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ources" sheetId="2" r:id="rId6"/>
    <sheet state="visible" name="reference_province_to_city" sheetId="3" r:id="rId7"/>
    <sheet state="visible" name="reference_postal_code" sheetId="4" r:id="rId8"/>
    <sheet state="visible" name="basic_analysis" sheetId="5" r:id="rId9"/>
    <sheet state="visible" name="query_analysis" sheetId="6" r:id="rId10"/>
    <sheet state="visible" name="top_lima_produk" sheetId="7" r:id="rId11"/>
  </sheets>
  <definedNames>
    <definedName hidden="1" localSheetId="1" name="_xlnm._FilterDatabase">sources!$A$1:$X$10494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<sst xmlns="http://schemas.openxmlformats.org/spreadsheetml/2006/main" count="130780" uniqueCount="10426">
  <si>
    <t>Nama</t>
  </si>
  <si>
    <t>Muchammad Wildan Alkautsar</t>
  </si>
  <si>
    <t>kode_pos</t>
  </si>
  <si>
    <t>provinsi</t>
  </si>
  <si>
    <t>row_id</t>
  </si>
  <si>
    <t>kota</t>
  </si>
  <si>
    <t>Penjelasan Pembersihan Data</t>
  </si>
  <si>
    <t>DKI Jakarta</t>
  </si>
  <si>
    <t>- Nilai null pada tanggal_pengiriman diatasi dengan membuat kolom clean_tanggal_pengiriman dan mengisinya menggunakan tanggal_pemesanan + 3 hari berdasarkan asumsi waktu pengiriman standar.
- Nilai null pada kolom kota diisi pada kolom clean_kota menggunakan fungsi XLOOKUP dengan referensi dari subsheet reference_province_to_city.- 
- Nilai null pada kolom kode_pos diatasi dengan membuat kolom clean_kode_pos menggunakan fungsi XLOOKUP dengan referensi dari subsheet reference_postal_code.
- Duplicate values dihapus menggunakan fitur Data → Data cleanup → Remove duplicates, sehingga jumlah data berkurang dari 10.493 menjadi 10.076 baris.</t>
  </si>
  <si>
    <t>order_id</t>
  </si>
  <si>
    <t>Jakarta</t>
  </si>
  <si>
    <t>Sumatera Utara</t>
  </si>
  <si>
    <t>Jawa Barat</t>
  </si>
  <si>
    <t>Sumatera Selatan</t>
  </si>
  <si>
    <t>Bandung</t>
  </si>
  <si>
    <t>Jawa Tengah</t>
  </si>
  <si>
    <t>tanggal_pemesanan</t>
  </si>
  <si>
    <t>Semarang</t>
  </si>
  <si>
    <t>DI Yogyakarta</t>
  </si>
  <si>
    <t>Yogyakarta</t>
  </si>
  <si>
    <t>Jawa Timur</t>
  </si>
  <si>
    <t>Kalimantan Timur</t>
  </si>
  <si>
    <t>Surabaya</t>
  </si>
  <si>
    <t>tanggal_pengiriman</t>
  </si>
  <si>
    <t>Bali</t>
  </si>
  <si>
    <t>Sulawesi Selatan</t>
  </si>
  <si>
    <t>Denpasar</t>
  </si>
  <si>
    <t>clean_tanggal_pengiriman</t>
  </si>
  <si>
    <t>Medan</t>
  </si>
  <si>
    <t>Palembang</t>
  </si>
  <si>
    <t>metode_pengiriman</t>
  </si>
  <si>
    <t>Balikpapan</t>
  </si>
  <si>
    <t>customer_id</t>
  </si>
  <si>
    <t>Makassar</t>
  </si>
  <si>
    <t>nama_pelanggan</t>
  </si>
  <si>
    <t>segmen</t>
  </si>
  <si>
    <t>negara</t>
  </si>
  <si>
    <t>clean_kota</t>
  </si>
  <si>
    <t>clean_kode_pos</t>
  </si>
  <si>
    <t>CONTOH</t>
  </si>
  <si>
    <t>wilayah</t>
  </si>
  <si>
    <t>product_id</t>
  </si>
  <si>
    <t>kategori</t>
  </si>
  <si>
    <t>sub_kategori</t>
  </si>
  <si>
    <t>nama_produk</t>
  </si>
  <si>
    <t>penjualan</t>
  </si>
  <si>
    <t>kuantitas</t>
  </si>
  <si>
    <t>diskon</t>
  </si>
  <si>
    <t>Pertanyaan</t>
  </si>
  <si>
    <t>keuntungan</t>
  </si>
  <si>
    <t>Jawaban</t>
  </si>
  <si>
    <t>IDN-2014-103800</t>
  </si>
  <si>
    <t>Berapa total pendapatan (bukan keuntungan) yang didapatkan sepanjang tahun 2016?</t>
  </si>
  <si>
    <t>Yohan</t>
  </si>
  <si>
    <t>- Nilai null pada tanggal_pengiriman diisi dengan nilai yang sama pada tanggal pemesanan. Hal ini ditujukan dengan asumsi barang dikirim di waktu yang sama dan secara bisnis masih masuk akal.
- xxx</t>
  </si>
  <si>
    <t>Standard Class</t>
  </si>
  <si>
    <t>YD-6879</t>
  </si>
  <si>
    <t>Yulia Damanik</t>
  </si>
  <si>
    <t>Berapa total kuantitas produk yang terjual sepanjang tahun 2016?</t>
  </si>
  <si>
    <t>Consumer</t>
  </si>
  <si>
    <t>Indonesia</t>
  </si>
  <si>
    <t>Berapa jumlah pelanggan di setiap kota?
(Tampilkan data jumlah pelanggan di setiap kota)</t>
  </si>
  <si>
    <t>Berapa jumlah pemesanan dengan metode pengiriman "First Class" pada periode 2014–2017?</t>
  </si>
  <si>
    <t>South</t>
  </si>
  <si>
    <t>OFF-PA-10000174</t>
  </si>
  <si>
    <t>Office Supplies</t>
  </si>
  <si>
    <t>Paper</t>
  </si>
  <si>
    <t>Kertas Foto 5240</t>
  </si>
  <si>
    <t>HINT</t>
  </si>
  <si>
    <t>Total pendapatan sepanjang tahun 2016 bernilai bilangan positif dan berada pada kisaran Rp9,2 miliar hingga Rp9,3 miliar.</t>
  </si>
  <si>
    <t>Lima produk yang memiliki penjualan tertinggi sepanjang tahun (2014-2017)</t>
  </si>
  <si>
    <t>IDN-2014-112326</t>
  </si>
  <si>
    <t>Total jumlah produk yang terjual pada tahun 2016 bernilai bilangan positif dan berada pada rentang 9900 hingga 10000 unit.</t>
  </si>
  <si>
    <t>Jumlah pemesanan dengan metode pengiriman "First Class" pada periode 2014 hingga 2017 bernilai positif dan berada pada kisaran 1.500 hingga 1.600 pesanan.</t>
  </si>
  <si>
    <t>GS-1390</t>
  </si>
  <si>
    <t>Genta Saefullah</t>
  </si>
  <si>
    <t>Home Office</t>
  </si>
  <si>
    <t>Central</t>
  </si>
  <si>
    <t>OFF-LA-10003223</t>
  </si>
  <si>
    <t>Labels</t>
  </si>
  <si>
    <t>Label Harga 3161</t>
  </si>
  <si>
    <t>Berapa rata-rata penjualan di setiap kota sepanjang tahun 2014-2017?
(Tampilkan data rata-rata penjualan setiap kota)</t>
  </si>
  <si>
    <t>OFF-BI-10004094</t>
  </si>
  <si>
    <t>Binders</t>
  </si>
  <si>
    <t>Binder Plastik A4 1084</t>
  </si>
  <si>
    <t>Berapa total transaksi yang terjadi pada setiap harinya? 
(Tampilkan data dari senin sampai minggu)</t>
  </si>
  <si>
    <t>OFF-ST-10002743</t>
  </si>
  <si>
    <t>Storage</t>
  </si>
  <si>
    <t>Lemari Arsip 4745</t>
  </si>
  <si>
    <t>IDN-2014-141817</t>
  </si>
  <si>
    <t>KF-4096</t>
  </si>
  <si>
    <t>Kariman Firgantoro</t>
  </si>
  <si>
    <t>OFF-AR-10003478</t>
  </si>
  <si>
    <t>Art</t>
  </si>
  <si>
    <t>Lukisan Cat Air 9781</t>
  </si>
  <si>
    <t>Kota dengan jumlah pelanggan terbanyak adalah Makassar, diikuti oleh Surabaya dan Denpasar.</t>
  </si>
  <si>
    <t>IDN-2014-167199</t>
  </si>
  <si>
    <t>KH-9486</t>
  </si>
  <si>
    <t>Kairav Hutagalung</t>
  </si>
  <si>
    <t>DENPASAR</t>
  </si>
  <si>
    <t>Rata-rata penjualan tertinggi terdapat di Kota Balikpapan, yaitu sekitar Rp4.000.000 atau lebih.</t>
  </si>
  <si>
    <t>Hari dengan jumlah transaksi terbanyak adalah Senin, dengan sekitar 1.800 transaksi atau lebih.</t>
  </si>
  <si>
    <t>OFF-FA-10001883</t>
  </si>
  <si>
    <t>Fasteners</t>
  </si>
  <si>
    <t>Paper Clip 3974</t>
  </si>
  <si>
    <t>FUR-CH-10004063</t>
  </si>
  <si>
    <t>Furniture</t>
  </si>
  <si>
    <t>Chairs</t>
  </si>
  <si>
    <t>Kursi Kantor 0991</t>
  </si>
  <si>
    <t>TEC-PH-10004539</t>
  </si>
  <si>
    <t>Technology</t>
  </si>
  <si>
    <t>Phones</t>
  </si>
  <si>
    <t>Feature Phone Dual SIM 9424</t>
  </si>
  <si>
    <t>IDN-2014-130813</t>
  </si>
  <si>
    <t>Second Class</t>
  </si>
  <si>
    <t>TAMS-6700</t>
  </si>
  <si>
    <t>Tgk. Adikara Mardhiyah, S.H.</t>
  </si>
  <si>
    <t>West</t>
  </si>
  <si>
    <t>OFF-PA-10002005</t>
  </si>
  <si>
    <t>Kertas HVS A4 0729</t>
  </si>
  <si>
    <t>TEC-PH-10004977</t>
  </si>
  <si>
    <t>Feature Phone Dual SIM 2327</t>
  </si>
  <si>
    <t>OFF-AR-10001662</t>
  </si>
  <si>
    <t>Kaligrafi Dinding 2810</t>
  </si>
  <si>
    <t>IDN-2014-106054</t>
  </si>
  <si>
    <t>First Class</t>
  </si>
  <si>
    <t>EP-2984</t>
  </si>
  <si>
    <t>Estiawan Prastuti</t>
  </si>
  <si>
    <t>Corporate</t>
  </si>
  <si>
    <t>OFF-AR-10002399</t>
  </si>
  <si>
    <t>Kaligrafi Dinding 1102</t>
  </si>
  <si>
    <t>OFF-BI-10004632</t>
  </si>
  <si>
    <t>Ordner Arsip A4 5618</t>
  </si>
  <si>
    <t>OFF-PA-10000955</t>
  </si>
  <si>
    <t>Kertas HVS F4 5012</t>
  </si>
  <si>
    <t>IDN-2014-105417</t>
  </si>
  <si>
    <t>GY-5224</t>
  </si>
  <si>
    <t>Gara Yolanda</t>
  </si>
  <si>
    <t>FUR-FU-10004864</t>
  </si>
  <si>
    <t>Furnishings</t>
  </si>
  <si>
    <t>Karpet Kantor 2811</t>
  </si>
  <si>
    <t>OFF-BI-10003708</t>
  </si>
  <si>
    <t>Binder Kancing A4 9271</t>
  </si>
  <si>
    <t>IDN-2014-135405</t>
  </si>
  <si>
    <t>RP-4156</t>
  </si>
  <si>
    <t>Rahmat Pradana</t>
  </si>
  <si>
    <t>OFF-AR-10004078</t>
  </si>
  <si>
    <t>Lukisan Kanvas 3672</t>
  </si>
  <si>
    <t>TEC-AC-10001266</t>
  </si>
  <si>
    <t>Accessories</t>
  </si>
  <si>
    <t>Headset 3811</t>
  </si>
  <si>
    <t>IDN-2014-149020</t>
  </si>
  <si>
    <t>WM-4177</t>
  </si>
  <si>
    <t>Wulan Mardhiyah</t>
  </si>
  <si>
    <t>FUR-FU-10000965</t>
  </si>
  <si>
    <t>Lampu Meja 7242</t>
  </si>
  <si>
    <t>OFF-LA-10004272</t>
  </si>
  <si>
    <t>Label Stiker 5752</t>
  </si>
  <si>
    <t>IDN-2014-130092</t>
  </si>
  <si>
    <t>AH-8588</t>
  </si>
  <si>
    <t>Azalea Haryanto</t>
  </si>
  <si>
    <t>FUR-FU-10000010</t>
  </si>
  <si>
    <t>Karpet Kantor 9473</t>
  </si>
  <si>
    <t>IDN-2014-118192</t>
  </si>
  <si>
    <t>HPJ-5188</t>
  </si>
  <si>
    <t>Hj. Puti Jailani</t>
  </si>
  <si>
    <t>East</t>
  </si>
  <si>
    <t>OFF-PA-10002947</t>
  </si>
  <si>
    <t>Kertas Foto 9455</t>
  </si>
  <si>
    <t>IDN-2014-162775</t>
  </si>
  <si>
    <t>JW-2895</t>
  </si>
  <si>
    <t>Jaswadi Wahyudin</t>
  </si>
  <si>
    <t>OFF-EN-10001532</t>
  </si>
  <si>
    <t>Envelopes</t>
  </si>
  <si>
    <t>Amplop Putih 9241</t>
  </si>
  <si>
    <t>OFF-BI-10003476</t>
  </si>
  <si>
    <t>Binder Kancing A4 8011</t>
  </si>
  <si>
    <t>IDN-2014-157147</t>
  </si>
  <si>
    <t>YG-2912</t>
  </si>
  <si>
    <t>Yessi Gunawan</t>
  </si>
  <si>
    <t>OFF-AR-10003514</t>
  </si>
  <si>
    <t>Poster Ilustrasi 5747</t>
  </si>
  <si>
    <t>FUR-BO-10003034</t>
  </si>
  <si>
    <t>Bookcases</t>
  </si>
  <si>
    <t>Rak Buku Kayu 8148</t>
  </si>
  <si>
    <t>OFF-ST-10000025</t>
  </si>
  <si>
    <t>Rak Dokumen 5610</t>
  </si>
  <si>
    <t>IDN-2014-109232</t>
  </si>
  <si>
    <t>MB-8431</t>
  </si>
  <si>
    <t>Mursita Budiyanto</t>
  </si>
  <si>
    <t>FUR-CH-10000422</t>
  </si>
  <si>
    <t>Kursi Lipat 8795</t>
  </si>
  <si>
    <t>OFF-EN-10001990</t>
  </si>
  <si>
    <t>Amplop Coklat 2012</t>
  </si>
  <si>
    <t>OFF-ST-10000078</t>
  </si>
  <si>
    <t>Rak Dokumen 9769</t>
  </si>
  <si>
    <t>OFF-BI-10004187</t>
  </si>
  <si>
    <t>Binder Plastik A4 5908</t>
  </si>
  <si>
    <t>TEC-AC-10003174</t>
  </si>
  <si>
    <t>Headset 0423</t>
  </si>
  <si>
    <t>IDN-2014-149524</t>
  </si>
  <si>
    <t>SKPS-6667</t>
  </si>
  <si>
    <t>Sutan Kasusra Prayoga, S.IP</t>
  </si>
  <si>
    <t>FUR-BO-10003433</t>
  </si>
  <si>
    <t>Rak Buku Besi 9995</t>
  </si>
  <si>
    <t>IDN-2014-103366</t>
  </si>
  <si>
    <t>DSM-1764</t>
  </si>
  <si>
    <t>Dewi Salahudin, M.Pd</t>
  </si>
  <si>
    <t>TEC-AC-10003628</t>
  </si>
  <si>
    <t>Flashdisk 4202</t>
  </si>
  <si>
    <t>IDN-2014-115791</t>
  </si>
  <si>
    <t>SH-2227</t>
  </si>
  <si>
    <t>Sarah Haryanti</t>
  </si>
  <si>
    <t>SUM of penjualan</t>
  </si>
  <si>
    <t>FUR-FU-10001095</t>
  </si>
  <si>
    <t>Lampu Meja 5088</t>
  </si>
  <si>
    <t>TEC-PH-10004614</t>
  </si>
  <si>
    <t>Smartphone Android 9250</t>
  </si>
  <si>
    <t>Tables</t>
  </si>
  <si>
    <t>Lima produk dengan nilai tertinggi adalah Mesin Fotokopi xxx, Ordner Arsip xxx, Mesin Laminating xxx, Binder Kancing xxx, dan Binder Plastik xxx. Mesin fotokopi tersebut berada pada kisaran harga Rp700.000.000.</t>
  </si>
  <si>
    <t>OFF-BI-10001575</t>
  </si>
  <si>
    <t>Ordner Arsip A4 8618</t>
  </si>
  <si>
    <t>Appliances</t>
  </si>
  <si>
    <t>OFF-LA-10001074</t>
  </si>
  <si>
    <t>Label Harga 6909</t>
  </si>
  <si>
    <t>IDN-2014-123477</t>
  </si>
  <si>
    <t>Supplies</t>
  </si>
  <si>
    <t>SP-5288</t>
  </si>
  <si>
    <t>Sabrina Puspasari</t>
  </si>
  <si>
    <t>OFF-AP-10000692</t>
  </si>
  <si>
    <t>Kipas Angin 8050</t>
  </si>
  <si>
    <t>IDN-2014-146591</t>
  </si>
  <si>
    <t>ZK-8099</t>
  </si>
  <si>
    <t>Zamira Kuswoyo</t>
  </si>
  <si>
    <t>OFF-BI-10003676</t>
  </si>
  <si>
    <t>Binder Plastik A4 0500</t>
  </si>
  <si>
    <t>OFF-PA-10000659</t>
  </si>
  <si>
    <t>Kertas Foto 7045</t>
  </si>
  <si>
    <t>OFF-EN-10002504</t>
  </si>
  <si>
    <t>Amplop Coklat 6328</t>
  </si>
  <si>
    <t>FUR-BO-10001972</t>
  </si>
  <si>
    <t>Rak Buku Besi 8649</t>
  </si>
  <si>
    <t>IDN-2014-147627</t>
  </si>
  <si>
    <t>DDSS-4488</t>
  </si>
  <si>
    <t>drg. Dartono Suryatmi, S.Pt</t>
  </si>
  <si>
    <t>OFF-EN-10001539</t>
  </si>
  <si>
    <t>Amplop Coklat 6550</t>
  </si>
  <si>
    <t>IDN-2014-167927</t>
  </si>
  <si>
    <t>FTS-1955</t>
  </si>
  <si>
    <t>Fitriani Tamba, S.Kom</t>
  </si>
  <si>
    <t>OFF-AP-10002311</t>
  </si>
  <si>
    <t>Dispenser Air 4834</t>
  </si>
  <si>
    <t>FUR-FU-10002268</t>
  </si>
  <si>
    <t>Karpet Kantor 1728</t>
  </si>
  <si>
    <t>IDN-2014-147774</t>
  </si>
  <si>
    <t>RMK-7761</t>
  </si>
  <si>
    <t>R.A. Maida Kusumo</t>
  </si>
  <si>
    <t>OFF-BI-10003091</t>
  </si>
  <si>
    <t>Binder Kancing A4 6043</t>
  </si>
  <si>
    <t>OFF-AR-10003811</t>
  </si>
  <si>
    <t>Lukisan Kanvas 2400</t>
  </si>
  <si>
    <t>FUR-FU-10003194</t>
  </si>
  <si>
    <t>Lampu Meja 9009</t>
  </si>
  <si>
    <t>OFF-BI-10004364</t>
  </si>
  <si>
    <t>Ordner Arsip A4 5734</t>
  </si>
  <si>
    <t>FUR-FU-10002918</t>
  </si>
  <si>
    <t>Karpet Kantor 6291</t>
  </si>
  <si>
    <t>IDN-2014-148614</t>
  </si>
  <si>
    <t>CPS-1312</t>
  </si>
  <si>
    <t>Cinta Prasasta, S.E.I</t>
  </si>
  <si>
    <t>OFF-PA-10002893</t>
  </si>
  <si>
    <t>Kertas Foto 6108</t>
  </si>
  <si>
    <t>FUR-CH-10002331</t>
  </si>
  <si>
    <t>Kursi Kantor 2475</t>
  </si>
  <si>
    <t>OFF-BI-10000605</t>
  </si>
  <si>
    <t>Binder Kancing A4 4131</t>
  </si>
  <si>
    <t>OFF-ST-10000760</t>
  </si>
  <si>
    <t>Box Arsip 5138</t>
  </si>
  <si>
    <t>TEC-PH-10001061</t>
  </si>
  <si>
    <t>Feature Phone Dual SIM 5734</t>
  </si>
  <si>
    <t>OFF-ST-10003123</t>
  </si>
  <si>
    <t>Box Arsip 8351</t>
  </si>
  <si>
    <t>OFF-AR-10004456</t>
  </si>
  <si>
    <t>Lukisan Cat Air 0913</t>
  </si>
  <si>
    <t>OFF-AR-10002375</t>
  </si>
  <si>
    <t>Kaligrafi Dinding 6594</t>
  </si>
  <si>
    <t>IDN-2014-110422</t>
  </si>
  <si>
    <t>DSMS-5102</t>
  </si>
  <si>
    <t>Dr. Salsabila Maryati, S.T.</t>
  </si>
  <si>
    <t>medan</t>
  </si>
  <si>
    <t>FUR-FU-10001889</t>
  </si>
  <si>
    <t>Karpet Kantor 8703</t>
  </si>
  <si>
    <t>IDN-2014-146997</t>
  </si>
  <si>
    <t>JP-2861</t>
  </si>
  <si>
    <t>Jessica Pudjiastuti</t>
  </si>
  <si>
    <t>OFF-FA-10003467</t>
  </si>
  <si>
    <t>Penjepit Kertas 9955</t>
  </si>
  <si>
    <t>IDN-2014-102645</t>
  </si>
  <si>
    <t>NP-2969</t>
  </si>
  <si>
    <t>Najib Pratama</t>
  </si>
  <si>
    <t>OFF-PA-10001804</t>
  </si>
  <si>
    <t>Kertas Foto 6592</t>
  </si>
  <si>
    <t>IDN-2014-155502</t>
  </si>
  <si>
    <t>HP-4183</t>
  </si>
  <si>
    <t>Harto Purwanti</t>
  </si>
  <si>
    <t>TEC-PH-10004833</t>
  </si>
  <si>
    <t>Feature Phone Dual SIM 3552</t>
  </si>
  <si>
    <t>IDN-2014-167997</t>
  </si>
  <si>
    <t>DY-7007</t>
  </si>
  <si>
    <t>Darman Yuliarti</t>
  </si>
  <si>
    <t>FUR-BO-10004409</t>
  </si>
  <si>
    <t>Rak Buku Besi 9929</t>
  </si>
  <si>
    <t>OFF-PA-10003072</t>
  </si>
  <si>
    <t>Kertas HVS A4 1914</t>
  </si>
  <si>
    <t>FUR-FU-10004587</t>
  </si>
  <si>
    <t>Lampu Meja 7079</t>
  </si>
  <si>
    <t>OFF-BI-10001758</t>
  </si>
  <si>
    <t>Binder Kancing A4 3695</t>
  </si>
  <si>
    <t>FUR-FU-10001847</t>
  </si>
  <si>
    <t>Karpet Kantor 2389</t>
  </si>
  <si>
    <t>OFF-PA-10000380</t>
  </si>
  <si>
    <t>Kertas HVS F4 5809</t>
  </si>
  <si>
    <t>OFF-ST-10004337</t>
  </si>
  <si>
    <t>Lemari Arsip 4524</t>
  </si>
  <si>
    <t>TEC-PH-10002103</t>
  </si>
  <si>
    <t>Smartphone Android 2208</t>
  </si>
  <si>
    <t>IDN-2014-117163</t>
  </si>
  <si>
    <t>IOAS-8797</t>
  </si>
  <si>
    <t>Ir. Opung Anggraini, S.Sos</t>
  </si>
  <si>
    <t>OFF-ST-10003692</t>
  </si>
  <si>
    <t>Lemari Arsip 3040</t>
  </si>
  <si>
    <t>OFF-AR-10003179</t>
  </si>
  <si>
    <t>Lukisan Cat Air 6821</t>
  </si>
  <si>
    <t>FUR-TA-10003469</t>
  </si>
  <si>
    <t>Meja Kerja 7893</t>
  </si>
  <si>
    <t>IDN-2014-100328</t>
  </si>
  <si>
    <t>TBHM-4594</t>
  </si>
  <si>
    <t>Tgk. Balapati Hutasoit, M.Farm</t>
  </si>
  <si>
    <t>OFF-BI-10000343</t>
  </si>
  <si>
    <t>Binder Plastik A4 3548</t>
  </si>
  <si>
    <t>IDN-2014-134103</t>
  </si>
  <si>
    <t>IUH-9272</t>
  </si>
  <si>
    <t>Ir. Ulya Hardiansyah</t>
  </si>
  <si>
    <t>OFF-PA-10001204</t>
  </si>
  <si>
    <t>Kertas Foto 0407</t>
  </si>
  <si>
    <t>OFF-ST-10000991</t>
  </si>
  <si>
    <t>Lemari Arsip 5149</t>
  </si>
  <si>
    <t>IDN-2014-115161</t>
  </si>
  <si>
    <t>GP-6696</t>
  </si>
  <si>
    <t>Gilda Purwanti</t>
  </si>
  <si>
    <t>FUR-BO-10003966</t>
  </si>
  <si>
    <t>Rak Buku Besi 1153</t>
  </si>
  <si>
    <t>IDN-2014-140795</t>
  </si>
  <si>
    <t>JS-8921</t>
  </si>
  <si>
    <t>Jayeng Sitorus</t>
  </si>
  <si>
    <t>TEC-AC-10001432</t>
  </si>
  <si>
    <t>Flashdisk 0018</t>
  </si>
  <si>
    <t>IDN-2014-123400</t>
  </si>
  <si>
    <t>SCNS-7845</t>
  </si>
  <si>
    <t>Sutan Carub Napitupulu, S.H.</t>
  </si>
  <si>
    <t>OFF-BI-10000666</t>
  </si>
  <si>
    <t>Binder Kancing A4 2979</t>
  </si>
  <si>
    <t>IDN-2014-139857</t>
  </si>
  <si>
    <t>DR-6080</t>
  </si>
  <si>
    <t>Darsirah Ramadan</t>
  </si>
  <si>
    <t>OFF-FA-10001843</t>
  </si>
  <si>
    <t>Paper Clip 9112</t>
  </si>
  <si>
    <t>TEC-PH-10002890</t>
  </si>
  <si>
    <t>Feature Phone Dual SIM 8993</t>
  </si>
  <si>
    <t>IDN-2014-111059</t>
  </si>
  <si>
    <t>OFF-BI-10002827</t>
  </si>
  <si>
    <t>Binder Kancing A4 5807</t>
  </si>
  <si>
    <t>OFF-BI-10004593</t>
  </si>
  <si>
    <t>Binder Kulit A4 4269</t>
  </si>
  <si>
    <t>IDN-2014-107181</t>
  </si>
  <si>
    <t>HH-4119</t>
  </si>
  <si>
    <t>Hani Hutagalung</t>
  </si>
  <si>
    <t>OFF-PA-10000350</t>
  </si>
  <si>
    <t>Kertas HVS F4 0917</t>
  </si>
  <si>
    <t>OFF-BI-10004230</t>
  </si>
  <si>
    <t>Binder Kancing A4 1171</t>
  </si>
  <si>
    <t>IDN-2014-104808</t>
  </si>
  <si>
    <t>TSH-1517</t>
  </si>
  <si>
    <t>Tgk. Sakti Hasanah</t>
  </si>
  <si>
    <t>IDN-2014-131905</t>
  </si>
  <si>
    <t>JS-9023</t>
  </si>
  <si>
    <t>Jamalia Suryatmi</t>
  </si>
  <si>
    <t>OFF-LA-10002787</t>
  </si>
  <si>
    <t>Label Stiker 1930</t>
  </si>
  <si>
    <t>TEC-PH-10001615</t>
  </si>
  <si>
    <t>Feature Phone Dual SIM 1889</t>
  </si>
  <si>
    <t>TEC-PH-10003645</t>
  </si>
  <si>
    <t>Feature Phone Dual SIM 3617</t>
  </si>
  <si>
    <t>IDN-2014-108182</t>
  </si>
  <si>
    <t>OFF-BI-10001196</t>
  </si>
  <si>
    <t>Binder Kulit A4 9009</t>
  </si>
  <si>
    <t>IDN-2014-169390</t>
  </si>
  <si>
    <t>OFF-ST-10001558</t>
  </si>
  <si>
    <t>Lemari Arsip 0133</t>
  </si>
  <si>
    <t>IDN-2014-107755</t>
  </si>
  <si>
    <t>DL-4107</t>
  </si>
  <si>
    <t>Daru Latupono</t>
  </si>
  <si>
    <t>TEC-AC-10000710</t>
  </si>
  <si>
    <t>Flashdisk 5762</t>
  </si>
  <si>
    <t>IDN-2014-125759</t>
  </si>
  <si>
    <t>PPW-9175</t>
  </si>
  <si>
    <t>Puti Paris Waluyo</t>
  </si>
  <si>
    <t>FUR-FU-10002111</t>
  </si>
  <si>
    <t>Lampu Meja 2278</t>
  </si>
  <si>
    <t>IDN-2014-168368</t>
  </si>
  <si>
    <t>BP-5183</t>
  </si>
  <si>
    <t>Bakianto Puspasari</t>
  </si>
  <si>
    <t>OFF-BI-10004654</t>
  </si>
  <si>
    <t>Binder Plastik A4 0604</t>
  </si>
  <si>
    <t>IDN-2014-127614</t>
  </si>
  <si>
    <t>KF-4550</t>
  </si>
  <si>
    <t>Kenari Firmansyah</t>
  </si>
  <si>
    <t>OFF-ST-10002583</t>
  </si>
  <si>
    <t>Lemari Arsip 7965</t>
  </si>
  <si>
    <t>FUR-TA-10003715</t>
  </si>
  <si>
    <t>Meja Kerja 5834</t>
  </si>
  <si>
    <t>OFF-BI-10004728</t>
  </si>
  <si>
    <t>Binder Kulit A4 5685</t>
  </si>
  <si>
    <t>OFF-BI-10003291</t>
  </si>
  <si>
    <t>Binder Kancing A4 1347</t>
  </si>
  <si>
    <t>OFF-LA-10004853</t>
  </si>
  <si>
    <t>Label Stiker 1976</t>
  </si>
  <si>
    <t>FUR-CH-10001146</t>
  </si>
  <si>
    <t>Kursi Kerja Ergonomis 4209</t>
  </si>
  <si>
    <t>FUR-FU-10002298</t>
  </si>
  <si>
    <t>Gorden 1676</t>
  </si>
  <si>
    <t>IDN-2014-110674</t>
  </si>
  <si>
    <t>EW-3316</t>
  </si>
  <si>
    <t>Edi Widodo</t>
  </si>
  <si>
    <t>FUR-CH-10000225</t>
  </si>
  <si>
    <t>Kursi Kerja Ergonomis 2193</t>
  </si>
  <si>
    <t>IDN-2014-107706</t>
  </si>
  <si>
    <t>GN-4110</t>
  </si>
  <si>
    <t>Gawati Nasyidah</t>
  </si>
  <si>
    <t>OFF-PA-10000466</t>
  </si>
  <si>
    <t>Kertas HVS F4 8722</t>
  </si>
  <si>
    <t>IDN-2014-121762</t>
  </si>
  <si>
    <t>DTKS-6793</t>
  </si>
  <si>
    <t>Drs. Tina Kusumo, S.Gz</t>
  </si>
  <si>
    <t>OFF-SU-10000157</t>
  </si>
  <si>
    <t>Perlengkapan Kantor 3662</t>
  </si>
  <si>
    <t>TEC-AC-10000736</t>
  </si>
  <si>
    <t>Headset 6251</t>
  </si>
  <si>
    <t>OFF-AP-10001293</t>
  </si>
  <si>
    <t>Dispenser Air 0492</t>
  </si>
  <si>
    <t>IDN-2014-165568</t>
  </si>
  <si>
    <t>PSNS-7102</t>
  </si>
  <si>
    <t>Puti Siti Nurdiyanti, S.T.</t>
  </si>
  <si>
    <t>OFF-BI-10001031</t>
  </si>
  <si>
    <t>Binder Plastik A4 5640</t>
  </si>
  <si>
    <t>IDN-2014-122567</t>
  </si>
  <si>
    <t>WSS-5045</t>
  </si>
  <si>
    <t>Wirda Situmorang, S.Psi</t>
  </si>
  <si>
    <t>OFF-AP-10001303</t>
  </si>
  <si>
    <t>Mesin Penghancur Kertas 9576</t>
  </si>
  <si>
    <t>OFF-BI-10002012</t>
  </si>
  <si>
    <t>Binder Plastik A4 5212</t>
  </si>
  <si>
    <t>IDN-2014-154165</t>
  </si>
  <si>
    <t>OFF-AR-10003631</t>
  </si>
  <si>
    <t>Lukisan Kanvas 1388</t>
  </si>
  <si>
    <t>IDN-2014-165589</t>
  </si>
  <si>
    <t>Same Day</t>
  </si>
  <si>
    <t>MS-5027</t>
  </si>
  <si>
    <t>Mujur Suryatmi</t>
  </si>
  <si>
    <t>FUR-FU-10002396</t>
  </si>
  <si>
    <t>Lampu Meja 9506</t>
  </si>
  <si>
    <t>IDN-2014-152905</t>
  </si>
  <si>
    <t>DZS-2318</t>
  </si>
  <si>
    <t>Dipa Zulkarnain, S.T.</t>
  </si>
  <si>
    <t>OFF-ST-10000321</t>
  </si>
  <si>
    <t>Rak Dokumen 9805</t>
  </si>
  <si>
    <t>IDN-2014-109491</t>
  </si>
  <si>
    <t>RP-1800</t>
  </si>
  <si>
    <t>Restu Prabowo</t>
  </si>
  <si>
    <t>FUR-FU-10000221</t>
  </si>
  <si>
    <t>Gorden 6487</t>
  </si>
  <si>
    <t>TEC-AC-10001284</t>
  </si>
  <si>
    <t>Keyboard USB 3285</t>
  </si>
  <si>
    <t>IDN-2014-164903</t>
  </si>
  <si>
    <t>PDP-5207</t>
  </si>
  <si>
    <t>Puti Dewi Puspasari</t>
  </si>
  <si>
    <t>OFF-PA-10003363</t>
  </si>
  <si>
    <t>Kertas HVS A4 9825</t>
  </si>
  <si>
    <t>IDN-2014-165540</t>
  </si>
  <si>
    <t>ES-1302</t>
  </si>
  <si>
    <t>Eka Simanjuntak</t>
  </si>
  <si>
    <t>IDN-2014-133354</t>
  </si>
  <si>
    <t>JRM-6573</t>
  </si>
  <si>
    <t>Jono Ramadan, M.Pd</t>
  </si>
  <si>
    <t>OFF-PA-10001800</t>
  </si>
  <si>
    <t>Kertas HVS F4 8801</t>
  </si>
  <si>
    <t>IDN-2014-103744</t>
  </si>
  <si>
    <t>MT-1591</t>
  </si>
  <si>
    <t>Maras Tamba</t>
  </si>
  <si>
    <t>OFF-BI-10000320</t>
  </si>
  <si>
    <t>Binder Kulit A4 0449</t>
  </si>
  <si>
    <t>OFF-LA-10004425</t>
  </si>
  <si>
    <t>Label Stiker 8446</t>
  </si>
  <si>
    <t>IDN-2014-137680</t>
  </si>
  <si>
    <t>KHSS-6594</t>
  </si>
  <si>
    <t>KH. Hendri Sihombing, S.Pt</t>
  </si>
  <si>
    <t>OFF-PA-10000069</t>
  </si>
  <si>
    <t>Kertas HVS A4 7601</t>
  </si>
  <si>
    <t>IDN-2014-156545</t>
  </si>
  <si>
    <t>IAW-4963</t>
  </si>
  <si>
    <t>Ir. Ana Wahyudin</t>
  </si>
  <si>
    <t>OFF-AR-10003560</t>
  </si>
  <si>
    <t>Lukisan Cat Air 0941</t>
  </si>
  <si>
    <t>IDN-2014-104269</t>
  </si>
  <si>
    <t>GL-5042</t>
  </si>
  <si>
    <t>Gandi Lailasari</t>
  </si>
  <si>
    <t>IDN-2014-113880</t>
  </si>
  <si>
    <t>CH-7654</t>
  </si>
  <si>
    <t>Cakrawangsa Hartati</t>
  </si>
  <si>
    <t>OFF-PA-10003036</t>
  </si>
  <si>
    <t>Kertas Foto 2279</t>
  </si>
  <si>
    <t>IDN-2014-131009</t>
  </si>
  <si>
    <t>DWL-3808</t>
  </si>
  <si>
    <t>drg. Wakiman Lestari</t>
  </si>
  <si>
    <t>balikpapan</t>
  </si>
  <si>
    <t>OFF-FA-10004395</t>
  </si>
  <si>
    <t>Penjepit Kertas 2965</t>
  </si>
  <si>
    <t>FUR-CH-10000863</t>
  </si>
  <si>
    <t>Kursi Kerja Ergonomis 3606</t>
  </si>
  <si>
    <t>IDN-2014-168312</t>
  </si>
  <si>
    <t>TU-3958</t>
  </si>
  <si>
    <t>Tari Usamah</t>
  </si>
  <si>
    <t>OFF-ST-10001469</t>
  </si>
  <si>
    <t>Lemari Arsip 2301</t>
  </si>
  <si>
    <t>IDN-2014-143707</t>
  </si>
  <si>
    <t>HD-7107</t>
  </si>
  <si>
    <t>Hendri Dongoran</t>
  </si>
  <si>
    <t>TEC-PH-10003655</t>
  </si>
  <si>
    <t>Feature Phone Dual SIM 3068</t>
  </si>
  <si>
    <t>FUR-CH-10001270</t>
  </si>
  <si>
    <t>Kursi Kantor 2404</t>
  </si>
  <si>
    <t>MEDAN</t>
  </si>
  <si>
    <t>FUR-TA-10001866</t>
  </si>
  <si>
    <t>Meja Belajar 8199</t>
  </si>
  <si>
    <t>IDN-2014-107524</t>
  </si>
  <si>
    <t>CGT-6975</t>
  </si>
  <si>
    <t>Cut Gasti Thamrin</t>
  </si>
  <si>
    <t>IDN-2014-111157</t>
  </si>
  <si>
    <t>PA-8033</t>
  </si>
  <si>
    <t>Paramita Adriansyah</t>
  </si>
  <si>
    <t>TEC-AC-10004353</t>
  </si>
  <si>
    <t>Mouse Wireless 3532</t>
  </si>
  <si>
    <t>denpasar</t>
  </si>
  <si>
    <t>OFF-PA-10000587</t>
  </si>
  <si>
    <t>Kertas HVS A4 1299</t>
  </si>
  <si>
    <t>OFF-PA-10000327</t>
  </si>
  <si>
    <t>Kertas HVS A4 3634</t>
  </si>
  <si>
    <t>IDN-2014-130421</t>
  </si>
  <si>
    <t>IKPS-4693</t>
  </si>
  <si>
    <t>Ir. Kala Purnawati, S.E.I</t>
  </si>
  <si>
    <t>OFF-AP-10002534</t>
  </si>
  <si>
    <t>Mesin Penghancur Kertas 8400</t>
  </si>
  <si>
    <t>IDN-2014-127978</t>
  </si>
  <si>
    <t>CN-2515</t>
  </si>
  <si>
    <t>Cagak Nasyiah</t>
  </si>
  <si>
    <t>OFF-LA-10000305</t>
  </si>
  <si>
    <t>Label Stiker 7482</t>
  </si>
  <si>
    <t>IDN-2014-105648</t>
  </si>
  <si>
    <t>RTJM-5476</t>
  </si>
  <si>
    <t>R.A. Tantri Januar, M.Pd</t>
  </si>
  <si>
    <t>FUR-TA-10002958</t>
  </si>
  <si>
    <t>Meja Belajar 0544</t>
  </si>
  <si>
    <t>OFF-ST-10002486</t>
  </si>
  <si>
    <t>Rak Dokumen 9367</t>
  </si>
  <si>
    <t>IDN-2014-155852</t>
  </si>
  <si>
    <t>HPSS-7518</t>
  </si>
  <si>
    <t>Hj. Puput Saragih, S.E.</t>
  </si>
  <si>
    <t>IDN-2014-127964</t>
  </si>
  <si>
    <t>JH-9720</t>
  </si>
  <si>
    <t>Jaka Halim</t>
  </si>
  <si>
    <t>OFF-BI-10003429</t>
  </si>
  <si>
    <t>Binder Kancing A4 9063</t>
  </si>
  <si>
    <t>TEC-PH-10004700</t>
  </si>
  <si>
    <t>Feature Phone Dual SIM 0568</t>
  </si>
  <si>
    <t>IDN-2014-116239</t>
  </si>
  <si>
    <t>GH-4712</t>
  </si>
  <si>
    <t>Gantar Halimah</t>
  </si>
  <si>
    <t>OFF-ST-10001370</t>
  </si>
  <si>
    <t>Lemari Arsip 5500</t>
  </si>
  <si>
    <t>IDN-2014-117016</t>
  </si>
  <si>
    <t>OFF-AR-10001374</t>
  </si>
  <si>
    <t>Lukisan Kanvas 2164</t>
  </si>
  <si>
    <t>IDN-2014-169061</t>
  </si>
  <si>
    <t>MK-7708</t>
  </si>
  <si>
    <t>Mala Kuswoyo</t>
  </si>
  <si>
    <t>TEC-AC-10002001</t>
  </si>
  <si>
    <t>Flashdisk 5734</t>
  </si>
  <si>
    <t>OFF-AR-10000588</t>
  </si>
  <si>
    <t>Lukisan Cat Air 0589</t>
  </si>
  <si>
    <t>OFF-PA-10001878</t>
  </si>
  <si>
    <t>Kertas Foto 7794</t>
  </si>
  <si>
    <t>OFF-SU-10000381</t>
  </si>
  <si>
    <t>Perlengkapan Kantor 2034</t>
  </si>
  <si>
    <t>OFF-BI-10001617</t>
  </si>
  <si>
    <t>Binder Kulit A4 5133</t>
  </si>
  <si>
    <t>IDN-2014-104563</t>
  </si>
  <si>
    <t>ZR-9078</t>
  </si>
  <si>
    <t>Zalindra Rahimah</t>
  </si>
  <si>
    <t>OFF-ST-10000934</t>
  </si>
  <si>
    <t>Rak Dokumen 4078</t>
  </si>
  <si>
    <t>OFF-AR-10000390</t>
  </si>
  <si>
    <t>Lukisan Kanvas 2628</t>
  </si>
  <si>
    <t>IDN-2014-156587</t>
  </si>
  <si>
    <t>OFF-AR-10001427</t>
  </si>
  <si>
    <t>Poster Ilustrasi 2151</t>
  </si>
  <si>
    <t>OFF-ST-10002344</t>
  </si>
  <si>
    <t>Box Arsip 7107</t>
  </si>
  <si>
    <t>IDN-2014-131982</t>
  </si>
  <si>
    <t>KK-8821</t>
  </si>
  <si>
    <t>Kani Kuswandari</t>
  </si>
  <si>
    <t>OFF-BI-10004224</t>
  </si>
  <si>
    <t>Binder Kulit A4 4413</t>
  </si>
  <si>
    <t>FUR-CH-10004477</t>
  </si>
  <si>
    <t>Kursi Kerja Ergonomis 3964</t>
  </si>
  <si>
    <t>FUR-CH-10004495</t>
  </si>
  <si>
    <t>Kursi Kantor 6596</t>
  </si>
  <si>
    <t>FUR-CH-10002780</t>
  </si>
  <si>
    <t>Kursi Lipat 8636</t>
  </si>
  <si>
    <t>IDN-2014-140116</t>
  </si>
  <si>
    <t>IR-6320</t>
  </si>
  <si>
    <t>Icha Rajasa</t>
  </si>
  <si>
    <t>OFF-AR-10001044</t>
  </si>
  <si>
    <t>Lukisan Cat Air 7025</t>
  </si>
  <si>
    <t>IDN-2014-100279</t>
  </si>
  <si>
    <t>LH-4819</t>
  </si>
  <si>
    <t>Legawa Haryanto</t>
  </si>
  <si>
    <t>OFF-PA-10002259</t>
  </si>
  <si>
    <t>Kertas HVS F4 4048</t>
  </si>
  <si>
    <t>IDN-2014-114790</t>
  </si>
  <si>
    <t>DKG-7478</t>
  </si>
  <si>
    <t>dr. Kunthara Gunawan</t>
  </si>
  <si>
    <t>OFF-PA-10000213</t>
  </si>
  <si>
    <t>Kertas HVS F4 7772</t>
  </si>
  <si>
    <t>IDN-2014-166884</t>
  </si>
  <si>
    <t>KK-3195</t>
  </si>
  <si>
    <t>Koko Kuswoyo</t>
  </si>
  <si>
    <t>OFF-FA-10001561</t>
  </si>
  <si>
    <t>Isi Staples 7675</t>
  </si>
  <si>
    <t>OFF-AP-10002578</t>
  </si>
  <si>
    <t>Kipas Angin 7350</t>
  </si>
  <si>
    <t>TEC-PH-10000984</t>
  </si>
  <si>
    <t>Feature Phone Dual SIM 9241</t>
  </si>
  <si>
    <t>IDN-2014-158337</t>
  </si>
  <si>
    <t>EP-2167</t>
  </si>
  <si>
    <t>Elvina Prasasta</t>
  </si>
  <si>
    <t>OFF-PA-10002137</t>
  </si>
  <si>
    <t>Kertas Foto 3582</t>
  </si>
  <si>
    <t>IDN-2014-103338</t>
  </si>
  <si>
    <t>SP-5070</t>
  </si>
  <si>
    <t>Saka Pudjiastuti</t>
  </si>
  <si>
    <t>OFF-AR-10001770</t>
  </si>
  <si>
    <t>Kaligrafi Dinding 8474</t>
  </si>
  <si>
    <t>FUR-FU-10003981</t>
  </si>
  <si>
    <t>Karpet Kantor 4732</t>
  </si>
  <si>
    <t>IDN-2014-152618</t>
  </si>
  <si>
    <t>MA-8232</t>
  </si>
  <si>
    <t>Mahdi Agustina</t>
  </si>
  <si>
    <t>TEC-MA-10003626</t>
  </si>
  <si>
    <t>Machines</t>
  </si>
  <si>
    <t>Mesin Absensi 6871</t>
  </si>
  <si>
    <t>IDN-2014-114510</t>
  </si>
  <si>
    <t>IUS-6275</t>
  </si>
  <si>
    <t>Irwan Uyainah, S.E.</t>
  </si>
  <si>
    <t>OFF-BI-10003007</t>
  </si>
  <si>
    <t>Binder Plastik A4 8740</t>
  </si>
  <si>
    <t>OFF-ST-10003221</t>
  </si>
  <si>
    <t>Box Arsip 6698</t>
  </si>
  <si>
    <t>IDN-2014-157623</t>
  </si>
  <si>
    <t>TRSS-6388</t>
  </si>
  <si>
    <t>T. Ridwan Suartini, S.Gz</t>
  </si>
  <si>
    <t>OFF-AR-10003723</t>
  </si>
  <si>
    <t>Poster Ilustrasi 0947</t>
  </si>
  <si>
    <t>IDN-2014-125521</t>
  </si>
  <si>
    <t>DPS-1617</t>
  </si>
  <si>
    <t>Dinda Palastri, S.Pd</t>
  </si>
  <si>
    <t>FUR-CH-10003379</t>
  </si>
  <si>
    <t>Kursi Lipat 0992</t>
  </si>
  <si>
    <t>OFF-ST-10000736</t>
  </si>
  <si>
    <t>Lemari Arsip 8746</t>
  </si>
  <si>
    <t>TEC-AC-10004877</t>
  </si>
  <si>
    <t>Mouse Wireless 5664</t>
  </si>
  <si>
    <t>OFF-PA-10001215</t>
  </si>
  <si>
    <t>Kertas HVS F4 8351</t>
  </si>
  <si>
    <t>IDN-2014-100293</t>
  </si>
  <si>
    <t>TOH-5656</t>
  </si>
  <si>
    <t>T. Opan Hassanah</t>
  </si>
  <si>
    <t>palembang</t>
  </si>
  <si>
    <t>OFF-PA-10000176</t>
  </si>
  <si>
    <t>Kertas Foto 7010</t>
  </si>
  <si>
    <t>IDN-2014-149958</t>
  </si>
  <si>
    <t>TTS-2795</t>
  </si>
  <si>
    <t>Tiara Tarihoran, S.Psi</t>
  </si>
  <si>
    <t>OFF-ST-10001490</t>
  </si>
  <si>
    <t>Rak Dokumen 1722</t>
  </si>
  <si>
    <t>OFF-BI-10001543</t>
  </si>
  <si>
    <t>Binder Plastik A4 4980</t>
  </si>
  <si>
    <t>OFF-BI-10000773</t>
  </si>
  <si>
    <t>Binder Plastik A4 0336</t>
  </si>
  <si>
    <t>FUR-FU-10001756</t>
  </si>
  <si>
    <t>Gorden 8797</t>
  </si>
  <si>
    <t>OFF-PA-10002120</t>
  </si>
  <si>
    <t>Kertas HVS A4 8829</t>
  </si>
  <si>
    <t>IDN-2014-157609</t>
  </si>
  <si>
    <t>TEC-PH-10002415</t>
  </si>
  <si>
    <t>Smartphone Entry Level 4349</t>
  </si>
  <si>
    <t>IDN-2014-127859</t>
  </si>
  <si>
    <t>VP-7163</t>
  </si>
  <si>
    <t>Victoria Pratama</t>
  </si>
  <si>
    <t>OFF-PA-10003641</t>
  </si>
  <si>
    <t>Kertas Foto 7186</t>
  </si>
  <si>
    <t>IDN-2014-118339</t>
  </si>
  <si>
    <t>JHS-4667</t>
  </si>
  <si>
    <t>Jono Haryanto, S.I.Kom</t>
  </si>
  <si>
    <t>OFF-AR-10003829</t>
  </si>
  <si>
    <t>Lukisan Cat Air 9745</t>
  </si>
  <si>
    <t>IDN-2014-148838</t>
  </si>
  <si>
    <t>HS-1845</t>
  </si>
  <si>
    <t>Hilda Sihotang</t>
  </si>
  <si>
    <t>FUR-TA-10001950</t>
  </si>
  <si>
    <t>Meja Kerja 5997</t>
  </si>
  <si>
    <t>IDN-2014-164763</t>
  </si>
  <si>
    <t>OFF-PA-10003063</t>
  </si>
  <si>
    <t>Kertas HVS F4 6616</t>
  </si>
  <si>
    <t>OFF-BI-10000136</t>
  </si>
  <si>
    <t>Ordner Arsip A4 2966</t>
  </si>
  <si>
    <t>OFF-PA-10000919</t>
  </si>
  <si>
    <t>Kertas HVS F4 4926</t>
  </si>
  <si>
    <t>IDN-2014-158442</t>
  </si>
  <si>
    <t>DHM-8397</t>
  </si>
  <si>
    <t>Daniswara Hidayanto, M.Farm</t>
  </si>
  <si>
    <t>OFF-PA-10002195</t>
  </si>
  <si>
    <t>Kertas HVS F4 5781</t>
  </si>
  <si>
    <t>OFF-AP-10001154</t>
  </si>
  <si>
    <t>Kipas Angin 3159</t>
  </si>
  <si>
    <t>FUR-TA-10004175</t>
  </si>
  <si>
    <t>Meja Belajar 1781</t>
  </si>
  <si>
    <t>OFF-PA-10003349</t>
  </si>
  <si>
    <t>Kertas HVS A4 8632</t>
  </si>
  <si>
    <t>OFF-PA-10002960</t>
  </si>
  <si>
    <t>Kertas HVS F4 4553</t>
  </si>
  <si>
    <t>OFF-BI-10000309</t>
  </si>
  <si>
    <t>Binder Plastik A4 6464</t>
  </si>
  <si>
    <t>OFF-PA-10002365</t>
  </si>
  <si>
    <t>Kertas Foto 4889</t>
  </si>
  <si>
    <t>OFF-AR-10003732</t>
  </si>
  <si>
    <t>Kaligrafi Dinding 1446</t>
  </si>
  <si>
    <t>FUR-TA-10003473</t>
  </si>
  <si>
    <t>Meja Kerja 4827</t>
  </si>
  <si>
    <t>OFF-AP-10003971</t>
  </si>
  <si>
    <t>Dispenser Air 3416</t>
  </si>
  <si>
    <t>IDN-2014-145317</t>
  </si>
  <si>
    <t>HWS-4506</t>
  </si>
  <si>
    <t>Harto Widodo, S.Psi</t>
  </si>
  <si>
    <t>OFF-AR-10003183</t>
  </si>
  <si>
    <t>Poster Ilustrasi 5467</t>
  </si>
  <si>
    <t>IDN-2014-111871</t>
  </si>
  <si>
    <t>KS-3762</t>
  </si>
  <si>
    <t>Kusuma Salahudin</t>
  </si>
  <si>
    <t>FUR-BO-10004218</t>
  </si>
  <si>
    <t>Rak Buku Besi 6821</t>
  </si>
  <si>
    <t>IDN-2014-131275</t>
  </si>
  <si>
    <t>DJMS-3384</t>
  </si>
  <si>
    <t>Drs. Jaeman Mahendra, S.Pd</t>
  </si>
  <si>
    <t>TEC-MA-10001148</t>
  </si>
  <si>
    <t>Mesin Absensi 7091</t>
  </si>
  <si>
    <t>FUR-FU-10004270</t>
  </si>
  <si>
    <t>Lampu Meja 5118</t>
  </si>
  <si>
    <t>OFF-FA-10003112</t>
  </si>
  <si>
    <t>Paper Clip 9546</t>
  </si>
  <si>
    <t>FUR-FU-10001986</t>
  </si>
  <si>
    <t>Lampu Meja 5515</t>
  </si>
  <si>
    <t>FUR-FU-10004597</t>
  </si>
  <si>
    <t>Lampu Meja 0816</t>
  </si>
  <si>
    <t>TEC-MA-10002412</t>
  </si>
  <si>
    <t>Mesin Laminating 5722</t>
  </si>
  <si>
    <t>IDN-2014-103989</t>
  </si>
  <si>
    <t>OM-5006</t>
  </si>
  <si>
    <t>Oman Melani</t>
  </si>
  <si>
    <t>TEC-PH-10004667</t>
  </si>
  <si>
    <t>Smartphone Android 0716</t>
  </si>
  <si>
    <t>TEC-AC-10002647</t>
  </si>
  <si>
    <t>Keyboard USB 8269</t>
  </si>
  <si>
    <t>FUR-FU-10002508</t>
  </si>
  <si>
    <t>Karpet Kantor 0780</t>
  </si>
  <si>
    <t>MAKASSAR</t>
  </si>
  <si>
    <t>OFF-ST-10000918</t>
  </si>
  <si>
    <t>Rak Dokumen 8165</t>
  </si>
  <si>
    <t>OFF-LA-10000443</t>
  </si>
  <si>
    <t>Label Harga 1755</t>
  </si>
  <si>
    <t>IDN-2014-140004</t>
  </si>
  <si>
    <t>DAN-3534</t>
  </si>
  <si>
    <t>dr. Anastasia Nurdiyanti</t>
  </si>
  <si>
    <t>OFF-AR-10004027</t>
  </si>
  <si>
    <t>Poster Ilustrasi 1419</t>
  </si>
  <si>
    <t>IDN-2014-163223</t>
  </si>
  <si>
    <t>DH-8651</t>
  </si>
  <si>
    <t>Devi Hutasoit</t>
  </si>
  <si>
    <t>OFF-BI-10001597</t>
  </si>
  <si>
    <t>Binder Kancing A4 7835</t>
  </si>
  <si>
    <t>OFF-AR-10004685</t>
  </si>
  <si>
    <t>Kaligrafi Dinding 4786</t>
  </si>
  <si>
    <t>OFF-PA-10000675</t>
  </si>
  <si>
    <t>Kertas Foto 4906</t>
  </si>
  <si>
    <t>IDN-2014-155544</t>
  </si>
  <si>
    <t>RBNS-9761</t>
  </si>
  <si>
    <t>R. Betania Natsir, S.IP</t>
  </si>
  <si>
    <t>OFF-LA-10004544</t>
  </si>
  <si>
    <t>Label Harga 7997</t>
  </si>
  <si>
    <t>TEC-PH-10000730</t>
  </si>
  <si>
    <t>Smartphone Entry Level 4391</t>
  </si>
  <si>
    <t>OFF-LA-10004409</t>
  </si>
  <si>
    <t>Label Harga 0419</t>
  </si>
  <si>
    <t>IDN-2014-107405</t>
  </si>
  <si>
    <t>XW-3374</t>
  </si>
  <si>
    <t>Xanana Wastuti</t>
  </si>
  <si>
    <t>OFF-ST-10002301</t>
  </si>
  <si>
    <t>Box Arsip 5512</t>
  </si>
  <si>
    <t>OFF-AR-10001573</t>
  </si>
  <si>
    <t>Poster Ilustrasi 9611</t>
  </si>
  <si>
    <t>FUR-FU-10001473</t>
  </si>
  <si>
    <t>Karpet Kantor 3178</t>
  </si>
  <si>
    <t>IDN-2014-148040</t>
  </si>
  <si>
    <t>BWM-8128</t>
  </si>
  <si>
    <t>Bella Wijayanti, M.TI.</t>
  </si>
  <si>
    <t>FUR-CH-10001482</t>
  </si>
  <si>
    <t>Kursi Lipat 0731</t>
  </si>
  <si>
    <t>OFF-PA-10002581</t>
  </si>
  <si>
    <t>Kertas HVS F4 9663</t>
  </si>
  <si>
    <t>IDN-2014-129609</t>
  </si>
  <si>
    <t>MMS-6385</t>
  </si>
  <si>
    <t>Mila Maryati, S.I.Kom</t>
  </si>
  <si>
    <t>IDN-2014-158057</t>
  </si>
  <si>
    <t>DYK-6459</t>
  </si>
  <si>
    <t>Dr. Yono Kusumo</t>
  </si>
  <si>
    <t>OFF-BI-10004410</t>
  </si>
  <si>
    <t>Binder Plastik A4 3304</t>
  </si>
  <si>
    <t>OFF-BI-10002735</t>
  </si>
  <si>
    <t>Binder Plastik A4 3048</t>
  </si>
  <si>
    <t>IDN-2014-164749</t>
  </si>
  <si>
    <t>CRS-6195</t>
  </si>
  <si>
    <t>Cahyo Rahayu, S.Pd</t>
  </si>
  <si>
    <t>OFF-LA-10004484</t>
  </si>
  <si>
    <t>Label Stiker 8370</t>
  </si>
  <si>
    <t>IDN-2014-120838</t>
  </si>
  <si>
    <t>GS-9652</t>
  </si>
  <si>
    <t>Ghaliyati Salahudin</t>
  </si>
  <si>
    <t>TEC-PH-10003484</t>
  </si>
  <si>
    <t>Feature Phone Dual SIM 8001</t>
  </si>
  <si>
    <t>OFF-ST-10000585</t>
  </si>
  <si>
    <t>Box Arsip 4074</t>
  </si>
  <si>
    <t>IDN-2014-143637</t>
  </si>
  <si>
    <t>RHS-1735</t>
  </si>
  <si>
    <t>Raina Habibi, S.E.</t>
  </si>
  <si>
    <t>FUR-FU-10002813</t>
  </si>
  <si>
    <t>Gorden 3472</t>
  </si>
  <si>
    <t>IDN-2014-147235</t>
  </si>
  <si>
    <t>DXR-1983</t>
  </si>
  <si>
    <t>drg. Xanana Riyanti</t>
  </si>
  <si>
    <t>OFF-PA-10004948</t>
  </si>
  <si>
    <t>Kertas HVS A4 2325</t>
  </si>
  <si>
    <t>IDN-2014-128237</t>
  </si>
  <si>
    <t>GH-3315</t>
  </si>
  <si>
    <t>Gandi Haryanti</t>
  </si>
  <si>
    <t>OFF-AR-10003338</t>
  </si>
  <si>
    <t>Lukisan Cat Air 5277</t>
  </si>
  <si>
    <t>IDN-2014-148586</t>
  </si>
  <si>
    <t>FUR-CH-10002439</t>
  </si>
  <si>
    <t>Kursi Lipat 6106</t>
  </si>
  <si>
    <t>TEC-AC-10002558</t>
  </si>
  <si>
    <t>Keyboard USB 1549</t>
  </si>
  <si>
    <t>OFF-AR-10000034</t>
  </si>
  <si>
    <t>Lukisan Cat Air 3013</t>
  </si>
  <si>
    <t>IDN-2014-141838</t>
  </si>
  <si>
    <t>ES-1571</t>
  </si>
  <si>
    <t>Enteng Suryono</t>
  </si>
  <si>
    <t>OFF-AR-10004272</t>
  </si>
  <si>
    <t>Lukisan Cat Air 6385</t>
  </si>
  <si>
    <t>IDN-2014-138436</t>
  </si>
  <si>
    <t>DJU-4155</t>
  </si>
  <si>
    <t>Drs. Johan Utami</t>
  </si>
  <si>
    <t>TEC-AC-10002323</t>
  </si>
  <si>
    <t>Keyboard USB 2329</t>
  </si>
  <si>
    <t>TEC-PH-10004100</t>
  </si>
  <si>
    <t>IDN-2014-100860</t>
  </si>
  <si>
    <t>NN-6950</t>
  </si>
  <si>
    <t>Nova Nugroho</t>
  </si>
  <si>
    <t>OFF-LA-10001982</t>
  </si>
  <si>
    <t>Label Stiker 4224</t>
  </si>
  <si>
    <t>IDN-2014-137869</t>
  </si>
  <si>
    <t>TKP-4271</t>
  </si>
  <si>
    <t>Tgk. Kalim Pudjiastuti</t>
  </si>
  <si>
    <t>OFF-EN-10001509</t>
  </si>
  <si>
    <t>Amplop Coklat 1256</t>
  </si>
  <si>
    <t>IDN-2014-100881</t>
  </si>
  <si>
    <t>IPPM-4057</t>
  </si>
  <si>
    <t>Ir. Purwa Puspita, M.Pd</t>
  </si>
  <si>
    <t>TEC-PH-10003273</t>
  </si>
  <si>
    <t>Feature Phone Dual SIM 0649</t>
  </si>
  <si>
    <t>IDN-2014-117380</t>
  </si>
  <si>
    <t>JM-5535</t>
  </si>
  <si>
    <t>Jaka Mahendra</t>
  </si>
  <si>
    <t>FUR-TA-10000198</t>
  </si>
  <si>
    <t>Meja Rapat 0197</t>
  </si>
  <si>
    <t>FUR-TA-10003954</t>
  </si>
  <si>
    <t>Meja Belajar 0580</t>
  </si>
  <si>
    <t>IDN-2014-137274</t>
  </si>
  <si>
    <t>RRSS-3663</t>
  </si>
  <si>
    <t>R.A. Raina Suartini, S.Psi</t>
  </si>
  <si>
    <t>FUR-TA-10001889</t>
  </si>
  <si>
    <t>Meja Belajar 7162</t>
  </si>
  <si>
    <t>IDN-2014-169033</t>
  </si>
  <si>
    <t>FSS-1037</t>
  </si>
  <si>
    <t>Fitria Setiawan, S.Sos</t>
  </si>
  <si>
    <t>OFF-AR-10001915</t>
  </si>
  <si>
    <t>Lukisan Kanvas 9212</t>
  </si>
  <si>
    <t>IDN-2014-162089</t>
  </si>
  <si>
    <t>DFS-4981</t>
  </si>
  <si>
    <t>Dimaz Firgantoro, S.Farm</t>
  </si>
  <si>
    <t>OFF-EN-10002230</t>
  </si>
  <si>
    <t>Amplop Coklat 8238</t>
  </si>
  <si>
    <t>IDN-2014-131247</t>
  </si>
  <si>
    <t>FUR-BO-10001337</t>
  </si>
  <si>
    <t>Rak Buku Kayu 4484</t>
  </si>
  <si>
    <t>IDN-2014-105151</t>
  </si>
  <si>
    <t>DH-7090</t>
  </si>
  <si>
    <t>Damar Hartati</t>
  </si>
  <si>
    <t>OFF-AR-10001231</t>
  </si>
  <si>
    <t>Kaligrafi Dinding 5914</t>
  </si>
  <si>
    <t>IDN-2014-133424</t>
  </si>
  <si>
    <t>CRH-2198</t>
  </si>
  <si>
    <t>Cut Raina Habibi</t>
  </si>
  <si>
    <t>OFF-ST-10002957</t>
  </si>
  <si>
    <t>Lemari Arsip 8169</t>
  </si>
  <si>
    <t>OFF-LA-10002312</t>
  </si>
  <si>
    <t>Label Harga 0481</t>
  </si>
  <si>
    <t>TEC-PH-10001819</t>
  </si>
  <si>
    <t>Smartphone Entry Level 5560</t>
  </si>
  <si>
    <t>IDN-2014-113124</t>
  </si>
  <si>
    <t>EN-1794</t>
  </si>
  <si>
    <t>Eluh Namaga</t>
  </si>
  <si>
    <t>OFF-ST-10001511</t>
  </si>
  <si>
    <t>Lemari Arsip 4396</t>
  </si>
  <si>
    <t>FUR-CH-10002304</t>
  </si>
  <si>
    <t>Kursi Kerja Ergonomis 7669</t>
  </si>
  <si>
    <t>IDN-2014-112403</t>
  </si>
  <si>
    <t>AA-7804</t>
  </si>
  <si>
    <t>Argono Ardianto</t>
  </si>
  <si>
    <t>OFF-BI-10003529</t>
  </si>
  <si>
    <t>Binder Kulit A4 5197</t>
  </si>
  <si>
    <t>IDN-2014-104759</t>
  </si>
  <si>
    <t>GW-4473</t>
  </si>
  <si>
    <t>Galuh Wacana</t>
  </si>
  <si>
    <t>OFF-BI-10002071</t>
  </si>
  <si>
    <t>Binder Kancing A4 5711</t>
  </si>
  <si>
    <t>IDN-2014-101770</t>
  </si>
  <si>
    <t>AP-4810</t>
  </si>
  <si>
    <t>Agnes Prabowo</t>
  </si>
  <si>
    <t>OFF-BI-10001097</t>
  </si>
  <si>
    <t>Ordner Arsip A4 0758</t>
  </si>
  <si>
    <t>IDN-2014-130428</t>
  </si>
  <si>
    <t>CS-1894</t>
  </si>
  <si>
    <t>Cinta Samosir</t>
  </si>
  <si>
    <t>OFF-BI-10001636</t>
  </si>
  <si>
    <t>Binder Kulit A4 8005</t>
  </si>
  <si>
    <t>IDN-2014-128055</t>
  </si>
  <si>
    <t>SPS-2316</t>
  </si>
  <si>
    <t>Suci Pradana, S.Gz</t>
  </si>
  <si>
    <t>OFF-AP-10002765</t>
  </si>
  <si>
    <t>Mesin Penghancur Kertas 0026</t>
  </si>
  <si>
    <t>OFF-BI-10004390</t>
  </si>
  <si>
    <t>Binder Kulit A4 4625</t>
  </si>
  <si>
    <t>FUR-CH-10002965</t>
  </si>
  <si>
    <t>Kursi Kantor 7095</t>
  </si>
  <si>
    <t>SURABAYA</t>
  </si>
  <si>
    <t>TEC-AC-10004901</t>
  </si>
  <si>
    <t>Flashdisk 5458</t>
  </si>
  <si>
    <t>IDN-2014-138359</t>
  </si>
  <si>
    <t>DDSM-6079</t>
  </si>
  <si>
    <t>Drs. Diana Saefullah, M.Pd</t>
  </si>
  <si>
    <t>OFF-ST-10000636</t>
  </si>
  <si>
    <t>Box Arsip 8580</t>
  </si>
  <si>
    <t>IDN-2014-157021</t>
  </si>
  <si>
    <t>OFF-BI-10000042</t>
  </si>
  <si>
    <t>Binder Kulit A4 7617</t>
  </si>
  <si>
    <t>OFF-BI-10000145</t>
  </si>
  <si>
    <t>Ordner Arsip A4 1126</t>
  </si>
  <si>
    <t>IDN-2014-157847</t>
  </si>
  <si>
    <t>OFF-PA-10002986</t>
  </si>
  <si>
    <t>Kertas HVS F4 8051</t>
  </si>
  <si>
    <t>IDN-2014-160276</t>
  </si>
  <si>
    <t>YM-6984</t>
  </si>
  <si>
    <t>Yuni Manullang</t>
  </si>
  <si>
    <t>FUR-FU-10003192</t>
  </si>
  <si>
    <t>Gorden 8159</t>
  </si>
  <si>
    <t>OFF-PA-10001593</t>
  </si>
  <si>
    <t>Kertas HVS A4 5155</t>
  </si>
  <si>
    <t>IDN-2014-164315</t>
  </si>
  <si>
    <t>PMS-4291</t>
  </si>
  <si>
    <t>Pangeran Mahendra, S.H.</t>
  </si>
  <si>
    <t>OFF-PA-10004248</t>
  </si>
  <si>
    <t>Kertas HVS A4 4509</t>
  </si>
  <si>
    <t>TEC-PH-10001128</t>
  </si>
  <si>
    <t>Smartphone Entry Level 9089</t>
  </si>
  <si>
    <t>OFF-AP-10003842</t>
  </si>
  <si>
    <t>Dispenser Air 8775</t>
  </si>
  <si>
    <t>IDN-2014-112291</t>
  </si>
  <si>
    <t>VJ-2561</t>
  </si>
  <si>
    <t>Vicky Jailani</t>
  </si>
  <si>
    <t>OFF-EN-10001415</t>
  </si>
  <si>
    <t>Amplop Putih 4357</t>
  </si>
  <si>
    <t>IDN-2014-149538</t>
  </si>
  <si>
    <t>HRLS-4056</t>
  </si>
  <si>
    <t>Hj. Restu Lailasari, S.I.Kom</t>
  </si>
  <si>
    <t>OFF-ST-10004180</t>
  </si>
  <si>
    <t>Box Arsip 4771</t>
  </si>
  <si>
    <t>OFF-PA-10003797</t>
  </si>
  <si>
    <t>Kertas HVS F4 6715</t>
  </si>
  <si>
    <t>IDN-2014-133228</t>
  </si>
  <si>
    <t>OFF-AR-10001955</t>
  </si>
  <si>
    <t>Lukisan Kanvas 3208</t>
  </si>
  <si>
    <t>IDN-2014-128685</t>
  </si>
  <si>
    <t>UM-3299</t>
  </si>
  <si>
    <t>Usman Mulyani</t>
  </si>
  <si>
    <t>OFF-BI-10004140</t>
  </si>
  <si>
    <t>Binder Kulit A4 8057</t>
  </si>
  <si>
    <t>FUR-FU-10004020</t>
  </si>
  <si>
    <t>Lampu Meja 2600</t>
  </si>
  <si>
    <t>IDN-2014-105172</t>
  </si>
  <si>
    <t>CHM-1959</t>
  </si>
  <si>
    <t>Cindy Hardiansyah, M.Ak</t>
  </si>
  <si>
    <t>OFF-LA-10001641</t>
  </si>
  <si>
    <t>Label Stiker 3236</t>
  </si>
  <si>
    <t>TEC-AC-10002926</t>
  </si>
  <si>
    <t>Headset 6843</t>
  </si>
  <si>
    <t>IDN-2014-113887</t>
  </si>
  <si>
    <t>HP-7636</t>
  </si>
  <si>
    <t>Harimurti Prastuti</t>
  </si>
  <si>
    <t>OFF-PA-10004071</t>
  </si>
  <si>
    <t>Kertas HVS A4 8698</t>
  </si>
  <si>
    <t>IDN-2014-149104</t>
  </si>
  <si>
    <t>RSS-7994</t>
  </si>
  <si>
    <t>Rizki Sihombing, S.Sos</t>
  </si>
  <si>
    <t>OFF-BI-10004209</t>
  </si>
  <si>
    <t>Ordner Arsip A4 3978</t>
  </si>
  <si>
    <t>IDN-2014-102988</t>
  </si>
  <si>
    <t>RS-8033</t>
  </si>
  <si>
    <t>Rini Simanjuntak</t>
  </si>
  <si>
    <t>OFF-AR-10000127</t>
  </si>
  <si>
    <t>Lukisan Cat Air 2125</t>
  </si>
  <si>
    <t>IDN-2014-157231</t>
  </si>
  <si>
    <t>LW-9090</t>
  </si>
  <si>
    <t>Lasmanto Wastuti</t>
  </si>
  <si>
    <t>OFF-BI-10002852</t>
  </si>
  <si>
    <t>Binder Plastik A4 7636</t>
  </si>
  <si>
    <t>IDN-2014-151001</t>
  </si>
  <si>
    <t>TSMS-2429</t>
  </si>
  <si>
    <t>T. Setya Maryati, S.Farm</t>
  </si>
  <si>
    <t>OFF-ST-10003455</t>
  </si>
  <si>
    <t>Lemari Arsip 4277</t>
  </si>
  <si>
    <t>semarang</t>
  </si>
  <si>
    <t>OFF-AR-10002952</t>
  </si>
  <si>
    <t>Lukisan Cat Air 6565</t>
  </si>
  <si>
    <t>OFF-AR-10004757</t>
  </si>
  <si>
    <t>Poster Ilustrasi 1075</t>
  </si>
  <si>
    <t>OFF-SU-10002881</t>
  </si>
  <si>
    <t>Perlengkapan Kantor 0314</t>
  </si>
  <si>
    <t>OFF-ST-10001031</t>
  </si>
  <si>
    <t>Box Arsip 3747</t>
  </si>
  <si>
    <t>IDN-2014-169803</t>
  </si>
  <si>
    <t>DBWS-4941</t>
  </si>
  <si>
    <t>Drs. Bajragin Wijayanti, S.E.</t>
  </si>
  <si>
    <t>FUR-TA-10000688</t>
  </si>
  <si>
    <t>Meja Belajar 8410</t>
  </si>
  <si>
    <t>IDN-2014-102652</t>
  </si>
  <si>
    <t>DISS-2158</t>
  </si>
  <si>
    <t>Dr. Ida Santoso, S.Farm</t>
  </si>
  <si>
    <t>OFF-PA-10003309</t>
  </si>
  <si>
    <t>Kertas Foto 0269</t>
  </si>
  <si>
    <t>TEC-AC-10003441</t>
  </si>
  <si>
    <t>Mouse Wireless 9880</t>
  </si>
  <si>
    <t>IDN-2014-153808</t>
  </si>
  <si>
    <t>ISS-2174</t>
  </si>
  <si>
    <t>Icha Suartini, S.I.Kom</t>
  </si>
  <si>
    <t>OFF-AR-10001725</t>
  </si>
  <si>
    <t>Lukisan Cat Air 0285</t>
  </si>
  <si>
    <t>OFF-BI-10002794</t>
  </si>
  <si>
    <t>Binder Kancing A4 5547</t>
  </si>
  <si>
    <t>TEC-AC-10004171</t>
  </si>
  <si>
    <t>Flashdisk 9458</t>
  </si>
  <si>
    <t>OFF-PA-10001977</t>
  </si>
  <si>
    <t>Kertas Foto 6096</t>
  </si>
  <si>
    <t>FUR-FU-10000747</t>
  </si>
  <si>
    <t>Lampu Meja 5803</t>
  </si>
  <si>
    <t>FUR-FU-10001918</t>
  </si>
  <si>
    <t>Gorden 3668</t>
  </si>
  <si>
    <t>IDN-2014-118486</t>
  </si>
  <si>
    <t>OFF-SU-10004498</t>
  </si>
  <si>
    <t>Perlengkapan Kantor 9253</t>
  </si>
  <si>
    <t>TEC-AC-10004659</t>
  </si>
  <si>
    <t>Mouse Wireless 8660</t>
  </si>
  <si>
    <t>FUR-TA-10001039</t>
  </si>
  <si>
    <t>Meja Belajar 1185</t>
  </si>
  <si>
    <t>IDN-2014-136742</t>
  </si>
  <si>
    <t>IKHS-4805</t>
  </si>
  <si>
    <t>Ir. Kayla Halim, S.Pd</t>
  </si>
  <si>
    <t>OFF-BI-10003719</t>
  </si>
  <si>
    <t>Binder Kulit A4 9533</t>
  </si>
  <si>
    <t>IDN-2014-128846</t>
  </si>
  <si>
    <t>EFS-8537</t>
  </si>
  <si>
    <t>Elvin Farida, S.E.I</t>
  </si>
  <si>
    <t>IDN-2014-165806</t>
  </si>
  <si>
    <t>KPS-8651</t>
  </si>
  <si>
    <t>Kania Prasetyo, S.Pd</t>
  </si>
  <si>
    <t>OFF-PA-10003441</t>
  </si>
  <si>
    <t>Kertas HVS F4 8192</t>
  </si>
  <si>
    <t>OFF-PA-10000100</t>
  </si>
  <si>
    <t>Kertas Foto 3193</t>
  </si>
  <si>
    <t>IDN-2014-124023</t>
  </si>
  <si>
    <t>OP-2755</t>
  </si>
  <si>
    <t>Oni Prabowo</t>
  </si>
  <si>
    <t>FUR-FU-10004415</t>
  </si>
  <si>
    <t>Lampu Meja 3175</t>
  </si>
  <si>
    <t>BANDUNG</t>
  </si>
  <si>
    <t>TEC-PH-10004922</t>
  </si>
  <si>
    <t>Smartphone Entry Level 4198</t>
  </si>
  <si>
    <t>IDN-2014-100363</t>
  </si>
  <si>
    <t>TRSS-9168</t>
  </si>
  <si>
    <t>Tgk. Raden Salahudin, S.I.Kom</t>
  </si>
  <si>
    <t>OFF-PA-10004733</t>
  </si>
  <si>
    <t>Kertas HVS F4 8427</t>
  </si>
  <si>
    <t>IDN-2014-163797</t>
  </si>
  <si>
    <t>DVF-7117</t>
  </si>
  <si>
    <t>Dr. Vero Firmansyah</t>
  </si>
  <si>
    <t>IDN-2014-150581</t>
  </si>
  <si>
    <t>FUR-TA-10003748</t>
  </si>
  <si>
    <t>Meja Belajar 0753</t>
  </si>
  <si>
    <t>OFF-FA-10000611</t>
  </si>
  <si>
    <t>Paper Clip 7046</t>
  </si>
  <si>
    <t>IDN-2014-118997</t>
  </si>
  <si>
    <t>YAM-7263</t>
  </si>
  <si>
    <t>Yunita Aryani, M.Pd</t>
  </si>
  <si>
    <t>FUR-TA-10001086</t>
  </si>
  <si>
    <t>Meja Rapat 1642</t>
  </si>
  <si>
    <t>IDN-2014-121769</t>
  </si>
  <si>
    <t>CTM-1591</t>
  </si>
  <si>
    <t>Cayadi Tamba, M.M.</t>
  </si>
  <si>
    <t>FUR-TA-10004442</t>
  </si>
  <si>
    <t>Meja Kerja 8757</t>
  </si>
  <si>
    <t>TEC-AC-10001908</t>
  </si>
  <si>
    <t>Flashdisk 0082</t>
  </si>
  <si>
    <t>IDN-2014-110555</t>
  </si>
  <si>
    <t>DAKM-6542</t>
  </si>
  <si>
    <t>Dr. Amelia Kuswandari, M.Kom.</t>
  </si>
  <si>
    <t>TEC-AC-10003399</t>
  </si>
  <si>
    <t>Mouse Wireless 6708</t>
  </si>
  <si>
    <t>IDN-2014-102715</t>
  </si>
  <si>
    <t>RAM-4981</t>
  </si>
  <si>
    <t>R. Argono Mahendra</t>
  </si>
  <si>
    <t>TEC-AC-10001874</t>
  </si>
  <si>
    <t>Mouse Wireless 6012</t>
  </si>
  <si>
    <t>OFF-ST-10000876</t>
  </si>
  <si>
    <t>Box Arsip 8597</t>
  </si>
  <si>
    <t>OFF-PA-10000029</t>
  </si>
  <si>
    <t>Kertas HVS F4 3310</t>
  </si>
  <si>
    <t>OFF-FA-10001332</t>
  </si>
  <si>
    <t>Penjepit Kertas 1496</t>
  </si>
  <si>
    <t>TEC-PH-10000586</t>
  </si>
  <si>
    <t>Smartphone Android 0792</t>
  </si>
  <si>
    <t>IDN-2014-138940</t>
  </si>
  <si>
    <t>PAA-3183</t>
  </si>
  <si>
    <t>Puti Agnes Adriansyah</t>
  </si>
  <si>
    <t>TEC-PH-10001835</t>
  </si>
  <si>
    <t>Feature Phone Dual SIM 9155</t>
  </si>
  <si>
    <t>IDN-2014-121734</t>
  </si>
  <si>
    <t>JWS-5393</t>
  </si>
  <si>
    <t>Jaka Wasita, S.Pd</t>
  </si>
  <si>
    <t>OFF-BI-10004817</t>
  </si>
  <si>
    <t>Ordner Arsip A4 5382</t>
  </si>
  <si>
    <t>IDN-2014-154599</t>
  </si>
  <si>
    <t>RH-6944</t>
  </si>
  <si>
    <t>Rahmat Hastuti</t>
  </si>
  <si>
    <t>TEC-PH-10000576</t>
  </si>
  <si>
    <t>Feature Phone Dual SIM 8008</t>
  </si>
  <si>
    <t>IDN-2014-142979</t>
  </si>
  <si>
    <t>DKP-5912</t>
  </si>
  <si>
    <t>Drs. Keisha Putra</t>
  </si>
  <si>
    <t>OFF-AR-10002987</t>
  </si>
  <si>
    <t>Poster Ilustrasi 6795</t>
  </si>
  <si>
    <t>TEC-PH-10001557</t>
  </si>
  <si>
    <t>Feature Phone Dual SIM 1311</t>
  </si>
  <si>
    <t>IDN-2014-158365</t>
  </si>
  <si>
    <t>IM-5373</t>
  </si>
  <si>
    <t>Irwan Maheswara</t>
  </si>
  <si>
    <t>OFF-PA-10000289</t>
  </si>
  <si>
    <t>Kertas HVS F4 1742</t>
  </si>
  <si>
    <t>OFF-BI-10002764</t>
  </si>
  <si>
    <t>Binder Kancing A4 9883</t>
  </si>
  <si>
    <t>IDN-2014-122336</t>
  </si>
  <si>
    <t>TEC-PH-10000702</t>
  </si>
  <si>
    <t>Smartphone Entry Level 7063</t>
  </si>
  <si>
    <t>OFF-FA-10002780</t>
  </si>
  <si>
    <t>Penjepit Kertas 2555</t>
  </si>
  <si>
    <t>IDN-2014-167724</t>
  </si>
  <si>
    <t>ZW-2316</t>
  </si>
  <si>
    <t>Zulfa Wibowo</t>
  </si>
  <si>
    <t>OFF-LA-10002368</t>
  </si>
  <si>
    <t>Label Harga 8921</t>
  </si>
  <si>
    <t>OFF-AR-10000122</t>
  </si>
  <si>
    <t>Poster Ilustrasi 9567</t>
  </si>
  <si>
    <t>OFF-BI-10003656</t>
  </si>
  <si>
    <t>Binder Kancing A4 1143</t>
  </si>
  <si>
    <t>IDN-2014-120740</t>
  </si>
  <si>
    <t>PP-1108</t>
  </si>
  <si>
    <t>Patricia Puspasari</t>
  </si>
  <si>
    <t>OFF-AP-10000240</t>
  </si>
  <si>
    <t>Mesin Penghancur Kertas 5504</t>
  </si>
  <si>
    <t>FUR-FU-10004091</t>
  </si>
  <si>
    <t>Gorden 5502</t>
  </si>
  <si>
    <t>IDN-2014-155208</t>
  </si>
  <si>
    <t>AP-4894</t>
  </si>
  <si>
    <t>Atma Palastri</t>
  </si>
  <si>
    <t>IDN-2014-110849</t>
  </si>
  <si>
    <t>MP-4304</t>
  </si>
  <si>
    <t>Melinda Permata</t>
  </si>
  <si>
    <t>TEC-MA-10002859</t>
  </si>
  <si>
    <t>Mesin Laminating 8960</t>
  </si>
  <si>
    <t>OFF-AR-10000657</t>
  </si>
  <si>
    <t>Kaligrafi Dinding 9490</t>
  </si>
  <si>
    <t>IDN-2014-100678</t>
  </si>
  <si>
    <t>OFF-AR-10001868</t>
  </si>
  <si>
    <t>Lukisan Kanvas 5416</t>
  </si>
  <si>
    <t>FUR-CH-10002602</t>
  </si>
  <si>
    <t>Kursi Kerja Ergonomis 1140</t>
  </si>
  <si>
    <t>TEC-AC-10000474</t>
  </si>
  <si>
    <t>Headset 4807</t>
  </si>
  <si>
    <t>OFF-FA-10000134</t>
  </si>
  <si>
    <t>Isi Staples 8000</t>
  </si>
  <si>
    <t>OFF-EN-10000056</t>
  </si>
  <si>
    <t>Amplop Coklat 8448</t>
  </si>
  <si>
    <t>IDN-2014-169460</t>
  </si>
  <si>
    <t>IM-8203</t>
  </si>
  <si>
    <t>Ifa Mandasari</t>
  </si>
  <si>
    <t>FUR-FU-10004017</t>
  </si>
  <si>
    <t>Gorden 3051</t>
  </si>
  <si>
    <t>IDN-2014-158470</t>
  </si>
  <si>
    <t>RA-7715</t>
  </si>
  <si>
    <t>Raisa Anggriawan</t>
  </si>
  <si>
    <t>OFF-PA-10001569</t>
  </si>
  <si>
    <t>Kertas Foto 1138</t>
  </si>
  <si>
    <t>OFF-BI-10003638</t>
  </si>
  <si>
    <t>Ordner Arsip A4 4778</t>
  </si>
  <si>
    <t>IDN-2014-134572</t>
  </si>
  <si>
    <t>FUR-TA-10001705</t>
  </si>
  <si>
    <t>Meja Belajar 6144</t>
  </si>
  <si>
    <t>OFF-ST-10004634</t>
  </si>
  <si>
    <t>Rak Dokumen 3119</t>
  </si>
  <si>
    <t>IDN-2014-101462</t>
  </si>
  <si>
    <t>DAWM-7113</t>
  </si>
  <si>
    <t>dr. Asmianto Wastuti, M.Ak</t>
  </si>
  <si>
    <t>FUR-FU-10000409</t>
  </si>
  <si>
    <t>Gorden 2578</t>
  </si>
  <si>
    <t>IDN-2014-136336</t>
  </si>
  <si>
    <t>MMM-8849</t>
  </si>
  <si>
    <t>Mulyono Mulyani, M.Ak</t>
  </si>
  <si>
    <t>OFF-ST-10002574</t>
  </si>
  <si>
    <t>Lemari Arsip 1971</t>
  </si>
  <si>
    <t>IDN-2014-158064</t>
  </si>
  <si>
    <t>TCW-3899</t>
  </si>
  <si>
    <t>Tgk. Cahyono Wijayanti</t>
  </si>
  <si>
    <t>OFF-BI-10002976</t>
  </si>
  <si>
    <t>Binder Kulit A4 6201</t>
  </si>
  <si>
    <t>IDN-2014-122070</t>
  </si>
  <si>
    <t>GS-9939</t>
  </si>
  <si>
    <t>Gatra Salahudin</t>
  </si>
  <si>
    <t>OFF-BI-10004970</t>
  </si>
  <si>
    <t>Binder Plastik A4 8344</t>
  </si>
  <si>
    <t>OFF-EN-10004773</t>
  </si>
  <si>
    <t>Amplop Coklat 4324</t>
  </si>
  <si>
    <t>IDN-2014-150119</t>
  </si>
  <si>
    <t>MH-3761</t>
  </si>
  <si>
    <t>Mujur Hutapea</t>
  </si>
  <si>
    <t>FUR-FU-10002191</t>
  </si>
  <si>
    <t>Lampu Meja 7783</t>
  </si>
  <si>
    <t>IDN-2014-112564</t>
  </si>
  <si>
    <t>IN-1246</t>
  </si>
  <si>
    <t>Icha Nugroho</t>
  </si>
  <si>
    <t>OFF-BI-10004876</t>
  </si>
  <si>
    <t>Binder Plastik A4 5928</t>
  </si>
  <si>
    <t>IDN-2014-111857</t>
  </si>
  <si>
    <t>IDN-2014-166954</t>
  </si>
  <si>
    <t>PAS-5593</t>
  </si>
  <si>
    <t>Parman Agustina, S.IP</t>
  </si>
  <si>
    <t>FUR-CH-10003973</t>
  </si>
  <si>
    <t>Kursi Kerja Ergonomis 6088</t>
  </si>
  <si>
    <t>IDN-2014-110100</t>
  </si>
  <si>
    <t>DZTS-8159</t>
  </si>
  <si>
    <t>Drs. Zulaikha Thamrin, S.Psi</t>
  </si>
  <si>
    <t>TEC-PH-10004531</t>
  </si>
  <si>
    <t>Smartphone Entry Level 9984</t>
  </si>
  <si>
    <t>OFF-AP-10001391</t>
  </si>
  <si>
    <t>Mesin Penghancur Kertas 2168</t>
  </si>
  <si>
    <t>IDN-2014-157406</t>
  </si>
  <si>
    <t>OR-8766</t>
  </si>
  <si>
    <t>Okta Rajata</t>
  </si>
  <si>
    <t>OFF-AR-10002221</t>
  </si>
  <si>
    <t>Poster Ilustrasi 1943</t>
  </si>
  <si>
    <t>FUR-FU-10003708</t>
  </si>
  <si>
    <t>Lampu Meja 9658</t>
  </si>
  <si>
    <t>OFF-PA-10003543</t>
  </si>
  <si>
    <t>Kertas HVS A4 0890</t>
  </si>
  <si>
    <t>IDN-2014-116785</t>
  </si>
  <si>
    <t>CTR-5954</t>
  </si>
  <si>
    <t>Cut Tari Ramadan</t>
  </si>
  <si>
    <t>OFF-AR-10003504</t>
  </si>
  <si>
    <t>Lukisan Cat Air 2461</t>
  </si>
  <si>
    <t>IDN-2014-147298</t>
  </si>
  <si>
    <t>DW-7645</t>
  </si>
  <si>
    <t>Daryani Wibowo</t>
  </si>
  <si>
    <t>OFF-BI-10001525</t>
  </si>
  <si>
    <t>Ordner Arsip A4 7130</t>
  </si>
  <si>
    <t>FUR-CH-10004886</t>
  </si>
  <si>
    <t>Kursi Lipat 1676</t>
  </si>
  <si>
    <t>IDN-2014-118976</t>
  </si>
  <si>
    <t>DVMS-3730</t>
  </si>
  <si>
    <t>Dr. Vera Mansur, S.Farm</t>
  </si>
  <si>
    <t>OFF-ST-10000877</t>
  </si>
  <si>
    <t>Box Arsip 5634</t>
  </si>
  <si>
    <t>IDN-2014-132983</t>
  </si>
  <si>
    <t>RK-7315</t>
  </si>
  <si>
    <t>Rahayu Kuswandari</t>
  </si>
  <si>
    <t>OFF-LA-10000452</t>
  </si>
  <si>
    <t>Label Stiker 8470</t>
  </si>
  <si>
    <t>OFF-AR-10004752</t>
  </si>
  <si>
    <t>Lukisan Kanvas 5752</t>
  </si>
  <si>
    <t>IDN-2014-140228</t>
  </si>
  <si>
    <t>DVPS-3094</t>
  </si>
  <si>
    <t>drg. Victoria Prakasa, S.E.I</t>
  </si>
  <si>
    <t>OFF-ST-10002214</t>
  </si>
  <si>
    <t>Rak Dokumen 7009</t>
  </si>
  <si>
    <t>IDN-2014-131387</t>
  </si>
  <si>
    <t>FA-1999</t>
  </si>
  <si>
    <t>Farah Ardianto</t>
  </si>
  <si>
    <t>TEC-PH-10001459</t>
  </si>
  <si>
    <t>Smartphone Entry Level 8168</t>
  </si>
  <si>
    <t>OFF-BI-10001628</t>
  </si>
  <si>
    <t>Binder Plastik A4 7632</t>
  </si>
  <si>
    <t>OFF-LA-10001613</t>
  </si>
  <si>
    <t>Label Stiker 6888</t>
  </si>
  <si>
    <t>OFF-ST-10001128</t>
  </si>
  <si>
    <t>Rak Dokumen 9442</t>
  </si>
  <si>
    <t>IDN-2014-134061</t>
  </si>
  <si>
    <t>GN-4668</t>
  </si>
  <si>
    <t>Gatra Nurdiyanti</t>
  </si>
  <si>
    <t>FUR-FU-10001424</t>
  </si>
  <si>
    <t>Gorden 2554</t>
  </si>
  <si>
    <t>IDN-2014-118304</t>
  </si>
  <si>
    <t>DKP-1361</t>
  </si>
  <si>
    <t>drg. Kayla Pratiwi</t>
  </si>
  <si>
    <t>TEC-PH-10000376</t>
  </si>
  <si>
    <t>Smartphone Android 8806</t>
  </si>
  <si>
    <t>IDN-2014-142727</t>
  </si>
  <si>
    <t>SS-3989</t>
  </si>
  <si>
    <t>Sadina Suryono</t>
  </si>
  <si>
    <t>IDN-2014-107811</t>
  </si>
  <si>
    <t>PKH-9989</t>
  </si>
  <si>
    <t>Puti Kamila Handayani</t>
  </si>
  <si>
    <t>FUR-CH-10001394</t>
  </si>
  <si>
    <t>Kursi Lipat 2875</t>
  </si>
  <si>
    <t>OFF-ST-10000798</t>
  </si>
  <si>
    <t>Box Arsip 3138</t>
  </si>
  <si>
    <t>IDN-2014-160094</t>
  </si>
  <si>
    <t>PS-7252</t>
  </si>
  <si>
    <t>Prakosa Sitorus</t>
  </si>
  <si>
    <t>OFF-AR-10004010</t>
  </si>
  <si>
    <t>Lukisan Cat Air 1521</t>
  </si>
  <si>
    <t>IDN-2014-156006</t>
  </si>
  <si>
    <t>TEC-AC-10002550</t>
  </si>
  <si>
    <t>IDN-2014-124618</t>
  </si>
  <si>
    <t>JP-7147</t>
  </si>
  <si>
    <t>Jaga Pertiwi</t>
  </si>
  <si>
    <t>TEC-CO-10004202</t>
  </si>
  <si>
    <t>Copiers</t>
  </si>
  <si>
    <t>Printer Multifungsi 5693</t>
  </si>
  <si>
    <t>IDN-2014-115056</t>
  </si>
  <si>
    <t>EM-5203</t>
  </si>
  <si>
    <t>Elvina Mayasari</t>
  </si>
  <si>
    <t>IDN-2014-130274</t>
  </si>
  <si>
    <t>DJNS-5684</t>
  </si>
  <si>
    <t>dr. Joko Nurdiyanti, S.T.</t>
  </si>
  <si>
    <t>OFF-LA-10002195</t>
  </si>
  <si>
    <t>Label Stiker 1232</t>
  </si>
  <si>
    <t>IDN-2014-135755</t>
  </si>
  <si>
    <t>CN-5611</t>
  </si>
  <si>
    <t>Ciaobella Novitasari</t>
  </si>
  <si>
    <t>OFF-BI-10003981</t>
  </si>
  <si>
    <t>Binder Plastik A4 8620</t>
  </si>
  <si>
    <t>OFF-BI-10004828</t>
  </si>
  <si>
    <t>Ordner Arsip A4 6738</t>
  </si>
  <si>
    <t>IDN-2014-111899</t>
  </si>
  <si>
    <t>OFF-FA-10000840</t>
  </si>
  <si>
    <t>Penjepit Kertas 1863</t>
  </si>
  <si>
    <t>IDN-2014-148194</t>
  </si>
  <si>
    <t>MS-3069</t>
  </si>
  <si>
    <t>Marwata Suartini</t>
  </si>
  <si>
    <t>FUR-FU-10001852</t>
  </si>
  <si>
    <t>Gorden 1875</t>
  </si>
  <si>
    <t>OFF-AP-10000696</t>
  </si>
  <si>
    <t>Kipas Angin 6393</t>
  </si>
  <si>
    <t>IDN-2014-155271</t>
  </si>
  <si>
    <t>FU-2448</t>
  </si>
  <si>
    <t>Fitria Utama</t>
  </si>
  <si>
    <t>IDN-2014-117709</t>
  </si>
  <si>
    <t>RCH-8283</t>
  </si>
  <si>
    <t>R.M. Cakrawangsa Handayani</t>
  </si>
  <si>
    <t>OFF-BI-10001294</t>
  </si>
  <si>
    <t>Binder Kancing A4 7287</t>
  </si>
  <si>
    <t>IDN-2014-160738</t>
  </si>
  <si>
    <t>OFF-ST-10003442</t>
  </si>
  <si>
    <t>Box Arsip 0734</t>
  </si>
  <si>
    <t>IDN-2014-166457</t>
  </si>
  <si>
    <t>RM-8168</t>
  </si>
  <si>
    <t>Radika Mayasari</t>
  </si>
  <si>
    <t>OFF-PA-10001363</t>
  </si>
  <si>
    <t>Kertas HVS A4 1391</t>
  </si>
  <si>
    <t>OFF-AR-10003651</t>
  </si>
  <si>
    <t>Kaligrafi Dinding 4970</t>
  </si>
  <si>
    <t>IDN-2014-111934</t>
  </si>
  <si>
    <t>LW-6705</t>
  </si>
  <si>
    <t>Labuh Wibowo</t>
  </si>
  <si>
    <t>OFF-PA-10000474</t>
  </si>
  <si>
    <t>Kertas HVS A4 0543</t>
  </si>
  <si>
    <t>IDN-2014-110219</t>
  </si>
  <si>
    <t>HAP-2941</t>
  </si>
  <si>
    <t>Hj. Agnes Permata</t>
  </si>
  <si>
    <t>OFF-PA-10003016</t>
  </si>
  <si>
    <t>Kertas HVS F4 0270</t>
  </si>
  <si>
    <t>IDN-2014-121664</t>
  </si>
  <si>
    <t>UL-7454</t>
  </si>
  <si>
    <t>Upik Lazuardi</t>
  </si>
  <si>
    <t>OFF-BI-10003684</t>
  </si>
  <si>
    <t>Binder Kulit A4 4509</t>
  </si>
  <si>
    <t>IDN-2014-154879</t>
  </si>
  <si>
    <t>RVH-1812</t>
  </si>
  <si>
    <t>R. Vanya Haryanti</t>
  </si>
  <si>
    <t>OFF-AR-10001897</t>
  </si>
  <si>
    <t>Kaligrafi Dinding 2682</t>
  </si>
  <si>
    <t>IDN-2014-166086</t>
  </si>
  <si>
    <t>YS-2565</t>
  </si>
  <si>
    <t>Yuliana Sihombing</t>
  </si>
  <si>
    <t>FUR-CH-10004675</t>
  </si>
  <si>
    <t>Kursi Kerja Ergonomis 8358</t>
  </si>
  <si>
    <t>OFF-BI-10001078</t>
  </si>
  <si>
    <t>Binder Plastik A4 0528</t>
  </si>
  <si>
    <t>OFF-AR-10002578</t>
  </si>
  <si>
    <t>Lukisan Cat Air 2993</t>
  </si>
  <si>
    <t>IDN-2014-116666</t>
  </si>
  <si>
    <t>TEC-CO-10001449</t>
  </si>
  <si>
    <t>Mesin Fotokopi 3022</t>
  </si>
  <si>
    <t>IDN-2014-158771</t>
  </si>
  <si>
    <t>MP-7841</t>
  </si>
  <si>
    <t>Mustika Puspasari</t>
  </si>
  <si>
    <t>OFF-ST-10000107</t>
  </si>
  <si>
    <t>Lemari Arsip 7777</t>
  </si>
  <si>
    <t>OFF-LA-10003121</t>
  </si>
  <si>
    <t>Label Harga 3557</t>
  </si>
  <si>
    <t>IDN-2014-102071</t>
  </si>
  <si>
    <t>EN-5549</t>
  </si>
  <si>
    <t>Elma Narpati</t>
  </si>
  <si>
    <t>TEC-AC-10000109</t>
  </si>
  <si>
    <t>Keyboard USB 1181</t>
  </si>
  <si>
    <t>OFF-PA-10002689</t>
  </si>
  <si>
    <t>Kertas HVS A4 3755</t>
  </si>
  <si>
    <t>IDN-2014-159709</t>
  </si>
  <si>
    <t>TEC-PH-10003988</t>
  </si>
  <si>
    <t>Smartphone Android 7581</t>
  </si>
  <si>
    <t>IDN-2014-114181</t>
  </si>
  <si>
    <t>HW-1122</t>
  </si>
  <si>
    <t>Hadi Wacana</t>
  </si>
  <si>
    <t>OFF-AR-10000716</t>
  </si>
  <si>
    <t>IDN-2014-103310</t>
  </si>
  <si>
    <t>MSS-9580</t>
  </si>
  <si>
    <t>Maman Suwarno, S.Ked</t>
  </si>
  <si>
    <t>OFF-SU-10004737</t>
  </si>
  <si>
    <t>Perlengkapan Kantor 1889</t>
  </si>
  <si>
    <t>OFF-EN-10001434</t>
  </si>
  <si>
    <t>Amplop Coklat 6026</t>
  </si>
  <si>
    <t>FUR-BO-10004467</t>
  </si>
  <si>
    <t>Rak Buku Kayu 8462</t>
  </si>
  <si>
    <t>OFF-PA-10004353</t>
  </si>
  <si>
    <t>Kertas HVS A4 3860</t>
  </si>
  <si>
    <t>FUR-CH-10002320</t>
  </si>
  <si>
    <t>Kursi Kantor 8673</t>
  </si>
  <si>
    <t>TEC-PH-10001817</t>
  </si>
  <si>
    <t>Smartphone Entry Level 7293</t>
  </si>
  <si>
    <t>IDN-2014-127523</t>
  </si>
  <si>
    <t>CR-6898</t>
  </si>
  <si>
    <t>Cinthia Rajata</t>
  </si>
  <si>
    <t>OFF-AP-10004249</t>
  </si>
  <si>
    <t>Kipas Angin 8067</t>
  </si>
  <si>
    <t>IDN-2014-119172</t>
  </si>
  <si>
    <t>NN-4916</t>
  </si>
  <si>
    <t>Novi Narpati</t>
  </si>
  <si>
    <t>IDN-2014-103849</t>
  </si>
  <si>
    <t>RP-7719</t>
  </si>
  <si>
    <t>Rama Putra</t>
  </si>
  <si>
    <t>FUR-FU-10000723</t>
  </si>
  <si>
    <t>Gorden 8526</t>
  </si>
  <si>
    <t>TEC-AC-10001465</t>
  </si>
  <si>
    <t>Headset 9851</t>
  </si>
  <si>
    <t>OFF-BI-10002026</t>
  </si>
  <si>
    <t>Binder Kancing A4 0155</t>
  </si>
  <si>
    <t>IDN-2014-139017</t>
  </si>
  <si>
    <t>RH-2730</t>
  </si>
  <si>
    <t>Ratna Halimah</t>
  </si>
  <si>
    <t>TEC-AC-10001013</t>
  </si>
  <si>
    <t>Mouse Wireless 1752</t>
  </si>
  <si>
    <t>IDN-2014-152100</t>
  </si>
  <si>
    <t>VW-8105</t>
  </si>
  <si>
    <t>Vero Widiastuti</t>
  </si>
  <si>
    <t>FUR-CH-10000015</t>
  </si>
  <si>
    <t>Kursi Lipat 3380</t>
  </si>
  <si>
    <t>TEC-PH-10002597</t>
  </si>
  <si>
    <t>Smartphone Entry Level 3337</t>
  </si>
  <si>
    <t>IDN-2014-155887</t>
  </si>
  <si>
    <t>FUR-TA-10002228</t>
  </si>
  <si>
    <t>Meja Kerja 1092</t>
  </si>
  <si>
    <t>IDN-2014-127159</t>
  </si>
  <si>
    <t>IDN-2014-140165</t>
  </si>
  <si>
    <t>LR-3787</t>
  </si>
  <si>
    <t>Lamar Riyanti</t>
  </si>
  <si>
    <t>OFF-BI-10004519</t>
  </si>
  <si>
    <t>Binder Plastik A4 6816</t>
  </si>
  <si>
    <t>IDN-2014-114433</t>
  </si>
  <si>
    <t>HG-6649</t>
  </si>
  <si>
    <t>Halim Gunarto</t>
  </si>
  <si>
    <t>TEC-AC-10002800</t>
  </si>
  <si>
    <t>Headset 1239</t>
  </si>
  <si>
    <t>OFF-FA-10002815</t>
  </si>
  <si>
    <t>Penjepit Kertas 0856</t>
  </si>
  <si>
    <t>IDN-2014-113768</t>
  </si>
  <si>
    <t>surabaya</t>
  </si>
  <si>
    <t>IDN-2014-167164</t>
  </si>
  <si>
    <t>AHS-8942</t>
  </si>
  <si>
    <t>Alika Hardiansyah, S.Sos</t>
  </si>
  <si>
    <t>IDN-2014-106810</t>
  </si>
  <si>
    <t>IM-6692</t>
  </si>
  <si>
    <t>Intan Mahendra</t>
  </si>
  <si>
    <t>FUR-FU-10004306</t>
  </si>
  <si>
    <t>Gorden 2489</t>
  </si>
  <si>
    <t>IDN-2014-163146</t>
  </si>
  <si>
    <t>EWS-5623</t>
  </si>
  <si>
    <t>Enteng Wijaya, S.H.</t>
  </si>
  <si>
    <t>TEC-AC-10002217</t>
  </si>
  <si>
    <t>Flashdisk 6566</t>
  </si>
  <si>
    <t>IDN-2014-125150</t>
  </si>
  <si>
    <t>PK-2948</t>
  </si>
  <si>
    <t>Praba Kusmawati</t>
  </si>
  <si>
    <t>IDN-2014-148761</t>
  </si>
  <si>
    <t>GH-6033</t>
  </si>
  <si>
    <t>Gading Habibi</t>
  </si>
  <si>
    <t>IDN-2014-164224</t>
  </si>
  <si>
    <t>WM-6300</t>
  </si>
  <si>
    <t>Wira Melani</t>
  </si>
  <si>
    <t>FUR-FU-10000308</t>
  </si>
  <si>
    <t>Karpet Kantor 3362</t>
  </si>
  <si>
    <t>OFF-PA-10001526</t>
  </si>
  <si>
    <t>Kertas HVS F4 1277</t>
  </si>
  <si>
    <t>IDN-2014-103373</t>
  </si>
  <si>
    <t>FT-7138</t>
  </si>
  <si>
    <t>Fitriani Tampubolon</t>
  </si>
  <si>
    <t>TEC-PH-10002885</t>
  </si>
  <si>
    <t>Smartphone Android 7133</t>
  </si>
  <si>
    <t>IDN-2014-133963</t>
  </si>
  <si>
    <t>UT-7631</t>
  </si>
  <si>
    <t>Umaya Tamba</t>
  </si>
  <si>
    <t>IDN-2014-107699</t>
  </si>
  <si>
    <t>SF-7420</t>
  </si>
  <si>
    <t>Sakura Fujiati</t>
  </si>
  <si>
    <t>OFF-BI-10001249</t>
  </si>
  <si>
    <t>Ordner Arsip A4 2990</t>
  </si>
  <si>
    <t>IDN-2014-130155</t>
  </si>
  <si>
    <t>RDDS-7563</t>
  </si>
  <si>
    <t>R. Daruna Damanik, S.E.I</t>
  </si>
  <si>
    <t>IDN-2014-114188</t>
  </si>
  <si>
    <t>DQM-4107</t>
  </si>
  <si>
    <t>Dr. Queen Mandala</t>
  </si>
  <si>
    <t>OFF-AR-10004511</t>
  </si>
  <si>
    <t>Lukisan Kanvas 8412</t>
  </si>
  <si>
    <t>OFF-AP-10000124</t>
  </si>
  <si>
    <t>Mesin Penghancur Kertas 7020</t>
  </si>
  <si>
    <t>FUR-FU-10000076</t>
  </si>
  <si>
    <t>Gorden 5119</t>
  </si>
  <si>
    <t>IDN-2014-130673</t>
  </si>
  <si>
    <t>TVS-6039</t>
  </si>
  <si>
    <t>Tgk. Vinsen Santoso</t>
  </si>
  <si>
    <t>FUR-FU-10003489</t>
  </si>
  <si>
    <t>Lampu Meja 5814</t>
  </si>
  <si>
    <t>TEC-AC-10004227</t>
  </si>
  <si>
    <t>Mouse Wireless 4512</t>
  </si>
  <si>
    <t>IDN-2014-127166</t>
  </si>
  <si>
    <t>OFF-EN-10003134</t>
  </si>
  <si>
    <t>Amplop Coklat 5736</t>
  </si>
  <si>
    <t>IDN-2014-104780</t>
  </si>
  <si>
    <t>HTFS-4244</t>
  </si>
  <si>
    <t>H. Taswir Farida, S.Farm</t>
  </si>
  <si>
    <t>OFF-BI-10000977</t>
  </si>
  <si>
    <t>Binder Kulit A4 9841</t>
  </si>
  <si>
    <t>OFF-PA-10001560</t>
  </si>
  <si>
    <t>Kertas HVS A4 7888</t>
  </si>
  <si>
    <t>IDN-2014-152443</t>
  </si>
  <si>
    <t>HPS-8924</t>
  </si>
  <si>
    <t>Hj. Putri Sitorus</t>
  </si>
  <si>
    <t>OFF-PA-10003022</t>
  </si>
  <si>
    <t>Kertas HVS F4 6507</t>
  </si>
  <si>
    <t>OFF-BI-10001071</t>
  </si>
  <si>
    <t>Binder Kancing A4 4987</t>
  </si>
  <si>
    <t>IDN-2014-117639</t>
  </si>
  <si>
    <t>GS-6339</t>
  </si>
  <si>
    <t>Galiono Saputra</t>
  </si>
  <si>
    <t>TEC-PH-10001530</t>
  </si>
  <si>
    <t>Smartphone Android 8924</t>
  </si>
  <si>
    <t>OFF-BI-10003925</t>
  </si>
  <si>
    <t>Binder Kancing A4 1479</t>
  </si>
  <si>
    <t>FUR-CH-10003396</t>
  </si>
  <si>
    <t>Kursi Kantor 2102</t>
  </si>
  <si>
    <t>IDN-2014-143840</t>
  </si>
  <si>
    <t>HS-1761</t>
  </si>
  <si>
    <t>Hardana Sudiati</t>
  </si>
  <si>
    <t>TEC-PH-10002660</t>
  </si>
  <si>
    <t>Smartphone Android 9438</t>
  </si>
  <si>
    <t>TEC-PH-10003171</t>
  </si>
  <si>
    <t>Feature Phone Dual SIM 5650</t>
  </si>
  <si>
    <t>IDN-2014-105767</t>
  </si>
  <si>
    <t>OFF-BI-10000848</t>
  </si>
  <si>
    <t>Binder Plastik A4 7276</t>
  </si>
  <si>
    <t>IDN-2014-135881</t>
  </si>
  <si>
    <t>PLL-1563</t>
  </si>
  <si>
    <t>Puti Laila Lestari</t>
  </si>
  <si>
    <t>OFF-AP-10002118</t>
  </si>
  <si>
    <t>Kipas Angin 6163</t>
  </si>
  <si>
    <t>OFF-AR-10001246</t>
  </si>
  <si>
    <t>Poster Ilustrasi 0575</t>
  </si>
  <si>
    <t>OFF-BI-10000829</t>
  </si>
  <si>
    <t>Ordner Arsip A4 1570</t>
  </si>
  <si>
    <t>IDN-2014-138513</t>
  </si>
  <si>
    <t>OFF-PA-10003177</t>
  </si>
  <si>
    <t>Kertas HVS A4 2279</t>
  </si>
  <si>
    <t>TEC-PH-10003092</t>
  </si>
  <si>
    <t>Smartphone Android 4810</t>
  </si>
  <si>
    <t>OFF-SU-10003002</t>
  </si>
  <si>
    <t>Perlengkapan Kantor 1711</t>
  </si>
  <si>
    <t>IDN-2014-143413</t>
  </si>
  <si>
    <t>IP-3170</t>
  </si>
  <si>
    <t>Indra Prasasta</t>
  </si>
  <si>
    <t>OFF-PA-10002319</t>
  </si>
  <si>
    <t>Kertas HVS A4 7166</t>
  </si>
  <si>
    <t>IDN-2014-130379</t>
  </si>
  <si>
    <t>RUWS-2447</t>
  </si>
  <si>
    <t>R. Umar Wahyudin, S.Ked</t>
  </si>
  <si>
    <t>OFF-AP-10001394</t>
  </si>
  <si>
    <t>Mesin Penghancur Kertas 3765</t>
  </si>
  <si>
    <t>IDN-2014-100391</t>
  </si>
  <si>
    <t>RBW-3823</t>
  </si>
  <si>
    <t>R. Bakidin Wastuti</t>
  </si>
  <si>
    <t>OFF-PA-10001471</t>
  </si>
  <si>
    <t>Kertas Foto 6837</t>
  </si>
  <si>
    <t>FUR-FU-10002553</t>
  </si>
  <si>
    <t>Karpet Kantor 1898</t>
  </si>
  <si>
    <t>IDN-2014-144029</t>
  </si>
  <si>
    <t>IDN-2014-156349</t>
  </si>
  <si>
    <t>TEC-PH-10002726</t>
  </si>
  <si>
    <t>Smartphone Android 3300</t>
  </si>
  <si>
    <t>IDN-2014-158029</t>
  </si>
  <si>
    <t>AS-6627</t>
  </si>
  <si>
    <t>Anggabaya Siregar</t>
  </si>
  <si>
    <t>FUR-CH-10000988</t>
  </si>
  <si>
    <t>Kursi Kantor 4481</t>
  </si>
  <si>
    <t>FUR-BO-10000362</t>
  </si>
  <si>
    <t>Rak Buku Besi 4823</t>
  </si>
  <si>
    <t>FUR-CH-10003981</t>
  </si>
  <si>
    <t>Kursi Kantor 9002</t>
  </si>
  <si>
    <t>IDN-2014-129574</t>
  </si>
  <si>
    <t>HHKS-2932</t>
  </si>
  <si>
    <t>H. Heru Kusmawati, S.H.</t>
  </si>
  <si>
    <t>OFF-ST-10001837</t>
  </si>
  <si>
    <t>Box Arsip 1688</t>
  </si>
  <si>
    <t>TEC-PH-10000441</t>
  </si>
  <si>
    <t>Feature Phone Dual SIM 6195</t>
  </si>
  <si>
    <t>IDN-2014-139192</t>
  </si>
  <si>
    <t>TEC-PH-10000486</t>
  </si>
  <si>
    <t>Feature Phone Dual SIM 3654</t>
  </si>
  <si>
    <t>IDN-2014-124429</t>
  </si>
  <si>
    <t>EF-3041</t>
  </si>
  <si>
    <t>Emil Firmansyah</t>
  </si>
  <si>
    <t>FUR-TA-10002607</t>
  </si>
  <si>
    <t>Meja Rapat 8521</t>
  </si>
  <si>
    <t>TEC-AC-10001606</t>
  </si>
  <si>
    <t>Keyboard USB 2881</t>
  </si>
  <si>
    <t>OFF-ST-10001809</t>
  </si>
  <si>
    <t>Box Arsip 7830</t>
  </si>
  <si>
    <t>IDN-2014-117058</t>
  </si>
  <si>
    <t>LM-2882</t>
  </si>
  <si>
    <t>Luthfi Manullang</t>
  </si>
  <si>
    <t>OFF-BI-10004139</t>
  </si>
  <si>
    <t>Binder Kulit A4 7857</t>
  </si>
  <si>
    <t>IDN-2014-108861</t>
  </si>
  <si>
    <t>WS-6599</t>
  </si>
  <si>
    <t>Wasis Siregar</t>
  </si>
  <si>
    <t>OFF-BI-10003876</t>
  </si>
  <si>
    <t>Ordner Arsip A4 7282</t>
  </si>
  <si>
    <t>IDN-2014-135993</t>
  </si>
  <si>
    <t>VN-6542</t>
  </si>
  <si>
    <t>Violet Nasyidah</t>
  </si>
  <si>
    <t>TEC-PH-10001552</t>
  </si>
  <si>
    <t>Smartphone Entry Level 6024</t>
  </si>
  <si>
    <t>IDN-2014-103429</t>
  </si>
  <si>
    <t>DATS-2601</t>
  </si>
  <si>
    <t>drg. Aisyah Tarihoran, S.Pt</t>
  </si>
  <si>
    <t>TEC-PH-10003505</t>
  </si>
  <si>
    <t>Smartphone Android 8110</t>
  </si>
  <si>
    <t>OFF-AP-10001005</t>
  </si>
  <si>
    <t>Dispenser Air 3300</t>
  </si>
  <si>
    <t>IDN-2014-140473</t>
  </si>
  <si>
    <t>MH-5178</t>
  </si>
  <si>
    <t>Mumpuni Hidayanto</t>
  </si>
  <si>
    <t>IDN-2014-146885</t>
  </si>
  <si>
    <t>KGS-3345</t>
  </si>
  <si>
    <t>Kariman Gunarto, S.H.</t>
  </si>
  <si>
    <t>OFF-PA-10001622</t>
  </si>
  <si>
    <t>Kertas HVS A4 2964</t>
  </si>
  <si>
    <t>IDN-2014-105872</t>
  </si>
  <si>
    <t>EUS-7351</t>
  </si>
  <si>
    <t>Estiono Utama, S.Gz</t>
  </si>
  <si>
    <t>IDN-2014-145800</t>
  </si>
  <si>
    <t>CP-1696</t>
  </si>
  <si>
    <t>Cakrawangsa Pradana</t>
  </si>
  <si>
    <t>FUR-TA-10001539</t>
  </si>
  <si>
    <t>Meja Kerja 8568</t>
  </si>
  <si>
    <t>OFF-BI-10004233</t>
  </si>
  <si>
    <t>Binder Kulit A4 9393</t>
  </si>
  <si>
    <t>OFF-PA-10001712</t>
  </si>
  <si>
    <t>Kertas HVS A4 2614</t>
  </si>
  <si>
    <t>IDN-2014-166051</t>
  </si>
  <si>
    <t>KP-4303</t>
  </si>
  <si>
    <t>Kajen Permadi</t>
  </si>
  <si>
    <t>TEC-PH-10002538</t>
  </si>
  <si>
    <t>Feature Phone Dual SIM 3182</t>
  </si>
  <si>
    <t>TEC-PH-10002680</t>
  </si>
  <si>
    <t>Feature Phone Dual SIM 4669</t>
  </si>
  <si>
    <t>IDN-2014-165659</t>
  </si>
  <si>
    <t>ZZ-3819</t>
  </si>
  <si>
    <t>Zulaikha Zulaika</t>
  </si>
  <si>
    <t>FUR-FU-10001935</t>
  </si>
  <si>
    <t>Gorden 8594</t>
  </si>
  <si>
    <t>TEC-PH-10002563</t>
  </si>
  <si>
    <t>Smartphone Android 9074</t>
  </si>
  <si>
    <t>IDN-2014-111003</t>
  </si>
  <si>
    <t>HD-1842</t>
  </si>
  <si>
    <t>Heru Dongoran</t>
  </si>
  <si>
    <t>OFF-AR-10002135</t>
  </si>
  <si>
    <t>Lukisan Cat Air 4685</t>
  </si>
  <si>
    <t>IDN-2014-157070</t>
  </si>
  <si>
    <t>OFF-BI-10001765</t>
  </si>
  <si>
    <t>Binder Plastik A4 9648</t>
  </si>
  <si>
    <t>IDN-2014-131926</t>
  </si>
  <si>
    <t>HSA-7929</t>
  </si>
  <si>
    <t>Hj. Syahrini Astuti</t>
  </si>
  <si>
    <t>OFF-AP-10004859</t>
  </si>
  <si>
    <t>Mesin Penghancur Kertas 3156</t>
  </si>
  <si>
    <t>OFF-ST-10002276</t>
  </si>
  <si>
    <t>Lemari Arsip 7678</t>
  </si>
  <si>
    <t>OFF-AP-10002945</t>
  </si>
  <si>
    <t>Dispenser Air 1501</t>
  </si>
  <si>
    <t>OFF-BI-10001072</t>
  </si>
  <si>
    <t>Binder Kancing A4 9059</t>
  </si>
  <si>
    <t>OFF-PA-10004082</t>
  </si>
  <si>
    <t>Kertas Foto 7345</t>
  </si>
  <si>
    <t>OFF-PA-10000061</t>
  </si>
  <si>
    <t>Kertas Foto 1155</t>
  </si>
  <si>
    <t>IDN-2014-100895</t>
  </si>
  <si>
    <t>IDN-2014-104472</t>
  </si>
  <si>
    <t>OFF-BI-10001658</t>
  </si>
  <si>
    <t>Binder Kancing A4 9187</t>
  </si>
  <si>
    <t>FUR-FU-10000246</t>
  </si>
  <si>
    <t>Lampu Meja 2781</t>
  </si>
  <si>
    <t>TEC-PH-10001425</t>
  </si>
  <si>
    <t>Feature Phone Dual SIM 7510</t>
  </si>
  <si>
    <t>IDN-2014-163867</t>
  </si>
  <si>
    <t>CH-1097</t>
  </si>
  <si>
    <t>Cager Hidayanto</t>
  </si>
  <si>
    <t>FUR-FU-10001475</t>
  </si>
  <si>
    <t>Gorden 7977</t>
  </si>
  <si>
    <t>OFF-LA-10001771</t>
  </si>
  <si>
    <t>Label Harga 7657</t>
  </si>
  <si>
    <t>IDN-2014-135657</t>
  </si>
  <si>
    <t>KS-6793</t>
  </si>
  <si>
    <t>Karta Susanti</t>
  </si>
  <si>
    <t>FUR-TA-10004086</t>
  </si>
  <si>
    <t>Meja Belajar 7166</t>
  </si>
  <si>
    <t>IDN-2014-141299</t>
  </si>
  <si>
    <t>UI-2039</t>
  </si>
  <si>
    <t>Unjani Iswahyudi</t>
  </si>
  <si>
    <t>OFF-EN-10004459</t>
  </si>
  <si>
    <t>Amplop Coklat 7094</t>
  </si>
  <si>
    <t>IDN-2014-151946</t>
  </si>
  <si>
    <t>TT-3754</t>
  </si>
  <si>
    <t>Talia Tarihoran</t>
  </si>
  <si>
    <t>FUR-FU-10002878</t>
  </si>
  <si>
    <t>Gorden 0483</t>
  </si>
  <si>
    <t>IDN-2014-147914</t>
  </si>
  <si>
    <t>OFF-PA-10001685</t>
  </si>
  <si>
    <t>Kertas HVS A4 6080</t>
  </si>
  <si>
    <t>FUR-BO-10003272</t>
  </si>
  <si>
    <t>Rak Buku Kayu 6382</t>
  </si>
  <si>
    <t>OFF-AP-10001626</t>
  </si>
  <si>
    <t>Mesin Penghancur Kertas 7761</t>
  </si>
  <si>
    <t>IDN-2014-169257</t>
  </si>
  <si>
    <t>OFF-BI-10002557</t>
  </si>
  <si>
    <t>Binder Kulit A4 5805</t>
  </si>
  <si>
    <t>IDN-2014-159520</t>
  </si>
  <si>
    <t>DW-2635</t>
  </si>
  <si>
    <t>Darijan Wibisono</t>
  </si>
  <si>
    <t>yogyakarta</t>
  </si>
  <si>
    <t>OFF-BI-10003982</t>
  </si>
  <si>
    <t>Binder Kulit A4 4537</t>
  </si>
  <si>
    <t>OFF-SU-10001664</t>
  </si>
  <si>
    <t>Perlengkapan Kantor 5263</t>
  </si>
  <si>
    <t>IDN-2014-151897</t>
  </si>
  <si>
    <t>RIH-8907</t>
  </si>
  <si>
    <t>R. Irwan Halimah</t>
  </si>
  <si>
    <t>IDN-2014-161305</t>
  </si>
  <si>
    <t>RSM-8393</t>
  </si>
  <si>
    <t>R.A. Suci Mardhiyah</t>
  </si>
  <si>
    <t>FUR-TA-10003238</t>
  </si>
  <si>
    <t>Meja Belajar 7480</t>
  </si>
  <si>
    <t>IDN-2014-133270</t>
  </si>
  <si>
    <t>KMS-2096</t>
  </si>
  <si>
    <t>Kenes Mustofa, S.T.</t>
  </si>
  <si>
    <t>OFF-AR-10002656</t>
  </si>
  <si>
    <t>Kaligrafi Dinding 8458</t>
  </si>
  <si>
    <t>OFF-EN-10000461</t>
  </si>
  <si>
    <t>Amplop Putih 0129</t>
  </si>
  <si>
    <t>IDN-2014-106229</t>
  </si>
  <si>
    <t>HNS-8924</t>
  </si>
  <si>
    <t>Harsana Nasyidah, S.Kom</t>
  </si>
  <si>
    <t>FUR-TA-10002041</t>
  </si>
  <si>
    <t>Meja Kerja 5102</t>
  </si>
  <si>
    <t>IDN-2014-134971</t>
  </si>
  <si>
    <t>YN-3319</t>
  </si>
  <si>
    <t>Yunita Nasyidah</t>
  </si>
  <si>
    <t>IDN-2014-108147</t>
  </si>
  <si>
    <t>RSHM-3512</t>
  </si>
  <si>
    <t>R.A. Sari Haryanto, M.Ak</t>
  </si>
  <si>
    <t>OFF-ST-10003470</t>
  </si>
  <si>
    <t>Rak Dokumen 9189</t>
  </si>
  <si>
    <t>IDN-2014-141257</t>
  </si>
  <si>
    <t>DUHS-9562</t>
  </si>
  <si>
    <t>dr. Umi Hidayanto, S.Sos</t>
  </si>
  <si>
    <t>FUR-CH-10002758</t>
  </si>
  <si>
    <t>Kursi Kantor 2554</t>
  </si>
  <si>
    <t>IDN-2014-109162</t>
  </si>
  <si>
    <t>FUR-CH-10002647</t>
  </si>
  <si>
    <t>Kursi Lipat 5700</t>
  </si>
  <si>
    <t>IDN-2014-133753</t>
  </si>
  <si>
    <t>KA-9403</t>
  </si>
  <si>
    <t>Kasiyah Anggraini</t>
  </si>
  <si>
    <t>TEC-AC-10000303</t>
  </si>
  <si>
    <t>Mouse Wireless 8172</t>
  </si>
  <si>
    <t>IDN-2014-115812</t>
  </si>
  <si>
    <t>AL-8326</t>
  </si>
  <si>
    <t>Amelia Laksita</t>
  </si>
  <si>
    <t>TEC-PH-10002275</t>
  </si>
  <si>
    <t>Feature Phone Dual SIM 2792</t>
  </si>
  <si>
    <t>OFF-BI-10003910</t>
  </si>
  <si>
    <t>Binder Kulit A4 4069</t>
  </si>
  <si>
    <t>IDN-2014-160262</t>
  </si>
  <si>
    <t>OFF-AR-10002335</t>
  </si>
  <si>
    <t>Poster Ilustrasi 3143</t>
  </si>
  <si>
    <t>IDN-2014-132612</t>
  </si>
  <si>
    <t>UA-6042</t>
  </si>
  <si>
    <t>Uchita Andriani</t>
  </si>
  <si>
    <t>FUR-TA-10004534</t>
  </si>
  <si>
    <t>Meja Rapat 6081</t>
  </si>
  <si>
    <t>FUR-FU-10001487</t>
  </si>
  <si>
    <t>Lampu Meja 1592</t>
  </si>
  <si>
    <t>OFF-AR-10001953</t>
  </si>
  <si>
    <t>Kaligrafi Dinding 8946</t>
  </si>
  <si>
    <t>TEC-PH-10002033</t>
  </si>
  <si>
    <t>Smartphone Entry Level 1002</t>
  </si>
  <si>
    <t>OFF-AP-10002892</t>
  </si>
  <si>
    <t>Mesin Penghancur Kertas 3083</t>
  </si>
  <si>
    <t>IDN-2014-133851</t>
  </si>
  <si>
    <t>DSAS-2269</t>
  </si>
  <si>
    <t>Drs. Saka Agustina, S.Pd</t>
  </si>
  <si>
    <t>OFF-SU-10001225</t>
  </si>
  <si>
    <t>Perlengkapan Kantor 5783</t>
  </si>
  <si>
    <t>OFF-AR-10003752</t>
  </si>
  <si>
    <t>Kaligrafi Dinding 0610</t>
  </si>
  <si>
    <t>OFF-AR-10002833</t>
  </si>
  <si>
    <t>Kaligrafi Dinding 3858</t>
  </si>
  <si>
    <t>FUR-FU-10002685</t>
  </si>
  <si>
    <t>Gorden 7783</t>
  </si>
  <si>
    <t>IDN-2014-144281</t>
  </si>
  <si>
    <t>MD-4352</t>
  </si>
  <si>
    <t>Malik Dabukke</t>
  </si>
  <si>
    <t>OFF-LA-10003930</t>
  </si>
  <si>
    <t>Label Harga 2411</t>
  </si>
  <si>
    <t>IDN-2014-114643</t>
  </si>
  <si>
    <t>IDN-2014-140487</t>
  </si>
  <si>
    <t>TJDS-3079</t>
  </si>
  <si>
    <t>Tgk. Jaga Dongoran, S.Ked</t>
  </si>
  <si>
    <t>FUR-BO-10000711</t>
  </si>
  <si>
    <t>Rak Buku Besi 8767</t>
  </si>
  <si>
    <t>IDN-2014-141215</t>
  </si>
  <si>
    <t>ZP-1132</t>
  </si>
  <si>
    <t>Zamira Pradipta</t>
  </si>
  <si>
    <t>OFF-BI-10002706</t>
  </si>
  <si>
    <t>Ordner Arsip A4 1374</t>
  </si>
  <si>
    <t>FUR-TA-10001520</t>
  </si>
  <si>
    <t>Meja Belajar 8979</t>
  </si>
  <si>
    <t>IDN-2014-126963</t>
  </si>
  <si>
    <t>HU-9464</t>
  </si>
  <si>
    <t>Hari Uyainah</t>
  </si>
  <si>
    <t>OFF-PA-10001952</t>
  </si>
  <si>
    <t>Kertas Foto 2303</t>
  </si>
  <si>
    <t>IDN-2014-113929</t>
  </si>
  <si>
    <t>OFF-EN-10003286</t>
  </si>
  <si>
    <t>Amplop Putih 8529</t>
  </si>
  <si>
    <t>IDN-2014-136644</t>
  </si>
  <si>
    <t>CP-8358</t>
  </si>
  <si>
    <t>Cawuk Permata</t>
  </si>
  <si>
    <t>OFF-AR-10003772</t>
  </si>
  <si>
    <t>Lukisan Kanvas 5568</t>
  </si>
  <si>
    <t>IDN-2014-144414</t>
  </si>
  <si>
    <t>UPS-1080</t>
  </si>
  <si>
    <t>Umaya Prasasta, S.Ked</t>
  </si>
  <si>
    <t>OFF-BI-10004995</t>
  </si>
  <si>
    <t>Ordner Arsip A4 3502</t>
  </si>
  <si>
    <t>IDN-2014-156342</t>
  </si>
  <si>
    <t>WI-9406</t>
  </si>
  <si>
    <t>Wisnu Iswahyudi</t>
  </si>
  <si>
    <t>OFF-PA-10001725</t>
  </si>
  <si>
    <t>Kertas HVS A4 2415</t>
  </si>
  <si>
    <t>OFF-FA-10000624</t>
  </si>
  <si>
    <t>Penjepit Kertas 6700</t>
  </si>
  <si>
    <t>IDN-2014-104402</t>
  </si>
  <si>
    <t>HHSM-7079</t>
  </si>
  <si>
    <t>Hj. Hamima Saputra, M.Kom.</t>
  </si>
  <si>
    <t>TEC-MA-10000423</t>
  </si>
  <si>
    <t>Mesin Laminating 9044</t>
  </si>
  <si>
    <t>IDN-2014-123855</t>
  </si>
  <si>
    <t>IP-2048</t>
  </si>
  <si>
    <t>Indra Pradana</t>
  </si>
  <si>
    <t>TEC-PH-10000215</t>
  </si>
  <si>
    <t>Smartphone Android 3759</t>
  </si>
  <si>
    <t>IDN-2014-166863</t>
  </si>
  <si>
    <t>OFF-ST-10004123</t>
  </si>
  <si>
    <t>Lemari Arsip 5702</t>
  </si>
  <si>
    <t>OFF-PA-10001166</t>
  </si>
  <si>
    <t>Kertas HVS A4 4022</t>
  </si>
  <si>
    <t>IDN-2014-112949</t>
  </si>
  <si>
    <t>IBZS-9311</t>
  </si>
  <si>
    <t>Ir. Bahuwarna Zulkarnain, S.Psi</t>
  </si>
  <si>
    <t>TEC-MA-10001972</t>
  </si>
  <si>
    <t>Mesin Laminating 4164</t>
  </si>
  <si>
    <t>TEC-PH-10000369</t>
  </si>
  <si>
    <t>Smartphone Android 5289</t>
  </si>
  <si>
    <t>OFF-BI-10000756</t>
  </si>
  <si>
    <t>Binder Plastik A4 5304</t>
  </si>
  <si>
    <t>FUR-BO-10001608</t>
  </si>
  <si>
    <t>Rak Buku Kayu 1146</t>
  </si>
  <si>
    <t>OFF-AR-10003469</t>
  </si>
  <si>
    <t>Lukisan Cat Air 2877</t>
  </si>
  <si>
    <t>IDN-2014-138317</t>
  </si>
  <si>
    <t>DDR-3926</t>
  </si>
  <si>
    <t>dr. Dodo Rajasa</t>
  </si>
  <si>
    <t>TEC-MA-10004521</t>
  </si>
  <si>
    <t>Mesin Absensi 3053</t>
  </si>
  <si>
    <t>IDN-2014-130624</t>
  </si>
  <si>
    <t>JW-4887</t>
  </si>
  <si>
    <t>Jagapati Wibowo</t>
  </si>
  <si>
    <t>FUR-FU-10000550</t>
  </si>
  <si>
    <t>Gorden 0066</t>
  </si>
  <si>
    <t>TEC-PH-10003963</t>
  </si>
  <si>
    <t>Smartphone Entry Level 8295</t>
  </si>
  <si>
    <t>IDN-2014-141796</t>
  </si>
  <si>
    <t>TEC-PH-10001578</t>
  </si>
  <si>
    <t>Smartphone Entry Level 0552</t>
  </si>
  <si>
    <t>IDN-2014-117135</t>
  </si>
  <si>
    <t>FUR-FU-10004071</t>
  </si>
  <si>
    <t>Gorden 0541</t>
  </si>
  <si>
    <t>OFF-PA-10003883</t>
  </si>
  <si>
    <t>Kertas HVS F4 8653</t>
  </si>
  <si>
    <t>IDN-2014-160780</t>
  </si>
  <si>
    <t>OFF-BI-10002931</t>
  </si>
  <si>
    <t>Binder Plastik A4 3476</t>
  </si>
  <si>
    <t>OFF-ST-10002444</t>
  </si>
  <si>
    <t>Box Arsip 2087</t>
  </si>
  <si>
    <t>OFF-BI-10000069</t>
  </si>
  <si>
    <t>Binder Kancing A4 0675</t>
  </si>
  <si>
    <t>IDN-2014-141278</t>
  </si>
  <si>
    <t>OFF-AR-10003056</t>
  </si>
  <si>
    <t>Kaligrafi Dinding 4422</t>
  </si>
  <si>
    <t>IDN-2014-128146</t>
  </si>
  <si>
    <t>OFF-AR-10001919</t>
  </si>
  <si>
    <t>Lukisan Cat Air 1245</t>
  </si>
  <si>
    <t>OFF-BI-10001116</t>
  </si>
  <si>
    <t>Binder Plastik A4 4660</t>
  </si>
  <si>
    <t>OFF-AP-10003860</t>
  </si>
  <si>
    <t>Dispenser Air 7967</t>
  </si>
  <si>
    <t>IDN-2014-154963</t>
  </si>
  <si>
    <t>TP-2222</t>
  </si>
  <si>
    <t>Tantri Padmasari</t>
  </si>
  <si>
    <t>bandung</t>
  </si>
  <si>
    <t>TEC-PH-10004093</t>
  </si>
  <si>
    <t>Feature Phone Dual SIM 4469</t>
  </si>
  <si>
    <t>FUR-CH-10000454</t>
  </si>
  <si>
    <t>Kursi Lipat 6346</t>
  </si>
  <si>
    <t>FUR-CH-10004698</t>
  </si>
  <si>
    <t>Kursi Kerja Ergonomis 3426</t>
  </si>
  <si>
    <t>IDN-2014-124646</t>
  </si>
  <si>
    <t>PS-4653</t>
  </si>
  <si>
    <t>Pia Suartini</t>
  </si>
  <si>
    <t>IDN-2014-133389</t>
  </si>
  <si>
    <t>OFF-BI-10001553</t>
  </si>
  <si>
    <t>Binder Kulit A4 9789</t>
  </si>
  <si>
    <t>OFF-ST-10001097</t>
  </si>
  <si>
    <t>Lemari Arsip 5631</t>
  </si>
  <si>
    <t>IDN-2014-142048</t>
  </si>
  <si>
    <t>AD-5167</t>
  </si>
  <si>
    <t>Aditya Damanik</t>
  </si>
  <si>
    <t>TEC-AC-10004114</t>
  </si>
  <si>
    <t>Headset 3783</t>
  </si>
  <si>
    <t>IDN-2014-130358</t>
  </si>
  <si>
    <t>JSM-7366</t>
  </si>
  <si>
    <t>Jasmani Suartini, M.Farm</t>
  </si>
  <si>
    <t>OFF-AR-10002766</t>
  </si>
  <si>
    <t>Lukisan Cat Air 0997</t>
  </si>
  <si>
    <t>BALIKPAPAN</t>
  </si>
  <si>
    <t>OFF-SU-10002522</t>
  </si>
  <si>
    <t>Perlengkapan Kantor 1510</t>
  </si>
  <si>
    <t>IDN-2014-126032</t>
  </si>
  <si>
    <t>AS-1326</t>
  </si>
  <si>
    <t>Artawan Saptono</t>
  </si>
  <si>
    <t>TEC-AC-10000158</t>
  </si>
  <si>
    <t>Mouse Wireless 8704</t>
  </si>
  <si>
    <t>IDN-2014-159814</t>
  </si>
  <si>
    <t>SHPM-5976</t>
  </si>
  <si>
    <t>Sutan Harjasa Prayoga, M.Farm</t>
  </si>
  <si>
    <t>FUR-FU-10001731</t>
  </si>
  <si>
    <t>Karpet Kantor 5604</t>
  </si>
  <si>
    <t>IDN-2014-159338</t>
  </si>
  <si>
    <t>DSM-3695</t>
  </si>
  <si>
    <t>Dt. Saka Mangunsong</t>
  </si>
  <si>
    <t>FUR-TA-10004147</t>
  </si>
  <si>
    <t>Meja Rapat 6734</t>
  </si>
  <si>
    <t>IDN-2014-164469</t>
  </si>
  <si>
    <t>RF-1101</t>
  </si>
  <si>
    <t>Reza Farida</t>
  </si>
  <si>
    <t>TEC-PH-10002115</t>
  </si>
  <si>
    <t>Smartphone Entry Level 2702</t>
  </si>
  <si>
    <t>OFF-AR-10000475</t>
  </si>
  <si>
    <t>Lukisan Kanvas 6220</t>
  </si>
  <si>
    <t>IDN-2014-104283</t>
  </si>
  <si>
    <t>BLS-1941</t>
  </si>
  <si>
    <t>Bagas Lailasari, S.Gz</t>
  </si>
  <si>
    <t>IDN-2014-156993</t>
  </si>
  <si>
    <t>MN-3049</t>
  </si>
  <si>
    <t>Mahesa Nasyidah</t>
  </si>
  <si>
    <t>OFF-FA-10003495</t>
  </si>
  <si>
    <t>Isi Staples 4121</t>
  </si>
  <si>
    <t>IDN-2014-140858</t>
  </si>
  <si>
    <t>RU-4991</t>
  </si>
  <si>
    <t>Rahman Uwais</t>
  </si>
  <si>
    <t>OFF-BI-10003094</t>
  </si>
  <si>
    <t>Binder Kancing A4 9419</t>
  </si>
  <si>
    <t>OFF-PA-10000304</t>
  </si>
  <si>
    <t>Kertas HVS A4 8892</t>
  </si>
  <si>
    <t>OFF-PA-10003395</t>
  </si>
  <si>
    <t>Kertas HVS A4 8646</t>
  </si>
  <si>
    <t>IDN-2014-111773</t>
  </si>
  <si>
    <t>OFF-BI-10000174</t>
  </si>
  <si>
    <t>Binder Plastik A4 9224</t>
  </si>
  <si>
    <t>IDN-2014-165974</t>
  </si>
  <si>
    <t>SSS-2396</t>
  </si>
  <si>
    <t>Simon Sihotang, S.T.</t>
  </si>
  <si>
    <t>OFF-AR-10003405</t>
  </si>
  <si>
    <t>Lukisan Cat Air 0393</t>
  </si>
  <si>
    <t>IDN-2014-121566</t>
  </si>
  <si>
    <t>OFF-AR-10001026</t>
  </si>
  <si>
    <t>Lukisan Cat Air 2277</t>
  </si>
  <si>
    <t>OFF-BI-10004528</t>
  </si>
  <si>
    <t>Ordner Arsip A4 3174</t>
  </si>
  <si>
    <t>IDN-2014-152254</t>
  </si>
  <si>
    <t>PS-2672</t>
  </si>
  <si>
    <t>Perkasa Safitri</t>
  </si>
  <si>
    <t>OFF-PA-10001144</t>
  </si>
  <si>
    <t>Kertas HVS A4 6059</t>
  </si>
  <si>
    <t>IDN-2014-146640</t>
  </si>
  <si>
    <t>PA-9569</t>
  </si>
  <si>
    <t>Putri Ardianto</t>
  </si>
  <si>
    <t>OFF-BI-10002867</t>
  </si>
  <si>
    <t>Ordner Arsip A4 1938</t>
  </si>
  <si>
    <t>IDN-2014-109218</t>
  </si>
  <si>
    <t>SHW-9152</t>
  </si>
  <si>
    <t>Sutan Hardana Waskita</t>
  </si>
  <si>
    <t>IDN-2014-123064</t>
  </si>
  <si>
    <t>DWN-9013</t>
  </si>
  <si>
    <t>drg. Warji Narpati</t>
  </si>
  <si>
    <t>OFF-AR-10004582</t>
  </si>
  <si>
    <t>Lukisan Cat Air 9097</t>
  </si>
  <si>
    <t>IDN-2014-116757</t>
  </si>
  <si>
    <t>ZM-1022</t>
  </si>
  <si>
    <t>Zelda Maryadi</t>
  </si>
  <si>
    <t>IDN-2014-160773</t>
  </si>
  <si>
    <t>OFF-BI-10000546</t>
  </si>
  <si>
    <t>Binder Kancing A4 7391</t>
  </si>
  <si>
    <t>IDN-2014-153150</t>
  </si>
  <si>
    <t>OFF-BI-10003355</t>
  </si>
  <si>
    <t>Binder Kulit A4 6133</t>
  </si>
  <si>
    <t>TEC-PH-10004586</t>
  </si>
  <si>
    <t>Smartphone Android 4718</t>
  </si>
  <si>
    <t>IDN-2014-107594</t>
  </si>
  <si>
    <t>BB-5041</t>
  </si>
  <si>
    <t>Belinda Budiyanto</t>
  </si>
  <si>
    <t>TEC-PH-10002923</t>
  </si>
  <si>
    <t>Feature Phone Dual SIM 6963</t>
  </si>
  <si>
    <t>IDN-2014-120096</t>
  </si>
  <si>
    <t>IDN-2014-138709</t>
  </si>
  <si>
    <t>LU-4298</t>
  </si>
  <si>
    <t>Lidya Uwais</t>
  </si>
  <si>
    <t>OFF-PA-10004734</t>
  </si>
  <si>
    <t>Kertas HVS A4 5035</t>
  </si>
  <si>
    <t>IDN-2014-107139</t>
  </si>
  <si>
    <t>LN-9360</t>
  </si>
  <si>
    <t>Lamar Napitupulu</t>
  </si>
  <si>
    <t>OFF-BI-10001670</t>
  </si>
  <si>
    <t>Ordner Arsip A4 6542</t>
  </si>
  <si>
    <t>IDN-2014-157784</t>
  </si>
  <si>
    <t>RPS-4741</t>
  </si>
  <si>
    <t>Restu Pudjiastuti, S.E.</t>
  </si>
  <si>
    <t>IDN-2014-160444</t>
  </si>
  <si>
    <t>DWKS-2216</t>
  </si>
  <si>
    <t>dr. Wirda Kuswandari, S.E.I</t>
  </si>
  <si>
    <t>OFF-ST-10000563</t>
  </si>
  <si>
    <t>Box Arsip 4096</t>
  </si>
  <si>
    <t>IDN-2014-103317</t>
  </si>
  <si>
    <t>JP-8706</t>
  </si>
  <si>
    <t>Jasmani Pratama</t>
  </si>
  <si>
    <t>FUR-FU-10001591</t>
  </si>
  <si>
    <t>Gorden 5635</t>
  </si>
  <si>
    <t>TEC-AC-10003911</t>
  </si>
  <si>
    <t>Mouse Wireless 8688</t>
  </si>
  <si>
    <t>IDN-2014-152849</t>
  </si>
  <si>
    <t>OFF-ST-10001522</t>
  </si>
  <si>
    <t>Box Arsip 1533</t>
  </si>
  <si>
    <t>OFF-BI-10001787</t>
  </si>
  <si>
    <t>Binder Kancing A4 3347</t>
  </si>
  <si>
    <t>OFF-LA-10001934</t>
  </si>
  <si>
    <t>Label Stiker 7930</t>
  </si>
  <si>
    <t>IDN-2014-134278</t>
  </si>
  <si>
    <t>PW-8025</t>
  </si>
  <si>
    <t>Paris Widodo</t>
  </si>
  <si>
    <t>TEC-CO-10001046</t>
  </si>
  <si>
    <t>Printer Laser 6302</t>
  </si>
  <si>
    <t>IDN-2014-147543</t>
  </si>
  <si>
    <t>TL-4375</t>
  </si>
  <si>
    <t>Taswir Lailasari</t>
  </si>
  <si>
    <t>FUR-CH-10000155</t>
  </si>
  <si>
    <t>Kursi Kerja Ergonomis 8194</t>
  </si>
  <si>
    <t>IDN-2014-138758</t>
  </si>
  <si>
    <t>FUR-CH-10002880</t>
  </si>
  <si>
    <t>Kursi Lipat 8110</t>
  </si>
  <si>
    <t>FUR-FU-10003039</t>
  </si>
  <si>
    <t>Gorden 1927</t>
  </si>
  <si>
    <t>IDN-2014-150301</t>
  </si>
  <si>
    <t>GA-9982</t>
  </si>
  <si>
    <t>Gina Anggraini</t>
  </si>
  <si>
    <t>IDN-2014-100090</t>
  </si>
  <si>
    <t>TLS-9116</t>
  </si>
  <si>
    <t>Tasnim Lazuardi, S.E.I</t>
  </si>
  <si>
    <t>IDN-2014-165379</t>
  </si>
  <si>
    <t>PRW-5467</t>
  </si>
  <si>
    <t>Puti Ratna Wahyuni</t>
  </si>
  <si>
    <t>OFF-PA-10002245</t>
  </si>
  <si>
    <t>Kertas HVS F4 7603</t>
  </si>
  <si>
    <t>IDN-2014-113271</t>
  </si>
  <si>
    <t>CR-2637</t>
  </si>
  <si>
    <t>Cakrabirawa Rahimah</t>
  </si>
  <si>
    <t>OFF-AR-10003251</t>
  </si>
  <si>
    <t>Kaligrafi Dinding 7802</t>
  </si>
  <si>
    <t>IDN-2014-114125</t>
  </si>
  <si>
    <t>DM-1672</t>
  </si>
  <si>
    <t>Dimas Mustofa</t>
  </si>
  <si>
    <t>OFF-LA-10004559</t>
  </si>
  <si>
    <t>Label Harga 8273</t>
  </si>
  <si>
    <t>OFF-ST-10001505</t>
  </si>
  <si>
    <t>Rak Dokumen 2321</t>
  </si>
  <si>
    <t>OFF-BI-10002609</t>
  </si>
  <si>
    <t>Binder Kancing A4 8663</t>
  </si>
  <si>
    <t>IDN-2014-163552</t>
  </si>
  <si>
    <t>TEC-PH-10003885</t>
  </si>
  <si>
    <t>Feature Phone Dual SIM 2713</t>
  </si>
  <si>
    <t>FUR-FU-10000629</t>
  </si>
  <si>
    <t>Karpet Kantor 0180</t>
  </si>
  <si>
    <t>IDN-2014-133305</t>
  </si>
  <si>
    <t>DM-3337</t>
  </si>
  <si>
    <t>Darsirah Mandasari</t>
  </si>
  <si>
    <t>OFF-PA-10001970</t>
  </si>
  <si>
    <t>Kertas HVS F4 4619</t>
  </si>
  <si>
    <t>OFF-BI-10002954</t>
  </si>
  <si>
    <t>Binder Plastik A4 6644</t>
  </si>
  <si>
    <t>IDN-2014-123225</t>
  </si>
  <si>
    <t>TEC-PH-10000895</t>
  </si>
  <si>
    <t>Smartphone Android 5264</t>
  </si>
  <si>
    <t>OFF-PA-10000552</t>
  </si>
  <si>
    <t>Kertas Foto 7936</t>
  </si>
  <si>
    <t>OFF-LA-10001175</t>
  </si>
  <si>
    <t>Label Harga 4419</t>
  </si>
  <si>
    <t>IDN-2014-166555</t>
  </si>
  <si>
    <t>RGMS-9696</t>
  </si>
  <si>
    <t>R. Gatra Maheswara, S.Gz</t>
  </si>
  <si>
    <t>TEC-PH-10004912</t>
  </si>
  <si>
    <t>Smartphone Android 4052</t>
  </si>
  <si>
    <t>IDN-2014-131310</t>
  </si>
  <si>
    <t>IDN-2014-161508</t>
  </si>
  <si>
    <t>DAW-5320</t>
  </si>
  <si>
    <t>Dt. Asmuni Wasita</t>
  </si>
  <si>
    <t>IDN-2014-124807</t>
  </si>
  <si>
    <t>RAP-6783</t>
  </si>
  <si>
    <t>R. Anastasia Pudjiastuti</t>
  </si>
  <si>
    <t>TEC-AC-10002857</t>
  </si>
  <si>
    <t>Flashdisk 1386</t>
  </si>
  <si>
    <t>IDN-2014-110184</t>
  </si>
  <si>
    <t>FUR-CH-10001797</t>
  </si>
  <si>
    <t>Kursi Lipat 0526</t>
  </si>
  <si>
    <t>TEC-PH-10000439</t>
  </si>
  <si>
    <t>Smartphone Entry Level 4012</t>
  </si>
  <si>
    <t>IDN-2014-129924</t>
  </si>
  <si>
    <t>JWS-3600</t>
  </si>
  <si>
    <t>Jono Widiastuti, S.Pt</t>
  </si>
  <si>
    <t>FUR-TA-10004575</t>
  </si>
  <si>
    <t>Meja Rapat 2665</t>
  </si>
  <si>
    <t>OFF-AR-10003158</t>
  </si>
  <si>
    <t>Lukisan Cat Air 4729</t>
  </si>
  <si>
    <t>FUR-CH-10002126</t>
  </si>
  <si>
    <t>Kursi Kerja Ergonomis 8008</t>
  </si>
  <si>
    <t>OFF-BI-10003314</t>
  </si>
  <si>
    <t>Binder Plastik A4 7476</t>
  </si>
  <si>
    <t>IDN-2014-165862</t>
  </si>
  <si>
    <t>FUR-TA-10002855</t>
  </si>
  <si>
    <t>Meja Belajar 0694</t>
  </si>
  <si>
    <t>IDN-2014-103905</t>
  </si>
  <si>
    <t>CH-6900</t>
  </si>
  <si>
    <t>Cawisadi Haryanto</t>
  </si>
  <si>
    <t>OFF-BI-10001098</t>
  </si>
  <si>
    <t>Binder Kancing A4 6523</t>
  </si>
  <si>
    <t>IDN-2014-164182</t>
  </si>
  <si>
    <t>TEC-PH-10002070</t>
  </si>
  <si>
    <t>Smartphone Android 1513</t>
  </si>
  <si>
    <t>TEC-PH-10002583</t>
  </si>
  <si>
    <t>Smartphone Android 5882</t>
  </si>
  <si>
    <t>FUR-FU-10001057</t>
  </si>
  <si>
    <t>Lampu Meja 7935</t>
  </si>
  <si>
    <t>IDN-2014-109904</t>
  </si>
  <si>
    <t>IRNS-9892</t>
  </si>
  <si>
    <t>Ir. Rachel Nasyiah, S.Gz</t>
  </si>
  <si>
    <t>OFF-AR-10004999</t>
  </si>
  <si>
    <t>Poster Ilustrasi 2791</t>
  </si>
  <si>
    <t>IDN-2014-124464</t>
  </si>
  <si>
    <t>RZP-9933</t>
  </si>
  <si>
    <t>R. Zamira Prasetyo</t>
  </si>
  <si>
    <t>OFF-AP-10000576</t>
  </si>
  <si>
    <t>Kipas Angin 1850</t>
  </si>
  <si>
    <t>IDN-2014-150532</t>
  </si>
  <si>
    <t>PH-5335</t>
  </si>
  <si>
    <t>Prasetya Hartati</t>
  </si>
  <si>
    <t>IDN-2014-115980</t>
  </si>
  <si>
    <t>jakarta</t>
  </si>
  <si>
    <t>OFF-FA-10000304</t>
  </si>
  <si>
    <t>Paper Clip 6968</t>
  </si>
  <si>
    <t>TEC-AC-10003709</t>
  </si>
  <si>
    <t>Flashdisk 0778</t>
  </si>
  <si>
    <t>IDN-2014-138198</t>
  </si>
  <si>
    <t>SM-3349</t>
  </si>
  <si>
    <t>Sari Mandasari</t>
  </si>
  <si>
    <t>OFF-BI-10002103</t>
  </si>
  <si>
    <t>Binder Plastik A4 7348</t>
  </si>
  <si>
    <t>IDN-2014-123295</t>
  </si>
  <si>
    <t>PN-8517</t>
  </si>
  <si>
    <t>Paris Nashiruddin</t>
  </si>
  <si>
    <t>FUR-CH-10002372</t>
  </si>
  <si>
    <t>Kursi Kerja Ergonomis 3481</t>
  </si>
  <si>
    <t>IDN-2014-150434</t>
  </si>
  <si>
    <t>UL-2824</t>
  </si>
  <si>
    <t>Utama Latupono</t>
  </si>
  <si>
    <t>OFF-BI-10003694</t>
  </si>
  <si>
    <t>Binder Kancing A4 2443</t>
  </si>
  <si>
    <t>OFF-BI-10002160</t>
  </si>
  <si>
    <t>IDN-2014-168158</t>
  </si>
  <si>
    <t>DTP-3712</t>
  </si>
  <si>
    <t>Dr. Tasnim Permadi</t>
  </si>
  <si>
    <t>OFF-BI-10001759</t>
  </si>
  <si>
    <t>Binder Kancing A4 6571</t>
  </si>
  <si>
    <t>FUR-TA-10004152</t>
  </si>
  <si>
    <t>Meja Belajar 7334</t>
  </si>
  <si>
    <t>IDN-2014-142965</t>
  </si>
  <si>
    <t>IPS-6647</t>
  </si>
  <si>
    <t>Ivan Padmasari, S.Pt</t>
  </si>
  <si>
    <t>IDN-2014-157546</t>
  </si>
  <si>
    <t>RHM-2762</t>
  </si>
  <si>
    <t>Rahmi Halimah, M.Farm</t>
  </si>
  <si>
    <t>OFF-BI-10002498</t>
  </si>
  <si>
    <t>Binder Kulit A4 9469</t>
  </si>
  <si>
    <t>IDN-2014-127866</t>
  </si>
  <si>
    <t>OFF-AR-10003481</t>
  </si>
  <si>
    <t>Lukisan Kanvas 0256</t>
  </si>
  <si>
    <t>IDN-2014-141726</t>
  </si>
  <si>
    <t>ZR-7433</t>
  </si>
  <si>
    <t>Zulaikha Rahimah</t>
  </si>
  <si>
    <t>OFF-BI-10001982</t>
  </si>
  <si>
    <t>Binder Plastik A4 6340</t>
  </si>
  <si>
    <t>OFF-PA-10000418</t>
  </si>
  <si>
    <t>Kertas HVS A4 1168</t>
  </si>
  <si>
    <t>TEC-AC-10000023</t>
  </si>
  <si>
    <t>Flashdisk 7058</t>
  </si>
  <si>
    <t>OFF-PA-10003971</t>
  </si>
  <si>
    <t>Kertas HVS A4 1128</t>
  </si>
  <si>
    <t>IDN-2014-143903</t>
  </si>
  <si>
    <t>CGWS-7714</t>
  </si>
  <si>
    <t>Cut Gilda Widiastuti, S.H.</t>
  </si>
  <si>
    <t>FUR-FU-10003724</t>
  </si>
  <si>
    <t>Lampu Meja 3947</t>
  </si>
  <si>
    <t>OFF-ST-10003306</t>
  </si>
  <si>
    <t>Lemari Arsip 3722</t>
  </si>
  <si>
    <t>OFF-PA-10002230</t>
  </si>
  <si>
    <t>Kertas HVS A4 9683</t>
  </si>
  <si>
    <t>FUR-CH-10002024</t>
  </si>
  <si>
    <t>Kursi Kantor 8559</t>
  </si>
  <si>
    <t>FUR-FU-10003577</t>
  </si>
  <si>
    <t>Karpet Kantor 3972</t>
  </si>
  <si>
    <t>OFF-PA-10004569</t>
  </si>
  <si>
    <t>Kertas HVS F4 1623</t>
  </si>
  <si>
    <t>IDN-2014-129189</t>
  </si>
  <si>
    <t>KN-3547</t>
  </si>
  <si>
    <t>Kenzie Natsir</t>
  </si>
  <si>
    <t>OFF-BI-10000494</t>
  </si>
  <si>
    <t>Binder Kulit A4 3733</t>
  </si>
  <si>
    <t>OFF-EN-10003567</t>
  </si>
  <si>
    <t>Amplop Coklat 2474</t>
  </si>
  <si>
    <t>IDN-2014-116932</t>
  </si>
  <si>
    <t>PHM-1052</t>
  </si>
  <si>
    <t>Putu Hutapea, M.M.</t>
  </si>
  <si>
    <t>OFF-AR-10002067</t>
  </si>
  <si>
    <t>Kaligrafi Dinding 9530</t>
  </si>
  <si>
    <t>IDN-2014-109890</t>
  </si>
  <si>
    <t>FUR-CH-10004997</t>
  </si>
  <si>
    <t>Kursi Kerja Ergonomis 3436</t>
  </si>
  <si>
    <t>FUR-CH-10001215</t>
  </si>
  <si>
    <t>Kursi Kerja Ergonomis 5749</t>
  </si>
  <si>
    <t>IDN-2014-117464</t>
  </si>
  <si>
    <t>OFF-AR-10003190</t>
  </si>
  <si>
    <t>Poster Ilustrasi 6855</t>
  </si>
  <si>
    <t>IDN-2014-122679</t>
  </si>
  <si>
    <t>MS-6425</t>
  </si>
  <si>
    <t>Maida Suryatmi</t>
  </si>
  <si>
    <t>IDN-2014-127691</t>
  </si>
  <si>
    <t>TKS-5969</t>
  </si>
  <si>
    <t>Tantri Kuswandari, S.I.Kom</t>
  </si>
  <si>
    <t>OFF-AR-10002053</t>
  </si>
  <si>
    <t>Lukisan Cat Air 1781</t>
  </si>
  <si>
    <t>IDN-2014-164644</t>
  </si>
  <si>
    <t>RY-3452</t>
  </si>
  <si>
    <t>Ratih Yuniar</t>
  </si>
  <si>
    <t>FUR-TA-10004767</t>
  </si>
  <si>
    <t>Meja Belajar 4613</t>
  </si>
  <si>
    <t>TEC-AC-10002567</t>
  </si>
  <si>
    <t>Headset 7291</t>
  </si>
  <si>
    <t>OFF-ST-10003058</t>
  </si>
  <si>
    <t>Rak Dokumen 9499</t>
  </si>
  <si>
    <t>IDN-2014-119137</t>
  </si>
  <si>
    <t>RM-5913</t>
  </si>
  <si>
    <t>Raina Marbun</t>
  </si>
  <si>
    <t>OFF-AR-10000658</t>
  </si>
  <si>
    <t>Lukisan Cat Air 1565</t>
  </si>
  <si>
    <t>IDN-2014-103058</t>
  </si>
  <si>
    <t>TEC-AC-10001314</t>
  </si>
  <si>
    <t>Keyboard USB 2945</t>
  </si>
  <si>
    <t>IDN-2014-145254</t>
  </si>
  <si>
    <t>PHS-6911</t>
  </si>
  <si>
    <t>Puput Hassanah, S.Pd</t>
  </si>
  <si>
    <t>TEC-AC-10002167</t>
  </si>
  <si>
    <t>Keyboard USB 5409</t>
  </si>
  <si>
    <t>OFF-SU-10004664</t>
  </si>
  <si>
    <t>Perlengkapan Kantor 0966</t>
  </si>
  <si>
    <t>TEC-AC-10002076</t>
  </si>
  <si>
    <t>Flashdisk 8398</t>
  </si>
  <si>
    <t>IDN-2014-143917</t>
  </si>
  <si>
    <t>CS-9035</t>
  </si>
  <si>
    <t>Candrakanta Situmorang</t>
  </si>
  <si>
    <t>FUR-FU-10004351</t>
  </si>
  <si>
    <t>Gorden 1796</t>
  </si>
  <si>
    <t>IDN-2014-146528</t>
  </si>
  <si>
    <t>OFF-ST-10001228</t>
  </si>
  <si>
    <t>Lemari Arsip 5860</t>
  </si>
  <si>
    <t>OFF-SU-10000151</t>
  </si>
  <si>
    <t>Perlengkapan Kantor 8731</t>
  </si>
  <si>
    <t>IDN-2014-159121</t>
  </si>
  <si>
    <t>TEC-AC-10002006</t>
  </si>
  <si>
    <t>Mouse Wireless 9180</t>
  </si>
  <si>
    <t>IDN-2014-169019</t>
  </si>
  <si>
    <t>MS-5680</t>
  </si>
  <si>
    <t>Mahesa Simbolon</t>
  </si>
  <si>
    <t>FUR-FU-10004666</t>
  </si>
  <si>
    <t>Lampu Meja 4387</t>
  </si>
  <si>
    <t>IDN-2014-126760</t>
  </si>
  <si>
    <t>TEC-AC-10004814</t>
  </si>
  <si>
    <t>Headset 1011</t>
  </si>
  <si>
    <t>OFF-BI-10001679</t>
  </si>
  <si>
    <t>Ordner Arsip A4 1302</t>
  </si>
  <si>
    <t>TEC-PH-10001363</t>
  </si>
  <si>
    <t>Feature Phone Dual SIM 8644</t>
  </si>
  <si>
    <t>OFF-BI-10001524</t>
  </si>
  <si>
    <t>Binder Kulit A4 5829</t>
  </si>
  <si>
    <t>FUR-CH-10003312</t>
  </si>
  <si>
    <t>Kursi Lipat 5494</t>
  </si>
  <si>
    <t>IDN-2014-116190</t>
  </si>
  <si>
    <t>RTS-5532</t>
  </si>
  <si>
    <t>R. Talia Sinaga</t>
  </si>
  <si>
    <t>OFF-LA-10002762</t>
  </si>
  <si>
    <t>Label Stiker 0012</t>
  </si>
  <si>
    <t>FUR-FU-10000719</t>
  </si>
  <si>
    <t>Karpet Kantor 8607</t>
  </si>
  <si>
    <t>OFF-AP-10003281</t>
  </si>
  <si>
    <t>Dispenser Air 3061</t>
  </si>
  <si>
    <t>FUR-FU-10004018</t>
  </si>
  <si>
    <t>Gorden 0732</t>
  </si>
  <si>
    <t>IDN-2014-155894</t>
  </si>
  <si>
    <t>VMM-2857</t>
  </si>
  <si>
    <t>Vivi Mangunsong, M.M.</t>
  </si>
  <si>
    <t>OFF-ST-10004804</t>
  </si>
  <si>
    <t>Rak Dokumen 4668</t>
  </si>
  <si>
    <t>FUR-CH-10000553</t>
  </si>
  <si>
    <t>Kursi Kantor 7616</t>
  </si>
  <si>
    <t>IDN-2014-124709</t>
  </si>
  <si>
    <t>TEC-AC-10002842</t>
  </si>
  <si>
    <t>Flashdisk 3946</t>
  </si>
  <si>
    <t>IDN-2014-169642</t>
  </si>
  <si>
    <t>PESS-8016</t>
  </si>
  <si>
    <t>Puti Ellis Sihotang, S.H.</t>
  </si>
  <si>
    <t>IDN-2014-150126</t>
  </si>
  <si>
    <t>BMM-1999</t>
  </si>
  <si>
    <t>Bajragin Mansur, M.Farm</t>
  </si>
  <si>
    <t>OFF-PA-10002709</t>
  </si>
  <si>
    <t>Kertas Foto 2676</t>
  </si>
  <si>
    <t>IDN-2014-131541</t>
  </si>
  <si>
    <t>OFF-FA-10000621</t>
  </si>
  <si>
    <t>Isi Staples 0988</t>
  </si>
  <si>
    <t>FUR-FU-10003623</t>
  </si>
  <si>
    <t>Lampu Meja 2886</t>
  </si>
  <si>
    <t>OFF-EN-10000781</t>
  </si>
  <si>
    <t>Amplop Putih 7383</t>
  </si>
  <si>
    <t>IDN-2014-111192</t>
  </si>
  <si>
    <t>EMM-3149</t>
  </si>
  <si>
    <t>Eli Mandala, M.Farm</t>
  </si>
  <si>
    <t>FUR-BO-10002916</t>
  </si>
  <si>
    <t>Rak Buku Kayu 0198</t>
  </si>
  <si>
    <t>IDN-2014-117345</t>
  </si>
  <si>
    <t>OFF-PA-10002377</t>
  </si>
  <si>
    <t>Kertas Foto 2712</t>
  </si>
  <si>
    <t>IDN-2014-152296</t>
  </si>
  <si>
    <t>HDW-4776</t>
  </si>
  <si>
    <t>H. Dalimin Wahyuni</t>
  </si>
  <si>
    <t>OFF-BI-10004506</t>
  </si>
  <si>
    <t>Ordner Arsip A4 3434</t>
  </si>
  <si>
    <t>OFF-LA-10000240</t>
  </si>
  <si>
    <t>Label Harga 2191</t>
  </si>
  <si>
    <t>IDN-2014-162684</t>
  </si>
  <si>
    <t>HLW-2696</t>
  </si>
  <si>
    <t>Hj. Lintang Wulandari</t>
  </si>
  <si>
    <t>OFF-FA-10000992</t>
  </si>
  <si>
    <t>Isi Staples 8423</t>
  </si>
  <si>
    <t>IDN-2014-106299</t>
  </si>
  <si>
    <t>ISS-3608</t>
  </si>
  <si>
    <t>Ismail Setiawan, S.E.I</t>
  </si>
  <si>
    <t>OFF-ST-10002011</t>
  </si>
  <si>
    <t>Box Arsip 2683</t>
  </si>
  <si>
    <t>TEC-AC-10003237</t>
  </si>
  <si>
    <t>Flashdisk 5102</t>
  </si>
  <si>
    <t>IDN-2014-125612</t>
  </si>
  <si>
    <t>KW-7539</t>
  </si>
  <si>
    <t>Kania Winarno</t>
  </si>
  <si>
    <t>OFF-PA-10001019</t>
  </si>
  <si>
    <t>Kertas HVS A4 2758</t>
  </si>
  <si>
    <t>OFF-SU-10002537</t>
  </si>
  <si>
    <t>Perlengkapan Kantor 0126</t>
  </si>
  <si>
    <t>IDN-2014-133690</t>
  </si>
  <si>
    <t>OFF-AP-10003622</t>
  </si>
  <si>
    <t>Kipas Angin 3406</t>
  </si>
  <si>
    <t>FUR-TA-10004289</t>
  </si>
  <si>
    <t>Meja Rapat 4051</t>
  </si>
  <si>
    <t>IDN-2014-128986</t>
  </si>
  <si>
    <t>OFF-PA-10001289</t>
  </si>
  <si>
    <t>Kertas Foto 0439</t>
  </si>
  <si>
    <t>IDN-2014-126361</t>
  </si>
  <si>
    <t>DWPS-3095</t>
  </si>
  <si>
    <t>Drs. Widya Purwanti, S.Kom</t>
  </si>
  <si>
    <t>OFF-AP-10003590</t>
  </si>
  <si>
    <t>Dispenser Air 0538</t>
  </si>
  <si>
    <t>OFF-AR-10000896</t>
  </si>
  <si>
    <t>Lukisan Cat Air 5349</t>
  </si>
  <si>
    <t>OFF-PA-10000806</t>
  </si>
  <si>
    <t>Kertas HVS F4 3947</t>
  </si>
  <si>
    <t>IDN-2014-134215</t>
  </si>
  <si>
    <t>TEC-AC-10002473</t>
  </si>
  <si>
    <t>Headset 5799</t>
  </si>
  <si>
    <t>OFF-AP-10001271</t>
  </si>
  <si>
    <t>Mesin Penghancur Kertas 1939</t>
  </si>
  <si>
    <t>TEC-PH-10002310</t>
  </si>
  <si>
    <t>Smartphone Android 2183</t>
  </si>
  <si>
    <t>OFF-ST-10002289</t>
  </si>
  <si>
    <t>Box Arsip 5952</t>
  </si>
  <si>
    <t>IDN-2014-118962</t>
  </si>
  <si>
    <t>EN-2039</t>
  </si>
  <si>
    <t>Emil Nasyidah</t>
  </si>
  <si>
    <t>IDN-2014-117968</t>
  </si>
  <si>
    <t>DRSS-8525</t>
  </si>
  <si>
    <t>Drs. Respati Saragih, S.Sos</t>
  </si>
  <si>
    <t>OFF-AR-10004165</t>
  </si>
  <si>
    <t>Lukisan Kanvas 7576</t>
  </si>
  <si>
    <t>IDN-2014-150490</t>
  </si>
  <si>
    <t>LS-2110</t>
  </si>
  <si>
    <t>Lutfan Saefullah</t>
  </si>
  <si>
    <t>OFF-AR-10004602</t>
  </si>
  <si>
    <t>Lukisan Cat Air 7037</t>
  </si>
  <si>
    <t>TEC-AC-10004510</t>
  </si>
  <si>
    <t>Keyboard USB 9029</t>
  </si>
  <si>
    <t>FUR-CH-10002335</t>
  </si>
  <si>
    <t>Kursi Lipat 5630</t>
  </si>
  <si>
    <t>IDN-2014-110065</t>
  </si>
  <si>
    <t>FUR-CH-10003817</t>
  </si>
  <si>
    <t>Kursi Lipat 9802</t>
  </si>
  <si>
    <t>IDN-2014-124723</t>
  </si>
  <si>
    <t>KG-6688</t>
  </si>
  <si>
    <t>Karman Gunawan</t>
  </si>
  <si>
    <t>FUR-TA-10001307</t>
  </si>
  <si>
    <t>Meja Kerja 7123</t>
  </si>
  <si>
    <t>TEC-PH-10002468</t>
  </si>
  <si>
    <t>Smartphone Android 0133</t>
  </si>
  <si>
    <t>IDN-2014-115357</t>
  </si>
  <si>
    <t>DKSM-3889</t>
  </si>
  <si>
    <t>dr. Kiandra Sitompul, M.Kom.</t>
  </si>
  <si>
    <t>IDN-2014-137575</t>
  </si>
  <si>
    <t>CI-7903</t>
  </si>
  <si>
    <t>Caket Irawan</t>
  </si>
  <si>
    <t>TEC-AC-10004571</t>
  </si>
  <si>
    <t>Keyboard USB 1413</t>
  </si>
  <si>
    <t>IDN-2014-151708</t>
  </si>
  <si>
    <t>DCYS-2686</t>
  </si>
  <si>
    <t>dr. Cahyanto Yuliarti, S.IP</t>
  </si>
  <si>
    <t>TEC-AC-10001767</t>
  </si>
  <si>
    <t>Flashdisk 1246</t>
  </si>
  <si>
    <t>IDN-2014-131450</t>
  </si>
  <si>
    <t>JP-3623</t>
  </si>
  <si>
    <t>Jasmin Prayoga</t>
  </si>
  <si>
    <t>TEC-PH-10002398</t>
  </si>
  <si>
    <t>Feature Phone Dual SIM 6492</t>
  </si>
  <si>
    <t>IDN-2014-124478</t>
  </si>
  <si>
    <t>KL-2932</t>
  </si>
  <si>
    <t>Kasim Lazuardi</t>
  </si>
  <si>
    <t>OFF-EN-10002500</t>
  </si>
  <si>
    <t>Amplop Coklat 0858</t>
  </si>
  <si>
    <t>OFF-AP-10002495</t>
  </si>
  <si>
    <t>Dispenser Air 2203</t>
  </si>
  <si>
    <t>IDN-2014-156790</t>
  </si>
  <si>
    <t>HSM-5810</t>
  </si>
  <si>
    <t>Halima Saputra, M.TI.</t>
  </si>
  <si>
    <t>FUR-BO-10000468</t>
  </si>
  <si>
    <t>Rak Buku Kayu 7270</t>
  </si>
  <si>
    <t>IDN-2014-154669</t>
  </si>
  <si>
    <t>OFF-ST-10000532</t>
  </si>
  <si>
    <t>Rak Dokumen 5027</t>
  </si>
  <si>
    <t>OFF-AP-10004708</t>
  </si>
  <si>
    <t>Kipas Angin 6094</t>
  </si>
  <si>
    <t>FUR-FU-10001979</t>
  </si>
  <si>
    <t>Karpet Kantor 1147</t>
  </si>
  <si>
    <t>TEC-CO-10001571</t>
  </si>
  <si>
    <t>Printer Laser 7646</t>
  </si>
  <si>
    <t>TEC-CO-10004115</t>
  </si>
  <si>
    <t>Printer Laser 5965</t>
  </si>
  <si>
    <t>FUR-FU-10002088</t>
  </si>
  <si>
    <t>Gorden 6576</t>
  </si>
  <si>
    <t>FUR-FU-10001602</t>
  </si>
  <si>
    <t>Karpet Kantor 5442</t>
  </si>
  <si>
    <t>IDN-2014-167850</t>
  </si>
  <si>
    <t>HP-6722</t>
  </si>
  <si>
    <t>Harsaya Prasetya</t>
  </si>
  <si>
    <t>IDN-2014-161249</t>
  </si>
  <si>
    <t>OFF-FA-10004838</t>
  </si>
  <si>
    <t>Paper Clip 7683</t>
  </si>
  <si>
    <t>IDN-2014-166471</t>
  </si>
  <si>
    <t>VT-2840</t>
  </si>
  <si>
    <t>Vicky Tamba</t>
  </si>
  <si>
    <t>IDN-2014-141901</t>
  </si>
  <si>
    <t>WSS-4124</t>
  </si>
  <si>
    <t>Wardi Saputra, S.Pt</t>
  </si>
  <si>
    <t>OFF-PA-10001667</t>
  </si>
  <si>
    <t>Kertas Foto 9178</t>
  </si>
  <si>
    <t>IDN-2014-169726</t>
  </si>
  <si>
    <t>SH-1124</t>
  </si>
  <si>
    <t>Silvia Haryanti</t>
  </si>
  <si>
    <t>OFF-BI-10004600</t>
  </si>
  <si>
    <t>Binder Kulit A4 3129</t>
  </si>
  <si>
    <t>IDN-2014-110527</t>
  </si>
  <si>
    <t>MW-6707</t>
  </si>
  <si>
    <t>Mumpuni Wijayanti</t>
  </si>
  <si>
    <t>OFF-LA-10000262</t>
  </si>
  <si>
    <t>Label Harga 9983</t>
  </si>
  <si>
    <t>TEC-PH-10000038</t>
  </si>
  <si>
    <t>Smartphone Entry Level 4273</t>
  </si>
  <si>
    <t>OFF-PA-10001937</t>
  </si>
  <si>
    <t>Kertas HVS F4 4679</t>
  </si>
  <si>
    <t>IDN-2014-127012</t>
  </si>
  <si>
    <t>OFF-AR-10003903</t>
  </si>
  <si>
    <t>Lukisan Kanvas 8304</t>
  </si>
  <si>
    <t>IDN-2014-154641</t>
  </si>
  <si>
    <t>OFF-ST-10004459</t>
  </si>
  <si>
    <t>Lemari Arsip 4141</t>
  </si>
  <si>
    <t>OFF-FA-10004854</t>
  </si>
  <si>
    <t>Penjepit Kertas 2700</t>
  </si>
  <si>
    <t>FUR-FU-10003691</t>
  </si>
  <si>
    <t>Karpet Kantor 5282</t>
  </si>
  <si>
    <t>IDN-2014-153927</t>
  </si>
  <si>
    <t>OFF-BI-10000138</t>
  </si>
  <si>
    <t>Ordner Arsip A4 3566</t>
  </si>
  <si>
    <t>IDN-2014-156244</t>
  </si>
  <si>
    <t>UP-1517</t>
  </si>
  <si>
    <t>Unjani Prayoga</t>
  </si>
  <si>
    <t>IDN-2014-109302</t>
  </si>
  <si>
    <t>TP-2248</t>
  </si>
  <si>
    <t>Titi Pratama</t>
  </si>
  <si>
    <t>OFF-BI-10002854</t>
  </si>
  <si>
    <t>Binder Plastik A4 2084</t>
  </si>
  <si>
    <t>OFF-AR-10004344</t>
  </si>
  <si>
    <t>Lukisan Kanvas 1192</t>
  </si>
  <si>
    <t>OFF-PA-10000295</t>
  </si>
  <si>
    <t>Kertas HVS F4 4241</t>
  </si>
  <si>
    <t>IDN-2014-109897</t>
  </si>
  <si>
    <t>NBS-7955</t>
  </si>
  <si>
    <t>Nova Budiman, S.Kom</t>
  </si>
  <si>
    <t>TEC-PH-10003691</t>
  </si>
  <si>
    <t>Smartphone Entry Level 2691</t>
  </si>
  <si>
    <t>OFF-AP-10002403</t>
  </si>
  <si>
    <t>Dispenser Air 4748</t>
  </si>
  <si>
    <t>OFF-SU-10000432</t>
  </si>
  <si>
    <t>Perlengkapan Kantor 4195</t>
  </si>
  <si>
    <t>IDN-2014-164406</t>
  </si>
  <si>
    <t>FUR-CH-10003833</t>
  </si>
  <si>
    <t>Kursi Kantor 0370</t>
  </si>
  <si>
    <t>IDN-2014-109043</t>
  </si>
  <si>
    <t>CS-2609</t>
  </si>
  <si>
    <t>Clara Samosir</t>
  </si>
  <si>
    <t>OFF-PA-10000312</t>
  </si>
  <si>
    <t>Kertas Foto 4235</t>
  </si>
  <si>
    <t>OFF-AP-10003287</t>
  </si>
  <si>
    <t>Mesin Penghancur Kertas 6588</t>
  </si>
  <si>
    <t>OFF-BI-10002309</t>
  </si>
  <si>
    <t>Binder Kulit A4 1641</t>
  </si>
  <si>
    <t>OFF-PA-10000167</t>
  </si>
  <si>
    <t>Kertas HVS F4 9163</t>
  </si>
  <si>
    <t>IDN-2014-141005</t>
  </si>
  <si>
    <t>OFF-BI-10001989</t>
  </si>
  <si>
    <t>Binder Plastik A4 6344</t>
  </si>
  <si>
    <t>IDN-2014-138023</t>
  </si>
  <si>
    <t>KN-6251</t>
  </si>
  <si>
    <t>Kayla Nababan</t>
  </si>
  <si>
    <t>IDN-2014-142839</t>
  </si>
  <si>
    <t>NJ-4152</t>
  </si>
  <si>
    <t>Natalia Januar</t>
  </si>
  <si>
    <t>IDN-2014-111500</t>
  </si>
  <si>
    <t>YRS-5051</t>
  </si>
  <si>
    <t>Yulia Ramadan, S.E.I</t>
  </si>
  <si>
    <t>TEC-AC-10000844</t>
  </si>
  <si>
    <t>Mouse Wireless 5956</t>
  </si>
  <si>
    <t>OFF-PA-10000595</t>
  </si>
  <si>
    <t>Kertas HVS F4 3959</t>
  </si>
  <si>
    <t>IDN-2014-129168</t>
  </si>
  <si>
    <t>OFF-PA-10001639</t>
  </si>
  <si>
    <t>Kertas HVS F4 5046</t>
  </si>
  <si>
    <t>OFF-FA-10002676</t>
  </si>
  <si>
    <t>Paper Clip 6719</t>
  </si>
  <si>
    <t>IDN-2014-133158</t>
  </si>
  <si>
    <t>IDN-2014-156559</t>
  </si>
  <si>
    <t>RMM-9085</t>
  </si>
  <si>
    <t>Rangga Maheswara, M.M.</t>
  </si>
  <si>
    <t>IDN-2014-143581</t>
  </si>
  <si>
    <t>IDN-2014-121727</t>
  </si>
  <si>
    <t>OFF-AR-10004930</t>
  </si>
  <si>
    <t>Kaligrafi Dinding 7834</t>
  </si>
  <si>
    <t>IDN-2014-164616</t>
  </si>
  <si>
    <t>OFF-BI-10001718</t>
  </si>
  <si>
    <t>Binder Kulit A4 8937</t>
  </si>
  <si>
    <t>OFF-BI-10000632</t>
  </si>
  <si>
    <t>Ordner Arsip A4 7002</t>
  </si>
  <si>
    <t>OFF-SU-10004768</t>
  </si>
  <si>
    <t>Perlengkapan Kantor 1940</t>
  </si>
  <si>
    <t>IDN-2014-166716</t>
  </si>
  <si>
    <t>TP-8844</t>
  </si>
  <si>
    <t>Titin Prasetyo</t>
  </si>
  <si>
    <t>IDN-2014-114321</t>
  </si>
  <si>
    <t>OFF-PA-10000246</t>
  </si>
  <si>
    <t>Kertas HVS A4 6792</t>
  </si>
  <si>
    <t>OFF-BI-10001359</t>
  </si>
  <si>
    <t>Binder Kancing A4 9759</t>
  </si>
  <si>
    <t>IDN-2014-130918</t>
  </si>
  <si>
    <t>RHL-9357</t>
  </si>
  <si>
    <t>R.A. Hamima Lazuardi</t>
  </si>
  <si>
    <t>OFF-SU-10003936</t>
  </si>
  <si>
    <t>Perlengkapan Kantor 6345</t>
  </si>
  <si>
    <t>IDN-2014-123253</t>
  </si>
  <si>
    <t>IVMS-6942</t>
  </si>
  <si>
    <t>Ir. Vera Maulana, S.Farm</t>
  </si>
  <si>
    <t>OFF-AR-10002804</t>
  </si>
  <si>
    <t>Poster Ilustrasi 8499</t>
  </si>
  <si>
    <t>IDN-2014-166828</t>
  </si>
  <si>
    <t>OFF-PA-10001846</t>
  </si>
  <si>
    <t>Kertas Foto 4910</t>
  </si>
  <si>
    <t>IDN-2014-124737</t>
  </si>
  <si>
    <t>BS-8402</t>
  </si>
  <si>
    <t>Balidin Susanti</t>
  </si>
  <si>
    <t>OFF-SU-10004661</t>
  </si>
  <si>
    <t>Perlengkapan Kantor 4714</t>
  </si>
  <si>
    <t>IDN-2014-154837</t>
  </si>
  <si>
    <t>UAS-2390</t>
  </si>
  <si>
    <t>Umi Ardianto, S.Ked</t>
  </si>
  <si>
    <t>OFF-PA-10001125</t>
  </si>
  <si>
    <t>Kertas Foto 4938</t>
  </si>
  <si>
    <t>OFF-PA-10000019</t>
  </si>
  <si>
    <t>Kertas HVS A4 8073</t>
  </si>
  <si>
    <t>IDN-2014-110639</t>
  </si>
  <si>
    <t>RTGS-4676</t>
  </si>
  <si>
    <t>R.A. Tantri Gunarto, S.Sos</t>
  </si>
  <si>
    <t>OFF-PA-10004530</t>
  </si>
  <si>
    <t>Kertas HVS F4 2983</t>
  </si>
  <si>
    <t>OFF-PA-10003936</t>
  </si>
  <si>
    <t>Kertas HVS A4 1752</t>
  </si>
  <si>
    <t>FUR-FU-10003274</t>
  </si>
  <si>
    <t>Gorden 0655</t>
  </si>
  <si>
    <t>TEC-PH-10000149</t>
  </si>
  <si>
    <t>Smartphone Entry Level 3614</t>
  </si>
  <si>
    <t>IDN-2014-112795</t>
  </si>
  <si>
    <t>OFF-PA-10001934</t>
  </si>
  <si>
    <t>Kertas Foto 5254</t>
  </si>
  <si>
    <t>OFF-PA-10001837</t>
  </si>
  <si>
    <t>Kertas HVS F4 5498</t>
  </si>
  <si>
    <t>IDN-2014-120432</t>
  </si>
  <si>
    <t>AS-5817</t>
  </si>
  <si>
    <t>Alika Susanti</t>
  </si>
  <si>
    <t>IDN-2014-107916</t>
  </si>
  <si>
    <t>DMHS-3401</t>
  </si>
  <si>
    <t>Drs. Mujur Halim, S.Psi</t>
  </si>
  <si>
    <t>IDN-2014-106719</t>
  </si>
  <si>
    <t>OFF-BI-10002799</t>
  </si>
  <si>
    <t>Binder Plastik A4 2684</t>
  </si>
  <si>
    <t>FUR-FU-10004586</t>
  </si>
  <si>
    <t>Gorden 4880</t>
  </si>
  <si>
    <t>IDN-2014-115259</t>
  </si>
  <si>
    <t>NRM-5894</t>
  </si>
  <si>
    <t>Najwa Rahimah, M.Pd</t>
  </si>
  <si>
    <t>OFF-PA-10004965</t>
  </si>
  <si>
    <t>Kertas HVS A4 1730</t>
  </si>
  <si>
    <t>IDN-2014-126200</t>
  </si>
  <si>
    <t>HW-7692</t>
  </si>
  <si>
    <t>Hardana Wibisono</t>
  </si>
  <si>
    <t>OFF-BI-10002133</t>
  </si>
  <si>
    <t>Binder Plastik A4 4424</t>
  </si>
  <si>
    <t>IDN-2014-103660</t>
  </si>
  <si>
    <t>ZW-7848</t>
  </si>
  <si>
    <t>Zelda Waskita</t>
  </si>
  <si>
    <t>IDN-2014-107398</t>
  </si>
  <si>
    <t>IDN-2014-104178</t>
  </si>
  <si>
    <t>DDSS-1817</t>
  </si>
  <si>
    <t>dr. Dadi Saefullah, S.Pd</t>
  </si>
  <si>
    <t>FUR-FU-10000771</t>
  </si>
  <si>
    <t>Gorden 3257</t>
  </si>
  <si>
    <t>TEC-AC-10002399</t>
  </si>
  <si>
    <t>Flashdisk 8262</t>
  </si>
  <si>
    <t>OFF-BI-10002225</t>
  </si>
  <si>
    <t>Ordner Arsip A4 6390</t>
  </si>
  <si>
    <t>OFF-BI-10004141</t>
  </si>
  <si>
    <t>Binder Plastik A4 4128</t>
  </si>
  <si>
    <t>OFF-EN-10002600</t>
  </si>
  <si>
    <t>Amplop Coklat 6538</t>
  </si>
  <si>
    <t>OFF-PA-10004983</t>
  </si>
  <si>
    <t>Kertas Foto 1600</t>
  </si>
  <si>
    <t>OFF-ST-10004258</t>
  </si>
  <si>
    <t>Box Arsip 1010</t>
  </si>
  <si>
    <t>IDN-2014-103331</t>
  </si>
  <si>
    <t>ZM-8052</t>
  </si>
  <si>
    <t>Zahra Mahendra</t>
  </si>
  <si>
    <t>OFF-PA-10002659</t>
  </si>
  <si>
    <t>Kertas HVS A4 8848</t>
  </si>
  <si>
    <t>IDN-2014-115413</t>
  </si>
  <si>
    <t>XH-1141</t>
  </si>
  <si>
    <t>Xanana Hasanah</t>
  </si>
  <si>
    <t>OFF-AR-10003770</t>
  </si>
  <si>
    <t>Poster Ilustrasi 4403</t>
  </si>
  <si>
    <t>OFF-PA-10002160</t>
  </si>
  <si>
    <t>Kertas Foto 9263</t>
  </si>
  <si>
    <t>IDN-2014-123260</t>
  </si>
  <si>
    <t>TF-1110</t>
  </si>
  <si>
    <t>Tantri Firmansyah</t>
  </si>
  <si>
    <t>IDN-2014-101266</t>
  </si>
  <si>
    <t>IDN-2014-143336</t>
  </si>
  <si>
    <t>TCN-6739</t>
  </si>
  <si>
    <t>Tgk. Cornelia Nuraini</t>
  </si>
  <si>
    <t>OFF-BI-10002215</t>
  </si>
  <si>
    <t>Binder Kulit A4 0985</t>
  </si>
  <si>
    <t>TEC-PH-10001949</t>
  </si>
  <si>
    <t>Feature Phone Dual SIM 3234</t>
  </si>
  <si>
    <t>IDN-2014-124688</t>
  </si>
  <si>
    <t>MS-6487</t>
  </si>
  <si>
    <t>Maya Susanti</t>
  </si>
  <si>
    <t>FUR-FU-10002456</t>
  </si>
  <si>
    <t>Lampu Meja 0930</t>
  </si>
  <si>
    <t>TEC-PH-10000455</t>
  </si>
  <si>
    <t>Smartphone Android 1733</t>
  </si>
  <si>
    <t>FUR-TA-10003569</t>
  </si>
  <si>
    <t>Meja Belajar 8264</t>
  </si>
  <si>
    <t>IDN-2014-169775</t>
  </si>
  <si>
    <t>UA-3184</t>
  </si>
  <si>
    <t>Uli Astuti</t>
  </si>
  <si>
    <t>OFF-EN-10001749</t>
  </si>
  <si>
    <t>Amplop Putih 7521</t>
  </si>
  <si>
    <t>IDN-2014-135699</t>
  </si>
  <si>
    <t>DYMM-6822</t>
  </si>
  <si>
    <t>dr. Yulia Maulana, M.M.</t>
  </si>
  <si>
    <t>OFF-PA-10004475</t>
  </si>
  <si>
    <t>Kertas HVS F4 0420</t>
  </si>
  <si>
    <t>OFF-PA-10003001</t>
  </si>
  <si>
    <t>Kertas Foto 7246</t>
  </si>
  <si>
    <t>FUR-TA-10001857</t>
  </si>
  <si>
    <t>Meja Belajar 8999</t>
  </si>
  <si>
    <t>IDN-2014-146500</t>
  </si>
  <si>
    <t>SDLS-3588</t>
  </si>
  <si>
    <t>Sutan Daliono Latupono, S.Ked</t>
  </si>
  <si>
    <t>OFF-BI-10002432</t>
  </si>
  <si>
    <t>Binder Kancing A4 9143</t>
  </si>
  <si>
    <t>IDN-2014-143385</t>
  </si>
  <si>
    <t>BH-1254</t>
  </si>
  <si>
    <t>Bambang Haryanti</t>
  </si>
  <si>
    <t>TEC-AC-10001635</t>
  </si>
  <si>
    <t>Flashdisk 4602</t>
  </si>
  <si>
    <t>IDN-2014-109855</t>
  </si>
  <si>
    <t>OFF-BI-10004716</t>
  </si>
  <si>
    <t>Binder Kulit A4 6493</t>
  </si>
  <si>
    <t>IDN-2014-165428</t>
  </si>
  <si>
    <t>OFF-BI-10002949</t>
  </si>
  <si>
    <t>Binder Kulit A4 8625</t>
  </si>
  <si>
    <t>OFF-PA-10004100</t>
  </si>
  <si>
    <t>Kertas HVS F4 9859</t>
  </si>
  <si>
    <t>IDN-2014-126522</t>
  </si>
  <si>
    <t>DAR-5672</t>
  </si>
  <si>
    <t>drg. Ani Riyanti</t>
  </si>
  <si>
    <t>OFF-AR-10004042</t>
  </si>
  <si>
    <t>Lukisan Kanvas 6104</t>
  </si>
  <si>
    <t>IDN-2014-106971</t>
  </si>
  <si>
    <t>IDN-2014-158281</t>
  </si>
  <si>
    <t>TEC-MA-10002210</t>
  </si>
  <si>
    <t>Mesin Laminating 6506</t>
  </si>
  <si>
    <t>IDN-2014-151792</t>
  </si>
  <si>
    <t>IDN-2014-127936</t>
  </si>
  <si>
    <t>OFF-AR-10002445</t>
  </si>
  <si>
    <t>Lukisan Kanvas 5316</t>
  </si>
  <si>
    <t>IDN-2014-138828</t>
  </si>
  <si>
    <t>PPS-9918</t>
  </si>
  <si>
    <t>Paris Pradipta, S.Pt</t>
  </si>
  <si>
    <t>IDN-2014-157721</t>
  </si>
  <si>
    <t>FUR-FU-10002116</t>
  </si>
  <si>
    <t>Lampu Meja 2712</t>
  </si>
  <si>
    <t>IDN-2014-152268</t>
  </si>
  <si>
    <t>OFF-PA-10000349</t>
  </si>
  <si>
    <t>Kertas Foto 4198</t>
  </si>
  <si>
    <t>IDN-2014-125171</t>
  </si>
  <si>
    <t>IDN-2014-120236</t>
  </si>
  <si>
    <t>VN-5164</t>
  </si>
  <si>
    <t>Victoria Narpati</t>
  </si>
  <si>
    <t>OFF-BI-10004099</t>
  </si>
  <si>
    <t>Binder Kulit A4 2361</t>
  </si>
  <si>
    <t>IDN-2014-106572</t>
  </si>
  <si>
    <t>KS-7342</t>
  </si>
  <si>
    <t>Kambali Saragih</t>
  </si>
  <si>
    <t>IDN-2014-136861</t>
  </si>
  <si>
    <t>IHH-8500</t>
  </si>
  <si>
    <t>Ir. Hadi Halimah</t>
  </si>
  <si>
    <t>FUR-FU-10001967</t>
  </si>
  <si>
    <t>Gorden 3084</t>
  </si>
  <si>
    <t>IDN-2014-130449</t>
  </si>
  <si>
    <t>IS-3892</t>
  </si>
  <si>
    <t>Icha Salahudin</t>
  </si>
  <si>
    <t>IDN-2014-105165</t>
  </si>
  <si>
    <t>LW-5215</t>
  </si>
  <si>
    <t>Luis Wastuti</t>
  </si>
  <si>
    <t>OFF-BI-10000050</t>
  </si>
  <si>
    <t>Ordner Arsip A4 3414</t>
  </si>
  <si>
    <t>IDN-2014-109918</t>
  </si>
  <si>
    <t>BAS-4175</t>
  </si>
  <si>
    <t>Bancar Aryani, S.Kom</t>
  </si>
  <si>
    <t>FUR-TA-10004154</t>
  </si>
  <si>
    <t>Meja Kerja 7836</t>
  </si>
  <si>
    <t>IDN-2014-131002</t>
  </si>
  <si>
    <t>OFF-BI-10000948</t>
  </si>
  <si>
    <t>Binder Plastik A4 6476</t>
  </si>
  <si>
    <t>OFF-BI-10004308</t>
  </si>
  <si>
    <t>Ordner Arsip A4 4042</t>
  </si>
  <si>
    <t>OFF-PA-10000223</t>
  </si>
  <si>
    <t>Kertas HVS F4 0763</t>
  </si>
  <si>
    <t>FUR-FU-10004665</t>
  </si>
  <si>
    <t>Lampu Meja 7469</t>
  </si>
  <si>
    <t>IDN-2014-122882</t>
  </si>
  <si>
    <t>TEC-MA-10004679</t>
  </si>
  <si>
    <t>Mesin Laminating 8462</t>
  </si>
  <si>
    <t>IDN-2014-117765</t>
  </si>
  <si>
    <t>OFF-BI-10000474</t>
  </si>
  <si>
    <t>Binder Plastik A4 2336</t>
  </si>
  <si>
    <t>IDN-2014-126193</t>
  </si>
  <si>
    <t>OFF-FA-10000936</t>
  </si>
  <si>
    <t>Penjepit Kertas 1782</t>
  </si>
  <si>
    <t>IDN-2014-100006</t>
  </si>
  <si>
    <t>TU-9312</t>
  </si>
  <si>
    <t>Tami Utami</t>
  </si>
  <si>
    <t>PALEMBANG</t>
  </si>
  <si>
    <t>TEC-PH-10002075</t>
  </si>
  <si>
    <t>Smartphone Entry Level 8521</t>
  </si>
  <si>
    <t>OFF-SU-10004290</t>
  </si>
  <si>
    <t>Perlengkapan Kantor 6183</t>
  </si>
  <si>
    <t>TEC-AC-10002718</t>
  </si>
  <si>
    <t>Mouse Wireless 7216</t>
  </si>
  <si>
    <t>FUR-FU-10000758</t>
  </si>
  <si>
    <t>Lampu Meja 3165</t>
  </si>
  <si>
    <t>TEC-PH-10003589</t>
  </si>
  <si>
    <t>Smartphone Entry Level 1587</t>
  </si>
  <si>
    <t>OFF-ST-10003327</t>
  </si>
  <si>
    <t>Box Arsip 4285</t>
  </si>
  <si>
    <t>TEC-PH-10000675</t>
  </si>
  <si>
    <t>Feature Phone Dual SIM 4642</t>
  </si>
  <si>
    <t>IDN-2014-139892</t>
  </si>
  <si>
    <t>RISS-4460</t>
  </si>
  <si>
    <t>R. Irfan Suartini, S.Sos</t>
  </si>
  <si>
    <t>IDN-2014-168592</t>
  </si>
  <si>
    <t>OFF-FA-10002988</t>
  </si>
  <si>
    <t>Isi Staples 4919</t>
  </si>
  <si>
    <t>TEC-MA-10000822</t>
  </si>
  <si>
    <t>Mesin Absensi 5611</t>
  </si>
  <si>
    <t>TEC-PH-10003931</t>
  </si>
  <si>
    <t>Smartphone Entry Level 3453</t>
  </si>
  <si>
    <t>OFF-AP-10002518</t>
  </si>
  <si>
    <t>Kipas Angin 9946</t>
  </si>
  <si>
    <t>IDN-2014-115987</t>
  </si>
  <si>
    <t>RDWM-4175</t>
  </si>
  <si>
    <t>R. Danuja Widodo, M.TI.</t>
  </si>
  <si>
    <t>IDN-2014-146283</t>
  </si>
  <si>
    <t>VH-2941</t>
  </si>
  <si>
    <t>Virman Haryanto</t>
  </si>
  <si>
    <t>FUR-CH-10004287</t>
  </si>
  <si>
    <t>Kursi Kantor 0054</t>
  </si>
  <si>
    <t>IDN-2014-107818</t>
  </si>
  <si>
    <t>NP-5658</t>
  </si>
  <si>
    <t>Natalia Pranowo</t>
  </si>
  <si>
    <t>OFF-AR-10000380</t>
  </si>
  <si>
    <t>Lukisan Kanvas 5892</t>
  </si>
  <si>
    <t>IDN-2014-132500</t>
  </si>
  <si>
    <t>TEC-AC-10001383</t>
  </si>
  <si>
    <t>Headset 4599</t>
  </si>
  <si>
    <t>IDN-2014-146815</t>
  </si>
  <si>
    <t>IDN-2014-128839</t>
  </si>
  <si>
    <t>TEC-MA-10000029</t>
  </si>
  <si>
    <t>Mesin Laminating 5578</t>
  </si>
  <si>
    <t>OFF-FA-10002280</t>
  </si>
  <si>
    <t>Isi Staples 7407</t>
  </si>
  <si>
    <t>IDN-2014-163293</t>
  </si>
  <si>
    <t>EU-8889</t>
  </si>
  <si>
    <t>Emil Uwais</t>
  </si>
  <si>
    <t>OFF-PA-10000482</t>
  </si>
  <si>
    <t>Kertas Foto 7842</t>
  </si>
  <si>
    <t>OFF-AR-10004441</t>
  </si>
  <si>
    <t>Lukisan Cat Air 8733</t>
  </si>
  <si>
    <t>IDN-2014-123127</t>
  </si>
  <si>
    <t>KM-6608</t>
  </si>
  <si>
    <t>Kamal Mulyani</t>
  </si>
  <si>
    <t>OFF-AP-10001962</t>
  </si>
  <si>
    <t>Dispenser Air 6423</t>
  </si>
  <si>
    <t>OFF-AR-10003045</t>
  </si>
  <si>
    <t>Poster Ilustrasi 3639</t>
  </si>
  <si>
    <t>FUR-CH-10004289</t>
  </si>
  <si>
    <t>Kursi Kantor 1594</t>
  </si>
  <si>
    <t>OFF-ST-10002406</t>
  </si>
  <si>
    <t>Rak Dokumen 8639</t>
  </si>
  <si>
    <t>IDN-2014-140032</t>
  </si>
  <si>
    <t>OFF-BI-10000822</t>
  </si>
  <si>
    <t>Binder Kancing A4 4163</t>
  </si>
  <si>
    <t>OFF-AP-10004785</t>
  </si>
  <si>
    <t>Mesin Penghancur Kertas 7177</t>
  </si>
  <si>
    <t>TEC-AC-10004209</t>
  </si>
  <si>
    <t>Headset 0655</t>
  </si>
  <si>
    <t>IDN-2014-102869</t>
  </si>
  <si>
    <t>RTRS-1219</t>
  </si>
  <si>
    <t>R. Titi Rahayu, S.Ked</t>
  </si>
  <si>
    <t>IDN-2014-131870</t>
  </si>
  <si>
    <t>FUR-FU-10002501</t>
  </si>
  <si>
    <t>Gorden 0103</t>
  </si>
  <si>
    <t>IDN-2014-103527</t>
  </si>
  <si>
    <t>NG-7697</t>
  </si>
  <si>
    <t>Natalia Gunarto</t>
  </si>
  <si>
    <t>IDN-2014-126403</t>
  </si>
  <si>
    <t>IZ-7925</t>
  </si>
  <si>
    <t>Ikhsan Zulaika</t>
  </si>
  <si>
    <t>OFF-PA-10004665</t>
  </si>
  <si>
    <t>Kertas HVS A4 5164</t>
  </si>
  <si>
    <t>OFF-PA-10000788</t>
  </si>
  <si>
    <t>Kertas Foto 8975</t>
  </si>
  <si>
    <t>TEC-AC-10002134</t>
  </si>
  <si>
    <t>Keyboard USB 1793</t>
  </si>
  <si>
    <t>IDN-2014-144407</t>
  </si>
  <si>
    <t>CH-4013</t>
  </si>
  <si>
    <t>Cakrawangsa Haryanti</t>
  </si>
  <si>
    <t>OFF-LA-10003923</t>
  </si>
  <si>
    <t>Label Stiker 7720</t>
  </si>
  <si>
    <t>FUR-CH-10003761</t>
  </si>
  <si>
    <t>Kursi Kerja Ergonomis 1039</t>
  </si>
  <si>
    <t>IDN-2014-115196</t>
  </si>
  <si>
    <t>DBP-3468</t>
  </si>
  <si>
    <t>drg. Bakiadi Prakasa</t>
  </si>
  <si>
    <t>TEC-MA-10002073</t>
  </si>
  <si>
    <t>Mesin Absensi 5565</t>
  </si>
  <si>
    <t>OFF-AR-10000634</t>
  </si>
  <si>
    <t>Lukisan Kanvas 0112</t>
  </si>
  <si>
    <t>TEC-PH-10002549</t>
  </si>
  <si>
    <t>Smartphone Android 4851</t>
  </si>
  <si>
    <t>IDN-2014-125731</t>
  </si>
  <si>
    <t>IDN-2014-113383</t>
  </si>
  <si>
    <t>IA-6995</t>
  </si>
  <si>
    <t>Indra Adriansyah</t>
  </si>
  <si>
    <t>OFF-AP-10004532</t>
  </si>
  <si>
    <t>Dispenser Air 9126</t>
  </si>
  <si>
    <t>OFF-EN-10003072</t>
  </si>
  <si>
    <t>Amplop Putih 2473</t>
  </si>
  <si>
    <t>IDN-2014-138835</t>
  </si>
  <si>
    <t>IDN-2014-112837</t>
  </si>
  <si>
    <t>UN-5630</t>
  </si>
  <si>
    <t>Uchita Narpati</t>
  </si>
  <si>
    <t>FUR-FU-10004006</t>
  </si>
  <si>
    <t>Gorden 7881</t>
  </si>
  <si>
    <t>IDN-2014-103702</t>
  </si>
  <si>
    <t>OFF-BI-10002429</t>
  </si>
  <si>
    <t>Ordner Arsip A4 3158</t>
  </si>
  <si>
    <t>IDN-2014-116246</t>
  </si>
  <si>
    <t>NW-2477</t>
  </si>
  <si>
    <t>Nilam Wijayanti</t>
  </si>
  <si>
    <t>IDN-2014-138527</t>
  </si>
  <si>
    <t>PS-4132</t>
  </si>
  <si>
    <t>Pandu Sudiati</t>
  </si>
  <si>
    <t>IDN-2014-119081</t>
  </si>
  <si>
    <t>HY-7942</t>
  </si>
  <si>
    <t>Hasna Yolanda</t>
  </si>
  <si>
    <t>IDN-2014-101476</t>
  </si>
  <si>
    <t>IDN-2014-150924</t>
  </si>
  <si>
    <t>JU-2060</t>
  </si>
  <si>
    <t>Jaswadi Uyainah</t>
  </si>
  <si>
    <t>OFF-BI-10004040</t>
  </si>
  <si>
    <t>Binder Kulit A4 6541</t>
  </si>
  <si>
    <t>FUR-FU-10003464</t>
  </si>
  <si>
    <t>Gorden 8766</t>
  </si>
  <si>
    <t>TEC-AC-10001542</t>
  </si>
  <si>
    <t>Keyboard USB 9133</t>
  </si>
  <si>
    <t>OFF-AP-10001469</t>
  </si>
  <si>
    <t>Mesin Penghancur Kertas 3496</t>
  </si>
  <si>
    <t>IDN-2014-142769</t>
  </si>
  <si>
    <t>IDN-2014-132962</t>
  </si>
  <si>
    <t>TN-3801</t>
  </si>
  <si>
    <t>Timbul Nasyiah</t>
  </si>
  <si>
    <t>IDN-2014-156216</t>
  </si>
  <si>
    <t>DS-4323</t>
  </si>
  <si>
    <t>Diah Simbolon</t>
  </si>
  <si>
    <t>IDN-2014-126277</t>
  </si>
  <si>
    <t>OFF-BI-10004022</t>
  </si>
  <si>
    <t>Ordner Arsip A4 0394</t>
  </si>
  <si>
    <t>OFF-SU-10001574</t>
  </si>
  <si>
    <t>Perlengkapan Kantor 1677</t>
  </si>
  <si>
    <t>OFF-PA-10002923</t>
  </si>
  <si>
    <t>Kertas Foto 6978</t>
  </si>
  <si>
    <t>IDN-2014-140039</t>
  </si>
  <si>
    <t>RKS-2517</t>
  </si>
  <si>
    <t>R.M. Kemal Samosir</t>
  </si>
  <si>
    <t>OFF-ST-10001034</t>
  </si>
  <si>
    <t>Box Arsip 9838</t>
  </si>
  <si>
    <t>IDN-2014-145212</t>
  </si>
  <si>
    <t>IDN-2014-113859</t>
  </si>
  <si>
    <t>TEC-AC-10000865</t>
  </si>
  <si>
    <t>Flashdisk 0186</t>
  </si>
  <si>
    <t>IDN-2014-159184</t>
  </si>
  <si>
    <t>MF-4500</t>
  </si>
  <si>
    <t>Mahmud Firmansyah</t>
  </si>
  <si>
    <t>OFF-BI-10001890</t>
  </si>
  <si>
    <t>Ordner Arsip A4 3738</t>
  </si>
  <si>
    <t>IDN-2014-100853</t>
  </si>
  <si>
    <t>JP-1651</t>
  </si>
  <si>
    <t>Jaeman Pratiwi</t>
  </si>
  <si>
    <t>OFF-AP-10000891</t>
  </si>
  <si>
    <t>Kipas Angin 1738</t>
  </si>
  <si>
    <t>IDN-2014-160766</t>
  </si>
  <si>
    <t>RS-4811</t>
  </si>
  <si>
    <t>Rangga Sinaga</t>
  </si>
  <si>
    <t>TEC-MA-10003979</t>
  </si>
  <si>
    <t>Mesin Laminating 6868</t>
  </si>
  <si>
    <t>IDN-2014-127635</t>
  </si>
  <si>
    <t>OFF-PA-10004610</t>
  </si>
  <si>
    <t>Kertas HVS A4 0844</t>
  </si>
  <si>
    <t>IDN-2014-145576</t>
  </si>
  <si>
    <t>OFF-BI-10001721</t>
  </si>
  <si>
    <t>Binder Kancing A4 2243</t>
  </si>
  <si>
    <t>OFF-LA-10003148</t>
  </si>
  <si>
    <t>Label Stiker 9154</t>
  </si>
  <si>
    <t>TEC-PH-10000526</t>
  </si>
  <si>
    <t>Smartphone Android 0459</t>
  </si>
  <si>
    <t>IDN-2014-113362</t>
  </si>
  <si>
    <t>DA-1086</t>
  </si>
  <si>
    <t>Dwi Agustina</t>
  </si>
  <si>
    <t>OFF-EN-10003845</t>
  </si>
  <si>
    <t>Amplop Coklat 9978</t>
  </si>
  <si>
    <t>OFF-AP-10003914</t>
  </si>
  <si>
    <t>Mesin Penghancur Kertas 1203</t>
  </si>
  <si>
    <t>OFF-FA-10000053</t>
  </si>
  <si>
    <t>Isi Staples 7311</t>
  </si>
  <si>
    <t>OFF-EN-10001099</t>
  </si>
  <si>
    <t>Amplop Coklat 8556</t>
  </si>
  <si>
    <t>TEC-PH-10001536</t>
  </si>
  <si>
    <t>Feature Phone Dual SIM 3289</t>
  </si>
  <si>
    <t>IDN-2014-149594</t>
  </si>
  <si>
    <t>HHSS-4006</t>
  </si>
  <si>
    <t>Hj. Hasna Saragih, S.H.</t>
  </si>
  <si>
    <t>FUR-FU-10000222</t>
  </si>
  <si>
    <t>Karpet Kantor 5612</t>
  </si>
  <si>
    <t>IDN-2014-138100</t>
  </si>
  <si>
    <t>IDN-2014-141152</t>
  </si>
  <si>
    <t>IDN-2014-103940</t>
  </si>
  <si>
    <t>IDN-2014-158638</t>
  </si>
  <si>
    <t>TZ-7398</t>
  </si>
  <si>
    <t>Titi Zulaika</t>
  </si>
  <si>
    <t>OFF-BI-10003712</t>
  </si>
  <si>
    <t>Ordner Arsip A4 0478</t>
  </si>
  <si>
    <t>IDN-2014-112851</t>
  </si>
  <si>
    <t>OFF-EN-10001453</t>
  </si>
  <si>
    <t>Amplop Coklat 8274</t>
  </si>
  <si>
    <t>IDN-2014-117170</t>
  </si>
  <si>
    <t>TEC-AC-10001109</t>
  </si>
  <si>
    <t>Headset 9291</t>
  </si>
  <si>
    <t>IDN-2014-131947</t>
  </si>
  <si>
    <t>SESS-1344</t>
  </si>
  <si>
    <t>Sutan Eja Setiawan, S.Pt</t>
  </si>
  <si>
    <t>TEC-MA-10004086</t>
  </si>
  <si>
    <t>Mesin Laminating 2276</t>
  </si>
  <si>
    <t>OFF-ST-10004963</t>
  </si>
  <si>
    <t>Lemari Arsip 4455</t>
  </si>
  <si>
    <t>JAKARTA</t>
  </si>
  <si>
    <t>OFF-AR-10001473</t>
  </si>
  <si>
    <t>Lukisan Cat Air 3913</t>
  </si>
  <si>
    <t>TEC-AC-10004633</t>
  </si>
  <si>
    <t>Headset 5155</t>
  </si>
  <si>
    <t>OFF-PA-10000682</t>
  </si>
  <si>
    <t>Kertas Foto 1449</t>
  </si>
  <si>
    <t>OFF-ST-10000943</t>
  </si>
  <si>
    <t>Box Arsip 2311</t>
  </si>
  <si>
    <t>OFF-PA-10003039</t>
  </si>
  <si>
    <t>Kertas HVS A4 6636</t>
  </si>
  <si>
    <t>FUR-FU-10004671</t>
  </si>
  <si>
    <t>Karpet Kantor 0513</t>
  </si>
  <si>
    <t>OFF-AR-10000411</t>
  </si>
  <si>
    <t>Lukisan Cat Air 4233</t>
  </si>
  <si>
    <t>IDN-2014-138177</t>
  </si>
  <si>
    <t>FUR-TA-10004607</t>
  </si>
  <si>
    <t>Meja Belajar 0194</t>
  </si>
  <si>
    <t>IDN-2014-106992</t>
  </si>
  <si>
    <t>TEC-MA-10003353</t>
  </si>
  <si>
    <t>Mesin Absensi 6643</t>
  </si>
  <si>
    <t>IDN-2014-156601</t>
  </si>
  <si>
    <t>CP-9842</t>
  </si>
  <si>
    <t>Cengkal Permata</t>
  </si>
  <si>
    <t>IDN-2014-127299</t>
  </si>
  <si>
    <t>TEC-MA-10001127</t>
  </si>
  <si>
    <t>Mesin Laminating 3068</t>
  </si>
  <si>
    <t>IDN-2014-159849</t>
  </si>
  <si>
    <t>RPPS-1336</t>
  </si>
  <si>
    <t>R.M. Purwanto Pradipta, S.H.</t>
  </si>
  <si>
    <t>IDN-2014-168130</t>
  </si>
  <si>
    <t>IDN-2014-132787</t>
  </si>
  <si>
    <t>KM-1107</t>
  </si>
  <si>
    <t>Kenari Mayasari</t>
  </si>
  <si>
    <t>OFF-ST-10001321</t>
  </si>
  <si>
    <t>Box Arsip 7756</t>
  </si>
  <si>
    <t>OFF-ST-10003722</t>
  </si>
  <si>
    <t>Box Arsip 7344</t>
  </si>
  <si>
    <t>IDN-2014-120411</t>
  </si>
  <si>
    <t>PNLS-3784</t>
  </si>
  <si>
    <t>Puti Nurul Laksita, S.IP</t>
  </si>
  <si>
    <t>TEC-PH-10002185</t>
  </si>
  <si>
    <t>Feature Phone Dual SIM 8188</t>
  </si>
  <si>
    <t>IDN-2014-151953</t>
  </si>
  <si>
    <t>IDN-2014-166744</t>
  </si>
  <si>
    <t>RS-1595</t>
  </si>
  <si>
    <t>Rahman Sudiati</t>
  </si>
  <si>
    <t>FUR-FU-10004952</t>
  </si>
  <si>
    <t>Gorden 7223</t>
  </si>
  <si>
    <t>IDN-2014-125997</t>
  </si>
  <si>
    <t>TEC-PH-10003072</t>
  </si>
  <si>
    <t>Smartphone Entry Level 0899</t>
  </si>
  <si>
    <t>IDN-2014-134614</t>
  </si>
  <si>
    <t>RH-7983</t>
  </si>
  <si>
    <t>Rahmi Hastuti</t>
  </si>
  <si>
    <t>IDN-2014-126480</t>
  </si>
  <si>
    <t>DMW-1520</t>
  </si>
  <si>
    <t>drg. Maria Wibowo</t>
  </si>
  <si>
    <t>IDN-2014-156433</t>
  </si>
  <si>
    <t>PH-5031</t>
  </si>
  <si>
    <t>Patricia Hutapea</t>
  </si>
  <si>
    <t>OFF-PA-10003724</t>
  </si>
  <si>
    <t>Kertas HVS F4 0697</t>
  </si>
  <si>
    <t>IDN-2014-133704</t>
  </si>
  <si>
    <t>AN-6759</t>
  </si>
  <si>
    <t>Amalia Najmudin</t>
  </si>
  <si>
    <t>FUR-BO-10002213</t>
  </si>
  <si>
    <t>Rak Buku Kayu 0254</t>
  </si>
  <si>
    <t>OFF-AP-10001366</t>
  </si>
  <si>
    <t>Mesin Penghancur Kertas 1683</t>
  </si>
  <si>
    <t>OFF-LA-10001569</t>
  </si>
  <si>
    <t>Label Harga 5199</t>
  </si>
  <si>
    <t>IDN-2014-125514</t>
  </si>
  <si>
    <t>IDN-2014-153969</t>
  </si>
  <si>
    <t>OFF-AR-10001615</t>
  </si>
  <si>
    <t>Poster Ilustrasi 0839</t>
  </si>
  <si>
    <t>IDN-2014-168823</t>
  </si>
  <si>
    <t>OFF-PA-10004000</t>
  </si>
  <si>
    <t>Kertas HVS A4 2662</t>
  </si>
  <si>
    <t>OFF-PA-10002246</t>
  </si>
  <si>
    <t>Kertas HVS A4 9861</t>
  </si>
  <si>
    <t>IDN-2014-166310</t>
  </si>
  <si>
    <t>FUR-FU-10001546</t>
  </si>
  <si>
    <t>Gorden 8973</t>
  </si>
  <si>
    <t>IDN-2014-124513</t>
  </si>
  <si>
    <t>ASS-2703</t>
  </si>
  <si>
    <t>Adiarja Sitompul, S.Kom</t>
  </si>
  <si>
    <t>OFF-AR-10002956</t>
  </si>
  <si>
    <t>Poster Ilustrasi 1039</t>
  </si>
  <si>
    <t>IDN-2014-135972</t>
  </si>
  <si>
    <t>LY-8181</t>
  </si>
  <si>
    <t>Luwes Yuniar</t>
  </si>
  <si>
    <t>TEC-PH-10003012</t>
  </si>
  <si>
    <t>Smartphone Entry Level 9261</t>
  </si>
  <si>
    <t>IDN-2014-117478</t>
  </si>
  <si>
    <t>KSS-7014</t>
  </si>
  <si>
    <t>Kania Simanjuntak, S.H.</t>
  </si>
  <si>
    <t>OFF-AP-10000358</t>
  </si>
  <si>
    <t>Mesin Penghancur Kertas 8295</t>
  </si>
  <si>
    <t>OFF-EN-10004483</t>
  </si>
  <si>
    <t>Amplop Putih 4593</t>
  </si>
  <si>
    <t>TEC-CO-10002313</t>
  </si>
  <si>
    <t>Printer Laser 7357</t>
  </si>
  <si>
    <t>TEC-PH-10001299</t>
  </si>
  <si>
    <t>Smartphone Android 6917</t>
  </si>
  <si>
    <t>IDN-2014-103191</t>
  </si>
  <si>
    <t>DU-1876</t>
  </si>
  <si>
    <t>Dodo Usamah</t>
  </si>
  <si>
    <t>IDN-2014-156160</t>
  </si>
  <si>
    <t>LH-7210</t>
  </si>
  <si>
    <t>Luis Hutasoit</t>
  </si>
  <si>
    <t>FUR-FU-10001876</t>
  </si>
  <si>
    <t>Lampu Meja 2430</t>
  </si>
  <si>
    <t>OFF-AR-10003876</t>
  </si>
  <si>
    <t>Poster Ilustrasi 3179</t>
  </si>
  <si>
    <t>IDN-2014-158225</t>
  </si>
  <si>
    <t>IDN-2014-127488</t>
  </si>
  <si>
    <t>OFF-ST-10000675</t>
  </si>
  <si>
    <t>Lemari Arsip 0839</t>
  </si>
  <si>
    <t>FUR-CH-10004983</t>
  </si>
  <si>
    <t>Kursi Kerja Ergonomis 5009</t>
  </si>
  <si>
    <t>IDN-2014-163559</t>
  </si>
  <si>
    <t>IDN-2014-148369</t>
  </si>
  <si>
    <t>AS-9902</t>
  </si>
  <si>
    <t>Ajimat Susanti</t>
  </si>
  <si>
    <t>IDN-2014-116904</t>
  </si>
  <si>
    <t>OFF-PA-10004888</t>
  </si>
  <si>
    <t>Kertas HVS A4 3847</t>
  </si>
  <si>
    <t>IDN-2014-134733</t>
  </si>
  <si>
    <t>IDN-2014-163650</t>
  </si>
  <si>
    <t>RMY-8660</t>
  </si>
  <si>
    <t>R. Maras Yuliarti</t>
  </si>
  <si>
    <t>OFF-BI-10004965</t>
  </si>
  <si>
    <t>Binder Plastik A4 4320</t>
  </si>
  <si>
    <t>IDN-2014-147900</t>
  </si>
  <si>
    <t>OFF-BI-10000301</t>
  </si>
  <si>
    <t>Binder Plastik A4 5432</t>
  </si>
  <si>
    <t>IDN-2014-113964</t>
  </si>
  <si>
    <t>DCWS-9875</t>
  </si>
  <si>
    <t>Dt. Caturangga Wahyudin, S.I.Kom</t>
  </si>
  <si>
    <t>OFF-BI-10001120</t>
  </si>
  <si>
    <t>Ordner Arsip A4 5526</t>
  </si>
  <si>
    <t>IDN-2014-123344</t>
  </si>
  <si>
    <t>EFS-5949</t>
  </si>
  <si>
    <t>Emil Firgantoro, S.H.</t>
  </si>
  <si>
    <t>OFF-ST-10001713</t>
  </si>
  <si>
    <t>Lemari Arsip 1369</t>
  </si>
  <si>
    <t>IDN-2014-112914</t>
  </si>
  <si>
    <t>DW-7365</t>
  </si>
  <si>
    <t>Damu Wahyuni</t>
  </si>
  <si>
    <t>OFF-BI-10002982</t>
  </si>
  <si>
    <t>Ordner Arsip A4 9394</t>
  </si>
  <si>
    <t>OFF-PA-10003270</t>
  </si>
  <si>
    <t>Kertas Foto 3660</t>
  </si>
  <si>
    <t>IDN-2014-141355</t>
  </si>
  <si>
    <t>IOPM-3064</t>
  </si>
  <si>
    <t>Ir. Opung Palastri, M.Farm</t>
  </si>
  <si>
    <t>IDN-2014-127586</t>
  </si>
  <si>
    <t>CW-6069</t>
  </si>
  <si>
    <t>Ciaobella Wahyudin</t>
  </si>
  <si>
    <t>OFF-ST-10002615</t>
  </si>
  <si>
    <t>Box Arsip 9454</t>
  </si>
  <si>
    <t>IDN-2014-132451</t>
  </si>
  <si>
    <t>DYM-8220</t>
  </si>
  <si>
    <t>drg. Yance Maulana</t>
  </si>
  <si>
    <t>IDN-2014-115133</t>
  </si>
  <si>
    <t>OFF-AP-10001634</t>
  </si>
  <si>
    <t>Dispenser Air 6993</t>
  </si>
  <si>
    <t>IDN-2014-144974</t>
  </si>
  <si>
    <t>OFF-AP-10001492</t>
  </si>
  <si>
    <t>Kipas Angin 0450</t>
  </si>
  <si>
    <t>OFF-BI-10003274</t>
  </si>
  <si>
    <t>Binder Plastik A4 5220</t>
  </si>
  <si>
    <t>IDN-2014-115049</t>
  </si>
  <si>
    <t>TEC-AC-10004859</t>
  </si>
  <si>
    <t>Headset 3919</t>
  </si>
  <si>
    <t>IDN-2014-152723</t>
  </si>
  <si>
    <t>OFF-BI-10003460</t>
  </si>
  <si>
    <t>Ordner Arsip A4 3078</t>
  </si>
  <si>
    <t>IDN-2014-164385</t>
  </si>
  <si>
    <t>RU-7086</t>
  </si>
  <si>
    <t>Rika Uwais</t>
  </si>
  <si>
    <t>OFF-AP-10002191</t>
  </si>
  <si>
    <t>Mesin Penghancur Kertas 9630</t>
  </si>
  <si>
    <t>IDN-2014-151925</t>
  </si>
  <si>
    <t>FUR-CH-10002961</t>
  </si>
  <si>
    <t>Kursi Lipat 6447</t>
  </si>
  <si>
    <t>TEC-AC-10002370</t>
  </si>
  <si>
    <t>Keyboard USB 2649</t>
  </si>
  <si>
    <t>IDN-2014-133130</t>
  </si>
  <si>
    <t>DUWS-4480</t>
  </si>
  <si>
    <t>drg. Umar Widiastuti, S.Ked</t>
  </si>
  <si>
    <t>IDN-2014-120887</t>
  </si>
  <si>
    <t>FUR-FU-10001588</t>
  </si>
  <si>
    <t>Karpet Kantor 6890</t>
  </si>
  <si>
    <t>IDN-2014-114335</t>
  </si>
  <si>
    <t>FUR-FU-10000277</t>
  </si>
  <si>
    <t>Lampu Meja 6635</t>
  </si>
  <si>
    <t>IDN-2014-125136</t>
  </si>
  <si>
    <t>GPS-6847</t>
  </si>
  <si>
    <t>Gamanto Pertiwi, S.Gz</t>
  </si>
  <si>
    <t>IDN-2014-107153</t>
  </si>
  <si>
    <t>WS-8009</t>
  </si>
  <si>
    <t>Winda Suwarno</t>
  </si>
  <si>
    <t>OFF-PA-10001457</t>
  </si>
  <si>
    <t>Kertas HVS F4 5359</t>
  </si>
  <si>
    <t>IDN-2014-111962</t>
  </si>
  <si>
    <t>HS-9308</t>
  </si>
  <si>
    <t>Harjasa Situmorang</t>
  </si>
  <si>
    <t>OFF-ST-10000046</t>
  </si>
  <si>
    <t>Lemari Arsip 9753</t>
  </si>
  <si>
    <t>IDN-2014-146969</t>
  </si>
  <si>
    <t>IDN-2014-124856</t>
  </si>
  <si>
    <t>RKL-2532</t>
  </si>
  <si>
    <t>R.M. Kairav Lestari</t>
  </si>
  <si>
    <t>OFF-LA-10000121</t>
  </si>
  <si>
    <t>Label Stiker 2438</t>
  </si>
  <si>
    <t>IDN-2014-122931</t>
  </si>
  <si>
    <t>FR-8847</t>
  </si>
  <si>
    <t>Farah Rajata</t>
  </si>
  <si>
    <t>SEMARANG</t>
  </si>
  <si>
    <t>FUR-FU-10000521</t>
  </si>
  <si>
    <t>Gorden 1091</t>
  </si>
  <si>
    <t>TEC-MA-10004241</t>
  </si>
  <si>
    <t>Mesin Laminating 5976</t>
  </si>
  <si>
    <t>OFF-BI-10001308</t>
  </si>
  <si>
    <t>Ordner Arsip A4 2826</t>
  </si>
  <si>
    <t>IDN-2014-126683</t>
  </si>
  <si>
    <t>FUR-FU-10001706</t>
  </si>
  <si>
    <t>Lampu Meja 6216</t>
  </si>
  <si>
    <t>FUR-FU-10004188</t>
  </si>
  <si>
    <t>Lampu Meja 6427</t>
  </si>
  <si>
    <t>OFF-ST-10004340</t>
  </si>
  <si>
    <t>Lemari Arsip 4973</t>
  </si>
  <si>
    <t>OFF-PA-10000533</t>
  </si>
  <si>
    <t>Kertas Foto 5180</t>
  </si>
  <si>
    <t>OFF-LA-10002945</t>
  </si>
  <si>
    <t>Label Harga 8139</t>
  </si>
  <si>
    <t>OFF-PA-10002105</t>
  </si>
  <si>
    <t>Kertas HVS A4 1801</t>
  </si>
  <si>
    <t>IDN-2014-137351</t>
  </si>
  <si>
    <t>HCGM-8033</t>
  </si>
  <si>
    <t>H. Cawisono Gunarto, M.Farm</t>
  </si>
  <si>
    <t>IDN-2014-141649</t>
  </si>
  <si>
    <t>AH-2592</t>
  </si>
  <si>
    <t>Almira Hidayanto</t>
  </si>
  <si>
    <t>OFF-AP-10003217</t>
  </si>
  <si>
    <t>Kipas Angin 3575</t>
  </si>
  <si>
    <t>IDN-2014-159478</t>
  </si>
  <si>
    <t>IDN-2014-167633</t>
  </si>
  <si>
    <t>IDN-2014-102008</t>
  </si>
  <si>
    <t>OFF-PA-10004092</t>
  </si>
  <si>
    <t>Kertas Foto 2165</t>
  </si>
  <si>
    <t>IDN-2014-140886</t>
  </si>
  <si>
    <t>CH-2644</t>
  </si>
  <si>
    <t>Candrakanta Hariyah</t>
  </si>
  <si>
    <t>IDN-2014-132745</t>
  </si>
  <si>
    <t>OFF-FA-10000254</t>
  </si>
  <si>
    <t>Penjepit Kertas 4482</t>
  </si>
  <si>
    <t>IDN-2014-108189</t>
  </si>
  <si>
    <t>MS-5152</t>
  </si>
  <si>
    <t>Maimunah Situmorang</t>
  </si>
  <si>
    <t>OFF-FA-10000735</t>
  </si>
  <si>
    <t>Paper Clip 4589</t>
  </si>
  <si>
    <t>TEC-PH-10001760</t>
  </si>
  <si>
    <t>Smartphone Entry Level 0656</t>
  </si>
  <si>
    <t>OFF-EN-10004846</t>
  </si>
  <si>
    <t>Amplop Putih 9143</t>
  </si>
  <si>
    <t>OFF-PA-10001838</t>
  </si>
  <si>
    <t>Kertas HVS F4 8256</t>
  </si>
  <si>
    <t>TEC-AC-10003038</t>
  </si>
  <si>
    <t>Mouse Wireless 4012</t>
  </si>
  <si>
    <t>OFF-SU-10003567</t>
  </si>
  <si>
    <t>Perlengkapan Kantor 8704</t>
  </si>
  <si>
    <t>IDN-2014-120775</t>
  </si>
  <si>
    <t>IM-6080</t>
  </si>
  <si>
    <t>Ibun Maheswara</t>
  </si>
  <si>
    <t>OFF-LA-10002271</t>
  </si>
  <si>
    <t>Label Harga 6487</t>
  </si>
  <si>
    <t>IDN-2014-108903</t>
  </si>
  <si>
    <t>SW-6796</t>
  </si>
  <si>
    <t>Siti Wibisono</t>
  </si>
  <si>
    <t>TEC-AC-10003023</t>
  </si>
  <si>
    <t>Mouse Wireless 8976</t>
  </si>
  <si>
    <t>IDN-2014-157882</t>
  </si>
  <si>
    <t>UJ-7509</t>
  </si>
  <si>
    <t>Uda Jailani</t>
  </si>
  <si>
    <t>IDN-2014-155817</t>
  </si>
  <si>
    <t>FUR-CH-10002774</t>
  </si>
  <si>
    <t>Kursi Kantor 4640</t>
  </si>
  <si>
    <t>OFF-EN-10004030</t>
  </si>
  <si>
    <t>Amplop Coklat 5392</t>
  </si>
  <si>
    <t>IDN-2014-153976</t>
  </si>
  <si>
    <t>BW-7386</t>
  </si>
  <si>
    <t>Banara Wahyudin</t>
  </si>
  <si>
    <t>IDN-2014-102085</t>
  </si>
  <si>
    <t>PL-1696</t>
  </si>
  <si>
    <t>Pranawa Laksita</t>
  </si>
  <si>
    <t>OFF-LA-10002475</t>
  </si>
  <si>
    <t>Label Stiker 8204</t>
  </si>
  <si>
    <t>IDN-2014-153479</t>
  </si>
  <si>
    <t>AY-3644</t>
  </si>
  <si>
    <t>Amelia Yuniar</t>
  </si>
  <si>
    <t>OFF-LA-10004689</t>
  </si>
  <si>
    <t>Label Stiker 8536</t>
  </si>
  <si>
    <t>IDN-2014-166891</t>
  </si>
  <si>
    <t>FUR-CH-10003298</t>
  </si>
  <si>
    <t>Kursi Kantor 8743</t>
  </si>
  <si>
    <t>IDN-2014-152422</t>
  </si>
  <si>
    <t>KP-7616</t>
  </si>
  <si>
    <t>Kuncara Purnawati</t>
  </si>
  <si>
    <t>IDN-2014-152233</t>
  </si>
  <si>
    <t>IDN-2014-109680</t>
  </si>
  <si>
    <t>OFF-ST-10001932</t>
  </si>
  <si>
    <t>Rak Dokumen 0541</t>
  </si>
  <si>
    <t>IDN-2014-132542</t>
  </si>
  <si>
    <t>DCYS-7233</t>
  </si>
  <si>
    <t>drg. Cindy Yolanda, S.Pd</t>
  </si>
  <si>
    <t>IDN-2014-134677</t>
  </si>
  <si>
    <t>TEC-AC-10001445</t>
  </si>
  <si>
    <t>Headset 5755</t>
  </si>
  <si>
    <t>IDN-2014-110611</t>
  </si>
  <si>
    <t>OFF-ST-10000642</t>
  </si>
  <si>
    <t>Lemari Arsip 4203</t>
  </si>
  <si>
    <t>IDN-2014-132801</t>
  </si>
  <si>
    <t>IDN-2014-117429</t>
  </si>
  <si>
    <t>IDN-2014-119977</t>
  </si>
  <si>
    <t>OFF-PA-10003823</t>
  </si>
  <si>
    <t>Kertas HVS A4 9043</t>
  </si>
  <si>
    <t>IDN-2014-142951</t>
  </si>
  <si>
    <t>TEC-AC-10002331</t>
  </si>
  <si>
    <t>Headset 3859</t>
  </si>
  <si>
    <t>IDN-2014-138240</t>
  </si>
  <si>
    <t>IDN-2014-137911</t>
  </si>
  <si>
    <t>IDN-2014-150329</t>
  </si>
  <si>
    <t>IDN-2014-140403</t>
  </si>
  <si>
    <t>AP-1775</t>
  </si>
  <si>
    <t>Adika Putra</t>
  </si>
  <si>
    <t>OFF-EN-10001219</t>
  </si>
  <si>
    <t>Amplop Coklat 7616</t>
  </si>
  <si>
    <t>IDN-2014-103492</t>
  </si>
  <si>
    <t>IDN-2014-134054</t>
  </si>
  <si>
    <t>TDH-2637</t>
  </si>
  <si>
    <t>Tgk. Dadi Hariyah</t>
  </si>
  <si>
    <t>OFF-AR-10000937</t>
  </si>
  <si>
    <t>IDN-2014-105137</t>
  </si>
  <si>
    <t>TEC-MA-10002694</t>
  </si>
  <si>
    <t>Mesin Laminating 6052</t>
  </si>
  <si>
    <t>IDN-2014-114314</t>
  </si>
  <si>
    <t>IDN-2014-157924</t>
  </si>
  <si>
    <t>KS-5570</t>
  </si>
  <si>
    <t>Kamila Sinaga</t>
  </si>
  <si>
    <t>FUR-CH-10000229</t>
  </si>
  <si>
    <t>Kursi Kantor 0067</t>
  </si>
  <si>
    <t>IDN-2014-116834</t>
  </si>
  <si>
    <t>TEC-AC-10002942</t>
  </si>
  <si>
    <t>Keyboard USB 5969</t>
  </si>
  <si>
    <t>IDN-2014-128538</t>
  </si>
  <si>
    <t>OFF-ST-10002352</t>
  </si>
  <si>
    <t>Box Arsip 4522</t>
  </si>
  <si>
    <t>FUR-FU-10001196</t>
  </si>
  <si>
    <t>Lampu Meja 6160</t>
  </si>
  <si>
    <t>FUR-FU-10002107</t>
  </si>
  <si>
    <t>Karpet Kantor 2161</t>
  </si>
  <si>
    <t>IDN-2014-126571</t>
  </si>
  <si>
    <t>JS-4784</t>
  </si>
  <si>
    <t>Jessica Sihombing</t>
  </si>
  <si>
    <t>OFF-ST-10003816</t>
  </si>
  <si>
    <t>Rak Dokumen 7289</t>
  </si>
  <si>
    <t>IDN-2014-139451</t>
  </si>
  <si>
    <t>OFF-ST-10002370</t>
  </si>
  <si>
    <t>Rak Dokumen 4719</t>
  </si>
  <si>
    <t>IDN-2014-154655</t>
  </si>
  <si>
    <t>RPRM-9322</t>
  </si>
  <si>
    <t>R. Prayoga Ramadan, M.Pd</t>
  </si>
  <si>
    <t>OFF-SU-10000898</t>
  </si>
  <si>
    <t>Perlengkapan Kantor 3445</t>
  </si>
  <si>
    <t>IDN-2014-151995</t>
  </si>
  <si>
    <t>TR-3038</t>
  </si>
  <si>
    <t>Tasnim Riyanti</t>
  </si>
  <si>
    <t>IDN-2014-132010</t>
  </si>
  <si>
    <t>OFF-EN-10003160</t>
  </si>
  <si>
    <t>Amplop Putih 6711</t>
  </si>
  <si>
    <t>OFF-ST-10003641</t>
  </si>
  <si>
    <t>Lemari Arsip 3670</t>
  </si>
  <si>
    <t>TEC-AC-10001101</t>
  </si>
  <si>
    <t>Flashdisk 3882</t>
  </si>
  <si>
    <t>FUR-TA-10002903</t>
  </si>
  <si>
    <t>Meja Rapat 3302</t>
  </si>
  <si>
    <t>IDN-2014-164742</t>
  </si>
  <si>
    <t>OFF-BI-10004738</t>
  </si>
  <si>
    <t>Ordner Arsip A4 9462</t>
  </si>
  <si>
    <t>IDN-2014-123316</t>
  </si>
  <si>
    <t>JRM-4177</t>
  </si>
  <si>
    <t>Janet Riyanti, M.Pd</t>
  </si>
  <si>
    <t>IDN-2014-151330</t>
  </si>
  <si>
    <t>UH-5029</t>
  </si>
  <si>
    <t>Usyi Hakim</t>
  </si>
  <si>
    <t>FUR-CH-10000749</t>
  </si>
  <si>
    <t>Kursi Kantor 4949</t>
  </si>
  <si>
    <t>IDN-2014-146353</t>
  </si>
  <si>
    <t>AI-2095</t>
  </si>
  <si>
    <t>Ajeng Iswahyudi</t>
  </si>
  <si>
    <t>IDN-2014-151015</t>
  </si>
  <si>
    <t>OFF-PA-10001184</t>
  </si>
  <si>
    <t>Kertas Foto 3171</t>
  </si>
  <si>
    <t>IDN-2014-163748</t>
  </si>
  <si>
    <t>IS-3932</t>
  </si>
  <si>
    <t>Ida Safitri</t>
  </si>
  <si>
    <t>TEC-CO-10002095</t>
  </si>
  <si>
    <t>Mesin Fotokopi 3054</t>
  </si>
  <si>
    <t>OFF-AP-10004052</t>
  </si>
  <si>
    <t>Mesin Penghancur Kertas 9341</t>
  </si>
  <si>
    <t>OFF-ST-10000615</t>
  </si>
  <si>
    <t>Box Arsip 2851</t>
  </si>
  <si>
    <t>IDN-2014-122021</t>
  </si>
  <si>
    <t>JM-9354</t>
  </si>
  <si>
    <t>Jamil Megantara</t>
  </si>
  <si>
    <t>IDN-2014-143182</t>
  </si>
  <si>
    <t>IDN-2014-109456</t>
  </si>
  <si>
    <t>EK-9763</t>
  </si>
  <si>
    <t>Enteng Kurniawan</t>
  </si>
  <si>
    <t>TEC-AC-10003610</t>
  </si>
  <si>
    <t>Mouse Wireless 6320</t>
  </si>
  <si>
    <t>IDN-2014-124394</t>
  </si>
  <si>
    <t>HMS-4793</t>
  </si>
  <si>
    <t>Hamima Mardhiyah, S.Gz</t>
  </si>
  <si>
    <t>IDN-2014-103086</t>
  </si>
  <si>
    <t>IDN-2014-110408</t>
  </si>
  <si>
    <t>DN-7026</t>
  </si>
  <si>
    <t>Dodo Nainggolan</t>
  </si>
  <si>
    <t>IDN-2014-138450</t>
  </si>
  <si>
    <t>OFF-ST-10003479</t>
  </si>
  <si>
    <t>Lemari Arsip 8914</t>
  </si>
  <si>
    <t>IDN-2014-143168</t>
  </si>
  <si>
    <t>AN-7791</t>
  </si>
  <si>
    <t>Anggabaya Nasyiah</t>
  </si>
  <si>
    <t>FUR-CH-10003774</t>
  </si>
  <si>
    <t>Kursi Kerja Ergonomis 0148</t>
  </si>
  <si>
    <t>OFF-BI-10003784</t>
  </si>
  <si>
    <t>Binder Kulit A4 2937</t>
  </si>
  <si>
    <t>OFF-EN-10001335</t>
  </si>
  <si>
    <t>Amplop Coklat 4290</t>
  </si>
  <si>
    <t>IDN-2014-115084</t>
  </si>
  <si>
    <t>IU-6000</t>
  </si>
  <si>
    <t>Ilyas Uyainah</t>
  </si>
  <si>
    <t>FUR-CH-10004626</t>
  </si>
  <si>
    <t>Kursi Kantor 4556</t>
  </si>
  <si>
    <t>TEC-PH-10002352</t>
  </si>
  <si>
    <t>Smartphone Android 8751</t>
  </si>
  <si>
    <t>IDN-2014-155264</t>
  </si>
  <si>
    <t>SP-3398</t>
  </si>
  <si>
    <t>Samiah Palastri</t>
  </si>
  <si>
    <t>IDN-2014-117317</t>
  </si>
  <si>
    <t>ASS-1609</t>
  </si>
  <si>
    <t>Arsipatra Salahudin, S.IP</t>
  </si>
  <si>
    <t>OFF-PA-10004519</t>
  </si>
  <si>
    <t>Kertas HVS F4 2462</t>
  </si>
  <si>
    <t>OFF-BI-10003196</t>
  </si>
  <si>
    <t>Binder Kulit A4 5397</t>
  </si>
  <si>
    <t>OFF-PA-10003228</t>
  </si>
  <si>
    <t>Kertas HVS F4 3627</t>
  </si>
  <si>
    <t>OFF-BI-10003727</t>
  </si>
  <si>
    <t>Binder Kulit A4 1269</t>
  </si>
  <si>
    <t>TEC-PH-10001305</t>
  </si>
  <si>
    <t>Feature Phone Dual SIM 0265</t>
  </si>
  <si>
    <t>IDN-2014-100867</t>
  </si>
  <si>
    <t>OA-9701</t>
  </si>
  <si>
    <t>Ophelia Anggraini</t>
  </si>
  <si>
    <t>IDN-2014-137092</t>
  </si>
  <si>
    <t>IZS-5501</t>
  </si>
  <si>
    <t>Ifa Zulkarnain, S.Sos</t>
  </si>
  <si>
    <t>OFF-ST-10003805</t>
  </si>
  <si>
    <t>Lemari Arsip 7133</t>
  </si>
  <si>
    <t>OFF-LA-10003510</t>
  </si>
  <si>
    <t>Label Stiker 4090</t>
  </si>
  <si>
    <t>IDN-2014-169684</t>
  </si>
  <si>
    <t>DM-6503</t>
  </si>
  <si>
    <t>Dadi Manullang</t>
  </si>
  <si>
    <t>FUR-TA-10003008</t>
  </si>
  <si>
    <t>Meja Kerja 9208</t>
  </si>
  <si>
    <t>OFF-PA-10002109</t>
  </si>
  <si>
    <t>Kertas HVS F4 2545</t>
  </si>
  <si>
    <t>IDN-2014-146703</t>
  </si>
  <si>
    <t>IDN-2014-142587</t>
  </si>
  <si>
    <t>IDN-2014-169852</t>
  </si>
  <si>
    <t>FP-1458</t>
  </si>
  <si>
    <t>Farhunnisa Prasetya</t>
  </si>
  <si>
    <t>OFF-BI-10001460</t>
  </si>
  <si>
    <t>Binder Plastik A4 6504</t>
  </si>
  <si>
    <t>IDN-2014-100916</t>
  </si>
  <si>
    <t>OFF-AR-10001022</t>
  </si>
  <si>
    <t>Lukisan Cat Air 0089</t>
  </si>
  <si>
    <t>FUR-TA-10000617</t>
  </si>
  <si>
    <t>Meja Rapat 1492</t>
  </si>
  <si>
    <t>IDN-2014-151967</t>
  </si>
  <si>
    <t>FUR-FU-10000193</t>
  </si>
  <si>
    <t>Karpet Kantor 5053</t>
  </si>
  <si>
    <t>IDN-2014-110072</t>
  </si>
  <si>
    <t>DHR-7463</t>
  </si>
  <si>
    <t>Dr. Hana Rahimah</t>
  </si>
  <si>
    <t>IDN-2014-113047</t>
  </si>
  <si>
    <t>OFF-FA-10002763</t>
  </si>
  <si>
    <t>Penjepit Kertas 5606</t>
  </si>
  <si>
    <t>IDN-2014-130729</t>
  </si>
  <si>
    <t>IDN-2014-108707</t>
  </si>
  <si>
    <t>KAS-4437</t>
  </si>
  <si>
    <t>Kamaria Anggraini, S.T.</t>
  </si>
  <si>
    <t>IDN-2014-139542</t>
  </si>
  <si>
    <t>IDN-2014-158400</t>
  </si>
  <si>
    <t>OFF-BI-10002353</t>
  </si>
  <si>
    <t>Binder Kancing A4 6867</t>
  </si>
  <si>
    <t>TEC-AC-10001553</t>
  </si>
  <si>
    <t>Headset 5839</t>
  </si>
  <si>
    <t>IDN-2014-162278</t>
  </si>
  <si>
    <t>PP-5212</t>
  </si>
  <si>
    <t>Putri Prabowo</t>
  </si>
  <si>
    <t>FUR-FU-10000448</t>
  </si>
  <si>
    <t>Karpet Kantor 3082</t>
  </si>
  <si>
    <t>IDN-2014-148285</t>
  </si>
  <si>
    <t>VS-1483</t>
  </si>
  <si>
    <t>Vanya Setiawan</t>
  </si>
  <si>
    <t>IDN-2014-101931</t>
  </si>
  <si>
    <t>RD-5148</t>
  </si>
  <si>
    <t>Rika Damanik</t>
  </si>
  <si>
    <t>OFF-SU-10002301</t>
  </si>
  <si>
    <t>Perlengkapan Kantor 0475</t>
  </si>
  <si>
    <t>OFF-SU-10000646</t>
  </si>
  <si>
    <t>Perlengkapan Kantor 3744</t>
  </si>
  <si>
    <t>IDN-2014-107769</t>
  </si>
  <si>
    <t>DW-6818</t>
  </si>
  <si>
    <t>Dartono Wahyuni</t>
  </si>
  <si>
    <t>TEC-PH-10001336</t>
  </si>
  <si>
    <t>Smartphone Entry Level 7972</t>
  </si>
  <si>
    <t>IDN-2014-154627</t>
  </si>
  <si>
    <t>IDN-2014-166590</t>
  </si>
  <si>
    <t>DCP-6191</t>
  </si>
  <si>
    <t>drg. Candra Puspita</t>
  </si>
  <si>
    <t>TEC-AC-10003433</t>
  </si>
  <si>
    <t>Mouse Wireless 4216</t>
  </si>
  <si>
    <t>IDN-2014-120313</t>
  </si>
  <si>
    <t>DMM-3783</t>
  </si>
  <si>
    <t>Diah Manullang, M.Kom.</t>
  </si>
  <si>
    <t>IDN-2014-145387</t>
  </si>
  <si>
    <t>AH-2672</t>
  </si>
  <si>
    <t>Asirwanda Hardiansyah</t>
  </si>
  <si>
    <t>FUR-FU-10000023</t>
  </si>
  <si>
    <t>Lampu Meja 1065</t>
  </si>
  <si>
    <t>IDN-2014-108609</t>
  </si>
  <si>
    <t>OFF-AR-10001683</t>
  </si>
  <si>
    <t>Kaligrafi Dinding 4922</t>
  </si>
  <si>
    <t>IDN-2014-106439</t>
  </si>
  <si>
    <t>DEUS-8630</t>
  </si>
  <si>
    <t>drg. Eka Usamah, S.Farm</t>
  </si>
  <si>
    <t>TEC-AC-10004568</t>
  </si>
  <si>
    <t>Flashdisk 9550</t>
  </si>
  <si>
    <t>FUR-FU-10002364</t>
  </si>
  <si>
    <t>Karpet Kantor 3683</t>
  </si>
  <si>
    <t>OFF-FA-10002975</t>
  </si>
  <si>
    <t>Penjepit Kertas 6125</t>
  </si>
  <si>
    <t>OFF-AR-10001419</t>
  </si>
  <si>
    <t>Kaligrafi Dinding 7674</t>
  </si>
  <si>
    <t>OFF-BI-10002571</t>
  </si>
  <si>
    <t>Ordner Arsip A4 3362</t>
  </si>
  <si>
    <t>IDN-2014-167262</t>
  </si>
  <si>
    <t>VU-5075</t>
  </si>
  <si>
    <t>Vera Usada</t>
  </si>
  <si>
    <t>OFF-PA-10000477</t>
  </si>
  <si>
    <t>Kertas Foto 1967</t>
  </si>
  <si>
    <t>OFF-BI-10004001</t>
  </si>
  <si>
    <t>Ordner Arsip A4 4602</t>
  </si>
  <si>
    <t>OFF-ST-10001963</t>
  </si>
  <si>
    <t>Rak Dokumen 2897</t>
  </si>
  <si>
    <t>OFF-ST-10003996</t>
  </si>
  <si>
    <t>Rak Dokumen 7413</t>
  </si>
  <si>
    <t>IDN-2014-137155</t>
  </si>
  <si>
    <t>FUR-FU-10003142</t>
  </si>
  <si>
    <t>Lampu Meja 3003</t>
  </si>
  <si>
    <t>IDN-2014-102673</t>
  </si>
  <si>
    <t>DIS-4548</t>
  </si>
  <si>
    <t>Dr. Ikhsan Sirait</t>
  </si>
  <si>
    <t>IDN-2014-114195</t>
  </si>
  <si>
    <t>IDN-2014-148915</t>
  </si>
  <si>
    <t>TEC-PH-10000673</t>
  </si>
  <si>
    <t>Smartphone Android 3784</t>
  </si>
  <si>
    <t>IDN-2014-168305</t>
  </si>
  <si>
    <t>KMW-7834</t>
  </si>
  <si>
    <t>KH. Mujur Wijaya</t>
  </si>
  <si>
    <t>OFF-PA-10004947</t>
  </si>
  <si>
    <t>Kertas HVS A4 3722</t>
  </si>
  <si>
    <t>YOGYAKARTA</t>
  </si>
  <si>
    <t>FUR-FU-10002253</t>
  </si>
  <si>
    <t>Karpet Kantor 1651</t>
  </si>
  <si>
    <t>IDN-2014-152562</t>
  </si>
  <si>
    <t>OFF-FA-10003021</t>
  </si>
  <si>
    <t>Isi Staples 1641</t>
  </si>
  <si>
    <t>OFF-LA-10003498</t>
  </si>
  <si>
    <t>Label Harga 9053</t>
  </si>
  <si>
    <t>IDN-2014-126907</t>
  </si>
  <si>
    <t>IDN-2014-134313</t>
  </si>
  <si>
    <t>TEC-PH-10001795</t>
  </si>
  <si>
    <t>Smartphone Entry Level 6639</t>
  </si>
  <si>
    <t>makassar</t>
  </si>
  <si>
    <t>IDN-2014-139423</t>
  </si>
  <si>
    <t>DJMS-4503</t>
  </si>
  <si>
    <t>dr. Jamalia Mangunsong, S.H.</t>
  </si>
  <si>
    <t>OFF-ST-10000464</t>
  </si>
  <si>
    <t>Rak Dokumen 9851</t>
  </si>
  <si>
    <t>TEC-PH-10004434</t>
  </si>
  <si>
    <t>Feature Phone Dual SIM 1216</t>
  </si>
  <si>
    <t>IDN-2014-134726</t>
  </si>
  <si>
    <t>CK-4798</t>
  </si>
  <si>
    <t>Cayadi Kusumo</t>
  </si>
  <si>
    <t>IDN-2014-148782</t>
  </si>
  <si>
    <t>EW-7830</t>
  </si>
  <si>
    <t>Embuh Wulandari</t>
  </si>
  <si>
    <t>IDN-2014-115889</t>
  </si>
  <si>
    <t>ON-8721</t>
  </si>
  <si>
    <t>Olga Nababan</t>
  </si>
  <si>
    <t>OFF-ST-10003208</t>
  </si>
  <si>
    <t>Lemari Arsip 6492</t>
  </si>
  <si>
    <t>IDN-2014-129147</t>
  </si>
  <si>
    <t>IDN-2014-120670</t>
  </si>
  <si>
    <t>CP-3935</t>
  </si>
  <si>
    <t>Ciaobella Purwanti</t>
  </si>
  <si>
    <t>IDN-2014-107454</t>
  </si>
  <si>
    <t>TEC-PH-10001750</t>
  </si>
  <si>
    <t>Smartphone Android 8972</t>
  </si>
  <si>
    <t>IDN-2014-137589</t>
  </si>
  <si>
    <t>IDN-2014-165764</t>
  </si>
  <si>
    <t>FUR-TA-10001768</t>
  </si>
  <si>
    <t>Meja Rapat 4621</t>
  </si>
  <si>
    <t>IDN-2014-119529</t>
  </si>
  <si>
    <t>HN-1579</t>
  </si>
  <si>
    <t>Heryanto Nurdiyanti</t>
  </si>
  <si>
    <t>IDN-2014-155593</t>
  </si>
  <si>
    <t>IDN-2014-153619</t>
  </si>
  <si>
    <t>UG-2125</t>
  </si>
  <si>
    <t>Uli Gunarto</t>
  </si>
  <si>
    <t>IDN-2014-146731</t>
  </si>
  <si>
    <t>IDN-2014-121573</t>
  </si>
  <si>
    <t>FUR-FU-10001468</t>
  </si>
  <si>
    <t>Karpet Kantor 6237</t>
  </si>
  <si>
    <t>IDN-2014-124625</t>
  </si>
  <si>
    <t>TEC-AC-10003280</t>
  </si>
  <si>
    <t>Flashdisk 2362</t>
  </si>
  <si>
    <t>OFF-PA-10000141</t>
  </si>
  <si>
    <t>Kertas Foto 8951</t>
  </si>
  <si>
    <t>IDN-2014-125829</t>
  </si>
  <si>
    <t>RLW-4712</t>
  </si>
  <si>
    <t>R. Leo Wijayanti</t>
  </si>
  <si>
    <t>TEC-PH-10001079</t>
  </si>
  <si>
    <t>Feature Phone Dual SIM 9746</t>
  </si>
  <si>
    <t>OFF-BI-10001036</t>
  </si>
  <si>
    <t>Binder Plastik A4 1580</t>
  </si>
  <si>
    <t>TEC-MA-10003246</t>
  </si>
  <si>
    <t>Mesin Absensi 0633</t>
  </si>
  <si>
    <t>IDN-2014-164973</t>
  </si>
  <si>
    <t>IDN-2014-134187</t>
  </si>
  <si>
    <t>MN-5941</t>
  </si>
  <si>
    <t>Maria Nugroho</t>
  </si>
  <si>
    <t>OFF-AR-10000940</t>
  </si>
  <si>
    <t>Lukisan Cat Air 5549</t>
  </si>
  <si>
    <t>IDN-2014-121286</t>
  </si>
  <si>
    <t>TEC-AC-10000892</t>
  </si>
  <si>
    <t>Flashdisk 2774</t>
  </si>
  <si>
    <t>IDN-2014-132227</t>
  </si>
  <si>
    <t>OFF-BI-10000962</t>
  </si>
  <si>
    <t>Ordner Arsip A4 6094</t>
  </si>
  <si>
    <t>IDN-2014-149244</t>
  </si>
  <si>
    <t>TRP-2162</t>
  </si>
  <si>
    <t>Tgk. Rafid Pratama</t>
  </si>
  <si>
    <t>OFF-FA-10000585</t>
  </si>
  <si>
    <t>Isi Staples 7601</t>
  </si>
  <si>
    <t>TEC-MA-10002927</t>
  </si>
  <si>
    <t>Mesin Laminating 9536</t>
  </si>
  <si>
    <t>OFF-ST-10002974</t>
  </si>
  <si>
    <t>Lemari Arsip 6622</t>
  </si>
  <si>
    <t>IDN-2014-114251</t>
  </si>
  <si>
    <t>TA-7278</t>
  </si>
  <si>
    <t>Tirtayasa Agustina</t>
  </si>
  <si>
    <t>IDN-2014-109134</t>
  </si>
  <si>
    <t>FUR-FU-10000320</t>
  </si>
  <si>
    <t>Lampu Meja 3514</t>
  </si>
  <si>
    <t>IDN-2014-114377</t>
  </si>
  <si>
    <t>RSP-2129</t>
  </si>
  <si>
    <t>R.A. Samiah Prastuti</t>
  </si>
  <si>
    <t>FUR-CH-10004754</t>
  </si>
  <si>
    <t>Kursi Kantor 3058</t>
  </si>
  <si>
    <t>TEC-AC-10004864</t>
  </si>
  <si>
    <t>Mouse Wireless 0768</t>
  </si>
  <si>
    <t>IDN-2014-133634</t>
  </si>
  <si>
    <t>OFF-ST-10003716</t>
  </si>
  <si>
    <t>Box Arsip 0431</t>
  </si>
  <si>
    <t>IDN-2014-120950</t>
  </si>
  <si>
    <t>IDN-2014-123498</t>
  </si>
  <si>
    <t>CTI-7454</t>
  </si>
  <si>
    <t>Cut Titin Iswahyudi</t>
  </si>
  <si>
    <t>IDN-2014-139640</t>
  </si>
  <si>
    <t>OFF-AR-10002240</t>
  </si>
  <si>
    <t>Lukisan Kanvas 7616</t>
  </si>
  <si>
    <t>IDN-2014-146990</t>
  </si>
  <si>
    <t>IDN-2014-120278</t>
  </si>
  <si>
    <t>IDN-2014-123323</t>
  </si>
  <si>
    <t>IDN-2014-159310</t>
  </si>
  <si>
    <t>OFF-SU-10004115</t>
  </si>
  <si>
    <t>Perlengkapan Kantor 8065</t>
  </si>
  <si>
    <t>OFF-BI-10000201</t>
  </si>
  <si>
    <t>Binder Kulit A4 1649</t>
  </si>
  <si>
    <t>IDN-2014-126340</t>
  </si>
  <si>
    <t>TEC-PH-10004447</t>
  </si>
  <si>
    <t>Smartphone Entry Level 6775</t>
  </si>
  <si>
    <t>IDN-2014-144666</t>
  </si>
  <si>
    <t>OFF-PA-10001509</t>
  </si>
  <si>
    <t>Kertas HVS F4 0680</t>
  </si>
  <si>
    <t>OFF-PA-10003465</t>
  </si>
  <si>
    <t>Kertas Foto 7293</t>
  </si>
  <si>
    <t>FUR-BO-10001601</t>
  </si>
  <si>
    <t>Rak Buku Kayu 4224</t>
  </si>
  <si>
    <t>IDN-2014-103219</t>
  </si>
  <si>
    <t>HS-7144</t>
  </si>
  <si>
    <t>Hardana Saragih</t>
  </si>
  <si>
    <t>IDN-2014-158372</t>
  </si>
  <si>
    <t>FUR-FU-10000397</t>
  </si>
  <si>
    <t>Lampu Meja 8236</t>
  </si>
  <si>
    <t>FUR-FU-10001867</t>
  </si>
  <si>
    <t>Lampu Meja 1347</t>
  </si>
  <si>
    <t>IDN-2014-121006</t>
  </si>
  <si>
    <t>OFF-PA-10000130</t>
  </si>
  <si>
    <t>Kertas HVS A4 7747</t>
  </si>
  <si>
    <t>OFF-LA-10000407</t>
  </si>
  <si>
    <t>Label Stiker 1222</t>
  </si>
  <si>
    <t>OFF-PA-10002479</t>
  </si>
  <si>
    <t>Kertas HVS A4 5072</t>
  </si>
  <si>
    <t>OFF-ST-10004950</t>
  </si>
  <si>
    <t>Lemari Arsip 3245</t>
  </si>
  <si>
    <t>OFF-AR-10001149</t>
  </si>
  <si>
    <t>Poster Ilustrasi 7023</t>
  </si>
  <si>
    <t>IDN-2014-140732</t>
  </si>
  <si>
    <t>OFF-PA-10003625</t>
  </si>
  <si>
    <t>Kertas HVS A4 7887</t>
  </si>
  <si>
    <t>IDN-2014-105270</t>
  </si>
  <si>
    <t>OFF-AR-10003156</t>
  </si>
  <si>
    <t>Kaligrafi Dinding 5922</t>
  </si>
  <si>
    <t>IDN-2014-165309</t>
  </si>
  <si>
    <t>AA-2210</t>
  </si>
  <si>
    <t>Agnes Aryani</t>
  </si>
  <si>
    <t>OFF-BI-10001267</t>
  </si>
  <si>
    <t>Ordner Arsip A4 4242</t>
  </si>
  <si>
    <t>IDN-2014-163419</t>
  </si>
  <si>
    <t>DIPM-5555</t>
  </si>
  <si>
    <t>drg. Ismail Purwanti, M.Pd</t>
  </si>
  <si>
    <t>TEC-PH-10000560</t>
  </si>
  <si>
    <t>Smartphone Android 6866</t>
  </si>
  <si>
    <t>IDN-2014-143287</t>
  </si>
  <si>
    <t>OFF-PA-10004039</t>
  </si>
  <si>
    <t>Kertas HVS F4 7835</t>
  </si>
  <si>
    <t>IDN-2014-128524</t>
  </si>
  <si>
    <t>TEC-PH-10004959</t>
  </si>
  <si>
    <t>Smartphone Android 8597</t>
  </si>
  <si>
    <t>IDN-2014-140914</t>
  </si>
  <si>
    <t>FUR-FU-10000175</t>
  </si>
  <si>
    <t>Karpet Kantor 4258</t>
  </si>
  <si>
    <t>IDN-2014-155796</t>
  </si>
  <si>
    <t>FUR-BO-10002545</t>
  </si>
  <si>
    <t>Rak Buku Besi 7641</t>
  </si>
  <si>
    <t>OFF-PA-10001776</t>
  </si>
  <si>
    <t>Kertas HVS F4 3126</t>
  </si>
  <si>
    <t>FUR-CH-10000665</t>
  </si>
  <si>
    <t>Kursi Lipat 0210</t>
  </si>
  <si>
    <t>OFF-AR-10003582</t>
  </si>
  <si>
    <t>Lukisan Cat Air 8497</t>
  </si>
  <si>
    <t>OFF-PA-10001033</t>
  </si>
  <si>
    <t>Kertas Foto 8763</t>
  </si>
  <si>
    <t>OFF-BI-10003527</t>
  </si>
  <si>
    <t>Ordner Arsip A4 9062</t>
  </si>
  <si>
    <t>IDN-2014-105893</t>
  </si>
  <si>
    <t>WW-1917</t>
  </si>
  <si>
    <t>Wasis Widiastuti</t>
  </si>
  <si>
    <t>OFF-ST-10004186</t>
  </si>
  <si>
    <t>Rak Dokumen 9065</t>
  </si>
  <si>
    <t>IDN-2014-122609</t>
  </si>
  <si>
    <t>IDN-2014-159618</t>
  </si>
  <si>
    <t>SGPM-5046</t>
  </si>
  <si>
    <t>Sutan Gangsa Pratama, M.Kom.</t>
  </si>
  <si>
    <t>TEC-AC-10003832</t>
  </si>
  <si>
    <t>Keyboard USB 0921</t>
  </si>
  <si>
    <t>IDN-2014-151295</t>
  </si>
  <si>
    <t>FUR-TA-10002356</t>
  </si>
  <si>
    <t>Meja Belajar 7806</t>
  </si>
  <si>
    <t>OFF-PA-10001947</t>
  </si>
  <si>
    <t>Kertas Foto 1290</t>
  </si>
  <si>
    <t>IDN-2014-164910</t>
  </si>
  <si>
    <t>IDN-2014-151078</t>
  </si>
  <si>
    <t>DPWS-6811</t>
  </si>
  <si>
    <t>dr. Paramita Wijayanti, S.T.</t>
  </si>
  <si>
    <t>OFF-ST-10001328</t>
  </si>
  <si>
    <t>Rak Dokumen 5634</t>
  </si>
  <si>
    <t>IDN-2014-166989</t>
  </si>
  <si>
    <t>GL-9609</t>
  </si>
  <si>
    <t>Genta Laksmiwati</t>
  </si>
  <si>
    <t>OFF-PA-10004470</t>
  </si>
  <si>
    <t>Kertas HVS F4 0961</t>
  </si>
  <si>
    <t>IDN-2014-162362</t>
  </si>
  <si>
    <t>TBA-8693</t>
  </si>
  <si>
    <t>T. Bala Astuti</t>
  </si>
  <si>
    <t>IDN-2014-125556</t>
  </si>
  <si>
    <t>RR-6313</t>
  </si>
  <si>
    <t>Rusman Riyanti</t>
  </si>
  <si>
    <t>IDN-2014-151554</t>
  </si>
  <si>
    <t>SGR-5715</t>
  </si>
  <si>
    <t>Sutan Gandi Rahimah</t>
  </si>
  <si>
    <t>OFF-PA-10004609</t>
  </si>
  <si>
    <t>Kertas HVS A4 6293</t>
  </si>
  <si>
    <t>IDN-2014-161634</t>
  </si>
  <si>
    <t>OFF-PA-10002262</t>
  </si>
  <si>
    <t>Kertas HVS F4 7251</t>
  </si>
  <si>
    <t>IDN-2014-116407</t>
  </si>
  <si>
    <t>WD-7073</t>
  </si>
  <si>
    <t>Wirda Damanik</t>
  </si>
  <si>
    <t>OFF-AR-10001315</t>
  </si>
  <si>
    <t>Poster Ilustrasi 0639</t>
  </si>
  <si>
    <t>IDN-2014-127558</t>
  </si>
  <si>
    <t>IDN-2014-128622</t>
  </si>
  <si>
    <t>FUR-FU-10002505</t>
  </si>
  <si>
    <t>Gorden 2194</t>
  </si>
  <si>
    <t>IDN-2014-128888</t>
  </si>
  <si>
    <t>SP-1120</t>
  </si>
  <si>
    <t>Sidiq Pratiwi</t>
  </si>
  <si>
    <t>OFF-EN-10003001</t>
  </si>
  <si>
    <t>Amplop Putih 1291</t>
  </si>
  <si>
    <t>IDN-2014-119144</t>
  </si>
  <si>
    <t>SM-3466</t>
  </si>
  <si>
    <t>Shania Melani</t>
  </si>
  <si>
    <t>FUR-BO-10004015</t>
  </si>
  <si>
    <t>Rak Buku Kayu 0478</t>
  </si>
  <si>
    <t>IDN-2014-160066</t>
  </si>
  <si>
    <t>JUM-7196</t>
  </si>
  <si>
    <t>Jarwa Uwais, M.M.</t>
  </si>
  <si>
    <t>OFF-LA-10001045</t>
  </si>
  <si>
    <t>Label Stiker 9940</t>
  </si>
  <si>
    <t>TEC-PH-10004188</t>
  </si>
  <si>
    <t>Feature Phone Dual SIM 0398</t>
  </si>
  <si>
    <t>IDN-2014-139500</t>
  </si>
  <si>
    <t>DEMS-8080</t>
  </si>
  <si>
    <t>drg. Elvina Mandala, S.E.</t>
  </si>
  <si>
    <t>FUR-CH-10002017</t>
  </si>
  <si>
    <t>Kursi Kantor 5261</t>
  </si>
  <si>
    <t>IDN-2014-147704</t>
  </si>
  <si>
    <t>IDN-2014-149643</t>
  </si>
  <si>
    <t>BHM-8156</t>
  </si>
  <si>
    <t>Banawi Habibi, M.Farm</t>
  </si>
  <si>
    <t>OFF-BI-10001634</t>
  </si>
  <si>
    <t>Binder Plastik A4 7384</t>
  </si>
  <si>
    <t>IDN-2014-145926</t>
  </si>
  <si>
    <t>IDN-2014-140662</t>
  </si>
  <si>
    <t>IDN-2014-101833</t>
  </si>
  <si>
    <t>OFF-PA-10003591</t>
  </si>
  <si>
    <t>Kertas HVS A4 8505</t>
  </si>
  <si>
    <t>OFF-AP-10001242</t>
  </si>
  <si>
    <t>Mesin Penghancur Kertas 2005</t>
  </si>
  <si>
    <t>IDN-2014-119375</t>
  </si>
  <si>
    <t>KY-6269</t>
  </si>
  <si>
    <t>Kamaria Yolanda</t>
  </si>
  <si>
    <t>FUR-FU-10002379</t>
  </si>
  <si>
    <t>Lampu Meja 8372</t>
  </si>
  <si>
    <t>IDN-2014-159835</t>
  </si>
  <si>
    <t>YP-6541</t>
  </si>
  <si>
    <t>Yessi Pradipta</t>
  </si>
  <si>
    <t>IDN-2014-128209</t>
  </si>
  <si>
    <t>IDN-2014-130869</t>
  </si>
  <si>
    <t>IDN-2014-133809</t>
  </si>
  <si>
    <t>TEC-PH-10004875</t>
  </si>
  <si>
    <t>Smartphone Entry Level 6817</t>
  </si>
  <si>
    <t>IDN-2014-163468</t>
  </si>
  <si>
    <t>HNS-6171</t>
  </si>
  <si>
    <t>Harimurti Najmudin, S.Pd</t>
  </si>
  <si>
    <t>OFF-BI-10001757</t>
  </si>
  <si>
    <t>Binder Plastik A4 7812</t>
  </si>
  <si>
    <t>IDN-2014-115336</t>
  </si>
  <si>
    <t>RW-2204</t>
  </si>
  <si>
    <t>Raisa Widiastuti</t>
  </si>
  <si>
    <t>OFF-BI-10001107</t>
  </si>
  <si>
    <t>Binder Plastik A4 3904</t>
  </si>
  <si>
    <t>IDN-2014-159926</t>
  </si>
  <si>
    <t>OFF-BI-10004656</t>
  </si>
  <si>
    <t>Binder Kancing A4 1247</t>
  </si>
  <si>
    <t>IDN-2014-164210</t>
  </si>
  <si>
    <t>TN-1731</t>
  </si>
  <si>
    <t>Tami Nurdiyanti</t>
  </si>
  <si>
    <t>FUR-TA-10000849</t>
  </si>
  <si>
    <t>Meja Rapat 7269</t>
  </si>
  <si>
    <t>IDN-2014-124702</t>
  </si>
  <si>
    <t>FUR-FU-10003553</t>
  </si>
  <si>
    <t>Gorden 1098</t>
  </si>
  <si>
    <t>IDN-2014-141173</t>
  </si>
  <si>
    <t>RERM-2959</t>
  </si>
  <si>
    <t>R. Eva Rahmawati, M.M.</t>
  </si>
  <si>
    <t>OFF-ST-10000885</t>
  </si>
  <si>
    <t>Box Arsip 3910</t>
  </si>
  <si>
    <t>IDN-2014-161032</t>
  </si>
  <si>
    <t>KW-8848</t>
  </si>
  <si>
    <t>Karen Wasita</t>
  </si>
  <si>
    <t>IDN-2014-104829</t>
  </si>
  <si>
    <t>FUR-TA-10002533</t>
  </si>
  <si>
    <t>Meja Rapat 9719</t>
  </si>
  <si>
    <t>OFF-ST-10003656</t>
  </si>
  <si>
    <t>Rak Dokumen 0961</t>
  </si>
  <si>
    <t>FUR-BO-10003546</t>
  </si>
  <si>
    <t>Rak Buku Kayu 0240</t>
  </si>
  <si>
    <t>IDN-2014-144624</t>
  </si>
  <si>
    <t>JW-7794</t>
  </si>
  <si>
    <t>Jabal Wulandari</t>
  </si>
  <si>
    <t>IDN-2014-158274</t>
  </si>
  <si>
    <t>IDN-2014-123183</t>
  </si>
  <si>
    <t>DUM-6151</t>
  </si>
  <si>
    <t>Dt. Umay Marpaung</t>
  </si>
  <si>
    <t>TEC-PH-10004896</t>
  </si>
  <si>
    <t>Smartphone Android 7774</t>
  </si>
  <si>
    <t>IDN-2014-149034</t>
  </si>
  <si>
    <t>IDN-2014-150518</t>
  </si>
  <si>
    <t>TEC-AC-10002345</t>
  </si>
  <si>
    <t>Mouse Wireless 2456</t>
  </si>
  <si>
    <t>IDN-2014-100972</t>
  </si>
  <si>
    <t>KK-5104</t>
  </si>
  <si>
    <t>Karimah Kurniawan</t>
  </si>
  <si>
    <t>OFF-PA-10000357</t>
  </si>
  <si>
    <t>Kertas HVS F4 0771</t>
  </si>
  <si>
    <t>IDN-2014-128062</t>
  </si>
  <si>
    <t>DH-1320</t>
  </si>
  <si>
    <t>Dewi Halimah</t>
  </si>
  <si>
    <t>OFF-PA-10001583</t>
  </si>
  <si>
    <t>Kertas Foto 1400</t>
  </si>
  <si>
    <t>IDN-2014-140396</t>
  </si>
  <si>
    <t>OFF-BI-10003669</t>
  </si>
  <si>
    <t>Binder Plastik A4 8388</t>
  </si>
  <si>
    <t>OFF-EN-10002592</t>
  </si>
  <si>
    <t>Amplop Coklat 2574</t>
  </si>
  <si>
    <t>IDN-2014-102274</t>
  </si>
  <si>
    <t>RY-3860</t>
  </si>
  <si>
    <t>Restu Yulianti</t>
  </si>
  <si>
    <t>IDN-2014-168501</t>
  </si>
  <si>
    <t>KMM-9803</t>
  </si>
  <si>
    <t>Karja Manullang, M.Ak</t>
  </si>
  <si>
    <t>IDN-2014-154781</t>
  </si>
  <si>
    <t>RTN-3335</t>
  </si>
  <si>
    <t>R.A. Titi Nuraini</t>
  </si>
  <si>
    <t>OFF-PA-10004359</t>
  </si>
  <si>
    <t>Kertas HVS F4 3070</t>
  </si>
  <si>
    <t>IDN-2014-103401</t>
  </si>
  <si>
    <t>OFF-PA-10001609</t>
  </si>
  <si>
    <t>Kertas Foto 9539</t>
  </si>
  <si>
    <t>IDN-2014-129091</t>
  </si>
  <si>
    <t>OFF-AP-10002734</t>
  </si>
  <si>
    <t>Dispenser Air 3518</t>
  </si>
  <si>
    <t>IDN-2014-135090</t>
  </si>
  <si>
    <t>SNSS-6167</t>
  </si>
  <si>
    <t>Sutan Niyaga Sirait, S.I.Kom</t>
  </si>
  <si>
    <t>IDN-2014-125682</t>
  </si>
  <si>
    <t>OFF-PA-10001752</t>
  </si>
  <si>
    <t>Kertas HVS A4 3469</t>
  </si>
  <si>
    <t>IDN-2014-105340</t>
  </si>
  <si>
    <t>IDN-2014-112200</t>
  </si>
  <si>
    <t>WP-9559</t>
  </si>
  <si>
    <t>Wawan Palastri</t>
  </si>
  <si>
    <t>OFF-EN-10004955</t>
  </si>
  <si>
    <t>Amplop Coklat 3066</t>
  </si>
  <si>
    <t>IDN-2014-120544</t>
  </si>
  <si>
    <t>PNS-6615</t>
  </si>
  <si>
    <t>Paulin Napitupulu, S.I.Kom</t>
  </si>
  <si>
    <t>OFF-AP-10004336</t>
  </si>
  <si>
    <t>Mesin Penghancur Kertas 4536</t>
  </si>
  <si>
    <t>IDN-2014-157385</t>
  </si>
  <si>
    <t>FUR-CH-10000595</t>
  </si>
  <si>
    <t>Kursi Kerja Ergonomis 3522</t>
  </si>
  <si>
    <t>FUR-FU-10001940</t>
  </si>
  <si>
    <t>Lampu Meja 3498</t>
  </si>
  <si>
    <t>IDN-2014-110352</t>
  </si>
  <si>
    <t>IDN-2014-149055</t>
  </si>
  <si>
    <t>AG-4246</t>
  </si>
  <si>
    <t>Arta Gunawan</t>
  </si>
  <si>
    <t>OFF-EN-10003040</t>
  </si>
  <si>
    <t>Amplop Putih 5257</t>
  </si>
  <si>
    <t>IDN-2014-139283</t>
  </si>
  <si>
    <t>OFF-BI-10002049</t>
  </si>
  <si>
    <t>Binder Plastik A4 7072</t>
  </si>
  <si>
    <t>IDN-2014-159625</t>
  </si>
  <si>
    <t>JH-2655</t>
  </si>
  <si>
    <t>Jaeman Hutapea</t>
  </si>
  <si>
    <t>OFF-EN-10002621</t>
  </si>
  <si>
    <t>Amplop Putih 7239</t>
  </si>
  <si>
    <t>IDN-2014-143721</t>
  </si>
  <si>
    <t>FUR-CH-10001973</t>
  </si>
  <si>
    <t>Kursi Lipat 4522</t>
  </si>
  <si>
    <t>IDN-2014-115973</t>
  </si>
  <si>
    <t>CH-9256</t>
  </si>
  <si>
    <t>Cinthia Hidayanto</t>
  </si>
  <si>
    <t>IDN-2014-127131</t>
  </si>
  <si>
    <t>CK-9775</t>
  </si>
  <si>
    <t>Cakrawala Kuswandari</t>
  </si>
  <si>
    <t>IDN-2014-122217</t>
  </si>
  <si>
    <t>FUR-FU-10002045</t>
  </si>
  <si>
    <t>Karpet Kantor 7905</t>
  </si>
  <si>
    <t>IDN-2014-153850</t>
  </si>
  <si>
    <t>TEC-PH-10002584</t>
  </si>
  <si>
    <t>Smartphone Android 1686</t>
  </si>
  <si>
    <t>IDN-2014-100762</t>
  </si>
  <si>
    <t>APS-1338</t>
  </si>
  <si>
    <t>Anita Prabowo, S.IP</t>
  </si>
  <si>
    <t>OFF-PA-10001815</t>
  </si>
  <si>
    <t>Kertas HVS F4 8615</t>
  </si>
  <si>
    <t>IDN-2014-105984</t>
  </si>
  <si>
    <t>IDN-2014-163034</t>
  </si>
  <si>
    <t>NM-4662</t>
  </si>
  <si>
    <t>Nabila Mardhiyah</t>
  </si>
  <si>
    <t>IDN-2014-158540</t>
  </si>
  <si>
    <t>OFF-ST-10000036</t>
  </si>
  <si>
    <t>Lemari Arsip 5343</t>
  </si>
  <si>
    <t>FUR-FU-10002960</t>
  </si>
  <si>
    <t>Lampu Meja 3756</t>
  </si>
  <si>
    <t>FUR-CH-10000847</t>
  </si>
  <si>
    <t>Kursi Kerja Ergonomis 2485</t>
  </si>
  <si>
    <t>IDN-2014-111360</t>
  </si>
  <si>
    <t>DJS-7878</t>
  </si>
  <si>
    <t>drg. Jayadi Suryatmi</t>
  </si>
  <si>
    <t>OFF-BI-10003350</t>
  </si>
  <si>
    <t>Binder Kulit A4 0945</t>
  </si>
  <si>
    <t>IDN-2014-102295</t>
  </si>
  <si>
    <t>FUR-CH-10001714</t>
  </si>
  <si>
    <t>Kursi Kerja Ergonomis 1826</t>
  </si>
  <si>
    <t>IDN-2014-167360</t>
  </si>
  <si>
    <t>TEC-AC-10001772</t>
  </si>
  <si>
    <t>Mouse Wireless 5432</t>
  </si>
  <si>
    <t>IDN-2014-127446</t>
  </si>
  <si>
    <t>IDN-2014-144078</t>
  </si>
  <si>
    <t>OFF-LA-10000248</t>
  </si>
  <si>
    <t>Label Stiker 1330</t>
  </si>
  <si>
    <t>IDN-2014-164721</t>
  </si>
  <si>
    <t>IDN-2014-119151</t>
  </si>
  <si>
    <t>FUR-BO-10003159</t>
  </si>
  <si>
    <t>Rak Buku Besi 7531</t>
  </si>
  <si>
    <t>OFF-AR-10004707</t>
  </si>
  <si>
    <t>Kaligrafi Dinding 7186</t>
  </si>
  <si>
    <t>TEC-PH-10001580</t>
  </si>
  <si>
    <t>Smartphone Entry Level 9027</t>
  </si>
  <si>
    <t>OFF-LA-10001317</t>
  </si>
  <si>
    <t>Label Stiker 9294</t>
  </si>
  <si>
    <t>OFF-PA-10000575</t>
  </si>
  <si>
    <t>Kertas HVS F4 6863</t>
  </si>
  <si>
    <t>IDN-2014-122588</t>
  </si>
  <si>
    <t>HWSS-7921</t>
  </si>
  <si>
    <t>H. Warji Sinaga, S.H.</t>
  </si>
  <si>
    <t>FUR-TA-10000577</t>
  </si>
  <si>
    <t>Meja Rapat 6013</t>
  </si>
  <si>
    <t>IDN-2014-107993</t>
  </si>
  <si>
    <t>IDN-2014-124730</t>
  </si>
  <si>
    <t>IDN-2014-141110</t>
  </si>
  <si>
    <t>IDN-2014-168984</t>
  </si>
  <si>
    <t>TEC-PH-10002170</t>
  </si>
  <si>
    <t>Smartphone Entry Level 9919</t>
  </si>
  <si>
    <t>OFF-LA-10001158</t>
  </si>
  <si>
    <t>Label Harga 2759</t>
  </si>
  <si>
    <t>IDN-2014-147606</t>
  </si>
  <si>
    <t>IDN-2014-147648</t>
  </si>
  <si>
    <t>OFF-PA-10002586</t>
  </si>
  <si>
    <t>Kertas HVS A4 0205</t>
  </si>
  <si>
    <t>IDN-2014-119032</t>
  </si>
  <si>
    <t>IDN-2014-167486</t>
  </si>
  <si>
    <t>FUR-FU-10003268</t>
  </si>
  <si>
    <t>Karpet Kantor 8299</t>
  </si>
  <si>
    <t>IDN-2014-163013</t>
  </si>
  <si>
    <t>NP-8352</t>
  </si>
  <si>
    <t>Nasim Prasetya</t>
  </si>
  <si>
    <t>OFF-AR-10001954</t>
  </si>
  <si>
    <t>Lukisan Cat Air 8765</t>
  </si>
  <si>
    <t>IDN-2014-105249</t>
  </si>
  <si>
    <t>FUR-BO-10000330</t>
  </si>
  <si>
    <t>Rak Buku Besi 0701</t>
  </si>
  <si>
    <t>IDN-2014-159800</t>
  </si>
  <si>
    <t>TEC-AC-10003447</t>
  </si>
  <si>
    <t>Flashdisk 0302</t>
  </si>
  <si>
    <t>IDN-2014-101560</t>
  </si>
  <si>
    <t>FUR-FU-10003773</t>
  </si>
  <si>
    <t>IDN-2014-120175</t>
  </si>
  <si>
    <t>AM-9287</t>
  </si>
  <si>
    <t>Amalia Maulana</t>
  </si>
  <si>
    <t>OFF-EN-10003862</t>
  </si>
  <si>
    <t>Amplop Putih 0143</t>
  </si>
  <si>
    <t>OFF-LA-10002043</t>
  </si>
  <si>
    <t>Label Harga 3497</t>
  </si>
  <si>
    <t>IDN-2014-121629</t>
  </si>
  <si>
    <t>JW-9804</t>
  </si>
  <si>
    <t>Johan Wibisono</t>
  </si>
  <si>
    <t>IDN-2014-121167</t>
  </si>
  <si>
    <t>OSM-5308</t>
  </si>
  <si>
    <t>Oliva Sinaga, M.M.</t>
  </si>
  <si>
    <t>IDN-2014-153983</t>
  </si>
  <si>
    <t>DPNS-9547</t>
  </si>
  <si>
    <t>Dt. Paiman Nugroho, S.Psi</t>
  </si>
  <si>
    <t>IDN-2014-136280</t>
  </si>
  <si>
    <t>IDN-2014-134712</t>
  </si>
  <si>
    <t>FNS-6208</t>
  </si>
  <si>
    <t>Faizah Namaga, S.T.</t>
  </si>
  <si>
    <t>IDN-2014-111353</t>
  </si>
  <si>
    <t>IDN-2014-148425</t>
  </si>
  <si>
    <t>IDN-2014-146843</t>
  </si>
  <si>
    <t>IDN-2014-103590</t>
  </si>
  <si>
    <t>OFF-EN-10004007</t>
  </si>
  <si>
    <t>Amplop Coklat 8336</t>
  </si>
  <si>
    <t>IDN-2014-150798</t>
  </si>
  <si>
    <t>IDN-2014-143210</t>
  </si>
  <si>
    <t>FUR-FU-10003878</t>
  </si>
  <si>
    <t>Gorden 7397</t>
  </si>
  <si>
    <t>IDN-2014-161613</t>
  </si>
  <si>
    <t>FUR-CH-10003746</t>
  </si>
  <si>
    <t>Kursi Lipat 6669</t>
  </si>
  <si>
    <t>IDN-2014-120474</t>
  </si>
  <si>
    <t>FUR-CH-10001854</t>
  </si>
  <si>
    <t>Kursi Lipat 1728</t>
  </si>
  <si>
    <t>OFF-PA-10001972</t>
  </si>
  <si>
    <t>Kertas HVS A4 2623</t>
  </si>
  <si>
    <t>IDN-2014-131051</t>
  </si>
  <si>
    <t>CZUM-8199</t>
  </si>
  <si>
    <t>Cut Zaenab Usada, M.Pd</t>
  </si>
  <si>
    <t>FUR-FU-10001861</t>
  </si>
  <si>
    <t>Karpet Kantor 1653</t>
  </si>
  <si>
    <t>IDN-2014-131527</t>
  </si>
  <si>
    <t>TEC-PH-10001644</t>
  </si>
  <si>
    <t>Smartphone Android 4971</t>
  </si>
  <si>
    <t>IDN-2014-154095</t>
  </si>
  <si>
    <t>IDN-2014-103807</t>
  </si>
  <si>
    <t>NN-4615</t>
  </si>
  <si>
    <t>Nugraha Najmudin</t>
  </si>
  <si>
    <t>IDN-2014-117744</t>
  </si>
  <si>
    <t>IS-1766</t>
  </si>
  <si>
    <t>Ibrani Salahudin</t>
  </si>
  <si>
    <t>IDN-2014-112158</t>
  </si>
  <si>
    <t>KN-6119</t>
  </si>
  <si>
    <t>Karman Narpati</t>
  </si>
  <si>
    <t>FUR-FU-10003849</t>
  </si>
  <si>
    <t>Karpet Kantor 0991</t>
  </si>
  <si>
    <t>IDN-2014-101147</t>
  </si>
  <si>
    <t>ZR-7481</t>
  </si>
  <si>
    <t>Zulfa Rahmawati</t>
  </si>
  <si>
    <t>TEC-AC-10000199</t>
  </si>
  <si>
    <t>Headset 9731</t>
  </si>
  <si>
    <t>OFF-LA-10000634</t>
  </si>
  <si>
    <t>Label Harga 8669</t>
  </si>
  <si>
    <t>IDN-2014-132864</t>
  </si>
  <si>
    <t>DGMS-4101</t>
  </si>
  <si>
    <t>Drs. Gabriella Manullang, S.Ked</t>
  </si>
  <si>
    <t>TEC-AC-10001267</t>
  </si>
  <si>
    <t>Flashdisk 6182</t>
  </si>
  <si>
    <t>FUR-FU-10002759</t>
  </si>
  <si>
    <t>Gorden 2164</t>
  </si>
  <si>
    <t>IDN-2014-164861</t>
  </si>
  <si>
    <t>IDN-2014-122749</t>
  </si>
  <si>
    <t>TEC-PH-10003811</t>
  </si>
  <si>
    <t>Feature Phone Dual SIM 5748</t>
  </si>
  <si>
    <t>IDN-2014-127187</t>
  </si>
  <si>
    <t>SI-6508</t>
  </si>
  <si>
    <t>Salsabila Irawan</t>
  </si>
  <si>
    <t>IDN-2014-151162</t>
  </si>
  <si>
    <t>IDN-2014-106376</t>
  </si>
  <si>
    <t>OFF-AR-10002671</t>
  </si>
  <si>
    <t>IDN-2014-166191</t>
  </si>
  <si>
    <t>WHS-1750</t>
  </si>
  <si>
    <t>Wisnu Hastuti, S.E.</t>
  </si>
  <si>
    <t>IDN-2014-150203</t>
  </si>
  <si>
    <t>JR-8049</t>
  </si>
  <si>
    <t>Jamal Rahmawati</t>
  </si>
  <si>
    <t>IDN-2014-125542</t>
  </si>
  <si>
    <t>IF-4077</t>
  </si>
  <si>
    <t>Ikhsan Fujiati</t>
  </si>
  <si>
    <t>IDN-2014-138296</t>
  </si>
  <si>
    <t>LN-4570</t>
  </si>
  <si>
    <t>Liman Nashiruddin</t>
  </si>
  <si>
    <t>IDN-2014-133830</t>
  </si>
  <si>
    <t>TSYS-8641</t>
  </si>
  <si>
    <t>Tgk. Sarah Yolanda, S.Farm</t>
  </si>
  <si>
    <t>TEC-PH-10001809</t>
  </si>
  <si>
    <t>Smartphone Entry Level 4237</t>
  </si>
  <si>
    <t>TEC-PH-10001870</t>
  </si>
  <si>
    <t>Smartphone Android 0802</t>
  </si>
  <si>
    <t>IDN-2014-140452</t>
  </si>
  <si>
    <t>IDN-2014-106726</t>
  </si>
  <si>
    <t>OFF-ST-10001496</t>
  </si>
  <si>
    <t>Lemari Arsip 8446</t>
  </si>
  <si>
    <t>OFF-AP-10004036</t>
  </si>
  <si>
    <t>Kipas Angin 9858</t>
  </si>
  <si>
    <t>IDN-2014-155390</t>
  </si>
  <si>
    <t>OFF-ST-10002485</t>
  </si>
  <si>
    <t>Box Arsip 8734</t>
  </si>
  <si>
    <t>IDN-2014-112872</t>
  </si>
  <si>
    <t>TEC-PH-10000307</t>
  </si>
  <si>
    <t>Feature Phone Dual SIM 9456</t>
  </si>
  <si>
    <t>IDN-2014-110030</t>
  </si>
  <si>
    <t>OFF-ST-10002205</t>
  </si>
  <si>
    <t>Box Arsip 7147</t>
  </si>
  <si>
    <t>IDN-2014-154592</t>
  </si>
  <si>
    <t>OFF-PA-10000062</t>
  </si>
  <si>
    <t>Kertas HVS A4 1687</t>
  </si>
  <si>
    <t>IDN-2014-101392</t>
  </si>
  <si>
    <t>IDN-2014-138737</t>
  </si>
  <si>
    <t>HHP-7857</t>
  </si>
  <si>
    <t>H. Hasan Prastuti</t>
  </si>
  <si>
    <t>IDN-2014-159681</t>
  </si>
  <si>
    <t>IDN-2014-104773</t>
  </si>
  <si>
    <t>FS-1861</t>
  </si>
  <si>
    <t>Fitriani Sudiati</t>
  </si>
  <si>
    <t>OFF-ST-10000777</t>
  </si>
  <si>
    <t>Lemari Arsip 4379</t>
  </si>
  <si>
    <t>IDN-2014-129364</t>
  </si>
  <si>
    <t>RKS-9348</t>
  </si>
  <si>
    <t>Restu Kuswandari, S.Gz</t>
  </si>
  <si>
    <t>OFF-BI-10001132</t>
  </si>
  <si>
    <t>Binder Plastik A4 4856</t>
  </si>
  <si>
    <t>TEC-PH-10003095</t>
  </si>
  <si>
    <t>Smartphone Entry Level 5143</t>
  </si>
  <si>
    <t>IDN-2014-144071</t>
  </si>
  <si>
    <t>DWG-8488</t>
  </si>
  <si>
    <t>Dr. Winda Gunawan</t>
  </si>
  <si>
    <t>IDN-2014-135608</t>
  </si>
  <si>
    <t>OFF-PA-10001954</t>
  </si>
  <si>
    <t>Kertas HVS A4 6552</t>
  </si>
  <si>
    <t>IDN-2014-104976</t>
  </si>
  <si>
    <t>OFF-PA-10003845</t>
  </si>
  <si>
    <t>Kertas HVS A4 2438</t>
  </si>
  <si>
    <t>IDN-2014-169649</t>
  </si>
  <si>
    <t>IDN-2014-101175</t>
  </si>
  <si>
    <t>IDN-2014-109932</t>
  </si>
  <si>
    <t>OFF-PA-10000143</t>
  </si>
  <si>
    <t>Kertas HVS F4 6994</t>
  </si>
  <si>
    <t>IDN-2014-138128</t>
  </si>
  <si>
    <t>TEC-CO-10001766</t>
  </si>
  <si>
    <t>Printer Multifungsi 3218</t>
  </si>
  <si>
    <t>IDN-2014-112991</t>
  </si>
  <si>
    <t>HIUS-2222</t>
  </si>
  <si>
    <t>H. Ismail Utami, S.E.I</t>
  </si>
  <si>
    <t>FUR-CH-10001708</t>
  </si>
  <si>
    <t>Kursi Lipat 8688</t>
  </si>
  <si>
    <t>IDN-2014-148488</t>
  </si>
  <si>
    <t>OFF-BI-10000315</t>
  </si>
  <si>
    <t>Binder Kulit A4 9413</t>
  </si>
  <si>
    <t>OFF-PA-10002222</t>
  </si>
  <si>
    <t>Kertas HVS F4 8419</t>
  </si>
  <si>
    <t>IDN-2014-122959</t>
  </si>
  <si>
    <t>DMZS-8255</t>
  </si>
  <si>
    <t>drg. Mahmud Zulkarnain, S.Psi</t>
  </si>
  <si>
    <t>OFF-BI-10003650</t>
  </si>
  <si>
    <t>Binder Plastik A4 9976</t>
  </si>
  <si>
    <t>IDN-2014-168494</t>
  </si>
  <si>
    <t>FUR-TA-10004619</t>
  </si>
  <si>
    <t>Meja Rapat 8693</t>
  </si>
  <si>
    <t>IDN-2014-107573</t>
  </si>
  <si>
    <t>IDN-2014-113320</t>
  </si>
  <si>
    <t>DP-9671</t>
  </si>
  <si>
    <t>Dimaz Padmasari</t>
  </si>
  <si>
    <t>OFF-ST-10000617</t>
  </si>
  <si>
    <t>Box Arsip 5845</t>
  </si>
  <si>
    <t>IDN-2014-141607</t>
  </si>
  <si>
    <t>FUR-FU-10003975</t>
  </si>
  <si>
    <t>Lampu Meja 4066</t>
  </si>
  <si>
    <t>IDN-2014-154186</t>
  </si>
  <si>
    <t>GM-3567</t>
  </si>
  <si>
    <t>Ghani Melani</t>
  </si>
  <si>
    <t>IDN-2014-102631</t>
  </si>
  <si>
    <t>FUR-FU-10003930</t>
  </si>
  <si>
    <t>Lampu Meja 7617</t>
  </si>
  <si>
    <t>IDN-2014-124079</t>
  </si>
  <si>
    <t>IDN-2014-129819</t>
  </si>
  <si>
    <t>NSS-8533</t>
  </si>
  <si>
    <t>Natalia Suartini, S.Farm</t>
  </si>
  <si>
    <t>IDN-2014-113579</t>
  </si>
  <si>
    <t>IDN-2014-145541</t>
  </si>
  <si>
    <t>IDN-2014-148950</t>
  </si>
  <si>
    <t>OFF-FA-10003059</t>
  </si>
  <si>
    <t>Penjepit Kertas 0513</t>
  </si>
  <si>
    <t>IDN-2014-130575</t>
  </si>
  <si>
    <t>SY-8913</t>
  </si>
  <si>
    <t>Sabrina Yolanda</t>
  </si>
  <si>
    <t>IDN-2014-123519</t>
  </si>
  <si>
    <t>BSS-4025</t>
  </si>
  <si>
    <t>Baktianto Sirait, S.I.Kom</t>
  </si>
  <si>
    <t>TEC-AC-10003033</t>
  </si>
  <si>
    <t>Headset 3459</t>
  </si>
  <si>
    <t>FUR-TA-10002645</t>
  </si>
  <si>
    <t>Meja Kerja 4169</t>
  </si>
  <si>
    <t>IDN-2014-116568</t>
  </si>
  <si>
    <t>IDN-2014-101602</t>
  </si>
  <si>
    <t>TEC-PH-10000169</t>
  </si>
  <si>
    <t>Feature Phone Dual SIM 8813</t>
  </si>
  <si>
    <t>IDN-2014-129938</t>
  </si>
  <si>
    <t>IDN-2014-116673</t>
  </si>
  <si>
    <t>FUR-FU-10003829</t>
  </si>
  <si>
    <t>Karpet Kantor 9344</t>
  </si>
  <si>
    <t>IDN-2014-119466</t>
  </si>
  <si>
    <t>SMW-8704</t>
  </si>
  <si>
    <t>Sutan Marsudi Wastuti</t>
  </si>
  <si>
    <t>IDN-2014-108273</t>
  </si>
  <si>
    <t>IDN-2014-124247</t>
  </si>
  <si>
    <t>RSM-7505</t>
  </si>
  <si>
    <t>R. Sakura Melani</t>
  </si>
  <si>
    <t>IDN-2014-112718</t>
  </si>
  <si>
    <t>OFF-BI-10000591</t>
  </si>
  <si>
    <t>Binder Plastik A4 3756</t>
  </si>
  <si>
    <t>IDN-2014-153913</t>
  </si>
  <si>
    <t>IDN-2014-100706</t>
  </si>
  <si>
    <t>IDN-2014-136399</t>
  </si>
  <si>
    <t>ZNS-9945</t>
  </si>
  <si>
    <t>Zahra Natsir, S.Farm</t>
  </si>
  <si>
    <t>OFF-FA-10000490</t>
  </si>
  <si>
    <t>Paper Clip 2193</t>
  </si>
  <si>
    <t>IDN-2014-151379</t>
  </si>
  <si>
    <t>AP-8337</t>
  </si>
  <si>
    <t>Aurora Palastri</t>
  </si>
  <si>
    <t>IDN-2014-113257</t>
  </si>
  <si>
    <t>JP-2253</t>
  </si>
  <si>
    <t>Jelita Pranowo</t>
  </si>
  <si>
    <t>FUR-FU-10004090</t>
  </si>
  <si>
    <t>Lampu Meja 5617</t>
  </si>
  <si>
    <t>TEC-AC-10001142</t>
  </si>
  <si>
    <t>Headset 5407</t>
  </si>
  <si>
    <t>IDN-2014-123925</t>
  </si>
  <si>
    <t>IDN-2014-139633</t>
  </si>
  <si>
    <t>RU-5745</t>
  </si>
  <si>
    <t>Rina Usada</t>
  </si>
  <si>
    <t>IDN-2014-169446</t>
  </si>
  <si>
    <t>TEC-PH-10002817</t>
  </si>
  <si>
    <t>Smartphone Entry Level 1082</t>
  </si>
  <si>
    <t>IDN-2014-162992</t>
  </si>
  <si>
    <t>TEC-PH-10001944</t>
  </si>
  <si>
    <t>Smartphone Entry Level 7615</t>
  </si>
  <si>
    <t>OFF-FA-10004248</t>
  </si>
  <si>
    <t>Isi Staples 9193</t>
  </si>
  <si>
    <t>OFF-ST-10000419</t>
  </si>
  <si>
    <t>Box Arsip 9740</t>
  </si>
  <si>
    <t>IDN-2014-120768</t>
  </si>
  <si>
    <t>DR-7625</t>
  </si>
  <si>
    <t>Dirja Rahayu</t>
  </si>
  <si>
    <t>FUR-CH-10000513</t>
  </si>
  <si>
    <t>Kursi Lipat 3577</t>
  </si>
  <si>
    <t>IDN-2014-150574</t>
  </si>
  <si>
    <t>TSS-9922</t>
  </si>
  <si>
    <t>Tri Suartini, S.Psi</t>
  </si>
  <si>
    <t>OFF-BI-10001191</t>
  </si>
  <si>
    <t>Binder Plastik A4 8700</t>
  </si>
  <si>
    <t>TEC-PH-10002085</t>
  </si>
  <si>
    <t>Smartphone Android 2576</t>
  </si>
  <si>
    <t>TEC-AC-10002600</t>
  </si>
  <si>
    <t>Keyboard USB 2285</t>
  </si>
  <si>
    <t>IDN-2014-138681</t>
  </si>
  <si>
    <t>IDN-2014-103100</t>
  </si>
  <si>
    <t>AW-9054</t>
  </si>
  <si>
    <t>Aisyah Wibowo</t>
  </si>
  <si>
    <t>IDN-2014-136567</t>
  </si>
  <si>
    <t>PCHS-7399</t>
  </si>
  <si>
    <t>Puti Carla Halim, S.Pd</t>
  </si>
  <si>
    <t>FUR-TA-10001932</t>
  </si>
  <si>
    <t>Meja Kerja 3235</t>
  </si>
  <si>
    <t>IDN-2014-134551</t>
  </si>
  <si>
    <t>DKKS-9917</t>
  </si>
  <si>
    <t>dr. Kenari Kusumo, S.Psi</t>
  </si>
  <si>
    <t>OFF-AP-10004868</t>
  </si>
  <si>
    <t>Dispenser Air 5396</t>
  </si>
  <si>
    <t>FUR-CH-10004860</t>
  </si>
  <si>
    <t>Kursi Kantor 8793</t>
  </si>
  <si>
    <t>IDN-2014-156594</t>
  </si>
  <si>
    <t>OFF-AR-10004269</t>
  </si>
  <si>
    <t>Lukisan Cat Air 3985</t>
  </si>
  <si>
    <t>IDN-2014-120852</t>
  </si>
  <si>
    <t>OFF-AP-10001563</t>
  </si>
  <si>
    <t>Dispenser Air 2957</t>
  </si>
  <si>
    <t>IDN-2014-140816</t>
  </si>
  <si>
    <t>TEC-AC-10001539</t>
  </si>
  <si>
    <t>Headset 1531</t>
  </si>
  <si>
    <t>IDN-2014-163412</t>
  </si>
  <si>
    <t>FUR-CH-10004875</t>
  </si>
  <si>
    <t>Kursi Kantor 3756</t>
  </si>
  <si>
    <t>IDN-2014-109036</t>
  </si>
  <si>
    <t>IDN-2014-160157</t>
  </si>
  <si>
    <t>OFF-LA-10003720</t>
  </si>
  <si>
    <t>Label Stiker 3556</t>
  </si>
  <si>
    <t>IDN-2014-134621</t>
  </si>
  <si>
    <t>IDN-2014-154893</t>
  </si>
  <si>
    <t>IDN-2014-109127</t>
  </si>
  <si>
    <t>IDN-2014-142510</t>
  </si>
  <si>
    <t>IDN-2014-133543</t>
  </si>
  <si>
    <t>BL-5533</t>
  </si>
  <si>
    <t>Baktiadi Lazuardi</t>
  </si>
  <si>
    <t>OFF-AR-10003394</t>
  </si>
  <si>
    <t>IDN-2014-101364</t>
  </si>
  <si>
    <t>PN-9766</t>
  </si>
  <si>
    <t>Prayogo Nababan</t>
  </si>
  <si>
    <t>OFF-BI-10003984</t>
  </si>
  <si>
    <t>Binder Plastik A4 8828</t>
  </si>
  <si>
    <t>OFF-BI-10002824</t>
  </si>
  <si>
    <t>Binder Kulit A4 5009</t>
  </si>
  <si>
    <t>IDN-2014-146864</t>
  </si>
  <si>
    <t>OFF-ST-10004946</t>
  </si>
  <si>
    <t>Box Arsip 2502</t>
  </si>
  <si>
    <t>IDN-2014-114517</t>
  </si>
  <si>
    <t>OFF-AP-10002350</t>
  </si>
  <si>
    <t>Mesin Penghancur Kertas 3832</t>
  </si>
  <si>
    <t>IDN-2014-154158</t>
  </si>
  <si>
    <t>MS-7819</t>
  </si>
  <si>
    <t>Melinda Safitri</t>
  </si>
  <si>
    <t>OFF-PA-10001295</t>
  </si>
  <si>
    <t>Kertas HVS F4 0550</t>
  </si>
  <si>
    <t>IDN-2014-142314</t>
  </si>
  <si>
    <t>ASS-6680</t>
  </si>
  <si>
    <t>Alambana Suryatmi, S.IP</t>
  </si>
  <si>
    <t>IDN-2014-126333</t>
  </si>
  <si>
    <t>FUR-TA-10001676</t>
  </si>
  <si>
    <t>Meja Kerja 3384</t>
  </si>
  <si>
    <t>IDN-2014-113166</t>
  </si>
  <si>
    <t>IDN-2014-138247</t>
  </si>
  <si>
    <t>IDN-2014-167738</t>
  </si>
  <si>
    <t>IDN-2014-132913</t>
  </si>
  <si>
    <t>OFF-AP-10003278</t>
  </si>
  <si>
    <t>Dispenser Air 6221</t>
  </si>
  <si>
    <t>FUR-FU-10002554</t>
  </si>
  <si>
    <t>Lampu Meja 6832</t>
  </si>
  <si>
    <t>IDN-2014-156314</t>
  </si>
  <si>
    <t>FUR-FU-10003096</t>
  </si>
  <si>
    <t>Lampu Meja 1615</t>
  </si>
  <si>
    <t>TEC-AC-10004708</t>
  </si>
  <si>
    <t>Flashdisk 9450</t>
  </si>
  <si>
    <t>OFF-AP-10000828</t>
  </si>
  <si>
    <t>Dispenser Air 8550</t>
  </si>
  <si>
    <t>TEC-PH-10000213</t>
  </si>
  <si>
    <t>Smartphone Entry Level 4808</t>
  </si>
  <si>
    <t>IDN-2014-152030</t>
  </si>
  <si>
    <t>IDN-2014-111171</t>
  </si>
  <si>
    <t>IDN-2014-139598</t>
  </si>
  <si>
    <t>PEP-5092</t>
  </si>
  <si>
    <t>Puti Eva Prabowo</t>
  </si>
  <si>
    <t>OFF-AP-10002998</t>
  </si>
  <si>
    <t>Kipas Angin 6209</t>
  </si>
  <si>
    <t>IDN-2014-111451</t>
  </si>
  <si>
    <t>FUR-CH-10001891</t>
  </si>
  <si>
    <t>Kursi Kerja Ergonomis 7821</t>
  </si>
  <si>
    <t>IDN-2014-101427</t>
  </si>
  <si>
    <t>OFF-AR-10002257</t>
  </si>
  <si>
    <t>Lukisan Cat Air 3909</t>
  </si>
  <si>
    <t>IDN-2014-106264</t>
  </si>
  <si>
    <t>PGS-3132</t>
  </si>
  <si>
    <t>Parman Gunawan, S.Farm</t>
  </si>
  <si>
    <t>OFF-SU-10002189</t>
  </si>
  <si>
    <t>Perlengkapan Kantor 9353</t>
  </si>
  <si>
    <t>IDN-2014-168473</t>
  </si>
  <si>
    <t>IDN-2014-166961</t>
  </si>
  <si>
    <t>IDN-2014-159611</t>
  </si>
  <si>
    <t>OFF-ST-10002790</t>
  </si>
  <si>
    <t>Rak Dokumen 1866</t>
  </si>
  <si>
    <t>OFF-ST-10004507</t>
  </si>
  <si>
    <t>Box Arsip 4781</t>
  </si>
  <si>
    <t>FUR-FU-10004904</t>
  </si>
  <si>
    <t>Gorden 0748</t>
  </si>
  <si>
    <t>IDN-2014-106334</t>
  </si>
  <si>
    <t>OFF-PA-10003657</t>
  </si>
  <si>
    <t>Kertas HVS F4 3297</t>
  </si>
  <si>
    <t>IDN-2014-148383</t>
  </si>
  <si>
    <t>IDN-2014-120243</t>
  </si>
  <si>
    <t>IDN-2014-162866</t>
  </si>
  <si>
    <t>OFF-ST-10002562</t>
  </si>
  <si>
    <t>Box Arsip 9633</t>
  </si>
  <si>
    <t>IDN-2014-165393</t>
  </si>
  <si>
    <t>IDN-2014-163447</t>
  </si>
  <si>
    <t>GRS-1466</t>
  </si>
  <si>
    <t>Ganjaran Rajata, S.E.</t>
  </si>
  <si>
    <t>IDN-2014-153087</t>
  </si>
  <si>
    <t>TEC-AC-10003198</t>
  </si>
  <si>
    <t>Mouse Wireless 6628</t>
  </si>
  <si>
    <t>OFF-FA-10003485</t>
  </si>
  <si>
    <t>Isi Staples 8193</t>
  </si>
  <si>
    <t>OFF-PA-10001243</t>
  </si>
  <si>
    <t>Kertas HVS F4 4424</t>
  </si>
  <si>
    <t>IDN-2014-143371</t>
  </si>
  <si>
    <t>IDN-2014-164259</t>
  </si>
  <si>
    <t>OFF-AR-10003373</t>
  </si>
  <si>
    <t>Poster Ilustrasi 4659</t>
  </si>
  <si>
    <t>IDN-2014-141313</t>
  </si>
  <si>
    <t>OFF-PA-10003302</t>
  </si>
  <si>
    <t>Kertas HVS A4 6313</t>
  </si>
  <si>
    <t>OFF-AP-10002651</t>
  </si>
  <si>
    <t>Kipas Angin 8620</t>
  </si>
  <si>
    <t>OFF-ST-10000689</t>
  </si>
  <si>
    <t>Rak Dokumen 0329</t>
  </si>
  <si>
    <t>IDN-2014-102330</t>
  </si>
  <si>
    <t>IDN-2014-110786</t>
  </si>
  <si>
    <t>OFF-BI-10003305</t>
  </si>
  <si>
    <t>Binder Kulit A4 8493</t>
  </si>
  <si>
    <t>TEC-MA-10003183</t>
  </si>
  <si>
    <t>Mesin Absensi 0405</t>
  </si>
  <si>
    <t>IDN-2014-126802</t>
  </si>
  <si>
    <t>IDN-2014-152345</t>
  </si>
  <si>
    <t>TEC-PH-10001051</t>
  </si>
  <si>
    <t>Smartphone Entry Level 6430</t>
  </si>
  <si>
    <t>IDN-2014-118276</t>
  </si>
  <si>
    <t>NFS-7498</t>
  </si>
  <si>
    <t>Nadine Firmansyah, S.IP</t>
  </si>
  <si>
    <t>IDN-2014-106803</t>
  </si>
  <si>
    <t>PAFM-8892</t>
  </si>
  <si>
    <t>Puti Ami Farida, M.Farm</t>
  </si>
  <si>
    <t>OFF-LA-10001474</t>
  </si>
  <si>
    <t>Label Stiker 4988</t>
  </si>
  <si>
    <t>FUR-FU-10000672</t>
  </si>
  <si>
    <t>Lampu Meja 5406</t>
  </si>
  <si>
    <t>IDN-2014-165477</t>
  </si>
  <si>
    <t>DP-4195</t>
  </si>
  <si>
    <t>Dina Pranowo</t>
  </si>
  <si>
    <t>OFF-PA-10000528</t>
  </si>
  <si>
    <t>Kertas Foto 0622</t>
  </si>
  <si>
    <t>TEC-PH-10004897</t>
  </si>
  <si>
    <t>Smartphone Entry Level 4741</t>
  </si>
  <si>
    <t>IDN-2014-166730</t>
  </si>
  <si>
    <t>OFF-ST-10002554</t>
  </si>
  <si>
    <t>Lemari Arsip 6376</t>
  </si>
  <si>
    <t>IDN-2014-104738</t>
  </si>
  <si>
    <t>IDN-2014-138072</t>
  </si>
  <si>
    <t>IDN-2014-115189</t>
  </si>
  <si>
    <t>HSW-7482</t>
  </si>
  <si>
    <t>Hj. Siti Wibisono</t>
  </si>
  <si>
    <t>IDN-2014-131800</t>
  </si>
  <si>
    <t>OFF-AP-10004136</t>
  </si>
  <si>
    <t>Mesin Penghancur Kertas 9419</t>
  </si>
  <si>
    <t>IDN-2014-130960</t>
  </si>
  <si>
    <t>KN-9208</t>
  </si>
  <si>
    <t>Karsa Najmudin</t>
  </si>
  <si>
    <t>IDN-2014-169789</t>
  </si>
  <si>
    <t>DPF-7047</t>
  </si>
  <si>
    <t>drg. Pia Firmansyah</t>
  </si>
  <si>
    <t>IDN-2014-133592</t>
  </si>
  <si>
    <t>IDN-2014-111150</t>
  </si>
  <si>
    <t>TEC-AC-10000290</t>
  </si>
  <si>
    <t>Headset 1639</t>
  </si>
  <si>
    <t>FUR-CH-10004218</t>
  </si>
  <si>
    <t>Kursi Lipat 8364</t>
  </si>
  <si>
    <t>IDN-2014-133949</t>
  </si>
  <si>
    <t>PKL-3156</t>
  </si>
  <si>
    <t>Puti Kasiyah Lailasari</t>
  </si>
  <si>
    <t>TEC-PH-10004908</t>
  </si>
  <si>
    <t>Smartphone Entry Level 9187</t>
  </si>
  <si>
    <t>TEC-AC-10002049</t>
  </si>
  <si>
    <t>Flashdisk 0414</t>
  </si>
  <si>
    <t>IDN-2014-127383</t>
  </si>
  <si>
    <t>IDN-2014-143231</t>
  </si>
  <si>
    <t>TEC-AC-10000358</t>
  </si>
  <si>
    <t>Headset 9507</t>
  </si>
  <si>
    <t>IDN-2014-157644</t>
  </si>
  <si>
    <t>IDN-2014-150245</t>
  </si>
  <si>
    <t>TL-7188</t>
  </si>
  <si>
    <t>Tirta Latupono</t>
  </si>
  <si>
    <t>FUR-BO-10002613</t>
  </si>
  <si>
    <t>Rak Buku Besi 0303</t>
  </si>
  <si>
    <t>TEC-AC-10003614</t>
  </si>
  <si>
    <t>Keyboard USB 5029</t>
  </si>
  <si>
    <t>IDN-2015-104514</t>
  </si>
  <si>
    <t>AW-1716</t>
  </si>
  <si>
    <t>Anastasia Wahyudin</t>
  </si>
  <si>
    <t>OFF-PA-10004285</t>
  </si>
  <si>
    <t>Kertas HVS F4 5719</t>
  </si>
  <si>
    <t>IDN-2015-146262</t>
  </si>
  <si>
    <t>FUR-BO-10004695</t>
  </si>
  <si>
    <t>Rak Buku Kayu 7504</t>
  </si>
  <si>
    <t>TEC-MA-10000864</t>
  </si>
  <si>
    <t>Mesin Laminating 1890</t>
  </si>
  <si>
    <t>TEC-PH-10002844</t>
  </si>
  <si>
    <t>Smartphone Android 3585</t>
  </si>
  <si>
    <t>IDN-2015-121097</t>
  </si>
  <si>
    <t>IDN-2015-141243</t>
  </si>
  <si>
    <t>SK-7506</t>
  </si>
  <si>
    <t>Salimah Kuswoyo</t>
  </si>
  <si>
    <t>IDN-2015-149811</t>
  </si>
  <si>
    <t>IDN-2015-104241</t>
  </si>
  <si>
    <t>TPM-7552</t>
  </si>
  <si>
    <t>Teguh Prasetyo, M.Pd</t>
  </si>
  <si>
    <t>IDN-2015-158701</t>
  </si>
  <si>
    <t>IDN-2015-108588</t>
  </si>
  <si>
    <t>IDN-2015-154970</t>
  </si>
  <si>
    <t>IDN-2015-149636</t>
  </si>
  <si>
    <t>OFF-PA-10004041</t>
  </si>
  <si>
    <t>Kertas Foto 3553</t>
  </si>
  <si>
    <t>IDN-2015-119480</t>
  </si>
  <si>
    <t>OFF-PA-10004996</t>
  </si>
  <si>
    <t>Kertas Foto 1810</t>
  </si>
  <si>
    <t>OFF-AR-10004691</t>
  </si>
  <si>
    <t>Kaligrafi Dinding 0874</t>
  </si>
  <si>
    <t>OFF-AP-10001205</t>
  </si>
  <si>
    <t>Mesin Penghancur Kertas 0272</t>
  </si>
  <si>
    <t>IDN-2015-157154</t>
  </si>
  <si>
    <t>IDN-2015-128608</t>
  </si>
  <si>
    <t>CGR-6092</t>
  </si>
  <si>
    <t>Cut Gawati Ramadan</t>
  </si>
  <si>
    <t>IDN-2015-156755</t>
  </si>
  <si>
    <t>TNS-4380</t>
  </si>
  <si>
    <t>Tedi Novitasari, S.T.</t>
  </si>
  <si>
    <t>TEC-AC-10000487</t>
  </si>
  <si>
    <t>Headset 8479</t>
  </si>
  <si>
    <t>TEC-PH-10002262</t>
  </si>
  <si>
    <t>Smartphone Android 3281</t>
  </si>
  <si>
    <t>TEC-PH-10000912</t>
  </si>
  <si>
    <t>Feature Phone Dual SIM 2301</t>
  </si>
  <si>
    <t>IDN-2015-137526</t>
  </si>
  <si>
    <t>FUR-FU-10004845</t>
  </si>
  <si>
    <t>Gorden 8734</t>
  </si>
  <si>
    <t>IDN-2015-169677</t>
  </si>
  <si>
    <t>IPS-9712</t>
  </si>
  <si>
    <t>Irma Puspasari, S.Gz</t>
  </si>
  <si>
    <t>OFF-BI-10003364</t>
  </si>
  <si>
    <t>Ordner Arsip A4 9190</t>
  </si>
  <si>
    <t>IDN-2015-151547</t>
  </si>
  <si>
    <t>IDN-2015-152681</t>
  </si>
  <si>
    <t>IDN-2015-101399</t>
  </si>
  <si>
    <t>IDN-2015-141250</t>
  </si>
  <si>
    <t>IDN-2015-119214</t>
  </si>
  <si>
    <t>OFF-LA-10003077</t>
  </si>
  <si>
    <t>Label Stiker 5478</t>
  </si>
  <si>
    <t>IDN-2015-128958</t>
  </si>
  <si>
    <t>AZS-8806</t>
  </si>
  <si>
    <t>Ajeng Zulaika, S.I.Kom</t>
  </si>
  <si>
    <t>IDN-2015-109603</t>
  </si>
  <si>
    <t>OFF-PA-10003790</t>
  </si>
  <si>
    <t>Kertas Foto 6708</t>
  </si>
  <si>
    <t>IDN-2015-164777</t>
  </si>
  <si>
    <t>IDN-2015-168746</t>
  </si>
  <si>
    <t>TEC-PH-10002555</t>
  </si>
  <si>
    <t>Feature Phone Dual SIM 5001</t>
  </si>
  <si>
    <t>IDN-2015-116638</t>
  </si>
  <si>
    <t>IDN-2015-145401</t>
  </si>
  <si>
    <t>OFF-PA-10004405</t>
  </si>
  <si>
    <t>Kertas HVS A4 2606</t>
  </si>
  <si>
    <t>IDN-2015-121797</t>
  </si>
  <si>
    <t>TEC-MA-10000488</t>
  </si>
  <si>
    <t>Mesin Laminating 7360</t>
  </si>
  <si>
    <t>IDN-2015-149587</t>
  </si>
  <si>
    <t>FUR-FU-10003799</t>
  </si>
  <si>
    <t>Lampu Meja 8429</t>
  </si>
  <si>
    <t>IDN-2015-140921</t>
  </si>
  <si>
    <t>IDN-2015-132633</t>
  </si>
  <si>
    <t>IDN-2015-103093</t>
  </si>
  <si>
    <t>IDN-2015-127327</t>
  </si>
  <si>
    <t>FUR-FU-10003347</t>
  </si>
  <si>
    <t>Karpet Kantor 3251</t>
  </si>
  <si>
    <t>IDN-2015-157959</t>
  </si>
  <si>
    <t>IPMS-5808</t>
  </si>
  <si>
    <t>Ir. Prasetyo Maulana, S.I.Kom</t>
  </si>
  <si>
    <t>FUR-FU-10004093</t>
  </si>
  <si>
    <t>Gorden 3351</t>
  </si>
  <si>
    <t>IDN-2015-156482</t>
  </si>
  <si>
    <t>IDN-2015-137064</t>
  </si>
  <si>
    <t>CR-4492</t>
  </si>
  <si>
    <t>Cinthia Rajasa</t>
  </si>
  <si>
    <t>IDN-2015-104038</t>
  </si>
  <si>
    <t>ZF-6505</t>
  </si>
  <si>
    <t>Zalindra Fujiati</t>
  </si>
  <si>
    <t>OFF-PA-10002751</t>
  </si>
  <si>
    <t>Kertas HVS A4 8918</t>
  </si>
  <si>
    <t>TEC-AC-10003499</t>
  </si>
  <si>
    <t>Keyboard USB 2977</t>
  </si>
  <si>
    <t>FUR-BO-10002598</t>
  </si>
  <si>
    <t>Rak Buku Kayu 4418</t>
  </si>
  <si>
    <t>IDN-2015-111507</t>
  </si>
  <si>
    <t>IDN-2015-147529</t>
  </si>
  <si>
    <t>IDN-2015-114923</t>
  </si>
  <si>
    <t>IDN-2015-130491</t>
  </si>
  <si>
    <t>OFF-PA-10000791</t>
  </si>
  <si>
    <t>Kertas HVS A4 4651</t>
  </si>
  <si>
    <t>IDN-2015-153374</t>
  </si>
  <si>
    <t>IDN-2015-101007</t>
  </si>
  <si>
    <t>IDN-2015-135391</t>
  </si>
  <si>
    <t>IDN-2015-146038</t>
  </si>
  <si>
    <t>PWLS-5607</t>
  </si>
  <si>
    <t>Puti Wani Laksmiwati, S.E.I</t>
  </si>
  <si>
    <t>IDN-2015-101126</t>
  </si>
  <si>
    <t>IDN-2015-147662</t>
  </si>
  <si>
    <t>TEC-PH-10002834</t>
  </si>
  <si>
    <t>Smartphone Entry Level 6921</t>
  </si>
  <si>
    <t>IDN-2015-116876</t>
  </si>
  <si>
    <t>OFF-BI-10002897</t>
  </si>
  <si>
    <t>Binder Kulit A4 7041</t>
  </si>
  <si>
    <t>IDN-2015-154326</t>
  </si>
  <si>
    <t>IDN-2015-116092</t>
  </si>
  <si>
    <t>IDN-2015-156923</t>
  </si>
  <si>
    <t>IDN-2015-121776</t>
  </si>
  <si>
    <t>IDN-2015-111234</t>
  </si>
  <si>
    <t>IDN-2015-105725</t>
  </si>
  <si>
    <t>JP-2630</t>
  </si>
  <si>
    <t>Jasmin Prasetyo</t>
  </si>
  <si>
    <t>IDN-2015-169740</t>
  </si>
  <si>
    <t>TEC-AC-10000927</t>
  </si>
  <si>
    <t>Flashdisk 1138</t>
  </si>
  <si>
    <t>IDN-2015-152611</t>
  </si>
  <si>
    <t>IDN-2015-129770</t>
  </si>
  <si>
    <t>OFF-PA-10000249</t>
  </si>
  <si>
    <t>Kertas HVS F4 7633</t>
  </si>
  <si>
    <t>IDN-2015-162782</t>
  </si>
  <si>
    <t>IDN-2015-132374</t>
  </si>
  <si>
    <t>IDN-2015-132276</t>
  </si>
  <si>
    <t>RM-9952</t>
  </si>
  <si>
    <t>Respati Mardhiyah</t>
  </si>
  <si>
    <t>OFF-AP-10000804</t>
  </si>
  <si>
    <t>Kipas Angin 7881</t>
  </si>
  <si>
    <t>IDN-2015-154900</t>
  </si>
  <si>
    <t>IDN-2015-111325</t>
  </si>
  <si>
    <t>IDN-2015-104129</t>
  </si>
  <si>
    <t>TEC-PH-10003800</t>
  </si>
  <si>
    <t>Feature Phone Dual SIM 2673</t>
  </si>
  <si>
    <t>IDN-2015-138485</t>
  </si>
  <si>
    <t>AS-2630</t>
  </si>
  <si>
    <t>Asirwada Suwarno</t>
  </si>
  <si>
    <t>IDN-2015-145436</t>
  </si>
  <si>
    <t>IDN-2015-102316</t>
  </si>
  <si>
    <t>IDN-2015-133494</t>
  </si>
  <si>
    <t>OFF-AP-10002906</t>
  </si>
  <si>
    <t>Kipas Angin 8494</t>
  </si>
  <si>
    <t>IDN-2015-153325</t>
  </si>
  <si>
    <t>OFF-BI-10004236</t>
  </si>
  <si>
    <t>Binder Plastik A4 7696</t>
  </si>
  <si>
    <t>IDN-2015-133585</t>
  </si>
  <si>
    <t>FUR-BO-10001811</t>
  </si>
  <si>
    <t>Rak Buku Besi 5889</t>
  </si>
  <si>
    <t>IDN-2015-104052</t>
  </si>
  <si>
    <t>TPS-9686</t>
  </si>
  <si>
    <t>Tira Purnawati, S.H.</t>
  </si>
  <si>
    <t>TEC-PH-10003215</t>
  </si>
  <si>
    <t>Smartphone Entry Level 2653</t>
  </si>
  <si>
    <t>OFF-AR-10003696</t>
  </si>
  <si>
    <t>Kaligrafi Dinding 3622</t>
  </si>
  <si>
    <t>IDN-2015-110457</t>
  </si>
  <si>
    <t>HZAS-2999</t>
  </si>
  <si>
    <t>Hj. Zaenab Ardianto, S.H.</t>
  </si>
  <si>
    <t>IDN-2015-105970</t>
  </si>
  <si>
    <t>IDN-2015-153108</t>
  </si>
  <si>
    <t>OFF-AP-10002222</t>
  </si>
  <si>
    <t>Dispenser Air 2197</t>
  </si>
  <si>
    <t>IDN-2015-109001</t>
  </si>
  <si>
    <t>IDN-2015-109512</t>
  </si>
  <si>
    <t>IDN-2015-140221</t>
  </si>
  <si>
    <t>TEC-PH-10000562</t>
  </si>
  <si>
    <t>Smartphone Android 5142</t>
  </si>
  <si>
    <t>IDN-2015-125185</t>
  </si>
  <si>
    <t>DSKM-1408</t>
  </si>
  <si>
    <t>Drs. Safina Kurniawan, M.Pd</t>
  </si>
  <si>
    <t>FUR-FU-10003247</t>
  </si>
  <si>
    <t>Karpet Kantor 3745</t>
  </si>
  <si>
    <t>IDN-2015-151785</t>
  </si>
  <si>
    <t>OH-5945</t>
  </si>
  <si>
    <t>Oni Hidayanto</t>
  </si>
  <si>
    <t>IDN-2015-120320</t>
  </si>
  <si>
    <t>IDN-2015-142944</t>
  </si>
  <si>
    <t>TEC-CO-10003763</t>
  </si>
  <si>
    <t>Printer Multifungsi 8612</t>
  </si>
  <si>
    <t>IDN-2015-146255</t>
  </si>
  <si>
    <t>TEC-PH-10001619</t>
  </si>
  <si>
    <t>Feature Phone Dual SIM 8487</t>
  </si>
  <si>
    <t>TEC-AC-10004469</t>
  </si>
  <si>
    <t>Flashdisk 3430</t>
  </si>
  <si>
    <t>IDN-2015-105627</t>
  </si>
  <si>
    <t>IYSS-9549</t>
  </si>
  <si>
    <t>Ir. Yance Saputra, S.T.</t>
  </si>
  <si>
    <t>FUR-CH-10002084</t>
  </si>
  <si>
    <t>Kursi Kerja Ergonomis 6641</t>
  </si>
  <si>
    <t>IDN-2015-132136</t>
  </si>
  <si>
    <t>IDN-2015-107741</t>
  </si>
  <si>
    <t>OFF-AR-10002704</t>
  </si>
  <si>
    <t>Poster Ilustrasi 9891</t>
  </si>
  <si>
    <t>IDN-2015-160213</t>
  </si>
  <si>
    <t>OFF-PA-10003848</t>
  </si>
  <si>
    <t>Kertas HVS A4 3808</t>
  </si>
  <si>
    <t>IDN-2015-123155</t>
  </si>
  <si>
    <t>IDN-2015-110345</t>
  </si>
  <si>
    <t>RR-8152</t>
  </si>
  <si>
    <t>Rini Rajasa</t>
  </si>
  <si>
    <t>IDN-2015-118906</t>
  </si>
  <si>
    <t>IDN-2015-146829</t>
  </si>
  <si>
    <t>IDN-2015-128083</t>
  </si>
  <si>
    <t>HM-1617</t>
  </si>
  <si>
    <t>Hartana Megantara</t>
  </si>
  <si>
    <t>IDN-2015-148705</t>
  </si>
  <si>
    <t>IDN-2015-139675</t>
  </si>
  <si>
    <t>IDN-2015-114237</t>
  </si>
  <si>
    <t>IDN-2015-163587</t>
  </si>
  <si>
    <t>IDN-2015-167479</t>
  </si>
  <si>
    <t>IDN-2015-155124</t>
  </si>
  <si>
    <t>TEC-PH-10003356</t>
  </si>
  <si>
    <t>Smartphone Android 4143</t>
  </si>
  <si>
    <t>IDN-2015-145352</t>
  </si>
  <si>
    <t>ES-5811</t>
  </si>
  <si>
    <t>Endah Safitri</t>
  </si>
  <si>
    <t>OFF-AR-10003856</t>
  </si>
  <si>
    <t>Kaligrafi Dinding 5826</t>
  </si>
  <si>
    <t>IDN-2015-112116</t>
  </si>
  <si>
    <t>DNW-1220</t>
  </si>
  <si>
    <t>Dr. Nabila Winarsih</t>
  </si>
  <si>
    <t>IDN-2015-134257</t>
  </si>
  <si>
    <t>IDN-2015-144722</t>
  </si>
  <si>
    <t>FUR-FU-10001215</t>
  </si>
  <si>
    <t>Gorden 4345</t>
  </si>
  <si>
    <t>IDN-2015-150231</t>
  </si>
  <si>
    <t>OFF-AR-10001761</t>
  </si>
  <si>
    <t>Poster Ilustrasi 5983</t>
  </si>
  <si>
    <t>IDN-2015-153906</t>
  </si>
  <si>
    <t>TEC-PH-10001527</t>
  </si>
  <si>
    <t>Feature Phone Dual SIM 4394</t>
  </si>
  <si>
    <t>IDN-2015-110632</t>
  </si>
  <si>
    <t>TEC-AC-10000387</t>
  </si>
  <si>
    <t>Mouse Wireless 8928</t>
  </si>
  <si>
    <t>OFF-ST-10001291</t>
  </si>
  <si>
    <t>Lemari Arsip 6361</t>
  </si>
  <si>
    <t>IDN-2015-143532</t>
  </si>
  <si>
    <t>IDN-2015-111829</t>
  </si>
  <si>
    <t>IDN-2015-168088</t>
  </si>
  <si>
    <t>DIM-4329</t>
  </si>
  <si>
    <t>drg. Ilsa Maryadi</t>
  </si>
  <si>
    <t>IDN-2015-113110</t>
  </si>
  <si>
    <t>OFF-PA-10002749</t>
  </si>
  <si>
    <t>Kertas HVS F4 8373</t>
  </si>
  <si>
    <t>IDN-2015-132101</t>
  </si>
  <si>
    <t>KHS-2592</t>
  </si>
  <si>
    <t>Kamaria Hidayanto, S.H.</t>
  </si>
  <si>
    <t>OFF-ST-10000142</t>
  </si>
  <si>
    <t>Box Arsip 6923</t>
  </si>
  <si>
    <t>IDN-2015-149993</t>
  </si>
  <si>
    <t>OFF-BI-10000088</t>
  </si>
  <si>
    <t>Binder Kancing A4 8839</t>
  </si>
  <si>
    <t>OFF-SU-10001165</t>
  </si>
  <si>
    <t>Perlengkapan Kantor 0260</t>
  </si>
  <si>
    <t>IDN-2015-163104</t>
  </si>
  <si>
    <t>IDN-2015-159534</t>
  </si>
  <si>
    <t>OFF-ST-10001172</t>
  </si>
  <si>
    <t>Lemari Arsip 1280</t>
  </si>
  <si>
    <t>IDN-2015-127607</t>
  </si>
  <si>
    <t>IDN-2015-165813</t>
  </si>
  <si>
    <t>IDN-2015-106565</t>
  </si>
  <si>
    <t>JO-9717</t>
  </si>
  <si>
    <t>Jamalia Oktaviani</t>
  </si>
  <si>
    <t>OFF-EN-10004386</t>
  </si>
  <si>
    <t>Amplop Coklat 0282</t>
  </si>
  <si>
    <t>IDN-2015-120621</t>
  </si>
  <si>
    <t>RT-3573</t>
  </si>
  <si>
    <t>Rahayu Tampubolon</t>
  </si>
  <si>
    <t>OFF-PA-10002254</t>
  </si>
  <si>
    <t>Kertas Foto 5678</t>
  </si>
  <si>
    <t>IDN-2015-163279</t>
  </si>
  <si>
    <t>IDN-2015-117884</t>
  </si>
  <si>
    <t>OFF-ST-10002182</t>
  </si>
  <si>
    <t>Box Arsip 2917</t>
  </si>
  <si>
    <t>IDN-2015-157812</t>
  </si>
  <si>
    <t>CTM-8449</t>
  </si>
  <si>
    <t>Cut Titi Marbun</t>
  </si>
  <si>
    <t>TEC-AC-10000171</t>
  </si>
  <si>
    <t>Keyboard USB 5501</t>
  </si>
  <si>
    <t>IDN-2015-163440</t>
  </si>
  <si>
    <t>OFF-PA-10003127</t>
  </si>
  <si>
    <t>Kertas HVS A4 1055</t>
  </si>
  <si>
    <t>OFF-BI-10000285</t>
  </si>
  <si>
    <t>Binder Plastik A4 8432</t>
  </si>
  <si>
    <t>IDN-2015-121552</t>
  </si>
  <si>
    <t>AZ-2525</t>
  </si>
  <si>
    <t>Ayu Zulkarnain</t>
  </si>
  <si>
    <t>OFF-AR-10003217</t>
  </si>
  <si>
    <t>Kaligrafi Dinding 5546</t>
  </si>
  <si>
    <t>IDN-2015-138219</t>
  </si>
  <si>
    <t>IDN-2015-130218</t>
  </si>
  <si>
    <t>IDN-2015-125374</t>
  </si>
  <si>
    <t>IDN-2015-107944</t>
  </si>
  <si>
    <t>IDN-2015-112508</t>
  </si>
  <si>
    <t>DY-3274</t>
  </si>
  <si>
    <t>Daru Yulianti</t>
  </si>
  <si>
    <t>OFF-AP-10002287</t>
  </si>
  <si>
    <t>Mesin Penghancur Kertas 7509</t>
  </si>
  <si>
    <t>IDN-2015-118423</t>
  </si>
  <si>
    <t>IDN-2015-145457</t>
  </si>
  <si>
    <t>FUR-FU-10003832</t>
  </si>
  <si>
    <t>Gorden 2841</t>
  </si>
  <si>
    <t>IDN-2015-103793</t>
  </si>
  <si>
    <t>CI-2976</t>
  </si>
  <si>
    <t>Cici Iswahyudi</t>
  </si>
  <si>
    <t>IDN-2015-164301</t>
  </si>
  <si>
    <t>IDN-2015-167374</t>
  </si>
  <si>
    <t>OFF-PA-10001950</t>
  </si>
  <si>
    <t>Kertas Foto 2408</t>
  </si>
  <si>
    <t>IDN-2015-116981</t>
  </si>
  <si>
    <t>OFF-AP-10000595</t>
  </si>
  <si>
    <t>Dispenser Air 3063</t>
  </si>
  <si>
    <t>IDN-2015-132948</t>
  </si>
  <si>
    <t>IDN-2015-135363</t>
  </si>
  <si>
    <t>IDN-2015-133536</t>
  </si>
  <si>
    <t>IDN-2015-131534</t>
  </si>
  <si>
    <t>OFF-PA-10000743</t>
  </si>
  <si>
    <t>Kertas HVS F4 0474</t>
  </si>
  <si>
    <t>TEC-AC-10002253</t>
  </si>
  <si>
    <t>Flashdisk 9854</t>
  </si>
  <si>
    <t>IDN-2015-105361</t>
  </si>
  <si>
    <t>VM-6766</t>
  </si>
  <si>
    <t>Violet Maryati</t>
  </si>
  <si>
    <t>OFF-PA-10002615</t>
  </si>
  <si>
    <t>Kertas HVS F4 6645</t>
  </si>
  <si>
    <t>IDN-2015-103996</t>
  </si>
  <si>
    <t>OFF-PA-10001736</t>
  </si>
  <si>
    <t>Kertas HVS A4 8038</t>
  </si>
  <si>
    <t>TEC-AC-10003116</t>
  </si>
  <si>
    <t>Flashdisk 6766</t>
  </si>
  <si>
    <t>IDN-2015-150749</t>
  </si>
  <si>
    <t>IDN-2015-153549</t>
  </si>
  <si>
    <t>FUR-CH-10004086</t>
  </si>
  <si>
    <t>Kursi Kantor 5665</t>
  </si>
  <si>
    <t>IDN-2015-121272</t>
  </si>
  <si>
    <t>OFF-AP-10001947</t>
  </si>
  <si>
    <t>Kipas Angin 9337</t>
  </si>
  <si>
    <t>IDN-2015-121405</t>
  </si>
  <si>
    <t>IDN-2015-104871</t>
  </si>
  <si>
    <t>IDN-2015-137106</t>
  </si>
  <si>
    <t>TEC-PH-10000011</t>
  </si>
  <si>
    <t>Feature Phone Dual SIM 9348</t>
  </si>
  <si>
    <t>IDN-2015-128125</t>
  </si>
  <si>
    <t>FUR-FU-10001085</t>
  </si>
  <si>
    <t>Lampu Meja 1767</t>
  </si>
  <si>
    <t>IDN-2015-159513</t>
  </si>
  <si>
    <t>PZH-6298</t>
  </si>
  <si>
    <t>Puti Zelaya Hassanah</t>
  </si>
  <si>
    <t>TEC-MA-10003329</t>
  </si>
  <si>
    <t>Mesin Absensi 3725</t>
  </si>
  <si>
    <t>IDN-2015-142811</t>
  </si>
  <si>
    <t>IDN-2015-122140</t>
  </si>
  <si>
    <t>UU-4541</t>
  </si>
  <si>
    <t>Umaya Uyainah</t>
  </si>
  <si>
    <t>IDN-2015-136378</t>
  </si>
  <si>
    <t>OFF-BI-10003707</t>
  </si>
  <si>
    <t>Binder Kancing A4 0987</t>
  </si>
  <si>
    <t>TEC-AC-10003289</t>
  </si>
  <si>
    <t>Mouse Wireless 2636</t>
  </si>
  <si>
    <t>IDN-2015-112452</t>
  </si>
  <si>
    <t>IDN-2015-110667</t>
  </si>
  <si>
    <t>FUR-FU-10004622</t>
  </si>
  <si>
    <t>Lampu Meja 9672</t>
  </si>
  <si>
    <t>OFF-AP-10003849</t>
  </si>
  <si>
    <t>Dispenser Air 6660</t>
  </si>
  <si>
    <t>IDN-2015-167010</t>
  </si>
  <si>
    <t>IDN-2015-119942</t>
  </si>
  <si>
    <t>IDN-2015-102855</t>
  </si>
  <si>
    <t>IDN-2015-136476</t>
  </si>
  <si>
    <t>OFF-AR-10002467</t>
  </si>
  <si>
    <t>Lukisan Kanvas 8872</t>
  </si>
  <si>
    <t>TEC-PH-10000347</t>
  </si>
  <si>
    <t>Feature Phone Dual SIM 8115</t>
  </si>
  <si>
    <t>FUR-FU-10001037</t>
  </si>
  <si>
    <t>Gorden 6452</t>
  </si>
  <si>
    <t>OFF-BI-10002072</t>
  </si>
  <si>
    <t>Binder Plastik A4 9336</t>
  </si>
  <si>
    <t>IDN-2015-161452</t>
  </si>
  <si>
    <t>IDN-2015-124541</t>
  </si>
  <si>
    <t>IDN-2015-100888</t>
  </si>
  <si>
    <t>IDN-2015-166492</t>
  </si>
  <si>
    <t>IDN-2015-140025</t>
  </si>
  <si>
    <t>IDN-2015-130554</t>
  </si>
  <si>
    <t>TEC-AC-10002402</t>
  </si>
  <si>
    <t>Headset 6863</t>
  </si>
  <si>
    <t>IDN-2015-116512</t>
  </si>
  <si>
    <t>IDN-2015-101000</t>
  </si>
  <si>
    <t>OFF-AP-10000179</t>
  </si>
  <si>
    <t>Kipas Angin 7895</t>
  </si>
  <si>
    <t>IDN-2015-142027</t>
  </si>
  <si>
    <t>FUR-TA-10002774</t>
  </si>
  <si>
    <t>Meja Belajar 2372</t>
  </si>
  <si>
    <t>IDN-2015-168767</t>
  </si>
  <si>
    <t>IDN-2015-134201</t>
  </si>
  <si>
    <t>OFF-ST-10001476</t>
  </si>
  <si>
    <t>Rak Dokumen 3487</t>
  </si>
  <si>
    <t>IDN-2015-111164</t>
  </si>
  <si>
    <t>OFF-AP-10004487</t>
  </si>
  <si>
    <t>Kipas Angin 1923</t>
  </si>
  <si>
    <t>IDN-2015-125563</t>
  </si>
  <si>
    <t>FUR-FU-10001290</t>
  </si>
  <si>
    <t>IDN-2015-136987</t>
  </si>
  <si>
    <t>TEC-CO-10001943</t>
  </si>
  <si>
    <t>Printer Laser 1541</t>
  </si>
  <si>
    <t>FUR-FU-10000087</t>
  </si>
  <si>
    <t>Lampu Meja 8552</t>
  </si>
  <si>
    <t>IDN-2015-145415</t>
  </si>
  <si>
    <t>HS-4657</t>
  </si>
  <si>
    <t>Hartana Suryono</t>
  </si>
  <si>
    <t>IDN-2015-120502</t>
  </si>
  <si>
    <t>IDN-2015-168704</t>
  </si>
  <si>
    <t>IDN-2015-100216</t>
  </si>
  <si>
    <t>RAP-5025</t>
  </si>
  <si>
    <t>R.M. Atmaja Puspita</t>
  </si>
  <si>
    <t>OFF-PA-10002968</t>
  </si>
  <si>
    <t>Kertas HVS F4 1569</t>
  </si>
  <si>
    <t>IDN-2015-133837</t>
  </si>
  <si>
    <t>OFF-ST-10000344</t>
  </si>
  <si>
    <t>Lemari Arsip 9243</t>
  </si>
  <si>
    <t>IDN-2015-149678</t>
  </si>
  <si>
    <t>GSS-9310</t>
  </si>
  <si>
    <t>Gandewa Saputra, S.Farm</t>
  </si>
  <si>
    <t>FUR-TA-10002530</t>
  </si>
  <si>
    <t>Meja Rapat 3451</t>
  </si>
  <si>
    <t>IDN-2015-106257</t>
  </si>
  <si>
    <t>DGJ-8204</t>
  </si>
  <si>
    <t>Drs. Gara Jailani</t>
  </si>
  <si>
    <t>TEC-PH-10001494</t>
  </si>
  <si>
    <t>Smartphone Android 5853</t>
  </si>
  <si>
    <t>IDN-2015-120551</t>
  </si>
  <si>
    <t>IDN-2015-133452</t>
  </si>
  <si>
    <t>OFF-AP-10004980</t>
  </si>
  <si>
    <t>Mesin Penghancur Kertas 6819</t>
  </si>
  <si>
    <t>FUR-FU-10004973</t>
  </si>
  <si>
    <t>Gorden 1168</t>
  </si>
  <si>
    <t>IDN-2015-116841</t>
  </si>
  <si>
    <t>MWS-8110</t>
  </si>
  <si>
    <t>Maida Wijaya, S.H.</t>
  </si>
  <si>
    <t>IDN-2015-146675</t>
  </si>
  <si>
    <t>IDN-2015-137974</t>
  </si>
  <si>
    <t>FUR-BO-10001519</t>
  </si>
  <si>
    <t>Rak Buku Kayu 4926</t>
  </si>
  <si>
    <t>IDN-2015-161263</t>
  </si>
  <si>
    <t>IDN-2015-142734</t>
  </si>
  <si>
    <t>FUR-CH-10003968</t>
  </si>
  <si>
    <t>Kursi Kerja Ergonomis 9846</t>
  </si>
  <si>
    <t>OFF-BI-10004330</t>
  </si>
  <si>
    <t>Binder Plastik A4 8212</t>
  </si>
  <si>
    <t>TEC-AC-10004396</t>
  </si>
  <si>
    <t>Flashdisk 4850</t>
  </si>
  <si>
    <t>IDN-2015-106215</t>
  </si>
  <si>
    <t>OFF-FA-10001229</t>
  </si>
  <si>
    <t>Penjepit Kertas 8255</t>
  </si>
  <si>
    <t>IDN-2015-155306</t>
  </si>
  <si>
    <t>IDN-2015-148712</t>
  </si>
  <si>
    <t>OFF-AR-10000614</t>
  </si>
  <si>
    <t>Lukisan Kanvas 0976</t>
  </si>
  <si>
    <t>OFF-BI-10001900</t>
  </si>
  <si>
    <t>Binder Kancing A4 2435</t>
  </si>
  <si>
    <t>IDN-2015-163433</t>
  </si>
  <si>
    <t>PW-4891</t>
  </si>
  <si>
    <t>Pia Waluyo</t>
  </si>
  <si>
    <t>IDN-2015-115742</t>
  </si>
  <si>
    <t>IDN-2015-142601</t>
  </si>
  <si>
    <t>OFF-PA-10000483</t>
  </si>
  <si>
    <t>Kertas HVS A4 6758</t>
  </si>
  <si>
    <t>IDN-2015-134271</t>
  </si>
  <si>
    <t>OFF-LA-10004093</t>
  </si>
  <si>
    <t>Label Harga 7901</t>
  </si>
  <si>
    <t>TEC-AC-10003590</t>
  </si>
  <si>
    <t>Headset 1867</t>
  </si>
  <si>
    <t>OFF-ST-10002756</t>
  </si>
  <si>
    <t>Box Arsip 9150</t>
  </si>
  <si>
    <t>IDN-2015-113593</t>
  </si>
  <si>
    <t>TEC-PH-10003357</t>
  </si>
  <si>
    <t>Smartphone Android 7128</t>
  </si>
  <si>
    <t>FUR-CH-10003061</t>
  </si>
  <si>
    <t>Kursi Lipat 3274</t>
  </si>
  <si>
    <t>IDN-2015-102722</t>
  </si>
  <si>
    <t>IDN-2015-155369</t>
  </si>
  <si>
    <t>IDN-2015-149342</t>
  </si>
  <si>
    <t>IDN-2015-109169</t>
  </si>
  <si>
    <t>AW-2328</t>
  </si>
  <si>
    <t>Ade Wahyudin</t>
  </si>
  <si>
    <t>OFF-EN-10003296</t>
  </si>
  <si>
    <t>Amplop Coklat 8686</t>
  </si>
  <si>
    <t>IDN-2015-142433</t>
  </si>
  <si>
    <t>FUR-FU-10002937</t>
  </si>
  <si>
    <t>Karpet Kantor 8175</t>
  </si>
  <si>
    <t>IDN-2015-107678</t>
  </si>
  <si>
    <t>ICNM-9308</t>
  </si>
  <si>
    <t>Ir. Cindy Natsir, M.Farm</t>
  </si>
  <si>
    <t>FUR-FU-10003394</t>
  </si>
  <si>
    <t>Gorden 0350</t>
  </si>
  <si>
    <t>IDN-2015-151253</t>
  </si>
  <si>
    <t>IDN-2015-118227</t>
  </si>
  <si>
    <t>IDN-2015-112557</t>
  </si>
  <si>
    <t>IDN-2015-130365</t>
  </si>
  <si>
    <t>FUR-CH-10003535</t>
  </si>
  <si>
    <t>Kursi Lipat 5746</t>
  </si>
  <si>
    <t>IDN-2015-153878</t>
  </si>
  <si>
    <t>IDN-2015-143602</t>
  </si>
  <si>
    <t>IDN-2015-115420</t>
  </si>
  <si>
    <t>GP-3251</t>
  </si>
  <si>
    <t>Gangsar Prakasa</t>
  </si>
  <si>
    <t>IDN-2015-122266</t>
  </si>
  <si>
    <t>IDN-2015-137302</t>
  </si>
  <si>
    <t>IDN-2015-134026</t>
  </si>
  <si>
    <t>IDN-2015-114839</t>
  </si>
  <si>
    <t>TEC-PH-10003174</t>
  </si>
  <si>
    <t>Smartphone Entry Level 4562</t>
  </si>
  <si>
    <t>IDN-2015-124450</t>
  </si>
  <si>
    <t>OFF-AR-10001166</t>
  </si>
  <si>
    <t>Lukisan Kanvas 2568</t>
  </si>
  <si>
    <t>FUR-CH-10000309</t>
  </si>
  <si>
    <t>Kursi Kerja Ergonomis 4836</t>
  </si>
  <si>
    <t>IDN-2015-151841</t>
  </si>
  <si>
    <t>TEC-MA-10004212</t>
  </si>
  <si>
    <t>Mesin Laminating 6982</t>
  </si>
  <si>
    <t>IDN-2015-130792</t>
  </si>
  <si>
    <t>IDN-2015-120782</t>
  </si>
  <si>
    <t>OFF-AP-10003779</t>
  </si>
  <si>
    <t>Kipas Angin 8008</t>
  </si>
  <si>
    <t>IDN-2015-157434</t>
  </si>
  <si>
    <t>IDN-2015-135174</t>
  </si>
  <si>
    <t>IDN-2015-115238</t>
  </si>
  <si>
    <t>CWHS-9881</t>
  </si>
  <si>
    <t>Cut Widya Hakim, S.H.</t>
  </si>
  <si>
    <t>FUR-FU-10002445</t>
  </si>
  <si>
    <t>Lampu Meja 8657</t>
  </si>
  <si>
    <t>IDN-2015-164175</t>
  </si>
  <si>
    <t>FUR-FU-10001025</t>
  </si>
  <si>
    <t>Lampu Meja 0435</t>
  </si>
  <si>
    <t>TEC-PH-10001300</t>
  </si>
  <si>
    <t>Smartphone Android 4831</t>
  </si>
  <si>
    <t>IDN-2015-103716</t>
  </si>
  <si>
    <t>IDN-2015-161998</t>
  </si>
  <si>
    <t>DJ-3539</t>
  </si>
  <si>
    <t>Darmana Januar</t>
  </si>
  <si>
    <t>OFF-SU-10004261</t>
  </si>
  <si>
    <t>Perlengkapan Kantor 1121</t>
  </si>
  <si>
    <t>IDN-2015-104486</t>
  </si>
  <si>
    <t>IDN-2015-145821</t>
  </si>
  <si>
    <t>TEC-PH-10004348</t>
  </si>
  <si>
    <t>Feature Phone Dual SIM 3831</t>
  </si>
  <si>
    <t>OFF-AR-10004022</t>
  </si>
  <si>
    <t>Poster Ilustrasi 6587</t>
  </si>
  <si>
    <t>OFF-SU-10002573</t>
  </si>
  <si>
    <t>Perlengkapan Kantor 1210</t>
  </si>
  <si>
    <t>IDN-2015-116687</t>
  </si>
  <si>
    <t>IDN-2015-150770</t>
  </si>
  <si>
    <t>JA-9769</t>
  </si>
  <si>
    <t>Jarwa Aryani</t>
  </si>
  <si>
    <t>IDN-2015-112130</t>
  </si>
  <si>
    <t>OFF-AP-10003266</t>
  </si>
  <si>
    <t>Kipas Angin 4986</t>
  </si>
  <si>
    <t>IDN-2015-107937</t>
  </si>
  <si>
    <t>JI-2247</t>
  </si>
  <si>
    <t>Jessica Irawan</t>
  </si>
  <si>
    <t>OFF-AR-10001468</t>
  </si>
  <si>
    <t>Kaligrafi Dinding 4630</t>
  </si>
  <si>
    <t>IDN-2015-160864</t>
  </si>
  <si>
    <t>IDN-2015-110548</t>
  </si>
  <si>
    <t>TEC-PH-10002922</t>
  </si>
  <si>
    <t>Feature Phone Dual SIM 9987</t>
  </si>
  <si>
    <t>IDN-2015-144253</t>
  </si>
  <si>
    <t>FUR-FU-10002671</t>
  </si>
  <si>
    <t>Gorden 5274</t>
  </si>
  <si>
    <t>IDN-2015-146290</t>
  </si>
  <si>
    <t>SMS-4748</t>
  </si>
  <si>
    <t>Siska Mardhiyah, S.Ked</t>
  </si>
  <si>
    <t>IDN-2015-129700</t>
  </si>
  <si>
    <t>IDN-2015-147879</t>
  </si>
  <si>
    <t>IDN-2015-137512</t>
  </si>
  <si>
    <t>GP-6091</t>
  </si>
  <si>
    <t>Gangsa Purwanti</t>
  </si>
  <si>
    <t>FUR-TA-10001095</t>
  </si>
  <si>
    <t>Meja Belajar 2689</t>
  </si>
  <si>
    <t>IDN-2015-109939</t>
  </si>
  <si>
    <t>IDN-2015-160857</t>
  </si>
  <si>
    <t>IDN-2015-136798</t>
  </si>
  <si>
    <t>IDN-2015-113971</t>
  </si>
  <si>
    <t>IDN-2015-142055</t>
  </si>
  <si>
    <t>IDN-2015-155635</t>
  </si>
  <si>
    <t>IDN-2015-144043</t>
  </si>
  <si>
    <t>IDN-2015-129217</t>
  </si>
  <si>
    <t>OFF-AP-10002439</t>
  </si>
  <si>
    <t>Kipas Angin 5007</t>
  </si>
  <si>
    <t>IDN-2015-135727</t>
  </si>
  <si>
    <t>FUR-CH-10004540</t>
  </si>
  <si>
    <t>Kursi Lipat 1688</t>
  </si>
  <si>
    <t>IDN-2015-131856</t>
  </si>
  <si>
    <t>IDN-2015-159380</t>
  </si>
  <si>
    <t>OFF-PA-10003893</t>
  </si>
  <si>
    <t>Kertas HVS F4 9028</t>
  </si>
  <si>
    <t>IDN-2015-162607</t>
  </si>
  <si>
    <t>CY-8053</t>
  </si>
  <si>
    <t>Calista Yulianti</t>
  </si>
  <si>
    <t>IDN-2015-130876</t>
  </si>
  <si>
    <t>OFF-PA-10004239</t>
  </si>
  <si>
    <t>Kertas Foto 8263</t>
  </si>
  <si>
    <t>IDN-2015-122910</t>
  </si>
  <si>
    <t>IDN-2015-145835</t>
  </si>
  <si>
    <t>IDN-2015-119291</t>
  </si>
  <si>
    <t>IDN-2015-165162</t>
  </si>
  <si>
    <t>IDN-2015-100146</t>
  </si>
  <si>
    <t>OFF-EN-10000927</t>
  </si>
  <si>
    <t>Amplop Coklat 5942</t>
  </si>
  <si>
    <t>OFF-AR-10001118</t>
  </si>
  <si>
    <t>Lukisan Kanvas 3624</t>
  </si>
  <si>
    <t>IDN-2015-138492</t>
  </si>
  <si>
    <t>IDN-2015-166604</t>
  </si>
  <si>
    <t>OFF-EN-10004147</t>
  </si>
  <si>
    <t>Amplop Putih 2165</t>
  </si>
  <si>
    <t>IDN-2015-100769</t>
  </si>
  <si>
    <t>IDN-2015-100251</t>
  </si>
  <si>
    <t>OFF-LA-10003766</t>
  </si>
  <si>
    <t>Label Harga 1111</t>
  </si>
  <si>
    <t>IDN-2015-117184</t>
  </si>
  <si>
    <t>OFF-PA-10002250</t>
  </si>
  <si>
    <t>Kertas HVS A4 5945</t>
  </si>
  <si>
    <t>OFF-BI-10002082</t>
  </si>
  <si>
    <t>Binder Kancing A4 3483</t>
  </si>
  <si>
    <t>IDN-2015-165554</t>
  </si>
  <si>
    <t>IDN-2015-153535</t>
  </si>
  <si>
    <t>IDN-2015-168914</t>
  </si>
  <si>
    <t>IDN-2015-102806</t>
  </si>
  <si>
    <t>IDN-2015-169278</t>
  </si>
  <si>
    <t>IDN-2015-149846</t>
  </si>
  <si>
    <t>TEC-MA-10004002</t>
  </si>
  <si>
    <t>Mesin Laminating 1058</t>
  </si>
  <si>
    <t>IDN-2015-136805</t>
  </si>
  <si>
    <t>IDN-2015-110569</t>
  </si>
  <si>
    <t>IDN-2015-119102</t>
  </si>
  <si>
    <t>IDN-2015-154921</t>
  </si>
  <si>
    <t>IDN-2015-165512</t>
  </si>
  <si>
    <t>IDN-2015-132941</t>
  </si>
  <si>
    <t>OFF-SU-10002557</t>
  </si>
  <si>
    <t>Perlengkapan Kantor 7969</t>
  </si>
  <si>
    <t>IDN-2015-109708</t>
  </si>
  <si>
    <t>IDN-2015-138898</t>
  </si>
  <si>
    <t>IP-9011</t>
  </si>
  <si>
    <t>Intan Prayoga</t>
  </si>
  <si>
    <t>IDN-2015-141768</t>
  </si>
  <si>
    <t>IDN-2015-152128</t>
  </si>
  <si>
    <t>TEC-AC-10003095</t>
  </si>
  <si>
    <t>Mouse Wireless 3416</t>
  </si>
  <si>
    <t>IDN-2015-148964</t>
  </si>
  <si>
    <t>IDN-2015-113327</t>
  </si>
  <si>
    <t>IDN-2015-143147</t>
  </si>
  <si>
    <t>OFF-PA-10003134</t>
  </si>
  <si>
    <t>Kertas Foto 3758</t>
  </si>
  <si>
    <t>IDN-2015-135020</t>
  </si>
  <si>
    <t>IDN-2015-149601</t>
  </si>
  <si>
    <t>IDN-2015-131758</t>
  </si>
  <si>
    <t>IDN-2015-118948</t>
  </si>
  <si>
    <t>YS-9767</t>
  </si>
  <si>
    <t>Yunita Sihotang</t>
  </si>
  <si>
    <t>OFF-AR-10001547</t>
  </si>
  <si>
    <t>Lukisan Cat Air 5957</t>
  </si>
  <si>
    <t>OFF-PA-10004255</t>
  </si>
  <si>
    <t>Kertas HVS A4 3640</t>
  </si>
  <si>
    <t>IDN-2015-111339</t>
  </si>
  <si>
    <t>FUR-FU-10002506</t>
  </si>
  <si>
    <t>Karpet Kantor 9944</t>
  </si>
  <si>
    <t>IDN-2015-120880</t>
  </si>
  <si>
    <t>IDN-2015-104297</t>
  </si>
  <si>
    <t>OFF-PA-10004101</t>
  </si>
  <si>
    <t>Kertas HVS F4 8368</t>
  </si>
  <si>
    <t>IDN-2015-168277</t>
  </si>
  <si>
    <t>IDN-2015-163923</t>
  </si>
  <si>
    <t>ZLS-9813</t>
  </si>
  <si>
    <t>Zalindra Laksmiwati, S.Psi</t>
  </si>
  <si>
    <t>IDN-2015-103177</t>
  </si>
  <si>
    <t>SDM-3030</t>
  </si>
  <si>
    <t>Sarah Dongoran, M.Ak</t>
  </si>
  <si>
    <t>OFF-AP-10004540</t>
  </si>
  <si>
    <t>Dispenser Air 3548</t>
  </si>
  <si>
    <t>IDN-2015-120677</t>
  </si>
  <si>
    <t>SN-6312</t>
  </si>
  <si>
    <t>Sidiq Nasyiah</t>
  </si>
  <si>
    <t>IDN-2015-147788</t>
  </si>
  <si>
    <t>FUR-BO-10004357</t>
  </si>
  <si>
    <t>Rak Buku Kayu 1264</t>
  </si>
  <si>
    <t>IDN-2015-100818</t>
  </si>
  <si>
    <t>FUR-FU-10002703</t>
  </si>
  <si>
    <t>Karpet Kantor 9967</t>
  </si>
  <si>
    <t>IDN-2015-149748</t>
  </si>
  <si>
    <t>IDN-2015-124919</t>
  </si>
  <si>
    <t>IDN-2015-156153</t>
  </si>
  <si>
    <t>OFF-FA-10003472</t>
  </si>
  <si>
    <t>Paper Clip 1180</t>
  </si>
  <si>
    <t>IDN-2015-136224</t>
  </si>
  <si>
    <t>AK-4070</t>
  </si>
  <si>
    <t>Artawan Kuswoyo</t>
  </si>
  <si>
    <t>IDN-2015-133627</t>
  </si>
  <si>
    <t>OFF-ST-10001590</t>
  </si>
  <si>
    <t>Rak Dokumen 6041</t>
  </si>
  <si>
    <t>IDN-2015-132836</t>
  </si>
  <si>
    <t>IDN-2015-163685</t>
  </si>
  <si>
    <t>IDN-2015-161242</t>
  </si>
  <si>
    <t>DP-2264</t>
  </si>
  <si>
    <t>Diana Pratiwi</t>
  </si>
  <si>
    <t>OFF-LA-10004178</t>
  </si>
  <si>
    <t>Label Stiker 0434</t>
  </si>
  <si>
    <t>OFF-PA-10002606</t>
  </si>
  <si>
    <t>Kertas Foto 0027</t>
  </si>
  <si>
    <t>IDN-2015-164833</t>
  </si>
  <si>
    <t>IDN-2015-142020</t>
  </si>
  <si>
    <t>IDN-2015-158491</t>
  </si>
  <si>
    <t>ES-3263</t>
  </si>
  <si>
    <t>Emil Sihotang</t>
  </si>
  <si>
    <t>TEC-AC-10003870</t>
  </si>
  <si>
    <t>Mouse Wireless 3088</t>
  </si>
  <si>
    <t>IDN-2015-115168</t>
  </si>
  <si>
    <t>HT-6149</t>
  </si>
  <si>
    <t>Hairyanto Thamrin</t>
  </si>
  <si>
    <t>IDN-2015-166947</t>
  </si>
  <si>
    <t>IDN-2015-157343</t>
  </si>
  <si>
    <t>IDN-2015-142041</t>
  </si>
  <si>
    <t>ZL-4189</t>
  </si>
  <si>
    <t>Zelda Lestari</t>
  </si>
  <si>
    <t>IDN-2015-162201</t>
  </si>
  <si>
    <t>FUR-FU-10001185</t>
  </si>
  <si>
    <t>Gorden 1821</t>
  </si>
  <si>
    <t>IDN-2015-164007</t>
  </si>
  <si>
    <t>IDN-2015-101868</t>
  </si>
  <si>
    <t>OA-1637</t>
  </si>
  <si>
    <t>Oliva Ardianto</t>
  </si>
  <si>
    <t>IDN-2015-144190</t>
  </si>
  <si>
    <t>IDN-2015-141012</t>
  </si>
  <si>
    <t>IDN-2015-110947</t>
  </si>
  <si>
    <t>TEC-PH-10004522</t>
  </si>
  <si>
    <t>Smartphone Android 8842</t>
  </si>
  <si>
    <t>IDN-2015-123960</t>
  </si>
  <si>
    <t>IDN-2015-121720</t>
  </si>
  <si>
    <t>OFF-ST-10001780</t>
  </si>
  <si>
    <t>Rak Dokumen 0467</t>
  </si>
  <si>
    <t>OFF-PA-10004451</t>
  </si>
  <si>
    <t>Kertas HVS A4 5646</t>
  </si>
  <si>
    <t>TEC-PH-10002496</t>
  </si>
  <si>
    <t>Feature Phone Dual SIM 8298</t>
  </si>
  <si>
    <t>IDN-2015-104115</t>
  </si>
  <si>
    <t>PZ-2536</t>
  </si>
  <si>
    <t>Panca Zulaika</t>
  </si>
  <si>
    <t>IDN-2015-136105</t>
  </si>
  <si>
    <t>IDN-2015-139850</t>
  </si>
  <si>
    <t>PPS-4890</t>
  </si>
  <si>
    <t>Puji Pertiwi, S.Farm</t>
  </si>
  <si>
    <t>IDN-2015-131779</t>
  </si>
  <si>
    <t>IDN-2015-104941</t>
  </si>
  <si>
    <t>IDN-2015-155054</t>
  </si>
  <si>
    <t>TEC-AC-10003657</t>
  </si>
  <si>
    <t>Flashdisk 9798</t>
  </si>
  <si>
    <t>IDN-2015-127418</t>
  </si>
  <si>
    <t>IDN-2015-137281</t>
  </si>
  <si>
    <t>OFF-PA-10001870</t>
  </si>
  <si>
    <t>Kertas HVS A4 8115</t>
  </si>
  <si>
    <t>IDN-2015-104059</t>
  </si>
  <si>
    <t>DMH-1433</t>
  </si>
  <si>
    <t>dr. Melinda Hidayat</t>
  </si>
  <si>
    <t>IDN-2015-120439</t>
  </si>
  <si>
    <t>IDN-2015-129896</t>
  </si>
  <si>
    <t>IDN-2015-106495</t>
  </si>
  <si>
    <t>IDN-2015-164567</t>
  </si>
  <si>
    <t>IDN-2015-118955</t>
  </si>
  <si>
    <t>OFF-EN-10001028</t>
  </si>
  <si>
    <t>Amplop Putih 7197</t>
  </si>
  <si>
    <t>IDN-2015-163825</t>
  </si>
  <si>
    <t>IDN-2015-167269</t>
  </si>
  <si>
    <t>OFF-PA-10004156</t>
  </si>
  <si>
    <t>Kertas HVS A4 7638</t>
  </si>
  <si>
    <t>IDN-2015-133242</t>
  </si>
  <si>
    <t>OFF-BI-10004002</t>
  </si>
  <si>
    <t>Ordner Arsip A4 1782</t>
  </si>
  <si>
    <t>IDN-2015-156734</t>
  </si>
  <si>
    <t>OFF-BI-10004826</t>
  </si>
  <si>
    <t>Binder Kancing A4 0943</t>
  </si>
  <si>
    <t>IDN-2015-147011</t>
  </si>
  <si>
    <t>IDN-2015-154200</t>
  </si>
  <si>
    <t>IDN-2015-122287</t>
  </si>
  <si>
    <t>JPS-8332</t>
  </si>
  <si>
    <t>Jamil Purnawati, S.Kom</t>
  </si>
  <si>
    <t>OFF-PA-10001661</t>
  </si>
  <si>
    <t>Kertas Foto 1972</t>
  </si>
  <si>
    <t>IDN-2015-121965</t>
  </si>
  <si>
    <t>FUR-FU-10000732</t>
  </si>
  <si>
    <t>Gorden 1872</t>
  </si>
  <si>
    <t>IDN-2015-144302</t>
  </si>
  <si>
    <t>IDN-2015-163734</t>
  </si>
  <si>
    <t>IDN-2015-111864</t>
  </si>
  <si>
    <t>OFF-LA-10004677</t>
  </si>
  <si>
    <t>Label Stiker 2026</t>
  </si>
  <si>
    <t>OFF-PA-10004355</t>
  </si>
  <si>
    <t>Kertas HVS F4 8869</t>
  </si>
  <si>
    <t>IDN-2015-158351</t>
  </si>
  <si>
    <t>TEC-AC-10001838</t>
  </si>
  <si>
    <t>Flashdisk 4070</t>
  </si>
  <si>
    <t>IDN-2015-140144</t>
  </si>
  <si>
    <t>LW-1946</t>
  </si>
  <si>
    <t>Lulut Wibowo</t>
  </si>
  <si>
    <t>IDN-2015-136427</t>
  </si>
  <si>
    <t>IDN-2015-123330</t>
  </si>
  <si>
    <t>IDN-2015-124975</t>
  </si>
  <si>
    <t>IDN-2015-128167</t>
  </si>
  <si>
    <t>IDN-2015-153423</t>
  </si>
  <si>
    <t>RD-5551</t>
  </si>
  <si>
    <t>Rendy Dongoran</t>
  </si>
  <si>
    <t>OFF-BI-10000545</t>
  </si>
  <si>
    <t>Binder Plastik A4 6832</t>
  </si>
  <si>
    <t>IDN-2015-139164</t>
  </si>
  <si>
    <t>IDN-2015-122826</t>
  </si>
  <si>
    <t>TEC-PH-10004830</t>
  </si>
  <si>
    <t>Smartphone Android 7652</t>
  </si>
  <si>
    <t>IDN-2015-106187</t>
  </si>
  <si>
    <t>TEC-AC-10001590</t>
  </si>
  <si>
    <t>Keyboard USB 2733</t>
  </si>
  <si>
    <t>FUR-FU-10000794</t>
  </si>
  <si>
    <t>Karpet Kantor 8860</t>
  </si>
  <si>
    <t>IDN-2015-119690</t>
  </si>
  <si>
    <t>IDN-2015-137750</t>
  </si>
  <si>
    <t>IDN-2015-127110</t>
  </si>
  <si>
    <t>VH-7705</t>
  </si>
  <si>
    <t>Vanesa Hidayat</t>
  </si>
  <si>
    <t>IDN-2015-115945</t>
  </si>
  <si>
    <t>OFF-AR-10004062</t>
  </si>
  <si>
    <t>Kaligrafi Dinding 5734</t>
  </si>
  <si>
    <t>IDN-2015-115938</t>
  </si>
  <si>
    <t>IDN-2015-125395</t>
  </si>
  <si>
    <t>FUR-CH-10003199</t>
  </si>
  <si>
    <t>Kursi Lipat 8608</t>
  </si>
  <si>
    <t>IDN-2015-166583</t>
  </si>
  <si>
    <t>IDN-2015-143882</t>
  </si>
  <si>
    <t>OFF-PA-10004040</t>
  </si>
  <si>
    <t>Kertas Foto 7245</t>
  </si>
  <si>
    <t>IDN-2015-112144</t>
  </si>
  <si>
    <t>IDN-2015-103772</t>
  </si>
  <si>
    <t>IDN-2015-162950</t>
  </si>
  <si>
    <t>FUR-BO-10001918</t>
  </si>
  <si>
    <t>Rak Buku Kayu 8632</t>
  </si>
  <si>
    <t>OFF-AR-10000538</t>
  </si>
  <si>
    <t>Lukisan Cat Air 0973</t>
  </si>
  <si>
    <t>IDN-2015-165799</t>
  </si>
  <si>
    <t>IDN-2015-141684</t>
  </si>
  <si>
    <t>OFF-PA-10002870</t>
  </si>
  <si>
    <t>Kertas HVS A4 0338</t>
  </si>
  <si>
    <t>IDN-2015-128860</t>
  </si>
  <si>
    <t>IDN-2015-100069</t>
  </si>
  <si>
    <t>IDN-2015-150196</t>
  </si>
  <si>
    <t>IDN-2015-111703</t>
  </si>
  <si>
    <t>IDN-2015-140718</t>
  </si>
  <si>
    <t>IDN-2015-157322</t>
  </si>
  <si>
    <t>TCH-2568</t>
  </si>
  <si>
    <t>T. Cagak Haryanti</t>
  </si>
  <si>
    <t>IDN-2015-120397</t>
  </si>
  <si>
    <t>IDN-2015-128139</t>
  </si>
  <si>
    <t>MAS-6055</t>
  </si>
  <si>
    <t>Michelle Anggraini, S.I.Kom</t>
  </si>
  <si>
    <t>IDN-2015-153500</t>
  </si>
  <si>
    <t>OFF-PA-10001307</t>
  </si>
  <si>
    <t>Kertas Foto 9023</t>
  </si>
  <si>
    <t>FUR-FU-10000293</t>
  </si>
  <si>
    <t>Lampu Meja 1881</t>
  </si>
  <si>
    <t>FUR-CH-10003956</t>
  </si>
  <si>
    <t>Kursi Kerja Ergonomis 2841</t>
  </si>
  <si>
    <t>FUR-FU-10004460</t>
  </si>
  <si>
    <t>Karpet Kantor 9167</t>
  </si>
  <si>
    <t>IDN-2015-152513</t>
  </si>
  <si>
    <t>IDN-2015-154956</t>
  </si>
  <si>
    <t>TEC-PH-10004165</t>
  </si>
  <si>
    <t>Smartphone Android 4554</t>
  </si>
  <si>
    <t>IDN-2015-124268</t>
  </si>
  <si>
    <t>OFF-AR-10004817</t>
  </si>
  <si>
    <t>Poster Ilustrasi 6203</t>
  </si>
  <si>
    <t>IDN-2015-158911</t>
  </si>
  <si>
    <t>IDN-2015-164336</t>
  </si>
  <si>
    <t>IDN-2015-130610</t>
  </si>
  <si>
    <t>LM-8745</t>
  </si>
  <si>
    <t>Lili Mulyani</t>
  </si>
  <si>
    <t>OFF-BI-10003655</t>
  </si>
  <si>
    <t>Binder Kulit A4 9505</t>
  </si>
  <si>
    <t>IDN-2015-116750</t>
  </si>
  <si>
    <t>IDN-2015-108665</t>
  </si>
  <si>
    <t>UH-5057</t>
  </si>
  <si>
    <t>Usyi Hutagalung</t>
  </si>
  <si>
    <t>OFF-ST-10001526</t>
  </si>
  <si>
    <t>Box Arsip 7640</t>
  </si>
  <si>
    <t>IDN-2015-161627</t>
  </si>
  <si>
    <t>IDN-2015-116260</t>
  </si>
  <si>
    <t>IDN-2015-146087</t>
  </si>
  <si>
    <t>FUR-BO-10002824</t>
  </si>
  <si>
    <t>Rak Buku Kayu 4122</t>
  </si>
  <si>
    <t>IDN-2015-129392</t>
  </si>
  <si>
    <t>IDN-2015-132626</t>
  </si>
  <si>
    <t>IDN-2015-153626</t>
  </si>
  <si>
    <t>IDN-2015-111094</t>
  </si>
  <si>
    <t>IDN-2015-123456</t>
  </si>
  <si>
    <t>OFF-AP-10002684</t>
  </si>
  <si>
    <t>Dispenser Air 9340</t>
  </si>
  <si>
    <t>TEC-MA-10002428</t>
  </si>
  <si>
    <t>Mesin Absensi 3947</t>
  </si>
  <si>
    <t>OFF-LA-10000476</t>
  </si>
  <si>
    <t>Label Harga 4075</t>
  </si>
  <si>
    <t>IDN-2015-135314</t>
  </si>
  <si>
    <t>IDN-2015-107020</t>
  </si>
  <si>
    <t>IDN-2015-149384</t>
  </si>
  <si>
    <t>IDN-2015-142237</t>
  </si>
  <si>
    <t>FUR-FU-10004848</t>
  </si>
  <si>
    <t>Gorden 9175</t>
  </si>
  <si>
    <t>IDN-2015-142419</t>
  </si>
  <si>
    <t>IDN-2015-136469</t>
  </si>
  <si>
    <t>OFF-BI-10004492</t>
  </si>
  <si>
    <t>Binder Kulit A4 0033</t>
  </si>
  <si>
    <t>OFF-PA-10001763</t>
  </si>
  <si>
    <t>Kertas HVS A4 7187</t>
  </si>
  <si>
    <t>IDN-2015-126557</t>
  </si>
  <si>
    <t>IDN-2015-112711</t>
  </si>
  <si>
    <t>CP-8097</t>
  </si>
  <si>
    <t>Cengkir Putra</t>
  </si>
  <si>
    <t>IDN-2015-114069</t>
  </si>
  <si>
    <t>IDN-2015-140851</t>
  </si>
  <si>
    <t>IDN-2015-107349</t>
  </si>
  <si>
    <t>IDN-2015-143364</t>
  </si>
  <si>
    <t>IDN-2015-146948</t>
  </si>
  <si>
    <t>OFF-EN-10000483</t>
  </si>
  <si>
    <t>Amplop Coklat 0330</t>
  </si>
  <si>
    <t>IDN-2015-166520</t>
  </si>
  <si>
    <t>TEC-AC-10001990</t>
  </si>
  <si>
    <t>Headset 0207</t>
  </si>
  <si>
    <t>OFF-PA-10000501</t>
  </si>
  <si>
    <t>Kertas HVS A4 9240</t>
  </si>
  <si>
    <t>IDN-2015-113404</t>
  </si>
  <si>
    <t>FUR-CH-10004853</t>
  </si>
  <si>
    <t>Kursi Lipat 5391</t>
  </si>
  <si>
    <t>IDN-2015-121132</t>
  </si>
  <si>
    <t>GP-8906</t>
  </si>
  <si>
    <t>Gamani Pangestu</t>
  </si>
  <si>
    <t>IDN-2015-149629</t>
  </si>
  <si>
    <t>FUR-BO-10004709</t>
  </si>
  <si>
    <t>Rak Buku Besi 3695</t>
  </si>
  <si>
    <t>IDN-2015-138534</t>
  </si>
  <si>
    <t>IDN-2015-159590</t>
  </si>
  <si>
    <t>IDN-2015-111206</t>
  </si>
  <si>
    <t>IDN-2015-122973</t>
  </si>
  <si>
    <t>OFF-BI-10004182</t>
  </si>
  <si>
    <t>Binder Kancing A4 3883</t>
  </si>
  <si>
    <t>IDN-2015-160150</t>
  </si>
  <si>
    <t>BS-8754</t>
  </si>
  <si>
    <t>Banawi Suwarno</t>
  </si>
  <si>
    <t>OFF-BI-10004352</t>
  </si>
  <si>
    <t>Binder Kancing A4 8723</t>
  </si>
  <si>
    <t>IDN-2015-160472</t>
  </si>
  <si>
    <t>MT-9314</t>
  </si>
  <si>
    <t>Muhammad Tarihoran</t>
  </si>
  <si>
    <t>IDN-2015-122784</t>
  </si>
  <si>
    <t>OFF-PA-10003129</t>
  </si>
  <si>
    <t>Kertas Foto 8946</t>
  </si>
  <si>
    <t>FUR-BO-10004690</t>
  </si>
  <si>
    <t>Rak Buku Besi 3101</t>
  </si>
  <si>
    <t>IDN-2015-124044</t>
  </si>
  <si>
    <t>IDN-2015-120810</t>
  </si>
  <si>
    <t>IDN-2015-103135</t>
  </si>
  <si>
    <t>IDN-2015-139248</t>
  </si>
  <si>
    <t>TEC-PH-10004094</t>
  </si>
  <si>
    <t>Feature Phone Dual SIM 7666</t>
  </si>
  <si>
    <t>IDN-2015-148635</t>
  </si>
  <si>
    <t>IDN-2015-154291</t>
  </si>
  <si>
    <t>OFF-PA-10004782</t>
  </si>
  <si>
    <t>Kertas Foto 9303</t>
  </si>
  <si>
    <t>IDN-2015-150161</t>
  </si>
  <si>
    <t>IDN-2015-127754</t>
  </si>
  <si>
    <t>IDN-2015-148180</t>
  </si>
  <si>
    <t>IDN-2015-136735</t>
  </si>
  <si>
    <t>IDN-2015-140200</t>
  </si>
  <si>
    <t>IDN-2015-143700</t>
  </si>
  <si>
    <t>IDN-2015-129553</t>
  </si>
  <si>
    <t>IDN-2015-155334</t>
  </si>
  <si>
    <t>IDN-2015-132507</t>
  </si>
  <si>
    <t>IDN-2015-164966</t>
  </si>
  <si>
    <t>IDN-2015-111017</t>
  </si>
  <si>
    <t>IDN-2015-124891</t>
  </si>
  <si>
    <t>OFF-PA-10004621</t>
  </si>
  <si>
    <t>Kertas HVS A4 9650</t>
  </si>
  <si>
    <t>IDN-2015-164427</t>
  </si>
  <si>
    <t>IDN-2015-153388</t>
  </si>
  <si>
    <t>IDN-2015-122406</t>
  </si>
  <si>
    <t>JR-1788</t>
  </si>
  <si>
    <t>Jasmin Rajasa</t>
  </si>
  <si>
    <t>IDN-2015-147501</t>
  </si>
  <si>
    <t>OFF-BI-10002003</t>
  </si>
  <si>
    <t>Ordner Arsip A4 4858</t>
  </si>
  <si>
    <t>IDN-2015-112767</t>
  </si>
  <si>
    <t>IDN-2015-112214</t>
  </si>
  <si>
    <t>IDN-2015-135251</t>
  </si>
  <si>
    <t>IDN-2015-160794</t>
  </si>
  <si>
    <t>FUR-BO-10003965</t>
  </si>
  <si>
    <t>Rak Buku Kayu 7750</t>
  </si>
  <si>
    <t>IDN-2015-163895</t>
  </si>
  <si>
    <t>IDN-2015-163237</t>
  </si>
  <si>
    <t>DKNS-4795</t>
  </si>
  <si>
    <t>Dr. Kawaya Nasyiah, S.H.</t>
  </si>
  <si>
    <t>OFF-LA-10004545</t>
  </si>
  <si>
    <t>Label Stiker 9688</t>
  </si>
  <si>
    <t>IDN-2015-138331</t>
  </si>
  <si>
    <t>TEC-PH-10003601</t>
  </si>
  <si>
    <t>Smartphone Android 2932</t>
  </si>
  <si>
    <t>IDN-2015-141936</t>
  </si>
  <si>
    <t>WA-8019</t>
  </si>
  <si>
    <t>Winda Anggraini</t>
  </si>
  <si>
    <t>OFF-BI-10002194</t>
  </si>
  <si>
    <t>Binder Plastik A4 0796</t>
  </si>
  <si>
    <t>IDN-2015-124219</t>
  </si>
  <si>
    <t>FUR-FU-10000305</t>
  </si>
  <si>
    <t>Lampu Meja 9651</t>
  </si>
  <si>
    <t>IDN-2015-117492</t>
  </si>
  <si>
    <t>IDN-2015-168564</t>
  </si>
  <si>
    <t>IDN-2015-129322</t>
  </si>
  <si>
    <t>RS-8023</t>
  </si>
  <si>
    <t>Raden Safitri</t>
  </si>
  <si>
    <t>OFF-AR-10004587</t>
  </si>
  <si>
    <t>Poster Ilustrasi 5959</t>
  </si>
  <si>
    <t>IDN-2015-127544</t>
  </si>
  <si>
    <t>FUR-CH-10000785</t>
  </si>
  <si>
    <t>Kursi Lipat 9672</t>
  </si>
  <si>
    <t>IDN-2015-163055</t>
  </si>
  <si>
    <t>IDN-2015-131338</t>
  </si>
  <si>
    <t>OFF-PA-10001357</t>
  </si>
  <si>
    <t>Kertas Foto 0953</t>
  </si>
  <si>
    <t>FUR-FU-10002157</t>
  </si>
  <si>
    <t>Lampu Meja 0458</t>
  </si>
  <si>
    <t>IDN-2015-128013</t>
  </si>
  <si>
    <t>IDN-2015-155453</t>
  </si>
  <si>
    <t>IDN-2015-103954</t>
  </si>
  <si>
    <t>IDN-2015-130022</t>
  </si>
  <si>
    <t>IDN-2015-156496</t>
  </si>
  <si>
    <t>IDN-2015-121699</t>
  </si>
  <si>
    <t>IDN-2015-156797</t>
  </si>
  <si>
    <t>MP-8575</t>
  </si>
  <si>
    <t>Maman Purnawati</t>
  </si>
  <si>
    <t>IDN-2015-119634</t>
  </si>
  <si>
    <t>IDN-2015-112014</t>
  </si>
  <si>
    <t>IDN-2015-133396</t>
  </si>
  <si>
    <t>OFF-AR-10001446</t>
  </si>
  <si>
    <t>Lukisan Kanvas 4460</t>
  </si>
  <si>
    <t>IDN-2015-169656</t>
  </si>
  <si>
    <t>IDN-2015-120516</t>
  </si>
  <si>
    <t>IDN-2015-148495</t>
  </si>
  <si>
    <t>IDN-2015-150441</t>
  </si>
  <si>
    <t>IDN-2015-162369</t>
  </si>
  <si>
    <t>DPM-9983</t>
  </si>
  <si>
    <t>Damu Prasetyo, M.M.</t>
  </si>
  <si>
    <t>IDN-2015-142454</t>
  </si>
  <si>
    <t>OFF-ST-10003638</t>
  </si>
  <si>
    <t>Lemari Arsip 1064</t>
  </si>
  <si>
    <t>IDN-2015-128090</t>
  </si>
  <si>
    <t>IDN-2015-126753</t>
  </si>
  <si>
    <t>OFF-AR-10002255</t>
  </si>
  <si>
    <t>Lukisan Cat Air 3997</t>
  </si>
  <si>
    <t>IDN-2015-164238</t>
  </si>
  <si>
    <t>MP-9247</t>
  </si>
  <si>
    <t>Marsito Puspasari</t>
  </si>
  <si>
    <t>FUR-BO-10000780</t>
  </si>
  <si>
    <t>Rak Buku Kayu 0212</t>
  </si>
  <si>
    <t>FUR-FU-10001488</t>
  </si>
  <si>
    <t>Gorden 5321</t>
  </si>
  <si>
    <t>TEC-PH-10002624</t>
  </si>
  <si>
    <t>Smartphone Entry Level 3199</t>
  </si>
  <si>
    <t>OFF-PA-10002787</t>
  </si>
  <si>
    <t>Kertas HVS A4 3448</t>
  </si>
  <si>
    <t>TEC-PH-10003580</t>
  </si>
  <si>
    <t>Feature Phone Dual SIM 8508</t>
  </si>
  <si>
    <t>IDN-2015-119627</t>
  </si>
  <si>
    <t>IDN-2015-111297</t>
  </si>
  <si>
    <t>DEW-8182</t>
  </si>
  <si>
    <t>Dt. Erik Wastuti</t>
  </si>
  <si>
    <t>OFF-BI-10002412</t>
  </si>
  <si>
    <t>Binder Plastik A4 9228</t>
  </si>
  <si>
    <t>OFF-AR-10000203</t>
  </si>
  <si>
    <t>Poster Ilustrasi 0931</t>
  </si>
  <si>
    <t>IDN-2015-130512</t>
  </si>
  <si>
    <t>IDN-2015-130456</t>
  </si>
  <si>
    <t>IDN-2015-154823</t>
  </si>
  <si>
    <t>IDN-2015-144267</t>
  </si>
  <si>
    <t>FUR-BO-10003893</t>
  </si>
  <si>
    <t>Rak Buku Kayu 7914</t>
  </si>
  <si>
    <t>OFF-SU-10001935</t>
  </si>
  <si>
    <t>Perlengkapan Kantor 7508</t>
  </si>
  <si>
    <t>OFF-PA-10000157</t>
  </si>
  <si>
    <t>Kertas HVS F4 8682</t>
  </si>
  <si>
    <t>IDN-2015-122168</t>
  </si>
  <si>
    <t>OFF-AR-10003602</t>
  </si>
  <si>
    <t>Poster Ilustrasi 3615</t>
  </si>
  <si>
    <t>IDN-2015-132080</t>
  </si>
  <si>
    <t>RMHM-1691</t>
  </si>
  <si>
    <t>R. Mursita Haryanti, M.Kom.</t>
  </si>
  <si>
    <t>IDN-2015-129854</t>
  </si>
  <si>
    <t>PM-4493</t>
  </si>
  <si>
    <t>Purwa Mangunsong</t>
  </si>
  <si>
    <t>IDN-2015-114468</t>
  </si>
  <si>
    <t>IDN-2015-165624</t>
  </si>
  <si>
    <t>GSS-4043</t>
  </si>
  <si>
    <t>Gatra Safitri, S.T.</t>
  </si>
  <si>
    <t>OFF-SU-10004231</t>
  </si>
  <si>
    <t>Perlengkapan Kantor 2602</t>
  </si>
  <si>
    <t>OFF-LA-10003190</t>
  </si>
  <si>
    <t>Label Stiker 1672</t>
  </si>
  <si>
    <t>OFF-PA-10002499</t>
  </si>
  <si>
    <t>Kertas HVS A4 9322</t>
  </si>
  <si>
    <t>OFF-PA-10000809</t>
  </si>
  <si>
    <t>Kertas HVS F4 8191</t>
  </si>
  <si>
    <t>IDN-2015-102491</t>
  </si>
  <si>
    <t>IP-8630</t>
  </si>
  <si>
    <t>Imam Purnawati</t>
  </si>
  <si>
    <t>IDN-2015-146563</t>
  </si>
  <si>
    <t>IDN-2015-169299</t>
  </si>
  <si>
    <t>IDN-2015-123939</t>
  </si>
  <si>
    <t>TEC-PH-10000923</t>
  </si>
  <si>
    <t>Smartphone Android 3425</t>
  </si>
  <si>
    <t>IDN-2015-139584</t>
  </si>
  <si>
    <t>IDN-2015-113740</t>
  </si>
  <si>
    <t>IDN-2015-168809</t>
  </si>
  <si>
    <t>FUR-FU-10002240</t>
  </si>
  <si>
    <t>Lampu Meja 6352</t>
  </si>
  <si>
    <t>IDN-2015-139759</t>
  </si>
  <si>
    <t>IDN-2015-101707</t>
  </si>
  <si>
    <t>OFF-SU-10001218</t>
  </si>
  <si>
    <t>Perlengkapan Kantor 1377</t>
  </si>
  <si>
    <t>IDN-2015-113040</t>
  </si>
  <si>
    <t>OFF-LA-10000134</t>
  </si>
  <si>
    <t>Label Harga 3289</t>
  </si>
  <si>
    <t>IDN-2015-126445</t>
  </si>
  <si>
    <t>IDN-2015-121188</t>
  </si>
  <si>
    <t>IDN-2015-166219</t>
  </si>
  <si>
    <t>IDN-2015-100377</t>
  </si>
  <si>
    <t>IDN-2015-107902</t>
  </si>
  <si>
    <t>IDN-2015-108532</t>
  </si>
  <si>
    <t>IDN-2015-142139</t>
  </si>
  <si>
    <t>IDN-2015-112319</t>
  </si>
  <si>
    <t>IDN-2015-111514</t>
  </si>
  <si>
    <t>TEC-MA-10000597</t>
  </si>
  <si>
    <t>Mesin Laminating 1726</t>
  </si>
  <si>
    <t>IDN-2015-157805</t>
  </si>
  <si>
    <t>IDN-2015-104626</t>
  </si>
  <si>
    <t>IDN-2015-137946</t>
  </si>
  <si>
    <t>OFF-BI-10001922</t>
  </si>
  <si>
    <t>Binder Kancing A4 2563</t>
  </si>
  <si>
    <t>OFF-BI-10001510</t>
  </si>
  <si>
    <t>Binder Kancing A4 6379</t>
  </si>
  <si>
    <t>IDN-2015-138303</t>
  </si>
  <si>
    <t>IDN-2015-121608</t>
  </si>
  <si>
    <t>IDN-2015-130204</t>
  </si>
  <si>
    <t>IDN-2015-169537</t>
  </si>
  <si>
    <t>IDN-2015-104185</t>
  </si>
  <si>
    <t>IDN-2015-146745</t>
  </si>
  <si>
    <t>IDN-2015-113215</t>
  </si>
  <si>
    <t>OFF-ST-10001325</t>
  </si>
  <si>
    <t>Rak Dokumen 5374</t>
  </si>
  <si>
    <t>IDN-2015-149734</t>
  </si>
  <si>
    <t>IDN-2015-113523</t>
  </si>
  <si>
    <t>IDN-2015-101924</t>
  </si>
  <si>
    <t>IDN-2015-142755</t>
  </si>
  <si>
    <t>IDN-2015-159863</t>
  </si>
  <si>
    <t>IDN-2015-130785</t>
  </si>
  <si>
    <t>IDN-2015-162621</t>
  </si>
  <si>
    <t>HLAS-9404</t>
  </si>
  <si>
    <t>H. Lukman Ardianto, S.Gz</t>
  </si>
  <si>
    <t>IDN-2015-105158</t>
  </si>
  <si>
    <t>IDN-2015-135510</t>
  </si>
  <si>
    <t>FUR-FU-10000820</t>
  </si>
  <si>
    <t>Lampu Meja 1440</t>
  </si>
  <si>
    <t>IDN-2015-133977</t>
  </si>
  <si>
    <t>OFF-BI-10003166</t>
  </si>
  <si>
    <t>IDN-2015-160696</t>
  </si>
  <si>
    <t>IDN-2015-169572</t>
  </si>
  <si>
    <t>IDN-2015-109015</t>
  </si>
  <si>
    <t>IDN-2015-143238</t>
  </si>
  <si>
    <t>IDN-2015-138002</t>
  </si>
  <si>
    <t>FUR-FU-10004748</t>
  </si>
  <si>
    <t>Gorden 3862</t>
  </si>
  <si>
    <t>IDN-2015-150791</t>
  </si>
  <si>
    <t>JU-2977</t>
  </si>
  <si>
    <t>Jessica Utami</t>
  </si>
  <si>
    <t>IDN-2015-151435</t>
  </si>
  <si>
    <t>IDN-2015-122623</t>
  </si>
  <si>
    <t>IDN-2015-102876</t>
  </si>
  <si>
    <t>IDN-2015-105599</t>
  </si>
  <si>
    <t>FUR-TA-10003837</t>
  </si>
  <si>
    <t>Meja Rapat 9556</t>
  </si>
  <si>
    <t>IDN-2015-161445</t>
  </si>
  <si>
    <t>IDN-2015-164084</t>
  </si>
  <si>
    <t>IDN-2015-140557</t>
  </si>
  <si>
    <t>OFF-BI-10004781</t>
  </si>
  <si>
    <t>Binder Kulit A4 5313</t>
  </si>
  <si>
    <t>IDN-2015-110744</t>
  </si>
  <si>
    <t>TEC-AC-10002305</t>
  </si>
  <si>
    <t>Headset 3019</t>
  </si>
  <si>
    <t>IDN-2015-162166</t>
  </si>
  <si>
    <t>TP-1821</t>
  </si>
  <si>
    <t>Teddy Pranowo</t>
  </si>
  <si>
    <t>IDN-2015-151624</t>
  </si>
  <si>
    <t>IDN-2015-147242</t>
  </si>
  <si>
    <t>IDN-2015-117772</t>
  </si>
  <si>
    <t>OFF-ST-10003994</t>
  </si>
  <si>
    <t>Box Arsip 0356</t>
  </si>
  <si>
    <t>IDN-2015-132906</t>
  </si>
  <si>
    <t>IDN-2015-139374</t>
  </si>
  <si>
    <t>IDN-2015-168186</t>
  </si>
  <si>
    <t>IDN-2015-108672</t>
  </si>
  <si>
    <t>IDN-2015-136658</t>
  </si>
  <si>
    <t>RGJ-4834</t>
  </si>
  <si>
    <t>R. Galar Januar</t>
  </si>
  <si>
    <t>OFF-AR-10000817</t>
  </si>
  <si>
    <t>Lukisan Cat Air 5489</t>
  </si>
  <si>
    <t>IDN-2015-153794</t>
  </si>
  <si>
    <t>IDN-2015-132465</t>
  </si>
  <si>
    <t>IDN-2015-125934</t>
  </si>
  <si>
    <t>OFF-PA-10000556</t>
  </si>
  <si>
    <t>Kertas Foto 4992</t>
  </si>
  <si>
    <t>OFF-LA-10000414</t>
  </si>
  <si>
    <t>Label Stiker 3630</t>
  </si>
  <si>
    <t>IDN-2015-165057</t>
  </si>
  <si>
    <t>OFF-AR-10004648</t>
  </si>
  <si>
    <t>Poster Ilustrasi 3023</t>
  </si>
  <si>
    <t>TEC-AC-10001998</t>
  </si>
  <si>
    <t>Mouse Wireless 4360</t>
  </si>
  <si>
    <t>IDN-2015-126186</t>
  </si>
  <si>
    <t>FUR-FU-10000073</t>
  </si>
  <si>
    <t>Karpet Kantor 7795</t>
  </si>
  <si>
    <t>IDN-2015-102015</t>
  </si>
  <si>
    <t>IDN-2015-128993</t>
  </si>
  <si>
    <t>IDN-2015-166464</t>
  </si>
  <si>
    <t>TEC-CO-10000971</t>
  </si>
  <si>
    <t>Mesin Fotokopi 5485</t>
  </si>
  <si>
    <t>OFF-PA-10002464</t>
  </si>
  <si>
    <t>Kertas Foto 1103</t>
  </si>
  <si>
    <t>IDN-2015-129007</t>
  </si>
  <si>
    <t>RI-4739</t>
  </si>
  <si>
    <t>Restu Iswahyudi</t>
  </si>
  <si>
    <t>IDN-2015-136728</t>
  </si>
  <si>
    <t>IDN-2015-115567</t>
  </si>
  <si>
    <t>IDN-2015-161347</t>
  </si>
  <si>
    <t>IDN-2015-138457</t>
  </si>
  <si>
    <t>OFF-BI-10000014</t>
  </si>
  <si>
    <t>Ordner Arsip A4 1130</t>
  </si>
  <si>
    <t>IDN-2015-118843</t>
  </si>
  <si>
    <t>OFF-PA-10000994</t>
  </si>
  <si>
    <t>Kertas Foto 9015</t>
  </si>
  <si>
    <t>IDN-2015-115924</t>
  </si>
  <si>
    <t>IDN-2015-140984</t>
  </si>
  <si>
    <t>IDN-2015-120362</t>
  </si>
  <si>
    <t>IDN-2015-131597</t>
  </si>
  <si>
    <t>IDN-2015-128027</t>
  </si>
  <si>
    <t>IDN-2015-105102</t>
  </si>
  <si>
    <t>PSM-9290</t>
  </si>
  <si>
    <t>Puti Samiah Mustofa</t>
  </si>
  <si>
    <t>IDN-2015-102582</t>
  </si>
  <si>
    <t>IDN-2015-130519</t>
  </si>
  <si>
    <t>IDN-2015-145849</t>
  </si>
  <si>
    <t>IDN-2015-100734</t>
  </si>
  <si>
    <t>SP-9459</t>
  </si>
  <si>
    <t>Syahrini Pradana</t>
  </si>
  <si>
    <t>TEC-PH-10003187</t>
  </si>
  <si>
    <t>Feature Phone Dual SIM 1156</t>
  </si>
  <si>
    <t>IDN-2015-167696</t>
  </si>
  <si>
    <t>IDN-2015-126977</t>
  </si>
  <si>
    <t>FUR-BO-10004834</t>
  </si>
  <si>
    <t>Rak Buku Besi 9767</t>
  </si>
  <si>
    <t>IDN-2015-150630</t>
  </si>
  <si>
    <t>IDN-2015-133025</t>
  </si>
  <si>
    <t>TTJ-1149</t>
  </si>
  <si>
    <t>Tgk. Teguh Januar</t>
  </si>
  <si>
    <t>IDN-2015-141145</t>
  </si>
  <si>
    <t>IDN-2015-138919</t>
  </si>
  <si>
    <t>IDN-2015-143077</t>
  </si>
  <si>
    <t>FUR-FU-10003535</t>
  </si>
  <si>
    <t>Karpet Kantor 9045</t>
  </si>
  <si>
    <t>IDN-2015-138716</t>
  </si>
  <si>
    <t>IDN-2015-142202</t>
  </si>
  <si>
    <t>HOA-8188</t>
  </si>
  <si>
    <t>Hj. Ophelia Andriani</t>
  </si>
  <si>
    <t>IDN-2015-109575</t>
  </si>
  <si>
    <t>IDN-2015-150511</t>
  </si>
  <si>
    <t>DIN-2998</t>
  </si>
  <si>
    <t>Dt. Indra Napitupulu</t>
  </si>
  <si>
    <t>IDN-2015-149713</t>
  </si>
  <si>
    <t>IDN-2015-167745</t>
  </si>
  <si>
    <t>OFF-SU-10004782</t>
  </si>
  <si>
    <t>Perlengkapan Kantor 0498</t>
  </si>
  <si>
    <t>IDN-2015-101154</t>
  </si>
  <si>
    <t>PDG-2739</t>
  </si>
  <si>
    <t>Puti Devi Gunawan</t>
  </si>
  <si>
    <t>OFF-PA-10001450</t>
  </si>
  <si>
    <t>Kertas HVS A4 9625</t>
  </si>
  <si>
    <t>IDN-2015-135489</t>
  </si>
  <si>
    <t>IDN-2015-115847</t>
  </si>
  <si>
    <t>IDN-2015-149517</t>
  </si>
  <si>
    <t>IDN-2015-137603</t>
  </si>
  <si>
    <t>OFF-AR-10001972</t>
  </si>
  <si>
    <t>Lukisan Kanvas 6560</t>
  </si>
  <si>
    <t>IDN-2015-132815</t>
  </si>
  <si>
    <t>IDN-2015-147102</t>
  </si>
  <si>
    <t>TEC-AC-10000682</t>
  </si>
  <si>
    <t>Headset 8927</t>
  </si>
  <si>
    <t>IDN-2015-141565</t>
  </si>
  <si>
    <t>IDN-2015-156013</t>
  </si>
  <si>
    <t>OFF-BI-10002437</t>
  </si>
  <si>
    <t>Binder Plastik A4 3360</t>
  </si>
  <si>
    <t>IDN-2015-151470</t>
  </si>
  <si>
    <t>IDN-2015-153738</t>
  </si>
  <si>
    <t>IDN-2015-126970</t>
  </si>
  <si>
    <t>IDN-2015-158421</t>
  </si>
  <si>
    <t>IDN-2015-168480</t>
  </si>
  <si>
    <t>IDN-2015-127593</t>
  </si>
  <si>
    <t>IDN-2015-149972</t>
  </si>
  <si>
    <t>IDN-2015-117800</t>
  </si>
  <si>
    <t>IDN-2015-126697</t>
  </si>
  <si>
    <t>OFF-PA-10001801</t>
  </si>
  <si>
    <t>Kertas HVS F4 7149</t>
  </si>
  <si>
    <t>IDN-2015-102036</t>
  </si>
  <si>
    <t>IDN-2015-134992</t>
  </si>
  <si>
    <t>IDN-2015-102260</t>
  </si>
  <si>
    <t>CWS-1400</t>
  </si>
  <si>
    <t>Carla Widodo, S.IP</t>
  </si>
  <si>
    <t>IDN-2015-112571</t>
  </si>
  <si>
    <t>OFF-LA-10003714</t>
  </si>
  <si>
    <t>Label Stiker 2020</t>
  </si>
  <si>
    <t>IDN-2015-115343</t>
  </si>
  <si>
    <t>IDN-2015-168760</t>
  </si>
  <si>
    <t>IDN-2015-105508</t>
  </si>
  <si>
    <t>OFF-EN-10003055</t>
  </si>
  <si>
    <t>Amplop Putih 1195</t>
  </si>
  <si>
    <t>IDN-2015-103835</t>
  </si>
  <si>
    <t>IDN-2015-143119</t>
  </si>
  <si>
    <t>IDN-2015-161466</t>
  </si>
  <si>
    <t>IDN-2015-106873</t>
  </si>
  <si>
    <t>IDN-2015-147816</t>
  </si>
  <si>
    <t>ANS-1862</t>
  </si>
  <si>
    <t>Azalea Nugroho, S.Kom</t>
  </si>
  <si>
    <t>IDN-2015-113131</t>
  </si>
  <si>
    <t>IDN-2015-153381</t>
  </si>
  <si>
    <t>IDN-2015-164308</t>
  </si>
  <si>
    <t>TEC-PH-10004120</t>
  </si>
  <si>
    <t>Smartphone Android 8397</t>
  </si>
  <si>
    <t>OFF-EN-10003068</t>
  </si>
  <si>
    <t>Amplop Putih 2281</t>
  </si>
  <si>
    <t>IDN-2015-161830</t>
  </si>
  <si>
    <t>IDN-2015-156335</t>
  </si>
  <si>
    <t>IDN-2015-159779</t>
  </si>
  <si>
    <t>IDN-2015-139738</t>
  </si>
  <si>
    <t>IDN-2015-120845</t>
  </si>
  <si>
    <t>IDN-2015-149083</t>
  </si>
  <si>
    <t>IDN-2015-151869</t>
  </si>
  <si>
    <t>FUR-CH-10001545</t>
  </si>
  <si>
    <t>Kursi Lipat 0642</t>
  </si>
  <si>
    <t>IDN-2015-103933</t>
  </si>
  <si>
    <t>AD-3620</t>
  </si>
  <si>
    <t>Ani Dabukke</t>
  </si>
  <si>
    <t>IDN-2015-156510</t>
  </si>
  <si>
    <t>IDN-2015-106320</t>
  </si>
  <si>
    <t>IDN-2015-100573</t>
  </si>
  <si>
    <t>IDN-2015-160787</t>
  </si>
  <si>
    <t>IDN-2015-127173</t>
  </si>
  <si>
    <t>IDN-2015-122371</t>
  </si>
  <si>
    <t>APS-7936</t>
  </si>
  <si>
    <t>Anita Pradana, S.IP</t>
  </si>
  <si>
    <t>IDN-2015-111458</t>
  </si>
  <si>
    <t>IDN-2015-124800</t>
  </si>
  <si>
    <t>IDN-2015-161991</t>
  </si>
  <si>
    <t>OFF-BI-10004967</t>
  </si>
  <si>
    <t>IDN-2015-130883</t>
  </si>
  <si>
    <t>IDN-2015-120341</t>
  </si>
  <si>
    <t>OFF-BI-10000778</t>
  </si>
  <si>
    <t>Binder Plastik A4 8224</t>
  </si>
  <si>
    <t>TEC-AC-10001956</t>
  </si>
  <si>
    <t>Headset 1375</t>
  </si>
  <si>
    <t>IDN-2015-167255</t>
  </si>
  <si>
    <t>IDN-2015-125976</t>
  </si>
  <si>
    <t>IDN-2015-100531</t>
  </si>
  <si>
    <t>IDN-2015-143616</t>
  </si>
  <si>
    <t>IDN-2015-103072</t>
  </si>
  <si>
    <t>SS-1584</t>
  </si>
  <si>
    <t>Setya Sihombing</t>
  </si>
  <si>
    <t>OFF-PA-10003172</t>
  </si>
  <si>
    <t>Kertas HVS F4 6972</t>
  </si>
  <si>
    <t>IDN-2015-106978</t>
  </si>
  <si>
    <t>IDN-2015-120915</t>
  </si>
  <si>
    <t>IDN-2015-129546</t>
  </si>
  <si>
    <t>TEC-PH-10003555</t>
  </si>
  <si>
    <t>Feature Phone Dual SIM 3849</t>
  </si>
  <si>
    <t>IDN-2015-169201</t>
  </si>
  <si>
    <t>OFF-AP-10002082</t>
  </si>
  <si>
    <t>Mesin Penghancur Kertas 7416</t>
  </si>
  <si>
    <t>OFF-SU-10004884</t>
  </si>
  <si>
    <t>Perlengkapan Kantor 9646</t>
  </si>
  <si>
    <t>IDN-2015-156566</t>
  </si>
  <si>
    <t>BH-1090</t>
  </si>
  <si>
    <t>Bakianto Hakim</t>
  </si>
  <si>
    <t>IDN-2015-115392</t>
  </si>
  <si>
    <t>IDN-2015-148873</t>
  </si>
  <si>
    <t>IDN-2015-166135</t>
  </si>
  <si>
    <t>IDN-2015-137008</t>
  </si>
  <si>
    <t>IDN-2015-129917</t>
  </si>
  <si>
    <t>APS-1258</t>
  </si>
  <si>
    <t>Aris Prabowo, S.Pt</t>
  </si>
  <si>
    <t>IDN-2015-119312</t>
  </si>
  <si>
    <t>IDN-2015-104493</t>
  </si>
  <si>
    <t>IDN-2015-144771</t>
  </si>
  <si>
    <t>IDN-2015-140375</t>
  </si>
  <si>
    <t>IDN-2015-128356</t>
  </si>
  <si>
    <t>IDN-2015-145121</t>
  </si>
  <si>
    <t>IDN-2015-125696</t>
  </si>
  <si>
    <t>IDN-2015-157014</t>
  </si>
  <si>
    <t>IDN-2015-126137</t>
  </si>
  <si>
    <t>TEC-AC-10000057</t>
  </si>
  <si>
    <t>Headset 4683</t>
  </si>
  <si>
    <t>IDN-2015-125178</t>
  </si>
  <si>
    <t>IDN-2015-121391</t>
  </si>
  <si>
    <t>IDN-2015-134859</t>
  </si>
  <si>
    <t>OFF-PA-10001293</t>
  </si>
  <si>
    <t>Kertas HVS F4 2632</t>
  </si>
  <si>
    <t>IDN-2015-168004</t>
  </si>
  <si>
    <t>IDN-2015-161214</t>
  </si>
  <si>
    <t>IDN-2015-115091</t>
  </si>
  <si>
    <t>DGW-1644</t>
  </si>
  <si>
    <t>drg. Gara Wahyudin</t>
  </si>
  <si>
    <t>IDN-2015-151722</t>
  </si>
  <si>
    <t>IDN-2015-133445</t>
  </si>
  <si>
    <t>FUR-BO-10003660</t>
  </si>
  <si>
    <t>Rak Buku Besi 1253</t>
  </si>
  <si>
    <t>IDN-2015-145828</t>
  </si>
  <si>
    <t>IDN-2015-168529</t>
  </si>
  <si>
    <t>IDN-2015-125710</t>
  </si>
  <si>
    <t>IDN-2015-131352</t>
  </si>
  <si>
    <t>DPSS-3384</t>
  </si>
  <si>
    <t>Drs. Pranata Saragih, S.Farm</t>
  </si>
  <si>
    <t>IDN-2015-141040</t>
  </si>
  <si>
    <t>IDN-2015-124499</t>
  </si>
  <si>
    <t>IDN-2015-162761</t>
  </si>
  <si>
    <t>IDN-2015-124107</t>
  </si>
  <si>
    <t>TEC-PH-10003875</t>
  </si>
  <si>
    <t>Feature Phone Dual SIM 3542</t>
  </si>
  <si>
    <t>IDN-2015-129098</t>
  </si>
  <si>
    <t>IDN-2015-132388</t>
  </si>
  <si>
    <t>IDN-2015-112522</t>
  </si>
  <si>
    <t>IDN-2015-134719</t>
  </si>
  <si>
    <t>IDN-2015-109736</t>
  </si>
  <si>
    <t>IDN-2015-112053</t>
  </si>
  <si>
    <t>IDN-2015-108966</t>
  </si>
  <si>
    <t>PW-4319</t>
  </si>
  <si>
    <t>Praba Waskita</t>
  </si>
  <si>
    <t>IDN-2015-102281</t>
  </si>
  <si>
    <t>IDN-2015-134747</t>
  </si>
  <si>
    <t>IDN-2015-159786</t>
  </si>
  <si>
    <t>IDN-2015-142993</t>
  </si>
  <si>
    <t>IDN-2015-114300</t>
  </si>
  <si>
    <t>IDN-2015-139731</t>
  </si>
  <si>
    <t>TEC-AC-10004975</t>
  </si>
  <si>
    <t>Flashdisk 1206</t>
  </si>
  <si>
    <t>IDN-2015-129476</t>
  </si>
  <si>
    <t>IDN-2015-123918</t>
  </si>
  <si>
    <t>DPS-3393</t>
  </si>
  <si>
    <t>Dalima Puspasari, S.T.</t>
  </si>
  <si>
    <t>IDN-2015-118766</t>
  </si>
  <si>
    <t>OFF-BI-10002813</t>
  </si>
  <si>
    <t>Binder Kancing A4 5679</t>
  </si>
  <si>
    <t>IDN-2015-126235</t>
  </si>
  <si>
    <t>IDN-2015-110765</t>
  </si>
  <si>
    <t>IDN-2015-152527</t>
  </si>
  <si>
    <t>IDN-2015-127824</t>
  </si>
  <si>
    <t>IDN-2015-105613</t>
  </si>
  <si>
    <t>OFF-AP-10000026</t>
  </si>
  <si>
    <t>Mesin Penghancur Kertas 9684</t>
  </si>
  <si>
    <t>TEC-AC-10000521</t>
  </si>
  <si>
    <t>Mouse Wireless 5352</t>
  </si>
  <si>
    <t>IDN-2015-113901</t>
  </si>
  <si>
    <t>TEC-PH-10002564</t>
  </si>
  <si>
    <t>Smartphone Entry Level 1564</t>
  </si>
  <si>
    <t>IDN-2015-160171</t>
  </si>
  <si>
    <t>IDN-2015-131128</t>
  </si>
  <si>
    <t>OFF-AP-10000275</t>
  </si>
  <si>
    <t>Kipas Angin 4852</t>
  </si>
  <si>
    <t>IDN-2015-150413</t>
  </si>
  <si>
    <t>OFF-BI-10000404</t>
  </si>
  <si>
    <t>Ordner Arsip A4 2850</t>
  </si>
  <si>
    <t>IDN-2015-149097</t>
  </si>
  <si>
    <t>IDN-2015-160563</t>
  </si>
  <si>
    <t>FUR-FU-10003424</t>
  </si>
  <si>
    <t>Gorden 0809</t>
  </si>
  <si>
    <t>IDN-2015-164623</t>
  </si>
  <si>
    <t>IDN-2015-169733</t>
  </si>
  <si>
    <t>IDN-2015-104430</t>
  </si>
  <si>
    <t>IDN-2015-110877</t>
  </si>
  <si>
    <t>IDN-2015-132486</t>
  </si>
  <si>
    <t>MTS-1035</t>
  </si>
  <si>
    <t>Michelle Tampubolon, S.Pd</t>
  </si>
  <si>
    <t>IDN-2015-155068</t>
  </si>
  <si>
    <t>TEC-PH-10004924</t>
  </si>
  <si>
    <t>Feature Phone Dual SIM 8412</t>
  </si>
  <si>
    <t>OFF-PA-10004971</t>
  </si>
  <si>
    <t>Kertas HVS F4 7014</t>
  </si>
  <si>
    <t>IDN-2015-109190</t>
  </si>
  <si>
    <t>IDN-2015-142692</t>
  </si>
  <si>
    <t>IDN-2015-156608</t>
  </si>
  <si>
    <t>IDN-2015-149650</t>
  </si>
  <si>
    <t>IDN-2015-118738</t>
  </si>
  <si>
    <t>IDN-2015-152891</t>
  </si>
  <si>
    <t>IDN-2015-109862</t>
  </si>
  <si>
    <t>TEC-PH-10004042</t>
  </si>
  <si>
    <t>Smartphone Entry Level 2856</t>
  </si>
  <si>
    <t>IDN-2015-130848</t>
  </si>
  <si>
    <t>IDN-2015-105844</t>
  </si>
  <si>
    <t>IDN-2015-150714</t>
  </si>
  <si>
    <t>IDN-2015-156146</t>
  </si>
  <si>
    <t>IDN-2015-139290</t>
  </si>
  <si>
    <t>RWR-3495</t>
  </si>
  <si>
    <t>R.A. Widya Rahayu</t>
  </si>
  <si>
    <t>OFF-LA-10004008</t>
  </si>
  <si>
    <t>Label Stiker 6366</t>
  </si>
  <si>
    <t>TEC-PH-10001700</t>
  </si>
  <si>
    <t>Smartphone Android 9793</t>
  </si>
  <si>
    <t>OFF-PA-10001497</t>
  </si>
  <si>
    <t>Kertas HVS F4 1412</t>
  </si>
  <si>
    <t>IDN-2015-162537</t>
  </si>
  <si>
    <t>FUR-FU-10002885</t>
  </si>
  <si>
    <t>Gorden 9611</t>
  </si>
  <si>
    <t>IDN-2015-110289</t>
  </si>
  <si>
    <t>IDN-2015-123673</t>
  </si>
  <si>
    <t>IDN-2015-131359</t>
  </si>
  <si>
    <t>IDN-2015-145758</t>
  </si>
  <si>
    <t>TEC-MA-10004552</t>
  </si>
  <si>
    <t>Mesin Laminating 0206</t>
  </si>
  <si>
    <t>FUR-FU-10003026</t>
  </si>
  <si>
    <t>Lampu Meja 6064</t>
  </si>
  <si>
    <t>IDN-2015-132318</t>
  </si>
  <si>
    <t>IDN-2015-164882</t>
  </si>
  <si>
    <t>JS-4068</t>
  </si>
  <si>
    <t>Jasmin Saragih</t>
  </si>
  <si>
    <t>IDN-2015-164448</t>
  </si>
  <si>
    <t>IDN-2015-132570</t>
  </si>
  <si>
    <t>OFF-AR-10000369</t>
  </si>
  <si>
    <t>Kaligrafi Dinding 7622</t>
  </si>
  <si>
    <t>IDN-2015-131457</t>
  </si>
  <si>
    <t>IDN-2015-122259</t>
  </si>
  <si>
    <t>IDN-2015-113145</t>
  </si>
  <si>
    <t>IDN-2015-108119</t>
  </si>
  <si>
    <t>IDN-2015-126739</t>
  </si>
  <si>
    <t>IDN-2015-105221</t>
  </si>
  <si>
    <t>OFF-FA-10001135</t>
  </si>
  <si>
    <t>Paper Clip 7175</t>
  </si>
  <si>
    <t>IDN-2015-141740</t>
  </si>
  <si>
    <t>IDN-2015-130995</t>
  </si>
  <si>
    <t>IDN-2015-110163</t>
  </si>
  <si>
    <t>IDN-2015-125416</t>
  </si>
  <si>
    <t>GW-4815</t>
  </si>
  <si>
    <t>Galang Waskita</t>
  </si>
  <si>
    <t>TEC-AC-10001552</t>
  </si>
  <si>
    <t>Headset 0251</t>
  </si>
  <si>
    <t>IDN-2015-138625</t>
  </si>
  <si>
    <t>BU-1890</t>
  </si>
  <si>
    <t>Banawi Utama</t>
  </si>
  <si>
    <t>OFF-AP-10003099</t>
  </si>
  <si>
    <t>Dispenser Air 8427</t>
  </si>
  <si>
    <t>IDN-2015-141810</t>
  </si>
  <si>
    <t>TEC-PH-10002200</t>
  </si>
  <si>
    <t>Smartphone Entry Level 3416</t>
  </si>
  <si>
    <t>IDN-2015-168207</t>
  </si>
  <si>
    <t>IDN-2015-130890</t>
  </si>
  <si>
    <t>FUR-FU-10004909</t>
  </si>
  <si>
    <t>Gorden 6177</t>
  </si>
  <si>
    <t>IDN-2015-100657</t>
  </si>
  <si>
    <t>IDN-2015-160227</t>
  </si>
  <si>
    <t>FUR-CH-10002073</t>
  </si>
  <si>
    <t>Kursi Lipat 7614</t>
  </si>
  <si>
    <t>IDN-2015-162047</t>
  </si>
  <si>
    <t>IDN-2015-140410</t>
  </si>
  <si>
    <t>IDN-2015-121041</t>
  </si>
  <si>
    <t>OFF-EN-10001137</t>
  </si>
  <si>
    <t>Amplop Coklat 8002</t>
  </si>
  <si>
    <t>IDN-2015-131422</t>
  </si>
  <si>
    <t>IDN-2015-131072</t>
  </si>
  <si>
    <t>IDN-2015-136259</t>
  </si>
  <si>
    <t>TBB-4673</t>
  </si>
  <si>
    <t>T. Bahuwirya Budiyanto</t>
  </si>
  <si>
    <t>IDN-2015-145485</t>
  </si>
  <si>
    <t>OFF-ST-10000649</t>
  </si>
  <si>
    <t>Lemari Arsip 5986</t>
  </si>
  <si>
    <t>IDN-2015-103961</t>
  </si>
  <si>
    <t>IDN-2015-144386</t>
  </si>
  <si>
    <t>IDN-2015-118444</t>
  </si>
  <si>
    <t>IDN-2015-105312</t>
  </si>
  <si>
    <t>VP-7900</t>
  </si>
  <si>
    <t>Vera Pertiwi</t>
  </si>
  <si>
    <t>IDN-2015-163181</t>
  </si>
  <si>
    <t>IDN-2015-148432</t>
  </si>
  <si>
    <t>OFF-FA-10004968</t>
  </si>
  <si>
    <t>Isi Staples 7286</t>
  </si>
  <si>
    <t>IDN-2015-105571</t>
  </si>
  <si>
    <t>TEC-MA-10001016</t>
  </si>
  <si>
    <t>Mesin Absensi 9805</t>
  </si>
  <si>
    <t>IDN-2015-102848</t>
  </si>
  <si>
    <t>OFF-PA-10001274</t>
  </si>
  <si>
    <t>Kertas HVS A4 0845</t>
  </si>
  <si>
    <t>IDN-2015-134922</t>
  </si>
  <si>
    <t>IDN-2015-162887</t>
  </si>
  <si>
    <t>IDN-2015-126669</t>
  </si>
  <si>
    <t>MP-7132</t>
  </si>
  <si>
    <t>Mariadi Prakasa</t>
  </si>
  <si>
    <t>OFF-ST-10000129</t>
  </si>
  <si>
    <t>Rak Dokumen 0444</t>
  </si>
  <si>
    <t>IDN-2015-164441</t>
  </si>
  <si>
    <t>IDN-2015-123568</t>
  </si>
  <si>
    <t>IDN-2015-117611</t>
  </si>
  <si>
    <t>CPS-1763</t>
  </si>
  <si>
    <t>Caturangga Puspasari, S.E.</t>
  </si>
  <si>
    <t>IDN-2015-114811</t>
  </si>
  <si>
    <t>TEC-MA-10000045</t>
  </si>
  <si>
    <t>Mesin Laminating 4696</t>
  </si>
  <si>
    <t>OFF-FA-10002701</t>
  </si>
  <si>
    <t>Paper Clip 7720</t>
  </si>
  <si>
    <t>IDN-2015-154886</t>
  </si>
  <si>
    <t>IDN-2015-109386</t>
  </si>
  <si>
    <t>IDN-2015-117086</t>
  </si>
  <si>
    <t>IDN-2015-111990</t>
  </si>
  <si>
    <t>IDN-2015-108259</t>
  </si>
  <si>
    <t>IDN-2015-151407</t>
  </si>
  <si>
    <t>IDN-2015-105634</t>
  </si>
  <si>
    <t>IDN-2015-126466</t>
  </si>
  <si>
    <t>IDN-2015-169796</t>
  </si>
  <si>
    <t>IDN-2015-146486</t>
  </si>
  <si>
    <t>IDN-2015-127509</t>
  </si>
  <si>
    <t>TEC-AC-10002018</t>
  </si>
  <si>
    <t>Headset 1751</t>
  </si>
  <si>
    <t>IDN-2015-113222</t>
  </si>
  <si>
    <t>IDN-2015-158554</t>
  </si>
  <si>
    <t>OFF-BI-10002393</t>
  </si>
  <si>
    <t>Binder Kancing A4 1371</t>
  </si>
  <si>
    <t>TEC-AC-10002637</t>
  </si>
  <si>
    <t>Flashdisk 5926</t>
  </si>
  <si>
    <t>IDN-2015-121783</t>
  </si>
  <si>
    <t>IDN-2015-158659</t>
  </si>
  <si>
    <t>IDN-2015-155040</t>
  </si>
  <si>
    <t>IDN-2015-147690</t>
  </si>
  <si>
    <t>IDN-2015-111948</t>
  </si>
  <si>
    <t>OFF-ST-10003282</t>
  </si>
  <si>
    <t>Box Arsip 8356</t>
  </si>
  <si>
    <t>IDN-2015-162964</t>
  </si>
  <si>
    <t>IDN-2015-113628</t>
  </si>
  <si>
    <t>IDN-2015-153220</t>
  </si>
  <si>
    <t>IDN-2015-153283</t>
  </si>
  <si>
    <t>IDN-2015-156867</t>
  </si>
  <si>
    <t>IDN-2015-136147</t>
  </si>
  <si>
    <t>IDN-2015-104948</t>
  </si>
  <si>
    <t>IDN-2015-115798</t>
  </si>
  <si>
    <t>IDN-2015-130183</t>
  </si>
  <si>
    <t>IDN-2015-149909</t>
  </si>
  <si>
    <t>OFF-PA-10000726</t>
  </si>
  <si>
    <t>Kertas HVS F4 9181</t>
  </si>
  <si>
    <t>OFF-PA-10001790</t>
  </si>
  <si>
    <t>Kertas HVS A4 1765</t>
  </si>
  <si>
    <t>IDN-2015-144519</t>
  </si>
  <si>
    <t>IDN-2015-114503</t>
  </si>
  <si>
    <t>OFF-ST-10003572</t>
  </si>
  <si>
    <t>Box Arsip 2911</t>
  </si>
  <si>
    <t>IDN-2015-153073</t>
  </si>
  <si>
    <t>IDN-2015-111199</t>
  </si>
  <si>
    <t>IDN-2015-123141</t>
  </si>
  <si>
    <t>IDN-2015-138674</t>
  </si>
  <si>
    <t>IDN-2015-154746</t>
  </si>
  <si>
    <t>OFF-AP-10003057</t>
  </si>
  <si>
    <t>Mesin Penghancur Kertas 0707</t>
  </si>
  <si>
    <t>IDN-2015-111927</t>
  </si>
  <si>
    <t>IDN-2015-137897</t>
  </si>
  <si>
    <t>IDN-2015-151043</t>
  </si>
  <si>
    <t>TEC-AC-10001090</t>
  </si>
  <si>
    <t>Mouse Wireless 7008</t>
  </si>
  <si>
    <t>IDN-2015-138954</t>
  </si>
  <si>
    <t>IDN-2015-113173</t>
  </si>
  <si>
    <t>OFF-ST-10000604</t>
  </si>
  <si>
    <t>Box Arsip 9336</t>
  </si>
  <si>
    <t>OFF-BI-10003963</t>
  </si>
  <si>
    <t>Binder Kancing A4 7235</t>
  </si>
  <si>
    <t>IDN-2015-129525</t>
  </si>
  <si>
    <t>IDN-2015-145324</t>
  </si>
  <si>
    <t>IDN-2015-145394</t>
  </si>
  <si>
    <t>IDN-2015-164539</t>
  </si>
  <si>
    <t>OFF-AP-10002457</t>
  </si>
  <si>
    <t>Mesin Penghancur Kertas 4548</t>
  </si>
  <si>
    <t>IDN-2015-150875</t>
  </si>
  <si>
    <t>IDN-2015-135685</t>
  </si>
  <si>
    <t>TEC-PH-10001254</t>
  </si>
  <si>
    <t>Feature Phone Dual SIM 2483</t>
  </si>
  <si>
    <t>IDN-2015-120446</t>
  </si>
  <si>
    <t>TEC-AC-10004145</t>
  </si>
  <si>
    <t>Flashdisk 1118</t>
  </si>
  <si>
    <t>IDN-2015-126725</t>
  </si>
  <si>
    <t>IDN-2015-110863</t>
  </si>
  <si>
    <t>OFF-ST-10001418</t>
  </si>
  <si>
    <t>Lemari Arsip 6247</t>
  </si>
  <si>
    <t>IDN-2015-163090</t>
  </si>
  <si>
    <t>HF-2446</t>
  </si>
  <si>
    <t>Harto Firmansyah</t>
  </si>
  <si>
    <t>IDN-2015-166800</t>
  </si>
  <si>
    <t>IDN-2015-145814</t>
  </si>
  <si>
    <t>IDN-2015-151680</t>
  </si>
  <si>
    <t>IDN-2015-161767</t>
  </si>
  <si>
    <t>TEC-MA-10002790</t>
  </si>
  <si>
    <t>Mesin Absensi 3623</t>
  </si>
  <si>
    <t>IDN-2015-100454</t>
  </si>
  <si>
    <t>IDN-2015-146465</t>
  </si>
  <si>
    <t>AD-3543</t>
  </si>
  <si>
    <t>Amalia Dongoran</t>
  </si>
  <si>
    <t>IDN-2015-165743</t>
  </si>
  <si>
    <t>FUR-BO-10002268</t>
  </si>
  <si>
    <t>Rak Buku Kayu 3420</t>
  </si>
  <si>
    <t>IDN-2015-124058</t>
  </si>
  <si>
    <t>TEC-PH-10004774</t>
  </si>
  <si>
    <t>Smartphone Android 3235</t>
  </si>
  <si>
    <t>IDN-2015-156524</t>
  </si>
  <si>
    <t>IDN-2015-163965</t>
  </si>
  <si>
    <t>IDN-2015-136420</t>
  </si>
  <si>
    <t>IDN-2015-144652</t>
  </si>
  <si>
    <t>IDN-2015-116484</t>
  </si>
  <si>
    <t>FUR-FU-10002874</t>
  </si>
  <si>
    <t>Gorden 5249</t>
  </si>
  <si>
    <t>IDN-2015-112305</t>
  </si>
  <si>
    <t>MHS-1437</t>
  </si>
  <si>
    <t>Michelle Hidayat, S.H.</t>
  </si>
  <si>
    <t>IDN-2015-158589</t>
  </si>
  <si>
    <t>IDN-2015-110891</t>
  </si>
  <si>
    <t>IDN-2015-109337</t>
  </si>
  <si>
    <t>OFF-AR-10003759</t>
  </si>
  <si>
    <t>Poster Ilustrasi 9183</t>
  </si>
  <si>
    <t>IDN-2015-101511</t>
  </si>
  <si>
    <t>IDN-2015-159499</t>
  </si>
  <si>
    <t>TEC-AC-10000990</t>
  </si>
  <si>
    <t>Keyboard USB 3053</t>
  </si>
  <si>
    <t>IDN-2015-115511</t>
  </si>
  <si>
    <t>IDN-2015-107083</t>
  </si>
  <si>
    <t>IDN-2015-119879</t>
  </si>
  <si>
    <t>IDN-2015-105690</t>
  </si>
  <si>
    <t>TEC-MA-10002930</t>
  </si>
  <si>
    <t>Mesin Laminating 4352</t>
  </si>
  <si>
    <t>OFF-AP-10002867</t>
  </si>
  <si>
    <t>Mesin Penghancur Kertas 8814</t>
  </si>
  <si>
    <t>IDN-2015-102778</t>
  </si>
  <si>
    <t>IDN-2015-123505</t>
  </si>
  <si>
    <t>IDN-2015-137708</t>
  </si>
  <si>
    <t>IDN-2015-100545</t>
  </si>
  <si>
    <t>IDN-2015-149300</t>
  </si>
  <si>
    <t>IDN-2015-165449</t>
  </si>
  <si>
    <t>TEC-AC-10004127</t>
  </si>
  <si>
    <t>Headset 1667</t>
  </si>
  <si>
    <t>IDN-2015-162376</t>
  </si>
  <si>
    <t>IDN-2015-139094</t>
  </si>
  <si>
    <t>IDN-2015-168459</t>
  </si>
  <si>
    <t>IDN-2015-118983</t>
  </si>
  <si>
    <t>OFF-PA-10000300</t>
  </si>
  <si>
    <t>Kertas HVS F4 0984</t>
  </si>
  <si>
    <t>IDN-2015-144274</t>
  </si>
  <si>
    <t>IDN-2015-111395</t>
  </si>
  <si>
    <t>IDN-2015-123113</t>
  </si>
  <si>
    <t>OFF-AR-10001940</t>
  </si>
  <si>
    <t>Lukisan Kanvas 7232</t>
  </si>
  <si>
    <t>IDN-2015-153416</t>
  </si>
  <si>
    <t>IDN-2015-135545</t>
  </si>
  <si>
    <t>OFF-PA-10003892</t>
  </si>
  <si>
    <t>Kertas Foto 5662</t>
  </si>
  <si>
    <t>IDN-2015-105347</t>
  </si>
  <si>
    <t>OFF-ST-10000060</t>
  </si>
  <si>
    <t>Rak Dokumen 4352</t>
  </si>
  <si>
    <t>IDN-2015-164357</t>
  </si>
  <si>
    <t>OFF-AR-10001177</t>
  </si>
  <si>
    <t>Kaligrafi Dinding 8090</t>
  </si>
  <si>
    <t>IDN-2015-117961</t>
  </si>
  <si>
    <t>IDN-2015-158939</t>
  </si>
  <si>
    <t>IDN-2015-166975</t>
  </si>
  <si>
    <t>IDN-2015-130974</t>
  </si>
  <si>
    <t>IDN-2015-154389</t>
  </si>
  <si>
    <t>TEC-PH-10002789</t>
  </si>
  <si>
    <t>Smartphone Entry Level 3063</t>
  </si>
  <si>
    <t>IDN-2015-125234</t>
  </si>
  <si>
    <t>IDN-2015-163762</t>
  </si>
  <si>
    <t>IDN-2015-145184</t>
  </si>
  <si>
    <t>TEC-AC-10000397</t>
  </si>
  <si>
    <t>Mouse Wireless 1112</t>
  </si>
  <si>
    <t>IDN-2015-160059</t>
  </si>
  <si>
    <t>IDN-2015-168935</t>
  </si>
  <si>
    <t>TEC-AC-10002335</t>
  </si>
  <si>
    <t>Mouse Wireless 1740</t>
  </si>
  <si>
    <t>TEC-PH-10002350</t>
  </si>
  <si>
    <t>Feature Phone Dual SIM 4864</t>
  </si>
  <si>
    <t>IDN-2015-101910</t>
  </si>
  <si>
    <t>IDN-2015-111612</t>
  </si>
  <si>
    <t>IDN-2015-164497</t>
  </si>
  <si>
    <t>OFF-AP-10004655</t>
  </si>
  <si>
    <t>Kipas Angin 4470</t>
  </si>
  <si>
    <t>IDN-2015-142930</t>
  </si>
  <si>
    <t>IDN-2015-161711</t>
  </si>
  <si>
    <t>IDN-2015-136196</t>
  </si>
  <si>
    <t>DKLS-2888</t>
  </si>
  <si>
    <t>Drs. Kariman Latupono, S.H.</t>
  </si>
  <si>
    <t>IDN-2015-159982</t>
  </si>
  <si>
    <t>IDN-2015-157028</t>
  </si>
  <si>
    <t>IDN-2015-157133</t>
  </si>
  <si>
    <t>IDN-2015-129112</t>
  </si>
  <si>
    <t>IDN-2015-154340</t>
  </si>
  <si>
    <t>IDN-2015-110016</t>
  </si>
  <si>
    <t>IDN-2015-138009</t>
  </si>
  <si>
    <t>OFF-ST-10001272</t>
  </si>
  <si>
    <t>Rak Dokumen 3378</t>
  </si>
  <si>
    <t>IDN-2015-144099</t>
  </si>
  <si>
    <t>IDN-2015-141327</t>
  </si>
  <si>
    <t>FUR-FU-10000576</t>
  </si>
  <si>
    <t>Karpet Kantor 3490</t>
  </si>
  <si>
    <t>IDN-2015-140830</t>
  </si>
  <si>
    <t>IDN-2015-158323</t>
  </si>
  <si>
    <t>IDN-2015-122210</t>
  </si>
  <si>
    <t>IDN-2015-137925</t>
  </si>
  <si>
    <t>IDN-2015-107685</t>
  </si>
  <si>
    <t>IDN-2015-156328</t>
  </si>
  <si>
    <t>TEC-PH-10001198</t>
  </si>
  <si>
    <t>Smartphone Android 1890</t>
  </si>
  <si>
    <t>OFF-EN-10002831</t>
  </si>
  <si>
    <t>Amplop Coklat 9602</t>
  </si>
  <si>
    <t>IDN-2015-141453</t>
  </si>
  <si>
    <t>TEC-PH-10002807</t>
  </si>
  <si>
    <t>Feature Phone Dual SIM 4200</t>
  </si>
  <si>
    <t>IDN-2015-137113</t>
  </si>
  <si>
    <t>IDN-2015-103723</t>
  </si>
  <si>
    <t>IDN-2015-119907</t>
  </si>
  <si>
    <t>IDN-2015-111038</t>
  </si>
  <si>
    <t>IDN-2015-110324</t>
  </si>
  <si>
    <t>OFF-PA-10001826</t>
  </si>
  <si>
    <t>Kertas Foto 9132</t>
  </si>
  <si>
    <t>IDN-2015-148817</t>
  </si>
  <si>
    <t>OFF-AR-10000823</t>
  </si>
  <si>
    <t>Poster Ilustrasi 9591</t>
  </si>
  <si>
    <t>IDN-2015-105676</t>
  </si>
  <si>
    <t>IDN-2015-147851</t>
  </si>
  <si>
    <t>IDN-2015-123092</t>
  </si>
  <si>
    <t>IDN-2015-122756</t>
  </si>
  <si>
    <t>TEC-MA-10001681</t>
  </si>
  <si>
    <t>Mesin Laminating 2938</t>
  </si>
  <si>
    <t>IDN-2015-156853</t>
  </si>
  <si>
    <t>OFF-PA-10003656</t>
  </si>
  <si>
    <t>Kertas Foto 7184</t>
  </si>
  <si>
    <t>IDN-2015-142475</t>
  </si>
  <si>
    <t>OFF-BI-10003718</t>
  </si>
  <si>
    <t>Binder Kancing A4 7051</t>
  </si>
  <si>
    <t>IDN-2015-110093</t>
  </si>
  <si>
    <t>IDN-2015-145422</t>
  </si>
  <si>
    <t>IDN-2015-142377</t>
  </si>
  <si>
    <t>IDN-2015-119508</t>
  </si>
  <si>
    <t>IDN-2015-155600</t>
  </si>
  <si>
    <t>IDN-2015-130659</t>
  </si>
  <si>
    <t>IDN-2015-161718</t>
  </si>
  <si>
    <t>IDN-2015-110247</t>
  </si>
  <si>
    <t>JT-7149</t>
  </si>
  <si>
    <t>Jarwa Tarihoran</t>
  </si>
  <si>
    <t>IDN-2015-118871</t>
  </si>
  <si>
    <t>TEC-PH-10000193</t>
  </si>
  <si>
    <t>Smartphone Entry Level 8824</t>
  </si>
  <si>
    <t>IDN-2015-101091</t>
  </si>
  <si>
    <t>IDN-2015-134943</t>
  </si>
  <si>
    <t>DHHS-5486</t>
  </si>
  <si>
    <t>Drs. Hasna Hastuti, S.Pt</t>
  </si>
  <si>
    <t>IDN-2015-149566</t>
  </si>
  <si>
    <t>IDN-2015-110814</t>
  </si>
  <si>
    <t>IDN-2015-131842</t>
  </si>
  <si>
    <t>IDN-2015-156440</t>
  </si>
  <si>
    <t>AH-3950</t>
  </si>
  <si>
    <t>Amelia Hassanah</t>
  </si>
  <si>
    <t>IDN-2015-117898</t>
  </si>
  <si>
    <t>IDN-2015-142937</t>
  </si>
  <si>
    <t>IDN-2015-153752</t>
  </si>
  <si>
    <t>IDN-2015-114741</t>
  </si>
  <si>
    <t>OFF-PA-10000048</t>
  </si>
  <si>
    <t>Kertas HVS F4 0825</t>
  </si>
  <si>
    <t>IDN-2015-127040</t>
  </si>
  <si>
    <t>IDN-2015-144806</t>
  </si>
  <si>
    <t>IDN-2015-131884</t>
  </si>
  <si>
    <t>IDN-2015-149692</t>
  </si>
  <si>
    <t>IDN-2015-168634</t>
  </si>
  <si>
    <t>PM-6619</t>
  </si>
  <si>
    <t>Puji Mayasari</t>
  </si>
  <si>
    <t>IDN-2015-148628</t>
  </si>
  <si>
    <t>IDN-2015-136700</t>
  </si>
  <si>
    <t>IDN-2015-143490</t>
  </si>
  <si>
    <t>IDN-2015-166338</t>
  </si>
  <si>
    <t>IDN-2015-156104</t>
  </si>
  <si>
    <t>IDN-2015-135272</t>
  </si>
  <si>
    <t>IDN-2015-165050</t>
  </si>
  <si>
    <t>IDN-2015-120957</t>
  </si>
  <si>
    <t>OFF-PA-10003953</t>
  </si>
  <si>
    <t>Kertas HVS F4 8021</t>
  </si>
  <si>
    <t>IDN-2015-134894</t>
  </si>
  <si>
    <t>IDN-2015-130736</t>
  </si>
  <si>
    <t>IDN-2015-103205</t>
  </si>
  <si>
    <t>IDN-2015-156118</t>
  </si>
  <si>
    <t>IDN-2015-135622</t>
  </si>
  <si>
    <t>TQP-7135</t>
  </si>
  <si>
    <t>Tgk. Queen Prakasa</t>
  </si>
  <si>
    <t>IDN-2015-129532</t>
  </si>
  <si>
    <t>IDN-2015-157035</t>
  </si>
  <si>
    <t>IDN-2015-168732</t>
  </si>
  <si>
    <t>OFF-AR-10003087</t>
  </si>
  <si>
    <t>Lukisan Cat Air 9025</t>
  </si>
  <si>
    <t>IDN-2015-121650</t>
  </si>
  <si>
    <t>IDN-2015-115693</t>
  </si>
  <si>
    <t>IDN-2015-143105</t>
  </si>
  <si>
    <t>IDN-2015-138093</t>
  </si>
  <si>
    <t>IDN-2015-112823</t>
  </si>
  <si>
    <t>IDN-2015-127502</t>
  </si>
  <si>
    <t>OFF-PA-10002713</t>
  </si>
  <si>
    <t>Kertas Foto 9654</t>
  </si>
  <si>
    <t>IDN-2015-106208</t>
  </si>
  <si>
    <t>OFF-PA-10000520</t>
  </si>
  <si>
    <t>Kertas HVS A4 8245</t>
  </si>
  <si>
    <t>IDN-2015-104346</t>
  </si>
  <si>
    <t>IDN-2015-150560</t>
  </si>
  <si>
    <t>IDN-2015-155761</t>
  </si>
  <si>
    <t>CFS-1466</t>
  </si>
  <si>
    <t>Chelsea Firmansyah, S.Pt</t>
  </si>
  <si>
    <t>IDN-2015-135853</t>
  </si>
  <si>
    <t>IDN-2015-106362</t>
  </si>
  <si>
    <t>IDN-2015-120572</t>
  </si>
  <si>
    <t>IDN-2015-134082</t>
  </si>
  <si>
    <t>FUR-BO-10003450</t>
  </si>
  <si>
    <t>Rak Buku Besi 9625</t>
  </si>
  <si>
    <t>TEC-AC-10004761</t>
  </si>
  <si>
    <t>Keyboard USB 2029</t>
  </si>
  <si>
    <t>OFF-AR-10001545</t>
  </si>
  <si>
    <t>Kaligrafi Dinding 2502</t>
  </si>
  <si>
    <t>OFF-PA-10003256</t>
  </si>
  <si>
    <t>Kertas Foto 5545</t>
  </si>
  <si>
    <t>IDN-2015-145065</t>
  </si>
  <si>
    <t>IDN-2015-134075</t>
  </si>
  <si>
    <t>IDN-2015-167220</t>
  </si>
  <si>
    <t>IDN-2015-154620</t>
  </si>
  <si>
    <t>IDN-2015-155586</t>
  </si>
  <si>
    <t>IDN-2015-110870</t>
  </si>
  <si>
    <t>IDN-2015-127481</t>
  </si>
  <si>
    <t>OFF-PA-10002036</t>
  </si>
  <si>
    <t>Kertas Foto 4865</t>
  </si>
  <si>
    <t>IDN-2015-129042</t>
  </si>
  <si>
    <t>IDN-2015-148250</t>
  </si>
  <si>
    <t>OFF-AP-10003040</t>
  </si>
  <si>
    <t>Kipas Angin 8567</t>
  </si>
  <si>
    <t>IDN-2015-157770</t>
  </si>
  <si>
    <t>IDN-2015-139962</t>
  </si>
  <si>
    <t>IDN-2015-125423</t>
  </si>
  <si>
    <t>IDN-2015-125066</t>
  </si>
  <si>
    <t>IDN-2015-141593</t>
  </si>
  <si>
    <t>IDN-2015-130253</t>
  </si>
  <si>
    <t>FUR-FU-10002963</t>
  </si>
  <si>
    <t>Karpet Kantor 4593</t>
  </si>
  <si>
    <t>IDN-2015-146696</t>
  </si>
  <si>
    <t>IDN-2015-126347</t>
  </si>
  <si>
    <t>TEC-AC-10003063</t>
  </si>
  <si>
    <t>Mouse Wireless 4740</t>
  </si>
  <si>
    <t>OFF-BI-10001153</t>
  </si>
  <si>
    <t>Binder Plastik A4 7884</t>
  </si>
  <si>
    <t>IDN-2015-119592</t>
  </si>
  <si>
    <t>IDN-2015-123232</t>
  </si>
  <si>
    <t>LN-4675</t>
  </si>
  <si>
    <t>Latika Namaga</t>
  </si>
  <si>
    <t>FUR-TA-10002622</t>
  </si>
  <si>
    <t>Meja Kerja 2377</t>
  </si>
  <si>
    <t>IDN-2015-114048</t>
  </si>
  <si>
    <t>IDN-2015-147830</t>
  </si>
  <si>
    <t>IDN-2015-137225</t>
  </si>
  <si>
    <t>TEC-MA-10000418</t>
  </si>
  <si>
    <t>Mesin Laminating 6264</t>
  </si>
  <si>
    <t>IDN-2015-109638</t>
  </si>
  <si>
    <t>OFF-AP-10002472</t>
  </si>
  <si>
    <t>Kipas Angin 2178</t>
  </si>
  <si>
    <t>IDN-2015-150308</t>
  </si>
  <si>
    <t>TEC-PH-10001433</t>
  </si>
  <si>
    <t>Smartphone Android 6018</t>
  </si>
  <si>
    <t>IDN-2015-162544</t>
  </si>
  <si>
    <t>IDN-2015-129637</t>
  </si>
  <si>
    <t>IDN-2015-134117</t>
  </si>
  <si>
    <t>IDN-2015-138121</t>
  </si>
  <si>
    <t>FUR-CH-10003846</t>
  </si>
  <si>
    <t>Kursi Kantor 7934</t>
  </si>
  <si>
    <t>IDN-2015-153038</t>
  </si>
  <si>
    <t>IDN-2015-107468</t>
  </si>
  <si>
    <t>IDN-2015-137533</t>
  </si>
  <si>
    <t>IDN-2015-137960</t>
  </si>
  <si>
    <t>IDN-2015-120161</t>
  </si>
  <si>
    <t>IDN-2015-100685</t>
  </si>
  <si>
    <t>IDN-2015-127453</t>
  </si>
  <si>
    <t>IDN-2015-157084</t>
  </si>
  <si>
    <t>IDN-2015-110261</t>
  </si>
  <si>
    <t>IDN-2015-134558</t>
  </si>
  <si>
    <t>APS-4647</t>
  </si>
  <si>
    <t>Aslijan Palastri, S.Farm</t>
  </si>
  <si>
    <t>IDN-2015-109113</t>
  </si>
  <si>
    <t>IDN-2015-115399</t>
  </si>
  <si>
    <t>IDN-2015-154144</t>
  </si>
  <si>
    <t>IDN-2015-158918</t>
  </si>
  <si>
    <t>IDN-2015-154795</t>
  </si>
  <si>
    <t>IDN-2015-123218</t>
  </si>
  <si>
    <t>IDN-2015-120712</t>
  </si>
  <si>
    <t>IDN-2015-158148</t>
  </si>
  <si>
    <t>IDN-2015-141754</t>
  </si>
  <si>
    <t>AM-8266</t>
  </si>
  <si>
    <t>Anita Mahendra</t>
  </si>
  <si>
    <t>IDN-2015-137071</t>
  </si>
  <si>
    <t>IDN-2015-126214</t>
  </si>
  <si>
    <t>IDN-2015-154284</t>
  </si>
  <si>
    <t>IDN-2015-112375</t>
  </si>
  <si>
    <t>OFF-EN-10003798</t>
  </si>
  <si>
    <t>Amplop Putih 1009</t>
  </si>
  <si>
    <t>IDN-2015-165414</t>
  </si>
  <si>
    <t>TEC-PH-10002293</t>
  </si>
  <si>
    <t>Feature Phone Dual SIM 9315</t>
  </si>
  <si>
    <t>IDN-2015-127019</t>
  </si>
  <si>
    <t>SMS-8727</t>
  </si>
  <si>
    <t>Syahrini Manullang, S.Farm</t>
  </si>
  <si>
    <t>IDN-2015-161795</t>
  </si>
  <si>
    <t>IDN-2015-157287</t>
  </si>
  <si>
    <t>IDN-2015-153612</t>
  </si>
  <si>
    <t>IDN-2015-117828</t>
  </si>
  <si>
    <t>IDN-2015-124653</t>
  </si>
  <si>
    <t>IDN-2015-169397</t>
  </si>
  <si>
    <t>OFF-AR-10001958</t>
  </si>
  <si>
    <t>Lukisan Kanvas 9260</t>
  </si>
  <si>
    <t>IDN-2015-120103</t>
  </si>
  <si>
    <t>IDN-2015-158456</t>
  </si>
  <si>
    <t>IDN-2015-135538</t>
  </si>
  <si>
    <t>IDN-2015-103471</t>
  </si>
  <si>
    <t>ZS-3382</t>
  </si>
  <si>
    <t>Zelda Sudiati</t>
  </si>
  <si>
    <t>IDN-2015-128587</t>
  </si>
  <si>
    <t>IDN-2015-136749</t>
  </si>
  <si>
    <t>IDN-2015-153717</t>
  </si>
  <si>
    <t>DAUS-8650</t>
  </si>
  <si>
    <t>Dr. Ajeng Uyainah, S.Farm</t>
  </si>
  <si>
    <t>IDN-2015-111780</t>
  </si>
  <si>
    <t>IDN-2015-144288</t>
  </si>
  <si>
    <t>IDN-2015-113152</t>
  </si>
  <si>
    <t>IDN-2015-147739</t>
  </si>
  <si>
    <t>IDN-2015-143980</t>
  </si>
  <si>
    <t>FUR-BO-10004360</t>
  </si>
  <si>
    <t>Rak Buku Kayu 5416</t>
  </si>
  <si>
    <t>IDN-2015-144890</t>
  </si>
  <si>
    <t>IDN-2015-111073</t>
  </si>
  <si>
    <t>IDN-2015-124933</t>
  </si>
  <si>
    <t>IDN-2015-119550</t>
  </si>
  <si>
    <t>FUR-CH-10002044</t>
  </si>
  <si>
    <t>Kursi Kerja Ergonomis 1523</t>
  </si>
  <si>
    <t>IDN-2015-158792</t>
  </si>
  <si>
    <t>IDN-2015-117415</t>
  </si>
  <si>
    <t>OFF-EN-10002986</t>
  </si>
  <si>
    <t>Amplop Coklat 7942</t>
  </si>
  <si>
    <t>IDN-2015-151589</t>
  </si>
  <si>
    <t>TEC-PH-10004345</t>
  </si>
  <si>
    <t>Smartphone Android 4763</t>
  </si>
  <si>
    <t>IDN-2015-134782</t>
  </si>
  <si>
    <t>IDN-2015-163783</t>
  </si>
  <si>
    <t>IDN-2015-103870</t>
  </si>
  <si>
    <t>IDN-2015-101889</t>
  </si>
  <si>
    <t>IDN-2015-148376</t>
  </si>
  <si>
    <t>IDN-2015-165085</t>
  </si>
  <si>
    <t>UT-7360</t>
  </si>
  <si>
    <t>Umay Tampubolon</t>
  </si>
  <si>
    <t>OFF-PA-10000605</t>
  </si>
  <si>
    <t>Kertas HVS F4 4268</t>
  </si>
  <si>
    <t>IDN-2015-155145</t>
  </si>
  <si>
    <t>IDN-2015-130113</t>
  </si>
  <si>
    <t>FUR-BO-10002853</t>
  </si>
  <si>
    <t>Rak Buku Besi 4303</t>
  </si>
  <si>
    <t>FUR-FU-10002030</t>
  </si>
  <si>
    <t>Lampu Meja 4966</t>
  </si>
  <si>
    <t>OFF-LA-10002381</t>
  </si>
  <si>
    <t>Label Stiker 4840</t>
  </si>
  <si>
    <t>IDN-2015-119697</t>
  </si>
  <si>
    <t>IDN-2015-148859</t>
  </si>
  <si>
    <t>IDN-2015-130855</t>
  </si>
  <si>
    <t>IDN-2015-135580</t>
  </si>
  <si>
    <t>IDN-2015-120901</t>
  </si>
  <si>
    <t>IDN-2015-109470</t>
  </si>
  <si>
    <t>IDN-2015-139780</t>
  </si>
  <si>
    <t>IDN-2015-109197</t>
  </si>
  <si>
    <t>IDN-2015-156377</t>
  </si>
  <si>
    <t>IDN-2016-160304</t>
  </si>
  <si>
    <t>IDN-2016-105207</t>
  </si>
  <si>
    <t>RDSM-4697</t>
  </si>
  <si>
    <t>R.M. Darmana Siregar, M.Farm</t>
  </si>
  <si>
    <t>IDN-2016-125206</t>
  </si>
  <si>
    <t>IDN-2016-116365</t>
  </si>
  <si>
    <t>IDN-2016-158211</t>
  </si>
  <si>
    <t>IDN-2016-164630</t>
  </si>
  <si>
    <t>ZH-9971</t>
  </si>
  <si>
    <t>Zamira Hartati</t>
  </si>
  <si>
    <t>IDN-2016-134474</t>
  </si>
  <si>
    <t>OFF-AR-10003958</t>
  </si>
  <si>
    <t>Lukisan Kanvas 7408</t>
  </si>
  <si>
    <t>TEC-AC-10001714</t>
  </si>
  <si>
    <t>Flashdisk 7106</t>
  </si>
  <si>
    <t>IDN-2016-158806</t>
  </si>
  <si>
    <t>IDN-2016-101938</t>
  </si>
  <si>
    <t>IDN-2016-137295</t>
  </si>
  <si>
    <t>TEC-PH-10004080</t>
  </si>
  <si>
    <t>Smartphone Android 1869</t>
  </si>
  <si>
    <t>IDN-2016-100461</t>
  </si>
  <si>
    <t>IDN-2016-108882</t>
  </si>
  <si>
    <t>TEC-AC-10000420</t>
  </si>
  <si>
    <t>Keyboard USB 5597</t>
  </si>
  <si>
    <t>IDN-2016-126543</t>
  </si>
  <si>
    <t>IDN-2016-163937</t>
  </si>
  <si>
    <t>MR-2262</t>
  </si>
  <si>
    <t>Mulya Riyanti</t>
  </si>
  <si>
    <t>IDN-2016-116547</t>
  </si>
  <si>
    <t>IDN-2016-141887</t>
  </si>
  <si>
    <t>IDN-2016-126529</t>
  </si>
  <si>
    <t>TEC-PH-10000148</t>
  </si>
  <si>
    <t>Smartphone Android 8873</t>
  </si>
  <si>
    <t>IDN-2016-133368</t>
  </si>
  <si>
    <t>FUR-FU-10003374</t>
  </si>
  <si>
    <t>Lampu Meja 2207</t>
  </si>
  <si>
    <t>IDN-2016-137848</t>
  </si>
  <si>
    <t>IDN-2016-152072</t>
  </si>
  <si>
    <t>IDN-2016-140746</t>
  </si>
  <si>
    <t>IDN-2016-166912</t>
  </si>
  <si>
    <t>BH-5159</t>
  </si>
  <si>
    <t>Balapati Hastuti</t>
  </si>
  <si>
    <t>IDN-2016-121755</t>
  </si>
  <si>
    <t>TEC-AC-10003027</t>
  </si>
  <si>
    <t>Mouse Wireless 2056</t>
  </si>
  <si>
    <t>IDN-2016-116736</t>
  </si>
  <si>
    <t>IDN-2016-106558</t>
  </si>
  <si>
    <t>IDN-2016-167339</t>
  </si>
  <si>
    <t>IDN-2016-111010</t>
  </si>
  <si>
    <t>IDN-2016-135923</t>
  </si>
  <si>
    <t>IDN-2016-125850</t>
  </si>
  <si>
    <t>IDN-2016-148208</t>
  </si>
  <si>
    <t>IDN-2016-146318</t>
  </si>
  <si>
    <t>IDN-2016-155180</t>
  </si>
  <si>
    <t>IDN-2016-138079</t>
  </si>
  <si>
    <t>IDN-2016-113656</t>
  </si>
  <si>
    <t>IDN-2016-165505</t>
  </si>
  <si>
    <t>OFF-AR-10003477</t>
  </si>
  <si>
    <t>Poster Ilustrasi 3931</t>
  </si>
  <si>
    <t>IDN-2016-109407</t>
  </si>
  <si>
    <t>IDN-2016-168046</t>
  </si>
  <si>
    <t>IDN-2016-153346</t>
  </si>
  <si>
    <t>DCA-8379</t>
  </si>
  <si>
    <t>dr. Cengkir Astuti</t>
  </si>
  <si>
    <t>OFF-PA-10000007</t>
  </si>
  <si>
    <t>Kertas HVS F4 5319</t>
  </si>
  <si>
    <t>OFF-AR-10000315</t>
  </si>
  <si>
    <t>Lukisan Kanvas 3216</t>
  </si>
  <si>
    <t>IDN-2016-146437</t>
  </si>
  <si>
    <t>IDN-2016-153661</t>
  </si>
  <si>
    <t>IDN-2016-166660</t>
  </si>
  <si>
    <t>IDN-2016-168032</t>
  </si>
  <si>
    <t>FUR-TA-10004256</t>
  </si>
  <si>
    <t>Meja Belajar 0052</t>
  </si>
  <si>
    <t>IDN-2016-164483</t>
  </si>
  <si>
    <t>IDN-2016-114944</t>
  </si>
  <si>
    <t>HW-9812</t>
  </si>
  <si>
    <t>Hafshah Wibowo</t>
  </si>
  <si>
    <t>FUR-CH-10001190</t>
  </si>
  <si>
    <t>Kursi Lipat 7527</t>
  </si>
  <si>
    <t>TEC-PH-10004241</t>
  </si>
  <si>
    <t>Smartphone Entry Level 4817</t>
  </si>
  <si>
    <t>IDN-2016-129238</t>
  </si>
  <si>
    <t>IDN-2016-147970</t>
  </si>
  <si>
    <t>IDN-2016-159891</t>
  </si>
  <si>
    <t>IDN-2016-158043</t>
  </si>
  <si>
    <t>OFF-PA-10002764</t>
  </si>
  <si>
    <t>Kertas Foto 8098</t>
  </si>
  <si>
    <t>IDN-2016-140809</t>
  </si>
  <si>
    <t>IDN-2016-154067</t>
  </si>
  <si>
    <t>IDN-2016-144645</t>
  </si>
  <si>
    <t>FUR-FU-10003601</t>
  </si>
  <si>
    <t>Gorden 7232</t>
  </si>
  <si>
    <t>IDN-2016-158841</t>
  </si>
  <si>
    <t>IDN-2016-147431</t>
  </si>
  <si>
    <t>IDN-2016-118514</t>
  </si>
  <si>
    <t>IDN-2016-150077</t>
  </si>
  <si>
    <t>IDN-2016-101189</t>
  </si>
  <si>
    <t>IDN-2016-117912</t>
  </si>
  <si>
    <t>IDN-2016-100993</t>
  </si>
  <si>
    <t>TEC-PH-10001448</t>
  </si>
  <si>
    <t>Feature Phone Dual SIM 3850</t>
  </si>
  <si>
    <t>IDN-2016-108504</t>
  </si>
  <si>
    <t>IDN-2016-125017</t>
  </si>
  <si>
    <t>IDN-2016-161662</t>
  </si>
  <si>
    <t>VW-7694</t>
  </si>
  <si>
    <t>Violet Widodo</t>
  </si>
  <si>
    <t>IDN-2016-106894</t>
  </si>
  <si>
    <t>IDN-2016-135461</t>
  </si>
  <si>
    <t>IDN-2016-163048</t>
  </si>
  <si>
    <t>IDN-2016-109344</t>
  </si>
  <si>
    <t>IDN-2016-112396</t>
  </si>
  <si>
    <t>IDN-2016-164938</t>
  </si>
  <si>
    <t>IDN-2016-110492</t>
  </si>
  <si>
    <t>IDN-2016-112942</t>
  </si>
  <si>
    <t>IDN-2016-134334</t>
  </si>
  <si>
    <t>IDN-2016-146150</t>
  </si>
  <si>
    <t>IDN-2016-162859</t>
  </si>
  <si>
    <t>IDN-2016-105781</t>
  </si>
  <si>
    <t>FUR-CH-10001802</t>
  </si>
  <si>
    <t>Kursi Kantor 2679</t>
  </si>
  <si>
    <t>IDN-2016-108105</t>
  </si>
  <si>
    <t>IDN-2016-168956</t>
  </si>
  <si>
    <t>OFF-AP-10004233</t>
  </si>
  <si>
    <t>Dispenser Air 1961</t>
  </si>
  <si>
    <t>IDN-2016-134138</t>
  </si>
  <si>
    <t>IDN-2016-101630</t>
  </si>
  <si>
    <t>IDN-2016-123274</t>
  </si>
  <si>
    <t>IDN-2016-106460</t>
  </si>
  <si>
    <t>IDN-2016-166485</t>
  </si>
  <si>
    <t>IDN-2016-139010</t>
  </si>
  <si>
    <t>IDN-2016-168410</t>
  </si>
  <si>
    <t>IDN-2016-139262</t>
  </si>
  <si>
    <t>IDN-2016-121447</t>
  </si>
  <si>
    <t>IDN-2016-143280</t>
  </si>
  <si>
    <t>IDN-2016-119025</t>
  </si>
  <si>
    <t>IDN-2016-144400</t>
  </si>
  <si>
    <t>IDN-2016-165015</t>
  </si>
  <si>
    <t>IDN-2016-102456</t>
  </si>
  <si>
    <t>IDN-2016-128706</t>
  </si>
  <si>
    <t>AN-2910</t>
  </si>
  <si>
    <t>Alika Nasyiah</t>
  </si>
  <si>
    <t>FUR-FU-10004053</t>
  </si>
  <si>
    <t>Lampu Meja 2379</t>
  </si>
  <si>
    <t>IDN-2016-101448</t>
  </si>
  <si>
    <t>IDN-2016-101623</t>
  </si>
  <si>
    <t>IDN-2016-111283</t>
  </si>
  <si>
    <t>IDN-2016-143819</t>
  </si>
  <si>
    <t>IDN-2016-151862</t>
  </si>
  <si>
    <t>TEC-PH-10003535</t>
  </si>
  <si>
    <t>Smartphone Entry Level 8695</t>
  </si>
  <si>
    <t>IDN-2016-167759</t>
  </si>
  <si>
    <t>IDN-2016-103982</t>
  </si>
  <si>
    <t>IDN-2016-116799</t>
  </si>
  <si>
    <t>DLS-2849</t>
  </si>
  <si>
    <t>Dian Lailasari, S.Sos</t>
  </si>
  <si>
    <t>OFF-PA-10001892</t>
  </si>
  <si>
    <t>Kertas Foto 2033</t>
  </si>
  <si>
    <t>IDN-2016-145730</t>
  </si>
  <si>
    <t>IDN-2016-112123</t>
  </si>
  <si>
    <t>FUR-TA-10004915</t>
  </si>
  <si>
    <t>Meja Kerja 7471</t>
  </si>
  <si>
    <t>IDN-2016-120005</t>
  </si>
  <si>
    <t>IDN-2016-154053</t>
  </si>
  <si>
    <t>OFF-AR-10003727</t>
  </si>
  <si>
    <t>Kaligrafi Dinding 1218</t>
  </si>
  <si>
    <t>IDN-2016-158358</t>
  </si>
  <si>
    <t>IDN-2016-122518</t>
  </si>
  <si>
    <t>IDN-2016-164637</t>
  </si>
  <si>
    <t>IDN-2016-165218</t>
  </si>
  <si>
    <t>IDN-2016-155173</t>
  </si>
  <si>
    <t>IDN-2016-110898</t>
  </si>
  <si>
    <t>IDN-2016-137547</t>
  </si>
  <si>
    <t>TEC-PH-10002365</t>
  </si>
  <si>
    <t>Smartphone Entry Level 1907</t>
  </si>
  <si>
    <t>IDN-2016-137337</t>
  </si>
  <si>
    <t>IDN-2016-169103</t>
  </si>
  <si>
    <t>IDN-2016-140172</t>
  </si>
  <si>
    <t>IDN-2016-130400</t>
  </si>
  <si>
    <t>IDN-2016-111976</t>
  </si>
  <si>
    <t>IDN-2016-106306</t>
  </si>
  <si>
    <t>IDN-2016-153269</t>
  </si>
  <si>
    <t>IDN-2016-120803</t>
  </si>
  <si>
    <t>IDN-2016-159016</t>
  </si>
  <si>
    <t>IDN-2016-169663</t>
  </si>
  <si>
    <t>IDN-2016-122182</t>
  </si>
  <si>
    <t>IL-8935</t>
  </si>
  <si>
    <t>Ivan Lailasari</t>
  </si>
  <si>
    <t>IDN-2016-112977</t>
  </si>
  <si>
    <t>BL-5226</t>
  </si>
  <si>
    <t>Bahuraksa Laksmiwati</t>
  </si>
  <si>
    <t>IDN-2016-108959</t>
  </si>
  <si>
    <t>TEC-MA-10000984</t>
  </si>
  <si>
    <t>Mesin Absensi 9203</t>
  </si>
  <si>
    <t>IDN-2016-118255</t>
  </si>
  <si>
    <t>IDN-2016-128902</t>
  </si>
  <si>
    <t>IDN-2016-122511</t>
  </si>
  <si>
    <t>IDN-2016-146171</t>
  </si>
  <si>
    <t>IDN-2016-119683</t>
  </si>
  <si>
    <t>IDN-2016-127138</t>
  </si>
  <si>
    <t>IDN-2016-115504</t>
  </si>
  <si>
    <t>IDN-2016-119270</t>
  </si>
  <si>
    <t>OFF-PA-10004022</t>
  </si>
  <si>
    <t>Kertas Foto 9988</t>
  </si>
  <si>
    <t>IDN-2016-114013</t>
  </si>
  <si>
    <t>IDN-2016-158834</t>
  </si>
  <si>
    <t>OFF-AP-10000326</t>
  </si>
  <si>
    <t>Mesin Penghancur Kertas 4617</t>
  </si>
  <si>
    <t>IDN-2016-108637</t>
  </si>
  <si>
    <t>IDN-2016-119123</t>
  </si>
  <si>
    <t>IDN-2016-159373</t>
  </si>
  <si>
    <t>OFF-BI-10004318</t>
  </si>
  <si>
    <t>Binder Plastik A4 4408</t>
  </si>
  <si>
    <t>IDN-2016-136301</t>
  </si>
  <si>
    <t>FUR-FU-10004712</t>
  </si>
  <si>
    <t>Gorden 2510</t>
  </si>
  <si>
    <t>IDN-2016-162082</t>
  </si>
  <si>
    <t>IDN-2016-124793</t>
  </si>
  <si>
    <t>IDN-2016-102134</t>
  </si>
  <si>
    <t>IDN-2016-154361</t>
  </si>
  <si>
    <t>OH-3272</t>
  </si>
  <si>
    <t>Ophelia Hutapea</t>
  </si>
  <si>
    <t>IDN-2016-133802</t>
  </si>
  <si>
    <t>IDN-2016-138968</t>
  </si>
  <si>
    <t>IDN-2016-140571</t>
  </si>
  <si>
    <t>IDN-2016-149272</t>
  </si>
  <si>
    <t>IDN-2016-113509</t>
  </si>
  <si>
    <t>TEC-AC-10004855</t>
  </si>
  <si>
    <t>Mouse Wireless 4472</t>
  </si>
  <si>
    <t>IDN-2016-128111</t>
  </si>
  <si>
    <t>IDN-2016-115476</t>
  </si>
  <si>
    <t>IDN-2016-131737</t>
  </si>
  <si>
    <t>IDN-2016-134544</t>
  </si>
  <si>
    <t>IDN-2016-120929</t>
  </si>
  <si>
    <t>IDN-2016-113292</t>
  </si>
  <si>
    <t>IDN-2016-118178</t>
  </si>
  <si>
    <t>IDN-2016-106383</t>
  </si>
  <si>
    <t>FUR-BO-10002202</t>
  </si>
  <si>
    <t>Rak Buku Besi 1787</t>
  </si>
  <si>
    <t>IDN-2016-136371</t>
  </si>
  <si>
    <t>DHWM-9165</t>
  </si>
  <si>
    <t>Drs. Humaira Winarno, M.TI.</t>
  </si>
  <si>
    <t>IDN-2016-156986</t>
  </si>
  <si>
    <t>IDN-2016-127670</t>
  </si>
  <si>
    <t>IDN-2016-162747</t>
  </si>
  <si>
    <t>IDN-2016-150889</t>
  </si>
  <si>
    <t>TEC-PH-10000004</t>
  </si>
  <si>
    <t>Feature Phone Dual SIM 5342</t>
  </si>
  <si>
    <t>IDN-2016-163153</t>
  </si>
  <si>
    <t>IDN-2016-133879</t>
  </si>
  <si>
    <t>OFF-BI-10004465</t>
  </si>
  <si>
    <t>Ordner Arsip A4 3506</t>
  </si>
  <si>
    <t>OFF-AR-10004956</t>
  </si>
  <si>
    <t>Lukisan Cat Air 6009</t>
  </si>
  <si>
    <t>IDN-2016-107615</t>
  </si>
  <si>
    <t>IDN-2016-118899</t>
  </si>
  <si>
    <t>IDN-2016-130911</t>
  </si>
  <si>
    <t>IDN-2016-113803</t>
  </si>
  <si>
    <t>OFF-PA-10001994</t>
  </si>
  <si>
    <t>Kertas Foto 7297</t>
  </si>
  <si>
    <t>IDN-2016-164189</t>
  </si>
  <si>
    <t>IDN-2016-120082</t>
  </si>
  <si>
    <t>IDN-2016-134887</t>
  </si>
  <si>
    <t>IDN-2016-161361</t>
  </si>
  <si>
    <t>IDN-2016-162677</t>
  </si>
  <si>
    <t>IDN-2016-123666</t>
  </si>
  <si>
    <t>IDN-2016-119074</t>
  </si>
  <si>
    <t>FUR-FU-10003731</t>
  </si>
  <si>
    <t>Gorden 8229</t>
  </si>
  <si>
    <t>IDN-2016-131380</t>
  </si>
  <si>
    <t>IDN-2016-162901</t>
  </si>
  <si>
    <t>IDN-2016-167556</t>
  </si>
  <si>
    <t>DLDS-3918</t>
  </si>
  <si>
    <t>drg. Lidya Dongoran, S.E.</t>
  </si>
  <si>
    <t>IDN-2016-152555</t>
  </si>
  <si>
    <t>IDN-2016-127236</t>
  </si>
  <si>
    <t>TEC-PH-10000141</t>
  </si>
  <si>
    <t>Smartphone Entry Level 9708</t>
  </si>
  <si>
    <t>IDN-2016-128258</t>
  </si>
  <si>
    <t>IDN-2016-151827</t>
  </si>
  <si>
    <t>IDN-2016-124100</t>
  </si>
  <si>
    <t>IDN-2016-166674</t>
  </si>
  <si>
    <t>MP-6540</t>
  </si>
  <si>
    <t>Mutia Prabowo</t>
  </si>
  <si>
    <t>OFF-AR-10004974</t>
  </si>
  <si>
    <t>Kaligrafi Dinding 6486</t>
  </si>
  <si>
    <t>IDN-2016-103947</t>
  </si>
  <si>
    <t>IDN-2016-111213</t>
  </si>
  <si>
    <t>OFF-SU-10000946</t>
  </si>
  <si>
    <t>Perlengkapan Kantor 0283</t>
  </si>
  <si>
    <t>IDN-2016-149902</t>
  </si>
  <si>
    <t>IDN-2016-161473</t>
  </si>
  <si>
    <t>OFF-LA-10001297</t>
  </si>
  <si>
    <t>Label Stiker 9230</t>
  </si>
  <si>
    <t>IDN-2016-127985</t>
  </si>
  <si>
    <t>IDN-2016-160206</t>
  </si>
  <si>
    <t>IDN-2016-123540</t>
  </si>
  <si>
    <t>IDN-2016-167682</t>
  </si>
  <si>
    <t>IDN-2016-162222</t>
  </si>
  <si>
    <t>IDN-2016-120796</t>
  </si>
  <si>
    <t>IDN-2016-123050</t>
  </si>
  <si>
    <t>IDN-2016-159142</t>
  </si>
  <si>
    <t>IDN-2016-167115</t>
  </si>
  <si>
    <t>IDN-2016-159695</t>
  </si>
  <si>
    <t>IDN-2016-161907</t>
  </si>
  <si>
    <t>IDN-2016-150140</t>
  </si>
  <si>
    <t>IDN-2016-114405</t>
  </si>
  <si>
    <t>OFF-ST-10001627</t>
  </si>
  <si>
    <t>Lemari Arsip 7561</t>
  </si>
  <si>
    <t>IDN-2016-110499</t>
  </si>
  <si>
    <t>IDN-2016-120530</t>
  </si>
  <si>
    <t>IDN-2016-154998</t>
  </si>
  <si>
    <t>OFF-PA-10004243</t>
  </si>
  <si>
    <t>Kertas HVS A4 3867</t>
  </si>
  <si>
    <t>IDN-2016-132899</t>
  </si>
  <si>
    <t>IDN-2016-104969</t>
  </si>
  <si>
    <t>IDN-2016-130946</t>
  </si>
  <si>
    <t>IDN-2016-130477</t>
  </si>
  <si>
    <t>IDN-2016-134789</t>
  </si>
  <si>
    <t>IDN-2016-124233</t>
  </si>
  <si>
    <t>FUR-FU-10002597</t>
  </si>
  <si>
    <t>Gorden 8658</t>
  </si>
  <si>
    <t>IDN-2016-106600</t>
  </si>
  <si>
    <t>IDN-2016-138520</t>
  </si>
  <si>
    <t>IDN-2016-150000</t>
  </si>
  <si>
    <t>OFF-EN-10002973</t>
  </si>
  <si>
    <t>Amplop Putih 9679</t>
  </si>
  <si>
    <t>OFF-EN-10002312</t>
  </si>
  <si>
    <t>Amplop Coklat 2310</t>
  </si>
  <si>
    <t>IDN-2016-128517</t>
  </si>
  <si>
    <t>VR-3785</t>
  </si>
  <si>
    <t>Vanesa Rahimah</t>
  </si>
  <si>
    <t>OFF-BI-10000831</t>
  </si>
  <si>
    <t>Ordner Arsip A4 1378</t>
  </si>
  <si>
    <t>IDN-2016-126809</t>
  </si>
  <si>
    <t>IDN-2016-117681</t>
  </si>
  <si>
    <t>FUR-BO-10001798</t>
  </si>
  <si>
    <t>Rak Buku Besi 4055</t>
  </si>
  <si>
    <t>IDN-2016-123358</t>
  </si>
  <si>
    <t>IDN-2016-124814</t>
  </si>
  <si>
    <t>IDN-2016-109652</t>
  </si>
  <si>
    <t>IDN-2016-114622</t>
  </si>
  <si>
    <t>IDN-2016-124254</t>
  </si>
  <si>
    <t>IDN-2016-163594</t>
  </si>
  <si>
    <t>IDN-2016-112102</t>
  </si>
  <si>
    <t>IDN-2016-142398</t>
  </si>
  <si>
    <t>OFF-PA-10000807</t>
  </si>
  <si>
    <t>Kertas Foto 2311</t>
  </si>
  <si>
    <t>IDN-2016-152800</t>
  </si>
  <si>
    <t>IDN-2016-164735</t>
  </si>
  <si>
    <t>IDN-2016-112669</t>
  </si>
  <si>
    <t>IDN-2016-148796</t>
  </si>
  <si>
    <t>IDN-2016-166625</t>
  </si>
  <si>
    <t>RMPS-7369</t>
  </si>
  <si>
    <t>R.M. Murti Putra, S.E.I</t>
  </si>
  <si>
    <t>OFF-BI-10002414</t>
  </si>
  <si>
    <t>Binder Plastik A4 6776</t>
  </si>
  <si>
    <t>IDN-2016-132423</t>
  </si>
  <si>
    <t>OFF-AR-10001221</t>
  </si>
  <si>
    <t>Poster Ilustrasi 7983</t>
  </si>
  <si>
    <t>IDN-2016-123750</t>
  </si>
  <si>
    <t>IDN-2016-136406</t>
  </si>
  <si>
    <t>IDN-2016-117849</t>
  </si>
  <si>
    <t>OFF-PA-10004327</t>
  </si>
  <si>
    <t>Kertas Foto 0292</t>
  </si>
  <si>
    <t>OFF-BI-10004584</t>
  </si>
  <si>
    <t>Ordner Arsip A4 7846</t>
  </si>
  <si>
    <t>IDN-2016-105473</t>
  </si>
  <si>
    <t>IDN-2016-107440</t>
  </si>
  <si>
    <t>TEC-MA-10001047</t>
  </si>
  <si>
    <t>Mesin Absensi 1967</t>
  </si>
  <si>
    <t>IDN-2016-164588</t>
  </si>
  <si>
    <t>IDN-2016-166282</t>
  </si>
  <si>
    <t>IDN-2016-108735</t>
  </si>
  <si>
    <t>FUR-BO-10003441</t>
  </si>
  <si>
    <t>Rak Buku Besi 9609</t>
  </si>
  <si>
    <t>IDN-2016-159415</t>
  </si>
  <si>
    <t>FUR-FU-10003798</t>
  </si>
  <si>
    <t>Karpet Kantor 1259</t>
  </si>
  <si>
    <t>IDN-2016-149111</t>
  </si>
  <si>
    <t>FUR-FU-10000206</t>
  </si>
  <si>
    <t>Lampu Meja 4161</t>
  </si>
  <si>
    <t>IDN-2016-133508</t>
  </si>
  <si>
    <t>IDN-2016-144785</t>
  </si>
  <si>
    <t>IDN-2016-139381</t>
  </si>
  <si>
    <t>IDN-2016-125087</t>
  </si>
  <si>
    <t>IDN-2016-155551</t>
  </si>
  <si>
    <t>KH-4329</t>
  </si>
  <si>
    <t>Karta Hutapea</t>
  </si>
  <si>
    <t>IDN-2016-109666</t>
  </si>
  <si>
    <t>IDN-2016-115819</t>
  </si>
  <si>
    <t>IDN-2016-161396</t>
  </si>
  <si>
    <t>IDN-2016-103646</t>
  </si>
  <si>
    <t>IDN-2016-146423</t>
  </si>
  <si>
    <t>IDN-2016-151498</t>
  </si>
  <si>
    <t>IDN-2016-109869</t>
  </si>
  <si>
    <t>IDN-2016-147578</t>
  </si>
  <si>
    <t>IDN-2016-113061</t>
  </si>
  <si>
    <t>RSS-9657</t>
  </si>
  <si>
    <t>R. Sadina Salahudin</t>
  </si>
  <si>
    <t>IDN-2016-101329</t>
  </si>
  <si>
    <t>OFF-SU-10003505</t>
  </si>
  <si>
    <t>Perlengkapan Kantor 5353</t>
  </si>
  <si>
    <t>IDN-2016-109057</t>
  </si>
  <si>
    <t>IDN-2016-126270</t>
  </si>
  <si>
    <t>IDN-2016-124149</t>
  </si>
  <si>
    <t>IDN-2016-162138</t>
  </si>
  <si>
    <t>IDN-2016-130001</t>
  </si>
  <si>
    <t>OFF-PA-10002666</t>
  </si>
  <si>
    <t>Kertas Foto 8929</t>
  </si>
  <si>
    <t>OFF-PA-10002421</t>
  </si>
  <si>
    <t>Kertas HVS F4 4069</t>
  </si>
  <si>
    <t>IDN-2016-149279</t>
  </si>
  <si>
    <t>GP-7987</t>
  </si>
  <si>
    <t>Gara Prasetya</t>
  </si>
  <si>
    <t>IDN-2016-138933</t>
  </si>
  <si>
    <t>IDN-2016-168081</t>
  </si>
  <si>
    <t>IDN-2016-150147</t>
  </si>
  <si>
    <t>IDN-2016-139556</t>
  </si>
  <si>
    <t>IDN-2016-161816</t>
  </si>
  <si>
    <t>IDN-2016-137204</t>
  </si>
  <si>
    <t>IDN-2016-167605</t>
  </si>
  <si>
    <t>TRWS-6357</t>
  </si>
  <si>
    <t>Tgk. Rika Wasita, S.E.I</t>
  </si>
  <si>
    <t>OFF-LA-10004345</t>
  </si>
  <si>
    <t>Label Harga 1695</t>
  </si>
  <si>
    <t>IDN-2016-152814</t>
  </si>
  <si>
    <t>IDN-2016-144792</t>
  </si>
  <si>
    <t>IDN-2016-120460</t>
  </si>
  <si>
    <t>IDN-2016-154788</t>
  </si>
  <si>
    <t>IDN-2016-164784</t>
  </si>
  <si>
    <t>IDN-2016-101525</t>
  </si>
  <si>
    <t>AP-2293</t>
  </si>
  <si>
    <t>Almira Pudjiastuti</t>
  </si>
  <si>
    <t>IDN-2016-158155</t>
  </si>
  <si>
    <t>IDN-2016-154060</t>
  </si>
  <si>
    <t>IDN-2016-109400</t>
  </si>
  <si>
    <t>IDN-2016-146836</t>
  </si>
  <si>
    <t>IDN-2016-104311</t>
  </si>
  <si>
    <t>OFF-LA-10000973</t>
  </si>
  <si>
    <t>Label Harga 6675</t>
  </si>
  <si>
    <t>OFF-ST-10001580</t>
  </si>
  <si>
    <t>Box Arsip 9528</t>
  </si>
  <si>
    <t>IDN-2016-148698</t>
  </si>
  <si>
    <t>IDN-2016-163398</t>
  </si>
  <si>
    <t>IDN-2016-129280</t>
  </si>
  <si>
    <t>LMS-2410</t>
  </si>
  <si>
    <t>Lili Mustofa, S.Pd</t>
  </si>
  <si>
    <t>TEC-MA-10003589</t>
  </si>
  <si>
    <t>Mesin Absensi 1097</t>
  </si>
  <si>
    <t>OFF-LA-10000081</t>
  </si>
  <si>
    <t>Label Stiker 1424</t>
  </si>
  <si>
    <t>IDN-2016-145247</t>
  </si>
  <si>
    <t>IDN-2016-102239</t>
  </si>
  <si>
    <t>CM-9372</t>
  </si>
  <si>
    <t>Cornelia Marpaung</t>
  </si>
  <si>
    <t>FUR-TA-10003392</t>
  </si>
  <si>
    <t>Meja Belajar 3454</t>
  </si>
  <si>
    <t>IDN-2016-126165</t>
  </si>
  <si>
    <t>IDN-2016-105662</t>
  </si>
  <si>
    <t>OFF-PA-10001001</t>
  </si>
  <si>
    <t>Kertas HVS F4 4880</t>
  </si>
  <si>
    <t>IDN-2016-137729</t>
  </si>
  <si>
    <t>IDN-2016-147991</t>
  </si>
  <si>
    <t>IDN-2016-160500</t>
  </si>
  <si>
    <t>IDN-2016-112676</t>
  </si>
  <si>
    <t>IDN-2016-118052</t>
  </si>
  <si>
    <t>IDN-2016-137393</t>
  </si>
  <si>
    <t>FUR-FU-10001617</t>
  </si>
  <si>
    <t>Lampu Meja 6442</t>
  </si>
  <si>
    <t>IDN-2016-139234</t>
  </si>
  <si>
    <t>IDN-2016-146857</t>
  </si>
  <si>
    <t>IDN-2016-128818</t>
  </si>
  <si>
    <t>IDN-2016-106530</t>
  </si>
  <si>
    <t>IDN-2016-111696</t>
  </si>
  <si>
    <t>IDN-2016-164672</t>
  </si>
  <si>
    <t>IDN-2016-144057</t>
  </si>
  <si>
    <t>QM-5311</t>
  </si>
  <si>
    <t>Queen Mandala</t>
  </si>
  <si>
    <t>OFF-AP-10000390</t>
  </si>
  <si>
    <t>Dispenser Air 1899</t>
  </si>
  <si>
    <t>IDN-2016-169166</t>
  </si>
  <si>
    <t>TEC-AC-10000991</t>
  </si>
  <si>
    <t>Flashdisk 8538</t>
  </si>
  <si>
    <t>IDN-2016-112382</t>
  </si>
  <si>
    <t>IDN-2016-159765</t>
  </si>
  <si>
    <t>IDN-2016-159093</t>
  </si>
  <si>
    <t>OFF-PA-10001260</t>
  </si>
  <si>
    <t>Kertas Foto 2273</t>
  </si>
  <si>
    <t>IDN-2016-109176</t>
  </si>
  <si>
    <t>IDN-2016-161158</t>
  </si>
  <si>
    <t>OFF-AR-10000462</t>
  </si>
  <si>
    <t>Lukisan Cat Air 4337</t>
  </si>
  <si>
    <t>IDN-2016-161543</t>
  </si>
  <si>
    <t>IDN-2016-133816</t>
  </si>
  <si>
    <t>IDN-2016-117625</t>
  </si>
  <si>
    <t>OFF-EN-10001535</t>
  </si>
  <si>
    <t>Amplop Putih 1285</t>
  </si>
  <si>
    <t>IDN-2016-162733</t>
  </si>
  <si>
    <t>IDN-2016-100510</t>
  </si>
  <si>
    <t>IDN-2016-123610</t>
  </si>
  <si>
    <t>TEC-AC-10004518</t>
  </si>
  <si>
    <t>Flashdisk 6230</t>
  </si>
  <si>
    <t>IDN-2016-109911</t>
  </si>
  <si>
    <t>IDN-2016-167416</t>
  </si>
  <si>
    <t>OFF-EN-10001141</t>
  </si>
  <si>
    <t>Amplop Putih 8347</t>
  </si>
  <si>
    <t>IDN-2016-101196</t>
  </si>
  <si>
    <t>IDN-2016-148901</t>
  </si>
  <si>
    <t>IDN-2016-141019</t>
  </si>
  <si>
    <t>IDN-2016-108224</t>
  </si>
  <si>
    <t>IDN-2016-141180</t>
  </si>
  <si>
    <t>IDN-2016-146570</t>
  </si>
  <si>
    <t>IDN-2016-152408</t>
  </si>
  <si>
    <t>IDN-2016-165673</t>
  </si>
  <si>
    <t>OFF-PA-10000697</t>
  </si>
  <si>
    <t>Kertas HVS A4 5865</t>
  </si>
  <si>
    <t>IDN-2016-130638</t>
  </si>
  <si>
    <t>IDN-2016-133144</t>
  </si>
  <si>
    <t>IDN-2016-122133</t>
  </si>
  <si>
    <t>IDN-2016-158435</t>
  </si>
  <si>
    <t>IDN-2016-150567</t>
  </si>
  <si>
    <t>IDN-2016-117037</t>
  </si>
  <si>
    <t>OFF-BI-10000279</t>
  </si>
  <si>
    <t>Ordner Arsip A4 3458</t>
  </si>
  <si>
    <t>IDN-2016-122728</t>
  </si>
  <si>
    <t>IDN-2016-138282</t>
  </si>
  <si>
    <t>IDN-2016-169943</t>
  </si>
  <si>
    <t>IDN-2016-126935</t>
  </si>
  <si>
    <t>IDN-2016-157245</t>
  </si>
  <si>
    <t>IDN-2016-152835</t>
  </si>
  <si>
    <t>IDN-2016-108567</t>
  </si>
  <si>
    <t>IDN-2016-115917</t>
  </si>
  <si>
    <t>IDN-2016-146010</t>
  </si>
  <si>
    <t>IDN-2016-105256</t>
  </si>
  <si>
    <t>IDN-2016-139486</t>
  </si>
  <si>
    <t>IDN-2016-125920</t>
  </si>
  <si>
    <t>IDN-2016-114209</t>
  </si>
  <si>
    <t>GGM-1776</t>
  </si>
  <si>
    <t>Gaiman Gunawan, M.Pd</t>
  </si>
  <si>
    <t>IDN-2016-127642</t>
  </si>
  <si>
    <t>OFF-PA-10000565</t>
  </si>
  <si>
    <t>Kertas HVS F4 8246</t>
  </si>
  <si>
    <t>IDN-2016-107202</t>
  </si>
  <si>
    <t>TEC-MA-10000112</t>
  </si>
  <si>
    <t>Mesin Absensi 0167</t>
  </si>
  <si>
    <t>IDN-2016-154081</t>
  </si>
  <si>
    <t>TEC-PH-10001918</t>
  </si>
  <si>
    <t>Smartphone Entry Level 0339</t>
  </si>
  <si>
    <t>IDN-2016-146934</t>
  </si>
  <si>
    <t>IDN-2016-159653</t>
  </si>
  <si>
    <t>IDN-2016-143714</t>
  </si>
  <si>
    <t>WN-1657</t>
  </si>
  <si>
    <t>Warji Nurdiyanti</t>
  </si>
  <si>
    <t>IDN-2016-142762</t>
  </si>
  <si>
    <t>IDN-2016-133725</t>
  </si>
  <si>
    <t>TEC-CO-10004722</t>
  </si>
  <si>
    <t>Mesin Fotokopi 5577</t>
  </si>
  <si>
    <t>IDN-2016-154403</t>
  </si>
  <si>
    <t>IDN-2016-136126</t>
  </si>
  <si>
    <t>IDN-2016-138583</t>
  </si>
  <si>
    <t>OFF-AR-10001860</t>
  </si>
  <si>
    <t>Kaligrafi Dinding 5866</t>
  </si>
  <si>
    <t>IDN-2016-139269</t>
  </si>
  <si>
    <t>FUR-FU-10000755</t>
  </si>
  <si>
    <t>Gorden 5398</t>
  </si>
  <si>
    <t>IDN-2016-113236</t>
  </si>
  <si>
    <t>IDN-2016-148852</t>
  </si>
  <si>
    <t>IDN-2016-119186</t>
  </si>
  <si>
    <t>TEC-AC-10000580</t>
  </si>
  <si>
    <t>Flashdisk 3966</t>
  </si>
  <si>
    <t>IDN-2016-157266</t>
  </si>
  <si>
    <t>OFF-PA-10004675</t>
  </si>
  <si>
    <t>Kertas HVS A4 6381</t>
  </si>
  <si>
    <t>IDN-2016-132409</t>
  </si>
  <si>
    <t>IDN-2016-149237</t>
  </si>
  <si>
    <t>IDN-2016-122903</t>
  </si>
  <si>
    <t>IDN-2016-101791</t>
  </si>
  <si>
    <t>IDN-2016-136994</t>
  </si>
  <si>
    <t>IDN-2016-113747</t>
  </si>
  <si>
    <t>IDN-2016-121377</t>
  </si>
  <si>
    <t>IDN-2016-134803</t>
  </si>
  <si>
    <t>IDN-2016-138695</t>
  </si>
  <si>
    <t>IDN-2016-155565</t>
  </si>
  <si>
    <t>IDN-2016-156573</t>
  </si>
  <si>
    <t>IDN-2016-168753</t>
  </si>
  <si>
    <t>IDN-2016-105578</t>
  </si>
  <si>
    <t>IDN-2016-153682</t>
  </si>
  <si>
    <t>IDN-2016-158547</t>
  </si>
  <si>
    <t>IDN-2016-152730</t>
  </si>
  <si>
    <t>IDN-2016-108210</t>
  </si>
  <si>
    <t>IDN-2016-113831</t>
  </si>
  <si>
    <t>IDN-2016-166380</t>
  </si>
  <si>
    <t>IDN-2016-145499</t>
  </si>
  <si>
    <t>DEPS-4217</t>
  </si>
  <si>
    <t>Dt. Eja Pradana, S.Pd</t>
  </si>
  <si>
    <t>IDN-2016-129728</t>
  </si>
  <si>
    <t>IDN-2016-147473</t>
  </si>
  <si>
    <t>IDN-2016-150483</t>
  </si>
  <si>
    <t>FUR-FU-10001379</t>
  </si>
  <si>
    <t>Gorden 7454</t>
  </si>
  <si>
    <t>IDN-2016-168844</t>
  </si>
  <si>
    <t>IDN-2016-119046</t>
  </si>
  <si>
    <t>IDN-2016-128293</t>
  </si>
  <si>
    <t>IDN-2016-164889</t>
  </si>
  <si>
    <t>IDN-2016-157749</t>
  </si>
  <si>
    <t>IDN-2016-165848</t>
  </si>
  <si>
    <t>TEC-MA-10003356</t>
  </si>
  <si>
    <t>Mesin Laminating 2394</t>
  </si>
  <si>
    <t>IDN-2016-119823</t>
  </si>
  <si>
    <t>IDN-2016-134908</t>
  </si>
  <si>
    <t>IDN-2016-165169</t>
  </si>
  <si>
    <t>IDN-2016-110982</t>
  </si>
  <si>
    <t>IDN-2016-149671</t>
  </si>
  <si>
    <t>IDN-2016-155971</t>
  </si>
  <si>
    <t>IDN-2016-127369</t>
  </si>
  <si>
    <t>IDN-2016-167472</t>
  </si>
  <si>
    <t>IDN-2016-160717</t>
  </si>
  <si>
    <t>IDN-2016-108350</t>
  </si>
  <si>
    <t>CZM-2546</t>
  </si>
  <si>
    <t>Cut Zamira Melani</t>
  </si>
  <si>
    <t>OFF-PA-10001534</t>
  </si>
  <si>
    <t>Kertas HVS F4 9021</t>
  </si>
  <si>
    <t>IDN-2016-112830</t>
  </si>
  <si>
    <t>AS-9674</t>
  </si>
  <si>
    <t>Akarsana Saputra</t>
  </si>
  <si>
    <t>IDN-2016-125318</t>
  </si>
  <si>
    <t>OFF-PA-10000210</t>
  </si>
  <si>
    <t>Kertas Foto 4084</t>
  </si>
  <si>
    <t>IDN-2016-120558</t>
  </si>
  <si>
    <t>IDN-2016-103163</t>
  </si>
  <si>
    <t>IDN-2016-107475</t>
  </si>
  <si>
    <t>OR-7621</t>
  </si>
  <si>
    <t>Oliva Rahayu</t>
  </si>
  <si>
    <t>IDN-2016-122448</t>
  </si>
  <si>
    <t>IDN-2016-147368</t>
  </si>
  <si>
    <t>TEC-MA-10002178</t>
  </si>
  <si>
    <t>Mesin Absensi 1915</t>
  </si>
  <si>
    <t>IDN-2016-139710</t>
  </si>
  <si>
    <t>IDN-2016-154662</t>
  </si>
  <si>
    <t>FUR-TA-10001771</t>
  </si>
  <si>
    <t>Meja Kerja 7162</t>
  </si>
  <si>
    <t>IDN-2016-113243</t>
  </si>
  <si>
    <t>IDN-2016-121993</t>
  </si>
  <si>
    <t>IDN-2016-169922</t>
  </si>
  <si>
    <t>IDN-2016-118745</t>
  </si>
  <si>
    <t>IDN-2016-142405</t>
  </si>
  <si>
    <t>IDN-2016-127775</t>
  </si>
  <si>
    <t>IDN-2016-147375</t>
  </si>
  <si>
    <t>TEC-MA-10002937</t>
  </si>
  <si>
    <t>Mesin Absensi 2917</t>
  </si>
  <si>
    <t>IDN-2016-103730</t>
  </si>
  <si>
    <t>IDN-2016-139941</t>
  </si>
  <si>
    <t>OFF-PA-10000241</t>
  </si>
  <si>
    <t>Kertas HVS A4 1438</t>
  </si>
  <si>
    <t>IDN-2016-120824</t>
  </si>
  <si>
    <t>IDN-2016-127208</t>
  </si>
  <si>
    <t>IDN-2016-164035</t>
  </si>
  <si>
    <t>IDN-2016-138688</t>
  </si>
  <si>
    <t>RUHM-5514</t>
  </si>
  <si>
    <t>R.A. Umi Hassanah, M.Farm</t>
  </si>
  <si>
    <t>IDN-2016-104633</t>
  </si>
  <si>
    <t>OFF-PA-10000232</t>
  </si>
  <si>
    <t>Kertas HVS F4 6946</t>
  </si>
  <si>
    <t>IDN-2016-136287</t>
  </si>
  <si>
    <t>IDN-2016-155005</t>
  </si>
  <si>
    <t>IDN-2016-126795</t>
  </si>
  <si>
    <t>IDN-2016-108497</t>
  </si>
  <si>
    <t>IDN-2016-107216</t>
  </si>
  <si>
    <t>IDN-2016-133872</t>
  </si>
  <si>
    <t>IDN-2016-128223</t>
  </si>
  <si>
    <t>IDN-2016-155747</t>
  </si>
  <si>
    <t>DSKS-8528</t>
  </si>
  <si>
    <t>dr. Saka Kuswoyo, S.Farm</t>
  </si>
  <si>
    <t>IDN-2016-132304</t>
  </si>
  <si>
    <t>IDN-2016-152765</t>
  </si>
  <si>
    <t>IDN-2016-137127</t>
  </si>
  <si>
    <t>IDN-2016-148593</t>
  </si>
  <si>
    <t>IDN-2016-140977</t>
  </si>
  <si>
    <t>TEC-MA-10003493</t>
  </si>
  <si>
    <t>Mesin Laminating 3402</t>
  </si>
  <si>
    <t>IDN-2016-107146</t>
  </si>
  <si>
    <t>IDN-2016-129861</t>
  </si>
  <si>
    <t>IDN-2016-111682</t>
  </si>
  <si>
    <t>DFH-7917</t>
  </si>
  <si>
    <t>drg. Febi Hutagalung</t>
  </si>
  <si>
    <t>IDN-2016-133613</t>
  </si>
  <si>
    <t>IDN-2016-159345</t>
  </si>
  <si>
    <t>IDN-2016-123512</t>
  </si>
  <si>
    <t>IDN-2016-145842</t>
  </si>
  <si>
    <t>IDN-2016-163461</t>
  </si>
  <si>
    <t>IDN-2016-131744</t>
  </si>
  <si>
    <t>IDN-2016-105760</t>
  </si>
  <si>
    <t>IDN-2016-152534</t>
  </si>
  <si>
    <t>IDN-2016-149965</t>
  </si>
  <si>
    <t>IDN-2016-108581</t>
  </si>
  <si>
    <t>IDN-2016-140081</t>
  </si>
  <si>
    <t>OFF-PA-10001745</t>
  </si>
  <si>
    <t>Kertas HVS F4 6194</t>
  </si>
  <si>
    <t>IDN-2016-141397</t>
  </si>
  <si>
    <t>IDN-2016-169194</t>
  </si>
  <si>
    <t>OFF-AP-10001058</t>
  </si>
  <si>
    <t>Kipas Angin 0628</t>
  </si>
  <si>
    <t>IDN-2016-168361</t>
  </si>
  <si>
    <t>IDN-2016-119865</t>
  </si>
  <si>
    <t>IDN-2016-140501</t>
  </si>
  <si>
    <t>OFF-FA-10004076</t>
  </si>
  <si>
    <t>Paper Clip 5824</t>
  </si>
  <si>
    <t>IDN-2016-142685</t>
  </si>
  <si>
    <t>IDN-2016-140382</t>
  </si>
  <si>
    <t>IDN-2016-154256</t>
  </si>
  <si>
    <t>IDN-2016-101987</t>
  </si>
  <si>
    <t>IDN-2016-100300</t>
  </si>
  <si>
    <t>IDN-2016-166240</t>
  </si>
  <si>
    <t>IDN-2016-130680</t>
  </si>
  <si>
    <t>IDN-2016-152051</t>
  </si>
  <si>
    <t>IDN-2016-118913</t>
  </si>
  <si>
    <t>IDN-2016-101693</t>
  </si>
  <si>
    <t>FUR-FU-10003919</t>
  </si>
  <si>
    <t>Lampu Meja 3945</t>
  </si>
  <si>
    <t>IDN-2016-144015</t>
  </si>
  <si>
    <t>IDN-2016-102127</t>
  </si>
  <si>
    <t>IDN-2016-118101</t>
  </si>
  <si>
    <t>IDN-2016-100790</t>
  </si>
  <si>
    <t>IDN-2016-158708</t>
  </si>
  <si>
    <t>TEC-AC-10003133</t>
  </si>
  <si>
    <t>Keyboard USB 7601</t>
  </si>
  <si>
    <t>FUR-FU-10003976</t>
  </si>
  <si>
    <t>Gorden 0609</t>
  </si>
  <si>
    <t>IDN-2016-160234</t>
  </si>
  <si>
    <t>DLH-2707</t>
  </si>
  <si>
    <t>Dr. Lala Hariyah</t>
  </si>
  <si>
    <t>IDN-2016-152331</t>
  </si>
  <si>
    <t>RNS-6010</t>
  </si>
  <si>
    <t>Rusman Namaga, S.Psi</t>
  </si>
  <si>
    <t>IDN-2016-119445</t>
  </si>
  <si>
    <t>IDN-2016-114951</t>
  </si>
  <si>
    <t>IDN-2016-153577</t>
  </si>
  <si>
    <t>IDN-2016-161928</t>
  </si>
  <si>
    <t>IDN-2016-154767</t>
  </si>
  <si>
    <t>IDN-2016-161095</t>
  </si>
  <si>
    <t>IDN-2016-110044</t>
  </si>
  <si>
    <t>IDN-2016-140543</t>
  </si>
  <si>
    <t>IDN-2016-162355</t>
  </si>
  <si>
    <t>IDN-2016-135594</t>
  </si>
  <si>
    <t>IDN-2016-126431</t>
  </si>
  <si>
    <t>IDN-2016-152163</t>
  </si>
  <si>
    <t>IDN-2016-158680</t>
  </si>
  <si>
    <t>IDN-2016-139997</t>
  </si>
  <si>
    <t>IDN-2016-149314</t>
  </si>
  <si>
    <t>IDN-2016-101469</t>
  </si>
  <si>
    <t>OFF-AR-10003986</t>
  </si>
  <si>
    <t>Kaligrafi Dinding 0918</t>
  </si>
  <si>
    <t>IDN-2016-102813</t>
  </si>
  <si>
    <t>IDN-2016-168543</t>
  </si>
  <si>
    <t>OFF-AP-10000938</t>
  </si>
  <si>
    <t>Dispenser Air 4813</t>
  </si>
  <si>
    <t>IDN-2016-130029</t>
  </si>
  <si>
    <t>IDN-2016-104983</t>
  </si>
  <si>
    <t>IDN-2016-103107</t>
  </si>
  <si>
    <t>IDN-2016-147137</t>
  </si>
  <si>
    <t>IDN-2016-129308</t>
  </si>
  <si>
    <t>IDN-2016-114713</t>
  </si>
  <si>
    <t>IDN-2016-106397</t>
  </si>
  <si>
    <t>IDN-2016-100965</t>
  </si>
  <si>
    <t>IDN-2016-159940</t>
  </si>
  <si>
    <t>IDN-2016-135265</t>
  </si>
  <si>
    <t>IDN-2016-155474</t>
  </si>
  <si>
    <t>IDN-2016-152471</t>
  </si>
  <si>
    <t>TEC-PH-10002824</t>
  </si>
  <si>
    <t>Smartphone Android 9534</t>
  </si>
  <si>
    <t>IDN-2016-112109</t>
  </si>
  <si>
    <t>IDN-2016-156685</t>
  </si>
  <si>
    <t>IDN-2016-152520</t>
  </si>
  <si>
    <t>IDN-2016-136329</t>
  </si>
  <si>
    <t>IDN-2016-131149</t>
  </si>
  <si>
    <t>IDN-2016-126613</t>
  </si>
  <si>
    <t>IDN-2016-134222</t>
  </si>
  <si>
    <t>IDN-2016-164924</t>
  </si>
  <si>
    <t>TEC-MA-10000904</t>
  </si>
  <si>
    <t>Mesin Absensi 5627</t>
  </si>
  <si>
    <t>IDN-2016-103891</t>
  </si>
  <si>
    <t>IDN-2016-136924</t>
  </si>
  <si>
    <t>IDN-2016-109953</t>
  </si>
  <si>
    <t>IDN-2016-101378</t>
  </si>
  <si>
    <t>IDN-2016-120180</t>
  </si>
  <si>
    <t>IDN-2016-137050</t>
  </si>
  <si>
    <t>IDN-2016-117282</t>
  </si>
  <si>
    <t>IDN-2016-115483</t>
  </si>
  <si>
    <t>IDN-2016-157588</t>
  </si>
  <si>
    <t>JB-7093</t>
  </si>
  <si>
    <t>Jinawi Budiman</t>
  </si>
  <si>
    <t>IDN-2016-101966</t>
  </si>
  <si>
    <t>TEC-PH-10003437</t>
  </si>
  <si>
    <t>Smartphone Android 8247</t>
  </si>
  <si>
    <t>IDN-2016-169215</t>
  </si>
  <si>
    <t>IDN-2016-168095</t>
  </si>
  <si>
    <t>IDN-2016-122322</t>
  </si>
  <si>
    <t>OFF-SU-10000952</t>
  </si>
  <si>
    <t>Perlengkapan Kantor 5268</t>
  </si>
  <si>
    <t>IDN-2016-100720</t>
  </si>
  <si>
    <t>IDN-2016-157161</t>
  </si>
  <si>
    <t>IDN-2016-157000</t>
  </si>
  <si>
    <t>IDN-2016-130050</t>
  </si>
  <si>
    <t>OFF-PA-10001461</t>
  </si>
  <si>
    <t>Kertas HVS A4 4810</t>
  </si>
  <si>
    <t>IDN-2016-131835</t>
  </si>
  <si>
    <t>IDN-2016-139087</t>
  </si>
  <si>
    <t>IDN-2016-121671</t>
  </si>
  <si>
    <t>TEC-AC-10004595</t>
  </si>
  <si>
    <t>Mouse Wireless 6920</t>
  </si>
  <si>
    <t>FUR-FU-10004164</t>
  </si>
  <si>
    <t>Karpet Kantor 3411</t>
  </si>
  <si>
    <t>IDN-2016-116603</t>
  </si>
  <si>
    <t>IDN-2016-101343</t>
  </si>
  <si>
    <t>IDN-2016-114727</t>
  </si>
  <si>
    <t>IDN-2016-102561</t>
  </si>
  <si>
    <t>IDN-2016-161676</t>
  </si>
  <si>
    <t>IDN-2016-157763</t>
  </si>
  <si>
    <t>IDN-2016-124681</t>
  </si>
  <si>
    <t>IDN-2016-162110</t>
  </si>
  <si>
    <t>TEC-PH-10001924</t>
  </si>
  <si>
    <t>Smartphone Android 7190</t>
  </si>
  <si>
    <t>OFF-ST-10002292</t>
  </si>
  <si>
    <t>Box Arsip 8142</t>
  </si>
  <si>
    <t>IDN-2016-163776</t>
  </si>
  <si>
    <t>IDN-2016-157217</t>
  </si>
  <si>
    <t>IDN-2016-137939</t>
  </si>
  <si>
    <t>IDN-2016-141957</t>
  </si>
  <si>
    <t>IDN-2016-142895</t>
  </si>
  <si>
    <t>IDN-2016-160941</t>
  </si>
  <si>
    <t>OFF-AR-10000914</t>
  </si>
  <si>
    <t>Poster Ilustrasi 1451</t>
  </si>
  <si>
    <t>IDN-2016-146521</t>
  </si>
  <si>
    <t>IDN-2016-114307</t>
  </si>
  <si>
    <t>IDN-2016-111290</t>
  </si>
  <si>
    <t>IDN-2016-140613</t>
  </si>
  <si>
    <t>IDN-2016-144855</t>
  </si>
  <si>
    <t>IDN-2016-122392</t>
  </si>
  <si>
    <t>IDN-2016-165316</t>
  </si>
  <si>
    <t>IDN-2016-112256</t>
  </si>
  <si>
    <t>OFF-AR-10001216</t>
  </si>
  <si>
    <t>Lukisan Cat Air 1029</t>
  </si>
  <si>
    <t>IDN-2016-111318</t>
  </si>
  <si>
    <t>IDN-2016-162404</t>
  </si>
  <si>
    <t>IDN-2016-162943</t>
  </si>
  <si>
    <t>IDN-2016-102498</t>
  </si>
  <si>
    <t>IDN-2016-115441</t>
  </si>
  <si>
    <t>IDN-2016-111115</t>
  </si>
  <si>
    <t>ZH-4510</t>
  </si>
  <si>
    <t>Zelaya Halimah</t>
  </si>
  <si>
    <t>IDN-2016-126158</t>
  </si>
  <si>
    <t>IDN-2016-104157</t>
  </si>
  <si>
    <t>IDN-2016-103037</t>
  </si>
  <si>
    <t>IDN-2016-149454</t>
  </si>
  <si>
    <t>IDN-2016-128307</t>
  </si>
  <si>
    <t>IDN-2016-147417</t>
  </si>
  <si>
    <t>IDN-2016-115525</t>
  </si>
  <si>
    <t>IDN-2016-149335</t>
  </si>
  <si>
    <t>IDN-2016-107783</t>
  </si>
  <si>
    <t>IDN-2016-143924</t>
  </si>
  <si>
    <t>IDN-2016-140046</t>
  </si>
  <si>
    <t>IDN-2016-105452</t>
  </si>
  <si>
    <t>FUR-FU-10003806</t>
  </si>
  <si>
    <t>Gorden 6470</t>
  </si>
  <si>
    <t>IDN-2016-164574</t>
  </si>
  <si>
    <t>IDN-2016-131891</t>
  </si>
  <si>
    <t>IDN-2016-116344</t>
  </si>
  <si>
    <t>IDN-2016-112025</t>
  </si>
  <si>
    <t>IDN-2016-137743</t>
  </si>
  <si>
    <t>OFF-LA-10003663</t>
  </si>
  <si>
    <t>IDN-2016-112585</t>
  </si>
  <si>
    <t>IDN-2016-133550</t>
  </si>
  <si>
    <t>IDN-2016-144148</t>
  </si>
  <si>
    <t>IDN-2016-155978</t>
  </si>
  <si>
    <t>IDN-2016-144337</t>
  </si>
  <si>
    <t>IDN-2016-132990</t>
  </si>
  <si>
    <t>IDN-2016-156265</t>
  </si>
  <si>
    <t>FUR-TA-10001691</t>
  </si>
  <si>
    <t>Meja Belajar 9961</t>
  </si>
  <si>
    <t>IDN-2016-104150</t>
  </si>
  <si>
    <t>VS-2477</t>
  </si>
  <si>
    <t>Vega Sirait</t>
  </si>
  <si>
    <t>TEC-AC-10004803</t>
  </si>
  <si>
    <t>Headset 7099</t>
  </si>
  <si>
    <t>IDN-2016-110254</t>
  </si>
  <si>
    <t>VM-8958</t>
  </si>
  <si>
    <t>Vivi Mansur</t>
  </si>
  <si>
    <t>OFF-LA-10002034</t>
  </si>
  <si>
    <t>Label Harga 5559</t>
  </si>
  <si>
    <t>IDN-2016-111913</t>
  </si>
  <si>
    <t>IDN-2016-128195</t>
  </si>
  <si>
    <t>IDN-2016-102232</t>
  </si>
  <si>
    <t>IDN-2016-158869</t>
  </si>
  <si>
    <t>IDN-2016-151092</t>
  </si>
  <si>
    <t>IDN-2016-105263</t>
  </si>
  <si>
    <t>IDN-2016-148516</t>
  </si>
  <si>
    <t>IDN-2016-121034</t>
  </si>
  <si>
    <t>IDN-2016-107328</t>
  </si>
  <si>
    <t>IDN-2016-169026</t>
  </si>
  <si>
    <t>IDN-2016-130078</t>
  </si>
  <si>
    <t>IDN-2016-113649</t>
  </si>
  <si>
    <t>IDN-2016-118934</t>
  </si>
  <si>
    <t>IDN-2016-128671</t>
  </si>
  <si>
    <t>IDN-2016-105459</t>
  </si>
  <si>
    <t>IDN-2016-155845</t>
  </si>
  <si>
    <t>IDN-2016-167584</t>
  </si>
  <si>
    <t>IDN-2016-143910</t>
  </si>
  <si>
    <t>IDN-2016-118073</t>
  </si>
  <si>
    <t>IDN-2016-144477</t>
  </si>
  <si>
    <t>IDN-2016-156692</t>
  </si>
  <si>
    <t>IDN-2016-156251</t>
  </si>
  <si>
    <t>IDN-2016-141264</t>
  </si>
  <si>
    <t>IDN-2016-125843</t>
  </si>
  <si>
    <t>IDN-2016-155670</t>
  </si>
  <si>
    <t>IDN-2016-136021</t>
  </si>
  <si>
    <t>OFF-PA-10000551</t>
  </si>
  <si>
    <t>Kertas Foto 7311</t>
  </si>
  <si>
    <t>IDN-2016-136770</t>
  </si>
  <si>
    <t>IDN-2016-119515</t>
  </si>
  <si>
    <t>IDN-2016-118626</t>
  </si>
  <si>
    <t>IDN-2016-166163</t>
  </si>
  <si>
    <t>IDN-2016-123470</t>
  </si>
  <si>
    <t>IDN-2016-167241</t>
  </si>
  <si>
    <t>OFF-PA-10004911</t>
  </si>
  <si>
    <t>Kertas HVS A4 0686</t>
  </si>
  <si>
    <t>IDN-2016-154690</t>
  </si>
  <si>
    <t>IDN-2016-148096</t>
  </si>
  <si>
    <t>LH-6200</t>
  </si>
  <si>
    <t>Lintang Hutasoit</t>
  </si>
  <si>
    <t>IDN-2016-150343</t>
  </si>
  <si>
    <t>IDN-2016-113117</t>
  </si>
  <si>
    <t>IDN-2016-157308</t>
  </si>
  <si>
    <t>IDN-2016-128916</t>
  </si>
  <si>
    <t>IDN-2016-136133</t>
  </si>
  <si>
    <t>IDN-2016-113551</t>
  </si>
  <si>
    <t>IDN-2016-153353</t>
  </si>
  <si>
    <t>IDN-2016-101980</t>
  </si>
  <si>
    <t>IDN-2016-151141</t>
  </si>
  <si>
    <t>IDN-2016-123414</t>
  </si>
  <si>
    <t>IDN-2016-122581</t>
  </si>
  <si>
    <t>IDN-2016-126452</t>
  </si>
  <si>
    <t>IDN-2016-167983</t>
  </si>
  <si>
    <t>IDN-2016-146066</t>
  </si>
  <si>
    <t>IDN-2016-137239</t>
  </si>
  <si>
    <t>IDN-2016-106313</t>
  </si>
  <si>
    <t>IDN-2016-140256</t>
  </si>
  <si>
    <t>IDN-2016-130484</t>
  </si>
  <si>
    <t>IDN-2016-148334</t>
  </si>
  <si>
    <t>IDN-2016-141880</t>
  </si>
  <si>
    <t>IDN-2016-117793</t>
  </si>
  <si>
    <t>IDN-2016-150350</t>
  </si>
  <si>
    <t>IDN-2016-160528</t>
  </si>
  <si>
    <t>LP-7370</t>
  </si>
  <si>
    <t>Lasmono Pudjiastuti</t>
  </si>
  <si>
    <t>IDN-2016-158001</t>
  </si>
  <si>
    <t>OFF-LA-10003537</t>
  </si>
  <si>
    <t>Label Harga 0801</t>
  </si>
  <si>
    <t>IDN-2016-148201</t>
  </si>
  <si>
    <t>IDN-2016-163174</t>
  </si>
  <si>
    <t>IDN-2016-114601</t>
  </si>
  <si>
    <t>IDN-2016-127425</t>
  </si>
  <si>
    <t>IDN-2016-105585</t>
  </si>
  <si>
    <t>IDN-2016-100405</t>
  </si>
  <si>
    <t>IDN-2016-132094</t>
  </si>
  <si>
    <t>OFF-FA-10002983</t>
  </si>
  <si>
    <t>Isi Staples 7954</t>
  </si>
  <si>
    <t>TEC-PH-10003442</t>
  </si>
  <si>
    <t>Smartphone Android 1132</t>
  </si>
  <si>
    <t>IDN-2016-102141</t>
  </si>
  <si>
    <t>IDN-2016-152289</t>
  </si>
  <si>
    <t>IDN-2016-163538</t>
  </si>
  <si>
    <t>IDN-2016-160598</t>
  </si>
  <si>
    <t>IDN-2016-128594</t>
  </si>
  <si>
    <t>IDN-2016-116764</t>
  </si>
  <si>
    <t>OFF-LA-10002473</t>
  </si>
  <si>
    <t>Label Harga 1949</t>
  </si>
  <si>
    <t>IDN-2016-117919</t>
  </si>
  <si>
    <t>IDN-2016-145982</t>
  </si>
  <si>
    <t>IDN-2016-146710</t>
  </si>
  <si>
    <t>IDN-2016-145303</t>
  </si>
  <si>
    <t>IDN-2016-144211</t>
  </si>
  <si>
    <t>IDN-2016-137652</t>
  </si>
  <si>
    <t>IDN-2016-128727</t>
  </si>
  <si>
    <t>IDN-2016-158568</t>
  </si>
  <si>
    <t>IDN-2016-161207</t>
  </si>
  <si>
    <t>IDN-2016-159912</t>
  </si>
  <si>
    <t>IDN-2016-165995</t>
  </si>
  <si>
    <t>IDN-2016-141544</t>
  </si>
  <si>
    <t>IDN-2016-117408</t>
  </si>
  <si>
    <t>IDN-2016-155481</t>
  </si>
  <si>
    <t>IDN-2016-151561</t>
  </si>
  <si>
    <t>IDN-2016-129714</t>
  </si>
  <si>
    <t>IDN-2016-116526</t>
  </si>
  <si>
    <t>IDN-2016-120859</t>
  </si>
  <si>
    <t>IDN-2016-124583</t>
  </si>
  <si>
    <t>IDN-2016-112739</t>
  </si>
  <si>
    <t>IDN-2016-116540</t>
  </si>
  <si>
    <t>IDN-2016-144764</t>
  </si>
  <si>
    <t>TEC-MA-10003230</t>
  </si>
  <si>
    <t>Mesin Laminating 7402</t>
  </si>
  <si>
    <t>IDN-2016-126732</t>
  </si>
  <si>
    <t>IDN-2016-106950</t>
  </si>
  <si>
    <t>IDN-2016-130407</t>
  </si>
  <si>
    <t>IDN-2016-166429</t>
  </si>
  <si>
    <t>IDN-2016-106278</t>
  </si>
  <si>
    <t>IDN-2016-113096</t>
  </si>
  <si>
    <t>OFF-AP-10000159</t>
  </si>
  <si>
    <t>Mesin Penghancur Kertas 5130</t>
  </si>
  <si>
    <t>IDN-2016-129847</t>
  </si>
  <si>
    <t>IDN-2016-163986</t>
  </si>
  <si>
    <t>IDN-2016-158099</t>
  </si>
  <si>
    <t>IDN-2016-132143</t>
  </si>
  <si>
    <t>IDN-2016-147711</t>
  </si>
  <si>
    <t>IDN-2016-100566</t>
  </si>
  <si>
    <t>IDN-2016-101616</t>
  </si>
  <si>
    <t>IDN-2016-159737</t>
  </si>
  <si>
    <t>IDN-2016-153185</t>
  </si>
  <si>
    <t>IDN-2016-104815</t>
  </si>
  <si>
    <t>FUR-BO-10003894</t>
  </si>
  <si>
    <t>Rak Buku Besi 5205</t>
  </si>
  <si>
    <t>IDN-2016-149783</t>
  </si>
  <si>
    <t>IDN-2016-169971</t>
  </si>
  <si>
    <t>IDN-2016-123120</t>
  </si>
  <si>
    <t>IDN-2016-131205</t>
  </si>
  <si>
    <t>IDN-2016-129630</t>
  </si>
  <si>
    <t>FUR-FU-10000260</t>
  </si>
  <si>
    <t>Gorden 3654</t>
  </si>
  <si>
    <t>IDN-2016-142524</t>
  </si>
  <si>
    <t>IDN-2016-168774</t>
  </si>
  <si>
    <t>IDN-2016-117604</t>
  </si>
  <si>
    <t>OFF-SU-10002503</t>
  </si>
  <si>
    <t>Perlengkapan Kantor 3692</t>
  </si>
  <si>
    <t>IDN-2016-162383</t>
  </si>
  <si>
    <t>IDN-2016-136231</t>
  </si>
  <si>
    <t>IDN-2016-115756</t>
  </si>
  <si>
    <t>IDN-2016-144540</t>
  </si>
  <si>
    <t>IDN-2016-158778</t>
  </si>
  <si>
    <t>IDN-2016-152373</t>
  </si>
  <si>
    <t>IDN-2016-148110</t>
  </si>
  <si>
    <t>IDN-2016-137673</t>
  </si>
  <si>
    <t>IDN-2016-151372</t>
  </si>
  <si>
    <t>OFF-PA-10004381</t>
  </si>
  <si>
    <t>Kertas HVS F4 9008</t>
  </si>
  <si>
    <t>IDN-2016-149195</t>
  </si>
  <si>
    <t>IDN-2016-136595</t>
  </si>
  <si>
    <t>IDN-2016-164490</t>
  </si>
  <si>
    <t>IDN-2016-121013</t>
  </si>
  <si>
    <t>IDN-2016-133319</t>
  </si>
  <si>
    <t>IDN-2016-110366</t>
  </si>
  <si>
    <t>IDN-2016-160815</t>
  </si>
  <si>
    <t>IDN-2016-139409</t>
  </si>
  <si>
    <t>IDN-2016-140774</t>
  </si>
  <si>
    <t>IDN-2016-154536</t>
  </si>
  <si>
    <t>IDN-2016-133123</t>
  </si>
  <si>
    <t>IDN-2016-123932</t>
  </si>
  <si>
    <t>IDN-2016-145240</t>
  </si>
  <si>
    <t>TEC-PH-10002447</t>
  </si>
  <si>
    <t>Smartphone Entry Level 9181</t>
  </si>
  <si>
    <t>IDN-2016-102981</t>
  </si>
  <si>
    <t>IDN-2016-149223</t>
  </si>
  <si>
    <t>IDN-2016-113516</t>
  </si>
  <si>
    <t>IDN-2016-108868</t>
  </si>
  <si>
    <t>IDN-2016-108987</t>
  </si>
  <si>
    <t>IDN-2016-153101</t>
  </si>
  <si>
    <t>IDN-2016-115455</t>
  </si>
  <si>
    <t>IDN-2016-103709</t>
  </si>
  <si>
    <t>IDN-2016-110009</t>
  </si>
  <si>
    <t>IDN-2016-155138</t>
  </si>
  <si>
    <t>IDN-2016-114174</t>
  </si>
  <si>
    <t>IDN-2016-131499</t>
  </si>
  <si>
    <t>IDN-2016-110023</t>
  </si>
  <si>
    <t>IDN-2016-112893</t>
  </si>
  <si>
    <t>IDN-2016-137176</t>
  </si>
  <si>
    <t>IDN-2016-146206</t>
  </si>
  <si>
    <t>IDN-2016-165918</t>
  </si>
  <si>
    <t>IDN-2016-126102</t>
  </si>
  <si>
    <t>IDN-2016-164350</t>
  </si>
  <si>
    <t>IDN-2016-118780</t>
  </si>
  <si>
    <t>OFF-ST-10000352</t>
  </si>
  <si>
    <t>Box Arsip 6118</t>
  </si>
  <si>
    <t>IDN-2016-112277</t>
  </si>
  <si>
    <t>IDN-2016-121223</t>
  </si>
  <si>
    <t>IDN-2016-116561</t>
  </si>
  <si>
    <t>IDN-2016-164154</t>
  </si>
  <si>
    <t>IDN-2016-150007</t>
  </si>
  <si>
    <t>IDN-2016-145625</t>
  </si>
  <si>
    <t>IDN-2016-102162</t>
  </si>
  <si>
    <t>IDN-2016-143476</t>
  </si>
  <si>
    <t>IDN-2016-130225</t>
  </si>
  <si>
    <t>IDN-2016-153157</t>
  </si>
  <si>
    <t>IDN-2016-113082</t>
  </si>
  <si>
    <t>IDN-2016-152457</t>
  </si>
  <si>
    <t>IDN-2016-123946</t>
  </si>
  <si>
    <t>IDN-2016-142902</t>
  </si>
  <si>
    <t>IDN-2016-151148</t>
  </si>
  <si>
    <t>IDN-2016-128811</t>
  </si>
  <si>
    <t>IDN-2016-105732</t>
  </si>
  <si>
    <t>FUR-FU-10003664</t>
  </si>
  <si>
    <t>Lampu Meja 6964</t>
  </si>
  <si>
    <t>IDN-2016-153178</t>
  </si>
  <si>
    <t>IDN-2016-155439</t>
  </si>
  <si>
    <t>IDN-2016-149797</t>
  </si>
  <si>
    <t>IDN-2016-149370</t>
  </si>
  <si>
    <t>OFF-PA-10003651</t>
  </si>
  <si>
    <t>Kertas Foto 7553</t>
  </si>
  <si>
    <t>IDN-2016-116911</t>
  </si>
  <si>
    <t>IDN-2016-128678</t>
  </si>
  <si>
    <t>IDN-2016-160479</t>
  </si>
  <si>
    <t>IDN-2016-162159</t>
  </si>
  <si>
    <t>IDN-2016-123337</t>
  </si>
  <si>
    <t>IDN-2016-134369</t>
  </si>
  <si>
    <t>IDN-2016-134208</t>
  </si>
  <si>
    <t>TEC-MA-10004458</t>
  </si>
  <si>
    <t>Mesin Absensi 5341</t>
  </si>
  <si>
    <t>IDN-2016-159730</t>
  </si>
  <si>
    <t>IDN-2016-111416</t>
  </si>
  <si>
    <t>IDN-2016-148957</t>
  </si>
  <si>
    <t>IDN-2016-152415</t>
  </si>
  <si>
    <t>IDN-2016-109806</t>
  </si>
  <si>
    <t>IDN-2016-105900</t>
  </si>
  <si>
    <t>IDN-2016-131093</t>
  </si>
  <si>
    <t>IDN-2016-164091</t>
  </si>
  <si>
    <t>IDN-2016-133935</t>
  </si>
  <si>
    <t>IDN-2016-120355</t>
  </si>
  <si>
    <t>IDN-2016-106075</t>
  </si>
  <si>
    <t>IDN-2016-157511</t>
  </si>
  <si>
    <t>IDN-2016-111409</t>
  </si>
  <si>
    <t>IDN-2016-145905</t>
  </si>
  <si>
    <t>IDN-2016-140928</t>
  </si>
  <si>
    <t>IDN-2016-110086</t>
  </si>
  <si>
    <t>IDN-2016-102932</t>
  </si>
  <si>
    <t>IDN-2016-158610</t>
  </si>
  <si>
    <t>IDN-2016-168354</t>
  </si>
  <si>
    <t>IDN-2016-168557</t>
  </si>
  <si>
    <t>IDN-2016-120250</t>
  </si>
  <si>
    <t>IDN-2016-130267</t>
  </si>
  <si>
    <t>IDN-2016-156097</t>
  </si>
  <si>
    <t>IDN-2016-114888</t>
  </si>
  <si>
    <t>OFF-SU-10001212</t>
  </si>
  <si>
    <t>Perlengkapan Kantor 6412</t>
  </si>
  <si>
    <t>IDN-2016-142370</t>
  </si>
  <si>
    <t>IDN-2016-134516</t>
  </si>
  <si>
    <t>IDN-2016-145611</t>
  </si>
  <si>
    <t>IDN-2016-126284</t>
  </si>
  <si>
    <t>IDN-2016-100244</t>
  </si>
  <si>
    <t>IDN-2016-166772</t>
  </si>
  <si>
    <t>IDN-2016-125724</t>
  </si>
  <si>
    <t>IDN-2016-158617</t>
  </si>
  <si>
    <t>IDN-2016-157728</t>
  </si>
  <si>
    <t>IDN-2016-135965</t>
  </si>
  <si>
    <t>IDN-2016-109743</t>
  </si>
  <si>
    <t>IDN-2016-151974</t>
  </si>
  <si>
    <t>IDN-2016-166653</t>
  </si>
  <si>
    <t>TEC-PH-10004071</t>
  </si>
  <si>
    <t>Smartphone Entry Level 6046</t>
  </si>
  <si>
    <t>IDN-2016-116232</t>
  </si>
  <si>
    <t>IDN-2016-120257</t>
  </si>
  <si>
    <t>IDN-2016-155404</t>
  </si>
  <si>
    <t>IDN-2016-119641</t>
  </si>
  <si>
    <t>IDN-2016-124016</t>
  </si>
  <si>
    <t>IDN-2016-149979</t>
  </si>
  <si>
    <t>IDN-2016-159009</t>
  </si>
  <si>
    <t>IDN-2016-110730</t>
  </si>
  <si>
    <t>IDN-2016-129469</t>
  </si>
  <si>
    <t>IDN-2016-106656</t>
  </si>
  <si>
    <t>FUR-FU-10004963</t>
  </si>
  <si>
    <t>Gorden 0642</t>
  </si>
  <si>
    <t>IDN-2016-101742</t>
  </si>
  <si>
    <t>IDN-2016-134488</t>
  </si>
  <si>
    <t>IDN-2016-141551</t>
  </si>
  <si>
    <t>IDN-2016-108875</t>
  </si>
  <si>
    <t>IDN-2016-154235</t>
  </si>
  <si>
    <t>IDN-2016-100944</t>
  </si>
  <si>
    <t>IDN-2016-147340</t>
  </si>
  <si>
    <t>IDN-2016-132479</t>
  </si>
  <si>
    <t>IDN-2016-155187</t>
  </si>
  <si>
    <t>IDN-2016-125402</t>
  </si>
  <si>
    <t>IDN-2016-124163</t>
  </si>
  <si>
    <t>IDN-2016-140417</t>
  </si>
  <si>
    <t>IDN-2016-113978</t>
  </si>
  <si>
    <t>IDN-2016-101385</t>
  </si>
  <si>
    <t>IDN-2016-148747</t>
  </si>
  <si>
    <t>IDN-2016-122245</t>
  </si>
  <si>
    <t>IDN-2016-123722</t>
  </si>
  <si>
    <t>IDN-2016-109260</t>
  </si>
  <si>
    <t>IDN-2016-149790</t>
  </si>
  <si>
    <t>IDN-2016-146794</t>
  </si>
  <si>
    <t>IDN-2016-157945</t>
  </si>
  <si>
    <t>IDN-2016-143406</t>
  </si>
  <si>
    <t>OFF-AP-10001564</t>
  </si>
  <si>
    <t>Kipas Angin 7568</t>
  </si>
  <si>
    <t>IDN-2016-157714</t>
  </si>
  <si>
    <t>IDN-2016-169957</t>
  </si>
  <si>
    <t>IDN-2016-132017</t>
  </si>
  <si>
    <t>IDN-2016-145898</t>
  </si>
  <si>
    <t>IDN-2016-165820</t>
  </si>
  <si>
    <t>OFF-PA-10004735</t>
  </si>
  <si>
    <t>Kertas HVS A4 7763</t>
  </si>
  <si>
    <t>IDN-2016-140249</t>
  </si>
  <si>
    <t>IDN-2016-110170</t>
  </si>
  <si>
    <t>IDN-2016-163202</t>
  </si>
  <si>
    <t>IDN-2016-123176</t>
  </si>
  <si>
    <t>IDN-2016-134656</t>
  </si>
  <si>
    <t>IDN-2016-161781</t>
  </si>
  <si>
    <t>OFF-AR-10000255</t>
  </si>
  <si>
    <t>Lukisan Kanvas 5928</t>
  </si>
  <si>
    <t>IDN-2016-125794</t>
  </si>
  <si>
    <t>IDN-2016-108616</t>
  </si>
  <si>
    <t>IDN-2016-106621</t>
  </si>
  <si>
    <t>IDN-2016-138037</t>
  </si>
  <si>
    <t>IDN-2016-101497</t>
  </si>
  <si>
    <t>IDN-2016-134362</t>
  </si>
  <si>
    <t>IDN-2016-108056</t>
  </si>
  <si>
    <t>IDN-2016-106243</t>
  </si>
  <si>
    <t>IDN-2016-108644</t>
  </si>
  <si>
    <t>IDN-2016-157686</t>
  </si>
  <si>
    <t>IDN-2016-155992</t>
  </si>
  <si>
    <t>IDN-2016-139157</t>
  </si>
  <si>
    <t>IDN-2016-111794</t>
  </si>
  <si>
    <t>IDN-2016-116918</t>
  </si>
  <si>
    <t>IDN-2016-118689</t>
  </si>
  <si>
    <t>IDN-2016-134376</t>
  </si>
  <si>
    <t>IDN-2016-118969</t>
  </si>
  <si>
    <t>IDN-2016-101672</t>
  </si>
  <si>
    <t>IDN-2016-103919</t>
  </si>
  <si>
    <t>IDN-2016-140634</t>
  </si>
  <si>
    <t>IDN-2016-144939</t>
  </si>
  <si>
    <t>IDN-2016-131296</t>
  </si>
  <si>
    <t>IDN-2016-140158</t>
  </si>
  <si>
    <t>OFF-ST-10000136</t>
  </si>
  <si>
    <t>Rak Dokumen 4196</t>
  </si>
  <si>
    <t>IDN-2016-121601</t>
  </si>
  <si>
    <t>IDN-2016-145709</t>
  </si>
  <si>
    <t>IDN-2016-157490</t>
  </si>
  <si>
    <t>TEC-MA-10001695</t>
  </si>
  <si>
    <t>Mesin Laminating 3110</t>
  </si>
  <si>
    <t>IDN-2016-115952</t>
  </si>
  <si>
    <t>IDN-2016-139808</t>
  </si>
  <si>
    <t>IDN-2016-127649</t>
  </si>
  <si>
    <t>IDN-2016-162614</t>
  </si>
  <si>
    <t>IDN-2016-155033</t>
  </si>
  <si>
    <t>IDN-2016-163216</t>
  </si>
  <si>
    <t>IDN-2016-126844</t>
  </si>
  <si>
    <t>IDN-2016-135636</t>
  </si>
  <si>
    <t>OFF-ST-10000676</t>
  </si>
  <si>
    <t>Rak Dokumen 8226</t>
  </si>
  <si>
    <t>IDN-2016-162026</t>
  </si>
  <si>
    <t>IDN-2016-149685</t>
  </si>
  <si>
    <t>IDN-2016-128909</t>
  </si>
  <si>
    <t>IDN-2016-116974</t>
  </si>
  <si>
    <t>IDN-2016-114748</t>
  </si>
  <si>
    <t>IDN-2016-150357</t>
  </si>
  <si>
    <t>IDN-2016-157707</t>
  </si>
  <si>
    <t>FUR-BO-10001567</t>
  </si>
  <si>
    <t>Rak Buku Kayu 2064</t>
  </si>
  <si>
    <t>IDN-2016-126627</t>
  </si>
  <si>
    <t>IDN-2016-113390</t>
  </si>
  <si>
    <t>IDN-2016-145583</t>
  </si>
  <si>
    <t>IDN-2016-154018</t>
  </si>
  <si>
    <t>IDN-2016-101161</t>
  </si>
  <si>
    <t>IDN-2016-100839</t>
  </si>
  <si>
    <t>IDN-2016-156503</t>
  </si>
  <si>
    <t>FUR-CH-10003606</t>
  </si>
  <si>
    <t>Kursi Lipat 4458</t>
  </si>
  <si>
    <t>IDN-2016-113607</t>
  </si>
  <si>
    <t>IDN-2016-108098</t>
  </si>
  <si>
    <t>IDN-2016-125220</t>
  </si>
  <si>
    <t>IDN-2016-124352</t>
  </si>
  <si>
    <t>IDN-2016-142097</t>
  </si>
  <si>
    <t>IDN-2016-125738</t>
  </si>
  <si>
    <t>OFF-PA-10000740</t>
  </si>
  <si>
    <t>Kertas Foto 4875</t>
  </si>
  <si>
    <t>IDN-2016-132066</t>
  </si>
  <si>
    <t>IDN-2016-147256</t>
  </si>
  <si>
    <t>IDN-2016-163972</t>
  </si>
  <si>
    <t>IDN-2016-152688</t>
  </si>
  <si>
    <t>IDN-2016-141586</t>
  </si>
  <si>
    <t>IDN-2016-159856</t>
  </si>
  <si>
    <t>IDN-2016-133697</t>
  </si>
  <si>
    <t>IDN-2016-105753</t>
  </si>
  <si>
    <t>IDN-2016-160220</t>
  </si>
  <si>
    <t>IDN-2016-168921</t>
  </si>
  <si>
    <t>IDN-2016-106341</t>
  </si>
  <si>
    <t>IDN-2016-139549</t>
  </si>
  <si>
    <t>IDN-2016-144729</t>
  </si>
  <si>
    <t>IDN-2016-155516</t>
  </si>
  <si>
    <t>IDN-2016-138478</t>
  </si>
  <si>
    <t>IDN-2016-166373</t>
  </si>
  <si>
    <t>IDN-2016-125080</t>
  </si>
  <si>
    <t>IDN-2016-161746</t>
  </si>
  <si>
    <t>IDN-2016-136322</t>
  </si>
  <si>
    <t>IDN-2016-151169</t>
  </si>
  <si>
    <t>IDN-2016-111493</t>
  </si>
  <si>
    <t>VL-9430</t>
  </si>
  <si>
    <t>Vanesa Lailasari</t>
  </si>
  <si>
    <t>IDN-2016-169334</t>
  </si>
  <si>
    <t>IDN-2016-112340</t>
  </si>
  <si>
    <t>IDN-2016-133669</t>
  </si>
  <si>
    <t>IDN-2016-169887</t>
  </si>
  <si>
    <t>IDN-2016-116400</t>
  </si>
  <si>
    <t>IDN-2016-165148</t>
  </si>
  <si>
    <t>FUR-FU-10003095</t>
  </si>
  <si>
    <t>Gorden 5707</t>
  </si>
  <si>
    <t>IDN-2016-132661</t>
  </si>
  <si>
    <t>IDN-2016-165484</t>
  </si>
  <si>
    <t>IDN-2016-151323</t>
  </si>
  <si>
    <t>IDN-2016-121748</t>
  </si>
  <si>
    <t>IDN-2016-121020</t>
  </si>
  <si>
    <t>IDN-2016-166275</t>
  </si>
  <si>
    <t>IDN-2016-158925</t>
  </si>
  <si>
    <t>IDN-2016-118311</t>
  </si>
  <si>
    <t>IDN-2016-153318</t>
  </si>
  <si>
    <t>IDN-2016-116596</t>
  </si>
  <si>
    <t>IDN-2016-156811</t>
  </si>
  <si>
    <t>IDN-2016-117387</t>
  </si>
  <si>
    <t>IDN-2016-120873</t>
  </si>
  <si>
    <t>IDN-2016-152632</t>
  </si>
  <si>
    <t>IDN-2016-144344</t>
  </si>
  <si>
    <t>IDN-2016-120369</t>
  </si>
  <si>
    <t>IDN-2016-142545</t>
  </si>
  <si>
    <t>IDN-2016-144393</t>
  </si>
  <si>
    <t>IDN-2016-130162</t>
  </si>
  <si>
    <t>IDN-2016-125815</t>
  </si>
  <si>
    <t>IDN-2016-134775</t>
  </si>
  <si>
    <t>IDN-2016-140641</t>
  </si>
  <si>
    <t>IDN-2016-112389</t>
  </si>
  <si>
    <t>IDN-2016-131912</t>
  </si>
  <si>
    <t>IDN-2016-146682</t>
  </si>
  <si>
    <t>IDN-2016-167290</t>
  </si>
  <si>
    <t>IDN-2016-105291</t>
  </si>
  <si>
    <t>IDN-2016-153836</t>
  </si>
  <si>
    <t>IDN-2016-140130</t>
  </si>
  <si>
    <t>IDN-2016-119165</t>
  </si>
  <si>
    <t>IDN-2016-142251</t>
  </si>
  <si>
    <t>IDN-2016-144218</t>
  </si>
  <si>
    <t>IDN-2016-146913</t>
  </si>
  <si>
    <t>IDN-2016-159212</t>
  </si>
  <si>
    <t>IDN-2016-129196</t>
  </si>
  <si>
    <t>IDN-2016-100671</t>
  </si>
  <si>
    <t>IDN-2016-128867</t>
  </si>
  <si>
    <t>IDN-2016-109365</t>
  </si>
  <si>
    <t>IDN-2016-168893</t>
  </si>
  <si>
    <t>IDN-2016-114972</t>
  </si>
  <si>
    <t>IDN-2016-160136</t>
  </si>
  <si>
    <t>IDN-2016-134180</t>
  </si>
  <si>
    <t>IDN-2016-159023</t>
  </si>
  <si>
    <t>TEC-MA-10003337</t>
  </si>
  <si>
    <t>Mesin Absensi 3019</t>
  </si>
  <si>
    <t>IDN-2016-127250</t>
  </si>
  <si>
    <t>IDN-2016-158260</t>
  </si>
  <si>
    <t>TEC-MA-10003176</t>
  </si>
  <si>
    <t>Mesin Absensi 9009</t>
  </si>
  <si>
    <t>IDN-2016-162236</t>
  </si>
  <si>
    <t>IDN-2016-163328</t>
  </si>
  <si>
    <t>IDN-2016-119018</t>
  </si>
  <si>
    <t>IDN-2016-166443</t>
  </si>
  <si>
    <t>IDN-2016-146766</t>
  </si>
  <si>
    <t>IDN-2016-143308</t>
  </si>
  <si>
    <t>IDN-2016-165827</t>
  </si>
  <si>
    <t>IDN-2016-163755</t>
  </si>
  <si>
    <t>IDN-2016-111563</t>
  </si>
  <si>
    <t>IDN-2016-144092</t>
  </si>
  <si>
    <t>IDN-2016-140207</t>
  </si>
  <si>
    <t>IDN-2016-131611</t>
  </si>
  <si>
    <t>TEC-AC-10004001</t>
  </si>
  <si>
    <t>Mouse Wireless 6664</t>
  </si>
  <si>
    <t>IDN-2016-165078</t>
  </si>
  <si>
    <t>IDN-2016-157280</t>
  </si>
  <si>
    <t>IDN-2016-148908</t>
  </si>
  <si>
    <t>IDN-2016-125094</t>
  </si>
  <si>
    <t>TEC-AC-10004420</t>
  </si>
  <si>
    <t>Keyboard USB 7253</t>
  </si>
  <si>
    <t>IDN-2016-106677</t>
  </si>
  <si>
    <t>IDN-2016-143441</t>
  </si>
  <si>
    <t>IDN-2016-153815</t>
  </si>
  <si>
    <t>IDN-2016-125969</t>
  </si>
  <si>
    <t>IDN-2016-109925</t>
  </si>
  <si>
    <t>IDN-2016-147585</t>
  </si>
  <si>
    <t>IDN-2016-132997</t>
  </si>
  <si>
    <t>IDN-2016-168830</t>
  </si>
  <si>
    <t>IDN-2016-116337</t>
  </si>
  <si>
    <t>IDN-2016-161669</t>
  </si>
  <si>
    <t>IDN-2016-139388</t>
  </si>
  <si>
    <t>IDN-2016-116379</t>
  </si>
  <si>
    <t>IDN-2016-164896</t>
  </si>
  <si>
    <t>IDN-2016-152247</t>
  </si>
  <si>
    <t>IDN-2016-113817</t>
  </si>
  <si>
    <t>IDN-2016-144554</t>
  </si>
  <si>
    <t>IDN-2016-152156</t>
  </si>
  <si>
    <t>IDN-2016-138233</t>
  </si>
  <si>
    <t>IDN-2016-140935</t>
  </si>
  <si>
    <t>IDN-2016-145177</t>
  </si>
  <si>
    <t>IDN-2016-158694</t>
  </si>
  <si>
    <t>IDN-2016-136581</t>
  </si>
  <si>
    <t>IDN-2016-119935</t>
  </si>
  <si>
    <t>IDN-2016-137736</t>
  </si>
  <si>
    <t>OFF-AR-10001227</t>
  </si>
  <si>
    <t>Kaligrafi Dinding 1770</t>
  </si>
  <si>
    <t>IDN-2016-163384</t>
  </si>
  <si>
    <t>IDN-2016-125164</t>
  </si>
  <si>
    <t>IDN-2016-105494</t>
  </si>
  <si>
    <t>IDN-2016-127761</t>
  </si>
  <si>
    <t>OFF-AP-10000055</t>
  </si>
  <si>
    <t>Mesin Penghancur Kertas 4118</t>
  </si>
  <si>
    <t>IDN-2016-152940</t>
  </si>
  <si>
    <t>IDN-2016-144547</t>
  </si>
  <si>
    <t>IDN-2016-115588</t>
  </si>
  <si>
    <t>IDN-2016-162348</t>
  </si>
  <si>
    <t>IDN-2016-131968</t>
  </si>
  <si>
    <t>IDN-2016-164196</t>
  </si>
  <si>
    <t>IDN-2016-116722</t>
  </si>
  <si>
    <t>FUR-FU-10001934</t>
  </si>
  <si>
    <t>Karpet Kantor 8276</t>
  </si>
  <si>
    <t>IDN-2016-145548</t>
  </si>
  <si>
    <t>IDN-2016-124506</t>
  </si>
  <si>
    <t>IDN-2016-139878</t>
  </si>
  <si>
    <t>IDN-2016-124667</t>
  </si>
  <si>
    <t>IDN-2016-103128</t>
  </si>
  <si>
    <t>GM-7533</t>
  </si>
  <si>
    <t>Galar Mandasari</t>
  </si>
  <si>
    <t>IDN-2016-130799</t>
  </si>
  <si>
    <t>IDN-2016-152170</t>
  </si>
  <si>
    <t>IDN-2016-134348</t>
  </si>
  <si>
    <t>IDN-2016-164399</t>
  </si>
  <si>
    <t>IDN-2016-124590</t>
  </si>
  <si>
    <t>IDN-2016-149349</t>
  </si>
  <si>
    <t>IDN-2016-101336</t>
  </si>
  <si>
    <t>IDN-2016-121958</t>
  </si>
  <si>
    <t>IDN-2016-118570</t>
  </si>
  <si>
    <t>IDN-2016-128972</t>
  </si>
  <si>
    <t>IDN-2016-149461</t>
  </si>
  <si>
    <t>DR-7542</t>
  </si>
  <si>
    <t>Daru Rahmawati</t>
  </si>
  <si>
    <t>IDN-2016-113677</t>
  </si>
  <si>
    <t>TEC-PH-10002114</t>
  </si>
  <si>
    <t>Smartphone Android 8909</t>
  </si>
  <si>
    <t>IDN-2016-147683</t>
  </si>
  <si>
    <t>IDN-2016-162103</t>
  </si>
  <si>
    <t>IDN-2016-155488</t>
  </si>
  <si>
    <t>IDN-2016-144351</t>
  </si>
  <si>
    <t>IDN-2016-149482</t>
  </si>
  <si>
    <t>AH-6661</t>
  </si>
  <si>
    <t>Aisyah Haryanti</t>
  </si>
  <si>
    <t>IDN-2016-131065</t>
  </si>
  <si>
    <t>IDN-2016-166618</t>
  </si>
  <si>
    <t>IDN-2016-118759</t>
  </si>
  <si>
    <t>IDN-2016-121370</t>
  </si>
  <si>
    <t>IDN-2016-112970</t>
  </si>
  <si>
    <t>IDN-2016-117541</t>
  </si>
  <si>
    <t>IDN-2016-134691</t>
  </si>
  <si>
    <t>IDN-2016-148740</t>
  </si>
  <si>
    <t>IDN-2016-146633</t>
  </si>
  <si>
    <t>IDN-2016-130820</t>
  </si>
  <si>
    <t>IDN-2016-105963</t>
  </si>
  <si>
    <t>IDN-2016-154508</t>
  </si>
  <si>
    <t>IDN-2016-124527</t>
  </si>
  <si>
    <t>IDN-2016-134110</t>
  </si>
  <si>
    <t>IDN-2016-150658</t>
  </si>
  <si>
    <t>IDN-2016-118500</t>
  </si>
  <si>
    <t>IDN-2016-119963</t>
  </si>
  <si>
    <t>IDN-2016-103464</t>
  </si>
  <si>
    <t>IDN-2016-108630</t>
  </si>
  <si>
    <t>IDN-2016-166226</t>
  </si>
  <si>
    <t>IDN-2016-138408</t>
  </si>
  <si>
    <t>IDN-2016-136812</t>
  </si>
  <si>
    <t>IDN-2016-158575</t>
  </si>
  <si>
    <t>IDN-2016-115378</t>
  </si>
  <si>
    <t>IDN-2016-110156</t>
  </si>
  <si>
    <t>IDN-2016-164511</t>
  </si>
  <si>
    <t>IDN-2016-113138</t>
  </si>
  <si>
    <t>IDN-2016-111143</t>
  </si>
  <si>
    <t>IDN-2016-126858</t>
  </si>
  <si>
    <t>IDN-2016-157364</t>
  </si>
  <si>
    <t>IDN-2016-130778</t>
  </si>
  <si>
    <t>IDN-2016-145492</t>
  </si>
  <si>
    <t>IDN-2016-142615</t>
  </si>
  <si>
    <t>IDN-2016-100041</t>
  </si>
  <si>
    <t>IDN-2016-113845</t>
  </si>
  <si>
    <t>IDN-2016-110772</t>
  </si>
  <si>
    <t>IDN-2016-127971</t>
  </si>
  <si>
    <t>IDN-2016-114104</t>
  </si>
  <si>
    <t>TEC-PH-10004536</t>
  </si>
  <si>
    <t>Smartphone Entry Level 5497</t>
  </si>
  <si>
    <t>IDN-2016-109820</t>
  </si>
  <si>
    <t>IDN-2016-107790</t>
  </si>
  <si>
    <t>IDN-2016-121356</t>
  </si>
  <si>
    <t>IDN-2016-114293</t>
  </si>
  <si>
    <t>IDN-2016-146157</t>
  </si>
  <si>
    <t>IDN-2016-140018</t>
  </si>
  <si>
    <t>TEC-MA-10000752</t>
  </si>
  <si>
    <t>Mesin Laminating 0428</t>
  </si>
  <si>
    <t>IDN-2016-114482</t>
  </si>
  <si>
    <t>IDN-2016-152646</t>
  </si>
  <si>
    <t>IDN-2016-114895</t>
  </si>
  <si>
    <t>IDN-2016-113425</t>
  </si>
  <si>
    <t>IDN-2016-131576</t>
  </si>
  <si>
    <t>IDN-2016-154711</t>
  </si>
  <si>
    <t>IDN-2016-132577</t>
  </si>
  <si>
    <t>IDN-2016-164945</t>
  </si>
  <si>
    <t>IDN-2016-160129</t>
  </si>
  <si>
    <t>IDN-2016-128531</t>
  </si>
  <si>
    <t>TS-2813</t>
  </si>
  <si>
    <t>Tantri Suartini</t>
  </si>
  <si>
    <t>IDN-2016-105284</t>
  </si>
  <si>
    <t>OFF-FA-10001754</t>
  </si>
  <si>
    <t>Penjepit Kertas 0837</t>
  </si>
  <si>
    <t>IDN-2016-163881</t>
  </si>
  <si>
    <t>IDN-2016-163573</t>
  </si>
  <si>
    <t>IDN-2016-124485</t>
  </si>
  <si>
    <t>IDN-2016-113726</t>
  </si>
  <si>
    <t>IDN-2016-125661</t>
  </si>
  <si>
    <t>IDN-2016-100468</t>
  </si>
  <si>
    <t>IDN-2016-132731</t>
  </si>
  <si>
    <t>IDN-2016-123533</t>
  </si>
  <si>
    <t>IDN-2016-100083</t>
  </si>
  <si>
    <t>CH-2695</t>
  </si>
  <si>
    <t>Cengkir Hidayanto</t>
  </si>
  <si>
    <t>IDN-2016-123806</t>
  </si>
  <si>
    <t>FUR-BO-10001619</t>
  </si>
  <si>
    <t>Rak Buku Kayu 7690</t>
  </si>
  <si>
    <t>IDN-2016-165561</t>
  </si>
  <si>
    <t>IDN-2016-119298</t>
  </si>
  <si>
    <t>IDN-2016-108196</t>
  </si>
  <si>
    <t>IDN-2016-160535</t>
  </si>
  <si>
    <t>TEC-MA-10004255</t>
  </si>
  <si>
    <t>Mesin Absensi 7069</t>
  </si>
  <si>
    <t>TEC-AC-10000926</t>
  </si>
  <si>
    <t>Mouse Wireless 2888</t>
  </si>
  <si>
    <t>IDN-2016-165470</t>
  </si>
  <si>
    <t>IDN-2016-169838</t>
  </si>
  <si>
    <t>IDN-2016-132549</t>
  </si>
  <si>
    <t>IDN-2016-113341</t>
  </si>
  <si>
    <t>IDN-2016-145135</t>
  </si>
  <si>
    <t>IDN-2016-107104</t>
  </si>
  <si>
    <t>IDN-2016-133711</t>
  </si>
  <si>
    <t>TEC-MA-10000010</t>
  </si>
  <si>
    <t>Mesin Absensi 8799</t>
  </si>
  <si>
    <t>IDN-2016-129693</t>
  </si>
  <si>
    <t>IDN-2016-130288</t>
  </si>
  <si>
    <t>IDN-2016-106915</t>
  </si>
  <si>
    <t>IDN-2016-158309</t>
  </si>
  <si>
    <t>IDN-2016-126893</t>
  </si>
  <si>
    <t>IDN-2016-158288</t>
  </si>
  <si>
    <t>IDN-2016-104276</t>
  </si>
  <si>
    <t>IDN-2016-117583</t>
  </si>
  <si>
    <t>OFF-PA-10001246</t>
  </si>
  <si>
    <t>Kertas HVS F4 9121</t>
  </si>
  <si>
    <t>IDN-2016-152121</t>
  </si>
  <si>
    <t>TEC-PH-10002483</t>
  </si>
  <si>
    <t>Feature Phone Dual SIM 4275</t>
  </si>
  <si>
    <t>IDN-2016-144911</t>
  </si>
  <si>
    <t>IDN-2016-129686</t>
  </si>
  <si>
    <t>IDN-2016-159639</t>
  </si>
  <si>
    <t>IDN-2016-162313</t>
  </si>
  <si>
    <t>IDN-2016-114230</t>
  </si>
  <si>
    <t>IDN-2016-127243</t>
  </si>
  <si>
    <t>IDN-2016-163167</t>
  </si>
  <si>
    <t>IDN-2016-123617</t>
  </si>
  <si>
    <t>IDN-2016-105018</t>
  </si>
  <si>
    <t>MW-3945</t>
  </si>
  <si>
    <t>Martana Wacana</t>
  </si>
  <si>
    <t>IDN-2016-160241</t>
  </si>
  <si>
    <t>IDN-2016-131674</t>
  </si>
  <si>
    <t>IDN-2016-156748</t>
  </si>
  <si>
    <t>IDN-2016-134761</t>
  </si>
  <si>
    <t>IDN-2016-155768</t>
  </si>
  <si>
    <t>IDN-2016-157336</t>
  </si>
  <si>
    <t>IDN-2016-127698</t>
  </si>
  <si>
    <t>IDN-2016-142594</t>
  </si>
  <si>
    <t>IDN-2016-104689</t>
  </si>
  <si>
    <t>IDN-2016-143805</t>
  </si>
  <si>
    <t>IDN-2016-113621</t>
  </si>
  <si>
    <t>IDN-2016-129903</t>
  </si>
  <si>
    <t>IDN-2016-136434</t>
  </si>
  <si>
    <t>IDN-2016-130393</t>
  </si>
  <si>
    <t>IDN-2016-136483</t>
  </si>
  <si>
    <t>IDN-2016-150035</t>
  </si>
  <si>
    <t>IDN-2016-163804</t>
  </si>
  <si>
    <t>IDN-2016-108455</t>
  </si>
  <si>
    <t>IDN-2016-155103</t>
  </si>
  <si>
    <t>IDN-2016-113985</t>
  </si>
  <si>
    <t>IDN-2016-164770</t>
  </si>
  <si>
    <t>IDN-2016-105354</t>
  </si>
  <si>
    <t>IDN-2016-143154</t>
  </si>
  <si>
    <t>IDN-2016-149762</t>
  </si>
  <si>
    <t>IDN-2016-161683</t>
  </si>
  <si>
    <t>IDN-2016-122063</t>
  </si>
  <si>
    <t>IDN-2016-153598</t>
  </si>
  <si>
    <t>IDN-2016-150861</t>
  </si>
  <si>
    <t>IDN-2016-161025</t>
  </si>
  <si>
    <t>IDN-2016-126004</t>
  </si>
  <si>
    <t>IDN-2016-139885</t>
  </si>
  <si>
    <t>OFF-ST-10003324</t>
  </si>
  <si>
    <t>Box Arsip 3399</t>
  </si>
  <si>
    <t>IDN-2016-112060</t>
  </si>
  <si>
    <t>IDN-2016-105277</t>
  </si>
  <si>
    <t>IDN-2016-145009</t>
  </si>
  <si>
    <t>IDN-2016-161389</t>
  </si>
  <si>
    <t>IDN-2016-140564</t>
  </si>
  <si>
    <t>IDN-2016-143749</t>
  </si>
  <si>
    <t>IDN-2016-114489</t>
  </si>
  <si>
    <t>ZP-7849</t>
  </si>
  <si>
    <t>Zalindra Prakasa</t>
  </si>
  <si>
    <t>IDN-2016-146374</t>
  </si>
  <si>
    <t>IDN-2016-109722</t>
  </si>
  <si>
    <t>IDN-2016-108434</t>
  </si>
  <si>
    <t>IDN-2016-163636</t>
  </si>
  <si>
    <t>IDN-2016-124772</t>
  </si>
  <si>
    <t>IDN-2016-103674</t>
  </si>
  <si>
    <t>IDN-2016-169040</t>
  </si>
  <si>
    <t>IDN-2016-114776</t>
  </si>
  <si>
    <t>IDN-2016-162390</t>
  </si>
  <si>
    <t>IDN-2016-160108</t>
  </si>
  <si>
    <t>IDN-2016-113733</t>
  </si>
  <si>
    <t>IDN-2016-134425</t>
  </si>
  <si>
    <t>IDN-2016-124562</t>
  </si>
  <si>
    <t>IDN-2016-131289</t>
  </si>
  <si>
    <t>IDN-2016-115224</t>
  </si>
  <si>
    <t>IDN-2016-117590</t>
  </si>
  <si>
    <t>IDN-2016-158302</t>
  </si>
  <si>
    <t>IDN-2016-159989</t>
  </si>
  <si>
    <t>IDN-2016-131114</t>
  </si>
  <si>
    <t>IDN-2016-128923</t>
  </si>
  <si>
    <t>IDN-2016-161844</t>
  </si>
  <si>
    <t>IDN-2016-133340</t>
  </si>
  <si>
    <t>IDN-2016-141082</t>
  </si>
  <si>
    <t>IDN-2016-102092</t>
  </si>
  <si>
    <t>IDN-2016-137330</t>
  </si>
  <si>
    <t>OFF-AR-10000246</t>
  </si>
  <si>
    <t>Poster Ilustrasi 1471</t>
  </si>
  <si>
    <t>OFF-LA-10001404</t>
  </si>
  <si>
    <t>Label Stiker 4686</t>
  </si>
  <si>
    <t>IDN-2016-149503</t>
  </si>
  <si>
    <t>IDN-2016-128412</t>
  </si>
  <si>
    <t>OFF-AP-10000252</t>
  </si>
  <si>
    <t>Mesin Penghancur Kertas 9719</t>
  </si>
  <si>
    <t>IDN-2016-146941</t>
  </si>
  <si>
    <t>IDN-2016-127194</t>
  </si>
  <si>
    <t>IDN-2016-100587</t>
  </si>
  <si>
    <t>IDN-2016-144309</t>
  </si>
  <si>
    <t>IDN-2016-147123</t>
  </si>
  <si>
    <t>IDN-2016-154739</t>
  </si>
  <si>
    <t>IDN-2016-143448</t>
  </si>
  <si>
    <t>IDN-2016-132857</t>
  </si>
  <si>
    <t>IDN-2016-162187</t>
  </si>
  <si>
    <t>IDN-2016-160745</t>
  </si>
  <si>
    <t>IDN-2016-135720</t>
  </si>
  <si>
    <t>IDN-2016-165330</t>
  </si>
  <si>
    <t>IDN-2016-148803</t>
  </si>
  <si>
    <t>IDN-2016-151260</t>
  </si>
  <si>
    <t>IDN-2016-105816</t>
  </si>
  <si>
    <t>IDN-2016-143609</t>
  </si>
  <si>
    <t>IDN-2016-136686</t>
  </si>
  <si>
    <t>IDN-2016-169824</t>
  </si>
  <si>
    <t>IDN-2016-139395</t>
  </si>
  <si>
    <t>IDN-2016-108777</t>
  </si>
  <si>
    <t>IDN-2016-169369</t>
  </si>
  <si>
    <t>OFF-PA-10004438</t>
  </si>
  <si>
    <t>Kertas HVS F4 3026</t>
  </si>
  <si>
    <t>IDN-2016-100153</t>
  </si>
  <si>
    <t>IDN-2016-102792</t>
  </si>
  <si>
    <t>IDN-2016-142958</t>
  </si>
  <si>
    <t>IDN-2016-129126</t>
  </si>
  <si>
    <t>IDN-2016-146143</t>
  </si>
  <si>
    <t>IDN-2016-146325</t>
  </si>
  <si>
    <t>IDN-2016-127334</t>
  </si>
  <si>
    <t>IDN-2016-116442</t>
  </si>
  <si>
    <t>IDN-2016-142335</t>
  </si>
  <si>
    <t>IDN-2016-113600</t>
  </si>
  <si>
    <t>IDN-2016-100307</t>
  </si>
  <si>
    <t>OFF-PA-10002552</t>
  </si>
  <si>
    <t>Kertas HVS F4 1811</t>
  </si>
  <si>
    <t>IDN-2016-130442</t>
  </si>
  <si>
    <t>IDN-2016-100419</t>
  </si>
  <si>
    <t>IDN-2016-104794</t>
  </si>
  <si>
    <t>IDN-2016-155446</t>
  </si>
  <si>
    <t>IDN-2016-118332</t>
  </si>
  <si>
    <t>IDN-2016-131639</t>
  </si>
  <si>
    <t>IDN-2016-147109</t>
  </si>
  <si>
    <t>IDN-2016-117121</t>
  </si>
  <si>
    <t>IDN-2016-155383</t>
  </si>
  <si>
    <t>IDN-2016-155530</t>
  </si>
  <si>
    <t>IDN-2016-145919</t>
  </si>
  <si>
    <t>FUR-FU-10004960</t>
  </si>
  <si>
    <t>Karpet Kantor 5780</t>
  </si>
  <si>
    <t>IDN-2016-145261</t>
  </si>
  <si>
    <t>IDN-2016-133795</t>
  </si>
  <si>
    <t>IDN-2016-112697</t>
  </si>
  <si>
    <t>IDN-2016-101546</t>
  </si>
  <si>
    <t>IDN-2016-139934</t>
  </si>
  <si>
    <t>IDN-2016-138597</t>
  </si>
  <si>
    <t>IDN-2016-150945</t>
  </si>
  <si>
    <t>IDN-2016-147067</t>
  </si>
  <si>
    <t>IDN-2016-118129</t>
  </si>
  <si>
    <t>IDN-2016-141523</t>
  </si>
  <si>
    <t>IDN-2016-134936</t>
  </si>
  <si>
    <t>IDN-2016-108364</t>
  </si>
  <si>
    <t>IDN-2016-168536</t>
  </si>
  <si>
    <t>IDN-2016-151155</t>
  </si>
  <si>
    <t>IDN-2016-157840</t>
  </si>
  <si>
    <t>OFF-PA-10003673</t>
  </si>
  <si>
    <t>Kertas HVS F4 9558</t>
  </si>
  <si>
    <t>IDN-2016-167507</t>
  </si>
  <si>
    <t>IDN-2016-114860</t>
  </si>
  <si>
    <t>IDN-2016-103359</t>
  </si>
  <si>
    <t>IDN-2016-149916</t>
  </si>
  <si>
    <t>IDN-2016-114867</t>
  </si>
  <si>
    <t>TEC-PH-10002645</t>
  </si>
  <si>
    <t>Smartphone Android 7024</t>
  </si>
  <si>
    <t>IDN-2016-132829</t>
  </si>
  <si>
    <t>IDN-2016-135776</t>
  </si>
  <si>
    <t>IDN-2016-137043</t>
  </si>
  <si>
    <t>IDN-2016-157868</t>
  </si>
  <si>
    <t>IDN-2016-115574</t>
  </si>
  <si>
    <t>IDN-2016-136049</t>
  </si>
  <si>
    <t>IDN-2016-157791</t>
  </si>
  <si>
    <t>IDN-2016-157259</t>
  </si>
  <si>
    <t>IDN-2016-101651</t>
  </si>
  <si>
    <t>IDN-2016-140438</t>
  </si>
  <si>
    <t>IDN-2016-168620</t>
  </si>
  <si>
    <t>IDN-2016-123526</t>
  </si>
  <si>
    <t>IDN-2016-101168</t>
  </si>
  <si>
    <t>IDN-2016-109827</t>
  </si>
  <si>
    <t>IDN-2016-105081</t>
  </si>
  <si>
    <t>IDN-2016-148684</t>
  </si>
  <si>
    <t>IDN-2016-116729</t>
  </si>
  <si>
    <t>IDN-2016-169670</t>
  </si>
  <si>
    <t>IDN-2016-110975</t>
  </si>
  <si>
    <t>IDN-2016-111941</t>
  </si>
  <si>
    <t>IDN-2016-155166</t>
  </si>
  <si>
    <t>IDN-2016-123015</t>
  </si>
  <si>
    <t>IDN-2016-129868</t>
  </si>
  <si>
    <t>IDN-2016-151512</t>
  </si>
  <si>
    <t>IDN-2016-147536</t>
  </si>
  <si>
    <t>IDN-2016-153129</t>
  </si>
  <si>
    <t>IDN-2016-114538</t>
  </si>
  <si>
    <t>IDN-2016-138667</t>
  </si>
  <si>
    <t>IDN-2016-111605</t>
  </si>
  <si>
    <t>IDN-2016-102596</t>
  </si>
  <si>
    <t>IDN-2016-162726</t>
  </si>
  <si>
    <t>IDN-2016-131058</t>
  </si>
  <si>
    <t>IDN-2016-162852</t>
  </si>
  <si>
    <t>IDN-2016-135209</t>
  </si>
  <si>
    <t>IDN-2016-112578</t>
  </si>
  <si>
    <t>IDN-2016-124051</t>
  </si>
  <si>
    <t>IDN-2016-139689</t>
  </si>
  <si>
    <t>IDN-2016-163258</t>
  </si>
  <si>
    <t>IDN-2016-122017</t>
  </si>
  <si>
    <t>IDN-2016-156300</t>
  </si>
  <si>
    <t>IDN-2016-157742</t>
  </si>
  <si>
    <t>IDN-2016-111528</t>
  </si>
  <si>
    <t>IDN-2016-105746</t>
  </si>
  <si>
    <t>IDN-2016-117660</t>
  </si>
  <si>
    <t>IDN-2016-160486</t>
  </si>
  <si>
    <t>IDN-2016-117226</t>
  </si>
  <si>
    <t>IDN-2016-163951</t>
  </si>
  <si>
    <t>LP-3057</t>
  </si>
  <si>
    <t>Latika Pratama</t>
  </si>
  <si>
    <t>IDN-2017-160395</t>
  </si>
  <si>
    <t>IDN-2017-156139</t>
  </si>
  <si>
    <t>IDN-2017-165953</t>
  </si>
  <si>
    <t>IDN-2017-105830</t>
  </si>
  <si>
    <t>IDN-2017-100202</t>
  </si>
  <si>
    <t>IDN-2017-151750</t>
  </si>
  <si>
    <t>IDN-2017-144463</t>
  </si>
  <si>
    <t>IDN-2017-107503</t>
  </si>
  <si>
    <t>IDN-2017-154466</t>
  </si>
  <si>
    <t>IDN-2017-118668</t>
  </si>
  <si>
    <t>IDN-2017-147207</t>
  </si>
  <si>
    <t>IDN-2017-113481</t>
  </si>
  <si>
    <t>OFF-AP-10000027</t>
  </si>
  <si>
    <t>Mesin Penghancur Kertas 9229</t>
  </si>
  <si>
    <t>IDN-2017-114034</t>
  </si>
  <si>
    <t>IDN-2017-111738</t>
  </si>
  <si>
    <t>IDN-2017-150931</t>
  </si>
  <si>
    <t>IDN-2017-159366</t>
  </si>
  <si>
    <t>IDN-2017-123862</t>
  </si>
  <si>
    <t>IDN-2017-168690</t>
  </si>
  <si>
    <t>IDN-2017-115154</t>
  </si>
  <si>
    <t>IDN-2017-154760</t>
  </si>
  <si>
    <t>IDN-2017-158512</t>
  </si>
  <si>
    <t>IDN-2017-148551</t>
  </si>
  <si>
    <t>IDN-2017-108000</t>
  </si>
  <si>
    <t>IDN-2017-167402</t>
  </si>
  <si>
    <t>IDN-2017-127306</t>
  </si>
  <si>
    <t>IDN-2017-113278</t>
  </si>
  <si>
    <t>IDN-2017-106131</t>
  </si>
  <si>
    <t>IDN-2017-149076</t>
  </si>
  <si>
    <t>IDN-2017-138779</t>
  </si>
  <si>
    <t>IDN-2017-104661</t>
  </si>
  <si>
    <t>IDN-2017-152961</t>
  </si>
  <si>
    <t>IDN-2017-160934</t>
  </si>
  <si>
    <t>IDN-2017-167752</t>
  </si>
  <si>
    <t>IDN-2017-138289</t>
  </si>
  <si>
    <t>IDN-2017-125913</t>
  </si>
  <si>
    <t>IDN-2017-127292</t>
  </si>
  <si>
    <t>IDN-2017-153045</t>
  </si>
  <si>
    <t>IDN-2017-154718</t>
  </si>
  <si>
    <t>IDN-2017-144589</t>
  </si>
  <si>
    <t>IDN-2017-157252</t>
  </si>
  <si>
    <t>IDN-2017-161809</t>
  </si>
  <si>
    <t>IDN-2017-120649</t>
  </si>
  <si>
    <t>IDN-2017-152079</t>
  </si>
  <si>
    <t>IDN-2017-131954</t>
  </si>
  <si>
    <t>IDN-2017-141782</t>
  </si>
  <si>
    <t>IDN-2017-127026</t>
  </si>
  <si>
    <t>IDN-2017-160423</t>
  </si>
  <si>
    <t>TEC-MA-10002981</t>
  </si>
  <si>
    <t>Mesin Laminating 7806</t>
  </si>
  <si>
    <t>IDN-2017-152499</t>
  </si>
  <si>
    <t>IDN-2017-127432</t>
  </si>
  <si>
    <t>TEC-CO-10003236</t>
  </si>
  <si>
    <t>Printer Multifungsi 4368</t>
  </si>
  <si>
    <t>IDN-2017-161893</t>
  </si>
  <si>
    <t>IDN-2017-139080</t>
  </si>
  <si>
    <t>IDN-2017-145142</t>
  </si>
  <si>
    <t>IDN-2017-104619</t>
  </si>
  <si>
    <t>IDN-2017-119669</t>
  </si>
  <si>
    <t>IDN-2017-150469</t>
  </si>
  <si>
    <t>IDN-2017-134649</t>
  </si>
  <si>
    <t>IDN-2017-164098</t>
  </si>
  <si>
    <t>IDN-2017-105935</t>
  </si>
  <si>
    <t>IDN-2017-117870</t>
  </si>
  <si>
    <t>IDN-2017-104437</t>
  </si>
  <si>
    <t>IDN-2017-115994</t>
  </si>
  <si>
    <t>IDN-2017-166037</t>
  </si>
  <si>
    <t>IDN-2017-147984</t>
  </si>
  <si>
    <t>IDN-2017-127341</t>
  </si>
  <si>
    <t>IDN-2017-131653</t>
  </si>
  <si>
    <t>IDN-2017-139304</t>
  </si>
  <si>
    <t>IDN-2017-145338</t>
  </si>
  <si>
    <t>IDN-2017-160927</t>
  </si>
  <si>
    <t>IDN-2017-104220</t>
  </si>
  <si>
    <t>IDN-2017-164329</t>
  </si>
  <si>
    <t>IDN-2017-121790</t>
  </si>
  <si>
    <t>IDN-2017-157273</t>
  </si>
  <si>
    <t>IDN-2017-112725</t>
  </si>
  <si>
    <t>IDN-2017-148999</t>
  </si>
  <si>
    <t>IDN-2017-164147</t>
  </si>
  <si>
    <t>IDN-2017-128076</t>
  </si>
  <si>
    <t>IDN-2017-161333</t>
  </si>
  <si>
    <t>TEC-MA-10002109</t>
  </si>
  <si>
    <t>Mesin Laminating 8010</t>
  </si>
  <si>
    <t>IDN-2017-167703</t>
  </si>
  <si>
    <t>IDN-2017-127474</t>
  </si>
  <si>
    <t>IDN-2017-126354</t>
  </si>
  <si>
    <t>IDN-2017-169474</t>
  </si>
  <si>
    <t>IDN-2017-107517</t>
  </si>
  <si>
    <t>IDN-2017-131282</t>
  </si>
  <si>
    <t>IDN-2017-122994</t>
  </si>
  <si>
    <t>IDN-2017-115105</t>
  </si>
  <si>
    <t>IDN-2017-101840</t>
  </si>
  <si>
    <t>IDN-2017-154102</t>
  </si>
  <si>
    <t>IDN-2017-118773</t>
  </si>
  <si>
    <t>IDN-2017-150602</t>
  </si>
  <si>
    <t>IDN-2017-145807</t>
  </si>
  <si>
    <t>IDN-2017-124086</t>
  </si>
  <si>
    <t>IDN-2017-123659</t>
  </si>
  <si>
    <t>IDN-2017-131828</t>
  </si>
  <si>
    <t>IDN-2017-138156</t>
  </si>
  <si>
    <t>IDN-2017-116204</t>
  </si>
  <si>
    <t>IDN-2017-118535</t>
  </si>
  <si>
    <t>IDN-2017-151176</t>
  </si>
  <si>
    <t>IDN-2017-154809</t>
  </si>
  <si>
    <t>IDN-2017-104801</t>
  </si>
  <si>
    <t>IDN-2017-104906</t>
  </si>
  <si>
    <t>IDN-2017-163265</t>
  </si>
  <si>
    <t>IDN-2017-120019</t>
  </si>
  <si>
    <t>IDN-2017-118521</t>
  </si>
  <si>
    <t>IDN-2017-154039</t>
  </si>
  <si>
    <t>IDN-2017-109085</t>
  </si>
  <si>
    <t>IDN-2017-132647</t>
  </si>
  <si>
    <t>IDN-2017-159149</t>
  </si>
  <si>
    <t>IDN-2017-163195</t>
  </si>
  <si>
    <t>IDN-2017-164707</t>
  </si>
  <si>
    <t>IDN-2017-134838</t>
  </si>
  <si>
    <t>IDN-2017-122693</t>
  </si>
  <si>
    <t>IDN-2017-166415</t>
  </si>
  <si>
    <t>IDN-2017-105445</t>
  </si>
  <si>
    <t>IDN-2017-135937</t>
  </si>
  <si>
    <t>IDN-2017-105809</t>
  </si>
  <si>
    <t>IDN-2017-150525</t>
  </si>
  <si>
    <t>TEC-AC-10001114</t>
  </si>
  <si>
    <t>IDN-2017-124940</t>
  </si>
  <si>
    <t>IDN-2017-104647</t>
  </si>
  <si>
    <t>IDN-2017-136007</t>
  </si>
  <si>
    <t>IDN-2017-127397</t>
  </si>
  <si>
    <t>IDN-2017-111374</t>
  </si>
  <si>
    <t>IDN-2017-125878</t>
  </si>
  <si>
    <t>IDN-2017-134642</t>
  </si>
  <si>
    <t>IDN-2017-121706</t>
  </si>
  <si>
    <t>IDN-2017-121258</t>
  </si>
  <si>
    <t>IDN-2017-117212</t>
  </si>
  <si>
    <t>IDN-2017-101959</t>
  </si>
  <si>
    <t>IDN-2017-163902</t>
  </si>
  <si>
    <t>IDN-2017-104885</t>
  </si>
  <si>
    <t>IDN-2017-146024</t>
  </si>
  <si>
    <t>IDN-2017-152261</t>
  </si>
  <si>
    <t>IDN-2017-155712</t>
  </si>
  <si>
    <t>IDN-2017-124114</t>
  </si>
  <si>
    <t>IDN-2017-117513</t>
  </si>
  <si>
    <t>IDN-2017-127621</t>
  </si>
  <si>
    <t>IDN-2017-111815</t>
  </si>
  <si>
    <t>IDN-2017-123085</t>
  </si>
  <si>
    <t>IDN-2017-121804</t>
  </si>
  <si>
    <t>IDN-2017-119816</t>
  </si>
  <si>
    <t>IDN-2017-142174</t>
  </si>
  <si>
    <t>IDN-2017-110478</t>
  </si>
  <si>
    <t>IDN-2017-168123</t>
  </si>
  <si>
    <t>IDN-2017-147753</t>
  </si>
  <si>
    <t>IDN-2017-161046</t>
  </si>
  <si>
    <t>IDN-2017-168193</t>
  </si>
  <si>
    <t>KM-7312</t>
  </si>
  <si>
    <t>Kasiyah Maulana</t>
  </si>
  <si>
    <t>IDN-2017-167640</t>
  </si>
  <si>
    <t>IDN-2017-119039</t>
  </si>
  <si>
    <t>IDN-2017-125101</t>
  </si>
  <si>
    <t>IDN-2017-148642</t>
  </si>
  <si>
    <t>IDN-2017-110884</t>
  </si>
  <si>
    <t>IDN-2017-136672</t>
  </si>
  <si>
    <t>IDN-2017-155698</t>
  </si>
  <si>
    <t>OFF-AP-10001124</t>
  </si>
  <si>
    <t>Dispenser Air 2877</t>
  </si>
  <si>
    <t>IDN-2017-104080</t>
  </si>
  <si>
    <t>IDN-2017-147354</t>
  </si>
  <si>
    <t>IDN-2017-102834</t>
  </si>
  <si>
    <t>IDN-2017-155824</t>
  </si>
  <si>
    <t>IDN-2017-144638</t>
  </si>
  <si>
    <t>IDN-2017-132290</t>
  </si>
  <si>
    <t>IDN-2017-130967</t>
  </si>
  <si>
    <t>IDN-2017-140494</t>
  </si>
  <si>
    <t>IDN-2017-141558</t>
  </si>
  <si>
    <t>IDN-2017-147291</t>
  </si>
  <si>
    <t>IDN-2017-133081</t>
  </si>
  <si>
    <t>IDN-2017-116288</t>
  </si>
  <si>
    <t>IDN-2017-152786</t>
  </si>
  <si>
    <t>IDN-2017-159352</t>
  </si>
  <si>
    <t>IDN-2017-166296</t>
  </si>
  <si>
    <t>IDN-2017-105851</t>
  </si>
  <si>
    <t>IDN-2017-153843</t>
  </si>
  <si>
    <t>IDN-2017-106859</t>
  </si>
  <si>
    <t>IDN-2017-157966</t>
  </si>
  <si>
    <t>IDN-2017-146906</t>
  </si>
  <si>
    <t>IDN-2017-107713</t>
  </si>
  <si>
    <t>OFF-AR-10000799</t>
  </si>
  <si>
    <t>Lukisan Cat Air 4025</t>
  </si>
  <si>
    <t>IDN-2017-162474</t>
  </si>
  <si>
    <t>IDN-2017-114370</t>
  </si>
  <si>
    <t>IDN-2017-101539</t>
  </si>
  <si>
    <t>IDN-2017-129294</t>
  </si>
  <si>
    <t>IDN-2017-161172</t>
  </si>
  <si>
    <t>IDN-2017-152135</t>
  </si>
  <si>
    <t>IDN-2017-140949</t>
  </si>
  <si>
    <t>IDN-2017-142867</t>
  </si>
  <si>
    <t>IDN-2017-129224</t>
  </si>
  <si>
    <t>IDN-2017-129567</t>
  </si>
  <si>
    <t>IDN-2017-119438</t>
  </si>
  <si>
    <t>IDN-2017-143084</t>
  </si>
  <si>
    <t>IDN-2017-148145</t>
  </si>
  <si>
    <t>IDN-2017-162075</t>
  </si>
  <si>
    <t>IDN-2017-160087</t>
  </si>
  <si>
    <t>IDN-2017-122007</t>
  </si>
  <si>
    <t>IDN-2017-104955</t>
  </si>
  <si>
    <t>IDN-2017-105410</t>
  </si>
  <si>
    <t>IDN-2017-140515</t>
  </si>
  <si>
    <t>IDN-2017-124436</t>
  </si>
  <si>
    <t>IDN-2017-166499</t>
  </si>
  <si>
    <t>IDN-2017-122763</t>
  </si>
  <si>
    <t>IDN-2017-154214</t>
  </si>
  <si>
    <t>IDN-2017-143770</t>
  </si>
  <si>
    <t>IDN-2017-165491</t>
  </si>
  <si>
    <t>IDN-2017-111591</t>
  </si>
  <si>
    <t>IDN-2017-169285</t>
  </si>
  <si>
    <t>IDN-2017-108539</t>
  </si>
  <si>
    <t>IDN-2017-156272</t>
  </si>
  <si>
    <t>IDN-2017-117156</t>
  </si>
  <si>
    <t>IDN-2017-119452</t>
  </si>
  <si>
    <t>IDN-2017-140151</t>
  </si>
  <si>
    <t>IDN-2017-120719</t>
  </si>
  <si>
    <t>IDN-2017-136511</t>
  </si>
  <si>
    <t>IDN-2017-155985</t>
  </si>
  <si>
    <t>IDN-2017-135650</t>
  </si>
  <si>
    <t>IDN-2017-140074</t>
  </si>
  <si>
    <t>OFF-PA-10002741</t>
  </si>
  <si>
    <t>Kertas Foto 7521</t>
  </si>
  <si>
    <t>IDN-2017-122308</t>
  </si>
  <si>
    <t>IDN-2017-166184</t>
  </si>
  <si>
    <t>IDN-2017-167101</t>
  </si>
  <si>
    <t>IDN-2017-101637</t>
  </si>
  <si>
    <t>IDN-2017-117534</t>
  </si>
  <si>
    <t>IDN-2017-155880</t>
  </si>
  <si>
    <t>IDN-2017-105193</t>
  </si>
  <si>
    <t>IDN-2017-101077</t>
  </si>
  <si>
    <t>IDN-2017-112039</t>
  </si>
  <si>
    <t>IDN-2017-143651</t>
  </si>
  <si>
    <t>IDN-2017-141677</t>
  </si>
  <si>
    <t>IDN-2017-162033</t>
  </si>
  <si>
    <t>IDN-2017-121251</t>
  </si>
  <si>
    <t>IDN-2017-147144</t>
  </si>
  <si>
    <t>IDN-2017-113208</t>
  </si>
  <si>
    <t>HPKS-4071</t>
  </si>
  <si>
    <t>H. Prasetyo Kuswandari, S.E.I</t>
  </si>
  <si>
    <t>FUR-FU-10004245</t>
  </si>
  <si>
    <t>Lampu Meja 3399</t>
  </si>
  <si>
    <t>IDN-2017-113705</t>
  </si>
  <si>
    <t>IDN-2017-124716</t>
  </si>
  <si>
    <t>OFF-PA-10000859</t>
  </si>
  <si>
    <t>Kertas HVS F4 4435</t>
  </si>
  <si>
    <t>IDN-2017-139416</t>
  </si>
  <si>
    <t>IDN-2017-144491</t>
  </si>
  <si>
    <t>TEC-PH-10004006</t>
  </si>
  <si>
    <t>Smartphone Entry Level 1340</t>
  </si>
  <si>
    <t>IDN-2017-147886</t>
  </si>
  <si>
    <t>IDN-2017-166611</t>
  </si>
  <si>
    <t>IDN-2017-126550</t>
  </si>
  <si>
    <t>IDN-2017-126634</t>
  </si>
  <si>
    <t>IDN-2017-113474</t>
  </si>
  <si>
    <t>DI-9955</t>
  </si>
  <si>
    <t>Daniswara Iswahyudi</t>
  </si>
  <si>
    <t>OFF-EN-10004206</t>
  </si>
  <si>
    <t>Amplop Coklat 1698</t>
  </si>
  <si>
    <t>IDN-2017-120147</t>
  </si>
  <si>
    <t>IDN-2017-129910</t>
  </si>
  <si>
    <t>IDN-2017-154851</t>
  </si>
  <si>
    <t>IDN-2017-159205</t>
  </si>
  <si>
    <t>IDN-2017-114524</t>
  </si>
  <si>
    <t>IDN-2017-133263</t>
  </si>
  <si>
    <t>IDN-2017-100524</t>
  </si>
  <si>
    <t>IDN-2017-102771</t>
  </si>
  <si>
    <t>IDN-2017-154907</t>
  </si>
  <si>
    <t>IDN-2017-144680</t>
  </si>
  <si>
    <t>IDN-2017-160143</t>
  </si>
  <si>
    <t>IDN-2017-134495</t>
  </si>
  <si>
    <t>IDN-2017-145877</t>
  </si>
  <si>
    <t>IDN-2017-147942</t>
  </si>
  <si>
    <t>IDN-2017-149881</t>
  </si>
  <si>
    <t>IDN-2017-129028</t>
  </si>
  <si>
    <t>IDN-2017-118360</t>
  </si>
  <si>
    <t>IDN-2017-106355</t>
  </si>
  <si>
    <t>IDN-2017-121419</t>
  </si>
  <si>
    <t>IDN-2017-145275</t>
  </si>
  <si>
    <t>IDN-2017-123281</t>
  </si>
  <si>
    <t>IDN-2017-127264</t>
  </si>
  <si>
    <t>IDN-2017-131156</t>
  </si>
  <si>
    <t>IDN-2017-144848</t>
  </si>
  <si>
    <t>IDN-2017-157903</t>
  </si>
  <si>
    <t>IDN-2017-140536</t>
  </si>
  <si>
    <t>IDN-2017-109211</t>
  </si>
  <si>
    <t>IDN-2017-107265</t>
  </si>
  <si>
    <t>IDN-2017-161592</t>
  </si>
  <si>
    <t>IDN-2017-100930</t>
  </si>
  <si>
    <t>IDN-2017-165904</t>
  </si>
  <si>
    <t>IDN-2017-150987</t>
  </si>
  <si>
    <t>IDN-2017-112333</t>
  </si>
  <si>
    <t>IDN-2017-136721</t>
  </si>
  <si>
    <t>IDN-2017-157854</t>
  </si>
  <si>
    <t>IDN-2017-112900</t>
  </si>
  <si>
    <t>IDN-2017-135279</t>
  </si>
  <si>
    <t>OFF-LA-10004055</t>
  </si>
  <si>
    <t>Label Stiker 3660</t>
  </si>
  <si>
    <t>IDN-2017-169404</t>
  </si>
  <si>
    <t>IDN-2017-122154</t>
  </si>
  <si>
    <t>OFF-PA-10001281</t>
  </si>
  <si>
    <t>Kertas HVS F4 3958</t>
  </si>
  <si>
    <t>IDN-2017-161984</t>
  </si>
  <si>
    <t>IDN-2017-135069</t>
  </si>
  <si>
    <t>IDN-2017-150623</t>
  </si>
  <si>
    <t>IDN-2017-115070</t>
  </si>
  <si>
    <t>KW-2592</t>
  </si>
  <si>
    <t>Kardi Wacana</t>
  </si>
  <si>
    <t>IDN-2017-125115</t>
  </si>
  <si>
    <t>IDN-2017-130904</t>
  </si>
  <si>
    <t>OFF-AR-10000422</t>
  </si>
  <si>
    <t>Kaligrafi Dinding 1310</t>
  </si>
  <si>
    <t>IDN-2017-100482</t>
  </si>
  <si>
    <t>IDN-2017-166128</t>
  </si>
  <si>
    <t>IDN-2017-143028</t>
  </si>
  <si>
    <t>IDN-2017-122735</t>
  </si>
  <si>
    <t>IDN-2017-155460</t>
  </si>
  <si>
    <t>IDN-2017-135076</t>
  </si>
  <si>
    <t>IDN-2017-141663</t>
  </si>
  <si>
    <t>IDN-2017-127117</t>
  </si>
  <si>
    <t>IDN-2017-159604</t>
  </si>
  <si>
    <t>IDN-2017-144932</t>
  </si>
  <si>
    <t>IDN-2017-126060</t>
  </si>
  <si>
    <t>IDN-2017-131233</t>
  </si>
  <si>
    <t>IDN-2017-161851</t>
  </si>
  <si>
    <t>IDN-2017-114412</t>
  </si>
  <si>
    <t>IDN-2017-118857</t>
  </si>
  <si>
    <t>IDN-2017-134635</t>
  </si>
  <si>
    <t>IDN-2017-126774</t>
  </si>
  <si>
    <t>IDN-2017-141698</t>
  </si>
  <si>
    <t>IDN-2017-156356</t>
  </si>
  <si>
    <t>IDN-2017-108070</t>
  </si>
  <si>
    <t>IDN-2017-136497</t>
  </si>
  <si>
    <t>IDN-2017-122707</t>
  </si>
  <si>
    <t>IDN-2017-138086</t>
  </si>
  <si>
    <t>IDN-2017-109946</t>
  </si>
  <si>
    <t>IDN-2017-128965</t>
  </si>
  <si>
    <t>IDN-2017-134845</t>
  </si>
  <si>
    <t>IDN-2017-119389</t>
  </si>
  <si>
    <t>IDN-2017-129203</t>
  </si>
  <si>
    <t>IDN-2017-166849</t>
  </si>
  <si>
    <t>IDN-2017-151484</t>
  </si>
  <si>
    <t>IDN-2017-119655</t>
  </si>
  <si>
    <t>IDN-2017-100615</t>
  </si>
  <si>
    <t>IDN-2017-166324</t>
  </si>
  <si>
    <t>IDN-2017-152366</t>
  </si>
  <si>
    <t>IDN-2017-166198</t>
  </si>
  <si>
    <t>IDN-2017-145863</t>
  </si>
  <si>
    <t>IDN-2017-140802</t>
  </si>
  <si>
    <t>IDN-2017-128853</t>
  </si>
  <si>
    <t>IDN-2017-135783</t>
  </si>
  <si>
    <t>IDN-2017-169054</t>
  </si>
  <si>
    <t>IDN-2017-146192</t>
  </si>
  <si>
    <t>IDN-2017-132031</t>
  </si>
  <si>
    <t>IDN-2017-146360</t>
  </si>
  <si>
    <t>IDN-2017-108553</t>
  </si>
  <si>
    <t>IDN-2017-101700</t>
  </si>
  <si>
    <t>IDN-2017-157112</t>
  </si>
  <si>
    <t>IDN-2017-136651</t>
  </si>
  <si>
    <t>IDN-2017-104010</t>
  </si>
  <si>
    <t>IDN-2017-149489</t>
  </si>
  <si>
    <t>IDN-2017-128832</t>
  </si>
  <si>
    <t>IDN-2017-125269</t>
  </si>
  <si>
    <t>IDN-2017-168102</t>
  </si>
  <si>
    <t>IDN-2017-116953</t>
  </si>
  <si>
    <t>IDN-2017-166933</t>
  </si>
  <si>
    <t>IDN-2017-159226</t>
  </si>
  <si>
    <t>IDN-2017-120222</t>
  </si>
  <si>
    <t>IDN-2017-129707</t>
  </si>
  <si>
    <t>IDN-2017-125381</t>
  </si>
  <si>
    <t>IDN-2017-151071</t>
  </si>
  <si>
    <t>IDN-2017-132213</t>
  </si>
  <si>
    <t>IDN-2017-143665</t>
  </si>
  <si>
    <t>IDN-2017-160045</t>
  </si>
  <si>
    <t>IDN-2017-168228</t>
  </si>
  <si>
    <t>IDN-2017-151281</t>
  </si>
  <si>
    <t>IDN-2017-135692</t>
  </si>
  <si>
    <t>IDN-2017-120894</t>
  </si>
  <si>
    <t>IDN-2017-160962</t>
  </si>
  <si>
    <t>IDN-2017-137631</t>
  </si>
  <si>
    <t>IDN-2017-126718</t>
  </si>
  <si>
    <t>IDN-2017-164056</t>
  </si>
  <si>
    <t>IDN-2017-107636</t>
  </si>
  <si>
    <t>OFF-LA-10003388</t>
  </si>
  <si>
    <t>Label Harga 2043</t>
  </si>
  <si>
    <t>IDN-2017-150847</t>
  </si>
  <si>
    <t>IDN-2017-137876</t>
  </si>
  <si>
    <t>IDN-2017-144526</t>
  </si>
  <si>
    <t>IDN-2017-150609</t>
  </si>
  <si>
    <t>IDN-2017-108322</t>
  </si>
  <si>
    <t>IDN-2017-108315</t>
  </si>
  <si>
    <t>IDN-2017-124597</t>
  </si>
  <si>
    <t>OFF-AR-10002280</t>
  </si>
  <si>
    <t>Kaligrafi Dinding 5682</t>
  </si>
  <si>
    <t>IDN-2017-151911</t>
  </si>
  <si>
    <t>IDN-2017-154501</t>
  </si>
  <si>
    <t>IDN-2017-144582</t>
  </si>
  <si>
    <t>IDN-2017-136784</t>
  </si>
  <si>
    <t>IDN-2017-102204</t>
  </si>
  <si>
    <t>IDN-2017-110198</t>
  </si>
  <si>
    <t>IDN-2017-110212</t>
  </si>
  <si>
    <t>IDN-2017-147844</t>
  </si>
  <si>
    <t>IDN-2017-128398</t>
  </si>
  <si>
    <t>IDN-2017-123134</t>
  </si>
  <si>
    <t>IDN-2017-132199</t>
  </si>
  <si>
    <t>IDN-2017-132178</t>
  </si>
  <si>
    <t>IDN-2017-163209</t>
  </si>
  <si>
    <t>IDN-2017-133067</t>
  </si>
  <si>
    <t>IDN-2017-168900</t>
  </si>
  <si>
    <t>IDN-2017-119914</t>
  </si>
  <si>
    <t>IDN-2017-128755</t>
  </si>
  <si>
    <t>IDN-2017-162978</t>
  </si>
  <si>
    <t>IDN-2017-160724</t>
  </si>
  <si>
    <t>IDN-2017-105991</t>
  </si>
  <si>
    <t>IDN-2017-107552</t>
  </si>
  <si>
    <t>IDN-2017-141943</t>
  </si>
  <si>
    <t>OFF-EN-10003448</t>
  </si>
  <si>
    <t>Amplop Coklat 8626</t>
  </si>
  <si>
    <t>IDN-2017-133200</t>
  </si>
  <si>
    <t>IDN-2017-145779</t>
  </si>
  <si>
    <t>IDN-2017-156769</t>
  </si>
  <si>
    <t>IDN-2017-167668</t>
  </si>
  <si>
    <t>IDN-2017-144498</t>
  </si>
  <si>
    <t>IDN-2017-140242</t>
  </si>
  <si>
    <t>IDN-2017-133487</t>
  </si>
  <si>
    <t>IDN-2017-162124</t>
  </si>
  <si>
    <t>IDN-2017-159688</t>
  </si>
  <si>
    <t>IDN-2017-141733</t>
  </si>
  <si>
    <t>IDN-2017-102820</t>
  </si>
  <si>
    <t>IDN-2017-104451</t>
  </si>
  <si>
    <t>IDN-2017-133865</t>
  </si>
  <si>
    <t>IDN-2017-149181</t>
  </si>
  <si>
    <t>IDN-2017-156895</t>
  </si>
  <si>
    <t>IDN-2017-107797</t>
  </si>
  <si>
    <t>IDN-2017-118199</t>
  </si>
  <si>
    <t>IDN-2017-134810</t>
  </si>
  <si>
    <t>IDN-2017-115322</t>
  </si>
  <si>
    <t>IDN-2017-133823</t>
  </si>
  <si>
    <t>IDN-2017-139647</t>
  </si>
  <si>
    <t>IDN-2017-140298</t>
  </si>
  <si>
    <t>IDN-2017-158218</t>
  </si>
  <si>
    <t>IDN-2017-122175</t>
  </si>
  <si>
    <t>IDN-2017-117632</t>
  </si>
  <si>
    <t>IDN-2017-152226</t>
  </si>
  <si>
    <t>IDN-2017-104577</t>
  </si>
  <si>
    <t>IDN-2017-106796</t>
  </si>
  <si>
    <t>IDN-2017-161655</t>
  </si>
  <si>
    <t>IDN-2017-149048</t>
  </si>
  <si>
    <t>IDN-2017-137785</t>
  </si>
  <si>
    <t>IDN-2017-104318</t>
  </si>
  <si>
    <t>IDN-2017-100748</t>
  </si>
  <si>
    <t>IDN-2017-161774</t>
  </si>
  <si>
    <t>IDN-2017-115546</t>
  </si>
  <si>
    <t>IDN-2017-154872</t>
  </si>
  <si>
    <t>IDN-2017-133641</t>
  </si>
  <si>
    <t>IDN-2017-133361</t>
  </si>
  <si>
    <t>IDN-2017-129357</t>
  </si>
  <si>
    <t>IDN-2017-143686</t>
  </si>
  <si>
    <t>IDN-2017-102414</t>
  </si>
  <si>
    <t>OFF-PA-10002333</t>
  </si>
  <si>
    <t>Kertas HVS F4 1222</t>
  </si>
  <si>
    <t>IDN-2017-152569</t>
  </si>
  <si>
    <t>IDN-2017-110604</t>
  </si>
  <si>
    <t>IDN-2017-166576</t>
  </si>
  <si>
    <t>IDN-2017-159464</t>
  </si>
  <si>
    <t>IDN-2017-112536</t>
  </si>
  <si>
    <t>IDN-2017-112865</t>
  </si>
  <si>
    <t>IDN-2017-117401</t>
  </si>
  <si>
    <t>IDN-2017-117863</t>
  </si>
  <si>
    <t>IDN-2017-155642</t>
  </si>
  <si>
    <t>OFF-ST-10004835</t>
  </si>
  <si>
    <t>Box Arsip 8839</t>
  </si>
  <si>
    <t>IDN-2017-121643</t>
  </si>
  <si>
    <t>IDN-2017-100048</t>
  </si>
  <si>
    <t>IDN-2017-113530</t>
  </si>
  <si>
    <t>IDN-2017-138975</t>
  </si>
  <si>
    <t>IDN-2017-122077</t>
  </si>
  <si>
    <t>IDN-2017-145702</t>
  </si>
  <si>
    <t>IDN-2017-108700</t>
  </si>
  <si>
    <t>TEC-PH-10004389</t>
  </si>
  <si>
    <t>Smartphone Android 7239</t>
  </si>
  <si>
    <t>IDN-2017-147998</t>
  </si>
  <si>
    <t>IDN-2017-127803</t>
  </si>
  <si>
    <t>IDN-2017-120607</t>
  </si>
  <si>
    <t>IDN-2017-153787</t>
  </si>
  <si>
    <t>IDN-2017-166695</t>
  </si>
  <si>
    <t>IDN-2017-166688</t>
  </si>
  <si>
    <t>IDN-2017-149468</t>
  </si>
  <si>
    <t>IDN-2017-111332</t>
  </si>
  <si>
    <t>IDN-2017-167899</t>
  </si>
  <si>
    <t>OFF-AR-10001988</t>
  </si>
  <si>
    <t>IDN-2017-151127</t>
  </si>
  <si>
    <t>IDN-2017-150595</t>
  </si>
  <si>
    <t>IDN-2017-153080</t>
  </si>
  <si>
    <t>IDN-2017-130106</t>
  </si>
  <si>
    <t>IDN-2017-164042</t>
  </si>
  <si>
    <t>IDN-2017-167003</t>
  </si>
  <si>
    <t>IDN-2017-120168</t>
  </si>
  <si>
    <t>IDN-2017-112473</t>
  </si>
  <si>
    <t>IDN-2017-161088</t>
  </si>
  <si>
    <t>IDN-2017-107853</t>
  </si>
  <si>
    <t>IDN-2017-152968</t>
  </si>
  <si>
    <t>IDN-2017-123687</t>
  </si>
  <si>
    <t>OFF-AP-10002670</t>
  </si>
  <si>
    <t>Kipas Angin 9772</t>
  </si>
  <si>
    <t>IDN-2017-134152</t>
  </si>
  <si>
    <t>IDN-2017-160458</t>
  </si>
  <si>
    <t>IDN-2017-132297</t>
  </si>
  <si>
    <t>IDN-2017-151855</t>
  </si>
  <si>
    <t>TEC-AC-10002380</t>
  </si>
  <si>
    <t>Mouse Wireless 5192</t>
  </si>
  <si>
    <t>IDN-2017-116897</t>
  </si>
  <si>
    <t>IDN-2017-136882</t>
  </si>
  <si>
    <t>IDN-2017-161340</t>
  </si>
  <si>
    <t>IDN-2017-145765</t>
  </si>
  <si>
    <t>IDN-2017-141572</t>
  </si>
  <si>
    <t>IDN-2017-112613</t>
  </si>
  <si>
    <t>IDN-2017-100055</t>
  </si>
  <si>
    <t>IDN-2017-140088</t>
  </si>
  <si>
    <t>IDN-2017-118556</t>
  </si>
  <si>
    <t>IDN-2017-104745</t>
  </si>
  <si>
    <t>IDN-2017-168739</t>
  </si>
  <si>
    <t>IDN-2017-121580</t>
  </si>
  <si>
    <t>IDN-2017-144568</t>
  </si>
  <si>
    <t>IDN-2017-121125</t>
  </si>
  <si>
    <t>IDN-2017-125472</t>
  </si>
  <si>
    <t>IDN-2017-116498</t>
  </si>
  <si>
    <t>IDN-2017-120614</t>
  </si>
  <si>
    <t>IDN-2017-142461</t>
  </si>
  <si>
    <t>IDN-2017-106831</t>
  </si>
  <si>
    <t>IDN-2017-121559</t>
  </si>
  <si>
    <t>IDN-2017-112928</t>
  </si>
  <si>
    <t>IDN-2017-157413</t>
  </si>
  <si>
    <t>IDN-2017-146493</t>
  </si>
  <si>
    <t>IDN-2017-140760</t>
  </si>
  <si>
    <t>IDN-2017-127705</t>
  </si>
  <si>
    <t>IDN-2017-158883</t>
  </si>
  <si>
    <t>IDN-2017-143294</t>
  </si>
  <si>
    <t>IDN-2017-145506</t>
  </si>
  <si>
    <t>IDN-2017-140872</t>
  </si>
  <si>
    <t>IDN-2017-145772</t>
  </si>
  <si>
    <t>IDN-2017-126382</t>
  </si>
  <si>
    <t>IDN-2017-113908</t>
  </si>
  <si>
    <t>IDN-2017-150420</t>
  </si>
  <si>
    <t>TEC-MA-10003173</t>
  </si>
  <si>
    <t>Mesin Absensi 8227</t>
  </si>
  <si>
    <t>IDN-2017-133095</t>
  </si>
  <si>
    <t>IDN-2017-158407</t>
  </si>
  <si>
    <t>IDN-2017-149720</t>
  </si>
  <si>
    <t>IDN-2017-158953</t>
  </si>
  <si>
    <t>IDN-2017-158106</t>
  </si>
  <si>
    <t>IDN-2017-100426</t>
  </si>
  <si>
    <t>IDN-2017-141614</t>
  </si>
  <si>
    <t>IDN-2017-126788</t>
  </si>
  <si>
    <t>IDN-2017-131849</t>
  </si>
  <si>
    <t>IDN-2017-107979</t>
  </si>
  <si>
    <t>IDN-2017-155299</t>
  </si>
  <si>
    <t>OFF-AP-10002203</t>
  </si>
  <si>
    <t>Kipas Angin 6617</t>
  </si>
  <si>
    <t>IDN-2017-132682</t>
  </si>
  <si>
    <t>IDN-2017-109316</t>
  </si>
  <si>
    <t>IDN-2017-106579</t>
  </si>
  <si>
    <t>IDN-2017-117436</t>
  </si>
  <si>
    <t>IDN-2017-106663</t>
  </si>
  <si>
    <t>IDN-2017-146822</t>
  </si>
  <si>
    <t>IDN-2017-100951</t>
  </si>
  <si>
    <t>IDN-2017-131583</t>
  </si>
  <si>
    <t>IDN-2017-167080</t>
  </si>
  <si>
    <t>IDN-2017-112172</t>
  </si>
  <si>
    <t>IDN-2017-140963</t>
  </si>
  <si>
    <t>IDN-2017-158071</t>
  </si>
  <si>
    <t>IDN-2017-107167</t>
  </si>
  <si>
    <t>IDN-2017-143343</t>
  </si>
  <si>
    <t>IDN-2017-137001</t>
  </si>
  <si>
    <t>IDN-2017-106103</t>
  </si>
  <si>
    <t>IDN-2017-120418</t>
  </si>
  <si>
    <t>IDN-2017-134565</t>
  </si>
  <si>
    <t>IDN-2017-133928</t>
  </si>
  <si>
    <t>IDN-2017-102554</t>
  </si>
  <si>
    <t>IDN-2017-152002</t>
  </si>
  <si>
    <t>TEC-MA-10001570</t>
  </si>
  <si>
    <t>Mesin Absensi 5113</t>
  </si>
  <si>
    <t>IDN-2017-141481</t>
  </si>
  <si>
    <t>IDN-2017-119424</t>
  </si>
  <si>
    <t>IDN-2017-108441</t>
  </si>
  <si>
    <t>IDN-2017-143861</t>
  </si>
  <si>
    <t>IDN-2017-148474</t>
  </si>
  <si>
    <t>IDN-2017-124191</t>
  </si>
  <si>
    <t>IDN-2017-117821</t>
  </si>
  <si>
    <t>IDN-2017-122056</t>
  </si>
  <si>
    <t>OFF-AR-10004260</t>
  </si>
  <si>
    <t>Lukisan Cat Air 6769</t>
  </si>
  <si>
    <t>IDN-2017-102337</t>
  </si>
  <si>
    <t>IDN-2017-104850</t>
  </si>
  <si>
    <t>IDN-2017-169691</t>
  </si>
  <si>
    <t>IDN-2017-111178</t>
  </si>
  <si>
    <t>IDN-2017-119284</t>
  </si>
  <si>
    <t>IDN-2017-126914</t>
  </si>
  <si>
    <t>IDN-2017-169901</t>
  </si>
  <si>
    <t>RULS-9685</t>
  </si>
  <si>
    <t>R. Umi Laksmiwati, S.Ked</t>
  </si>
  <si>
    <t>IDN-2017-135167</t>
  </si>
  <si>
    <t>IDN-2017-118864</t>
  </si>
  <si>
    <t>IDN-2017-105214</t>
  </si>
  <si>
    <t>IDN-2017-129462</t>
  </si>
  <si>
    <t>IDN-2017-111269</t>
  </si>
  <si>
    <t>IDN-2017-155873</t>
  </si>
  <si>
    <t>OFF-AP-10003884</t>
  </si>
  <si>
    <t>Mesin Penghancur Kertas 5876</t>
  </si>
  <si>
    <t>IDN-2017-136826</t>
  </si>
  <si>
    <t>IDN-2017-132206</t>
  </si>
  <si>
    <t>IDN-2017-118437</t>
  </si>
  <si>
    <t>IDN-2017-131618</t>
  </si>
  <si>
    <t>IDN-2017-146346</t>
  </si>
  <si>
    <t>IDN-2017-165323</t>
  </si>
  <si>
    <t>TEC-MA-10003673</t>
  </si>
  <si>
    <t>Mesin Absensi 5251</t>
  </si>
  <si>
    <t>TEC-AC-10004992</t>
  </si>
  <si>
    <t>Mouse Wireless 2104</t>
  </si>
  <si>
    <t>IDN-2017-157833</t>
  </si>
  <si>
    <t>IDN-2017-162712</t>
  </si>
  <si>
    <t>IDN-2017-112753</t>
  </si>
  <si>
    <t>IDN-2017-128944</t>
  </si>
  <si>
    <t>IDN-2017-102288</t>
  </si>
  <si>
    <t>IDN-2017-138870</t>
  </si>
  <si>
    <t>IDN-2017-169999</t>
  </si>
  <si>
    <t>IDN-2017-140844</t>
  </si>
  <si>
    <t>IDN-2017-141992</t>
  </si>
  <si>
    <t>IDN-2017-154011</t>
  </si>
  <si>
    <t>IDN-2017-106852</t>
  </si>
  <si>
    <t>IDN-2017-135986</t>
  </si>
  <si>
    <t>IDN-2017-151218</t>
  </si>
  <si>
    <t>IDN-2017-132934</t>
  </si>
  <si>
    <t>IDN-2017-101434</t>
  </si>
  <si>
    <t>IDN-2017-101049</t>
  </si>
  <si>
    <t>IDN-2017-124744</t>
  </si>
  <si>
    <t>IDN-2017-155936</t>
  </si>
  <si>
    <t>IDN-2017-105823</t>
  </si>
  <si>
    <t>IDN-2017-165757</t>
  </si>
  <si>
    <t>IDN-2017-133781</t>
  </si>
  <si>
    <t>IDN-2017-105074</t>
  </si>
  <si>
    <t>IDN-2017-122105</t>
  </si>
  <si>
    <t>IDN-2017-132955</t>
  </si>
  <si>
    <t>IDN-2017-159107</t>
  </si>
  <si>
    <t>IDN-2017-136350</t>
  </si>
  <si>
    <t>IDN-2017-100384</t>
  </si>
  <si>
    <t>IDN-2017-151316</t>
  </si>
  <si>
    <t>IDN-2017-133648</t>
  </si>
  <si>
    <t>IDN-2017-116127</t>
  </si>
  <si>
    <t>IDN-2017-124821</t>
  </si>
  <si>
    <t>IDN-2017-134796</t>
  </si>
  <si>
    <t>IDN-2017-157091</t>
  </si>
  <si>
    <t>IDN-2017-107132</t>
  </si>
  <si>
    <t>IDN-2017-163531</t>
  </si>
  <si>
    <t>IDN-2017-161410</t>
  </si>
  <si>
    <t>IDN-2017-133256</t>
  </si>
  <si>
    <t>IDN-2017-100636</t>
  </si>
  <si>
    <t>IDN-2017-138310</t>
  </si>
  <si>
    <t>IDN-2017-148810</t>
  </si>
  <si>
    <t>IDN-2017-115364</t>
  </si>
  <si>
    <t>IDN-2017-151190</t>
  </si>
  <si>
    <t>IDN-2017-116988</t>
  </si>
  <si>
    <t>IDN-2017-123638</t>
  </si>
  <si>
    <t>IDN-2017-138149</t>
  </si>
  <si>
    <t>IDN-2017-147039</t>
  </si>
  <si>
    <t>IDN-2017-137449</t>
  </si>
  <si>
    <t>IDN-2017-143574</t>
  </si>
  <si>
    <t>IDN-2017-126081</t>
  </si>
  <si>
    <t>IDN-2017-137085</t>
  </si>
  <si>
    <t>IDN-2017-100650</t>
  </si>
  <si>
    <t>IDN-2017-164112</t>
  </si>
  <si>
    <t>IDN-2017-109393</t>
  </si>
  <si>
    <t>IDN-2017-125745</t>
  </si>
  <si>
    <t>IDN-2017-163006</t>
  </si>
  <si>
    <t>IDN-2017-131695</t>
  </si>
  <si>
    <t>IDN-2017-113201</t>
  </si>
  <si>
    <t>IDN-2017-102946</t>
  </si>
  <si>
    <t>IDN-2017-102890</t>
  </si>
  <si>
    <t>IDN-2017-148362</t>
  </si>
  <si>
    <t>IDN-2017-107958</t>
  </si>
  <si>
    <t>IDN-2017-168109</t>
  </si>
  <si>
    <t>IDN-2017-129777</t>
  </si>
  <si>
    <t>IDN-2017-140053</t>
  </si>
  <si>
    <t>IDN-2017-111024</t>
  </si>
  <si>
    <t>IDN-2017-139437</t>
  </si>
  <si>
    <t>IDN-2017-124828</t>
  </si>
  <si>
    <t>IDN-2017-126179</t>
  </si>
  <si>
    <t>UU-9911</t>
  </si>
  <si>
    <t>Umay Utama</t>
  </si>
  <si>
    <t>IDN-2017-121503</t>
  </si>
  <si>
    <t>IDN-2017-106747</t>
  </si>
  <si>
    <t>IDN-2017-111647</t>
  </si>
  <si>
    <t>TEC-MA-10003674</t>
  </si>
  <si>
    <t>Mesin Laminating 9880</t>
  </si>
  <si>
    <t>IDN-2017-166233</t>
  </si>
  <si>
    <t>IDN-2017-169124</t>
  </si>
  <si>
    <t>IDN-2017-100223</t>
  </si>
  <si>
    <t>IDN-2017-104388</t>
  </si>
  <si>
    <t>IDN-2017-152492</t>
  </si>
  <si>
    <t>IDN-2017-124303</t>
  </si>
  <si>
    <t>IDN-2017-101784</t>
  </si>
  <si>
    <t>IDN-2017-169551</t>
  </si>
  <si>
    <t>IDN-2017-106824</t>
  </si>
  <si>
    <t>IDN-2017-155152</t>
  </si>
  <si>
    <t>IDN-2017-105053</t>
  </si>
  <si>
    <t>IDN-2017-138464</t>
  </si>
  <si>
    <t>IDN-2017-140480</t>
  </si>
  <si>
    <t>IDN-2017-134306</t>
  </si>
  <si>
    <t>IDN-2017-108560</t>
  </si>
  <si>
    <t>QW-1739</t>
  </si>
  <si>
    <t>Queen Wastuti</t>
  </si>
  <si>
    <t>IDN-2017-133249</t>
  </si>
  <si>
    <t>IDN-2017-111759</t>
  </si>
  <si>
    <t>IDN-2017-150189</t>
  </si>
  <si>
    <t>IDN-2017-121083</t>
  </si>
  <si>
    <t>IDN-2017-115651</t>
  </si>
  <si>
    <t>OFF-AR-10001130</t>
  </si>
  <si>
    <t>Lukisan Cat Air 4689</t>
  </si>
  <si>
    <t>IDN-2017-132122</t>
  </si>
  <si>
    <t>IDN-2017-145128</t>
  </si>
  <si>
    <t>IDN-2017-100209</t>
  </si>
  <si>
    <t>IDN-2017-169012</t>
  </si>
  <si>
    <t>IDN-2017-128629</t>
  </si>
  <si>
    <t>IDN-2017-127460</t>
  </si>
  <si>
    <t>IDN-2017-162015</t>
  </si>
  <si>
    <t>IDN-2017-136623</t>
  </si>
  <si>
    <t>IDN-2017-164959</t>
  </si>
  <si>
    <t>IDN-2017-127656</t>
  </si>
  <si>
    <t>IDN-2017-156818</t>
  </si>
  <si>
    <t>IDN-2017-106047</t>
  </si>
  <si>
    <t>IDN-2017-102155</t>
  </si>
  <si>
    <t>IDN-2017-136364</t>
  </si>
  <si>
    <t>IDN-2017-161935</t>
  </si>
  <si>
    <t>IDN-2017-121048</t>
  </si>
  <si>
    <t>IDN-2017-128951</t>
  </si>
  <si>
    <t>IDN-2017-164378</t>
  </si>
  <si>
    <t>IDN-2017-166142</t>
  </si>
  <si>
    <t>IDN-2017-109778</t>
  </si>
  <si>
    <t>IDN-2017-152842</t>
  </si>
  <si>
    <t>IDN-2017-156909</t>
  </si>
  <si>
    <t>IDN-2017-142342</t>
  </si>
  <si>
    <t>IDN-2017-139948</t>
  </si>
  <si>
    <t>IDN-2017-105046</t>
  </si>
  <si>
    <t>IDN-2017-126662</t>
  </si>
  <si>
    <t>IDN-2017-165358</t>
  </si>
  <si>
    <t>IDN-2017-142573</t>
  </si>
  <si>
    <t>IDN-2017-122035</t>
  </si>
  <si>
    <t>IDN-2017-108343</t>
  </si>
  <si>
    <t>IDN-2017-150497</t>
  </si>
  <si>
    <t>IDN-2017-118640</t>
  </si>
  <si>
    <t>IDN-2017-145429</t>
  </si>
  <si>
    <t>IDN-2017-127719</t>
  </si>
  <si>
    <t>IDN-2017-160465</t>
  </si>
  <si>
    <t>IDN-2017-158505</t>
  </si>
  <si>
    <t>OFF-PA-10003205</t>
  </si>
  <si>
    <t>Kertas HVS F4 6736</t>
  </si>
  <si>
    <t>IDN-2017-104731</t>
  </si>
  <si>
    <t>IDN-2017-118724</t>
  </si>
  <si>
    <t>IDN-2017-123204</t>
  </si>
  <si>
    <t>IDN-2017-103478</t>
  </si>
  <si>
    <t>IDN-2017-123834</t>
  </si>
  <si>
    <t>IDN-2017-145093</t>
  </si>
  <si>
    <t>IDN-2017-109750</t>
  </si>
  <si>
    <t>IDN-2017-106551</t>
  </si>
  <si>
    <t>IDN-2017-169320</t>
  </si>
  <si>
    <t>IDN-2017-133718</t>
  </si>
  <si>
    <t>IDN-2017-125367</t>
  </si>
  <si>
    <t>IDN-2017-101721</t>
  </si>
  <si>
    <t>IDN-2017-117240</t>
  </si>
  <si>
    <t>IDN-2017-110940</t>
  </si>
  <si>
    <t>IDN-2017-103506</t>
  </si>
  <si>
    <t>IDN-2017-118346</t>
  </si>
  <si>
    <t>IDN-2017-135013</t>
  </si>
  <si>
    <t>IDN-2017-167549</t>
  </si>
  <si>
    <t>IDN-2017-121293</t>
  </si>
  <si>
    <t>IDN-2017-169810</t>
  </si>
  <si>
    <t>IDN-2017-125640</t>
  </si>
  <si>
    <t>IDN-2017-167318</t>
  </si>
  <si>
    <t>IDN-2017-108791</t>
  </si>
  <si>
    <t>IDN-2017-133046</t>
  </si>
  <si>
    <t>IDN-2017-107209</t>
  </si>
  <si>
    <t>IDN-2017-123239</t>
  </si>
  <si>
    <t>IDN-2017-130841</t>
  </si>
  <si>
    <t>IDN-2017-101483</t>
  </si>
  <si>
    <t>IDN-2017-130771</t>
  </si>
  <si>
    <t>IDN-2017-130953</t>
  </si>
  <si>
    <t>IDN-2017-146031</t>
  </si>
  <si>
    <t>IDN-2017-113852</t>
  </si>
  <si>
    <t>IDN-2017-115301</t>
  </si>
  <si>
    <t>IDN-2017-167913</t>
  </si>
  <si>
    <t>IDN-2017-141103</t>
  </si>
  <si>
    <t>IDN-2017-155740</t>
  </si>
  <si>
    <t>IDN-2017-126144</t>
  </si>
  <si>
    <t>IDN-2017-147032</t>
  </si>
  <si>
    <t>IDN-2017-165869</t>
  </si>
  <si>
    <t>IDN-2017-125752</t>
  </si>
  <si>
    <t>IDN-2017-115805</t>
  </si>
  <si>
    <t>IDN-2017-121909</t>
  </si>
  <si>
    <t>IDN-2017-161102</t>
  </si>
  <si>
    <t>IDN-2017-124576</t>
  </si>
  <si>
    <t>IDN-2017-133235</t>
  </si>
  <si>
    <t>IDN-2017-135034</t>
  </si>
  <si>
    <t>IDN-2017-162691</t>
  </si>
  <si>
    <t>OFF-PA-10003729</t>
  </si>
  <si>
    <t>Kertas HVS A4 5817</t>
  </si>
  <si>
    <t>IDN-2017-168942</t>
  </si>
  <si>
    <t>IDN-2017-141747</t>
  </si>
  <si>
    <t>IDN-2017-168396</t>
  </si>
  <si>
    <t>IDN-2017-140781</t>
  </si>
  <si>
    <t>IDN-2017-143175</t>
  </si>
  <si>
    <t>IDN-2017-163566</t>
  </si>
  <si>
    <t>IDN-2017-165386</t>
  </si>
  <si>
    <t>IDN-2017-132738</t>
  </si>
  <si>
    <t>IDN-2017-146367</t>
  </si>
  <si>
    <t>IDN-2017-128328</t>
  </si>
  <si>
    <t>IDN-2017-117695</t>
  </si>
  <si>
    <t>IDN-2017-154676</t>
  </si>
  <si>
    <t>IDN-2017-151981</t>
  </si>
  <si>
    <t>IDN-2017-136609</t>
  </si>
  <si>
    <t>IDN-2017-161200</t>
  </si>
  <si>
    <t>IDN-2017-168172</t>
  </si>
  <si>
    <t>IDN-2017-110821</t>
  </si>
  <si>
    <t>IDN-2017-155999</t>
  </si>
  <si>
    <t>IDN-2017-156776</t>
  </si>
  <si>
    <t>IDN-2017-117023</t>
  </si>
  <si>
    <t>IDN-2017-163321</t>
  </si>
  <si>
    <t>IDN-2017-115175</t>
  </si>
  <si>
    <t>IDN-2017-158344</t>
  </si>
  <si>
    <t>OFF-BI-10000216</t>
  </si>
  <si>
    <t>Binder Plastik A4 9876</t>
  </si>
  <si>
    <t>FUR-CH-10002317</t>
  </si>
  <si>
    <t>Kursi Lipat 4178</t>
  </si>
  <si>
    <t>IDN-2017-145443</t>
  </si>
  <si>
    <t>IDN-2017-143063</t>
  </si>
  <si>
    <t>IDN-2017-100433</t>
  </si>
  <si>
    <t>IDN-2017-139311</t>
  </si>
  <si>
    <t>IDN-2017-160899</t>
  </si>
  <si>
    <t>IDN-2017-152310</t>
  </si>
  <si>
    <t>IDN-2017-158169</t>
  </si>
  <si>
    <t>IDN-2017-118941</t>
  </si>
  <si>
    <t>IDN-2017-106537</t>
  </si>
  <si>
    <t>IDN-2017-103828</t>
  </si>
  <si>
    <t>IDN-2017-100580</t>
  </si>
  <si>
    <t>IDN-2017-128363</t>
  </si>
  <si>
    <t>IDN-2017-167542</t>
  </si>
  <si>
    <t>IDN-2017-169264</t>
  </si>
  <si>
    <t>IDN-2017-105921</t>
  </si>
  <si>
    <t>IDN-2017-138548</t>
  </si>
  <si>
    <t>IDN-2017-144883</t>
  </si>
  <si>
    <t>IDN-2017-117723</t>
  </si>
  <si>
    <t>IDN-2017-122987</t>
  </si>
  <si>
    <t>IDN-2017-166093</t>
  </si>
  <si>
    <t>IDN-2017-133102</t>
  </si>
  <si>
    <t>IDN-2017-118892</t>
  </si>
  <si>
    <t>IDN-2017-111423</t>
  </si>
  <si>
    <t>IDN-2017-151211</t>
  </si>
  <si>
    <t>IDN-2017-151358</t>
  </si>
  <si>
    <t>IDN-2017-112809</t>
  </si>
  <si>
    <t>IDN-2017-119809</t>
  </si>
  <si>
    <t>IDN-2017-117947</t>
  </si>
  <si>
    <t>IDN-2017-163069</t>
  </si>
  <si>
    <t>IDN-2017-162936</t>
  </si>
  <si>
    <t>IDN-2017-121027</t>
  </si>
  <si>
    <t>IDN-2017-122028</t>
  </si>
  <si>
    <t>IDN-2017-101728</t>
  </si>
  <si>
    <t>IDN-2017-115777</t>
  </si>
  <si>
    <t>IDN-2017-100398</t>
  </si>
  <si>
    <t>IDN-2017-132339</t>
  </si>
  <si>
    <t>IDN-2017-105326</t>
  </si>
  <si>
    <t>IDN-2017-119011</t>
  </si>
  <si>
    <t>IDN-2017-137344</t>
  </si>
  <si>
    <t>IDN-2017-114356</t>
  </si>
  <si>
    <t>IDN-2017-111241</t>
  </si>
  <si>
    <t>IDN-2017-117646</t>
  </si>
  <si>
    <t>IDN-2017-121489</t>
  </si>
  <si>
    <t>IDN-2017-109253</t>
  </si>
  <si>
    <t>IDN-2017-144750</t>
  </si>
  <si>
    <t>IDN-2017-126956</t>
  </si>
  <si>
    <t>IDN-2017-112956</t>
  </si>
  <si>
    <t>IDN-2017-155705</t>
  </si>
  <si>
    <t>IDN-2017-102183</t>
  </si>
  <si>
    <t>IDN-2017-131037</t>
  </si>
  <si>
    <t>IDN-2017-132381</t>
  </si>
  <si>
    <t>IDN-2017-129021</t>
  </si>
  <si>
    <t>IDN-2017-123043</t>
  </si>
  <si>
    <t>IDN-2017-139717</t>
  </si>
  <si>
    <t>IDN-2017-114636</t>
  </si>
  <si>
    <t>IDN-2017-101210</t>
  </si>
  <si>
    <t>IDN-2017-105697</t>
  </si>
  <si>
    <t>IDN-2017-159793</t>
  </si>
  <si>
    <t>IDN-2017-157350</t>
  </si>
  <si>
    <t>IDN-2017-132584</t>
  </si>
  <si>
    <t>IDN-2017-128475</t>
  </si>
  <si>
    <t>IDN-2017-130036</t>
  </si>
  <si>
    <t>IDN-2017-139465</t>
  </si>
  <si>
    <t>IDN-2017-155047</t>
  </si>
  <si>
    <t>IDN-2017-161956</t>
  </si>
  <si>
    <t>IDN-2017-133501</t>
  </si>
  <si>
    <t>IDN-2017-134481</t>
  </si>
  <si>
    <t>IDN-2017-163097</t>
  </si>
  <si>
    <t>IDN-2017-162208</t>
  </si>
  <si>
    <t>IDN-2017-101273</t>
  </si>
  <si>
    <t>IDN-2017-169502</t>
  </si>
  <si>
    <t>IDN-2017-146920</t>
  </si>
  <si>
    <t>IDN-2017-126067</t>
  </si>
  <si>
    <t>IDN-2017-101014</t>
  </si>
  <si>
    <t>IDN-2017-144064</t>
  </si>
  <si>
    <t>IDN-2017-104024</t>
  </si>
  <si>
    <t>IDN-2017-159884</t>
  </si>
  <si>
    <t>IDN-2017-133004</t>
  </si>
  <si>
    <t>IDN-2017-154074</t>
  </si>
  <si>
    <t>IDN-2017-127712</t>
  </si>
  <si>
    <t>IDN-2017-107321</t>
  </si>
  <si>
    <t>IDN-2017-132619</t>
  </si>
  <si>
    <t>IDN-2017-135062</t>
  </si>
  <si>
    <t>IDN-2017-117198</t>
  </si>
  <si>
    <t>IDN-2017-107909</t>
  </si>
  <si>
    <t>IDN-2017-131625</t>
  </si>
  <si>
    <t>IDN-2017-128041</t>
  </si>
  <si>
    <t>IDN-2017-135230</t>
  </si>
  <si>
    <t>IDN-2017-145653</t>
  </si>
  <si>
    <t>IDN-2017-110380</t>
  </si>
  <si>
    <t>IDN-2017-102218</t>
  </si>
  <si>
    <t>IDN-2017-157987</t>
  </si>
  <si>
    <t>IDN-2017-123001</t>
  </si>
  <si>
    <t>IDN-2017-145037</t>
  </si>
  <si>
    <t>IDN-2017-137596</t>
  </si>
  <si>
    <t>TEC-AC-10004666</t>
  </si>
  <si>
    <t>Keyboard USB 2853</t>
  </si>
  <si>
    <t>IDN-2017-169327</t>
  </si>
  <si>
    <t>IDN-2017-114216</t>
  </si>
  <si>
    <t>IDN-2017-114552</t>
  </si>
  <si>
    <t>IDN-2017-111220</t>
  </si>
  <si>
    <t>IDN-2017-111388</t>
  </si>
  <si>
    <t>IDN-2017-113075</t>
  </si>
  <si>
    <t>IDN-2017-163657</t>
  </si>
  <si>
    <t>IDN-2017-146983</t>
  </si>
  <si>
    <t>IDN-2017-122637</t>
  </si>
  <si>
    <t>IDN-2017-123022</t>
  </si>
  <si>
    <t>IDN-2017-153255</t>
  </si>
  <si>
    <t>IDN-2017-161557</t>
  </si>
  <si>
    <t>IDN-2017-167626</t>
  </si>
  <si>
    <t>OFF-PA-10003424</t>
  </si>
  <si>
    <t>Kertas HVS A4 2735</t>
  </si>
  <si>
    <t>IDN-2017-161067</t>
  </si>
  <si>
    <t>IDN-2017-161823</t>
  </si>
  <si>
    <t>IDN-2017-146136</t>
  </si>
  <si>
    <t>IDN-2017-109757</t>
  </si>
  <si>
    <t>IDN-2017-166394</t>
  </si>
  <si>
    <t>IDN-2017-117450</t>
  </si>
  <si>
    <t>IDN-2017-137582</t>
  </si>
  <si>
    <t>IDN-2017-116680</t>
  </si>
  <si>
    <t>IDN-2017-101182</t>
  </si>
  <si>
    <t>IDN-2017-100783</t>
  </si>
  <si>
    <t>IDN-2017-152485</t>
  </si>
  <si>
    <t>IDN-2017-141929</t>
  </si>
  <si>
    <t>IDN-2017-117394</t>
  </si>
  <si>
    <t>IDN-2017-140326</t>
  </si>
  <si>
    <t>FUR-BO-10000112</t>
  </si>
  <si>
    <t>Rak Buku Besi 1517</t>
  </si>
  <si>
    <t>IDN-2017-117261</t>
  </si>
  <si>
    <t>IDN-2017-147410</t>
  </si>
  <si>
    <t>IDN-2017-147655</t>
  </si>
  <si>
    <t>IDN-2017-120761</t>
  </si>
  <si>
    <t>IDN-2017-102750</t>
  </si>
  <si>
    <t>IDN-2017-120705</t>
  </si>
  <si>
    <t>IDN-2017-107293</t>
  </si>
  <si>
    <t>IDN-2017-102736</t>
  </si>
  <si>
    <t>IDN-2017-100160</t>
  </si>
  <si>
    <t>IDN-2017-128783</t>
  </si>
  <si>
    <t>IDN-2017-100335</t>
  </si>
  <si>
    <t>IDN-2017-129441</t>
  </si>
  <si>
    <t>IDN-2017-130687</t>
  </si>
  <si>
    <t>IDN-2017-150070</t>
  </si>
  <si>
    <t>IDN-2017-169488</t>
  </si>
  <si>
    <t>IDN-2017-124401</t>
  </si>
  <si>
    <t>IDN-2017-103877</t>
  </si>
  <si>
    <t>IDN-2017-107244</t>
  </si>
  <si>
    <t>IDN-2017-151008</t>
  </si>
  <si>
    <t>IDN-2017-128769</t>
  </si>
  <si>
    <t>IDN-2017-163692</t>
  </si>
  <si>
    <t>IDN-2017-148929</t>
  </si>
  <si>
    <t>IDN-2017-104094</t>
  </si>
  <si>
    <t>IDN-2017-152856</t>
  </si>
  <si>
    <t>IDN-2017-124779</t>
  </si>
  <si>
    <t>IDN-2017-126396</t>
  </si>
  <si>
    <t>IDN-2017-144456</t>
  </si>
  <si>
    <t>IDN-2017-124968</t>
  </si>
  <si>
    <t>IDN-2017-132437</t>
  </si>
  <si>
    <t>IDN-2017-149895</t>
  </si>
  <si>
    <t>IDN-2017-158036</t>
  </si>
  <si>
    <t>IDN-2017-100825</t>
  </si>
  <si>
    <t>IDN-2017-152198</t>
  </si>
  <si>
    <t>IDN-2017-147228</t>
  </si>
  <si>
    <t>IDN-2017-159562</t>
  </si>
  <si>
    <t>IDN-2017-137498</t>
  </si>
  <si>
    <t>IDN-2017-139444</t>
  </si>
  <si>
    <t>IDN-2017-118087</t>
  </si>
  <si>
    <t>IDN-2017-147361</t>
  </si>
  <si>
    <t>IDN-2017-168403</t>
  </si>
  <si>
    <t>IDN-2017-169439</t>
  </si>
  <si>
    <t>IDN-2017-146213</t>
  </si>
  <si>
    <t>IDN-2017-155929</t>
  </si>
  <si>
    <t>IDN-2017-110905</t>
  </si>
  <si>
    <t>IDN-2017-120999</t>
  </si>
  <si>
    <t>IDN-2017-122280</t>
  </si>
  <si>
    <t>IDN-2017-128370</t>
  </si>
  <si>
    <t>IDN-2017-123036</t>
  </si>
  <si>
    <t>IDN-2017-159954</t>
  </si>
  <si>
    <t>IDN-2017-147403</t>
  </si>
  <si>
    <t>IDN-2017-126438</t>
  </si>
  <si>
    <t>IDN-2017-152093</t>
  </si>
  <si>
    <t>IDN-2017-160836</t>
  </si>
  <si>
    <t>IDN-2017-142188</t>
  </si>
  <si>
    <t>TEC-PH-10000127</t>
  </si>
  <si>
    <t>Feature Phone Dual SIM 2728</t>
  </si>
  <si>
    <t>IDN-2017-149559</t>
  </si>
  <si>
    <t>IDN-2017-144484</t>
  </si>
  <si>
    <t>IDN-2017-117044</t>
  </si>
  <si>
    <t>IDN-2017-112774</t>
  </si>
  <si>
    <t>IDN-2017-152898</t>
  </si>
  <si>
    <t>IDN-2017-127726</t>
  </si>
  <si>
    <t>IDN-2017-166898</t>
  </si>
  <si>
    <t>IDN-2017-124898</t>
  </si>
  <si>
    <t>IDN-2017-140676</t>
  </si>
  <si>
    <t>IDN-2017-109582</t>
  </si>
  <si>
    <t>IDN-2017-103611</t>
  </si>
  <si>
    <t>IDN-2017-108749</t>
  </si>
  <si>
    <t>IDN-2017-139493</t>
  </si>
  <si>
    <t>IDN-2017-152975</t>
  </si>
  <si>
    <t>IDN-2017-156237</t>
  </si>
  <si>
    <t>IDN-2017-115882</t>
  </si>
  <si>
    <t>IDN-2017-108931</t>
  </si>
  <si>
    <t>IDN-2017-147725</t>
  </si>
  <si>
    <t>IDN-2017-157224</t>
  </si>
  <si>
    <t>IDN-2017-114440</t>
  </si>
  <si>
    <t>IDN-2017-130302</t>
  </si>
  <si>
    <t>IDN-2017-124205</t>
  </si>
  <si>
    <t>RP-3784</t>
  </si>
  <si>
    <t>Rina Prayoga</t>
  </si>
  <si>
    <t>IDN-2017-121888</t>
  </si>
  <si>
    <t>IDN-2017-116652</t>
  </si>
  <si>
    <t>IDN-2017-139822</t>
  </si>
  <si>
    <t>IDN-2017-163300</t>
  </si>
  <si>
    <t>IDN-2017-127096</t>
  </si>
  <si>
    <t>IDN-2017-163020</t>
  </si>
  <si>
    <t>IDN-2017-130043</t>
  </si>
  <si>
    <t>IDN-2017-134418</t>
  </si>
  <si>
    <t>IDN-2017-165008</t>
  </si>
  <si>
    <t>IDN-2017-132353</t>
  </si>
  <si>
    <t>IDN-2017-146185</t>
  </si>
  <si>
    <t>IDN-2017-145737</t>
  </si>
  <si>
    <t>IDN-2017-134173</t>
  </si>
  <si>
    <t>IDN-2017-118136</t>
  </si>
  <si>
    <t>IDN-2017-136448</t>
  </si>
  <si>
    <t>IDN-2017-141446</t>
  </si>
  <si>
    <t>IDN-2017-112984</t>
  </si>
  <si>
    <t>IDN-2017-144113</t>
  </si>
  <si>
    <t>IDN-2017-130715</t>
  </si>
  <si>
    <t>IDN-2017-112515</t>
  </si>
  <si>
    <t>IDN-2017-126928</t>
  </si>
  <si>
    <t>IDN-2017-157931</t>
  </si>
  <si>
    <t>IDN-2017-137470</t>
  </si>
  <si>
    <t>OFF-PA-10002001</t>
  </si>
  <si>
    <t>Kertas HVS F4 8388</t>
  </si>
  <si>
    <t>IDN-2017-142293</t>
  </si>
  <si>
    <t>IDN-2017-105669</t>
  </si>
  <si>
    <t>FUR-BO-10003404</t>
  </si>
  <si>
    <t>Rak Buku Besi 9869</t>
  </si>
  <si>
    <t>TEC-MA-10004626</t>
  </si>
  <si>
    <t>Mesin Laminating 9266</t>
  </si>
  <si>
    <t>IDN-2017-166856</t>
  </si>
  <si>
    <t>IDN-2017-164756</t>
  </si>
  <si>
    <t>OFF-PA-10000673</t>
  </si>
  <si>
    <t>Kertas HVS A4 4961</t>
  </si>
  <si>
    <t>IDN-2017-131016</t>
  </si>
  <si>
    <t>IDN-2017-133333</t>
  </si>
  <si>
    <t>IDN-2017-140508</t>
  </si>
  <si>
    <t>IDN-2017-134439</t>
  </si>
  <si>
    <t>IDN-2017-148068</t>
  </si>
  <si>
    <t>IDN-2017-106180</t>
  </si>
  <si>
    <t>IDN-2017-148866</t>
  </si>
  <si>
    <t>IDN-2017-143378</t>
  </si>
  <si>
    <t>IDN-2017-153822</t>
  </si>
  <si>
    <t>IDN-2017-139787</t>
  </si>
  <si>
    <t>IDN-2017-102974</t>
  </si>
  <si>
    <t>IDN-2017-160801</t>
  </si>
  <si>
    <t>IDN-2017-139619</t>
  </si>
  <si>
    <t>IDN-2017-100111</t>
  </si>
  <si>
    <t>IDN-2017-151428</t>
  </si>
  <si>
    <t>IDN-2017-123351</t>
  </si>
  <si>
    <t>IDN-2017-132262</t>
  </si>
  <si>
    <t>IDN-2017-169817</t>
  </si>
  <si>
    <t>IDN-2017-133074</t>
  </si>
  <si>
    <t>IDN-2017-146878</t>
  </si>
  <si>
    <t>IDN-2017-165155</t>
  </si>
  <si>
    <t>IDN-2017-158379</t>
  </si>
  <si>
    <t>IDN-2017-117009</t>
  </si>
  <si>
    <t>IDN-2017-166317</t>
  </si>
  <si>
    <t>IDN-2017-103226</t>
  </si>
  <si>
    <t>IDN-2017-161053</t>
  </si>
  <si>
    <t>IDN-2017-167381</t>
  </si>
  <si>
    <t>IDN-2017-108245</t>
  </si>
  <si>
    <t>IDN-2017-162789</t>
  </si>
  <si>
    <t>IDN-2017-161970</t>
  </si>
  <si>
    <t>IDN-2017-102967</t>
  </si>
  <si>
    <t>IDN-2017-122196</t>
  </si>
  <si>
    <t>IDN-2017-136000</t>
  </si>
  <si>
    <t>OFF-AR-10003896</t>
  </si>
  <si>
    <t>Lukisan Cat Air 5641</t>
  </si>
  <si>
    <t>IDN-2017-121853</t>
  </si>
  <si>
    <t>IDN-2017-103520</t>
  </si>
  <si>
    <t>IDN-2017-102309</t>
  </si>
  <si>
    <t>IDN-2017-132521</t>
  </si>
  <si>
    <t>IDN-2017-132059</t>
  </si>
  <si>
    <t>IDN-2017-138422</t>
  </si>
  <si>
    <t>IDN-2017-123778</t>
  </si>
  <si>
    <t>IDN-2017-125647</t>
  </si>
  <si>
    <t>IDN-2017-121314</t>
  </si>
  <si>
    <t>IDN-2017-117485</t>
  </si>
  <si>
    <t>IDN-2017-121412</t>
  </si>
  <si>
    <t>IDN-2017-134096</t>
  </si>
  <si>
    <t>IDN-2017-142034</t>
  </si>
  <si>
    <t>IDN-2017-132675</t>
  </si>
  <si>
    <t>IDN-2017-144694</t>
  </si>
  <si>
    <t>IDN-2017-130148</t>
  </si>
  <si>
    <t>IDN-2017-160325</t>
  </si>
  <si>
    <t>IDN-2017-148411</t>
  </si>
  <si>
    <t>IDN-2017-122364</t>
  </si>
  <si>
    <t>TEC-MA-10001031</t>
  </si>
  <si>
    <t>Mesin Laminating 2134</t>
  </si>
  <si>
    <t>IDN-2017-163335</t>
  </si>
  <si>
    <t>IDN-2017-108910</t>
  </si>
  <si>
    <t>IDN-2017-142391</t>
  </si>
  <si>
    <t>IDN-2017-121839</t>
  </si>
  <si>
    <t>IDN-2017-162481</t>
  </si>
  <si>
    <t>IDN-2017-144904</t>
  </si>
  <si>
    <t>IDN-2017-169929</t>
  </si>
  <si>
    <t>IDN-2017-122112</t>
  </si>
  <si>
    <t>IDN-2017-112004</t>
  </si>
  <si>
    <t>IDN-2017-162572</t>
  </si>
  <si>
    <t>IDN-2017-116939</t>
  </si>
  <si>
    <t>IDN-2017-106145</t>
  </si>
  <si>
    <t>IDN-2017-129490</t>
  </si>
  <si>
    <t>IDN-2017-156391</t>
  </si>
  <si>
    <t>IDN-2017-125717</t>
  </si>
  <si>
    <t>IDN-2017-139955</t>
  </si>
  <si>
    <t>IDN-2017-101574</t>
  </si>
  <si>
    <t>IDN-2017-152205</t>
  </si>
  <si>
    <t>IDN-2017-160017</t>
  </si>
  <si>
    <t>IDN-2017-100314</t>
  </si>
  <si>
    <t>IDN-2017-121300</t>
  </si>
  <si>
    <t>IDN-2017-140186</t>
  </si>
  <si>
    <t>IDN-2017-118402</t>
  </si>
  <si>
    <t>TEC-MA-10003066</t>
  </si>
  <si>
    <t>Mesin Laminating 2100</t>
  </si>
  <si>
    <t>IDN-2017-128335</t>
  </si>
  <si>
    <t>IDN-2017-148138</t>
  </si>
  <si>
    <t>IDN-2017-137918</t>
  </si>
  <si>
    <t>IDN-2017-126676</t>
  </si>
  <si>
    <t>IDN-2017-141509</t>
  </si>
  <si>
    <t>IDN-2017-147452</t>
  </si>
  <si>
    <t>IDN-2017-120908</t>
  </si>
  <si>
    <t>IDN-2017-144225</t>
  </si>
  <si>
    <t>IDN-2017-123029</t>
  </si>
  <si>
    <t>IDN-2017-130603</t>
  </si>
  <si>
    <t>IDN-2017-156951</t>
  </si>
  <si>
    <t>IDN-2017-129378</t>
  </si>
  <si>
    <t>IDN-2017-113418</t>
  </si>
  <si>
    <t>IDN-2017-117807</t>
  </si>
  <si>
    <t>IDN-2017-152275</t>
  </si>
  <si>
    <t>IDN-2017-139577</t>
  </si>
  <si>
    <t>IDN-2017-141117</t>
  </si>
  <si>
    <t>IDN-2017-147564</t>
  </si>
  <si>
    <t>IDN-2017-126074</t>
  </si>
  <si>
    <t>IDN-2017-162558</t>
  </si>
  <si>
    <t>IDN-2017-152926</t>
  </si>
  <si>
    <t>IDN-2017-101308</t>
  </si>
  <si>
    <t>IDN-2017-116113</t>
  </si>
  <si>
    <t>IDN-2017-137414</t>
  </si>
  <si>
    <t>IDN-2017-123981</t>
  </si>
  <si>
    <t>IDN-2017-105914</t>
  </si>
  <si>
    <t>IDN-2017-134607</t>
  </si>
  <si>
    <t>IDN-2017-149853</t>
  </si>
  <si>
    <t>IDN-2017-143035</t>
  </si>
  <si>
    <t>IDN-2017-141789</t>
  </si>
  <si>
    <t>IDN-2017-144820</t>
  </si>
  <si>
    <t>IDN-2017-101749</t>
  </si>
  <si>
    <t>IDN-2017-163818</t>
  </si>
  <si>
    <t>IDN-2017-167661</t>
  </si>
  <si>
    <t>IDN-2017-143112</t>
  </si>
  <si>
    <t>IDN-2017-103247</t>
  </si>
  <si>
    <t>IDN-2017-157672</t>
  </si>
  <si>
    <t>IDN-2017-131807</t>
  </si>
  <si>
    <t>IDN-2017-148054</t>
  </si>
  <si>
    <t>IDN-2017-118577</t>
  </si>
  <si>
    <t>IDN-2017-136868</t>
  </si>
  <si>
    <t>IDN-2017-146269</t>
  </si>
  <si>
    <t>IDN-2017-109099</t>
  </si>
  <si>
    <t>OFF-AR-10004790</t>
  </si>
  <si>
    <t>Lukisan Kanvas 6884</t>
  </si>
  <si>
    <t>IDN-2017-137421</t>
  </si>
  <si>
    <t>IDN-2017-104003</t>
  </si>
  <si>
    <t>IDN-2017-128426</t>
  </si>
  <si>
    <t>IDN-2017-152709</t>
  </si>
  <si>
    <t>IDN-2017-148404</t>
  </si>
  <si>
    <t>IDN-2017-108574</t>
  </si>
  <si>
    <t>IDN-2017-105487</t>
  </si>
  <si>
    <t>IDN-2017-168613</t>
  </si>
  <si>
    <t>IDN-2017-151596</t>
  </si>
  <si>
    <t>IDN-2017-141873</t>
  </si>
  <si>
    <t>IDN-2017-163125</t>
  </si>
  <si>
    <t>IDN-2017-115595</t>
  </si>
  <si>
    <t>IDN-2017-117247</t>
  </si>
  <si>
    <t>IDN-2017-162635</t>
  </si>
  <si>
    <t>IDN-2017-132430</t>
  </si>
  <si>
    <t>IDN-2017-111717</t>
  </si>
  <si>
    <t>IDN-2017-149146</t>
  </si>
  <si>
    <t>OFF-PA-10003919</t>
  </si>
  <si>
    <t>Kertas HVS A4 5236</t>
  </si>
  <si>
    <t>IDN-2017-112431</t>
  </si>
  <si>
    <t>IDN-2017-126536</t>
  </si>
  <si>
    <t>IDN-2017-152933</t>
  </si>
  <si>
    <t>IDN-2017-152702</t>
  </si>
  <si>
    <t>IDN-2017-169362</t>
  </si>
  <si>
    <t>IDN-2017-150091</t>
  </si>
  <si>
    <t>IDN-2017-169607</t>
  </si>
  <si>
    <t>IDN-2017-168655</t>
  </si>
  <si>
    <t>IDN-2017-130505</t>
  </si>
  <si>
    <t>IDN-2017-135909</t>
  </si>
  <si>
    <t>IDN-2017-132976</t>
  </si>
  <si>
    <t>IDN-2017-103212</t>
  </si>
  <si>
    <t>IDN-2017-163160</t>
  </si>
  <si>
    <t>IDN-2017-148831</t>
  </si>
  <si>
    <t>IDN-2017-116519</t>
  </si>
  <si>
    <t>IDN-2017-150707</t>
  </si>
  <si>
    <t>IDN-2017-126123</t>
  </si>
  <si>
    <t>IDN-2017-168837</t>
  </si>
  <si>
    <t>IDN-2017-151183</t>
  </si>
  <si>
    <t>IDN-2017-142643</t>
  </si>
  <si>
    <t>IDN-2017-113670</t>
  </si>
  <si>
    <t>IDN-2017-154949</t>
  </si>
  <si>
    <t>IDN-2017-164819</t>
  </si>
  <si>
    <t>IDN-2017-100237</t>
  </si>
  <si>
    <t>IDN-2017-106033</t>
  </si>
  <si>
    <t>OFF-AR-10002818</t>
  </si>
  <si>
    <t>Poster Ilustrasi 0315</t>
  </si>
  <si>
    <t>IDN-2017-159100</t>
  </si>
  <si>
    <t>IDN-2017-111577</t>
  </si>
  <si>
    <t>IDN-2017-159282</t>
  </si>
  <si>
    <t>IDN-2017-158386</t>
  </si>
  <si>
    <t>IDN-2017-132234</t>
  </si>
  <si>
    <t>IDN-2017-165603</t>
  </si>
  <si>
    <t>IDN-2017-114804</t>
  </si>
  <si>
    <t>IDN-2017-123246</t>
  </si>
  <si>
    <t>IDN-2017-125388</t>
  </si>
  <si>
    <t>IDN-2017-107727</t>
  </si>
  <si>
    <t>IDN-2017-106432</t>
  </si>
  <si>
    <t>IDN-2017-131492</t>
  </si>
  <si>
    <t>IDN-2017-120390</t>
  </si>
  <si>
    <t>IDN-2017-125199</t>
  </si>
  <si>
    <t>IDN-2017-125990</t>
  </si>
  <si>
    <t>IDN-2017-159457</t>
  </si>
  <si>
    <t>IDN-2017-117653</t>
  </si>
  <si>
    <t>IDN-2017-158743</t>
  </si>
  <si>
    <t>IDN-2017-103065</t>
  </si>
  <si>
    <t>IDN-2017-115252</t>
  </si>
  <si>
    <t>IDN-2017-146416</t>
  </si>
  <si>
    <t>IDN-2017-104822</t>
  </si>
  <si>
    <t>IDN-2017-158722</t>
  </si>
  <si>
    <t>IDN-2017-147277</t>
  </si>
  <si>
    <t>IDN-2017-167094</t>
  </si>
  <si>
    <t>IDN-2017-117422</t>
  </si>
  <si>
    <t>IDN-2017-142125</t>
  </si>
  <si>
    <t>IDN-2017-148166</t>
  </si>
  <si>
    <t>IDN-2017-145884</t>
  </si>
  <si>
    <t>IDN-2017-113558</t>
  </si>
  <si>
    <t>KSS-8492</t>
  </si>
  <si>
    <t>Kayla Suryono, S.E.</t>
  </si>
  <si>
    <t>IDN-2017-117331</t>
  </si>
  <si>
    <t>IDN-2017-113453</t>
  </si>
  <si>
    <t>IDN-2017-100356</t>
  </si>
  <si>
    <t>IDN-2017-154410</t>
  </si>
  <si>
    <t>IDN-2017-130211</t>
  </si>
  <si>
    <t>IDN-2017-130141</t>
  </si>
  <si>
    <t>IDN-2017-127180</t>
  </si>
  <si>
    <t>IDN-2017-111920</t>
  </si>
  <si>
    <t>IDN-2017-156363</t>
  </si>
  <si>
    <t>IDN-2017-101581</t>
  </si>
  <si>
    <t>IDN-2017-125451</t>
  </si>
  <si>
    <t>IDN-2017-105389</t>
  </si>
  <si>
    <t>IDN-2017-139913</t>
  </si>
  <si>
    <t>IDN-2017-106068</t>
  </si>
  <si>
    <t>IDN-2017-117079</t>
  </si>
  <si>
    <t>ARS-4168</t>
  </si>
  <si>
    <t>Artawan Rajata, S.Ked</t>
  </si>
  <si>
    <t>OFF-PA-10003739</t>
  </si>
  <si>
    <t>Kertas Foto 7595</t>
  </si>
  <si>
    <t>IDN-2017-141705</t>
  </si>
  <si>
    <t>IDN-2017-144365</t>
  </si>
  <si>
    <t>IDN-2017-110646</t>
  </si>
  <si>
    <t>IDN-2017-162173</t>
  </si>
  <si>
    <t>IDN-2017-155558</t>
  </si>
  <si>
    <t>IDN-2017-115119</t>
  </si>
  <si>
    <t>IDN-2017-102729</t>
  </si>
  <si>
    <t>IDN-2017-134880</t>
  </si>
  <si>
    <t>IDN-2017-151225</t>
  </si>
  <si>
    <t>IDN-2017-130764</t>
  </si>
  <si>
    <t>IDN-2017-127922</t>
  </si>
  <si>
    <t>IDN-2017-110373</t>
  </si>
  <si>
    <t>IDN-2017-110310</t>
  </si>
  <si>
    <t>IDN-2017-139353</t>
  </si>
  <si>
    <t>IDN-2017-111262</t>
  </si>
  <si>
    <t>IDN-2017-160661</t>
  </si>
  <si>
    <t>IDN-2017-118367</t>
  </si>
  <si>
    <t>IDN-2017-160983</t>
  </si>
  <si>
    <t>IDN-2017-123491</t>
  </si>
  <si>
    <t>IDN-2017-152583</t>
  </si>
  <si>
    <t>IDN-2017-152807</t>
  </si>
  <si>
    <t>IDN-2017-142622</t>
  </si>
  <si>
    <t>IDN-2017-127285</t>
  </si>
  <si>
    <t>IDN-2017-139661</t>
  </si>
  <si>
    <t>IDN-2017-155292</t>
  </si>
  <si>
    <t>IDN-2017-117114</t>
  </si>
  <si>
    <t>IDN-2017-131632</t>
  </si>
  <si>
    <t>IDN-2017-104136</t>
  </si>
  <si>
    <t>IDN-2017-123967</t>
  </si>
  <si>
    <t>IDN-2017-120061</t>
  </si>
  <si>
    <t>IDN-2017-143567</t>
  </si>
  <si>
    <t>IDN-2017-116358</t>
  </si>
  <si>
    <t>IDN-2017-167227</t>
  </si>
  <si>
    <t>IDN-2017-163790</t>
  </si>
  <si>
    <t>IDN-2017-127782</t>
  </si>
  <si>
    <t>IDN-2017-168179</t>
  </si>
  <si>
    <t>IDN-2017-169005</t>
  </si>
  <si>
    <t>IDN-2017-164049</t>
  </si>
  <si>
    <t>IDN-2017-145597</t>
  </si>
  <si>
    <t>IDN-2017-141425</t>
  </si>
  <si>
    <t>IDN-2017-115609</t>
  </si>
  <si>
    <t>IDN-2017-100622</t>
  </si>
  <si>
    <t>IDN-2017-153339</t>
  </si>
  <si>
    <t>IDN-2017-142636</t>
  </si>
  <si>
    <t>IDN-2017-121615</t>
  </si>
  <si>
    <t>IDN-2017-143329</t>
  </si>
  <si>
    <t>IDN-2017-105998</t>
  </si>
  <si>
    <t>IDN-2017-110989</t>
  </si>
  <si>
    <t>IDN-2017-110429</t>
  </si>
  <si>
    <t>IDN-2017-148320</t>
  </si>
  <si>
    <t>IDN-2017-126046</t>
  </si>
  <si>
    <t>IDN-2017-135419</t>
  </si>
  <si>
    <t>IDN-2017-168802</t>
  </si>
  <si>
    <t>IDN-2017-161130</t>
  </si>
  <si>
    <t>IDN-2017-101518</t>
  </si>
  <si>
    <t>IDN-2017-103009</t>
  </si>
  <si>
    <t>IDN-2017-130834</t>
  </si>
  <si>
    <t>IDN-2017-122672</t>
  </si>
  <si>
    <t>IDN-2017-147760</t>
  </si>
  <si>
    <t>IDN-2017-105144</t>
  </si>
  <si>
    <t>IDN-2017-102610</t>
  </si>
  <si>
    <t>IDN-2017-168116</t>
  </si>
  <si>
    <t>IDN-2017-156083</t>
  </si>
  <si>
    <t>IDN-2017-121160</t>
  </si>
  <si>
    <t>IDN-2017-159135</t>
  </si>
  <si>
    <t>TEC-MA-10004125</t>
  </si>
  <si>
    <t>Mesin Absensi 7575</t>
  </si>
  <si>
    <t>IDN-2017-102925</t>
  </si>
  <si>
    <t>ES-1094</t>
  </si>
  <si>
    <t>Elvina Sihotang</t>
  </si>
  <si>
    <t>IDN-2017-114258</t>
  </si>
  <si>
    <t>IDN-2017-118213</t>
  </si>
  <si>
    <t>IDN-2017-154732</t>
  </si>
  <si>
    <t>IDN-2017-116225</t>
  </si>
  <si>
    <t>IDN-2017-107272</t>
  </si>
  <si>
    <t>IDN-2017-111745</t>
  </si>
  <si>
    <t>IDN-2017-157196</t>
  </si>
  <si>
    <t>IDN-2017-100013</t>
  </si>
  <si>
    <t>IDN-2017-109484</t>
  </si>
  <si>
    <t>IDN-2017-167941</t>
  </si>
  <si>
    <t>IDN-2017-153948</t>
  </si>
  <si>
    <t>IDN-2017-154109</t>
  </si>
  <si>
    <t>IDN-2017-154816</t>
  </si>
  <si>
    <t>IDN-2017-107720</t>
  </si>
  <si>
    <t>OFF-ST-10001414</t>
  </si>
  <si>
    <t>Lemari Arsip 5763</t>
  </si>
  <si>
    <t>IDN-2017-107174</t>
  </si>
  <si>
    <t>IDN-2017-150504</t>
  </si>
  <si>
    <t>IDN-2017-106691</t>
  </si>
  <si>
    <t>IDN-2017-144596</t>
  </si>
  <si>
    <t>IDN-2017-125290</t>
  </si>
  <si>
    <t>IDN-2017-119319</t>
  </si>
  <si>
    <t>IDN-2017-113572</t>
  </si>
  <si>
    <t>IDN-2017-132346</t>
  </si>
  <si>
    <t>IDN-2017-163188</t>
  </si>
  <si>
    <t>IDN-2017-149888</t>
  </si>
  <si>
    <t>IDN-2017-113460</t>
  </si>
  <si>
    <t>IDN-2017-152737</t>
  </si>
  <si>
    <t>IDN-2017-122504</t>
  </si>
  <si>
    <t>IDN-2017-155621</t>
  </si>
  <si>
    <t>IDN-2017-143658</t>
  </si>
  <si>
    <t>IDN-2017-141852</t>
  </si>
  <si>
    <t>IDN-2017-159667</t>
  </si>
  <si>
    <t>IDN-2017-152912</t>
  </si>
  <si>
    <t>IDN-2017-119494</t>
  </si>
  <si>
    <t>IDN-2017-159597</t>
  </si>
  <si>
    <t>IDN-2017-158246</t>
  </si>
  <si>
    <t>IDN-2017-161018</t>
  </si>
  <si>
    <t>IDN-2017-162096</t>
  </si>
  <si>
    <t>IDN-2017-161739</t>
  </si>
  <si>
    <t>IDN-2017-137624</t>
  </si>
  <si>
    <t>IDN-2017-155425</t>
  </si>
  <si>
    <t>IDN-2017-104640</t>
  </si>
  <si>
    <t>IDN-2017-128447</t>
  </si>
  <si>
    <t>IDN-2017-141138</t>
  </si>
  <si>
    <t>IDN-2017-163874</t>
  </si>
  <si>
    <t>IDN-2017-142671</t>
  </si>
  <si>
    <t>IDN-2017-157483</t>
  </si>
  <si>
    <t>IDN-2017-150959</t>
  </si>
  <si>
    <t>IDN-2017-115448</t>
  </si>
  <si>
    <t>IDN-2017-116491</t>
  </si>
  <si>
    <t>IDN-2017-110842</t>
  </si>
  <si>
    <t>IDN-2017-143455</t>
  </si>
  <si>
    <t>IDN-2017-120327</t>
  </si>
  <si>
    <t>IDN-2017-143217</t>
  </si>
  <si>
    <t>IDN-2017-167976</t>
  </si>
  <si>
    <t>IDN-2017-154137</t>
  </si>
  <si>
    <t>IDN-2017-158561</t>
  </si>
  <si>
    <t>IDN-2017-148985</t>
  </si>
  <si>
    <t>IDN-2017-134915</t>
  </si>
  <si>
    <t>IDN-2017-149944</t>
  </si>
  <si>
    <t>IDN-2017-164364</t>
  </si>
  <si>
    <t>IDN-2017-122644</t>
  </si>
  <si>
    <t>IDN-2017-154088</t>
  </si>
  <si>
    <t>IDN-2017-130386</t>
  </si>
  <si>
    <t>IDN-2017-164168</t>
  </si>
  <si>
    <t>IDN-2017-125808</t>
  </si>
  <si>
    <t>IDN-2017-132220</t>
  </si>
  <si>
    <t>IDN-2017-166835</t>
  </si>
  <si>
    <t>IDN-2017-136707</t>
  </si>
  <si>
    <t>IDN-2017-160514</t>
  </si>
  <si>
    <t>IDN-2017-134978</t>
  </si>
  <si>
    <t>IDN-2017-116659</t>
  </si>
  <si>
    <t>IDN-2017-133620</t>
  </si>
  <si>
    <t>IDN-2017-122490</t>
  </si>
  <si>
    <t>IDN-2017-165204</t>
  </si>
  <si>
    <t>IDN-2017-140312</t>
  </si>
  <si>
    <t>IDN-2017-112844</t>
  </si>
  <si>
    <t>IDN-2017-124926</t>
  </si>
  <si>
    <t>IDN-2017-119662</t>
  </si>
  <si>
    <t>IDN-2017-165344</t>
  </si>
  <si>
    <t>IDN-2017-153633</t>
  </si>
  <si>
    <t>IDN-2017-113873</t>
  </si>
  <si>
    <t>IDN-2017-160416</t>
  </si>
  <si>
    <t>IDN-2017-123624</t>
  </si>
  <si>
    <t>IDN-2017-102904</t>
  </si>
  <si>
    <t>IDN-2017-159156</t>
  </si>
  <si>
    <t>IDN-2017-136679</t>
  </si>
  <si>
    <t>IDN-2017-124261</t>
  </si>
  <si>
    <t>IDN-2017-138611</t>
  </si>
  <si>
    <t>IDN-2017-118157</t>
  </si>
  <si>
    <t>IDN-2017-137323</t>
  </si>
  <si>
    <t>IDN-2017-106943</t>
  </si>
  <si>
    <t>IDN-2017-152142</t>
  </si>
  <si>
    <t>IDN-2017-142489</t>
  </si>
  <si>
    <t>IDN-2017-108112</t>
  </si>
  <si>
    <t>IDN-2017-122945</t>
  </si>
  <si>
    <t>IDN-2017-157448</t>
  </si>
  <si>
    <t>IDN-2017-136308</t>
  </si>
  <si>
    <t>IDN-2017-107888</t>
  </si>
  <si>
    <t>IDN-2017-118598</t>
  </si>
  <si>
    <t>IDN-2017-160633</t>
  </si>
  <si>
    <t>IDN-2017-114657</t>
  </si>
  <si>
    <t>IDN-2017-121678</t>
  </si>
  <si>
    <t>IDN-2017-157896</t>
  </si>
  <si>
    <t>IDN-2017-100601</t>
  </si>
  <si>
    <t>IDN-2017-137022</t>
  </si>
  <si>
    <t>IDN-2017-108091</t>
  </si>
  <si>
    <t>IDN-2017-116505</t>
  </si>
  <si>
    <t>IDN-2017-100902</t>
  </si>
  <si>
    <t>OFF-PA-10002558</t>
  </si>
  <si>
    <t>Kertas Foto 2305</t>
  </si>
  <si>
    <t>IDN-2017-163629</t>
  </si>
  <si>
    <t>IDN-2017-118122</t>
  </si>
  <si>
    <t>IDN-2017-155866</t>
  </si>
  <si>
    <t>IDN-2017-158120</t>
  </si>
  <si>
    <t>IDN-2017-166709</t>
  </si>
  <si>
    <t>IDN-2017-141719</t>
  </si>
  <si>
    <t>IDN-2017-138163</t>
  </si>
  <si>
    <t>IDN-2017-165687</t>
  </si>
  <si>
    <t>IDN-2017-124674</t>
  </si>
  <si>
    <t>IDN-2017-128265</t>
  </si>
  <si>
    <t>IDN-2017-104864</t>
  </si>
  <si>
    <t>IDN-2017-132444</t>
  </si>
  <si>
    <t>IDN-2017-107825</t>
  </si>
  <si>
    <t>IDN-2017-104913</t>
  </si>
  <si>
    <t>IDN-2017-160122</t>
  </si>
  <si>
    <t>IDN-2017-167871</t>
  </si>
  <si>
    <t>IDN-2017-158946</t>
  </si>
  <si>
    <t>IDN-2017-143434</t>
  </si>
  <si>
    <t>IDN-2017-168858</t>
  </si>
  <si>
    <t>IDN-2017-110926</t>
  </si>
  <si>
    <t>IDN-2017-126242</t>
  </si>
  <si>
    <t>IDN-2017-162929</t>
  </si>
  <si>
    <t>IDN-2017-152380</t>
  </si>
  <si>
    <t>IDN-2017-143021</t>
  </si>
  <si>
    <t>IDN-2017-158876</t>
  </si>
  <si>
    <t>OFF-PA-10000308</t>
  </si>
  <si>
    <t>Kertas HVS F4 8643</t>
  </si>
  <si>
    <t>IDN-2017-112529</t>
  </si>
  <si>
    <t>IDN-2017-146458</t>
  </si>
  <si>
    <t>IDN-2017-131254</t>
  </si>
  <si>
    <t>IDN-2017-121468</t>
  </si>
  <si>
    <t>IDN-2017-101042</t>
  </si>
  <si>
    <t>IDN-2017-139969</t>
  </si>
  <si>
    <t>IDN-2017-137491</t>
  </si>
  <si>
    <t>IDN-2017-108014</t>
  </si>
  <si>
    <t>IDN-2017-103499</t>
  </si>
  <si>
    <t>IDN-2017-161193</t>
  </si>
  <si>
    <t>IDN-2017-146724</t>
  </si>
  <si>
    <t>IDN-2017-111556</t>
  </si>
  <si>
    <t>IDN-2017-118731</t>
  </si>
  <si>
    <t>IDN-2017-120404</t>
  </si>
  <si>
    <t>IDN-2017-121818</t>
  </si>
  <si>
    <t>IDN-2017-110996</t>
  </si>
  <si>
    <t>IDN-2017-154123</t>
  </si>
  <si>
    <t>IDN-2017-105130</t>
  </si>
  <si>
    <t>IDN-2017-100811</t>
  </si>
  <si>
    <t>IDN-2017-142888</t>
  </si>
  <si>
    <t>IDN-2017-103380</t>
  </si>
  <si>
    <t>IDN-2017-110443</t>
  </si>
  <si>
    <t>IDN-2017-107874</t>
  </si>
  <si>
    <t>IDN-2017-157420</t>
  </si>
  <si>
    <t>IDN-2017-144036</t>
  </si>
  <si>
    <t>IDN-2017-119004</t>
  </si>
  <si>
    <t>IDN-2017-156622</t>
  </si>
  <si>
    <t>IDN-2017-166919</t>
  </si>
  <si>
    <t>IDN-2017-107832</t>
  </si>
  <si>
    <t>IDN-2017-149160</t>
  </si>
  <si>
    <t>IDN-2017-148992</t>
  </si>
  <si>
    <t>IDN-2017-119746</t>
  </si>
  <si>
    <t>IDN-2017-167017</t>
  </si>
  <si>
    <t>IDN-2017-103156</t>
  </si>
  <si>
    <t>IDN-2017-105543</t>
  </si>
  <si>
    <t>IDN-2017-162250</t>
  </si>
  <si>
    <t>IDN-2017-164028</t>
  </si>
  <si>
    <t>IDN-2017-168641</t>
  </si>
  <si>
    <t>IDN-2017-103765</t>
  </si>
  <si>
    <t>IDN-2017-153654</t>
  </si>
  <si>
    <t>IDN-2017-101945</t>
  </si>
  <si>
    <t>IDN-2017-146535</t>
  </si>
  <si>
    <t>IDN-2017-166436</t>
  </si>
  <si>
    <t>IDN-2017-131366</t>
  </si>
  <si>
    <t>IDN-2017-169894</t>
  </si>
  <si>
    <t>IDN-2017-137505</t>
  </si>
  <si>
    <t>IDN-2017-128300</t>
  </si>
  <si>
    <t>IDN-2017-128118</t>
  </si>
  <si>
    <t>IDN-2017-123701</t>
  </si>
  <si>
    <t>IDN-2017-133312</t>
  </si>
  <si>
    <t>IDN-2017-161459</t>
  </si>
  <si>
    <t>IDN-2017-155159</t>
  </si>
  <si>
    <t>IDN-2017-109610</t>
  </si>
  <si>
    <t>IDN-2017-129000</t>
  </si>
  <si>
    <t>IDN-2017-124765</t>
  </si>
  <si>
    <t>IDN-2017-150266</t>
  </si>
  <si>
    <t>IDN-2017-101665</t>
  </si>
  <si>
    <t>IDN-2017-155607</t>
  </si>
  <si>
    <t>IDN-2017-155957</t>
  </si>
  <si>
    <t>IDN-2017-100097</t>
  </si>
  <si>
    <t>IDN-2017-135307</t>
  </si>
  <si>
    <t>IDN-2017-165029</t>
  </si>
  <si>
    <t>IDN-2017-141439</t>
  </si>
  <si>
    <t>IDN-2017-122700</t>
  </si>
  <si>
    <t>IDN-2017-130526</t>
  </si>
  <si>
    <t>IDN-2017-103352</t>
  </si>
  <si>
    <t>IDN-2017-159506</t>
  </si>
  <si>
    <t>IDN-2017-132185</t>
  </si>
  <si>
    <t>IDN-2017-107125</t>
  </si>
  <si>
    <t>IDN-2017-101245</t>
  </si>
  <si>
    <t>IDN-2017-102519</t>
  </si>
  <si>
    <t>IDN-2017-133207</t>
  </si>
  <si>
    <t>IDN-2017-123372</t>
  </si>
  <si>
    <t>IDN-2017-117702</t>
  </si>
  <si>
    <t>IDN-2017-110576</t>
  </si>
  <si>
    <t>IDN-2017-121538</t>
  </si>
  <si>
    <t>IDN-2017-131303</t>
  </si>
  <si>
    <t>IDN-2017-108035</t>
  </si>
  <si>
    <t>IDN-2017-142090</t>
  </si>
  <si>
    <t>IDN-2017-116645</t>
  </si>
  <si>
    <t>IDN-2017-137365</t>
  </si>
  <si>
    <t>IDN-2017-111689</t>
  </si>
  <si>
    <t>IDN-2017-105333</t>
  </si>
  <si>
    <t>IDN-2017-120089</t>
  </si>
  <si>
    <t>IDN-2017-102267</t>
  </si>
  <si>
    <t>IDN-2017-107314</t>
  </si>
  <si>
    <t>TEC-PH-10001468</t>
  </si>
  <si>
    <t>Feature Phone Dual SIM 5032</t>
  </si>
  <si>
    <t>IDN-2017-148768</t>
  </si>
  <si>
    <t>IDN-2017-119305</t>
  </si>
  <si>
    <t>IDN-2017-165456</t>
  </si>
  <si>
    <t>IDN-2017-163139</t>
  </si>
  <si>
    <t>IDN-2017-138618</t>
  </si>
  <si>
    <t>IDN-2017-127313</t>
  </si>
  <si>
    <t>IDN-2017-113355</t>
  </si>
  <si>
    <t>IDN-2017-135860</t>
  </si>
  <si>
    <t>IDN-2017-166926</t>
  </si>
  <si>
    <t>IDN-2017-122539</t>
  </si>
  <si>
    <t>IDN-2017-103968</t>
  </si>
  <si>
    <t>IDN-2017-145233</t>
  </si>
  <si>
    <t>IDN-2017-101805</t>
  </si>
  <si>
    <t>IDN-2017-118542</t>
  </si>
  <si>
    <t>IDN-2017-145660</t>
  </si>
  <si>
    <t>IDN-2017-143245</t>
  </si>
  <si>
    <t>IDN-2017-144862</t>
  </si>
  <si>
    <t>IDN-2017-147221</t>
  </si>
  <si>
    <t>IDN-2017-112347</t>
  </si>
  <si>
    <t>IDN-2017-109701</t>
  </si>
  <si>
    <t>IDN-2017-102379</t>
  </si>
  <si>
    <t>IDN-2017-157469</t>
  </si>
  <si>
    <t>IDN-2017-116715</t>
  </si>
  <si>
    <t>IDN-2017-164917</t>
  </si>
  <si>
    <t>IDN-2017-167395</t>
  </si>
  <si>
    <t>IDN-2017-108063</t>
  </si>
  <si>
    <t>IDN-2017-160885</t>
  </si>
  <si>
    <t>IDN-2017-104108</t>
  </si>
  <si>
    <t>IDN-2017-155089</t>
  </si>
  <si>
    <t>IDN-2017-165715</t>
  </si>
  <si>
    <t>IDN-2017-143756</t>
  </si>
  <si>
    <t>IDN-2017-155075</t>
  </si>
  <si>
    <t>IDN-2017-147767</t>
  </si>
  <si>
    <t>IDN-2017-149510</t>
  </si>
  <si>
    <t>IDN-2017-148691</t>
  </si>
  <si>
    <t>IDN-2017-123071</t>
  </si>
  <si>
    <t>IDN-2017-136875</t>
  </si>
  <si>
    <t>IDN-2017-118017</t>
  </si>
  <si>
    <t>IDN-2017-143126</t>
  </si>
  <si>
    <t>IDN-2017-128699</t>
  </si>
  <si>
    <t>IDN-2017-103415</t>
  </si>
  <si>
    <t>IDN-2017-109183</t>
  </si>
  <si>
    <t>TEC-MA-10001856</t>
  </si>
  <si>
    <t>Mesin Absensi 0111</t>
  </si>
  <si>
    <t>IDN-2017-117667</t>
  </si>
  <si>
    <t>IDN-2017-153227</t>
  </si>
  <si>
    <t>IDN-2017-147550</t>
  </si>
  <si>
    <t>IDN-2017-118003</t>
  </si>
  <si>
    <t>IDN-2017-160031</t>
  </si>
  <si>
    <t>IDN-2017-107384</t>
  </si>
  <si>
    <t>IDN-2017-139773</t>
  </si>
  <si>
    <t>IDN-2017-152660</t>
  </si>
  <si>
    <t>IDN-2017-156412</t>
  </si>
  <si>
    <t>IDN-2017-104066</t>
  </si>
  <si>
    <t>IDN-2017-130351</t>
  </si>
  <si>
    <t>IDN-2017-117128</t>
  </si>
  <si>
    <t>IDN-2017-156958</t>
  </si>
  <si>
    <t>IDN-2017-126053</t>
  </si>
  <si>
    <t>IDN-2017-105235</t>
  </si>
  <si>
    <t>IDN-2017-131212</t>
  </si>
  <si>
    <t>IDN-2017-126865</t>
  </si>
  <si>
    <t>IDN-2017-149006</t>
  </si>
  <si>
    <t>IDN-2017-134285</t>
  </si>
  <si>
    <t>IDN-2017-136189</t>
  </si>
  <si>
    <t>IDN-2017-142328</t>
  </si>
  <si>
    <t>IDN-2017-135587</t>
  </si>
  <si>
    <t>IDN-2017-137099</t>
  </si>
  <si>
    <t>IDN-2017-157980</t>
  </si>
  <si>
    <t>IDN-2017-122714</t>
  </si>
  <si>
    <t>IDN-2017-145226</t>
  </si>
  <si>
    <t>IDN-2017-148264</t>
  </si>
  <si>
    <t>IDN-2017-108854</t>
  </si>
  <si>
    <t>IDN-2017-117324</t>
  </si>
  <si>
    <t>IDN-2017-117457</t>
  </si>
  <si>
    <t>IDN-2017-167570</t>
  </si>
  <si>
    <t>IDN-2017-131961</t>
  </si>
  <si>
    <t>IDN-2017-152436</t>
  </si>
  <si>
    <t>IDN-2017-117926</t>
  </si>
  <si>
    <t>IDN-2017-109960</t>
  </si>
  <si>
    <t>IDN-2017-139199</t>
  </si>
  <si>
    <t>IDN-2017-167920</t>
  </si>
  <si>
    <t>IDN-2017-145366</t>
  </si>
  <si>
    <t>IDN-2017-102407</t>
  </si>
  <si>
    <t>IDN-2017-102659</t>
  </si>
  <si>
    <t>IDN-2017-118038</t>
  </si>
  <si>
    <t>IDN-2017-109715</t>
  </si>
  <si>
    <t>IDN-2017-129833</t>
  </si>
  <si>
    <t>IDN-2017-139402</t>
  </si>
  <si>
    <t>IDN-2017-108329</t>
  </si>
  <si>
    <t>IDN-2017-148012</t>
  </si>
  <si>
    <t>IDN-2017-132927</t>
  </si>
  <si>
    <t>IDN-2017-103814</t>
  </si>
  <si>
    <t>IDN-2017-141201</t>
  </si>
  <si>
    <t>IDN-2017-157651</t>
  </si>
  <si>
    <t>IDN-2017-140907</t>
  </si>
  <si>
    <t>IDN-2017-107748</t>
  </si>
  <si>
    <t>IDN-2017-110149</t>
  </si>
  <si>
    <t>IDN-2017-148922</t>
  </si>
  <si>
    <t>IDN-2017-152695</t>
  </si>
  <si>
    <t>IDN-2017-148446</t>
  </si>
  <si>
    <t>IDN-2017-143798</t>
  </si>
  <si>
    <t>IDN-2017-108294</t>
  </si>
  <si>
    <t>IDN-2017-135503</t>
  </si>
  <si>
    <t>IDN-2017-158967</t>
  </si>
  <si>
    <t>IDN-2017-167150</t>
  </si>
  <si>
    <t>IDN-2017-149706</t>
  </si>
  <si>
    <t>IDN-2017-162565</t>
  </si>
  <si>
    <t>IDN-2017-100230</t>
  </si>
  <si>
    <t>IDN-2017-153871</t>
  </si>
  <si>
    <t>IDN-2017-168389</t>
  </si>
  <si>
    <t>IDN-2017-165099</t>
  </si>
  <si>
    <t>IDN-2017-125213</t>
  </si>
  <si>
    <t>IDN-2017-101798</t>
  </si>
  <si>
    <t>IDN-2017-142776</t>
  </si>
  <si>
    <t>IDN-2017-129581</t>
  </si>
  <si>
    <t>IDN-2017-160759</t>
  </si>
  <si>
    <t>IDN-2017-122770</t>
  </si>
  <si>
    <t>IDN-2017-107986</t>
  </si>
  <si>
    <t>IDN-2017-135377</t>
  </si>
  <si>
    <t>IDN-2017-151799</t>
  </si>
  <si>
    <t>IDN-2017-122595</t>
  </si>
  <si>
    <t>IDN-2017-169859</t>
  </si>
  <si>
    <t>IDN-2017-107629</t>
  </si>
  <si>
    <t>IDN-2017-147333</t>
  </si>
  <si>
    <t>IDN-2017-113992</t>
  </si>
  <si>
    <t>IDN-2017-154116</t>
  </si>
  <si>
    <t>IDN-2017-136063</t>
  </si>
  <si>
    <t>IDN-2017-119564</t>
  </si>
  <si>
    <t>IDN-2017-161578</t>
  </si>
  <si>
    <t>IDN-2017-137428</t>
  </si>
  <si>
    <t>IDN-2017-137463</t>
  </si>
  <si>
    <t>IDN-2017-104381</t>
  </si>
  <si>
    <t>IDN-2017-111808</t>
  </si>
  <si>
    <t>IDN-2017-116855</t>
  </si>
  <si>
    <t>IDN-2017-103443</t>
  </si>
  <si>
    <t>IDN-2017-155362</t>
  </si>
  <si>
    <t>IDN-2017-133431</t>
  </si>
  <si>
    <t>IDN-2017-120936</t>
  </si>
  <si>
    <t>IDN-2017-106964</t>
  </si>
  <si>
    <t>IDN-2017-130309</t>
  </si>
  <si>
    <t>IDN-2017-116701</t>
  </si>
  <si>
    <t>IDN-2017-107342</t>
  </si>
  <si>
    <t>IDN-2017-143252</t>
  </si>
  <si>
    <t>IDN-2017-156664</t>
  </si>
  <si>
    <t>IDN-2017-108287</t>
  </si>
  <si>
    <t>IDN-2017-102099</t>
  </si>
  <si>
    <t>IDN-2017-140585</t>
  </si>
  <si>
    <t>IDN-2017-115602</t>
  </si>
  <si>
    <t>IDN-2017-158736</t>
  </si>
  <si>
    <t>IDN-2017-105886</t>
  </si>
  <si>
    <t>IDN-2017-164000</t>
  </si>
  <si>
    <t>FUR-BO-10002206</t>
  </si>
  <si>
    <t>Rak Buku Kayu 9590</t>
  </si>
  <si>
    <t>IDN-2017-128160</t>
  </si>
  <si>
    <t>IDN-2017-116946</t>
  </si>
  <si>
    <t>IDN-2017-158729</t>
  </si>
  <si>
    <t>IDN-2017-102197</t>
  </si>
  <si>
    <t>IDN-2017-105480</t>
  </si>
  <si>
    <t>IDN-2017-107461</t>
  </si>
  <si>
    <t>IDN-2017-165841</t>
  </si>
  <si>
    <t>IDN-2017-138380</t>
  </si>
  <si>
    <t>IDN-2017-163405</t>
  </si>
  <si>
    <t>IDN-2017-137456</t>
  </si>
  <si>
    <t>IDN-2017-109589</t>
  </si>
  <si>
    <t>IDN-2017-144827</t>
  </si>
  <si>
    <t>IDN-2017-106782</t>
  </si>
  <si>
    <t>IDN-2017-104927</t>
  </si>
  <si>
    <t>IDN-2017-155376</t>
  </si>
  <si>
    <t>IDN-2017-150910</t>
  </si>
  <si>
    <t>IDN-2017-146164</t>
  </si>
  <si>
    <t>IDN-2017-120376</t>
  </si>
  <si>
    <t>IDN-2017-119578</t>
  </si>
  <si>
    <t>IDN-2017-145310</t>
  </si>
  <si>
    <t>IDN-2017-142909</t>
  </si>
  <si>
    <t>IDN-2017-100412</t>
  </si>
  <si>
    <t>IDN-2017-149699</t>
  </si>
  <si>
    <t>IDN-2017-115931</t>
  </si>
  <si>
    <t>IDN-2017-119193</t>
  </si>
  <si>
    <t>IDN-2017-117443</t>
  </si>
  <si>
    <t>IDN-2017-123463</t>
  </si>
  <si>
    <t>IDN-2017-140627</t>
  </si>
  <si>
    <t>IDN-2017-162670</t>
  </si>
  <si>
    <t>IDN-2017-110625</t>
  </si>
  <si>
    <t>IDN-2017-121216</t>
  </si>
  <si>
    <t>IDN-2017-127929</t>
  </si>
  <si>
    <t>IDN-2017-128734</t>
  </si>
  <si>
    <t>IDN-2017-121195</t>
  </si>
  <si>
    <t>IDN-2017-169411</t>
  </si>
  <si>
    <t>IDN-2017-163671</t>
  </si>
  <si>
    <t>IDN-2017-169978</t>
  </si>
  <si>
    <t>IDN-2017-117933</t>
  </si>
  <si>
    <t>IDN-2017-145219</t>
  </si>
  <si>
    <t>IDN-2017-148355</t>
  </si>
  <si>
    <t>IDN-2017-154935</t>
  </si>
  <si>
    <t>IDN-2017-147956</t>
  </si>
  <si>
    <t>IDN-2017-124296</t>
  </si>
  <si>
    <t>IDN-2017-134194</t>
  </si>
  <si>
    <t>IDN-2017-163510</t>
  </si>
  <si>
    <t>IDN-2017-121398</t>
  </si>
  <si>
    <t>IDN-2017-105620</t>
  </si>
  <si>
    <t>IDN-2017-108756</t>
  </si>
  <si>
    <t>IDN-2017-161480</t>
  </si>
  <si>
    <t>IDN-2017-114055</t>
  </si>
  <si>
    <t>IDN-2017-147669</t>
  </si>
  <si>
    <t>IDN-2017-162880</t>
  </si>
  <si>
    <t>IDN-2017-146780</t>
  </si>
  <si>
    <t>IDN-2017-112487</t>
  </si>
  <si>
    <t>IDN-2017-121741</t>
  </si>
  <si>
    <t>IDN-2017-106705</t>
  </si>
  <si>
    <t>IDN-2017-136238</t>
  </si>
  <si>
    <t>IDN-2017-134404</t>
  </si>
  <si>
    <t>IDN-2017-164826</t>
  </si>
  <si>
    <t>IDN-2017-163860</t>
  </si>
  <si>
    <t>IDN-2017-122798</t>
  </si>
  <si>
    <t>IDN-2017-135111</t>
  </si>
  <si>
    <t>IDN-2017-136539</t>
  </si>
  <si>
    <t>IDN-2017-162068</t>
  </si>
  <si>
    <t>IDN-2017-163979</t>
  </si>
  <si>
    <t>IDN-2017-101322</t>
  </si>
  <si>
    <t>IDN-2017-127516</t>
  </si>
  <si>
    <t>IDN-2017-129805</t>
  </si>
  <si>
    <t>IDN-2017-102638</t>
  </si>
  <si>
    <t>IDN-2017-146626</t>
  </si>
  <si>
    <t>IDN-2017-158526</t>
  </si>
  <si>
    <t>IDN-2017-158673</t>
  </si>
  <si>
    <t>IDN-2017-118885</t>
  </si>
  <si>
    <t>IDN-2017-130631</t>
  </si>
  <si>
    <t>OFF-FA-10000089</t>
  </si>
  <si>
    <t>Paper Clip 9243</t>
  </si>
  <si>
    <t>IDN-2017-156720</t>
  </si>
  <si>
    <t>IDN-2017-143259</t>
  </si>
  <si>
    <t>IDN-2017-115427</t>
  </si>
  <si>
    <t>IDN-2017-126221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</si>
</sst>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Rp]#,##0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/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horizontal="right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readingOrder="0" vertical="top"/>
    </xf>
    <xf borderId="1" fillId="0" fontId="4" numFmtId="0" xfId="0" applyAlignment="1" applyBorder="1" applyFont="1">
      <alignment horizontal="right" shrinkToFit="0" vertical="bottom" wrapText="1"/>
    </xf>
    <xf borderId="1" fillId="0" fontId="4" numFmtId="0" xfId="0" applyAlignment="1" applyBorder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 vertical="top"/>
    </xf>
    <xf borderId="0" fillId="0" fontId="3" numFmtId="49" xfId="0" applyAlignment="1" applyFont="1" applyNumberFormat="1">
      <alignment horizontal="center" readingOrder="0" vertical="top"/>
    </xf>
    <xf borderId="2" fillId="4" fontId="1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1" fillId="0" fontId="6" numFmtId="0" xfId="0" applyAlignment="1" applyBorder="1" applyFont="1">
      <alignment shrinkToFit="0" vertical="bottom" wrapText="1"/>
    </xf>
    <xf borderId="0" fillId="0" fontId="1" numFmtId="0" xfId="0" applyFont="1"/>
    <xf borderId="1" fillId="0" fontId="6" numFmtId="0" xfId="0" applyAlignment="1" applyBorder="1" applyFont="1">
      <alignment vertical="bottom"/>
    </xf>
    <xf borderId="4" fillId="0" fontId="5" numFmtId="0" xfId="0" applyBorder="1" applyFont="1"/>
    <xf borderId="0" fillId="0" fontId="1" numFmtId="164" xfId="0" applyFont="1" applyNumberFormat="1"/>
    <xf borderId="5" fillId="0" fontId="5" numFmtId="0" xfId="0" applyBorder="1" applyFont="1"/>
    <xf borderId="6" fillId="0" fontId="6" numFmtId="0" xfId="0" applyAlignment="1" applyBorder="1" applyFont="1">
      <alignment horizontal="center" shrinkToFit="0" wrapText="1"/>
    </xf>
    <xf borderId="7" fillId="0" fontId="5" numFmtId="0" xfId="0" applyBorder="1" applyFont="1"/>
    <xf borderId="1" fillId="0" fontId="6" numFmtId="165" xfId="0" applyAlignment="1" applyBorder="1" applyFont="1" applyNumberFormat="1">
      <alignment horizontal="right" vertical="bottom"/>
    </xf>
    <xf borderId="8" fillId="0" fontId="6" numFmtId="0" xfId="0" applyAlignment="1" applyBorder="1" applyFont="1">
      <alignment readingOrder="0" shrinkToFit="0" vertical="center" wrapText="1"/>
    </xf>
    <xf borderId="1" fillId="0" fontId="6" numFmtId="3" xfId="0" applyAlignment="1" applyBorder="1" applyFont="1" applyNumberFormat="1">
      <alignment horizontal="right" vertical="bottom"/>
    </xf>
    <xf borderId="9" fillId="0" fontId="5" numFmtId="0" xfId="0" applyBorder="1" applyFont="1"/>
    <xf borderId="6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right" shrinkToFit="0" vertical="bottom" wrapText="1"/>
    </xf>
    <xf borderId="0" fillId="0" fontId="1" numFmtId="165" xfId="0" applyFont="1" applyNumberFormat="1"/>
    <xf borderId="0" fillId="0" fontId="6" numFmtId="0" xfId="0" applyAlignment="1" applyFont="1">
      <alignment readingOrder="0" vertical="bottom"/>
    </xf>
    <xf borderId="0" fillId="5" fontId="3" numFmtId="0" xfId="0" applyAlignment="1" applyFill="1" applyFont="1">
      <alignment horizontal="center" readingOrder="0" shrinkToFit="0" vertical="center" wrapText="1"/>
    </xf>
    <xf borderId="0" fillId="0" fontId="1" numFmtId="10" xfId="0" applyFont="1" applyNumberFormat="1"/>
    <xf borderId="0" fillId="0" fontId="6" numFmtId="0" xfId="0" applyAlignment="1" applyFont="1">
      <alignment shrinkToFit="0" vertical="bottom" wrapText="1"/>
    </xf>
    <xf borderId="0" fillId="6" fontId="6" numFmtId="0" xfId="0" applyAlignment="1" applyFill="1" applyFont="1">
      <alignment vertical="bottom"/>
    </xf>
    <xf borderId="10" fillId="0" fontId="5" numFmtId="0" xfId="0" applyBorder="1" applyFont="1"/>
    <xf borderId="1" fillId="0" fontId="6" numFmtId="0" xfId="0" applyAlignment="1" applyBorder="1" applyFont="1">
      <alignment readingOrder="0" vertical="bottom"/>
    </xf>
    <xf borderId="0" fillId="0" fontId="6" numFmtId="0" xfId="0" applyAlignment="1" applyFont="1">
      <alignment shrinkToFit="0" wrapText="1"/>
    </xf>
    <xf borderId="0" fillId="6" fontId="6" numFmtId="0" xfId="0" applyFont="1"/>
    <xf borderId="1" fillId="0" fontId="6" numFmtId="0" xfId="0" applyAlignment="1" applyBorder="1" applyFont="1">
      <alignment horizontal="right" vertical="bottom"/>
    </xf>
    <xf borderId="0" fillId="0" fontId="6" numFmtId="0" xfId="0" applyAlignment="1" applyFon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  <xf borderId="0" fillId="0" fontId="6" numFmtId="0" xfId="0" applyAlignment="1" applyFont="1">
      <alignment readingOrder="0" shrinkToFit="0" vertical="center" wrapText="1"/>
    </xf>
    <xf borderId="0" fillId="0" fontId="6" numFmtId="165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077" sheet="sources"/>
  </cacheSource>
  <cacheFields>
    <cacheField name="row_id" numFmtId="0">
      <sharedItems containsSemiMixedTypes="0" containsString="0" containsNumber="1" containsInteger="1">
        <n v="7981.0"/>
        <n v="740.0"/>
        <n v="742.0"/>
        <n v="741.0"/>
        <n v="1760.0"/>
        <n v="7480.0"/>
        <n v="7475.0"/>
        <n v="7479.0"/>
        <n v="5328.0"/>
        <n v="7478.0"/>
        <n v="7477.0"/>
        <n v="7181.0"/>
        <n v="7476.0"/>
        <n v="7481.0"/>
        <n v="7661.0"/>
        <n v="7662.0"/>
        <n v="593.0"/>
        <n v="594.0"/>
        <n v="867.0"/>
        <n v="866.0"/>
        <n v="717.0"/>
        <n v="9629.0"/>
        <n v="765.0"/>
        <n v="9630.0"/>
        <n v="4940.0"/>
        <n v="4939.0"/>
        <n v="768.0"/>
        <n v="2979.0"/>
        <n v="764.0"/>
        <n v="4938.0"/>
        <n v="767.0"/>
        <n v="766.0"/>
        <n v="6475.0"/>
        <n v="1914.0"/>
        <n v="971.0"/>
        <n v="972.0"/>
        <n v="973.0"/>
        <n v="974.0"/>
        <n v="5365.0"/>
        <n v="5463.0"/>
        <n v="5464.0"/>
        <n v="5465.0"/>
        <n v="5466.0"/>
        <n v="1126.0"/>
        <n v="6330.0"/>
        <n v="6333.0"/>
        <n v="7121.0"/>
        <n v="1125.0"/>
        <n v="1124.0"/>
        <n v="6334.0"/>
        <n v="6328.0"/>
        <n v="5738.0"/>
        <n v="5737.0"/>
        <n v="1127.0"/>
        <n v="6329.0"/>
        <n v="6327.0"/>
        <n v="1122.0"/>
        <n v="6331.0"/>
        <n v="6332.0"/>
        <n v="1123.0"/>
        <n v="9990.0"/>
        <n v="9887.0"/>
        <n v="9156.0"/>
        <n v="2583.0"/>
        <n v="8151.0"/>
        <n v="2581.0"/>
        <n v="2579.0"/>
        <n v="8150.0"/>
        <n v="2584.0"/>
        <n v="2582.0"/>
        <n v="2580.0"/>
        <n v="2585.0"/>
        <n v="3795.0"/>
        <n v="3797.0"/>
        <n v="3796.0"/>
        <n v="3084.0"/>
        <n v="6388.0"/>
        <n v="6389.0"/>
        <n v="3366.0"/>
        <n v="541.0"/>
        <n v="9138.0"/>
        <n v="1704.0"/>
        <n v="9139.0"/>
        <n v="1519.0"/>
        <n v="1518.0"/>
        <n v="1545.0"/>
        <n v="1544.0"/>
        <n v="8585.0"/>
        <n v="1998.0"/>
        <n v="2000.0"/>
        <n v="1999.0"/>
        <n v="8981.0"/>
        <n v="8736.0"/>
        <n v="850.0"/>
        <n v="9267.0"/>
        <n v="9259.0"/>
        <n v="5631.0"/>
        <n v="9260.0"/>
        <n v="5632.0"/>
        <n v="9257.0"/>
        <n v="5633.0"/>
        <n v="9256.0"/>
        <n v="9255.0"/>
        <n v="9258.0"/>
        <n v="457.0"/>
        <n v="5467.0"/>
        <n v="9764.0"/>
        <n v="9762.0"/>
        <n v="9763.0"/>
        <n v="7438.0"/>
        <n v="1334.0"/>
        <n v="1333.0"/>
        <n v="9516.0"/>
        <n v="6082.0"/>
        <n v="8223.0"/>
        <n v="4522.0"/>
        <n v="4521.0"/>
        <n v="8504.0"/>
        <n v="2883.0"/>
        <n v="7611.0"/>
        <n v="6531.0"/>
        <n v="6530.0"/>
        <n v="5513.0"/>
        <n v="5512.0"/>
        <n v="9464.0"/>
        <n v="158.0"/>
        <n v="6549.0"/>
        <n v="7948.0"/>
        <n v="6548.0"/>
        <n v="8310.0"/>
        <n v="7951.0"/>
        <n v="5714.0"/>
        <n v="7949.0"/>
        <n v="7950.0"/>
        <n v="8311.0"/>
        <n v="6058.0"/>
        <n v="9947.0"/>
        <n v="6059.0"/>
        <n v="9946.0"/>
        <n v="7349.0"/>
        <n v="7247.0"/>
        <n v="8712.0"/>
        <n v="7249.0"/>
        <n v="556.0"/>
        <n v="1164.0"/>
        <n v="7248.0"/>
        <n v="1165.0"/>
        <n v="1163.0"/>
        <n v="1565.0"/>
        <n v="4422.0"/>
        <n v="8498.0"/>
        <n v="8497.0"/>
        <n v="8501.0"/>
        <n v="8499.0"/>
        <n v="8500.0"/>
        <n v="9642.0"/>
        <n v="9641.0"/>
        <n v="4963.0"/>
        <n v="4964.0"/>
        <n v="5254.0"/>
        <n v="4962.0"/>
        <n v="9644.0"/>
        <n v="9643.0"/>
        <n v="2102.0"/>
        <n v="1172.0"/>
        <n v="2101.0"/>
        <n v="7018.0"/>
        <n v="1543.0"/>
        <n v="7015.0"/>
        <n v="7017.0"/>
        <n v="7016.0"/>
        <n v="3442.0"/>
        <n v="8300.0"/>
        <n v="1542.0"/>
        <n v="9406.0"/>
        <n v="4677.0"/>
        <n v="4681.0"/>
        <n v="4680.0"/>
        <n v="1892.0"/>
        <n v="2841.0"/>
        <n v="4678.0"/>
        <n v="4679.0"/>
        <n v="9407.0"/>
        <n v="1891.0"/>
        <n v="9515.0"/>
        <n v="603.0"/>
        <n v="606.0"/>
        <n v="605.0"/>
        <n v="604.0"/>
        <n v="607.0"/>
        <n v="3453.0"/>
        <n v="8011.0"/>
        <n v="1348.0"/>
        <n v="1349.0"/>
        <n v="2359.0"/>
        <n v="7431.0"/>
        <n v="1350.0"/>
        <n v="2362.0"/>
        <n v="5102.0"/>
        <n v="1346.0"/>
        <n v="2360.0"/>
        <n v="7430.0"/>
        <n v="2361.0"/>
        <n v="7429.0"/>
        <n v="5103.0"/>
        <n v="5101.0"/>
        <n v="2358.0"/>
        <n v="7432.0"/>
        <n v="1347.0"/>
        <n v="7428.0"/>
        <n v="2700.0"/>
        <n v="6152.0"/>
        <n v="7329.0"/>
        <n v="2701.0"/>
        <n v="2702.0"/>
        <n v="2699.0"/>
        <n v="2703.0"/>
        <n v="7330.0"/>
        <n v="2697.0"/>
        <n v="7328.0"/>
        <n v="2698.0"/>
        <n v="6165.0"/>
        <n v="6161.0"/>
        <n v="6167.0"/>
        <n v="6166.0"/>
        <n v="6164.0"/>
        <n v="6163.0"/>
        <n v="6162.0"/>
        <n v="197.0"/>
        <n v="7588.0"/>
        <n v="196.0"/>
        <n v="7586.0"/>
        <n v="8344.0"/>
        <n v="8346.0"/>
        <n v="7584.0"/>
        <n v="7585.0"/>
        <n v="5461.0"/>
        <n v="7587.0"/>
        <n v="8345.0"/>
        <n v="2872.0"/>
        <n v="2871.0"/>
        <n v="4341.0"/>
        <n v="1768.0"/>
        <n v="1769.0"/>
        <n v="6591.0"/>
        <n v="3556.0"/>
        <n v="3555.0"/>
        <n v="7802.0"/>
        <n v="4480.0"/>
        <n v="9308.0"/>
        <n v="2433.0"/>
        <n v="9307.0"/>
        <n v="9309.0"/>
        <n v="9310.0"/>
        <n v="9053.0"/>
        <n v="9052.0"/>
        <n v="4245.0"/>
        <n v="9054.0"/>
        <n v="9660.0"/>
        <n v="7840.0"/>
        <n v="8464.0"/>
        <n v="9900.0"/>
        <n v="7841.0"/>
        <n v="7306.0"/>
        <n v="2897.0"/>
        <n v="7630.0"/>
        <n v="6139.0"/>
        <n v="5954.0"/>
        <n v="5284.0"/>
        <n v="5285.0"/>
        <n v="7631.0"/>
        <n v="8431.0"/>
        <n v="7632.0"/>
        <n v="4712.0"/>
        <n v="5049.0"/>
        <n v="5480.0"/>
        <n v="9567.0"/>
        <n v="2231.0"/>
        <n v="2230.0"/>
        <n v="9566.0"/>
        <n v="5050.0"/>
        <n v="9568.0"/>
        <n v="7954.0"/>
        <n v="1374.0"/>
        <n v="1373.0"/>
        <n v="7955.0"/>
        <n v="8827.0"/>
        <n v="8920.0"/>
        <n v="8828.0"/>
        <n v="5683.0"/>
        <n v="5684.0"/>
        <n v="5685.0"/>
        <n v="9884.0"/>
        <n v="9885.0"/>
        <n v="9886.0"/>
        <n v="5121.0"/>
        <n v="5123.0"/>
        <n v="3956.0"/>
        <n v="4845.0"/>
        <n v="3955.0"/>
        <n v="1561.0"/>
        <n v="5122.0"/>
        <n v="5124.0"/>
        <n v="711.0"/>
        <n v="9508.0"/>
        <n v="9509.0"/>
        <n v="3280.0"/>
        <n v="9912.0"/>
        <n v="3879.0"/>
        <n v="9507.0"/>
        <n v="3277.0"/>
        <n v="3278.0"/>
        <n v="9510.0"/>
        <n v="3281.0"/>
        <n v="3880.0"/>
        <n v="3279.0"/>
        <n v="5036.0"/>
        <n v="6018.0"/>
        <n v="5037.0"/>
        <n v="8839.0"/>
        <n v="8840.0"/>
        <n v="8841.0"/>
        <n v="6019.0"/>
        <n v="6016.0"/>
        <n v="6017.0"/>
        <n v="1405.0"/>
        <n v="1407.0"/>
        <n v="1406.0"/>
        <n v="869.0"/>
        <n v="4177.0"/>
        <n v="6253.0"/>
        <n v="4178.0"/>
        <n v="3482.0"/>
        <n v="6254.0"/>
        <n v="3837.0"/>
        <n v="6381.0"/>
        <n v="7047.0"/>
        <n v="3836.0"/>
        <n v="5927.0"/>
        <n v="7410.0"/>
        <n v="7048.0"/>
        <n v="8360.0"/>
        <n v="3775.0"/>
        <n v="3777.0"/>
        <n v="8358.0"/>
        <n v="3776.0"/>
        <n v="3774.0"/>
        <n v="8359.0"/>
        <n v="4862.0"/>
        <n v="4578.0"/>
        <n v="2797.0"/>
        <n v="2795.0"/>
        <n v="9850.0"/>
        <n v="2794.0"/>
        <n v="9098.0"/>
        <n v="2796.0"/>
        <n v="344.0"/>
        <n v="343.0"/>
        <n v="6708.0"/>
        <n v="341.0"/>
        <n v="342.0"/>
        <n v="7657.0"/>
        <n v="7658.0"/>
        <n v="404.0"/>
        <n v="3533.0"/>
        <n v="3535.0"/>
        <n v="6569.0"/>
        <n v="6570.0"/>
        <n v="6572.0"/>
        <n v="3536.0"/>
        <n v="3534.0"/>
        <n v="6571.0"/>
        <n v="4570.0"/>
        <n v="7844.0"/>
        <n v="7843.0"/>
        <n v="5078.0"/>
        <n v="5076.0"/>
        <n v="5077.0"/>
        <n v="6850.0"/>
        <n v="9075.0"/>
        <n v="1173.0"/>
        <n v="7165.0"/>
        <n v="7164.0"/>
        <n v="3407.0"/>
        <n v="3409.0"/>
        <n v="1449.0"/>
        <n v="3408.0"/>
        <n v="3406.0"/>
        <n v="9290.0"/>
        <n v="4378.0"/>
        <n v="2714.0"/>
        <n v="4377.0"/>
        <n v="1750.0"/>
        <n v="4376.0"/>
        <n v="1749.0"/>
        <n v="7197.0"/>
        <n v="2616.0"/>
        <n v="2615.0"/>
        <n v="7198.0"/>
        <n v="1775.0"/>
        <n v="8921.0"/>
        <n v="1777.0"/>
        <n v="1776.0"/>
        <n v="3610.0"/>
        <n v="8452.0"/>
        <n v="1774.0"/>
        <n v="3609.0"/>
        <n v="3611.0"/>
        <n v="885.0"/>
        <n v="8267.0"/>
        <n v="2891.0"/>
        <n v="6375.0"/>
        <n v="6376.0"/>
        <n v="2892.0"/>
        <n v="8636.0"/>
        <n v="5005.0"/>
        <n v="8637.0"/>
        <n v="7037.0"/>
        <n v="5825.0"/>
        <n v="1553.0"/>
        <n v="3863.0"/>
        <n v="3862.0"/>
        <n v="7297.0"/>
        <n v="7296.0"/>
        <n v="7999.0"/>
        <n v="8000.0"/>
        <n v="1460.0"/>
        <n v="1166.0"/>
        <n v="4656.0"/>
        <n v="4214.0"/>
        <n v="4213.0"/>
        <n v="8596.0"/>
        <n v="8597.0"/>
        <n v="4560.0"/>
        <n v="4212.0"/>
        <n v="1335.0"/>
        <n v="4411.0"/>
        <n v="4410.0"/>
        <n v="6566.0"/>
        <n v="6563.0"/>
        <n v="6564.0"/>
        <n v="6565.0"/>
        <n v="8800.0"/>
        <n v="3539.0"/>
        <n v="3538.0"/>
        <n v="3540.0"/>
        <n v="826.0"/>
        <n v="3541.0"/>
        <n v="825.0"/>
        <n v="5198.0"/>
        <n v="7556.0"/>
        <n v="9199.0"/>
        <n v="5197.0"/>
        <n v="7555.0"/>
        <n v="9197.0"/>
        <n v="9200.0"/>
        <n v="9198.0"/>
        <n v="4125.0"/>
        <n v="9590.0"/>
        <n v="546.0"/>
        <n v="544.0"/>
        <n v="9591.0"/>
        <n v="1759.0"/>
        <n v="9429.0"/>
        <n v="545.0"/>
        <n v="2747.0"/>
        <n v="1658.0"/>
        <n v="1888.0"/>
        <n v="3217.0"/>
        <n v="1887.0"/>
        <n v="5356.0"/>
        <n v="18.0"/>
        <n v="5355.0"/>
        <n v="769.0"/>
        <n v="8536.0"/>
        <n v="7825.0"/>
        <n v="3006.0"/>
        <n v="3201.0"/>
        <n v="3202.0"/>
        <n v="1830.0"/>
        <n v="9833.0"/>
        <n v="4143.0"/>
        <n v="9603.0"/>
        <n v="2131.0"/>
        <n v="2130.0"/>
        <n v="2132.0"/>
        <n v="8581.0"/>
        <n v="8582.0"/>
        <n v="8584.0"/>
        <n v="8583.0"/>
        <n v="9792.0"/>
        <n v="3079.0"/>
        <n v="9795.0"/>
        <n v="9794.0"/>
        <n v="5878.0"/>
        <n v="5877.0"/>
        <n v="996.0"/>
        <n v="5879.0"/>
        <n v="995.0"/>
        <n v="9793.0"/>
        <n v="3268.0"/>
        <n v="3269.0"/>
        <n v="608.0"/>
        <n v="7013.0"/>
        <n v="609.0"/>
        <n v="7011.0"/>
        <n v="6628.0"/>
        <n v="610.0"/>
        <n v="7012.0"/>
        <n v="2704.0"/>
        <n v="1819.0"/>
        <n v="9441.0"/>
        <n v="1820.0"/>
        <n v="6742.0"/>
        <n v="1613.0"/>
        <n v="2752.0"/>
        <n v="1611.0"/>
        <n v="6741.0"/>
        <n v="2761.0"/>
        <n v="6740.0"/>
        <n v="1612.0"/>
        <n v="1049.0"/>
        <n v="747.0"/>
        <n v="1050.0"/>
        <n v="748.0"/>
        <n v="1326.0"/>
        <n v="8439.0"/>
        <n v="5676.0"/>
        <n v="5677.0"/>
        <n v="7858.0"/>
        <n v="7859.0"/>
        <n v="8553.0"/>
        <n v="4647.0"/>
        <n v="7737.0"/>
        <n v="5751.0"/>
        <n v="7857.0"/>
        <n v="7860.0"/>
        <n v="7979.0"/>
        <n v="7978.0"/>
        <n v="2201.0"/>
        <n v="2202.0"/>
        <n v="308.0"/>
        <n v="9150.0"/>
        <n v="245.0"/>
        <n v="9151.0"/>
        <n v="246.0"/>
        <n v="248.0"/>
        <n v="307.0"/>
        <n v="247.0"/>
        <n v="249.0"/>
        <n v="3888.0"/>
        <n v="719.0"/>
        <n v="720.0"/>
        <n v="3890.0"/>
        <n v="3889.0"/>
        <n v="9846.0"/>
        <n v="9845.0"/>
        <n v="9844.0"/>
        <n v="1700.0"/>
        <n v="6323.0"/>
        <n v="8608.0"/>
        <n v="8611.0"/>
        <n v="1875.0"/>
        <n v="8610.0"/>
        <n v="8609.0"/>
        <n v="6599.0"/>
        <n v="6598.0"/>
        <n v="2140.0"/>
        <n v="2141.0"/>
        <n v="6473.0"/>
        <n v="6301.0"/>
        <n v="2142.0"/>
        <n v="1746.0"/>
        <n v="6302.0"/>
        <n v="4722.0"/>
        <n v="394.0"/>
        <n v="9367.0"/>
        <n v="9368.0"/>
        <n v="2750.0"/>
        <n v="3842.0"/>
        <n v="490.0"/>
        <n v="8.0"/>
        <n v="9.0"/>
        <n v="4955.0"/>
        <n v="1812.0"/>
        <n v="6.0"/>
        <n v="4956.0"/>
        <n v="491.0"/>
        <n v="12.0"/>
        <n v="11.0"/>
        <n v="10.0"/>
        <n v="861.0"/>
        <n v="862.0"/>
        <n v="7.0"/>
        <n v="4957.0"/>
        <n v="489.0"/>
        <n v="9697.0"/>
        <n v="1856.0"/>
        <n v="5221.0"/>
        <n v="918.0"/>
        <n v="916.0"/>
        <n v="6938.0"/>
        <n v="917.0"/>
        <n v="2912.0"/>
        <n v="2496.0"/>
        <n v="2914.0"/>
        <n v="2913.0"/>
        <n v="6818.0"/>
        <n v="6816.0"/>
        <n v="9897.0"/>
        <n v="6817.0"/>
        <n v="6324.0"/>
        <n v="9765.0"/>
        <n v="3512.0"/>
        <n v="3509.0"/>
        <n v="3510.0"/>
        <n v="8146.0"/>
        <n v="3511.0"/>
        <n v="3506.0"/>
        <n v="3507.0"/>
        <n v="3508.0"/>
        <n v="8147.0"/>
        <n v="3000.0"/>
        <n v="4414.0"/>
        <n v="2998.0"/>
        <n v="2997.0"/>
        <n v="4413.0"/>
        <n v="5150.0"/>
        <n v="690.0"/>
        <n v="4412.0"/>
        <n v="2679.0"/>
        <n v="692.0"/>
        <n v="3002.0"/>
        <n v="691.0"/>
        <n v="1836.0"/>
        <n v="1182.0"/>
        <n v="2678.0"/>
        <n v="2999.0"/>
        <n v="3001.0"/>
        <n v="1181.0"/>
        <n v="4022.0"/>
        <n v="4023.0"/>
        <n v="4021.0"/>
        <n v="2158.0"/>
        <n v="9001.0"/>
        <n v="2157.0"/>
        <n v="422.0"/>
        <n v="4064.0"/>
        <n v="4065.0"/>
        <n v="2127.0"/>
        <n v="9402.0"/>
        <n v="1098.0"/>
        <n v="4848.0"/>
        <n v="4847.0"/>
        <n v="4849.0"/>
        <n v="2279.0"/>
        <n v="2277.0"/>
        <n v="2278.0"/>
        <n v="2924.0"/>
        <n v="820.0"/>
        <n v="819.0"/>
        <n v="818.0"/>
        <n v="822.0"/>
        <n v="821.0"/>
        <n v="5736.0"/>
        <n v="777.0"/>
        <n v="5154.0"/>
        <n v="5153.0"/>
        <n v="8397.0"/>
        <n v="1414.0"/>
        <n v="3148.0"/>
        <n v="2690.0"/>
        <n v="4503.0"/>
        <n v="4502.0"/>
        <n v="1320.0"/>
        <n v="716.0"/>
        <n v="1319.0"/>
        <n v="2734.0"/>
        <n v="2733.0"/>
        <n v="6734.0"/>
        <n v="7163.0"/>
        <n v="6733.0"/>
        <n v="7162.0"/>
        <n v="3791.0"/>
        <n v="688.0"/>
        <n v="1357.0"/>
        <n v="5437.0"/>
        <n v="686.0"/>
        <n v="3885.0"/>
        <n v="1356.0"/>
        <n v="5439.0"/>
        <n v="5438.0"/>
        <n v="687.0"/>
        <n v="1550.0"/>
        <n v="6846.0"/>
        <n v="4398.0"/>
        <n v="4399.0"/>
        <n v="4780.0"/>
        <n v="6288.0"/>
        <n v="6289.0"/>
        <n v="3368.0"/>
        <n v="9245.0"/>
        <n v="9246.0"/>
        <n v="9244.0"/>
        <n v="8174.0"/>
        <n v="8173.0"/>
        <n v="8175.0"/>
        <n v="3367.0"/>
        <n v="9243.0"/>
        <n v="1030.0"/>
        <n v="1032.0"/>
        <n v="6335.0"/>
        <n v="6336.0"/>
        <n v="5801.0"/>
        <n v="5802.0"/>
        <n v="1033.0"/>
        <n v="1029.0"/>
        <n v="1031.0"/>
        <n v="9934.0"/>
        <n v="2983.0"/>
        <n v="8317.0"/>
        <n v="7400.0"/>
        <n v="1221.0"/>
        <n v="2982.0"/>
        <n v="1222.0"/>
        <n v="7399.0"/>
        <n v="339.0"/>
        <n v="8316.0"/>
        <n v="8314.0"/>
        <n v="8315.0"/>
        <n v="338.0"/>
        <n v="4552.0"/>
        <n v="2207.0"/>
        <n v="6935.0"/>
        <n v="2208.0"/>
        <n v="6932.0"/>
        <n v="6933.0"/>
        <n v="6934.0"/>
        <n v="8053.0"/>
        <n v="7624.0"/>
        <n v="2996.0"/>
        <n v="3271.0"/>
        <n v="3270.0"/>
        <n v="9030.0"/>
        <n v="2103.0"/>
        <n v="3356.0"/>
        <n v="3354.0"/>
        <n v="3357.0"/>
        <n v="5589.0"/>
        <n v="3355.0"/>
        <n v="4395.0"/>
        <n v="7229.0"/>
        <n v="8132.0"/>
        <n v="4396.0"/>
        <n v="5970.0"/>
        <n v="5969.0"/>
        <n v="8130.0"/>
        <n v="8131.0"/>
        <n v="3077.0"/>
        <n v="3076.0"/>
        <n v="5971.0"/>
        <n v="3078.0"/>
        <n v="5972.0"/>
        <n v="7230.0"/>
        <n v="8133.0"/>
        <n v="8025.0"/>
        <n v="8023.0"/>
        <n v="1873.0"/>
        <n v="1871.0"/>
        <n v="8481.0"/>
        <n v="8024.0"/>
        <n v="8022.0"/>
        <n v="1872.0"/>
        <n v="7167.0"/>
        <n v="9484.0"/>
        <n v="483.0"/>
        <n v="9675.0"/>
        <n v="7170.0"/>
        <n v="484.0"/>
        <n v="7169.0"/>
        <n v="7168.0"/>
        <n v="374.0"/>
        <n v="375.0"/>
        <n v="7411.0"/>
        <n v="9424.0"/>
        <n v="9425.0"/>
        <n v="9423.0"/>
        <n v="376.0"/>
        <n v="9422.0"/>
        <n v="373.0"/>
        <n v="2507.0"/>
        <n v="3647.0"/>
        <n v="3648.0"/>
        <n v="2505.0"/>
        <n v="2506.0"/>
        <n v="6423.0"/>
        <n v="9776.0"/>
        <n v="3841.0"/>
        <n v="9775.0"/>
        <n v="9778.0"/>
        <n v="9779.0"/>
        <n v="3838.0"/>
        <n v="9777.0"/>
        <n v="3839.0"/>
        <n v="7342.0"/>
        <n v="7343.0"/>
        <n v="9780.0"/>
        <n v="3840.0"/>
        <n v="2344.0"/>
        <n v="7341.0"/>
        <n v="3866.0"/>
        <n v="8888.0"/>
        <n v="4580.0"/>
        <n v="5687.0"/>
        <n v="5688.0"/>
        <n v="5689.0"/>
        <n v="5162.0"/>
        <n v="1841.0"/>
        <n v="1840.0"/>
        <n v="1839.0"/>
        <n v="2173.0"/>
        <n v="1838.0"/>
        <n v="2411.0"/>
        <n v="6175.0"/>
        <n v="6173.0"/>
        <n v="6174.0"/>
        <n v="856.0"/>
        <n v="858.0"/>
        <n v="857.0"/>
        <n v="203.0"/>
        <n v="202.0"/>
        <n v="3156.0"/>
        <n v="1376.0"/>
        <n v="1378.0"/>
        <n v="1377.0"/>
        <n v="1381.0"/>
        <n v="9159.0"/>
        <n v="9158.0"/>
        <n v="9157.0"/>
        <n v="1379.0"/>
        <n v="1380.0"/>
        <n v="172.0"/>
        <n v="5866.0"/>
        <n v="5360.0"/>
        <n v="5358.0"/>
        <n v="5359.0"/>
        <n v="5867.0"/>
        <n v="6458.0"/>
        <n v="174.0"/>
        <n v="8894.0"/>
        <n v="173.0"/>
        <n v="6457.0"/>
        <n v="5865.0"/>
        <n v="3773.0"/>
        <n v="8544.0"/>
        <n v="1467.0"/>
        <n v="597.0"/>
        <n v="5071.0"/>
        <n v="5070.0"/>
        <n v="8955.0"/>
        <n v="2751.0"/>
        <n v="595.0"/>
        <n v="598.0"/>
        <n v="5069.0"/>
        <n v="596.0"/>
        <n v="5072.0"/>
        <n v="1466.0"/>
        <n v="5073.0"/>
        <n v="315.0"/>
        <n v="7433.0"/>
        <n v="3392.0"/>
        <n v="7434.0"/>
        <n v="7070.0"/>
        <n v="3629.0"/>
        <n v="1741.0"/>
        <n v="3393.0"/>
        <n v="316.0"/>
        <n v="1240.0"/>
        <n v="3230.0"/>
        <n v="1241.0"/>
        <n v="1239.0"/>
        <n v="9883.0"/>
        <n v="9882.0"/>
        <n v="8289.0"/>
        <n v="8292.0"/>
        <n v="6769.0"/>
        <n v="8288.0"/>
        <n v="8287.0"/>
        <n v="8244.0"/>
        <n v="8290.0"/>
        <n v="8245.0"/>
        <n v="8291.0"/>
        <n v="9827.0"/>
        <n v="8995.0"/>
        <n v="9826.0"/>
        <n v="9823.0"/>
        <n v="8996.0"/>
        <n v="9825.0"/>
        <n v="9824.0"/>
        <n v="6793.0"/>
        <n v="3295.0"/>
        <n v="1690.0"/>
        <n v="2534.0"/>
        <n v="2531.0"/>
        <n v="2045.0"/>
        <n v="2533.0"/>
        <n v="2532.0"/>
        <n v="7003.0"/>
        <n v="4089.0"/>
        <n v="8246.0"/>
        <n v="2340.0"/>
        <n v="2377.0"/>
        <n v="7004.0"/>
        <n v="2378.0"/>
        <n v="5800.0"/>
        <n v="9733.0"/>
        <n v="9734.0"/>
        <n v="9735.0"/>
        <n v="8941.0"/>
        <n v="4303.0"/>
        <n v="9366.0"/>
        <n v="7021.0"/>
        <n v="6672.0"/>
        <n v="7025.0"/>
        <n v="7024.0"/>
        <n v="2339.0"/>
        <n v="2338.0"/>
        <n v="7022.0"/>
        <n v="7023.0"/>
        <n v="8695.0"/>
        <n v="7020.0"/>
        <n v="5913.0"/>
        <n v="3134.0"/>
        <n v="3028.0"/>
        <n v="3133.0"/>
        <n v="114.0"/>
        <n v="116.0"/>
        <n v="8459.0"/>
        <n v="6579.0"/>
        <n v="8887.0"/>
        <n v="117.0"/>
        <n v="5944.0"/>
        <n v="5945.0"/>
        <n v="8460.0"/>
        <n v="8886.0"/>
        <n v="115.0"/>
        <n v="8885.0"/>
        <n v="5946.0"/>
        <n v="5947.0"/>
        <n v="5336.0"/>
        <n v="7823.0"/>
        <n v="7824.0"/>
        <n v="5334.0"/>
        <n v="5335.0"/>
        <n v="187.0"/>
        <n v="6170.0"/>
        <n v="19.0"/>
        <n v="21.0"/>
        <n v="20.0"/>
        <n v="3484.0"/>
        <n v="3483.0"/>
        <n v="3485.0"/>
        <n v="1898.0"/>
        <n v="1651.0"/>
        <n v="1652.0"/>
        <n v="1899.0"/>
        <n v="1900.0"/>
        <n v="8462.0"/>
        <n v="8461.0"/>
        <n v="3478.0"/>
        <n v="8242.0"/>
        <n v="8243.0"/>
        <n v="3194.0"/>
        <n v="3195.0"/>
        <n v="1162.0"/>
        <n v="9140.0"/>
        <n v="7289.0"/>
        <n v="5029.0"/>
        <n v="4404.0"/>
        <n v="4930.0"/>
        <n v="2925.0"/>
        <n v="2926.0"/>
        <n v="9034.0"/>
        <n v="4931.0"/>
        <n v="4986.0"/>
        <n v="8398.0"/>
        <n v="2516.0"/>
        <n v="5430.0"/>
        <n v="6623.0"/>
        <n v="6624.0"/>
        <n v="5262.0"/>
        <n v="8368.0"/>
        <n v="5263.0"/>
        <n v="2647.0"/>
        <n v="2646.0"/>
        <n v="8369.0"/>
        <n v="2648.0"/>
        <n v="2649.0"/>
        <n v="1682.0"/>
        <n v="2650.0"/>
        <n v="5980.0"/>
        <n v="9479.0"/>
        <n v="2718.0"/>
        <n v="8367.0"/>
        <n v="9480.0"/>
        <n v="5264.0"/>
        <n v="9481.0"/>
        <n v="5981.0"/>
        <n v="1681.0"/>
        <n v="1680.0"/>
        <n v="5979.0"/>
        <n v="5265.0"/>
        <n v="5982.0"/>
        <n v="5261.0"/>
        <n v="1679.0"/>
        <n v="169.0"/>
        <n v="3452.0"/>
        <n v="166.0"/>
        <n v="171.0"/>
        <n v="170.0"/>
        <n v="837.0"/>
        <n v="5291.0"/>
        <n v="4853.0"/>
        <n v="4852.0"/>
        <n v="739.0"/>
        <n v="167.0"/>
        <n v="8708.0"/>
        <n v="4135.0"/>
        <n v="4134.0"/>
        <n v="1280.0"/>
        <n v="5292.0"/>
        <n v="165.0"/>
        <n v="4314.0"/>
        <n v="4851.0"/>
        <n v="5290.0"/>
        <n v="4850.0"/>
        <n v="8707.0"/>
        <n v="3451.0"/>
        <n v="9450.0"/>
        <n v="3450.0"/>
        <n v="168.0"/>
        <n v="1279.0"/>
        <n v="3599.0"/>
        <n v="8017.0"/>
        <n v="8381.0"/>
        <n v="2673.0"/>
        <n v="3597.0"/>
        <n v="2671.0"/>
        <n v="2674.0"/>
        <n v="3598.0"/>
        <n v="898.0"/>
        <n v="2672.0"/>
        <n v="7647.0"/>
        <n v="8018.0"/>
        <n v="3600.0"/>
        <n v="7526.0"/>
        <n v="7982.0"/>
        <n v="7525.0"/>
        <n v="5854.0"/>
        <n v="7983.0"/>
        <n v="6312.0"/>
        <n v="3285.0"/>
        <n v="9426.0"/>
        <n v="707.0"/>
        <n v="5451.0"/>
        <n v="705.0"/>
        <n v="428.0"/>
        <n v="3161.0"/>
        <n v="5452.0"/>
        <n v="5449.0"/>
        <n v="5450.0"/>
        <n v="706.0"/>
        <n v="8654.0"/>
        <n v="8658.0"/>
        <n v="926.0"/>
        <n v="231.0"/>
        <n v="6910.0"/>
        <n v="8651.0"/>
        <n v="8653.0"/>
        <n v="8657.0"/>
        <n v="8655.0"/>
        <n v="3699.0"/>
        <n v="2479.0"/>
        <n v="5278.0"/>
        <n v="8652.0"/>
        <n v="8656.0"/>
        <n v="927.0"/>
        <n v="3624.0"/>
        <n v="175.0"/>
        <n v="5127.0"/>
        <n v="8434.0"/>
        <n v="563.0"/>
        <n v="5128.0"/>
        <n v="8436.0"/>
        <n v="176.0"/>
        <n v="5130.0"/>
        <n v="493.0"/>
        <n v="5131.0"/>
        <n v="562.0"/>
        <n v="8433.0"/>
        <n v="3623.0"/>
        <n v="5125.0"/>
        <n v="492.0"/>
        <n v="5126.0"/>
        <n v="8435.0"/>
        <n v="5129.0"/>
        <n v="6491.0"/>
        <n v="7470.0"/>
        <n v="7469.0"/>
        <n v="6295.0"/>
        <n v="3928.0"/>
        <n v="879.0"/>
        <n v="4764.0"/>
        <n v="3282.0"/>
        <n v="7601.0"/>
        <n v="3925.0"/>
        <n v="7600.0"/>
        <n v="7598.0"/>
        <n v="7603.0"/>
        <n v="3283.0"/>
        <n v="3926.0"/>
        <n v="7602.0"/>
        <n v="3927.0"/>
        <n v="7599.0"/>
        <n v="9041.0"/>
        <n v="264.0"/>
        <n v="263.0"/>
        <n v="323.0"/>
        <n v="4129.0"/>
        <n v="8575.0"/>
        <n v="4251.0"/>
        <n v="7378.0"/>
        <n v="4128.0"/>
        <n v="8868.0"/>
        <n v="2218.0"/>
        <n v="5237.0"/>
        <n v="5239.0"/>
        <n v="5238.0"/>
        <n v="9399.0"/>
        <n v="9395.0"/>
        <n v="9398.0"/>
        <n v="126.0"/>
        <n v="8956.0"/>
        <n v="795.0"/>
        <n v="4242.0"/>
        <n v="9396.0"/>
        <n v="8867.0"/>
        <n v="4241.0"/>
        <n v="9397.0"/>
        <n v="794.0"/>
        <n v="9394.0"/>
        <n v="2793.0"/>
        <n v="3164.0"/>
        <n v="3162.0"/>
        <n v="4235.0"/>
        <n v="3167.0"/>
        <n v="5305.0"/>
        <n v="3165.0"/>
        <n v="9050.0"/>
        <n v="2792.0"/>
        <n v="392.0"/>
        <n v="7103.0"/>
        <n v="2791.0"/>
        <n v="3163.0"/>
        <n v="393.0"/>
        <n v="3166.0"/>
        <n v="4236.0"/>
        <n v="5725.0"/>
        <n v="9656.0"/>
        <n v="9658.0"/>
        <n v="8234.0"/>
        <n v="964.0"/>
        <n v="8233.0"/>
        <n v="9657.0"/>
        <n v="9659.0"/>
        <n v="3608.0"/>
        <n v="6945.0"/>
        <n v="4097.0"/>
        <n v="3352.0"/>
        <n v="9291.0"/>
        <n v="9292.0"/>
        <n v="5641.0"/>
        <n v="4098.0"/>
        <n v="4100.0"/>
        <n v="7483.0"/>
        <n v="3353.0"/>
        <n v="4099.0"/>
        <n v="366.0"/>
        <n v="2827.0"/>
        <n v="2826.0"/>
        <n v="2825.0"/>
        <n v="2828.0"/>
        <n v="7050.0"/>
        <n v="2906.0"/>
        <n v="5470.0"/>
        <n v="9621.0"/>
        <n v="8052.0"/>
        <n v="8050.0"/>
        <n v="9896.0"/>
        <n v="2107.0"/>
        <n v="2543.0"/>
        <n v="1360.0"/>
        <n v="9622.0"/>
        <n v="5469.0"/>
        <n v="9623.0"/>
        <n v="8051.0"/>
        <n v="3313.0"/>
        <n v="3314.0"/>
        <n v="314.0"/>
        <n v="9042.0"/>
        <n v="1732.0"/>
        <n v="1325.0"/>
        <n v="1731.0"/>
        <n v="9731.0"/>
        <n v="1143.0"/>
        <n v="5798.0"/>
        <n v="4056.0"/>
        <n v="5797.0"/>
        <n v="1145.0"/>
        <n v="4057.0"/>
        <n v="9730.0"/>
        <n v="5796.0"/>
        <n v="4052.0"/>
        <n v="5626.0"/>
        <n v="1142.0"/>
        <n v="1146.0"/>
        <n v="4055.0"/>
        <n v="5627.0"/>
        <n v="4054.0"/>
        <n v="5799.0"/>
        <n v="1144.0"/>
        <n v="4053.0"/>
        <n v="3048.0"/>
        <n v="7398.0"/>
        <n v="3284.0"/>
        <n v="2106.0"/>
        <n v="1791.0"/>
        <n v="2335.0"/>
        <n v="8706.0"/>
        <n v="3224.0"/>
        <n v="3225.0"/>
        <n v="3228.0"/>
        <n v="3226.0"/>
        <n v="3223.0"/>
        <n v="3229.0"/>
        <n v="3227.0"/>
        <n v="8220.0"/>
        <n v="8221.0"/>
        <n v="8219.0"/>
        <n v="8218.0"/>
        <n v="5602.0"/>
        <n v="2275.0"/>
        <n v="4877.0"/>
        <n v="2276.0"/>
        <n v="8222.0"/>
        <n v="5600.0"/>
        <n v="5601.0"/>
        <n v="4878.0"/>
        <n v="1351.0"/>
        <n v="4948.0"/>
        <n v="2724.0"/>
        <n v="6440.0"/>
        <n v="2725.0"/>
        <n v="6020.0"/>
        <n v="6805.0"/>
        <n v="8830.0"/>
        <n v="5418.0"/>
        <n v="482.0"/>
        <n v="6356.0"/>
        <n v="3827.0"/>
        <n v="724.0"/>
        <n v="8853.0"/>
        <n v="7677.0"/>
        <n v="9460.0"/>
        <n v="7153.0"/>
        <n v="9459.0"/>
        <n v="6679.0"/>
        <n v="4534.0"/>
        <n v="7546.0"/>
        <n v="9275.0"/>
        <n v="7548.0"/>
        <n v="4533.0"/>
        <n v="8874.0"/>
        <n v="7547.0"/>
        <n v="8873.0"/>
        <n v="7549.0"/>
        <n v="5928.0"/>
        <n v="4169.0"/>
        <n v="4002.0"/>
        <n v="6215.0"/>
        <n v="4168.0"/>
        <n v="4001.0"/>
        <n v="5929.0"/>
        <n v="3267.0"/>
        <n v="3266.0"/>
        <n v="83.0"/>
        <n v="9440.0"/>
        <n v="82.0"/>
        <n v="810.0"/>
        <n v="812.0"/>
        <n v="9112.0"/>
        <n v="9114.0"/>
        <n v="9111.0"/>
        <n v="9113.0"/>
        <n v="813.0"/>
        <n v="811.0"/>
        <n v="5593.0"/>
        <n v="5592.0"/>
        <n v="6322.0"/>
        <n v="9636.0"/>
        <n v="4906.0"/>
        <n v="9066.0"/>
        <n v="9634.0"/>
        <n v="4907.0"/>
        <n v="9064.0"/>
        <n v="9065.0"/>
        <n v="5757.0"/>
        <n v="5756.0"/>
        <n v="9635.0"/>
        <n v="4898.0"/>
        <n v="2695.0"/>
        <n v="4899.0"/>
        <n v="5886.0"/>
        <n v="5887.0"/>
        <n v="6874.0"/>
        <n v="6875.0"/>
        <n v="9558.0"/>
        <n v="1976.0"/>
        <n v="5111.0"/>
        <n v="7117.0"/>
        <n v="1978.0"/>
        <n v="5112.0"/>
        <n v="7118.0"/>
        <n v="5110.0"/>
        <n v="5234.0"/>
        <n v="1977.0"/>
        <n v="9341.0"/>
        <n v="1594.0"/>
        <n v="9338.0"/>
        <n v="9340.0"/>
        <n v="9339.0"/>
        <n v="9342.0"/>
        <n v="9462.0"/>
        <n v="6554.0"/>
        <n v="6555.0"/>
        <n v="6558.0"/>
        <n v="6537.0"/>
        <n v="6556.0"/>
        <n v="6557.0"/>
        <n v="6538.0"/>
        <n v="47.0"/>
        <n v="1889.0"/>
        <n v="6299.0"/>
        <n v="7574.0"/>
        <n v="1890.0"/>
        <n v="7573.0"/>
        <n v="7572.0"/>
        <n v="7665.0"/>
        <n v="147.0"/>
        <n v="3745.0"/>
        <n v="3008.0"/>
        <n v="2530.0"/>
        <n v="7710.0"/>
        <n v="6129.0"/>
        <n v="7709.0"/>
        <n v="4305.0"/>
        <n v="4306.0"/>
        <n v="9419.0"/>
        <n v="9418.0"/>
        <n v="3843.0"/>
        <n v="3844.0"/>
        <n v="3845.0"/>
        <n v="3846.0"/>
        <n v="7371.0"/>
        <n v="3847.0"/>
        <n v="488.0"/>
        <n v="9546.0"/>
        <n v="9547.0"/>
        <n v="8304.0"/>
        <n v="4208.0"/>
        <n v="6640.0"/>
        <n v="4204.0"/>
        <n v="4209.0"/>
        <n v="2067.0"/>
        <n v="4206.0"/>
        <n v="2060.0"/>
        <n v="2064.0"/>
        <n v="2068.0"/>
        <n v="2062.0"/>
        <n v="4210.0"/>
        <n v="4205.0"/>
        <n v="4772.0"/>
        <n v="2063.0"/>
        <n v="4207.0"/>
        <n v="2065.0"/>
        <n v="2066.0"/>
        <n v="2061.0"/>
        <n v="7560.0"/>
        <n v="7561.0"/>
        <n v="4067.0"/>
        <n v="9871.0"/>
        <n v="2833.0"/>
        <n v="5897.0"/>
        <n v="7559.0"/>
        <n v="4068.0"/>
        <n v="9869.0"/>
        <n v="4829.0"/>
        <n v="4066.0"/>
        <n v="5896.0"/>
        <n v="4159.0"/>
        <n v="807.0"/>
        <n v="806.0"/>
        <n v="8389.0"/>
        <n v="4828.0"/>
        <n v="9870.0"/>
        <n v="4069.0"/>
        <n v="2832.0"/>
        <n v="7577.0"/>
        <n v="6228.0"/>
        <n v="7508.0"/>
        <n v="6504.0"/>
        <n v="7277.0"/>
        <n v="6503.0"/>
        <n v="6502.0"/>
        <n v="4525.0"/>
        <n v="4524.0"/>
        <n v="7507.0"/>
        <n v="7578.0"/>
        <n v="3991.0"/>
        <n v="6431.0"/>
        <n v="8979.0"/>
        <n v="5706.0"/>
        <n v="9229.0"/>
        <n v="6267.0"/>
        <n v="4761.0"/>
        <n v="6433.0"/>
        <n v="6432.0"/>
        <n v="9078.0"/>
        <n v="6266.0"/>
        <n v="4759.0"/>
        <n v="6430.0"/>
        <n v="4760.0"/>
        <n v="4309.0"/>
        <n v="4311.0"/>
        <n v="4313.0"/>
        <n v="318.0"/>
        <n v="5654.0"/>
        <n v="2722.0"/>
        <n v="321.0"/>
        <n v="4996.0"/>
        <n v="4312.0"/>
        <n v="2743.0"/>
        <n v="2721.0"/>
        <n v="4310.0"/>
        <n v="319.0"/>
        <n v="320.0"/>
        <n v="322.0"/>
        <n v="9711.0"/>
        <n v="6684.0"/>
        <n v="9714.0"/>
        <n v="9787.0"/>
        <n v="9715.0"/>
        <n v="8683.0"/>
        <n v="9713.0"/>
        <n v="9712.0"/>
        <n v="9857.0"/>
        <n v="3187.0"/>
        <n v="3186.0"/>
        <n v="9811.0"/>
        <n v="9810.0"/>
        <n v="6982.0"/>
        <n v="4831.0"/>
        <n v="4729.0"/>
        <n v="4781.0"/>
        <n v="4783.0"/>
        <n v="4782.0"/>
        <n v="4834.0"/>
        <n v="4833.0"/>
        <n v="4832.0"/>
        <n v="6981.0"/>
        <n v="5766.0"/>
        <n v="476.0"/>
        <n v="477.0"/>
        <n v="473.0"/>
        <n v="8138.0"/>
        <n v="474.0"/>
        <n v="475.0"/>
        <n v="472.0"/>
        <n v="3205.0"/>
        <n v="3207.0"/>
        <n v="5168.0"/>
        <n v="3203.0"/>
        <n v="5166.0"/>
        <n v="3208.0"/>
        <n v="5170.0"/>
        <n v="5167.0"/>
        <n v="3204.0"/>
        <n v="5169.0"/>
        <n v="3206.0"/>
        <n v="5165.0"/>
        <n v="5964.0"/>
        <n v="5779.0"/>
        <n v="3326.0"/>
        <n v="983.0"/>
        <n v="3328.0"/>
        <n v="5962.0"/>
        <n v="9958.0"/>
        <n v="9959.0"/>
        <n v="9615.0"/>
        <n v="3331.0"/>
        <n v="9748.0"/>
        <n v="9749.0"/>
        <n v="3325.0"/>
        <n v="5956.0"/>
        <n v="5780.0"/>
        <n v="9957.0"/>
        <n v="3330.0"/>
        <n v="9614.0"/>
        <n v="984.0"/>
        <n v="3327.0"/>
        <n v="3329.0"/>
        <n v="5963.0"/>
        <n v="5955.0"/>
        <n v="9616.0"/>
        <n v="17.0"/>
        <n v="982.0"/>
        <n v="9904.0"/>
        <n v="5553.0"/>
        <n v="5551.0"/>
        <n v="5552.0"/>
        <n v="2414.0"/>
        <n v="5554.0"/>
        <n v="5555.0"/>
        <n v="9905.0"/>
        <n v="2413.0"/>
        <n v="3966.0"/>
        <n v="1863.0"/>
        <n v="4281.0"/>
        <n v="2302.0"/>
        <n v="2211.0"/>
        <n v="2210.0"/>
        <n v="2301.0"/>
        <n v="3261.0"/>
        <n v="8341.0"/>
        <n v="4282.0"/>
        <n v="2009.0"/>
        <n v="5020.0"/>
        <n v="8946.0"/>
        <n v="5018.0"/>
        <n v="5019.0"/>
        <n v="2011.0"/>
        <n v="2010.0"/>
        <n v="2517.0"/>
        <n v="8711.0"/>
        <n v="8710.0"/>
        <n v="4983.0"/>
        <n v="8709.0"/>
        <n v="5304.0"/>
        <n v="4446.0"/>
        <n v="4448.0"/>
        <n v="4445.0"/>
        <n v="3781.0"/>
        <n v="4447.0"/>
        <n v="2093.0"/>
        <n v="3263.0"/>
        <n v="9461.0"/>
        <n v="3264.0"/>
        <n v="3072.0"/>
        <n v="3073.0"/>
        <n v="3262.0"/>
        <n v="3603.0"/>
        <n v="3071.0"/>
        <n v="3602.0"/>
        <n v="6535.0"/>
        <n v="6023.0"/>
        <n v="6536.0"/>
        <n v="4909.0"/>
        <n v="7300.0"/>
        <n v="4908.0"/>
        <n v="4131.0"/>
        <n v="7302.0"/>
        <n v="3304.0"/>
        <n v="2438.0"/>
        <n v="7303.0"/>
        <n v="9637.0"/>
        <n v="8844.0"/>
        <n v="3303.0"/>
        <n v="2439.0"/>
        <n v="9285.0"/>
        <n v="5396.0"/>
        <n v="7299.0"/>
        <n v="3302.0"/>
        <n v="3301.0"/>
        <n v="3300.0"/>
        <n v="9638.0"/>
        <n v="7301.0"/>
        <n v="2493.0"/>
        <n v="183.0"/>
        <n v="5392.0"/>
        <n v="184.0"/>
        <n v="8973.0"/>
        <n v="5393.0"/>
        <n v="9648.0"/>
        <n v="185.0"/>
        <n v="7868.0"/>
        <n v="9736.0"/>
        <n v="9649.0"/>
        <n v="5394.0"/>
        <n v="5395.0"/>
        <n v="7553.0"/>
        <n v="7554.0"/>
        <n v="7551.0"/>
        <n v="7552.0"/>
        <n v="3401.0"/>
        <n v="5343.0"/>
        <n v="7741.0"/>
        <n v="3400.0"/>
        <n v="4499.0"/>
        <n v="3402.0"/>
        <n v="3399.0"/>
        <n v="7740.0"/>
        <n v="5344.0"/>
        <n v="2578.0"/>
        <n v="3971.0"/>
        <n v="2577.0"/>
        <n v="6806.0"/>
        <n v="3394.0"/>
        <n v="3895.0"/>
        <n v="2575.0"/>
        <n v="2576.0"/>
        <n v="3709.0"/>
        <n v="1574.0"/>
        <n v="3710.0"/>
        <n v="1572.0"/>
        <n v="3708.0"/>
        <n v="1573.0"/>
        <n v="2084.0"/>
        <n v="4809.0"/>
        <n v="9628.0"/>
        <n v="7101.0"/>
        <n v="1571.0"/>
        <n v="7266.0"/>
        <n v="389.0"/>
        <n v="1185.0"/>
        <n v="7143.0"/>
        <n v="5017.0"/>
        <n v="6316.0"/>
        <n v="6317.0"/>
        <n v="3834.0"/>
        <n v="4058.0"/>
        <n v="1187.0"/>
        <n v="1011.0"/>
        <n v="1188.0"/>
        <n v="5016.0"/>
        <n v="3835.0"/>
        <n v="1186.0"/>
        <n v="6318.0"/>
        <n v="9922.0"/>
        <n v="2367.0"/>
        <n v="6315.0"/>
        <n v="2152.0"/>
        <n v="2613.0"/>
        <n v="7622.0"/>
        <n v="2608.0"/>
        <n v="2611.0"/>
        <n v="1985.0"/>
        <n v="1984.0"/>
        <n v="4728.0"/>
        <n v="7623.0"/>
        <n v="7621.0"/>
        <n v="2609.0"/>
        <n v="1986.0"/>
        <n v="3990.0"/>
        <n v="4727.0"/>
        <n v="2610.0"/>
        <n v="6362.0"/>
        <n v="2612.0"/>
        <n v="5817.0"/>
        <n v="8599.0"/>
        <n v="5820.0"/>
        <n v="5818.0"/>
        <n v="8601.0"/>
        <n v="1636.0"/>
        <n v="5816.0"/>
        <n v="5819.0"/>
        <n v="79.0"/>
        <n v="1637.0"/>
        <n v="1638.0"/>
        <n v="5229.0"/>
        <n v="8600.0"/>
        <n v="8602.0"/>
        <n v="1486.0"/>
        <n v="9428.0"/>
        <n v="2198.0"/>
        <n v="5495.0"/>
        <n v="5550.0"/>
        <n v="5193.0"/>
        <n v="9677.0"/>
        <n v="5494.0"/>
        <n v="5194.0"/>
        <n v="5195.0"/>
        <n v="5493.0"/>
        <n v="8573.0"/>
        <n v="5196.0"/>
        <n v="5549.0"/>
        <n v="3952.0"/>
        <n v="4416.0"/>
        <n v="1490.0"/>
        <n v="1643.0"/>
        <n v="7786.0"/>
        <n v="4417.0"/>
        <n v="7616.0"/>
        <n v="9195.0"/>
        <n v="4216.0"/>
        <n v="9196.0"/>
        <n v="4493.0"/>
        <n v="8005.0"/>
        <n v="4905.0"/>
        <n v="1792.0"/>
        <n v="4494.0"/>
        <n v="4492.0"/>
        <n v="8004.0"/>
        <n v="1793.0"/>
        <n v="8006.0"/>
        <n v="4495.0"/>
        <n v="2076.0"/>
        <n v="3199.0"/>
        <n v="6601.0"/>
        <n v="9003.0"/>
        <n v="2788.0"/>
        <n v="709.0"/>
        <n v="6600.0"/>
        <n v="6252.0"/>
        <n v="9002.0"/>
        <n v="6602.0"/>
        <n v="708.0"/>
        <n v="6603.0"/>
        <n v="4876.0"/>
        <n v="2790.0"/>
        <n v="2789.0"/>
        <n v="710.0"/>
        <n v="2623.0"/>
        <n v="1983.0"/>
        <n v="2716.0"/>
        <n v="5573.0"/>
        <n v="68.0"/>
        <n v="181.0"/>
        <n v="5572.0"/>
        <n v="7715.0"/>
        <n v="5378.0"/>
        <n v="921.0"/>
        <n v="7570.0"/>
        <n v="5574.0"/>
        <n v="182.0"/>
        <n v="7571.0"/>
        <n v="5379.0"/>
        <n v="5576.0"/>
        <n v="5575.0"/>
        <n v="69.0"/>
        <n v="7569.0"/>
        <n v="5095.0"/>
        <n v="7066.0"/>
        <n v="5094.0"/>
        <n v="7761.0"/>
        <n v="5098.0"/>
        <n v="5099.0"/>
        <n v="2985.0"/>
        <n v="5096.0"/>
        <n v="5097.0"/>
        <n v="2720.0"/>
        <n v="2984.0"/>
        <n v="8945.0"/>
        <n v="8091.0"/>
        <n v="7237.0"/>
        <n v="5279.0"/>
        <n v="1794.0"/>
        <n v="3668.0"/>
        <n v="3666.0"/>
        <n v="3667.0"/>
        <n v="3670.0"/>
        <n v="3671.0"/>
        <n v="3665.0"/>
        <n v="9213.0"/>
        <n v="3672.0"/>
        <n v="3669.0"/>
        <n v="3716.0"/>
        <n v="3715.0"/>
        <n v="9214.0"/>
        <n v="889.0"/>
        <n v="7853.0"/>
        <n v="4565.0"/>
        <n v="7444.0"/>
        <n v="7852.0"/>
        <n v="7443.0"/>
        <n v="8124.0"/>
        <n v="8123.0"/>
        <n v="5999.0"/>
        <n v="6000.0"/>
        <n v="873.0"/>
        <n v="874.0"/>
        <n v="6001.0"/>
        <n v="3142.0"/>
        <n v="1246.0"/>
        <n v="5486.0"/>
        <n v="4855.0"/>
        <n v="1248.0"/>
        <n v="2149.0"/>
        <n v="1247.0"/>
        <n v="4854.0"/>
        <n v="4856.0"/>
        <n v="3592.0"/>
        <n v="4226.0"/>
        <n v="6002.0"/>
        <n v="6003.0"/>
        <n v="8640.0"/>
        <n v="2492.0"/>
        <n v="6627.0"/>
        <n v="1974.0"/>
        <n v="9512.0"/>
        <n v="1973.0"/>
        <n v="1975.0"/>
        <n v="5703.0"/>
        <n v="5705.0"/>
        <n v="5704.0"/>
        <n v="5106.0"/>
        <n v="1575.0"/>
        <n v="1576.0"/>
        <n v="7484.0"/>
        <n v="5584.0"/>
        <n v="7007.0"/>
        <n v="4714.0"/>
        <n v="6918.0"/>
        <n v="2606.0"/>
        <n v="3769.0"/>
        <n v="9020.0"/>
        <n v="3130.0"/>
        <n v="3770.0"/>
        <n v="4886.0"/>
        <n v="9832.0"/>
        <n v="3132.0"/>
        <n v="9021.0"/>
        <n v="3129.0"/>
        <n v="9831.0"/>
        <n v="3131.0"/>
        <n v="4713.0"/>
        <n v="1495.0"/>
        <n v="4420.0"/>
        <n v="9522.0"/>
        <n v="8795.0"/>
        <n v="8794.0"/>
        <n v="9524.0"/>
        <n v="1434.0"/>
        <n v="9523.0"/>
        <n v="1433.0"/>
        <n v="435.0"/>
        <n v="1432.0"/>
        <n v="8793.0"/>
        <n v="8796.0"/>
        <n v="436.0"/>
        <n v="4691.0"/>
        <n v="4284.0"/>
        <n v="1156.0"/>
        <n v="4693.0"/>
        <n v="3320.0"/>
        <n v="4692.0"/>
        <n v="3645.0"/>
        <n v="3321.0"/>
        <n v="1158.0"/>
        <n v="3322.0"/>
        <n v="6107.0"/>
        <n v="6108.0"/>
        <n v="4690.0"/>
        <n v="1155.0"/>
        <n v="3646.0"/>
        <n v="3859.0"/>
        <n v="7339.0"/>
        <n v="3150.0"/>
        <n v="1157.0"/>
        <n v="3643.0"/>
        <n v="4694.0"/>
        <n v="4419.0"/>
        <n v="3644.0"/>
        <n v="4283.0"/>
        <n v="6243.0"/>
        <n v="5639.0"/>
        <n v="5640.0"/>
        <n v="9465.0"/>
        <n v="6917.0"/>
        <n v="6146.0"/>
        <n v="9724.0"/>
        <n v="6916.0"/>
        <n v="6915.0"/>
        <n v="6529.0"/>
        <n v="3981.0"/>
        <n v="9381.0"/>
        <n v="9382.0"/>
        <n v="9380.0"/>
        <n v="9384.0"/>
        <n v="3213.0"/>
        <n v="7005.0"/>
        <n v="9383.0"/>
        <n v="3980.0"/>
        <n v="403.0"/>
        <n v="4507.0"/>
        <n v="4508.0"/>
        <n v="1267.0"/>
        <n v="8949.0"/>
        <n v="4509.0"/>
        <n v="669.0"/>
        <n v="1268.0"/>
        <n v="4506.0"/>
        <n v="4505.0"/>
        <n v="4504.0"/>
        <n v="125.0"/>
        <n v="622.0"/>
        <n v="4817.0"/>
        <n v="298.0"/>
        <n v="295.0"/>
        <n v="296.0"/>
        <n v="4819.0"/>
        <n v="4818.0"/>
        <n v="8690.0"/>
        <n v="3294.0"/>
        <n v="3293.0"/>
        <n v="297.0"/>
        <n v="4816.0"/>
        <n v="7344.0"/>
        <n v="294.0"/>
        <n v="7779.0"/>
        <n v="8672.0"/>
        <n v="7778.0"/>
        <n v="8671.0"/>
        <n v="4554.0"/>
        <n v="9232.0"/>
        <n v="1177.0"/>
        <n v="2968.0"/>
        <n v="8372.0"/>
        <n v="6132.0"/>
        <n v="8339.0"/>
        <n v="4553.0"/>
        <n v="7777.0"/>
        <n v="7776.0"/>
        <n v="2967.0"/>
        <n v="8338.0"/>
        <n v="9944.0"/>
        <n v="317.0"/>
        <n v="6298.0"/>
        <n v="6296.0"/>
        <n v="6297.0"/>
        <n v="9943.0"/>
        <n v="7693.0"/>
        <n v="4041.0"/>
        <n v="4040.0"/>
        <n v="5678.0"/>
        <n v="4038.0"/>
        <n v="4321.0"/>
        <n v="4042.0"/>
        <n v="7694.0"/>
        <n v="7204.0"/>
        <n v="757.0"/>
        <n v="4043.0"/>
        <n v="4044.0"/>
        <n v="9442.0"/>
        <n v="4039.0"/>
        <n v="758.0"/>
        <n v="4320.0"/>
        <n v="8969.0"/>
        <n v="3305.0"/>
        <n v="3306.0"/>
        <n v="6060.0"/>
        <n v="7360.0"/>
        <n v="3307.0"/>
        <n v="8265.0"/>
        <n v="3308.0"/>
        <n v="306.0"/>
        <n v="7359.0"/>
        <n v="8266.0"/>
        <n v="3309.0"/>
        <n v="3724.0"/>
        <n v="7681.0"/>
        <n v="2007.0"/>
        <n v="7682.0"/>
        <n v="8603.0"/>
        <n v="7680.0"/>
        <n v="2006.0"/>
        <n v="4559.0"/>
        <n v="2343.0"/>
        <n v="8805.0"/>
        <n v="1546.0"/>
        <n v="2342.0"/>
        <n v="7678.0"/>
        <n v="7679.0"/>
        <n v="8804.0"/>
        <n v="2489.0"/>
        <n v="214.0"/>
        <n v="2487.0"/>
        <n v="216.0"/>
        <n v="2488.0"/>
        <n v="213.0"/>
        <n v="217.0"/>
        <n v="215.0"/>
        <n v="3901.0"/>
        <n v="5054.0"/>
        <n v="5056.0"/>
        <n v="5055.0"/>
        <n v="5349.0"/>
        <n v="5647.0"/>
        <n v="5350.0"/>
        <n v="8376.0"/>
        <n v="7722.0"/>
        <n v="8375.0"/>
        <n v="7721.0"/>
        <n v="7720.0"/>
        <n v="4228.0"/>
        <n v="7718.0"/>
        <n v="7717.0"/>
        <n v="7094.0"/>
        <n v="7091.0"/>
        <n v="7093.0"/>
        <n v="7092.0"/>
        <n v="1670.0"/>
        <n v="9797.0"/>
        <n v="9798.0"/>
        <n v="5211.0"/>
        <n v="9800.0"/>
        <n v="9801.0"/>
        <n v="9799.0"/>
        <n v="4859.0"/>
        <n v="4858.0"/>
        <n v="8535.0"/>
        <n v="4857.0"/>
        <n v="6067.0"/>
        <n v="5327.0"/>
        <n v="468.0"/>
        <n v="6626.0"/>
        <n v="6625.0"/>
        <n v="2038.0"/>
        <n v="2037.0"/>
        <n v="7834.0"/>
        <n v="8909.0"/>
        <n v="9413.0"/>
        <n v="2538.0"/>
        <n v="2539.0"/>
        <n v="2537.0"/>
        <n v="9640.0"/>
        <n v="1713.0"/>
        <n v="2710.0"/>
        <n v="2709.0"/>
        <n v="93.0"/>
        <n v="94.0"/>
        <n v="95.0"/>
        <n v="809.0"/>
        <n v="7062.0"/>
        <n v="7764.0"/>
        <n v="7826.0"/>
        <n v="808.0"/>
        <n v="1909.0"/>
        <n v="4943.0"/>
        <n v="8128.0"/>
        <n v="9085.0"/>
        <n v="8127.0"/>
        <n v="4942.0"/>
        <n v="8126.0"/>
        <n v="9084.0"/>
        <n v="4941.0"/>
        <n v="1555.0"/>
        <n v="6390.0"/>
        <n v="6391.0"/>
        <n v="763.0"/>
        <n v="7612.0"/>
        <n v="7614.0"/>
        <n v="7613.0"/>
        <n v="7095.0"/>
        <n v="212.0"/>
        <n v="1843.0"/>
        <n v="3273.0"/>
        <n v="1844.0"/>
        <n v="7298.0"/>
        <n v="4325.0"/>
        <n v="4322.0"/>
        <n v="4323.0"/>
        <n v="7685.0"/>
        <n v="4326.0"/>
        <n v="4324.0"/>
        <n v="7686.0"/>
        <n v="1790.0"/>
        <n v="2250.0"/>
        <n v="2249.0"/>
        <n v="2251.0"/>
        <n v="2248.0"/>
        <n v="1788.0"/>
        <n v="2252.0"/>
        <n v="1789.0"/>
        <n v="6744.0"/>
        <n v="8135.0"/>
        <n v="8136.0"/>
        <n v="4217.0"/>
        <n v="4739.0"/>
        <n v="4740.0"/>
        <n v="2642.0"/>
        <n v="3463.0"/>
        <n v="2735.0"/>
        <n v="7281.0"/>
        <n v="3972.0"/>
        <n v="8775.0"/>
        <n v="8774.0"/>
        <n v="5770.0"/>
        <n v="5769.0"/>
        <n v="3792.0"/>
        <n v="4540.0"/>
        <n v="3793.0"/>
        <n v="7463.0"/>
        <n v="4541.0"/>
        <n v="230.0"/>
        <n v="229.0"/>
        <n v="8502.0"/>
        <n v="8704.0"/>
        <n v="3454.0"/>
        <n v="8503.0"/>
        <n v="8782.0"/>
        <n v="9445.0"/>
        <n v="8781.0"/>
        <n v="118.0"/>
        <n v="1128.0"/>
        <n v="1129.0"/>
        <n v="2285.0"/>
        <n v="5089.0"/>
        <n v="1883.0"/>
        <n v="5088.0"/>
        <n v="8253.0"/>
        <n v="5087.0"/>
        <n v="8252.0"/>
        <n v="1881.0"/>
        <n v="1882.0"/>
        <n v="5256.0"/>
        <n v="5255.0"/>
        <n v="6446.0"/>
        <n v="5329.0"/>
        <n v="2284.0"/>
        <n v="8250.0"/>
        <n v="8251.0"/>
        <n v="2274.0"/>
        <n v="2273.0"/>
        <n v="6344.0"/>
        <n v="6346.0"/>
        <n v="6345.0"/>
        <n v="6343.0"/>
        <n v="3997.0"/>
        <n v="3996.0"/>
        <n v="3995.0"/>
        <n v="7782.0"/>
        <n v="5174.0"/>
        <n v="3998.0"/>
        <n v="4167.0"/>
        <n v="3999.0"/>
        <n v="4768.0"/>
        <n v="7370.0"/>
        <n v="4767.0"/>
        <n v="6610.0"/>
        <n v="988.0"/>
        <n v="3658.0"/>
        <n v="3659.0"/>
        <n v="7878.0"/>
        <n v="3660.0"/>
        <n v="6290.0"/>
        <n v="2026.0"/>
        <n v="6291.0"/>
        <n v="4163.0"/>
        <n v="4164.0"/>
        <n v="9212.0"/>
        <n v="4936.0"/>
        <n v="508.0"/>
        <n v="1559.0"/>
        <n v="6924.0"/>
        <n v="4795.0"/>
        <n v="7728.0"/>
        <n v="507.0"/>
        <n v="510.0"/>
        <n v="509.0"/>
        <n v="6923.0"/>
        <n v="4954.0"/>
        <n v="2564.0"/>
        <n v="2565.0"/>
        <n v="3576.0"/>
        <n v="1646.0"/>
        <n v="9963.0"/>
        <n v="1645.0"/>
        <n v="2020.0"/>
        <n v="1566.0"/>
        <n v="1644.0"/>
        <n v="9962.0"/>
        <n v="5588.0"/>
        <n v="2018.0"/>
        <n v="2017.0"/>
        <n v="2019.0"/>
        <n v="4535.0"/>
        <n v="9928.0"/>
        <n v="4959.0"/>
        <n v="4958.0"/>
        <n v="9926.0"/>
        <n v="8780.0"/>
        <n v="816.0"/>
        <n v="9925.0"/>
        <n v="9927.0"/>
        <n v="9924.0"/>
        <n v="6487.0"/>
        <n v="6488.0"/>
        <n v="6489.0"/>
        <n v="5813.0"/>
        <n v="5812.0"/>
        <n v="8557.0"/>
        <n v="520.0"/>
        <n v="5803.0"/>
        <n v="5811.0"/>
        <n v="8556.0"/>
        <n v="521.0"/>
        <n v="522.0"/>
        <n v="7654.0"/>
        <n v="7967.0"/>
        <n v="4556.0"/>
        <n v="4557.0"/>
        <n v="1061.0"/>
        <n v="8881.0"/>
        <n v="8880.0"/>
        <n v="2558.0"/>
        <n v="1595.0"/>
        <n v="7439.0"/>
        <n v="1531.0"/>
        <n v="9858.0"/>
        <n v="5104.0"/>
        <n v="5105.0"/>
        <n v="9868.0"/>
        <n v="9867.0"/>
        <n v="5839.0"/>
        <n v="2200.0"/>
        <n v="2199.0"/>
        <n v="6259.0"/>
        <n v="694.0"/>
        <n v="693.0"/>
        <n v="6776.0"/>
        <n v="4731.0"/>
        <n v="4733.0"/>
        <n v="5755.0"/>
        <n v="991.0"/>
        <n v="4130.0"/>
        <n v="4732.0"/>
        <n v="4734.0"/>
        <n v="6435.0"/>
        <n v="6434.0"/>
        <n v="7002.0"/>
        <n v="5529.0"/>
        <n v="6808.0"/>
        <n v="6809.0"/>
        <n v="5781.0"/>
        <n v="7711.0"/>
        <n v="2769.0"/>
        <n v="4046.0"/>
        <n v="2770.0"/>
        <n v="2771.0"/>
        <n v="1148.0"/>
        <n v="1151.0"/>
        <n v="1150.0"/>
        <n v="1055.0"/>
        <n v="1056.0"/>
        <n v="1057.0"/>
        <n v="1147.0"/>
        <n v="1054.0"/>
        <n v="1149.0"/>
        <n v="3904.0"/>
        <n v="6066.0"/>
        <n v="9004.0"/>
        <n v="119.0"/>
        <n v="3909.0"/>
        <n v="3911.0"/>
        <n v="9005.0"/>
        <n v="3908.0"/>
        <n v="3910.0"/>
        <n v="3906.0"/>
        <n v="3907.0"/>
        <n v="3905.0"/>
        <n v="7646.0"/>
        <n v="2528.0"/>
        <n v="2526.0"/>
        <n v="2529.0"/>
        <n v="3470.0"/>
        <n v="2527.0"/>
        <n v="2525.0"/>
        <n v="9037.0"/>
        <n v="4821.0"/>
        <n v="5876.0"/>
        <n v="4822.0"/>
        <n v="9038.0"/>
        <n v="8466.0"/>
        <n v="8467.0"/>
        <n v="704.0"/>
        <n v="3521.0"/>
        <n v="6062.0"/>
        <n v="6061.0"/>
        <n v="924.0"/>
        <n v="7334.0"/>
        <n v="922.0"/>
        <n v="923.0"/>
        <n v="7462.0"/>
        <n v="7461.0"/>
        <n v="7335.0"/>
        <n v="9945.0"/>
        <n v="5180.0"/>
        <n v="8929.0"/>
        <n v="8931.0"/>
        <n v="4171.0"/>
        <n v="8400.0"/>
        <n v="4170.0"/>
        <n v="2094.0"/>
        <n v="8930.0"/>
        <n v="7836.0"/>
        <n v="5539.0"/>
        <n v="2069.0"/>
        <n v="5181.0"/>
        <n v="5179.0"/>
        <n v="2070.0"/>
        <n v="7835.0"/>
        <n v="9600.0"/>
        <n v="6201.0"/>
        <n v="7460.0"/>
        <n v="1063.0"/>
        <n v="7457.0"/>
        <n v="7583.0"/>
        <n v="1064.0"/>
        <n v="1067.0"/>
        <n v="1065.0"/>
        <n v="6202.0"/>
        <n v="7458.0"/>
        <n v="5250.0"/>
        <n v="1062.0"/>
        <n v="1066.0"/>
        <n v="7459.0"/>
        <n v="2755.0"/>
        <n v="5445.0"/>
        <n v="5443.0"/>
        <n v="2753.0"/>
        <n v="2756.0"/>
        <n v="2757.0"/>
        <n v="2754.0"/>
        <n v="5444.0"/>
        <n v="9303.0"/>
        <n v="9300.0"/>
        <n v="9302.0"/>
        <n v="52.0"/>
        <n v="50.0"/>
        <n v="4721.0"/>
        <n v="9304.0"/>
        <n v="9305.0"/>
        <n v="4197.0"/>
        <n v="9297.0"/>
        <n v="4720.0"/>
        <n v="6140.0"/>
        <n v="9299.0"/>
        <n v="51.0"/>
        <n v="9298.0"/>
        <n v="53.0"/>
        <n v="9301.0"/>
        <n v="2512.0"/>
        <n v="6036.0"/>
        <n v="6035.0"/>
        <n v="2291.0"/>
        <n v="2293.0"/>
        <n v="8301.0"/>
        <n v="6168.0"/>
        <n v="2292.0"/>
        <n v="6612.0"/>
        <n v="6613.0"/>
        <n v="6614.0"/>
        <n v="6615.0"/>
        <n v="6293.0"/>
        <n v="6294.0"/>
        <n v="4766.0"/>
        <n v="3141.0"/>
        <n v="6949.0"/>
        <n v="6948.0"/>
        <n v="6052.0"/>
        <n v="886.0"/>
        <n v="6051.0"/>
        <n v="6956.0"/>
        <n v="8207.0"/>
        <n v="7832.0"/>
        <n v="7829.0"/>
        <n v="75.0"/>
        <n v="73.0"/>
        <n v="7830.0"/>
        <n v="2899.0"/>
        <n v="8208.0"/>
        <n v="7831.0"/>
        <n v="74.0"/>
        <n v="1021.0"/>
        <n v="1022.0"/>
        <n v="3419.0"/>
        <n v="1023.0"/>
        <n v="3418.0"/>
        <n v="380.0"/>
        <n v="381.0"/>
        <n v="7683.0"/>
        <n v="379.0"/>
        <n v="7684.0"/>
        <n v="5861.0"/>
        <n v="3045.0"/>
        <n v="8348.0"/>
        <n v="67.0"/>
        <n v="8351.0"/>
        <n v="8350.0"/>
        <n v="8349.0"/>
        <n v="6593.0"/>
        <n v="8347.0"/>
        <n v="6592.0"/>
        <n v="3993.0"/>
        <n v="6348.0"/>
        <n v="1450.0"/>
        <n v="3994.0"/>
        <n v="6349.0"/>
        <n v="3992.0"/>
        <n v="6350.0"/>
        <n v="4115.0"/>
        <n v="4114.0"/>
        <n v="7219.0"/>
        <n v="4662.0"/>
        <n v="4660.0"/>
        <n v="7218.0"/>
        <n v="4663.0"/>
        <n v="4661.0"/>
        <n v="4658.0"/>
        <n v="7220.0"/>
        <n v="3778.0"/>
        <n v="7217.0"/>
        <n v="4659.0"/>
        <n v="4657.0"/>
        <n v="9551.0"/>
        <n v="5727.0"/>
        <n v="305.0"/>
        <n v="6595.0"/>
        <n v="3403.0"/>
        <n v="5889.0"/>
        <n v="2976.0"/>
        <n v="2975.0"/>
        <n v="1979.0"/>
        <n v="5709.0"/>
        <n v="5064.0"/>
        <n v="5062.0"/>
        <n v="1152.0"/>
        <n v="5063.0"/>
        <n v="5528.0"/>
        <n v="5711.0"/>
        <n v="5708.0"/>
        <n v="5710.0"/>
        <n v="5712.0"/>
        <n v="9786.0"/>
        <n v="8465.0"/>
        <n v="8248.0"/>
        <n v="8247.0"/>
        <n v="9541.0"/>
        <n v="8664.0"/>
        <n v="2804.0"/>
        <n v="6261.0"/>
        <n v="5212.0"/>
        <n v="2805.0"/>
        <n v="4716.0"/>
        <n v="8662.0"/>
        <n v="8663.0"/>
        <n v="7160.0"/>
        <n v="7161.0"/>
        <n v="695.0"/>
        <n v="700.0"/>
        <n v="6688.0"/>
        <n v="7406.0"/>
        <n v="698.0"/>
        <n v="701.0"/>
        <n v="697.0"/>
        <n v="7407.0"/>
        <n v="7404.0"/>
        <n v="699.0"/>
        <n v="7405.0"/>
        <n v="696.0"/>
        <n v="8589.0"/>
        <n v="5644.0"/>
        <n v="1468.0"/>
        <n v="9986.0"/>
        <n v="9985.0"/>
        <n v="4290.0"/>
        <n v="4289.0"/>
        <n v="9051.0"/>
        <n v="6703.0"/>
        <n v="6702.0"/>
        <n v="5248.0"/>
        <n v="6920.0"/>
        <n v="5337.0"/>
        <n v="8103.0"/>
        <n v="8105.0"/>
        <n v="8104.0"/>
        <n v="8102.0"/>
        <n v="7625.0"/>
        <n v="3297.0"/>
        <n v="5093.0"/>
        <n v="3298.0"/>
        <n v="7626.0"/>
        <n v="786.0"/>
        <n v="6900.0"/>
        <n v="6899.0"/>
        <n v="9108.0"/>
        <n v="4966.0"/>
        <n v="1296.0"/>
        <n v="9109.0"/>
        <n v="1937.0"/>
        <n v="4572.0"/>
        <n v="4571.0"/>
        <n v="9110.0"/>
        <n v="7295.0"/>
        <n v="4605.0"/>
        <n v="4606.0"/>
        <n v="9578.0"/>
        <n v="9577.0"/>
        <n v="4604.0"/>
        <n v="9576.0"/>
        <n v="4603.0"/>
        <n v="4607.0"/>
        <n v="8387.0"/>
        <n v="1344.0"/>
        <n v="4608.0"/>
        <n v="4609.0"/>
        <n v="157.0"/>
        <n v="8388.0"/>
        <n v="1345.0"/>
        <n v="4610.0"/>
        <n v="9371.0"/>
        <n v="945.0"/>
        <n v="9881.0"/>
        <n v="946.0"/>
        <n v="9373.0"/>
        <n v="944.0"/>
        <n v="9446.0"/>
        <n v="9372.0"/>
        <n v="9553.0"/>
        <n v="5516.0"/>
        <n v="5514.0"/>
        <n v="5515.0"/>
        <n v="6885.0"/>
        <n v="2559.0"/>
        <n v="9476.0"/>
        <n v="9477.0"/>
        <n v="9785.0"/>
        <n v="155.0"/>
        <n v="2561.0"/>
        <n v="7748.0"/>
        <n v="9784.0"/>
        <n v="9475.0"/>
        <n v="7379.0"/>
        <n v="913.0"/>
        <n v="154.0"/>
        <n v="2560.0"/>
        <n v="156.0"/>
        <n v="9478.0"/>
        <n v="9783.0"/>
        <n v="9096.0"/>
        <n v="3969.0"/>
        <n v="9565.0"/>
        <n v="9097.0"/>
        <n v="9095.0"/>
        <n v="3970.0"/>
        <n v="9094.0"/>
        <n v="1817.0"/>
        <n v="3361.0"/>
        <n v="7250.0"/>
        <n v="7251.0"/>
        <n v="3362.0"/>
        <n v="1816.0"/>
        <n v="8829.0"/>
        <n v="6559.0"/>
        <n v="8539.0"/>
        <n v="8538.0"/>
        <n v="8537.0"/>
        <n v="2412.0"/>
        <n v="9816.0"/>
        <n v="9821.0"/>
        <n v="9819.0"/>
        <n v="9817.0"/>
        <n v="9822.0"/>
        <n v="9818.0"/>
        <n v="9165.0"/>
        <n v="9164.0"/>
        <n v="9820.0"/>
        <n v="5835.0"/>
        <n v="4952.0"/>
        <n v="5837.0"/>
        <n v="5671.0"/>
        <n v="4579.0"/>
        <n v="5672.0"/>
        <n v="5836.0"/>
        <n v="3035.0"/>
        <n v="3121.0"/>
        <n v="3125.0"/>
        <n v="3037.0"/>
        <n v="3124.0"/>
        <n v="3126.0"/>
        <n v="3039.0"/>
        <n v="3122.0"/>
        <n v="3036.0"/>
        <n v="3038.0"/>
        <n v="3120.0"/>
        <n v="3119.0"/>
        <n v="3123.0"/>
        <n v="6914.0"/>
        <n v="9072.0"/>
        <n v="2980.0"/>
        <n v="2981.0"/>
        <n v="3446.0"/>
        <n v="3706.0"/>
        <n v="4738.0"/>
        <n v="1038.0"/>
        <n v="4737.0"/>
        <n v="6089.0"/>
        <n v="3704.0"/>
        <n v="4736.0"/>
        <n v="8274.0"/>
        <n v="3703.0"/>
        <n v="3705.0"/>
        <n v="1327.0"/>
        <n v="3884.0"/>
        <n v="5815.0"/>
        <n v="7597.0"/>
        <n v="3883.0"/>
        <n v="3882.0"/>
        <n v="3881.0"/>
        <n v="3937.0"/>
        <n v="8750.0"/>
        <n v="1024.0"/>
        <n v="8751.0"/>
        <n v="3939.0"/>
        <n v="3938.0"/>
        <n v="7751.0"/>
        <n v="6731.0"/>
        <n v="7753.0"/>
        <n v="6106.0"/>
        <n v="4195.0"/>
        <n v="7750.0"/>
        <n v="6730.0"/>
        <n v="2041.0"/>
        <n v="7749.0"/>
        <n v="6732.0"/>
        <n v="2039.0"/>
        <n v="7752.0"/>
        <n v="2042.0"/>
        <n v="2040.0"/>
        <n v="4449.0"/>
        <n v="4451.0"/>
        <n v="5086.0"/>
        <n v="9391.0"/>
        <n v="9432.0"/>
        <n v="4450.0"/>
        <n v="9483.0"/>
        <n v="2745.0"/>
        <n v="8012.0"/>
        <n v="2744.0"/>
        <n v="5133.0"/>
        <n v="3520.0"/>
        <n v="340.0"/>
        <n v="8833.0"/>
        <n v="6704.0"/>
        <n v="1593.0"/>
        <n v="8079.0"/>
        <n v="8077.0"/>
        <n v="8078.0"/>
        <n v="6705.0"/>
        <n v="6706.0"/>
        <n v="8035.0"/>
        <n v="4045.0"/>
        <n v="1869.0"/>
        <n v="4316.0"/>
        <n v="4317.0"/>
        <n v="8033.0"/>
        <n v="4315.0"/>
        <n v="1868.0"/>
        <n v="8034.0"/>
        <n v="8036.0"/>
        <n v="789.0"/>
        <n v="384.0"/>
        <n v="792.0"/>
        <n v="7150.0"/>
        <n v="791.0"/>
        <n v="790.0"/>
        <n v="8276.0"/>
        <n v="6976.0"/>
        <n v="9971.0"/>
        <n v="9093.0"/>
        <n v="9092.0"/>
        <n v="6977.0"/>
        <n v="9972.0"/>
        <n v="9024.0"/>
        <n v="4794.0"/>
        <n v="2205.0"/>
        <n v="9737.0"/>
        <n v="5814.0"/>
        <n v="4132.0"/>
        <n v="8850.0"/>
        <n v="3491.0"/>
        <n v="8849.0"/>
        <n v="8851.0"/>
        <n v="8852.0"/>
        <n v="2508.0"/>
        <n v="3493.0"/>
        <n v="3489.0"/>
        <n v="3490.0"/>
        <n v="4133.0"/>
        <n v="3492.0"/>
        <n v="588.0"/>
        <n v="1052.0"/>
        <n v="1051.0"/>
        <n v="587.0"/>
        <n v="1053.0"/>
        <n v="7919.0"/>
        <n v="1253.0"/>
        <n v="1287.0"/>
        <n v="8298.0"/>
        <n v="4406.0"/>
        <n v="8299.0"/>
        <n v="3003.0"/>
        <n v="2636.0"/>
        <n v="2635.0"/>
        <n v="4405.0"/>
        <n v="1020.0"/>
        <n v="5164.0"/>
        <n v="1019.0"/>
        <n v="6838.0"/>
        <n v="2416.0"/>
        <n v="1018.0"/>
        <n v="1017.0"/>
        <n v="4192.0"/>
        <n v="3683.0"/>
        <n v="3682.0"/>
        <n v="3455.0"/>
        <n v="3678.0"/>
        <n v="3684.0"/>
        <n v="1783.0"/>
        <n v="4276.0"/>
        <n v="3679.0"/>
        <n v="1782.0"/>
        <n v="3686.0"/>
        <n v="3681.0"/>
        <n v="3782.0"/>
        <n v="3680.0"/>
        <n v="3685.0"/>
        <n v="8089.0"/>
        <n v="3198.0"/>
        <n v="2054.0"/>
        <n v="2049.0"/>
        <n v="2462.0"/>
        <n v="5040.0"/>
        <n v="2053.0"/>
        <n v="2051.0"/>
        <n v="2050.0"/>
        <n v="5039.0"/>
        <n v="5041.0"/>
        <n v="2052.0"/>
        <n v="2461.0"/>
        <n v="4546.0"/>
        <n v="4544.0"/>
        <n v="4547.0"/>
        <n v="4545.0"/>
        <n v="4549.0"/>
        <n v="4550.0"/>
        <n v="7796.0"/>
        <n v="4548.0"/>
        <n v="1701.0"/>
        <n v="1829.0"/>
        <n v="1703.0"/>
        <n v="1702.0"/>
        <n v="1758.0"/>
        <n v="7866.0"/>
        <n v="7867.0"/>
        <n v="7864.0"/>
        <n v="7865.0"/>
        <n v="4601.0"/>
        <n v="4602.0"/>
        <n v="4049.0"/>
        <n v="4048.0"/>
        <n v="2541.0"/>
        <n v="4600.0"/>
        <n v="2540.0"/>
        <n v="8552.0"/>
        <n v="4000.0"/>
        <n v="2778.0"/>
        <n v="8551.0"/>
        <n v="7340.0"/>
        <n v="5832.0"/>
        <n v="9805.0"/>
        <n v="9804.0"/>
        <n v="9803.0"/>
        <n v="1451.0"/>
        <n v="1852.0"/>
        <n v="4386.0"/>
        <n v="1850.0"/>
        <n v="1851.0"/>
        <n v="1855.0"/>
        <n v="4383.0"/>
        <n v="1854.0"/>
        <n v="1853.0"/>
        <n v="4384.0"/>
        <n v="4385.0"/>
        <n v="4846.0"/>
        <n v="3323.0"/>
        <n v="3324.0"/>
        <n v="6501.0"/>
        <n v="6499.0"/>
        <n v="6500.0"/>
        <n v="6498.0"/>
        <n v="6944.0"/>
        <n v="2807.0"/>
        <n v="2810.0"/>
        <n v="6824.0"/>
        <n v="2808.0"/>
        <n v="1070.0"/>
        <n v="6825.0"/>
        <n v="2809.0"/>
        <n v="8814.0"/>
        <n v="7435.0"/>
        <n v="7436.0"/>
        <n v="4318.0"/>
        <n v="947.0"/>
        <n v="7437.0"/>
        <n v="9964.0"/>
        <n v="6218.0"/>
        <n v="272.0"/>
        <n v="274.0"/>
        <n v="273.0"/>
        <n v="2175.0"/>
        <n v="6550.0"/>
        <n v="8732.0"/>
        <n v="1003.0"/>
        <n v="1004.0"/>
        <n v="4581.0"/>
        <n v="1002.0"/>
        <n v="1505.0"/>
        <n v="1506.0"/>
        <n v="4969.0"/>
        <n v="4968.0"/>
        <n v="4645.0"/>
        <n v="4644.0"/>
        <n v="4967.0"/>
        <n v="4970.0"/>
        <n v="8180.0"/>
        <n v="5857.0"/>
        <n v="5855.0"/>
        <n v="5858.0"/>
        <n v="5856.0"/>
        <n v="9544.0"/>
        <n v="9542.0"/>
        <n v="9543.0"/>
        <n v="2307.0"/>
        <n v="9545.0"/>
        <n v="4466.0"/>
        <n v="8900.0"/>
        <n v="6186.0"/>
        <n v="8899.0"/>
        <n v="5100.0"/>
        <n v="5156.0"/>
        <n v="5155.0"/>
        <n v="8090.0"/>
        <n v="2932.0"/>
        <n v="6662.0"/>
        <n v="6661.0"/>
        <n v="2931.0"/>
        <n v="9889.0"/>
        <n v="2933.0"/>
        <n v="6663.0"/>
        <n v="226.0"/>
        <n v="228.0"/>
        <n v="1582.0"/>
        <n v="227.0"/>
        <n v="1581.0"/>
        <n v="1587.0"/>
        <n v="1585.0"/>
        <n v="1580.0"/>
        <n v="1584.0"/>
        <n v="7125.0"/>
        <n v="3257.0"/>
        <n v="7124.0"/>
        <n v="1586.0"/>
        <n v="1588.0"/>
        <n v="1589.0"/>
        <n v="5035.0"/>
        <n v="1583.0"/>
        <n v="1616.0"/>
        <n v="6644.0"/>
        <n v="1617.0"/>
        <n v="6646.0"/>
        <n v="7311.0"/>
        <n v="6645.0"/>
        <n v="1618.0"/>
        <n v="7200.0"/>
        <n v="5758.0"/>
        <n v="7199.0"/>
        <n v="3348.0"/>
        <n v="9671.0"/>
        <n v="7582.0"/>
        <n v="4796.0"/>
        <n v="9575.0"/>
        <n v="6260.0"/>
        <n v="2637.0"/>
        <n v="5203.0"/>
        <n v="5204.0"/>
        <n v="2550.0"/>
        <n v="7977.0"/>
        <n v="2548.0"/>
        <n v="9220.0"/>
        <n v="7976.0"/>
        <n v="7972.0"/>
        <n v="7975.0"/>
        <n v="2549.0"/>
        <n v="7974.0"/>
        <n v="9219.0"/>
        <n v="2551.0"/>
        <n v="7973.0"/>
        <n v="7971.0"/>
        <n v="9436.0"/>
        <n v="9434.0"/>
        <n v="1458.0"/>
        <n v="9435.0"/>
        <n v="9433.0"/>
        <n v="9190.0"/>
        <n v="4635.0"/>
        <n v="7008.0"/>
        <n v="780.0"/>
        <n v="4634.0"/>
        <n v="778.0"/>
        <n v="9192.0"/>
        <n v="9188.0"/>
        <n v="779.0"/>
        <n v="9191.0"/>
        <n v="8516.0"/>
        <n v="7009.0"/>
        <n v="9189.0"/>
        <n v="7010.0"/>
        <n v="8515.0"/>
        <n v="781.0"/>
        <n v="1175.0"/>
        <n v="2209.0"/>
        <n v="3097.0"/>
        <n v="4020.0"/>
        <n v="3094.0"/>
        <n v="4016.0"/>
        <n v="4015.0"/>
        <n v="4018.0"/>
        <n v="3095.0"/>
        <n v="3096.0"/>
        <n v="4019.0"/>
        <n v="4017.0"/>
        <n v="4014.0"/>
        <n v="4096.0"/>
        <n v="4094.0"/>
        <n v="663.0"/>
        <n v="7768.0"/>
        <n v="662.0"/>
        <n v="9517.0"/>
        <n v="9519.0"/>
        <n v="3157.0"/>
        <n v="660.0"/>
        <n v="7615.0"/>
        <n v="661.0"/>
        <n v="4095.0"/>
        <n v="3158.0"/>
        <n v="9518.0"/>
        <n v="6799.0"/>
        <n v="2669.0"/>
        <n v="6798.0"/>
        <n v="6797.0"/>
        <n v="2670.0"/>
        <n v="1293.0"/>
        <n v="7980.0"/>
        <n v="1295.0"/>
        <n v="1294.0"/>
        <n v="1005.0"/>
        <n v="8057.0"/>
        <n v="9430.0"/>
        <n v="8055.0"/>
        <n v="3056.0"/>
        <n v="8059.0"/>
        <n v="9693.0"/>
        <n v="8056.0"/>
        <n v="8058.0"/>
        <n v="9431.0"/>
        <n v="8060.0"/>
        <n v="6471.0"/>
        <n v="6472.0"/>
        <n v="6124.0"/>
        <n v="761.0"/>
        <n v="2355.0"/>
        <n v="2356.0"/>
        <n v="2354.0"/>
        <n v="2357.0"/>
        <n v="9134.0"/>
        <n v="2819.0"/>
        <n v="335.0"/>
        <n v="2817.0"/>
        <n v="2818.0"/>
        <n v="337.0"/>
        <n v="336.0"/>
        <n v="2816.0"/>
        <n v="531.0"/>
        <n v="1859.0"/>
        <n v="1740.0"/>
        <n v="8463.0"/>
        <n v="2840.0"/>
        <n v="1739.0"/>
        <n v="1860.0"/>
        <n v="4456.0"/>
        <n v="530.0"/>
        <n v="529.0"/>
        <n v="6046.0"/>
        <n v="1738.0"/>
        <n v="84.0"/>
        <n v="4457.0"/>
        <n v="5496.0"/>
        <n v="4258.0"/>
        <n v="1119.0"/>
        <n v="4617.0"/>
        <n v="1118.0"/>
        <n v="1120.0"/>
        <n v="1121.0"/>
        <n v="1762.0"/>
        <n v="4490.0"/>
        <n v="4489.0"/>
        <n v="4488.0"/>
        <n v="5282.0"/>
        <n v="1761.0"/>
        <n v="5283.0"/>
        <n v="1763.0"/>
        <n v="6674.0"/>
        <n v="6257.0"/>
        <n v="4985.0"/>
        <n v="8791.0"/>
        <n v="6355.0"/>
        <n v="2536.0"/>
        <n v="2204.0"/>
        <n v="6354.0"/>
        <n v="3420.0"/>
        <n v="9981.0"/>
        <n v="2203.0"/>
        <n v="2806.0"/>
        <n v="5010.0"/>
        <n v="4109.0"/>
        <n v="6790.0"/>
        <n v="4108.0"/>
        <n v="8630.0"/>
        <n v="5011.0"/>
        <n v="6901.0"/>
        <n v="5009.0"/>
        <n v="8627.0"/>
        <n v="146.0"/>
        <n v="8628.0"/>
        <n v="8631.0"/>
        <n v="8629.0"/>
        <n v="5057.0"/>
        <n v="6255.0"/>
        <n v="5058.0"/>
        <n v="3468.0"/>
        <n v="5765.0"/>
        <n v="3467.0"/>
        <n v="581.0"/>
        <n v="3466.0"/>
        <n v="7724.0"/>
        <n v="2631.0"/>
        <n v="7491.0"/>
        <n v="7205.0"/>
        <n v="6673.0"/>
        <n v="8026.0"/>
        <n v="8029.0"/>
        <n v="8862.0"/>
        <n v="8864.0"/>
        <n v="8865.0"/>
        <n v="8027.0"/>
        <n v="8861.0"/>
        <n v="3318.0"/>
        <n v="3319.0"/>
        <n v="8028.0"/>
        <n v="8550.0"/>
        <n v="8863.0"/>
        <n v="5210.0"/>
        <n v="5206.0"/>
        <n v="9056.0"/>
        <n v="5207.0"/>
        <n v="2900.0"/>
        <n v="5208.0"/>
        <n v="2901.0"/>
        <n v="5205.0"/>
        <n v="5209.0"/>
        <n v="9909.0"/>
        <n v="9907.0"/>
        <n v="8187.0"/>
        <n v="9906.0"/>
        <n v="9908.0"/>
        <n v="5189.0"/>
        <n v="6353.0"/>
        <n v="8264.0"/>
        <n v="6788.0"/>
        <n v="9910.0"/>
        <n v="6789.0"/>
        <n v="5188.0"/>
        <n v="8186.0"/>
        <n v="9911.0"/>
        <n v="5948.0"/>
        <n v="3826.0"/>
        <n v="1375.0"/>
        <n v="3825.0"/>
        <n v="1815.0"/>
        <n v="3824.0"/>
        <n v="2449.0"/>
        <n v="2326.0"/>
        <n v="3817.0"/>
        <n v="2328.0"/>
        <n v="1194.0"/>
        <n v="2236.0"/>
        <n v="7472.0"/>
        <n v="7471.0"/>
        <n v="1196.0"/>
        <n v="2327.0"/>
        <n v="1195.0"/>
        <n v="3819.0"/>
        <n v="1197.0"/>
        <n v="2237.0"/>
        <n v="3818.0"/>
        <n v="9401.0"/>
        <n v="5918.0"/>
        <n v="5921.0"/>
        <n v="28.0"/>
        <n v="5919.0"/>
        <n v="5922.0"/>
        <n v="5916.0"/>
        <n v="5923.0"/>
        <n v="1016.0"/>
        <n v="30.0"/>
        <n v="5917.0"/>
        <n v="32.0"/>
        <n v="5920.0"/>
        <n v="3530.0"/>
        <n v="3016.0"/>
        <n v="5914.0"/>
        <n v="33.0"/>
        <n v="34.0"/>
        <n v="1675.0"/>
        <n v="4062.0"/>
        <n v="5915.0"/>
        <n v="29.0"/>
        <n v="1676.0"/>
        <n v="31.0"/>
        <n v="4976.0"/>
        <n v="3733.0"/>
        <n v="5051.0"/>
        <n v="3731.0"/>
        <n v="578.0"/>
        <n v="3732.0"/>
        <n v="3760.0"/>
        <n v="576.0"/>
        <n v="3761.0"/>
        <n v="5619.0"/>
        <n v="3730.0"/>
        <n v="577.0"/>
        <n v="3759.0"/>
        <n v="3734.0"/>
        <n v="6629.0"/>
        <n v="1303.0"/>
        <n v="9599.0"/>
        <n v="9306.0"/>
        <n v="6169.0"/>
        <n v="5107.0"/>
        <n v="8209.0"/>
        <n v="8062.0"/>
        <n v="8437.0"/>
        <n v="8037.0"/>
        <n v="9146.0"/>
        <n v="8061.0"/>
        <n v="8210.0"/>
        <n v="6177.0"/>
        <n v="3031.0"/>
        <n v="3852.0"/>
        <n v="2787.0"/>
        <n v="4619.0"/>
        <n v="6184.0"/>
        <n v="1418.0"/>
        <n v="6180.0"/>
        <n v="2786.0"/>
        <n v="6179.0"/>
        <n v="6183.0"/>
        <n v="4618.0"/>
        <n v="6176.0"/>
        <n v="1417.0"/>
        <n v="6178.0"/>
        <n v="6181.0"/>
        <n v="6182.0"/>
        <n v="3032.0"/>
        <n v="1419.0"/>
        <n v="2272.0"/>
        <n v="5840.0"/>
        <n v="7805.0"/>
        <n v="7804.0"/>
        <n v="960.0"/>
        <n v="7807.0"/>
        <n v="7803.0"/>
        <n v="8854.0"/>
        <n v="9043.0"/>
        <n v="8855.0"/>
        <n v="5841.0"/>
        <n v="7806.0"/>
        <n v="9919.0"/>
        <n v="5771.0"/>
        <n v="1628.0"/>
        <n v="1472.0"/>
        <n v="9152.0"/>
        <n v="7742.0"/>
        <n v="9573.0"/>
        <n v="3426.0"/>
        <n v="9574.0"/>
        <n v="4074.0"/>
        <n v="9570.0"/>
        <n v="9572.0"/>
        <n v="9571.0"/>
        <n v="4915.0"/>
        <n v="9153.0"/>
        <n v="9154.0"/>
        <n v="4916.0"/>
        <n v="5772.0"/>
        <n v="3427.0"/>
        <n v="1695.0"/>
        <n v="5597.0"/>
        <n v="7590.0"/>
        <n v="8214.0"/>
        <n v="7839.0"/>
        <n v="9268.0"/>
        <n v="5726.0"/>
        <n v="6452.0"/>
        <n v="8216.0"/>
        <n v="25.0"/>
        <n v="2447.0"/>
        <n v="8217.0"/>
        <n v="7837.0"/>
        <n v="9437.0"/>
        <n v="9269.0"/>
        <n v="1697.0"/>
        <n v="8215.0"/>
        <n v="1696.0"/>
        <n v="7838.0"/>
        <n v="6450.0"/>
        <n v="6451.0"/>
        <n v="5118.0"/>
        <n v="2497.0"/>
        <n v="2556.0"/>
        <n v="1424.0"/>
        <n v="1420.0"/>
        <n v="1425.0"/>
        <n v="1422.0"/>
        <n v="5119.0"/>
        <n v="282.0"/>
        <n v="281.0"/>
        <n v="284.0"/>
        <n v="5120.0"/>
        <n v="1426.0"/>
        <n v="2498.0"/>
        <n v="1423.0"/>
        <n v="1649.0"/>
        <n v="286.0"/>
        <n v="1421.0"/>
        <n v="1650.0"/>
        <n v="285.0"/>
        <n v="6959.0"/>
        <n v="7847.0"/>
        <n v="6960.0"/>
        <n v="3436.0"/>
        <n v="8928.0"/>
        <n v="7216.0"/>
        <n v="7846.0"/>
        <n v="3437.0"/>
        <n v="7215.0"/>
        <n v="6961.0"/>
        <n v="4933.0"/>
        <n v="8162.0"/>
        <n v="9455.0"/>
        <n v="2255.0"/>
        <n v="9453.0"/>
        <n v="8163.0"/>
        <n v="9452.0"/>
        <n v="2254.0"/>
        <n v="9454.0"/>
        <n v="4935.0"/>
        <n v="4934.0"/>
        <n v="9489.0"/>
        <n v="6269.0"/>
        <n v="6268.0"/>
        <n v="9036.0"/>
        <n v="1444.0"/>
        <n v="9035.0"/>
        <n v="3222.0"/>
        <n v="6955.0"/>
        <n v="3903.0"/>
        <n v="2043.0"/>
        <n v="8744.0"/>
        <n v="8189.0"/>
        <n v="8427.0"/>
        <n v="8743.0"/>
        <n v="7797.0"/>
        <n v="6954.0"/>
        <n v="6630.0"/>
        <n v="3221.0"/>
        <n v="8190.0"/>
        <n v="6953.0"/>
        <n v="3220.0"/>
        <n v="784.0"/>
        <n v="3075.0"/>
        <n v="783.0"/>
        <n v="785.0"/>
        <n v="1922.0"/>
        <n v="782.0"/>
        <n v="1300.0"/>
        <n v="2129.0"/>
        <n v="636.0"/>
        <n v="2128.0"/>
        <n v="4622.0"/>
        <n v="928.0"/>
        <n v="8769.0"/>
        <n v="6226.0"/>
        <n v="6227.0"/>
        <n v="5611.0"/>
        <n v="929.0"/>
        <n v="5509.0"/>
        <n v="6454.0"/>
        <n v="8134.0"/>
        <n v="2490.0"/>
        <n v="9263.0"/>
        <n v="7312.0"/>
        <n v="5718.0"/>
        <n v="5717.0"/>
        <n v="5716.0"/>
        <n v="5719.0"/>
        <n v="9264.0"/>
        <n v="7314.0"/>
        <n v="882.0"/>
        <n v="2491.0"/>
        <n v="7313.0"/>
        <n v="9914.0"/>
        <n v="9913.0"/>
        <n v="6833.0"/>
        <n v="5186.0"/>
        <n v="4719.0"/>
        <n v="5345.0"/>
        <n v="5.0"/>
        <n v="4.0"/>
        <n v="190.0"/>
        <n v="2915.0"/>
        <n v="2117.0"/>
        <n v="7863.0"/>
        <n v="193.0"/>
        <n v="2916.0"/>
        <n v="2917.0"/>
        <n v="7862.0"/>
        <n v="191.0"/>
        <n v="194.0"/>
        <n v="192.0"/>
        <n v="847.0"/>
        <n v="848.0"/>
        <n v="1438.0"/>
        <n v="110.0"/>
        <n v="6878.0"/>
        <n v="7907.0"/>
        <n v="1439.0"/>
        <n v="6879.0"/>
        <n v="7906.0"/>
        <n v="4631.0"/>
        <n v="6969.0"/>
        <n v="3405.0"/>
        <n v="9416.0"/>
        <n v="6137.0"/>
        <n v="9417.0"/>
        <n v="9415.0"/>
        <n v="6136.0"/>
        <n v="3962.0"/>
        <n v="5436.0"/>
        <n v="872.0"/>
        <n v="3961.0"/>
        <n v="5435.0"/>
        <n v="8980.0"/>
        <n v="9059.0"/>
        <n v="8069.0"/>
        <n v="9058.0"/>
        <n v="8574.0"/>
        <n v="8068.0"/>
        <n v="8474.0"/>
        <n v="1174.0"/>
        <n v="5419.0"/>
        <n v="3868.0"/>
        <n v="3870.0"/>
        <n v="4253.0"/>
        <n v="4254.0"/>
        <n v="3871.0"/>
        <n v="3872.0"/>
        <n v="8494.0"/>
        <n v="8493.0"/>
        <n v="3869.0"/>
        <n v="4252.0"/>
        <n v="8495.0"/>
        <n v="4275.0"/>
        <n v="3873.0"/>
        <n v="5420.0"/>
        <n v="5487.0"/>
        <n v="6424.0"/>
        <n v="5373.0"/>
        <n v="5375.0"/>
        <n v="5374.0"/>
        <n v="4381.0"/>
        <n v="4382.0"/>
        <n v="6539.0"/>
        <n v="9393.0"/>
        <n v="6540.0"/>
        <n v="7089.0"/>
        <n v="8081.0"/>
        <n v="8084.0"/>
        <n v="8085.0"/>
        <n v="5161.0"/>
        <n v="2090.0"/>
        <n v="5160.0"/>
        <n v="8082.0"/>
        <n v="8083.0"/>
        <n v="999.0"/>
        <n v="997.0"/>
        <n v="998.0"/>
        <n v="1000.0"/>
        <n v="6326.0"/>
        <n v="6325.0"/>
        <n v="1919.0"/>
        <n v="3691.0"/>
        <n v="8478.0"/>
        <n v="3694.0"/>
        <n v="5253.0"/>
        <n v="3693.0"/>
        <n v="3692.0"/>
        <n v="2111.0"/>
        <n v="2108.0"/>
        <n v="2114.0"/>
        <n v="1427.0"/>
        <n v="2110.0"/>
        <n v="1428.0"/>
        <n v="2112.0"/>
        <n v="2115.0"/>
        <n v="1232.0"/>
        <n v="195.0"/>
        <n v="2109.0"/>
        <n v="2116.0"/>
        <n v="1233.0"/>
        <n v="1429.0"/>
        <n v="1430.0"/>
        <n v="2113.0"/>
        <n v="398.0"/>
        <n v="2296.0"/>
        <n v="5860.0"/>
        <n v="6551.0"/>
        <n v="1648.0"/>
        <n v="2297.0"/>
        <n v="1647.0"/>
        <n v="7006.0"/>
        <n v="2294.0"/>
        <n v="2299.0"/>
        <n v="2802.0"/>
        <n v="2298.0"/>
        <n v="2300.0"/>
        <n v="1167.0"/>
        <n v="9605.0"/>
        <n v="9194.0"/>
        <n v="9193.0"/>
        <n v="8167.0"/>
        <n v="8165.0"/>
        <n v="283.0"/>
        <n v="8164.0"/>
        <n v="8166.0"/>
        <n v="6006.0"/>
        <n v="9057.0"/>
        <n v="5764.0"/>
        <n v="1488.0"/>
        <n v="1487.0"/>
        <n v="2586.0"/>
        <n v="1489.0"/>
        <n v="1833.0"/>
        <n v="5686.0"/>
        <n v="9076.0"/>
        <n v="5074.0"/>
        <n v="3814.0"/>
        <n v="9077.0"/>
        <n v="3310.0"/>
        <n v="2911.0"/>
        <n v="1008.0"/>
        <n v="1007.0"/>
        <n v="9105.0"/>
        <n v="9103.0"/>
        <n v="9104.0"/>
        <n v="1529.0"/>
        <n v="6048.0"/>
        <n v="9107.0"/>
        <n v="532.0"/>
        <n v="1530.0"/>
        <n v="5052.0"/>
        <n v="5275.0"/>
        <n v="9102.0"/>
        <n v="6049.0"/>
        <n v="7905.0"/>
        <n v="9106.0"/>
        <n v="3026.0"/>
        <n v="3021.0"/>
        <n v="2260.0"/>
        <n v="2261.0"/>
        <n v="8202.0"/>
        <n v="8205.0"/>
        <n v="3020.0"/>
        <n v="8204.0"/>
        <n v="5141.0"/>
        <n v="6991.0"/>
        <n v="8203.0"/>
        <n v="3023.0"/>
        <n v="6992.0"/>
        <n v="3022.0"/>
        <n v="9742.0"/>
        <n v="4569.0"/>
        <n v="3025.0"/>
        <n v="8644.0"/>
        <n v="8645.0"/>
        <n v="8643.0"/>
        <n v="6993.0"/>
        <n v="6995.0"/>
        <n v="8001.0"/>
        <n v="1918.0"/>
        <n v="6994.0"/>
        <n v="8206.0"/>
        <n v="8646.0"/>
        <n v="6947.0"/>
        <n v="5008.0"/>
        <n v="5340.0"/>
        <n v="1989.0"/>
        <n v="1991.0"/>
        <n v="5341.0"/>
        <n v="1990.0"/>
        <n v="8742.0"/>
        <n v="1564.0"/>
        <n v="5007.0"/>
        <n v="1988.0"/>
        <n v="5339.0"/>
        <n v="5342.0"/>
        <n v="5851.0"/>
        <n v="5006.0"/>
        <n v="5853.0"/>
        <n v="5850.0"/>
        <n v="266.0"/>
        <n v="5852.0"/>
        <n v="5849.0"/>
        <n v="9552.0"/>
        <n v="9314.0"/>
        <n v="9315.0"/>
        <n v="8379.0"/>
        <n v="3807.0"/>
        <n v="3809.0"/>
        <n v="2689.0"/>
        <n v="9331.0"/>
        <n v="3810.0"/>
        <n v="8378.0"/>
        <n v="3808.0"/>
        <n v="3811.0"/>
        <n v="3812.0"/>
        <n v="8380.0"/>
        <n v="105.0"/>
        <n v="8625.0"/>
        <n v="9932.0"/>
        <n v="2739.0"/>
        <n v="2736.0"/>
        <n v="9933.0"/>
        <n v="106.0"/>
        <n v="9692.0"/>
        <n v="2738.0"/>
        <n v="6198.0"/>
        <n v="6200.0"/>
        <n v="9931.0"/>
        <n v="2737.0"/>
        <n v="7275.0"/>
        <n v="6466.0"/>
        <n v="104.0"/>
        <n v="6199.0"/>
        <n v="8624.0"/>
        <n v="7276.0"/>
        <n v="5113.0"/>
        <n v="1006.0"/>
        <n v="6710.0"/>
        <n v="5721.0"/>
        <n v="2436.0"/>
        <n v="3833.0"/>
        <n v="3832.0"/>
        <n v="2396.0"/>
        <n v="6709.0"/>
        <n v="2395.0"/>
        <n v="5722.0"/>
        <n v="3902.0"/>
        <n v="2397.0"/>
        <n v="5723.0"/>
        <n v="2435.0"/>
        <n v="6187.0"/>
        <n v="6189.0"/>
        <n v="550.0"/>
        <n v="549.0"/>
        <n v="6188.0"/>
        <n v="551.0"/>
        <n v="9022.0"/>
        <n v="8832.0"/>
        <n v="6794.0"/>
        <n v="1627.0"/>
        <n v="4193.0"/>
        <n v="2812.0"/>
        <n v="4194.0"/>
        <n v="2815.0"/>
        <n v="6796.0"/>
        <n v="2811.0"/>
        <n v="7442.0"/>
        <n v="2814.0"/>
        <n v="6795.0"/>
        <n v="2813.0"/>
        <n v="5847.0"/>
        <n v="5848.0"/>
        <n v="5846.0"/>
        <n v="8010.0"/>
        <n v="8008.0"/>
        <n v="5843.0"/>
        <n v="4421.0"/>
        <n v="5845.0"/>
        <n v="5844.0"/>
        <n v="8009.0"/>
        <n v="5842.0"/>
        <n v="6996.0"/>
        <n v="7952.0"/>
        <n v="7953.0"/>
        <n v="3698.0"/>
        <n v="6952.0"/>
        <n v="842.0"/>
        <n v="5901.0"/>
        <n v="7995.0"/>
        <n v="4059.0"/>
        <n v="2133.0"/>
        <n v="7138.0"/>
        <n v="9062.0"/>
        <n v="1071.0"/>
        <n v="6282.0"/>
        <n v="7139.0"/>
        <n v="7137.0"/>
        <n v="7996.0"/>
        <n v="6283.0"/>
        <n v="7140.0"/>
        <n v="6247.0"/>
        <n v="9502.0"/>
        <n v="4060.0"/>
        <n v="7994.0"/>
        <n v="6246.0"/>
        <n v="7917.0"/>
        <n v="840.0"/>
        <n v="841.0"/>
        <n v="6245.0"/>
        <n v="9061.0"/>
        <n v="6675.0"/>
        <n v="178.0"/>
        <n v="7628.0"/>
        <n v="6678.0"/>
        <n v="3369.0"/>
        <n v="8767.0"/>
        <n v="8182.0"/>
        <n v="4286.0"/>
        <n v="8765.0"/>
        <n v="6677.0"/>
        <n v="179.0"/>
        <n v="8768.0"/>
        <n v="4285.0"/>
        <n v="4287.0"/>
        <n v="8766.0"/>
        <n v="6676.0"/>
        <n v="7627.0"/>
        <n v="8181.0"/>
        <n v="7629.0"/>
        <n v="3370.0"/>
        <n v="9286.0"/>
        <n v="2153.0"/>
        <n v="4807.0"/>
        <n v="1706.0"/>
        <n v="5759.0"/>
        <n v="2748.0"/>
        <n v="8745.0"/>
        <n v="1751.0"/>
        <n v="3649.0"/>
        <n v="16.0"/>
        <n v="8746.0"/>
        <n v="15.0"/>
        <n v="4806.0"/>
        <n v="3650.0"/>
        <n v="4808.0"/>
        <n v="8815.0"/>
        <n v="1547.0"/>
        <n v="7580.0"/>
        <n v="8817.0"/>
        <n v="7581.0"/>
        <n v="8816.0"/>
        <n v="8819.0"/>
        <n v="8818.0"/>
        <n v="1549.0"/>
        <n v="1548.0"/>
        <n v="4117.0"/>
        <n v="65.0"/>
        <n v="1778.0"/>
        <n v="4119.0"/>
        <n v="4120.0"/>
        <n v="1779.0"/>
        <n v="66.0"/>
        <n v="63.0"/>
        <n v="64.0"/>
        <n v="4118.0"/>
        <n v="2095.0"/>
        <n v="2030.0"/>
        <n v="2032.0"/>
        <n v="2029.0"/>
        <n v="5773.0"/>
        <n v="2031.0"/>
        <n v="4271.0"/>
        <n v="7670.0"/>
        <n v="5187.0"/>
        <n v="4339.0"/>
        <n v="7669.0"/>
        <n v="3794.0"/>
        <n v="3064.0"/>
        <n v="7671.0"/>
        <n v="962.0"/>
        <n v="385.0"/>
        <n v="7673.0"/>
        <n v="7675.0"/>
        <n v="7672.0"/>
        <n v="386.0"/>
        <n v="3063.0"/>
        <n v="4338.0"/>
        <n v="800.0"/>
        <n v="7674.0"/>
        <n v="9556.0"/>
        <n v="9330.0"/>
        <n v="8820.0"/>
        <n v="6217.0"/>
        <n v="4147.0"/>
        <n v="257.0"/>
        <n v="6216.0"/>
        <n v="255.0"/>
        <n v="9555.0"/>
        <n v="9127.0"/>
        <n v="258.0"/>
        <n v="3865.0"/>
        <n v="256.0"/>
        <n v="1568.0"/>
        <n v="4176.0"/>
        <n v="1082.0"/>
        <n v="626.0"/>
        <n v="624.0"/>
        <n v="625.0"/>
        <n v="1081.0"/>
        <n v="3441.0"/>
        <n v="1567.0"/>
        <n v="623.0"/>
        <n v="8195.0"/>
        <n v="8194.0"/>
        <n v="4379.0"/>
        <n v="7754.0"/>
        <n v="2135.0"/>
        <n v="2134.0"/>
        <n v="6926.0"/>
        <n v="7656.0"/>
        <n v="7655.0"/>
        <n v="6925.0"/>
        <n v="6405.0"/>
        <n v="4380.0"/>
        <n v="8193.0"/>
        <n v="2923.0"/>
        <n v="2136.0"/>
        <n v="6881.0"/>
        <n v="2715.0"/>
        <n v="6884.0"/>
        <n v="1461.0"/>
        <n v="8893.0"/>
        <n v="9355.0"/>
        <n v="6880.0"/>
        <n v="3921.0"/>
        <n v="6883.0"/>
        <n v="6882.0"/>
        <n v="9356.0"/>
        <n v="3920.0"/>
        <n v="9357.0"/>
        <n v="1474.0"/>
        <n v="538.0"/>
        <n v="8988.0"/>
        <n v="8987.0"/>
        <n v="387.0"/>
        <n v="9557.0"/>
        <n v="8986.0"/>
        <n v="5605.0"/>
        <n v="388.0"/>
        <n v="3614.0"/>
        <n v="3613.0"/>
        <n v="8989.0"/>
        <n v="8713.0"/>
        <n v="3851.0"/>
        <n v="5326.0"/>
        <n v="4357.0"/>
        <n v="3384.0"/>
        <n v="3376.0"/>
        <n v="2749.0"/>
        <n v="3375.0"/>
        <n v="4356.0"/>
        <n v="4562.0"/>
        <n v="4563.0"/>
        <n v="4561.0"/>
        <n v="3383.0"/>
        <n v="3377.0"/>
        <n v="5325.0"/>
        <n v="3374.0"/>
        <n v="3385.0"/>
        <n v="4158.0"/>
        <n v="5635.0"/>
        <n v="8548.0"/>
        <n v="8401.0"/>
        <n v="8648.0"/>
        <n v="3677.0"/>
        <n v="8402.0"/>
        <n v="9725.0"/>
        <n v="8403.0"/>
        <n v="8549.0"/>
        <n v="8321.0"/>
        <n v="4157.0"/>
        <n v="6578.0"/>
        <n v="5559.0"/>
        <n v="2393.0"/>
        <n v="5560.0"/>
        <n v="1522.0"/>
        <n v="2223.0"/>
        <n v="1285.0"/>
        <n v="5561.0"/>
        <n v="1525.0"/>
        <n v="5609.0"/>
        <n v="2391.0"/>
        <n v="2379.0"/>
        <n v="2224.0"/>
        <n v="2392.0"/>
        <n v="1526.0"/>
        <n v="8196.0"/>
        <n v="1523.0"/>
        <n v="1524.0"/>
        <n v="1093.0"/>
        <n v="2390.0"/>
        <n v="1092.0"/>
        <n v="2222.0"/>
        <n v="6841.0"/>
        <n v="4073.0"/>
        <n v="755.0"/>
        <n v="4979.0"/>
        <n v="9665.0"/>
        <n v="539.0"/>
        <n v="540.0"/>
        <n v="565.0"/>
        <n v="564.0"/>
        <n v="4977.0"/>
        <n v="4978.0"/>
        <n v="3768.0"/>
        <n v="8626.0"/>
        <n v="1757.0"/>
        <n v="7576.0"/>
        <n v="7575.0"/>
        <n v="1756.0"/>
        <n v="980.0"/>
        <n v="4006.0"/>
        <n v="3583.0"/>
        <n v="6361.0"/>
        <n v="4200.0"/>
        <n v="3586.0"/>
        <n v="5691.0"/>
        <n v="5692.0"/>
        <n v="5693.0"/>
        <n v="8438.0"/>
        <n v="5694.0"/>
        <n v="8092.0"/>
        <n v="4008.0"/>
        <n v="3585.0"/>
        <n v="4202.0"/>
        <n v="7154.0"/>
        <n v="5695.0"/>
        <n v="4201.0"/>
        <n v="4007.0"/>
        <n v="4203.0"/>
        <n v="3584.0"/>
        <n v="4785.0"/>
        <n v="1674.0"/>
        <n v="2012.0"/>
        <n v="8510.0"/>
        <n v="8293.0"/>
        <n v="2711.0"/>
        <n v="8410.0"/>
        <n v="2013.0"/>
        <n v="4791.0"/>
        <n v="8511.0"/>
        <n v="4792.0"/>
        <n v="4786.0"/>
        <n v="8509.0"/>
        <n v="4790.0"/>
        <n v="4787.0"/>
        <n v="4789.0"/>
        <n v="4793.0"/>
        <n v="4788.0"/>
        <n v="2388.0"/>
        <n v="6239.0"/>
        <n v="4754.0"/>
        <n v="788.0"/>
        <n v="2389.0"/>
        <n v="5783.0"/>
        <n v="8003.0"/>
        <n v="5784.0"/>
        <n v="6240.0"/>
        <n v="5782.0"/>
        <n v="8002.0"/>
        <n v="7794.0"/>
        <n v="7795.0"/>
        <n v="4718.0"/>
        <n v="940.0"/>
        <n v="3289.0"/>
        <n v="3288.0"/>
        <n v="3290.0"/>
        <n v="3364.0"/>
        <n v="3363.0"/>
        <n v="939.0"/>
        <n v="1818.0"/>
        <n v="3291.0"/>
        <n v="5558.0"/>
        <n v="5557.0"/>
        <n v="9954.0"/>
        <n v="6034.0"/>
        <n v="5137.0"/>
        <n v="9376.0"/>
        <n v="9955.0"/>
        <n v="9953.0"/>
        <n v="1982.0"/>
        <n v="2234.0"/>
        <n v="9956.0"/>
        <n v="6088.0"/>
        <n v="3154.0"/>
        <n v="3151.0"/>
        <n v="180.0"/>
        <n v="3152.0"/>
        <n v="3153.0"/>
        <n v="460.0"/>
        <n v="461.0"/>
        <n v="9089.0"/>
        <n v="462.0"/>
        <n v="6873.0"/>
        <n v="6686.0"/>
        <n v="8938.0"/>
        <n v="4698.0"/>
        <n v="4696.0"/>
        <n v="8939.0"/>
        <n v="8937.0"/>
        <n v="4695.0"/>
        <n v="6685.0"/>
        <n v="4699.0"/>
        <n v="6687.0"/>
        <n v="8940.0"/>
        <n v="4697.0"/>
        <n v="4995.0"/>
        <n v="4009.0"/>
        <n v="4994.0"/>
        <n v="4993.0"/>
        <n v="5082.0"/>
        <n v="2262.0"/>
        <n v="543.0"/>
        <n v="4077.0"/>
        <n v="1726.0"/>
        <n v="1626.0"/>
        <n v="6453.0"/>
        <n v="4079.0"/>
        <n v="1727.0"/>
        <n v="7489.0"/>
        <n v="1625.0"/>
        <n v="4078.0"/>
        <n v="1725.0"/>
        <n v="7487.0"/>
        <n v="7747.0"/>
        <n v="7488.0"/>
        <n v="8826.0"/>
        <n v="471.0"/>
        <n v="8670.0"/>
        <n v="4336.0"/>
        <n v="1723.0"/>
        <n v="345.0"/>
        <n v="8866.0"/>
        <n v="1724.0"/>
        <n v="6735.0"/>
        <n v="4337.0"/>
        <n v="9012.0"/>
        <n v="1722.0"/>
        <n v="1015.0"/>
        <n v="8284.0"/>
        <n v="4334.0"/>
        <n v="1014.0"/>
        <n v="4335.0"/>
        <n v="8285.0"/>
        <n v="4080.0"/>
        <n v="2777.0"/>
        <n v="8283.0"/>
        <n v="8286.0"/>
        <n v="7755.0"/>
        <n v="8543.0"/>
        <n v="4013.0"/>
        <n v="8542.0"/>
        <n v="2320.0"/>
        <n v="798.0"/>
        <n v="225.0"/>
        <n v="223.0"/>
        <n v="2082.0"/>
        <n v="220.0"/>
        <n v="2960.0"/>
        <n v="2660.0"/>
        <n v="1370.0"/>
        <n v="222.0"/>
        <n v="797.0"/>
        <n v="8990.0"/>
        <n v="2959.0"/>
        <n v="2080.0"/>
        <n v="221.0"/>
        <n v="224.0"/>
        <n v="1371.0"/>
        <n v="2081.0"/>
        <n v="799.0"/>
        <n v="8991.0"/>
        <n v="7155.0"/>
        <n v="4112.0"/>
        <n v="6065.0"/>
        <n v="2562.0"/>
        <n v="7337.0"/>
        <n v="6063.0"/>
        <n v="2563.0"/>
        <n v="6064.0"/>
        <n v="4113.0"/>
        <n v="7336.0"/>
        <n v="4110.0"/>
        <n v="2330.0"/>
        <n v="7156.0"/>
        <n v="5974.0"/>
        <n v="4111.0"/>
        <n v="7854.0"/>
        <n v="5294.0"/>
        <n v="7100.0"/>
        <n v="5690.0"/>
        <n v="526.0"/>
        <n v="38.0"/>
        <n v="4811.0"/>
        <n v="496.0"/>
        <n v="41.0"/>
        <n v="3191.0"/>
        <n v="8731.0"/>
        <n v="40.0"/>
        <n v="7650.0"/>
        <n v="7651.0"/>
        <n v="8727.0"/>
        <n v="1698.0"/>
        <n v="1094.0"/>
        <n v="39.0"/>
        <n v="4810.0"/>
        <n v="3272.0"/>
        <n v="9681.0"/>
        <n v="8729.0"/>
        <n v="8730.0"/>
        <n v="9680.0"/>
        <n v="1095.0"/>
        <n v="8728.0"/>
        <n v="1699.0"/>
        <n v="162.0"/>
        <n v="4037.0"/>
        <n v="9876.0"/>
        <n v="6010.0"/>
        <n v="6012.0"/>
        <n v="6013.0"/>
        <n v="6009.0"/>
        <n v="6011.0"/>
        <n v="6072.0"/>
        <n v="2322.0"/>
        <n v="6074.0"/>
        <n v="7356.0"/>
        <n v="1896.0"/>
        <n v="2138.0"/>
        <n v="6073.0"/>
        <n v="2137.0"/>
        <n v="2325.0"/>
        <n v="2323.0"/>
        <n v="2324.0"/>
        <n v="4920.0"/>
        <n v="4919.0"/>
        <n v="9494.0"/>
        <n v="3074.0"/>
        <n v="8604.0"/>
        <n v="8605.0"/>
        <n v="9495.0"/>
        <n v="8606.0"/>
        <n v="5868.0"/>
        <n v="2898.0"/>
        <n v="5869.0"/>
        <n v="864.0"/>
        <n v="865.0"/>
        <n v="863.0"/>
        <n v="8032.0"/>
        <n v="2162.0"/>
        <n v="8031.0"/>
        <n v="7810.0"/>
        <n v="6851.0"/>
        <n v="7808.0"/>
        <n v="7809.0"/>
        <n v="6852.0"/>
        <n v="3209.0"/>
        <n v="3210.0"/>
        <n v="3702.0"/>
        <n v="6970.0"/>
        <n v="4667.0"/>
        <n v="4668.0"/>
        <n v="8522.0"/>
        <n v="1028.0"/>
        <n v="1027.0"/>
        <n v="1026.0"/>
        <n v="7270.0"/>
        <n v="7269.0"/>
        <n v="3743.0"/>
        <n v="2879.0"/>
        <n v="2880.0"/>
        <n v="3236.0"/>
        <n v="2878.0"/>
        <n v="5968.0"/>
        <n v="3744.0"/>
        <n v="3742.0"/>
        <n v="26.0"/>
        <n v="27.0"/>
        <n v="876.0"/>
        <n v="877.0"/>
        <n v="2303.0"/>
        <n v="878.0"/>
        <n v="2877.0"/>
        <n v="2876.0"/>
        <n v="268.0"/>
        <n v="2473.0"/>
        <n v="2472.0"/>
        <n v="5752.0"/>
        <n v="5753.0"/>
        <n v="6230.0"/>
        <n v="2471.0"/>
        <n v="5675.0"/>
        <n v="6238.0"/>
        <n v="2694.0"/>
        <n v="6229.0"/>
        <n v="7294.0"/>
        <n v="9147.0"/>
        <n v="9149.0"/>
        <n v="9148.0"/>
        <n v="4612.0"/>
        <n v="9361.0"/>
        <n v="9358.0"/>
        <n v="9359.0"/>
        <n v="4328.0"/>
        <n v="4327.0"/>
        <n v="9360.0"/>
        <n v="8613.0"/>
        <n v="7290.0"/>
        <n v="7566.0"/>
        <n v="7292.0"/>
        <n v="8927.0"/>
        <n v="8926.0"/>
        <n v="2885.0"/>
        <n v="8176.0"/>
        <n v="7565.0"/>
        <n v="8925.0"/>
        <n v="7291.0"/>
        <n v="4999.0"/>
        <n v="5114.0"/>
        <n v="8761.0"/>
        <n v="8762.0"/>
        <n v="7505.0"/>
        <n v="5000.0"/>
        <n v="3242.0"/>
        <n v="8404.0"/>
        <n v="8513.0"/>
        <n v="8490.0"/>
        <n v="5614.0"/>
        <n v="8491.0"/>
        <n v="8489.0"/>
        <n v="5754.0"/>
        <n v="9068.0"/>
        <n v="9521.0"/>
        <n v="6043.0"/>
        <n v="8145.0"/>
        <n v="8143.0"/>
        <n v="1385.0"/>
        <n v="8144.0"/>
        <n v="1384.0"/>
        <n v="1390.0"/>
        <n v="1387.0"/>
        <n v="1391.0"/>
        <n v="1389.0"/>
        <n v="1386.0"/>
        <n v="8142.0"/>
        <n v="1388.0"/>
        <n v="1392.0"/>
        <n v="1393.0"/>
        <n v="1383.0"/>
        <n v="5810.0"/>
        <n v="2696.0"/>
        <n v="1730.0"/>
        <n v="1729.0"/>
        <n v="9115.0"/>
        <n v="8383.0"/>
        <n v="1828.0"/>
        <n v="8843.0"/>
        <n v="8842.0"/>
        <n v="1809.0"/>
        <n v="7194.0"/>
        <n v="7195.0"/>
        <n v="721.0"/>
        <n v="7811.0"/>
        <n v="7814.0"/>
        <n v="8172.0"/>
        <n v="7812.0"/>
        <n v="7813.0"/>
        <n v="1244.0"/>
        <n v="1243.0"/>
        <n v="9722.0"/>
        <n v="9079.0"/>
        <n v="1823.0"/>
        <n v="9080.0"/>
        <n v="1821.0"/>
        <n v="8161.0"/>
        <n v="1822.0"/>
        <n v="9723.0"/>
        <n v="1824.0"/>
        <n v="4778.0"/>
        <n v="4777.0"/>
        <n v="854.0"/>
        <n v="855.0"/>
        <n v="7538.0"/>
        <n v="3456.0"/>
        <n v="2992.0"/>
        <n v="2990.0"/>
        <n v="5308.0"/>
        <n v="2991.0"/>
        <n v="8279.0"/>
        <n v="5306.0"/>
        <n v="2989.0"/>
        <n v="5307.0"/>
        <n v="8277.0"/>
        <n v="8278.0"/>
        <n v="9013.0"/>
        <n v="5407.0"/>
        <n v="5406.0"/>
        <n v="5405.0"/>
        <n v="2345.0"/>
        <n v="6237.0"/>
        <n v="2742.0"/>
        <n v="1579.0"/>
        <n v="7848.0"/>
        <n v="4555.0"/>
        <n v="9063.0"/>
        <n v="3758.0"/>
        <n v="1083.0"/>
        <n v="1085.0"/>
        <n v="1084.0"/>
        <n v="1086.0"/>
        <n v="3953.0"/>
        <n v="3887.0"/>
        <n v="5201.0"/>
        <n v="3756.0"/>
        <n v="4005.0"/>
        <n v="5200.0"/>
        <n v="5199.0"/>
        <n v="3091.0"/>
        <n v="4003.0"/>
        <n v="4004.0"/>
        <n v="3757.0"/>
        <n v="4748.0"/>
        <n v="3093.0"/>
        <n v="3092.0"/>
        <n v="5202.0"/>
        <n v="4749.0"/>
        <n v="2607.0"/>
        <n v="9750.0"/>
        <n v="3265.0"/>
        <n v="4215.0"/>
        <n v="919.0"/>
        <n v="920.0"/>
        <n v="8445.0"/>
        <n v="8985.0"/>
        <n v="8443.0"/>
        <n v="8984.0"/>
        <n v="8983.0"/>
        <n v="8982.0"/>
        <n v="8444.0"/>
        <n v="839.0"/>
        <n v="7234.0"/>
        <n v="1048.0"/>
        <n v="8813.0"/>
        <n v="8508.0"/>
        <n v="8507.0"/>
        <n v="7236.0"/>
        <n v="6417.0"/>
        <n v="1705.0"/>
        <n v="8812.0"/>
        <n v="6418.0"/>
        <n v="1047.0"/>
        <n v="8506.0"/>
        <n v="7235.0"/>
        <n v="8333.0"/>
        <n v="8160.0"/>
        <n v="8332.0"/>
        <n v="8334.0"/>
        <n v="8335.0"/>
        <n v="6015.0"/>
        <n v="8100.0"/>
        <n v="4063.0"/>
        <n v="6014.0"/>
        <n v="1876.0"/>
        <n v="9412.0"/>
        <n v="8101.0"/>
        <n v="46.0"/>
        <n v="1462.0"/>
        <n v="9698.0"/>
        <n v="2760.0"/>
        <n v="45.0"/>
        <n v="2759.0"/>
        <n v="3607.0"/>
        <n v="5958.0"/>
        <n v="804.0"/>
        <n v="5959.0"/>
        <n v="5960.0"/>
        <n v="5957.0"/>
        <n v="8480.0"/>
        <n v="7420.0"/>
        <n v="152.0"/>
        <n v="7423.0"/>
        <n v="7415.0"/>
        <n v="2366.0"/>
        <n v="7417.0"/>
        <n v="9343.0"/>
        <n v="2348.0"/>
        <n v="7421.0"/>
        <n v="7419.0"/>
        <n v="2346.0"/>
        <n v="7418.0"/>
        <n v="2364.0"/>
        <n v="2365.0"/>
        <n v="7416.0"/>
        <n v="5885.0"/>
        <n v="7422.0"/>
        <n v="153.0"/>
        <n v="5884.0"/>
        <n v="2347.0"/>
        <n v="3929.0"/>
        <n v="4259.0"/>
        <n v="3930.0"/>
        <n v="8934.0"/>
        <n v="3931.0"/>
        <n v="1693.0"/>
        <n v="6116.0"/>
        <n v="7649.0"/>
        <n v="9170.0"/>
        <n v="9169.0"/>
        <n v="9920.0"/>
        <n v="1615.0"/>
        <n v="9921.0"/>
        <n v="7648.0"/>
        <n v="2394.0"/>
        <n v="3738.0"/>
        <n v="4400.0"/>
        <n v="3737.0"/>
        <n v="4401.0"/>
        <n v="8382.0"/>
        <n v="4402.0"/>
        <n v="495.0"/>
        <n v="6474.0"/>
        <n v="9177.0"/>
        <n v="2226.0"/>
        <n v="2853.0"/>
        <n v="2854.0"/>
        <n v="592.0"/>
        <n v="1041.0"/>
        <n v="3312.0"/>
        <n v="749.0"/>
        <n v="590.0"/>
        <n v="591.0"/>
        <n v="589.0"/>
        <n v="3766.0"/>
        <n v="3172.0"/>
        <n v="3767.0"/>
        <n v="3174.0"/>
        <n v="3173.0"/>
        <n v="1672.0"/>
        <n v="7695.0"/>
        <n v="9130.0"/>
        <n v="4229.0"/>
        <n v="9131.0"/>
        <n v="3030.0"/>
        <n v="7931.0"/>
        <n v="3371.0"/>
        <n v="9018.0"/>
        <n v="9019.0"/>
        <n v="3160.0"/>
        <n v="664.0"/>
        <n v="3159.0"/>
        <n v="8547.0"/>
        <n v="8545.0"/>
        <n v="8546.0"/>
        <n v="7159.0"/>
        <n v="1352.0"/>
        <n v="7158.0"/>
        <n v="3976.0"/>
        <n v="3552.0"/>
        <n v="3975.0"/>
        <n v="6383.0"/>
        <n v="3553.0"/>
        <n v="6382.0"/>
        <n v="3551.0"/>
        <n v="3973.0"/>
        <n v="3974.0"/>
        <n v="1328.0"/>
        <n v="5421.0"/>
        <n v="5422.0"/>
        <n v="6128.0"/>
        <n v="452.0"/>
        <n v="451.0"/>
        <n v="453.0"/>
        <n v="647.0"/>
        <n v="5143.0"/>
        <n v="449.0"/>
        <n v="450.0"/>
        <n v="3967.0"/>
        <n v="448.0"/>
        <n v="4090.0"/>
        <n v="4092.0"/>
        <n v="5643.0"/>
        <n v="5142.0"/>
        <n v="8523.0"/>
        <n v="648.0"/>
        <n v="4091.0"/>
        <n v="5144.0"/>
        <n v="8563.0"/>
        <n v="5898.0"/>
        <n v="8572.0"/>
        <n v="5899.0"/>
        <n v="5059.0"/>
        <n v="8228.0"/>
        <n v="8230.0"/>
        <n v="4244.0"/>
        <n v="4243.0"/>
        <n v="5440.0"/>
        <n v="8229.0"/>
        <n v="89.0"/>
        <n v="9317.0"/>
        <n v="9316.0"/>
        <n v="8799.0"/>
        <n v="9936.0"/>
        <n v="754.0"/>
        <n v="9935.0"/>
        <n v="4735.0"/>
        <n v="9369.0"/>
        <n v="8517.0"/>
        <n v="3674.0"/>
        <n v="1198.0"/>
        <n v="905.0"/>
        <n v="6719.0"/>
        <n v="4196.0"/>
        <n v="6717.0"/>
        <n v="906.0"/>
        <n v="6151.0"/>
        <n v="1199.0"/>
        <n v="904.0"/>
        <n v="1200.0"/>
        <n v="355.0"/>
        <n v="5508.0"/>
        <n v="6718.0"/>
        <n v="3673.0"/>
        <n v="357.0"/>
        <n v="356.0"/>
        <n v="358.0"/>
        <n v="3054.0"/>
        <n v="3055.0"/>
        <n v="1560.0"/>
        <n v="5400.0"/>
        <n v="6739.0"/>
        <n v="6737.0"/>
        <n v="4501.0"/>
        <n v="7474.0"/>
        <n v="6738.0"/>
        <n v="900.0"/>
        <n v="4500.0"/>
        <n v="6736.0"/>
        <n v="9136.0"/>
        <n v="7362.0"/>
        <n v="1132.0"/>
        <n v="1130.0"/>
        <n v="1131.0"/>
        <n v="5776.0"/>
        <n v="9135.0"/>
        <n v="7361.0"/>
        <n v="7363.0"/>
        <n v="9137.0"/>
        <n v="5775.0"/>
        <n v="7775.0"/>
        <n v="2723.0"/>
        <n v="1981.0"/>
        <n v="418.0"/>
        <n v="5890.0"/>
        <n v="1980.0"/>
        <n v="1591.0"/>
        <n v="431.0"/>
        <n v="1592.0"/>
        <n v="552.0"/>
        <n v="2253.0"/>
        <n v="432.0"/>
        <n v="433.0"/>
        <n v="430.0"/>
        <n v="6919.0"/>
        <n v="4278.0"/>
        <n v="4160.0"/>
        <n v="7131.0"/>
        <n v="4279.0"/>
        <n v="4280.0"/>
        <n v="7130.0"/>
        <n v="3986.0"/>
        <n v="3989.0"/>
        <n v="2645.0"/>
        <n v="3790.0"/>
        <n v="2644.0"/>
        <n v="9678.0"/>
        <n v="9679.0"/>
        <n v="7781.0"/>
        <n v="8453.0"/>
        <n v="8455.0"/>
        <n v="2423.0"/>
        <n v="7780.0"/>
        <n v="8454.0"/>
        <n v="2422.0"/>
        <n v="7110.0"/>
        <n v="1606.0"/>
        <n v="7114.0"/>
        <n v="1403.0"/>
        <n v="7111.0"/>
        <n v="1609.0"/>
        <n v="1607.0"/>
        <n v="7113.0"/>
        <n v="1404.0"/>
        <n v="7112.0"/>
        <n v="7108.0"/>
        <n v="1610.0"/>
        <n v="7109.0"/>
        <n v="1605.0"/>
        <n v="1608.0"/>
        <n v="1273.0"/>
        <n v="9207.0"/>
        <n v="1271.0"/>
        <n v="9206.0"/>
        <n v="7986.0"/>
        <n v="1272.0"/>
        <n v="467.0"/>
        <n v="464.0"/>
        <n v="1886.0"/>
        <n v="463.0"/>
        <n v="1037.0"/>
        <n v="9504.0"/>
        <n v="9503.0"/>
        <n v="466.0"/>
        <n v="465.0"/>
        <n v="1577.0"/>
        <n v="9669.0"/>
        <n v="9668.0"/>
        <n v="2831.0"/>
        <n v="324.0"/>
        <n v="325.0"/>
        <n v="359.0"/>
        <n v="2830.0"/>
        <n v="2829.0"/>
        <n v="4987.0"/>
        <n v="4988.0"/>
        <n v="4989.0"/>
        <n v="3235.0"/>
        <n v="1180.0"/>
        <n v="332.0"/>
        <n v="333.0"/>
        <n v="334.0"/>
        <n v="4648.0"/>
        <n v="611.0"/>
        <n v="2614.0"/>
        <n v="7913.0"/>
        <n v="612.0"/>
        <n v="1072.0"/>
        <n v="2542.0"/>
        <n v="2155.0"/>
        <n v="1716.0"/>
        <n v="2666.0"/>
        <n v="5863.0"/>
        <n v="5864.0"/>
        <n v="2665.0"/>
        <n v="2664.0"/>
        <n v="5862.0"/>
        <n v="9852.0"/>
        <n v="5316.0"/>
        <n v="9854.0"/>
        <n v="8505.0"/>
        <n v="3238.0"/>
        <n v="7851.0"/>
        <n v="7849.0"/>
        <n v="7850.0"/>
        <n v="3237.0"/>
        <n v="9853.0"/>
        <n v="9851.0"/>
        <n v="1278.0"/>
        <n v="4437.0"/>
        <n v="9561.0"/>
        <n v="4436.0"/>
        <n v="9562.0"/>
        <n v="9563.0"/>
        <n v="9564.0"/>
        <n v="9560.0"/>
        <n v="4438.0"/>
        <n v="9559.0"/>
        <n v="1358.0"/>
        <n v="7115.0"/>
        <n v="5696.0"/>
        <n v="8752.0"/>
        <n v="2589.0"/>
        <n v="2590.0"/>
        <n v="3041.0"/>
        <n v="8753.0"/>
        <n v="7116.0"/>
        <n v="2820.0"/>
        <n v="2286.0"/>
        <n v="2821.0"/>
        <n v="2382.0"/>
        <n v="2380.0"/>
        <n v="9676.0"/>
        <n v="3360.0"/>
        <n v="3359.0"/>
        <n v="6633.0"/>
        <n v="2381.0"/>
        <n v="2185.0"/>
        <n v="2182.0"/>
        <n v="2181.0"/>
        <n v="2183.0"/>
        <n v="2184.0"/>
        <n v="2180.0"/>
        <n v="1632.0"/>
        <n v="1631.0"/>
        <n v="1635.0"/>
        <n v="1634.0"/>
        <n v="1633.0"/>
        <n v="4815.0"/>
        <n v="1602.0"/>
        <n v="8918.0"/>
        <n v="8917.0"/>
        <n v="494.0"/>
        <n v="8919.0"/>
        <n v="7833.0"/>
        <n v="8915.0"/>
        <n v="8412.0"/>
        <n v="6847.0"/>
        <n v="8916.0"/>
        <n v="1557.0"/>
        <n v="5583.0"/>
        <n v="1558.0"/>
        <n v="6573.0"/>
        <n v="8249.0"/>
        <n v="9379.0"/>
        <n v="161.0"/>
        <n v="9273.0"/>
        <n v="9496.0"/>
        <n v="1590.0"/>
        <n v="9497.0"/>
        <n v="7077.0"/>
        <n v="9272.0"/>
        <n v="3772.0"/>
        <n v="4798.0"/>
        <n v="4803.0"/>
        <n v="4799.0"/>
        <n v="4801.0"/>
        <n v="4800.0"/>
        <n v="4802.0"/>
        <n v="2161.0"/>
        <n v="7280.0"/>
        <n v="4797.0"/>
        <n v="4965.0"/>
        <n v="2097.0"/>
        <n v="4830.0"/>
        <n v="7734.0"/>
        <n v="2096.0"/>
        <n v="2098.0"/>
        <n v="9610.0"/>
        <n v="3945.0"/>
        <n v="9611.0"/>
        <n v="1336.0"/>
        <n v="4706.0"/>
        <n v="1908.0"/>
        <n v="7788.0"/>
        <n v="7790.0"/>
        <n v="7787.0"/>
        <n v="7789.0"/>
        <n v="4707.0"/>
        <n v="4705.0"/>
        <n v="1907.0"/>
        <n v="1678.0"/>
        <n v="1677.0"/>
        <n v="7467.0"/>
        <n v="1719.0"/>
        <n v="1717.0"/>
        <n v="1718.0"/>
        <n v="2499.0"/>
        <n v="1721.0"/>
        <n v="770.0"/>
        <n v="3531.0"/>
        <n v="1720.0"/>
        <n v="3688.0"/>
        <n v="640.0"/>
        <n v="3968.0"/>
        <n v="793.0"/>
        <n v="639.0"/>
        <n v="524.0"/>
        <n v="525.0"/>
        <n v="9796.0"/>
        <n v="7069.0"/>
        <n v="7068.0"/>
        <n v="4361.0"/>
        <n v="2419.0"/>
        <n v="8456.0"/>
        <n v="2442.0"/>
        <n v="2446.0"/>
        <n v="2444.0"/>
        <n v="4724.0"/>
        <n v="2443.0"/>
        <n v="2445.0"/>
        <n v="2441.0"/>
        <n v="6427.0"/>
        <n v="1330.0"/>
        <n v="6428.0"/>
        <n v="1445.0"/>
        <n v="6429.0"/>
        <n v="6426.0"/>
        <n v="1578.0"/>
        <n v="5003.0"/>
        <n v="5002.0"/>
        <n v="8482.0"/>
        <n v="2988.0"/>
        <n v="2986.0"/>
        <n v="2987.0"/>
        <n v="9277.0"/>
        <n v="6605.0"/>
        <n v="6608.0"/>
        <n v="1277.0"/>
        <n v="1641.0"/>
        <n v="1639.0"/>
        <n v="1274.0"/>
        <n v="1640.0"/>
        <n v="6607.0"/>
        <n v="1276.0"/>
        <n v="6609.0"/>
        <n v="3215.0"/>
        <n v="3214.0"/>
        <n v="9501.0"/>
        <n v="1275.0"/>
        <n v="6606.0"/>
        <n v="9276.0"/>
        <n v="1642.0"/>
        <n v="5173.0"/>
        <n v="5172.0"/>
        <n v="7605.0"/>
        <n v="7606.0"/>
        <n v="5171.0"/>
        <n v="7869.0"/>
        <n v="7607.0"/>
        <n v="853.0"/>
        <n v="7315.0"/>
        <n v="3421.0"/>
        <n v="3422.0"/>
        <n v="3424.0"/>
        <n v="3423.0"/>
        <n v="3170.0"/>
        <n v="3425.0"/>
        <n v="3169.0"/>
        <n v="3532.0"/>
        <n v="3960.0"/>
        <n v="3958.0"/>
        <n v="3959.0"/>
        <n v="535.0"/>
        <n v="534.0"/>
        <n v="502.0"/>
        <n v="1234.0"/>
        <n v="503.0"/>
        <n v="5471.0"/>
        <n v="7257.0"/>
        <n v="504.0"/>
        <n v="9719.0"/>
        <n v="9718.0"/>
        <n v="5301.0"/>
        <n v="7255.0"/>
        <n v="7261.0"/>
        <n v="7254.0"/>
        <n v="8297.0"/>
        <n v="8296.0"/>
        <n v="7259.0"/>
        <n v="505.0"/>
        <n v="979.0"/>
        <n v="7256.0"/>
        <n v="7409.0"/>
        <n v="5303.0"/>
        <n v="501.0"/>
        <n v="7258.0"/>
        <n v="5302.0"/>
        <n v="7067.0"/>
        <n v="7260.0"/>
        <n v="8904.0"/>
        <n v="8902.0"/>
        <n v="8903.0"/>
        <n v="8901.0"/>
        <n v="9631.0"/>
        <n v="9632.0"/>
        <n v="7211.0"/>
        <n v="2851.0"/>
        <n v="7212.0"/>
        <n v="7213.0"/>
        <n v="9938.0"/>
        <n v="243.0"/>
        <n v="2605.0"/>
        <n v="2603.0"/>
        <n v="241.0"/>
        <n v="242.0"/>
        <n v="240.0"/>
        <n v="2602.0"/>
        <n v="238.0"/>
        <n v="239.0"/>
        <n v="70.0"/>
        <n v="2604.0"/>
        <n v="244.0"/>
        <n v="1135.0"/>
        <n v="1134.0"/>
        <n v="3727.0"/>
        <n v="3729.0"/>
        <n v="5524.0"/>
        <n v="5523.0"/>
        <n v="9375.0"/>
        <n v="3728.0"/>
        <n v="9120.0"/>
        <n v="434.0"/>
        <n v="5536.0"/>
        <n v="5532.0"/>
        <n v="9661.0"/>
        <n v="5085.0"/>
        <n v="5534.0"/>
        <n v="9662.0"/>
        <n v="9663.0"/>
        <n v="5538.0"/>
        <n v="9899.0"/>
        <n v="265.0"/>
        <n v="5533.0"/>
        <n v="5535.0"/>
        <n v="5537.0"/>
        <n v="9898.0"/>
        <n v="9121.0"/>
        <n v="3149.0"/>
        <n v="3578.0"/>
        <n v="3577.0"/>
        <n v="9583.0"/>
        <n v="5468.0"/>
        <n v="2839.0"/>
        <n v="1927.0"/>
        <n v="6047.0"/>
        <n v="557.0"/>
        <n v="559.0"/>
        <n v="558.0"/>
        <n v="4583.0"/>
        <n v="2429.0"/>
        <n v="8370.0"/>
        <n v="2428.0"/>
        <n v="5668.0"/>
        <n v="2758.0"/>
        <n v="5669.0"/>
        <n v="5670.0"/>
        <n v="2430.0"/>
        <n v="437.0"/>
        <n v="123.0"/>
        <n v="124.0"/>
        <n v="120.0"/>
        <n v="7148.0"/>
        <n v="8719.0"/>
        <n v="8718.0"/>
        <n v="80.0"/>
        <n v="2903.0"/>
        <n v="438.0"/>
        <n v="3.0"/>
        <n v="8723.0"/>
        <n v="7149.0"/>
        <n v="8722.0"/>
        <n v="8225.0"/>
        <n v="121.0"/>
        <n v="8224.0"/>
        <n v="8717.0"/>
        <n v="8720.0"/>
        <n v="122.0"/>
        <n v="8721.0"/>
        <n v="81.0"/>
        <n v="4142.0"/>
        <n v="3662.0"/>
        <n v="6594.0"/>
        <n v="5428.0"/>
        <n v="1102.0"/>
        <n v="7992.0"/>
        <n v="7993.0"/>
        <n v="1101.0"/>
        <n v="1099.0"/>
        <n v="1100.0"/>
        <n v="5871.0"/>
        <n v="7880.0"/>
        <n v="9060.0"/>
        <n v="6050.0"/>
        <n v="9744.0"/>
        <n v="4179.0"/>
        <n v="9456.0"/>
        <n v="7532.0"/>
        <n v="9604.0"/>
        <n v="58.0"/>
        <n v="7533.0"/>
        <n v="7746.0"/>
        <n v="1552.0"/>
        <n v="57.0"/>
        <n v="62.0"/>
        <n v="59.0"/>
        <n v="6617.0"/>
        <n v="7744.0"/>
        <n v="61.0"/>
        <n v="3537.0"/>
        <n v="60.0"/>
        <n v="7745.0"/>
        <n v="6616.0"/>
        <n v="6618.0"/>
        <n v="56.0"/>
        <n v="6849.0"/>
        <n v="9549.0"/>
        <n v="9550.0"/>
        <n v="9548.0"/>
        <n v="941.0"/>
        <n v="851.0"/>
        <n v="7287.0"/>
        <n v="1945.0"/>
        <n v="1946.0"/>
        <n v="934.0"/>
        <n v="1311.0"/>
        <n v="935.0"/>
        <n v="852.0"/>
        <n v="7288.0"/>
        <n v="1309.0"/>
        <n v="48.0"/>
        <n v="937.0"/>
        <n v="1310.0"/>
        <n v="1308.0"/>
        <n v="1307.0"/>
        <n v="936.0"/>
        <n v="49.0"/>
        <n v="8659.0"/>
        <n v="5226.0"/>
        <n v="5228.0"/>
        <n v="5227.0"/>
        <n v="2089.0"/>
        <n v="3944.0"/>
        <n v="2088.0"/>
        <n v="6931.0"/>
        <n v="6929.0"/>
        <n v="2086.0"/>
        <n v="6930.0"/>
        <n v="7019.0"/>
        <n v="2087.0"/>
        <n v="2085.0"/>
        <n v="6928.0"/>
        <n v="4688.0"/>
        <n v="9166.0"/>
        <n v="9167.0"/>
        <n v="9168.0"/>
        <n v="4704.0"/>
        <n v="3529.0"/>
        <n v="2147.0"/>
        <n v="2191.0"/>
        <n v="7427.0"/>
        <n v="2148.0"/>
        <n v="7426.0"/>
        <n v="2146.0"/>
        <n v="8689.0"/>
        <n v="9025.0"/>
        <n v="8262.0"/>
        <n v="8260.0"/>
        <n v="8261.0"/>
        <n v="8688.0"/>
        <n v="480.0"/>
        <n v="481.0"/>
        <n v="1694.0"/>
        <n v="9027.0"/>
        <n v="9774.0"/>
        <n v="8687.0"/>
        <n v="6506.0"/>
        <n v="1286.0"/>
        <n v="9026.0"/>
        <n v="3957.0"/>
        <n v="2905.0"/>
        <n v="2904.0"/>
        <n v="6149.0"/>
        <n v="6753.0"/>
        <n v="6755.0"/>
        <n v="6752.0"/>
        <n v="6754.0"/>
        <n v="4308.0"/>
        <n v="4307.0"/>
        <n v="3922.0"/>
        <n v="6751.0"/>
        <n v="1901.0"/>
        <n v="8232.0"/>
        <n v="8231.0"/>
        <n v="8882.0"/>
        <n v="8905.0"/>
        <n v="4173.0"/>
        <n v="9753.0"/>
        <n v="4175.0"/>
        <n v="8906.0"/>
        <n v="7473.0"/>
        <n v="8907.0"/>
        <n v="4174.0"/>
        <n v="1159.0"/>
        <n v="8337.0"/>
        <n v="8777.0"/>
        <n v="8778.0"/>
        <n v="8049.0"/>
        <n v="3566.0"/>
        <n v="3565.0"/>
        <n v="9773.0"/>
        <n v="5938.0"/>
        <n v="4453.0"/>
        <n v="5937.0"/>
        <n v="4455.0"/>
        <n v="4454.0"/>
        <n v="5936.0"/>
        <n v="4452.0"/>
        <n v="6524.0"/>
        <n v="725.0"/>
        <n v="8797.0"/>
        <n v="1799.0"/>
        <n v="2375.0"/>
        <n v="3983.0"/>
        <n v="2374.0"/>
        <n v="2373.0"/>
        <n v="6525.0"/>
        <n v="3985.0"/>
        <n v="8798.0"/>
        <n v="6527.0"/>
        <n v="3984.0"/>
        <n v="6526.0"/>
        <n v="2372.0"/>
        <n v="3255.0"/>
        <n v="3815.0"/>
        <n v="1940.0"/>
        <n v="3816.0"/>
        <n v="1924.0"/>
        <n v="1938.0"/>
        <n v="1939.0"/>
        <n v="1941.0"/>
        <n v="3256.0"/>
        <n v="7604.0"/>
        <n v="1923.0"/>
        <n v="1413.0"/>
        <n v="1412.0"/>
        <n v="1734.0"/>
        <n v="536.0"/>
        <n v="1733.0"/>
        <n v="4823.0"/>
        <n v="7238.0"/>
        <n v="478.0"/>
        <n v="542.0"/>
        <n v="7224.0"/>
        <n v="7226.0"/>
        <n v="2187.0"/>
        <n v="599.0"/>
        <n v="1209.0"/>
        <n v="2154.0"/>
        <n v="6666.0"/>
        <n v="6958.0"/>
        <n v="1211.0"/>
        <n v="1210.0"/>
        <n v="1207.0"/>
        <n v="7225.0"/>
        <n v="1208.0"/>
        <n v="6957.0"/>
        <n v="1306.0"/>
        <n v="4682.0"/>
        <n v="1212.0"/>
        <n v="7933.0"/>
        <n v="7932.0"/>
        <n v="2238.0"/>
        <n v="602.0"/>
        <n v="6964.0"/>
        <n v="188.0"/>
        <n v="6963.0"/>
        <n v="601.0"/>
        <n v="600.0"/>
        <n v="3365.0"/>
        <n v="6967.0"/>
        <n v="6966.0"/>
        <n v="6965.0"/>
        <n v="189.0"/>
        <n v="6968.0"/>
        <n v="2048.0"/>
        <n v="6277.0"/>
        <n v="3108.0"/>
        <n v="6274.0"/>
        <n v="6275.0"/>
        <n v="3110.0"/>
        <n v="2046.0"/>
        <n v="2047.0"/>
        <n v="6280.0"/>
        <n v="3109.0"/>
        <n v="6276.0"/>
        <n v="7842.0"/>
        <n v="43.0"/>
        <n v="3111.0"/>
        <n v="6278.0"/>
        <n v="3112.0"/>
        <n v="6279.0"/>
        <n v="1203.0"/>
        <n v="8141.0"/>
        <n v="3661.0"/>
        <n v="1842.0"/>
        <n v="8139.0"/>
        <n v="4730.0"/>
        <n v="6848.0"/>
        <n v="1201.0"/>
        <n v="1204.0"/>
        <n v="8140.0"/>
        <n v="1205.0"/>
        <n v="1202.0"/>
        <n v="5987.0"/>
        <n v="7278.0"/>
        <n v="5985.0"/>
        <n v="5988.0"/>
        <n v="5986.0"/>
        <n v="5990.0"/>
        <n v="7279.0"/>
        <n v="5989.0"/>
        <n v="7987.0"/>
        <n v="5665.0"/>
        <n v="5834.0"/>
        <n v="6561.0"/>
        <n v="6560.0"/>
        <n v="5833.0"/>
        <n v="5664.0"/>
        <n v="5666.0"/>
        <n v="2071.0"/>
        <n v="5667.0"/>
        <n v="8759.0"/>
        <n v="4441.0"/>
        <n v="8757.0"/>
        <n v="4443.0"/>
        <n v="4442.0"/>
        <n v="5453.0"/>
        <n v="1117.0"/>
        <n v="4444.0"/>
        <n v="8758.0"/>
        <n v="8760.0"/>
        <n v="1527.0"/>
        <n v="1528.0"/>
        <n v="835.0"/>
        <n v="7072.0"/>
        <n v="7074.0"/>
        <n v="7076.0"/>
        <n v="8705.0"/>
        <n v="7073.0"/>
        <n v="834.0"/>
        <n v="7075.0"/>
        <n v="4237.0"/>
        <n v="836.0"/>
        <n v="6762.0"/>
        <n v="8741.0"/>
        <n v="9895.0"/>
        <n v="2156.0"/>
        <n v="9892.0"/>
        <n v="498.0"/>
        <n v="9891.0"/>
        <n v="499.0"/>
        <n v="3579.0"/>
        <n v="3580.0"/>
        <n v="9893.0"/>
        <n v="3106.0"/>
        <n v="5244.0"/>
        <n v="3581.0"/>
        <n v="5446.0"/>
        <n v="1987.0"/>
        <n v="497.0"/>
        <n v="3010.0"/>
        <n v="500.0"/>
        <n v="8309.0"/>
        <n v="9894.0"/>
        <n v="8633.0"/>
        <n v="5679.0"/>
        <n v="6927.0"/>
        <n v="5680.0"/>
        <n v="9592.0"/>
        <n v="8632.0"/>
        <n v="8634.0"/>
        <n v="9593.0"/>
        <n v="8650.0"/>
        <n v="8649.0"/>
        <n v="4879.0"/>
        <n v="3445.0"/>
        <n v="2174.0"/>
        <n v="7455.0"/>
        <n v="7908.0"/>
        <n v="7456.0"/>
        <n v="4675.0"/>
        <n v="4673.0"/>
        <n v="4674.0"/>
        <n v="8168.0"/>
        <n v="4672.0"/>
        <n v="7771.0"/>
        <n v="7102.0"/>
        <n v="7770.0"/>
        <n v="9155.0"/>
        <n v="5246.0"/>
        <n v="5245.0"/>
        <n v="5247.0"/>
        <n v="6159.0"/>
        <n v="6158.0"/>
        <n v="1767.0"/>
        <n v="4086.0"/>
        <n v="1764.0"/>
        <n v="1765.0"/>
        <n v="2688.0"/>
        <n v="1766.0"/>
        <n v="4087.0"/>
        <n v="4088.0"/>
        <n v="9490.0"/>
        <n v="3447.0"/>
        <n v="5943.0"/>
        <n v="9511.0"/>
        <n v="6583.0"/>
        <n v="1801.0"/>
        <n v="3497.0"/>
        <n v="3499.0"/>
        <n v="3196.0"/>
        <n v="3498.0"/>
        <n v="1800.0"/>
        <n v="5257.0"/>
        <n v="3519.0"/>
        <n v="9161.0"/>
        <n v="3518.0"/>
        <n v="9160.0"/>
        <n v="3517.0"/>
        <n v="8306.0"/>
        <n v="8308.0"/>
        <n v="8307.0"/>
        <n v="9403.0"/>
        <n v="2573.0"/>
        <n v="1087.0"/>
        <n v="4646.0"/>
        <n v="8137.0"/>
        <n v="9404.0"/>
        <n v="9717.0"/>
        <n v="6021.0"/>
        <n v="3763.0"/>
        <n v="8876.0"/>
        <n v="3764.0"/>
        <n v="7926.0"/>
        <n v="1747.0"/>
        <n v="6022.0"/>
        <n v="8877.0"/>
        <n v="7925.0"/>
        <n v="1748.0"/>
        <n v="5381.0"/>
        <n v="5380.0"/>
        <n v="8693.0"/>
        <n v="8691.0"/>
        <n v="8692.0"/>
        <n v="7049.0"/>
        <n v="2555.0"/>
        <n v="1089.0"/>
        <n v="637.0"/>
        <n v="638.0"/>
        <n v="8898.0"/>
        <n v="1088.0"/>
        <n v="8896.0"/>
        <n v="8897.0"/>
        <n v="8895.0"/>
        <n v="2858.0"/>
        <n v="6134.0"/>
        <n v="2659.0"/>
        <n v="7889.0"/>
        <n v="3350.0"/>
        <n v="9126.0"/>
        <n v="803.0"/>
        <n v="9125.0"/>
        <n v="6056.0"/>
        <n v="6057.0"/>
        <n v="2956.0"/>
        <n v="7097.0"/>
        <n v="7096.0"/>
        <n v="7098.0"/>
        <n v="1902.0"/>
        <n v="5313.0"/>
        <n v="9880.0"/>
        <n v="6870.0"/>
        <n v="6866.0"/>
        <n v="6869.0"/>
        <n v="8831.0"/>
        <n v="6865.0"/>
        <n v="6871.0"/>
        <n v="5630.0"/>
        <n v="5312.0"/>
        <n v="6868.0"/>
        <n v="6867.0"/>
        <n v="656.0"/>
        <n v="7736.0"/>
        <n v="9617.0"/>
        <n v="655.0"/>
        <n v="4900.0"/>
        <n v="4107.0"/>
        <n v="9023.0"/>
        <n v="657.0"/>
        <n v="7990.0"/>
        <n v="3114.0"/>
        <n v="3115.0"/>
        <n v="3017.0"/>
        <n v="7991.0"/>
        <n v="5615.0"/>
        <n v="3019.0"/>
        <n v="5616.0"/>
        <n v="3118.0"/>
        <n v="3113.0"/>
        <n v="3117.0"/>
        <n v="3116.0"/>
        <n v="7988.0"/>
        <n v="7989.0"/>
        <n v="5617.0"/>
        <n v="3018.0"/>
        <n v="1870.0"/>
        <n v="8357.0"/>
        <n v="7706.0"/>
        <n v="5448.0"/>
        <n v="7704.0"/>
        <n v="994.0"/>
        <n v="4584.0"/>
        <n v="3932.0"/>
        <n v="7705.0"/>
        <n v="7703.0"/>
        <n v="993.0"/>
        <n v="5447.0"/>
        <n v="9311.0"/>
        <n v="1463.0"/>
        <n v="6695.0"/>
        <n v="9586.0"/>
        <n v="2857.0"/>
        <n v="3933.0"/>
        <n v="1464.0"/>
        <n v="7707.0"/>
        <n v="7252.0"/>
        <n v="5603.0"/>
        <n v="3343.0"/>
        <n v="3345.0"/>
        <n v="3342.0"/>
        <n v="3344.0"/>
        <n v="744.0"/>
        <n v="3347.0"/>
        <n v="743.0"/>
        <n v="745.0"/>
        <n v="746.0"/>
        <n v="3346.0"/>
        <n v="5604.0"/>
        <n v="4070.0"/>
        <n v="2692.0"/>
        <n v="4071.0"/>
        <n v="4072.0"/>
        <n v="2693.0"/>
        <n v="8426.0"/>
        <n v="1242.0"/>
        <n v="102.0"/>
        <n v="1176.0"/>
        <n v="4686.0"/>
        <n v="101.0"/>
        <n v="4685.0"/>
        <n v="4684.0"/>
        <n v="100.0"/>
        <n v="4687.0"/>
        <n v="6337.0"/>
        <n v="329.0"/>
        <n v="6338.0"/>
        <n v="331.0"/>
        <n v="328.0"/>
        <n v="327.0"/>
        <n v="330.0"/>
        <n v="5774.0"/>
        <n v="2144.0"/>
        <n v="6080.0"/>
        <n v="350.0"/>
        <n v="6985.0"/>
        <n v="353.0"/>
        <n v="352.0"/>
        <n v="6988.0"/>
        <n v="6077.0"/>
        <n v="6986.0"/>
        <n v="6079.0"/>
        <n v="963.0"/>
        <n v="2145.0"/>
        <n v="7482.0"/>
        <n v="351.0"/>
        <n v="2143.0"/>
        <n v="6984.0"/>
        <n v="6987.0"/>
        <n v="6983.0"/>
        <n v="354.0"/>
        <n v="6078.0"/>
        <n v="8680.0"/>
        <n v="3416.0"/>
        <n v="6765.0"/>
        <n v="9235.0"/>
        <n v="6764.0"/>
        <n v="7078.0"/>
        <n v="1408.0"/>
        <n v="8679.0"/>
        <n v="9233.0"/>
        <n v="1409.0"/>
        <n v="8179.0"/>
        <n v="9238.0"/>
        <n v="7080.0"/>
        <n v="9069.0"/>
        <n v="7083.0"/>
        <n v="7081.0"/>
        <n v="9070.0"/>
        <n v="9234.0"/>
        <n v="5429.0"/>
        <n v="3417.0"/>
        <n v="9237.0"/>
        <n v="7082.0"/>
        <n v="6763.0"/>
        <n v="7079.0"/>
        <n v="6937.0"/>
        <n v="9236.0"/>
        <n v="2772.0"/>
        <n v="871.0"/>
        <n v="2283.0"/>
        <n v="6782.0"/>
        <n v="1382.0"/>
        <n v="6779.0"/>
        <n v="5354.0"/>
        <n v="6780.0"/>
        <n v="870.0"/>
        <n v="6781.0"/>
        <n v="2160.0"/>
        <n v="8660.0"/>
        <n v="7563.0"/>
        <n v="5809.0"/>
        <n v="3789.0"/>
        <n v="5807.0"/>
        <n v="5331.0"/>
        <n v="3788.0"/>
        <n v="6040.0"/>
        <n v="6039.0"/>
        <n v="6038.0"/>
        <n v="5332.0"/>
        <n v="9929.0"/>
        <n v="5808.0"/>
        <n v="9930.0"/>
        <n v="9073.0"/>
        <n v="8737.0"/>
        <n v="9074.0"/>
        <n v="9602.0"/>
        <n v="6037.0"/>
        <n v="5333.0"/>
        <n v="7524.0"/>
        <n v="3877.0"/>
        <n v="441.0"/>
        <n v="4615.0"/>
        <n v="7593.0"/>
        <n v="6777.0"/>
        <n v="3145.0"/>
        <n v="3524.0"/>
        <n v="445.0"/>
        <n v="4945.0"/>
        <n v="3876.0"/>
        <n v="7523.0"/>
        <n v="5382.0"/>
        <n v="7550.0"/>
        <n v="7591.0"/>
        <n v="7071.0"/>
        <n v="446.0"/>
        <n v="6876.0"/>
        <n v="3874.0"/>
        <n v="6877.0"/>
        <n v="5880.0"/>
        <n v="4616.0"/>
        <n v="444.0"/>
        <n v="4946.0"/>
        <n v="141.0"/>
        <n v="7594.0"/>
        <n v="442.0"/>
        <n v="5384.0"/>
        <n v="1281.0"/>
        <n v="9142.0"/>
        <n v="5383.0"/>
        <n v="7592.0"/>
        <n v="7522.0"/>
        <n v="4947.0"/>
        <n v="443.0"/>
        <n v="1795.0"/>
        <n v="3875.0"/>
        <n v="3617.0"/>
        <n v="2687.0"/>
        <n v="5352.0"/>
        <n v="4514.0"/>
        <n v="5353.0"/>
        <n v="1043.0"/>
        <n v="2686.0"/>
        <n v="99.0"/>
        <n v="1042.0"/>
        <n v="2028.0"/>
        <n v="2027.0"/>
        <n v="4393.0"/>
        <n v="401.0"/>
        <n v="6834.0"/>
        <n v="2592.0"/>
        <n v="402.0"/>
        <n v="7465.0"/>
        <n v="399.0"/>
        <n v="4394.0"/>
        <n v="7402.0"/>
        <n v="5083.0"/>
        <n v="5084.0"/>
        <n v="7401.0"/>
        <n v="7464.0"/>
        <n v="2544.0"/>
        <n v="2545.0"/>
        <n v="7466.0"/>
        <n v="3005.0"/>
        <n v="400.0"/>
        <n v="2591.0"/>
        <n v="992.0"/>
        <n v="2995.0"/>
        <n v="3568.0"/>
        <n v="2494.0"/>
        <n v="8617.0"/>
        <n v="2495.0"/>
        <n v="8616.0"/>
        <n v="8618.0"/>
        <n v="9086.0"/>
        <n v="8615.0"/>
        <n v="2206.0"/>
        <n v="1620.0"/>
        <n v="1619.0"/>
        <n v="6707.0"/>
        <n v="614.0"/>
        <n v="5241.0"/>
        <n v="3595.0"/>
        <n v="6109.0"/>
        <n v="252.0"/>
        <n v="4641.0"/>
        <n v="7210.0"/>
        <n v="4640.0"/>
        <n v="5240.0"/>
        <n v="251.0"/>
        <n v="9973.0"/>
        <n v="5414.0"/>
        <n v="613.0"/>
        <n v="7209.0"/>
        <n v="6110.0"/>
        <n v="3594.0"/>
        <n v="7208.0"/>
        <n v="8807.0"/>
        <n v="7253.0"/>
        <n v="6844.0"/>
        <n v="312.0"/>
        <n v="8770.0"/>
        <n v="6842.0"/>
        <n v="6727.0"/>
        <n v="6843.0"/>
        <n v="313.0"/>
        <n v="8771.0"/>
        <n v="310.0"/>
        <n v="6726.0"/>
        <n v="311.0"/>
        <n v="6725.0"/>
        <n v="6845.0"/>
        <n v="7383.0"/>
        <n v="7385.0"/>
        <n v="7380.0"/>
        <n v="7389.0"/>
        <n v="7384.0"/>
        <n v="7381.0"/>
        <n v="7382.0"/>
        <n v="7387.0"/>
        <n v="7386.0"/>
        <n v="7388.0"/>
        <n v="9782.0"/>
        <n v="2554.0"/>
        <n v="9781.0"/>
        <n v="925.0"/>
        <n v="817.0"/>
        <n v="8784.0"/>
        <n v="4518.0"/>
        <n v="4517.0"/>
        <n v="9427.0"/>
        <n v="8783.0"/>
        <n v="8892.0"/>
        <n v="7271.0"/>
        <n v="7272.0"/>
        <n v="6999.0"/>
        <n v="1508.0"/>
        <n v="3249.0"/>
        <n v="3311.0"/>
        <n v="9449.0"/>
        <n v="9028.0"/>
        <n v="90.0"/>
        <n v="3720.0"/>
        <n v="9090.0"/>
        <n v="91.0"/>
        <n v="2256.0"/>
        <n v="9029.0"/>
        <n v="3250.0"/>
        <n v="2257.0"/>
        <n v="92.0"/>
        <n v="5883.0"/>
        <n v="4347.0"/>
        <n v="71.0"/>
        <n v="3544.0"/>
        <n v="4664.0"/>
        <n v="2015.0"/>
        <n v="4348.0"/>
        <n v="5881.0"/>
        <n v="3542.0"/>
        <n v="756.0"/>
        <n v="2014.0"/>
        <n v="2016.0"/>
        <n v="9613.0"/>
        <n v="3543.0"/>
        <n v="5882.0"/>
        <n v="2881.0"/>
        <n v="7166.0"/>
        <n v="2024.0"/>
        <n v="8468.0"/>
        <n v="4582.0"/>
        <n v="2118.0"/>
        <n v="2882.0"/>
        <n v="659.0"/>
        <n v="4771.0"/>
        <n v="2021.0"/>
        <n v="3718.0"/>
        <n v="2023.0"/>
        <n v="3719.0"/>
        <n v="4770.0"/>
        <n v="2022.0"/>
        <n v="658.0"/>
        <n v="5606.0"/>
        <n v="8046.0"/>
        <n v="5607.0"/>
        <n v="8484.0"/>
        <n v="3411.0"/>
        <n v="3412.0"/>
        <n v="3413.0"/>
        <n v="9281.0"/>
        <n v="3414.0"/>
        <n v="3415.0"/>
        <n v="9554.0"/>
        <n v="9447.0"/>
        <n v="9984.0"/>
        <n v="8177.0"/>
        <n v="9983.0"/>
        <n v="3621.0"/>
        <n v="7354.0"/>
        <n v="9875.0"/>
        <n v="3622.0"/>
        <n v="4666.0"/>
        <n v="3965.0"/>
        <n v="6465.0"/>
        <n v="9721.0"/>
        <n v="4665.0"/>
        <n v="6053.0"/>
        <n v="3746.0"/>
        <n v="9351.0"/>
        <n v="5242.0"/>
        <n v="6055.0"/>
        <n v="2370.0"/>
        <n v="5299.0"/>
        <n v="3747.0"/>
        <n v="6054.0"/>
        <n v="2369.0"/>
        <n v="5300.0"/>
        <n v="5634.0"/>
        <n v="9352.0"/>
        <n v="1314.0"/>
        <n v="5681.0"/>
        <n v="5663.0"/>
        <n v="5872.0"/>
        <n v="6284.0"/>
        <n v="5682.0"/>
        <n v="5397.0"/>
        <n v="5662.0"/>
        <n v="6263.0"/>
        <n v="2331.0"/>
        <n v="2332.0"/>
        <n v="6285.0"/>
        <n v="9840.0"/>
        <n v="9837.0"/>
        <n v="5622.0"/>
        <n v="4081.0"/>
        <n v="7725.0"/>
        <n v="9843.0"/>
        <n v="7727.0"/>
        <n v="4519.0"/>
        <n v="9838.0"/>
        <n v="4082.0"/>
        <n v="5620.0"/>
        <n v="5621.0"/>
        <n v="5623.0"/>
        <n v="7726.0"/>
        <n v="9839.0"/>
        <n v="9841.0"/>
        <n v="9538.0"/>
        <n v="1410.0"/>
        <n v="1459.0"/>
        <n v="9842.0"/>
        <n v="7730.0"/>
        <n v="8322.0"/>
        <n v="2651.0"/>
        <n v="459.0"/>
        <n v="458.0"/>
        <n v="9087.0"/>
        <n v="4190.0"/>
        <n v="4034.0"/>
        <n v="9414.0"/>
        <n v="9088.0"/>
        <n v="5215.0"/>
        <n v="4032.0"/>
        <n v="4033.0"/>
        <n v="5216.0"/>
        <n v="5214.0"/>
        <n v="5213.0"/>
        <n v="5724.0"/>
        <n v="6908.0"/>
        <n v="2404.0"/>
        <n v="5399.0"/>
        <n v="7126.0"/>
        <n v="7127.0"/>
        <n v="377.0"/>
        <n v="1077.0"/>
        <n v="9987.0"/>
        <n v="3501.0"/>
        <n v="8088.0"/>
        <n v="5357.0"/>
        <n v="1683.0"/>
        <n v="868.0"/>
        <n v="3502.0"/>
        <n v="3500.0"/>
        <n v="9332.0"/>
        <n v="6946.0"/>
        <n v="4225.0"/>
        <n v="1068.0"/>
        <n v="1265.0"/>
        <n v="2229.0"/>
        <n v="2667.0"/>
        <n v="7192.0"/>
        <n v="1264.0"/>
        <n v="7193.0"/>
        <n v="2668.0"/>
        <n v="6830.0"/>
        <n v="2993.0"/>
        <n v="4513.0"/>
        <n v="6828.0"/>
        <n v="6827.0"/>
        <n v="6829.0"/>
        <n v="6826.0"/>
        <n v="7873.0"/>
        <n v="7875.0"/>
        <n v="6370.0"/>
        <n v="897.0"/>
        <n v="981.0"/>
        <n v="7872.0"/>
        <n v="7874.0"/>
        <n v="8157.0"/>
        <n v="7668.0"/>
        <n v="4304.0"/>
        <n v="7666.0"/>
        <n v="8922.0"/>
        <n v="7667.0"/>
        <n v="8923.0"/>
        <n v="7645.0"/>
        <n v="7642.0"/>
        <n v="7644.0"/>
        <n v="7643.0"/>
        <n v="6265.0"/>
        <n v="8007.0"/>
        <n v="4751.0"/>
        <n v="3449.0"/>
        <n v="5004.0"/>
        <n v="6377.0"/>
        <n v="2557.0"/>
        <n v="5975.0"/>
        <n v="5507.0"/>
        <n v="5767.0"/>
        <n v="6508.0"/>
        <n v="6507.0"/>
        <n v="2785.0"/>
        <n v="7357.0"/>
        <n v="7358.0"/>
        <n v="7273.0"/>
        <n v="7968.0"/>
        <n v="9836.0"/>
        <n v="7274.0"/>
        <n v="7969.0"/>
        <n v="9835.0"/>
        <n v="7970.0"/>
        <n v="9752.0"/>
        <n v="9751.0"/>
        <n v="140.0"/>
        <n v="138.0"/>
        <n v="2165.0"/>
        <n v="139.0"/>
        <n v="2166.0"/>
        <n v="2168.0"/>
        <n v="6443.0"/>
        <n v="6442.0"/>
        <n v="134.0"/>
        <n v="137.0"/>
        <n v="1864.0"/>
        <n v="135.0"/>
        <n v="6444.0"/>
        <n v="1865.0"/>
        <n v="6445.0"/>
        <n v="2167.0"/>
        <n v="6441.0"/>
        <n v="2164.0"/>
        <n v="136.0"/>
        <n v="3803.0"/>
        <n v="3801.0"/>
        <n v="3805.0"/>
        <n v="9506.0"/>
        <n v="9505.0"/>
        <n v="3804.0"/>
        <n v="3802.0"/>
        <n v="1485.0"/>
        <n v="3806.0"/>
        <n v="9514.0"/>
        <n v="2524.0"/>
        <n v="3697.0"/>
        <n v="2178.0"/>
        <n v="2177.0"/>
        <n v="2176.0"/>
        <n v="2179.0"/>
        <n v="3696.0"/>
        <n v="2521.0"/>
        <n v="2520.0"/>
        <n v="2522.0"/>
        <n v="2523.0"/>
        <n v="2519.0"/>
        <n v="3695.0"/>
        <n v="7317.0"/>
        <n v="8891.0"/>
        <n v="8371.0"/>
        <n v="9202.0"/>
        <n v="1499.0"/>
        <n v="9201.0"/>
        <n v="8890.0"/>
        <n v="2886.0"/>
        <n v="6206.0"/>
        <n v="6208.0"/>
        <n v="8086.0"/>
        <n v="6221.0"/>
        <n v="6611.0"/>
        <n v="6220.0"/>
        <n v="513.0"/>
        <n v="6207.0"/>
        <n v="6219.0"/>
        <n v="8273.0"/>
        <n v="2776.0"/>
        <n v="368.0"/>
        <n v="7819.0"/>
        <n v="8030.0"/>
        <n v="6286.0"/>
        <n v="9708.0"/>
        <n v="369.0"/>
        <n v="7817.0"/>
        <n v="9807.0"/>
        <n v="3486.0"/>
        <n v="370.0"/>
        <n v="9710.0"/>
        <n v="367.0"/>
        <n v="4186.0"/>
        <n v="9806.0"/>
        <n v="7822.0"/>
        <n v="9707.0"/>
        <n v="7818.0"/>
        <n v="1105.0"/>
        <n v="9709.0"/>
        <n v="6204.0"/>
        <n v="6580.0"/>
        <n v="6581.0"/>
        <n v="3977.0"/>
        <n v="884.0"/>
        <n v="6582.0"/>
        <n v="652.0"/>
        <n v="1811.0"/>
        <n v="5136.0"/>
        <n v="1810.0"/>
        <n v="5625.0"/>
        <n v="6287.0"/>
        <n v="5624.0"/>
        <n v="6634.0"/>
        <n v="7760.0"/>
        <n v="8694.0"/>
        <n v="2801.0"/>
        <n v="9534.0"/>
        <n v="9536.0"/>
        <n v="4387.0"/>
        <n v="4388.0"/>
        <n v="8598.0"/>
        <n v="9535.0"/>
        <n v="4515.0"/>
        <n v="479.0"/>
        <n v="9533.0"/>
        <n v="1236.0"/>
        <n v="1238.0"/>
        <n v="7203.0"/>
        <n v="303.0"/>
        <n v="1262.0"/>
        <n v="219.0"/>
        <n v="218.0"/>
        <n v="301.0"/>
        <n v="4951.0"/>
        <n v="302.0"/>
        <n v="382.0"/>
        <n v="3878.0"/>
        <n v="300.0"/>
        <n v="383.0"/>
        <n v="1235.0"/>
        <n v="299.0"/>
        <n v="1237.0"/>
        <n v="1537.0"/>
        <n v="1536.0"/>
        <n v="6241.0"/>
        <n v="3168.0"/>
        <n v="3292.0"/>
        <n v="9702.0"/>
        <n v="9203.0"/>
        <n v="9204.0"/>
        <n v="6422.0"/>
        <n v="2448.0"/>
        <n v="6421.0"/>
        <n v="6138.0"/>
        <n v="3787.0"/>
        <n v="9760.0"/>
        <n v="6420.0"/>
        <n v="6419.0"/>
        <n v="1401.0"/>
        <n v="4061.0"/>
        <n v="1402.0"/>
        <n v="3378.0"/>
        <n v="112.0"/>
        <n v="4485.0"/>
        <n v="4431.0"/>
        <n v="2477.0"/>
        <n v="4483.0"/>
        <n v="4434.0"/>
        <n v="2476.0"/>
        <n v="7046.0"/>
        <n v="2474.0"/>
        <n v="4484.0"/>
        <n v="4486.0"/>
        <n v="4433.0"/>
        <n v="4482.0"/>
        <n v="4487.0"/>
        <n v="8967.0"/>
        <n v="8943.0"/>
        <n v="575.0"/>
        <n v="4481.0"/>
        <n v="8942.0"/>
        <n v="4432.0"/>
        <n v="4435.0"/>
        <n v="113.0"/>
        <n v="8968.0"/>
        <n v="2475.0"/>
        <n v="8869.0"/>
        <n v="7783.0"/>
        <n v="6306.0"/>
        <n v="6775.0"/>
        <n v="2946.0"/>
        <n v="6135.0"/>
        <n v="665.0"/>
        <n v="6773.0"/>
        <n v="6774.0"/>
        <n v="6729.0"/>
        <n v="6310.0"/>
        <n v="6307.0"/>
        <n v="6308.0"/>
        <n v="703.0"/>
        <n v="7784.0"/>
        <n v="6311.0"/>
        <n v="6309.0"/>
        <n v="9323.0"/>
        <n v="9322.0"/>
        <n v="7785.0"/>
        <n v="7308.0"/>
        <n v="2450.0"/>
        <n v="4267.0"/>
        <n v="7309.0"/>
        <n v="4268.0"/>
        <n v="4269.0"/>
        <n v="4371.0"/>
        <n v="8965.0"/>
        <n v="5177.0"/>
        <n v="7307.0"/>
        <n v="4265.0"/>
        <n v="8964.0"/>
        <n v="6939.0"/>
        <n v="8963.0"/>
        <n v="4370.0"/>
        <n v="2784.0"/>
        <n v="4266.0"/>
        <n v="4372.0"/>
        <n v="5699.0"/>
        <n v="4974.0"/>
        <n v="4972.0"/>
        <n v="4973.0"/>
        <n v="4971.0"/>
        <n v="130.0"/>
        <n v="129.0"/>
        <n v="4984.0"/>
        <n v="1684.0"/>
        <n v="8063.0"/>
        <n v="9044.0"/>
        <n v="8213.0"/>
        <n v="8064.0"/>
        <n v="843.0"/>
        <n v="4844.0"/>
        <n v="845.0"/>
        <n v="9716.0"/>
        <n v="4975.0"/>
        <n v="8065.0"/>
        <n v="8066.0"/>
        <n v="8212.0"/>
        <n v="846.0"/>
        <n v="8067.0"/>
        <n v="5870.0"/>
        <n v="164.0"/>
        <n v="3061.0"/>
        <n v="844.0"/>
        <n v="2.0"/>
        <n v="1.0"/>
        <n v="8614.0"/>
        <n v="8802.0"/>
        <n v="3641.0"/>
        <n v="3638.0"/>
        <n v="5044.0"/>
        <n v="8568.0"/>
        <n v="3642.0"/>
        <n v="3636.0"/>
        <n v="8803.0"/>
        <n v="4512.0"/>
        <n v="3639.0"/>
        <n v="2341.0"/>
        <n v="5048.0"/>
        <n v="1292.0"/>
        <n v="4864.0"/>
        <n v="4511.0"/>
        <n v="895.0"/>
        <n v="1291.0"/>
        <n v="9250.0"/>
        <n v="5046.0"/>
        <n v="5043.0"/>
        <n v="9249.0"/>
        <n v="3637.0"/>
        <n v="5047.0"/>
        <n v="5042.0"/>
        <n v="8374.0"/>
        <n v="3640.0"/>
        <n v="3635.0"/>
        <n v="3894.0"/>
        <n v="2869.0"/>
        <n v="2868.0"/>
        <n v="6792.0"/>
        <n v="896.0"/>
        <n v="3634.0"/>
        <n v="4863.0"/>
        <n v="5045.0"/>
        <n v="4725.0"/>
        <n v="8469.0"/>
        <n v="8120.0"/>
        <n v="7033.0"/>
        <n v="8122.0"/>
        <n v="2515.0"/>
        <n v="2783.0"/>
        <n v="1780.0"/>
        <n v="4726.0"/>
        <n v="2514.0"/>
        <n v="7030.0"/>
        <n v="7035.0"/>
        <n v="8121.0"/>
        <n v="9400.0"/>
        <n v="7034.0"/>
        <n v="1781.0"/>
        <n v="7031.0"/>
        <n v="7032.0"/>
        <n v="2884.0"/>
        <n v="1137.0"/>
        <n v="1075.0"/>
        <n v="7191.0"/>
        <n v="6115.0"/>
        <n v="1140.0"/>
        <n v="1138.0"/>
        <n v="6114.0"/>
        <n v="6112.0"/>
        <n v="7331.0"/>
        <n v="1074.0"/>
        <n v="6113.0"/>
        <n v="6111.0"/>
        <n v="1141.0"/>
        <n v="7190.0"/>
        <n v="1076.0"/>
        <n v="1139.0"/>
        <n v="4628.0"/>
        <n v="1478.0"/>
        <n v="1884.0"/>
        <n v="4630.0"/>
        <n v="5138.0"/>
        <n v="1802.0"/>
        <n v="6117.0"/>
        <n v="6118.0"/>
        <n v="7196.0"/>
        <n v="3260.0"/>
        <n v="4627.0"/>
        <n v="4629.0"/>
        <n v="1001.0"/>
        <n v="7180.0"/>
        <n v="2504.0"/>
        <n v="2266.0"/>
        <n v="9179.0"/>
        <n v="4531.0"/>
        <n v="4813.0"/>
        <n v="2265.0"/>
        <n v="2264.0"/>
        <n v="4532.0"/>
        <n v="6030.0"/>
        <n v="4812.0"/>
        <n v="7128.0"/>
        <n v="4530.0"/>
        <n v="7129.0"/>
        <n v="9178.0"/>
        <n v="4814.0"/>
        <n v="4397.0"/>
        <n v="2241.0"/>
        <n v="8411.0"/>
        <n v="2240.0"/>
        <n v="1911.0"/>
        <n v="163.0"/>
        <n v="6791.0"/>
        <n v="8567.0"/>
        <n v="5115.0"/>
        <n v="8666.0"/>
        <n v="8566.0"/>
        <n v="3948.0"/>
        <n v="8158.0"/>
        <n v="9587.0"/>
        <n v="4961.0"/>
        <n v="5517.0"/>
        <n v="2511.0"/>
        <n v="3949.0"/>
        <n v="3951.0"/>
        <n v="4375.0"/>
        <n v="5163.0"/>
        <n v="3950.0"/>
        <n v="4960.0"/>
        <n v="1107.0"/>
        <n v="682.0"/>
        <n v="1475.0"/>
        <n v="5236.0"/>
        <n v="1113.0"/>
        <n v="1112.0"/>
        <n v="683.0"/>
        <n v="9466.0"/>
        <n v="1110.0"/>
        <n v="1108.0"/>
        <n v="6029.0"/>
        <n v="1476.0"/>
        <n v="8323.0"/>
        <n v="1106.0"/>
        <n v="1109.0"/>
        <n v="8324.0"/>
        <n v="681.0"/>
        <n v="1111.0"/>
        <n v="5398.0"/>
        <n v="6835.0"/>
        <n v="4407.0"/>
        <n v="6492.0"/>
        <n v="292.0"/>
        <n v="3239.0"/>
        <n v="290.0"/>
        <n v="3240.0"/>
        <n v="6494.0"/>
        <n v="6493.0"/>
        <n v="160.0"/>
        <n v="1036.0"/>
        <n v="1035.0"/>
        <n v="4408.0"/>
        <n v="5366.0"/>
        <n v="3241.0"/>
        <n v="1034.0"/>
        <n v="293.0"/>
        <n v="291.0"/>
        <n v="5479.0"/>
        <n v="4409.0"/>
        <n v="159.0"/>
        <n v="3033.0"/>
        <n v="5891.0"/>
        <n v="4824.0"/>
        <n v="3523.0"/>
        <n v="5892.0"/>
        <n v="3522.0"/>
        <n v="4826.0"/>
        <n v="4825.0"/>
        <n v="9216.0"/>
        <n v="5893.0"/>
        <n v="5983.0"/>
        <n v="6371.0"/>
        <n v="2774.0"/>
        <n v="1290.0"/>
        <n v="1288.0"/>
        <n v="6083.0"/>
        <n v="6085.0"/>
        <n v="8080.0"/>
        <n v="6087.0"/>
        <n v="6086.0"/>
        <n v="1289.0"/>
        <n v="6084.0"/>
        <n v="2919.0"/>
        <n v="2921.0"/>
        <n v="2920.0"/>
        <n v="1666.0"/>
        <n v="1060.0"/>
        <n v="3893.0"/>
        <n v="4116.0"/>
        <n v="1398.0"/>
        <n v="1668.0"/>
        <n v="3891.0"/>
        <n v="8373.0"/>
        <n v="1667.0"/>
        <n v="5701.0"/>
        <n v="1397.0"/>
        <n v="1504.0"/>
        <n v="3525.0"/>
        <n v="5702.0"/>
        <n v="9772.0"/>
        <n v="1894.0"/>
        <n v="1665.0"/>
        <n v="4272.0"/>
        <n v="9770.0"/>
        <n v="1400.0"/>
        <n v="1664.0"/>
        <n v="1503.0"/>
        <n v="6244.0"/>
        <n v="1669.0"/>
        <n v="3892.0"/>
        <n v="1399.0"/>
        <n v="9771.0"/>
        <n v="6978.0"/>
        <n v="7772.0"/>
        <n v="6575.0"/>
        <n v="7774.0"/>
        <n v="3464.0"/>
        <n v="7773.0"/>
        <n v="7688.0"/>
        <n v="8343.0"/>
        <n v="8647.0"/>
        <n v="7687.0"/>
        <n v="7689.0"/>
        <n v="6574.0"/>
        <n v="8385.0"/>
        <n v="8384.0"/>
        <n v="9650.0"/>
        <n v="1455.0"/>
        <n v="9651.0"/>
        <n v="2073.0"/>
        <n v="5924.0"/>
        <n v="1453.0"/>
        <n v="1454.0"/>
        <n v="7729.0"/>
        <n v="5274.0"/>
        <n v="2242.0"/>
        <n v="9653.0"/>
        <n v="9652.0"/>
        <n v="9124.0"/>
        <n v="1452.0"/>
        <n v="7201.0"/>
        <n v="9812.0"/>
        <n v="1932.0"/>
        <n v="3476.0"/>
        <n v="9813.0"/>
        <n v="1772.0"/>
        <n v="3477.0"/>
        <n v="5902.0"/>
        <n v="2212.0"/>
        <n v="8623.0"/>
        <n v="1773.0"/>
        <n v="9814.0"/>
        <n v="7202.0"/>
        <n v="9815.0"/>
        <n v="7364.0"/>
        <n v="4890.0"/>
        <n v="7368.0"/>
        <n v="2850.0"/>
        <n v="4889.0"/>
        <n v="4887.0"/>
        <n v="7366.0"/>
        <n v="7365.0"/>
        <n v="186.0"/>
        <n v="4888.0"/>
        <n v="7367.0"/>
        <n v="7879.0"/>
        <n v="3612.0"/>
        <n v="8531.0"/>
        <n v="3487.0"/>
        <n v="8532.0"/>
        <n v="8533.0"/>
        <n v="8534.0"/>
        <n v="9172.0"/>
        <n v="4250.0"/>
        <n v="9171.0"/>
        <n v="4683.0"/>
        <n v="8395.0"/>
        <n v="9173.0"/>
        <n v="9205.0"/>
        <n v="8681.0"/>
        <n v="8682.0"/>
        <n v="1179.0"/>
        <n v="103.0"/>
        <n v="2055.0"/>
        <n v="8114.0"/>
        <n v="8394.0"/>
        <n v="8113.0"/>
        <n v="1178.0"/>
        <n v="8396.0"/>
        <n v="2197.0"/>
        <n v="9174.0"/>
        <n v="8112.0"/>
        <n v="3471.0"/>
        <n v="8393.0"/>
        <n v="4249.0"/>
        <n v="6469.0"/>
        <n v="1481.0"/>
        <n v="6697.0"/>
        <n v="5910.0"/>
        <n v="1482.0"/>
        <n v="9485.0"/>
        <n v="5909.0"/>
        <n v="5908.0"/>
        <n v="9251.0"/>
        <n v="6470.0"/>
        <n v="5911.0"/>
        <n v="9486.0"/>
        <n v="6696.0"/>
        <n v="6698.0"/>
        <n v="6468.0"/>
        <n v="1480.0"/>
        <n v="8496.0"/>
        <n v="7909.0"/>
        <n v="4199.0"/>
        <n v="4198.0"/>
        <n v="5830.0"/>
        <n v="5426.0"/>
        <n v="729.0"/>
        <n v="7912.0"/>
        <n v="732.0"/>
        <n v="730.0"/>
        <n v="7910.0"/>
        <n v="6160.0"/>
        <n v="731.0"/>
        <n v="5831.0"/>
        <n v="7911.0"/>
        <n v="728.0"/>
        <n v="5427.0"/>
        <n v="1224.0"/>
        <n v="1534.0"/>
        <n v="1223.0"/>
        <n v="1228.0"/>
        <n v="1225.0"/>
        <n v="5778.0"/>
        <n v="1227.0"/>
        <n v="5777.0"/>
        <n v="1226.0"/>
        <n v="6872.0"/>
        <n v="14.0"/>
        <n v="4597.0"/>
        <n v="4185.0"/>
        <n v="149.0"/>
        <n v="9965.0"/>
        <n v="148.0"/>
        <n v="9967.0"/>
        <n v="5061.0"/>
        <n v="3593.0"/>
        <n v="150.0"/>
        <n v="151.0"/>
        <n v="8776.0"/>
        <n v="9966.0"/>
        <n v="5060.0"/>
        <n v="3009.0"/>
        <n v="9975.0"/>
        <n v="2939.0"/>
        <n v="2936.0"/>
        <n v="1133.0"/>
        <n v="9976.0"/>
        <n v="9974.0"/>
        <n v="8569.0"/>
        <n v="9980.0"/>
        <n v="9977.0"/>
        <n v="2938.0"/>
        <n v="9978.0"/>
        <n v="8571.0"/>
        <n v="2937.0"/>
        <n v="2940.0"/>
        <n v="8570.0"/>
        <n v="2934.0"/>
        <n v="2935.0"/>
        <n v="9979.0"/>
        <n v="9163.0"/>
        <n v="5747.0"/>
        <n v="1299.0"/>
        <n v="3104.0"/>
        <n v="3479.0"/>
        <n v="5591.0"/>
        <n v="9162.0"/>
        <n v="5590.0"/>
        <n v="5749.0"/>
        <n v="37.0"/>
        <n v="3481.0"/>
        <n v="36.0"/>
        <n v="5748.0"/>
        <n v="3480.0"/>
        <n v="8441.0"/>
        <n v="4752.0"/>
        <n v="4980.0"/>
        <n v="4982.0"/>
        <n v="2033.0"/>
        <n v="3258.0"/>
        <n v="3739.0"/>
        <n v="1313.0"/>
        <n v="4981.0"/>
        <n v="3740.0"/>
        <n v="2034.0"/>
        <n v="3741.0"/>
        <n v="8555.0"/>
        <n v="23.0"/>
        <n v="3259.0"/>
        <n v="22.0"/>
        <n v="1312.0"/>
        <n v="6711.0"/>
        <n v="2195.0"/>
        <n v="2194.0"/>
        <n v="253.0"/>
        <n v="2193.0"/>
        <n v="8188.0"/>
        <n v="9874.0"/>
        <n v="2192.0"/>
        <n v="7618.0"/>
        <n v="254.0"/>
        <n v="5525.0"/>
        <n v="250.0"/>
        <n v="7617.0"/>
        <n v="3940.0"/>
        <n v="2196.0"/>
        <n v="1603.0"/>
        <n v="5995.0"/>
        <n v="650.0"/>
        <n v="633.0"/>
        <n v="7054.0"/>
        <n v="1136.0"/>
        <n v="5998.0"/>
        <n v="631.0"/>
        <n v="9696.0"/>
        <n v="7053.0"/>
        <n v="7058.0"/>
        <n v="7060.0"/>
        <n v="5996.0"/>
        <n v="55.0"/>
        <n v="7061.0"/>
        <n v="6185.0"/>
        <n v="649.0"/>
        <n v="651.0"/>
        <n v="7055.0"/>
        <n v="7052.0"/>
        <n v="7059.0"/>
        <n v="632.0"/>
        <n v="7051.0"/>
        <n v="7057.0"/>
        <n v="7056.0"/>
        <n v="54.0"/>
        <n v="5997.0"/>
        <n v="5994.0"/>
        <n v="5578.0"/>
        <n v="9939.0"/>
        <n v="9940.0"/>
        <n v="4576.0"/>
        <n v="4036.0"/>
        <n v="9941.0"/>
        <n v="4574.0"/>
        <n v="4035.0"/>
        <n v="4577.0"/>
        <n v="5577.0"/>
        <n v="5252.0"/>
        <n v="4575.0"/>
        <n v="5251.0"/>
        <n v="456.0"/>
        <n v="3687.0"/>
        <n v="943.0"/>
        <n v="942.0"/>
        <n v="6397.0"/>
        <n v="6395.0"/>
        <n v="6396.0"/>
        <n v="6394.0"/>
        <n v="3469.0"/>
        <n v="7941.0"/>
        <n v="7942.0"/>
        <n v="6392.0"/>
        <n v="6393.0"/>
        <n v="6647.0"/>
        <n v="6648.0"/>
        <n v="6378.0"/>
        <n v="723.0"/>
        <n v="722.0"/>
        <n v="8047.0"/>
        <n v="8263.0"/>
        <n v="6720.0"/>
        <n v="470.0"/>
        <n v="1465.0"/>
        <n v="8685.0"/>
        <n v="6203.0"/>
        <n v="9016.0"/>
        <n v="9017.0"/>
        <n v="8414.0"/>
        <n v="8415.0"/>
        <n v="9040.0"/>
        <n v="5912.0"/>
        <n v="3771.0"/>
        <n v="1316.0"/>
        <n v="5660.0"/>
        <n v="5023.0"/>
        <n v="287.0"/>
        <n v="5659.0"/>
        <n v="4861.0"/>
        <n v="1315.0"/>
        <n v="5657.0"/>
        <n v="288.0"/>
        <n v="5655.0"/>
        <n v="5661.0"/>
        <n v="5022.0"/>
        <n v="8908.0"/>
        <n v="5024.0"/>
        <n v="5656.0"/>
        <n v="5658.0"/>
        <n v="7579.0"/>
        <n v="3505.0"/>
        <n v="641.0"/>
        <n v="289.0"/>
        <n v="1317.0"/>
        <n v="8430.0"/>
        <n v="6172.0"/>
        <n v="5544.0"/>
        <n v="7792.0"/>
        <n v="5543.0"/>
        <n v="5545.0"/>
        <n v="6171.0"/>
        <n v="3516.0"/>
        <n v="3722.0"/>
        <n v="3721.0"/>
        <n v="7029.0"/>
        <n v="1825.0"/>
        <n v="9350.0"/>
        <n v="9349.0"/>
        <n v="8512.0"/>
        <n v="8669.0"/>
        <n v="8668.0"/>
        <n v="1827.0"/>
        <n v="1826.0"/>
        <n v="9674.0"/>
        <n v="8559.0"/>
        <n v="8560.0"/>
        <n v="4893.0"/>
        <n v="4894.0"/>
        <n v="4896.0"/>
        <n v="1302.0"/>
        <n v="4891.0"/>
        <n v="8561.0"/>
        <n v="3251.0"/>
        <n v="2306.0"/>
        <n v="4895.0"/>
        <n v="4842.0"/>
        <n v="4892.0"/>
        <n v="6528.0"/>
        <n v="8562.0"/>
        <n v="8558.0"/>
        <n v="4897.0"/>
        <n v="9673.0"/>
        <n v="1301.0"/>
        <n v="6191.0"/>
        <n v="7240.0"/>
        <n v="6831.0"/>
        <n v="1258.0"/>
        <n v="1260.0"/>
        <n v="1259.0"/>
        <n v="4750.0"/>
        <n v="7239.0"/>
        <n v="6032.0"/>
        <n v="6800.0"/>
        <n v="6803.0"/>
        <n v="6631.0"/>
        <n v="7891.0"/>
        <n v="6801.0"/>
        <n v="6632.0"/>
        <n v="6804.0"/>
        <n v="1808.0"/>
        <n v="7893.0"/>
        <n v="1807.0"/>
        <n v="6802.0"/>
        <n v="8272.0"/>
        <n v="7890.0"/>
        <n v="7397.0"/>
        <n v="7892.0"/>
        <n v="5330.0"/>
        <n v="7396.0"/>
        <n v="1806.0"/>
        <n v="5033.0"/>
        <n v="5178.0"/>
        <n v="5034.0"/>
        <n v="4592.0"/>
        <n v="3726.0"/>
        <n v="4593.0"/>
        <n v="3351.0"/>
        <n v="1435.0"/>
        <n v="4403.0"/>
        <n v="4591.0"/>
        <n v="4595.0"/>
        <n v="4594.0"/>
        <n v="4596.0"/>
        <n v="7182.0"/>
        <n v="8580.0"/>
        <n v="8390.0"/>
        <n v="4439.0"/>
        <n v="8149.0"/>
        <n v="2845.0"/>
        <n v="4440.0"/>
        <n v="8724.0"/>
        <n v="8725.0"/>
        <n v="8763.0"/>
        <n v="2643.0"/>
        <n v="4155.0"/>
        <n v="5423.0"/>
        <n v="8764.0"/>
        <n v="5363.0"/>
        <n v="5364.0"/>
        <n v="2415.0"/>
        <n v="4156.0"/>
        <n v="7063.0"/>
        <n v="5761.0"/>
        <n v="7562.0"/>
        <n v="4762.0"/>
        <n v="4763.0"/>
        <n v="9283.0"/>
        <n v="4139.0"/>
        <n v="5760.0"/>
        <n v="8667.0"/>
        <n v="1153.0"/>
        <n v="5739.0"/>
        <n v="4613.0"/>
        <n v="4614.0"/>
        <n v="6342.0"/>
        <n v="2822.0"/>
        <n v="1154.0"/>
        <n v="8071.0"/>
        <n v="8076.0"/>
        <n v="8070.0"/>
        <n v="8074.0"/>
        <n v="4010.0"/>
        <n v="8073.0"/>
        <n v="849.0"/>
        <n v="8075.0"/>
        <n v="8072.0"/>
        <n v="6683.0"/>
        <n v="9686.0"/>
        <n v="8363.0"/>
        <n v="8361.0"/>
        <n v="1343.0"/>
        <n v="8364.0"/>
        <n v="1342.0"/>
        <n v="8362.0"/>
        <n v="1341.0"/>
        <n v="5258.0"/>
        <n v="9491.0"/>
        <n v="9492.0"/>
        <n v="4937.0"/>
        <n v="978.0"/>
        <n v="7375.0"/>
        <n v="7374.0"/>
        <n v="7373.0"/>
        <n v="2121.0"/>
        <n v="7372.0"/>
        <n v="2290.0"/>
        <n v="7221.0"/>
        <n v="1846.0"/>
        <n v="1847.0"/>
        <n v="8641.0"/>
        <n v="5900.0"/>
        <n v="6622.0"/>
        <n v="6619.0"/>
        <n v="6620.0"/>
        <n v="6621.0"/>
        <n v="4911.0"/>
        <n v="9865.0"/>
        <n v="9861.0"/>
        <n v="4166.0"/>
        <n v="9862.0"/>
        <n v="6980.0"/>
        <n v="9860.0"/>
        <n v="1183.0"/>
        <n v="9866.0"/>
        <n v="4912.0"/>
        <n v="4914.0"/>
        <n v="1184.0"/>
        <n v="9864.0"/>
        <n v="4913.0"/>
        <n v="4165.0"/>
        <n v="4910.0"/>
        <n v="9859.0"/>
        <n v="9863.0"/>
        <n v="6384.0"/>
        <n v="3954.0"/>
        <n v="6387.0"/>
        <n v="5068.0"/>
        <n v="2768.0"/>
        <n v="6385.0"/>
        <n v="2767.0"/>
        <n v="6386.0"/>
        <n v="6522.0"/>
        <n v="6523.0"/>
        <n v="5273.0"/>
        <n v="6521.0"/>
        <n v="5272.0"/>
        <n v="9389.0"/>
        <n v="9388.0"/>
        <n v="9387.0"/>
        <n v="9117.0"/>
        <n v="9390.0"/>
        <n v="9119.0"/>
        <n v="9116.0"/>
        <n v="1885.0"/>
        <n v="9118.0"/>
        <n v="2408.0"/>
        <n v="2409.0"/>
        <n v="440.0"/>
        <n v="1659.0"/>
        <n v="5425.0"/>
        <n v="7408.0"/>
        <n v="738.0"/>
        <n v="733.0"/>
        <n v="9745.0"/>
        <n v="2684.0"/>
        <n v="1097.0"/>
        <n v="735.0"/>
        <n v="736.0"/>
        <n v="734.0"/>
        <n v="737.0"/>
        <n v="1096.0"/>
        <n v="2680.0"/>
        <n v="2682.0"/>
        <n v="2681.0"/>
        <n v="2683.0"/>
        <n v="7985.0"/>
        <n v="518.0"/>
        <n v="7984.0"/>
        <n v="516.0"/>
        <n v="519.0"/>
        <n v="517.0"/>
        <n v="9654.0"/>
        <n v="9655.0"/>
        <n v="6358.0"/>
        <n v="6357.0"/>
        <n v="6359.0"/>
        <n v="523.0"/>
        <n v="6360.0"/>
        <n v="9597.0"/>
        <n v="9596.0"/>
        <n v="2376.0"/>
        <n v="9598.0"/>
        <n v="7820.0"/>
        <n v="2834.0"/>
        <n v="5492.0"/>
        <n v="2835.0"/>
        <n v="8312.0"/>
        <n v="8313.0"/>
        <n v="2169.0"/>
        <n v="2170.0"/>
        <n v="7222.0"/>
        <n v="2171.0"/>
        <n v="1416.0"/>
        <n v="1415.0"/>
        <n v="6778.0"/>
        <n v="4784.0"/>
        <n v="3886.0"/>
        <n v="7028.0"/>
        <n v="5031.0"/>
        <n v="8590.0"/>
        <n v="5032.0"/>
        <n v="9918.0"/>
        <n v="5030.0"/>
        <n v="9917.0"/>
        <n v="9915.0"/>
        <n v="9916.0"/>
        <n v="771.0"/>
        <n v="775.0"/>
        <n v="2922.0"/>
        <n v="8268.0"/>
        <n v="8366.0"/>
        <n v="773.0"/>
        <n v="772.0"/>
        <n v="776.0"/>
        <n v="8271.0"/>
        <n v="4145.0"/>
        <n v="8269.0"/>
        <n v="8270.0"/>
        <n v="4146.0"/>
        <n v="4144.0"/>
        <n v="5485.0"/>
        <n v="774.0"/>
        <n v="133.0"/>
        <n v="8748.0"/>
        <n v="5147.0"/>
        <n v="8749.0"/>
        <n v="131.0"/>
        <n v="5145.0"/>
        <n v="5146.0"/>
        <n v="8747.0"/>
        <n v="132.0"/>
        <n v="1321.0"/>
        <n v="7448.0"/>
        <n v="7446.0"/>
        <n v="4756.0"/>
        <n v="4755.0"/>
        <n v="7445.0"/>
        <n v="1322.0"/>
        <n v="7447.0"/>
        <n v="7065.0"/>
        <n v="6840.0"/>
        <n v="6839.0"/>
        <n v="6568.0"/>
        <n v="6567.0"/>
        <n v="2263.0"/>
        <n v="5973.0"/>
        <n v="7027.0"/>
        <n v="7355.0"/>
        <n v="7026.0"/>
        <n v="3085.0"/>
        <n v="3087.0"/>
        <n v="3088.0"/>
        <n v="5961.0"/>
        <n v="3086.0"/>
        <n v="7246.0"/>
        <n v="1535.0"/>
        <n v="2368.0"/>
        <n v="3146.0"/>
        <n v="9239.0"/>
        <n v="1520.0"/>
        <n v="8483.0"/>
        <n v="3147.0"/>
        <n v="5598.0"/>
        <n v="5599.0"/>
        <n v="9633.0"/>
        <n v="2730.0"/>
        <n v="7119.0"/>
        <n v="2731.0"/>
        <n v="2732.0"/>
        <n v="8676.0"/>
        <n v="6314.0"/>
        <n v="8675.0"/>
        <n v="8677.0"/>
        <n v="6313.0"/>
        <n v="8673.0"/>
        <n v="3780.0"/>
        <n v="8674.0"/>
        <n v="3860.0"/>
        <n v="9345.0"/>
        <n v="3861.0"/>
        <n v="9347.0"/>
        <n v="4654.0"/>
        <n v="8108.0"/>
        <n v="9344.0"/>
        <n v="8106.0"/>
        <n v="9346.0"/>
        <n v="9348.0"/>
        <n v="4362.0"/>
        <n v="4653.0"/>
        <n v="8107.0"/>
        <n v="5388.0"/>
        <n v="5390.0"/>
        <n v="5389.0"/>
        <n v="3964.0"/>
        <n v="3963.0"/>
        <n v="1837.0"/>
        <n v="2910.0"/>
        <n v="4523.0"/>
        <n v="6658.0"/>
        <n v="801.0"/>
        <n v="6655.0"/>
        <n v="802.0"/>
        <n v="3287.0"/>
        <n v="3286.0"/>
        <n v="6660.0"/>
        <n v="6656.0"/>
        <n v="6657.0"/>
        <n v="6659.0"/>
        <n v="9318.0"/>
        <n v="2083.0"/>
        <n v="6027.0"/>
        <n v="6028.0"/>
        <n v="7228.0"/>
        <n v="1992.0"/>
        <n v="7227.0"/>
        <n v="3765.0"/>
        <n v="7535.0"/>
        <n v="7534.0"/>
        <n v="6921.0"/>
        <n v="9993.0"/>
        <n v="1190.0"/>
        <n v="1192.0"/>
        <n v="9992.0"/>
        <n v="1193.0"/>
        <n v="9991.0"/>
        <n v="1191.0"/>
        <n v="1189.0"/>
        <n v="9766.0"/>
        <n v="9767.0"/>
        <n v="2510.0"/>
        <n v="7639.0"/>
        <n v="1770.0"/>
        <n v="7640.0"/>
        <n v="7861.0"/>
        <n v="9252.0"/>
        <n v="2509.0"/>
        <n v="7641.0"/>
        <n v="9293.0"/>
        <n v="1771.0"/>
        <n v="7638.0"/>
        <n v="8619.0"/>
        <n v="3062.0"/>
        <n v="3475.0"/>
        <n v="6576.0"/>
        <n v="3474.0"/>
        <n v="1323.0"/>
        <n v="6577.0"/>
        <n v="6448.0"/>
        <n v="5296.0"/>
        <n v="6447.0"/>
        <n v="6449.0"/>
        <n v="421.0"/>
        <n v="420.0"/>
        <n v="4746.0"/>
        <n v="3813.0"/>
        <n v="5949.0"/>
        <n v="4745.0"/>
        <n v="5952.0"/>
        <n v="5951.0"/>
        <n v="5950.0"/>
        <n v="4747.0"/>
        <n v="4744.0"/>
        <n v="3735.0"/>
        <n v="6513.0"/>
        <n v="4180.0"/>
        <n v="3736.0"/>
        <n v="5151.0"/>
        <n v="9313.0"/>
        <n v="6512.0"/>
        <n v="9312.0"/>
        <n v="6515.0"/>
        <n v="6514.0"/>
        <n v="4903.0"/>
        <n v="4904.0"/>
        <n v="1372.0"/>
        <n v="360.0"/>
        <n v="361.0"/>
        <n v="4884.0"/>
        <n v="4885.0"/>
        <n v="8540.0"/>
        <n v="8541.0"/>
        <n v="1926.0"/>
        <n v="4997.0"/>
        <n v="1257.0"/>
        <n v="4998.0"/>
        <n v="8413.0"/>
        <n v="4294.0"/>
        <n v="1255.0"/>
        <n v="1256.0"/>
        <n v="6689.0"/>
        <n v="1254.0"/>
        <n v="7145.0"/>
        <n v="7146.0"/>
        <n v="2994.0"/>
        <n v="8043.0"/>
        <n v="7147.0"/>
        <n v="8044.0"/>
        <n v="7144.0"/>
        <n v="4636.0"/>
        <n v="5387.0"/>
        <n v="3188.0"/>
        <n v="2163.0"/>
        <n v="4459.0"/>
        <n v="7232.0"/>
        <n v="3068.0"/>
        <n v="5568.0"/>
        <n v="5566.0"/>
        <n v="8295.0"/>
        <n v="3066.0"/>
        <n v="3069.0"/>
        <n v="5571.0"/>
        <n v="7233.0"/>
        <n v="7922.0"/>
        <n v="5567.0"/>
        <n v="5569.0"/>
        <n v="3065.0"/>
        <n v="7231.0"/>
        <n v="5570.0"/>
        <n v="5565.0"/>
        <n v="3067.0"/>
        <n v="9392.0"/>
        <n v="8440.0"/>
        <n v="1930.0"/>
        <n v="9740.0"/>
        <n v="1931.0"/>
        <n v="9739.0"/>
        <n v="1929.0"/>
        <n v="8525.0"/>
        <n v="7353.0"/>
        <n v="9741.0"/>
        <n v="9738.0"/>
        <n v="8529.0"/>
        <n v="8528.0"/>
        <n v="8527.0"/>
        <n v="8526.0"/>
        <n v="2456.0"/>
        <n v="2459.0"/>
        <n v="3380.0"/>
        <n v="2452.0"/>
        <n v="2458.0"/>
        <n v="2453.0"/>
        <n v="2454.0"/>
        <n v="3379.0"/>
        <n v="2455.0"/>
        <n v="2457.0"/>
        <n v="8785.0"/>
        <n v="787.0"/>
        <n v="2451.0"/>
        <n v="679.0"/>
        <n v="9014.0"/>
        <n v="8726.0"/>
        <n v="8792.0"/>
        <n v="678.0"/>
        <n v="3707.0"/>
        <n v="9122.0"/>
        <n v="677.0"/>
        <n v="680.0"/>
        <n v="9015.0"/>
        <n v="1477.0"/>
        <n v="4346.0"/>
        <n v="4343.0"/>
        <n v="9228.0"/>
        <n v="5231.0"/>
        <n v="9890.0"/>
        <n v="4344.0"/>
        <n v="5230.0"/>
        <n v="5232.0"/>
        <n v="5233.0"/>
        <n v="4345.0"/>
        <n v="8998.0"/>
        <n v="447.0"/>
        <n v="8156.0"/>
        <n v="8155.0"/>
        <n v="2321.0"/>
        <n v="8999.0"/>
        <n v="9363.0"/>
        <n v="9362.0"/>
        <n v="2333.0"/>
        <n v="5348.0"/>
        <n v="9364.0"/>
        <n v="8377.0"/>
        <n v="5347.0"/>
        <n v="8825.0"/>
        <n v="5346.0"/>
        <n v="4429.0"/>
        <n v="9365.0"/>
        <n v="2334.0"/>
        <n v="8152.0"/>
        <n v="5645.0"/>
        <n v="5021.0"/>
        <n v="2410.0"/>
        <n v="2843.0"/>
        <n v="8154.0"/>
        <n v="8153.0"/>
        <n v="3105.0"/>
        <n v="8972.0"/>
        <n v="7800.0"/>
        <n v="7799.0"/>
        <n v="7798.0"/>
        <n v="2104.0"/>
        <n v="9530.0"/>
        <n v="2105.0"/>
        <n v="2383.0"/>
        <n v="2942.0"/>
        <n v="2385.0"/>
        <n v="2384.0"/>
        <n v="2943.0"/>
        <n v="5608.0"/>
        <n v="3391.0"/>
        <n v="2386.0"/>
        <n v="1877.0"/>
        <n v="2387.0"/>
        <n v="4932.0"/>
        <n v="2941.0"/>
        <n v="7174.0"/>
        <n v="6131.0"/>
        <n v="7177.0"/>
        <n v="1862.0"/>
        <n v="7175.0"/>
        <n v="4239.0"/>
        <n v="7176.0"/>
        <n v="7173.0"/>
        <n v="5638.0"/>
        <n v="6130.0"/>
        <n v="1861.0"/>
        <n v="9754.0"/>
        <n v="9756.0"/>
        <n v="8488.0"/>
        <n v="4676.0"/>
        <n v="9755.0"/>
        <n v="9789.0"/>
        <n v="9759.0"/>
        <n v="8487.0"/>
        <n v="9788.0"/>
        <n v="9758.0"/>
        <n v="8486.0"/>
        <n v="9757.0"/>
        <n v="9791.0"/>
        <n v="9790.0"/>
        <n v="5743.0"/>
        <n v="5745.0"/>
        <n v="5744.0"/>
        <n v="5742.0"/>
        <n v="1880.0"/>
        <n v="5741.0"/>
        <n v="5740.0"/>
        <n v="5746.0"/>
        <n v="5720.0"/>
        <n v="8665.0"/>
        <n v="4543.0"/>
        <n v="7503.0"/>
        <n v="5873.0"/>
        <n v="4689.0"/>
        <n v="7504.0"/>
        <n v="3090.0"/>
        <n v="3089.0"/>
        <n v="3243.0"/>
        <n v="5564.0"/>
        <n v="1340.0"/>
        <n v="2150.0"/>
        <n v="1338.0"/>
        <n v="469.0"/>
        <n v="6562.0"/>
        <n v="1339.0"/>
        <n v="5563.0"/>
        <n v="7536.0"/>
        <n v="5562.0"/>
        <n v="5491.0"/>
        <n v="2403.0"/>
        <n v="5490.0"/>
        <n v="5489.0"/>
        <n v="2618.0"/>
        <n v="2617.0"/>
        <n v="4219.0"/>
        <n v="4218.0"/>
        <n v="2402.0"/>
        <n v="6008.0"/>
        <n v="5488.0"/>
        <n v="4329.0"/>
        <n v="5642.0"/>
        <n v="3049.0"/>
        <n v="9670.0"/>
        <n v="3050.0"/>
        <n v="1337.0"/>
        <n v="3725.0"/>
        <n v="953.0"/>
        <n v="6366.0"/>
        <n v="6368.0"/>
        <n v="6190.0"/>
        <n v="9691.0"/>
        <n v="6367.0"/>
        <n v="6922.0"/>
        <n v="8416.0"/>
        <n v="8738.0"/>
        <n v="236.0"/>
        <n v="235.0"/>
        <n v="9443.0"/>
        <n v="233.0"/>
        <n v="232.0"/>
        <n v="234.0"/>
        <n v="9444.0"/>
        <n v="4651.0"/>
        <n v="3988.0"/>
        <n v="3987.0"/>
        <n v="5372.0"/>
        <n v="2849.0"/>
        <n v="5371.0"/>
        <n v="4652.0"/>
        <n v="2848.0"/>
        <n v="4418.0"/>
        <n v="965.0"/>
        <n v="8475.0"/>
        <n v="969.0"/>
        <n v="1283.0"/>
        <n v="1284.0"/>
        <n v="966.0"/>
        <n v="1282.0"/>
        <n v="970.0"/>
        <n v="967.0"/>
        <n v="968.0"/>
        <n v="8476.0"/>
        <n v="859.0"/>
        <n v="7424.0"/>
        <n v="7425.0"/>
        <n v="6379.0"/>
        <n v="5789.0"/>
        <n v="3503.0"/>
        <n v="860.0"/>
        <n v="6380.0"/>
        <n v="5790.0"/>
        <n v="3504.0"/>
        <n v="8319.0"/>
        <n v="8318.0"/>
        <n v="4352.0"/>
        <n v="2002.0"/>
        <n v="2001.0"/>
        <n v="2005.0"/>
        <n v="4351.0"/>
        <n v="1441.0"/>
        <n v="1440.0"/>
        <n v="2119.0"/>
        <n v="8340.0"/>
        <n v="9405.0"/>
        <n v="2120.0"/>
        <n v="5646.0"/>
        <n v="2663.0"/>
        <n v="932.0"/>
        <n v="5361.0"/>
        <n v="3100.0"/>
        <n v="931.0"/>
        <n v="3101.0"/>
        <n v="930.0"/>
        <n v="7369.0"/>
        <n v="13.0"/>
        <n v="1867.0"/>
        <n v="5218.0"/>
        <n v="309.0"/>
        <n v="5953.0"/>
        <n v="3232.0"/>
        <n v="2546.0"/>
        <n v="2363.0"/>
        <n v="2741.0"/>
        <n v="7723.0"/>
        <n v="3234.0"/>
        <n v="2547.0"/>
        <n v="3233.0"/>
        <n v="2740.0"/>
        <n v="1521.0"/>
        <n v="6860.0"/>
        <n v="6859.0"/>
        <n v="3015.0"/>
        <n v="6862.0"/>
        <n v="3013.0"/>
        <n v="3252.0"/>
        <n v="3012.0"/>
        <n v="9588.0"/>
        <n v="6863.0"/>
        <n v="6858.0"/>
        <n v="3011.0"/>
        <n v="6861.0"/>
        <n v="3014.0"/>
        <n v="2239.0"/>
        <n v="6156.0"/>
        <n v="7596.0"/>
        <n v="6766.0"/>
        <n v="6767.0"/>
        <n v="6155.0"/>
        <n v="6157.0"/>
        <n v="9878.0"/>
        <n v="9877.0"/>
        <n v="6768.0"/>
        <n v="7595.0"/>
        <n v="9879.0"/>
        <n v="6154.0"/>
        <n v="177.0"/>
        <n v="3713.0"/>
        <n v="1103.0"/>
        <n v="7567.0"/>
        <n v="1104.0"/>
        <n v="3714.0"/>
        <n v="7568.0"/>
        <n v="7184.0"/>
        <n v="805.0"/>
        <n v="3027.0"/>
        <n v="8280.0"/>
        <n v="8472.0"/>
        <n v="3867.0"/>
        <n v="2600.0"/>
        <n v="8592.0"/>
        <n v="8593.0"/>
        <n v="8471.0"/>
        <n v="6597.0"/>
        <n v="6596.0"/>
        <n v="8473.0"/>
        <n v="2601.0"/>
        <n v="7243.0"/>
        <n v="8470.0"/>
        <n v="7241.0"/>
        <n v="6033.0"/>
        <n v="7242.0"/>
        <n v="1687.0"/>
        <n v="1685.0"/>
        <n v="6024.0"/>
        <n v="8201.0"/>
        <n v="8200.0"/>
        <n v="3656.0"/>
        <n v="1686.0"/>
        <n v="5978.0"/>
        <n v="5527.0"/>
        <n v="8974.0"/>
        <n v="6888.0"/>
        <n v="6889.0"/>
        <n v="5434.0"/>
        <n v="7172.0"/>
        <n v="5075.0"/>
        <n v="5108.0"/>
        <n v="5109.0"/>
        <n v="2961.0"/>
        <n v="2962.0"/>
        <n v="1359.0"/>
        <n v="4638.0"/>
        <n v="8638.0"/>
        <n v="3098.0"/>
        <n v="4639.0"/>
        <n v="4637.0"/>
        <n v="3099.0"/>
        <n v="8087.0"/>
        <n v="5456.0"/>
        <n v="5455.0"/>
        <n v="8365.0"/>
        <n v="7157.0"/>
        <n v="1728.0"/>
        <n v="4551.0"/>
        <n v="3410.0"/>
        <n v="5315.0"/>
        <n v="1663.0"/>
        <n v="7183.0"/>
        <n v="2779.0"/>
        <n v="8565.0"/>
        <n v="5314.0"/>
        <n v="1916.0"/>
        <n v="1491.0"/>
        <n v="1662.0"/>
        <n v="1915.0"/>
        <n v="1917.0"/>
        <n v="5526.0"/>
        <n v="2780.0"/>
        <n v="4758.0"/>
        <n v="5289.0"/>
        <n v="8564.0"/>
        <n v="8237.0"/>
        <n v="8235.0"/>
        <n v="8236.0"/>
        <n v="9335.0"/>
        <n v="9336.0"/>
        <n v="3896.0"/>
        <n v="7395.0"/>
        <n v="7394.0"/>
        <n v="7393.0"/>
        <n v="6913.0"/>
        <n v="2518.0"/>
        <n v="8352.0"/>
        <n v="8356.0"/>
        <n v="3633.0"/>
        <n v="7610.0"/>
        <n v="3632.0"/>
        <n v="8353.0"/>
        <n v="8354.0"/>
        <n v="7609.0"/>
        <n v="8355.0"/>
        <n v="7179.0"/>
        <n v="2958.0"/>
        <n v="7178.0"/>
        <n v="9994.0"/>
        <n v="2468.0"/>
        <n v="1353.0"/>
        <n v="2467.0"/>
        <n v="1355.0"/>
        <n v="1354.0"/>
        <n v="2469.0"/>
        <n v="2470.0"/>
        <n v="6264.0"/>
        <n v="5287.0"/>
        <n v="6305.0"/>
        <n v="5192.0"/>
        <n v="5288.0"/>
        <n v="5286.0"/>
        <n v="4670.0"/>
        <n v="8442.0"/>
        <n v="4127.0"/>
        <n v="4671.0"/>
        <n v="2781.0"/>
        <n v="6637.0"/>
        <n v="6636.0"/>
        <n v="1972.0"/>
        <n v="7676.0"/>
        <n v="6635.0"/>
        <n v="1971.0"/>
        <n v="4669.0"/>
        <n v="9923.0"/>
        <n v="5001.0"/>
        <n v="3829.0"/>
        <n v="3831.0"/>
        <n v="3830.0"/>
        <n v="9374.0"/>
        <n v="3828.0"/>
        <n v="9520.0"/>
        <n v="3274.0"/>
        <n v="1596.0"/>
        <n v="4471.0"/>
        <n v="9601.0"/>
        <n v="8417.0"/>
        <n v="8418.0"/>
        <n v="8282.0"/>
        <n v="8420.0"/>
        <n v="8419.0"/>
        <n v="8281.0"/>
        <n v="8421.0"/>
        <n v="7316.0"/>
        <n v="4124.0"/>
        <n v="5012.0"/>
        <n v="4122.0"/>
        <n v="4703.0"/>
        <n v="4700.0"/>
        <n v="4123.0"/>
        <n v="4701.0"/>
        <n v="4702.0"/>
        <n v="1857.0"/>
        <n v="6668.0"/>
        <n v="5821.0"/>
        <n v="6667.0"/>
        <n v="6670.0"/>
        <n v="5822.0"/>
        <n v="1858.0"/>
        <n v="6281.0"/>
        <n v="3762.0"/>
        <n v="5804.0"/>
        <n v="5823.0"/>
        <n v="6669.0"/>
        <n v="5824.0"/>
        <n v="8336.0"/>
        <n v="2596.0"/>
        <n v="9000.0"/>
        <n v="2597.0"/>
        <n v="2598.0"/>
        <n v="2599.0"/>
        <n v="8622.0"/>
        <n v="2431.0"/>
        <n v="2595.0"/>
        <n v="6409.0"/>
        <n v="4162.0"/>
        <n v="6547.0"/>
        <n v="6545.0"/>
        <n v="1245.0"/>
        <n v="6411.0"/>
        <n v="6412.0"/>
        <n v="6459.0"/>
        <n v="4649.0"/>
        <n v="6461.0"/>
        <n v="815.0"/>
        <n v="6408.0"/>
        <n v="4650.0"/>
        <n v="6410.0"/>
        <n v="6463.0"/>
        <n v="6546.0"/>
        <n v="6464.0"/>
        <n v="814.0"/>
        <n v="6460.0"/>
        <n v="6462.0"/>
        <n v="4161.0"/>
        <n v="959.0"/>
        <n v="5511.0"/>
        <n v="2634.0"/>
        <n v="958.0"/>
        <n v="957.0"/>
        <n v="2633.0"/>
        <n v="2632.0"/>
        <n v="5510.0"/>
        <n v="4093.0"/>
        <n v="4425.0"/>
        <n v="4188.0"/>
        <n v="2844.0"/>
        <n v="5224.0"/>
        <n v="5222.0"/>
        <n v="4423.0"/>
        <n v="3941.0"/>
        <n v="3942.0"/>
        <n v="5223.0"/>
        <n v="8184.0"/>
        <n v="4427.0"/>
        <n v="4426.0"/>
        <n v="4189.0"/>
        <n v="8183.0"/>
        <n v="4424.0"/>
        <n v="4715.0"/>
        <n v="4187.0"/>
        <n v="715.0"/>
        <n v="3628.0"/>
        <n v="2862.0"/>
        <n v="3625.0"/>
        <n v="2861.0"/>
        <n v="5939.0"/>
        <n v="6044.0"/>
        <n v="5940.0"/>
        <n v="6045.0"/>
        <n v="5454.0"/>
        <n v="2859.0"/>
        <n v="2860.0"/>
        <n v="6369.0"/>
        <n v="9011.0"/>
        <n v="714.0"/>
        <n v="5053.0"/>
        <n v="628.0"/>
        <n v="713.0"/>
        <n v="3627.0"/>
        <n v="3626.0"/>
        <n v="6068.0"/>
        <n v="9145.0"/>
        <n v="6907.0"/>
        <n v="4363.0"/>
        <n v="4364.0"/>
        <n v="9143.0"/>
        <n v="6070.0"/>
        <n v="9144.0"/>
        <n v="4365.0"/>
        <n v="4367.0"/>
        <n v="4366.0"/>
        <n v="6069.0"/>
        <n v="990.0"/>
        <n v="989.0"/>
        <n v="7245.0"/>
        <n v="5542.0"/>
        <n v="6467.0"/>
        <n v="9247.0"/>
        <n v="5541.0"/>
        <n v="5540.0"/>
        <n v="9248.0"/>
        <n v="4874.0"/>
        <n v="4873.0"/>
        <n v="4875.0"/>
        <n v="4510.0"/>
        <n v="4872.0"/>
        <n v="8015.0"/>
        <n v="9128.0"/>
        <n v="6671.0"/>
        <n v="8016.0"/>
        <n v="8014.0"/>
        <n v="8013.0"/>
        <n v="9438.0"/>
        <n v="9067.0"/>
        <n v="7001.0"/>
        <n v="7000.0"/>
        <n v="5377.0"/>
        <n v="3943.0"/>
        <n v="3082.0"/>
        <n v="9458.0"/>
        <n v="5376.0"/>
        <n v="9457.0"/>
        <n v="3083.0"/>
        <n v="6438.0"/>
        <n v="9448.0"/>
        <n v="6436.0"/>
        <n v="6437.0"/>
        <n v="9296.0"/>
        <n v="8786.0"/>
        <n v="9295.0"/>
        <n v="6242.0"/>
        <n v="2434.0"/>
        <n v="9132.0"/>
        <n v="8788.0"/>
        <n v="86.0"/>
        <n v="8787.0"/>
        <n v="8457.0"/>
        <n v="9133.0"/>
        <n v="8458.0"/>
        <n v="371.0"/>
        <n v="3404.0"/>
        <n v="6249.0"/>
        <n v="3717.0"/>
        <n v="6250.0"/>
        <n v="6251.0"/>
        <n v="6248.0"/>
        <n v="372.0"/>
        <n v="7414.0"/>
        <n v="6404.0"/>
        <n v="7412.0"/>
        <n v="9687.0"/>
        <n v="6402.0"/>
        <n v="7413.0"/>
        <n v="6403.0"/>
        <n v="8811.0"/>
        <n v="9513.0"/>
        <n v="4838.0"/>
        <n v="9952.0"/>
        <n v="2288.0"/>
        <n v="9948.0"/>
        <n v="9950.0"/>
        <n v="7801.0"/>
        <n v="9949.0"/>
        <n v="4839.0"/>
        <n v="4840.0"/>
        <n v="7660.0"/>
        <n v="9951.0"/>
        <n v="3690.0"/>
        <n v="1331.0"/>
        <n v="4769.0"/>
        <n v="3689.0"/>
        <n v="7733.0"/>
        <n v="1332.0"/>
        <n v="9451.0"/>
        <n v="6482.0"/>
        <n v="6126.0"/>
        <n v="205.0"/>
        <n v="6477.0"/>
        <n v="6125.0"/>
        <n v="6481.0"/>
        <n v="6484.0"/>
        <n v="5926.0"/>
        <n v="6480.0"/>
        <n v="6486.0"/>
        <n v="6476.0"/>
        <n v="6483.0"/>
        <n v="6478.0"/>
        <n v="6127.0"/>
        <n v="6485.0"/>
        <n v="6479.0"/>
        <n v="5875.0"/>
        <n v="1090.0"/>
        <n v="1091.0"/>
        <n v="5874.0"/>
        <n v="8518.0"/>
        <n v="3193.0"/>
        <n v="2928.0"/>
        <n v="1270.0"/>
        <n v="8514.0"/>
        <n v="3912.0"/>
        <n v="3854.0"/>
        <n v="3855.0"/>
        <n v="9647.0"/>
        <n v="262.0"/>
        <n v="9646.0"/>
        <n v="666.0"/>
        <n v="7816.0"/>
        <n v="7815.0"/>
        <n v="9645.0"/>
        <n v="668.0"/>
        <n v="667.0"/>
        <n v="7506.0"/>
        <n v="4820.0"/>
        <n v="671.0"/>
        <n v="8148.0"/>
        <n v="5362.0"/>
        <n v="670.0"/>
        <n v="672.0"/>
        <n v="3395.0"/>
        <n v="5219.0"/>
        <n v="7310.0"/>
        <n v="485.0"/>
        <n v="5369.0"/>
        <n v="487.0"/>
        <n v="5367.0"/>
        <n v="4520.0"/>
        <n v="5368.0"/>
        <n v="2289.0"/>
        <n v="7262.0"/>
        <n v="486.0"/>
        <n v="644.0"/>
        <n v="2313.0"/>
        <n v="4220.0"/>
        <n v="8924.0"/>
        <n v="4223.0"/>
        <n v="3448.0"/>
        <n v="2309.0"/>
        <n v="1569.0"/>
        <n v="4222.0"/>
        <n v="4224.0"/>
        <n v="2311.0"/>
        <n v="2310.0"/>
        <n v="2312.0"/>
        <n v="8342.0"/>
        <n v="4221.0"/>
        <n v="9175.0"/>
        <n v="2638.0"/>
        <n v="2870.0"/>
        <n v="1457.0"/>
        <n v="2640.0"/>
        <n v="1456.0"/>
        <n v="9537.0"/>
        <n v="2639.0"/>
        <n v="5497.0"/>
        <n v="9176.0"/>
        <n v="2641.0"/>
        <n v="7265.0"/>
        <n v="1446.0"/>
        <n v="7731.0"/>
        <n v="1447.0"/>
        <n v="1448.0"/>
        <n v="5478.0"/>
        <n v="673.0"/>
        <n v="8700.0"/>
        <n v="8790.0"/>
        <n v="8701.0"/>
        <n v="346.0"/>
        <n v="2873.0"/>
        <n v="5476.0"/>
        <n v="8789.0"/>
        <n v="7090.0"/>
        <n v="8697.0"/>
        <n v="8702.0"/>
        <n v="8698.0"/>
        <n v="8699.0"/>
        <n v="8703.0"/>
        <n v="5477.0"/>
        <n v="2258.0"/>
        <n v="833.0"/>
        <n v="830.0"/>
        <n v="6746.0"/>
        <n v="2707.0"/>
        <n v="6745.0"/>
        <n v="2708.0"/>
        <n v="831.0"/>
        <n v="2259.0"/>
        <n v="267.0"/>
        <n v="4542.0"/>
        <n v="832.0"/>
        <n v="2706.0"/>
        <n v="1013.0"/>
        <n v="1012.0"/>
        <n v="2501.0"/>
        <n v="2503.0"/>
        <n v="6604.0"/>
        <n v="7915.0"/>
        <n v="7916.0"/>
        <n v="98.0"/>
        <n v="2502.0"/>
        <n v="6304.0"/>
        <n v="4496.0"/>
        <n v="4497.0"/>
        <n v="7107.0"/>
        <n v="7105.0"/>
        <n v="4102.0"/>
        <n v="9855.0"/>
        <n v="9828.0"/>
        <n v="4101.0"/>
        <n v="654.0"/>
        <n v="7106.0"/>
        <n v="2481.0"/>
        <n v="653.0"/>
        <n v="9829.0"/>
        <n v="2480.0"/>
        <n v="4103.0"/>
        <n v="9287.0"/>
        <n v="9288.0"/>
        <n v="9856.0"/>
        <n v="1436.0"/>
        <n v="9690.0"/>
        <n v="5293.0"/>
        <n v="891.0"/>
        <n v="1437.0"/>
        <n v="824.0"/>
        <n v="890.0"/>
        <n v="823.0"/>
        <n v="9689.0"/>
        <n v="1630.0"/>
        <n v="7895.0"/>
        <n v="7896.0"/>
        <n v="1629.0"/>
        <n v="7897.0"/>
        <n v="7283.0"/>
        <n v="9033.0"/>
        <n v="2765.0"/>
        <n v="2766.0"/>
        <n v="2500.0"/>
        <n v="2764.0"/>
        <n v="201.0"/>
        <n v="417.0"/>
        <n v="9937.0"/>
        <n v="4655.0"/>
        <n v="4051.0"/>
        <n v="1511.0"/>
        <n v="1512.0"/>
        <n v="4050.0"/>
        <n v="4084.0"/>
        <n v="4083.0"/>
        <n v="1993.0"/>
        <n v="9584.0"/>
        <n v="1995.0"/>
        <n v="4270.0"/>
        <n v="1994.0"/>
        <n v="7454.0"/>
        <n v="2232.0"/>
        <n v="6940.0"/>
        <n v="4865.0"/>
        <n v="5386.0"/>
        <n v="893.0"/>
        <n v="892.0"/>
        <n v="6761.0"/>
        <n v="3601.0"/>
        <n v="5629.0"/>
        <n v="6943.0"/>
        <n v="894.0"/>
        <n v="887.0"/>
        <n v="5628.0"/>
        <n v="5385.0"/>
        <n v="6942.0"/>
        <n v="6941.0"/>
        <n v="6145.0"/>
        <n v="8735.0"/>
        <n v="8733.0"/>
        <n v="8734.0"/>
        <n v="2957.0"/>
        <n v="4711.0"/>
        <n v="1160.0"/>
        <n v="1161.0"/>
        <n v="4708.0"/>
        <n v="9626.0"/>
        <n v="4710.0"/>
        <n v="5733.0"/>
        <n v="9624.0"/>
        <n v="4709.0"/>
        <n v="3573.0"/>
        <n v="2685.0"/>
        <n v="555.0"/>
        <n v="9625.0"/>
        <n v="5734.0"/>
        <n v="5735.0"/>
        <n v="8275.0"/>
        <n v="8039.0"/>
        <n v="5618.0"/>
        <n v="5157.0"/>
        <n v="2588.0"/>
        <n v="8118.0"/>
        <n v="5158.0"/>
        <n v="395.0"/>
        <n v="5159.0"/>
        <n v="2587.0"/>
        <n v="1563.0"/>
        <n v="3396.0"/>
        <n v="3398.0"/>
        <n v="3397.0"/>
        <n v="7696.0"/>
        <n v="7697.0"/>
        <n v="3571.0"/>
        <n v="3663.0"/>
        <n v="2437.0"/>
        <n v="3428.0"/>
        <n v="3569.0"/>
        <n v="6153.0"/>
        <n v="1394.0"/>
        <n v="1304.0"/>
        <n v="3572.0"/>
        <n v="1912.0"/>
        <n v="8577.0"/>
        <n v="3430.0"/>
        <n v="3429.0"/>
        <n v="1673.0"/>
        <n v="1913.0"/>
        <n v="1305.0"/>
        <n v="7870.0"/>
        <n v="3664.0"/>
        <n v="3570.0"/>
        <n v="4296.0"/>
        <n v="4234.0"/>
        <n v="4233.0"/>
        <n v="9569.0"/>
        <n v="4230.0"/>
        <n v="4232.0"/>
        <n v="4231.0"/>
        <n v="6031.0"/>
        <n v="200.0"/>
        <n v="6743.0"/>
        <n v="199.0"/>
        <n v="5933.0"/>
        <n v="5931.0"/>
        <n v="5930.0"/>
        <n v="5935.0"/>
        <n v="5932.0"/>
        <n v="5934.0"/>
        <n v="8492.0"/>
        <n v="2371.0"/>
        <n v="1263.0"/>
        <n v="4537.0"/>
        <n v="8409.0"/>
        <n v="4539.0"/>
        <n v="349.0"/>
        <n v="1621.0"/>
        <n v="1623.0"/>
        <n v="347.0"/>
        <n v="4538.0"/>
        <n v="348.0"/>
        <n v="1369.0"/>
        <n v="9531.0"/>
        <n v="8406.0"/>
        <n v="8405.0"/>
        <n v="1624.0"/>
        <n v="4536.0"/>
        <n v="8407.0"/>
        <n v="1622.0"/>
        <n v="3216.0"/>
        <n v="8408.0"/>
        <n v="6144.0"/>
        <n v="1044.0"/>
        <n v="6141.0"/>
        <n v="1045.0"/>
        <n v="2233.0"/>
        <n v="2574.0"/>
        <n v="6143.0"/>
        <n v="6142.0"/>
        <n v="977.0"/>
        <n v="8038.0"/>
        <n v="2927.0"/>
        <n v="3107.0"/>
        <n v="8587.0"/>
        <n v="8714.0"/>
        <n v="8715.0"/>
        <n v="1473.0"/>
        <n v="6231.0"/>
        <n v="8588.0"/>
        <n v="2705.0"/>
        <n v="9010.0"/>
        <n v="5976.0"/>
        <n v="4805.0"/>
        <n v="5977.0"/>
        <n v="4804.0"/>
        <n v="7511.0"/>
        <n v="7500.0"/>
        <n v="7499.0"/>
        <n v="7510.0"/>
        <n v="7498.0"/>
        <n v="7496.0"/>
        <n v="7512.0"/>
        <n v="7501.0"/>
        <n v="7497.0"/>
        <n v="7502.0"/>
        <n v="7514.0"/>
        <n v="7509.0"/>
        <n v="7513.0"/>
        <n v="7690.0"/>
        <n v="5500.0"/>
        <n v="5498.0"/>
        <n v="7692.0"/>
        <n v="5502.0"/>
        <n v="5501.0"/>
        <n v="2092.0"/>
        <n v="5499.0"/>
        <n v="7691.0"/>
        <n v="2091.0"/>
        <n v="2572.0"/>
        <n v="9830.0"/>
        <n v="24.0"/>
        <n v="5652.0"/>
        <n v="2440.0"/>
        <n v="5651.0"/>
        <n v="4526.0"/>
        <n v="4528.0"/>
        <n v="5650.0"/>
        <n v="5649.0"/>
        <n v="4573.0"/>
        <n v="4527.0"/>
        <n v="7043.0"/>
        <n v="3916.0"/>
        <n v="3917.0"/>
        <n v="3915.0"/>
        <n v="3919.0"/>
        <n v="3918.0"/>
        <n v="7045.0"/>
        <n v="7044.0"/>
        <n v="2316.0"/>
        <n v="2319.0"/>
        <n v="9320.0"/>
        <n v="2318.0"/>
        <n v="3155.0"/>
        <n v="2314.0"/>
        <n v="580.0"/>
        <n v="9319.0"/>
        <n v="2317.0"/>
        <n v="9321.0"/>
        <n v="579.0"/>
        <n v="2315.0"/>
        <n v="6701.0"/>
        <n v="645.0"/>
        <n v="5015.0"/>
        <n v="4274.0"/>
        <n v="6699.0"/>
        <n v="6590.0"/>
        <n v="7084.0"/>
        <n v="5014.0"/>
        <n v="6832.0"/>
        <n v="6700.0"/>
        <n v="8328.0"/>
        <n v="8327.0"/>
        <n v="5013.0"/>
        <n v="7085.0"/>
        <n v="6587.0"/>
        <n v="4273.0"/>
        <n v="6584.0"/>
        <n v="6586.0"/>
        <n v="7845.0"/>
        <n v="6585.0"/>
        <n v="9809.0"/>
        <n v="6588.0"/>
        <n v="6589.0"/>
        <n v="3197.0"/>
        <n v="8119.0"/>
        <n v="4374.0"/>
        <n v="9231.0"/>
        <n v="4373.0"/>
        <n v="9230.0"/>
        <n v="7894.0"/>
        <n v="8185.0"/>
        <n v="759.0"/>
        <n v="9589.0"/>
        <n v="6262.0"/>
        <n v="8639.0"/>
        <n v="6902.0"/>
        <n v="7930.0"/>
        <n v="6785.0"/>
        <n v="6783.0"/>
        <n v="6786.0"/>
        <n v="2856.0"/>
        <n v="6784.0"/>
        <n v="6787.0"/>
        <n v="5116.0"/>
        <n v="8303.0"/>
        <n v="8302.0"/>
        <n v="5297.0"/>
        <n v="8094.0"/>
        <n v="8096.0"/>
        <n v="8097.0"/>
        <n v="8095.0"/>
        <n v="5298.0"/>
        <n v="9808.0"/>
        <n v="4126.0"/>
        <n v="2219.0"/>
        <n v="2220.0"/>
        <n v="2221.0"/>
        <n v="1735.0"/>
        <n v="2228.0"/>
        <n v="1737.0"/>
        <n v="1736.0"/>
        <n v="5028.0"/>
        <n v="2713.0"/>
        <n v="5026.0"/>
        <n v="2227.0"/>
        <n v="1845.0"/>
        <n v="6911.0"/>
        <n v="5025.0"/>
        <n v="5027.0"/>
        <n v="643.0"/>
        <n v="7739.0"/>
        <n v="642.0"/>
        <n v="7659.0"/>
        <n v="9439.0"/>
        <n v="9704.0"/>
        <n v="6691.0"/>
        <n v="9705.0"/>
        <n v="3785.0"/>
        <n v="5713.0"/>
        <n v="9703.0"/>
        <n v="2225.0"/>
        <n v="6455.0"/>
        <n v="6692.0"/>
        <n v="6456.0"/>
        <n v="2186.0"/>
        <n v="1206.0"/>
        <n v="1010.0"/>
        <n v="1834.0"/>
        <n v="1835.0"/>
        <n v="6912.0"/>
        <n v="9209.0"/>
        <n v="4632.0"/>
        <n v="9208.0"/>
        <n v="7088.0"/>
        <n v="9982.0"/>
        <n v="4633.0"/>
        <n v="2008.0"/>
        <n v="5090.0"/>
        <n v="5243.0"/>
        <n v="5091.0"/>
        <n v="6642.0"/>
        <n v="1443.0"/>
        <n v="6081.0"/>
        <n v="6643.0"/>
        <n v="6641.0"/>
        <n v="6400.0"/>
        <n v="5530.0"/>
        <n v="6401.0"/>
        <n v="1934.0"/>
        <n v="1933.0"/>
        <n v="7403.0"/>
        <n v="6399.0"/>
        <n v="7653.0"/>
        <n v="4106.0"/>
        <n v="9183.0"/>
        <n v="9185.0"/>
        <n v="3575.0"/>
        <n v="4105.0"/>
        <n v="2746.0"/>
        <n v="9181.0"/>
        <n v="9187.0"/>
        <n v="4458.0"/>
        <n v="7652.0"/>
        <n v="4262.0"/>
        <n v="9184.0"/>
        <n v="9182.0"/>
        <n v="9180.0"/>
        <n v="9186.0"/>
        <n v="3574.0"/>
        <n v="6728.0"/>
        <n v="2189.0"/>
        <n v="2188.0"/>
        <n v="2190.0"/>
        <n v="9385.0"/>
        <n v="4028.0"/>
        <n v="4026.0"/>
        <n v="4029.0"/>
        <n v="4027.0"/>
        <n v="6693.0"/>
        <n v="8258.0"/>
        <n v="8259.0"/>
        <n v="5762.0"/>
        <n v="8257.0"/>
        <n v="7765.0"/>
        <n v="2863.0"/>
        <n v="7766.0"/>
        <n v="8256.0"/>
        <n v="8254.0"/>
        <n v="8255.0"/>
        <n v="7767.0"/>
        <n v="5763.0"/>
        <n v="2864.0"/>
        <n v="7376.0"/>
        <n v="7899.0"/>
        <n v="2866.0"/>
        <n v="7901.0"/>
        <n v="2865.0"/>
        <n v="7900.0"/>
        <n v="2867.0"/>
        <n v="7903.0"/>
        <n v="7898.0"/>
        <n v="7904.0"/>
        <n v="6071.0"/>
        <n v="7902.0"/>
        <n v="2399.0"/>
        <n v="2398.0"/>
        <n v="4491.0"/>
        <n v="2460.0"/>
        <n v="5295.0"/>
        <n v="2535.0"/>
        <n v="7268.0"/>
        <n v="7267.0"/>
        <n v="7937.0"/>
        <n v="7938.0"/>
        <n v="7186.0"/>
        <n v="7940.0"/>
        <n v="7187.0"/>
        <n v="7188.0"/>
        <n v="7189.0"/>
        <n v="7934.0"/>
        <n v="7244.0"/>
        <n v="7939.0"/>
        <n v="1920.0"/>
        <n v="1921.0"/>
        <n v="7936.0"/>
        <n v="6413.0"/>
        <n v="7185.0"/>
        <n v="6414.0"/>
        <n v="7935.0"/>
        <n v="4277.0"/>
        <n v="1514.0"/>
        <n v="6212.0"/>
        <n v="618.0"/>
        <n v="6712.0"/>
        <n v="617.0"/>
        <n v="6210.0"/>
        <n v="8607.0"/>
        <n v="5612.0"/>
        <n v="6211.0"/>
        <n v="1513.0"/>
        <n v="620.0"/>
        <n v="621.0"/>
        <n v="1515.0"/>
        <n v="6898.0"/>
        <n v="619.0"/>
        <n v="5613.0"/>
        <n v="4921.0"/>
        <n v="6425.0"/>
        <n v="8806.0"/>
        <n v="4415.0"/>
        <n v="7743.0"/>
        <n v="5965.0"/>
        <n v="2855.0"/>
        <n v="8860.0"/>
        <n v="5967.0"/>
        <n v="5966.0"/>
        <n v="2025.0"/>
        <n v="9903.0"/>
        <n v="8041.0"/>
        <n v="3340.0"/>
        <n v="8040.0"/>
        <n v="6416.0"/>
        <n v="3339.0"/>
        <n v="8042.0"/>
        <n v="827.0"/>
        <n v="3605.0"/>
        <n v="425.0"/>
        <n v="9902.0"/>
        <n v="3335.0"/>
        <n v="3338.0"/>
        <n v="828.0"/>
        <n v="829.0"/>
        <n v="9901.0"/>
        <n v="3341.0"/>
        <n v="9270.0"/>
        <n v="9271.0"/>
        <n v="3604.0"/>
        <n v="3336.0"/>
        <n v="3337.0"/>
        <n v="3606.0"/>
        <n v="5235.0"/>
        <n v="6105.0"/>
        <n v="4301.0"/>
        <n v="4300.0"/>
        <n v="4299.0"/>
        <n v="4298.0"/>
        <n v="4302.0"/>
        <n v="5403.0"/>
        <n v="6026.0"/>
        <n v="5404.0"/>
        <n v="6025.0"/>
        <n v="875.0"/>
        <n v="1484.0"/>
        <n v="1483.0"/>
        <n v="7914.0"/>
        <n v="8635.0"/>
        <n v="8129.0"/>
        <n v="9585.0"/>
        <n v="2717.0"/>
        <n v="8936.0"/>
        <n v="1796.0"/>
        <n v="2918.0"/>
        <n v="1798.0"/>
        <n v="3749.0"/>
        <n v="3750.0"/>
        <n v="3752.0"/>
        <n v="4340.0"/>
        <n v="3751.0"/>
        <n v="3753.0"/>
        <n v="1797.0"/>
        <n v="378.0"/>
        <n v="9386.0"/>
        <n v="3754.0"/>
        <n v="3382.0"/>
        <n v="3748.0"/>
        <n v="8576.0"/>
        <n v="3755.0"/>
        <n v="8935.0"/>
        <n v="4598.0"/>
        <n v="3923.0"/>
        <n v="4599.0"/>
        <n v="2483.0"/>
        <n v="2486.0"/>
        <n v="2485.0"/>
        <n v="3924.0"/>
        <n v="2484.0"/>
        <n v="8116.0"/>
        <n v="1943.0"/>
        <n v="1942.0"/>
        <n v="4238.0"/>
        <n v="1944.0"/>
        <n v="1532.0"/>
        <n v="3655.0"/>
        <n v="6407.0"/>
        <n v="7064.0"/>
        <n v="4991.0"/>
        <n v="9664.0"/>
        <n v="6406.0"/>
        <n v="2842.0"/>
        <n v="1533.0"/>
        <n v="4990.0"/>
        <n v="5610.0"/>
        <n v="4333.0"/>
        <n v="3231.0"/>
        <n v="9032.0"/>
        <n v="4332.0"/>
        <n v="9031.0"/>
        <n v="4723.0"/>
        <n v="5220.0"/>
        <n v="1266.0"/>
        <n v="9284.0"/>
        <n v="1958.0"/>
        <n v="3934.0"/>
        <n v="6682.0"/>
        <n v="911.0"/>
        <n v="9849.0"/>
        <n v="6681.0"/>
        <n v="910.0"/>
        <n v="9847.0"/>
        <n v="3936.0"/>
        <n v="933.0"/>
        <n v="702.0"/>
        <n v="1947.0"/>
        <n v="1956.0"/>
        <n v="6904.0"/>
        <n v="9848.0"/>
        <n v="9262.0"/>
        <n v="6680.0"/>
        <n v="1957.0"/>
        <n v="1950.0"/>
        <n v="7223.0"/>
        <n v="3935.0"/>
        <n v="1951.0"/>
        <n v="1955.0"/>
        <n v="7440.0"/>
        <n v="1954.0"/>
        <n v="1949.0"/>
        <n v="9274.0"/>
        <n v="1953.0"/>
        <n v="1952.0"/>
        <n v="6905.0"/>
        <n v="1948.0"/>
        <n v="6903.0"/>
        <n v="7441.0"/>
        <n v="912.0"/>
        <n v="537.0"/>
        <n v="5637.0"/>
        <n v="5859.0"/>
        <n v="6351.0"/>
        <n v="7322.0"/>
        <n v="5826.0"/>
        <n v="5636.0"/>
        <n v="7323.0"/>
        <n v="5829.0"/>
        <n v="3587.0"/>
        <n v="712.0"/>
        <n v="5828.0"/>
        <n v="5827.0"/>
        <n v="3562.0"/>
        <n v="6724.0"/>
        <n v="7304.0"/>
        <n v="8386.0"/>
        <n v="5460.0"/>
        <n v="3564.0"/>
        <n v="3563.0"/>
        <n v="3080.0"/>
        <n v="7305.0"/>
        <n v="5459.0"/>
        <n v="3561.0"/>
        <n v="3081.0"/>
        <n v="7918.0"/>
        <n v="1496.0"/>
        <n v="1498.0"/>
        <n v="3618.0"/>
        <n v="4121.0"/>
        <n v="3513.0"/>
        <n v="3620.0"/>
        <n v="4297.0"/>
        <n v="7104.0"/>
        <n v="9129.0"/>
        <n v="3619.0"/>
        <n v="1556.0"/>
        <n v="3514.0"/>
        <n v="2478.0"/>
        <n v="3515.0"/>
        <n v="1497.0"/>
        <n v="3488.0"/>
        <n v="1562.0"/>
        <n v="8197.0"/>
        <n v="8198.0"/>
        <n v="8199.0"/>
        <n v="4152.0"/>
        <n v="4154.0"/>
        <n v="7141.0"/>
        <n v="3358.0"/>
        <n v="533.0"/>
        <n v="9329.0"/>
        <n v="8125.0"/>
        <n v="9539.0"/>
        <n v="2099.0"/>
        <n v="3567.0"/>
        <n v="6005.0"/>
        <n v="7142.0"/>
        <n v="5548.0"/>
        <n v="5547.0"/>
        <n v="8211.0"/>
        <n v="9540.0"/>
        <n v="9328.0"/>
        <n v="4085.0"/>
        <n v="2569.0"/>
        <n v="2100.0"/>
        <n v="4153.0"/>
        <n v="5280.0"/>
        <n v="9327.0"/>
        <n v="4529.0"/>
        <n v="6652.0"/>
        <n v="5768.0"/>
        <n v="8325.0"/>
        <n v="1714.0"/>
        <n v="8326.0"/>
        <n v="8620.0"/>
        <n v="3127.0"/>
        <n v="6649.0"/>
        <n v="3657.0"/>
        <n v="6650.0"/>
        <n v="6654.0"/>
        <n v="6651.0"/>
        <n v="6653.0"/>
        <n v="5895.0"/>
        <n v="8756.0"/>
        <n v="4626.0"/>
        <n v="5217.0"/>
        <n v="5579.0"/>
        <n v="6256.0"/>
        <n v="1219.0"/>
        <n v="1213.0"/>
        <n v="4623.0"/>
        <n v="2401.0"/>
        <n v="1217.0"/>
        <n v="5581.0"/>
        <n v="7877.0"/>
        <n v="1216.0"/>
        <n v="2400.0"/>
        <n v="4624.0"/>
        <n v="7284.0"/>
        <n v="1220.0"/>
        <n v="5580.0"/>
        <n v="7719.0"/>
        <n v="1214.0"/>
        <n v="8755.0"/>
        <n v="7285.0"/>
        <n v="8754.0"/>
        <n v="1215.0"/>
        <n v="4625.0"/>
        <n v="1218.0"/>
        <n v="7876.0"/>
        <n v="5442.0"/>
        <n v="1960.0"/>
        <n v="42.0"/>
        <n v="3178.0"/>
        <n v="1965.0"/>
        <n v="1961.0"/>
        <n v="1849.0"/>
        <n v="6887.0"/>
        <n v="1964.0"/>
        <n v="5894.0"/>
        <n v="1963.0"/>
        <n v="5370.0"/>
        <n v="1966.0"/>
        <n v="6886.0"/>
        <n v="1959.0"/>
        <n v="1848.0"/>
        <n v="4926.0"/>
        <n v="1962.0"/>
        <n v="2847.0"/>
        <n v="7493.0"/>
        <n v="6236.0"/>
        <n v="3042.0"/>
        <n v="5271.0"/>
        <n v="4369.0"/>
        <n v="553.0"/>
        <n v="3044.0"/>
        <n v="6233.0"/>
        <n v="6235.0"/>
        <n v="3043.0"/>
        <n v="7494.0"/>
        <n v="9282.0"/>
        <n v="9333.0"/>
        <n v="9082.0"/>
        <n v="7495.0"/>
        <n v="2902.0"/>
        <n v="5270.0"/>
        <n v="4368.0"/>
        <n v="9334.0"/>
        <n v="6234.0"/>
        <n v="9081.0"/>
        <n v="6232.0"/>
        <n v="2079.0"/>
        <n v="5225.0"/>
        <n v="1510.0"/>
        <n v="2078.0"/>
        <n v="2077.0"/>
        <n v="5183.0"/>
        <n v="5182.0"/>
        <n v="7664.0"/>
        <n v="9582.0"/>
        <n v="6811.0"/>
        <n v="8772.0"/>
        <n v="9595.0"/>
        <n v="4430.0"/>
        <n v="8773.0"/>
        <n v="6222.0"/>
        <n v="72.0"/>
        <n v="6814.0"/>
        <n v="6815.0"/>
        <n v="6810.0"/>
        <n v="6812.0"/>
        <n v="9580.0"/>
        <n v="9579.0"/>
        <n v="9594.0"/>
        <n v="9581.0"/>
        <n v="6813.0"/>
        <n v="9834.0"/>
        <n v="6757.0"/>
        <n v="1539.0"/>
        <n v="6519.0"/>
        <n v="7920.0"/>
        <n v="5991.0"/>
        <n v="8696.0"/>
        <n v="627.0"/>
        <n v="439.0"/>
        <n v="5992.0"/>
        <n v="6516.0"/>
        <n v="7735.0"/>
        <n v="6518.0"/>
        <n v="1541.0"/>
        <n v="8045.0"/>
        <n v="1540.0"/>
        <n v="903.0"/>
        <n v="1538.0"/>
        <n v="6756.0"/>
        <n v="6520.0"/>
        <n v="6975.0"/>
        <n v="6758.0"/>
        <n v="6133.0"/>
        <n v="6759.0"/>
        <n v="5993.0"/>
        <n v="7921.0"/>
        <n v="6517.0"/>
        <n v="3034.0"/>
        <n v="276.0"/>
        <n v="3459.0"/>
        <n v="3457.0"/>
        <n v="9961.0"/>
        <n v="5984.0"/>
        <n v="275.0"/>
        <n v="726.0"/>
        <n v="727.0"/>
        <n v="3460.0"/>
        <n v="3458.0"/>
        <n v="3461.0"/>
        <n v="9337.0"/>
        <n v="2654.0"/>
        <n v="2657.0"/>
        <n v="2658.0"/>
        <n v="8879.0"/>
        <n v="2305.0"/>
        <n v="2268.0"/>
        <n v="2652.0"/>
        <n v="9726.0"/>
        <n v="7453.0"/>
        <n v="2655.0"/>
        <n v="7451.0"/>
        <n v="7450.0"/>
        <n v="7452.0"/>
        <n v="8878.0"/>
        <n v="2304.0"/>
        <n v="2653.0"/>
        <n v="2656.0"/>
        <n v="5413.0"/>
        <n v="6896.0"/>
        <n v="6891.0"/>
        <n v="2823.0"/>
        <n v="6895.0"/>
        <n v="6893.0"/>
        <n v="6897.0"/>
        <n v="760.0"/>
        <n v="6890.0"/>
        <n v="6892.0"/>
        <n v="5412.0"/>
        <n v="7732.0"/>
        <n v="5324.0"/>
        <n v="3914.0"/>
        <n v="3913.0"/>
        <n v="142.0"/>
        <n v="6894.0"/>
        <n v="144.0"/>
        <n v="143.0"/>
        <n v="2824.0"/>
        <n v="6490.0"/>
        <n v="6122.0"/>
        <n v="6121.0"/>
        <n v="6120.0"/>
        <n v="6119.0"/>
        <n v="6971.0"/>
        <n v="6770.0"/>
        <n v="6722.0"/>
        <n v="6972.0"/>
        <n v="6974.0"/>
        <n v="6721.0"/>
        <n v="6723.0"/>
        <n v="6973.0"/>
        <n v="7791.0"/>
        <n v="44.0"/>
        <n v="6095.0"/>
        <n v="6092.0"/>
        <n v="6099.0"/>
        <n v="6101.0"/>
        <n v="6097.0"/>
        <n v="6091.0"/>
        <n v="6102.0"/>
        <n v="6096.0"/>
        <n v="6094.0"/>
        <n v="6093.0"/>
        <n v="6100.0"/>
        <n v="6098.0"/>
        <n v="6103.0"/>
        <n v="6104.0"/>
        <n v="796.0"/>
        <n v="4263.0"/>
        <n v="5402.0"/>
        <n v="4757.0"/>
        <n v="8524.0"/>
        <n v="6004.0"/>
        <n v="5401.0"/>
        <n v="7338.0"/>
        <n v="1804.0"/>
        <n v="9055.0"/>
        <n v="1785.0"/>
        <n v="1784.0"/>
        <n v="1787.0"/>
        <n v="1803.0"/>
        <n v="4428.0"/>
        <n v="3849.0"/>
        <n v="2124.0"/>
        <n v="3850.0"/>
        <n v="3212.0"/>
        <n v="9409.0"/>
        <n v="9408.0"/>
        <n v="7038.0"/>
        <n v="5546.0"/>
        <n v="1786.0"/>
        <n v="3211.0"/>
        <n v="5065.0"/>
        <n v="1805.0"/>
        <n v="2123.0"/>
        <n v="5707.0"/>
        <n v="7039.0"/>
        <n v="9324.0"/>
        <n v="9627.0"/>
        <n v="9253.0"/>
        <n v="1080.0"/>
        <n v="3177.0"/>
        <n v="2329.0"/>
        <n v="3372.0"/>
        <n v="1079.0"/>
        <n v="5417.0"/>
        <n v="5416.0"/>
        <n v="3798.0"/>
        <n v="9326.0"/>
        <n v="1970.0"/>
        <n v="1078.0"/>
        <n v="3373.0"/>
        <n v="9254.0"/>
        <n v="1269.0"/>
        <n v="3176.0"/>
        <n v="9325.0"/>
        <n v="5415.0"/>
        <n v="7923.0"/>
        <n v="3494.0"/>
        <n v="8838.0"/>
        <n v="634.0"/>
        <n v="9695.0"/>
        <n v="3495.0"/>
        <n v="5595.0"/>
        <n v="9353.0"/>
        <n v="3496.0"/>
        <n v="6042.0"/>
        <n v="8836.0"/>
        <n v="8835.0"/>
        <n v="8837.0"/>
        <n v="7924.0"/>
        <n v="5184.0"/>
        <n v="718.0"/>
        <n v="5596.0"/>
        <n v="9694.0"/>
        <n v="9354.0"/>
        <n v="6041.0"/>
        <n v="5185.0"/>
        <n v="8834.0"/>
        <n v="635.0"/>
        <n v="8485.0"/>
        <n v="3588.0"/>
        <n v="2035.0"/>
        <n v="364.0"/>
        <n v="362.0"/>
        <n v="5152.0"/>
        <n v="7871.0"/>
        <n v="2036.0"/>
        <n v="365.0"/>
        <n v="7086.0"/>
        <n v="3144.0"/>
        <n v="363.0"/>
        <n v="3143.0"/>
        <n v="7087.0"/>
        <n v="5715.0"/>
        <n v="7527.0"/>
        <n v="7528.0"/>
        <n v="7530.0"/>
        <n v="4564.0"/>
        <n v="7529.0"/>
        <n v="7531.0"/>
        <n v="7763.0"/>
        <n v="4463.0"/>
        <n v="4464.0"/>
        <n v="1069.0"/>
        <n v="5462.0"/>
        <n v="8054.0"/>
        <n v="6321.0"/>
        <n v="4462.0"/>
        <n v="4465.0"/>
        <n v="4460.0"/>
        <n v="4461.0"/>
        <n v="985.0"/>
        <n v="4475.0"/>
        <n v="5791.0"/>
        <n v="4474.0"/>
        <n v="4843.0"/>
        <n v="5794.0"/>
        <n v="5792.0"/>
        <n v="4473.0"/>
        <n v="987.0"/>
        <n v="5793.0"/>
        <n v="4472.0"/>
        <n v="4476.0"/>
        <n v="5140.0"/>
        <n v="6209.0"/>
        <n v="986.0"/>
        <n v="9802.0"/>
        <n v="8591.0"/>
        <n v="5139.0"/>
        <n v="4477.0"/>
        <n v="7663.0"/>
        <n v="5795.0"/>
        <n v="5267.0"/>
        <n v="9215.0"/>
        <n v="6694.0"/>
        <n v="9141.0"/>
        <n v="9688.0"/>
        <n v="5266.0"/>
        <n v="5268.0"/>
        <n v="567.0"/>
        <n v="2217.0"/>
        <n v="570.0"/>
        <n v="3296.0"/>
        <n v="3582.0"/>
        <n v="568.0"/>
        <n v="429.0"/>
        <n v="569.0"/>
        <n v="8992.0"/>
        <n v="2214.0"/>
        <n v="2215.0"/>
        <n v="2216.0"/>
        <n v="5788.0"/>
        <n v="3128.0"/>
        <n v="753.0"/>
        <n v="5318.0"/>
        <n v="5786.0"/>
        <n v="752.0"/>
        <n v="750.0"/>
        <n v="9420.0"/>
        <n v="5317.0"/>
        <n v="3978.0"/>
        <n v="5556.0"/>
        <n v="5321.0"/>
        <n v="751.0"/>
        <n v="5319.0"/>
        <n v="7207.0"/>
        <n v="3192.0"/>
        <n v="5320.0"/>
        <n v="5322.0"/>
        <n v="7206.0"/>
        <n v="5323.0"/>
        <n v="5787.0"/>
        <n v="4136.0"/>
        <n v="3979.0"/>
        <n v="9421.0"/>
        <n v="5785.0"/>
        <n v="4137.0"/>
        <n v="2978.0"/>
        <n v="4331.0"/>
        <n v="6372.0"/>
        <n v="1897.0"/>
        <n v="8115.0"/>
        <n v="4330.0"/>
        <n v="6374.0"/>
        <n v="6373.0"/>
        <n v="3040.0"/>
        <n v="5582.0"/>
        <n v="4835.0"/>
        <n v="4837.0"/>
        <n v="6340.0"/>
        <n v="976.0"/>
        <n v="7564.0"/>
        <n v="7957.0"/>
        <n v="7961.0"/>
        <n v="6339.0"/>
        <n v="7958.0"/>
        <n v="7960.0"/>
        <n v="7956.0"/>
        <n v="975.0"/>
        <n v="4836.0"/>
        <n v="6341.0"/>
        <n v="7959.0"/>
        <n v="3052.0"/>
        <n v="3051.0"/>
        <n v="8330.0"/>
        <n v="4182.0"/>
        <n v="9872.0"/>
        <n v="3053.0"/>
        <n v="5653.0"/>
        <n v="4183.0"/>
        <n v="4184.0"/>
        <n v="8329.0"/>
        <n v="9873.0"/>
        <n v="9960.0"/>
        <n v="1715.0"/>
        <n v="4181.0"/>
        <n v="5281.0"/>
        <n v="3389.0"/>
        <n v="3390.0"/>
        <n v="2405.0"/>
        <n v="2406.0"/>
        <n v="3388.0"/>
        <n v="3387.0"/>
        <n v="3386.0"/>
        <n v="2407.0"/>
        <n v="5484.0"/>
        <n v="7171.0"/>
        <n v="5481.0"/>
        <n v="5482.0"/>
        <n v="5483.0"/>
        <n v="5888.0"/>
        <n v="3823.0"/>
        <n v="3820.0"/>
        <n v="4918.0"/>
        <n v="5259.0"/>
        <n v="4917.0"/>
        <n v="1396.0"/>
        <n v="1395.0"/>
        <n v="1324.0"/>
        <n v="3821.0"/>
        <n v="2712.0"/>
        <n v="3822.0"/>
        <n v="8944.0"/>
        <n v="2267.0"/>
        <n v="5942.0"/>
        <n v="2762.0"/>
        <n v="9099.0"/>
        <n v="1046.0"/>
        <n v="7793.0"/>
        <n v="9100.0"/>
        <n v="9101.0"/>
        <n v="8422.0"/>
        <n v="9888.0"/>
        <n v="8423.0"/>
        <n v="2763.0"/>
        <n v="8424.0"/>
        <n v="2418.0"/>
        <n v="5941.0"/>
        <n v="8425.0"/>
        <n v="9487.0"/>
        <n v="2417.0"/>
        <n v="8857.0"/>
        <n v="278.0"/>
        <n v="9222.0"/>
        <n v="4257.0"/>
        <n v="280.0"/>
        <n v="9221.0"/>
        <n v="9223.0"/>
        <n v="4256.0"/>
        <n v="277.0"/>
        <n v="9091.0"/>
        <n v="3007.0"/>
        <n v="279.0"/>
        <n v="8859.0"/>
        <n v="8858.0"/>
        <n v="4255.0"/>
        <n v="888.0"/>
        <n v="5697.0"/>
        <n v="5698.0"/>
        <n v="1752.0"/>
        <n v="7286.0"/>
        <n v="6837.0"/>
        <n v="3711.0"/>
        <n v="7214.0"/>
        <n v="3712.0"/>
        <n v="6836.0"/>
        <n v="4261.0"/>
        <n v="7708.0"/>
        <n v="1329.0"/>
        <n v="8994.0"/>
        <n v="5338.0"/>
        <n v="8993.0"/>
        <n v="7282.0"/>
        <n v="1554.0"/>
        <n v="1597.0"/>
        <n v="396.0"/>
        <n v="8019.0"/>
        <n v="3864.0"/>
        <n v="397.0"/>
        <n v="423.0"/>
        <n v="35.0"/>
        <n v="424.0"/>
        <n v="5176.0"/>
        <n v="3060.0"/>
        <n v="3058.0"/>
        <n v="2929.0"/>
        <n v="1363.0"/>
        <n v="9706.0"/>
        <n v="1361.0"/>
        <n v="3059.0"/>
        <n v="5175.0"/>
        <n v="1671.0"/>
        <n v="4927.0"/>
        <n v="3057.0"/>
        <n v="1362.0"/>
        <n v="2799.0"/>
        <n v="2798.0"/>
        <n v="8240.0"/>
        <n v="2800.0"/>
        <n v="8883.0"/>
        <n v="3189.0"/>
        <n v="6347.0"/>
        <n v="8884.0"/>
        <n v="5260.0"/>
        <n v="454.0"/>
        <n v="8238.0"/>
        <n v="455.0"/>
        <n v="8239.0"/>
        <n v="3190.0"/>
        <n v="8241.0"/>
        <n v="1904.0"/>
        <n v="1903.0"/>
        <n v="5433.0"/>
        <n v="1905.0"/>
        <n v="7350.0"/>
        <n v="2159.0"/>
        <n v="1831.0"/>
        <n v="527.0"/>
        <n v="4558.0"/>
        <n v="6197.0"/>
        <n v="4047.0"/>
        <n v="6196.0"/>
        <n v="5432.0"/>
        <n v="1906.0"/>
        <n v="5431.0"/>
        <n v="7351.0"/>
        <n v="528.0"/>
        <n v="1832.0"/>
        <n v="4479.0"/>
        <n v="4643.0"/>
        <n v="2625.0"/>
        <n v="2624.0"/>
        <n v="4516.0"/>
        <n v="4642.0"/>
        <n v="7263.0"/>
        <n v="4478.0"/>
        <n v="4295.0"/>
        <n v="7264.0"/>
        <n v="2627.0"/>
        <n v="2626.0"/>
        <n v="8447.0"/>
        <n v="3858.0"/>
        <n v="2894.0"/>
        <n v="2895.0"/>
        <n v="4150.0"/>
        <n v="3856.0"/>
        <n v="4148.0"/>
        <n v="2896.0"/>
        <n v="8451.0"/>
        <n v="8449.0"/>
        <n v="4149.0"/>
        <n v="3857.0"/>
        <n v="1261.0"/>
        <n v="4151.0"/>
        <n v="2893.0"/>
        <n v="8448.0"/>
        <n v="8450.0"/>
        <n v="8446.0"/>
        <n v="8678.0"/>
        <n v="9612.0"/>
        <n v="8808.0"/>
        <n v="6665.0"/>
        <n v="88.0"/>
        <n v="7332.0"/>
        <n v="8810.0"/>
        <n v="7333.0"/>
        <n v="87.0"/>
        <n v="8809.0"/>
        <n v="6664.0"/>
        <n v="9532.0"/>
        <n v="8477.0"/>
        <n v="7620.0"/>
        <n v="4024.0"/>
        <n v="5673.0"/>
        <n v="3253.0"/>
        <n v="9240.0"/>
        <n v="5674.0"/>
        <n v="4025.0"/>
        <n v="7619.0"/>
        <n v="9242.0"/>
        <n v="3254.0"/>
        <n v="9241.0"/>
        <n v="7713.0"/>
        <n v="7712.0"/>
        <n v="6497.0"/>
        <n v="6496.0"/>
        <n v="7714.0"/>
        <n v="8910.0"/>
        <n v="6495.0"/>
        <n v="4260.0"/>
        <n v="899.0"/>
        <n v="1709.0"/>
        <n v="3439.0"/>
        <n v="1743.0"/>
        <n v="1745.0"/>
        <n v="1712.0"/>
        <n v="2281.0"/>
        <n v="3438.0"/>
        <n v="1661.0"/>
        <n v="2280.0"/>
        <n v="1744.0"/>
        <n v="1708.0"/>
        <n v="1494.0"/>
        <n v="1742.0"/>
        <n v="3548.0"/>
        <n v="2282.0"/>
        <n v="1660.0"/>
        <n v="3550.0"/>
        <n v="3440.0"/>
        <n v="1707.0"/>
        <n v="3549.0"/>
        <n v="1711.0"/>
        <n v="3547.0"/>
        <n v="1710.0"/>
        <n v="7828.0"/>
        <n v="7827.0"/>
        <n v="6398.0"/>
        <n v="8227.0"/>
        <n v="8226.0"/>
        <n v="2567.0"/>
        <n v="2568.0"/>
        <n v="8399.0"/>
        <n v="4881.0"/>
        <n v="3276.0"/>
        <n v="8021.0"/>
        <n v="4588.0"/>
        <n v="5504.0"/>
        <n v="3275.0"/>
        <n v="5503.0"/>
        <n v="4882.0"/>
        <n v="4589.0"/>
        <n v="4880.0"/>
        <n v="4587.0"/>
        <n v="4585.0"/>
        <n v="5506.0"/>
        <n v="5648.0"/>
        <n v="4590.0"/>
        <n v="9083.0"/>
        <n v="8020.0"/>
        <n v="4883.0"/>
        <n v="2890.0"/>
        <n v="7377.0"/>
        <n v="6258.0"/>
        <n v="5505.0"/>
        <n v="4586.0"/>
        <n v="6823.0"/>
        <n v="8824.0"/>
        <n v="326.0"/>
        <n v="416.0"/>
        <n v="8821.0"/>
        <n v="415.0"/>
        <n v="2907.0"/>
        <n v="2803.0"/>
        <n v="2909.0"/>
        <n v="7997.0"/>
        <n v="2908.0"/>
        <n v="5249.0"/>
        <n v="4264.0"/>
        <n v="5700.0"/>
        <n v="8822.0"/>
        <n v="762.0"/>
        <n v="8305.0"/>
        <n v="8294.0"/>
        <n v="6352.0"/>
        <n v="7716.0"/>
        <n v="8823.0"/>
        <n v="5424.0"/>
        <n v="7998.0"/>
        <n v="8048.0"/>
        <n v="9606.0"/>
        <n v="3800.0"/>
        <n v="1411.0"/>
        <n v="8911.0"/>
        <n v="685.0"/>
        <n v="838.0"/>
        <n v="9226.0"/>
        <n v="9761.0"/>
        <n v="9225.0"/>
        <n v="9224.0"/>
        <n v="3799.0"/>
        <n v="684.0"/>
        <n v="8913.0"/>
        <n v="9227.0"/>
        <n v="9607.0"/>
        <n v="8914.0"/>
        <n v="8912.0"/>
        <n v="9467.0"/>
        <n v="3462.0"/>
        <n v="9468.0"/>
        <n v="9474.0"/>
        <n v="9500.0"/>
        <n v="3349.0"/>
        <n v="2308.0"/>
        <n v="127.0"/>
        <n v="938.0"/>
        <n v="9472.0"/>
        <n v="9471.0"/>
        <n v="7490.0"/>
        <n v="9469.0"/>
        <n v="9498.0"/>
        <n v="9473.0"/>
        <n v="9470.0"/>
        <n v="128.0"/>
        <n v="9499.0"/>
        <n v="1229.0"/>
        <n v="96.0"/>
        <n v="2973.0"/>
        <n v="5903.0"/>
        <n v="3676.0"/>
        <n v="419.0"/>
        <n v="3675.0"/>
        <n v="5907.0"/>
        <n v="198.0"/>
        <n v="8171.0"/>
        <n v="1230.0"/>
        <n v="5904.0"/>
        <n v="1231.0"/>
        <n v="9482.0"/>
        <n v="2972.0"/>
        <n v="8966.0"/>
        <n v="7099.0"/>
        <n v="2969.0"/>
        <n v="3046.0"/>
        <n v="8170.0"/>
        <n v="3047.0"/>
        <n v="2971.0"/>
        <n v="5905.0"/>
        <n v="5906.0"/>
        <n v="8621.0"/>
        <n v="8169.0"/>
        <n v="2970.0"/>
        <n v="8331.0"/>
        <n v="4779.0"/>
        <n v="9493.0"/>
        <n v="2727.0"/>
        <n v="9370.0"/>
        <n v="3559.0"/>
        <n v="3560.0"/>
        <n v="2075.0"/>
        <n v="2726.0"/>
        <n v="2074.0"/>
        <n v="8432.0"/>
        <n v="8093.0"/>
        <n v="4611.0"/>
        <n v="8594.0"/>
        <n v="3184.0"/>
        <n v="7036.0"/>
        <n v="2420.0"/>
        <n v="2421.0"/>
        <n v="2122.0"/>
        <n v="8595.0"/>
        <n v="97.0"/>
        <n v="3182.0"/>
        <n v="3185.0"/>
        <n v="3183.0"/>
        <n v="6962.0"/>
        <n v="3317.0"/>
        <n v="8530.0"/>
        <n v="1366.0"/>
        <n v="1365.0"/>
        <n v="3218.0"/>
        <n v="1367.0"/>
        <n v="7326.0"/>
        <n v="1368.0"/>
        <n v="7352.0"/>
        <n v="5391.0"/>
        <n v="6415.0"/>
        <n v="7327.0"/>
        <n v="1364.0"/>
        <n v="3219.0"/>
        <n v="3175.0"/>
        <n v="901.0"/>
        <n v="7449.0"/>
        <n v="8997.0"/>
        <n v="2838.0"/>
        <n v="2836.0"/>
        <n v="2837.0"/>
        <n v="2775.0"/>
        <n v="4227.0"/>
        <n v="5079.0"/>
        <n v="9261.0"/>
        <n v="5117.0"/>
        <n v="6989.0"/>
        <n v="7468.0"/>
        <n v="902.0"/>
        <n v="2950.0"/>
        <n v="6213.0"/>
        <n v="4742.0"/>
        <n v="3473.0"/>
        <n v="7769.0"/>
        <n v="1501.0"/>
        <n v="3137.0"/>
        <n v="3140.0"/>
        <n v="4741.0"/>
        <n v="3139.0"/>
        <n v="9639.0"/>
        <n v="8429.0"/>
        <n v="2952.0"/>
        <n v="2951.0"/>
        <n v="9720.0"/>
        <n v="2955.0"/>
        <n v="2953.0"/>
        <n v="4827.0"/>
        <n v="3472.0"/>
        <n v="237.0"/>
        <n v="1502.0"/>
        <n v="506.0"/>
        <n v="4743.0"/>
        <n v="2954.0"/>
        <n v="3135.0"/>
        <n v="1500.0"/>
        <n v="6214.0"/>
        <n v="3138.0"/>
        <n v="1866.0"/>
        <n v="3136.0"/>
        <n v="8320.0"/>
        <n v="4866.0"/>
        <n v="3783.0"/>
        <n v="9672.0"/>
        <n v="7759.0"/>
        <n v="1551.0"/>
        <n v="85.0"/>
        <n v="2628.0"/>
        <n v="4867.0"/>
        <n v="4868.0"/>
        <n v="5441.0"/>
        <n v="5806.0"/>
        <n v="3784.0"/>
        <n v="2629.0"/>
        <n v="5805.0"/>
        <n v="3700.0"/>
        <n v="7758.0"/>
        <n v="8612.0"/>
        <n v="4869.0"/>
        <n v="2630.0"/>
        <n v="8554.0"/>
        <n v="6747.0"/>
        <n v="5190.0"/>
        <n v="5191.0"/>
        <n v="9732.0"/>
        <n v="615.0"/>
        <n v="9218.0"/>
        <n v="616.0"/>
        <n v="8686.0"/>
        <n v="1073.0"/>
        <n v="961.0"/>
        <n v="8875.0"/>
        <n v="4076.0"/>
        <n v="4075.0"/>
        <n v="7589.0"/>
        <n v="9667.0"/>
        <n v="3299.0"/>
        <n v="6541.0"/>
        <n v="7492.0"/>
        <n v="9619.0"/>
        <n v="9666.0"/>
        <n v="5269.0"/>
        <n v="8716.0"/>
        <n v="2139.0"/>
        <n v="6543.0"/>
        <n v="4172.0"/>
        <n v="2874.0"/>
        <n v="4776.0"/>
        <n v="9620.0"/>
        <n v="6544.0"/>
        <n v="9618.0"/>
        <n v="6542.0"/>
        <n v="9294.0"/>
        <n v="7756.0"/>
        <n v="9988.0"/>
        <n v="7120.0"/>
        <n v="8192.0"/>
        <n v="8191.0"/>
        <n v="7318.0"/>
        <n v="9989.0"/>
        <n v="4191.0"/>
        <n v="5038.0"/>
        <n v="7757.0"/>
        <n v="2846.0"/>
        <n v="2287.0"/>
        <n v="7319.0"/>
        <n v="3024.0"/>
        <n v="6505.0"/>
        <n v="7963.0"/>
        <n v="1655.0"/>
        <n v="7965.0"/>
        <n v="1656.0"/>
        <n v="9009.0"/>
        <n v="9007.0"/>
        <n v="9006.0"/>
        <n v="5750.0"/>
        <n v="8110.0"/>
        <n v="3947.0"/>
        <n v="8111.0"/>
        <n v="7964.0"/>
        <n v="1657.0"/>
        <n v="3946.0"/>
        <n v="1654.0"/>
        <n v="7966.0"/>
        <n v="2044.0"/>
        <n v="7962.0"/>
        <n v="1653.0"/>
        <n v="2930.0"/>
        <n v="9008.0"/>
        <n v="3444.0"/>
        <n v="4138.0"/>
        <n v="2945.0"/>
        <n v="548.0"/>
        <n v="304.0"/>
        <n v="6950.0"/>
        <n v="1598.0"/>
        <n v="3615.0"/>
        <n v="2944.0"/>
        <n v="5925.0"/>
        <n v="5311.0"/>
        <n v="1479.0"/>
        <n v="1600.0"/>
        <n v="3443.0"/>
        <n v="2552.0"/>
        <n v="2151.0"/>
        <n v="5310.0"/>
        <n v="6951.0"/>
        <n v="5309.0"/>
        <n v="2553.0"/>
        <n v="2172.0"/>
        <n v="3616.0"/>
        <n v="1599.0"/>
        <n v="547.0"/>
        <n v="1601.0"/>
        <n v="5594.0"/>
        <n v="4753.0"/>
        <n v="1813.0"/>
        <n v="2782.0"/>
        <n v="4389.0"/>
        <n v="560.0"/>
        <n v="7928.0"/>
        <n v="1040.0"/>
        <n v="7929.0"/>
        <n v="1814.0"/>
        <n v="4392.0"/>
        <n v="7927.0"/>
        <n v="2072.0"/>
        <n v="4391.0"/>
        <n v="4390.0"/>
        <n v="4841.0"/>
        <n v="1039.0"/>
        <n v="561.0"/>
        <n v="6147.0"/>
        <n v="4012.0"/>
        <n v="4011.0"/>
        <n v="1874.0"/>
        <n v="2244.0"/>
        <n v="6363.0"/>
        <n v="2213.0"/>
        <n v="2247.0"/>
        <n v="6365.0"/>
        <n v="2245.0"/>
        <n v="2246.0"/>
        <n v="9039.0"/>
        <n v="6148.0"/>
        <n v="6364.0"/>
        <n v="2243.0"/>
        <n v="3723.0"/>
        <n v="109.0"/>
        <n v="8978.0"/>
        <n v="8975.0"/>
        <n v="6303.0"/>
        <n v="3554.0"/>
        <n v="426.0"/>
        <n v="8801.0"/>
        <n v="107.0"/>
        <n v="4773.0"/>
        <n v="4775.0"/>
        <n v="4774.0"/>
        <n v="8976.0"/>
        <n v="108.0"/>
        <n v="8428.0"/>
        <n v="3381.0"/>
        <n v="427.0"/>
        <n v="8977.0"/>
        <n v="8117.0"/>
        <n v="9123.0"/>
        <n v="9942.0"/>
        <n v="4470.0"/>
        <n v="9217.0"/>
        <n v="4355.0"/>
        <n v="554.0"/>
        <n v="3590.0"/>
        <n v="1492.0"/>
        <n v="4870.0"/>
        <n v="4349.0"/>
        <n v="9746.0"/>
        <n v="4467.0"/>
        <n v="2593.0"/>
        <n v="4350.0"/>
        <n v="2594.0"/>
        <n v="3591.0"/>
        <n v="9266.0"/>
        <n v="4871.0"/>
        <n v="4468.0"/>
        <n v="4469.0"/>
        <n v="9747.0"/>
        <n v="1493.0"/>
        <n v="4765.0"/>
        <n v="9265.0"/>
        <n v="5080.0"/>
        <n v="6320.0"/>
        <n v="6979.0"/>
        <n v="9463.0"/>
        <n v="6319.0"/>
        <n v="3848.0"/>
        <n v="8661.0"/>
        <n v="8960.0"/>
        <n v="8684.0"/>
        <n v="8962.0"/>
        <n v="5081.0"/>
        <n v="8961.0"/>
        <n v="8959.0"/>
        <n v="5134.0"/>
        <n v="3630.0"/>
        <n v="7320.0"/>
        <n v="511.0"/>
        <n v="1570.0"/>
        <n v="5135.0"/>
        <n v="7321.0"/>
        <n v="7135.0"/>
        <n v="512.0"/>
        <n v="1431.0"/>
        <n v="3853.0"/>
        <n v="7133.0"/>
        <n v="7132.0"/>
        <n v="7136.0"/>
        <n v="3631.0"/>
        <n v="7134.0"/>
        <n v="6638.0"/>
        <n v="7557.0"/>
        <n v="2676.0"/>
        <n v="7558.0"/>
        <n v="4950.0"/>
        <n v="1936.0"/>
        <n v="914.0"/>
        <n v="4949.0"/>
        <n v="915.0"/>
        <n v="1935.0"/>
        <n v="6639.0"/>
        <n v="2677.0"/>
        <n v="5838.0"/>
        <n v="2661.0"/>
        <n v="2662.0"/>
        <n v="4246.0"/>
        <n v="952.0"/>
        <n v="951.0"/>
        <n v="950.0"/>
        <n v="948.0"/>
        <n v="4247.0"/>
        <n v="1928.0"/>
        <n v="4248.0"/>
        <n v="949.0"/>
        <n v="9743.0"/>
        <n v="7390.0"/>
        <n v="7391.0"/>
        <n v="5066.0"/>
        <n v="1604.0"/>
        <n v="6936.0"/>
        <n v="881.0"/>
        <n v="5585.0"/>
        <n v="5587.0"/>
        <n v="880.0"/>
        <n v="3070.0"/>
        <n v="3899.0"/>
        <n v="6300.0"/>
        <n v="5586.0"/>
        <n v="5067.0"/>
        <n v="3779.0"/>
        <n v="956.0"/>
        <n v="9289.0"/>
        <n v="261.0"/>
        <n v="6864.0"/>
        <n v="4140.0"/>
        <n v="3245.0"/>
        <n v="207.0"/>
        <n v="210.0"/>
        <n v="7122.0"/>
        <n v="9278.0"/>
        <n v="8889.0"/>
        <n v="208.0"/>
        <n v="584.0"/>
        <n v="8872.0"/>
        <n v="3244.0"/>
        <n v="8871.0"/>
        <n v="3557.0"/>
        <n v="6205.0"/>
        <n v="583.0"/>
        <n v="4929.0"/>
        <n v="585.0"/>
        <n v="586.0"/>
        <n v="8870.0"/>
        <n v="4141.0"/>
        <n v="9279.0"/>
        <n v="259.0"/>
        <n v="4928.0"/>
        <n v="209.0"/>
        <n v="582.0"/>
        <n v="3558.0"/>
        <n v="211.0"/>
        <n v="260.0"/>
        <n v="9280.0"/>
        <n v="2126.0"/>
        <n v="7123.0"/>
        <n v="2125.0"/>
        <n v="1997.0"/>
        <n v="7544.0"/>
        <n v="2349.0"/>
        <n v="6272.0"/>
        <n v="8970.0"/>
        <n v="7545.0"/>
        <n v="1754.0"/>
        <n v="1753.0"/>
        <n v="7539.0"/>
        <n v="8971.0"/>
        <n v="2271.0"/>
        <n v="6270.0"/>
        <n v="9728.0"/>
        <n v="2351.0"/>
        <n v="2353.0"/>
        <n v="1895.0"/>
        <n v="1755.0"/>
        <n v="7543.0"/>
        <n v="5531.0"/>
        <n v="6690.0"/>
        <n v="7541.0"/>
        <n v="2513.0"/>
        <n v="6760.0"/>
        <n v="2350.0"/>
        <n v="6271.0"/>
        <n v="9727.0"/>
        <n v="6292.0"/>
        <n v="7540.0"/>
        <n v="4498.0"/>
        <n v="9729.0"/>
        <n v="7542.0"/>
        <n v="1996.0"/>
        <n v="2352.0"/>
        <n v="8642.0"/>
        <n v="4568.0"/>
        <n v="4567.0"/>
        <n v="2464.0"/>
        <n v="7762.0"/>
        <n v="4566.0"/>
        <n v="2675.0"/>
        <n v="7883.0"/>
        <n v="4717.0"/>
        <n v="2466.0"/>
        <n v="7888.0"/>
        <n v="7884.0"/>
        <n v="3465.0"/>
        <n v="7886.0"/>
        <n v="7537.0"/>
        <n v="7885.0"/>
        <n v="7881.0"/>
        <n v="2463.0"/>
        <n v="7887.0"/>
        <n v="2465.0"/>
        <n v="7882.0"/>
        <n v="7293.0"/>
        <n v="5522.0"/>
        <n v="5518.0"/>
        <n v="8391.0"/>
        <n v="9071.0"/>
        <n v="8521.0"/>
        <n v="7392.0"/>
        <n v="6534.0"/>
        <n v="8519.0"/>
        <n v="2977.0"/>
        <n v="5519.0"/>
        <n v="6532.0"/>
        <n v="5521.0"/>
        <n v="6123.0"/>
        <n v="2691.0"/>
        <n v="6533.0"/>
        <n v="5520.0"/>
        <n v="8520.0"/>
        <n v="2235.0"/>
        <n v="676.0"/>
        <n v="9608.0"/>
        <n v="9609.0"/>
        <n v="9526.0"/>
        <n v="9525.0"/>
        <n v="7325.0"/>
        <n v="9529.0"/>
        <n v="3181.0"/>
        <n v="3179.0"/>
        <n v="3435.0"/>
        <n v="3180.0"/>
        <n v="674.0"/>
        <n v="675.0"/>
        <n v="7324.0"/>
        <n v="3434.0"/>
        <n v="1925.0"/>
        <n v="9527.0"/>
        <n v="9528.0"/>
        <n v="6906.0"/>
        <n v="3897.0"/>
        <n v="4319.0"/>
        <n v="9769.0"/>
        <n v="7856.0"/>
        <n v="566.0"/>
        <n v="3900.0"/>
        <n v="4992.0"/>
        <n v="3898.0"/>
        <n v="7855.0"/>
        <n v="1169.0"/>
        <n v="3432.0"/>
        <n v="1171.0"/>
        <n v="5409.0"/>
        <n v="5732.0"/>
        <n v="410.0"/>
        <n v="409.0"/>
        <n v="5731.0"/>
        <n v="407.0"/>
        <n v="406.0"/>
        <n v="8109.0"/>
        <n v="3433.0"/>
        <n v="5729.0"/>
        <n v="8740.0"/>
        <n v="8739.0"/>
        <n v="5730.0"/>
        <n v="5408.0"/>
        <n v="7821.0"/>
        <n v="5411.0"/>
        <n v="1168.0"/>
        <n v="408.0"/>
        <n v="3431.0"/>
        <n v="413.0"/>
        <n v="412.0"/>
        <n v="411.0"/>
        <n v="5410.0"/>
        <n v="1170.0"/>
        <n v="4953.0"/>
        <n v="5728.0"/>
        <n v="414.0"/>
        <n v="3653.0"/>
        <n v="1471.0"/>
        <n v="7517.0"/>
        <n v="270.0"/>
        <n v="7519.0"/>
        <n v="7515.0"/>
        <n v="4293.0"/>
        <n v="9768.0"/>
        <n v="3654.0"/>
        <n v="78.0"/>
        <n v="7520.0"/>
        <n v="7518.0"/>
        <n v="77.0"/>
        <n v="4211.0"/>
        <n v="1691.0"/>
        <n v="6771.0"/>
        <n v="1692.0"/>
        <n v="7521.0"/>
        <n v="76.0"/>
        <n v="4291.0"/>
        <n v="206.0"/>
        <n v="269.0"/>
        <n v="7516.0"/>
        <n v="6772.0"/>
        <n v="3596.0"/>
        <n v="8586.0"/>
        <n v="3651.0"/>
        <n v="5351.0"/>
        <n v="1469.0"/>
        <n v="1470.0"/>
        <n v="4292.0"/>
        <n v="3652.0"/>
        <n v="7014.0"/>
        <n v="1318.0"/>
        <n v="3247.0"/>
        <n v="4353.0"/>
        <n v="3248.0"/>
        <n v="9411.0"/>
        <n v="3246.0"/>
        <n v="3527.0"/>
        <n v="3528.0"/>
        <n v="2337.0"/>
        <n v="1517.0"/>
        <n v="1688.0"/>
        <n v="9410.0"/>
        <n v="4354.0"/>
        <n v="1509.0"/>
        <n v="6909.0"/>
        <n v="2773.0"/>
        <n v="1058.0"/>
        <n v="1689.0"/>
        <n v="3526.0"/>
        <n v="2336.0"/>
        <n v="1059.0"/>
        <n v="6273.0"/>
        <n v="4360.0"/>
        <n v="6750.0"/>
        <n v="9970.0"/>
        <n v="7348.0"/>
        <n v="7345.0"/>
        <n v="9969.0"/>
        <n v="6748.0"/>
        <n v="6990.0"/>
        <n v="7347.0"/>
        <n v="9968.0"/>
        <n v="7346.0"/>
        <n v="9488.0"/>
        <n v="4358.0"/>
        <n v="4359.0"/>
        <n v="391.0"/>
        <n v="6749.0"/>
        <n v="9210.0"/>
        <n v="9211.0"/>
        <n v="390.0"/>
        <n v="6007.0"/>
        <n v="1516.0"/>
        <n v="9682.0"/>
        <n v="9684.0"/>
        <n v="6192.0"/>
        <n v="9685.0"/>
        <n v="9683.0"/>
        <n v="8779.0"/>
        <n v="7702.0"/>
        <n v="3332.0"/>
        <n v="2947.0"/>
        <n v="6714.0"/>
        <n v="5276.0"/>
        <n v="7698.0"/>
        <n v="5277.0"/>
        <n v="6716.0"/>
        <n v="3334.0"/>
        <n v="6713.0"/>
        <n v="6439.0"/>
        <n v="7700.0"/>
        <n v="6715.0"/>
        <n v="3333.0"/>
        <n v="2949.0"/>
        <n v="2948.0"/>
        <n v="7699.0"/>
        <n v="7701.0"/>
        <n v="9700.0"/>
        <n v="9699.0"/>
        <n v="9701.0"/>
        <n v="4860.0"/>
        <n v="3982.0"/>
        <n v="6552.0"/>
        <n v="2965.0"/>
        <n v="9046.0"/>
        <n v="9048.0"/>
        <n v="2963.0"/>
        <n v="9045.0"/>
        <n v="9049.0"/>
        <n v="6553.0"/>
        <n v="3004.0"/>
        <n v="2966.0"/>
        <n v="2974.0"/>
        <n v="2964.0"/>
        <n v="9047.0"/>
        <n v="3029.0"/>
        <n v="7040.0"/>
        <n v="7041.0"/>
        <n v="9378.0"/>
        <n v="630.0"/>
        <n v="7042.0"/>
        <n v="4902.0"/>
        <n v="4901.0"/>
        <n v="1025.0"/>
        <n v="4342.0"/>
        <n v="204.0"/>
        <n v="629.0"/>
        <n v="2852.0"/>
        <n v="8933.0"/>
        <n v="8846.0"/>
        <n v="7738.0"/>
        <n v="2888.0"/>
        <n v="1114.0"/>
        <n v="8845.0"/>
        <n v="1251.0"/>
        <n v="8932.0"/>
        <n v="1252.0"/>
        <n v="8848.0"/>
        <n v="2889.0"/>
        <n v="1250.0"/>
        <n v="1116.0"/>
        <n v="2887.0"/>
        <n v="8479.0"/>
        <n v="1910.0"/>
        <n v="3200.0"/>
        <n v="8847.0"/>
        <n v="1249.0"/>
        <n v="1115.0"/>
        <n v="1442.0"/>
        <n v="5472.0"/>
        <n v="5474.0"/>
        <n v="3589.0"/>
        <n v="5473.0"/>
        <n v="6509.0"/>
        <n v="6510.0"/>
        <n v="2270.0"/>
        <n v="6511.0"/>
        <n v="2269.0"/>
        <n v="3171.0"/>
        <n v="1968.0"/>
        <n v="1614.0"/>
        <n v="514.0"/>
        <n v="1969.0"/>
        <n v="1967.0"/>
        <n v="4104.0"/>
        <n v="2566.0"/>
        <n v="2719.0"/>
        <n v="4944.0"/>
        <n v="515.0"/>
        <n v="6194.0"/>
        <n v="145.0"/>
        <n v="8953.0"/>
        <n v="8579.0"/>
        <n v="2057.0"/>
        <n v="3102.0"/>
        <n v="1893.0"/>
        <n v="8951.0"/>
        <n v="7152.0"/>
        <n v="8954.0"/>
        <n v="6195.0"/>
        <n v="2059.0"/>
        <n v="8952.0"/>
        <n v="7151.0"/>
        <n v="8178.0"/>
        <n v="2621.0"/>
        <n v="8578.0"/>
        <n v="2729.0"/>
        <n v="2622.0"/>
        <n v="2056.0"/>
        <n v="3103.0"/>
        <n v="8950.0"/>
        <n v="2058.0"/>
        <n v="6193.0"/>
        <n v="2620.0"/>
        <n v="2728.0"/>
        <n v="2619.0"/>
        <n v="6997.0"/>
        <n v="883.0"/>
        <n v="6224.0"/>
        <n v="6853.0"/>
        <n v="6857.0"/>
        <n v="8392.0"/>
        <n v="3545.0"/>
        <n v="6998.0"/>
        <n v="3546.0"/>
        <n v="6854.0"/>
        <n v="6855.0"/>
        <n v="2295.0"/>
        <n v="6225.0"/>
        <n v="6856.0"/>
        <n v="6223.0"/>
        <n v="5149.0"/>
        <n v="7608.0"/>
        <n v="3701.0"/>
        <n v="8856.0"/>
        <n v="3315.0"/>
        <n v="405.0"/>
        <n v="4621.0"/>
        <n v="8947.0"/>
        <n v="1507.0"/>
        <n v="2482.0"/>
        <n v="5148.0"/>
        <n v="4031.0"/>
        <n v="8948.0"/>
        <n v="4030.0"/>
        <n v="3316.0"/>
        <n v="4620.0"/>
        <n v="7947.0"/>
        <n v="2003.0"/>
        <n v="6076.0"/>
        <n v="8957.0"/>
        <n v="9377.0"/>
        <n v="2004.0"/>
        <n v="7946.0"/>
        <n v="689.0"/>
        <n v="4922.0"/>
        <n v="4923.0"/>
        <n v="7945.0"/>
        <n v="2427.0"/>
        <n v="2424.0"/>
        <n v="8958.0"/>
        <n v="7943.0"/>
        <n v="6075.0"/>
        <n v="6807.0"/>
        <n v="2426.0"/>
        <n v="2425.0"/>
        <n v="7944.0"/>
        <n v="4924.0"/>
        <n v="111.0"/>
        <n v="4925.0"/>
        <n v="3786.0"/>
        <n v="5475.0"/>
        <n v="1009.0"/>
        <n v="8159.0"/>
        <n v="2570.0"/>
        <n v="2571.0"/>
        <n v="574.0"/>
        <n v="6822.0"/>
        <n v="8099.0"/>
        <n v="6821.0"/>
        <n v="7486.0"/>
        <n v="8098.0"/>
        <n v="954.0"/>
        <n v="6819.0"/>
        <n v="6820.0"/>
        <n v="571.0"/>
        <n v="573.0"/>
        <n v="6090.0"/>
        <n v="955.0"/>
        <n v="271.0"/>
        <n v="6150.0"/>
        <n v="4288.0"/>
        <n v="7485.0"/>
        <n v="572.0"/>
        <n v="2432.0"/>
        <n v="2875.0"/>
        <n v="5132.0"/>
        <n v="7633.0"/>
        <n v="7636.0"/>
        <n v="7637.0"/>
        <n v="4240.0"/>
        <n v="7635.0"/>
        <n v="1878.0"/>
        <n v="7634.0"/>
        <n v="5458.0"/>
        <n v="5457.0"/>
        <n v="1879.0"/>
        <n v="5092.0"/>
        <n v="908.0"/>
        <n v="909.0"/>
        <n v="1297.0"/>
        <n v="646.0"/>
        <n v="1298.0"/>
        <n v="907.0"/>
      </sharedItems>
    </cacheField>
    <cacheField name="order_id" numFmtId="0">
      <sharedItems>
        <s v="IDN-2014-103800"/>
        <s v="IDN-2014-112326"/>
        <s v="IDN-2014-141817"/>
        <s v="IDN-2014-167199"/>
        <s v="IDN-2014-130813"/>
        <s v="IDN-2014-106054"/>
        <s v="IDN-2014-105417"/>
        <s v="IDN-2014-135405"/>
        <s v="IDN-2014-149020"/>
        <s v="IDN-2014-130092"/>
        <s v="IDN-2014-118192"/>
        <s v="IDN-2014-162775"/>
        <s v="IDN-2014-157147"/>
        <s v="IDN-2014-109232"/>
        <s v="IDN-2014-149524"/>
        <s v="IDN-2014-103366"/>
        <s v="IDN-2014-115791"/>
        <s v="IDN-2014-123477"/>
        <s v="IDN-2014-146591"/>
        <s v="IDN-2014-147627"/>
        <s v="IDN-2014-167927"/>
        <s v="IDN-2014-147774"/>
        <s v="IDN-2014-148614"/>
        <s v="IDN-2014-110422"/>
        <s v="IDN-2014-146997"/>
        <s v="IDN-2014-102645"/>
        <s v="IDN-2014-155502"/>
        <s v="IDN-2014-167997"/>
        <s v="IDN-2014-117163"/>
        <s v="IDN-2014-100328"/>
        <s v="IDN-2014-134103"/>
        <s v="IDN-2014-115161"/>
        <s v="IDN-2014-140795"/>
        <s v="IDN-2014-123400"/>
        <s v="IDN-2014-139857"/>
        <s v="IDN-2014-111059"/>
        <s v="IDN-2014-107181"/>
        <s v="IDN-2014-104808"/>
        <s v="IDN-2014-131905"/>
        <s v="IDN-2014-108182"/>
        <s v="IDN-2014-169390"/>
        <s v="IDN-2014-107755"/>
        <s v="IDN-2014-125759"/>
        <s v="IDN-2014-168368"/>
        <s v="IDN-2014-127614"/>
        <s v="IDN-2014-110674"/>
        <s v="IDN-2014-107706"/>
        <s v="IDN-2014-121762"/>
        <s v="IDN-2014-165568"/>
        <s v="IDN-2014-122567"/>
        <s v="IDN-2014-154165"/>
        <s v="IDN-2014-165589"/>
        <s v="IDN-2014-152905"/>
        <s v="IDN-2014-109491"/>
        <s v="IDN-2014-164903"/>
        <s v="IDN-2014-165540"/>
        <s v="IDN-2014-133354"/>
        <s v="IDN-2014-103744"/>
        <s v="IDN-2014-137680"/>
        <s v="IDN-2014-156545"/>
        <s v="IDN-2014-104269"/>
        <s v="IDN-2014-113880"/>
        <s v="IDN-2014-131009"/>
        <s v="IDN-2014-168312"/>
        <s v="IDN-2014-143707"/>
        <s v="IDN-2014-107524"/>
        <s v="IDN-2014-111157"/>
        <s v="IDN-2014-130421"/>
        <s v="IDN-2014-127978"/>
        <s v="IDN-2014-105648"/>
        <s v="IDN-2014-155852"/>
        <s v="IDN-2014-127964"/>
        <s v="IDN-2014-116239"/>
        <s v="IDN-2014-117016"/>
        <s v="IDN-2014-169061"/>
        <s v="IDN-2014-104563"/>
        <s v="IDN-2014-156587"/>
        <s v="IDN-2014-131982"/>
        <s v="IDN-2014-140116"/>
        <s v="IDN-2014-100279"/>
        <s v="IDN-2014-114790"/>
        <s v="IDN-2014-166884"/>
        <s v="IDN-2014-158337"/>
        <s v="IDN-2014-103338"/>
        <s v="IDN-2014-152618"/>
        <s v="IDN-2014-114510"/>
        <s v="IDN-2014-157623"/>
        <s v="IDN-2014-125521"/>
        <s v="IDN-2014-100293"/>
        <s v="IDN-2014-149958"/>
        <s v="IDN-2014-157609"/>
        <s v="IDN-2014-127859"/>
        <s v="IDN-2014-118339"/>
        <s v="IDN-2014-148838"/>
        <s v="IDN-2014-164763"/>
        <s v="IDN-2014-158442"/>
        <s v="IDN-2014-145317"/>
        <s v="IDN-2014-111871"/>
        <s v="IDN-2014-131275"/>
        <s v="IDN-2014-103989"/>
        <s v="IDN-2014-140004"/>
        <s v="IDN-2014-163223"/>
        <s v="IDN-2014-155544"/>
        <s v="IDN-2014-107405"/>
        <s v="IDN-2014-148040"/>
        <s v="IDN-2014-129609"/>
        <s v="IDN-2014-158057"/>
        <s v="IDN-2014-164749"/>
        <s v="IDN-2014-120838"/>
        <s v="IDN-2014-143637"/>
        <s v="IDN-2014-147235"/>
        <s v="IDN-2014-128237"/>
        <s v="IDN-2014-148586"/>
        <s v="IDN-2014-141838"/>
        <s v="IDN-2014-138436"/>
        <s v="IDN-2014-100860"/>
        <s v="IDN-2014-137869"/>
        <s v="IDN-2014-100881"/>
        <s v="IDN-2014-117380"/>
        <s v="IDN-2014-137274"/>
        <s v="IDN-2014-169033"/>
        <s v="IDN-2014-162089"/>
        <s v="IDN-2014-131247"/>
        <s v="IDN-2014-105151"/>
        <s v="IDN-2014-133424"/>
        <s v="IDN-2014-113124"/>
        <s v="IDN-2014-112403"/>
        <s v="IDN-2014-104759"/>
        <s v="IDN-2014-101770"/>
        <s v="IDN-2014-130428"/>
        <s v="IDN-2014-128055"/>
        <s v="IDN-2014-138359"/>
        <s v="IDN-2014-157021"/>
        <s v="IDN-2014-157847"/>
        <s v="IDN-2014-160276"/>
        <s v="IDN-2014-164315"/>
        <s v="IDN-2014-112291"/>
        <s v="IDN-2014-149538"/>
        <s v="IDN-2014-133228"/>
        <s v="IDN-2014-128685"/>
        <s v="IDN-2014-105172"/>
        <s v="IDN-2014-113887"/>
        <s v="IDN-2014-149104"/>
        <s v="IDN-2014-102988"/>
        <s v="IDN-2014-157231"/>
        <s v="IDN-2014-151001"/>
        <s v="IDN-2014-169803"/>
        <s v="IDN-2014-102652"/>
        <s v="IDN-2014-153808"/>
        <s v="IDN-2014-118486"/>
        <s v="IDN-2014-136742"/>
        <s v="IDN-2014-128846"/>
        <s v="IDN-2014-165806"/>
        <s v="IDN-2014-124023"/>
        <s v="IDN-2014-100363"/>
        <s v="IDN-2014-163797"/>
        <s v="IDN-2014-150581"/>
        <s v="IDN-2014-118997"/>
        <s v="IDN-2014-121769"/>
        <s v="IDN-2014-110555"/>
        <s v="IDN-2014-102715"/>
        <s v="IDN-2014-138940"/>
        <s v="IDN-2014-121734"/>
        <s v="IDN-2014-154599"/>
        <s v="IDN-2014-142979"/>
        <s v="IDN-2014-158365"/>
        <s v="IDN-2014-122336"/>
        <s v="IDN-2014-167724"/>
        <s v="IDN-2014-120740"/>
        <s v="IDN-2014-155208"/>
        <s v="IDN-2014-110849"/>
        <s v="IDN-2014-100678"/>
        <s v="IDN-2014-169460"/>
        <s v="IDN-2014-158470"/>
        <s v="IDN-2014-134572"/>
        <s v="IDN-2014-101462"/>
        <s v="IDN-2014-136336"/>
        <s v="IDN-2014-158064"/>
        <s v="IDN-2014-122070"/>
        <s v="IDN-2014-150119"/>
        <s v="IDN-2014-112564"/>
        <s v="IDN-2014-111857"/>
        <s v="IDN-2014-166954"/>
        <s v="IDN-2014-110100"/>
        <s v="IDN-2014-157406"/>
        <s v="IDN-2014-116785"/>
        <s v="IDN-2014-147298"/>
        <s v="IDN-2014-118976"/>
        <s v="IDN-2014-132983"/>
        <s v="IDN-2014-140228"/>
        <s v="IDN-2014-131387"/>
        <s v="IDN-2014-134061"/>
        <s v="IDN-2014-118304"/>
        <s v="IDN-2014-142727"/>
        <s v="IDN-2014-107811"/>
        <s v="IDN-2014-160094"/>
        <s v="IDN-2014-156006"/>
        <s v="IDN-2014-124618"/>
        <s v="IDN-2014-115056"/>
        <s v="IDN-2014-130274"/>
        <s v="IDN-2014-135755"/>
        <s v="IDN-2014-111899"/>
        <s v="IDN-2014-148194"/>
        <s v="IDN-2014-155271"/>
        <s v="IDN-2014-117709"/>
        <s v="IDN-2014-160738"/>
        <s v="IDN-2014-166457"/>
        <s v="IDN-2014-111934"/>
        <s v="IDN-2014-110219"/>
        <s v="IDN-2014-121664"/>
        <s v="IDN-2014-154879"/>
        <s v="IDN-2014-166086"/>
        <s v="IDN-2014-116666"/>
        <s v="IDN-2014-158771"/>
        <s v="IDN-2014-102071"/>
        <s v="IDN-2014-159709"/>
        <s v="IDN-2014-114181"/>
        <s v="IDN-2014-103310"/>
        <s v="IDN-2014-127523"/>
        <s v="IDN-2014-119172"/>
        <s v="IDN-2014-103849"/>
        <s v="IDN-2014-139017"/>
        <s v="IDN-2014-152100"/>
        <s v="IDN-2014-155887"/>
        <s v="IDN-2014-127159"/>
        <s v="IDN-2014-140165"/>
        <s v="IDN-2014-114433"/>
        <s v="IDN-2014-113768"/>
        <s v="IDN-2014-167164"/>
        <s v="IDN-2014-106810"/>
        <s v="IDN-2014-163146"/>
        <s v="IDN-2014-125150"/>
        <s v="IDN-2014-148761"/>
        <s v="IDN-2014-164224"/>
        <s v="IDN-2014-103373"/>
        <s v="IDN-2014-133963"/>
        <s v="IDN-2014-107699"/>
        <s v="IDN-2014-130155"/>
        <s v="IDN-2014-114188"/>
        <s v="IDN-2014-130673"/>
        <s v="IDN-2014-127166"/>
        <s v="IDN-2014-104780"/>
        <s v="IDN-2014-152443"/>
        <s v="IDN-2014-117639"/>
        <s v="IDN-2014-143840"/>
        <s v="IDN-2014-105767"/>
        <s v="IDN-2014-135881"/>
        <s v="IDN-2014-138513"/>
        <s v="IDN-2014-143413"/>
        <s v="IDN-2014-130379"/>
        <s v="IDN-2014-100391"/>
        <s v="IDN-2014-144029"/>
        <s v="IDN-2014-156349"/>
        <s v="IDN-2014-158029"/>
        <s v="IDN-2014-129574"/>
        <s v="IDN-2014-139192"/>
        <s v="IDN-2014-124429"/>
        <s v="IDN-2014-117058"/>
        <s v="IDN-2014-108861"/>
        <s v="IDN-2014-135993"/>
        <s v="IDN-2014-103429"/>
        <s v="IDN-2014-140473"/>
        <s v="IDN-2014-146885"/>
        <s v="IDN-2014-105872"/>
        <s v="IDN-2014-145800"/>
        <s v="IDN-2014-166051"/>
        <s v="IDN-2014-165659"/>
        <s v="IDN-2014-111003"/>
        <s v="IDN-2014-157070"/>
        <s v="IDN-2014-131926"/>
        <s v="IDN-2014-100895"/>
        <s v="IDN-2014-104472"/>
        <s v="IDN-2014-163867"/>
        <s v="IDN-2014-135657"/>
        <s v="IDN-2014-141299"/>
        <s v="IDN-2014-151946"/>
        <s v="IDN-2014-147914"/>
        <s v="IDN-2014-169257"/>
        <s v="IDN-2014-159520"/>
        <s v="IDN-2014-151897"/>
        <s v="IDN-2014-161305"/>
        <s v="IDN-2014-133270"/>
        <s v="IDN-2014-106229"/>
        <s v="IDN-2014-134971"/>
        <s v="IDN-2014-108147"/>
        <s v="IDN-2014-141257"/>
        <s v="IDN-2014-109162"/>
        <s v="IDN-2014-133753"/>
        <s v="IDN-2014-115812"/>
        <s v="IDN-2014-160262"/>
        <s v="IDN-2014-132612"/>
        <s v="IDN-2014-133851"/>
        <s v="IDN-2014-144281"/>
        <s v="IDN-2014-114643"/>
        <s v="IDN-2014-140487"/>
        <s v="IDN-2014-141215"/>
        <s v="IDN-2014-126963"/>
        <s v="IDN-2014-113929"/>
        <s v="IDN-2014-136644"/>
        <s v="IDN-2014-144414"/>
        <s v="IDN-2014-156342"/>
        <s v="IDN-2014-104402"/>
        <s v="IDN-2014-123855"/>
        <s v="IDN-2014-166863"/>
        <s v="IDN-2014-112949"/>
        <s v="IDN-2014-138317"/>
        <s v="IDN-2014-130624"/>
        <s v="IDN-2014-141796"/>
        <s v="IDN-2014-117135"/>
        <s v="IDN-2014-160780"/>
        <s v="IDN-2014-141278"/>
        <s v="IDN-2014-128146"/>
        <s v="IDN-2014-154963"/>
        <s v="IDN-2014-124646"/>
        <s v="IDN-2014-133389"/>
        <s v="IDN-2014-142048"/>
        <s v="IDN-2014-130358"/>
        <s v="IDN-2014-126032"/>
        <s v="IDN-2014-159814"/>
        <s v="IDN-2014-159338"/>
        <s v="IDN-2014-164469"/>
        <s v="IDN-2014-104283"/>
        <s v="IDN-2014-156993"/>
        <s v="IDN-2014-140858"/>
        <s v="IDN-2014-111773"/>
        <s v="IDN-2014-165974"/>
        <s v="IDN-2014-121566"/>
        <s v="IDN-2014-152254"/>
        <s v="IDN-2014-146640"/>
        <s v="IDN-2014-109218"/>
        <s v="IDN-2014-123064"/>
        <s v="IDN-2014-116757"/>
        <s v="IDN-2014-160773"/>
        <s v="IDN-2014-153150"/>
        <s v="IDN-2014-107594"/>
        <s v="IDN-2014-120096"/>
        <s v="IDN-2014-138709"/>
        <s v="IDN-2014-107139"/>
        <s v="IDN-2014-157784"/>
        <s v="IDN-2014-160444"/>
        <s v="IDN-2014-103317"/>
        <s v="IDN-2014-152849"/>
        <s v="IDN-2014-134278"/>
        <s v="IDN-2014-147543"/>
        <s v="IDN-2014-138758"/>
        <s v="IDN-2014-150301"/>
        <s v="IDN-2014-100090"/>
        <s v="IDN-2014-165379"/>
        <s v="IDN-2014-113271"/>
        <s v="IDN-2014-114125"/>
        <s v="IDN-2014-163552"/>
        <s v="IDN-2014-133305"/>
        <s v="IDN-2014-123225"/>
        <s v="IDN-2014-166555"/>
        <s v="IDN-2014-131310"/>
        <s v="IDN-2014-161508"/>
        <s v="IDN-2014-124807"/>
        <s v="IDN-2014-110184"/>
        <s v="IDN-2014-129924"/>
        <s v="IDN-2014-165862"/>
        <s v="IDN-2014-103905"/>
        <s v="IDN-2014-164182"/>
        <s v="IDN-2014-109904"/>
        <s v="IDN-2014-124464"/>
        <s v="IDN-2014-150532"/>
        <s v="IDN-2014-115980"/>
        <s v="IDN-2014-138198"/>
        <s v="IDN-2014-123295"/>
        <s v="IDN-2014-150434"/>
        <s v="IDN-2014-168158"/>
        <s v="IDN-2014-142965"/>
        <s v="IDN-2014-157546"/>
        <s v="IDN-2014-127866"/>
        <s v="IDN-2014-141726"/>
        <s v="IDN-2014-143903"/>
        <s v="IDN-2014-129189"/>
        <s v="IDN-2014-116932"/>
        <s v="IDN-2014-109890"/>
        <s v="IDN-2014-117464"/>
        <s v="IDN-2014-122679"/>
        <s v="IDN-2014-127691"/>
        <s v="IDN-2014-164644"/>
        <s v="IDN-2014-119137"/>
        <s v="IDN-2014-103058"/>
        <s v="IDN-2014-145254"/>
        <s v="IDN-2014-143917"/>
        <s v="IDN-2014-146528"/>
        <s v="IDN-2014-159121"/>
        <s v="IDN-2014-169019"/>
        <s v="IDN-2014-126760"/>
        <s v="IDN-2014-116190"/>
        <s v="IDN-2014-155894"/>
        <s v="IDN-2014-124709"/>
        <s v="IDN-2014-169642"/>
        <s v="IDN-2014-150126"/>
        <s v="IDN-2014-131541"/>
        <s v="IDN-2014-111192"/>
        <s v="IDN-2014-117345"/>
        <s v="IDN-2014-152296"/>
        <s v="IDN-2014-162684"/>
        <s v="IDN-2014-106299"/>
        <s v="IDN-2014-125612"/>
        <s v="IDN-2014-133690"/>
        <s v="IDN-2014-128986"/>
        <s v="IDN-2014-126361"/>
        <s v="IDN-2014-134215"/>
        <s v="IDN-2014-118962"/>
        <s v="IDN-2014-117968"/>
        <s v="IDN-2014-150490"/>
        <s v="IDN-2014-110065"/>
        <s v="IDN-2014-124723"/>
        <s v="IDN-2014-115357"/>
        <s v="IDN-2014-137575"/>
        <s v="IDN-2014-151708"/>
        <s v="IDN-2014-131450"/>
        <s v="IDN-2014-124478"/>
        <s v="IDN-2014-156790"/>
        <s v="IDN-2014-154669"/>
        <s v="IDN-2014-167850"/>
        <s v="IDN-2014-161249"/>
        <s v="IDN-2014-166471"/>
        <s v="IDN-2014-141901"/>
        <s v="IDN-2014-169726"/>
        <s v="IDN-2014-110527"/>
        <s v="IDN-2014-127012"/>
        <s v="IDN-2014-154641"/>
        <s v="IDN-2014-153927"/>
        <s v="IDN-2014-156244"/>
        <s v="IDN-2014-109302"/>
        <s v="IDN-2014-109897"/>
        <s v="IDN-2014-164406"/>
        <s v="IDN-2014-109043"/>
        <s v="IDN-2014-141005"/>
        <s v="IDN-2014-138023"/>
        <s v="IDN-2014-142839"/>
        <s v="IDN-2014-111500"/>
        <s v="IDN-2014-129168"/>
        <s v="IDN-2014-133158"/>
        <s v="IDN-2014-156559"/>
        <s v="IDN-2014-143581"/>
        <s v="IDN-2014-121727"/>
        <s v="IDN-2014-164616"/>
        <s v="IDN-2014-166716"/>
        <s v="IDN-2014-114321"/>
        <s v="IDN-2014-130918"/>
        <s v="IDN-2014-123253"/>
        <s v="IDN-2014-166828"/>
        <s v="IDN-2014-124737"/>
        <s v="IDN-2014-154837"/>
        <s v="IDN-2014-110639"/>
        <s v="IDN-2014-112795"/>
        <s v="IDN-2014-120432"/>
        <s v="IDN-2014-107916"/>
        <s v="IDN-2014-106719"/>
        <s v="IDN-2014-115259"/>
        <s v="IDN-2014-126200"/>
        <s v="IDN-2014-103660"/>
        <s v="IDN-2014-107398"/>
        <s v="IDN-2014-104178"/>
        <s v="IDN-2014-103331"/>
        <s v="IDN-2014-115413"/>
        <s v="IDN-2014-123260"/>
        <s v="IDN-2014-101266"/>
        <s v="IDN-2014-143336"/>
        <s v="IDN-2014-124688"/>
        <s v="IDN-2014-169775"/>
        <s v="IDN-2014-135699"/>
        <s v="IDN-2014-146500"/>
        <s v="IDN-2014-143385"/>
        <s v="IDN-2014-109855"/>
        <s v="IDN-2014-165428"/>
        <s v="IDN-2014-126522"/>
        <s v="IDN-2014-106971"/>
        <s v="IDN-2014-158281"/>
        <s v="IDN-2014-151792"/>
        <s v="IDN-2014-127936"/>
        <s v="IDN-2014-138828"/>
        <s v="IDN-2014-157721"/>
        <s v="IDN-2014-152268"/>
        <s v="IDN-2014-125171"/>
        <s v="IDN-2014-120236"/>
        <s v="IDN-2014-106572"/>
        <s v="IDN-2014-136861"/>
        <s v="IDN-2014-130449"/>
        <s v="IDN-2014-105165"/>
        <s v="IDN-2014-109918"/>
        <s v="IDN-2014-131002"/>
        <s v="IDN-2014-122882"/>
        <s v="IDN-2014-117765"/>
        <s v="IDN-2014-126193"/>
        <s v="IDN-2014-100006"/>
        <s v="IDN-2014-139892"/>
        <s v="IDN-2014-168592"/>
        <s v="IDN-2014-115987"/>
        <s v="IDN-2014-146283"/>
        <s v="IDN-2014-107818"/>
        <s v="IDN-2014-132500"/>
        <s v="IDN-2014-146815"/>
        <s v="IDN-2014-128839"/>
        <s v="IDN-2014-163293"/>
        <s v="IDN-2014-123127"/>
        <s v="IDN-2014-140032"/>
        <s v="IDN-2014-102869"/>
        <s v="IDN-2014-131870"/>
        <s v="IDN-2014-103527"/>
        <s v="IDN-2014-126403"/>
        <s v="IDN-2014-144407"/>
        <s v="IDN-2014-115196"/>
        <s v="IDN-2014-125731"/>
        <s v="IDN-2014-113383"/>
        <s v="IDN-2014-138835"/>
        <s v="IDN-2014-112837"/>
        <s v="IDN-2014-103702"/>
        <s v="IDN-2014-116246"/>
        <s v="IDN-2014-138527"/>
        <s v="IDN-2014-119081"/>
        <s v="IDN-2014-101476"/>
        <s v="IDN-2014-150924"/>
        <s v="IDN-2014-142769"/>
        <s v="IDN-2014-132962"/>
        <s v="IDN-2014-156216"/>
        <s v="IDN-2014-126277"/>
        <s v="IDN-2014-140039"/>
        <s v="IDN-2014-145212"/>
        <s v="IDN-2014-113859"/>
        <s v="IDN-2014-159184"/>
        <s v="IDN-2014-100853"/>
        <s v="IDN-2014-160766"/>
        <s v="IDN-2014-127635"/>
        <s v="IDN-2014-145576"/>
        <s v="IDN-2014-113362"/>
        <s v="IDN-2014-149594"/>
        <s v="IDN-2014-138100"/>
        <s v="IDN-2014-141152"/>
        <s v="IDN-2014-103940"/>
        <s v="IDN-2014-158638"/>
        <s v="IDN-2014-112851"/>
        <s v="IDN-2014-117170"/>
        <s v="IDN-2014-131947"/>
        <s v="IDN-2014-138177"/>
        <s v="IDN-2014-106992"/>
        <s v="IDN-2014-156601"/>
        <s v="IDN-2014-127299"/>
        <s v="IDN-2014-159849"/>
        <s v="IDN-2014-168130"/>
        <s v="IDN-2014-132787"/>
        <s v="IDN-2014-120411"/>
        <s v="IDN-2014-151953"/>
        <s v="IDN-2014-166744"/>
        <s v="IDN-2014-125997"/>
        <s v="IDN-2014-134614"/>
        <s v="IDN-2014-126480"/>
        <s v="IDN-2014-156433"/>
        <s v="IDN-2014-133704"/>
        <s v="IDN-2014-125514"/>
        <s v="IDN-2014-153969"/>
        <s v="IDN-2014-168823"/>
        <s v="IDN-2014-166310"/>
        <s v="IDN-2014-124513"/>
        <s v="IDN-2014-135972"/>
        <s v="IDN-2014-117478"/>
        <s v="IDN-2014-103191"/>
        <s v="IDN-2014-156160"/>
        <s v="IDN-2014-158225"/>
        <s v="IDN-2014-127488"/>
        <s v="IDN-2014-163559"/>
        <s v="IDN-2014-148369"/>
        <s v="IDN-2014-116904"/>
        <s v="IDN-2014-134733"/>
        <s v="IDN-2014-163650"/>
        <s v="IDN-2014-147900"/>
        <s v="IDN-2014-113964"/>
        <s v="IDN-2014-123344"/>
        <s v="IDN-2014-112914"/>
        <s v="IDN-2014-141355"/>
        <s v="IDN-2014-127586"/>
        <s v="IDN-2014-132451"/>
        <s v="IDN-2014-115133"/>
        <s v="IDN-2014-144974"/>
        <s v="IDN-2014-115049"/>
        <s v="IDN-2014-152723"/>
        <s v="IDN-2014-164385"/>
        <s v="IDN-2014-151925"/>
        <s v="IDN-2014-133130"/>
        <s v="IDN-2014-120887"/>
        <s v="IDN-2014-114335"/>
        <s v="IDN-2014-125136"/>
        <s v="IDN-2014-107153"/>
        <s v="IDN-2014-111962"/>
        <s v="IDN-2014-146969"/>
        <s v="IDN-2014-124856"/>
        <s v="IDN-2014-122931"/>
        <s v="IDN-2014-126683"/>
        <s v="IDN-2014-137351"/>
        <s v="IDN-2014-141649"/>
        <s v="IDN-2014-159478"/>
        <s v="IDN-2014-167633"/>
        <s v="IDN-2014-102008"/>
        <s v="IDN-2014-140886"/>
        <s v="IDN-2014-132745"/>
        <s v="IDN-2014-108189"/>
        <s v="IDN-2014-120775"/>
        <s v="IDN-2014-108903"/>
        <s v="IDN-2014-157882"/>
        <s v="IDN-2014-155817"/>
        <s v="IDN-2014-153976"/>
        <s v="IDN-2014-102085"/>
        <s v="IDN-2014-153479"/>
        <s v="IDN-2014-166891"/>
        <s v="IDN-2014-152422"/>
        <s v="IDN-2014-152233"/>
        <s v="IDN-2014-109680"/>
        <s v="IDN-2014-132542"/>
        <s v="IDN-2014-134677"/>
        <s v="IDN-2014-110611"/>
        <s v="IDN-2014-132801"/>
        <s v="IDN-2014-117429"/>
        <s v="IDN-2014-119977"/>
        <s v="IDN-2014-142951"/>
        <s v="IDN-2014-138240"/>
        <s v="IDN-2014-137911"/>
        <s v="IDN-2014-150329"/>
        <s v="IDN-2014-140403"/>
        <s v="IDN-2014-103492"/>
        <s v="IDN-2014-134054"/>
        <s v="IDN-2014-105137"/>
        <s v="IDN-2014-114314"/>
        <s v="IDN-2014-157924"/>
        <s v="IDN-2014-116834"/>
        <s v="IDN-2014-128538"/>
        <s v="IDN-2014-126571"/>
        <s v="IDN-2014-139451"/>
        <s v="IDN-2014-154655"/>
        <s v="IDN-2014-151995"/>
        <s v="IDN-2014-132010"/>
        <s v="IDN-2014-164742"/>
        <s v="IDN-2014-123316"/>
        <s v="IDN-2014-151330"/>
        <s v="IDN-2014-146353"/>
        <s v="IDN-2014-151015"/>
        <s v="IDN-2014-163748"/>
        <s v="IDN-2014-122021"/>
        <s v="IDN-2014-143182"/>
        <s v="IDN-2014-109456"/>
        <s v="IDN-2014-124394"/>
        <s v="IDN-2014-103086"/>
        <s v="IDN-2014-110408"/>
        <s v="IDN-2014-138450"/>
        <s v="IDN-2014-143168"/>
        <s v="IDN-2014-115084"/>
        <s v="IDN-2014-155264"/>
        <s v="IDN-2014-117317"/>
        <s v="IDN-2014-100867"/>
        <s v="IDN-2014-137092"/>
        <s v="IDN-2014-169684"/>
        <s v="IDN-2014-146703"/>
        <s v="IDN-2014-142587"/>
        <s v="IDN-2014-169852"/>
        <s v="IDN-2014-100916"/>
        <s v="IDN-2014-151967"/>
        <s v="IDN-2014-110072"/>
        <s v="IDN-2014-113047"/>
        <s v="IDN-2014-130729"/>
        <s v="IDN-2014-108707"/>
        <s v="IDN-2014-139542"/>
        <s v="IDN-2014-158400"/>
        <s v="IDN-2014-162278"/>
        <s v="IDN-2014-148285"/>
        <s v="IDN-2014-101931"/>
        <s v="IDN-2014-107769"/>
        <s v="IDN-2014-154627"/>
        <s v="IDN-2014-166590"/>
        <s v="IDN-2014-120313"/>
        <s v="IDN-2014-145387"/>
        <s v="IDN-2014-108609"/>
        <s v="IDN-2014-106439"/>
        <s v="IDN-2014-167262"/>
        <s v="IDN-2014-137155"/>
        <s v="IDN-2014-102673"/>
        <s v="IDN-2014-114195"/>
        <s v="IDN-2014-148915"/>
        <s v="IDN-2014-168305"/>
        <s v="IDN-2014-152562"/>
        <s v="IDN-2014-126907"/>
        <s v="IDN-2014-134313"/>
        <s v="IDN-2014-139423"/>
        <s v="IDN-2014-134726"/>
        <s v="IDN-2014-148782"/>
        <s v="IDN-2014-115889"/>
        <s v="IDN-2014-129147"/>
        <s v="IDN-2014-120670"/>
        <s v="IDN-2014-107454"/>
        <s v="IDN-2014-137589"/>
        <s v="IDN-2014-165764"/>
        <s v="IDN-2014-119529"/>
        <s v="IDN-2014-155593"/>
        <s v="IDN-2014-153619"/>
        <s v="IDN-2014-146731"/>
        <s v="IDN-2014-121573"/>
        <s v="IDN-2014-124625"/>
        <s v="IDN-2014-125829"/>
        <s v="IDN-2014-164973"/>
        <s v="IDN-2014-134187"/>
        <s v="IDN-2014-121286"/>
        <s v="IDN-2014-132227"/>
        <s v="IDN-2014-149244"/>
        <s v="IDN-2014-114251"/>
        <s v="IDN-2014-109134"/>
        <s v="IDN-2014-114377"/>
        <s v="IDN-2014-133634"/>
        <s v="IDN-2014-120950"/>
        <s v="IDN-2014-123498"/>
        <s v="IDN-2014-139640"/>
        <s v="IDN-2014-146990"/>
        <s v="IDN-2014-120278"/>
        <s v="IDN-2014-123323"/>
        <s v="IDN-2014-159310"/>
        <s v="IDN-2014-126340"/>
        <s v="IDN-2014-144666"/>
        <s v="IDN-2014-103219"/>
        <s v="IDN-2014-158372"/>
        <s v="IDN-2014-121006"/>
        <s v="IDN-2014-140732"/>
        <s v="IDN-2014-105270"/>
        <s v="IDN-2014-165309"/>
        <s v="IDN-2014-163419"/>
        <s v="IDN-2014-143287"/>
        <s v="IDN-2014-128524"/>
        <s v="IDN-2014-140914"/>
        <s v="IDN-2014-155796"/>
        <s v="IDN-2014-105893"/>
        <s v="IDN-2014-122609"/>
        <s v="IDN-2014-159618"/>
        <s v="IDN-2014-151295"/>
        <s v="IDN-2014-164910"/>
        <s v="IDN-2014-151078"/>
        <s v="IDN-2014-166989"/>
        <s v="IDN-2014-162362"/>
        <s v="IDN-2014-125556"/>
        <s v="IDN-2014-151554"/>
        <s v="IDN-2014-161634"/>
        <s v="IDN-2014-116407"/>
        <s v="IDN-2014-127558"/>
        <s v="IDN-2014-128622"/>
        <s v="IDN-2014-128888"/>
        <s v="IDN-2014-119144"/>
        <s v="IDN-2014-160066"/>
        <s v="IDN-2014-139500"/>
        <s v="IDN-2014-147704"/>
        <s v="IDN-2014-149643"/>
        <s v="IDN-2014-145926"/>
        <s v="IDN-2014-140662"/>
        <s v="IDN-2014-101833"/>
        <s v="IDN-2014-119375"/>
        <s v="IDN-2014-159835"/>
        <s v="IDN-2014-128209"/>
        <s v="IDN-2014-130869"/>
        <s v="IDN-2014-133809"/>
        <s v="IDN-2014-163468"/>
        <s v="IDN-2014-115336"/>
        <s v="IDN-2014-159926"/>
        <s v="IDN-2014-164210"/>
        <s v="IDN-2014-124702"/>
        <s v="IDN-2014-141173"/>
        <s v="IDN-2014-161032"/>
        <s v="IDN-2014-104829"/>
        <s v="IDN-2014-144624"/>
        <s v="IDN-2014-158274"/>
        <s v="IDN-2014-123183"/>
        <s v="IDN-2014-149034"/>
        <s v="IDN-2014-150518"/>
        <s v="IDN-2014-100972"/>
        <s v="IDN-2014-128062"/>
        <s v="IDN-2014-140396"/>
        <s v="IDN-2014-102274"/>
        <s v="IDN-2014-168501"/>
        <s v="IDN-2014-154781"/>
        <s v="IDN-2014-103401"/>
        <s v="IDN-2014-129091"/>
        <s v="IDN-2014-135090"/>
        <s v="IDN-2014-125682"/>
        <s v="IDN-2014-105340"/>
        <s v="IDN-2014-112200"/>
        <s v="IDN-2014-120544"/>
        <s v="IDN-2014-157385"/>
        <s v="IDN-2014-110352"/>
        <s v="IDN-2014-149055"/>
        <s v="IDN-2014-139283"/>
        <s v="IDN-2014-159625"/>
        <s v="IDN-2014-143721"/>
        <s v="IDN-2014-115973"/>
        <s v="IDN-2014-127131"/>
        <s v="IDN-2014-122217"/>
        <s v="IDN-2014-153850"/>
        <s v="IDN-2014-100762"/>
        <s v="IDN-2014-105984"/>
        <s v="IDN-2014-163034"/>
        <s v="IDN-2014-158540"/>
        <s v="IDN-2014-111360"/>
        <s v="IDN-2014-102295"/>
        <s v="IDN-2014-167360"/>
        <s v="IDN-2014-127446"/>
        <s v="IDN-2014-144078"/>
        <s v="IDN-2014-164721"/>
        <s v="IDN-2014-119151"/>
        <s v="IDN-2014-122588"/>
        <s v="IDN-2014-107993"/>
        <s v="IDN-2014-124730"/>
        <s v="IDN-2014-141110"/>
        <s v="IDN-2014-168984"/>
        <s v="IDN-2014-147606"/>
        <s v="IDN-2014-147648"/>
        <s v="IDN-2014-119032"/>
        <s v="IDN-2014-167486"/>
        <s v="IDN-2014-163013"/>
        <s v="IDN-2014-105249"/>
        <s v="IDN-2014-159800"/>
        <s v="IDN-2014-101560"/>
        <s v="IDN-2014-120175"/>
        <s v="IDN-2014-121629"/>
        <s v="IDN-2014-121167"/>
        <s v="IDN-2014-153983"/>
        <s v="IDN-2014-136280"/>
        <s v="IDN-2014-134712"/>
        <s v="IDN-2014-111353"/>
        <s v="IDN-2014-148425"/>
        <s v="IDN-2014-146843"/>
        <s v="IDN-2014-103590"/>
        <s v="IDN-2014-150798"/>
        <s v="IDN-2014-143210"/>
        <s v="IDN-2014-161613"/>
        <s v="IDN-2014-120474"/>
        <s v="IDN-2014-131051"/>
        <s v="IDN-2014-131527"/>
        <s v="IDN-2014-154095"/>
        <s v="IDN-2014-103807"/>
        <s v="IDN-2014-117744"/>
        <s v="IDN-2014-112158"/>
        <s v="IDN-2014-101147"/>
        <s v="IDN-2014-132864"/>
        <s v="IDN-2014-164861"/>
        <s v="IDN-2014-122749"/>
        <s v="IDN-2014-127187"/>
        <s v="IDN-2014-151162"/>
        <s v="IDN-2014-106376"/>
        <s v="IDN-2014-166191"/>
        <s v="IDN-2014-150203"/>
        <s v="IDN-2014-125542"/>
        <s v="IDN-2014-138296"/>
        <s v="IDN-2014-133830"/>
        <s v="IDN-2014-140452"/>
        <s v="IDN-2014-106726"/>
        <s v="IDN-2014-155390"/>
        <s v="IDN-2014-112872"/>
        <s v="IDN-2014-110030"/>
        <s v="IDN-2014-154592"/>
        <s v="IDN-2014-101392"/>
        <s v="IDN-2014-138737"/>
        <s v="IDN-2014-159681"/>
        <s v="IDN-2014-104773"/>
        <s v="IDN-2014-129364"/>
        <s v="IDN-2014-144071"/>
        <s v="IDN-2014-135608"/>
        <s v="IDN-2014-104976"/>
        <s v="IDN-2014-169649"/>
        <s v="IDN-2014-101175"/>
        <s v="IDN-2014-109932"/>
        <s v="IDN-2014-138128"/>
        <s v="IDN-2014-112991"/>
        <s v="IDN-2014-148488"/>
        <s v="IDN-2014-122959"/>
        <s v="IDN-2014-168494"/>
        <s v="IDN-2014-107573"/>
        <s v="IDN-2014-113320"/>
        <s v="IDN-2014-141607"/>
        <s v="IDN-2014-154186"/>
        <s v="IDN-2014-102631"/>
        <s v="IDN-2014-124079"/>
        <s v="IDN-2014-129819"/>
        <s v="IDN-2014-113579"/>
        <s v="IDN-2014-145541"/>
        <s v="IDN-2014-148950"/>
        <s v="IDN-2014-130575"/>
        <s v="IDN-2014-123519"/>
        <s v="IDN-2014-116568"/>
        <s v="IDN-2014-101602"/>
        <s v="IDN-2014-129938"/>
        <s v="IDN-2014-116673"/>
        <s v="IDN-2014-119466"/>
        <s v="IDN-2014-108273"/>
        <s v="IDN-2014-124247"/>
        <s v="IDN-2014-112718"/>
        <s v="IDN-2014-153913"/>
        <s v="IDN-2014-100706"/>
        <s v="IDN-2014-136399"/>
        <s v="IDN-2014-151379"/>
        <s v="IDN-2014-113257"/>
        <s v="IDN-2014-123925"/>
        <s v="IDN-2014-139633"/>
        <s v="IDN-2014-169446"/>
        <s v="IDN-2014-162992"/>
        <s v="IDN-2014-120768"/>
        <s v="IDN-2014-150574"/>
        <s v="IDN-2014-138681"/>
        <s v="IDN-2014-103100"/>
        <s v="IDN-2014-136567"/>
        <s v="IDN-2014-134551"/>
        <s v="IDN-2014-156594"/>
        <s v="IDN-2014-120852"/>
        <s v="IDN-2014-140816"/>
        <s v="IDN-2014-163412"/>
        <s v="IDN-2014-109036"/>
        <s v="IDN-2014-160157"/>
        <s v="IDN-2014-134621"/>
        <s v="IDN-2014-154893"/>
        <s v="IDN-2014-109127"/>
        <s v="IDN-2014-142510"/>
        <s v="IDN-2014-133543"/>
        <s v="IDN-2014-101364"/>
        <s v="IDN-2014-146864"/>
        <s v="IDN-2014-114517"/>
        <s v="IDN-2014-154158"/>
        <s v="IDN-2014-142314"/>
        <s v="IDN-2014-126333"/>
        <s v="IDN-2014-113166"/>
        <s v="IDN-2014-138247"/>
        <s v="IDN-2014-167738"/>
        <s v="IDN-2014-132913"/>
        <s v="IDN-2014-156314"/>
        <s v="IDN-2014-152030"/>
        <s v="IDN-2014-111171"/>
        <s v="IDN-2014-139598"/>
        <s v="IDN-2014-111451"/>
        <s v="IDN-2014-101427"/>
        <s v="IDN-2014-106264"/>
        <s v="IDN-2014-168473"/>
        <s v="IDN-2014-166961"/>
        <s v="IDN-2014-159611"/>
        <s v="IDN-2014-106334"/>
        <s v="IDN-2014-148383"/>
        <s v="IDN-2014-120243"/>
        <s v="IDN-2014-162866"/>
        <s v="IDN-2014-165393"/>
        <s v="IDN-2014-163447"/>
        <s v="IDN-2014-153087"/>
        <s v="IDN-2014-143371"/>
        <s v="IDN-2014-164259"/>
        <s v="IDN-2014-141313"/>
        <s v="IDN-2014-102330"/>
        <s v="IDN-2014-110786"/>
        <s v="IDN-2014-126802"/>
        <s v="IDN-2014-152345"/>
        <s v="IDN-2014-118276"/>
        <s v="IDN-2014-106803"/>
        <s v="IDN-2014-165477"/>
        <s v="IDN-2014-166730"/>
        <s v="IDN-2014-104738"/>
        <s v="IDN-2014-138072"/>
        <s v="IDN-2014-115189"/>
        <s v="IDN-2014-131800"/>
        <s v="IDN-2014-130960"/>
        <s v="IDN-2014-169789"/>
        <s v="IDN-2014-133592"/>
        <s v="IDN-2014-111150"/>
        <s v="IDN-2014-133949"/>
        <s v="IDN-2014-127383"/>
        <s v="IDN-2014-143231"/>
        <s v="IDN-2014-157644"/>
        <s v="IDN-2014-150245"/>
        <s v="IDN-2015-104514"/>
        <s v="IDN-2015-146262"/>
        <s v="IDN-2015-121097"/>
        <s v="IDN-2015-141243"/>
        <s v="IDN-2015-149811"/>
        <s v="IDN-2015-104241"/>
        <s v="IDN-2015-158701"/>
        <s v="IDN-2015-108588"/>
        <s v="IDN-2015-154970"/>
        <s v="IDN-2015-149636"/>
        <s v="IDN-2015-119480"/>
        <s v="IDN-2015-157154"/>
        <s v="IDN-2015-128608"/>
        <s v="IDN-2015-156755"/>
        <s v="IDN-2015-137526"/>
        <s v="IDN-2015-169677"/>
        <s v="IDN-2015-151547"/>
        <s v="IDN-2015-152681"/>
        <s v="IDN-2015-101399"/>
        <s v="IDN-2015-141250"/>
        <s v="IDN-2015-119214"/>
        <s v="IDN-2015-128958"/>
        <s v="IDN-2015-109603"/>
        <s v="IDN-2015-164777"/>
        <s v="IDN-2015-168746"/>
        <s v="IDN-2015-116638"/>
        <s v="IDN-2015-145401"/>
        <s v="IDN-2015-121797"/>
        <s v="IDN-2015-149587"/>
        <s v="IDN-2015-140921"/>
        <s v="IDN-2015-132633"/>
        <s v="IDN-2015-103093"/>
        <s v="IDN-2015-127327"/>
        <s v="IDN-2015-157959"/>
        <s v="IDN-2015-156482"/>
        <s v="IDN-2015-137064"/>
        <s v="IDN-2015-104038"/>
        <s v="IDN-2015-111507"/>
        <s v="IDN-2015-147529"/>
        <s v="IDN-2015-114923"/>
        <s v="IDN-2015-130491"/>
        <s v="IDN-2015-153374"/>
        <s v="IDN-2015-101007"/>
        <s v="IDN-2015-135391"/>
        <s v="IDN-2015-146038"/>
        <s v="IDN-2015-101126"/>
        <s v="IDN-2015-147662"/>
        <s v="IDN-2015-116876"/>
        <s v="IDN-2015-154326"/>
        <s v="IDN-2015-116092"/>
        <s v="IDN-2015-156923"/>
        <s v="IDN-2015-121776"/>
        <s v="IDN-2015-111234"/>
        <s v="IDN-2015-105725"/>
        <s v="IDN-2015-169740"/>
        <s v="IDN-2015-152611"/>
        <s v="IDN-2015-129770"/>
        <s v="IDN-2015-162782"/>
        <s v="IDN-2015-132374"/>
        <s v="IDN-2015-132276"/>
        <s v="IDN-2015-154900"/>
        <s v="IDN-2015-111325"/>
        <s v="IDN-2015-104129"/>
        <s v="IDN-2015-138485"/>
        <s v="IDN-2015-145436"/>
        <s v="IDN-2015-102316"/>
        <s v="IDN-2015-133494"/>
        <s v="IDN-2015-153325"/>
        <s v="IDN-2015-133585"/>
        <s v="IDN-2015-104052"/>
        <s v="IDN-2015-110457"/>
        <s v="IDN-2015-105970"/>
        <s v="IDN-2015-153108"/>
        <s v="IDN-2015-109001"/>
        <s v="IDN-2015-109512"/>
        <s v="IDN-2015-140221"/>
        <s v="IDN-2015-125185"/>
        <s v="IDN-2015-151785"/>
        <s v="IDN-2015-120320"/>
        <s v="IDN-2015-142944"/>
        <s v="IDN-2015-146255"/>
        <s v="IDN-2015-105627"/>
        <s v="IDN-2015-132136"/>
        <s v="IDN-2015-107741"/>
        <s v="IDN-2015-160213"/>
        <s v="IDN-2015-123155"/>
        <s v="IDN-2015-110345"/>
        <s v="IDN-2015-118906"/>
        <s v="IDN-2015-146829"/>
        <s v="IDN-2015-128083"/>
        <s v="IDN-2015-148705"/>
        <s v="IDN-2015-139675"/>
        <s v="IDN-2015-114237"/>
        <s v="IDN-2015-163587"/>
        <s v="IDN-2015-167479"/>
        <s v="IDN-2015-155124"/>
        <s v="IDN-2015-145352"/>
        <s v="IDN-2015-112116"/>
        <s v="IDN-2015-134257"/>
        <s v="IDN-2015-144722"/>
        <s v="IDN-2015-150231"/>
        <s v="IDN-2015-153906"/>
        <s v="IDN-2015-110632"/>
        <s v="IDN-2015-143532"/>
        <s v="IDN-2015-111829"/>
        <s v="IDN-2015-168088"/>
        <s v="IDN-2015-113110"/>
        <s v="IDN-2015-132101"/>
        <s v="IDN-2015-149993"/>
        <s v="IDN-2015-163104"/>
        <s v="IDN-2015-159534"/>
        <s v="IDN-2015-127607"/>
        <s v="IDN-2015-165813"/>
        <s v="IDN-2015-106565"/>
        <s v="IDN-2015-120621"/>
        <s v="IDN-2015-163279"/>
        <s v="IDN-2015-117884"/>
        <s v="IDN-2015-157812"/>
        <s v="IDN-2015-163440"/>
        <s v="IDN-2015-121552"/>
        <s v="IDN-2015-138219"/>
        <s v="IDN-2015-130218"/>
        <s v="IDN-2015-125374"/>
        <s v="IDN-2015-107944"/>
        <s v="IDN-2015-112508"/>
        <s v="IDN-2015-118423"/>
        <s v="IDN-2015-145457"/>
        <s v="IDN-2015-103793"/>
        <s v="IDN-2015-164301"/>
        <s v="IDN-2015-167374"/>
        <s v="IDN-2015-116981"/>
        <s v="IDN-2015-132948"/>
        <s v="IDN-2015-135363"/>
        <s v="IDN-2015-133536"/>
        <s v="IDN-2015-131534"/>
        <s v="IDN-2015-105361"/>
        <s v="IDN-2015-103996"/>
        <s v="IDN-2015-150749"/>
        <s v="IDN-2015-153549"/>
        <s v="IDN-2015-121272"/>
        <s v="IDN-2015-121405"/>
        <s v="IDN-2015-104871"/>
        <s v="IDN-2015-137106"/>
        <s v="IDN-2015-128125"/>
        <s v="IDN-2015-159513"/>
        <s v="IDN-2015-142811"/>
        <s v="IDN-2015-122140"/>
        <s v="IDN-2015-136378"/>
        <s v="IDN-2015-112452"/>
        <s v="IDN-2015-110667"/>
        <s v="IDN-2015-167010"/>
        <s v="IDN-2015-119942"/>
        <s v="IDN-2015-102855"/>
        <s v="IDN-2015-136476"/>
        <s v="IDN-2015-161452"/>
        <s v="IDN-2015-124541"/>
        <s v="IDN-2015-100888"/>
        <s v="IDN-2015-166492"/>
        <s v="IDN-2015-140025"/>
        <s v="IDN-2015-130554"/>
        <s v="IDN-2015-116512"/>
        <s v="IDN-2015-101000"/>
        <s v="IDN-2015-142027"/>
        <s v="IDN-2015-168767"/>
        <s v="IDN-2015-134201"/>
        <s v="IDN-2015-111164"/>
        <s v="IDN-2015-125563"/>
        <s v="IDN-2015-136987"/>
        <s v="IDN-2015-145415"/>
        <s v="IDN-2015-120502"/>
        <s v="IDN-2015-168704"/>
        <s v="IDN-2015-100216"/>
        <s v="IDN-2015-133837"/>
        <s v="IDN-2015-149678"/>
        <s v="IDN-2015-106257"/>
        <s v="IDN-2015-120551"/>
        <s v="IDN-2015-133452"/>
        <s v="IDN-2015-116841"/>
        <s v="IDN-2015-146675"/>
        <s v="IDN-2015-137974"/>
        <s v="IDN-2015-161263"/>
        <s v="IDN-2015-142734"/>
        <s v="IDN-2015-106215"/>
        <s v="IDN-2015-155306"/>
        <s v="IDN-2015-148712"/>
        <s v="IDN-2015-163433"/>
        <s v="IDN-2015-115742"/>
        <s v="IDN-2015-142601"/>
        <s v="IDN-2015-134271"/>
        <s v="IDN-2015-113593"/>
        <s v="IDN-2015-102722"/>
        <s v="IDN-2015-155369"/>
        <s v="IDN-2015-149342"/>
        <s v="IDN-2015-109169"/>
        <s v="IDN-2015-142433"/>
        <s v="IDN-2015-107678"/>
        <s v="IDN-2015-151253"/>
        <s v="IDN-2015-118227"/>
        <s v="IDN-2015-112557"/>
        <s v="IDN-2015-130365"/>
        <s v="IDN-2015-153878"/>
        <s v="IDN-2015-143602"/>
        <s v="IDN-2015-115420"/>
        <s v="IDN-2015-122266"/>
        <s v="IDN-2015-137302"/>
        <s v="IDN-2015-134026"/>
        <s v="IDN-2015-114839"/>
        <s v="IDN-2015-124450"/>
        <s v="IDN-2015-151841"/>
        <s v="IDN-2015-130792"/>
        <s v="IDN-2015-120782"/>
        <s v="IDN-2015-157434"/>
        <s v="IDN-2015-135174"/>
        <s v="IDN-2015-115238"/>
        <s v="IDN-2015-164175"/>
        <s v="IDN-2015-103716"/>
        <s v="IDN-2015-161998"/>
        <s v="IDN-2015-104486"/>
        <s v="IDN-2015-145821"/>
        <s v="IDN-2015-116687"/>
        <s v="IDN-2015-150770"/>
        <s v="IDN-2015-112130"/>
        <s v="IDN-2015-107937"/>
        <s v="IDN-2015-160864"/>
        <s v="IDN-2015-110548"/>
        <s v="IDN-2015-144253"/>
        <s v="IDN-2015-146290"/>
        <s v="IDN-2015-129700"/>
        <s v="IDN-2015-147879"/>
        <s v="IDN-2015-137512"/>
        <s v="IDN-2015-109939"/>
        <s v="IDN-2015-160857"/>
        <s v="IDN-2015-136798"/>
        <s v="IDN-2015-113971"/>
        <s v="IDN-2015-142055"/>
        <s v="IDN-2015-155635"/>
        <s v="IDN-2015-144043"/>
        <s v="IDN-2015-129217"/>
        <s v="IDN-2015-135727"/>
        <s v="IDN-2015-131856"/>
        <s v="IDN-2015-159380"/>
        <s v="IDN-2015-162607"/>
        <s v="IDN-2015-130876"/>
        <s v="IDN-2015-122910"/>
        <s v="IDN-2015-145835"/>
        <s v="IDN-2015-119291"/>
        <s v="IDN-2015-165162"/>
        <s v="IDN-2015-100146"/>
        <s v="IDN-2015-138492"/>
        <s v="IDN-2015-166604"/>
        <s v="IDN-2015-100769"/>
        <s v="IDN-2015-100251"/>
        <s v="IDN-2015-117184"/>
        <s v="IDN-2015-165554"/>
        <s v="IDN-2015-153535"/>
        <s v="IDN-2015-168914"/>
        <s v="IDN-2015-102806"/>
        <s v="IDN-2015-169278"/>
        <s v="IDN-2015-149846"/>
        <s v="IDN-2015-136805"/>
        <s v="IDN-2015-110569"/>
        <s v="IDN-2015-119102"/>
        <s v="IDN-2015-154921"/>
        <s v="IDN-2015-165512"/>
        <s v="IDN-2015-132941"/>
        <s v="IDN-2015-109708"/>
        <s v="IDN-2015-138898"/>
        <s v="IDN-2015-141768"/>
        <s v="IDN-2015-152128"/>
        <s v="IDN-2015-148964"/>
        <s v="IDN-2015-113327"/>
        <s v="IDN-2015-143147"/>
        <s v="IDN-2015-135020"/>
        <s v="IDN-2015-149601"/>
        <s v="IDN-2015-131758"/>
        <s v="IDN-2015-118948"/>
        <s v="IDN-2015-111339"/>
        <s v="IDN-2015-120880"/>
        <s v="IDN-2015-104297"/>
        <s v="IDN-2015-168277"/>
        <s v="IDN-2015-163923"/>
        <s v="IDN-2015-103177"/>
        <s v="IDN-2015-120677"/>
        <s v="IDN-2015-147788"/>
        <s v="IDN-2015-100818"/>
        <s v="IDN-2015-149748"/>
        <s v="IDN-2015-124919"/>
        <s v="IDN-2015-156153"/>
        <s v="IDN-2015-136224"/>
        <s v="IDN-2015-133627"/>
        <s v="IDN-2015-132836"/>
        <s v="IDN-2015-163685"/>
        <s v="IDN-2015-161242"/>
        <s v="IDN-2015-164833"/>
        <s v="IDN-2015-142020"/>
        <s v="IDN-2015-158491"/>
        <s v="IDN-2015-115168"/>
        <s v="IDN-2015-166947"/>
        <s v="IDN-2015-157343"/>
        <s v="IDN-2015-142041"/>
        <s v="IDN-2015-162201"/>
        <s v="IDN-2015-164007"/>
        <s v="IDN-2015-101868"/>
        <s v="IDN-2015-144190"/>
        <s v="IDN-2015-141012"/>
        <s v="IDN-2015-110947"/>
        <s v="IDN-2015-123960"/>
        <s v="IDN-2015-121720"/>
        <s v="IDN-2015-104115"/>
        <s v="IDN-2015-136105"/>
        <s v="IDN-2015-139850"/>
        <s v="IDN-2015-131779"/>
        <s v="IDN-2015-104941"/>
        <s v="IDN-2015-155054"/>
        <s v="IDN-2015-127418"/>
        <s v="IDN-2015-137281"/>
        <s v="IDN-2015-104059"/>
        <s v="IDN-2015-120439"/>
        <s v="IDN-2015-129896"/>
        <s v="IDN-2015-106495"/>
        <s v="IDN-2015-164567"/>
        <s v="IDN-2015-118955"/>
        <s v="IDN-2015-163825"/>
        <s v="IDN-2015-167269"/>
        <s v="IDN-2015-133242"/>
        <s v="IDN-2015-156734"/>
        <s v="IDN-2015-147011"/>
        <s v="IDN-2015-154200"/>
        <s v="IDN-2015-122287"/>
        <s v="IDN-2015-121965"/>
        <s v="IDN-2015-144302"/>
        <s v="IDN-2015-163734"/>
        <s v="IDN-2015-111864"/>
        <s v="IDN-2015-158351"/>
        <s v="IDN-2015-140144"/>
        <s v="IDN-2015-136427"/>
        <s v="IDN-2015-123330"/>
        <s v="IDN-2015-124975"/>
        <s v="IDN-2015-128167"/>
        <s v="IDN-2015-153423"/>
        <s v="IDN-2015-139164"/>
        <s v="IDN-2015-122826"/>
        <s v="IDN-2015-106187"/>
        <s v="IDN-2015-119690"/>
        <s v="IDN-2015-137750"/>
        <s v="IDN-2015-127110"/>
        <s v="IDN-2015-115945"/>
        <s v="IDN-2015-115938"/>
        <s v="IDN-2015-125395"/>
        <s v="IDN-2015-166583"/>
        <s v="IDN-2015-143882"/>
        <s v="IDN-2015-112144"/>
        <s v="IDN-2015-103772"/>
        <s v="IDN-2015-162950"/>
        <s v="IDN-2015-165799"/>
        <s v="IDN-2015-141684"/>
        <s v="IDN-2015-128860"/>
        <s v="IDN-2015-100069"/>
        <s v="IDN-2015-150196"/>
        <s v="IDN-2015-111703"/>
        <s v="IDN-2015-140718"/>
        <s v="IDN-2015-157322"/>
        <s v="IDN-2015-120397"/>
        <s v="IDN-2015-128139"/>
        <s v="IDN-2015-153500"/>
        <s v="IDN-2015-152513"/>
        <s v="IDN-2015-154956"/>
        <s v="IDN-2015-124268"/>
        <s v="IDN-2015-158911"/>
        <s v="IDN-2015-164336"/>
        <s v="IDN-2015-130610"/>
        <s v="IDN-2015-116750"/>
        <s v="IDN-2015-108665"/>
        <s v="IDN-2015-161627"/>
        <s v="IDN-2015-116260"/>
        <s v="IDN-2015-146087"/>
        <s v="IDN-2015-129392"/>
        <s v="IDN-2015-132626"/>
        <s v="IDN-2015-153626"/>
        <s v="IDN-2015-111094"/>
        <s v="IDN-2015-123456"/>
        <s v="IDN-2015-135314"/>
        <s v="IDN-2015-107020"/>
        <s v="IDN-2015-149384"/>
        <s v="IDN-2015-142237"/>
        <s v="IDN-2015-142419"/>
        <s v="IDN-2015-136469"/>
        <s v="IDN-2015-126557"/>
        <s v="IDN-2015-112711"/>
        <s v="IDN-2015-114069"/>
        <s v="IDN-2015-140851"/>
        <s v="IDN-2015-107349"/>
        <s v="IDN-2015-143364"/>
        <s v="IDN-2015-146948"/>
        <s v="IDN-2015-166520"/>
        <s v="IDN-2015-113404"/>
        <s v="IDN-2015-121132"/>
        <s v="IDN-2015-149629"/>
        <s v="IDN-2015-138534"/>
        <s v="IDN-2015-159590"/>
        <s v="IDN-2015-111206"/>
        <s v="IDN-2015-122973"/>
        <s v="IDN-2015-160150"/>
        <s v="IDN-2015-160472"/>
        <s v="IDN-2015-122784"/>
        <s v="IDN-2015-124044"/>
        <s v="IDN-2015-120810"/>
        <s v="IDN-2015-103135"/>
        <s v="IDN-2015-139248"/>
        <s v="IDN-2015-148635"/>
        <s v="IDN-2015-154291"/>
        <s v="IDN-2015-150161"/>
        <s v="IDN-2015-127754"/>
        <s v="IDN-2015-148180"/>
        <s v="IDN-2015-136735"/>
        <s v="IDN-2015-140200"/>
        <s v="IDN-2015-143700"/>
        <s v="IDN-2015-129553"/>
        <s v="IDN-2015-155334"/>
        <s v="IDN-2015-132507"/>
        <s v="IDN-2015-164966"/>
        <s v="IDN-2015-111017"/>
        <s v="IDN-2015-124891"/>
        <s v="IDN-2015-164427"/>
        <s v="IDN-2015-153388"/>
        <s v="IDN-2015-122406"/>
        <s v="IDN-2015-147501"/>
        <s v="IDN-2015-112767"/>
        <s v="IDN-2015-112214"/>
        <s v="IDN-2015-135251"/>
        <s v="IDN-2015-160794"/>
        <s v="IDN-2015-163895"/>
        <s v="IDN-2015-163237"/>
        <s v="IDN-2015-138331"/>
        <s v="IDN-2015-141936"/>
        <s v="IDN-2015-124219"/>
        <s v="IDN-2015-117492"/>
        <s v="IDN-2015-168564"/>
        <s v="IDN-2015-129322"/>
        <s v="IDN-2015-127544"/>
        <s v="IDN-2015-163055"/>
        <s v="IDN-2015-131338"/>
        <s v="IDN-2015-128013"/>
        <s v="IDN-2015-155453"/>
        <s v="IDN-2015-103954"/>
        <s v="IDN-2015-130022"/>
        <s v="IDN-2015-156496"/>
        <s v="IDN-2015-121699"/>
        <s v="IDN-2015-156797"/>
        <s v="IDN-2015-119634"/>
        <s v="IDN-2015-112014"/>
        <s v="IDN-2015-133396"/>
        <s v="IDN-2015-169656"/>
        <s v="IDN-2015-120516"/>
        <s v="IDN-2015-148495"/>
        <s v="IDN-2015-150441"/>
        <s v="IDN-2015-162369"/>
        <s v="IDN-2015-142454"/>
        <s v="IDN-2015-128090"/>
        <s v="IDN-2015-126753"/>
        <s v="IDN-2015-164238"/>
        <s v="IDN-2015-119627"/>
        <s v="IDN-2015-111297"/>
        <s v="IDN-2015-130512"/>
        <s v="IDN-2015-130456"/>
        <s v="IDN-2015-154823"/>
        <s v="IDN-2015-144267"/>
        <s v="IDN-2015-122168"/>
        <s v="IDN-2015-132080"/>
        <s v="IDN-2015-129854"/>
        <s v="IDN-2015-114468"/>
        <s v="IDN-2015-165624"/>
        <s v="IDN-2015-102491"/>
        <s v="IDN-2015-146563"/>
        <s v="IDN-2015-169299"/>
        <s v="IDN-2015-123939"/>
        <s v="IDN-2015-139584"/>
        <s v="IDN-2015-113740"/>
        <s v="IDN-2015-168809"/>
        <s v="IDN-2015-139759"/>
        <s v="IDN-2015-101707"/>
        <s v="IDN-2015-113040"/>
        <s v="IDN-2015-126445"/>
        <s v="IDN-2015-121188"/>
        <s v="IDN-2015-166219"/>
        <s v="IDN-2015-100377"/>
        <s v="IDN-2015-107902"/>
        <s v="IDN-2015-108532"/>
        <s v="IDN-2015-142139"/>
        <s v="IDN-2015-112319"/>
        <s v="IDN-2015-111514"/>
        <s v="IDN-2015-157805"/>
        <s v="IDN-2015-104626"/>
        <s v="IDN-2015-137946"/>
        <s v="IDN-2015-138303"/>
        <s v="IDN-2015-121608"/>
        <s v="IDN-2015-130204"/>
        <s v="IDN-2015-169537"/>
        <s v="IDN-2015-104185"/>
        <s v="IDN-2015-146745"/>
        <s v="IDN-2015-113215"/>
        <s v="IDN-2015-149734"/>
        <s v="IDN-2015-113523"/>
        <s v="IDN-2015-101924"/>
        <s v="IDN-2015-142755"/>
        <s v="IDN-2015-159863"/>
        <s v="IDN-2015-130785"/>
        <s v="IDN-2015-162621"/>
        <s v="IDN-2015-105158"/>
        <s v="IDN-2015-135510"/>
        <s v="IDN-2015-133977"/>
        <s v="IDN-2015-160696"/>
        <s v="IDN-2015-169572"/>
        <s v="IDN-2015-109015"/>
        <s v="IDN-2015-143238"/>
        <s v="IDN-2015-138002"/>
        <s v="IDN-2015-150791"/>
        <s v="IDN-2015-151435"/>
        <s v="IDN-2015-122623"/>
        <s v="IDN-2015-102876"/>
        <s v="IDN-2015-105599"/>
        <s v="IDN-2015-161445"/>
        <s v="IDN-2015-164084"/>
        <s v="IDN-2015-140557"/>
        <s v="IDN-2015-110744"/>
        <s v="IDN-2015-162166"/>
        <s v="IDN-2015-151624"/>
        <s v="IDN-2015-147242"/>
        <s v="IDN-2015-117772"/>
        <s v="IDN-2015-132906"/>
        <s v="IDN-2015-139374"/>
        <s v="IDN-2015-168186"/>
        <s v="IDN-2015-108672"/>
        <s v="IDN-2015-136658"/>
        <s v="IDN-2015-153794"/>
        <s v="IDN-2015-132465"/>
        <s v="IDN-2015-125934"/>
        <s v="IDN-2015-165057"/>
        <s v="IDN-2015-126186"/>
        <s v="IDN-2015-102015"/>
        <s v="IDN-2015-128993"/>
        <s v="IDN-2015-166464"/>
        <s v="IDN-2015-129007"/>
        <s v="IDN-2015-136728"/>
        <s v="IDN-2015-115567"/>
        <s v="IDN-2015-161347"/>
        <s v="IDN-2015-138457"/>
        <s v="IDN-2015-118843"/>
        <s v="IDN-2015-115924"/>
        <s v="IDN-2015-140984"/>
        <s v="IDN-2015-120362"/>
        <s v="IDN-2015-131597"/>
        <s v="IDN-2015-128027"/>
        <s v="IDN-2015-105102"/>
        <s v="IDN-2015-102582"/>
        <s v="IDN-2015-130519"/>
        <s v="IDN-2015-145849"/>
        <s v="IDN-2015-100734"/>
        <s v="IDN-2015-167696"/>
        <s v="IDN-2015-126977"/>
        <s v="IDN-2015-150630"/>
        <s v="IDN-2015-133025"/>
        <s v="IDN-2015-141145"/>
        <s v="IDN-2015-138919"/>
        <s v="IDN-2015-143077"/>
        <s v="IDN-2015-138716"/>
        <s v="IDN-2015-142202"/>
        <s v="IDN-2015-109575"/>
        <s v="IDN-2015-150511"/>
        <s v="IDN-2015-149713"/>
        <s v="IDN-2015-167745"/>
        <s v="IDN-2015-101154"/>
        <s v="IDN-2015-135489"/>
        <s v="IDN-2015-115847"/>
        <s v="IDN-2015-149517"/>
        <s v="IDN-2015-137603"/>
        <s v="IDN-2015-132815"/>
        <s v="IDN-2015-147102"/>
        <s v="IDN-2015-141565"/>
        <s v="IDN-2015-156013"/>
        <s v="IDN-2015-151470"/>
        <s v="IDN-2015-153738"/>
        <s v="IDN-2015-126970"/>
        <s v="IDN-2015-158421"/>
        <s v="IDN-2015-168480"/>
        <s v="IDN-2015-127593"/>
        <s v="IDN-2015-149972"/>
        <s v="IDN-2015-117800"/>
        <s v="IDN-2015-126697"/>
        <s v="IDN-2015-102036"/>
        <s v="IDN-2015-134992"/>
        <s v="IDN-2015-102260"/>
        <s v="IDN-2015-112571"/>
        <s v="IDN-2015-115343"/>
        <s v="IDN-2015-168760"/>
        <s v="IDN-2015-105508"/>
        <s v="IDN-2015-103835"/>
        <s v="IDN-2015-143119"/>
        <s v="IDN-2015-161466"/>
        <s v="IDN-2015-106873"/>
        <s v="IDN-2015-147816"/>
        <s v="IDN-2015-113131"/>
        <s v="IDN-2015-153381"/>
        <s v="IDN-2015-164308"/>
        <s v="IDN-2015-161830"/>
        <s v="IDN-2015-156335"/>
        <s v="IDN-2015-159779"/>
        <s v="IDN-2015-139738"/>
        <s v="IDN-2015-120845"/>
        <s v="IDN-2015-149083"/>
        <s v="IDN-2015-151869"/>
        <s v="IDN-2015-103933"/>
        <s v="IDN-2015-156510"/>
        <s v="IDN-2015-106320"/>
        <s v="IDN-2015-100573"/>
        <s v="IDN-2015-160787"/>
        <s v="IDN-2015-127173"/>
        <s v="IDN-2015-122371"/>
        <s v="IDN-2015-111458"/>
        <s v="IDN-2015-124800"/>
        <s v="IDN-2015-161991"/>
        <s v="IDN-2015-130883"/>
        <s v="IDN-2015-120341"/>
        <s v="IDN-2015-167255"/>
        <s v="IDN-2015-125976"/>
        <s v="IDN-2015-100531"/>
        <s v="IDN-2015-143616"/>
        <s v="IDN-2015-103072"/>
        <s v="IDN-2015-106978"/>
        <s v="IDN-2015-120915"/>
        <s v="IDN-2015-129546"/>
        <s v="IDN-2015-169201"/>
        <s v="IDN-2015-156566"/>
        <s v="IDN-2015-115392"/>
        <s v="IDN-2015-148873"/>
        <s v="IDN-2015-166135"/>
        <s v="IDN-2015-137008"/>
        <s v="IDN-2015-129917"/>
        <s v="IDN-2015-119312"/>
        <s v="IDN-2015-104493"/>
        <s v="IDN-2015-144771"/>
        <s v="IDN-2015-140375"/>
        <s v="IDN-2015-128356"/>
        <s v="IDN-2015-145121"/>
        <s v="IDN-2015-125696"/>
        <s v="IDN-2015-157014"/>
        <s v="IDN-2015-126137"/>
        <s v="IDN-2015-125178"/>
        <s v="IDN-2015-121391"/>
        <s v="IDN-2015-134859"/>
        <s v="IDN-2015-168004"/>
        <s v="IDN-2015-161214"/>
        <s v="IDN-2015-115091"/>
        <s v="IDN-2015-151722"/>
        <s v="IDN-2015-133445"/>
        <s v="IDN-2015-145828"/>
        <s v="IDN-2015-168529"/>
        <s v="IDN-2015-125710"/>
        <s v="IDN-2015-131352"/>
        <s v="IDN-2015-141040"/>
        <s v="IDN-2015-124499"/>
        <s v="IDN-2015-162761"/>
        <s v="IDN-2015-124107"/>
        <s v="IDN-2015-129098"/>
        <s v="IDN-2015-132388"/>
        <s v="IDN-2015-112522"/>
        <s v="IDN-2015-134719"/>
        <s v="IDN-2015-109736"/>
        <s v="IDN-2015-112053"/>
        <s v="IDN-2015-108966"/>
        <s v="IDN-2015-102281"/>
        <s v="IDN-2015-134747"/>
        <s v="IDN-2015-159786"/>
        <s v="IDN-2015-142993"/>
        <s v="IDN-2015-114300"/>
        <s v="IDN-2015-139731"/>
        <s v="IDN-2015-129476"/>
        <s v="IDN-2015-123918"/>
        <s v="IDN-2015-118766"/>
        <s v="IDN-2015-126235"/>
        <s v="IDN-2015-110765"/>
        <s v="IDN-2015-152527"/>
        <s v="IDN-2015-127824"/>
        <s v="IDN-2015-105613"/>
        <s v="IDN-2015-113901"/>
        <s v="IDN-2015-160171"/>
        <s v="IDN-2015-131128"/>
        <s v="IDN-2015-150413"/>
        <s v="IDN-2015-149097"/>
        <s v="IDN-2015-160563"/>
        <s v="IDN-2015-164623"/>
        <s v="IDN-2015-169733"/>
        <s v="IDN-2015-104430"/>
        <s v="IDN-2015-110877"/>
        <s v="IDN-2015-132486"/>
        <s v="IDN-2015-155068"/>
        <s v="IDN-2015-109190"/>
        <s v="IDN-2015-142692"/>
        <s v="IDN-2015-156608"/>
        <s v="IDN-2015-149650"/>
        <s v="IDN-2015-118738"/>
        <s v="IDN-2015-152891"/>
        <s v="IDN-2015-109862"/>
        <s v="IDN-2015-130848"/>
        <s v="IDN-2015-105844"/>
        <s v="IDN-2015-150714"/>
        <s v="IDN-2015-156146"/>
        <s v="IDN-2015-139290"/>
        <s v="IDN-2015-162537"/>
        <s v="IDN-2015-110289"/>
        <s v="IDN-2015-123673"/>
        <s v="IDN-2015-131359"/>
        <s v="IDN-2015-145758"/>
        <s v="IDN-2015-132318"/>
        <s v="IDN-2015-164882"/>
        <s v="IDN-2015-164448"/>
        <s v="IDN-2015-132570"/>
        <s v="IDN-2015-131457"/>
        <s v="IDN-2015-122259"/>
        <s v="IDN-2015-113145"/>
        <s v="IDN-2015-108119"/>
        <s v="IDN-2015-126739"/>
        <s v="IDN-2015-105221"/>
        <s v="IDN-2015-141740"/>
        <s v="IDN-2015-130995"/>
        <s v="IDN-2015-110163"/>
        <s v="IDN-2015-125416"/>
        <s v="IDN-2015-138625"/>
        <s v="IDN-2015-141810"/>
        <s v="IDN-2015-168207"/>
        <s v="IDN-2015-130890"/>
        <s v="IDN-2015-100657"/>
        <s v="IDN-2015-160227"/>
        <s v="IDN-2015-162047"/>
        <s v="IDN-2015-140410"/>
        <s v="IDN-2015-121041"/>
        <s v="IDN-2015-131422"/>
        <s v="IDN-2015-131072"/>
        <s v="IDN-2015-136259"/>
        <s v="IDN-2015-145485"/>
        <s v="IDN-2015-103961"/>
        <s v="IDN-2015-144386"/>
        <s v="IDN-2015-118444"/>
        <s v="IDN-2015-105312"/>
        <s v="IDN-2015-163181"/>
        <s v="IDN-2015-148432"/>
        <s v="IDN-2015-105571"/>
        <s v="IDN-2015-102848"/>
        <s v="IDN-2015-134922"/>
        <s v="IDN-2015-162887"/>
        <s v="IDN-2015-126669"/>
        <s v="IDN-2015-164441"/>
        <s v="IDN-2015-123568"/>
        <s v="IDN-2015-117611"/>
        <s v="IDN-2015-114811"/>
        <s v="IDN-2015-154886"/>
        <s v="IDN-2015-109386"/>
        <s v="IDN-2015-117086"/>
        <s v="IDN-2015-111990"/>
        <s v="IDN-2015-108259"/>
        <s v="IDN-2015-151407"/>
        <s v="IDN-2015-105634"/>
        <s v="IDN-2015-126466"/>
        <s v="IDN-2015-169796"/>
        <s v="IDN-2015-146486"/>
        <s v="IDN-2015-127509"/>
        <s v="IDN-2015-113222"/>
        <s v="IDN-2015-158554"/>
        <s v="IDN-2015-121783"/>
        <s v="IDN-2015-158659"/>
        <s v="IDN-2015-155040"/>
        <s v="IDN-2015-147690"/>
        <s v="IDN-2015-111948"/>
        <s v="IDN-2015-162964"/>
        <s v="IDN-2015-113628"/>
        <s v="IDN-2015-153220"/>
        <s v="IDN-2015-153283"/>
        <s v="IDN-2015-156867"/>
        <s v="IDN-2015-136147"/>
        <s v="IDN-2015-104948"/>
        <s v="IDN-2015-115798"/>
        <s v="IDN-2015-130183"/>
        <s v="IDN-2015-149909"/>
        <s v="IDN-2015-144519"/>
        <s v="IDN-2015-114503"/>
        <s v="IDN-2015-153073"/>
        <s v="IDN-2015-111199"/>
        <s v="IDN-2015-123141"/>
        <s v="IDN-2015-138674"/>
        <s v="IDN-2015-154746"/>
        <s v="IDN-2015-111927"/>
        <s v="IDN-2015-137897"/>
        <s v="IDN-2015-151043"/>
        <s v="IDN-2015-138954"/>
        <s v="IDN-2015-113173"/>
        <s v="IDN-2015-129525"/>
        <s v="IDN-2015-145324"/>
        <s v="IDN-2015-145394"/>
        <s v="IDN-2015-164539"/>
        <s v="IDN-2015-150875"/>
        <s v="IDN-2015-135685"/>
        <s v="IDN-2015-120446"/>
        <s v="IDN-2015-126725"/>
        <s v="IDN-2015-110863"/>
        <s v="IDN-2015-163090"/>
        <s v="IDN-2015-166800"/>
        <s v="IDN-2015-145814"/>
        <s v="IDN-2015-151680"/>
        <s v="IDN-2015-161767"/>
        <s v="IDN-2015-100454"/>
        <s v="IDN-2015-146465"/>
        <s v="IDN-2015-165743"/>
        <s v="IDN-2015-124058"/>
        <s v="IDN-2015-156524"/>
        <s v="IDN-2015-163965"/>
        <s v="IDN-2015-136420"/>
        <s v="IDN-2015-144652"/>
        <s v="IDN-2015-116484"/>
        <s v="IDN-2015-112305"/>
        <s v="IDN-2015-158589"/>
        <s v="IDN-2015-110891"/>
        <s v="IDN-2015-109337"/>
        <s v="IDN-2015-101511"/>
        <s v="IDN-2015-159499"/>
        <s v="IDN-2015-115511"/>
        <s v="IDN-2015-107083"/>
        <s v="IDN-2015-119879"/>
        <s v="IDN-2015-105690"/>
        <s v="IDN-2015-102778"/>
        <s v="IDN-2015-123505"/>
        <s v="IDN-2015-137708"/>
        <s v="IDN-2015-100545"/>
        <s v="IDN-2015-149300"/>
        <s v="IDN-2015-165449"/>
        <s v="IDN-2015-162376"/>
        <s v="IDN-2015-139094"/>
        <s v="IDN-2015-168459"/>
        <s v="IDN-2015-118983"/>
        <s v="IDN-2015-144274"/>
        <s v="IDN-2015-111395"/>
        <s v="IDN-2015-123113"/>
        <s v="IDN-2015-153416"/>
        <s v="IDN-2015-135545"/>
        <s v="IDN-2015-105347"/>
        <s v="IDN-2015-164357"/>
        <s v="IDN-2015-117961"/>
        <s v="IDN-2015-158939"/>
        <s v="IDN-2015-166975"/>
        <s v="IDN-2015-130974"/>
        <s v="IDN-2015-154389"/>
        <s v="IDN-2015-125234"/>
        <s v="IDN-2015-163762"/>
        <s v="IDN-2015-145184"/>
        <s v="IDN-2015-160059"/>
        <s v="IDN-2015-168935"/>
        <s v="IDN-2015-101910"/>
        <s v="IDN-2015-111612"/>
        <s v="IDN-2015-164497"/>
        <s v="IDN-2015-142930"/>
        <s v="IDN-2015-161711"/>
        <s v="IDN-2015-136196"/>
        <s v="IDN-2015-159982"/>
        <s v="IDN-2015-157028"/>
        <s v="IDN-2015-157133"/>
        <s v="IDN-2015-129112"/>
        <s v="IDN-2015-154340"/>
        <s v="IDN-2015-110016"/>
        <s v="IDN-2015-138009"/>
        <s v="IDN-2015-144099"/>
        <s v="IDN-2015-141327"/>
        <s v="IDN-2015-140830"/>
        <s v="IDN-2015-158323"/>
        <s v="IDN-2015-122210"/>
        <s v="IDN-2015-137925"/>
        <s v="IDN-2015-107685"/>
        <s v="IDN-2015-156328"/>
        <s v="IDN-2015-141453"/>
        <s v="IDN-2015-137113"/>
        <s v="IDN-2015-103723"/>
        <s v="IDN-2015-119907"/>
        <s v="IDN-2015-111038"/>
        <s v="IDN-2015-110324"/>
        <s v="IDN-2015-148817"/>
        <s v="IDN-2015-105676"/>
        <s v="IDN-2015-147851"/>
        <s v="IDN-2015-123092"/>
        <s v="IDN-2015-122756"/>
        <s v="IDN-2015-156853"/>
        <s v="IDN-2015-142475"/>
        <s v="IDN-2015-110093"/>
        <s v="IDN-2015-145422"/>
        <s v="IDN-2015-142377"/>
        <s v="IDN-2015-119508"/>
        <s v="IDN-2015-155600"/>
        <s v="IDN-2015-130659"/>
        <s v="IDN-2015-161718"/>
        <s v="IDN-2015-110247"/>
        <s v="IDN-2015-118871"/>
        <s v="IDN-2015-101091"/>
        <s v="IDN-2015-134943"/>
        <s v="IDN-2015-149566"/>
        <s v="IDN-2015-110814"/>
        <s v="IDN-2015-131842"/>
        <s v="IDN-2015-156440"/>
        <s v="IDN-2015-117898"/>
        <s v="IDN-2015-142937"/>
        <s v="IDN-2015-153752"/>
        <s v="IDN-2015-114741"/>
        <s v="IDN-2015-127040"/>
        <s v="IDN-2015-144806"/>
        <s v="IDN-2015-131884"/>
        <s v="IDN-2015-149692"/>
        <s v="IDN-2015-168634"/>
        <s v="IDN-2015-148628"/>
        <s v="IDN-2015-136700"/>
        <s v="IDN-2015-143490"/>
        <s v="IDN-2015-166338"/>
        <s v="IDN-2015-156104"/>
        <s v="IDN-2015-135272"/>
        <s v="IDN-2015-165050"/>
        <s v="IDN-2015-120957"/>
        <s v="IDN-2015-134894"/>
        <s v="IDN-2015-130736"/>
        <s v="IDN-2015-103205"/>
        <s v="IDN-2015-156118"/>
        <s v="IDN-2015-135622"/>
        <s v="IDN-2015-129532"/>
        <s v="IDN-2015-157035"/>
        <s v="IDN-2015-168732"/>
        <s v="IDN-2015-121650"/>
        <s v="IDN-2015-115693"/>
        <s v="IDN-2015-143105"/>
        <s v="IDN-2015-138093"/>
        <s v="IDN-2015-112823"/>
        <s v="IDN-2015-127502"/>
        <s v="IDN-2015-106208"/>
        <s v="IDN-2015-104346"/>
        <s v="IDN-2015-150560"/>
        <s v="IDN-2015-155761"/>
        <s v="IDN-2015-135853"/>
        <s v="IDN-2015-106362"/>
        <s v="IDN-2015-120572"/>
        <s v="IDN-2015-134082"/>
        <s v="IDN-2015-145065"/>
        <s v="IDN-2015-134075"/>
        <s v="IDN-2015-167220"/>
        <s v="IDN-2015-154620"/>
        <s v="IDN-2015-155586"/>
        <s v="IDN-2015-110870"/>
        <s v="IDN-2015-127481"/>
        <s v="IDN-2015-129042"/>
        <s v="IDN-2015-148250"/>
        <s v="IDN-2015-157770"/>
        <s v="IDN-2015-139962"/>
        <s v="IDN-2015-125423"/>
        <s v="IDN-2015-125066"/>
        <s v="IDN-2015-141593"/>
        <s v="IDN-2015-130253"/>
        <s v="IDN-2015-146696"/>
        <s v="IDN-2015-126347"/>
        <s v="IDN-2015-119592"/>
        <s v="IDN-2015-123232"/>
        <s v="IDN-2015-114048"/>
        <s v="IDN-2015-147830"/>
        <s v="IDN-2015-137225"/>
        <s v="IDN-2015-109638"/>
        <s v="IDN-2015-150308"/>
        <s v="IDN-2015-162544"/>
        <s v="IDN-2015-129637"/>
        <s v="IDN-2015-134117"/>
        <s v="IDN-2015-138121"/>
        <s v="IDN-2015-153038"/>
        <s v="IDN-2015-107468"/>
        <s v="IDN-2015-137533"/>
        <s v="IDN-2015-137960"/>
        <s v="IDN-2015-120161"/>
        <s v="IDN-2015-100685"/>
        <s v="IDN-2015-127453"/>
        <s v="IDN-2015-157084"/>
        <s v="IDN-2015-110261"/>
        <s v="IDN-2015-134558"/>
        <s v="IDN-2015-109113"/>
        <s v="IDN-2015-115399"/>
        <s v="IDN-2015-154144"/>
        <s v="IDN-2015-158918"/>
        <s v="IDN-2015-154795"/>
        <s v="IDN-2015-123218"/>
        <s v="IDN-2015-120712"/>
        <s v="IDN-2015-158148"/>
        <s v="IDN-2015-141754"/>
        <s v="IDN-2015-137071"/>
        <s v="IDN-2015-126214"/>
        <s v="IDN-2015-154284"/>
        <s v="IDN-2015-112375"/>
        <s v="IDN-2015-165414"/>
        <s v="IDN-2015-127019"/>
        <s v="IDN-2015-161795"/>
        <s v="IDN-2015-157287"/>
        <s v="IDN-2015-153612"/>
        <s v="IDN-2015-117828"/>
        <s v="IDN-2015-124653"/>
        <s v="IDN-2015-169397"/>
        <s v="IDN-2015-120103"/>
        <s v="IDN-2015-158456"/>
        <s v="IDN-2015-135538"/>
        <s v="IDN-2015-103471"/>
        <s v="IDN-2015-128587"/>
        <s v="IDN-2015-136749"/>
        <s v="IDN-2015-153717"/>
        <s v="IDN-2015-111780"/>
        <s v="IDN-2015-144288"/>
        <s v="IDN-2015-113152"/>
        <s v="IDN-2015-147739"/>
        <s v="IDN-2015-143980"/>
        <s v="IDN-2015-144890"/>
        <s v="IDN-2015-111073"/>
        <s v="IDN-2015-124933"/>
        <s v="IDN-2015-119550"/>
        <s v="IDN-2015-158792"/>
        <s v="IDN-2015-117415"/>
        <s v="IDN-2015-151589"/>
        <s v="IDN-2015-134782"/>
        <s v="IDN-2015-163783"/>
        <s v="IDN-2015-103870"/>
        <s v="IDN-2015-101889"/>
        <s v="IDN-2015-148376"/>
        <s v="IDN-2015-165085"/>
        <s v="IDN-2015-155145"/>
        <s v="IDN-2015-130113"/>
        <s v="IDN-2015-119697"/>
        <s v="IDN-2015-148859"/>
        <s v="IDN-2015-130855"/>
        <s v="IDN-2015-135580"/>
        <s v="IDN-2015-120901"/>
        <s v="IDN-2015-109470"/>
        <s v="IDN-2015-139780"/>
        <s v="IDN-2015-109197"/>
        <s v="IDN-2015-156377"/>
        <s v="IDN-2016-160304"/>
        <s v="IDN-2016-105207"/>
        <s v="IDN-2016-125206"/>
        <s v="IDN-2016-116365"/>
        <s v="IDN-2016-158211"/>
        <s v="IDN-2016-164630"/>
        <s v="IDN-2016-134474"/>
        <s v="IDN-2016-158806"/>
        <s v="IDN-2016-101938"/>
        <s v="IDN-2016-137295"/>
        <s v="IDN-2016-100461"/>
        <s v="IDN-2016-108882"/>
        <s v="IDN-2016-126543"/>
        <s v="IDN-2016-163937"/>
        <s v="IDN-2016-116547"/>
        <s v="IDN-2016-141887"/>
        <s v="IDN-2016-126529"/>
        <s v="IDN-2016-133368"/>
        <s v="IDN-2016-137848"/>
        <s v="IDN-2016-152072"/>
        <s v="IDN-2016-140746"/>
        <s v="IDN-2016-166912"/>
        <s v="IDN-2016-121755"/>
        <s v="IDN-2016-116736"/>
        <s v="IDN-2016-106558"/>
        <s v="IDN-2016-167339"/>
        <s v="IDN-2016-111010"/>
        <s v="IDN-2016-135923"/>
        <s v="IDN-2016-125850"/>
        <s v="IDN-2016-148208"/>
        <s v="IDN-2016-146318"/>
        <s v="IDN-2016-155180"/>
        <s v="IDN-2016-138079"/>
        <s v="IDN-2016-113656"/>
        <s v="IDN-2016-165505"/>
        <s v="IDN-2016-109407"/>
        <s v="IDN-2016-168046"/>
        <s v="IDN-2016-153346"/>
        <s v="IDN-2016-146437"/>
        <s v="IDN-2016-153661"/>
        <s v="IDN-2016-166660"/>
        <s v="IDN-2016-168032"/>
        <s v="IDN-2016-164483"/>
        <s v="IDN-2016-114944"/>
        <s v="IDN-2016-129238"/>
        <s v="IDN-2016-147970"/>
        <s v="IDN-2016-159891"/>
        <s v="IDN-2016-158043"/>
        <s v="IDN-2016-140809"/>
        <s v="IDN-2016-154067"/>
        <s v="IDN-2016-144645"/>
        <s v="IDN-2016-158841"/>
        <s v="IDN-2016-147431"/>
        <s v="IDN-2016-118514"/>
        <s v="IDN-2016-150077"/>
        <s v="IDN-2016-101189"/>
        <s v="IDN-2016-117912"/>
        <s v="IDN-2016-100993"/>
        <s v="IDN-2016-108504"/>
        <s v="IDN-2016-125017"/>
        <s v="IDN-2016-161662"/>
        <s v="IDN-2016-106894"/>
        <s v="IDN-2016-135461"/>
        <s v="IDN-2016-163048"/>
        <s v="IDN-2016-109344"/>
        <s v="IDN-2016-112396"/>
        <s v="IDN-2016-164938"/>
        <s v="IDN-2016-110492"/>
        <s v="IDN-2016-112942"/>
        <s v="IDN-2016-134334"/>
        <s v="IDN-2016-146150"/>
        <s v="IDN-2016-162859"/>
        <s v="IDN-2016-105781"/>
        <s v="IDN-2016-108105"/>
        <s v="IDN-2016-168956"/>
        <s v="IDN-2016-134138"/>
        <s v="IDN-2016-101630"/>
        <s v="IDN-2016-123274"/>
        <s v="IDN-2016-106460"/>
        <s v="IDN-2016-166485"/>
        <s v="IDN-2016-139010"/>
        <s v="IDN-2016-168410"/>
        <s v="IDN-2016-139262"/>
        <s v="IDN-2016-121447"/>
        <s v="IDN-2016-143280"/>
        <s v="IDN-2016-119025"/>
        <s v="IDN-2016-144400"/>
        <s v="IDN-2016-165015"/>
        <s v="IDN-2016-102456"/>
        <s v="IDN-2016-128706"/>
        <s v="IDN-2016-101448"/>
        <s v="IDN-2016-101623"/>
        <s v="IDN-2016-111283"/>
        <s v="IDN-2016-143819"/>
        <s v="IDN-2016-151862"/>
        <s v="IDN-2016-167759"/>
        <s v="IDN-2016-103982"/>
        <s v="IDN-2016-116799"/>
        <s v="IDN-2016-145730"/>
        <s v="IDN-2016-112123"/>
        <s v="IDN-2016-120005"/>
        <s v="IDN-2016-154053"/>
        <s v="IDN-2016-158358"/>
        <s v="IDN-2016-122518"/>
        <s v="IDN-2016-164637"/>
        <s v="IDN-2016-165218"/>
        <s v="IDN-2016-155173"/>
        <s v="IDN-2016-110898"/>
        <s v="IDN-2016-137547"/>
        <s v="IDN-2016-137337"/>
        <s v="IDN-2016-169103"/>
        <s v="IDN-2016-140172"/>
        <s v="IDN-2016-130400"/>
        <s v="IDN-2016-111976"/>
        <s v="IDN-2016-106306"/>
        <s v="IDN-2016-153269"/>
        <s v="IDN-2016-120803"/>
        <s v="IDN-2016-159016"/>
        <s v="IDN-2016-169663"/>
        <s v="IDN-2016-122182"/>
        <s v="IDN-2016-112977"/>
        <s v="IDN-2016-108959"/>
        <s v="IDN-2016-118255"/>
        <s v="IDN-2016-128902"/>
        <s v="IDN-2016-122511"/>
        <s v="IDN-2016-146171"/>
        <s v="IDN-2016-119683"/>
        <s v="IDN-2016-127138"/>
        <s v="IDN-2016-115504"/>
        <s v="IDN-2016-119270"/>
        <s v="IDN-2016-114013"/>
        <s v="IDN-2016-158834"/>
        <s v="IDN-2016-108637"/>
        <s v="IDN-2016-119123"/>
        <s v="IDN-2016-159373"/>
        <s v="IDN-2016-136301"/>
        <s v="IDN-2016-162082"/>
        <s v="IDN-2016-124793"/>
        <s v="IDN-2016-102134"/>
        <s v="IDN-2016-154361"/>
        <s v="IDN-2016-133802"/>
        <s v="IDN-2016-138968"/>
        <s v="IDN-2016-140571"/>
        <s v="IDN-2016-149272"/>
        <s v="IDN-2016-113509"/>
        <s v="IDN-2016-128111"/>
        <s v="IDN-2016-115476"/>
        <s v="IDN-2016-131737"/>
        <s v="IDN-2016-134544"/>
        <s v="IDN-2016-120929"/>
        <s v="IDN-2016-113292"/>
        <s v="IDN-2016-118178"/>
        <s v="IDN-2016-106383"/>
        <s v="IDN-2016-136371"/>
        <s v="IDN-2016-156986"/>
        <s v="IDN-2016-127670"/>
        <s v="IDN-2016-162747"/>
        <s v="IDN-2016-150889"/>
        <s v="IDN-2016-163153"/>
        <s v="IDN-2016-133879"/>
        <s v="IDN-2016-107615"/>
        <s v="IDN-2016-118899"/>
        <s v="IDN-2016-130911"/>
        <s v="IDN-2016-113803"/>
        <s v="IDN-2016-164189"/>
        <s v="IDN-2016-120082"/>
        <s v="IDN-2016-134887"/>
        <s v="IDN-2016-161361"/>
        <s v="IDN-2016-162677"/>
        <s v="IDN-2016-123666"/>
        <s v="IDN-2016-119074"/>
        <s v="IDN-2016-131380"/>
        <s v="IDN-2016-162901"/>
        <s v="IDN-2016-167556"/>
        <s v="IDN-2016-152555"/>
        <s v="IDN-2016-127236"/>
        <s v="IDN-2016-128258"/>
        <s v="IDN-2016-151827"/>
        <s v="IDN-2016-124100"/>
        <s v="IDN-2016-166674"/>
        <s v="IDN-2016-103947"/>
        <s v="IDN-2016-111213"/>
        <s v="IDN-2016-149902"/>
        <s v="IDN-2016-161473"/>
        <s v="IDN-2016-127985"/>
        <s v="IDN-2016-160206"/>
        <s v="IDN-2016-123540"/>
        <s v="IDN-2016-167682"/>
        <s v="IDN-2016-162222"/>
        <s v="IDN-2016-120796"/>
        <s v="IDN-2016-123050"/>
        <s v="IDN-2016-159142"/>
        <s v="IDN-2016-167115"/>
        <s v="IDN-2016-159695"/>
        <s v="IDN-2016-161907"/>
        <s v="IDN-2016-150140"/>
        <s v="IDN-2016-114405"/>
        <s v="IDN-2016-110499"/>
        <s v="IDN-2016-120530"/>
        <s v="IDN-2016-154998"/>
        <s v="IDN-2016-132899"/>
        <s v="IDN-2016-104969"/>
        <s v="IDN-2016-130946"/>
        <s v="IDN-2016-130477"/>
        <s v="IDN-2016-134789"/>
        <s v="IDN-2016-124233"/>
        <s v="IDN-2016-106600"/>
        <s v="IDN-2016-138520"/>
        <s v="IDN-2016-150000"/>
        <s v="IDN-2016-128517"/>
        <s v="IDN-2016-126809"/>
        <s v="IDN-2016-117681"/>
        <s v="IDN-2016-123358"/>
        <s v="IDN-2016-124814"/>
        <s v="IDN-2016-109652"/>
        <s v="IDN-2016-114622"/>
        <s v="IDN-2016-124254"/>
        <s v="IDN-2016-163594"/>
        <s v="IDN-2016-112102"/>
        <s v="IDN-2016-142398"/>
        <s v="IDN-2016-152800"/>
        <s v="IDN-2016-164735"/>
        <s v="IDN-2016-112669"/>
        <s v="IDN-2016-148796"/>
        <s v="IDN-2016-166625"/>
        <s v="IDN-2016-132423"/>
        <s v="IDN-2016-123750"/>
        <s v="IDN-2016-136406"/>
        <s v="IDN-2016-117849"/>
        <s v="IDN-2016-105473"/>
        <s v="IDN-2016-107440"/>
        <s v="IDN-2016-164588"/>
        <s v="IDN-2016-166282"/>
        <s v="IDN-2016-108735"/>
        <s v="IDN-2016-159415"/>
        <s v="IDN-2016-149111"/>
        <s v="IDN-2016-133508"/>
        <s v="IDN-2016-144785"/>
        <s v="IDN-2016-139381"/>
        <s v="IDN-2016-125087"/>
        <s v="IDN-2016-155551"/>
        <s v="IDN-2016-109666"/>
        <s v="IDN-2016-115819"/>
        <s v="IDN-2016-161396"/>
        <s v="IDN-2016-103646"/>
        <s v="IDN-2016-146423"/>
        <s v="IDN-2016-151498"/>
        <s v="IDN-2016-109869"/>
        <s v="IDN-2016-147578"/>
        <s v="IDN-2016-113061"/>
        <s v="IDN-2016-101329"/>
        <s v="IDN-2016-109057"/>
        <s v="IDN-2016-126270"/>
        <s v="IDN-2016-124149"/>
        <s v="IDN-2016-162138"/>
        <s v="IDN-2016-130001"/>
        <s v="IDN-2016-149279"/>
        <s v="IDN-2016-138933"/>
        <s v="IDN-2016-168081"/>
        <s v="IDN-2016-150147"/>
        <s v="IDN-2016-139556"/>
        <s v="IDN-2016-161816"/>
        <s v="IDN-2016-137204"/>
        <s v="IDN-2016-167605"/>
        <s v="IDN-2016-152814"/>
        <s v="IDN-2016-144792"/>
        <s v="IDN-2016-120460"/>
        <s v="IDN-2016-154788"/>
        <s v="IDN-2016-164784"/>
        <s v="IDN-2016-101525"/>
        <s v="IDN-2016-158155"/>
        <s v="IDN-2016-154060"/>
        <s v="IDN-2016-109400"/>
        <s v="IDN-2016-146836"/>
        <s v="IDN-2016-104311"/>
        <s v="IDN-2016-148698"/>
        <s v="IDN-2016-163398"/>
        <s v="IDN-2016-129280"/>
        <s v="IDN-2016-145247"/>
        <s v="IDN-2016-102239"/>
        <s v="IDN-2016-126165"/>
        <s v="IDN-2016-105662"/>
        <s v="IDN-2016-137729"/>
        <s v="IDN-2016-147991"/>
        <s v="IDN-2016-160500"/>
        <s v="IDN-2016-112676"/>
        <s v="IDN-2016-118052"/>
        <s v="IDN-2016-137393"/>
        <s v="IDN-2016-139234"/>
        <s v="IDN-2016-146857"/>
        <s v="IDN-2016-128818"/>
        <s v="IDN-2016-106530"/>
        <s v="IDN-2016-111696"/>
        <s v="IDN-2016-164672"/>
        <s v="IDN-2016-144057"/>
        <s v="IDN-2016-169166"/>
        <s v="IDN-2016-112382"/>
        <s v="IDN-2016-159765"/>
        <s v="IDN-2016-159093"/>
        <s v="IDN-2016-109176"/>
        <s v="IDN-2016-161158"/>
        <s v="IDN-2016-161543"/>
        <s v="IDN-2016-133816"/>
        <s v="IDN-2016-117625"/>
        <s v="IDN-2016-162733"/>
        <s v="IDN-2016-100510"/>
        <s v="IDN-2016-123610"/>
        <s v="IDN-2016-109911"/>
        <s v="IDN-2016-167416"/>
        <s v="IDN-2016-101196"/>
        <s v="IDN-2016-148901"/>
        <s v="IDN-2016-141019"/>
        <s v="IDN-2016-108224"/>
        <s v="IDN-2016-141180"/>
        <s v="IDN-2016-146570"/>
        <s v="IDN-2016-152408"/>
        <s v="IDN-2016-165673"/>
        <s v="IDN-2016-130638"/>
        <s v="IDN-2016-133144"/>
        <s v="IDN-2016-122133"/>
        <s v="IDN-2016-158435"/>
        <s v="IDN-2016-150567"/>
        <s v="IDN-2016-117037"/>
        <s v="IDN-2016-122728"/>
        <s v="IDN-2016-138282"/>
        <s v="IDN-2016-169943"/>
        <s v="IDN-2016-126935"/>
        <s v="IDN-2016-157245"/>
        <s v="IDN-2016-152835"/>
        <s v="IDN-2016-108567"/>
        <s v="IDN-2016-115917"/>
        <s v="IDN-2016-146010"/>
        <s v="IDN-2016-105256"/>
        <s v="IDN-2016-139486"/>
        <s v="IDN-2016-125920"/>
        <s v="IDN-2016-114209"/>
        <s v="IDN-2016-127642"/>
        <s v="IDN-2016-107202"/>
        <s v="IDN-2016-154081"/>
        <s v="IDN-2016-146934"/>
        <s v="IDN-2016-159653"/>
        <s v="IDN-2016-143714"/>
        <s v="IDN-2016-142762"/>
        <s v="IDN-2016-133725"/>
        <s v="IDN-2016-154403"/>
        <s v="IDN-2016-136126"/>
        <s v="IDN-2016-138583"/>
        <s v="IDN-2016-139269"/>
        <s v="IDN-2016-113236"/>
        <s v="IDN-2016-148852"/>
        <s v="IDN-2016-119186"/>
        <s v="IDN-2016-157266"/>
        <s v="IDN-2016-132409"/>
        <s v="IDN-2016-149237"/>
        <s v="IDN-2016-122903"/>
        <s v="IDN-2016-101791"/>
        <s v="IDN-2016-136994"/>
        <s v="IDN-2016-113747"/>
        <s v="IDN-2016-121377"/>
        <s v="IDN-2016-134803"/>
        <s v="IDN-2016-138695"/>
        <s v="IDN-2016-155565"/>
        <s v="IDN-2016-156573"/>
        <s v="IDN-2016-168753"/>
        <s v="IDN-2016-105578"/>
        <s v="IDN-2016-153682"/>
        <s v="IDN-2016-158547"/>
        <s v="IDN-2016-152730"/>
        <s v="IDN-2016-108210"/>
        <s v="IDN-2016-113831"/>
        <s v="IDN-2016-166380"/>
        <s v="IDN-2016-145499"/>
        <s v="IDN-2016-129728"/>
        <s v="IDN-2016-147473"/>
        <s v="IDN-2016-150483"/>
        <s v="IDN-2016-168844"/>
        <s v="IDN-2016-119046"/>
        <s v="IDN-2016-128293"/>
        <s v="IDN-2016-164889"/>
        <s v="IDN-2016-157749"/>
        <s v="IDN-2016-165848"/>
        <s v="IDN-2016-119823"/>
        <s v="IDN-2016-134908"/>
        <s v="IDN-2016-165169"/>
        <s v="IDN-2016-110982"/>
        <s v="IDN-2016-149671"/>
        <s v="IDN-2016-155971"/>
        <s v="IDN-2016-127369"/>
        <s v="IDN-2016-167472"/>
        <s v="IDN-2016-160717"/>
        <s v="IDN-2016-108350"/>
        <s v="IDN-2016-112830"/>
        <s v="IDN-2016-125318"/>
        <s v="IDN-2016-120558"/>
        <s v="IDN-2016-103163"/>
        <s v="IDN-2016-107475"/>
        <s v="IDN-2016-122448"/>
        <s v="IDN-2016-147368"/>
        <s v="IDN-2016-139710"/>
        <s v="IDN-2016-154662"/>
        <s v="IDN-2016-113243"/>
        <s v="IDN-2016-121993"/>
        <s v="IDN-2016-169922"/>
        <s v="IDN-2016-118745"/>
        <s v="IDN-2016-142405"/>
        <s v="IDN-2016-127775"/>
        <s v="IDN-2016-147375"/>
        <s v="IDN-2016-103730"/>
        <s v="IDN-2016-139941"/>
        <s v="IDN-2016-120824"/>
        <s v="IDN-2016-127208"/>
        <s v="IDN-2016-164035"/>
        <s v="IDN-2016-138688"/>
        <s v="IDN-2016-104633"/>
        <s v="IDN-2016-136287"/>
        <s v="IDN-2016-155005"/>
        <s v="IDN-2016-126795"/>
        <s v="IDN-2016-108497"/>
        <s v="IDN-2016-107216"/>
        <s v="IDN-2016-133872"/>
        <s v="IDN-2016-128223"/>
        <s v="IDN-2016-155747"/>
        <s v="IDN-2016-132304"/>
        <s v="IDN-2016-152765"/>
        <s v="IDN-2016-137127"/>
        <s v="IDN-2016-148593"/>
        <s v="IDN-2016-140977"/>
        <s v="IDN-2016-107146"/>
        <s v="IDN-2016-129861"/>
        <s v="IDN-2016-111682"/>
        <s v="IDN-2016-133613"/>
        <s v="IDN-2016-159345"/>
        <s v="IDN-2016-123512"/>
        <s v="IDN-2016-145842"/>
        <s v="IDN-2016-163461"/>
        <s v="IDN-2016-131744"/>
        <s v="IDN-2016-105760"/>
        <s v="IDN-2016-152534"/>
        <s v="IDN-2016-149965"/>
        <s v="IDN-2016-108581"/>
        <s v="IDN-2016-140081"/>
        <s v="IDN-2016-141397"/>
        <s v="IDN-2016-169194"/>
        <s v="IDN-2016-168361"/>
        <s v="IDN-2016-119865"/>
        <s v="IDN-2016-140501"/>
        <s v="IDN-2016-142685"/>
        <s v="IDN-2016-140382"/>
        <s v="IDN-2016-154256"/>
        <s v="IDN-2016-101987"/>
        <s v="IDN-2016-100300"/>
        <s v="IDN-2016-166240"/>
        <s v="IDN-2016-130680"/>
        <s v="IDN-2016-152051"/>
        <s v="IDN-2016-118913"/>
        <s v="IDN-2016-101693"/>
        <s v="IDN-2016-144015"/>
        <s v="IDN-2016-102127"/>
        <s v="IDN-2016-118101"/>
        <s v="IDN-2016-100790"/>
        <s v="IDN-2016-158708"/>
        <s v="IDN-2016-160234"/>
        <s v="IDN-2016-152331"/>
        <s v="IDN-2016-119445"/>
        <s v="IDN-2016-114951"/>
        <s v="IDN-2016-153577"/>
        <s v="IDN-2016-161928"/>
        <s v="IDN-2016-154767"/>
        <s v="IDN-2016-161095"/>
        <s v="IDN-2016-110044"/>
        <s v="IDN-2016-140543"/>
        <s v="IDN-2016-162355"/>
        <s v="IDN-2016-135594"/>
        <s v="IDN-2016-126431"/>
        <s v="IDN-2016-152163"/>
        <s v="IDN-2016-158680"/>
        <s v="IDN-2016-139997"/>
        <s v="IDN-2016-149314"/>
        <s v="IDN-2016-101469"/>
        <s v="IDN-2016-102813"/>
        <s v="IDN-2016-168543"/>
        <s v="IDN-2016-130029"/>
        <s v="IDN-2016-104983"/>
        <s v="IDN-2016-103107"/>
        <s v="IDN-2016-147137"/>
        <s v="IDN-2016-129308"/>
        <s v="IDN-2016-114713"/>
        <s v="IDN-2016-106397"/>
        <s v="IDN-2016-100965"/>
        <s v="IDN-2016-159940"/>
        <s v="IDN-2016-135265"/>
        <s v="IDN-2016-155474"/>
        <s v="IDN-2016-152471"/>
        <s v="IDN-2016-112109"/>
        <s v="IDN-2016-156685"/>
        <s v="IDN-2016-152520"/>
        <s v="IDN-2016-136329"/>
        <s v="IDN-2016-131149"/>
        <s v="IDN-2016-126613"/>
        <s v="IDN-2016-134222"/>
        <s v="IDN-2016-164924"/>
        <s v="IDN-2016-103891"/>
        <s v="IDN-2016-136924"/>
        <s v="IDN-2016-109953"/>
        <s v="IDN-2016-101378"/>
        <s v="IDN-2016-120180"/>
        <s v="IDN-2016-137050"/>
        <s v="IDN-2016-117282"/>
        <s v="IDN-2016-115483"/>
        <s v="IDN-2016-157588"/>
        <s v="IDN-2016-101966"/>
        <s v="IDN-2016-169215"/>
        <s v="IDN-2016-168095"/>
        <s v="IDN-2016-122322"/>
        <s v="IDN-2016-100720"/>
        <s v="IDN-2016-157161"/>
        <s v="IDN-2016-157000"/>
        <s v="IDN-2016-130050"/>
        <s v="IDN-2016-131835"/>
        <s v="IDN-2016-139087"/>
        <s v="IDN-2016-121671"/>
        <s v="IDN-2016-116603"/>
        <s v="IDN-2016-101343"/>
        <s v="IDN-2016-114727"/>
        <s v="IDN-2016-102561"/>
        <s v="IDN-2016-161676"/>
        <s v="IDN-2016-157763"/>
        <s v="IDN-2016-124681"/>
        <s v="IDN-2016-162110"/>
        <s v="IDN-2016-163776"/>
        <s v="IDN-2016-157217"/>
        <s v="IDN-2016-137939"/>
        <s v="IDN-2016-141957"/>
        <s v="IDN-2016-142895"/>
        <s v="IDN-2016-160941"/>
        <s v="IDN-2016-146521"/>
        <s v="IDN-2016-114307"/>
        <s v="IDN-2016-111290"/>
        <s v="IDN-2016-140613"/>
        <s v="IDN-2016-144855"/>
        <s v="IDN-2016-122392"/>
        <s v="IDN-2016-165316"/>
        <s v="IDN-2016-112256"/>
        <s v="IDN-2016-111318"/>
        <s v="IDN-2016-162404"/>
        <s v="IDN-2016-162943"/>
        <s v="IDN-2016-102498"/>
        <s v="IDN-2016-115441"/>
        <s v="IDN-2016-111115"/>
        <s v="IDN-2016-126158"/>
        <s v="IDN-2016-104157"/>
        <s v="IDN-2016-103037"/>
        <s v="IDN-2016-149454"/>
        <s v="IDN-2016-128307"/>
        <s v="IDN-2016-147417"/>
        <s v="IDN-2016-115525"/>
        <s v="IDN-2016-149335"/>
        <s v="IDN-2016-107783"/>
        <s v="IDN-2016-143924"/>
        <s v="IDN-2016-140046"/>
        <s v="IDN-2016-105452"/>
        <s v="IDN-2016-164574"/>
        <s v="IDN-2016-131891"/>
        <s v="IDN-2016-116344"/>
        <s v="IDN-2016-112025"/>
        <s v="IDN-2016-137743"/>
        <s v="IDN-2016-112585"/>
        <s v="IDN-2016-133550"/>
        <s v="IDN-2016-144148"/>
        <s v="IDN-2016-155978"/>
        <s v="IDN-2016-144337"/>
        <s v="IDN-2016-132990"/>
        <s v="IDN-2016-156265"/>
        <s v="IDN-2016-104150"/>
        <s v="IDN-2016-110254"/>
        <s v="IDN-2016-111913"/>
        <s v="IDN-2016-128195"/>
        <s v="IDN-2016-102232"/>
        <s v="IDN-2016-158869"/>
        <s v="IDN-2016-151092"/>
        <s v="IDN-2016-105263"/>
        <s v="IDN-2016-148516"/>
        <s v="IDN-2016-121034"/>
        <s v="IDN-2016-107328"/>
        <s v="IDN-2016-169026"/>
        <s v="IDN-2016-130078"/>
        <s v="IDN-2016-113649"/>
        <s v="IDN-2016-118934"/>
        <s v="IDN-2016-128671"/>
        <s v="IDN-2016-105459"/>
        <s v="IDN-2016-155845"/>
        <s v="IDN-2016-167584"/>
        <s v="IDN-2016-143910"/>
        <s v="IDN-2016-118073"/>
        <s v="IDN-2016-144477"/>
        <s v="IDN-2016-156692"/>
        <s v="IDN-2016-156251"/>
        <s v="IDN-2016-141264"/>
        <s v="IDN-2016-125843"/>
        <s v="IDN-2016-155670"/>
        <s v="IDN-2016-136021"/>
        <s v="IDN-2016-136770"/>
        <s v="IDN-2016-119515"/>
        <s v="IDN-2016-118626"/>
        <s v="IDN-2016-166163"/>
        <s v="IDN-2016-123470"/>
        <s v="IDN-2016-167241"/>
        <s v="IDN-2016-154690"/>
        <s v="IDN-2016-148096"/>
        <s v="IDN-2016-150343"/>
        <s v="IDN-2016-113117"/>
        <s v="IDN-2016-157308"/>
        <s v="IDN-2016-128916"/>
        <s v="IDN-2016-136133"/>
        <s v="IDN-2016-113551"/>
        <s v="IDN-2016-153353"/>
        <s v="IDN-2016-101980"/>
        <s v="IDN-2016-151141"/>
        <s v="IDN-2016-123414"/>
        <s v="IDN-2016-122581"/>
        <s v="IDN-2016-126452"/>
        <s v="IDN-2016-167983"/>
        <s v="IDN-2016-146066"/>
        <s v="IDN-2016-137239"/>
        <s v="IDN-2016-106313"/>
        <s v="IDN-2016-140256"/>
        <s v="IDN-2016-130484"/>
        <s v="IDN-2016-148334"/>
        <s v="IDN-2016-141880"/>
        <s v="IDN-2016-117793"/>
        <s v="IDN-2016-150350"/>
        <s v="IDN-2016-160528"/>
        <s v="IDN-2016-158001"/>
        <s v="IDN-2016-148201"/>
        <s v="IDN-2016-163174"/>
        <s v="IDN-2016-114601"/>
        <s v="IDN-2016-127425"/>
        <s v="IDN-2016-105585"/>
        <s v="IDN-2016-100405"/>
        <s v="IDN-2016-132094"/>
        <s v="IDN-2016-102141"/>
        <s v="IDN-2016-152289"/>
        <s v="IDN-2016-163538"/>
        <s v="IDN-2016-160598"/>
        <s v="IDN-2016-128594"/>
        <s v="IDN-2016-116764"/>
        <s v="IDN-2016-117919"/>
        <s v="IDN-2016-145982"/>
        <s v="IDN-2016-146710"/>
        <s v="IDN-2016-145303"/>
        <s v="IDN-2016-144211"/>
        <s v="IDN-2016-137652"/>
        <s v="IDN-2016-128727"/>
        <s v="IDN-2016-158568"/>
        <s v="IDN-2016-161207"/>
        <s v="IDN-2016-159912"/>
        <s v="IDN-2016-165995"/>
        <s v="IDN-2016-141544"/>
        <s v="IDN-2016-117408"/>
        <s v="IDN-2016-155481"/>
        <s v="IDN-2016-151561"/>
        <s v="IDN-2016-129714"/>
        <s v="IDN-2016-116526"/>
        <s v="IDN-2016-120859"/>
        <s v="IDN-2016-124583"/>
        <s v="IDN-2016-112739"/>
        <s v="IDN-2016-116540"/>
        <s v="IDN-2016-144764"/>
        <s v="IDN-2016-126732"/>
        <s v="IDN-2016-106950"/>
        <s v="IDN-2016-130407"/>
        <s v="IDN-2016-166429"/>
        <s v="IDN-2016-106278"/>
        <s v="IDN-2016-113096"/>
        <s v="IDN-2016-129847"/>
        <s v="IDN-2016-163986"/>
        <s v="IDN-2016-158099"/>
        <s v="IDN-2016-132143"/>
        <s v="IDN-2016-147711"/>
        <s v="IDN-2016-100566"/>
        <s v="IDN-2016-101616"/>
        <s v="IDN-2016-159737"/>
        <s v="IDN-2016-153185"/>
        <s v="IDN-2016-104815"/>
        <s v="IDN-2016-149783"/>
        <s v="IDN-2016-169971"/>
        <s v="IDN-2016-123120"/>
        <s v="IDN-2016-131205"/>
        <s v="IDN-2016-129630"/>
        <s v="IDN-2016-142524"/>
        <s v="IDN-2016-168774"/>
        <s v="IDN-2016-117604"/>
        <s v="IDN-2016-162383"/>
        <s v="IDN-2016-136231"/>
        <s v="IDN-2016-115756"/>
        <s v="IDN-2016-144540"/>
        <s v="IDN-2016-158778"/>
        <s v="IDN-2016-152373"/>
        <s v="IDN-2016-148110"/>
        <s v="IDN-2016-137673"/>
        <s v="IDN-2016-151372"/>
        <s v="IDN-2016-149195"/>
        <s v="IDN-2016-136595"/>
        <s v="IDN-2016-164490"/>
        <s v="IDN-2016-121013"/>
        <s v="IDN-2016-133319"/>
        <s v="IDN-2016-110366"/>
        <s v="IDN-2016-160815"/>
        <s v="IDN-2016-139409"/>
        <s v="IDN-2016-140774"/>
        <s v="IDN-2016-154536"/>
        <s v="IDN-2016-133123"/>
        <s v="IDN-2016-123932"/>
        <s v="IDN-2016-145240"/>
        <s v="IDN-2016-102981"/>
        <s v="IDN-2016-149223"/>
        <s v="IDN-2016-113516"/>
        <s v="IDN-2016-108868"/>
        <s v="IDN-2016-108987"/>
        <s v="IDN-2016-153101"/>
        <s v="IDN-2016-115455"/>
        <s v="IDN-2016-103709"/>
        <s v="IDN-2016-110009"/>
        <s v="IDN-2016-155138"/>
        <s v="IDN-2016-114174"/>
        <s v="IDN-2016-131499"/>
        <s v="IDN-2016-110023"/>
        <s v="IDN-2016-112893"/>
        <s v="IDN-2016-137176"/>
        <s v="IDN-2016-146206"/>
        <s v="IDN-2016-165918"/>
        <s v="IDN-2016-126102"/>
        <s v="IDN-2016-164350"/>
        <s v="IDN-2016-118780"/>
        <s v="IDN-2016-112277"/>
        <s v="IDN-2016-121223"/>
        <s v="IDN-2016-116561"/>
        <s v="IDN-2016-164154"/>
        <s v="IDN-2016-150007"/>
        <s v="IDN-2016-145625"/>
        <s v="IDN-2016-102162"/>
        <s v="IDN-2016-143476"/>
        <s v="IDN-2016-130225"/>
        <s v="IDN-2016-153157"/>
        <s v="IDN-2016-113082"/>
        <s v="IDN-2016-152457"/>
        <s v="IDN-2016-123946"/>
        <s v="IDN-2016-142902"/>
        <s v="IDN-2016-151148"/>
        <s v="IDN-2016-128811"/>
        <s v="IDN-2016-105732"/>
        <s v="IDN-2016-153178"/>
        <s v="IDN-2016-155439"/>
        <s v="IDN-2016-149797"/>
        <s v="IDN-2016-149370"/>
        <s v="IDN-2016-116911"/>
        <s v="IDN-2016-128678"/>
        <s v="IDN-2016-160479"/>
        <s v="IDN-2016-162159"/>
        <s v="IDN-2016-123337"/>
        <s v="IDN-2016-134369"/>
        <s v="IDN-2016-134208"/>
        <s v="IDN-2016-159730"/>
        <s v="IDN-2016-111416"/>
        <s v="IDN-2016-148957"/>
        <s v="IDN-2016-152415"/>
        <s v="IDN-2016-109806"/>
        <s v="IDN-2016-105900"/>
        <s v="IDN-2016-131093"/>
        <s v="IDN-2016-164091"/>
        <s v="IDN-2016-133935"/>
        <s v="IDN-2016-120355"/>
        <s v="IDN-2016-106075"/>
        <s v="IDN-2016-157511"/>
        <s v="IDN-2016-111409"/>
        <s v="IDN-2016-145905"/>
        <s v="IDN-2016-140928"/>
        <s v="IDN-2016-110086"/>
        <s v="IDN-2016-102932"/>
        <s v="IDN-2016-158610"/>
        <s v="IDN-2016-168354"/>
        <s v="IDN-2016-168557"/>
        <s v="IDN-2016-120250"/>
        <s v="IDN-2016-130267"/>
        <s v="IDN-2016-156097"/>
        <s v="IDN-2016-114888"/>
        <s v="IDN-2016-142370"/>
        <s v="IDN-2016-134516"/>
        <s v="IDN-2016-145611"/>
        <s v="IDN-2016-126284"/>
        <s v="IDN-2016-100244"/>
        <s v="IDN-2016-166772"/>
        <s v="IDN-2016-125724"/>
        <s v="IDN-2016-158617"/>
        <s v="IDN-2016-157728"/>
        <s v="IDN-2016-135965"/>
        <s v="IDN-2016-109743"/>
        <s v="IDN-2016-151974"/>
        <s v="IDN-2016-166653"/>
        <s v="IDN-2016-116232"/>
        <s v="IDN-2016-120257"/>
        <s v="IDN-2016-155404"/>
        <s v="IDN-2016-119641"/>
        <s v="IDN-2016-124016"/>
        <s v="IDN-2016-149979"/>
        <s v="IDN-2016-159009"/>
        <s v="IDN-2016-110730"/>
        <s v="IDN-2016-129469"/>
        <s v="IDN-2016-106656"/>
        <s v="IDN-2016-101742"/>
        <s v="IDN-2016-134488"/>
        <s v="IDN-2016-141551"/>
        <s v="IDN-2016-108875"/>
        <s v="IDN-2016-154235"/>
        <s v="IDN-2016-100944"/>
        <s v="IDN-2016-147340"/>
        <s v="IDN-2016-132479"/>
        <s v="IDN-2016-155187"/>
        <s v="IDN-2016-125402"/>
        <s v="IDN-2016-124163"/>
        <s v="IDN-2016-140417"/>
        <s v="IDN-2016-113978"/>
        <s v="IDN-2016-101385"/>
        <s v="IDN-2016-148747"/>
        <s v="IDN-2016-122245"/>
        <s v="IDN-2016-123722"/>
        <s v="IDN-2016-109260"/>
        <s v="IDN-2016-149790"/>
        <s v="IDN-2016-146794"/>
        <s v="IDN-2016-157945"/>
        <s v="IDN-2016-143406"/>
        <s v="IDN-2016-157714"/>
        <s v="IDN-2016-169957"/>
        <s v="IDN-2016-132017"/>
        <s v="IDN-2016-145898"/>
        <s v="IDN-2016-165820"/>
        <s v="IDN-2016-140249"/>
        <s v="IDN-2016-110170"/>
        <s v="IDN-2016-163202"/>
        <s v="IDN-2016-123176"/>
        <s v="IDN-2016-134656"/>
        <s v="IDN-2016-161781"/>
        <s v="IDN-2016-125794"/>
        <s v="IDN-2016-108616"/>
        <s v="IDN-2016-106621"/>
        <s v="IDN-2016-138037"/>
        <s v="IDN-2016-101497"/>
        <s v="IDN-2016-134362"/>
        <s v="IDN-2016-108056"/>
        <s v="IDN-2016-106243"/>
        <s v="IDN-2016-108644"/>
        <s v="IDN-2016-157686"/>
        <s v="IDN-2016-155992"/>
        <s v="IDN-2016-139157"/>
        <s v="IDN-2016-111794"/>
        <s v="IDN-2016-116918"/>
        <s v="IDN-2016-118689"/>
        <s v="IDN-2016-134376"/>
        <s v="IDN-2016-118969"/>
        <s v="IDN-2016-101672"/>
        <s v="IDN-2016-103919"/>
        <s v="IDN-2016-140634"/>
        <s v="IDN-2016-144939"/>
        <s v="IDN-2016-131296"/>
        <s v="IDN-2016-140158"/>
        <s v="IDN-2016-121601"/>
        <s v="IDN-2016-145709"/>
        <s v="IDN-2016-157490"/>
        <s v="IDN-2016-115952"/>
        <s v="IDN-2016-139808"/>
        <s v="IDN-2016-127649"/>
        <s v="IDN-2016-162614"/>
        <s v="IDN-2016-155033"/>
        <s v="IDN-2016-163216"/>
        <s v="IDN-2016-126844"/>
        <s v="IDN-2016-135636"/>
        <s v="IDN-2016-162026"/>
        <s v="IDN-2016-149685"/>
        <s v="IDN-2016-128909"/>
        <s v="IDN-2016-116974"/>
        <s v="IDN-2016-114748"/>
        <s v="IDN-2016-150357"/>
        <s v="IDN-2016-157707"/>
        <s v="IDN-2016-126627"/>
        <s v="IDN-2016-113390"/>
        <s v="IDN-2016-145583"/>
        <s v="IDN-2016-154018"/>
        <s v="IDN-2016-101161"/>
        <s v="IDN-2016-100839"/>
        <s v="IDN-2016-156503"/>
        <s v="IDN-2016-113607"/>
        <s v="IDN-2016-108098"/>
        <s v="IDN-2016-125220"/>
        <s v="IDN-2016-124352"/>
        <s v="IDN-2016-142097"/>
        <s v="IDN-2016-125738"/>
        <s v="IDN-2016-132066"/>
        <s v="IDN-2016-147256"/>
        <s v="IDN-2016-163972"/>
        <s v="IDN-2016-152688"/>
        <s v="IDN-2016-141586"/>
        <s v="IDN-2016-159856"/>
        <s v="IDN-2016-133697"/>
        <s v="IDN-2016-105753"/>
        <s v="IDN-2016-160220"/>
        <s v="IDN-2016-168921"/>
        <s v="IDN-2016-106341"/>
        <s v="IDN-2016-139549"/>
        <s v="IDN-2016-144729"/>
        <s v="IDN-2016-155516"/>
        <s v="IDN-2016-138478"/>
        <s v="IDN-2016-166373"/>
        <s v="IDN-2016-125080"/>
        <s v="IDN-2016-161746"/>
        <s v="IDN-2016-136322"/>
        <s v="IDN-2016-151169"/>
        <s v="IDN-2016-111493"/>
        <s v="IDN-2016-169334"/>
        <s v="IDN-2016-112340"/>
        <s v="IDN-2016-133669"/>
        <s v="IDN-2016-169887"/>
        <s v="IDN-2016-116400"/>
        <s v="IDN-2016-165148"/>
        <s v="IDN-2016-132661"/>
        <s v="IDN-2016-165484"/>
        <s v="IDN-2016-151323"/>
        <s v="IDN-2016-121748"/>
        <s v="IDN-2016-121020"/>
        <s v="IDN-2016-166275"/>
        <s v="IDN-2016-158925"/>
        <s v="IDN-2016-118311"/>
        <s v="IDN-2016-153318"/>
        <s v="IDN-2016-116596"/>
        <s v="IDN-2016-156811"/>
        <s v="IDN-2016-117387"/>
        <s v="IDN-2016-120873"/>
        <s v="IDN-2016-152632"/>
        <s v="IDN-2016-144344"/>
        <s v="IDN-2016-120369"/>
        <s v="IDN-2016-142545"/>
        <s v="IDN-2016-144393"/>
        <s v="IDN-2016-130162"/>
        <s v="IDN-2016-125815"/>
        <s v="IDN-2016-134775"/>
        <s v="IDN-2016-140641"/>
        <s v="IDN-2016-112389"/>
        <s v="IDN-2016-131912"/>
        <s v="IDN-2016-146682"/>
        <s v="IDN-2016-167290"/>
        <s v="IDN-2016-105291"/>
        <s v="IDN-2016-153836"/>
        <s v="IDN-2016-140130"/>
        <s v="IDN-2016-119165"/>
        <s v="IDN-2016-142251"/>
        <s v="IDN-2016-144218"/>
        <s v="IDN-2016-146913"/>
        <s v="IDN-2016-159212"/>
        <s v="IDN-2016-129196"/>
        <s v="IDN-2016-100671"/>
        <s v="IDN-2016-128867"/>
        <s v="IDN-2016-109365"/>
        <s v="IDN-2016-168893"/>
        <s v="IDN-2016-114972"/>
        <s v="IDN-2016-160136"/>
        <s v="IDN-2016-134180"/>
        <s v="IDN-2016-159023"/>
        <s v="IDN-2016-127250"/>
        <s v="IDN-2016-158260"/>
        <s v="IDN-2016-162236"/>
        <s v="IDN-2016-163328"/>
        <s v="IDN-2016-119018"/>
        <s v="IDN-2016-166443"/>
        <s v="IDN-2016-146766"/>
        <s v="IDN-2016-143308"/>
        <s v="IDN-2016-165827"/>
        <s v="IDN-2016-163755"/>
        <s v="IDN-2016-111563"/>
        <s v="IDN-2016-144092"/>
        <s v="IDN-2016-140207"/>
        <s v="IDN-2016-131611"/>
        <s v="IDN-2016-165078"/>
        <s v="IDN-2016-157280"/>
        <s v="IDN-2016-148908"/>
        <s v="IDN-2016-125094"/>
        <s v="IDN-2016-106677"/>
        <s v="IDN-2016-143441"/>
        <s v="IDN-2016-153815"/>
        <s v="IDN-2016-125969"/>
        <s v="IDN-2016-109925"/>
        <s v="IDN-2016-147585"/>
        <s v="IDN-2016-132997"/>
        <s v="IDN-2016-168830"/>
        <s v="IDN-2016-116337"/>
        <s v="IDN-2016-161669"/>
        <s v="IDN-2016-139388"/>
        <s v="IDN-2016-116379"/>
        <s v="IDN-2016-164896"/>
        <s v="IDN-2016-152247"/>
        <s v="IDN-2016-113817"/>
        <s v="IDN-2016-144554"/>
        <s v="IDN-2016-152156"/>
        <s v="IDN-2016-138233"/>
        <s v="IDN-2016-140935"/>
        <s v="IDN-2016-145177"/>
        <s v="IDN-2016-158694"/>
        <s v="IDN-2016-136581"/>
        <s v="IDN-2016-119935"/>
        <s v="IDN-2016-137736"/>
        <s v="IDN-2016-163384"/>
        <s v="IDN-2016-125164"/>
        <s v="IDN-2016-105494"/>
        <s v="IDN-2016-127761"/>
        <s v="IDN-2016-152940"/>
        <s v="IDN-2016-144547"/>
        <s v="IDN-2016-115588"/>
        <s v="IDN-2016-162348"/>
        <s v="IDN-2016-131968"/>
        <s v="IDN-2016-164196"/>
        <s v="IDN-2016-116722"/>
        <s v="IDN-2016-145548"/>
        <s v="IDN-2016-124506"/>
        <s v="IDN-2016-139878"/>
        <s v="IDN-2016-124667"/>
        <s v="IDN-2016-103128"/>
        <s v="IDN-2016-130799"/>
        <s v="IDN-2016-152170"/>
        <s v="IDN-2016-134348"/>
        <s v="IDN-2016-164399"/>
        <s v="IDN-2016-124590"/>
        <s v="IDN-2016-149349"/>
        <s v="IDN-2016-101336"/>
        <s v="IDN-2016-121958"/>
        <s v="IDN-2016-118570"/>
        <s v="IDN-2016-128972"/>
        <s v="IDN-2016-149461"/>
        <s v="IDN-2016-113677"/>
        <s v="IDN-2016-147683"/>
        <s v="IDN-2016-162103"/>
        <s v="IDN-2016-155488"/>
        <s v="IDN-2016-144351"/>
        <s v="IDN-2016-149482"/>
        <s v="IDN-2016-131065"/>
        <s v="IDN-2016-166618"/>
        <s v="IDN-2016-118759"/>
        <s v="IDN-2016-121370"/>
        <s v="IDN-2016-112970"/>
        <s v="IDN-2016-117541"/>
        <s v="IDN-2016-134691"/>
        <s v="IDN-2016-148740"/>
        <s v="IDN-2016-146633"/>
        <s v="IDN-2016-130820"/>
        <s v="IDN-2016-105963"/>
        <s v="IDN-2016-154508"/>
        <s v="IDN-2016-124527"/>
        <s v="IDN-2016-134110"/>
        <s v="IDN-2016-150658"/>
        <s v="IDN-2016-118500"/>
        <s v="IDN-2016-119963"/>
        <s v="IDN-2016-103464"/>
        <s v="IDN-2016-108630"/>
        <s v="IDN-2016-166226"/>
        <s v="IDN-2016-138408"/>
        <s v="IDN-2016-136812"/>
        <s v="IDN-2016-158575"/>
        <s v="IDN-2016-115378"/>
        <s v="IDN-2016-110156"/>
        <s v="IDN-2016-164511"/>
        <s v="IDN-2016-113138"/>
        <s v="IDN-2016-111143"/>
        <s v="IDN-2016-126858"/>
        <s v="IDN-2016-157364"/>
        <s v="IDN-2016-130778"/>
        <s v="IDN-2016-145492"/>
        <s v="IDN-2016-142615"/>
        <s v="IDN-2016-100041"/>
        <s v="IDN-2016-113845"/>
        <s v="IDN-2016-110772"/>
        <s v="IDN-2016-127971"/>
        <s v="IDN-2016-114104"/>
        <s v="IDN-2016-109820"/>
        <s v="IDN-2016-107790"/>
        <s v="IDN-2016-121356"/>
        <s v="IDN-2016-114293"/>
        <s v="IDN-2016-146157"/>
        <s v="IDN-2016-140018"/>
        <s v="IDN-2016-114482"/>
        <s v="IDN-2016-152646"/>
        <s v="IDN-2016-114895"/>
        <s v="IDN-2016-113425"/>
        <s v="IDN-2016-131576"/>
        <s v="IDN-2016-154711"/>
        <s v="IDN-2016-132577"/>
        <s v="IDN-2016-164945"/>
        <s v="IDN-2016-160129"/>
        <s v="IDN-2016-128531"/>
        <s v="IDN-2016-105284"/>
        <s v="IDN-2016-163881"/>
        <s v="IDN-2016-163573"/>
        <s v="IDN-2016-124485"/>
        <s v="IDN-2016-113726"/>
        <s v="IDN-2016-125661"/>
        <s v="IDN-2016-100468"/>
        <s v="IDN-2016-132731"/>
        <s v="IDN-2016-123533"/>
        <s v="IDN-2016-100083"/>
        <s v="IDN-2016-123806"/>
        <s v="IDN-2016-165561"/>
        <s v="IDN-2016-119298"/>
        <s v="IDN-2016-108196"/>
        <s v="IDN-2016-160535"/>
        <s v="IDN-2016-165470"/>
        <s v="IDN-2016-169838"/>
        <s v="IDN-2016-132549"/>
        <s v="IDN-2016-113341"/>
        <s v="IDN-2016-145135"/>
        <s v="IDN-2016-107104"/>
        <s v="IDN-2016-133711"/>
        <s v="IDN-2016-129693"/>
        <s v="IDN-2016-130288"/>
        <s v="IDN-2016-106915"/>
        <s v="IDN-2016-158309"/>
        <s v="IDN-2016-126893"/>
        <s v="IDN-2016-158288"/>
        <s v="IDN-2016-104276"/>
        <s v="IDN-2016-117583"/>
        <s v="IDN-2016-152121"/>
        <s v="IDN-2016-144911"/>
        <s v="IDN-2016-129686"/>
        <s v="IDN-2016-159639"/>
        <s v="IDN-2016-162313"/>
        <s v="IDN-2016-114230"/>
        <s v="IDN-2016-127243"/>
        <s v="IDN-2016-163167"/>
        <s v="IDN-2016-123617"/>
        <s v="IDN-2016-105018"/>
        <s v="IDN-2016-160241"/>
        <s v="IDN-2016-131674"/>
        <s v="IDN-2016-156748"/>
        <s v="IDN-2016-134761"/>
        <s v="IDN-2016-155768"/>
        <s v="IDN-2016-157336"/>
        <s v="IDN-2016-127698"/>
        <s v="IDN-2016-142594"/>
        <s v="IDN-2016-104689"/>
        <s v="IDN-2016-143805"/>
        <s v="IDN-2016-113621"/>
        <s v="IDN-2016-129903"/>
        <s v="IDN-2016-136434"/>
        <s v="IDN-2016-130393"/>
        <s v="IDN-2016-136483"/>
        <s v="IDN-2016-150035"/>
        <s v="IDN-2016-163804"/>
        <s v="IDN-2016-108455"/>
        <s v="IDN-2016-155103"/>
        <s v="IDN-2016-113985"/>
        <s v="IDN-2016-164770"/>
        <s v="IDN-2016-105354"/>
        <s v="IDN-2016-143154"/>
        <s v="IDN-2016-149762"/>
        <s v="IDN-2016-161683"/>
        <s v="IDN-2016-122063"/>
        <s v="IDN-2016-153598"/>
        <s v="IDN-2016-150861"/>
        <s v="IDN-2016-161025"/>
        <s v="IDN-2016-126004"/>
        <s v="IDN-2016-139885"/>
        <s v="IDN-2016-112060"/>
        <s v="IDN-2016-105277"/>
        <s v="IDN-2016-145009"/>
        <s v="IDN-2016-161389"/>
        <s v="IDN-2016-140564"/>
        <s v="IDN-2016-143749"/>
        <s v="IDN-2016-114489"/>
        <s v="IDN-2016-146374"/>
        <s v="IDN-2016-109722"/>
        <s v="IDN-2016-108434"/>
        <s v="IDN-2016-163636"/>
        <s v="IDN-2016-124772"/>
        <s v="IDN-2016-103674"/>
        <s v="IDN-2016-169040"/>
        <s v="IDN-2016-114776"/>
        <s v="IDN-2016-162390"/>
        <s v="IDN-2016-160108"/>
        <s v="IDN-2016-113733"/>
        <s v="IDN-2016-134425"/>
        <s v="IDN-2016-124562"/>
        <s v="IDN-2016-131289"/>
        <s v="IDN-2016-115224"/>
        <s v="IDN-2016-117590"/>
        <s v="IDN-2016-158302"/>
        <s v="IDN-2016-159989"/>
        <s v="IDN-2016-131114"/>
        <s v="IDN-2016-128923"/>
        <s v="IDN-2016-161844"/>
        <s v="IDN-2016-133340"/>
        <s v="IDN-2016-141082"/>
        <s v="IDN-2016-102092"/>
        <s v="IDN-2016-137330"/>
        <s v="IDN-2016-149503"/>
        <s v="IDN-2016-128412"/>
        <s v="IDN-2016-146941"/>
        <s v="IDN-2016-127194"/>
        <s v="IDN-2016-100587"/>
        <s v="IDN-2016-144309"/>
        <s v="IDN-2016-147123"/>
        <s v="IDN-2016-154739"/>
        <s v="IDN-2016-143448"/>
        <s v="IDN-2016-132857"/>
        <s v="IDN-2016-162187"/>
        <s v="IDN-2016-160745"/>
        <s v="IDN-2016-135720"/>
        <s v="IDN-2016-165330"/>
        <s v="IDN-2016-148803"/>
        <s v="IDN-2016-151260"/>
        <s v="IDN-2016-105816"/>
        <s v="IDN-2016-143609"/>
        <s v="IDN-2016-136686"/>
        <s v="IDN-2016-169824"/>
        <s v="IDN-2016-139395"/>
        <s v="IDN-2016-108777"/>
        <s v="IDN-2016-169369"/>
        <s v="IDN-2016-100153"/>
        <s v="IDN-2016-102792"/>
        <s v="IDN-2016-142958"/>
        <s v="IDN-2016-129126"/>
        <s v="IDN-2016-146143"/>
        <s v="IDN-2016-146325"/>
        <s v="IDN-2016-127334"/>
        <s v="IDN-2016-116442"/>
        <s v="IDN-2016-142335"/>
        <s v="IDN-2016-113600"/>
        <s v="IDN-2016-100307"/>
        <s v="IDN-2016-130442"/>
        <s v="IDN-2016-100419"/>
        <s v="IDN-2016-104794"/>
        <s v="IDN-2016-155446"/>
        <s v="IDN-2016-118332"/>
        <s v="IDN-2016-131639"/>
        <s v="IDN-2016-147109"/>
        <s v="IDN-2016-117121"/>
        <s v="IDN-2016-155383"/>
        <s v="IDN-2016-155530"/>
        <s v="IDN-2016-145919"/>
        <s v="IDN-2016-145261"/>
        <s v="IDN-2016-133795"/>
        <s v="IDN-2016-112697"/>
        <s v="IDN-2016-101546"/>
        <s v="IDN-2016-139934"/>
        <s v="IDN-2016-138597"/>
        <s v="IDN-2016-150945"/>
        <s v="IDN-2016-147067"/>
        <s v="IDN-2016-118129"/>
        <s v="IDN-2016-141523"/>
        <s v="IDN-2016-134936"/>
        <s v="IDN-2016-108364"/>
        <s v="IDN-2016-168536"/>
        <s v="IDN-2016-151155"/>
        <s v="IDN-2016-157840"/>
        <s v="IDN-2016-167507"/>
        <s v="IDN-2016-114860"/>
        <s v="IDN-2016-103359"/>
        <s v="IDN-2016-149916"/>
        <s v="IDN-2016-114867"/>
        <s v="IDN-2016-132829"/>
        <s v="IDN-2016-135776"/>
        <s v="IDN-2016-137043"/>
        <s v="IDN-2016-157868"/>
        <s v="IDN-2016-115574"/>
        <s v="IDN-2016-136049"/>
        <s v="IDN-2016-157791"/>
        <s v="IDN-2016-157259"/>
        <s v="IDN-2016-101651"/>
        <s v="IDN-2016-140438"/>
        <s v="IDN-2016-168620"/>
        <s v="IDN-2016-123526"/>
        <s v="IDN-2016-101168"/>
        <s v="IDN-2016-109827"/>
        <s v="IDN-2016-105081"/>
        <s v="IDN-2016-148684"/>
        <s v="IDN-2016-116729"/>
        <s v="IDN-2016-169670"/>
        <s v="IDN-2016-110975"/>
        <s v="IDN-2016-111941"/>
        <s v="IDN-2016-155166"/>
        <s v="IDN-2016-123015"/>
        <s v="IDN-2016-129868"/>
        <s v="IDN-2016-151512"/>
        <s v="IDN-2016-147536"/>
        <s v="IDN-2016-153129"/>
        <s v="IDN-2016-114538"/>
        <s v="IDN-2016-138667"/>
        <s v="IDN-2016-111605"/>
        <s v="IDN-2016-102596"/>
        <s v="IDN-2016-162726"/>
        <s v="IDN-2016-131058"/>
        <s v="IDN-2016-162852"/>
        <s v="IDN-2016-135209"/>
        <s v="IDN-2016-112578"/>
        <s v="IDN-2016-124051"/>
        <s v="IDN-2016-139689"/>
        <s v="IDN-2016-163258"/>
        <s v="IDN-2016-122017"/>
        <s v="IDN-2016-156300"/>
        <s v="IDN-2016-157742"/>
        <s v="IDN-2016-111528"/>
        <s v="IDN-2016-105746"/>
        <s v="IDN-2016-117660"/>
        <s v="IDN-2016-160486"/>
        <s v="IDN-2016-117226"/>
        <s v="IDN-2016-163951"/>
        <s v="IDN-2017-160395"/>
        <s v="IDN-2017-156139"/>
        <s v="IDN-2017-165953"/>
        <s v="IDN-2017-105830"/>
        <s v="IDN-2017-100202"/>
        <s v="IDN-2017-151750"/>
        <s v="IDN-2017-144463"/>
        <s v="IDN-2017-107503"/>
        <s v="IDN-2017-154466"/>
        <s v="IDN-2017-118668"/>
        <s v="IDN-2017-147207"/>
        <s v="IDN-2017-113481"/>
        <s v="IDN-2017-114034"/>
        <s v="IDN-2017-111738"/>
        <s v="IDN-2017-150931"/>
        <s v="IDN-2017-159366"/>
        <s v="IDN-2017-123862"/>
        <s v="IDN-2017-168690"/>
        <s v="IDN-2017-115154"/>
        <s v="IDN-2017-154760"/>
        <s v="IDN-2017-158512"/>
        <s v="IDN-2017-148551"/>
        <s v="IDN-2017-108000"/>
        <s v="IDN-2017-167402"/>
        <s v="IDN-2017-127306"/>
        <s v="IDN-2017-113278"/>
        <s v="IDN-2017-106131"/>
        <s v="IDN-2017-149076"/>
        <s v="IDN-2017-138779"/>
        <s v="IDN-2017-104661"/>
        <s v="IDN-2017-152961"/>
        <s v="IDN-2017-160934"/>
        <s v="IDN-2017-167752"/>
        <s v="IDN-2017-138289"/>
        <s v="IDN-2017-125913"/>
        <s v="IDN-2017-127292"/>
        <s v="IDN-2017-153045"/>
        <s v="IDN-2017-154718"/>
        <s v="IDN-2017-144589"/>
        <s v="IDN-2017-157252"/>
        <s v="IDN-2017-161809"/>
        <s v="IDN-2017-120649"/>
        <s v="IDN-2017-152079"/>
        <s v="IDN-2017-131954"/>
        <s v="IDN-2017-141782"/>
        <s v="IDN-2017-127026"/>
        <s v="IDN-2017-160423"/>
        <s v="IDN-2017-152499"/>
        <s v="IDN-2017-127432"/>
        <s v="IDN-2017-161893"/>
        <s v="IDN-2017-139080"/>
        <s v="IDN-2017-145142"/>
        <s v="IDN-2017-104619"/>
        <s v="IDN-2017-119669"/>
        <s v="IDN-2017-150469"/>
        <s v="IDN-2017-134649"/>
        <s v="IDN-2017-164098"/>
        <s v="IDN-2017-105935"/>
        <s v="IDN-2017-117870"/>
        <s v="IDN-2017-104437"/>
        <s v="IDN-2017-115994"/>
        <s v="IDN-2017-166037"/>
        <s v="IDN-2017-147984"/>
        <s v="IDN-2017-127341"/>
        <s v="IDN-2017-131653"/>
        <s v="IDN-2017-139304"/>
        <s v="IDN-2017-145338"/>
        <s v="IDN-2017-160927"/>
        <s v="IDN-2017-104220"/>
        <s v="IDN-2017-164329"/>
        <s v="IDN-2017-121790"/>
        <s v="IDN-2017-157273"/>
        <s v="IDN-2017-112725"/>
        <s v="IDN-2017-148999"/>
        <s v="IDN-2017-164147"/>
        <s v="IDN-2017-128076"/>
        <s v="IDN-2017-161333"/>
        <s v="IDN-2017-167703"/>
        <s v="IDN-2017-127474"/>
        <s v="IDN-2017-126354"/>
        <s v="IDN-2017-169474"/>
        <s v="IDN-2017-107517"/>
        <s v="IDN-2017-131282"/>
        <s v="IDN-2017-122994"/>
        <s v="IDN-2017-115105"/>
        <s v="IDN-2017-101840"/>
        <s v="IDN-2017-154102"/>
        <s v="IDN-2017-118773"/>
        <s v="IDN-2017-150602"/>
        <s v="IDN-2017-145807"/>
        <s v="IDN-2017-124086"/>
        <s v="IDN-2017-123659"/>
        <s v="IDN-2017-131828"/>
        <s v="IDN-2017-138156"/>
        <s v="IDN-2017-116204"/>
        <s v="IDN-2017-118535"/>
        <s v="IDN-2017-151176"/>
        <s v="IDN-2017-154809"/>
        <s v="IDN-2017-104801"/>
        <s v="IDN-2017-104906"/>
        <s v="IDN-2017-163265"/>
        <s v="IDN-2017-120019"/>
        <s v="IDN-2017-118521"/>
        <s v="IDN-2017-154039"/>
        <s v="IDN-2017-109085"/>
        <s v="IDN-2017-132647"/>
        <s v="IDN-2017-159149"/>
        <s v="IDN-2017-163195"/>
        <s v="IDN-2017-164707"/>
        <s v="IDN-2017-134838"/>
        <s v="IDN-2017-122693"/>
        <s v="IDN-2017-166415"/>
        <s v="IDN-2017-105445"/>
        <s v="IDN-2017-135937"/>
        <s v="IDN-2017-105809"/>
        <s v="IDN-2017-150525"/>
        <s v="IDN-2017-124940"/>
        <s v="IDN-2017-104647"/>
        <s v="IDN-2017-136007"/>
        <s v="IDN-2017-127397"/>
        <s v="IDN-2017-111374"/>
        <s v="IDN-2017-125878"/>
        <s v="IDN-2017-134642"/>
        <s v="IDN-2017-121706"/>
        <s v="IDN-2017-121258"/>
        <s v="IDN-2017-117212"/>
        <s v="IDN-2017-101959"/>
        <s v="IDN-2017-163902"/>
        <s v="IDN-2017-104885"/>
        <s v="IDN-2017-146024"/>
        <s v="IDN-2017-152261"/>
        <s v="IDN-2017-155712"/>
        <s v="IDN-2017-124114"/>
        <s v="IDN-2017-117513"/>
        <s v="IDN-2017-127621"/>
        <s v="IDN-2017-111815"/>
        <s v="IDN-2017-123085"/>
        <s v="IDN-2017-121804"/>
        <s v="IDN-2017-119816"/>
        <s v="IDN-2017-142174"/>
        <s v="IDN-2017-110478"/>
        <s v="IDN-2017-168123"/>
        <s v="IDN-2017-147753"/>
        <s v="IDN-2017-161046"/>
        <s v="IDN-2017-168193"/>
        <s v="IDN-2017-167640"/>
        <s v="IDN-2017-119039"/>
        <s v="IDN-2017-125101"/>
        <s v="IDN-2017-148642"/>
        <s v="IDN-2017-110884"/>
        <s v="IDN-2017-136672"/>
        <s v="IDN-2017-155698"/>
        <s v="IDN-2017-104080"/>
        <s v="IDN-2017-147354"/>
        <s v="IDN-2017-102834"/>
        <s v="IDN-2017-155824"/>
        <s v="IDN-2017-144638"/>
        <s v="IDN-2017-132290"/>
        <s v="IDN-2017-130967"/>
        <s v="IDN-2017-140494"/>
        <s v="IDN-2017-141558"/>
        <s v="IDN-2017-147291"/>
        <s v="IDN-2017-133081"/>
        <s v="IDN-2017-116288"/>
        <s v="IDN-2017-152786"/>
        <s v="IDN-2017-159352"/>
        <s v="IDN-2017-166296"/>
        <s v="IDN-2017-105851"/>
        <s v="IDN-2017-153843"/>
        <s v="IDN-2017-106859"/>
        <s v="IDN-2017-157966"/>
        <s v="IDN-2017-146906"/>
        <s v="IDN-2017-107713"/>
        <s v="IDN-2017-162474"/>
        <s v="IDN-2017-114370"/>
        <s v="IDN-2017-101539"/>
        <s v="IDN-2017-129294"/>
        <s v="IDN-2017-161172"/>
        <s v="IDN-2017-152135"/>
        <s v="IDN-2017-140949"/>
        <s v="IDN-2017-142867"/>
        <s v="IDN-2017-129224"/>
        <s v="IDN-2017-129567"/>
        <s v="IDN-2017-119438"/>
        <s v="IDN-2017-143084"/>
        <s v="IDN-2017-148145"/>
        <s v="IDN-2017-162075"/>
        <s v="IDN-2017-160087"/>
        <s v="IDN-2017-122007"/>
        <s v="IDN-2017-104955"/>
        <s v="IDN-2017-105410"/>
        <s v="IDN-2017-140515"/>
        <s v="IDN-2017-124436"/>
        <s v="IDN-2017-166499"/>
        <s v="IDN-2017-122763"/>
        <s v="IDN-2017-154214"/>
        <s v="IDN-2017-143770"/>
        <s v="IDN-2017-165491"/>
        <s v="IDN-2017-111591"/>
        <s v="IDN-2017-169285"/>
        <s v="IDN-2017-108539"/>
        <s v="IDN-2017-156272"/>
        <s v="IDN-2017-117156"/>
        <s v="IDN-2017-119452"/>
        <s v="IDN-2017-140151"/>
        <s v="IDN-2017-120719"/>
        <s v="IDN-2017-136511"/>
        <s v="IDN-2017-155985"/>
        <s v="IDN-2017-135650"/>
        <s v="IDN-2017-140074"/>
        <s v="IDN-2017-122308"/>
        <s v="IDN-2017-166184"/>
        <s v="IDN-2017-167101"/>
        <s v="IDN-2017-101637"/>
        <s v="IDN-2017-117534"/>
        <s v="IDN-2017-155880"/>
        <s v="IDN-2017-105193"/>
        <s v="IDN-2017-101077"/>
        <s v="IDN-2017-112039"/>
        <s v="IDN-2017-143651"/>
        <s v="IDN-2017-141677"/>
        <s v="IDN-2017-162033"/>
        <s v="IDN-2017-121251"/>
        <s v="IDN-2017-147144"/>
        <s v="IDN-2017-113208"/>
        <s v="IDN-2017-113705"/>
        <s v="IDN-2017-124716"/>
        <s v="IDN-2017-139416"/>
        <s v="IDN-2017-144491"/>
        <s v="IDN-2017-147886"/>
        <s v="IDN-2017-166611"/>
        <s v="IDN-2017-126550"/>
        <s v="IDN-2017-126634"/>
        <s v="IDN-2017-113474"/>
        <s v="IDN-2017-120147"/>
        <s v="IDN-2017-129910"/>
        <s v="IDN-2017-154851"/>
        <s v="IDN-2017-159205"/>
        <s v="IDN-2017-114524"/>
        <s v="IDN-2017-133263"/>
        <s v="IDN-2017-100524"/>
        <s v="IDN-2017-102771"/>
        <s v="IDN-2017-154907"/>
        <s v="IDN-2017-144680"/>
        <s v="IDN-2017-160143"/>
        <s v="IDN-2017-134495"/>
        <s v="IDN-2017-145877"/>
        <s v="IDN-2017-147942"/>
        <s v="IDN-2017-149881"/>
        <s v="IDN-2017-129028"/>
        <s v="IDN-2017-118360"/>
        <s v="IDN-2017-106355"/>
        <s v="IDN-2017-121419"/>
        <s v="IDN-2017-145275"/>
        <s v="IDN-2017-123281"/>
        <s v="IDN-2017-127264"/>
        <s v="IDN-2017-131156"/>
        <s v="IDN-2017-144848"/>
        <s v="IDN-2017-157903"/>
        <s v="IDN-2017-140536"/>
        <s v="IDN-2017-109211"/>
        <s v="IDN-2017-107265"/>
        <s v="IDN-2017-161592"/>
        <s v="IDN-2017-100930"/>
        <s v="IDN-2017-165904"/>
        <s v="IDN-2017-150987"/>
        <s v="IDN-2017-112333"/>
        <s v="IDN-2017-136721"/>
        <s v="IDN-2017-157854"/>
        <s v="IDN-2017-112900"/>
        <s v="IDN-2017-135279"/>
        <s v="IDN-2017-169404"/>
        <s v="IDN-2017-122154"/>
        <s v="IDN-2017-161984"/>
        <s v="IDN-2017-135069"/>
        <s v="IDN-2017-150623"/>
        <s v="IDN-2017-115070"/>
        <s v="IDN-2017-125115"/>
        <s v="IDN-2017-130904"/>
        <s v="IDN-2017-100482"/>
        <s v="IDN-2017-166128"/>
        <s v="IDN-2017-143028"/>
        <s v="IDN-2017-122735"/>
        <s v="IDN-2017-155460"/>
        <s v="IDN-2017-135076"/>
        <s v="IDN-2017-141663"/>
        <s v="IDN-2017-127117"/>
        <s v="IDN-2017-159604"/>
        <s v="IDN-2017-144932"/>
        <s v="IDN-2017-126060"/>
        <s v="IDN-2017-131233"/>
        <s v="IDN-2017-161851"/>
        <s v="IDN-2017-114412"/>
        <s v="IDN-2017-118857"/>
        <s v="IDN-2017-134635"/>
        <s v="IDN-2017-126774"/>
        <s v="IDN-2017-141698"/>
        <s v="IDN-2017-156356"/>
        <s v="IDN-2017-108070"/>
        <s v="IDN-2017-136497"/>
        <s v="IDN-2017-122707"/>
        <s v="IDN-2017-138086"/>
        <s v="IDN-2017-109946"/>
        <s v="IDN-2017-128965"/>
        <s v="IDN-2017-134845"/>
        <s v="IDN-2017-119389"/>
        <s v="IDN-2017-129203"/>
        <s v="IDN-2017-166849"/>
        <s v="IDN-2017-151484"/>
        <s v="IDN-2017-119655"/>
        <s v="IDN-2017-100615"/>
        <s v="IDN-2017-166324"/>
        <s v="IDN-2017-152366"/>
        <s v="IDN-2017-166198"/>
        <s v="IDN-2017-145863"/>
        <s v="IDN-2017-140802"/>
        <s v="IDN-2017-128853"/>
        <s v="IDN-2017-135783"/>
        <s v="IDN-2017-169054"/>
        <s v="IDN-2017-146192"/>
        <s v="IDN-2017-132031"/>
        <s v="IDN-2017-146360"/>
        <s v="IDN-2017-108553"/>
        <s v="IDN-2017-101700"/>
        <s v="IDN-2017-157112"/>
        <s v="IDN-2017-136651"/>
        <s v="IDN-2017-104010"/>
        <s v="IDN-2017-149489"/>
        <s v="IDN-2017-128832"/>
        <s v="IDN-2017-125269"/>
        <s v="IDN-2017-168102"/>
        <s v="IDN-2017-116953"/>
        <s v="IDN-2017-166933"/>
        <s v="IDN-2017-159226"/>
        <s v="IDN-2017-120222"/>
        <s v="IDN-2017-129707"/>
        <s v="IDN-2017-125381"/>
        <s v="IDN-2017-151071"/>
        <s v="IDN-2017-132213"/>
        <s v="IDN-2017-143665"/>
        <s v="IDN-2017-160045"/>
        <s v="IDN-2017-168228"/>
        <s v="IDN-2017-151281"/>
        <s v="IDN-2017-135692"/>
        <s v="IDN-2017-120894"/>
        <s v="IDN-2017-160962"/>
        <s v="IDN-2017-137631"/>
        <s v="IDN-2017-126718"/>
        <s v="IDN-2017-164056"/>
        <s v="IDN-2017-107636"/>
        <s v="IDN-2017-150847"/>
        <s v="IDN-2017-137876"/>
        <s v="IDN-2017-144526"/>
        <s v="IDN-2017-150609"/>
        <s v="IDN-2017-108322"/>
        <s v="IDN-2017-108315"/>
        <s v="IDN-2017-124597"/>
        <s v="IDN-2017-151911"/>
        <s v="IDN-2017-154501"/>
        <s v="IDN-2017-144582"/>
        <s v="IDN-2017-136784"/>
        <s v="IDN-2017-102204"/>
        <s v="IDN-2017-110198"/>
        <s v="IDN-2017-110212"/>
        <s v="IDN-2017-147844"/>
        <s v="IDN-2017-128398"/>
        <s v="IDN-2017-123134"/>
        <s v="IDN-2017-132199"/>
        <s v="IDN-2017-132178"/>
        <s v="IDN-2017-163209"/>
        <s v="IDN-2017-133067"/>
        <s v="IDN-2017-168900"/>
        <s v="IDN-2017-119914"/>
        <s v="IDN-2017-128755"/>
        <s v="IDN-2017-162978"/>
        <s v="IDN-2017-160724"/>
        <s v="IDN-2017-105991"/>
        <s v="IDN-2017-107552"/>
        <s v="IDN-2017-141943"/>
        <s v="IDN-2017-133200"/>
        <s v="IDN-2017-145779"/>
        <s v="IDN-2017-156769"/>
        <s v="IDN-2017-167668"/>
        <s v="IDN-2017-144498"/>
        <s v="IDN-2017-140242"/>
        <s v="IDN-2017-133487"/>
        <s v="IDN-2017-162124"/>
        <s v="IDN-2017-159688"/>
        <s v="IDN-2017-141733"/>
        <s v="IDN-2017-102820"/>
        <s v="IDN-2017-104451"/>
        <s v="IDN-2017-133865"/>
        <s v="IDN-2017-149181"/>
        <s v="IDN-2017-156895"/>
        <s v="IDN-2017-107797"/>
        <s v="IDN-2017-118199"/>
        <s v="IDN-2017-134810"/>
        <s v="IDN-2017-115322"/>
        <s v="IDN-2017-133823"/>
        <s v="IDN-2017-139647"/>
        <s v="IDN-2017-140298"/>
        <s v="IDN-2017-158218"/>
        <s v="IDN-2017-122175"/>
        <s v="IDN-2017-117632"/>
        <s v="IDN-2017-152226"/>
        <s v="IDN-2017-104577"/>
        <s v="IDN-2017-106796"/>
        <s v="IDN-2017-161655"/>
        <s v="IDN-2017-149048"/>
        <s v="IDN-2017-137785"/>
        <s v="IDN-2017-104318"/>
        <s v="IDN-2017-100748"/>
        <s v="IDN-2017-161774"/>
        <s v="IDN-2017-115546"/>
        <s v="IDN-2017-154872"/>
        <s v="IDN-2017-133641"/>
        <s v="IDN-2017-133361"/>
        <s v="IDN-2017-129357"/>
        <s v="IDN-2017-143686"/>
        <s v="IDN-2017-102414"/>
        <s v="IDN-2017-152569"/>
        <s v="IDN-2017-110604"/>
        <s v="IDN-2017-166576"/>
        <s v="IDN-2017-159464"/>
        <s v="IDN-2017-112536"/>
        <s v="IDN-2017-112865"/>
        <s v="IDN-2017-117401"/>
        <s v="IDN-2017-117863"/>
        <s v="IDN-2017-155642"/>
        <s v="IDN-2017-121643"/>
        <s v="IDN-2017-100048"/>
        <s v="IDN-2017-113530"/>
        <s v="IDN-2017-138975"/>
        <s v="IDN-2017-122077"/>
        <s v="IDN-2017-145702"/>
        <s v="IDN-2017-108700"/>
        <s v="IDN-2017-147998"/>
        <s v="IDN-2017-127803"/>
        <s v="IDN-2017-120607"/>
        <s v="IDN-2017-153787"/>
        <s v="IDN-2017-166695"/>
        <s v="IDN-2017-166688"/>
        <s v="IDN-2017-149468"/>
        <s v="IDN-2017-111332"/>
        <s v="IDN-2017-167899"/>
        <s v="IDN-2017-151127"/>
        <s v="IDN-2017-150595"/>
        <s v="IDN-2017-153080"/>
        <s v="IDN-2017-130106"/>
        <s v="IDN-2017-164042"/>
        <s v="IDN-2017-167003"/>
        <s v="IDN-2017-120168"/>
        <s v="IDN-2017-112473"/>
        <s v="IDN-2017-161088"/>
        <s v="IDN-2017-107853"/>
        <s v="IDN-2017-152968"/>
        <s v="IDN-2017-123687"/>
        <s v="IDN-2017-134152"/>
        <s v="IDN-2017-160458"/>
        <s v="IDN-2017-132297"/>
        <s v="IDN-2017-151855"/>
        <s v="IDN-2017-116897"/>
        <s v="IDN-2017-136882"/>
        <s v="IDN-2017-161340"/>
        <s v="IDN-2017-145765"/>
        <s v="IDN-2017-141572"/>
        <s v="IDN-2017-112613"/>
        <s v="IDN-2017-100055"/>
        <s v="IDN-2017-140088"/>
        <s v="IDN-2017-118556"/>
        <s v="IDN-2017-104745"/>
        <s v="IDN-2017-168739"/>
        <s v="IDN-2017-121580"/>
        <s v="IDN-2017-144568"/>
        <s v="IDN-2017-121125"/>
        <s v="IDN-2017-125472"/>
        <s v="IDN-2017-116498"/>
        <s v="IDN-2017-120614"/>
        <s v="IDN-2017-142461"/>
        <s v="IDN-2017-106831"/>
        <s v="IDN-2017-121559"/>
        <s v="IDN-2017-112928"/>
        <s v="IDN-2017-157413"/>
        <s v="IDN-2017-146493"/>
        <s v="IDN-2017-140760"/>
        <s v="IDN-2017-127705"/>
        <s v="IDN-2017-158883"/>
        <s v="IDN-2017-143294"/>
        <s v="IDN-2017-145506"/>
        <s v="IDN-2017-140872"/>
        <s v="IDN-2017-145772"/>
        <s v="IDN-2017-126382"/>
        <s v="IDN-2017-113908"/>
        <s v="IDN-2017-150420"/>
        <s v="IDN-2017-133095"/>
        <s v="IDN-2017-158407"/>
        <s v="IDN-2017-149720"/>
        <s v="IDN-2017-158953"/>
        <s v="IDN-2017-158106"/>
        <s v="IDN-2017-100426"/>
        <s v="IDN-2017-141614"/>
        <s v="IDN-2017-126788"/>
        <s v="IDN-2017-131849"/>
        <s v="IDN-2017-107979"/>
        <s v="IDN-2017-155299"/>
        <s v="IDN-2017-132682"/>
        <s v="IDN-2017-109316"/>
        <s v="IDN-2017-106579"/>
        <s v="IDN-2017-117436"/>
        <s v="IDN-2017-106663"/>
        <s v="IDN-2017-146822"/>
        <s v="IDN-2017-100951"/>
        <s v="IDN-2017-131583"/>
        <s v="IDN-2017-167080"/>
        <s v="IDN-2017-112172"/>
        <s v="IDN-2017-140963"/>
        <s v="IDN-2017-158071"/>
        <s v="IDN-2017-107167"/>
        <s v="IDN-2017-143343"/>
        <s v="IDN-2017-137001"/>
        <s v="IDN-2017-106103"/>
        <s v="IDN-2017-120418"/>
        <s v="IDN-2017-134565"/>
        <s v="IDN-2017-133928"/>
        <s v="IDN-2017-102554"/>
        <s v="IDN-2017-152002"/>
        <s v="IDN-2017-141481"/>
        <s v="IDN-2017-119424"/>
        <s v="IDN-2017-108441"/>
        <s v="IDN-2017-143861"/>
        <s v="IDN-2017-148474"/>
        <s v="IDN-2017-124191"/>
        <s v="IDN-2017-117821"/>
        <s v="IDN-2017-122056"/>
        <s v="IDN-2017-102337"/>
        <s v="IDN-2017-104850"/>
        <s v="IDN-2017-169691"/>
        <s v="IDN-2017-111178"/>
        <s v="IDN-2017-119284"/>
        <s v="IDN-2017-126914"/>
        <s v="IDN-2017-169901"/>
        <s v="IDN-2017-135167"/>
        <s v="IDN-2017-118864"/>
        <s v="IDN-2017-105214"/>
        <s v="IDN-2017-129462"/>
        <s v="IDN-2017-111269"/>
        <s v="IDN-2017-155873"/>
        <s v="IDN-2017-136826"/>
        <s v="IDN-2017-132206"/>
        <s v="IDN-2017-118437"/>
        <s v="IDN-2017-131618"/>
        <s v="IDN-2017-146346"/>
        <s v="IDN-2017-165323"/>
        <s v="IDN-2017-157833"/>
        <s v="IDN-2017-162712"/>
        <s v="IDN-2017-112753"/>
        <s v="IDN-2017-128944"/>
        <s v="IDN-2017-102288"/>
        <s v="IDN-2017-138870"/>
        <s v="IDN-2017-169999"/>
        <s v="IDN-2017-140844"/>
        <s v="IDN-2017-141992"/>
        <s v="IDN-2017-154011"/>
        <s v="IDN-2017-106852"/>
        <s v="IDN-2017-135986"/>
        <s v="IDN-2017-151218"/>
        <s v="IDN-2017-132934"/>
        <s v="IDN-2017-101434"/>
        <s v="IDN-2017-101049"/>
        <s v="IDN-2017-124744"/>
        <s v="IDN-2017-155936"/>
        <s v="IDN-2017-105823"/>
        <s v="IDN-2017-165757"/>
        <s v="IDN-2017-133781"/>
        <s v="IDN-2017-105074"/>
        <s v="IDN-2017-122105"/>
        <s v="IDN-2017-132955"/>
        <s v="IDN-2017-159107"/>
        <s v="IDN-2017-136350"/>
        <s v="IDN-2017-100384"/>
        <s v="IDN-2017-151316"/>
        <s v="IDN-2017-133648"/>
        <s v="IDN-2017-116127"/>
        <s v="IDN-2017-124821"/>
        <s v="IDN-2017-134796"/>
        <s v="IDN-2017-157091"/>
        <s v="IDN-2017-107132"/>
        <s v="IDN-2017-163531"/>
        <s v="IDN-2017-161410"/>
        <s v="IDN-2017-133256"/>
        <s v="IDN-2017-100636"/>
        <s v="IDN-2017-138310"/>
        <s v="IDN-2017-148810"/>
        <s v="IDN-2017-115364"/>
        <s v="IDN-2017-151190"/>
        <s v="IDN-2017-116988"/>
        <s v="IDN-2017-123638"/>
        <s v="IDN-2017-138149"/>
        <s v="IDN-2017-147039"/>
        <s v="IDN-2017-137449"/>
        <s v="IDN-2017-143574"/>
        <s v="IDN-2017-126081"/>
        <s v="IDN-2017-137085"/>
        <s v="IDN-2017-100650"/>
        <s v="IDN-2017-164112"/>
        <s v="IDN-2017-109393"/>
        <s v="IDN-2017-125745"/>
        <s v="IDN-2017-163006"/>
        <s v="IDN-2017-131695"/>
        <s v="IDN-2017-113201"/>
        <s v="IDN-2017-102946"/>
        <s v="IDN-2017-102890"/>
        <s v="IDN-2017-148362"/>
        <s v="IDN-2017-107958"/>
        <s v="IDN-2017-168109"/>
        <s v="IDN-2017-129777"/>
        <s v="IDN-2017-140053"/>
        <s v="IDN-2017-111024"/>
        <s v="IDN-2017-139437"/>
        <s v="IDN-2017-124828"/>
        <s v="IDN-2017-126179"/>
        <s v="IDN-2017-121503"/>
        <s v="IDN-2017-106747"/>
        <s v="IDN-2017-111647"/>
        <s v="IDN-2017-166233"/>
        <s v="IDN-2017-169124"/>
        <s v="IDN-2017-100223"/>
        <s v="IDN-2017-104388"/>
        <s v="IDN-2017-152492"/>
        <s v="IDN-2017-124303"/>
        <s v="IDN-2017-101784"/>
        <s v="IDN-2017-169551"/>
        <s v="IDN-2017-106824"/>
        <s v="IDN-2017-155152"/>
        <s v="IDN-2017-105053"/>
        <s v="IDN-2017-138464"/>
        <s v="IDN-2017-140480"/>
        <s v="IDN-2017-134306"/>
        <s v="IDN-2017-108560"/>
        <s v="IDN-2017-133249"/>
        <s v="IDN-2017-111759"/>
        <s v="IDN-2017-150189"/>
        <s v="IDN-2017-121083"/>
        <s v="IDN-2017-115651"/>
        <s v="IDN-2017-132122"/>
        <s v="IDN-2017-145128"/>
        <s v="IDN-2017-100209"/>
        <s v="IDN-2017-169012"/>
        <s v="IDN-2017-128629"/>
        <s v="IDN-2017-127460"/>
        <s v="IDN-2017-162015"/>
        <s v="IDN-2017-136623"/>
        <s v="IDN-2017-164959"/>
        <s v="IDN-2017-127656"/>
        <s v="IDN-2017-156818"/>
        <s v="IDN-2017-106047"/>
        <s v="IDN-2017-102155"/>
        <s v="IDN-2017-136364"/>
        <s v="IDN-2017-161935"/>
        <s v="IDN-2017-121048"/>
        <s v="IDN-2017-128951"/>
        <s v="IDN-2017-164378"/>
        <s v="IDN-2017-166142"/>
        <s v="IDN-2017-109778"/>
        <s v="IDN-2017-152842"/>
        <s v="IDN-2017-156909"/>
        <s v="IDN-2017-142342"/>
        <s v="IDN-2017-139948"/>
        <s v="IDN-2017-105046"/>
        <s v="IDN-2017-126662"/>
        <s v="IDN-2017-165358"/>
        <s v="IDN-2017-142573"/>
        <s v="IDN-2017-122035"/>
        <s v="IDN-2017-108343"/>
        <s v="IDN-2017-150497"/>
        <s v="IDN-2017-118640"/>
        <s v="IDN-2017-145429"/>
        <s v="IDN-2017-127719"/>
        <s v="IDN-2017-160465"/>
        <s v="IDN-2017-158505"/>
        <s v="IDN-2017-104731"/>
        <s v="IDN-2017-118724"/>
        <s v="IDN-2017-123204"/>
        <s v="IDN-2017-103478"/>
        <s v="IDN-2017-123834"/>
        <s v="IDN-2017-145093"/>
        <s v="IDN-2017-109750"/>
        <s v="IDN-2017-106551"/>
        <s v="IDN-2017-169320"/>
        <s v="IDN-2017-133718"/>
        <s v="IDN-2017-125367"/>
        <s v="IDN-2017-101721"/>
        <s v="IDN-2017-117240"/>
        <s v="IDN-2017-110940"/>
        <s v="IDN-2017-103506"/>
        <s v="IDN-2017-118346"/>
        <s v="IDN-2017-135013"/>
        <s v="IDN-2017-167549"/>
        <s v="IDN-2017-121293"/>
        <s v="IDN-2017-169810"/>
        <s v="IDN-2017-125640"/>
        <s v="IDN-2017-167318"/>
        <s v="IDN-2017-108791"/>
        <s v="IDN-2017-133046"/>
        <s v="IDN-2017-107209"/>
        <s v="IDN-2017-123239"/>
        <s v="IDN-2017-130841"/>
        <s v="IDN-2017-101483"/>
        <s v="IDN-2017-130771"/>
        <s v="IDN-2017-130953"/>
        <s v="IDN-2017-146031"/>
        <s v="IDN-2017-113852"/>
        <s v="IDN-2017-115301"/>
        <s v="IDN-2017-167913"/>
        <s v="IDN-2017-141103"/>
        <s v="IDN-2017-155740"/>
        <s v="IDN-2017-126144"/>
        <s v="IDN-2017-147032"/>
        <s v="IDN-2017-165869"/>
        <s v="IDN-2017-125752"/>
        <s v="IDN-2017-115805"/>
        <s v="IDN-2017-121909"/>
        <s v="IDN-2017-161102"/>
        <s v="IDN-2017-124576"/>
        <s v="IDN-2017-133235"/>
        <s v="IDN-2017-135034"/>
        <s v="IDN-2017-162691"/>
        <s v="IDN-2017-168942"/>
        <s v="IDN-2017-141747"/>
        <s v="IDN-2017-168396"/>
        <s v="IDN-2017-140781"/>
        <s v="IDN-2017-143175"/>
        <s v="IDN-2017-163566"/>
        <s v="IDN-2017-165386"/>
        <s v="IDN-2017-132738"/>
        <s v="IDN-2017-146367"/>
        <s v="IDN-2017-128328"/>
        <s v="IDN-2017-117695"/>
        <s v="IDN-2017-154676"/>
        <s v="IDN-2017-151981"/>
        <s v="IDN-2017-136609"/>
        <s v="IDN-2017-161200"/>
        <s v="IDN-2017-168172"/>
        <s v="IDN-2017-110821"/>
        <s v="IDN-2017-155999"/>
        <s v="IDN-2017-156776"/>
        <s v="IDN-2017-117023"/>
        <s v="IDN-2017-163321"/>
        <s v="IDN-2017-115175"/>
        <s v="IDN-2017-158344"/>
        <s v="IDN-2017-145443"/>
        <s v="IDN-2017-143063"/>
        <s v="IDN-2017-100433"/>
        <s v="IDN-2017-139311"/>
        <s v="IDN-2017-160899"/>
        <s v="IDN-2017-152310"/>
        <s v="IDN-2017-158169"/>
        <s v="IDN-2017-118941"/>
        <s v="IDN-2017-106537"/>
        <s v="IDN-2017-103828"/>
        <s v="IDN-2017-100580"/>
        <s v="IDN-2017-128363"/>
        <s v="IDN-2017-167542"/>
        <s v="IDN-2017-169264"/>
        <s v="IDN-2017-105921"/>
        <s v="IDN-2017-138548"/>
        <s v="IDN-2017-144883"/>
        <s v="IDN-2017-117723"/>
        <s v="IDN-2017-122987"/>
        <s v="IDN-2017-166093"/>
        <s v="IDN-2017-133102"/>
        <s v="IDN-2017-118892"/>
        <s v="IDN-2017-111423"/>
        <s v="IDN-2017-151211"/>
        <s v="IDN-2017-151358"/>
        <s v="IDN-2017-112809"/>
        <s v="IDN-2017-119809"/>
        <s v="IDN-2017-117947"/>
        <s v="IDN-2017-163069"/>
        <s v="IDN-2017-162936"/>
        <s v="IDN-2017-121027"/>
        <s v="IDN-2017-122028"/>
        <s v="IDN-2017-101728"/>
        <s v="IDN-2017-115777"/>
        <s v="IDN-2017-100398"/>
        <s v="IDN-2017-132339"/>
        <s v="IDN-2017-105326"/>
        <s v="IDN-2017-119011"/>
        <s v="IDN-2017-137344"/>
        <s v="IDN-2017-114356"/>
        <s v="IDN-2017-111241"/>
        <s v="IDN-2017-117646"/>
        <s v="IDN-2017-121489"/>
        <s v="IDN-2017-109253"/>
        <s v="IDN-2017-144750"/>
        <s v="IDN-2017-126956"/>
        <s v="IDN-2017-112956"/>
        <s v="IDN-2017-155705"/>
        <s v="IDN-2017-102183"/>
        <s v="IDN-2017-131037"/>
        <s v="IDN-2017-132381"/>
        <s v="IDN-2017-129021"/>
        <s v="IDN-2017-123043"/>
        <s v="IDN-2017-139717"/>
        <s v="IDN-2017-114636"/>
        <s v="IDN-2017-101210"/>
        <s v="IDN-2017-105697"/>
        <s v="IDN-2017-159793"/>
        <s v="IDN-2017-157350"/>
        <s v="IDN-2017-132584"/>
        <s v="IDN-2017-128475"/>
        <s v="IDN-2017-130036"/>
        <s v="IDN-2017-139465"/>
        <s v="IDN-2017-155047"/>
        <s v="IDN-2017-161956"/>
        <s v="IDN-2017-133501"/>
        <s v="IDN-2017-134481"/>
        <s v="IDN-2017-163097"/>
        <s v="IDN-2017-162208"/>
        <s v="IDN-2017-101273"/>
        <s v="IDN-2017-169502"/>
        <s v="IDN-2017-146920"/>
        <s v="IDN-2017-126067"/>
        <s v="IDN-2017-101014"/>
        <s v="IDN-2017-144064"/>
        <s v="IDN-2017-104024"/>
        <s v="IDN-2017-159884"/>
        <s v="IDN-2017-133004"/>
        <s v="IDN-2017-154074"/>
        <s v="IDN-2017-127712"/>
        <s v="IDN-2017-107321"/>
        <s v="IDN-2017-132619"/>
        <s v="IDN-2017-135062"/>
        <s v="IDN-2017-117198"/>
        <s v="IDN-2017-107909"/>
        <s v="IDN-2017-131625"/>
        <s v="IDN-2017-128041"/>
        <s v="IDN-2017-135230"/>
        <s v="IDN-2017-145653"/>
        <s v="IDN-2017-110380"/>
        <s v="IDN-2017-102218"/>
        <s v="IDN-2017-157987"/>
        <s v="IDN-2017-123001"/>
        <s v="IDN-2017-145037"/>
        <s v="IDN-2017-137596"/>
        <s v="IDN-2017-169327"/>
        <s v="IDN-2017-114216"/>
        <s v="IDN-2017-114552"/>
        <s v="IDN-2017-111220"/>
        <s v="IDN-2017-111388"/>
        <s v="IDN-2017-113075"/>
        <s v="IDN-2017-163657"/>
        <s v="IDN-2017-146983"/>
        <s v="IDN-2017-122637"/>
        <s v="IDN-2017-123022"/>
        <s v="IDN-2017-153255"/>
        <s v="IDN-2017-161557"/>
        <s v="IDN-2017-167626"/>
        <s v="IDN-2017-161067"/>
        <s v="IDN-2017-161823"/>
        <s v="IDN-2017-146136"/>
        <s v="IDN-2017-109757"/>
        <s v="IDN-2017-166394"/>
        <s v="IDN-2017-117450"/>
        <s v="IDN-2017-137582"/>
        <s v="IDN-2017-116680"/>
        <s v="IDN-2017-101182"/>
        <s v="IDN-2017-100783"/>
        <s v="IDN-2017-152485"/>
        <s v="IDN-2017-141929"/>
        <s v="IDN-2017-117394"/>
        <s v="IDN-2017-140326"/>
        <s v="IDN-2017-117261"/>
        <s v="IDN-2017-147410"/>
        <s v="IDN-2017-147655"/>
        <s v="IDN-2017-120761"/>
        <s v="IDN-2017-102750"/>
        <s v="IDN-2017-120705"/>
        <s v="IDN-2017-107293"/>
        <s v="IDN-2017-102736"/>
        <s v="IDN-2017-100160"/>
        <s v="IDN-2017-128783"/>
        <s v="IDN-2017-100335"/>
        <s v="IDN-2017-129441"/>
        <s v="IDN-2017-130687"/>
        <s v="IDN-2017-150070"/>
        <s v="IDN-2017-169488"/>
        <s v="IDN-2017-124401"/>
        <s v="IDN-2017-103877"/>
        <s v="IDN-2017-107244"/>
        <s v="IDN-2017-151008"/>
        <s v="IDN-2017-128769"/>
        <s v="IDN-2017-163692"/>
        <s v="IDN-2017-148929"/>
        <s v="IDN-2017-104094"/>
        <s v="IDN-2017-152856"/>
        <s v="IDN-2017-124779"/>
        <s v="IDN-2017-126396"/>
        <s v="IDN-2017-144456"/>
        <s v="IDN-2017-124968"/>
        <s v="IDN-2017-132437"/>
        <s v="IDN-2017-149895"/>
        <s v="IDN-2017-158036"/>
        <s v="IDN-2017-100825"/>
        <s v="IDN-2017-152198"/>
        <s v="IDN-2017-147228"/>
        <s v="IDN-2017-159562"/>
        <s v="IDN-2017-137498"/>
        <s v="IDN-2017-139444"/>
        <s v="IDN-2017-118087"/>
        <s v="IDN-2017-147361"/>
        <s v="IDN-2017-168403"/>
        <s v="IDN-2017-169439"/>
        <s v="IDN-2017-146213"/>
        <s v="IDN-2017-155929"/>
        <s v="IDN-2017-110905"/>
        <s v="IDN-2017-120999"/>
        <s v="IDN-2017-122280"/>
        <s v="IDN-2017-128370"/>
        <s v="IDN-2017-123036"/>
        <s v="IDN-2017-159954"/>
        <s v="IDN-2017-147403"/>
        <s v="IDN-2017-126438"/>
        <s v="IDN-2017-152093"/>
        <s v="IDN-2017-160836"/>
        <s v="IDN-2017-142188"/>
        <s v="IDN-2017-149559"/>
        <s v="IDN-2017-144484"/>
        <s v="IDN-2017-117044"/>
        <s v="IDN-2017-112774"/>
        <s v="IDN-2017-152898"/>
        <s v="IDN-2017-127726"/>
        <s v="IDN-2017-166898"/>
        <s v="IDN-2017-124898"/>
        <s v="IDN-2017-140676"/>
        <s v="IDN-2017-109582"/>
        <s v="IDN-2017-103611"/>
        <s v="IDN-2017-108749"/>
        <s v="IDN-2017-139493"/>
        <s v="IDN-2017-152975"/>
        <s v="IDN-2017-156237"/>
        <s v="IDN-2017-115882"/>
        <s v="IDN-2017-108931"/>
        <s v="IDN-2017-147725"/>
        <s v="IDN-2017-157224"/>
        <s v="IDN-2017-114440"/>
        <s v="IDN-2017-130302"/>
        <s v="IDN-2017-124205"/>
        <s v="IDN-2017-121888"/>
        <s v="IDN-2017-116652"/>
        <s v="IDN-2017-139822"/>
        <s v="IDN-2017-163300"/>
        <s v="IDN-2017-127096"/>
        <s v="IDN-2017-163020"/>
        <s v="IDN-2017-130043"/>
        <s v="IDN-2017-134418"/>
        <s v="IDN-2017-165008"/>
        <s v="IDN-2017-132353"/>
        <s v="IDN-2017-146185"/>
        <s v="IDN-2017-145737"/>
        <s v="IDN-2017-134173"/>
        <s v="IDN-2017-118136"/>
        <s v="IDN-2017-136448"/>
        <s v="IDN-2017-141446"/>
        <s v="IDN-2017-112984"/>
        <s v="IDN-2017-144113"/>
        <s v="IDN-2017-130715"/>
        <s v="IDN-2017-112515"/>
        <s v="IDN-2017-126928"/>
        <s v="IDN-2017-157931"/>
        <s v="IDN-2017-137470"/>
        <s v="IDN-2017-142293"/>
        <s v="IDN-2017-105669"/>
        <s v="IDN-2017-166856"/>
        <s v="IDN-2017-164756"/>
        <s v="IDN-2017-131016"/>
        <s v="IDN-2017-133333"/>
        <s v="IDN-2017-140508"/>
        <s v="IDN-2017-134439"/>
        <s v="IDN-2017-148068"/>
        <s v="IDN-2017-106180"/>
        <s v="IDN-2017-148866"/>
        <s v="IDN-2017-143378"/>
        <s v="IDN-2017-153822"/>
        <s v="IDN-2017-139787"/>
        <s v="IDN-2017-102974"/>
        <s v="IDN-2017-160801"/>
        <s v="IDN-2017-139619"/>
        <s v="IDN-2017-100111"/>
        <s v="IDN-2017-151428"/>
        <s v="IDN-2017-123351"/>
        <s v="IDN-2017-132262"/>
        <s v="IDN-2017-169817"/>
        <s v="IDN-2017-133074"/>
        <s v="IDN-2017-146878"/>
        <s v="IDN-2017-165155"/>
        <s v="IDN-2017-158379"/>
        <s v="IDN-2017-117009"/>
        <s v="IDN-2017-166317"/>
        <s v="IDN-2017-103226"/>
        <s v="IDN-2017-161053"/>
        <s v="IDN-2017-167381"/>
        <s v="IDN-2017-108245"/>
        <s v="IDN-2017-162789"/>
        <s v="IDN-2017-161970"/>
        <s v="IDN-2017-102967"/>
        <s v="IDN-2017-122196"/>
        <s v="IDN-2017-136000"/>
        <s v="IDN-2017-121853"/>
        <s v="IDN-2017-103520"/>
        <s v="IDN-2017-102309"/>
        <s v="IDN-2017-132521"/>
        <s v="IDN-2017-132059"/>
        <s v="IDN-2017-138422"/>
        <s v="IDN-2017-123778"/>
        <s v="IDN-2017-125647"/>
        <s v="IDN-2017-121314"/>
        <s v="IDN-2017-117485"/>
        <s v="IDN-2017-121412"/>
        <s v="IDN-2017-134096"/>
        <s v="IDN-2017-142034"/>
        <s v="IDN-2017-132675"/>
        <s v="IDN-2017-144694"/>
        <s v="IDN-2017-130148"/>
        <s v="IDN-2017-160325"/>
        <s v="IDN-2017-148411"/>
        <s v="IDN-2017-122364"/>
        <s v="IDN-2017-163335"/>
        <s v="IDN-2017-108910"/>
        <s v="IDN-2017-142391"/>
        <s v="IDN-2017-121839"/>
        <s v="IDN-2017-162481"/>
        <s v="IDN-2017-144904"/>
        <s v="IDN-2017-169929"/>
        <s v="IDN-2017-122112"/>
        <s v="IDN-2017-112004"/>
        <s v="IDN-2017-162572"/>
        <s v="IDN-2017-116939"/>
        <s v="IDN-2017-106145"/>
        <s v="IDN-2017-129490"/>
        <s v="IDN-2017-156391"/>
        <s v="IDN-2017-125717"/>
        <s v="IDN-2017-139955"/>
        <s v="IDN-2017-101574"/>
        <s v="IDN-2017-152205"/>
        <s v="IDN-2017-160017"/>
        <s v="IDN-2017-100314"/>
        <s v="IDN-2017-121300"/>
        <s v="IDN-2017-140186"/>
        <s v="IDN-2017-118402"/>
        <s v="IDN-2017-128335"/>
        <s v="IDN-2017-148138"/>
        <s v="IDN-2017-137918"/>
        <s v="IDN-2017-126676"/>
        <s v="IDN-2017-141509"/>
        <s v="IDN-2017-147452"/>
        <s v="IDN-2017-120908"/>
        <s v="IDN-2017-144225"/>
        <s v="IDN-2017-123029"/>
        <s v="IDN-2017-130603"/>
        <s v="IDN-2017-156951"/>
        <s v="IDN-2017-129378"/>
        <s v="IDN-2017-113418"/>
        <s v="IDN-2017-117807"/>
        <s v="IDN-2017-152275"/>
        <s v="IDN-2017-139577"/>
        <s v="IDN-2017-141117"/>
        <s v="IDN-2017-147564"/>
        <s v="IDN-2017-126074"/>
        <s v="IDN-2017-162558"/>
        <s v="IDN-2017-152926"/>
        <s v="IDN-2017-101308"/>
        <s v="IDN-2017-116113"/>
        <s v="IDN-2017-137414"/>
        <s v="IDN-2017-123981"/>
        <s v="IDN-2017-105914"/>
        <s v="IDN-2017-134607"/>
        <s v="IDN-2017-149853"/>
        <s v="IDN-2017-143035"/>
        <s v="IDN-2017-141789"/>
        <s v="IDN-2017-144820"/>
        <s v="IDN-2017-101749"/>
        <s v="IDN-2017-163818"/>
        <s v="IDN-2017-167661"/>
        <s v="IDN-2017-143112"/>
        <s v="IDN-2017-103247"/>
        <s v="IDN-2017-157672"/>
        <s v="IDN-2017-131807"/>
        <s v="IDN-2017-148054"/>
        <s v="IDN-2017-118577"/>
        <s v="IDN-2017-136868"/>
        <s v="IDN-2017-146269"/>
        <s v="IDN-2017-109099"/>
        <s v="IDN-2017-137421"/>
        <s v="IDN-2017-104003"/>
        <s v="IDN-2017-128426"/>
        <s v="IDN-2017-152709"/>
        <s v="IDN-2017-148404"/>
        <s v="IDN-2017-108574"/>
        <s v="IDN-2017-105487"/>
        <s v="IDN-2017-168613"/>
        <s v="IDN-2017-151596"/>
        <s v="IDN-2017-141873"/>
        <s v="IDN-2017-163125"/>
        <s v="IDN-2017-115595"/>
        <s v="IDN-2017-117247"/>
        <s v="IDN-2017-162635"/>
        <s v="IDN-2017-132430"/>
        <s v="IDN-2017-111717"/>
        <s v="IDN-2017-149146"/>
        <s v="IDN-2017-112431"/>
        <s v="IDN-2017-126536"/>
        <s v="IDN-2017-152933"/>
        <s v="IDN-2017-152702"/>
        <s v="IDN-2017-169362"/>
        <s v="IDN-2017-150091"/>
        <s v="IDN-2017-169607"/>
        <s v="IDN-2017-168655"/>
        <s v="IDN-2017-130505"/>
        <s v="IDN-2017-135909"/>
        <s v="IDN-2017-132976"/>
        <s v="IDN-2017-103212"/>
        <s v="IDN-2017-163160"/>
        <s v="IDN-2017-148831"/>
        <s v="IDN-2017-116519"/>
        <s v="IDN-2017-150707"/>
        <s v="IDN-2017-126123"/>
        <s v="IDN-2017-168837"/>
        <s v="IDN-2017-151183"/>
        <s v="IDN-2017-142643"/>
        <s v="IDN-2017-113670"/>
        <s v="IDN-2017-154949"/>
        <s v="IDN-2017-164819"/>
        <s v="IDN-2017-100237"/>
        <s v="IDN-2017-106033"/>
        <s v="IDN-2017-159100"/>
        <s v="IDN-2017-111577"/>
        <s v="IDN-2017-159282"/>
        <s v="IDN-2017-158386"/>
        <s v="IDN-2017-132234"/>
        <s v="IDN-2017-165603"/>
        <s v="IDN-2017-114804"/>
        <s v="IDN-2017-123246"/>
        <s v="IDN-2017-125388"/>
        <s v="IDN-2017-107727"/>
        <s v="IDN-2017-106432"/>
        <s v="IDN-2017-131492"/>
        <s v="IDN-2017-120390"/>
        <s v="IDN-2017-125199"/>
        <s v="IDN-2017-125990"/>
        <s v="IDN-2017-159457"/>
        <s v="IDN-2017-117653"/>
        <s v="IDN-2017-158743"/>
        <s v="IDN-2017-103065"/>
        <s v="IDN-2017-115252"/>
        <s v="IDN-2017-146416"/>
        <s v="IDN-2017-104822"/>
        <s v="IDN-2017-158722"/>
        <s v="IDN-2017-147277"/>
        <s v="IDN-2017-167094"/>
        <s v="IDN-2017-117422"/>
        <s v="IDN-2017-142125"/>
        <s v="IDN-2017-148166"/>
        <s v="IDN-2017-145884"/>
        <s v="IDN-2017-113558"/>
        <s v="IDN-2017-117331"/>
        <s v="IDN-2017-113453"/>
        <s v="IDN-2017-100356"/>
        <s v="IDN-2017-154410"/>
        <s v="IDN-2017-130211"/>
        <s v="IDN-2017-130141"/>
        <s v="IDN-2017-127180"/>
        <s v="IDN-2017-111920"/>
        <s v="IDN-2017-156363"/>
        <s v="IDN-2017-101581"/>
        <s v="IDN-2017-125451"/>
        <s v="IDN-2017-105389"/>
        <s v="IDN-2017-139913"/>
        <s v="IDN-2017-106068"/>
        <s v="IDN-2017-117079"/>
        <s v="IDN-2017-141705"/>
        <s v="IDN-2017-144365"/>
        <s v="IDN-2017-110646"/>
        <s v="IDN-2017-162173"/>
        <s v="IDN-2017-155558"/>
        <s v="IDN-2017-115119"/>
        <s v="IDN-2017-102729"/>
        <s v="IDN-2017-134880"/>
        <s v="IDN-2017-151225"/>
        <s v="IDN-2017-130764"/>
        <s v="IDN-2017-127922"/>
        <s v="IDN-2017-110373"/>
        <s v="IDN-2017-110310"/>
        <s v="IDN-2017-139353"/>
        <s v="IDN-2017-111262"/>
        <s v="IDN-2017-160661"/>
        <s v="IDN-2017-118367"/>
        <s v="IDN-2017-160983"/>
        <s v="IDN-2017-123491"/>
        <s v="IDN-2017-152583"/>
        <s v="IDN-2017-152807"/>
        <s v="IDN-2017-142622"/>
        <s v="IDN-2017-127285"/>
        <s v="IDN-2017-139661"/>
        <s v="IDN-2017-155292"/>
        <s v="IDN-2017-117114"/>
        <s v="IDN-2017-131632"/>
        <s v="IDN-2017-104136"/>
        <s v="IDN-2017-123967"/>
        <s v="IDN-2017-120061"/>
        <s v="IDN-2017-143567"/>
        <s v="IDN-2017-116358"/>
        <s v="IDN-2017-167227"/>
        <s v="IDN-2017-163790"/>
        <s v="IDN-2017-127782"/>
        <s v="IDN-2017-168179"/>
        <s v="IDN-2017-169005"/>
        <s v="IDN-2017-164049"/>
        <s v="IDN-2017-145597"/>
        <s v="IDN-2017-141425"/>
        <s v="IDN-2017-115609"/>
        <s v="IDN-2017-100622"/>
        <s v="IDN-2017-153339"/>
        <s v="IDN-2017-142636"/>
        <s v="IDN-2017-121615"/>
        <s v="IDN-2017-143329"/>
        <s v="IDN-2017-105998"/>
        <s v="IDN-2017-110989"/>
        <s v="IDN-2017-110429"/>
        <s v="IDN-2017-148320"/>
        <s v="IDN-2017-126046"/>
        <s v="IDN-2017-135419"/>
        <s v="IDN-2017-168802"/>
        <s v="IDN-2017-161130"/>
        <s v="IDN-2017-101518"/>
        <s v="IDN-2017-103009"/>
        <s v="IDN-2017-130834"/>
        <s v="IDN-2017-122672"/>
        <s v="IDN-2017-147760"/>
        <s v="IDN-2017-105144"/>
        <s v="IDN-2017-102610"/>
        <s v="IDN-2017-168116"/>
        <s v="IDN-2017-156083"/>
        <s v="IDN-2017-121160"/>
        <s v="IDN-2017-159135"/>
        <s v="IDN-2017-102925"/>
        <s v="IDN-2017-114258"/>
        <s v="IDN-2017-118213"/>
        <s v="IDN-2017-154732"/>
        <s v="IDN-2017-116225"/>
        <s v="IDN-2017-107272"/>
        <s v="IDN-2017-111745"/>
        <s v="IDN-2017-157196"/>
        <s v="IDN-2017-100013"/>
        <s v="IDN-2017-109484"/>
        <s v="IDN-2017-167941"/>
        <s v="IDN-2017-153948"/>
        <s v="IDN-2017-154109"/>
        <s v="IDN-2017-154816"/>
        <s v="IDN-2017-107720"/>
        <s v="IDN-2017-107174"/>
        <s v="IDN-2017-150504"/>
        <s v="IDN-2017-106691"/>
        <s v="IDN-2017-144596"/>
        <s v="IDN-2017-125290"/>
        <s v="IDN-2017-119319"/>
        <s v="IDN-2017-113572"/>
        <s v="IDN-2017-132346"/>
        <s v="IDN-2017-163188"/>
        <s v="IDN-2017-149888"/>
        <s v="IDN-2017-113460"/>
        <s v="IDN-2017-152737"/>
        <s v="IDN-2017-122504"/>
        <s v="IDN-2017-155621"/>
        <s v="IDN-2017-143658"/>
        <s v="IDN-2017-141852"/>
        <s v="IDN-2017-159667"/>
        <s v="IDN-2017-152912"/>
        <s v="IDN-2017-119494"/>
        <s v="IDN-2017-159597"/>
        <s v="IDN-2017-158246"/>
        <s v="IDN-2017-161018"/>
        <s v="IDN-2017-162096"/>
        <s v="IDN-2017-161739"/>
        <s v="IDN-2017-137624"/>
        <s v="IDN-2017-155425"/>
        <s v="IDN-2017-104640"/>
        <s v="IDN-2017-128447"/>
        <s v="IDN-2017-141138"/>
        <s v="IDN-2017-163874"/>
        <s v="IDN-2017-142671"/>
        <s v="IDN-2017-157483"/>
        <s v="IDN-2017-150959"/>
        <s v="IDN-2017-115448"/>
        <s v="IDN-2017-116491"/>
        <s v="IDN-2017-110842"/>
        <s v="IDN-2017-143455"/>
        <s v="IDN-2017-120327"/>
        <s v="IDN-2017-143217"/>
        <s v="IDN-2017-167976"/>
        <s v="IDN-2017-154137"/>
        <s v="IDN-2017-158561"/>
        <s v="IDN-2017-148985"/>
        <s v="IDN-2017-134915"/>
        <s v="IDN-2017-149944"/>
        <s v="IDN-2017-164364"/>
        <s v="IDN-2017-122644"/>
        <s v="IDN-2017-154088"/>
        <s v="IDN-2017-130386"/>
        <s v="IDN-2017-164168"/>
        <s v="IDN-2017-125808"/>
        <s v="IDN-2017-132220"/>
        <s v="IDN-2017-166835"/>
        <s v="IDN-2017-136707"/>
        <s v="IDN-2017-160514"/>
        <s v="IDN-2017-134978"/>
        <s v="IDN-2017-116659"/>
        <s v="IDN-2017-133620"/>
        <s v="IDN-2017-122490"/>
        <s v="IDN-2017-165204"/>
        <s v="IDN-2017-140312"/>
        <s v="IDN-2017-112844"/>
        <s v="IDN-2017-124926"/>
        <s v="IDN-2017-119662"/>
        <s v="IDN-2017-165344"/>
        <s v="IDN-2017-153633"/>
        <s v="IDN-2017-113873"/>
        <s v="IDN-2017-160416"/>
        <s v="IDN-2017-123624"/>
        <s v="IDN-2017-102904"/>
        <s v="IDN-2017-159156"/>
        <s v="IDN-2017-136679"/>
        <s v="IDN-2017-124261"/>
        <s v="IDN-2017-138611"/>
        <s v="IDN-2017-118157"/>
        <s v="IDN-2017-137323"/>
        <s v="IDN-2017-106943"/>
        <s v="IDN-2017-152142"/>
        <s v="IDN-2017-142489"/>
        <s v="IDN-2017-108112"/>
        <s v="IDN-2017-122945"/>
        <s v="IDN-2017-157448"/>
        <s v="IDN-2017-136308"/>
        <s v="IDN-2017-107888"/>
        <s v="IDN-2017-118598"/>
        <s v="IDN-2017-160633"/>
        <s v="IDN-2017-114657"/>
        <s v="IDN-2017-121678"/>
        <s v="IDN-2017-157896"/>
        <s v="IDN-2017-100601"/>
        <s v="IDN-2017-137022"/>
        <s v="IDN-2017-108091"/>
        <s v="IDN-2017-116505"/>
        <s v="IDN-2017-100902"/>
        <s v="IDN-2017-163629"/>
        <s v="IDN-2017-118122"/>
        <s v="IDN-2017-155866"/>
        <s v="IDN-2017-158120"/>
        <s v="IDN-2017-166709"/>
        <s v="IDN-2017-141719"/>
        <s v="IDN-2017-138163"/>
        <s v="IDN-2017-165687"/>
        <s v="IDN-2017-124674"/>
        <s v="IDN-2017-128265"/>
        <s v="IDN-2017-104864"/>
        <s v="IDN-2017-132444"/>
        <s v="IDN-2017-107825"/>
        <s v="IDN-2017-104913"/>
        <s v="IDN-2017-160122"/>
        <s v="IDN-2017-167871"/>
        <s v="IDN-2017-158946"/>
        <s v="IDN-2017-143434"/>
        <s v="IDN-2017-168858"/>
        <s v="IDN-2017-110926"/>
        <s v="IDN-2017-126242"/>
        <s v="IDN-2017-162929"/>
        <s v="IDN-2017-152380"/>
        <s v="IDN-2017-143021"/>
        <s v="IDN-2017-158876"/>
        <s v="IDN-2017-112529"/>
        <s v="IDN-2017-146458"/>
        <s v="IDN-2017-131254"/>
        <s v="IDN-2017-121468"/>
        <s v="IDN-2017-101042"/>
        <s v="IDN-2017-139969"/>
        <s v="IDN-2017-137491"/>
        <s v="IDN-2017-108014"/>
        <s v="IDN-2017-103499"/>
        <s v="IDN-2017-161193"/>
        <s v="IDN-2017-146724"/>
        <s v="IDN-2017-111556"/>
        <s v="IDN-2017-118731"/>
        <s v="IDN-2017-120404"/>
        <s v="IDN-2017-121818"/>
        <s v="IDN-2017-110996"/>
        <s v="IDN-2017-154123"/>
        <s v="IDN-2017-105130"/>
        <s v="IDN-2017-100811"/>
        <s v="IDN-2017-142888"/>
        <s v="IDN-2017-103380"/>
        <s v="IDN-2017-110443"/>
        <s v="IDN-2017-107874"/>
        <s v="IDN-2017-157420"/>
        <s v="IDN-2017-144036"/>
        <s v="IDN-2017-119004"/>
        <s v="IDN-2017-156622"/>
        <s v="IDN-2017-166919"/>
        <s v="IDN-2017-107832"/>
        <s v="IDN-2017-149160"/>
        <s v="IDN-2017-148992"/>
        <s v="IDN-2017-119746"/>
        <s v="IDN-2017-167017"/>
        <s v="IDN-2017-103156"/>
        <s v="IDN-2017-105543"/>
        <s v="IDN-2017-162250"/>
        <s v="IDN-2017-164028"/>
        <s v="IDN-2017-168641"/>
        <s v="IDN-2017-103765"/>
        <s v="IDN-2017-153654"/>
        <s v="IDN-2017-101945"/>
        <s v="IDN-2017-146535"/>
        <s v="IDN-2017-166436"/>
        <s v="IDN-2017-131366"/>
        <s v="IDN-2017-169894"/>
        <s v="IDN-2017-137505"/>
        <s v="IDN-2017-128300"/>
        <s v="IDN-2017-128118"/>
        <s v="IDN-2017-123701"/>
        <s v="IDN-2017-133312"/>
        <s v="IDN-2017-161459"/>
        <s v="IDN-2017-155159"/>
        <s v="IDN-2017-109610"/>
        <s v="IDN-2017-129000"/>
        <s v="IDN-2017-124765"/>
        <s v="IDN-2017-150266"/>
        <s v="IDN-2017-101665"/>
        <s v="IDN-2017-155607"/>
        <s v="IDN-2017-155957"/>
        <s v="IDN-2017-100097"/>
        <s v="IDN-2017-135307"/>
        <s v="IDN-2017-165029"/>
        <s v="IDN-2017-141439"/>
        <s v="IDN-2017-122700"/>
        <s v="IDN-2017-130526"/>
        <s v="IDN-2017-103352"/>
        <s v="IDN-2017-159506"/>
        <s v="IDN-2017-132185"/>
        <s v="IDN-2017-107125"/>
        <s v="IDN-2017-101245"/>
        <s v="IDN-2017-102519"/>
        <s v="IDN-2017-133207"/>
        <s v="IDN-2017-123372"/>
        <s v="IDN-2017-117702"/>
        <s v="IDN-2017-110576"/>
        <s v="IDN-2017-121538"/>
        <s v="IDN-2017-131303"/>
        <s v="IDN-2017-108035"/>
        <s v="IDN-2017-142090"/>
        <s v="IDN-2017-116645"/>
        <s v="IDN-2017-137365"/>
        <s v="IDN-2017-111689"/>
        <s v="IDN-2017-105333"/>
        <s v="IDN-2017-120089"/>
        <s v="IDN-2017-102267"/>
        <s v="IDN-2017-107314"/>
        <s v="IDN-2017-148768"/>
        <s v="IDN-2017-119305"/>
        <s v="IDN-2017-165456"/>
        <s v="IDN-2017-163139"/>
        <s v="IDN-2017-138618"/>
        <s v="IDN-2017-127313"/>
        <s v="IDN-2017-113355"/>
        <s v="IDN-2017-135860"/>
        <s v="IDN-2017-166926"/>
        <s v="IDN-2017-122539"/>
        <s v="IDN-2017-103968"/>
        <s v="IDN-2017-145233"/>
        <s v="IDN-2017-101805"/>
        <s v="IDN-2017-118542"/>
        <s v="IDN-2017-145660"/>
        <s v="IDN-2017-143245"/>
        <s v="IDN-2017-144862"/>
        <s v="IDN-2017-147221"/>
        <s v="IDN-2017-112347"/>
        <s v="IDN-2017-109701"/>
        <s v="IDN-2017-102379"/>
        <s v="IDN-2017-157469"/>
        <s v="IDN-2017-116715"/>
        <s v="IDN-2017-164917"/>
        <s v="IDN-2017-167395"/>
        <s v="IDN-2017-108063"/>
        <s v="IDN-2017-160885"/>
        <s v="IDN-2017-104108"/>
        <s v="IDN-2017-155089"/>
        <s v="IDN-2017-165715"/>
        <s v="IDN-2017-143756"/>
        <s v="IDN-2017-155075"/>
        <s v="IDN-2017-147767"/>
        <s v="IDN-2017-149510"/>
        <s v="IDN-2017-148691"/>
        <s v="IDN-2017-123071"/>
        <s v="IDN-2017-136875"/>
        <s v="IDN-2017-118017"/>
        <s v="IDN-2017-143126"/>
        <s v="IDN-2017-128699"/>
        <s v="IDN-2017-103415"/>
        <s v="IDN-2017-109183"/>
        <s v="IDN-2017-117667"/>
        <s v="IDN-2017-153227"/>
        <s v="IDN-2017-147550"/>
        <s v="IDN-2017-118003"/>
        <s v="IDN-2017-160031"/>
        <s v="IDN-2017-107384"/>
        <s v="IDN-2017-139773"/>
        <s v="IDN-2017-152660"/>
        <s v="IDN-2017-156412"/>
        <s v="IDN-2017-104066"/>
        <s v="IDN-2017-130351"/>
        <s v="IDN-2017-117128"/>
        <s v="IDN-2017-156958"/>
        <s v="IDN-2017-126053"/>
        <s v="IDN-2017-105235"/>
        <s v="IDN-2017-131212"/>
        <s v="IDN-2017-126865"/>
        <s v="IDN-2017-149006"/>
        <s v="IDN-2017-134285"/>
        <s v="IDN-2017-136189"/>
        <s v="IDN-2017-142328"/>
        <s v="IDN-2017-135587"/>
        <s v="IDN-2017-137099"/>
        <s v="IDN-2017-157980"/>
        <s v="IDN-2017-122714"/>
        <s v="IDN-2017-145226"/>
        <s v="IDN-2017-148264"/>
        <s v="IDN-2017-108854"/>
        <s v="IDN-2017-117324"/>
        <s v="IDN-2017-117457"/>
        <s v="IDN-2017-167570"/>
        <s v="IDN-2017-131961"/>
        <s v="IDN-2017-152436"/>
        <s v="IDN-2017-117926"/>
        <s v="IDN-2017-109960"/>
        <s v="IDN-2017-139199"/>
        <s v="IDN-2017-167920"/>
        <s v="IDN-2017-145366"/>
        <s v="IDN-2017-102407"/>
        <s v="IDN-2017-102659"/>
        <s v="IDN-2017-118038"/>
        <s v="IDN-2017-109715"/>
        <s v="IDN-2017-129833"/>
        <s v="IDN-2017-139402"/>
        <s v="IDN-2017-108329"/>
        <s v="IDN-2017-148012"/>
        <s v="IDN-2017-132927"/>
        <s v="IDN-2017-103814"/>
        <s v="IDN-2017-141201"/>
        <s v="IDN-2017-157651"/>
        <s v="IDN-2017-140907"/>
        <s v="IDN-2017-107748"/>
        <s v="IDN-2017-110149"/>
        <s v="IDN-2017-148922"/>
        <s v="IDN-2017-152695"/>
        <s v="IDN-2017-148446"/>
        <s v="IDN-2017-143798"/>
        <s v="IDN-2017-108294"/>
        <s v="IDN-2017-135503"/>
        <s v="IDN-2017-158967"/>
        <s v="IDN-2017-167150"/>
        <s v="IDN-2017-149706"/>
        <s v="IDN-2017-162565"/>
        <s v="IDN-2017-100230"/>
        <s v="IDN-2017-153871"/>
        <s v="IDN-2017-168389"/>
        <s v="IDN-2017-165099"/>
        <s v="IDN-2017-125213"/>
        <s v="IDN-2017-101798"/>
        <s v="IDN-2017-142776"/>
        <s v="IDN-2017-129581"/>
        <s v="IDN-2017-160759"/>
        <s v="IDN-2017-122770"/>
        <s v="IDN-2017-107986"/>
        <s v="IDN-2017-135377"/>
        <s v="IDN-2017-151799"/>
        <s v="IDN-2017-122595"/>
        <s v="IDN-2017-169859"/>
        <s v="IDN-2017-107629"/>
        <s v="IDN-2017-147333"/>
        <s v="IDN-2017-113992"/>
        <s v="IDN-2017-154116"/>
        <s v="IDN-2017-136063"/>
        <s v="IDN-2017-119564"/>
        <s v="IDN-2017-161578"/>
        <s v="IDN-2017-137428"/>
        <s v="IDN-2017-137463"/>
        <s v="IDN-2017-104381"/>
        <s v="IDN-2017-111808"/>
        <s v="IDN-2017-116855"/>
        <s v="IDN-2017-103443"/>
        <s v="IDN-2017-155362"/>
        <s v="IDN-2017-133431"/>
        <s v="IDN-2017-120936"/>
        <s v="IDN-2017-106964"/>
        <s v="IDN-2017-130309"/>
        <s v="IDN-2017-116701"/>
        <s v="IDN-2017-107342"/>
        <s v="IDN-2017-143252"/>
        <s v="IDN-2017-156664"/>
        <s v="IDN-2017-108287"/>
        <s v="IDN-2017-102099"/>
        <s v="IDN-2017-140585"/>
        <s v="IDN-2017-115602"/>
        <s v="IDN-2017-158736"/>
        <s v="IDN-2017-105886"/>
        <s v="IDN-2017-164000"/>
        <s v="IDN-2017-128160"/>
        <s v="IDN-2017-116946"/>
        <s v="IDN-2017-158729"/>
        <s v="IDN-2017-102197"/>
        <s v="IDN-2017-105480"/>
        <s v="IDN-2017-107461"/>
        <s v="IDN-2017-165841"/>
        <s v="IDN-2017-138380"/>
        <s v="IDN-2017-163405"/>
        <s v="IDN-2017-137456"/>
        <s v="IDN-2017-109589"/>
        <s v="IDN-2017-144827"/>
        <s v="IDN-2017-106782"/>
        <s v="IDN-2017-104927"/>
        <s v="IDN-2017-155376"/>
        <s v="IDN-2017-150910"/>
        <s v="IDN-2017-146164"/>
        <s v="IDN-2017-120376"/>
        <s v="IDN-2017-119578"/>
        <s v="IDN-2017-145310"/>
        <s v="IDN-2017-142909"/>
        <s v="IDN-2017-100412"/>
        <s v="IDN-2017-149699"/>
        <s v="IDN-2017-115931"/>
        <s v="IDN-2017-119193"/>
        <s v="IDN-2017-117443"/>
        <s v="IDN-2017-123463"/>
        <s v="IDN-2017-140627"/>
        <s v="IDN-2017-162670"/>
        <s v="IDN-2017-110625"/>
        <s v="IDN-2017-121216"/>
        <s v="IDN-2017-127929"/>
        <s v="IDN-2017-128734"/>
        <s v="IDN-2017-121195"/>
        <s v="IDN-2017-169411"/>
        <s v="IDN-2017-163671"/>
        <s v="IDN-2017-169978"/>
        <s v="IDN-2017-117933"/>
        <s v="IDN-2017-145219"/>
        <s v="IDN-2017-148355"/>
        <s v="IDN-2017-154935"/>
        <s v="IDN-2017-147956"/>
        <s v="IDN-2017-124296"/>
        <s v="IDN-2017-134194"/>
        <s v="IDN-2017-163510"/>
        <s v="IDN-2017-121398"/>
        <s v="IDN-2017-105620"/>
        <s v="IDN-2017-108756"/>
        <s v="IDN-2017-161480"/>
        <s v="IDN-2017-114055"/>
        <s v="IDN-2017-147669"/>
        <s v="IDN-2017-162880"/>
        <s v="IDN-2017-146780"/>
        <s v="IDN-2017-112487"/>
        <s v="IDN-2017-121741"/>
        <s v="IDN-2017-106705"/>
        <s v="IDN-2017-136238"/>
        <s v="IDN-2017-134404"/>
        <s v="IDN-2017-164826"/>
        <s v="IDN-2017-163860"/>
        <s v="IDN-2017-122798"/>
        <s v="IDN-2017-135111"/>
        <s v="IDN-2017-136539"/>
        <s v="IDN-2017-162068"/>
        <s v="IDN-2017-163979"/>
        <s v="IDN-2017-101322"/>
        <s v="IDN-2017-127516"/>
        <s v="IDN-2017-129805"/>
        <s v="IDN-2017-102638"/>
        <s v="IDN-2017-146626"/>
        <s v="IDN-2017-158526"/>
        <s v="IDN-2017-158673"/>
        <s v="IDN-2017-118885"/>
        <s v="IDN-2017-130631"/>
        <s v="IDN-2017-156720"/>
        <s v="IDN-2017-143259"/>
        <s v="IDN-2017-115427"/>
        <s v="IDN-2017-126221"/>
      </sharedItems>
    </cacheField>
    <cacheField name="tanggal_pemesanan" numFmtId="164">
      <sharedItems containsSemiMixedTypes="0" containsDate="1" containsString="0">
        <d v="2014-01-03T00:00:00Z"/>
        <d v="2014-01-04T00:00:00Z"/>
        <d v="2014-01-05T00:00:00Z"/>
        <d v="2014-01-06T00:00:00Z"/>
        <d v="2014-01-07T00:00:00Z"/>
        <d v="2014-01-09T00:00:00Z"/>
        <d v="2014-01-10T00:00:00Z"/>
        <d v="2014-01-11T00:00:00Z"/>
        <d v="2014-01-13T00:00:00Z"/>
        <d v="2014-01-14T00:00:00Z"/>
        <d v="2014-01-15T00:00:00Z"/>
        <d v="2014-01-16T00:00:00Z"/>
        <d v="2014-01-18T00:00:00Z"/>
        <d v="2014-01-19T00:00:00Z"/>
        <d v="2014-01-20T00:00:00Z"/>
        <d v="2014-01-21T00:00:00Z"/>
        <d v="2014-01-23T00:00:00Z"/>
        <d v="2014-01-26T00:00:00Z"/>
        <d v="2014-01-27T00:00:00Z"/>
        <d v="2014-01-28T00:00:00Z"/>
        <d v="2014-01-30T00:00:00Z"/>
        <d v="2014-01-31T00:00:00Z"/>
        <d v="2014-02-01T00:00:00Z"/>
        <d v="2014-02-02T00:00:00Z"/>
        <d v="2014-02-03T00:00:00Z"/>
        <d v="2014-02-04T00:00:00Z"/>
        <d v="2014-02-06T00:00:00Z"/>
        <d v="2014-02-07T00:00:00Z"/>
        <d v="2014-02-08T00:00:00Z"/>
        <d v="2014-02-11T00:00:00Z"/>
        <d v="2014-02-12T00:00:00Z"/>
        <d v="2014-02-14T00:00:00Z"/>
        <d v="2014-02-15T00:00:00Z"/>
        <d v="2014-02-16T00:00:00Z"/>
        <d v="2014-02-17T00:00:00Z"/>
        <d v="2014-02-18T00:00:00Z"/>
        <d v="2014-02-20T00:00:00Z"/>
        <d v="2014-02-21T00:00:00Z"/>
        <d v="2014-02-22T00:00:00Z"/>
        <d v="2014-02-23T00:00:00Z"/>
        <d v="2014-02-24T00:00:00Z"/>
        <d v="2014-02-27T00:00:00Z"/>
        <d v="2014-03-01T00:00:00Z"/>
        <d v="2014-03-02T00:00:00Z"/>
        <d v="2014-03-03T00:00:00Z"/>
        <d v="2014-03-04T00:00:00Z"/>
        <d v="2014-03-05T00:00:00Z"/>
        <d v="2014-03-07T00:00:00Z"/>
        <d v="2014-03-10T00:00:00Z"/>
        <d v="2014-03-11T00:00:00Z"/>
        <d v="2014-03-14T00:00:00Z"/>
        <d v="2014-03-15T00:00:00Z"/>
        <d v="2014-03-16T00:00:00Z"/>
        <d v="2014-03-17T00:00:00Z"/>
        <d v="2014-03-18T00:00:00Z"/>
        <d v="2014-03-19T00:00:00Z"/>
        <d v="2014-03-21T00:00:00Z"/>
        <d v="2014-03-22T00:00:00Z"/>
        <d v="2014-03-23T00:00:00Z"/>
        <d v="2014-03-24T00:00:00Z"/>
        <d v="2014-03-25T00:00:00Z"/>
        <d v="2014-03-26T00:00:00Z"/>
        <d v="2014-03-28T00:00:00Z"/>
        <d v="2014-03-29T00:00:00Z"/>
        <d v="2014-03-30T00:00:00Z"/>
        <d v="2014-03-31T00:00:00Z"/>
        <d v="2014-04-01T00:00:00Z"/>
        <d v="2014-04-02T00:00:00Z"/>
        <d v="2014-04-03T00:00:00Z"/>
        <d v="2014-04-04T00:00:00Z"/>
        <d v="2014-04-05T00:00:00Z"/>
        <d v="2014-04-06T00:00:00Z"/>
        <d v="2014-04-07T00:00:00Z"/>
        <d v="2014-04-08T00:00:00Z"/>
        <d v="2014-04-11T00:00:00Z"/>
        <d v="2014-04-12T00:00:00Z"/>
        <d v="2014-04-13T00:00:00Z"/>
        <d v="2014-04-15T00:00:00Z"/>
        <d v="2014-04-16T00:00:00Z"/>
        <d v="2014-04-18T00:00:00Z"/>
        <d v="2014-04-19T00:00:00Z"/>
        <d v="2014-04-20T00:00:00Z"/>
        <d v="2014-04-21T00:00:00Z"/>
        <d v="2014-04-22T00:00:00Z"/>
        <d v="2014-04-23T00:00:00Z"/>
        <d v="2014-04-25T00:00:00Z"/>
        <d v="2014-04-26T00:00:00Z"/>
        <d v="2014-04-28T00:00:00Z"/>
        <d v="2014-04-29T00:00:00Z"/>
        <d v="2014-04-30T00:00:00Z"/>
        <d v="2014-05-02T00:00:00Z"/>
        <d v="2014-05-03T00:00:00Z"/>
        <d v="2014-05-04T00:00:00Z"/>
        <d v="2014-05-05T00:00:00Z"/>
        <d v="2014-05-06T00:00:00Z"/>
        <d v="2014-05-07T00:00:00Z"/>
        <d v="2014-05-08T00:00:00Z"/>
        <d v="2014-05-09T00:00:00Z"/>
        <d v="2014-05-10T00:00:00Z"/>
        <d v="2014-05-11T00:00:00Z"/>
        <d v="2014-05-12T00:00:00Z"/>
        <d v="2014-05-13T00:00:00Z"/>
        <d v="2014-05-14T00:00:00Z"/>
        <d v="2014-05-16T00:00:00Z"/>
        <d v="2014-05-17T00:00:00Z"/>
        <d v="2014-05-18T00:00:00Z"/>
        <d v="2014-05-19T00:00:00Z"/>
        <d v="2014-05-20T00:00:00Z"/>
        <d v="2014-05-21T00:00:00Z"/>
        <d v="2014-05-22T00:00:00Z"/>
        <d v="2014-05-23T00:00:00Z"/>
        <d v="2014-05-24T00:00:00Z"/>
        <d v="2014-05-25T00:00:00Z"/>
        <d v="2014-05-26T00:00:00Z"/>
        <d v="2014-05-27T00:00:00Z"/>
        <d v="2014-05-28T00:00:00Z"/>
        <d v="2014-05-30T00:00:00Z"/>
        <d v="2014-05-31T00:00:00Z"/>
        <d v="2014-06-01T00:00:00Z"/>
        <d v="2014-06-02T00:00:00Z"/>
        <d v="2014-06-03T00:00:00Z"/>
        <d v="2014-06-04T00:00:00Z"/>
        <d v="2014-06-06T00:00:00Z"/>
        <d v="2014-06-07T00:00:00Z"/>
        <d v="2014-06-08T00:00:00Z"/>
        <d v="2014-06-09T00:00:00Z"/>
        <d v="2014-06-10T00:00:00Z"/>
        <d v="2014-06-13T00:00:00Z"/>
        <d v="2014-06-14T00:00:00Z"/>
        <d v="2014-06-15T00:00:00Z"/>
        <d v="2014-06-16T00:00:00Z"/>
        <d v="2014-06-17T00:00:00Z"/>
        <d v="2014-06-18T00:00:00Z"/>
        <d v="2014-06-20T00:00:00Z"/>
        <d v="2014-06-21T00:00:00Z"/>
        <d v="2014-06-22T00:00:00Z"/>
        <d v="2014-06-23T00:00:00Z"/>
        <d v="2014-06-24T00:00:00Z"/>
        <d v="2014-06-25T00:00:00Z"/>
        <d v="2014-06-27T00:00:00Z"/>
        <d v="2014-06-28T00:00:00Z"/>
        <d v="2014-06-29T00:00:00Z"/>
        <d v="2014-06-30T00:00:00Z"/>
        <d v="2014-07-01T00:00:00Z"/>
        <d v="2014-07-02T00:00:00Z"/>
        <d v="2014-07-04T00:00:00Z"/>
        <d v="2014-07-05T00:00:00Z"/>
        <d v="2014-07-06T00:00:00Z"/>
        <d v="2014-07-07T00:00:00Z"/>
        <d v="2014-07-08T00:00:00Z"/>
        <d v="2014-07-09T00:00:00Z"/>
        <d v="2014-07-11T00:00:00Z"/>
        <d v="2014-07-12T00:00:00Z"/>
        <d v="2014-07-13T00:00:00Z"/>
        <d v="2014-07-14T00:00:00Z"/>
        <d v="2014-07-15T00:00:00Z"/>
        <d v="2014-07-18T00:00:00Z"/>
        <d v="2014-07-19T00:00:00Z"/>
        <d v="2014-07-20T00:00:00Z"/>
        <d v="2014-07-21T00:00:00Z"/>
        <d v="2014-07-22T00:00:00Z"/>
        <d v="2014-07-23T00:00:00Z"/>
        <d v="2014-07-25T00:00:00Z"/>
        <d v="2014-07-26T00:00:00Z"/>
        <d v="2014-07-27T00:00:00Z"/>
        <d v="2014-07-28T00:00:00Z"/>
        <d v="2014-07-30T00:00:00Z"/>
        <d v="2014-08-01T00:00:00Z"/>
        <d v="2014-08-02T00:00:00Z"/>
        <d v="2014-08-03T00:00:00Z"/>
        <d v="2014-08-04T00:00:00Z"/>
        <d v="2014-08-05T00:00:00Z"/>
        <d v="2014-08-06T00:00:00Z"/>
        <d v="2014-08-08T00:00:00Z"/>
        <d v="2014-08-09T00:00:00Z"/>
        <d v="2014-08-11T00:00:00Z"/>
        <d v="2014-08-12T00:00:00Z"/>
        <d v="2014-08-15T00:00:00Z"/>
        <d v="2014-08-16T00:00:00Z"/>
        <d v="2014-08-17T00:00:00Z"/>
        <d v="2014-08-19T00:00:00Z"/>
        <d v="2014-08-20T00:00:00Z"/>
        <d v="2014-08-22T00:00:00Z"/>
        <d v="2014-08-23T00:00:00Z"/>
        <d v="2014-08-24T00:00:00Z"/>
        <d v="2014-08-25T00:00:00Z"/>
        <d v="2014-08-26T00:00:00Z"/>
        <d v="2014-08-27T00:00:00Z"/>
        <d v="2014-08-29T00:00:00Z"/>
        <d v="2014-08-30T00:00:00Z"/>
        <d v="2014-08-31T00:00:00Z"/>
        <d v="2014-09-01T00:00:00Z"/>
        <d v="2014-09-02T00:00:00Z"/>
        <d v="2014-09-03T00:00:00Z"/>
        <d v="2014-09-05T00:00:00Z"/>
        <d v="2014-09-06T00:00:00Z"/>
        <d v="2014-09-07T00:00:00Z"/>
        <d v="2014-09-08T00:00:00Z"/>
        <d v="2014-09-09T00:00:00Z"/>
        <d v="2014-09-10T00:00:00Z"/>
        <d v="2014-09-11T00:00:00Z"/>
        <d v="2014-09-12T00:00:00Z"/>
        <d v="2014-09-13T00:00:00Z"/>
        <d v="2014-09-14T00:00:00Z"/>
        <d v="2014-09-15T00:00:00Z"/>
        <d v="2014-09-16T00:00:00Z"/>
        <d v="2014-09-17T00:00:00Z"/>
        <d v="2014-09-19T00:00:00Z"/>
        <d v="2014-09-20T00:00:00Z"/>
        <d v="2014-09-21T00:00:00Z"/>
        <d v="2014-09-22T00:00:00Z"/>
        <d v="2014-09-23T00:00:00Z"/>
        <d v="2014-09-24T00:00:00Z"/>
        <d v="2014-09-25T00:00:00Z"/>
        <d v="2014-09-26T00:00:00Z"/>
        <d v="2014-09-27T00:00:00Z"/>
        <d v="2014-09-28T00:00:00Z"/>
        <d v="2014-09-29T00:00:00Z"/>
        <d v="2014-09-30T00:00:00Z"/>
        <d v="2014-10-01T00:00:00Z"/>
        <d v="2014-10-02T00:00:00Z"/>
        <d v="2014-10-03T00:00:00Z"/>
        <d v="2014-10-04T00:00:00Z"/>
        <d v="2014-10-05T00:00:00Z"/>
        <d v="2014-10-06T00:00:00Z"/>
        <d v="2014-10-07T00:00:00Z"/>
        <d v="2014-10-08T00:00:00Z"/>
        <d v="2014-10-09T00:00:00Z"/>
        <d v="2014-10-10T00:00:00Z"/>
        <d v="2014-10-11T00:00:00Z"/>
        <d v="2014-10-12T00:00:00Z"/>
        <d v="2014-10-13T00:00:00Z"/>
        <d v="2014-10-14T00:00:00Z"/>
        <d v="2014-10-15T00:00:00Z"/>
        <d v="2014-10-16T00:00:00Z"/>
        <d v="2014-10-17T00:00:00Z"/>
        <d v="2014-10-18T00:00:00Z"/>
        <d v="2014-10-19T00:00:00Z"/>
        <d v="2014-10-20T00:00:00Z"/>
        <d v="2014-10-21T00:00:00Z"/>
        <d v="2014-10-22T00:00:00Z"/>
        <d v="2014-10-24T00:00:00Z"/>
        <d v="2014-10-25T00:00:00Z"/>
        <d v="2014-10-26T00:00:00Z"/>
        <d v="2014-10-27T00:00:00Z"/>
        <d v="2014-10-28T00:00:00Z"/>
        <d v="2014-10-29T00:00:00Z"/>
        <d v="2014-10-31T00:00:00Z"/>
        <d v="2014-11-01T00:00:00Z"/>
        <d v="2014-11-02T00:00:00Z"/>
        <d v="2014-11-03T00:00:00Z"/>
        <d v="2014-11-04T00:00:00Z"/>
        <d v="2014-11-05T00:00:00Z"/>
        <d v="2014-11-06T00:00:00Z"/>
        <d v="2014-11-07T00:00:00Z"/>
        <d v="2014-11-08T00:00:00Z"/>
        <d v="2014-11-09T00:00:00Z"/>
        <d v="2014-11-10T00:00:00Z"/>
        <d v="2014-11-11T00:00:00Z"/>
        <d v="2014-11-12T00:00:00Z"/>
        <d v="2014-11-14T00:00:00Z"/>
        <d v="2014-11-15T00:00:00Z"/>
        <d v="2014-11-16T00:00:00Z"/>
        <d v="2014-11-17T00:00:00Z"/>
        <d v="2014-11-18T00:00:00Z"/>
        <d v="2014-11-19T00:00:00Z"/>
        <d v="2014-11-20T00:00:00Z"/>
        <d v="2014-11-21T00:00:00Z"/>
        <d v="2014-11-22T00:00:00Z"/>
        <d v="2014-11-23T00:00:00Z"/>
        <d v="2014-11-24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5T00:00:00Z"/>
        <d v="2014-12-06T00:00:00Z"/>
        <d v="2014-12-07T00:00:00Z"/>
        <d v="2014-12-08T00:00:00Z"/>
        <d v="2014-12-09T00:00:00Z"/>
        <d v="2014-12-10T00:00:00Z"/>
        <d v="2014-12-12T00:00:00Z"/>
        <d v="2014-12-13T00:00:00Z"/>
        <d v="2014-12-14T00:00:00Z"/>
        <d v="2014-12-15T00:00:00Z"/>
        <d v="2014-12-16T00:00:00Z"/>
        <d v="2014-12-17T00:00:00Z"/>
        <d v="2014-12-19T00:00:00Z"/>
        <d v="2014-12-20T00:00:00Z"/>
        <d v="2014-12-21T00:00:00Z"/>
        <d v="2014-12-22T00:00:00Z"/>
        <d v="2014-12-23T00:00:00Z"/>
        <d v="2014-12-24T00:00:00Z"/>
        <d v="2014-12-26T00:00:00Z"/>
        <d v="2014-12-27T00:00:00Z"/>
        <d v="2014-12-28T00:00:00Z"/>
        <d v="2014-12-29T00:00:00Z"/>
        <d v="2014-12-30T00:00:00Z"/>
        <d v="2014-12-31T00:00:00Z"/>
        <d v="2015-01-02T00:00:00Z"/>
        <d v="2015-01-03T00:00:00Z"/>
        <d v="2015-01-04T00:00:00Z"/>
        <d v="2015-01-05T00:00:00Z"/>
        <d v="2015-01-06T00:00:00Z"/>
        <d v="2015-01-09T00:00:00Z"/>
        <d v="2015-01-10T00:00:00Z"/>
        <d v="2015-01-12T00:00:00Z"/>
        <d v="2015-01-13T00:00:00Z"/>
        <d v="2015-01-17T00:00:00Z"/>
        <d v="2015-01-19T00:00:00Z"/>
        <d v="2015-01-23T00:00:00Z"/>
        <d v="2015-01-24T00:00:00Z"/>
        <d v="2015-01-26T00:00:00Z"/>
        <d v="2015-01-27T00:00:00Z"/>
        <d v="2015-01-28T00:00:00Z"/>
        <d v="2015-01-30T00:00:00Z"/>
        <d v="2015-01-31T00:00:00Z"/>
        <d v="2015-02-03T00:00:00Z"/>
        <d v="2015-02-06T00:00:00Z"/>
        <d v="2015-02-07T00:00:00Z"/>
        <d v="2015-02-08T00:00:00Z"/>
        <d v="2015-02-09T00:00:00Z"/>
        <d v="2015-02-10T00:00:00Z"/>
        <d v="2015-02-14T00:00:00Z"/>
        <d v="2015-02-15T00:00:00Z"/>
        <d v="2015-02-16T00:00:00Z"/>
        <d v="2015-02-18T00:00:00Z"/>
        <d v="2015-02-20T00:00:00Z"/>
        <d v="2015-02-21T00:00:00Z"/>
        <d v="2015-02-22T00:00:00Z"/>
        <d v="2015-02-23T00:00:00Z"/>
        <d v="2015-02-25T00:00:00Z"/>
        <d v="2015-02-27T00:00:00Z"/>
        <d v="2015-02-28T00:00:00Z"/>
        <d v="2015-03-01T00:00:00Z"/>
        <d v="2015-03-02T00:00:00Z"/>
        <d v="2015-03-05T00:00:00Z"/>
        <d v="2015-03-06T00:00:00Z"/>
        <d v="2015-03-07T00:00:00Z"/>
        <d v="2015-03-08T00:00:00Z"/>
        <d v="2015-03-09T00:00:00Z"/>
        <d v="2015-03-10T00:00:00Z"/>
        <d v="2015-03-12T00:00:00Z"/>
        <d v="2015-03-13T00:00:00Z"/>
        <d v="2015-03-14T00:00:00Z"/>
        <d v="2015-03-15T00:00:00Z"/>
        <d v="2015-03-16T00:00:00Z"/>
        <d v="2015-03-17T00:00:00Z"/>
        <d v="2015-03-19T00:00:00Z"/>
        <d v="2015-03-20T00:00:00Z"/>
        <d v="2015-03-21T00:00:00Z"/>
        <d v="2015-03-22T00:00:00Z"/>
        <d v="2015-03-23T00:00:00Z"/>
        <d v="2015-03-24T00:00:00Z"/>
        <d v="2015-03-26T00:00:00Z"/>
        <d v="2015-03-27T00:00:00Z"/>
        <d v="2015-03-28T00:00:00Z"/>
        <d v="2015-03-29T00:00:00Z"/>
        <d v="2015-03-30T00:00:00Z"/>
        <d v="2015-03-31T00:00:00Z"/>
        <d v="2015-04-02T00:00:00Z"/>
        <d v="2015-04-04T00:00:00Z"/>
        <d v="2015-04-05T00:00:00Z"/>
        <d v="2015-04-06T00:00:00Z"/>
        <d v="2015-04-07T00:00:00Z"/>
        <d v="2015-04-09T00:00:00Z"/>
        <d v="2015-04-10T00:00:00Z"/>
        <d v="2015-04-11T00:00:00Z"/>
        <d v="2015-04-12T00:00:00Z"/>
        <d v="2015-04-13T00:00:00Z"/>
        <d v="2015-04-14T00:00:00Z"/>
        <d v="2015-04-16T00:00:00Z"/>
        <d v="2015-04-17T00:00:00Z"/>
        <d v="2015-04-18T00:00:00Z"/>
        <d v="2015-04-19T00:00:00Z"/>
        <d v="2015-04-20T00:00:00Z"/>
        <d v="2015-04-21T00:00:00Z"/>
        <d v="2015-04-22T00:00:00Z"/>
        <d v="2015-04-24T00:00:00Z"/>
        <d v="2015-04-25T00:00:00Z"/>
        <d v="2015-04-26T00:00:00Z"/>
        <d v="2015-04-27T00:00:00Z"/>
        <d v="2015-04-28T00:00:00Z"/>
        <d v="2015-04-29T00:00:00Z"/>
        <d v="2015-04-30T00:00:00Z"/>
        <d v="2015-05-01T00:00:00Z"/>
        <d v="2015-05-02T00:00:00Z"/>
        <d v="2015-05-03T00:00:00Z"/>
        <d v="2015-05-04T00:00:00Z"/>
        <d v="2015-05-07T00:00:00Z"/>
        <d v="2015-05-08T00:00:00Z"/>
        <d v="2015-05-09T00:00:00Z"/>
        <d v="2015-05-10T00:00:00Z"/>
        <d v="2015-05-11T00:00:00Z"/>
        <d v="2015-05-12T00:00:00Z"/>
        <d v="2015-05-13T00:00:00Z"/>
        <d v="2015-05-14T00:00:00Z"/>
        <d v="2015-05-15T00:00:00Z"/>
        <d v="2015-05-16T00:00:00Z"/>
        <d v="2015-05-17T00:00:00Z"/>
        <d v="2015-05-18T00:00:00Z"/>
        <d v="2015-05-20T00:00:00Z"/>
        <d v="2015-05-21T00:00:00Z"/>
        <d v="2015-05-22T00:00:00Z"/>
        <d v="2015-05-23T00:00:00Z"/>
        <d v="2015-05-24T00:00:00Z"/>
        <d v="2015-05-25T00:00:00Z"/>
        <d v="2015-05-26T00:00:00Z"/>
        <d v="2015-05-28T00:00:00Z"/>
        <d v="2015-05-29T00:00:00Z"/>
        <d v="2015-05-30T00:00:00Z"/>
        <d v="2015-05-31T00:00:00Z"/>
        <d v="2015-06-01T00:00:00Z"/>
        <d v="2015-06-04T00:00:00Z"/>
        <d v="2015-06-05T00:00:00Z"/>
        <d v="2015-06-07T00:00:00Z"/>
        <d v="2015-06-08T00:00:00Z"/>
        <d v="2015-06-09T00:00:00Z"/>
        <d v="2015-06-11T00:00:00Z"/>
        <d v="2015-06-12T00:00:00Z"/>
        <d v="2015-06-13T00:00:00Z"/>
        <d v="2015-06-14T00:00:00Z"/>
        <d v="2015-06-15T00:00:00Z"/>
        <d v="2015-06-16T00:00:00Z"/>
        <d v="2015-06-18T00:00:00Z"/>
        <d v="2015-06-19T00:00:00Z"/>
        <d v="2015-06-20T00:00:00Z"/>
        <d v="2015-06-21T00:00:00Z"/>
        <d v="2015-06-22T00:00:00Z"/>
        <d v="2015-06-23T00:00:00Z"/>
        <d v="2015-06-25T00:00:00Z"/>
        <d v="2015-06-26T00:00:00Z"/>
        <d v="2015-06-28T00:00:00Z"/>
        <d v="2015-06-29T00:00:00Z"/>
        <d v="2015-07-02T00:00:00Z"/>
        <d v="2015-07-03T00:00:00Z"/>
        <d v="2015-07-04T00:00:00Z"/>
        <d v="2015-07-05T00:00:00Z"/>
        <d v="2015-07-06T00:00:00Z"/>
        <d v="2015-07-08T00:00:00Z"/>
        <d v="2015-07-09T00:00:00Z"/>
        <d v="2015-07-10T00:00:00Z"/>
        <d v="2015-07-11T00:00:00Z"/>
        <d v="2015-07-12T00:00:00Z"/>
        <d v="2015-07-13T00:00:00Z"/>
        <d v="2015-07-14T00:00:00Z"/>
        <d v="2015-07-16T00:00:00Z"/>
        <d v="2015-07-17T00:00:00Z"/>
        <d v="2015-07-18T00:00:00Z"/>
        <d v="2015-07-19T00:00:00Z"/>
        <d v="2015-07-20T00:00:00Z"/>
        <d v="2015-07-23T00:00:00Z"/>
        <d v="2015-07-24T00:00:00Z"/>
        <d v="2015-07-25T00:00:00Z"/>
        <d v="2015-07-26T00:00:00Z"/>
        <d v="2015-07-27T00:00:00Z"/>
        <d v="2015-07-30T00:00:00Z"/>
        <d v="2015-07-31T00:00:00Z"/>
        <d v="2015-08-01T00:00:00Z"/>
        <d v="2015-08-02T00:00:00Z"/>
        <d v="2015-08-05T00:00:00Z"/>
        <d v="2015-08-06T00:00:00Z"/>
        <d v="2015-08-07T00:00:00Z"/>
        <d v="2015-08-08T00:00:00Z"/>
        <d v="2015-08-09T00:00:00Z"/>
        <d v="2015-08-10T00:00:00Z"/>
        <d v="2015-08-11T00:00:00Z"/>
        <d v="2015-08-13T00:00:00Z"/>
        <d v="2015-08-15T00:00:00Z"/>
        <d v="2015-08-16T00:00:00Z"/>
        <d v="2015-08-17T00:00:00Z"/>
        <d v="2015-08-21T00:00:00Z"/>
        <d v="2015-08-22T00:00:00Z"/>
        <d v="2015-08-23T00:00:00Z"/>
        <d v="2015-08-24T00:00:00Z"/>
        <d v="2015-08-25T00:00:00Z"/>
        <d v="2015-08-27T00:00:00Z"/>
        <d v="2015-08-28T00:00:00Z"/>
        <d v="2015-08-29T00:00:00Z"/>
        <d v="2015-08-31T00:00:00Z"/>
        <d v="2015-09-01T00:00:00Z"/>
        <d v="2015-09-03T00:00:00Z"/>
        <d v="2015-09-04T00:00:00Z"/>
        <d v="2015-09-05T00:00:00Z"/>
        <d v="2015-09-06T00:00:00Z"/>
        <d v="2015-09-07T00:00:00Z"/>
        <d v="2015-09-08T00:00:00Z"/>
        <d v="2015-09-10T00:00:00Z"/>
        <d v="2015-09-11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2T00:00:00Z"/>
        <d v="2015-09-24T00:00:00Z"/>
        <d v="2015-09-25T00:00:00Z"/>
        <d v="2015-09-26T00:00:00Z"/>
        <d v="2015-09-27T00:00:00Z"/>
        <d v="2015-09-28T00:00:00Z"/>
        <d v="2015-10-01T00:00:00Z"/>
        <d v="2015-10-02T00:00:00Z"/>
        <d v="2015-10-03T00:00:00Z"/>
        <d v="2015-10-04T00:00:00Z"/>
        <d v="2015-10-05T00:00:00Z"/>
        <d v="2015-10-08T00:00:00Z"/>
        <d v="2015-10-09T00:00:00Z"/>
        <d v="2015-10-10T00:00:00Z"/>
        <d v="2015-10-11T00:00:00Z"/>
        <d v="2015-10-12T00:00:00Z"/>
        <d v="2015-10-13T00:00:00Z"/>
        <d v="2015-10-15T00:00:00Z"/>
        <d v="2015-10-16T00:00:00Z"/>
        <d v="2015-10-17T00:00:00Z"/>
        <d v="2015-10-18T00:00:00Z"/>
        <d v="2015-10-19T00:00:00Z"/>
        <d v="2015-10-20T00:00:00Z"/>
        <d v="2015-10-22T00:00:00Z"/>
        <d v="2015-10-23T00:00:00Z"/>
        <d v="2015-10-24T00:00:00Z"/>
        <d v="2015-10-25T00:00:00Z"/>
        <d v="2015-10-26T00:00:00Z"/>
        <d v="2015-10-28T00:00:00Z"/>
        <d v="2015-10-29T00:00:00Z"/>
        <d v="2015-10-30T00:00:00Z"/>
        <d v="2015-10-31T00:00:00Z"/>
        <d v="2015-11-01T00:00:00Z"/>
        <d v="2015-11-02T00:00:00Z"/>
        <d v="2015-11-03T00:00:00Z"/>
        <d v="2015-11-05T00:00:00Z"/>
        <d v="2015-11-06T00:00:00Z"/>
        <d v="2015-11-07T00:00:00Z"/>
        <d v="2015-11-08T00:00:00Z"/>
        <d v="2015-11-09T00:00:00Z"/>
        <d v="2015-11-10T00:00:00Z"/>
        <d v="2015-11-11T00:00:00Z"/>
        <d v="2015-11-12T00:00:00Z"/>
        <d v="2015-11-13T00:00:00Z"/>
        <d v="2015-11-14T00:00:00Z"/>
        <d v="2015-11-15T00:00:00Z"/>
        <d v="2015-11-16T00:00:00Z"/>
        <d v="2015-11-17T00:00:00Z"/>
        <d v="2015-11-19T00:00:00Z"/>
        <d v="2015-11-20T00:00:00Z"/>
        <d v="2015-11-21T00:00:00Z"/>
        <d v="2015-11-22T00:00:00Z"/>
        <d v="2015-11-23T00:00:00Z"/>
        <d v="2015-11-24T00:00:00Z"/>
        <d v="2015-11-25T00:00:00Z"/>
        <d v="2015-11-26T00:00:00Z"/>
        <d v="2015-11-27T00:00:00Z"/>
        <d v="2015-11-28T00:00:00Z"/>
        <d v="2015-11-29T00:00:00Z"/>
        <d v="2015-11-30T00:00:00Z"/>
        <d v="2015-12-01T00:00:00Z"/>
        <d v="2015-12-03T00:00:00Z"/>
        <d v="2015-12-04T00:00:00Z"/>
        <d v="2015-12-05T00:00:00Z"/>
        <d v="2015-12-06T00:00:00Z"/>
        <d v="2015-12-07T00:00:00Z"/>
        <d v="2015-12-08T00:00:00Z"/>
        <d v="2015-12-09T00:00:00Z"/>
        <d v="2015-12-10T00:00:00Z"/>
        <d v="2015-12-11T00:00:00Z"/>
        <d v="2015-12-12T00:00:00Z"/>
        <d v="2015-12-13T00:00:00Z"/>
        <d v="2015-12-14T00:00:00Z"/>
        <d v="2015-12-15T00:00:00Z"/>
        <d v="2015-12-16T00:00:00Z"/>
        <d v="2015-12-17T00:00:00Z"/>
        <d v="2015-12-18T00:00:00Z"/>
        <d v="2015-12-19T00:00:00Z"/>
        <d v="2015-12-20T00:00:00Z"/>
        <d v="2015-12-21T00:00:00Z"/>
        <d v="2015-12-22T00:00:00Z"/>
        <d v="2015-12-23T00:00:00Z"/>
        <d v="2015-12-24T00:00:00Z"/>
        <d v="2015-12-25T00:00:00Z"/>
        <d v="2015-12-26T00:00:00Z"/>
        <d v="2015-12-27T00:00:00Z"/>
        <d v="2015-12-28T00:00:00Z"/>
        <d v="2015-12-29T00:00:00Z"/>
        <d v="2015-12-30T00:00:00Z"/>
        <d v="2015-12-31T00:00:00Z"/>
        <d v="2016-01-02T00:00:00Z"/>
        <d v="2016-01-03T00:00:00Z"/>
        <d v="2016-01-04T00:00:00Z"/>
        <d v="2016-01-05T00:00:00Z"/>
        <d v="2016-01-07T00:00:00Z"/>
        <d v="2016-01-08T00:00:00Z"/>
        <d v="2016-01-09T00:00:00Z"/>
        <d v="2016-01-10T00:00:00Z"/>
        <d v="2016-01-11T00:00:00Z"/>
        <d v="2016-01-14T00:00:00Z"/>
        <d v="2016-01-15T00:00:00Z"/>
        <d v="2016-01-16T00:00:00Z"/>
        <d v="2016-01-17T00:00:00Z"/>
        <d v="2016-01-21T00:00:00Z"/>
        <d v="2016-01-22T00:00:00Z"/>
        <d v="2016-01-23T00:00:00Z"/>
        <d v="2016-01-24T00:00:00Z"/>
        <d v="2016-01-25T00:00:00Z"/>
        <d v="2016-01-28T00:00:00Z"/>
        <d v="2016-01-30T00:00:00Z"/>
        <d v="2016-01-31T00:00:00Z"/>
        <d v="2016-02-01T00:00:00Z"/>
        <d v="2016-02-02T00:00:00Z"/>
        <d v="2016-02-03T00:00:00Z"/>
        <d v="2016-02-04T00:00:00Z"/>
        <d v="2016-02-05T00:00:00Z"/>
        <d v="2016-02-06T00:00:00Z"/>
        <d v="2016-02-07T00:00:00Z"/>
        <d v="2016-02-08T00:00:00Z"/>
        <d v="2016-02-09T00:00:00Z"/>
        <d v="2016-02-11T00:00:00Z"/>
        <d v="2016-02-12T00:00:00Z"/>
        <d v="2016-02-13T00:00:00Z"/>
        <d v="2016-02-14T00:00:00Z"/>
        <d v="2016-02-15T00:00:00Z"/>
        <d v="2016-02-16T00:00:00Z"/>
        <d v="2016-02-19T00:00:00Z"/>
        <d v="2016-02-20T00:00:00Z"/>
        <d v="2016-02-21T00:00:00Z"/>
        <d v="2016-02-22T00:00:00Z"/>
        <d v="2016-02-23T00:00:00Z"/>
        <d v="2016-02-25T00:00:00Z"/>
        <d v="2016-02-27T00:00:00Z"/>
        <d v="2016-02-28T00:00:00Z"/>
        <d v="2016-02-29T00:00:00Z"/>
        <d v="2016-03-01T00:00:00Z"/>
        <d v="2016-03-03T00:00:00Z"/>
        <d v="2016-03-04T00:00:00Z"/>
        <d v="2016-03-05T00:00:00Z"/>
        <d v="2016-03-06T00:00:00Z"/>
        <d v="2016-03-07T00:00:00Z"/>
        <d v="2016-03-08T00:00:00Z"/>
        <d v="2016-03-09T00:00:00Z"/>
        <d v="2016-03-10T00:00:00Z"/>
        <d v="2016-03-11T00:00:00Z"/>
        <d v="2016-03-12T00:00:00Z"/>
        <d v="2016-03-13T00:00:00Z"/>
        <d v="2016-03-14T00:00:00Z"/>
        <d v="2016-03-15T00:00:00Z"/>
        <d v="2016-03-17T00:00:00Z"/>
        <d v="2016-03-18T00:00:00Z"/>
        <d v="2016-03-19T00:00:00Z"/>
        <d v="2016-03-20T00:00:00Z"/>
        <d v="2016-03-21T00:00:00Z"/>
        <d v="2016-03-22T00:00:00Z"/>
        <d v="2016-03-24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4T00:00:00Z"/>
        <d v="2016-04-05T00:00:00Z"/>
        <d v="2016-04-06T00:00:00Z"/>
        <d v="2016-04-07T00:00:00Z"/>
        <d v="2016-04-08T00:00:00Z"/>
        <d v="2016-04-09T00:00:00Z"/>
        <d v="2016-04-10T00:00:00Z"/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1T00:00:00Z"/>
        <d v="2016-04-22T00:00:00Z"/>
        <d v="2016-04-23T00:00:00Z"/>
        <d v="2016-04-24T00:00:00Z"/>
        <d v="2016-04-25T00:00:00Z"/>
        <d v="2016-04-26T00:00:00Z"/>
        <d v="2016-04-28T00:00:00Z"/>
        <d v="2016-04-30T00:00:00Z"/>
        <d v="2016-05-01T00:00:00Z"/>
        <d v="2016-05-02T00:00:00Z"/>
        <d v="2016-05-03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  <d v="2016-05-14T00:00:00Z"/>
        <d v="2016-05-15T00:00:00Z"/>
        <d v="2016-05-16T00:00:00Z"/>
        <d v="2016-05-17T00:00:00Z"/>
        <d v="2016-05-18T00:00:00Z"/>
        <d v="2016-05-19T00:00:00Z"/>
        <d v="2016-05-20T00:00:00Z"/>
        <d v="2016-05-21T00:00:00Z"/>
        <d v="2016-05-22T00:00:00Z"/>
        <d v="2016-05-23T00:00:00Z"/>
        <d v="2016-05-24T00:00:00Z"/>
        <d v="2016-05-25T00:00:00Z"/>
        <d v="2016-05-26T00:00:00Z"/>
        <d v="2016-05-27T00:00:00Z"/>
        <d v="2016-05-28T00:00:00Z"/>
        <d v="2016-05-29T00:00:00Z"/>
        <d v="2016-05-30T00:00:00Z"/>
        <d v="2016-05-31T00:00:00Z"/>
        <d v="2016-06-02T00:00:00Z"/>
        <d v="2016-06-03T00:00:00Z"/>
        <d v="2016-06-04T00:00:00Z"/>
        <d v="2016-06-05T00:00:00Z"/>
        <d v="2016-06-06T00:00:00Z"/>
        <d v="2016-06-07T00:00:00Z"/>
        <d v="2016-06-09T00:00:00Z"/>
        <d v="2016-06-10T00:00:00Z"/>
        <d v="2016-06-11T00:00:00Z"/>
        <d v="2016-06-12T00:00:00Z"/>
        <d v="2016-06-13T00:00:00Z"/>
        <d v="2016-06-14T00:00:00Z"/>
        <d v="2016-06-15T00:00:00Z"/>
        <d v="2016-06-16T00:00:00Z"/>
        <d v="2016-06-17T00:00:00Z"/>
        <d v="2016-06-18T00:00:00Z"/>
        <d v="2016-06-19T00:00:00Z"/>
        <d v="2016-06-20T00:00:00Z"/>
        <d v="2016-06-21T00:00:00Z"/>
        <d v="2016-06-23T00:00:00Z"/>
        <d v="2016-06-24T00:00:00Z"/>
        <d v="2016-06-25T00:00:00Z"/>
        <d v="2016-06-26T00:00:00Z"/>
        <d v="2016-06-27T00:00:00Z"/>
        <d v="2016-06-28T00:00:00Z"/>
        <d v="2016-06-29T00:00:00Z"/>
        <d v="2016-06-30T00:00:00Z"/>
        <d v="2016-07-01T00:00:00Z"/>
        <d v="2016-07-02T00:00:00Z"/>
        <d v="2016-07-03T00:00:00Z"/>
        <d v="2016-07-04T00:00:00Z"/>
        <d v="2016-07-07T00:00:00Z"/>
        <d v="2016-07-08T00:00:00Z"/>
        <d v="2016-07-09T00:00:00Z"/>
        <d v="2016-07-10T00:00:00Z"/>
        <d v="2016-07-12T00:00:00Z"/>
        <d v="2016-07-14T00:00:00Z"/>
        <d v="2016-07-15T00:00:00Z"/>
        <d v="2016-07-16T00:00:00Z"/>
        <d v="2016-07-17T00:00:00Z"/>
        <d v="2016-07-18T00:00:00Z"/>
        <d v="2016-07-19T00:00:00Z"/>
        <d v="2016-07-20T00:00:00Z"/>
        <d v="2016-07-21T00:00:00Z"/>
        <d v="2016-07-22T00:00:00Z"/>
        <d v="2016-07-23T00:00:00Z"/>
        <d v="2016-07-24T00:00:00Z"/>
        <d v="2016-07-25T00:00:00Z"/>
        <d v="2016-07-28T00:00:00Z"/>
        <d v="2016-07-29T00:00:00Z"/>
        <d v="2016-07-30T00:00:00Z"/>
        <d v="2016-07-31T00:00:00Z"/>
        <d v="2016-08-01T00:00:00Z"/>
        <d v="2016-08-02T00:00:00Z"/>
        <d v="2016-08-03T00:00:00Z"/>
        <d v="2016-08-04T00:00:00Z"/>
        <d v="2016-08-05T00:00:00Z"/>
        <d v="2016-08-06T00:00:00Z"/>
        <d v="2016-08-07T00:00:00Z"/>
        <d v="2016-08-08T00:00:00Z"/>
        <d v="2016-08-09T00:00:00Z"/>
        <d v="2016-08-11T00:00:00Z"/>
        <d v="2016-08-12T00:00:00Z"/>
        <d v="2016-08-13T00:00:00Z"/>
        <d v="2016-08-14T00:00:00Z"/>
        <d v="2016-08-15T00:00:00Z"/>
        <d v="2016-08-16T00:00:00Z"/>
        <d v="2016-08-17T00:00:00Z"/>
        <d v="2016-08-18T00:00:00Z"/>
        <d v="2016-08-19T00:00:00Z"/>
        <d v="2016-08-20T00:00:00Z"/>
        <d v="2016-08-21T00:00:00Z"/>
        <d v="2016-08-22T00:00:00Z"/>
        <d v="2016-08-23T00:00:00Z"/>
        <d v="2016-08-26T00:00:00Z"/>
        <d v="2016-08-27T00:00:00Z"/>
        <d v="2016-08-28T00:00:00Z"/>
        <d v="2016-08-29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8T00:00:00Z"/>
        <d v="2016-09-09T00:00:00Z"/>
        <d v="2016-09-10T00:00:00Z"/>
        <d v="2016-09-11T00:00:00Z"/>
        <d v="2016-09-12T00:00:00Z"/>
        <d v="2016-09-13T00:00:00Z"/>
        <d v="2016-09-14T00:00:00Z"/>
        <d v="2016-09-15T00:00:00Z"/>
        <d v="2016-09-16T00:00:00Z"/>
        <d v="2016-09-17T00:00:00Z"/>
        <d v="2016-09-18T00:00:00Z"/>
        <d v="2016-09-19T00:00:00Z"/>
        <d v="2016-09-20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29T00:00:00Z"/>
        <d v="2016-09-30T00:00:00Z"/>
        <d v="2016-10-01T00:00:00Z"/>
        <d v="2016-10-02T00:00:00Z"/>
        <d v="2016-10-03T00:00:00Z"/>
        <d v="2016-10-04T00:00:00Z"/>
        <d v="2016-10-06T00:00:00Z"/>
        <d v="2016-10-07T00:00:00Z"/>
        <d v="2016-10-08T00:00:00Z"/>
        <d v="2016-10-09T00:00:00Z"/>
        <d v="2016-10-10T00:00:00Z"/>
        <d v="2016-10-11T00:00:00Z"/>
        <d v="2016-10-13T00:00:00Z"/>
        <d v="2016-10-14T00:00:00Z"/>
        <d v="2016-10-15T00:00:00Z"/>
        <d v="2016-10-16T00:00:00Z"/>
        <d v="2016-10-17T00:00:00Z"/>
        <d v="2016-10-18T00:00:00Z"/>
        <d v="2016-10-20T00:00:00Z"/>
        <d v="2016-10-21T00:00:00Z"/>
        <d v="2016-10-22T00:00:00Z"/>
        <d v="2016-10-23T00:00:00Z"/>
        <d v="2016-10-24T00:00:00Z"/>
        <d v="2016-10-25T00:00:00Z"/>
        <d v="2016-10-27T00:00:00Z"/>
        <d v="2016-10-28T00:00:00Z"/>
        <d v="2016-10-29T00:00:00Z"/>
        <d v="2016-10-30T00:00:00Z"/>
        <d v="2016-10-31T00:00:00Z"/>
        <d v="2016-11-01T00:00:00Z"/>
        <d v="2016-11-03T00:00:00Z"/>
        <d v="2016-11-04T00:00:00Z"/>
        <d v="2016-11-05T00:00:00Z"/>
        <d v="2016-11-06T00:00:00Z"/>
        <d v="2016-11-07T00:00:00Z"/>
        <d v="2016-11-08T00:00:00Z"/>
        <d v="2016-11-09T00:00:00Z"/>
        <d v="2016-11-10T00:00:00Z"/>
        <d v="2016-11-11T00:00:00Z"/>
        <d v="2016-11-12T00:00:00Z"/>
        <d v="2016-11-13T00:00:00Z"/>
        <d v="2016-11-14T00:00:00Z"/>
        <d v="2016-11-15T00:00:00Z"/>
        <d v="2016-11-16T00:00:00Z"/>
        <d v="2016-11-17T00:00:00Z"/>
        <d v="2016-11-18T00:00:00Z"/>
        <d v="2016-11-19T00:00:00Z"/>
        <d v="2016-11-20T00:00:00Z"/>
        <d v="2016-11-21T00:00:00Z"/>
        <d v="2016-11-22T00:00:00Z"/>
        <d v="2016-11-23T00:00:00Z"/>
        <d v="2016-11-24T00:00:00Z"/>
        <d v="2016-11-25T00:00:00Z"/>
        <d v="2016-11-26T00:00:00Z"/>
        <d v="2016-11-27T00:00:00Z"/>
        <d v="2016-11-28T00:00:00Z"/>
        <d v="2016-11-29T00:00:00Z"/>
        <d v="2016-11-30T00:00:00Z"/>
        <d v="2016-12-01T00:00:00Z"/>
        <d v="2016-12-02T00:00:00Z"/>
        <d v="2016-12-03T00:00:00Z"/>
        <d v="2016-12-04T00:00:00Z"/>
        <d v="2016-12-05T00:00:00Z"/>
        <d v="2016-12-06T00:00:00Z"/>
        <d v="2016-12-08T00:00:00Z"/>
        <d v="2016-12-09T00:00:00Z"/>
        <d v="2016-12-10T00:00:00Z"/>
        <d v="2016-12-11T00:00:00Z"/>
        <d v="2016-12-12T00:00:00Z"/>
        <d v="2016-12-13T00:00:00Z"/>
        <d v="2016-12-14T00:00:00Z"/>
        <d v="2016-12-15T00:00:00Z"/>
        <d v="2016-12-16T00:00:00Z"/>
        <d v="2016-12-17T00:00:00Z"/>
        <d v="2016-12-18T00:00:00Z"/>
        <d v="2016-12-19T00:00:00Z"/>
        <d v="2016-12-20T00:00:00Z"/>
        <d v="2016-12-22T00:00:00Z"/>
        <d v="2016-12-23T00:00:00Z"/>
        <d v="2016-12-24T00:00:00Z"/>
        <d v="2016-12-25T00:00:00Z"/>
        <d v="2016-12-26T00:00:00Z"/>
        <d v="2016-12-27T00:00:00Z"/>
        <d v="2016-12-29T00:00:00Z"/>
        <d v="2016-12-30T00:00:00Z"/>
        <d v="2016-12-31T00:00:00Z"/>
        <d v="2017-01-01T00:00:00Z"/>
        <d v="2017-01-02T00:00:00Z"/>
        <d v="2017-01-03T00:00:00Z"/>
        <d v="2017-01-06T00:00:00Z"/>
        <d v="2017-01-07T00:00:00Z"/>
        <d v="2017-01-08T00:00:00Z"/>
        <d v="2017-01-09T00:00:00Z"/>
        <d v="2017-01-12T00:00:00Z"/>
        <d v="2017-01-13T00:00:00Z"/>
        <d v="2017-01-14T00:00:00Z"/>
        <d v="2017-01-15T00:00:00Z"/>
        <d v="2017-01-16T00:00:00Z"/>
        <d v="2017-01-19T00:00:00Z"/>
        <d v="2017-01-20T00:00:00Z"/>
        <d v="2017-01-21T00:00:00Z"/>
        <d v="2017-01-22T00:00:00Z"/>
        <d v="2017-01-23T00:00:00Z"/>
        <d v="2017-01-24T00:00:00Z"/>
        <d v="2017-01-26T00:00:00Z"/>
        <d v="2017-01-27T00:00:00Z"/>
        <d v="2017-01-28T00:00:00Z"/>
        <d v="2017-01-29T00:00:00Z"/>
        <d v="2017-01-30T00:00:00Z"/>
        <d v="2017-02-02T00:00:00Z"/>
        <d v="2017-02-03T00:00:00Z"/>
        <d v="2017-02-04T00:00:00Z"/>
        <d v="2017-02-05T00:00:00Z"/>
        <d v="2017-02-06T00:00:00Z"/>
        <d v="2017-02-09T00:00:00Z"/>
        <d v="2017-02-10T00:00:00Z"/>
        <d v="2017-02-11T00:00:00Z"/>
        <d v="2017-02-13T00:00:00Z"/>
        <d v="2017-02-16T00:00:00Z"/>
        <d v="2017-02-17T00:00:00Z"/>
        <d v="2017-02-18T00:00:00Z"/>
        <d v="2017-02-19T00:00:00Z"/>
        <d v="2017-02-20T00:00:00Z"/>
        <d v="2017-02-21T00:00:00Z"/>
        <d v="2017-02-23T00:00:00Z"/>
        <d v="2017-02-24T00:00:00Z"/>
        <d v="2017-02-25T00:00:00Z"/>
        <d v="2017-02-26T00:00:00Z"/>
        <d v="2017-02-28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2T00:00:00Z"/>
        <d v="2017-03-13T00:00:00Z"/>
        <d v="2017-03-14T00:00:00Z"/>
        <d v="2017-03-16T00:00:00Z"/>
        <d v="2017-03-17T00:00:00Z"/>
        <d v="2017-03-18T00:00:00Z"/>
        <d v="2017-03-19T00:00:00Z"/>
        <d v="2017-03-20T00:00:00Z"/>
        <d v="2017-03-21T00:00:00Z"/>
        <d v="2017-03-23T00:00:00Z"/>
        <d v="2017-03-24T00:00:00Z"/>
        <d v="2017-03-25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20T00:00:00Z"/>
        <d v="2017-04-21T00:00:00Z"/>
        <d v="2017-04-22T00:00:00Z"/>
        <d v="2017-04-23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  <d v="2017-05-01T00:00:00Z"/>
        <d v="2017-05-02T00:00:00Z"/>
        <d v="2017-05-03T00:00:00Z"/>
        <d v="2017-05-04T00:00:00Z"/>
        <d v="2017-05-05T00:00:00Z"/>
        <d v="2017-05-06T00:00:00Z"/>
        <d v="2017-05-07T00:00:00Z"/>
        <d v="2017-05-08T00:00:00Z"/>
        <d v="2017-05-09T00:00:00Z"/>
        <d v="2017-05-11T00:00:00Z"/>
        <d v="2017-05-12T00:00:00Z"/>
        <d v="2017-05-13T00:00:00Z"/>
        <d v="2017-05-14T00:00:00Z"/>
        <d v="2017-05-15T00:00:00Z"/>
        <d v="2017-05-16T00:00:00Z"/>
        <d v="2017-05-18T00:00:00Z"/>
        <d v="2017-05-19T00:00:00Z"/>
        <d v="2017-05-20T00:00:00Z"/>
        <d v="2017-05-21T00:00:00Z"/>
        <d v="2017-05-22T00:00:00Z"/>
        <d v="2017-05-23T00:00:00Z"/>
        <d v="2017-05-25T00:00:00Z"/>
        <d v="2017-05-26T00:00:00Z"/>
        <d v="2017-05-27T00:00:00Z"/>
        <d v="2017-05-28T00:00:00Z"/>
        <d v="2017-05-29T00:00:00Z"/>
        <d v="2017-05-30T00:00:00Z"/>
        <d v="2017-06-01T00:00:00Z"/>
        <d v="2017-06-02T00:00:00Z"/>
        <d v="2017-06-03T00:00:00Z"/>
        <d v="2017-06-04T00:00:00Z"/>
        <d v="2017-06-05T00:00:00Z"/>
        <d v="2017-06-06T00:00:00Z"/>
        <d v="2017-06-08T00:00:00Z"/>
        <d v="2017-06-09T00:00:00Z"/>
        <d v="2017-06-10T00:00:00Z"/>
        <d v="2017-06-11T00:00:00Z"/>
        <d v="2017-06-12T00:00:00Z"/>
        <d v="2017-06-13T00:00:00Z"/>
        <d v="2017-06-15T00:00:00Z"/>
        <d v="2017-06-16T00:00:00Z"/>
        <d v="2017-06-17T00:00:00Z"/>
        <d v="2017-06-18T00:00:00Z"/>
        <d v="2017-06-19T00:00:00Z"/>
        <d v="2017-06-20T00:00:00Z"/>
        <d v="2017-06-21T00:00:00Z"/>
        <d v="2017-06-22T00:00:00Z"/>
        <d v="2017-06-24T00:00:00Z"/>
        <d v="2017-06-25T00:00:00Z"/>
        <d v="2017-06-26T00:00:00Z"/>
        <d v="2017-06-27T00:00:00Z"/>
        <d v="2017-06-29T00:00:00Z"/>
        <d v="2017-06-30T00:00:00Z"/>
        <d v="2017-07-01T00:00:00Z"/>
        <d v="2017-07-02T00:00:00Z"/>
        <d v="2017-07-03T00:00:00Z"/>
        <d v="2017-07-05T00:00:00Z"/>
        <d v="2017-07-06T00:00:00Z"/>
        <d v="2017-07-07T00:00:00Z"/>
        <d v="2017-07-08T00:00:00Z"/>
        <d v="2017-07-09T00:00:00Z"/>
        <d v="2017-07-10T00:00:00Z"/>
        <d v="2017-07-11T00:00:00Z"/>
        <d v="2017-07-12T00:00:00Z"/>
        <d v="2017-07-13T00:00:00Z"/>
        <d v="2017-07-14T00:00:00Z"/>
        <d v="2017-07-15T00:00:00Z"/>
        <d v="2017-07-16T00:00:00Z"/>
        <d v="2017-07-17T00:00:00Z"/>
        <d v="2017-07-18T00:00:00Z"/>
        <d v="2017-07-20T00:00:00Z"/>
        <d v="2017-07-21T00:00:00Z"/>
        <d v="2017-07-22T00:00:00Z"/>
        <d v="2017-07-23T00:00:00Z"/>
        <d v="2017-07-24T00:00:00Z"/>
        <d v="2017-07-25T00:00:00Z"/>
        <d v="2017-07-26T00:00:00Z"/>
        <d v="2017-07-27T00:00:00Z"/>
        <d v="2017-07-28T00:00:00Z"/>
        <d v="2017-07-29T00:00:00Z"/>
        <d v="2017-07-30T00:00:00Z"/>
        <d v="2017-07-31T00:00:00Z"/>
        <d v="2017-08-01T00:00:00Z"/>
        <d v="2017-08-03T00:00:00Z"/>
        <d v="2017-08-04T00:00:00Z"/>
        <d v="2017-08-05T00:00:00Z"/>
        <d v="2017-08-06T00:00:00Z"/>
        <d v="2017-08-07T00:00:00Z"/>
        <d v="2017-08-10T00:00:00Z"/>
        <d v="2017-08-11T00:00:00Z"/>
        <d v="2017-08-12T00:00:00Z"/>
        <d v="2017-08-13T00:00:00Z"/>
        <d v="2017-08-14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1T00:00:00Z"/>
        <d v="2017-09-01T00:00:00Z"/>
        <d v="2017-09-02T00:00:00Z"/>
        <d v="2017-09-03T00:00:00Z"/>
        <d v="2017-09-04T00:00:00Z"/>
        <d v="2017-09-05T00:00:00Z"/>
        <d v="2017-09-07T00:00:00Z"/>
        <d v="2017-09-08T00:00:00Z"/>
        <d v="2017-09-09T00:00:00Z"/>
        <d v="2017-09-10T00:00:00Z"/>
        <d v="2017-09-11T00:00:00Z"/>
        <d v="2017-09-12T00:00:00Z"/>
        <d v="2017-09-13T00:00:00Z"/>
        <d v="2017-09-14T00:00:00Z"/>
        <d v="2017-09-15T00:00:00Z"/>
        <d v="2017-09-16T00:00:00Z"/>
        <d v="2017-09-17T00:00:00Z"/>
        <d v="2017-09-18T00:00:00Z"/>
        <d v="2017-09-19T00:00:00Z"/>
        <d v="2017-09-20T00:00:00Z"/>
        <d v="2017-09-21T00:00:00Z"/>
        <d v="2017-09-22T00:00:00Z"/>
        <d v="2017-09-23T00:00:00Z"/>
        <d v="2017-09-24T00:00:00Z"/>
        <d v="2017-09-25T00:00:00Z"/>
        <d v="2017-09-26T00:00:00Z"/>
        <d v="2017-09-28T00:00:00Z"/>
        <d v="2017-09-29T00:00:00Z"/>
        <d v="2017-09-30T00:00:00Z"/>
        <d v="2017-10-01T00:00:00Z"/>
        <d v="2017-10-02T00:00:00Z"/>
        <d v="2017-10-03T00:00:00Z"/>
        <d v="2017-10-04T00:00:00Z"/>
        <d v="2017-10-05T00:00:00Z"/>
        <d v="2017-10-06T00:00:00Z"/>
        <d v="2017-10-07T00:00:00Z"/>
        <d v="2017-10-08T00:00:00Z"/>
        <d v="2017-10-09T00:00:00Z"/>
        <d v="2017-10-10T00:00:00Z"/>
        <d v="2017-10-12T00:00:00Z"/>
        <d v="2017-10-13T00:00:00Z"/>
        <d v="2017-10-14T00:00:00Z"/>
        <d v="2017-10-15T00:00:00Z"/>
        <d v="2017-10-16T00:00:00Z"/>
        <d v="2017-10-17T00:00:00Z"/>
        <d v="2017-10-19T00:00:00Z"/>
        <d v="2017-10-20T00:00:00Z"/>
        <d v="2017-10-21T00:00:00Z"/>
        <d v="2017-10-22T00:00:00Z"/>
        <d v="2017-10-23T00:00:00Z"/>
        <d v="2017-10-24T00:00:00Z"/>
        <d v="2017-10-26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6T00:00:00Z"/>
        <d v="2017-11-07T00:00:00Z"/>
        <d v="2017-11-08T00:00:00Z"/>
        <d v="2017-11-09T00:00:00Z"/>
        <d v="2017-11-10T00:00:00Z"/>
        <d v="2017-11-11T00:00:00Z"/>
        <d v="2017-11-12T00:00:00Z"/>
        <d v="2017-11-13T00:00:00Z"/>
        <d v="2017-11-14T00:00:00Z"/>
        <d v="2017-11-15T00:00:00Z"/>
        <d v="2017-11-16T00:00:00Z"/>
        <d v="2017-11-17T00:00:00Z"/>
        <d v="2017-11-18T00:00:00Z"/>
        <d v="2017-11-19T00:00:00Z"/>
        <d v="2017-11-20T00:00:00Z"/>
        <d v="2017-11-21T00:00:00Z"/>
        <d v="2017-11-22T00:00:00Z"/>
        <d v="2017-11-23T00:00:00Z"/>
        <d v="2017-11-24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2T00:00:00Z"/>
        <d v="2017-12-03T00:00:00Z"/>
        <d v="2017-12-04T00:00:00Z"/>
        <d v="2017-12-05T00:00:00Z"/>
        <d v="2017-12-06T00:00:00Z"/>
        <d v="2017-12-07T00:00:00Z"/>
        <d v="2017-12-08T00:00:00Z"/>
        <d v="2017-12-09T00:00:00Z"/>
        <d v="2017-12-10T00:00:00Z"/>
        <d v="2017-12-11T00:00:00Z"/>
        <d v="2017-12-13T00:00:00Z"/>
        <d v="2017-12-14T00:00:00Z"/>
        <d v="2017-12-15T00:00:00Z"/>
        <d v="2017-12-16T00:00:00Z"/>
        <d v="2017-12-17T00:00:00Z"/>
        <d v="2017-12-18T00:00:00Z"/>
        <d v="2017-12-19T00:00:00Z"/>
        <d v="2017-12-20T00:00:00Z"/>
        <d v="2017-12-21T00:00:00Z"/>
        <d v="2017-12-22T00:00:00Z"/>
        <d v="2017-12-23T00:00:00Z"/>
        <d v="2017-12-24T00:00:00Z"/>
        <d v="2017-12-25T00:00:00Z"/>
        <d v="2017-12-26T00:00:00Z"/>
        <d v="2017-12-27T00:00:00Z"/>
        <d v="2017-12-28T00:00:00Z"/>
        <d v="2017-12-29T00:00:00Z"/>
        <d v="2017-12-30T00:00:00Z"/>
      </sharedItems>
    </cacheField>
    <cacheField name="tanggal_pengiriman" numFmtId="164">
      <sharedItems containsDate="1" containsString="0" containsBlank="1">
        <d v="2014-01-07T00:00:00Z"/>
        <d v="2014-01-08T00:00:00Z"/>
        <d v="2014-01-12T00:00:00Z"/>
        <d v="2014-01-10T00:00:00Z"/>
        <d v="2014-01-13T00:00:00Z"/>
        <d v="2014-01-15T00:00:00Z"/>
        <m/>
        <d v="2014-01-14T00:00:00Z"/>
        <d v="2014-01-18T00:00:00Z"/>
        <d v="2014-01-16T00:00:00Z"/>
        <d v="2014-01-17T00:00:00Z"/>
        <d v="2014-01-21T00:00:00Z"/>
        <d v="2014-01-20T00:00:00Z"/>
        <d v="2014-01-26T00:00:00Z"/>
        <d v="2014-01-25T00:00:00Z"/>
        <d v="2014-01-23T00:00:00Z"/>
        <d v="2014-01-27T00:00:00Z"/>
        <d v="2014-01-28T00:00:00Z"/>
        <d v="2014-01-31T00:00:00Z"/>
        <d v="2014-01-29T00:00:00Z"/>
        <d v="2014-02-02T00:00:00Z"/>
        <d v="2014-02-03T00:00:00Z"/>
        <d v="2014-02-04T00:00:00Z"/>
        <d v="2014-02-09T00:00:00Z"/>
        <d v="2014-02-06T00:00:00Z"/>
        <d v="2014-02-08T00:00:00Z"/>
        <d v="2014-02-10T00:00:00Z"/>
        <d v="2014-02-12T00:00:00Z"/>
        <d v="2014-02-15T00:00:00Z"/>
        <d v="2014-02-18T00:00:00Z"/>
        <d v="2014-02-19T00:00:00Z"/>
        <d v="2014-02-21T00:00:00Z"/>
        <d v="2014-02-24T00:00:00Z"/>
        <d v="2014-02-26T00:00:00Z"/>
        <d v="2014-02-25T00:00:00Z"/>
        <d v="2014-02-27T00:00:00Z"/>
        <d v="2014-03-02T00:00:00Z"/>
        <d v="2014-03-03T00:00:00Z"/>
        <d v="2014-03-06T00:00:00Z"/>
        <d v="2014-03-05T00:00:00Z"/>
        <d v="2014-03-07T00:00:00Z"/>
        <d v="2014-03-08T00:00:00Z"/>
        <d v="2014-03-04T00:00:00Z"/>
        <d v="2014-03-09T00:00:00Z"/>
        <d v="2014-03-12T00:00:00Z"/>
        <d v="2014-03-11T00:00:00Z"/>
        <d v="2014-03-17T00:00:00Z"/>
        <d v="2014-03-14T00:00:00Z"/>
        <d v="2014-03-13T00:00:00Z"/>
        <d v="2014-03-16T00:00:00Z"/>
        <d v="2014-03-15T00:00:00Z"/>
        <d v="2014-03-19T00:00:00Z"/>
        <d v="2014-03-18T00:00:00Z"/>
        <d v="2014-03-21T00:00:00Z"/>
        <d v="2014-03-20T00:00:00Z"/>
        <d v="2014-03-24T00:00:00Z"/>
        <d v="2014-03-23T00:00:00Z"/>
        <d v="2014-03-25T00:00:00Z"/>
        <d v="2014-03-26T00:00:00Z"/>
        <d v="2014-03-22T00:00:00Z"/>
        <d v="2014-03-29T00:00:00Z"/>
        <d v="2014-03-28T00:00:00Z"/>
        <d v="2014-03-30T00:00:00Z"/>
        <d v="2014-04-01T00:00:00Z"/>
        <d v="2014-03-31T00:00:00Z"/>
        <d v="2014-04-02T00:00:00Z"/>
        <d v="2014-04-03T00:00:00Z"/>
        <d v="2014-04-04T00:00:00Z"/>
        <d v="2014-04-05T00:00:00Z"/>
        <d v="2014-04-06T00:00:00Z"/>
        <d v="2014-04-08T00:00:00Z"/>
        <d v="2014-04-09T00:00:00Z"/>
        <d v="2014-04-07T00:00:00Z"/>
        <d v="2014-04-12T00:00:00Z"/>
        <d v="2014-04-10T00:00:00Z"/>
        <d v="2014-04-15T00:00:00Z"/>
        <d v="2014-04-13T00:00:00Z"/>
        <d v="2014-04-18T00:00:00Z"/>
        <d v="2014-04-16T00:00:00Z"/>
        <d v="2014-04-17T00:00:00Z"/>
        <d v="2014-04-20T00:00:00Z"/>
        <d v="2014-04-23T00:00:00Z"/>
        <d v="2014-04-22T00:00:00Z"/>
        <d v="2014-04-21T00:00:00Z"/>
        <d v="2014-04-25T00:00:00Z"/>
        <d v="2014-04-26T00:00:00Z"/>
        <d v="2014-04-24T00:00:00Z"/>
        <d v="2014-04-27T00:00:00Z"/>
        <d v="2014-04-30T00:00:00Z"/>
        <d v="2014-04-29T00:00:00Z"/>
        <d v="2014-05-03T00:00:00Z"/>
        <d v="2014-05-04T00:00:00Z"/>
        <d v="2014-05-01T00:00:00Z"/>
        <d v="2014-05-02T00:00:00Z"/>
        <d v="2014-05-05T00:00:00Z"/>
        <d v="2014-05-10T00:00:00Z"/>
        <d v="2014-05-07T00:00:00Z"/>
        <d v="2014-05-08T00:00:00Z"/>
        <d v="2014-05-09T00:00:00Z"/>
        <d v="2014-05-11T00:00:00Z"/>
        <d v="2014-05-12T00:00:00Z"/>
        <d v="2014-05-15T00:00:00Z"/>
        <d v="2014-05-14T00:00:00Z"/>
        <d v="2014-05-18T00:00:00Z"/>
        <d v="2014-05-16T00:00:00Z"/>
        <d v="2014-05-17T00:00:00Z"/>
        <d v="2014-05-19T00:00:00Z"/>
        <d v="2014-05-20T00:00:00Z"/>
        <d v="2014-05-23T00:00:00Z"/>
        <d v="2014-05-21T00:00:00Z"/>
        <d v="2014-05-24T00:00:00Z"/>
        <d v="2014-05-22T00:00:00Z"/>
        <d v="2014-05-25T00:00:00Z"/>
        <d v="2014-05-26T00:00:00Z"/>
        <d v="2014-05-29T00:00:00Z"/>
        <d v="2014-05-27T00:00:00Z"/>
        <d v="2014-05-30T00:00:00Z"/>
        <d v="2014-05-31T00:00:00Z"/>
        <d v="2014-06-01T00:00:00Z"/>
        <d v="2014-06-02T00:00:00Z"/>
        <d v="2014-06-03T00:00:00Z"/>
        <d v="2014-06-05T00:00:00Z"/>
        <d v="2014-06-06T00:00:00Z"/>
        <d v="2014-06-07T00:00:00Z"/>
        <d v="2014-06-09T00:00:00Z"/>
        <d v="2014-06-12T00:00:00Z"/>
        <d v="2014-06-11T00:00:00Z"/>
        <d v="2014-06-10T00:00:00Z"/>
        <d v="2014-06-13T00:00:00Z"/>
        <d v="2014-06-14T00:00:00Z"/>
        <d v="2014-06-16T00:00:00Z"/>
        <d v="2014-06-15T00:00:00Z"/>
        <d v="2014-06-17T00:00:00Z"/>
        <d v="2014-06-20T00:00:00Z"/>
        <d v="2014-06-21T00:00:00Z"/>
        <d v="2014-06-22T00:00:00Z"/>
        <d v="2014-06-23T00:00:00Z"/>
        <d v="2014-06-24T00:00:00Z"/>
        <d v="2014-06-27T00:00:00Z"/>
        <d v="2014-06-25T00:00:00Z"/>
        <d v="2014-06-26T00:00:00Z"/>
        <d v="2014-06-28T00:00:00Z"/>
        <d v="2014-07-01T00:00:00Z"/>
        <d v="2014-07-04T00:00:00Z"/>
        <d v="2014-07-02T00:00:00Z"/>
        <d v="2014-07-03T00:00:00Z"/>
        <d v="2014-07-06T00:00:00Z"/>
        <d v="2014-06-30T00:00:00Z"/>
        <d v="2014-07-05T00:00:00Z"/>
        <d v="2014-07-07T00:00:00Z"/>
        <d v="2014-07-09T00:00:00Z"/>
        <d v="2014-07-11T00:00:00Z"/>
        <d v="2014-07-08T00:00:00Z"/>
        <d v="2014-07-12T00:00:00Z"/>
        <d v="2014-07-10T00:00:00Z"/>
        <d v="2014-07-15T00:00:00Z"/>
        <d v="2014-07-14T00:00:00Z"/>
        <d v="2014-07-13T00:00:00Z"/>
        <d v="2014-07-18T00:00:00Z"/>
        <d v="2014-07-16T00:00:00Z"/>
        <d v="2014-07-17T00:00:00Z"/>
        <d v="2014-07-20T00:00:00Z"/>
        <d v="2014-07-21T00:00:00Z"/>
        <d v="2014-07-19T00:00:00Z"/>
        <d v="2014-07-23T00:00:00Z"/>
        <d v="2014-07-24T00:00:00Z"/>
        <d v="2014-07-22T00:00:00Z"/>
        <d v="2014-07-25T00:00:00Z"/>
        <d v="2014-07-28T00:00:00Z"/>
        <d v="2014-07-27T00:00:00Z"/>
        <d v="2014-08-01T00:00:00Z"/>
        <d v="2014-07-30T00:00:00Z"/>
        <d v="2014-08-02T00:00:00Z"/>
        <d v="2014-07-29T00:00:00Z"/>
        <d v="2014-08-05T00:00:00Z"/>
        <d v="2014-08-03T00:00:00Z"/>
        <d v="2014-08-06T00:00:00Z"/>
        <d v="2014-08-08T00:00:00Z"/>
        <d v="2014-08-09T00:00:00Z"/>
        <d v="2014-08-07T00:00:00Z"/>
        <d v="2014-08-11T00:00:00Z"/>
        <d v="2014-08-12T00:00:00Z"/>
        <d v="2014-08-14T00:00:00Z"/>
        <d v="2014-08-15T00:00:00Z"/>
        <d v="2014-08-10T00:00:00Z"/>
        <d v="2014-08-16T00:00:00Z"/>
        <d v="2014-08-13T00:00:00Z"/>
        <d v="2014-08-19T00:00:00Z"/>
        <d v="2014-08-17T00:00:00Z"/>
        <d v="2014-08-18T00:00:00Z"/>
        <d v="2014-08-20T00:00:00Z"/>
        <d v="2014-08-21T00:00:00Z"/>
        <d v="2014-08-23T00:00:00Z"/>
        <d v="2014-08-26T00:00:00Z"/>
        <d v="2014-08-24T00:00:00Z"/>
        <d v="2014-08-25T00:00:00Z"/>
        <d v="2014-08-27T00:00:00Z"/>
        <d v="2014-08-28T00:00:00Z"/>
        <d v="2014-08-29T00:00:00Z"/>
        <d v="2014-08-30T00:00:00Z"/>
        <d v="2014-09-01T00:00:00Z"/>
        <d v="2014-09-02T00:00:00Z"/>
        <d v="2014-09-04T00:00:00Z"/>
        <d v="2014-09-05T00:00:00Z"/>
        <d v="2014-09-08T00:00:00Z"/>
        <d v="2014-09-07T00:00:00Z"/>
        <d v="2014-09-03T00:00:00Z"/>
        <d v="2014-09-10T00:00:00Z"/>
        <d v="2014-09-09T00:00:00Z"/>
        <d v="2014-09-12T00:00:00Z"/>
        <d v="2014-09-13T00:00:00Z"/>
        <d v="2014-09-14T00:00:00Z"/>
        <d v="2014-09-15T00:00:00Z"/>
        <d v="2014-09-11T00:00:00Z"/>
        <d v="2014-09-16T00:00:00Z"/>
        <d v="2014-09-17T00:00:00Z"/>
        <d v="2014-09-19T00:00:00Z"/>
        <d v="2014-09-18T00:00:00Z"/>
        <d v="2014-09-20T00:00:00Z"/>
        <d v="2014-09-21T00:00:00Z"/>
        <d v="2014-09-24T00:00:00Z"/>
        <d v="2014-09-22T00:00:00Z"/>
        <d v="2014-09-23T00:00:00Z"/>
        <d v="2014-09-25T00:00:00Z"/>
        <d v="2014-09-26T00:00:00Z"/>
        <d v="2014-09-27T00:00:00Z"/>
        <d v="2014-09-29T00:00:00Z"/>
        <d v="2014-09-28T00:00:00Z"/>
        <d v="2014-09-30T00:00:00Z"/>
        <d v="2014-10-01T00:00:00Z"/>
        <d v="2014-10-03T00:00:00Z"/>
        <d v="2014-10-04T00:00:00Z"/>
        <d v="2014-10-06T00:00:00Z"/>
        <d v="2014-10-05T00:00:00Z"/>
        <d v="2014-10-07T00:00:00Z"/>
        <d v="2014-10-08T00:00:00Z"/>
        <d v="2014-10-09T00:00:00Z"/>
        <d v="2014-10-10T00:00:00Z"/>
        <d v="2014-10-13T00:00:00Z"/>
        <d v="2014-10-12T00:00:00Z"/>
        <d v="2014-10-14T00:00:00Z"/>
        <d v="2014-10-15T00:00:00Z"/>
        <d v="2014-10-16T00:00:00Z"/>
        <d v="2014-10-17T00:00:00Z"/>
        <d v="2014-10-18T00:00:00Z"/>
        <d v="2014-10-20T00:00:00Z"/>
        <d v="2014-10-22T00:00:00Z"/>
        <d v="2014-10-19T00:00:00Z"/>
        <d v="2014-10-23T00:00:00Z"/>
        <d v="2014-10-24T00:00:00Z"/>
        <d v="2014-10-25T00:00:00Z"/>
        <d v="2014-10-26T00:00:00Z"/>
        <d v="2014-10-28T00:00:00Z"/>
        <d v="2014-10-29T00:00:00Z"/>
        <d v="2014-10-30T00:00:00Z"/>
        <d v="2014-11-01T00:00:00Z"/>
        <d v="2014-10-31T00:00:00Z"/>
        <d v="2014-11-02T00:00:00Z"/>
        <d v="2014-11-04T00:00:00Z"/>
        <d v="2014-11-03T00:00:00Z"/>
        <d v="2014-11-05T00:00:00Z"/>
        <d v="2014-11-08T00:00:00Z"/>
        <d v="2014-11-07T00:00:00Z"/>
        <d v="2014-11-06T00:00:00Z"/>
        <d v="2014-11-11T00:00:00Z"/>
        <d v="2014-11-09T00:00:00Z"/>
        <d v="2014-11-10T00:00:00Z"/>
        <d v="2014-11-12T00:00:00Z"/>
        <d v="2014-11-14T00:00:00Z"/>
        <d v="2014-11-13T00:00:00Z"/>
        <d v="2014-11-16T00:00:00Z"/>
        <d v="2014-11-18T00:00:00Z"/>
        <d v="2014-11-15T00:00:00Z"/>
        <d v="2014-11-17T00:00:00Z"/>
        <d v="2014-11-20T00:00:00Z"/>
        <d v="2014-11-21T00:00:00Z"/>
        <d v="2014-11-22T00:00:00Z"/>
        <d v="2014-11-19T00:00:00Z"/>
        <d v="2014-11-24T00:00:00Z"/>
        <d v="2014-11-23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6T00:00:00Z"/>
        <d v="2014-12-05T00:00:00Z"/>
        <d v="2014-12-07T00:00:00Z"/>
        <d v="2014-12-09T00:00:00Z"/>
        <d v="2014-12-08T00:00:00Z"/>
        <d v="2014-12-10T00:00:00Z"/>
        <d v="2014-12-12T00:00:00Z"/>
        <d v="2014-12-11T00:00:00Z"/>
        <d v="2014-12-13T00:00:00Z"/>
        <d v="2014-12-15T00:00:00Z"/>
        <d v="2014-12-16T00:00:00Z"/>
        <d v="2014-12-14T00:00:00Z"/>
        <d v="2014-12-17T00:00:00Z"/>
        <d v="2014-12-21T00:00:00Z"/>
        <d v="2014-12-19T00:00:00Z"/>
        <d v="2014-12-20T00:00:00Z"/>
        <d v="2014-12-18T00:00:00Z"/>
        <d v="2014-12-25T00:00:00Z"/>
        <d v="2014-12-22T00:00:00Z"/>
        <d v="2014-12-23T00:00:00Z"/>
        <d v="2014-12-27T00:00:00Z"/>
        <d v="2014-12-28T00:00:00Z"/>
        <d v="2014-12-29T00:00:00Z"/>
        <d v="2014-12-26T00:00:00Z"/>
        <d v="2014-12-31T00:00:00Z"/>
        <d v="2014-12-30T00:00:00Z"/>
        <d v="2015-01-01T00:00:00Z"/>
        <d v="2015-01-02T00:00:00Z"/>
        <d v="2015-01-03T00:00:00Z"/>
        <d v="2015-01-05T00:00:00Z"/>
        <d v="2015-01-04T00:00:00Z"/>
        <d v="2015-01-07T00:00:00Z"/>
        <d v="2015-01-09T00:00:00Z"/>
        <d v="2015-01-08T00:00:00Z"/>
        <d v="2015-01-10T00:00:00Z"/>
        <d v="2015-01-12T00:00:00Z"/>
        <d v="2015-01-13T00:00:00Z"/>
        <d v="2015-01-15T00:00:00Z"/>
        <d v="2015-01-17T00:00:00Z"/>
        <d v="2015-01-18T00:00:00Z"/>
        <d v="2015-01-23T00:00:00Z"/>
        <d v="2015-01-22T00:00:00Z"/>
        <d v="2015-01-24T00:00:00Z"/>
        <d v="2015-01-27T00:00:00Z"/>
        <d v="2015-01-28T00:00:00Z"/>
        <d v="2015-02-01T00:00:00Z"/>
        <d v="2015-01-29T00:00:00Z"/>
        <d v="2015-01-31T00:00:00Z"/>
        <d v="2015-02-04T00:00:00Z"/>
        <d v="2015-02-06T00:00:00Z"/>
        <d v="2015-02-05T00:00:00Z"/>
        <d v="2015-02-07T00:00:00Z"/>
        <d v="2015-02-13T00:00:00Z"/>
        <d v="2015-02-08T00:00:00Z"/>
        <d v="2015-02-11T00:00:00Z"/>
        <d v="2015-02-16T00:00:00Z"/>
        <d v="2015-02-14T00:00:00Z"/>
        <d v="2015-02-19T00:00:00Z"/>
        <d v="2015-02-21T00:00:00Z"/>
        <d v="2015-02-18T00:00:00Z"/>
        <d v="2015-02-20T00:00:00Z"/>
        <d v="2015-02-22T00:00:00Z"/>
        <d v="2015-02-24T00:00:00Z"/>
        <d v="2015-02-25T00:00:00Z"/>
        <d v="2015-02-23T00:00:00Z"/>
        <d v="2015-02-27T00:00:00Z"/>
        <d v="2015-02-28T00:00:00Z"/>
        <d v="2015-03-01T00:00:00Z"/>
        <d v="2015-03-02T00:00:00Z"/>
        <d v="2015-03-04T00:00:00Z"/>
        <d v="2015-03-03T00:00:00Z"/>
        <d v="2015-03-05T00:00:00Z"/>
        <d v="2015-03-06T00:00:00Z"/>
        <d v="2015-03-07T00:00:00Z"/>
        <d v="2015-03-09T00:00:00Z"/>
        <d v="2015-03-10T00:00:00Z"/>
        <d v="2015-03-11T00:00:00Z"/>
        <d v="2015-03-12T00:00:00Z"/>
        <d v="2015-03-13T00:00:00Z"/>
        <d v="2015-03-17T00:00:00Z"/>
        <d v="2015-03-18T00:00:00Z"/>
        <d v="2015-03-15T00:00:00Z"/>
        <d v="2015-03-19T00:00:00Z"/>
        <d v="2015-03-21T00:00:00Z"/>
        <d v="2015-03-22T00:00:00Z"/>
        <d v="2015-03-23T00:00:00Z"/>
        <d v="2015-03-20T00:00:00Z"/>
        <d v="2015-03-24T00:00:00Z"/>
        <d v="2015-03-25T00:00:00Z"/>
        <d v="2015-03-26T00:00:00Z"/>
        <d v="2015-03-27T00:00:00Z"/>
        <d v="2015-03-30T00:00:00Z"/>
        <d v="2015-03-29T00:00:00Z"/>
        <d v="2015-03-31T00:00:00Z"/>
        <d v="2015-03-28T00:00:00Z"/>
        <d v="2015-04-03T00:00:00Z"/>
        <d v="2015-04-02T00:00:00Z"/>
        <d v="2015-04-04T00:00:00Z"/>
        <d v="2015-04-05T00:00:00Z"/>
        <d v="2015-04-09T00:00:00Z"/>
        <d v="2015-04-07T00:00:00Z"/>
        <d v="2015-04-08T00:00:00Z"/>
        <d v="2015-04-10T00:00:00Z"/>
        <d v="2015-04-06T00:00:00Z"/>
        <d v="2015-04-11T00:00:00Z"/>
        <d v="2015-04-14T00:00:00Z"/>
        <d v="2015-04-15T00:00:00Z"/>
        <d v="2015-04-16T00:00:00Z"/>
        <d v="2015-04-17T00:00:00Z"/>
        <d v="2015-04-19T00:00:00Z"/>
        <d v="2015-04-18T00:00:00Z"/>
        <d v="2015-04-20T00:00:00Z"/>
        <d v="2015-04-21T00:00:00Z"/>
        <d v="2015-04-23T00:00:00Z"/>
        <d v="2015-04-22T00:00:00Z"/>
        <d v="2015-04-25T00:00:00Z"/>
        <d v="2015-04-24T00:00:00Z"/>
        <d v="2015-04-28T00:00:00Z"/>
        <d v="2015-04-26T00:00:00Z"/>
        <d v="2015-04-29T00:00:00Z"/>
        <d v="2015-04-30T00:00:00Z"/>
        <d v="2015-05-02T00:00:00Z"/>
        <d v="2015-05-01T00:00:00Z"/>
        <d v="2015-05-03T00:00:00Z"/>
        <d v="2015-05-05T00:00:00Z"/>
        <d v="2015-05-04T00:00:00Z"/>
        <d v="2015-05-06T00:00:00Z"/>
        <d v="2015-05-07T00:00:00Z"/>
        <d v="2015-05-08T00:00:00Z"/>
        <d v="2015-05-09T00:00:00Z"/>
        <d v="2015-05-11T00:00:00Z"/>
        <d v="2015-05-12T00:00:00Z"/>
        <d v="2015-05-15T00:00:00Z"/>
        <d v="2015-05-14T00:00:00Z"/>
        <d v="2015-05-10T00:00:00Z"/>
        <d v="2015-05-13T00:00:00Z"/>
        <d v="2015-05-16T00:00:00Z"/>
        <d v="2015-05-17T00:00:00Z"/>
        <d v="2015-05-18T00:00:00Z"/>
        <d v="2015-05-21T00:00:00Z"/>
        <d v="2015-05-19T00:00:00Z"/>
        <d v="2015-05-22T00:00:00Z"/>
        <d v="2015-05-20T00:00:00Z"/>
        <d v="2015-05-23T00:00:00Z"/>
        <d v="2015-05-24T00:00:00Z"/>
        <d v="2015-05-27T00:00:00Z"/>
        <d v="2015-05-28T00:00:00Z"/>
        <d v="2015-05-25T00:00:00Z"/>
        <d v="2015-05-26T00:00:00Z"/>
        <d v="2015-05-30T00:00:00Z"/>
        <d v="2015-05-29T00:00:00Z"/>
        <d v="2015-05-31T00:00:00Z"/>
        <d v="2015-06-02T00:00:00Z"/>
        <d v="2015-06-03T00:00:00Z"/>
        <d v="2015-06-01T00:00:00Z"/>
        <d v="2015-06-04T00:00:00Z"/>
        <d v="2015-06-05T00:00:00Z"/>
        <d v="2015-06-07T00:00:00Z"/>
        <d v="2015-06-08T00:00:00Z"/>
        <d v="2015-06-09T00:00:00Z"/>
        <d v="2015-06-10T00:00:00Z"/>
        <d v="2015-06-11T00:00:00Z"/>
        <d v="2015-06-12T00:00:00Z"/>
        <d v="2015-06-13T00:00:00Z"/>
        <d v="2015-06-16T00:00:00Z"/>
        <d v="2015-06-15T00:00:00Z"/>
        <d v="2015-06-17T00:00:00Z"/>
        <d v="2015-06-19T00:00:00Z"/>
        <d v="2015-06-14T00:00:00Z"/>
        <d v="2015-06-18T00:00:00Z"/>
        <d v="2015-06-20T00:00:00Z"/>
        <d v="2015-06-24T00:00:00Z"/>
        <d v="2015-06-22T00:00:00Z"/>
        <d v="2015-06-23T00:00:00Z"/>
        <d v="2015-06-25T00:00:00Z"/>
        <d v="2015-06-27T00:00:00Z"/>
        <d v="2015-06-26T00:00:00Z"/>
        <d v="2015-06-28T00:00:00Z"/>
        <d v="2015-06-29T00:00:00Z"/>
        <d v="2015-06-30T00:00:00Z"/>
        <d v="2015-07-01T00:00:00Z"/>
        <d v="2015-07-02T00:00:00Z"/>
        <d v="2015-07-03T00:00:00Z"/>
        <d v="2015-07-04T00:00:00Z"/>
        <d v="2015-07-05T00:00:00Z"/>
        <d v="2015-07-09T00:00:00Z"/>
        <d v="2015-07-06T00:00:00Z"/>
        <d v="2015-07-08T00:00:00Z"/>
        <d v="2015-07-11T00:00:00Z"/>
        <d v="2015-07-10T00:00:00Z"/>
        <d v="2015-07-12T00:00:00Z"/>
        <d v="2015-07-14T00:00:00Z"/>
        <d v="2015-07-13T00:00:00Z"/>
        <d v="2015-07-17T00:00:00Z"/>
        <d v="2015-07-18T00:00:00Z"/>
        <d v="2015-07-15T00:00:00Z"/>
        <d v="2015-07-19T00:00:00Z"/>
        <d v="2015-07-20T00:00:00Z"/>
        <d v="2015-07-16T00:00:00Z"/>
        <d v="2015-07-24T00:00:00Z"/>
        <d v="2015-07-21T00:00:00Z"/>
        <d v="2015-07-22T00:00:00Z"/>
        <d v="2015-07-25T00:00:00Z"/>
        <d v="2015-07-27T00:00:00Z"/>
        <d v="2015-07-26T00:00:00Z"/>
        <d v="2015-07-28T00:00:00Z"/>
        <d v="2015-07-30T00:00:00Z"/>
        <d v="2015-07-29T00:00:00Z"/>
        <d v="2015-07-31T00:00:00Z"/>
        <d v="2015-08-02T00:00:00Z"/>
        <d v="2015-08-03T00:00:00Z"/>
        <d v="2015-08-01T00:00:00Z"/>
        <d v="2015-08-06T00:00:00Z"/>
        <d v="2015-08-07T00:00:00Z"/>
        <d v="2015-08-05T00:00:00Z"/>
        <d v="2015-08-11T00:00:00Z"/>
        <d v="2015-08-10T00:00:00Z"/>
        <d v="2015-08-08T00:00:00Z"/>
        <d v="2015-08-09T00:00:00Z"/>
        <d v="2015-08-12T00:00:00Z"/>
        <d v="2015-08-16T00:00:00Z"/>
        <d v="2015-08-14T00:00:00Z"/>
        <d v="2015-08-13T00:00:00Z"/>
        <d v="2015-08-15T00:00:00Z"/>
        <d v="2015-08-20T00:00:00Z"/>
        <d v="2015-08-17T00:00:00Z"/>
        <d v="2015-08-19T00:00:00Z"/>
        <d v="2015-08-22T00:00:00Z"/>
        <d v="2015-08-23T00:00:00Z"/>
        <d v="2015-08-21T00:00:00Z"/>
        <d v="2015-08-25T00:00:00Z"/>
        <d v="2015-08-26T00:00:00Z"/>
        <d v="2015-08-28T00:00:00Z"/>
        <d v="2015-08-30T00:00:00Z"/>
        <d v="2015-09-01T00:00:00Z"/>
        <d v="2015-08-31T00:00:00Z"/>
        <d v="2015-09-04T00:00:00Z"/>
        <d v="2015-09-02T00:00:00Z"/>
        <d v="2015-09-05T00:00:00Z"/>
        <d v="2015-09-08T00:00:00Z"/>
        <d v="2015-09-07T00:00:00Z"/>
        <d v="2015-09-09T00:00:00Z"/>
        <d v="2015-09-11T00:00:00Z"/>
        <d v="2015-09-10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3T00:00:00Z"/>
        <d v="2015-09-24T00:00:00Z"/>
        <d v="2015-09-22T00:00:00Z"/>
        <d v="2015-09-26T00:00:00Z"/>
        <d v="2015-09-27T00:00:00Z"/>
        <d v="2015-09-25T00:00:00Z"/>
        <d v="2015-09-29T00:00:00Z"/>
        <d v="2015-09-28T00:00:00Z"/>
        <d v="2015-09-30T00:00:00Z"/>
        <d v="2015-10-02T00:00:00Z"/>
        <d v="2015-10-01T00:00:00Z"/>
        <d v="2015-10-03T00:00:00Z"/>
        <d v="2015-10-04T00:00:00Z"/>
        <d v="2015-10-05T00:00:00Z"/>
        <d v="2015-10-06T00:00:00Z"/>
        <d v="2015-10-07T00:00:00Z"/>
        <d v="2015-10-08T00:00:00Z"/>
        <d v="2015-10-09T00:00:00Z"/>
        <d v="2015-10-12T00:00:00Z"/>
        <d v="2015-10-13T00:00:00Z"/>
        <d v="2015-10-17T00:00:00Z"/>
        <d v="2015-10-15T00:00:00Z"/>
        <d v="2015-10-11T00:00:00Z"/>
        <d v="2015-10-18T00:00:00Z"/>
        <d v="2015-10-14T00:00:00Z"/>
        <d v="2015-10-20T00:00:00Z"/>
        <d v="2015-10-22T00:00:00Z"/>
        <d v="2015-10-24T00:00:00Z"/>
        <d v="2015-10-26T00:00:00Z"/>
        <d v="2015-10-27T00:00:00Z"/>
        <d v="2015-10-23T00:00:00Z"/>
        <d v="2015-10-28T00:00:00Z"/>
        <d v="2015-10-29T00:00:00Z"/>
        <d v="2015-10-30T00:00:00Z"/>
        <d v="2015-10-25T00:00:00Z"/>
        <d v="2015-11-01T00:00:00Z"/>
        <d v="2015-11-03T00:00:00Z"/>
        <d v="2015-11-02T00:00:00Z"/>
        <d v="2015-10-31T00:00:00Z"/>
        <d v="2015-11-04T00:00:00Z"/>
        <d v="2015-11-06T00:00:00Z"/>
        <d v="2015-11-05T00:00:00Z"/>
        <d v="2015-11-08T00:00:00Z"/>
        <d v="2015-11-07T00:00:00Z"/>
        <d v="2015-11-10T00:00:00Z"/>
        <d v="2015-11-09T00:00:00Z"/>
        <d v="2015-11-11T00:00:00Z"/>
        <d v="2015-11-12T00:00:00Z"/>
        <d v="2015-11-13T00:00:00Z"/>
        <d v="2015-11-14T00:00:00Z"/>
        <d v="2015-11-15T00:00:00Z"/>
        <d v="2015-11-18T00:00:00Z"/>
        <d v="2015-11-19T00:00:00Z"/>
        <d v="2015-11-17T00:00:00Z"/>
        <d v="2015-11-20T00:00:00Z"/>
        <d v="2015-11-22T00:00:00Z"/>
        <d v="2015-11-21T00:00:00Z"/>
        <d v="2015-11-24T00:00:00Z"/>
        <d v="2015-11-26T00:00:00Z"/>
        <d v="2015-11-25T00:00:00Z"/>
        <d v="2015-11-23T00:00:00Z"/>
        <d v="2015-11-27T00:00:00Z"/>
        <d v="2015-11-29T00:00:00Z"/>
        <d v="2015-11-30T00:00:00Z"/>
        <d v="2015-11-28T00:00:00Z"/>
        <d v="2015-12-01T00:00:00Z"/>
        <d v="2015-12-03T00:00:00Z"/>
        <d v="2015-12-02T00:00:00Z"/>
        <d v="2015-12-04T00:00:00Z"/>
        <d v="2015-12-05T00:00:00Z"/>
        <d v="2015-12-06T00:00:00Z"/>
        <d v="2015-12-08T00:00:00Z"/>
        <d v="2015-12-07T00:00:00Z"/>
        <d v="2015-12-09T00:00:00Z"/>
        <d v="2015-12-10T00:00:00Z"/>
        <d v="2015-12-11T00:00:00Z"/>
        <d v="2015-12-12T00:00:00Z"/>
        <d v="2015-12-13T00:00:00Z"/>
        <d v="2015-12-16T00:00:00Z"/>
        <d v="2015-12-15T00:00:00Z"/>
        <d v="2015-12-14T00:00:00Z"/>
        <d v="2015-12-17T00:00:00Z"/>
        <d v="2015-12-20T00:00:00Z"/>
        <d v="2015-12-18T00:00:00Z"/>
        <d v="2015-12-19T00:00:00Z"/>
        <d v="2015-12-22T00:00:00Z"/>
        <d v="2015-12-25T00:00:00Z"/>
        <d v="2015-12-23T00:00:00Z"/>
        <d v="2015-12-21T00:00:00Z"/>
        <d v="2015-12-24T00:00:00Z"/>
        <d v="2015-12-26T00:00:00Z"/>
        <d v="2015-12-27T00:00:00Z"/>
        <d v="2015-12-29T00:00:00Z"/>
        <d v="2015-12-28T00:00:00Z"/>
        <d v="2015-12-30T00:00:00Z"/>
        <d v="2016-01-01T00:00:00Z"/>
        <d v="2015-12-31T00:00:00Z"/>
        <d v="2016-01-02T00:00:00Z"/>
        <d v="2016-01-05T00:00:00Z"/>
        <d v="2016-01-03T00:00:00Z"/>
        <d v="2016-01-04T00:00:00Z"/>
        <d v="2016-01-07T00:00:00Z"/>
        <d v="2016-01-08T00:00:00Z"/>
        <d v="2016-01-09T00:00:00Z"/>
        <d v="2016-01-11T00:00:00Z"/>
        <d v="2016-01-12T00:00:00Z"/>
        <d v="2016-01-13T00:00:00Z"/>
        <d v="2016-01-15T00:00:00Z"/>
        <d v="2016-01-17T00:00:00Z"/>
        <d v="2016-01-20T00:00:00Z"/>
        <d v="2016-01-21T00:00:00Z"/>
        <d v="2016-01-19T00:00:00Z"/>
        <d v="2016-01-23T00:00:00Z"/>
        <d v="2016-01-28T00:00:00Z"/>
        <d v="2016-01-27T00:00:00Z"/>
        <d v="2016-01-29T00:00:00Z"/>
        <d v="2016-01-26T00:00:00Z"/>
        <d v="2016-02-01T00:00:00Z"/>
        <d v="2016-01-31T00:00:00Z"/>
        <d v="2016-02-03T00:00:00Z"/>
        <d v="2016-02-04T00:00:00Z"/>
        <d v="2016-02-02T00:00:00Z"/>
        <d v="2016-02-06T00:00:00Z"/>
        <d v="2016-02-07T00:00:00Z"/>
        <d v="2016-02-08T00:00:00Z"/>
        <d v="2016-02-10T00:00:00Z"/>
        <d v="2016-02-09T00:00:00Z"/>
        <d v="2016-02-05T00:00:00Z"/>
        <d v="2016-02-15T00:00:00Z"/>
        <d v="2016-02-11T00:00:00Z"/>
        <d v="2016-02-13T00:00:00Z"/>
        <d v="2016-02-14T00:00:00Z"/>
        <d v="2016-02-18T00:00:00Z"/>
        <d v="2016-02-19T00:00:00Z"/>
        <d v="2016-02-22T00:00:00Z"/>
        <d v="2016-02-20T00:00:00Z"/>
        <d v="2016-02-23T00:00:00Z"/>
        <d v="2016-02-24T00:00:00Z"/>
        <d v="2016-02-27T00:00:00Z"/>
        <d v="2016-02-26T00:00:00Z"/>
        <d v="2016-02-25T00:00:00Z"/>
        <d v="2016-02-28T00:00:00Z"/>
        <d v="2016-03-01T00:00:00Z"/>
        <d v="2016-03-02T00:00:00Z"/>
        <d v="2016-03-06T00:00:00Z"/>
        <d v="2016-03-04T00:00:00Z"/>
        <d v="2016-03-05T00:00:00Z"/>
        <d v="2016-03-08T00:00:00Z"/>
        <d v="2016-03-03T00:00:00Z"/>
        <d v="2016-03-10T00:00:00Z"/>
        <d v="2016-03-11T00:00:00Z"/>
        <d v="2016-03-12T00:00:00Z"/>
        <d v="2016-03-13T00:00:00Z"/>
        <d v="2016-03-14T00:00:00Z"/>
        <d v="2016-03-16T00:00:00Z"/>
        <d v="2016-03-15T00:00:00Z"/>
        <d v="2016-03-17T00:00:00Z"/>
        <d v="2016-03-18T00:00:00Z"/>
        <d v="2016-03-19T00:00:00Z"/>
        <d v="2016-03-20T00:00:00Z"/>
        <d v="2016-03-23T00:00:00Z"/>
        <d v="2016-03-21T00:00:00Z"/>
        <d v="2016-03-24T00:00:00Z"/>
        <d v="2016-03-25T00:00:00Z"/>
        <d v="2016-03-22T00:00:00Z"/>
        <d v="2016-03-28T00:00:00Z"/>
        <d v="2016-03-26T00:00:00Z"/>
        <d v="2016-03-27T00:00:00Z"/>
        <d v="2016-03-30T00:00:00Z"/>
        <d v="2016-03-31T00:00:00Z"/>
        <d v="2016-04-02T00:00:00Z"/>
        <d v="2016-04-01T00:00:00Z"/>
        <d v="2016-04-06T00:00:00Z"/>
        <d v="2016-04-03T00:00:00Z"/>
        <d v="2016-04-08T00:00:00Z"/>
        <d v="2016-04-05T00:00:00Z"/>
        <d v="2016-04-07T00:00:00Z"/>
        <d v="2016-04-09T00:00:00Z"/>
        <d v="2016-04-10T00:00:00Z"/>
        <d v="2016-04-12T00:00:00Z"/>
        <d v="2016-04-11T00:00:00Z"/>
        <d v="2016-04-14T00:00:00Z"/>
        <d v="2016-04-15T00:00:00Z"/>
        <d v="2016-04-13T00:00:00Z"/>
        <d v="2016-04-17T00:00:00Z"/>
        <d v="2016-04-16T00:00:00Z"/>
        <d v="2016-04-19T00:00:00Z"/>
        <d v="2016-04-18T00:00:00Z"/>
        <d v="2016-04-21T00:00:00Z"/>
        <d v="2016-04-20T00:00:00Z"/>
        <d v="2016-04-23T00:00:00Z"/>
        <d v="2016-04-22T00:00:00Z"/>
        <d v="2016-04-26T00:00:00Z"/>
        <d v="2016-04-24T00:00:00Z"/>
        <d v="2016-04-25T00:00:00Z"/>
        <d v="2016-04-29T00:00:00Z"/>
        <d v="2016-04-27T00:00:00Z"/>
        <d v="2016-04-28T00:00:00Z"/>
        <d v="2016-05-01T00:00:00Z"/>
        <d v="2016-05-05T00:00:00Z"/>
        <d v="2016-04-30T00:00:00Z"/>
        <d v="2016-05-02T00:00:00Z"/>
        <d v="2016-05-04T00:00:00Z"/>
        <d v="2016-05-06T00:00:00Z"/>
        <d v="2016-05-08T00:00:00Z"/>
        <d v="2016-05-07T00:00:00Z"/>
        <d v="2016-05-09T00:00:00Z"/>
        <d v="2016-05-10T00:00:00Z"/>
        <d v="2016-05-11T00:00:00Z"/>
        <d v="2016-05-13T00:00:00Z"/>
        <d v="2016-05-14T00:00:00Z"/>
        <d v="2016-05-12T00:00:00Z"/>
        <d v="2016-05-15T00:00:00Z"/>
        <d v="2016-05-16T00:00:00Z"/>
        <d v="2016-05-17T00:00:00Z"/>
        <d v="2016-05-19T00:00:00Z"/>
        <d v="2016-05-20T00:00:00Z"/>
        <d v="2016-05-21T00:00:00Z"/>
        <d v="2016-05-23T00:00:00Z"/>
        <d v="2016-05-18T00:00:00Z"/>
        <d v="2016-05-24T00:00:00Z"/>
        <d v="2016-05-25T00:00:00Z"/>
        <d v="2016-05-28T00:00:00Z"/>
        <d v="2016-05-26T00:00:00Z"/>
        <d v="2016-05-29T00:00:00Z"/>
        <d v="2016-05-27T00:00:00Z"/>
        <d v="2016-05-22T00:00:00Z"/>
        <d v="2016-05-30T00:00:00Z"/>
        <d v="2016-05-31T00:00:00Z"/>
        <d v="2016-06-01T00:00:00Z"/>
        <d v="2016-06-02T00:00:00Z"/>
        <d v="2016-06-04T00:00:00Z"/>
        <d v="2016-06-03T00:00:00Z"/>
        <d v="2016-06-06T00:00:00Z"/>
        <d v="2016-06-05T00:00:00Z"/>
        <d v="2016-06-09T00:00:00Z"/>
        <d v="2016-06-11T00:00:00Z"/>
        <d v="2016-06-07T00:00:00Z"/>
        <d v="2016-06-12T00:00:00Z"/>
        <d v="2016-06-10T00:00:00Z"/>
        <d v="2016-06-13T00:00:00Z"/>
        <d v="2016-06-14T00:00:00Z"/>
        <d v="2016-06-15T00:00:00Z"/>
        <d v="2016-06-16T00:00:00Z"/>
        <d v="2016-06-17T00:00:00Z"/>
        <d v="2016-06-18T00:00:00Z"/>
        <d v="2016-06-22T00:00:00Z"/>
        <d v="2016-06-19T00:00:00Z"/>
        <d v="2016-06-23T00:00:00Z"/>
        <d v="2016-06-20T00:00:00Z"/>
        <d v="2016-06-21T00:00:00Z"/>
        <d v="2016-06-25T00:00:00Z"/>
        <d v="2016-06-26T00:00:00Z"/>
        <d v="2016-06-24T00:00:00Z"/>
        <d v="2016-06-28T00:00:00Z"/>
        <d v="2016-06-30T00:00:00Z"/>
        <d v="2016-06-27T00:00:00Z"/>
        <d v="2016-06-29T00:00:00Z"/>
        <d v="2016-07-02T00:00:00Z"/>
        <d v="2016-07-03T00:00:00Z"/>
        <d v="2016-07-01T00:00:00Z"/>
        <d v="2016-07-08T00:00:00Z"/>
        <d v="2016-07-07T00:00:00Z"/>
        <d v="2016-07-06T00:00:00Z"/>
        <d v="2016-07-04T00:00:00Z"/>
        <d v="2016-07-13T00:00:00Z"/>
        <d v="2016-07-12T00:00:00Z"/>
        <d v="2016-07-11T00:00:00Z"/>
        <d v="2016-07-09T00:00:00Z"/>
        <d v="2016-07-14T00:00:00Z"/>
        <d v="2016-07-10T00:00:00Z"/>
        <d v="2016-07-16T00:00:00Z"/>
        <d v="2016-07-19T00:00:00Z"/>
        <d v="2016-07-17T00:00:00Z"/>
        <d v="2016-07-18T00:00:00Z"/>
        <d v="2016-07-20T00:00:00Z"/>
        <d v="2016-07-21T00:00:00Z"/>
        <d v="2016-07-22T00:00:00Z"/>
        <d v="2016-07-24T00:00:00Z"/>
        <d v="2016-07-23T00:00:00Z"/>
        <d v="2016-07-25T00:00:00Z"/>
        <d v="2016-07-26T00:00:00Z"/>
        <d v="2016-07-29T00:00:00Z"/>
        <d v="2016-07-27T00:00:00Z"/>
        <d v="2016-07-28T00:00:00Z"/>
        <d v="2016-07-31T00:00:00Z"/>
        <d v="2016-08-03T00:00:00Z"/>
        <d v="2016-08-01T00:00:00Z"/>
        <d v="2016-08-02T00:00:00Z"/>
        <d v="2016-08-04T00:00:00Z"/>
        <d v="2016-08-06T00:00:00Z"/>
        <d v="2016-08-05T00:00:00Z"/>
        <d v="2016-08-08T00:00:00Z"/>
        <d v="2016-08-11T00:00:00Z"/>
        <d v="2016-08-07T00:00:00Z"/>
        <d v="2016-08-13T00:00:00Z"/>
        <d v="2016-08-10T00:00:00Z"/>
        <d v="2016-08-15T00:00:00Z"/>
        <d v="2016-08-14T00:00:00Z"/>
        <d v="2016-08-12T00:00:00Z"/>
        <d v="2016-08-16T00:00:00Z"/>
        <d v="2016-08-17T00:00:00Z"/>
        <d v="2016-08-19T00:00:00Z"/>
        <d v="2016-08-18T00:00:00Z"/>
        <d v="2016-08-20T00:00:00Z"/>
        <d v="2016-08-21T00:00:00Z"/>
        <d v="2016-08-22T00:00:00Z"/>
        <d v="2016-08-23T00:00:00Z"/>
        <d v="2016-08-24T00:00:00Z"/>
        <d v="2016-08-27T00:00:00Z"/>
        <d v="2016-08-25T00:00:00Z"/>
        <d v="2016-08-28T00:00:00Z"/>
        <d v="2016-08-26T00:00:00Z"/>
        <d v="2016-08-29T00:00:00Z"/>
        <d v="2016-08-30T00:00:00Z"/>
        <d v="2016-09-02T00:00:00Z"/>
        <d v="2016-08-31T00:00:00Z"/>
        <d v="2016-09-01T00:00:00Z"/>
        <d v="2016-09-04T00:00:00Z"/>
        <d v="2016-09-03T00:00:00Z"/>
        <d v="2016-09-06T00:00:00Z"/>
        <d v="2016-09-05T00:00:00Z"/>
        <d v="2016-09-07T00:00:00Z"/>
        <d v="2016-09-08T00:00:00Z"/>
        <d v="2016-09-10T00:00:00Z"/>
        <d v="2016-09-09T00:00:00Z"/>
        <d v="2016-09-11T00:00:00Z"/>
        <d v="2016-09-12T00:00:00Z"/>
        <d v="2016-09-14T00:00:00Z"/>
        <d v="2016-09-15T00:00:00Z"/>
        <d v="2016-09-13T00:00:00Z"/>
        <d v="2016-09-17T00:00:00Z"/>
        <d v="2016-09-16T00:00:00Z"/>
        <d v="2016-09-18T00:00:00Z"/>
        <d v="2016-09-20T00:00:00Z"/>
        <d v="2016-09-19T00:00:00Z"/>
        <d v="2016-09-22T00:00:00Z"/>
        <d v="2016-09-21T00:00:00Z"/>
        <d v="2016-09-23T00:00:00Z"/>
        <d v="2016-09-25T00:00:00Z"/>
        <d v="2016-09-24T00:00:00Z"/>
        <d v="2016-09-27T00:00:00Z"/>
        <d v="2016-09-28T00:00:00Z"/>
        <d v="2016-09-29T00:00:00Z"/>
        <d v="2016-09-26T00:00:00Z"/>
        <d v="2016-10-01T00:00:00Z"/>
        <d v="2016-09-30T00:00:00Z"/>
        <d v="2016-10-03T00:00:00Z"/>
        <d v="2016-10-02T00:00:00Z"/>
        <d v="2016-10-04T00:00:00Z"/>
        <d v="2016-10-05T00:00:00Z"/>
        <d v="2016-10-06T00:00:00Z"/>
        <d v="2016-10-09T00:00:00Z"/>
        <d v="2016-10-07T00:00:00Z"/>
        <d v="2016-10-08T00:00:00Z"/>
        <d v="2016-10-11T00:00:00Z"/>
        <d v="2016-10-13T00:00:00Z"/>
        <d v="2016-10-12T00:00:00Z"/>
        <d v="2016-10-10T00:00:00Z"/>
        <d v="2016-10-14T00:00:00Z"/>
        <d v="2016-10-15T00:00:00Z"/>
        <d v="2016-10-19T00:00:00Z"/>
        <d v="2016-10-20T00:00:00Z"/>
        <d v="2016-10-17T00:00:00Z"/>
        <d v="2016-10-18T00:00:00Z"/>
        <d v="2016-10-21T00:00:00Z"/>
        <d v="2016-10-22T00:00:00Z"/>
        <d v="2016-10-24T00:00:00Z"/>
        <d v="2016-10-26T00:00:00Z"/>
        <d v="2016-10-23T00:00:00Z"/>
        <d v="2016-10-25T00:00:00Z"/>
        <d v="2016-10-27T00:00:00Z"/>
        <d v="2016-10-29T00:00:00Z"/>
        <d v="2016-10-28T00:00:00Z"/>
        <d v="2016-10-31T00:00:00Z"/>
        <d v="2016-11-02T00:00:00Z"/>
        <d v="2016-11-01T00:00:00Z"/>
        <d v="2016-11-03T00:00:00Z"/>
        <d v="2016-11-04T00:00:00Z"/>
        <d v="2016-11-05T00:00:00Z"/>
        <d v="2016-11-06T00:00:00Z"/>
        <d v="2016-11-07T00:00:00Z"/>
        <d v="2016-11-10T00:00:00Z"/>
        <d v="2016-11-08T00:00:00Z"/>
        <d v="2016-11-09T00:00:00Z"/>
        <d v="2016-11-12T00:00:00Z"/>
        <d v="2016-11-13T00:00:00Z"/>
        <d v="2016-11-11T00:00:00Z"/>
        <d v="2016-11-14T00:00:00Z"/>
        <d v="2016-11-15T00:00:00Z"/>
        <d v="2016-11-17T00:00:00Z"/>
        <d v="2016-11-16T00:00:00Z"/>
        <d v="2016-11-19T00:00:00Z"/>
        <d v="2016-11-18T00:00:00Z"/>
        <d v="2016-11-20T00:00:00Z"/>
        <d v="2016-11-22T00:00:00Z"/>
        <d v="2016-11-21T00:00:00Z"/>
        <d v="2016-11-23T00:00:00Z"/>
        <d v="2016-11-24T00:00:00Z"/>
        <d v="2016-11-25T00:00:00Z"/>
        <d v="2016-11-27T00:00:00Z"/>
        <d v="2016-11-26T00:00:00Z"/>
        <d v="2016-11-28T00:00:00Z"/>
        <d v="2016-11-30T00:00:00Z"/>
        <d v="2016-12-01T00:00:00Z"/>
        <d v="2016-11-29T00:00:00Z"/>
        <d v="2016-12-02T00:00:00Z"/>
        <d v="2016-12-03T00:00:00Z"/>
        <d v="2016-12-04T00:00:00Z"/>
        <d v="2016-12-06T00:00:00Z"/>
        <d v="2016-12-05T00:00:00Z"/>
        <d v="2016-12-07T00:00:00Z"/>
        <d v="2016-12-08T00:00:00Z"/>
        <d v="2016-12-09T00:00:00Z"/>
        <d v="2016-12-10T00:00:00Z"/>
        <d v="2016-12-12T00:00:00Z"/>
        <d v="2016-12-14T00:00:00Z"/>
        <d v="2016-12-11T00:00:00Z"/>
        <d v="2016-12-13T00:00:00Z"/>
        <d v="2016-12-17T00:00:00Z"/>
        <d v="2016-12-15T00:00:00Z"/>
        <d v="2016-12-16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8T00:00:00Z"/>
        <d v="2016-12-26T00:00:00Z"/>
        <d v="2016-12-30T00:00:00Z"/>
        <d v="2016-12-29T00:00:00Z"/>
        <d v="2016-12-27T00:00:00Z"/>
        <d v="2017-01-01T00:00:00Z"/>
        <d v="2016-12-31T00:00:00Z"/>
        <d v="2017-01-02T00:00:00Z"/>
        <d v="2017-01-03T00:00:00Z"/>
        <d v="2017-01-04T00:00:00Z"/>
        <d v="2017-01-06T00:00:00Z"/>
        <d v="2017-01-05T00:00:00Z"/>
        <d v="2017-01-08T00:00:00Z"/>
        <d v="2017-01-07T00:00:00Z"/>
        <d v="2017-01-13T00:00:00Z"/>
        <d v="2017-01-10T00:00:00Z"/>
        <d v="2017-01-09T00:00:00Z"/>
        <d v="2017-01-11T00:00:00Z"/>
        <d v="2017-01-17T00:00:00Z"/>
        <d v="2017-01-16T00:00:00Z"/>
        <d v="2017-01-18T00:00:00Z"/>
        <d v="2017-01-20T00:00:00Z"/>
        <d v="2017-01-19T00:00:00Z"/>
        <d v="2017-01-15T00:00:00Z"/>
        <d v="2017-01-23T00:00:00Z"/>
        <d v="2017-01-24T00:00:00Z"/>
        <d v="2017-01-25T00:00:00Z"/>
        <d v="2017-01-26T00:00:00Z"/>
        <d v="2017-01-21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5T00:00:00Z"/>
        <d v="2017-02-06T00:00:00Z"/>
        <d v="2017-02-04T00:00:00Z"/>
        <d v="2017-02-07T00:00:00Z"/>
        <d v="2017-02-08T00:00:00Z"/>
        <d v="2017-02-09T00:00:00Z"/>
        <d v="2017-02-11T00:00:00Z"/>
        <d v="2017-02-12T00:00:00Z"/>
        <d v="2017-02-13T00:00:00Z"/>
        <d v="2017-02-14T00:00:00Z"/>
        <d v="2017-02-15T00:00:00Z"/>
        <d v="2017-02-20T00:00:00Z"/>
        <d v="2017-02-17T00:00:00Z"/>
        <d v="2017-02-19T00:00:00Z"/>
        <d v="2017-02-21T00:00:00Z"/>
        <d v="2017-02-22T00:00:00Z"/>
        <d v="2017-02-23T00:00:00Z"/>
        <d v="2017-02-25T00:00:00Z"/>
        <d v="2017-02-27T00:00:00Z"/>
        <d v="2017-02-26T00:00:00Z"/>
        <d v="2017-03-01T00:00:00Z"/>
        <d v="2017-03-02T00:00:00Z"/>
        <d v="2017-02-28T00:00:00Z"/>
        <d v="2017-03-03T00:00:00Z"/>
        <d v="2017-03-06T00:00:00Z"/>
        <d v="2017-03-08T00:00:00Z"/>
        <d v="2017-03-07T00:00:00Z"/>
        <d v="2017-03-10T00:00:00Z"/>
        <d v="2017-03-09T00:00:00Z"/>
        <d v="2017-03-05T00:00:00Z"/>
        <d v="2017-03-11T00:00:00Z"/>
        <d v="2017-03-12T00:00:00Z"/>
        <d v="2017-03-15T00:00:00Z"/>
        <d v="2017-03-13T00:00:00Z"/>
        <d v="2017-03-14T00:00:00Z"/>
        <d v="2017-03-16T00:00:00Z"/>
        <d v="2017-03-17T00:00:00Z"/>
        <d v="2017-03-19T00:00:00Z"/>
        <d v="2017-03-20T00:00:00Z"/>
        <d v="2017-03-18T00:00:00Z"/>
        <d v="2017-03-21T00:00:00Z"/>
        <d v="2017-03-22T00:00:00Z"/>
        <d v="2017-03-23T00:00:00Z"/>
        <d v="2017-03-24T00:00:00Z"/>
        <d v="2017-03-25T00:00:00Z"/>
        <d v="2017-03-27T00:00:00Z"/>
        <d v="2017-03-26T00:00:00Z"/>
        <d v="2017-03-29T00:00:00Z"/>
        <d v="2017-03-28T00:00:00Z"/>
        <d v="2017-03-31T00:00:00Z"/>
        <d v="2017-03-30T00:00:00Z"/>
        <d v="2017-04-02T00:00:00Z"/>
        <d v="2017-04-01T00:00:00Z"/>
        <d v="2017-04-03T00:00:00Z"/>
        <d v="2017-04-05T00:00:00Z"/>
        <d v="2017-04-04T00:00:00Z"/>
        <d v="2017-04-07T00:00:00Z"/>
        <d v="2017-04-06T00:00:00Z"/>
        <d v="2017-04-08T00:00:00Z"/>
        <d v="2017-04-10T00:00:00Z"/>
        <d v="2017-04-12T00:00:00Z"/>
        <d v="2017-04-11T00:00:00Z"/>
        <d v="2017-04-14T00:00:00Z"/>
        <d v="2017-04-15T00:00:00Z"/>
        <d v="2017-04-16T00:00:00Z"/>
        <d v="2017-04-18T00:00:00Z"/>
        <d v="2017-04-17T00:00:00Z"/>
        <d v="2017-04-19T00:00:00Z"/>
        <d v="2017-04-20T00:00:00Z"/>
        <d v="2017-04-21T00:00:00Z"/>
        <d v="2017-04-22T00:00:00Z"/>
        <d v="2017-04-23T00:00:00Z"/>
        <d v="2017-04-26T00:00:00Z"/>
        <d v="2017-04-24T00:00:00Z"/>
        <d v="2017-04-25T00:00:00Z"/>
        <d v="2017-04-27T00:00:00Z"/>
        <d v="2017-04-29T00:00:00Z"/>
        <d v="2017-04-30T00:00:00Z"/>
        <d v="2017-04-28T00:00:00Z"/>
        <d v="2017-05-02T00:00:00Z"/>
        <d v="2017-05-01T00:00:00Z"/>
        <d v="2017-05-04T00:00:00Z"/>
        <d v="2017-05-06T00:00:00Z"/>
        <d v="2017-05-05T00:00:00Z"/>
        <d v="2017-05-07T00:00:00Z"/>
        <d v="2017-05-08T00:00:00Z"/>
        <d v="2017-05-10T00:00:00Z"/>
        <d v="2017-05-09T00:00:00Z"/>
        <d v="2017-05-11T00:00:00Z"/>
        <d v="2017-05-12T00:00:00Z"/>
        <d v="2017-05-16T00:00:00Z"/>
        <d v="2017-05-13T00:00:00Z"/>
        <d v="2017-05-17T00:00:00Z"/>
        <d v="2017-05-15T00:00:00Z"/>
        <d v="2017-05-14T00:00:00Z"/>
        <d v="2017-05-18T00:00:00Z"/>
        <d v="2017-05-19T00:00:00Z"/>
        <d v="2017-05-20T00:00:00Z"/>
        <d v="2017-05-21T00:00:00Z"/>
        <d v="2017-05-23T00:00:00Z"/>
        <d v="2017-05-22T00:00:00Z"/>
        <d v="2017-05-24T00:00:00Z"/>
        <d v="2017-05-25T00:00:00Z"/>
        <d v="2017-05-26T00:00:00Z"/>
        <d v="2017-05-27T00:00:00Z"/>
        <d v="2017-05-29T00:00:00Z"/>
        <d v="2017-06-01T00:00:00Z"/>
        <d v="2017-05-31T00:00:00Z"/>
        <d v="2017-05-30T00:00:00Z"/>
        <d v="2017-06-02T00:00:00Z"/>
        <d v="2017-06-03T00:00:00Z"/>
        <d v="2017-06-04T00:00:00Z"/>
        <d v="2017-06-05T00:00:00Z"/>
        <d v="2017-06-06T00:00:00Z"/>
        <d v="2017-06-08T00:00:00Z"/>
        <d v="2017-06-07T00:00:00Z"/>
        <d v="2017-06-10T00:00:00Z"/>
        <d v="2017-06-09T00:00:00Z"/>
        <d v="2017-06-13T00:00:00Z"/>
        <d v="2017-06-12T00:00:00Z"/>
        <d v="2017-06-14T00:00:00Z"/>
        <d v="2017-06-15T00:00:00Z"/>
        <d v="2017-06-17T00:00:00Z"/>
        <d v="2017-06-18T00:00:00Z"/>
        <d v="2017-06-19T00:00:00Z"/>
        <d v="2017-06-16T00:00:00Z"/>
        <d v="2017-06-22T00:00:00Z"/>
        <d v="2017-06-20T00:00:00Z"/>
        <d v="2017-06-21T00:00:00Z"/>
        <d v="2017-06-23T00:00:00Z"/>
        <d v="2017-06-26T00:00:00Z"/>
        <d v="2017-06-25T00:00:00Z"/>
        <d v="2017-06-27T00:00:00Z"/>
        <d v="2017-06-29T00:00:00Z"/>
        <d v="2017-06-28T00:00:00Z"/>
        <d v="2017-07-01T00:00:00Z"/>
        <d v="2017-06-30T00:00:00Z"/>
        <d v="2017-07-02T00:00:00Z"/>
        <d v="2017-07-03T00:00:00Z"/>
        <d v="2017-07-04T00:00:00Z"/>
        <d v="2017-07-06T00:00:00Z"/>
        <d v="2017-07-05T00:00:00Z"/>
        <d v="2017-07-08T00:00:00Z"/>
        <d v="2017-07-09T00:00:00Z"/>
        <d v="2017-07-10T00:00:00Z"/>
        <d v="2017-07-07T00:00:00Z"/>
        <d v="2017-07-13T00:00:00Z"/>
        <d v="2017-07-11T00:00:00Z"/>
        <d v="2017-07-12T00:00:00Z"/>
        <d v="2017-07-15T00:00:00Z"/>
        <d v="2017-07-14T00:00:00Z"/>
        <d v="2017-07-16T00:00:00Z"/>
        <d v="2017-07-17T00:00:00Z"/>
        <d v="2017-07-18T00:00:00Z"/>
        <d v="2017-07-19T00:00:00Z"/>
        <d v="2017-07-21T00:00:00Z"/>
        <d v="2017-07-23T00:00:00Z"/>
        <d v="2017-07-22T00:00:00Z"/>
        <d v="2017-07-25T00:00:00Z"/>
        <d v="2017-07-24T00:00:00Z"/>
        <d v="2017-07-26T00:00:00Z"/>
        <d v="2017-07-27T00:00:00Z"/>
        <d v="2017-07-28T00:00:00Z"/>
        <d v="2017-07-31T00:00:00Z"/>
        <d v="2017-07-29T00:00:00Z"/>
        <d v="2017-08-01T00:00:00Z"/>
        <d v="2017-08-03T00:00:00Z"/>
        <d v="2017-08-02T00:00:00Z"/>
        <d v="2017-08-06T00:00:00Z"/>
        <d v="2017-08-05T00:00:00Z"/>
        <d v="2017-08-04T00:00:00Z"/>
        <d v="2017-08-07T00:00:00Z"/>
        <d v="2017-08-08T00:00:00Z"/>
        <d v="2017-08-09T00:00:00Z"/>
        <d v="2017-08-12T00:00:00Z"/>
        <d v="2017-08-11T00:00:00Z"/>
        <d v="2017-08-10T00:00:00Z"/>
        <d v="2017-08-13T00:00:00Z"/>
        <d v="2017-08-15T00:00:00Z"/>
        <d v="2017-08-16T00:00:00Z"/>
        <d v="2017-08-19T00:00:00Z"/>
        <d v="2017-08-17T00:00:00Z"/>
        <d v="2017-08-20T00:00:00Z"/>
        <d v="2017-08-18T00:00:00Z"/>
        <d v="2017-08-21T00:00:00Z"/>
        <d v="2017-08-24T00:00:00Z"/>
        <d v="2017-08-23T00:00:00Z"/>
        <d v="2017-08-22T00:00:00Z"/>
        <d v="2017-08-25T00:00:00Z"/>
        <d v="2017-08-27T00:00:00Z"/>
        <d v="2017-08-26T00:00:00Z"/>
        <d v="2017-08-28T00:00:00Z"/>
        <d v="2017-08-29T00:00:00Z"/>
        <d v="2017-09-01T00:00:00Z"/>
        <d v="2017-08-30T00:00:00Z"/>
        <d v="2017-08-31T00:00:00Z"/>
        <d v="2017-09-03T00:00:00Z"/>
        <d v="2017-09-04T00:00:00Z"/>
        <d v="2017-09-05T00:00:00Z"/>
        <d v="2017-09-02T00:00:00Z"/>
        <d v="2017-09-06T00:00:00Z"/>
        <d v="2017-09-07T00:00:00Z"/>
        <d v="2017-09-08T00:00:00Z"/>
        <d v="2017-09-09T00:00:00Z"/>
        <d v="2017-09-10T00:00:00Z"/>
        <d v="2017-09-11T00:00:00Z"/>
        <d v="2017-09-13T00:00:00Z"/>
        <d v="2017-09-12T00:00:00Z"/>
        <d v="2017-09-14T00:00:00Z"/>
        <d v="2017-09-15T00:00:00Z"/>
        <d v="2017-09-17T00:00:00Z"/>
        <d v="2017-09-16T00:00:00Z"/>
        <d v="2017-09-19T00:00:00Z"/>
        <d v="2017-09-18T00:00:00Z"/>
        <d v="2017-09-21T00:00:00Z"/>
        <d v="2017-09-20T00:00:00Z"/>
        <d v="2017-09-23T00:00:00Z"/>
        <d v="2017-09-22T00:00:00Z"/>
        <d v="2017-09-25T00:00:00Z"/>
        <d v="2017-09-24T00:00:00Z"/>
        <d v="2017-09-26T00:00:00Z"/>
        <d v="2017-09-27T00:00:00Z"/>
        <d v="2017-09-28T00:00:00Z"/>
        <d v="2017-09-29T00:00:00Z"/>
        <d v="2017-09-30T00:00:00Z"/>
        <d v="2017-10-01T00:00:00Z"/>
        <d v="2017-10-04T00:00:00Z"/>
        <d v="2017-10-05T00:00:00Z"/>
        <d v="2017-10-02T00:00:00Z"/>
        <d v="2017-10-03T00:00:00Z"/>
        <d v="2017-10-06T00:00:00Z"/>
        <d v="2017-10-08T00:00:00Z"/>
        <d v="2017-10-07T00:00:00Z"/>
        <d v="2017-10-09T00:00:00Z"/>
        <d v="2017-10-10T00:00:00Z"/>
        <d v="2017-10-11T00:00:00Z"/>
        <d v="2017-10-12T00:00:00Z"/>
        <d v="2017-10-13T00:00:00Z"/>
        <d v="2017-10-14T00:00:00Z"/>
        <d v="2017-10-16T00:00:00Z"/>
        <d v="2017-10-15T00:00:00Z"/>
        <d v="2017-10-18T00:00:00Z"/>
        <d v="2017-10-20T00:00:00Z"/>
        <d v="2017-10-17T00:00:00Z"/>
        <d v="2017-10-19T00:00:00Z"/>
        <d v="2017-10-21T00:00:00Z"/>
        <d v="2017-10-23T00:00:00Z"/>
        <d v="2017-10-24T00:00:00Z"/>
        <d v="2017-10-26T00:00:00Z"/>
        <d v="2017-10-25T00:00:00Z"/>
        <d v="2017-10-27T00:00:00Z"/>
        <d v="2017-10-22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5T00:00:00Z"/>
        <d v="2017-11-06T00:00:00Z"/>
        <d v="2017-11-04T00:00:00Z"/>
        <d v="2017-11-07T00:00:00Z"/>
        <d v="2017-11-09T00:00:00Z"/>
        <d v="2017-11-08T00:00:00Z"/>
        <d v="2017-11-11T00:00:00Z"/>
        <d v="2017-11-10T00:00:00Z"/>
        <d v="2017-11-12T00:00:00Z"/>
        <d v="2017-11-13T00:00:00Z"/>
        <d v="2017-11-14T00:00:00Z"/>
        <d v="2017-11-15T00:00:00Z"/>
        <d v="2017-11-17T00:00:00Z"/>
        <d v="2017-11-16T00:00:00Z"/>
        <d v="2017-11-18T00:00:00Z"/>
        <d v="2017-11-19T00:00:00Z"/>
        <d v="2017-11-20T00:00:00Z"/>
        <d v="2017-11-22T00:00:00Z"/>
        <d v="2017-11-21T00:00:00Z"/>
        <d v="2017-11-24T00:00:00Z"/>
        <d v="2017-11-23T00:00:00Z"/>
        <d v="2017-11-26T00:00:00Z"/>
        <d v="2017-11-25T00:00:00Z"/>
        <d v="2017-11-27T00:00:00Z"/>
        <d v="2017-11-28T00:00:00Z"/>
        <d v="2017-11-30T00:00:00Z"/>
        <d v="2017-12-01T00:00:00Z"/>
        <d v="2017-11-29T00:00:00Z"/>
        <d v="2017-12-02T00:00:00Z"/>
        <d v="2017-12-03T00:00:00Z"/>
        <d v="2017-12-04T00:00:00Z"/>
        <d v="2017-12-07T00:00:00Z"/>
        <d v="2017-12-08T00:00:00Z"/>
        <d v="2017-12-05T00:00:00Z"/>
        <d v="2017-12-06T00:00:00Z"/>
        <d v="2017-12-09T00:00:00Z"/>
        <d v="2017-12-10T00:00:00Z"/>
        <d v="2017-12-11T00:00:00Z"/>
        <d v="2017-12-12T00:00:00Z"/>
        <d v="2017-12-14T00:00:00Z"/>
        <d v="2017-12-13T00:00:00Z"/>
        <d v="2017-12-15T00:00:00Z"/>
        <d v="2017-12-16T00:00:00Z"/>
        <d v="2017-12-17T00:00:00Z"/>
        <d v="2017-12-18T00:00:00Z"/>
        <d v="2017-12-20T00:00:00Z"/>
        <d v="2017-12-19T00:00:00Z"/>
        <d v="2017-12-21T00:00:00Z"/>
        <d v="2017-12-23T00:00:00Z"/>
        <d v="2017-12-22T00:00:00Z"/>
        <d v="2017-12-24T00:00:00Z"/>
        <d v="2017-12-26T00:00:00Z"/>
        <d v="2017-12-28T00:00:00Z"/>
        <d v="2017-12-25T00:00:00Z"/>
        <d v="2017-12-27T00:00:00Z"/>
        <d v="2017-12-30T00:00:00Z"/>
        <d v="2017-12-31T00:00:00Z"/>
        <d v="2017-12-29T00:00:00Z"/>
        <d v="2018-01-01T00:00:00Z"/>
        <d v="2018-01-04T00:00:00Z"/>
        <d v="2018-01-02T00:00:00Z"/>
        <d v="2018-01-03T00:00:00Z"/>
        <d v="2018-01-05T00:00:00Z"/>
      </sharedItems>
    </cacheField>
    <cacheField name="clean_tanggal_pengiriman" numFmtId="164">
      <sharedItems containsSemiMixedTypes="0" containsDate="1" containsString="0">
        <d v="2014-01-07T00:00:00Z"/>
        <d v="2014-01-08T00:00:00Z"/>
        <d v="2014-01-12T00:00:00Z"/>
        <d v="2014-01-10T00:00:00Z"/>
        <d v="2014-01-13T00:00:00Z"/>
        <d v="2014-01-15T00:00:00Z"/>
        <d v="2014-01-14T00:00:00Z"/>
        <d v="2014-01-18T00:00:00Z"/>
        <d v="2014-01-16T00:00:00Z"/>
        <d v="2014-01-17T00:00:00Z"/>
        <d v="2014-01-21T00:00:00Z"/>
        <d v="2014-01-20T00:00:00Z"/>
        <d v="2014-01-26T00:00:00Z"/>
        <d v="2014-01-25T00:00:00Z"/>
        <d v="2014-01-23T00:00:00Z"/>
        <d v="2014-01-27T00:00:00Z"/>
        <d v="2014-01-28T00:00:00Z"/>
        <d v="2014-01-31T00:00:00Z"/>
        <d v="2014-01-29T00:00:00Z"/>
        <d v="2014-02-02T00:00:00Z"/>
        <d v="2014-02-03T00:00:00Z"/>
        <d v="2014-02-04T00:00:00Z"/>
        <d v="2014-02-09T00:00:00Z"/>
        <d v="2014-02-06T00:00:00Z"/>
        <d v="2014-02-08T00:00:00Z"/>
        <d v="2014-02-10T00:00:00Z"/>
        <d v="2014-02-12T00:00:00Z"/>
        <d v="2014-02-15T00:00:00Z"/>
        <d v="2014-02-18T00:00:00Z"/>
        <d v="2014-02-19T00:00:00Z"/>
        <d v="2014-02-21T00:00:00Z"/>
        <d v="2014-02-24T00:00:00Z"/>
        <d v="2014-02-26T00:00:00Z"/>
        <d v="2014-02-25T00:00:00Z"/>
        <d v="2014-02-27T00:00:00Z"/>
        <d v="2014-03-02T00:00:00Z"/>
        <d v="2014-03-03T00:00:00Z"/>
        <d v="2014-03-06T00:00:00Z"/>
        <d v="2014-03-05T00:00:00Z"/>
        <d v="2014-03-07T00:00:00Z"/>
        <d v="2014-03-08T00:00:00Z"/>
        <d v="2014-03-04T00:00:00Z"/>
        <d v="2014-03-09T00:00:00Z"/>
        <d v="2014-03-12T00:00:00Z"/>
        <d v="2014-03-11T00:00:00Z"/>
        <d v="2014-03-17T00:00:00Z"/>
        <d v="2014-03-14T00:00:00Z"/>
        <d v="2014-03-13T00:00:00Z"/>
        <d v="2014-03-16T00:00:00Z"/>
        <d v="2014-03-15T00:00:00Z"/>
        <d v="2014-03-19T00:00:00Z"/>
        <d v="2014-03-18T00:00:00Z"/>
        <d v="2014-03-21T00:00:00Z"/>
        <d v="2014-03-20T00:00:00Z"/>
        <d v="2014-03-24T00:00:00Z"/>
        <d v="2014-03-23T00:00:00Z"/>
        <d v="2014-03-22T00:00:00Z"/>
        <d v="2014-03-25T00:00:00Z"/>
        <d v="2014-03-26T00:00:00Z"/>
        <d v="2014-03-29T00:00:00Z"/>
        <d v="2014-03-28T00:00:00Z"/>
        <d v="2014-03-30T00:00:00Z"/>
        <d v="2014-04-01T00:00:00Z"/>
        <d v="2014-03-31T00:00:00Z"/>
        <d v="2014-04-02T00:00:00Z"/>
        <d v="2014-04-03T00:00:00Z"/>
        <d v="2014-04-04T00:00:00Z"/>
        <d v="2014-04-05T00:00:00Z"/>
        <d v="2014-04-06T00:00:00Z"/>
        <d v="2014-04-08T00:00:00Z"/>
        <d v="2014-04-09T00:00:00Z"/>
        <d v="2014-04-07T00:00:00Z"/>
        <d v="2014-04-12T00:00:00Z"/>
        <d v="2014-04-10T00:00:00Z"/>
        <d v="2014-04-15T00:00:00Z"/>
        <d v="2014-04-13T00:00:00Z"/>
        <d v="2014-04-18T00:00:00Z"/>
        <d v="2014-04-16T00:00:00Z"/>
        <d v="2014-04-17T00:00:00Z"/>
        <d v="2014-04-20T00:00:00Z"/>
        <d v="2014-04-23T00:00:00Z"/>
        <d v="2014-04-22T00:00:00Z"/>
        <d v="2014-04-21T00:00:00Z"/>
        <d v="2014-04-25T00:00:00Z"/>
        <d v="2014-04-26T00:00:00Z"/>
        <d v="2014-04-24T00:00:00Z"/>
        <d v="2014-04-27T00:00:00Z"/>
        <d v="2014-04-30T00:00:00Z"/>
        <d v="2014-04-29T00:00:00Z"/>
        <d v="2014-05-03T00:00:00Z"/>
        <d v="2014-05-04T00:00:00Z"/>
        <d v="2014-05-01T00:00:00Z"/>
        <d v="2014-05-02T00:00:00Z"/>
        <d v="2014-05-05T00:00:00Z"/>
        <d v="2014-05-10T00:00:00Z"/>
        <d v="2014-05-07T00:00:00Z"/>
        <d v="2014-05-08T00:00:00Z"/>
        <d v="2014-05-09T00:00:00Z"/>
        <d v="2014-05-11T00:00:00Z"/>
        <d v="2014-05-12T00:00:00Z"/>
        <d v="2014-05-15T00:00:00Z"/>
        <d v="2014-05-14T00:00:00Z"/>
        <d v="2014-05-13T00:00:00Z"/>
        <d v="2014-05-18T00:00:00Z"/>
        <d v="2014-05-16T00:00:00Z"/>
        <d v="2014-05-17T00:00:00Z"/>
        <d v="2014-05-19T00:00:00Z"/>
        <d v="2014-05-20T00:00:00Z"/>
        <d v="2014-05-23T00:00:00Z"/>
        <d v="2014-05-21T00:00:00Z"/>
        <d v="2014-05-24T00:00:00Z"/>
        <d v="2014-05-22T00:00:00Z"/>
        <d v="2014-05-25T00:00:00Z"/>
        <d v="2014-05-26T00:00:00Z"/>
        <d v="2014-05-29T00:00:00Z"/>
        <d v="2014-05-27T00:00:00Z"/>
        <d v="2014-05-30T00:00:00Z"/>
        <d v="2014-05-31T00:00:00Z"/>
        <d v="2014-06-01T00:00:00Z"/>
        <d v="2014-06-02T00:00:00Z"/>
        <d v="2014-06-03T00:00:00Z"/>
        <d v="2014-06-05T00:00:00Z"/>
        <d v="2014-06-06T00:00:00Z"/>
        <d v="2014-06-07T00:00:00Z"/>
        <d v="2014-06-09T00:00:00Z"/>
        <d v="2014-06-12T00:00:00Z"/>
        <d v="2014-06-11T00:00:00Z"/>
        <d v="2014-06-10T00:00:00Z"/>
        <d v="2014-06-13T00:00:00Z"/>
        <d v="2014-06-14T00:00:00Z"/>
        <d v="2014-06-16T00:00:00Z"/>
        <d v="2014-06-15T00:00:00Z"/>
        <d v="2014-06-17T00:00:00Z"/>
        <d v="2014-06-20T00:00:00Z"/>
        <d v="2014-06-21T00:00:00Z"/>
        <d v="2014-06-22T00:00:00Z"/>
        <d v="2014-06-23T00:00:00Z"/>
        <d v="2014-06-24T00:00:00Z"/>
        <d v="2014-06-27T00:00:00Z"/>
        <d v="2014-06-25T00:00:00Z"/>
        <d v="2014-06-26T00:00:00Z"/>
        <d v="2014-06-28T00:00:00Z"/>
        <d v="2014-07-01T00:00:00Z"/>
        <d v="2014-06-30T00:00:00Z"/>
        <d v="2014-07-04T00:00:00Z"/>
        <d v="2014-07-02T00:00:00Z"/>
        <d v="2014-07-03T00:00:00Z"/>
        <d v="2014-07-06T00:00:00Z"/>
        <d v="2014-07-05T00:00:00Z"/>
        <d v="2014-07-07T00:00:00Z"/>
        <d v="2014-07-09T00:00:00Z"/>
        <d v="2014-07-11T00:00:00Z"/>
        <d v="2014-07-08T00:00:00Z"/>
        <d v="2014-07-12T00:00:00Z"/>
        <d v="2014-07-10T00:00:00Z"/>
        <d v="2014-07-15T00:00:00Z"/>
        <d v="2014-07-14T00:00:00Z"/>
        <d v="2014-07-13T00:00:00Z"/>
        <d v="2014-07-18T00:00:00Z"/>
        <d v="2014-07-16T00:00:00Z"/>
        <d v="2014-07-17T00:00:00Z"/>
        <d v="2014-07-20T00:00:00Z"/>
        <d v="2014-07-21T00:00:00Z"/>
        <d v="2014-07-19T00:00:00Z"/>
        <d v="2014-07-23T00:00:00Z"/>
        <d v="2014-07-24T00:00:00Z"/>
        <d v="2014-07-22T00:00:00Z"/>
        <d v="2014-07-25T00:00:00Z"/>
        <d v="2014-07-28T00:00:00Z"/>
        <d v="2014-07-27T00:00:00Z"/>
        <d v="2014-08-01T00:00:00Z"/>
        <d v="2014-07-30T00:00:00Z"/>
        <d v="2014-08-02T00:00:00Z"/>
        <d v="2014-07-29T00:00:00Z"/>
        <d v="2014-07-31T00:00:00Z"/>
        <d v="2014-08-05T00:00:00Z"/>
        <d v="2014-08-03T00:00:00Z"/>
        <d v="2014-08-06T00:00:00Z"/>
        <d v="2014-08-08T00:00:00Z"/>
        <d v="2014-08-09T00:00:00Z"/>
        <d v="2014-08-07T00:00:00Z"/>
        <d v="2014-08-11T00:00:00Z"/>
        <d v="2014-08-12T00:00:00Z"/>
        <d v="2014-08-14T00:00:00Z"/>
        <d v="2014-08-15T00:00:00Z"/>
        <d v="2014-08-10T00:00:00Z"/>
        <d v="2014-08-16T00:00:00Z"/>
        <d v="2014-08-13T00:00:00Z"/>
        <d v="2014-08-19T00:00:00Z"/>
        <d v="2014-08-17T00:00:00Z"/>
        <d v="2014-08-18T00:00:00Z"/>
        <d v="2014-08-20T00:00:00Z"/>
        <d v="2014-08-21T00:00:00Z"/>
        <d v="2014-08-23T00:00:00Z"/>
        <d v="2014-08-26T00:00:00Z"/>
        <d v="2014-08-24T00:00:00Z"/>
        <d v="2014-08-25T00:00:00Z"/>
        <d v="2014-08-27T00:00:00Z"/>
        <d v="2014-08-28T00:00:00Z"/>
        <d v="2014-08-29T00:00:00Z"/>
        <d v="2014-08-30T00:00:00Z"/>
        <d v="2014-09-01T00:00:00Z"/>
        <d v="2014-09-02T00:00:00Z"/>
        <d v="2014-09-04T00:00:00Z"/>
        <d v="2014-09-05T00:00:00Z"/>
        <d v="2014-09-08T00:00:00Z"/>
        <d v="2014-09-07T00:00:00Z"/>
        <d v="2014-09-03T00:00:00Z"/>
        <d v="2014-09-10T00:00:00Z"/>
        <d v="2014-09-09T00:00:00Z"/>
        <d v="2014-09-12T00:00:00Z"/>
        <d v="2014-09-13T00:00:00Z"/>
        <d v="2014-09-14T00:00:00Z"/>
        <d v="2014-09-15T00:00:00Z"/>
        <d v="2014-09-11T00:00:00Z"/>
        <d v="2014-09-16T00:00:00Z"/>
        <d v="2014-09-17T00:00:00Z"/>
        <d v="2014-09-19T00:00:00Z"/>
        <d v="2014-09-18T00:00:00Z"/>
        <d v="2014-09-20T00:00:00Z"/>
        <d v="2014-09-21T00:00:00Z"/>
        <d v="2014-09-24T00:00:00Z"/>
        <d v="2014-09-22T00:00:00Z"/>
        <d v="2014-09-23T00:00:00Z"/>
        <d v="2014-09-25T00:00:00Z"/>
        <d v="2014-09-26T00:00:00Z"/>
        <d v="2014-09-27T00:00:00Z"/>
        <d v="2014-09-29T00:00:00Z"/>
        <d v="2014-09-28T00:00:00Z"/>
        <d v="2014-09-30T00:00:00Z"/>
        <d v="2014-10-01T00:00:00Z"/>
        <d v="2014-10-03T00:00:00Z"/>
        <d v="2014-10-04T00:00:00Z"/>
        <d v="2014-10-06T00:00:00Z"/>
        <d v="2014-10-05T00:00:00Z"/>
        <d v="2014-10-07T00:00:00Z"/>
        <d v="2014-10-08T00:00:00Z"/>
        <d v="2014-10-09T00:00:00Z"/>
        <d v="2014-10-10T00:00:00Z"/>
        <d v="2014-10-13T00:00:00Z"/>
        <d v="2014-10-12T00:00:00Z"/>
        <d v="2014-10-14T00:00:00Z"/>
        <d v="2014-10-15T00:00:00Z"/>
        <d v="2014-10-16T00:00:00Z"/>
        <d v="2014-10-17T00:00:00Z"/>
        <d v="2014-10-18T00:00:00Z"/>
        <d v="2014-10-20T00:00:00Z"/>
        <d v="2014-10-22T00:00:00Z"/>
        <d v="2014-10-19T00:00:00Z"/>
        <d v="2014-10-23T00:00:00Z"/>
        <d v="2014-10-24T00:00:00Z"/>
        <d v="2014-10-25T00:00:00Z"/>
        <d v="2014-10-26T00:00:00Z"/>
        <d v="2014-10-28T00:00:00Z"/>
        <d v="2014-10-29T00:00:00Z"/>
        <d v="2014-10-30T00:00:00Z"/>
        <d v="2014-11-01T00:00:00Z"/>
        <d v="2014-10-31T00:00:00Z"/>
        <d v="2014-11-02T00:00:00Z"/>
        <d v="2014-11-04T00:00:00Z"/>
        <d v="2014-11-03T00:00:00Z"/>
        <d v="2014-11-05T00:00:00Z"/>
        <d v="2014-11-08T00:00:00Z"/>
        <d v="2014-11-07T00:00:00Z"/>
        <d v="2014-11-06T00:00:00Z"/>
        <d v="2014-11-11T00:00:00Z"/>
        <d v="2014-11-09T00:00:00Z"/>
        <d v="2014-11-10T00:00:00Z"/>
        <d v="2014-11-12T00:00:00Z"/>
        <d v="2014-11-14T00:00:00Z"/>
        <d v="2014-11-13T00:00:00Z"/>
        <d v="2014-11-16T00:00:00Z"/>
        <d v="2014-11-18T00:00:00Z"/>
        <d v="2014-11-15T00:00:00Z"/>
        <d v="2014-11-17T00:00:00Z"/>
        <d v="2014-11-20T00:00:00Z"/>
        <d v="2014-11-21T00:00:00Z"/>
        <d v="2014-11-22T00:00:00Z"/>
        <d v="2014-11-19T00:00:00Z"/>
        <d v="2014-11-24T00:00:00Z"/>
        <d v="2014-11-23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6T00:00:00Z"/>
        <d v="2014-12-05T00:00:00Z"/>
        <d v="2014-12-07T00:00:00Z"/>
        <d v="2014-12-09T00:00:00Z"/>
        <d v="2014-12-08T00:00:00Z"/>
        <d v="2014-12-10T00:00:00Z"/>
        <d v="2014-12-12T00:00:00Z"/>
        <d v="2014-12-11T00:00:00Z"/>
        <d v="2014-12-13T00:00:00Z"/>
        <d v="2014-12-15T00:00:00Z"/>
        <d v="2014-12-16T00:00:00Z"/>
        <d v="2014-12-14T00:00:00Z"/>
        <d v="2014-12-17T00:00:00Z"/>
        <d v="2014-12-21T00:00:00Z"/>
        <d v="2014-12-19T00:00:00Z"/>
        <d v="2014-12-20T00:00:00Z"/>
        <d v="2014-12-18T00:00:00Z"/>
        <d v="2014-12-22T00:00:00Z"/>
        <d v="2014-12-25T00:00:00Z"/>
        <d v="2014-12-23T00:00:00Z"/>
        <d v="2014-12-27T00:00:00Z"/>
        <d v="2014-12-28T00:00:00Z"/>
        <d v="2014-12-29T00:00:00Z"/>
        <d v="2014-12-26T00:00:00Z"/>
        <d v="2014-12-31T00:00:00Z"/>
        <d v="2014-12-30T00:00:00Z"/>
        <d v="2015-01-01T00:00:00Z"/>
        <d v="2015-01-02T00:00:00Z"/>
        <d v="2015-01-03T00:00:00Z"/>
        <d v="2015-01-05T00:00:00Z"/>
        <d v="2015-01-04T00:00:00Z"/>
        <d v="2015-01-07T00:00:00Z"/>
        <d v="2015-01-09T00:00:00Z"/>
        <d v="2015-01-08T00:00:00Z"/>
        <d v="2015-01-10T00:00:00Z"/>
        <d v="2015-01-12T00:00:00Z"/>
        <d v="2015-01-13T00:00:00Z"/>
        <d v="2015-01-15T00:00:00Z"/>
        <d v="2015-01-17T00:00:00Z"/>
        <d v="2015-01-18T00:00:00Z"/>
        <d v="2015-01-23T00:00:00Z"/>
        <d v="2015-01-22T00:00:00Z"/>
        <d v="2015-01-24T00:00:00Z"/>
        <d v="2015-01-27T00:00:00Z"/>
        <d v="2015-01-28T00:00:00Z"/>
        <d v="2015-02-01T00:00:00Z"/>
        <d v="2015-01-29T00:00:00Z"/>
        <d v="2015-01-31T00:00:00Z"/>
        <d v="2015-02-04T00:00:00Z"/>
        <d v="2015-02-06T00:00:00Z"/>
        <d v="2015-02-05T00:00:00Z"/>
        <d v="2015-02-07T00:00:00Z"/>
        <d v="2015-02-13T00:00:00Z"/>
        <d v="2015-02-08T00:00:00Z"/>
        <d v="2015-02-11T00:00:00Z"/>
        <d v="2015-02-16T00:00:00Z"/>
        <d v="2015-02-14T00:00:00Z"/>
        <d v="2015-02-19T00:00:00Z"/>
        <d v="2015-02-21T00:00:00Z"/>
        <d v="2015-02-18T00:00:00Z"/>
        <d v="2015-02-20T00:00:00Z"/>
        <d v="2015-02-22T00:00:00Z"/>
        <d v="2015-02-24T00:00:00Z"/>
        <d v="2015-02-25T00:00:00Z"/>
        <d v="2015-02-23T00:00:00Z"/>
        <d v="2015-02-27T00:00:00Z"/>
        <d v="2015-02-28T00:00:00Z"/>
        <d v="2015-03-01T00:00:00Z"/>
        <d v="2015-03-02T00:00:00Z"/>
        <d v="2015-03-04T00:00:00Z"/>
        <d v="2015-03-03T00:00:00Z"/>
        <d v="2015-03-05T00:00:00Z"/>
        <d v="2015-03-06T00:00:00Z"/>
        <d v="2015-03-07T00:00:00Z"/>
        <d v="2015-03-09T00:00:00Z"/>
        <d v="2015-03-10T00:00:00Z"/>
        <d v="2015-03-11T00:00:00Z"/>
        <d v="2015-03-12T00:00:00Z"/>
        <d v="2015-03-13T00:00:00Z"/>
        <d v="2015-03-17T00:00:00Z"/>
        <d v="2015-03-18T00:00:00Z"/>
        <d v="2015-03-15T00:00:00Z"/>
        <d v="2015-03-19T00:00:00Z"/>
        <d v="2015-03-21T00:00:00Z"/>
        <d v="2015-03-22T00:00:00Z"/>
        <d v="2015-03-23T00:00:00Z"/>
        <d v="2015-03-20T00:00:00Z"/>
        <d v="2015-03-24T00:00:00Z"/>
        <d v="2015-03-25T00:00:00Z"/>
        <d v="2015-03-26T00:00:00Z"/>
        <d v="2015-03-27T00:00:00Z"/>
        <d v="2015-03-30T00:00:00Z"/>
        <d v="2015-03-29T00:00:00Z"/>
        <d v="2015-03-31T00:00:00Z"/>
        <d v="2015-03-28T00:00:00Z"/>
        <d v="2015-04-03T00:00:00Z"/>
        <d v="2015-04-02T00:00:00Z"/>
        <d v="2015-04-04T00:00:00Z"/>
        <d v="2015-04-05T00:00:00Z"/>
        <d v="2015-04-09T00:00:00Z"/>
        <d v="2015-04-07T00:00:00Z"/>
        <d v="2015-04-08T00:00:00Z"/>
        <d v="2015-04-10T00:00:00Z"/>
        <d v="2015-04-06T00:00:00Z"/>
        <d v="2015-04-11T00:00:00Z"/>
        <d v="2015-04-14T00:00:00Z"/>
        <d v="2015-04-15T00:00:00Z"/>
        <d v="2015-04-16T00:00:00Z"/>
        <d v="2015-04-17T00:00:00Z"/>
        <d v="2015-04-19T00:00:00Z"/>
        <d v="2015-04-18T00:00:00Z"/>
        <d v="2015-04-20T00:00:00Z"/>
        <d v="2015-04-21T00:00:00Z"/>
        <d v="2015-04-23T00:00:00Z"/>
        <d v="2015-04-22T00:00:00Z"/>
        <d v="2015-04-25T00:00:00Z"/>
        <d v="2015-04-24T00:00:00Z"/>
        <d v="2015-04-28T00:00:00Z"/>
        <d v="2015-04-26T00:00:00Z"/>
        <d v="2015-04-29T00:00:00Z"/>
        <d v="2015-04-30T00:00:00Z"/>
        <d v="2015-05-02T00:00:00Z"/>
        <d v="2015-05-01T00:00:00Z"/>
        <d v="2015-05-03T00:00:00Z"/>
        <d v="2015-05-05T00:00:00Z"/>
        <d v="2015-05-04T00:00:00Z"/>
        <d v="2015-05-06T00:00:00Z"/>
        <d v="2015-05-07T00:00:00Z"/>
        <d v="2015-05-08T00:00:00Z"/>
        <d v="2015-05-09T00:00:00Z"/>
        <d v="2015-05-11T00:00:00Z"/>
        <d v="2015-05-12T00:00:00Z"/>
        <d v="2015-05-15T00:00:00Z"/>
        <d v="2015-05-14T00:00:00Z"/>
        <d v="2015-05-10T00:00:00Z"/>
        <d v="2015-05-13T00:00:00Z"/>
        <d v="2015-05-16T00:00:00Z"/>
        <d v="2015-05-17T00:00:00Z"/>
        <d v="2015-05-18T00:00:00Z"/>
        <d v="2015-05-21T00:00:00Z"/>
        <d v="2015-05-19T00:00:00Z"/>
        <d v="2015-05-22T00:00:00Z"/>
        <d v="2015-05-20T00:00:00Z"/>
        <d v="2015-05-23T00:00:00Z"/>
        <d v="2015-05-24T00:00:00Z"/>
        <d v="2015-05-27T00:00:00Z"/>
        <d v="2015-05-28T00:00:00Z"/>
        <d v="2015-05-25T00:00:00Z"/>
        <d v="2015-05-26T00:00:00Z"/>
        <d v="2015-05-30T00:00:00Z"/>
        <d v="2015-05-29T00:00:00Z"/>
        <d v="2015-05-31T00:00:00Z"/>
        <d v="2015-06-02T00:00:00Z"/>
        <d v="2015-06-03T00:00:00Z"/>
        <d v="2015-06-01T00:00:00Z"/>
        <d v="2015-06-04T00:00:00Z"/>
        <d v="2015-06-05T00:00:00Z"/>
        <d v="2015-06-07T00:00:00Z"/>
        <d v="2015-06-08T00:00:00Z"/>
        <d v="2015-06-09T00:00:00Z"/>
        <d v="2015-06-10T00:00:00Z"/>
        <d v="2015-06-11T00:00:00Z"/>
        <d v="2015-06-12T00:00:00Z"/>
        <d v="2015-06-13T00:00:00Z"/>
        <d v="2015-06-16T00:00:00Z"/>
        <d v="2015-06-15T00:00:00Z"/>
        <d v="2015-06-14T00:00:00Z"/>
        <d v="2015-06-17T00:00:00Z"/>
        <d v="2015-06-19T00:00:00Z"/>
        <d v="2015-06-18T00:00:00Z"/>
        <d v="2015-06-20T00:00:00Z"/>
        <d v="2015-06-24T00:00:00Z"/>
        <d v="2015-06-22T00:00:00Z"/>
        <d v="2015-06-23T00:00:00Z"/>
        <d v="2015-06-25T00:00:00Z"/>
        <d v="2015-06-27T00:00:00Z"/>
        <d v="2015-06-26T00:00:00Z"/>
        <d v="2015-06-28T00:00:00Z"/>
        <d v="2015-06-29T00:00:00Z"/>
        <d v="2015-06-30T00:00:00Z"/>
        <d v="2015-07-01T00:00:00Z"/>
        <d v="2015-07-02T00:00:00Z"/>
        <d v="2015-07-03T00:00:00Z"/>
        <d v="2015-07-04T00:00:00Z"/>
        <d v="2015-07-05T00:00:00Z"/>
        <d v="2015-07-09T00:00:00Z"/>
        <d v="2015-07-06T00:00:00Z"/>
        <d v="2015-07-08T00:00:00Z"/>
        <d v="2015-07-11T00:00:00Z"/>
        <d v="2015-07-10T00:00:00Z"/>
        <d v="2015-07-12T00:00:00Z"/>
        <d v="2015-07-14T00:00:00Z"/>
        <d v="2015-07-13T00:00:00Z"/>
        <d v="2015-07-17T00:00:00Z"/>
        <d v="2015-07-18T00:00:00Z"/>
        <d v="2015-07-15T00:00:00Z"/>
        <d v="2015-07-19T00:00:00Z"/>
        <d v="2015-07-20T00:00:00Z"/>
        <d v="2015-07-16T00:00:00Z"/>
        <d v="2015-07-24T00:00:00Z"/>
        <d v="2015-07-21T00:00:00Z"/>
        <d v="2015-07-22T00:00:00Z"/>
        <d v="2015-07-25T00:00:00Z"/>
        <d v="2015-07-27T00:00:00Z"/>
        <d v="2015-07-26T00:00:00Z"/>
        <d v="2015-07-28T00:00:00Z"/>
        <d v="2015-07-30T00:00:00Z"/>
        <d v="2015-07-29T00:00:00Z"/>
        <d v="2015-07-31T00:00:00Z"/>
        <d v="2015-08-02T00:00:00Z"/>
        <d v="2015-08-03T00:00:00Z"/>
        <d v="2015-08-01T00:00:00Z"/>
        <d v="2015-08-06T00:00:00Z"/>
        <d v="2015-08-07T00:00:00Z"/>
        <d v="2015-08-05T00:00:00Z"/>
        <d v="2015-08-11T00:00:00Z"/>
        <d v="2015-08-10T00:00:00Z"/>
        <d v="2015-08-08T00:00:00Z"/>
        <d v="2015-08-09T00:00:00Z"/>
        <d v="2015-08-12T00:00:00Z"/>
        <d v="2015-08-16T00:00:00Z"/>
        <d v="2015-08-14T00:00:00Z"/>
        <d v="2015-08-13T00:00:00Z"/>
        <d v="2015-08-15T00:00:00Z"/>
        <d v="2015-08-20T00:00:00Z"/>
        <d v="2015-08-17T00:00:00Z"/>
        <d v="2015-08-19T00:00:00Z"/>
        <d v="2015-08-22T00:00:00Z"/>
        <d v="2015-08-23T00:00:00Z"/>
        <d v="2015-08-21T00:00:00Z"/>
        <d v="2015-08-25T00:00:00Z"/>
        <d v="2015-08-26T00:00:00Z"/>
        <d v="2015-08-24T00:00:00Z"/>
        <d v="2015-08-28T00:00:00Z"/>
        <d v="2015-08-27T00:00:00Z"/>
        <d v="2015-08-30T00:00:00Z"/>
        <d v="2015-09-01T00:00:00Z"/>
        <d v="2015-08-31T00:00:00Z"/>
        <d v="2015-09-04T00:00:00Z"/>
        <d v="2015-09-02T00:00:00Z"/>
        <d v="2015-09-05T00:00:00Z"/>
        <d v="2015-09-03T00:00:00Z"/>
        <d v="2015-09-08T00:00:00Z"/>
        <d v="2015-09-07T00:00:00Z"/>
        <d v="2015-09-09T00:00:00Z"/>
        <d v="2015-09-11T00:00:00Z"/>
        <d v="2015-09-10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3T00:00:00Z"/>
        <d v="2015-09-24T00:00:00Z"/>
        <d v="2015-09-22T00:00:00Z"/>
        <d v="2015-09-26T00:00:00Z"/>
        <d v="2015-09-27T00:00:00Z"/>
        <d v="2015-09-25T00:00:00Z"/>
        <d v="2015-09-29T00:00:00Z"/>
        <d v="2015-09-28T00:00:00Z"/>
        <d v="2015-09-30T00:00:00Z"/>
        <d v="2015-10-02T00:00:00Z"/>
        <d v="2015-10-01T00:00:00Z"/>
        <d v="2015-10-03T00:00:00Z"/>
        <d v="2015-10-04T00:00:00Z"/>
        <d v="2015-10-05T00:00:00Z"/>
        <d v="2015-10-06T00:00:00Z"/>
        <d v="2015-10-07T00:00:00Z"/>
        <d v="2015-10-08T00:00:00Z"/>
        <d v="2015-10-09T00:00:00Z"/>
        <d v="2015-10-12T00:00:00Z"/>
        <d v="2015-10-11T00:00:00Z"/>
        <d v="2015-10-13T00:00:00Z"/>
        <d v="2015-10-17T00:00:00Z"/>
        <d v="2015-10-15T00:00:00Z"/>
        <d v="2015-10-18T00:00:00Z"/>
        <d v="2015-10-14T00:00:00Z"/>
        <d v="2015-10-20T00:00:00Z"/>
        <d v="2015-10-22T00:00:00Z"/>
        <d v="2015-10-24T00:00:00Z"/>
        <d v="2015-10-26T00:00:00Z"/>
        <d v="2015-10-27T00:00:00Z"/>
        <d v="2015-10-23T00:00:00Z"/>
        <d v="2015-10-28T00:00:00Z"/>
        <d v="2015-10-29T00:00:00Z"/>
        <d v="2015-10-30T00:00:00Z"/>
        <d v="2015-10-25T00:00:00Z"/>
        <d v="2015-11-01T00:00:00Z"/>
        <d v="2015-11-03T00:00:00Z"/>
        <d v="2015-10-31T00:00:00Z"/>
        <d v="2015-11-02T00:00:00Z"/>
        <d v="2015-11-04T00:00:00Z"/>
        <d v="2015-11-06T00:00:00Z"/>
        <d v="2015-11-05T00:00:00Z"/>
        <d v="2015-11-08T00:00:00Z"/>
        <d v="2015-11-07T00:00:00Z"/>
        <d v="2015-11-10T00:00:00Z"/>
        <d v="2015-11-09T00:00:00Z"/>
        <d v="2015-11-11T00:00:00Z"/>
        <d v="2015-11-12T00:00:00Z"/>
        <d v="2015-11-13T00:00:00Z"/>
        <d v="2015-11-14T00:00:00Z"/>
        <d v="2015-11-15T00:00:00Z"/>
        <d v="2015-11-18T00:00:00Z"/>
        <d v="2015-11-19T00:00:00Z"/>
        <d v="2015-11-17T00:00:00Z"/>
        <d v="2015-11-16T00:00:00Z"/>
        <d v="2015-11-20T00:00:00Z"/>
        <d v="2015-11-22T00:00:00Z"/>
        <d v="2015-11-21T00:00:00Z"/>
        <d v="2015-11-24T00:00:00Z"/>
        <d v="2015-11-26T00:00:00Z"/>
        <d v="2015-11-25T00:00:00Z"/>
        <d v="2015-11-23T00:00:00Z"/>
        <d v="2015-11-27T00:00:00Z"/>
        <d v="2015-11-29T00:00:00Z"/>
        <d v="2015-11-30T00:00:00Z"/>
        <d v="2015-11-28T00:00:00Z"/>
        <d v="2015-12-01T00:00:00Z"/>
        <d v="2015-12-03T00:00:00Z"/>
        <d v="2015-12-02T00:00:00Z"/>
        <d v="2015-12-04T00:00:00Z"/>
        <d v="2015-12-05T00:00:00Z"/>
        <d v="2015-12-06T00:00:00Z"/>
        <d v="2015-12-08T00:00:00Z"/>
        <d v="2015-12-07T00:00:00Z"/>
        <d v="2015-12-09T00:00:00Z"/>
        <d v="2015-12-10T00:00:00Z"/>
        <d v="2015-12-11T00:00:00Z"/>
        <d v="2015-12-12T00:00:00Z"/>
        <d v="2015-12-13T00:00:00Z"/>
        <d v="2015-12-16T00:00:00Z"/>
        <d v="2015-12-15T00:00:00Z"/>
        <d v="2015-12-14T00:00:00Z"/>
        <d v="2015-12-17T00:00:00Z"/>
        <d v="2015-12-20T00:00:00Z"/>
        <d v="2015-12-18T00:00:00Z"/>
        <d v="2015-12-19T00:00:00Z"/>
        <d v="2015-12-22T00:00:00Z"/>
        <d v="2015-12-25T00:00:00Z"/>
        <d v="2015-12-23T00:00:00Z"/>
        <d v="2015-12-21T00:00:00Z"/>
        <d v="2015-12-24T00:00:00Z"/>
        <d v="2015-12-26T00:00:00Z"/>
        <d v="2015-12-27T00:00:00Z"/>
        <d v="2015-12-29T00:00:00Z"/>
        <d v="2015-12-28T00:00:00Z"/>
        <d v="2015-12-30T00:00:00Z"/>
        <d v="2016-01-01T00:00:00Z"/>
        <d v="2015-12-31T00:00:00Z"/>
        <d v="2016-01-02T00:00:00Z"/>
        <d v="2016-01-05T00:00:00Z"/>
        <d v="2016-01-03T00:00:00Z"/>
        <d v="2016-01-04T00:00:00Z"/>
        <d v="2016-01-07T00:00:00Z"/>
        <d v="2016-01-08T00:00:00Z"/>
        <d v="2016-01-06T00:00:00Z"/>
        <d v="2016-01-09T00:00:00Z"/>
        <d v="2016-01-11T00:00:00Z"/>
        <d v="2016-01-12T00:00:00Z"/>
        <d v="2016-01-13T00:00:00Z"/>
        <d v="2016-01-15T00:00:00Z"/>
        <d v="2016-01-17T00:00:00Z"/>
        <d v="2016-01-20T00:00:00Z"/>
        <d v="2016-01-21T00:00:00Z"/>
        <d v="2016-01-19T00:00:00Z"/>
        <d v="2016-01-23T00:00:00Z"/>
        <d v="2016-01-28T00:00:00Z"/>
        <d v="2016-01-25T00:00:00Z"/>
        <d v="2016-01-27T00:00:00Z"/>
        <d v="2016-01-29T00:00:00Z"/>
        <d v="2016-01-26T00:00:00Z"/>
        <d v="2016-02-01T00:00:00Z"/>
        <d v="2016-01-31T00:00:00Z"/>
        <d v="2016-02-02T00:00:00Z"/>
        <d v="2016-02-03T00:00:00Z"/>
        <d v="2016-02-04T00:00:00Z"/>
        <d v="2016-02-06T00:00:00Z"/>
        <d v="2016-02-07T00:00:00Z"/>
        <d v="2016-02-08T00:00:00Z"/>
        <d v="2016-02-10T00:00:00Z"/>
        <d v="2016-02-09T00:00:00Z"/>
        <d v="2016-02-05T00:00:00Z"/>
        <d v="2016-02-15T00:00:00Z"/>
        <d v="2016-02-11T00:00:00Z"/>
        <d v="2016-02-13T00:00:00Z"/>
        <d v="2016-02-14T00:00:00Z"/>
        <d v="2016-02-18T00:00:00Z"/>
        <d v="2016-02-19T00:00:00Z"/>
        <d v="2016-02-22T00:00:00Z"/>
        <d v="2016-02-20T00:00:00Z"/>
        <d v="2016-02-23T00:00:00Z"/>
        <d v="2016-02-24T00:00:00Z"/>
        <d v="2016-02-27T00:00:00Z"/>
        <d v="2016-02-26T00:00:00Z"/>
        <d v="2016-02-25T00:00:00Z"/>
        <d v="2016-02-28T00:00:00Z"/>
        <d v="2016-03-01T00:00:00Z"/>
        <d v="2016-03-02T00:00:00Z"/>
        <d v="2016-03-06T00:00:00Z"/>
        <d v="2016-03-04T00:00:00Z"/>
        <d v="2016-03-05T00:00:00Z"/>
        <d v="2016-03-08T00:00:00Z"/>
        <d v="2016-03-03T00:00:00Z"/>
        <d v="2016-03-10T00:00:00Z"/>
        <d v="2016-03-11T00:00:00Z"/>
        <d v="2016-03-12T00:00:00Z"/>
        <d v="2016-03-13T00:00:00Z"/>
        <d v="2016-03-14T00:00:00Z"/>
        <d v="2016-03-16T00:00:00Z"/>
        <d v="2016-03-15T00:00:00Z"/>
        <d v="2016-03-17T00:00:00Z"/>
        <d v="2016-03-18T00:00:00Z"/>
        <d v="2016-03-19T00:00:00Z"/>
        <d v="2016-03-20T00:00:00Z"/>
        <d v="2016-03-23T00:00:00Z"/>
        <d v="2016-03-21T00:00:00Z"/>
        <d v="2016-03-24T00:00:00Z"/>
        <d v="2016-03-22T00:00:00Z"/>
        <d v="2016-03-25T00:00:00Z"/>
        <d v="2016-03-28T00:00:00Z"/>
        <d v="2016-03-26T00:00:00Z"/>
        <d v="2016-03-27T00:00:00Z"/>
        <d v="2016-03-30T00:00:00Z"/>
        <d v="2016-03-31T00:00:00Z"/>
        <d v="2016-04-02T00:00:00Z"/>
        <d v="2016-04-01T00:00:00Z"/>
        <d v="2016-04-06T00:00:00Z"/>
        <d v="2016-04-03T00:00:00Z"/>
        <d v="2016-04-08T00:00:00Z"/>
        <d v="2016-04-05T00:00:00Z"/>
        <d v="2016-04-07T00:00:00Z"/>
        <d v="2016-04-09T00:00:00Z"/>
        <d v="2016-04-10T00:00:00Z"/>
        <d v="2016-04-12T00:00:00Z"/>
        <d v="2016-04-11T00:00:00Z"/>
        <d v="2016-04-14T00:00:00Z"/>
        <d v="2016-04-15T00:00:00Z"/>
        <d v="2016-04-13T00:00:00Z"/>
        <d v="2016-04-17T00:00:00Z"/>
        <d v="2016-04-16T00:00:00Z"/>
        <d v="2016-04-19T00:00:00Z"/>
        <d v="2016-04-18T00:00:00Z"/>
        <d v="2016-04-21T00:00:00Z"/>
        <d v="2016-04-20T00:00:00Z"/>
        <d v="2016-04-23T00:00:00Z"/>
        <d v="2016-04-22T00:00:00Z"/>
        <d v="2016-04-26T00:00:00Z"/>
        <d v="2016-04-24T00:00:00Z"/>
        <d v="2016-04-25T00:00:00Z"/>
        <d v="2016-04-29T00:00:00Z"/>
        <d v="2016-04-27T00:00:00Z"/>
        <d v="2016-04-28T00:00:00Z"/>
        <d v="2016-05-01T00:00:00Z"/>
        <d v="2016-05-05T00:00:00Z"/>
        <d v="2016-04-30T00:00:00Z"/>
        <d v="2016-05-02T00:00:00Z"/>
        <d v="2016-05-04T00:00:00Z"/>
        <d v="2016-05-06T00:00:00Z"/>
        <d v="2016-05-08T00:00:00Z"/>
        <d v="2016-05-07T00:00:00Z"/>
        <d v="2016-05-09T00:00:00Z"/>
        <d v="2016-05-10T00:00:00Z"/>
        <d v="2016-05-11T00:00:00Z"/>
        <d v="2016-05-13T00:00:00Z"/>
        <d v="2016-05-14T00:00:00Z"/>
        <d v="2016-05-12T00:00:00Z"/>
        <d v="2016-05-15T00:00:00Z"/>
        <d v="2016-05-16T00:00:00Z"/>
        <d v="2016-05-17T00:00:00Z"/>
        <d v="2016-05-19T00:00:00Z"/>
        <d v="2016-05-20T00:00:00Z"/>
        <d v="2016-05-18T00:00:00Z"/>
        <d v="2016-05-21T00:00:00Z"/>
        <d v="2016-05-23T00:00:00Z"/>
        <d v="2016-05-24T00:00:00Z"/>
        <d v="2016-05-25T00:00:00Z"/>
        <d v="2016-05-28T00:00:00Z"/>
        <d v="2016-05-26T00:00:00Z"/>
        <d v="2016-05-29T00:00:00Z"/>
        <d v="2016-05-27T00:00:00Z"/>
        <d v="2016-05-22T00:00:00Z"/>
        <d v="2016-05-30T00:00:00Z"/>
        <d v="2016-05-31T00:00:00Z"/>
        <d v="2016-06-01T00:00:00Z"/>
        <d v="2016-06-02T00:00:00Z"/>
        <d v="2016-06-04T00:00:00Z"/>
        <d v="2016-06-03T00:00:00Z"/>
        <d v="2016-06-06T00:00:00Z"/>
        <d v="2016-06-05T00:00:00Z"/>
        <d v="2016-06-09T00:00:00Z"/>
        <d v="2016-06-11T00:00:00Z"/>
        <d v="2016-06-07T00:00:00Z"/>
        <d v="2016-06-12T00:00:00Z"/>
        <d v="2016-06-10T00:00:00Z"/>
        <d v="2016-06-13T00:00:00Z"/>
        <d v="2016-06-14T00:00:00Z"/>
        <d v="2016-06-15T00:00:00Z"/>
        <d v="2016-06-16T00:00:00Z"/>
        <d v="2016-06-17T00:00:00Z"/>
        <d v="2016-06-18T00:00:00Z"/>
        <d v="2016-06-22T00:00:00Z"/>
        <d v="2016-06-19T00:00:00Z"/>
        <d v="2016-06-23T00:00:00Z"/>
        <d v="2016-06-20T00:00:00Z"/>
        <d v="2016-06-21T00:00:00Z"/>
        <d v="2016-06-25T00:00:00Z"/>
        <d v="2016-06-26T00:00:00Z"/>
        <d v="2016-06-24T00:00:00Z"/>
        <d v="2016-06-28T00:00:00Z"/>
        <d v="2016-06-30T00:00:00Z"/>
        <d v="2016-06-27T00:00:00Z"/>
        <d v="2016-06-29T00:00:00Z"/>
        <d v="2016-07-02T00:00:00Z"/>
        <d v="2016-07-03T00:00:00Z"/>
        <d v="2016-07-01T00:00:00Z"/>
        <d v="2016-07-04T00:00:00Z"/>
        <d v="2016-07-05T00:00:00Z"/>
        <d v="2016-07-08T00:00:00Z"/>
        <d v="2016-07-07T00:00:00Z"/>
        <d v="2016-07-06T00:00:00Z"/>
        <d v="2016-07-13T00:00:00Z"/>
        <d v="2016-07-12T00:00:00Z"/>
        <d v="2016-07-11T00:00:00Z"/>
        <d v="2016-07-09T00:00:00Z"/>
        <d v="2016-07-14T00:00:00Z"/>
        <d v="2016-07-10T00:00:00Z"/>
        <d v="2016-07-16T00:00:00Z"/>
        <d v="2016-07-19T00:00:00Z"/>
        <d v="2016-07-17T00:00:00Z"/>
        <d v="2016-07-18T00:00:00Z"/>
        <d v="2016-07-20T00:00:00Z"/>
        <d v="2016-07-21T00:00:00Z"/>
        <d v="2016-07-22T00:00:00Z"/>
        <d v="2016-07-24T00:00:00Z"/>
        <d v="2016-07-23T00:00:00Z"/>
        <d v="2016-07-25T00:00:00Z"/>
        <d v="2016-07-26T00:00:00Z"/>
        <d v="2016-07-29T00:00:00Z"/>
        <d v="2016-07-27T00:00:00Z"/>
        <d v="2016-07-28T00:00:00Z"/>
        <d v="2016-07-31T00:00:00Z"/>
        <d v="2016-08-03T00:00:00Z"/>
        <d v="2016-08-01T00:00:00Z"/>
        <d v="2016-08-02T00:00:00Z"/>
        <d v="2016-08-04T00:00:00Z"/>
        <d v="2016-08-06T00:00:00Z"/>
        <d v="2016-08-05T00:00:00Z"/>
        <d v="2016-08-08T00:00:00Z"/>
        <d v="2016-08-11T00:00:00Z"/>
        <d v="2016-08-07T00:00:00Z"/>
        <d v="2016-08-13T00:00:00Z"/>
        <d v="2016-08-10T00:00:00Z"/>
        <d v="2016-08-15T00:00:00Z"/>
        <d v="2016-08-14T00:00:00Z"/>
        <d v="2016-08-12T00:00:00Z"/>
        <d v="2016-08-16T00:00:00Z"/>
        <d v="2016-08-17T00:00:00Z"/>
        <d v="2016-08-19T00:00:00Z"/>
        <d v="2016-08-18T00:00:00Z"/>
        <d v="2016-08-20T00:00:00Z"/>
        <d v="2016-08-21T00:00:00Z"/>
        <d v="2016-08-22T00:00:00Z"/>
        <d v="2016-08-23T00:00:00Z"/>
        <d v="2016-08-24T00:00:00Z"/>
        <d v="2016-08-27T00:00:00Z"/>
        <d v="2016-08-25T00:00:00Z"/>
        <d v="2016-08-28T00:00:00Z"/>
        <d v="2016-08-26T00:00:00Z"/>
        <d v="2016-08-29T00:00:00Z"/>
        <d v="2016-08-30T00:00:00Z"/>
        <d v="2016-09-02T00:00:00Z"/>
        <d v="2016-08-31T00:00:00Z"/>
        <d v="2016-09-01T00:00:00Z"/>
        <d v="2016-09-04T00:00:00Z"/>
        <d v="2016-09-03T00:00:00Z"/>
        <d v="2016-09-06T00:00:00Z"/>
        <d v="2016-09-05T00:00:00Z"/>
        <d v="2016-09-07T00:00:00Z"/>
        <d v="2016-09-08T00:00:00Z"/>
        <d v="2016-09-10T00:00:00Z"/>
        <d v="2016-09-09T00:00:00Z"/>
        <d v="2016-09-11T00:00:00Z"/>
        <d v="2016-09-12T00:00:00Z"/>
        <d v="2016-09-14T00:00:00Z"/>
        <d v="2016-09-15T00:00:00Z"/>
        <d v="2016-09-13T00:00:00Z"/>
        <d v="2016-09-17T00:00:00Z"/>
        <d v="2016-09-16T00:00:00Z"/>
        <d v="2016-09-18T00:00:00Z"/>
        <d v="2016-09-20T00:00:00Z"/>
        <d v="2016-09-19T00:00:00Z"/>
        <d v="2016-09-22T00:00:00Z"/>
        <d v="2016-09-21T00:00:00Z"/>
        <d v="2016-09-23T00:00:00Z"/>
        <d v="2016-09-25T00:00:00Z"/>
        <d v="2016-09-24T00:00:00Z"/>
        <d v="2016-09-27T00:00:00Z"/>
        <d v="2016-09-28T00:00:00Z"/>
        <d v="2016-09-29T00:00:00Z"/>
        <d v="2016-09-26T00:00:00Z"/>
        <d v="2016-10-01T00:00:00Z"/>
        <d v="2016-09-30T00:00:00Z"/>
        <d v="2016-10-03T00:00:00Z"/>
        <d v="2016-10-02T00:00:00Z"/>
        <d v="2016-10-04T00:00:00Z"/>
        <d v="2016-10-05T00:00:00Z"/>
        <d v="2016-10-06T00:00:00Z"/>
        <d v="2016-10-09T00:00:00Z"/>
        <d v="2016-10-07T00:00:00Z"/>
        <d v="2016-10-08T00:00:00Z"/>
        <d v="2016-10-11T00:00:00Z"/>
        <d v="2016-10-13T00:00:00Z"/>
        <d v="2016-10-12T00:00:00Z"/>
        <d v="2016-10-10T00:00:00Z"/>
        <d v="2016-10-14T00:00:00Z"/>
        <d v="2016-10-15T00:00:00Z"/>
        <d v="2016-10-19T00:00:00Z"/>
        <d v="2016-10-20T00:00:00Z"/>
        <d v="2016-10-17T00:00:00Z"/>
        <d v="2016-10-16T00:00:00Z"/>
        <d v="2016-10-18T00:00:00Z"/>
        <d v="2016-10-21T00:00:00Z"/>
        <d v="2016-10-22T00:00:00Z"/>
        <d v="2016-10-24T00:00:00Z"/>
        <d v="2016-10-26T00:00:00Z"/>
        <d v="2016-10-23T00:00:00Z"/>
        <d v="2016-10-25T00:00:00Z"/>
        <d v="2016-10-27T00:00:00Z"/>
        <d v="2016-10-29T00:00:00Z"/>
        <d v="2016-10-28T00:00:00Z"/>
        <d v="2016-10-31T00:00:00Z"/>
        <d v="2016-11-02T00:00:00Z"/>
        <d v="2016-11-01T00:00:00Z"/>
        <d v="2016-11-03T00:00:00Z"/>
        <d v="2016-11-04T00:00:00Z"/>
        <d v="2016-11-05T00:00:00Z"/>
        <d v="2016-11-06T00:00:00Z"/>
        <d v="2016-11-07T00:00:00Z"/>
        <d v="2016-11-10T00:00:00Z"/>
        <d v="2016-11-08T00:00:00Z"/>
        <d v="2016-11-09T00:00:00Z"/>
        <d v="2016-11-12T00:00:00Z"/>
        <d v="2016-11-13T00:00:00Z"/>
        <d v="2016-11-11T00:00:00Z"/>
        <d v="2016-11-14T00:00:00Z"/>
        <d v="2016-11-15T00:00:00Z"/>
        <d v="2016-11-17T00:00:00Z"/>
        <d v="2016-11-16T00:00:00Z"/>
        <d v="2016-11-19T00:00:00Z"/>
        <d v="2016-11-18T00:00:00Z"/>
        <d v="2016-11-20T00:00:00Z"/>
        <d v="2016-11-22T00:00:00Z"/>
        <d v="2016-11-21T00:00:00Z"/>
        <d v="2016-11-23T00:00:00Z"/>
        <d v="2016-11-24T00:00:00Z"/>
        <d v="2016-11-25T00:00:00Z"/>
        <d v="2016-11-27T00:00:00Z"/>
        <d v="2016-11-26T00:00:00Z"/>
        <d v="2016-11-28T00:00:00Z"/>
        <d v="2016-11-30T00:00:00Z"/>
        <d v="2016-12-01T00:00:00Z"/>
        <d v="2016-11-29T00:00:00Z"/>
        <d v="2016-12-02T00:00:00Z"/>
        <d v="2016-12-03T00:00:00Z"/>
        <d v="2016-12-04T00:00:00Z"/>
        <d v="2016-12-06T00:00:00Z"/>
        <d v="2016-12-05T00:00:00Z"/>
        <d v="2016-12-07T00:00:00Z"/>
        <d v="2016-12-08T00:00:00Z"/>
        <d v="2016-12-09T00:00:00Z"/>
        <d v="2016-12-10T00:00:00Z"/>
        <d v="2016-12-12T00:00:00Z"/>
        <d v="2016-12-14T00:00:00Z"/>
        <d v="2016-12-11T00:00:00Z"/>
        <d v="2016-12-13T00:00:00Z"/>
        <d v="2016-12-17T00:00:00Z"/>
        <d v="2016-12-15T00:00:00Z"/>
        <d v="2016-12-16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8T00:00:00Z"/>
        <d v="2016-12-26T00:00:00Z"/>
        <d v="2016-12-30T00:00:00Z"/>
        <d v="2016-12-29T00:00:00Z"/>
        <d v="2016-12-27T00:00:00Z"/>
        <d v="2017-01-01T00:00:00Z"/>
        <d v="2016-12-31T00:00:00Z"/>
        <d v="2017-01-02T00:00:00Z"/>
        <d v="2017-01-03T00:00:00Z"/>
        <d v="2017-01-04T00:00:00Z"/>
        <d v="2017-01-06T00:00:00Z"/>
        <d v="2017-01-05T00:00:00Z"/>
        <d v="2017-01-08T00:00:00Z"/>
        <d v="2017-01-07T00:00:00Z"/>
        <d v="2017-01-13T00:00:00Z"/>
        <d v="2017-01-10T00:00:00Z"/>
        <d v="2017-01-09T00:00:00Z"/>
        <d v="2017-01-11T00:00:00Z"/>
        <d v="2017-01-17T00:00:00Z"/>
        <d v="2017-01-16T00:00:00Z"/>
        <d v="2017-01-18T00:00:00Z"/>
        <d v="2017-01-20T00:00:00Z"/>
        <d v="2017-01-19T00:00:00Z"/>
        <d v="2017-01-15T00:00:00Z"/>
        <d v="2017-01-23T00:00:00Z"/>
        <d v="2017-01-24T00:00:00Z"/>
        <d v="2017-01-25T00:00:00Z"/>
        <d v="2017-01-26T00:00:00Z"/>
        <d v="2017-01-21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5T00:00:00Z"/>
        <d v="2017-02-06T00:00:00Z"/>
        <d v="2017-02-04T00:00:00Z"/>
        <d v="2017-02-07T00:00:00Z"/>
        <d v="2017-02-08T00:00:00Z"/>
        <d v="2017-02-09T00:00:00Z"/>
        <d v="2017-02-11T00:00:00Z"/>
        <d v="2017-02-12T00:00:00Z"/>
        <d v="2017-02-13T00:00:00Z"/>
        <d v="2017-02-14T00:00:00Z"/>
        <d v="2017-02-15T00:00:00Z"/>
        <d v="2017-02-20T00:00:00Z"/>
        <d v="2017-02-17T00:00:00Z"/>
        <d v="2017-02-19T00:00:00Z"/>
        <d v="2017-02-21T00:00:00Z"/>
        <d v="2017-02-22T00:00:00Z"/>
        <d v="2017-02-23T00:00:00Z"/>
        <d v="2017-02-25T00:00:00Z"/>
        <d v="2017-02-27T00:00:00Z"/>
        <d v="2017-02-26T00:00:00Z"/>
        <d v="2017-03-01T00:00:00Z"/>
        <d v="2017-03-02T00:00:00Z"/>
        <d v="2017-02-28T00:00:00Z"/>
        <d v="2017-03-03T00:00:00Z"/>
        <d v="2017-03-06T00:00:00Z"/>
        <d v="2017-03-08T00:00:00Z"/>
        <d v="2017-03-07T00:00:00Z"/>
        <d v="2017-03-10T00:00:00Z"/>
        <d v="2017-03-09T00:00:00Z"/>
        <d v="2017-03-05T00:00:00Z"/>
        <d v="2017-03-11T00:00:00Z"/>
        <d v="2017-03-12T00:00:00Z"/>
        <d v="2017-03-15T00:00:00Z"/>
        <d v="2017-03-13T00:00:00Z"/>
        <d v="2017-03-14T00:00:00Z"/>
        <d v="2017-03-16T00:00:00Z"/>
        <d v="2017-03-17T00:00:00Z"/>
        <d v="2017-03-19T00:00:00Z"/>
        <d v="2017-03-20T00:00:00Z"/>
        <d v="2017-03-18T00:00:00Z"/>
        <d v="2017-03-21T00:00:00Z"/>
        <d v="2017-03-22T00:00:00Z"/>
        <d v="2017-03-23T00:00:00Z"/>
        <d v="2017-03-24T00:00:00Z"/>
        <d v="2017-03-25T00:00:00Z"/>
        <d v="2017-03-27T00:00:00Z"/>
        <d v="2017-03-26T00:00:00Z"/>
        <d v="2017-03-29T00:00:00Z"/>
        <d v="2017-03-28T00:00:00Z"/>
        <d v="2017-03-31T00:00:00Z"/>
        <d v="2017-03-30T00:00:00Z"/>
        <d v="2017-04-02T00:00:00Z"/>
        <d v="2017-04-01T00:00:00Z"/>
        <d v="2017-04-03T00:00:00Z"/>
        <d v="2017-04-05T00:00:00Z"/>
        <d v="2017-04-04T00:00:00Z"/>
        <d v="2017-04-07T00:00:00Z"/>
        <d v="2017-04-06T00:00:00Z"/>
        <d v="2017-04-08T00:00:00Z"/>
        <d v="2017-04-10T00:00:00Z"/>
        <d v="2017-04-12T00:00:00Z"/>
        <d v="2017-04-11T00:00:00Z"/>
        <d v="2017-04-14T00:00:00Z"/>
        <d v="2017-04-15T00:00:00Z"/>
        <d v="2017-04-13T00:00:00Z"/>
        <d v="2017-04-16T00:00:00Z"/>
        <d v="2017-04-18T00:00:00Z"/>
        <d v="2017-04-17T00:00:00Z"/>
        <d v="2017-04-19T00:00:00Z"/>
        <d v="2017-04-20T00:00:00Z"/>
        <d v="2017-04-21T00:00:00Z"/>
        <d v="2017-04-22T00:00:00Z"/>
        <d v="2017-04-23T00:00:00Z"/>
        <d v="2017-04-26T00:00:00Z"/>
        <d v="2017-04-24T00:00:00Z"/>
        <d v="2017-04-25T00:00:00Z"/>
        <d v="2017-04-27T00:00:00Z"/>
        <d v="2017-04-29T00:00:00Z"/>
        <d v="2017-04-30T00:00:00Z"/>
        <d v="2017-04-28T00:00:00Z"/>
        <d v="2017-05-02T00:00:00Z"/>
        <d v="2017-05-01T00:00:00Z"/>
        <d v="2017-05-04T00:00:00Z"/>
        <d v="2017-05-06T00:00:00Z"/>
        <d v="2017-05-05T00:00:00Z"/>
        <d v="2017-05-07T00:00:00Z"/>
        <d v="2017-05-08T00:00:00Z"/>
        <d v="2017-05-10T00:00:00Z"/>
        <d v="2017-05-09T00:00:00Z"/>
        <d v="2017-05-11T00:00:00Z"/>
        <d v="2017-05-12T00:00:00Z"/>
        <d v="2017-05-16T00:00:00Z"/>
        <d v="2017-05-13T00:00:00Z"/>
        <d v="2017-05-17T00:00:00Z"/>
        <d v="2017-05-15T00:00:00Z"/>
        <d v="2017-05-14T00:00:00Z"/>
        <d v="2017-05-18T00:00:00Z"/>
        <d v="2017-05-19T00:00:00Z"/>
        <d v="2017-05-20T00:00:00Z"/>
        <d v="2017-05-21T00:00:00Z"/>
        <d v="2017-05-23T00:00:00Z"/>
        <d v="2017-05-22T00:00:00Z"/>
        <d v="2017-05-24T00:00:00Z"/>
        <d v="2017-05-25T00:00:00Z"/>
        <d v="2017-05-26T00:00:00Z"/>
        <d v="2017-05-27T00:00:00Z"/>
        <d v="2017-05-29T00:00:00Z"/>
        <d v="2017-06-01T00:00:00Z"/>
        <d v="2017-05-31T00:00:00Z"/>
        <d v="2017-05-30T00:00:00Z"/>
        <d v="2017-06-02T00:00:00Z"/>
        <d v="2017-06-03T00:00:00Z"/>
        <d v="2017-06-04T00:00:00Z"/>
        <d v="2017-06-05T00:00:00Z"/>
        <d v="2017-06-06T00:00:00Z"/>
        <d v="2017-06-08T00:00:00Z"/>
        <d v="2017-06-07T00:00:00Z"/>
        <d v="2017-06-10T00:00:00Z"/>
        <d v="2017-06-09T00:00:00Z"/>
        <d v="2017-06-13T00:00:00Z"/>
        <d v="2017-06-12T00:00:00Z"/>
        <d v="2017-06-11T00:00:00Z"/>
        <d v="2017-06-14T00:00:00Z"/>
        <d v="2017-06-15T00:00:00Z"/>
        <d v="2017-06-17T00:00:00Z"/>
        <d v="2017-06-18T00:00:00Z"/>
        <d v="2017-06-19T00:00:00Z"/>
        <d v="2017-06-16T00:00:00Z"/>
        <d v="2017-06-22T00:00:00Z"/>
        <d v="2017-06-20T00:00:00Z"/>
        <d v="2017-06-21T00:00:00Z"/>
        <d v="2017-06-23T00:00:00Z"/>
        <d v="2017-06-26T00:00:00Z"/>
        <d v="2017-06-25T00:00:00Z"/>
        <d v="2017-06-27T00:00:00Z"/>
        <d v="2017-06-29T00:00:00Z"/>
        <d v="2017-06-28T00:00:00Z"/>
        <d v="2017-07-01T00:00:00Z"/>
        <d v="2017-06-30T00:00:00Z"/>
        <d v="2017-07-02T00:00:00Z"/>
        <d v="2017-07-03T00:00:00Z"/>
        <d v="2017-07-04T00:00:00Z"/>
        <d v="2017-07-06T00:00:00Z"/>
        <d v="2017-07-05T00:00:00Z"/>
        <d v="2017-07-08T00:00:00Z"/>
        <d v="2017-07-09T00:00:00Z"/>
        <d v="2017-07-10T00:00:00Z"/>
        <d v="2017-07-07T00:00:00Z"/>
        <d v="2017-07-13T00:00:00Z"/>
        <d v="2017-07-11T00:00:00Z"/>
        <d v="2017-07-12T00:00:00Z"/>
        <d v="2017-07-15T00:00:00Z"/>
        <d v="2017-07-14T00:00:00Z"/>
        <d v="2017-07-16T00:00:00Z"/>
        <d v="2017-07-17T00:00:00Z"/>
        <d v="2017-07-18T00:00:00Z"/>
        <d v="2017-07-19T00:00:00Z"/>
        <d v="2017-07-21T00:00:00Z"/>
        <d v="2017-07-23T00:00:00Z"/>
        <d v="2017-07-22T00:00:00Z"/>
        <d v="2017-07-20T00:00:00Z"/>
        <d v="2017-07-25T00:00:00Z"/>
        <d v="2017-07-24T00:00:00Z"/>
        <d v="2017-07-26T00:00:00Z"/>
        <d v="2017-07-27T00:00:00Z"/>
        <d v="2017-07-28T00:00:00Z"/>
        <d v="2017-07-31T00:00:00Z"/>
        <d v="2017-07-29T00:00:00Z"/>
        <d v="2017-08-01T00:00:00Z"/>
        <d v="2017-08-03T00:00:00Z"/>
        <d v="2017-08-02T00:00:00Z"/>
        <d v="2017-08-06T00:00:00Z"/>
        <d v="2017-08-05T00:00:00Z"/>
        <d v="2017-08-04T00:00:00Z"/>
        <d v="2017-08-07T00:00:00Z"/>
        <d v="2017-08-08T00:00:00Z"/>
        <d v="2017-08-09T00:00:00Z"/>
        <d v="2017-08-12T00:00:00Z"/>
        <d v="2017-08-11T00:00:00Z"/>
        <d v="2017-08-10T00:00:00Z"/>
        <d v="2017-08-13T00:00:00Z"/>
        <d v="2017-08-15T00:00:00Z"/>
        <d v="2017-08-16T00:00:00Z"/>
        <d v="2017-08-19T00:00:00Z"/>
        <d v="2017-08-17T00:00:00Z"/>
        <d v="2017-08-20T00:00:00Z"/>
        <d v="2017-08-18T00:00:00Z"/>
        <d v="2017-08-21T00:00:00Z"/>
        <d v="2017-08-24T00:00:00Z"/>
        <d v="2017-08-23T00:00:00Z"/>
        <d v="2017-08-22T00:00:00Z"/>
        <d v="2017-08-25T00:00:00Z"/>
        <d v="2017-08-27T00:00:00Z"/>
        <d v="2017-08-26T00:00:00Z"/>
        <d v="2017-08-28T00:00:00Z"/>
        <d v="2017-08-29T00:00:00Z"/>
        <d v="2017-09-01T00:00:00Z"/>
        <d v="2017-08-30T00:00:00Z"/>
        <d v="2017-08-31T00:00:00Z"/>
        <d v="2017-09-03T00:00:00Z"/>
        <d v="2017-09-04T00:00:00Z"/>
        <d v="2017-09-05T00:00:00Z"/>
        <d v="2017-09-02T00:00:00Z"/>
        <d v="2017-09-06T00:00:00Z"/>
        <d v="2017-09-07T00:00:00Z"/>
        <d v="2017-09-08T00:00:00Z"/>
        <d v="2017-09-09T00:00:00Z"/>
        <d v="2017-09-10T00:00:00Z"/>
        <d v="2017-09-11T00:00:00Z"/>
        <d v="2017-09-13T00:00:00Z"/>
        <d v="2017-09-12T00:00:00Z"/>
        <d v="2017-09-14T00:00:00Z"/>
        <d v="2017-09-15T00:00:00Z"/>
        <d v="2017-09-17T00:00:00Z"/>
        <d v="2017-09-16T00:00:00Z"/>
        <d v="2017-09-19T00:00:00Z"/>
        <d v="2017-09-18T00:00:00Z"/>
        <d v="2017-09-21T00:00:00Z"/>
        <d v="2017-09-20T00:00:00Z"/>
        <d v="2017-09-23T00:00:00Z"/>
        <d v="2017-09-22T00:00:00Z"/>
        <d v="2017-09-25T00:00:00Z"/>
        <d v="2017-09-24T00:00:00Z"/>
        <d v="2017-09-26T00:00:00Z"/>
        <d v="2017-09-27T00:00:00Z"/>
        <d v="2017-09-28T00:00:00Z"/>
        <d v="2017-09-29T00:00:00Z"/>
        <d v="2017-09-30T00:00:00Z"/>
        <d v="2017-10-01T00:00:00Z"/>
        <d v="2017-10-04T00:00:00Z"/>
        <d v="2017-10-05T00:00:00Z"/>
        <d v="2017-10-02T00:00:00Z"/>
        <d v="2017-10-03T00:00:00Z"/>
        <d v="2017-10-06T00:00:00Z"/>
        <d v="2017-10-08T00:00:00Z"/>
        <d v="2017-10-07T00:00:00Z"/>
        <d v="2017-10-09T00:00:00Z"/>
        <d v="2017-10-10T00:00:00Z"/>
        <d v="2017-10-11T00:00:00Z"/>
        <d v="2017-10-12T00:00:00Z"/>
        <d v="2017-10-13T00:00:00Z"/>
        <d v="2017-10-14T00:00:00Z"/>
        <d v="2017-10-16T00:00:00Z"/>
        <d v="2017-10-15T00:00:00Z"/>
        <d v="2017-10-18T00:00:00Z"/>
        <d v="2017-10-20T00:00:00Z"/>
        <d v="2017-10-17T00:00:00Z"/>
        <d v="2017-10-19T00:00:00Z"/>
        <d v="2017-10-21T00:00:00Z"/>
        <d v="2017-10-23T00:00:00Z"/>
        <d v="2017-10-24T00:00:00Z"/>
        <d v="2017-10-26T00:00:00Z"/>
        <d v="2017-10-25T00:00:00Z"/>
        <d v="2017-10-22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5T00:00:00Z"/>
        <d v="2017-11-06T00:00:00Z"/>
        <d v="2017-11-04T00:00:00Z"/>
        <d v="2017-11-07T00:00:00Z"/>
        <d v="2017-11-09T00:00:00Z"/>
        <d v="2017-11-08T00:00:00Z"/>
        <d v="2017-11-11T00:00:00Z"/>
        <d v="2017-11-10T00:00:00Z"/>
        <d v="2017-11-12T00:00:00Z"/>
        <d v="2017-11-13T00:00:00Z"/>
        <d v="2017-11-14T00:00:00Z"/>
        <d v="2017-11-15T00:00:00Z"/>
        <d v="2017-11-17T00:00:00Z"/>
        <d v="2017-11-16T00:00:00Z"/>
        <d v="2017-11-18T00:00:00Z"/>
        <d v="2017-11-19T00:00:00Z"/>
        <d v="2017-11-20T00:00:00Z"/>
        <d v="2017-11-22T00:00:00Z"/>
        <d v="2017-11-21T00:00:00Z"/>
        <d v="2017-11-24T00:00:00Z"/>
        <d v="2017-11-23T00:00:00Z"/>
        <d v="2017-11-26T00:00:00Z"/>
        <d v="2017-11-25T00:00:00Z"/>
        <d v="2017-11-27T00:00:00Z"/>
        <d v="2017-11-28T00:00:00Z"/>
        <d v="2017-11-30T00:00:00Z"/>
        <d v="2017-12-01T00:00:00Z"/>
        <d v="2017-11-29T00:00:00Z"/>
        <d v="2017-12-02T00:00:00Z"/>
        <d v="2017-12-03T00:00:00Z"/>
        <d v="2017-12-04T00:00:00Z"/>
        <d v="2017-12-07T00:00:00Z"/>
        <d v="2017-12-08T00:00:00Z"/>
        <d v="2017-12-05T00:00:00Z"/>
        <d v="2017-12-06T00:00:00Z"/>
        <d v="2017-12-09T00:00:00Z"/>
        <d v="2017-12-10T00:00:00Z"/>
        <d v="2017-12-11T00:00:00Z"/>
        <d v="2017-12-12T00:00:00Z"/>
        <d v="2017-12-14T00:00:00Z"/>
        <d v="2017-12-13T00:00:00Z"/>
        <d v="2017-12-15T00:00:00Z"/>
        <d v="2017-12-16T00:00:00Z"/>
        <d v="2017-12-17T00:00:00Z"/>
        <d v="2017-12-18T00:00:00Z"/>
        <d v="2017-12-20T00:00:00Z"/>
        <d v="2017-12-19T00:00:00Z"/>
        <d v="2017-12-21T00:00:00Z"/>
        <d v="2017-12-23T00:00:00Z"/>
        <d v="2017-12-22T00:00:00Z"/>
        <d v="2017-12-24T00:00:00Z"/>
        <d v="2017-12-26T00:00:00Z"/>
        <d v="2017-12-28T00:00:00Z"/>
        <d v="2017-12-25T00:00:00Z"/>
        <d v="2017-12-27T00:00:00Z"/>
        <d v="2017-12-30T00:00:00Z"/>
        <d v="2017-12-31T00:00:00Z"/>
        <d v="2017-12-29T00:00:00Z"/>
        <d v="2018-01-01T00:00:00Z"/>
        <d v="2018-01-04T00:00:00Z"/>
        <d v="2018-01-02T00:00:00Z"/>
        <d v="2018-01-03T00:00:00Z"/>
        <d v="2018-01-05T00:00:00Z"/>
      </sharedItems>
    </cacheField>
    <cacheField name="metode_pengiriman" numFmtId="0">
      <sharedItems>
        <s v="Standard Class"/>
        <s v="Second Class"/>
        <s v="First Class"/>
        <s v="Same Day"/>
      </sharedItems>
    </cacheField>
    <cacheField name="customer_id" numFmtId="0">
      <sharedItems>
        <s v="YD-6879"/>
        <s v="GS-1390"/>
        <s v="KF-4096"/>
        <s v="KH-9486"/>
        <s v="TAMS-6700"/>
        <s v="EP-2984"/>
        <s v="GY-5224"/>
        <s v="RP-4156"/>
        <s v="WM-4177"/>
        <s v="AH-8588"/>
        <s v="HPJ-5188"/>
        <s v="JW-2895"/>
        <s v="YG-2912"/>
        <s v="MB-8431"/>
        <s v="SKPS-6667"/>
        <s v="DSM-1764"/>
        <s v="SH-2227"/>
        <s v="SP-5288"/>
        <s v="ZK-8099"/>
        <s v="DDSS-4488"/>
        <s v="FTS-1955"/>
        <s v="RMK-7761"/>
        <s v="CPS-1312"/>
        <s v="DSMS-5102"/>
        <s v="JP-2861"/>
        <s v="NP-2969"/>
        <s v="HP-4183"/>
        <s v="DY-7007"/>
        <s v="IOAS-8797"/>
        <s v="TBHM-4594"/>
        <s v="IUH-9272"/>
        <s v="GP-6696"/>
        <s v="JS-8921"/>
        <s v="SCNS-7845"/>
        <s v="DR-6080"/>
        <s v="HH-4119"/>
        <s v="TSH-1517"/>
        <s v="JS-9023"/>
        <s v="DL-4107"/>
        <s v="PPW-9175"/>
        <s v="BP-5183"/>
        <s v="KF-4550"/>
        <s v="EW-3316"/>
        <s v="GN-4110"/>
        <s v="DTKS-6793"/>
        <s v="PSNS-7102"/>
        <s v="WSS-5045"/>
        <s v="MS-5027"/>
        <s v="DZS-2318"/>
        <s v="RP-1800"/>
        <s v="PDP-5207"/>
        <s v="ES-1302"/>
        <s v="JRM-6573"/>
        <s v="MT-1591"/>
        <s v="KHSS-6594"/>
        <s v="IAW-4963"/>
        <s v="GL-5042"/>
        <s v="CH-7654"/>
        <s v="DWL-3808"/>
        <s v="TU-3958"/>
        <s v="HD-7107"/>
        <s v="CGT-6975"/>
        <s v="PA-8033"/>
        <s v="IKPS-4693"/>
        <s v="CN-2515"/>
        <s v="RTJM-5476"/>
        <s v="HPSS-7518"/>
        <s v="JH-9720"/>
        <s v="GH-4712"/>
        <s v="MK-7708"/>
        <s v="ZR-9078"/>
        <s v="KK-8821"/>
        <s v="IR-6320"/>
        <s v="LH-4819"/>
        <s v="DKG-7478"/>
        <s v="KK-3195"/>
        <s v="EP-2167"/>
        <s v="SP-5070"/>
        <s v="MA-8232"/>
        <s v="IUS-6275"/>
        <s v="TRSS-6388"/>
        <s v="DPS-1617"/>
        <s v="TOH-5656"/>
        <s v="TTS-2795"/>
        <s v="VP-7163"/>
        <s v="JHS-4667"/>
        <s v="HS-1845"/>
        <s v="DHM-8397"/>
        <s v="HWS-4506"/>
        <s v="KS-3762"/>
        <s v="DJMS-3384"/>
        <s v="OM-5006"/>
        <s v="DAN-3534"/>
        <s v="DH-8651"/>
        <s v="RBNS-9761"/>
        <s v="XW-3374"/>
        <s v="BWM-8128"/>
        <s v="MMS-6385"/>
        <s v="DYK-6459"/>
        <s v="CRS-6195"/>
        <s v="GS-9652"/>
        <s v="RHS-1735"/>
        <s v="DXR-1983"/>
        <s v="GH-3315"/>
        <s v="ES-1571"/>
        <s v="DJU-4155"/>
        <s v="NN-6950"/>
        <s v="TKP-4271"/>
        <s v="IPPM-4057"/>
        <s v="JM-5535"/>
        <s v="RRSS-3663"/>
        <s v="FSS-1037"/>
        <s v="DFS-4981"/>
        <s v="DH-7090"/>
        <s v="CRH-2198"/>
        <s v="EN-1794"/>
        <s v="AA-7804"/>
        <s v="GW-4473"/>
        <s v="AP-4810"/>
        <s v="CS-1894"/>
        <s v="SPS-2316"/>
        <s v="DDSM-6079"/>
        <s v="YM-6984"/>
        <s v="PMS-4291"/>
        <s v="VJ-2561"/>
        <s v="HRLS-4056"/>
        <s v="UM-3299"/>
        <s v="CHM-1959"/>
        <s v="HP-7636"/>
        <s v="RSS-7994"/>
        <s v="RS-8033"/>
        <s v="LW-9090"/>
        <s v="TSMS-2429"/>
        <s v="DBWS-4941"/>
        <s v="DISS-2158"/>
        <s v="ISS-2174"/>
        <s v="IKHS-4805"/>
        <s v="EFS-8537"/>
        <s v="KPS-8651"/>
        <s v="OP-2755"/>
        <s v="TRSS-9168"/>
        <s v="DVF-7117"/>
        <s v="YAM-7263"/>
        <s v="CTM-1591"/>
        <s v="DAKM-6542"/>
        <s v="RAM-4981"/>
        <s v="PAA-3183"/>
        <s v="JWS-5393"/>
        <s v="RH-6944"/>
        <s v="DKP-5912"/>
        <s v="IM-5373"/>
        <s v="ZW-2316"/>
        <s v="PP-1108"/>
        <s v="AP-4894"/>
        <s v="MP-4304"/>
        <s v="IM-8203"/>
        <s v="RA-7715"/>
        <s v="DAWM-7113"/>
        <s v="MMM-8849"/>
        <s v="TCW-3899"/>
        <s v="GS-9939"/>
        <s v="MH-3761"/>
        <s v="IN-1246"/>
        <s v="PAS-5593"/>
        <s v="DZTS-8159"/>
        <s v="OR-8766"/>
        <s v="CTR-5954"/>
        <s v="DW-7645"/>
        <s v="DVMS-3730"/>
        <s v="RK-7315"/>
        <s v="DVPS-3094"/>
        <s v="FA-1999"/>
        <s v="GN-4668"/>
        <s v="DKP-1361"/>
        <s v="SS-3989"/>
        <s v="PKH-9989"/>
        <s v="PS-7252"/>
        <s v="JP-7147"/>
        <s v="EM-5203"/>
        <s v="DJNS-5684"/>
        <s v="CN-5611"/>
        <s v="MS-3069"/>
        <s v="FU-2448"/>
        <s v="RCH-8283"/>
        <s v="RM-8168"/>
        <s v="LW-6705"/>
        <s v="HAP-2941"/>
        <s v="UL-7454"/>
        <s v="RVH-1812"/>
        <s v="YS-2565"/>
        <s v="MP-7841"/>
        <s v="EN-5549"/>
        <s v="HW-1122"/>
        <s v="MSS-9580"/>
        <s v="CR-6898"/>
        <s v="NN-4916"/>
        <s v="RP-7719"/>
        <s v="RH-2730"/>
        <s v="VW-8105"/>
        <s v="LR-3787"/>
        <s v="HG-6649"/>
        <s v="AHS-8942"/>
        <s v="IM-6692"/>
        <s v="EWS-5623"/>
        <s v="PK-2948"/>
        <s v="GH-6033"/>
        <s v="WM-6300"/>
        <s v="FT-7138"/>
        <s v="UT-7631"/>
        <s v="SF-7420"/>
        <s v="RDDS-7563"/>
        <s v="DQM-4107"/>
        <s v="TVS-6039"/>
        <s v="HTFS-4244"/>
        <s v="HPS-8924"/>
        <s v="GS-6339"/>
        <s v="HS-1761"/>
        <s v="PLL-1563"/>
        <s v="IP-3170"/>
        <s v="RUWS-2447"/>
        <s v="RBW-3823"/>
        <s v="AS-6627"/>
        <s v="HHKS-2932"/>
        <s v="EF-3041"/>
        <s v="LM-2882"/>
        <s v="WS-6599"/>
        <s v="VN-6542"/>
        <s v="DATS-2601"/>
        <s v="MH-5178"/>
        <s v="KGS-3345"/>
        <s v="EUS-7351"/>
        <s v="CP-1696"/>
        <s v="KP-4303"/>
        <s v="ZZ-3819"/>
        <s v="HD-1842"/>
        <s v="HSA-7929"/>
        <s v="CH-1097"/>
        <s v="KS-6793"/>
        <s v="UI-2039"/>
        <s v="TT-3754"/>
        <s v="DW-2635"/>
        <s v="RIH-8907"/>
        <s v="RSM-8393"/>
        <s v="KMS-2096"/>
        <s v="HNS-8924"/>
        <s v="YN-3319"/>
        <s v="RSHM-3512"/>
        <s v="DUHS-9562"/>
        <s v="KA-9403"/>
        <s v="AL-8326"/>
        <s v="UA-6042"/>
        <s v="DSAS-2269"/>
        <s v="MD-4352"/>
        <s v="TJDS-3079"/>
        <s v="ZP-1132"/>
        <s v="HU-9464"/>
        <s v="CP-8358"/>
        <s v="UPS-1080"/>
        <s v="WI-9406"/>
        <s v="HHSM-7079"/>
        <s v="IP-2048"/>
        <s v="IBZS-9311"/>
        <s v="DDR-3926"/>
        <s v="JW-4887"/>
        <s v="TP-2222"/>
        <s v="PS-4653"/>
        <s v="AD-5167"/>
        <s v="JSM-7366"/>
        <s v="AS-1326"/>
        <s v="SHPM-5976"/>
        <s v="DSM-3695"/>
        <s v="RF-1101"/>
        <s v="BLS-1941"/>
        <s v="MN-3049"/>
        <s v="RU-4991"/>
        <s v="SSS-2396"/>
        <s v="PS-2672"/>
        <s v="PA-9569"/>
        <s v="SHW-9152"/>
        <s v="DWN-9013"/>
        <s v="ZM-1022"/>
        <s v="BB-5041"/>
        <s v="LU-4298"/>
        <s v="LN-9360"/>
        <s v="RPS-4741"/>
        <s v="DWKS-2216"/>
        <s v="JP-8706"/>
        <s v="PW-8025"/>
        <s v="TL-4375"/>
        <s v="GA-9982"/>
        <s v="TLS-9116"/>
        <s v="PRW-5467"/>
        <s v="CR-2637"/>
        <s v="DM-1672"/>
        <s v="DM-3337"/>
        <s v="RGMS-9696"/>
        <s v="DAW-5320"/>
        <s v="RAP-6783"/>
        <s v="JWS-3600"/>
        <s v="CH-6900"/>
        <s v="IRNS-9892"/>
        <s v="RZP-9933"/>
        <s v="PH-5335"/>
        <s v="SM-3349"/>
        <s v="PN-8517"/>
        <s v="UL-2824"/>
        <s v="DTP-3712"/>
        <s v="IPS-6647"/>
        <s v="RHM-2762"/>
        <s v="ZR-7433"/>
        <s v="CGWS-7714"/>
        <s v="KN-3547"/>
        <s v="PHM-1052"/>
        <s v="MS-6425"/>
        <s v="TKS-5969"/>
        <s v="RY-3452"/>
        <s v="RM-5913"/>
        <s v="PHS-6911"/>
        <s v="CS-9035"/>
        <s v="MS-5680"/>
        <s v="RTS-5532"/>
        <s v="VMM-2857"/>
        <s v="PESS-8016"/>
        <s v="BMM-1999"/>
        <s v="EMM-3149"/>
        <s v="HDW-4776"/>
        <s v="HLW-2696"/>
        <s v="ISS-3608"/>
        <s v="KW-7539"/>
        <s v="DWPS-3095"/>
        <s v="EN-2039"/>
        <s v="DRSS-8525"/>
        <s v="LS-2110"/>
        <s v="KG-6688"/>
        <s v="DKSM-3889"/>
        <s v="CI-7903"/>
        <s v="DCYS-2686"/>
        <s v="JP-3623"/>
        <s v="KL-2932"/>
        <s v="HSM-5810"/>
        <s v="HP-6722"/>
        <s v="VT-2840"/>
        <s v="WSS-4124"/>
        <s v="SH-1124"/>
        <s v="MW-6707"/>
        <s v="UP-1517"/>
        <s v="TP-2248"/>
        <s v="NBS-7955"/>
        <s v="CS-2609"/>
        <s v="KN-6251"/>
        <s v="NJ-4152"/>
        <s v="YRS-5051"/>
        <s v="RMM-9085"/>
        <s v="TP-8844"/>
        <s v="RHL-9357"/>
        <s v="IVMS-6942"/>
        <s v="BS-8402"/>
        <s v="UAS-2390"/>
        <s v="RTGS-4676"/>
        <s v="AS-5817"/>
        <s v="DMHS-3401"/>
        <s v="NRM-5894"/>
        <s v="HW-7692"/>
        <s v="ZW-7848"/>
        <s v="DDSS-1817"/>
        <s v="ZM-8052"/>
        <s v="XH-1141"/>
        <s v="TF-1110"/>
        <s v="TCN-6739"/>
        <s v="MS-6487"/>
        <s v="UA-3184"/>
        <s v="DYMM-6822"/>
        <s v="SDLS-3588"/>
        <s v="BH-1254"/>
        <s v="DAR-5672"/>
        <s v="PPS-9918"/>
        <s v="VN-5164"/>
        <s v="KS-7342"/>
        <s v="IHH-8500"/>
        <s v="IS-3892"/>
        <s v="LW-5215"/>
        <s v="BAS-4175"/>
        <s v="TU-9312"/>
        <s v="RISS-4460"/>
        <s v="RDWM-4175"/>
        <s v="VH-2941"/>
        <s v="NP-5658"/>
        <s v="EU-8889"/>
        <s v="KM-6608"/>
        <s v="RTRS-1219"/>
        <s v="NG-7697"/>
        <s v="IZ-7925"/>
        <s v="CH-4013"/>
        <s v="DBP-3468"/>
        <s v="IA-6995"/>
        <s v="UN-5630"/>
        <s v="NW-2477"/>
        <s v="PS-4132"/>
        <s v="HY-7942"/>
        <s v="JU-2060"/>
        <s v="TN-3801"/>
        <s v="DS-4323"/>
        <s v="RKS-2517"/>
        <s v="MF-4500"/>
        <s v="JP-1651"/>
        <s v="RS-4811"/>
        <s v="DA-1086"/>
        <s v="HHSS-4006"/>
        <s v="TZ-7398"/>
        <s v="SESS-1344"/>
        <s v="CP-9842"/>
        <s v="RPPS-1336"/>
        <s v="KM-1107"/>
        <s v="PNLS-3784"/>
        <s v="RS-1595"/>
        <s v="RH-7983"/>
        <s v="DMW-1520"/>
        <s v="PH-5031"/>
        <s v="AN-6759"/>
        <s v="ASS-2703"/>
        <s v="LY-8181"/>
        <s v="KSS-7014"/>
        <s v="DU-1876"/>
        <s v="LH-7210"/>
        <s v="AS-9902"/>
        <s v="RMY-8660"/>
        <s v="DCWS-9875"/>
        <s v="EFS-5949"/>
        <s v="DW-7365"/>
        <s v="IOPM-3064"/>
        <s v="CW-6069"/>
        <s v="DYM-8220"/>
        <s v="RU-7086"/>
        <s v="DUWS-4480"/>
        <s v="GPS-6847"/>
        <s v="WS-8009"/>
        <s v="HS-9308"/>
        <s v="RKL-2532"/>
        <s v="FR-8847"/>
        <s v="HCGM-8033"/>
        <s v="AH-2592"/>
        <s v="CH-2644"/>
        <s v="MS-5152"/>
        <s v="IM-6080"/>
        <s v="SW-6796"/>
        <s v="UJ-7509"/>
        <s v="BW-7386"/>
        <s v="PL-1696"/>
        <s v="AY-3644"/>
        <s v="KP-7616"/>
        <s v="DCYS-7233"/>
        <s v="AP-1775"/>
        <s v="TDH-2637"/>
        <s v="KS-5570"/>
        <s v="JS-4784"/>
        <s v="RPRM-9322"/>
        <s v="TR-3038"/>
        <s v="JRM-4177"/>
        <s v="UH-5029"/>
        <s v="AI-2095"/>
        <s v="IS-3932"/>
        <s v="JM-9354"/>
        <s v="EK-9763"/>
        <s v="HMS-4793"/>
        <s v="DN-7026"/>
        <s v="AN-7791"/>
        <s v="IU-6000"/>
        <s v="SP-3398"/>
        <s v="ASS-1609"/>
        <s v="OA-9701"/>
        <s v="IZS-5501"/>
        <s v="DM-6503"/>
        <s v="FP-1458"/>
        <s v="DHR-7463"/>
        <s v="KAS-4437"/>
        <s v="PP-5212"/>
        <s v="VS-1483"/>
        <s v="RD-5148"/>
        <s v="DW-6818"/>
        <s v="DCP-6191"/>
        <s v="DMM-3783"/>
        <s v="AH-2672"/>
        <s v="DEUS-8630"/>
        <s v="VU-5075"/>
        <s v="DIS-4548"/>
        <s v="KMW-7834"/>
        <s v="DJMS-4503"/>
        <s v="CK-4798"/>
        <s v="EW-7830"/>
        <s v="ON-8721"/>
        <s v="CP-3935"/>
        <s v="HN-1579"/>
        <s v="UG-2125"/>
        <s v="RLW-4712"/>
        <s v="MN-5941"/>
        <s v="TRP-2162"/>
        <s v="TA-7278"/>
        <s v="RSP-2129"/>
        <s v="CTI-7454"/>
        <s v="HS-7144"/>
        <s v="AA-2210"/>
        <s v="DIPM-5555"/>
        <s v="WW-1917"/>
        <s v="SGPM-5046"/>
        <s v="DPWS-6811"/>
        <s v="GL-9609"/>
        <s v="TBA-8693"/>
        <s v="RR-6313"/>
        <s v="SGR-5715"/>
        <s v="WD-7073"/>
        <s v="SP-1120"/>
        <s v="SM-3466"/>
        <s v="JUM-7196"/>
        <s v="DEMS-8080"/>
        <s v="BHM-8156"/>
        <s v="KY-6269"/>
        <s v="YP-6541"/>
        <s v="HNS-6171"/>
        <s v="RW-2204"/>
        <s v="TN-1731"/>
        <s v="RERM-2959"/>
        <s v="KW-8848"/>
        <s v="JW-7794"/>
        <s v="DUM-6151"/>
        <s v="KK-5104"/>
        <s v="DH-1320"/>
        <s v="RY-3860"/>
        <s v="KMM-9803"/>
        <s v="RTN-3335"/>
        <s v="SNSS-6167"/>
        <s v="WP-9559"/>
        <s v="PNS-6615"/>
        <s v="AG-4246"/>
        <s v="JH-2655"/>
        <s v="CH-9256"/>
        <s v="CK-9775"/>
        <s v="APS-1338"/>
        <s v="NM-4662"/>
        <s v="DJS-7878"/>
        <s v="HWSS-7921"/>
        <s v="NP-8352"/>
        <s v="AM-9287"/>
        <s v="JW-9804"/>
        <s v="OSM-5308"/>
        <s v="DPNS-9547"/>
        <s v="FNS-6208"/>
        <s v="CZUM-8199"/>
        <s v="NN-4615"/>
        <s v="IS-1766"/>
        <s v="KN-6119"/>
        <s v="ZR-7481"/>
        <s v="DGMS-4101"/>
        <s v="SI-6508"/>
        <s v="WHS-1750"/>
        <s v="JR-8049"/>
        <s v="IF-4077"/>
        <s v="LN-4570"/>
        <s v="TSYS-8641"/>
        <s v="HHP-7857"/>
        <s v="FS-1861"/>
        <s v="RKS-9348"/>
        <s v="DWG-8488"/>
        <s v="HIUS-2222"/>
        <s v="DMZS-8255"/>
        <s v="DP-9671"/>
        <s v="GM-3567"/>
        <s v="NSS-8533"/>
        <s v="SY-8913"/>
        <s v="BSS-4025"/>
        <s v="SMW-8704"/>
        <s v="RSM-7505"/>
        <s v="ZNS-9945"/>
        <s v="AP-8337"/>
        <s v="JP-2253"/>
        <s v="RU-5745"/>
        <s v="DR-7625"/>
        <s v="TSS-9922"/>
        <s v="AW-9054"/>
        <s v="PCHS-7399"/>
        <s v="DKKS-9917"/>
        <s v="BL-5533"/>
        <s v="PN-9766"/>
        <s v="MS-7819"/>
        <s v="ASS-6680"/>
        <s v="PEP-5092"/>
        <s v="PGS-3132"/>
        <s v="GRS-1466"/>
        <s v="NFS-7498"/>
        <s v="PAFM-8892"/>
        <s v="DP-4195"/>
        <s v="HSW-7482"/>
        <s v="KN-9208"/>
        <s v="DPF-7047"/>
        <s v="PKL-3156"/>
        <s v="TL-7188"/>
        <s v="AW-1716"/>
        <s v="SK-7506"/>
        <s v="TPM-7552"/>
        <s v="CGR-6092"/>
        <s v="TNS-4380"/>
        <s v="IPS-9712"/>
        <s v="AZS-8806"/>
        <s v="IPMS-5808"/>
        <s v="CR-4492"/>
        <s v="ZF-6505"/>
        <s v="PWLS-5607"/>
        <s v="JP-2630"/>
        <s v="RM-9952"/>
        <s v="AS-2630"/>
        <s v="TPS-9686"/>
        <s v="HZAS-2999"/>
        <s v="DSKM-1408"/>
        <s v="OH-5945"/>
        <s v="IYSS-9549"/>
        <s v="RR-8152"/>
        <s v="HM-1617"/>
        <s v="ES-5811"/>
        <s v="DNW-1220"/>
        <s v="DIM-4329"/>
        <s v="KHS-2592"/>
        <s v="JO-9717"/>
        <s v="RT-3573"/>
        <s v="CTM-8449"/>
        <s v="AZ-2525"/>
        <s v="DY-3274"/>
        <s v="CI-2976"/>
        <s v="VM-6766"/>
        <s v="PZH-6298"/>
        <s v="UU-4541"/>
        <s v="HS-4657"/>
        <s v="RAP-5025"/>
        <s v="GSS-9310"/>
        <s v="DGJ-8204"/>
        <s v="MWS-8110"/>
        <s v="PW-4891"/>
        <s v="AW-2328"/>
        <s v="ICNM-9308"/>
        <s v="GP-3251"/>
        <s v="CWHS-9881"/>
        <s v="DJ-3539"/>
        <s v="JA-9769"/>
        <s v="JI-2247"/>
        <s v="SMS-4748"/>
        <s v="GP-6091"/>
        <s v="CY-8053"/>
        <s v="IP-9011"/>
        <s v="YS-9767"/>
        <s v="ZLS-9813"/>
        <s v="SDM-3030"/>
        <s v="SN-6312"/>
        <s v="AK-4070"/>
        <s v="DP-2264"/>
        <s v="ES-3263"/>
        <s v="HT-6149"/>
        <s v="ZL-4189"/>
        <s v="OA-1637"/>
        <s v="PZ-2536"/>
        <s v="PPS-4890"/>
        <s v="DMH-1433"/>
        <s v="JPS-8332"/>
        <s v="LW-1946"/>
        <s v="RD-5551"/>
        <s v="VH-7705"/>
        <s v="TCH-2568"/>
        <s v="MAS-6055"/>
        <s v="LM-8745"/>
        <s v="UH-5057"/>
        <s v="CP-8097"/>
        <s v="GP-8906"/>
        <s v="BS-8754"/>
        <s v="MT-9314"/>
        <s v="JR-1788"/>
        <s v="DKNS-4795"/>
        <s v="WA-8019"/>
        <s v="RS-8023"/>
        <s v="MP-8575"/>
        <s v="DPM-9983"/>
        <s v="MP-9247"/>
        <s v="DEW-8182"/>
        <s v="RMHM-1691"/>
        <s v="PM-4493"/>
        <s v="GSS-4043"/>
        <s v="IP-8630"/>
        <s v="HLAS-9404"/>
        <s v="JU-2977"/>
        <s v="TP-1821"/>
        <s v="RGJ-4834"/>
        <s v="RI-4739"/>
        <s v="PSM-9290"/>
        <s v="SP-9459"/>
        <s v="TTJ-1149"/>
        <s v="HOA-8188"/>
        <s v="DIN-2998"/>
        <s v="PDG-2739"/>
        <s v="CWS-1400"/>
        <s v="ANS-1862"/>
        <s v="AD-3620"/>
        <s v="APS-7936"/>
        <s v="SS-1584"/>
        <s v="BH-1090"/>
        <s v="APS-1258"/>
        <s v="DGW-1644"/>
        <s v="DPSS-3384"/>
        <s v="PW-4319"/>
        <s v="DPS-3393"/>
        <s v="MTS-1035"/>
        <s v="RWR-3495"/>
        <s v="JS-4068"/>
        <s v="GW-4815"/>
        <s v="BU-1890"/>
        <s v="TBB-4673"/>
        <s v="VP-7900"/>
        <s v="MP-7132"/>
        <s v="CPS-1763"/>
        <s v="HF-2446"/>
        <s v="AD-3543"/>
        <s v="MHS-1437"/>
        <s v="DKLS-2888"/>
        <s v="JT-7149"/>
        <s v="DHHS-5486"/>
        <s v="AH-3950"/>
        <s v="PM-6619"/>
        <s v="TQP-7135"/>
        <s v="CFS-1466"/>
        <s v="LN-4675"/>
        <s v="APS-4647"/>
        <s v="AM-8266"/>
        <s v="SMS-8727"/>
        <s v="ZS-3382"/>
        <s v="DAUS-8650"/>
        <s v="UT-7360"/>
        <s v="RDSM-4697"/>
        <s v="ZH-9971"/>
        <s v="MR-2262"/>
        <s v="BH-5159"/>
        <s v="DCA-8379"/>
        <s v="HW-9812"/>
        <s v="VW-7694"/>
        <s v="AN-2910"/>
        <s v="DLS-2849"/>
        <s v="IL-8935"/>
        <s v="BL-5226"/>
        <s v="OH-3272"/>
        <s v="DHWM-9165"/>
        <s v="DLDS-3918"/>
        <s v="MP-6540"/>
        <s v="VR-3785"/>
        <s v="RMPS-7369"/>
        <s v="KH-4329"/>
        <s v="RSS-9657"/>
        <s v="GP-7987"/>
        <s v="TRWS-6357"/>
        <s v="AP-2293"/>
        <s v="LMS-2410"/>
        <s v="CM-9372"/>
        <s v="QM-5311"/>
        <s v="GGM-1776"/>
        <s v="WN-1657"/>
        <s v="DEPS-4217"/>
        <s v="CZM-2546"/>
        <s v="AS-9674"/>
        <s v="OR-7621"/>
        <s v="RUHM-5514"/>
        <s v="DSKS-8528"/>
        <s v="DFH-7917"/>
        <s v="DLH-2707"/>
        <s v="RNS-6010"/>
        <s v="JB-7093"/>
        <s v="ZH-4510"/>
        <s v="VS-2477"/>
        <s v="VM-8958"/>
        <s v="LH-6200"/>
        <s v="LP-7370"/>
        <s v="VL-9430"/>
        <s v="GM-7533"/>
        <s v="DR-7542"/>
        <s v="AH-6661"/>
        <s v="TS-2813"/>
        <s v="CH-2695"/>
        <s v="MW-3945"/>
        <s v="ZP-7849"/>
        <s v="LP-3057"/>
        <s v="KM-7312"/>
        <s v="HPKS-4071"/>
        <s v="DI-9955"/>
        <s v="KW-2592"/>
        <s v="RULS-9685"/>
        <s v="UU-9911"/>
        <s v="QW-1739"/>
        <s v="RP-3784"/>
        <s v="KSS-8492"/>
        <s v="ARS-4168"/>
        <s v="ES-1094"/>
      </sharedItems>
    </cacheField>
    <cacheField name="nama_pelanggan" numFmtId="0">
      <sharedItems>
        <s v="Yulia Damanik"/>
        <s v="Genta Saefullah"/>
        <s v="Kariman Firgantoro"/>
        <s v="Kairav Hutagalung"/>
        <s v="Tgk. Adikara Mardhiyah, S.H."/>
        <s v="Estiawan Prastuti"/>
        <s v="Gara Yolanda"/>
        <s v="Rahmat Pradana"/>
        <s v="Wulan Mardhiyah"/>
        <s v="Azalea Haryanto"/>
        <s v="Hj. Puti Jailani"/>
        <s v="Jaswadi Wahyudin"/>
        <s v="Yessi Gunawan"/>
        <s v="Mursita Budiyanto"/>
        <s v="Sutan Kasusra Prayoga, S.IP"/>
        <s v="Dewi Salahudin, M.Pd"/>
        <s v="Sarah Haryanti"/>
        <s v="Sabrina Puspasari"/>
        <s v="Zamira Kuswoyo"/>
        <s v="drg. Dartono Suryatmi, S.Pt"/>
        <s v="Fitriani Tamba, S.Kom"/>
        <s v="R.A. Maida Kusumo"/>
        <s v="Cinta Prasasta, S.E.I"/>
        <s v="Dr. Salsabila Maryati, S.T."/>
        <s v="Jessica Pudjiastuti"/>
        <s v="Najib Pratama"/>
        <s v="Harto Purwanti"/>
        <s v="Darman Yuliarti"/>
        <s v="Ir. Opung Anggraini, S.Sos"/>
        <s v="Tgk. Balapati Hutasoit, M.Farm"/>
        <s v="Ir. Ulya Hardiansyah"/>
        <s v="Gilda Purwanti"/>
        <s v="Jayeng Sitorus"/>
        <s v="Sutan Carub Napitupulu, S.H."/>
        <s v="Darsirah Ramadan"/>
        <s v="Hani Hutagalung"/>
        <s v="Tgk. Sakti Hasanah"/>
        <s v="Jamalia Suryatmi"/>
        <s v="Daru Latupono"/>
        <s v="Puti Paris Waluyo"/>
        <s v="Bakianto Puspasari"/>
        <s v="Kenari Firmansyah"/>
        <s v="Edi Widodo"/>
        <s v="Gawati Nasyidah"/>
        <s v="Drs. Tina Kusumo, S.Gz"/>
        <s v="Puti Siti Nurdiyanti, S.T."/>
        <s v="Wirda Situmorang, S.Psi"/>
        <s v="Mujur Suryatmi"/>
        <s v="Dipa Zulkarnain, S.T."/>
        <s v="Restu Prabowo"/>
        <s v="Puti Dewi Puspasari"/>
        <s v="Eka Simanjuntak"/>
        <s v="Jono Ramadan, M.Pd"/>
        <s v="Maras Tamba"/>
        <s v="KH. Hendri Sihombing, S.Pt"/>
        <s v="Ir. Ana Wahyudin"/>
        <s v="Gandi Lailasari"/>
        <s v="Cakrawangsa Hartati"/>
        <s v="drg. Wakiman Lestari"/>
        <s v="Tari Usamah"/>
        <s v="Hendri Dongoran"/>
        <s v="Cut Gasti Thamrin"/>
        <s v="Paramita Adriansyah"/>
        <s v="Ir. Kala Purnawati, S.E.I"/>
        <s v="Cagak Nasyiah"/>
        <s v="R.A. Tantri Januar, M.Pd"/>
        <s v="Hj. Puput Saragih, S.E."/>
        <s v="Jaka Halim"/>
        <s v="Gantar Halimah"/>
        <s v="Mala Kuswoyo"/>
        <s v="Zalindra Rahimah"/>
        <s v="Kani Kuswandari"/>
        <s v="Icha Rajasa"/>
        <s v="Legawa Haryanto"/>
        <s v="dr. Kunthara Gunawan"/>
        <s v="Koko Kuswoyo"/>
        <s v="Elvina Prasasta"/>
        <s v="Saka Pudjiastuti"/>
        <s v="Mahdi Agustina"/>
        <s v="Irwan Uyainah, S.E."/>
        <s v="T. Ridwan Suartini, S.Gz"/>
        <s v="Dinda Palastri, S.Pd"/>
        <s v="T. Opan Hassanah"/>
        <s v="Tiara Tarihoran, S.Psi"/>
        <s v="Victoria Pratama"/>
        <s v="Jono Haryanto, S.I.Kom"/>
        <s v="Hilda Sihotang"/>
        <s v="Daniswara Hidayanto, M.Farm"/>
        <s v="Harto Widodo, S.Psi"/>
        <s v="Kusuma Salahudin"/>
        <s v="Drs. Jaeman Mahendra, S.Pd"/>
        <s v="Oman Melani"/>
        <s v="dr. Anastasia Nurdiyanti"/>
        <s v="Devi Hutasoit"/>
        <s v="R. Betania Natsir, S.IP"/>
        <s v="Xanana Wastuti"/>
        <s v="Bella Wijayanti, M.TI."/>
        <s v="Mila Maryati, S.I.Kom"/>
        <s v="Dr. Yono Kusumo"/>
        <s v="Cahyo Rahayu, S.Pd"/>
        <s v="Ghaliyati Salahudin"/>
        <s v="Raina Habibi, S.E."/>
        <s v="drg. Xanana Riyanti"/>
        <s v="Gandi Haryanti"/>
        <s v="Enteng Suryono"/>
        <s v="Drs. Johan Utami"/>
        <s v="Nova Nugroho"/>
        <s v="Tgk. Kalim Pudjiastuti"/>
        <s v="Ir. Purwa Puspita, M.Pd"/>
        <s v="Jaka Mahendra"/>
        <s v="R.A. Raina Suartini, S.Psi"/>
        <s v="Fitria Setiawan, S.Sos"/>
        <s v="Dimaz Firgantoro, S.Farm"/>
        <s v="Damar Hartati"/>
        <s v="Cut Raina Habibi"/>
        <s v="Eluh Namaga"/>
        <s v="Argono Ardianto"/>
        <s v="Galuh Wacana"/>
        <s v="Agnes Prabowo"/>
        <s v="Cinta Samosir"/>
        <s v="Suci Pradana, S.Gz"/>
        <s v="Drs. Diana Saefullah, M.Pd"/>
        <s v="Yuni Manullang"/>
        <s v="Pangeran Mahendra, S.H."/>
        <s v="Vicky Jailani"/>
        <s v="Hj. Restu Lailasari, S.I.Kom"/>
        <s v="Usman Mulyani"/>
        <s v="Cindy Hardiansyah, M.Ak"/>
        <s v="Harimurti Prastuti"/>
        <s v="Rizki Sihombing, S.Sos"/>
        <s v="Rini Simanjuntak"/>
        <s v="Lasmanto Wastuti"/>
        <s v="T. Setya Maryati, S.Farm"/>
        <s v="Drs. Bajragin Wijayanti, S.E."/>
        <s v="Dr. Ida Santoso, S.Farm"/>
        <s v="Icha Suartini, S.I.Kom"/>
        <s v="Ir. Kayla Halim, S.Pd"/>
        <s v="Elvin Farida, S.E.I"/>
        <s v="Kania Prasetyo, S.Pd"/>
        <s v="Oni Prabowo"/>
        <s v="Tgk. Raden Salahudin, S.I.Kom"/>
        <s v="Dr. Vero Firmansyah"/>
        <s v="Yunita Aryani, M.Pd"/>
        <s v="Cayadi Tamba, M.M."/>
        <s v="Dr. Amelia Kuswandari, M.Kom."/>
        <s v="R. Argono Mahendra"/>
        <s v="Puti Agnes Adriansyah"/>
        <s v="Jaka Wasita, S.Pd"/>
        <s v="Rahmat Hastuti"/>
        <s v="Drs. Keisha Putra"/>
        <s v="Irwan Maheswara"/>
        <s v="Zulfa Wibowo"/>
        <s v="Patricia Puspasari"/>
        <s v="Atma Palastri"/>
        <s v="Melinda Permata"/>
        <s v="Ifa Mandasari"/>
        <s v="Raisa Anggriawan"/>
        <s v="dr. Asmianto Wastuti, M.Ak"/>
        <s v="Mulyono Mulyani, M.Ak"/>
        <s v="Tgk. Cahyono Wijayanti"/>
        <s v="Gatra Salahudin"/>
        <s v="Mujur Hutapea"/>
        <s v="Icha Nugroho"/>
        <s v="Parman Agustina, S.IP"/>
        <s v="Drs. Zulaikha Thamrin, S.Psi"/>
        <s v="Okta Rajata"/>
        <s v="Cut Tari Ramadan"/>
        <s v="Daryani Wibowo"/>
        <s v="Dr. Vera Mansur, S.Farm"/>
        <s v="Rahayu Kuswandari"/>
        <s v="drg. Victoria Prakasa, S.E.I"/>
        <s v="Farah Ardianto"/>
        <s v="Gatra Nurdiyanti"/>
        <s v="drg. Kayla Pratiwi"/>
        <s v="Sadina Suryono"/>
        <s v="Puti Kamila Handayani"/>
        <s v="Prakosa Sitorus"/>
        <s v="Jaga Pertiwi"/>
        <s v="Elvina Mayasari"/>
        <s v="dr. Joko Nurdiyanti, S.T."/>
        <s v="Ciaobella Novitasari"/>
        <s v="Marwata Suartini"/>
        <s v="Fitria Utama"/>
        <s v="R.M. Cakrawangsa Handayani"/>
        <s v="Radika Mayasari"/>
        <s v="Labuh Wibowo"/>
        <s v="Hj. Agnes Permata"/>
        <s v="Upik Lazuardi"/>
        <s v="R. Vanya Haryanti"/>
        <s v="Yuliana Sihombing"/>
        <s v="Mustika Puspasari"/>
        <s v="Elma Narpati"/>
        <s v="Hadi Wacana"/>
        <s v="Maman Suwarno, S.Ked"/>
        <s v="Cinthia Rajata"/>
        <s v="Novi Narpati"/>
        <s v="Rama Putra"/>
        <s v="Ratna Halimah"/>
        <s v="Vero Widiastuti"/>
        <s v="Lamar Riyanti"/>
        <s v="Halim Gunarto"/>
        <s v="Alika Hardiansyah, S.Sos"/>
        <s v="Intan Mahendra"/>
        <s v="Enteng Wijaya, S.H."/>
        <s v="Praba Kusmawati"/>
        <s v="Gading Habibi"/>
        <s v="Wira Melani"/>
        <s v="Fitriani Tampubolon"/>
        <s v="Umaya Tamba"/>
        <s v="Sakura Fujiati"/>
        <s v="R. Daruna Damanik, S.E.I"/>
        <s v="Dr. Queen Mandala"/>
        <s v="Tgk. Vinsen Santoso"/>
        <s v="H. Taswir Farida, S.Farm"/>
        <s v="Hj. Putri Sitorus"/>
        <s v="Galiono Saputra"/>
        <s v="Hardana Sudiati"/>
        <s v="Puti Laila Lestari"/>
        <s v="Indra Prasasta"/>
        <s v="R. Umar Wahyudin, S.Ked"/>
        <s v="R. Bakidin Wastuti"/>
        <s v="Anggabaya Siregar"/>
        <s v="H. Heru Kusmawati, S.H."/>
        <s v="Emil Firmansyah"/>
        <s v="Luthfi Manullang"/>
        <s v="Wasis Siregar"/>
        <s v="Violet Nasyidah"/>
        <s v="drg. Aisyah Tarihoran, S.Pt"/>
        <s v="Mumpuni Hidayanto"/>
        <s v="Kariman Gunarto, S.H."/>
        <s v="Estiono Utama, S.Gz"/>
        <s v="Cakrawangsa Pradana"/>
        <s v="Kajen Permadi"/>
        <s v="Zulaikha Zulaika"/>
        <s v="Heru Dongoran"/>
        <s v="Hj. Syahrini Astuti"/>
        <s v="Cager Hidayanto"/>
        <s v="Karta Susanti"/>
        <s v="Unjani Iswahyudi"/>
        <s v="Talia Tarihoran"/>
        <s v="Darijan Wibisono"/>
        <s v="R. Irwan Halimah"/>
        <s v="R.A. Suci Mardhiyah"/>
        <s v="Kenes Mustofa, S.T."/>
        <s v="Harsana Nasyidah, S.Kom"/>
        <s v="Yunita Nasyidah"/>
        <s v="R.A. Sari Haryanto, M.Ak"/>
        <s v="dr. Umi Hidayanto, S.Sos"/>
        <s v="Kasiyah Anggraini"/>
        <s v="Amelia Laksita"/>
        <s v="Uchita Andriani"/>
        <s v="Drs. Saka Agustina, S.Pd"/>
        <s v="Malik Dabukke"/>
        <s v="Tgk. Jaga Dongoran, S.Ked"/>
        <s v="Zamira Pradipta"/>
        <s v="Hari Uyainah"/>
        <s v="Cawuk Permata"/>
        <s v="Umaya Prasasta, S.Ked"/>
        <s v="Wisnu Iswahyudi"/>
        <s v="Hj. Hamima Saputra, M.Kom."/>
        <s v="Indra Pradana"/>
        <s v="Ir. Bahuwarna Zulkarnain, S.Psi"/>
        <s v="dr. Dodo Rajasa"/>
        <s v="Jagapati Wibowo"/>
        <s v="Tantri Padmasari"/>
        <s v="Pia Suartini"/>
        <s v="Aditya Damanik"/>
        <s v="Jasmani Suartini, M.Farm"/>
        <s v="Artawan Saptono"/>
        <s v="Sutan Harjasa Prayoga, M.Farm"/>
        <s v="Dt. Saka Mangunsong"/>
        <s v="Reza Farida"/>
        <s v="Bagas Lailasari, S.Gz"/>
        <s v="Mahesa Nasyidah"/>
        <s v="Rahman Uwais"/>
        <s v="Simon Sihotang, S.T."/>
        <s v="Perkasa Safitri"/>
        <s v="Putri Ardianto"/>
        <s v="Sutan Hardana Waskita"/>
        <s v="drg. Warji Narpati"/>
        <s v="Zelda Maryadi"/>
        <s v="Belinda Budiyanto"/>
        <s v="Lidya Uwais"/>
        <s v="Lamar Napitupulu"/>
        <s v="Restu Pudjiastuti, S.E."/>
        <s v="dr. Wirda Kuswandari, S.E.I"/>
        <s v="Jasmani Pratama"/>
        <s v="Paris Widodo"/>
        <s v="Taswir Lailasari"/>
        <s v="Gina Anggraini"/>
        <s v="Tasnim Lazuardi, S.E.I"/>
        <s v="Puti Ratna Wahyuni"/>
        <s v="Cakrabirawa Rahimah"/>
        <s v="Dimas Mustofa"/>
        <s v="Darsirah Mandasari"/>
        <s v="R. Gatra Maheswara, S.Gz"/>
        <s v="Dt. Asmuni Wasita"/>
        <s v="R. Anastasia Pudjiastuti"/>
        <s v="Jono Widiastuti, S.Pt"/>
        <s v="Cawisadi Haryanto"/>
        <s v="Ir. Rachel Nasyiah, S.Gz"/>
        <s v="R. Zamira Prasetyo"/>
        <s v="Prasetya Hartati"/>
        <s v="Sari Mandasari"/>
        <s v="Paris Nashiruddin"/>
        <s v="Utama Latupono"/>
        <s v="Dr. Tasnim Permadi"/>
        <s v="Ivan Padmasari, S.Pt"/>
        <s v="Rahmi Halimah, M.Farm"/>
        <s v="Zulaikha Rahimah"/>
        <s v="Cut Gilda Widiastuti, S.H."/>
        <s v="Kenzie Natsir"/>
        <s v="Putu Hutapea, M.M."/>
        <s v="Maida Suryatmi"/>
        <s v="Tantri Kuswandari, S.I.Kom"/>
        <s v="Ratih Yuniar"/>
        <s v="Raina Marbun"/>
        <s v="Puput Hassanah, S.Pd"/>
        <s v="Candrakanta Situmorang"/>
        <s v="Mahesa Simbolon"/>
        <s v="R. Talia Sinaga"/>
        <s v="Vivi Mangunsong, M.M."/>
        <s v="Puti Ellis Sihotang, S.H."/>
        <s v="Bajragin Mansur, M.Farm"/>
        <s v="Eli Mandala, M.Farm"/>
        <s v="H. Dalimin Wahyuni"/>
        <s v="Hj. Lintang Wulandari"/>
        <s v="Ismail Setiawan, S.E.I"/>
        <s v="Kania Winarno"/>
        <s v="Drs. Widya Purwanti, S.Kom"/>
        <s v="Emil Nasyidah"/>
        <s v="Drs. Respati Saragih, S.Sos"/>
        <s v="Lutfan Saefullah"/>
        <s v="Karman Gunawan"/>
        <s v="dr. Kiandra Sitompul, M.Kom."/>
        <s v="Caket Irawan"/>
        <s v="dr. Cahyanto Yuliarti, S.IP"/>
        <s v="Jasmin Prayoga"/>
        <s v="Kasim Lazuardi"/>
        <s v="Halima Saputra, M.TI."/>
        <s v="Harsaya Prasetya"/>
        <s v="Vicky Tamba"/>
        <s v="Wardi Saputra, S.Pt"/>
        <s v="Silvia Haryanti"/>
        <s v="Mumpuni Wijayanti"/>
        <s v="Unjani Prayoga"/>
        <s v="Titi Pratama"/>
        <s v="Nova Budiman, S.Kom"/>
        <s v="Clara Samosir"/>
        <s v="Kayla Nababan"/>
        <s v="Natalia Januar"/>
        <s v="Yulia Ramadan, S.E.I"/>
        <s v="Rangga Maheswara, M.M."/>
        <s v="Titin Prasetyo"/>
        <s v="R.A. Hamima Lazuardi"/>
        <s v="Ir. Vera Maulana, S.Farm"/>
        <s v="Balidin Susanti"/>
        <s v="Umi Ardianto, S.Ked"/>
        <s v="R.A. Tantri Gunarto, S.Sos"/>
        <s v="Alika Susanti"/>
        <s v="Drs. Mujur Halim, S.Psi"/>
        <s v="Najwa Rahimah, M.Pd"/>
        <s v="Hardana Wibisono"/>
        <s v="Zelda Waskita"/>
        <s v="dr. Dadi Saefullah, S.Pd"/>
        <s v="Zahra Mahendra"/>
        <s v="Xanana Hasanah"/>
        <s v="Tantri Firmansyah"/>
        <s v="Tgk. Cornelia Nuraini"/>
        <s v="Maya Susanti"/>
        <s v="Uli Astuti"/>
        <s v="dr. Yulia Maulana, M.M."/>
        <s v="Sutan Daliono Latupono, S.Ked"/>
        <s v="Bambang Haryanti"/>
        <s v="drg. Ani Riyanti"/>
        <s v="Paris Pradipta, S.Pt"/>
        <s v="Victoria Narpati"/>
        <s v="Kambali Saragih"/>
        <s v="Ir. Hadi Halimah"/>
        <s v="Icha Salahudin"/>
        <s v="Luis Wastuti"/>
        <s v="Bancar Aryani, S.Kom"/>
        <s v="Tami Utami"/>
        <s v="R. Irfan Suartini, S.Sos"/>
        <s v="R. Danuja Widodo, M.TI."/>
        <s v="Virman Haryanto"/>
        <s v="Natalia Pranowo"/>
        <s v="Emil Uwais"/>
        <s v="Kamal Mulyani"/>
        <s v="R. Titi Rahayu, S.Ked"/>
        <s v="Natalia Gunarto"/>
        <s v="Ikhsan Zulaika"/>
        <s v="Cakrawangsa Haryanti"/>
        <s v="drg. Bakiadi Prakasa"/>
        <s v="Indra Adriansyah"/>
        <s v="Uchita Narpati"/>
        <s v="Nilam Wijayanti"/>
        <s v="Pandu Sudiati"/>
        <s v="Hasna Yolanda"/>
        <s v="Jaswadi Uyainah"/>
        <s v="Timbul Nasyiah"/>
        <s v="Diah Simbolon"/>
        <s v="R.M. Kemal Samosir"/>
        <s v="Mahmud Firmansyah"/>
        <s v="Jaeman Pratiwi"/>
        <s v="Rangga Sinaga"/>
        <s v="Dwi Agustina"/>
        <s v="Hj. Hasna Saragih, S.H."/>
        <s v="Titi Zulaika"/>
        <s v="Sutan Eja Setiawan, S.Pt"/>
        <s v="Cengkal Permata"/>
        <s v="R.M. Purwanto Pradipta, S.H."/>
        <s v="Kenari Mayasari"/>
        <s v="Puti Nurul Laksita, S.IP"/>
        <s v="Rahman Sudiati"/>
        <s v="Rahmi Hastuti"/>
        <s v="drg. Maria Wibowo"/>
        <s v="Patricia Hutapea"/>
        <s v="Amalia Najmudin"/>
        <s v="Adiarja Sitompul, S.Kom"/>
        <s v="Luwes Yuniar"/>
        <s v="Kania Simanjuntak, S.H."/>
        <s v="Dodo Usamah"/>
        <s v="Luis Hutasoit"/>
        <s v="Ajimat Susanti"/>
        <s v="R. Maras Yuliarti"/>
        <s v="Dt. Caturangga Wahyudin, S.I.Kom"/>
        <s v="Emil Firgantoro, S.H."/>
        <s v="Damu Wahyuni"/>
        <s v="Ir. Opung Palastri, M.Farm"/>
        <s v="Ciaobella Wahyudin"/>
        <s v="drg. Yance Maulana"/>
        <s v="Rika Uwais"/>
        <s v="drg. Umar Widiastuti, S.Ked"/>
        <s v="Gamanto Pertiwi, S.Gz"/>
        <s v="Winda Suwarno"/>
        <s v="Harjasa Situmorang"/>
        <s v="R.M. Kairav Lestari"/>
        <s v="Farah Rajata"/>
        <s v="H. Cawisono Gunarto, M.Farm"/>
        <s v="Almira Hidayanto"/>
        <s v="Candrakanta Hariyah"/>
        <s v="Maimunah Situmorang"/>
        <s v="Ibun Maheswara"/>
        <s v="Siti Wibisono"/>
        <s v="Uda Jailani"/>
        <s v="Banara Wahyudin"/>
        <s v="Pranawa Laksita"/>
        <s v="Amelia Yuniar"/>
        <s v="Kuncara Purnawati"/>
        <s v="drg. Cindy Yolanda, S.Pd"/>
        <s v="Adika Putra"/>
        <s v="Tgk. Dadi Hariyah"/>
        <s v="Kamila Sinaga"/>
        <s v="Jessica Sihombing"/>
        <s v="R. Prayoga Ramadan, M.Pd"/>
        <s v="Tasnim Riyanti"/>
        <s v="Janet Riyanti, M.Pd"/>
        <s v="Usyi Hakim"/>
        <s v="Ajeng Iswahyudi"/>
        <s v="Ida Safitri"/>
        <s v="Jamil Megantara"/>
        <s v="Enteng Kurniawan"/>
        <s v="Hamima Mardhiyah, S.Gz"/>
        <s v="Dodo Nainggolan"/>
        <s v="Anggabaya Nasyiah"/>
        <s v="Ilyas Uyainah"/>
        <s v="Samiah Palastri"/>
        <s v="Arsipatra Salahudin, S.IP"/>
        <s v="Ophelia Anggraini"/>
        <s v="Ifa Zulkarnain, S.Sos"/>
        <s v="Dadi Manullang"/>
        <s v="Farhunnisa Prasetya"/>
        <s v="Dr. Hana Rahimah"/>
        <s v="Kamaria Anggraini, S.T."/>
        <s v="Putri Prabowo"/>
        <s v="Vanya Setiawan"/>
        <s v="Rika Damanik"/>
        <s v="Dartono Wahyuni"/>
        <s v="drg. Candra Puspita"/>
        <s v="Diah Manullang, M.Kom."/>
        <s v="Asirwanda Hardiansyah"/>
        <s v="drg. Eka Usamah, S.Farm"/>
        <s v="Vera Usada"/>
        <s v="Dr. Ikhsan Sirait"/>
        <s v="KH. Mujur Wijaya"/>
        <s v="dr. Jamalia Mangunsong, S.H."/>
        <s v="Cayadi Kusumo"/>
        <s v="Embuh Wulandari"/>
        <s v="Olga Nababan"/>
        <s v="Ciaobella Purwanti"/>
        <s v="Heryanto Nurdiyanti"/>
        <s v="Uli Gunarto"/>
        <s v="R. Leo Wijayanti"/>
        <s v="Maria Nugroho"/>
        <s v="Tgk. Rafid Pratama"/>
        <s v="Tirtayasa Agustina"/>
        <s v="R.A. Samiah Prastuti"/>
        <s v="Cut Titin Iswahyudi"/>
        <s v="Hardana Saragih"/>
        <s v="Agnes Aryani"/>
        <s v="drg. Ismail Purwanti, M.Pd"/>
        <s v="Wasis Widiastuti"/>
        <s v="Sutan Gangsa Pratama, M.Kom."/>
        <s v="dr. Paramita Wijayanti, S.T."/>
        <s v="Genta Laksmiwati"/>
        <s v="T. Bala Astuti"/>
        <s v="Rusman Riyanti"/>
        <s v="Sutan Gandi Rahimah"/>
        <s v="Wirda Damanik"/>
        <s v="Sidiq Pratiwi"/>
        <s v="Shania Melani"/>
        <s v="Jarwa Uwais, M.M."/>
        <s v="drg. Elvina Mandala, S.E."/>
        <s v="Banawi Habibi, M.Farm"/>
        <s v="Kamaria Yolanda"/>
        <s v="Yessi Pradipta"/>
        <s v="Harimurti Najmudin, S.Pd"/>
        <s v="Raisa Widiastuti"/>
        <s v="Tami Nurdiyanti"/>
        <s v="R. Eva Rahmawati, M.M."/>
        <s v="Karen Wasita"/>
        <s v="Jabal Wulandari"/>
        <s v="Dt. Umay Marpaung"/>
        <s v="Karimah Kurniawan"/>
        <s v="Dewi Halimah"/>
        <s v="Restu Yulianti"/>
        <s v="Karja Manullang, M.Ak"/>
        <s v="R.A. Titi Nuraini"/>
        <s v="Sutan Niyaga Sirait, S.I.Kom"/>
        <s v="Wawan Palastri"/>
        <s v="Paulin Napitupulu, S.I.Kom"/>
        <s v="Arta Gunawan"/>
        <s v="Jaeman Hutapea"/>
        <s v="Cinthia Hidayanto"/>
        <s v="Cakrawala Kuswandari"/>
        <s v="Anita Prabowo, S.IP"/>
        <s v="Nabila Mardhiyah"/>
        <s v="drg. Jayadi Suryatmi"/>
        <s v="H. Warji Sinaga, S.H."/>
        <s v="Nasim Prasetya"/>
        <s v="Amalia Maulana"/>
        <s v="Johan Wibisono"/>
        <s v="Oliva Sinaga, M.M."/>
        <s v="Dt. Paiman Nugroho, S.Psi"/>
        <s v="Faizah Namaga, S.T."/>
        <s v="Cut Zaenab Usada, M.Pd"/>
        <s v="Nugraha Najmudin"/>
        <s v="Ibrani Salahudin"/>
        <s v="Karman Narpati"/>
        <s v="Zulfa Rahmawati"/>
        <s v="Drs. Gabriella Manullang, S.Ked"/>
        <s v="Salsabila Irawan"/>
        <s v="Wisnu Hastuti, S.E."/>
        <s v="Jamal Rahmawati"/>
        <s v="Ikhsan Fujiati"/>
        <s v="Liman Nashiruddin"/>
        <s v="Tgk. Sarah Yolanda, S.Farm"/>
        <s v="H. Hasan Prastuti"/>
        <s v="Fitriani Sudiati"/>
        <s v="Restu Kuswandari, S.Gz"/>
        <s v="Dr. Winda Gunawan"/>
        <s v="H. Ismail Utami, S.E.I"/>
        <s v="drg. Mahmud Zulkarnain, S.Psi"/>
        <s v="Dimaz Padmasari"/>
        <s v="Ghani Melani"/>
        <s v="Natalia Suartini, S.Farm"/>
        <s v="Sabrina Yolanda"/>
        <s v="Baktianto Sirait, S.I.Kom"/>
        <s v="Sutan Marsudi Wastuti"/>
        <s v="R. Sakura Melani"/>
        <s v="Zahra Natsir, S.Farm"/>
        <s v="Aurora Palastri"/>
        <s v="Jelita Pranowo"/>
        <s v="Rina Usada"/>
        <s v="Dirja Rahayu"/>
        <s v="Tri Suartini, S.Psi"/>
        <s v="Aisyah Wibowo"/>
        <s v="Puti Carla Halim, S.Pd"/>
        <s v="dr. Kenari Kusumo, S.Psi"/>
        <s v="Baktiadi Lazuardi"/>
        <s v="Prayogo Nababan"/>
        <s v="Melinda Safitri"/>
        <s v="Alambana Suryatmi, S.IP"/>
        <s v="Puti Eva Prabowo"/>
        <s v="Parman Gunawan, S.Farm"/>
        <s v="Ganjaran Rajata, S.E."/>
        <s v="Nadine Firmansyah, S.IP"/>
        <s v="Puti Ami Farida, M.Farm"/>
        <s v="Dina Pranowo"/>
        <s v="Hj. Siti Wibisono"/>
        <s v="Karsa Najmudin"/>
        <s v="drg. Pia Firmansyah"/>
        <s v="Puti Kasiyah Lailasari"/>
        <s v="Tirta Latupono"/>
        <s v="Anastasia Wahyudin"/>
        <s v="Salimah Kuswoyo"/>
        <s v="Teguh Prasetyo, M.Pd"/>
        <s v="Cut Gawati Ramadan"/>
        <s v="Tedi Novitasari, S.T."/>
        <s v="Irma Puspasari, S.Gz"/>
        <s v="Ajeng Zulaika, S.I.Kom"/>
        <s v="Ir. Prasetyo Maulana, S.I.Kom"/>
        <s v="Cinthia Rajasa"/>
        <s v="Zalindra Fujiati"/>
        <s v="Puti Wani Laksmiwati, S.E.I"/>
        <s v="Jasmin Prasetyo"/>
        <s v="Respati Mardhiyah"/>
        <s v="Asirwada Suwarno"/>
        <s v="Tira Purnawati, S.H."/>
        <s v="Hj. Zaenab Ardianto, S.H."/>
        <s v="Drs. Safina Kurniawan, M.Pd"/>
        <s v="Oni Hidayanto"/>
        <s v="Ir. Yance Saputra, S.T."/>
        <s v="Rini Rajasa"/>
        <s v="Hartana Megantara"/>
        <s v="Endah Safitri"/>
        <s v="Dr. Nabila Winarsih"/>
        <s v="drg. Ilsa Maryadi"/>
        <s v="Kamaria Hidayanto, S.H."/>
        <s v="Jamalia Oktaviani"/>
        <s v="Rahayu Tampubolon"/>
        <s v="Cut Titi Marbun"/>
        <s v="Ayu Zulkarnain"/>
        <s v="Daru Yulianti"/>
        <s v="Cici Iswahyudi"/>
        <s v="Violet Maryati"/>
        <s v="Puti Zelaya Hassanah"/>
        <s v="Umaya Uyainah"/>
        <s v="Hartana Suryono"/>
        <s v="R.M. Atmaja Puspita"/>
        <s v="Gandewa Saputra, S.Farm"/>
        <s v="Drs. Gara Jailani"/>
        <s v="Maida Wijaya, S.H."/>
        <s v="Pia Waluyo"/>
        <s v="Ade Wahyudin"/>
        <s v="Ir. Cindy Natsir, M.Farm"/>
        <s v="Gangsar Prakasa"/>
        <s v="Cut Widya Hakim, S.H."/>
        <s v="Darmana Januar"/>
        <s v="Jarwa Aryani"/>
        <s v="Jessica Irawan"/>
        <s v="Siska Mardhiyah, S.Ked"/>
        <s v="Gangsa Purwanti"/>
        <s v="Calista Yulianti"/>
        <s v="Intan Prayoga"/>
        <s v="Yunita Sihotang"/>
        <s v="Zalindra Laksmiwati, S.Psi"/>
        <s v="Sarah Dongoran, M.Ak"/>
        <s v="Sidiq Nasyiah"/>
        <s v="Artawan Kuswoyo"/>
        <s v="Diana Pratiwi"/>
        <s v="Emil Sihotang"/>
        <s v="Hairyanto Thamrin"/>
        <s v="Zelda Lestari"/>
        <s v="Oliva Ardianto"/>
        <s v="Panca Zulaika"/>
        <s v="Puji Pertiwi, S.Farm"/>
        <s v="dr. Melinda Hidayat"/>
        <s v="Jamil Purnawati, S.Kom"/>
        <s v="Lulut Wibowo"/>
        <s v="Rendy Dongoran"/>
        <s v="Vanesa Hidayat"/>
        <s v="T. Cagak Haryanti"/>
        <s v="Michelle Anggraini, S.I.Kom"/>
        <s v="Lili Mulyani"/>
        <s v="Usyi Hutagalung"/>
        <s v="Cengkir Putra"/>
        <s v="Gamani Pangestu"/>
        <s v="Banawi Suwarno"/>
        <s v="Muhammad Tarihoran"/>
        <s v="Jasmin Rajasa"/>
        <s v="Dr. Kawaya Nasyiah, S.H."/>
        <s v="Winda Anggraini"/>
        <s v="Raden Safitri"/>
        <s v="Maman Purnawati"/>
        <s v="Damu Prasetyo, M.M."/>
        <s v="Marsito Puspasari"/>
        <s v="Dt. Erik Wastuti"/>
        <s v="R. Mursita Haryanti, M.Kom."/>
        <s v="Purwa Mangunsong"/>
        <s v="Gatra Safitri, S.T."/>
        <s v="Imam Purnawati"/>
        <s v="H. Lukman Ardianto, S.Gz"/>
        <s v="Jessica Utami"/>
        <s v="Teddy Pranowo"/>
        <s v="R. Galar Januar"/>
        <s v="Restu Iswahyudi"/>
        <s v="Puti Samiah Mustofa"/>
        <s v="Syahrini Pradana"/>
        <s v="Tgk. Teguh Januar"/>
        <s v="Hj. Ophelia Andriani"/>
        <s v="Dt. Indra Napitupulu"/>
        <s v="Puti Devi Gunawan"/>
        <s v="Carla Widodo, S.IP"/>
        <s v="Azalea Nugroho, S.Kom"/>
        <s v="Ani Dabukke"/>
        <s v="Anita Pradana, S.IP"/>
        <s v="Setya Sihombing"/>
        <s v="Bakianto Hakim"/>
        <s v="Aris Prabowo, S.Pt"/>
        <s v="drg. Gara Wahyudin"/>
        <s v="Drs. Pranata Saragih, S.Farm"/>
        <s v="Praba Waskita"/>
        <s v="Dalima Puspasari, S.T."/>
        <s v="Michelle Tampubolon, S.Pd"/>
        <s v="R.A. Widya Rahayu"/>
        <s v="Jasmin Saragih"/>
        <s v="Galang Waskita"/>
        <s v="Banawi Utama"/>
        <s v="T. Bahuwirya Budiyanto"/>
        <s v="Vera Pertiwi"/>
        <s v="Mariadi Prakasa"/>
        <s v="Caturangga Puspasari, S.E."/>
        <s v="Harto Firmansyah"/>
        <s v="Amalia Dongoran"/>
        <s v="Michelle Hidayat, S.H."/>
        <s v="Drs. Kariman Latupono, S.H."/>
        <s v="Jarwa Tarihoran"/>
        <s v="Drs. Hasna Hastuti, S.Pt"/>
        <s v="Amelia Hassanah"/>
        <s v="Puji Mayasari"/>
        <s v="Tgk. Queen Prakasa"/>
        <s v="Chelsea Firmansyah, S.Pt"/>
        <s v="Latika Namaga"/>
        <s v="Aslijan Palastri, S.Farm"/>
        <s v="Anita Mahendra"/>
        <s v="Syahrini Manullang, S.Farm"/>
        <s v="Zelda Sudiati"/>
        <s v="Dr. Ajeng Uyainah, S.Farm"/>
        <s v="Umay Tampubolon"/>
        <s v="R.M. Darmana Siregar, M.Farm"/>
        <s v="Zamira Hartati"/>
        <s v="Mulya Riyanti"/>
        <s v="Balapati Hastuti"/>
        <s v="dr. Cengkir Astuti"/>
        <s v="Hafshah Wibowo"/>
        <s v="Violet Widodo"/>
        <s v="Alika Nasyiah"/>
        <s v="Dian Lailasari, S.Sos"/>
        <s v="Ivan Lailasari"/>
        <s v="Bahuraksa Laksmiwati"/>
        <s v="Ophelia Hutapea"/>
        <s v="Drs. Humaira Winarno, M.TI."/>
        <s v="drg. Lidya Dongoran, S.E."/>
        <s v="Mutia Prabowo"/>
        <s v="Vanesa Rahimah"/>
        <s v="R.M. Murti Putra, S.E.I"/>
        <s v="Karta Hutapea"/>
        <s v="R. Sadina Salahudin"/>
        <s v="Gara Prasetya"/>
        <s v="Tgk. Rika Wasita, S.E.I"/>
        <s v="Almira Pudjiastuti"/>
        <s v="Lili Mustofa, S.Pd"/>
        <s v="Cornelia Marpaung"/>
        <s v="Queen Mandala"/>
        <s v="Gaiman Gunawan, M.Pd"/>
        <s v="Warji Nurdiyanti"/>
        <s v="Dt. Eja Pradana, S.Pd"/>
        <s v="Cut Zamira Melani"/>
        <s v="Akarsana Saputra"/>
        <s v="Oliva Rahayu"/>
        <s v="R.A. Umi Hassanah, M.Farm"/>
        <s v="dr. Saka Kuswoyo, S.Farm"/>
        <s v="drg. Febi Hutagalung"/>
        <s v="Dr. Lala Hariyah"/>
        <s v="Rusman Namaga, S.Psi"/>
        <s v="Jinawi Budiman"/>
        <s v="Zelaya Halimah"/>
        <s v="Vega Sirait"/>
        <s v="Vivi Mansur"/>
        <s v="Lintang Hutasoit"/>
        <s v="Lasmono Pudjiastuti"/>
        <s v="Vanesa Lailasari"/>
        <s v="Galar Mandasari"/>
        <s v="Daru Rahmawati"/>
        <s v="Aisyah Haryanti"/>
        <s v="Tantri Suartini"/>
        <s v="Cengkir Hidayanto"/>
        <s v="Martana Wacana"/>
        <s v="Zalindra Prakasa"/>
        <s v="Latika Pratama"/>
        <s v="Kasiyah Maulana"/>
        <s v="H. Prasetyo Kuswandari, S.E.I"/>
        <s v="Daniswara Iswahyudi"/>
        <s v="Kardi Wacana"/>
        <s v="R. Umi Laksmiwati, S.Ked"/>
        <s v="Umay Utama"/>
        <s v="Queen Wastuti"/>
        <s v="Rina Prayoga"/>
        <s v="Kayla Suryono, S.E."/>
        <s v="Artawan Rajata, S.Ked"/>
        <s v="Elvina Sihotang"/>
      </sharedItems>
    </cacheField>
    <cacheField name="segmen" numFmtId="0">
      <sharedItems>
        <s v="Consumer"/>
        <s v="Home Office"/>
        <s v="Corporate"/>
      </sharedItems>
    </cacheField>
    <cacheField name="negara" numFmtId="0">
      <sharedItems>
        <s v="Indonesia"/>
      </sharedItems>
    </cacheField>
    <cacheField name="kota" numFmtId="0">
      <sharedItems containsBlank="1">
        <s v="Makassar"/>
        <s v="Yogyakarta"/>
        <s v="Palembang"/>
        <s v="DENPASAR"/>
        <s v="Bandung"/>
        <m/>
        <s v="Surabaya"/>
        <s v="Balikpapan"/>
        <s v="Jakarta"/>
        <s v="medan"/>
        <s v="Semarang"/>
      </sharedItems>
    </cacheField>
    <cacheField name="clean_kota" numFmtId="0">
      <sharedItems>
        <s v="Makassar"/>
        <s v="Yogyakarta"/>
        <s v="Palembang"/>
        <s v="Denpasar"/>
        <s v="Bandung"/>
        <s v="Surabaya"/>
        <s v="Balikpapan"/>
        <s v="Jakarta"/>
        <s v="Medan"/>
        <s v="Semarang"/>
      </sharedItems>
    </cacheField>
    <cacheField name="provinsi" numFmtId="0">
      <sharedItems>
        <s v="Sulawesi Selatan"/>
        <s v="DI Yogyakarta"/>
        <s v="Sumatera Selatan"/>
        <s v="Bali"/>
        <s v="Jawa Barat"/>
        <s v="Jawa Timur"/>
        <s v="Kalimantan Timur"/>
        <s v="DKI Jakarta"/>
        <s v="Sumatera Utara"/>
        <s v="Jawa Tengah"/>
      </sharedItems>
    </cacheField>
    <cacheField name="kode_pos" numFmtId="0">
      <sharedItems containsString="0" containsBlank="1" containsNumber="1" containsInteger="1">
        <n v="90111.0"/>
        <n v="55111.0"/>
        <n v="30111.0"/>
        <n v="80231.0"/>
        <n v="40111.0"/>
        <n v="60231.0"/>
        <n v="76114.0"/>
        <n v="10110.0"/>
        <n v="20111.0"/>
        <m/>
        <n v="50111.0"/>
      </sharedItems>
    </cacheField>
    <cacheField name="clean_kode_pos" numFmtId="0">
      <sharedItems containsSemiMixedTypes="0" containsString="0" containsNumber="1" containsInteger="1">
        <n v="90111.0"/>
        <n v="55111.0"/>
        <n v="30111.0"/>
        <n v="80231.0"/>
        <n v="40111.0"/>
        <n v="60231.0"/>
        <n v="76114.0"/>
        <n v="10110.0"/>
        <n v="20111.0"/>
        <n v="50111.0"/>
      </sharedItems>
    </cacheField>
    <cacheField name="wilayah" numFmtId="0">
      <sharedItems>
        <s v="South"/>
        <s v="Central"/>
        <s v="West"/>
        <s v="East"/>
      </sharedItems>
    </cacheField>
    <cacheField name="product_id" numFmtId="0">
      <sharedItems>
        <s v="OFF-PA-10000174"/>
        <s v="OFF-LA-10003223"/>
        <s v="OFF-BI-10004094"/>
        <s v="OFF-ST-10002743"/>
        <s v="OFF-AR-10003478"/>
        <s v="OFF-FA-10001883"/>
        <s v="FUR-CH-10004063"/>
        <s v="TEC-PH-10004539"/>
        <s v="OFF-PA-10002005"/>
        <s v="TEC-PH-10004977"/>
        <s v="OFF-AR-10001662"/>
        <s v="OFF-AR-10002399"/>
        <s v="OFF-BI-10004632"/>
        <s v="OFF-PA-10000955"/>
        <s v="FUR-FU-10004864"/>
        <s v="OFF-BI-10003708"/>
        <s v="OFF-AR-10004078"/>
        <s v="TEC-AC-10001266"/>
        <s v="FUR-FU-10000965"/>
        <s v="OFF-LA-10004272"/>
        <s v="FUR-FU-10000010"/>
        <s v="OFF-PA-10002947"/>
        <s v="OFF-EN-10001532"/>
        <s v="OFF-BI-10003476"/>
        <s v="OFF-AR-10003514"/>
        <s v="FUR-BO-10003034"/>
        <s v="OFF-ST-10000025"/>
        <s v="FUR-CH-10000422"/>
        <s v="OFF-EN-10001990"/>
        <s v="OFF-ST-10000078"/>
        <s v="OFF-BI-10004187"/>
        <s v="TEC-AC-10003174"/>
        <s v="FUR-BO-10003433"/>
        <s v="TEC-AC-10003628"/>
        <s v="FUR-FU-10001095"/>
        <s v="TEC-PH-10004614"/>
        <s v="OFF-BI-10001575"/>
        <s v="OFF-LA-10001074"/>
        <s v="OFF-AP-10000692"/>
        <s v="OFF-BI-10003676"/>
        <s v="OFF-PA-10000659"/>
        <s v="OFF-EN-10002504"/>
        <s v="FUR-BO-10001972"/>
        <s v="OFF-EN-10001539"/>
        <s v="OFF-AP-10002311"/>
        <s v="FUR-FU-10002268"/>
        <s v="OFF-BI-10003091"/>
        <s v="OFF-AR-10003811"/>
        <s v="FUR-FU-10003194"/>
        <s v="OFF-BI-10004364"/>
        <s v="FUR-FU-10002918"/>
        <s v="OFF-PA-10002893"/>
        <s v="FUR-CH-10002331"/>
        <s v="OFF-BI-10000605"/>
        <s v="OFF-ST-10000760"/>
        <s v="TEC-PH-10001061"/>
        <s v="OFF-ST-10003123"/>
        <s v="OFF-AR-10004456"/>
        <s v="OFF-AR-10002375"/>
        <s v="FUR-FU-10001889"/>
        <s v="OFF-FA-10003467"/>
        <s v="OFF-PA-10001804"/>
        <s v="TEC-PH-10004833"/>
        <s v="FUR-BO-10004409"/>
        <s v="OFF-PA-10003072"/>
        <s v="FUR-FU-10004587"/>
        <s v="OFF-BI-10001758"/>
        <s v="FUR-FU-10001847"/>
        <s v="OFF-PA-10000380"/>
        <s v="OFF-ST-10004337"/>
        <s v="TEC-PH-10002103"/>
        <s v="OFF-ST-10003692"/>
        <s v="OFF-AR-10003179"/>
        <s v="FUR-TA-10003469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PA-10000350"/>
        <s v="OFF-BI-10004230"/>
        <s v="OFF-LA-10002787"/>
        <s v="TEC-PH-10001615"/>
        <s v="TEC-PH-10003645"/>
        <s v="OFF-BI-10001196"/>
        <s v="OFF-ST-10001558"/>
        <s v="TEC-AC-10000710"/>
        <s v="FUR-FU-10002111"/>
        <s v="OFF-BI-10004654"/>
        <s v="OFF-ST-10002583"/>
        <s v="FUR-TA-10003715"/>
        <s v="OFF-BI-10004728"/>
        <s v="OFF-BI-10003291"/>
        <s v="OFF-LA-10004853"/>
        <s v="FUR-CH-10001146"/>
        <s v="FUR-FU-10002298"/>
        <s v="FUR-CH-10000225"/>
        <s v="OFF-PA-10000466"/>
        <s v="OFF-SU-10000157"/>
        <s v="TEC-AC-10000736"/>
        <s v="OFF-AP-10001293"/>
        <s v="OFF-BI-10001031"/>
        <s v="OFF-AP-10001303"/>
        <s v="OFF-BI-10002012"/>
        <s v="OFF-AR-10003631"/>
        <s v="FUR-FU-10002396"/>
        <s v="OFF-ST-10000321"/>
        <s v="FUR-FU-10000221"/>
        <s v="TEC-AC-10001284"/>
        <s v="OFF-PA-10003363"/>
        <s v="OFF-PA-10001800"/>
        <s v="OFF-BI-10000320"/>
        <s v="OFF-LA-10004425"/>
        <s v="OFF-PA-10000069"/>
        <s v="OFF-AR-10003560"/>
        <s v="OFF-PA-10003036"/>
        <s v="OFF-FA-10004395"/>
        <s v="FUR-CH-10000863"/>
        <s v="OFF-ST-10001469"/>
        <s v="TEC-PH-10003655"/>
        <s v="FUR-CH-10001270"/>
        <s v="FUR-TA-10001866"/>
        <s v="TEC-AC-10004353"/>
        <s v="OFF-PA-10000587"/>
        <s v="OFF-PA-10000327"/>
        <s v="OFF-AP-10002534"/>
        <s v="OFF-LA-10000305"/>
        <s v="FUR-TA-10002958"/>
        <s v="OFF-ST-10002486"/>
        <s v="OFF-BI-10003429"/>
        <s v="TEC-PH-10004700"/>
        <s v="OFF-ST-10001370"/>
        <s v="OFF-AR-10001374"/>
        <s v="TEC-AC-10002001"/>
        <s v="OFF-AR-10000588"/>
        <s v="OFF-PA-10001878"/>
        <s v="OFF-SU-10000381"/>
        <s v="OFF-BI-10001617"/>
        <s v="OFF-ST-10000934"/>
        <s v="OFF-AR-10000390"/>
        <s v="OFF-AR-10001427"/>
        <s v="OFF-ST-10002344"/>
        <s v="OFF-BI-10004224"/>
        <s v="FUR-CH-10004477"/>
        <s v="FUR-CH-10004495"/>
        <s v="FUR-CH-10002780"/>
        <s v="OFF-AR-10001044"/>
        <s v="OFF-PA-10002259"/>
        <s v="OFF-PA-10000213"/>
        <s v="OFF-FA-10001561"/>
        <s v="OFF-AP-10002578"/>
        <s v="TEC-PH-10000984"/>
        <s v="OFF-PA-10002137"/>
        <s v="OFF-AR-10001770"/>
        <s v="FUR-FU-10003981"/>
        <s v="TEC-MA-10003626"/>
        <s v="OFF-BI-10003007"/>
        <s v="OFF-ST-10003221"/>
        <s v="OFF-AR-10003723"/>
        <s v="FUR-CH-10003379"/>
        <s v="OFF-ST-10000736"/>
        <s v="TEC-AC-10004877"/>
        <s v="OFF-PA-10001215"/>
        <s v="OFF-PA-10000176"/>
        <s v="OFF-ST-10001490"/>
        <s v="OFF-BI-10001543"/>
        <s v="OFF-BI-10000773"/>
        <s v="FUR-FU-10001756"/>
        <s v="OFF-PA-10002120"/>
        <s v="TEC-PH-10002415"/>
        <s v="OFF-PA-10003641"/>
        <s v="OFF-AR-10003829"/>
        <s v="FUR-TA-10001950"/>
        <s v="OFF-PA-10003063"/>
        <s v="OFF-BI-10000136"/>
        <s v="OFF-PA-10000919"/>
        <s v="OFF-PA-10002195"/>
        <s v="OFF-AP-10001154"/>
        <s v="FUR-TA-10004175"/>
        <s v="OFF-PA-10003349"/>
        <s v="OFF-PA-10002960"/>
        <s v="OFF-BI-10000309"/>
        <s v="OFF-PA-10002365"/>
        <s v="OFF-AR-10003732"/>
        <s v="FUR-TA-10003473"/>
        <s v="OFF-AP-10003971"/>
        <s v="OFF-AR-10003183"/>
        <s v="FUR-BO-10004218"/>
        <s v="TEC-MA-10001148"/>
        <s v="FUR-FU-10004270"/>
        <s v="OFF-FA-10003112"/>
        <s v="FUR-FU-10001986"/>
        <s v="FUR-FU-10004597"/>
        <s v="TEC-MA-10002412"/>
        <s v="TEC-PH-10004667"/>
        <s v="TEC-AC-10002647"/>
        <s v="FUR-FU-10002508"/>
        <s v="OFF-ST-10000918"/>
        <s v="OFF-LA-10000443"/>
        <s v="OFF-AR-10004027"/>
        <s v="OFF-BI-10001597"/>
        <s v="OFF-AR-10004685"/>
        <s v="OFF-PA-10000675"/>
        <s v="OFF-LA-10004544"/>
        <s v="TEC-PH-10000730"/>
        <s v="OFF-LA-10004409"/>
        <s v="OFF-ST-10002301"/>
        <s v="OFF-AR-10001573"/>
        <s v="FUR-FU-10001473"/>
        <s v="FUR-CH-10001482"/>
        <s v="OFF-PA-10002581"/>
        <s v="OFF-BI-10004410"/>
        <s v="OFF-BI-10002735"/>
        <s v="OFF-LA-10004484"/>
        <s v="TEC-PH-10003484"/>
        <s v="OFF-ST-10000585"/>
        <s v="FUR-FU-10002813"/>
        <s v="OFF-PA-10004948"/>
        <s v="OFF-AR-10003338"/>
        <s v="FUR-CH-10002439"/>
        <s v="TEC-AC-10002558"/>
        <s v="OFF-AR-10000034"/>
        <s v="OFF-AR-10004272"/>
        <s v="TEC-AC-10002323"/>
        <s v="TEC-PH-10004100"/>
        <s v="OFF-LA-10001982"/>
        <s v="OFF-EN-10001509"/>
        <s v="TEC-PH-10003273"/>
        <s v="FUR-TA-10000198"/>
        <s v="FUR-TA-10003954"/>
        <s v="FUR-TA-10001889"/>
        <s v="OFF-AR-10001915"/>
        <s v="OFF-EN-10002230"/>
        <s v="FUR-BO-10001337"/>
        <s v="OFF-AR-10001231"/>
        <s v="OFF-ST-10002957"/>
        <s v="OFF-LA-10002312"/>
        <s v="TEC-PH-10001819"/>
        <s v="OFF-ST-10001511"/>
        <s v="FUR-CH-10002304"/>
        <s v="OFF-BI-10003529"/>
        <s v="OFF-BI-10002071"/>
        <s v="OFF-BI-10001097"/>
        <s v="OFF-BI-10001636"/>
        <s v="OFF-AP-10002765"/>
        <s v="OFF-BI-10004390"/>
        <s v="FUR-CH-10002965"/>
        <s v="TEC-AC-10004901"/>
        <s v="OFF-ST-10000636"/>
        <s v="OFF-BI-10000042"/>
        <s v="OFF-BI-10000145"/>
        <s v="OFF-PA-10002986"/>
        <s v="FUR-FU-10003192"/>
        <s v="OFF-PA-10001593"/>
        <s v="OFF-PA-10004248"/>
        <s v="TEC-PH-10001128"/>
        <s v="OFF-AP-10003842"/>
        <s v="OFF-EN-10001415"/>
        <s v="OFF-ST-10004180"/>
        <s v="OFF-PA-10003797"/>
        <s v="OFF-AR-10001955"/>
        <s v="OFF-BI-10004140"/>
        <s v="FUR-FU-10004020"/>
        <s v="OFF-LA-10001641"/>
        <s v="TEC-AC-10002926"/>
        <s v="OFF-PA-10004071"/>
        <s v="OFF-BI-10004209"/>
        <s v="OFF-AR-10000127"/>
        <s v="OFF-BI-10002852"/>
        <s v="OFF-ST-10003455"/>
        <s v="OFF-AR-10002952"/>
        <s v="OFF-AR-10004757"/>
        <s v="OFF-SU-10002881"/>
        <s v="OFF-ST-10001031"/>
        <s v="FUR-TA-10000688"/>
        <s v="OFF-PA-10003309"/>
        <s v="TEC-AC-10003441"/>
        <s v="OFF-AR-10001725"/>
        <s v="OFF-BI-10002794"/>
        <s v="TEC-AC-10004171"/>
        <s v="OFF-PA-10001977"/>
        <s v="FUR-FU-10000747"/>
        <s v="FUR-FU-10001918"/>
        <s v="OFF-SU-10004498"/>
        <s v="TEC-AC-10004659"/>
        <s v="FUR-TA-10001039"/>
        <s v="OFF-BI-10003719"/>
        <s v="OFF-PA-10003441"/>
        <s v="OFF-PA-10000100"/>
        <s v="FUR-FU-10004415"/>
        <s v="TEC-PH-10004922"/>
        <s v="OFF-PA-10004733"/>
        <s v="FUR-TA-10003748"/>
        <s v="OFF-FA-10000611"/>
        <s v="FUR-TA-10001086"/>
        <s v="FUR-TA-10004442"/>
        <s v="TEC-AC-10001908"/>
        <s v="TEC-AC-10003399"/>
        <s v="TEC-AC-10001874"/>
        <s v="OFF-ST-10000876"/>
        <s v="OFF-PA-10000029"/>
        <s v="OFF-FA-10001332"/>
        <s v="TEC-PH-10000586"/>
        <s v="TEC-PH-10001835"/>
        <s v="OFF-BI-10004817"/>
        <s v="TEC-PH-10000576"/>
        <s v="OFF-AR-10002987"/>
        <s v="TEC-PH-10001557"/>
        <s v="OFF-PA-10000289"/>
        <s v="OFF-BI-10002764"/>
        <s v="TEC-PH-10000702"/>
        <s v="OFF-FA-10002780"/>
        <s v="OFF-LA-10002368"/>
        <s v="OFF-AR-10000122"/>
        <s v="OFF-BI-10003656"/>
        <s v="OFF-AP-10000240"/>
        <s v="FUR-FU-10004091"/>
        <s v="TEC-MA-10002859"/>
        <s v="OFF-AR-10000657"/>
        <s v="OFF-AR-10001868"/>
        <s v="FUR-CH-10002602"/>
        <s v="TEC-AC-10000474"/>
        <s v="OFF-FA-10000134"/>
        <s v="OFF-EN-10000056"/>
        <s v="FUR-FU-10004017"/>
        <s v="OFF-PA-10001569"/>
        <s v="OFF-BI-10003638"/>
        <s v="FUR-TA-10001705"/>
        <s v="OFF-ST-10004634"/>
        <s v="FUR-FU-10000409"/>
        <s v="OFF-ST-10002574"/>
        <s v="OFF-BI-10002976"/>
        <s v="OFF-BI-10004970"/>
        <s v="OFF-EN-10004773"/>
        <s v="FUR-FU-10002191"/>
        <s v="OFF-BI-10004876"/>
        <s v="FUR-CH-10003973"/>
        <s v="TEC-PH-10004531"/>
        <s v="OFF-AP-10001391"/>
        <s v="OFF-AR-10002221"/>
        <s v="FUR-FU-10003708"/>
        <s v="OFF-PA-10003543"/>
        <s v="OFF-AR-10003504"/>
        <s v="OFF-BI-10001525"/>
        <s v="FUR-CH-10004886"/>
        <s v="OFF-ST-10000877"/>
        <s v="OFF-LA-10000452"/>
        <s v="OFF-AR-10004752"/>
        <s v="OFF-ST-10002214"/>
        <s v="TEC-PH-10001459"/>
        <s v="OFF-BI-10001628"/>
        <s v="OFF-LA-10001613"/>
        <s v="OFF-ST-10001128"/>
        <s v="FUR-FU-10001424"/>
        <s v="TEC-PH-10000376"/>
        <s v="FUR-CH-10001394"/>
        <s v="OFF-ST-10000798"/>
        <s v="OFF-AR-10004010"/>
        <s v="TEC-AC-10002550"/>
        <s v="TEC-CO-10004202"/>
        <s v="OFF-LA-10002195"/>
        <s v="OFF-BI-10003981"/>
        <s v="OFF-BI-10004828"/>
        <s v="OFF-FA-10000840"/>
        <s v="FUR-FU-10001852"/>
        <s v="OFF-AP-10000696"/>
        <s v="OFF-BI-10001294"/>
        <s v="OFF-ST-10003442"/>
        <s v="OFF-PA-10001363"/>
        <s v="OFF-AR-10003651"/>
        <s v="OFF-PA-10000474"/>
        <s v="OFF-PA-10003016"/>
        <s v="OFF-BI-10003684"/>
        <s v="OFF-AR-10001897"/>
        <s v="FUR-CH-10004675"/>
        <s v="OFF-BI-10001078"/>
        <s v="OFF-AR-10002578"/>
        <s v="TEC-CO-10001449"/>
        <s v="OFF-ST-10000107"/>
        <s v="OFF-LA-10003121"/>
        <s v="TEC-AC-10000109"/>
        <s v="OFF-PA-10002689"/>
        <s v="TEC-PH-10003988"/>
        <s v="OFF-AR-10000716"/>
        <s v="OFF-SU-10004737"/>
        <s v="OFF-EN-10001434"/>
        <s v="FUR-BO-10004467"/>
        <s v="OFF-PA-10004353"/>
        <s v="FUR-CH-10002320"/>
        <s v="TEC-PH-10001817"/>
        <s v="OFF-AP-10004249"/>
        <s v="FUR-FU-10000723"/>
        <s v="TEC-AC-10001465"/>
        <s v="OFF-BI-10002026"/>
        <s v="TEC-AC-10001013"/>
        <s v="FUR-CH-10000015"/>
        <s v="TEC-PH-10002597"/>
        <s v="FUR-TA-10002228"/>
        <s v="OFF-BI-10004519"/>
        <s v="TEC-AC-10002800"/>
        <s v="OFF-FA-10002815"/>
        <s v="FUR-FU-10004306"/>
        <s v="TEC-AC-10002217"/>
        <s v="FUR-FU-10000308"/>
        <s v="OFF-PA-10001526"/>
        <s v="TEC-PH-10002885"/>
        <s v="OFF-BI-10001249"/>
        <s v="OFF-AR-10004511"/>
        <s v="OFF-AP-10000124"/>
        <s v="FUR-FU-10000076"/>
        <s v="FUR-FU-10003489"/>
        <s v="TEC-AC-10004227"/>
        <s v="OFF-EN-10003134"/>
        <s v="OFF-BI-10000977"/>
        <s v="OFF-PA-10001560"/>
        <s v="OFF-PA-10003022"/>
        <s v="OFF-BI-10001071"/>
        <s v="TEC-PH-10001530"/>
        <s v="OFF-BI-10003925"/>
        <s v="FUR-CH-10003396"/>
        <s v="TEC-PH-10002660"/>
        <s v="TEC-PH-10003171"/>
        <s v="OFF-BI-10000848"/>
        <s v="OFF-AP-10002118"/>
        <s v="OFF-AR-10001246"/>
        <s v="OFF-BI-10000829"/>
        <s v="OFF-PA-10003177"/>
        <s v="TEC-PH-10003092"/>
        <s v="OFF-SU-10003002"/>
        <s v="OFF-PA-10002319"/>
        <s v="OFF-AP-10001394"/>
        <s v="OFF-PA-10001471"/>
        <s v="FUR-FU-10002553"/>
        <s v="TEC-PH-10002726"/>
        <s v="FUR-CH-10000988"/>
        <s v="FUR-BO-10000362"/>
        <s v="FUR-CH-10003981"/>
        <s v="OFF-ST-10001837"/>
        <s v="TEC-PH-10000441"/>
        <s v="TEC-PH-10000486"/>
        <s v="FUR-TA-10002607"/>
        <s v="TEC-AC-10001606"/>
        <s v="OFF-ST-10001809"/>
        <s v="OFF-BI-10004139"/>
        <s v="OFF-BI-10003876"/>
        <s v="TEC-PH-10001552"/>
        <s v="TEC-PH-10003505"/>
        <s v="OFF-AP-10001005"/>
        <s v="OFF-PA-10001622"/>
        <s v="FUR-TA-10001539"/>
        <s v="OFF-BI-10004233"/>
        <s v="OFF-PA-10001712"/>
        <s v="TEC-PH-10002538"/>
        <s v="TEC-PH-10002680"/>
        <s v="FUR-FU-10001935"/>
        <s v="TEC-PH-10002563"/>
        <s v="OFF-AR-10002135"/>
        <s v="OFF-BI-10001765"/>
        <s v="OFF-AP-10004859"/>
        <s v="OFF-ST-10002276"/>
        <s v="OFF-AP-10002945"/>
        <s v="OFF-BI-10001072"/>
        <s v="OFF-PA-10004082"/>
        <s v="OFF-PA-10000061"/>
        <s v="OFF-BI-10001658"/>
        <s v="FUR-FU-10000246"/>
        <s v="TEC-PH-10001425"/>
        <s v="FUR-FU-10001475"/>
        <s v="OFF-LA-10001771"/>
        <s v="FUR-TA-10004086"/>
        <s v="OFF-EN-10004459"/>
        <s v="FUR-FU-10002878"/>
        <s v="OFF-PA-10001685"/>
        <s v="FUR-BO-10003272"/>
        <s v="OFF-AP-10001626"/>
        <s v="OFF-BI-10002557"/>
        <s v="OFF-BI-10003982"/>
        <s v="OFF-SU-10001664"/>
        <s v="FUR-TA-10003238"/>
        <s v="OFF-AR-10002656"/>
        <s v="OFF-EN-10000461"/>
        <s v="FUR-TA-10002041"/>
        <s v="OFF-ST-10003470"/>
        <s v="FUR-CH-10002758"/>
        <s v="FUR-CH-10002647"/>
        <s v="TEC-AC-10000303"/>
        <s v="TEC-PH-10002275"/>
        <s v="OFF-BI-10003910"/>
        <s v="OFF-AR-10002335"/>
        <s v="FUR-TA-10004534"/>
        <s v="FUR-FU-10001487"/>
        <s v="OFF-AR-10001953"/>
        <s v="TEC-PH-10002033"/>
        <s v="OFF-AP-10002892"/>
        <s v="OFF-SU-10001225"/>
        <s v="OFF-AR-10003752"/>
        <s v="OFF-AR-10002833"/>
        <s v="FUR-FU-10002685"/>
        <s v="OFF-LA-10003930"/>
        <s v="FUR-BO-10000711"/>
        <s v="OFF-BI-10002706"/>
        <s v="FUR-TA-10001520"/>
        <s v="OFF-PA-10001952"/>
        <s v="OFF-EN-10003286"/>
        <s v="OFF-AR-10003772"/>
        <s v="OFF-BI-10004995"/>
        <s v="OFF-PA-10001725"/>
        <s v="OFF-FA-10000624"/>
        <s v="TEC-MA-10000423"/>
        <s v="TEC-PH-10000215"/>
        <s v="OFF-ST-10004123"/>
        <s v="OFF-PA-10001166"/>
        <s v="TEC-MA-10001972"/>
        <s v="TEC-PH-10000369"/>
        <s v="OFF-BI-10000756"/>
        <s v="FUR-BO-10001608"/>
        <s v="OFF-AR-10003469"/>
        <s v="TEC-MA-10004521"/>
        <s v="FUR-FU-10000550"/>
        <s v="TEC-PH-10003963"/>
        <s v="TEC-PH-10001578"/>
        <s v="FUR-FU-10004071"/>
        <s v="OFF-PA-10003883"/>
        <s v="OFF-BI-10002931"/>
        <s v="OFF-ST-10002444"/>
        <s v="OFF-BI-10000069"/>
        <s v="OFF-AR-10003056"/>
        <s v="OFF-AR-10001919"/>
        <s v="OFF-BI-10001116"/>
        <s v="OFF-AP-10003860"/>
        <s v="TEC-PH-10004093"/>
        <s v="FUR-CH-10000454"/>
        <s v="FUR-CH-10004698"/>
        <s v="OFF-BI-10001553"/>
        <s v="OFF-ST-10001097"/>
        <s v="TEC-AC-10004114"/>
        <s v="OFF-AR-10002766"/>
        <s v="OFF-SU-10002522"/>
        <s v="TEC-AC-10000158"/>
        <s v="FUR-FU-10001731"/>
        <s v="FUR-TA-10004147"/>
        <s v="TEC-PH-10002115"/>
        <s v="OFF-AR-10000475"/>
        <s v="OFF-FA-10003495"/>
        <s v="OFF-BI-10003094"/>
        <s v="OFF-PA-10000304"/>
        <s v="OFF-PA-10003395"/>
        <s v="OFF-BI-10000174"/>
        <s v="OFF-AR-10003405"/>
        <s v="OFF-AR-10001026"/>
        <s v="OFF-BI-10004528"/>
        <s v="OFF-PA-10001144"/>
        <s v="OFF-BI-10002867"/>
        <s v="OFF-AR-10004582"/>
        <s v="OFF-BI-10000546"/>
        <s v="OFF-BI-10003355"/>
        <s v="TEC-PH-10004586"/>
        <s v="TEC-PH-10002923"/>
        <s v="OFF-PA-10004734"/>
        <s v="OFF-BI-10001670"/>
        <s v="OFF-ST-10000563"/>
        <s v="FUR-FU-10001591"/>
        <s v="TEC-AC-10003911"/>
        <s v="OFF-ST-10001522"/>
        <s v="OFF-BI-10001787"/>
        <s v="OFF-LA-10001934"/>
        <s v="TEC-CO-10001046"/>
        <s v="FUR-CH-10000155"/>
        <s v="FUR-CH-10002880"/>
        <s v="FUR-FU-10003039"/>
        <s v="OFF-PA-10002245"/>
        <s v="OFF-AR-10003251"/>
        <s v="OFF-LA-10004559"/>
        <s v="OFF-ST-10001505"/>
        <s v="OFF-BI-10002609"/>
        <s v="TEC-PH-10003885"/>
        <s v="FUR-FU-10000629"/>
        <s v="OFF-PA-10001970"/>
        <s v="OFF-BI-10002954"/>
        <s v="TEC-PH-10000895"/>
        <s v="OFF-PA-10000552"/>
        <s v="OFF-LA-10001175"/>
        <s v="TEC-PH-10004912"/>
        <s v="TEC-AC-10002857"/>
        <s v="FUR-CH-10001797"/>
        <s v="TEC-PH-10000439"/>
        <s v="FUR-TA-10004575"/>
        <s v="OFF-AR-10003158"/>
        <s v="FUR-CH-10002126"/>
        <s v="OFF-BI-10003314"/>
        <s v="FUR-TA-10002855"/>
        <s v="OFF-BI-10001098"/>
        <s v="TEC-PH-10002070"/>
        <s v="TEC-PH-10002583"/>
        <s v="FUR-FU-10001057"/>
        <s v="OFF-AR-10004999"/>
        <s v="OFF-AP-10000576"/>
        <s v="OFF-FA-10000304"/>
        <s v="TEC-AC-10003709"/>
        <s v="OFF-BI-10002103"/>
        <s v="FUR-CH-10002372"/>
        <s v="OFF-BI-10003694"/>
        <s v="OFF-BI-10002160"/>
        <s v="OFF-BI-10001759"/>
        <s v="FUR-TA-10004152"/>
        <s v="OFF-BI-10002498"/>
        <s v="OFF-AR-10003481"/>
        <s v="OFF-BI-10001982"/>
        <s v="OFF-PA-10000418"/>
        <s v="TEC-AC-10000023"/>
        <s v="OFF-PA-10003971"/>
        <s v="FUR-FU-10003724"/>
        <s v="OFF-ST-10003306"/>
        <s v="OFF-PA-10002230"/>
        <s v="FUR-CH-10002024"/>
        <s v="FUR-FU-10003577"/>
        <s v="OFF-PA-10004569"/>
        <s v="OFF-BI-10000494"/>
        <s v="OFF-EN-10003567"/>
        <s v="OFF-AR-10002067"/>
        <s v="FUR-CH-10004997"/>
        <s v="FUR-CH-10001215"/>
        <s v="OFF-AR-10003190"/>
        <s v="OFF-AR-10002053"/>
        <s v="FUR-TA-10004767"/>
        <s v="TEC-AC-10002567"/>
        <s v="OFF-ST-10003058"/>
        <s v="OFF-AR-10000658"/>
        <s v="TEC-AC-10001314"/>
        <s v="TEC-AC-10002167"/>
        <s v="OFF-SU-10004664"/>
        <s v="TEC-AC-10002076"/>
        <s v="FUR-FU-10004351"/>
        <s v="OFF-ST-10001228"/>
        <s v="OFF-SU-10000151"/>
        <s v="TEC-AC-10002006"/>
        <s v="FUR-FU-10004666"/>
        <s v="TEC-AC-10004814"/>
        <s v="OFF-BI-10001679"/>
        <s v="TEC-PH-10001363"/>
        <s v="OFF-BI-10001524"/>
        <s v="FUR-CH-10003312"/>
        <s v="OFF-LA-10002762"/>
        <s v="FUR-FU-10000719"/>
        <s v="OFF-AP-10003281"/>
        <s v="FUR-FU-10004018"/>
        <s v="OFF-ST-10004804"/>
        <s v="FUR-CH-10000553"/>
        <s v="TEC-AC-10002842"/>
        <s v="OFF-PA-10002709"/>
        <s v="OFF-FA-10000621"/>
        <s v="FUR-FU-10003623"/>
        <s v="OFF-EN-10000781"/>
        <s v="FUR-BO-10002916"/>
        <s v="OFF-PA-10002377"/>
        <s v="OFF-BI-10004506"/>
        <s v="OFF-LA-10000240"/>
        <s v="OFF-FA-10000992"/>
        <s v="OFF-ST-10002011"/>
        <s v="TEC-AC-10003237"/>
        <s v="OFF-PA-10001019"/>
        <s v="OFF-SU-10002537"/>
        <s v="OFF-AP-10003622"/>
        <s v="FUR-TA-10004289"/>
        <s v="OFF-PA-10001289"/>
        <s v="OFF-AP-10003590"/>
        <s v="OFF-AR-10000896"/>
        <s v="OFF-PA-10000806"/>
        <s v="TEC-AC-10002473"/>
        <s v="OFF-AP-10001271"/>
        <s v="TEC-PH-10002310"/>
        <s v="OFF-ST-10002289"/>
        <s v="OFF-AR-10004165"/>
        <s v="OFF-AR-10004602"/>
        <s v="TEC-AC-10004510"/>
        <s v="FUR-CH-10002335"/>
        <s v="FUR-CH-10003817"/>
        <s v="FUR-TA-10001307"/>
        <s v="TEC-PH-10002468"/>
        <s v="TEC-AC-10004571"/>
        <s v="TEC-AC-10001767"/>
        <s v="TEC-PH-10002398"/>
        <s v="OFF-EN-10002500"/>
        <s v="OFF-AP-10002495"/>
        <s v="FUR-BO-10000468"/>
        <s v="OFF-ST-10000532"/>
        <s v="OFF-AP-10004708"/>
        <s v="FUR-FU-10001979"/>
        <s v="TEC-CO-10001571"/>
        <s v="TEC-CO-10004115"/>
        <s v="FUR-FU-10002088"/>
        <s v="FUR-FU-10001602"/>
        <s v="OFF-FA-10004838"/>
        <s v="OFF-PA-10001667"/>
        <s v="OFF-BI-10004600"/>
        <s v="OFF-LA-10000262"/>
        <s v="TEC-PH-10000038"/>
        <s v="OFF-PA-10001937"/>
        <s v="OFF-AR-10003903"/>
        <s v="OFF-ST-10004459"/>
        <s v="OFF-FA-10004854"/>
        <s v="FUR-FU-10003691"/>
        <s v="OFF-BI-10000138"/>
        <s v="OFF-BI-10002854"/>
        <s v="OFF-AR-10004344"/>
        <s v="OFF-PA-10000295"/>
        <s v="TEC-PH-10003691"/>
        <s v="OFF-AP-10002403"/>
        <s v="OFF-SU-10000432"/>
        <s v="FUR-CH-10003833"/>
        <s v="OFF-PA-10000312"/>
        <s v="OFF-AP-10003287"/>
        <s v="OFF-BI-10002309"/>
        <s v="OFF-PA-10000167"/>
        <s v="OFF-BI-10001989"/>
        <s v="TEC-AC-10000844"/>
        <s v="OFF-PA-10000595"/>
        <s v="OFF-PA-10001639"/>
        <s v="OFF-FA-10002676"/>
        <s v="OFF-AR-10004930"/>
        <s v="OFF-BI-10001718"/>
        <s v="OFF-BI-10000632"/>
        <s v="OFF-SU-10004768"/>
        <s v="OFF-PA-10000246"/>
        <s v="OFF-BI-10001359"/>
        <s v="OFF-SU-10003936"/>
        <s v="OFF-AR-10002804"/>
        <s v="OFF-PA-10001846"/>
        <s v="OFF-SU-10004661"/>
        <s v="OFF-PA-10001125"/>
        <s v="OFF-PA-10000019"/>
        <s v="OFF-PA-10004530"/>
        <s v="OFF-PA-10003936"/>
        <s v="FUR-FU-10003274"/>
        <s v="TEC-PH-10000149"/>
        <s v="OFF-PA-10001934"/>
        <s v="OFF-PA-10001837"/>
        <s v="OFF-BI-10002799"/>
        <s v="FUR-FU-10004586"/>
        <s v="OFF-PA-10004965"/>
        <s v="OFF-BI-10002133"/>
        <s v="FUR-FU-10000771"/>
        <s v="TEC-AC-10002399"/>
        <s v="OFF-BI-10002225"/>
        <s v="OFF-BI-10004141"/>
        <s v="OFF-EN-10002600"/>
        <s v="OFF-PA-10004983"/>
        <s v="OFF-ST-10004258"/>
        <s v="OFF-PA-10002659"/>
        <s v="OFF-AR-10003770"/>
        <s v="OFF-PA-10002160"/>
        <s v="OFF-BI-10002215"/>
        <s v="TEC-PH-10001949"/>
        <s v="FUR-FU-10002456"/>
        <s v="TEC-PH-10000455"/>
        <s v="FUR-TA-10003569"/>
        <s v="OFF-EN-10001749"/>
        <s v="OFF-PA-10004475"/>
        <s v="OFF-PA-10003001"/>
        <s v="FUR-TA-10001857"/>
        <s v="OFF-BI-10002432"/>
        <s v="TEC-AC-10001635"/>
        <s v="OFF-BI-10004716"/>
        <s v="OFF-BI-10002949"/>
        <s v="OFF-PA-10004100"/>
        <s v="OFF-AR-10004042"/>
        <s v="TEC-MA-10002210"/>
        <s v="OFF-AR-10002445"/>
        <s v="FUR-FU-10002116"/>
        <s v="OFF-PA-10000349"/>
        <s v="OFF-BI-10004099"/>
        <s v="FUR-FU-10001967"/>
        <s v="OFF-BI-10000050"/>
        <s v="FUR-TA-10004154"/>
        <s v="OFF-BI-10000948"/>
        <s v="OFF-BI-10004308"/>
        <s v="OFF-PA-10000223"/>
        <s v="FUR-FU-10004665"/>
        <s v="TEC-MA-10004679"/>
        <s v="OFF-BI-10000474"/>
        <s v="OFF-FA-10000936"/>
        <s v="TEC-PH-10002075"/>
        <s v="OFF-SU-10004290"/>
        <s v="TEC-AC-10002718"/>
        <s v="FUR-FU-10000758"/>
        <s v="TEC-PH-10003589"/>
        <s v="OFF-ST-10003327"/>
        <s v="TEC-PH-10000675"/>
        <s v="OFF-FA-10002988"/>
        <s v="TEC-MA-10000822"/>
        <s v="TEC-PH-10003931"/>
        <s v="OFF-AP-10002518"/>
        <s v="FUR-CH-10004287"/>
        <s v="OFF-AR-10000380"/>
        <s v="TEC-AC-10001383"/>
        <s v="TEC-MA-10000029"/>
        <s v="OFF-FA-10002280"/>
        <s v="OFF-PA-10000482"/>
        <s v="OFF-AR-10004441"/>
        <s v="OFF-AP-10001962"/>
        <s v="OFF-AR-10003045"/>
        <s v="FUR-CH-10004289"/>
        <s v="OFF-ST-10002406"/>
        <s v="OFF-BI-10000822"/>
        <s v="OFF-AP-10004785"/>
        <s v="TEC-AC-10004209"/>
        <s v="FUR-FU-10002501"/>
        <s v="OFF-PA-10004665"/>
        <s v="OFF-PA-10000788"/>
        <s v="TEC-AC-10002134"/>
        <s v="OFF-LA-10003923"/>
        <s v="FUR-CH-10003761"/>
        <s v="TEC-MA-10002073"/>
        <s v="OFF-AR-10000634"/>
        <s v="TEC-PH-10002549"/>
        <s v="OFF-AP-10004532"/>
        <s v="OFF-EN-10003072"/>
        <s v="FUR-FU-10004006"/>
        <s v="OFF-BI-10002429"/>
        <s v="OFF-BI-10004040"/>
        <s v="FUR-FU-10003464"/>
        <s v="TEC-AC-10001542"/>
        <s v="OFF-AP-10001469"/>
        <s v="OFF-BI-10004022"/>
        <s v="OFF-SU-10001574"/>
        <s v="OFF-PA-10002923"/>
        <s v="OFF-ST-10001034"/>
        <s v="TEC-AC-10000865"/>
        <s v="OFF-BI-10001890"/>
        <s v="OFF-AP-10000891"/>
        <s v="TEC-MA-10003979"/>
        <s v="OFF-PA-10004610"/>
        <s v="OFF-BI-10001721"/>
        <s v="OFF-LA-10003148"/>
        <s v="TEC-PH-10000526"/>
        <s v="OFF-EN-10003845"/>
        <s v="OFF-AP-10003914"/>
        <s v="OFF-FA-10000053"/>
        <s v="OFF-EN-10001099"/>
        <s v="TEC-PH-10001536"/>
        <s v="FUR-FU-10000222"/>
        <s v="OFF-BI-10003712"/>
        <s v="OFF-EN-10001453"/>
        <s v="TEC-AC-10001109"/>
        <s v="TEC-MA-10004086"/>
        <s v="OFF-ST-10004963"/>
        <s v="OFF-AR-10001473"/>
        <s v="TEC-AC-10004633"/>
        <s v="OFF-PA-10000682"/>
        <s v="OFF-ST-10000943"/>
        <s v="OFF-PA-10003039"/>
        <s v="FUR-FU-10004671"/>
        <s v="OFF-AR-10000411"/>
        <s v="FUR-TA-10004607"/>
        <s v="TEC-MA-10003353"/>
        <s v="TEC-MA-10001127"/>
        <s v="OFF-ST-10001321"/>
        <s v="OFF-ST-10003722"/>
        <s v="TEC-PH-10002185"/>
        <s v="FUR-FU-10004952"/>
        <s v="TEC-PH-10003072"/>
        <s v="OFF-PA-10003724"/>
        <s v="FUR-BO-10002213"/>
        <s v="OFF-AP-10001366"/>
        <s v="OFF-LA-10001569"/>
        <s v="OFF-AR-10001615"/>
        <s v="OFF-PA-10004000"/>
        <s v="OFF-PA-10002246"/>
        <s v="FUR-FU-10001546"/>
        <s v="OFF-AR-10002956"/>
        <s v="TEC-PH-10003012"/>
        <s v="OFF-AP-10000358"/>
        <s v="OFF-EN-10004483"/>
        <s v="TEC-CO-10002313"/>
        <s v="TEC-PH-10001299"/>
        <s v="FUR-FU-10001876"/>
        <s v="OFF-AR-10003876"/>
        <s v="OFF-ST-10000675"/>
        <s v="FUR-CH-10004983"/>
        <s v="OFF-PA-10004888"/>
        <s v="OFF-BI-10004965"/>
        <s v="OFF-BI-10000301"/>
        <s v="OFF-BI-10001120"/>
        <s v="OFF-ST-10001713"/>
        <s v="OFF-BI-10002982"/>
        <s v="OFF-PA-10003270"/>
        <s v="OFF-ST-10002615"/>
        <s v="OFF-AP-10001634"/>
        <s v="OFF-AP-10001492"/>
        <s v="OFF-BI-10003274"/>
        <s v="TEC-AC-10004859"/>
        <s v="OFF-BI-10003460"/>
        <s v="OFF-AP-10002191"/>
        <s v="FUR-CH-10002961"/>
        <s v="TEC-AC-10002370"/>
        <s v="FUR-FU-10001588"/>
        <s v="FUR-FU-10000277"/>
        <s v="OFF-PA-10001457"/>
        <s v="OFF-ST-10000046"/>
        <s v="OFF-LA-10000121"/>
        <s v="FUR-FU-10000521"/>
        <s v="TEC-MA-10004241"/>
        <s v="OFF-BI-10001308"/>
        <s v="FUR-FU-10001706"/>
        <s v="FUR-FU-10004188"/>
        <s v="OFF-ST-10004340"/>
        <s v="OFF-PA-10000533"/>
        <s v="OFF-LA-10002945"/>
        <s v="OFF-PA-10002105"/>
        <s v="OFF-AP-10003217"/>
        <s v="OFF-PA-10004092"/>
        <s v="OFF-FA-10000254"/>
        <s v="OFF-FA-10000735"/>
        <s v="TEC-PH-10001760"/>
        <s v="OFF-EN-10004846"/>
        <s v="OFF-PA-10001838"/>
        <s v="TEC-AC-10003038"/>
        <s v="OFF-SU-10003567"/>
        <s v="OFF-LA-10002271"/>
        <s v="TEC-AC-10003023"/>
        <s v="FUR-CH-10002774"/>
        <s v="OFF-EN-10004030"/>
        <s v="OFF-LA-10002475"/>
        <s v="OFF-LA-10004689"/>
        <s v="FUR-CH-10003298"/>
        <s v="OFF-ST-10001932"/>
        <s v="TEC-AC-10001445"/>
        <s v="OFF-ST-10000642"/>
        <s v="OFF-PA-10003823"/>
        <s v="TEC-AC-10002331"/>
        <s v="OFF-EN-10001219"/>
        <s v="OFF-AR-10000937"/>
        <s v="TEC-MA-10002694"/>
        <s v="FUR-CH-10000229"/>
        <s v="TEC-AC-10002942"/>
        <s v="OFF-ST-10002352"/>
        <s v="FUR-FU-10001196"/>
        <s v="FUR-FU-10002107"/>
        <s v="OFF-ST-10003816"/>
        <s v="OFF-ST-10002370"/>
        <s v="OFF-SU-10000898"/>
        <s v="OFF-EN-10003160"/>
        <s v="OFF-ST-10003641"/>
        <s v="TEC-AC-10001101"/>
        <s v="FUR-TA-10002903"/>
        <s v="OFF-BI-10004738"/>
        <s v="FUR-CH-10000749"/>
        <s v="OFF-PA-10001184"/>
        <s v="TEC-CO-10002095"/>
        <s v="OFF-AP-10004052"/>
        <s v="OFF-ST-10000615"/>
        <s v="TEC-AC-10003610"/>
        <s v="OFF-ST-10003479"/>
        <s v="FUR-CH-10003774"/>
        <s v="OFF-BI-10003784"/>
        <s v="OFF-EN-10001335"/>
        <s v="FUR-CH-10004626"/>
        <s v="TEC-PH-10002352"/>
        <s v="OFF-PA-10004519"/>
        <s v="OFF-BI-10003196"/>
        <s v="OFF-PA-10003228"/>
        <s v="OFF-BI-10003727"/>
        <s v="TEC-PH-10001305"/>
        <s v="OFF-ST-10003805"/>
        <s v="OFF-LA-10003510"/>
        <s v="FUR-TA-10003008"/>
        <s v="OFF-PA-10002109"/>
        <s v="OFF-BI-10001460"/>
        <s v="OFF-AR-10001022"/>
        <s v="FUR-TA-10000617"/>
        <s v="FUR-FU-10000193"/>
        <s v="OFF-FA-10002763"/>
        <s v="OFF-BI-10002353"/>
        <s v="TEC-AC-10001553"/>
        <s v="FUR-FU-10000448"/>
        <s v="OFF-SU-10002301"/>
        <s v="OFF-SU-10000646"/>
        <s v="TEC-PH-10001336"/>
        <s v="TEC-AC-10003433"/>
        <s v="FUR-FU-10000023"/>
        <s v="OFF-AR-10001683"/>
        <s v="TEC-AC-10004568"/>
        <s v="FUR-FU-10002364"/>
        <s v="OFF-FA-10002975"/>
        <s v="OFF-AR-10001419"/>
        <s v="OFF-BI-10002571"/>
        <s v="OFF-PA-10000477"/>
        <s v="OFF-BI-10004001"/>
        <s v="OFF-ST-10001963"/>
        <s v="OFF-ST-10003996"/>
        <s v="FUR-FU-10003142"/>
        <s v="TEC-PH-10000673"/>
        <s v="OFF-PA-10004947"/>
        <s v="FUR-FU-10002253"/>
        <s v="OFF-FA-10003021"/>
        <s v="OFF-LA-10003498"/>
        <s v="TEC-PH-10001795"/>
        <s v="OFF-ST-10000464"/>
        <s v="TEC-PH-10004434"/>
        <s v="OFF-ST-10003208"/>
        <s v="TEC-PH-10001750"/>
        <s v="FUR-TA-10001768"/>
        <s v="FUR-FU-10001468"/>
        <s v="TEC-AC-10003280"/>
        <s v="OFF-PA-10000141"/>
        <s v="TEC-PH-10001079"/>
        <s v="OFF-BI-10001036"/>
        <s v="TEC-MA-10003246"/>
        <s v="OFF-AR-10000940"/>
        <s v="TEC-AC-10000892"/>
        <s v="OFF-BI-10000962"/>
        <s v="OFF-FA-10000585"/>
        <s v="TEC-MA-10002927"/>
        <s v="OFF-ST-10002974"/>
        <s v="FUR-FU-10000320"/>
        <s v="FUR-CH-10004754"/>
        <s v="TEC-AC-10004864"/>
        <s v="OFF-ST-10003716"/>
        <s v="OFF-AR-10002240"/>
        <s v="OFF-SU-10004115"/>
        <s v="OFF-BI-10000201"/>
        <s v="TEC-PH-10004447"/>
        <s v="OFF-PA-10001509"/>
        <s v="OFF-PA-10003465"/>
        <s v="FUR-BO-10001601"/>
        <s v="FUR-FU-10000397"/>
        <s v="FUR-FU-10001867"/>
        <s v="OFF-PA-10000130"/>
        <s v="OFF-LA-10000407"/>
        <s v="OFF-PA-10002479"/>
        <s v="OFF-ST-10004950"/>
        <s v="OFF-AR-10001149"/>
        <s v="OFF-PA-10003625"/>
        <s v="OFF-AR-10003156"/>
        <s v="OFF-BI-10001267"/>
        <s v="TEC-PH-10000560"/>
        <s v="OFF-PA-10004039"/>
        <s v="TEC-PH-10004959"/>
        <s v="FUR-FU-10000175"/>
        <s v="FUR-BO-10002545"/>
        <s v="OFF-PA-10001776"/>
        <s v="FUR-CH-10000665"/>
        <s v="OFF-AR-10003582"/>
        <s v="OFF-PA-10001033"/>
        <s v="OFF-BI-10003527"/>
        <s v="OFF-ST-10004186"/>
        <s v="TEC-AC-10003832"/>
        <s v="FUR-TA-10002356"/>
        <s v="OFF-PA-10001947"/>
        <s v="OFF-ST-10001328"/>
        <s v="OFF-PA-10004470"/>
        <s v="OFF-PA-10004609"/>
        <s v="OFF-PA-10002262"/>
        <s v="OFF-AR-10001315"/>
        <s v="FUR-FU-10002505"/>
        <s v="OFF-EN-10003001"/>
        <s v="FUR-BO-10004015"/>
        <s v="OFF-LA-10001045"/>
        <s v="TEC-PH-10004188"/>
        <s v="FUR-CH-10002017"/>
        <s v="OFF-BI-10001634"/>
        <s v="OFF-PA-10003591"/>
        <s v="OFF-AP-10001242"/>
        <s v="FUR-FU-10002379"/>
        <s v="TEC-PH-10004875"/>
        <s v="OFF-BI-10001757"/>
        <s v="OFF-BI-10001107"/>
        <s v="OFF-BI-10004656"/>
        <s v="FUR-TA-10000849"/>
        <s v="FUR-FU-10003553"/>
        <s v="OFF-ST-10000885"/>
        <s v="FUR-TA-10002533"/>
        <s v="OFF-ST-10003656"/>
        <s v="FUR-BO-10003546"/>
        <s v="TEC-PH-10004896"/>
        <s v="TEC-AC-10002345"/>
        <s v="OFF-PA-10000357"/>
        <s v="OFF-PA-10001583"/>
        <s v="OFF-BI-10003669"/>
        <s v="OFF-EN-10002592"/>
        <s v="OFF-PA-10004359"/>
        <s v="OFF-PA-10001609"/>
        <s v="OFF-AP-10002734"/>
        <s v="OFF-PA-10001752"/>
        <s v="OFF-EN-10004955"/>
        <s v="OFF-AP-10004336"/>
        <s v="FUR-CH-10000595"/>
        <s v="FUR-FU-10001940"/>
        <s v="OFF-EN-10003040"/>
        <s v="OFF-BI-10002049"/>
        <s v="OFF-EN-10002621"/>
        <s v="FUR-CH-10001973"/>
        <s v="FUR-FU-10002045"/>
        <s v="TEC-PH-10002584"/>
        <s v="OFF-PA-10001815"/>
        <s v="OFF-ST-10000036"/>
        <s v="FUR-FU-10002960"/>
        <s v="FUR-CH-10000847"/>
        <s v="OFF-BI-10003350"/>
        <s v="FUR-CH-10001714"/>
        <s v="TEC-AC-10001772"/>
        <s v="OFF-LA-10000248"/>
        <s v="FUR-BO-10003159"/>
        <s v="OFF-AR-10004707"/>
        <s v="TEC-PH-10001580"/>
        <s v="OFF-LA-10001317"/>
        <s v="OFF-PA-10000575"/>
        <s v="FUR-TA-10000577"/>
        <s v="TEC-PH-10002170"/>
        <s v="OFF-LA-10001158"/>
        <s v="OFF-PA-10002586"/>
        <s v="FUR-FU-10003268"/>
        <s v="OFF-AR-10001954"/>
        <s v="FUR-BO-10000330"/>
        <s v="TEC-AC-10003447"/>
        <s v="FUR-FU-10003773"/>
        <s v="OFF-EN-10003862"/>
        <s v="OFF-LA-10002043"/>
        <s v="OFF-EN-10004007"/>
        <s v="FUR-FU-10003878"/>
        <s v="FUR-CH-10003746"/>
        <s v="FUR-CH-10001854"/>
        <s v="OFF-PA-10001972"/>
        <s v="FUR-FU-10001861"/>
        <s v="TEC-PH-10001644"/>
        <s v="FUR-FU-10003849"/>
        <s v="TEC-AC-10000199"/>
        <s v="OFF-LA-10000634"/>
        <s v="TEC-AC-10001267"/>
        <s v="FUR-FU-10002759"/>
        <s v="TEC-PH-10003811"/>
        <s v="OFF-AR-10002671"/>
        <s v="TEC-PH-10001809"/>
        <s v="TEC-PH-10001870"/>
        <s v="OFF-ST-10001496"/>
        <s v="OFF-AP-10004036"/>
        <s v="OFF-ST-10002485"/>
        <s v="TEC-PH-10000307"/>
        <s v="OFF-ST-10002205"/>
        <s v="OFF-PA-10000062"/>
        <s v="OFF-ST-10000777"/>
        <s v="OFF-BI-10001132"/>
        <s v="TEC-PH-10003095"/>
        <s v="OFF-PA-10001954"/>
        <s v="OFF-PA-10003845"/>
        <s v="OFF-PA-10000143"/>
        <s v="TEC-CO-10001766"/>
        <s v="FUR-CH-10001708"/>
        <s v="OFF-BI-10000315"/>
        <s v="OFF-PA-10002222"/>
        <s v="OFF-BI-10003650"/>
        <s v="FUR-TA-10004619"/>
        <s v="OFF-ST-10000617"/>
        <s v="FUR-FU-10003975"/>
        <s v="FUR-FU-10003930"/>
        <s v="OFF-FA-10003059"/>
        <s v="TEC-AC-10003033"/>
        <s v="FUR-TA-10002645"/>
        <s v="TEC-PH-10000169"/>
        <s v="FUR-FU-10003829"/>
        <s v="OFF-BI-10000591"/>
        <s v="OFF-FA-10000490"/>
        <s v="FUR-FU-10004090"/>
        <s v="TEC-AC-10001142"/>
        <s v="TEC-PH-10002817"/>
        <s v="TEC-PH-10001944"/>
        <s v="OFF-FA-10004248"/>
        <s v="OFF-ST-10000419"/>
        <s v="FUR-CH-10000513"/>
        <s v="OFF-BI-10001191"/>
        <s v="TEC-PH-10002085"/>
        <s v="TEC-AC-10002600"/>
        <s v="FUR-TA-10001932"/>
        <s v="OFF-AP-10004868"/>
        <s v="FUR-CH-10004860"/>
        <s v="OFF-AR-10004269"/>
        <s v="OFF-AP-10001563"/>
        <s v="TEC-AC-10001539"/>
        <s v="FUR-CH-10004875"/>
        <s v="OFF-LA-10003720"/>
        <s v="OFF-AR-10003394"/>
        <s v="OFF-BI-10003984"/>
        <s v="OFF-BI-10002824"/>
        <s v="OFF-ST-10004946"/>
        <s v="OFF-AP-10002350"/>
        <s v="OFF-PA-10001295"/>
        <s v="FUR-TA-10001676"/>
        <s v="OFF-AP-10003278"/>
        <s v="FUR-FU-10002554"/>
        <s v="FUR-FU-10003096"/>
        <s v="TEC-AC-10004708"/>
        <s v="OFF-AP-10000828"/>
        <s v="TEC-PH-10000213"/>
        <s v="OFF-AP-10002998"/>
        <s v="FUR-CH-10001891"/>
        <s v="OFF-AR-10002257"/>
        <s v="OFF-SU-10002189"/>
        <s v="OFF-ST-10002790"/>
        <s v="OFF-ST-10004507"/>
        <s v="FUR-FU-10004904"/>
        <s v="OFF-PA-10003657"/>
        <s v="OFF-ST-10002562"/>
        <s v="TEC-AC-10003198"/>
        <s v="OFF-FA-10003485"/>
        <s v="OFF-PA-10001243"/>
        <s v="OFF-AR-10003373"/>
        <s v="OFF-PA-10003302"/>
        <s v="OFF-AP-10002651"/>
        <s v="OFF-ST-10000689"/>
        <s v="OFF-BI-10003305"/>
        <s v="TEC-MA-10003183"/>
        <s v="TEC-PH-10001051"/>
        <s v="OFF-LA-10001474"/>
        <s v="FUR-FU-10000672"/>
        <s v="OFF-PA-10000528"/>
        <s v="TEC-PH-10004897"/>
        <s v="OFF-ST-10002554"/>
        <s v="OFF-AP-10004136"/>
        <s v="TEC-AC-10000290"/>
        <s v="FUR-CH-10004218"/>
        <s v="TEC-PH-10004908"/>
        <s v="TEC-AC-10002049"/>
        <s v="TEC-AC-10000358"/>
        <s v="FUR-BO-10002613"/>
        <s v="TEC-AC-10003614"/>
        <s v="OFF-PA-10004285"/>
        <s v="FUR-BO-10004695"/>
        <s v="TEC-MA-10000864"/>
        <s v="TEC-PH-10002844"/>
        <s v="OFF-PA-10004041"/>
        <s v="OFF-PA-10004996"/>
        <s v="OFF-AR-10004691"/>
        <s v="OFF-AP-10001205"/>
        <s v="TEC-AC-10000487"/>
        <s v="TEC-PH-10002262"/>
        <s v="TEC-PH-1000091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FU-10004093"/>
        <s v="OFF-PA-10002751"/>
        <s v="TEC-AC-10003499"/>
        <s v="FUR-BO-10002598"/>
        <s v="OFF-PA-10000791"/>
        <s v="TEC-PH-10002834"/>
        <s v="OFF-BI-10002897"/>
        <s v="TEC-AC-10000927"/>
        <s v="OFF-PA-10000249"/>
        <s v="OFF-AP-10000804"/>
        <s v="TEC-PH-10003800"/>
        <s v="OFF-AP-10002906"/>
        <s v="OFF-BI-10004236"/>
        <s v="FUR-BO-10001811"/>
        <s v="TEC-PH-10003215"/>
        <s v="OFF-AR-10003696"/>
        <s v="OFF-AP-10002222"/>
        <s v="TEC-PH-10000562"/>
        <s v="FUR-FU-10003247"/>
        <s v="TEC-CO-10003763"/>
        <s v="TEC-PH-10001619"/>
        <s v="TEC-AC-10004469"/>
        <s v="FUR-CH-10002084"/>
        <s v="OFF-AR-10002704"/>
        <s v="OFF-PA-10003848"/>
        <s v="TEC-PH-10003356"/>
        <s v="OFF-AR-10003856"/>
        <s v="FUR-FU-10001215"/>
        <s v="OFF-AR-10001761"/>
        <s v="TEC-PH-10001527"/>
        <s v="TEC-AC-10000387"/>
        <s v="OFF-ST-10001291"/>
        <s v="OFF-PA-10002749"/>
        <s v="OFF-ST-10000142"/>
        <s v="OFF-BI-10000088"/>
        <s v="OFF-SU-10001165"/>
        <s v="OFF-ST-10001172"/>
        <s v="OFF-EN-10004386"/>
        <s v="OFF-PA-10002254"/>
        <s v="OFF-ST-10002182"/>
        <s v="TEC-AC-10000171"/>
        <s v="OFF-PA-10003127"/>
        <s v="OFF-BI-10000285"/>
        <s v="OFF-AR-10003217"/>
        <s v="OFF-AP-10002287"/>
        <s v="FUR-FU-10003832"/>
        <s v="OFF-PA-10001950"/>
        <s v="OFF-AP-10000595"/>
        <s v="OFF-PA-10000743"/>
        <s v="TEC-AC-10002253"/>
        <s v="OFF-PA-10002615"/>
        <s v="OFF-PA-10001736"/>
        <s v="TEC-AC-10003116"/>
        <s v="FUR-CH-10004086"/>
        <s v="OFF-AP-10001947"/>
        <s v="TEC-PH-10000011"/>
        <s v="FUR-FU-10001085"/>
        <s v="TEC-MA-10003329"/>
        <s v="OFF-BI-10003707"/>
        <s v="TEC-AC-10003289"/>
        <s v="FUR-FU-10004622"/>
        <s v="OFF-AP-10003849"/>
        <s v="OFF-AR-10002467"/>
        <s v="TEC-PH-10000347"/>
        <s v="FUR-FU-10001037"/>
        <s v="OFF-BI-10002072"/>
        <s v="TEC-AC-10002402"/>
        <s v="OFF-AP-10000179"/>
        <s v="FUR-TA-10002774"/>
        <s v="OFF-ST-10001476"/>
        <s v="OFF-AP-10004487"/>
        <s v="FUR-FU-10001290"/>
        <s v="TEC-CO-10001943"/>
        <s v="FUR-FU-10000087"/>
        <s v="OFF-PA-10002968"/>
        <s v="OFF-ST-10000344"/>
        <s v="FUR-TA-10002530"/>
        <s v="TEC-PH-10001494"/>
        <s v="OFF-AP-10004980"/>
        <s v="FUR-FU-10004973"/>
        <s v="FUR-BO-10001519"/>
        <s v="FUR-CH-10003968"/>
        <s v="OFF-BI-10004330"/>
        <s v="TEC-AC-10004396"/>
        <s v="OFF-FA-10001229"/>
        <s v="OFF-AR-10000614"/>
        <s v="OFF-BI-10001900"/>
        <s v="OFF-PA-10000483"/>
        <s v="OFF-LA-10004093"/>
        <s v="TEC-AC-10003590"/>
        <s v="OFF-ST-10002756"/>
        <s v="TEC-PH-10003357"/>
        <s v="FUR-CH-10003061"/>
        <s v="OFF-EN-10003296"/>
        <s v="FUR-FU-10002937"/>
        <s v="FUR-FU-10003394"/>
        <s v="FUR-CH-10003535"/>
        <s v="TEC-PH-10003174"/>
        <s v="OFF-AR-10001166"/>
        <s v="FUR-CH-10000309"/>
        <s v="TEC-MA-10004212"/>
        <s v="OFF-AP-10003779"/>
        <s v="FUR-FU-10002445"/>
        <s v="FUR-FU-10001025"/>
        <s v="TEC-PH-10001300"/>
        <s v="OFF-SU-10004261"/>
        <s v="TEC-PH-10004348"/>
        <s v="OFF-AR-10004022"/>
        <s v="OFF-SU-10002573"/>
        <s v="OFF-AP-10003266"/>
        <s v="OFF-AR-10001468"/>
        <s v="TEC-PH-10002922"/>
        <s v="FUR-FU-10002671"/>
        <s v="FUR-TA-10001095"/>
        <s v="OFF-AP-10002439"/>
        <s v="FUR-CH-10004540"/>
        <s v="OFF-PA-10003893"/>
        <s v="OFF-PA-10004239"/>
        <s v="OFF-EN-10000927"/>
        <s v="OFF-AR-10001118"/>
        <s v="OFF-EN-10004147"/>
        <s v="OFF-LA-10003766"/>
        <s v="OFF-PA-10002250"/>
        <s v="OFF-BI-10002082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ST-10001780"/>
        <s v="OFF-PA-10004451"/>
        <s v="TEC-PH-10002496"/>
        <s v="TEC-AC-10003657"/>
        <s v="OFF-PA-10001870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TEC-PH-10004830"/>
        <s v="TEC-AC-10001590"/>
        <s v="FUR-FU-10000794"/>
        <s v="OFF-AR-10004062"/>
        <s v="FUR-CH-10003199"/>
        <s v="OFF-PA-10004040"/>
        <s v="FUR-BO-10001918"/>
        <s v="OFF-AR-10000538"/>
        <s v="OFF-PA-10002870"/>
        <s v="OFF-PA-10001307"/>
        <s v="FUR-FU-10000293"/>
        <s v="FUR-CH-10003956"/>
        <s v="FUR-FU-10004460"/>
        <s v="TEC-PH-10004165"/>
        <s v="OFF-AR-10004817"/>
        <s v="OFF-BI-10003655"/>
        <s v="OFF-ST-10001526"/>
        <s v="FUR-BO-10002824"/>
        <s v="OFF-AP-10002684"/>
        <s v="TEC-MA-10002428"/>
        <s v="OFF-LA-10000476"/>
        <s v="FUR-FU-10004848"/>
        <s v="OFF-BI-10004492"/>
        <s v="OFF-PA-10001763"/>
        <s v="OFF-EN-10000483"/>
        <s v="TEC-AC-10001990"/>
        <s v="OFF-PA-10000501"/>
        <s v="FUR-CH-10004853"/>
        <s v="FUR-BO-10004709"/>
        <s v="OFF-BI-10004182"/>
        <s v="OFF-BI-10004352"/>
        <s v="OFF-PA-10003129"/>
        <s v="FUR-BO-10004690"/>
        <s v="TEC-PH-10004094"/>
        <s v="OFF-PA-10004782"/>
        <s v="OFF-PA-10004621"/>
        <s v="OFF-BI-10002003"/>
        <s v="FUR-BO-10003965"/>
        <s v="OFF-LA-10004545"/>
        <s v="TEC-PH-10003601"/>
        <s v="OFF-BI-10002194"/>
        <s v="FUR-FU-10000305"/>
        <s v="OFF-AR-10004587"/>
        <s v="FUR-CH-10000785"/>
        <s v="OFF-PA-10001357"/>
        <s v="FUR-FU-10002157"/>
        <s v="OFF-AR-10001446"/>
        <s v="OFF-ST-10003638"/>
        <s v="OFF-AR-10002255"/>
        <s v="FUR-BO-10000780"/>
        <s v="FUR-FU-10001488"/>
        <s v="TEC-PH-10002624"/>
        <s v="OFF-PA-10002787"/>
        <s v="TEC-PH-10003580"/>
        <s v="OFF-BI-10002412"/>
        <s v="OFF-AR-10000203"/>
        <s v="FUR-BO-10003893"/>
        <s v="OFF-SU-10001935"/>
        <s v="OFF-PA-10000157"/>
        <s v="OFF-AR-10003602"/>
        <s v="OFF-SU-10004231"/>
        <s v="OFF-LA-10003190"/>
        <s v="OFF-PA-10002499"/>
        <s v="OFF-PA-10000809"/>
        <s v="TEC-PH-10000923"/>
        <s v="FUR-FU-10002240"/>
        <s v="OFF-SU-10001218"/>
        <s v="OFF-LA-10000134"/>
        <s v="TEC-MA-10000597"/>
        <s v="OFF-BI-10001922"/>
        <s v="OFF-BI-10001510"/>
        <s v="OFF-ST-10001325"/>
        <s v="FUR-FU-10000820"/>
        <s v="OFF-BI-10003166"/>
        <s v="FUR-FU-10004748"/>
        <s v="FUR-TA-10003837"/>
        <s v="OFF-BI-10004781"/>
        <s v="TEC-AC-10002305"/>
        <s v="OFF-ST-10003994"/>
        <s v="OFF-AR-10000817"/>
        <s v="OFF-PA-10000556"/>
        <s v="OFF-LA-10000414"/>
        <s v="OFF-AR-10004648"/>
        <s v="TEC-AC-10001998"/>
        <s v="FUR-FU-10000073"/>
        <s v="TEC-CO-10000971"/>
        <s v="OFF-PA-10002464"/>
        <s v="OFF-BI-10000014"/>
        <s v="OFF-PA-10000994"/>
        <s v="TEC-PH-10003187"/>
        <s v="FUR-BO-10004834"/>
        <s v="FUR-FU-10003535"/>
        <s v="OFF-SU-10004782"/>
        <s v="OFF-PA-10001450"/>
        <s v="OFF-AR-10001972"/>
        <s v="TEC-AC-10000682"/>
        <s v="OFF-BI-10002437"/>
        <s v="OFF-PA-10001801"/>
        <s v="OFF-LA-10003714"/>
        <s v="OFF-EN-10003055"/>
        <s v="TEC-PH-10004120"/>
        <s v="OFF-EN-10003068"/>
        <s v="FUR-CH-10001545"/>
        <s v="OFF-BI-10004967"/>
        <s v="OFF-BI-10000778"/>
        <s v="TEC-AC-10001956"/>
        <s v="OFF-PA-10003172"/>
        <s v="TEC-PH-10003555"/>
        <s v="OFF-AP-10002082"/>
        <s v="OFF-SU-10004884"/>
        <s v="TEC-AC-10000057"/>
        <s v="OFF-PA-10001293"/>
        <s v="FUR-BO-10003660"/>
        <s v="TEC-PH-10003875"/>
        <s v="TEC-AC-10004975"/>
        <s v="OFF-BI-10002813"/>
        <s v="OFF-AP-10000026"/>
        <s v="TEC-AC-10000521"/>
        <s v="TEC-PH-10002564"/>
        <s v="OFF-AP-10000275"/>
        <s v="OFF-BI-10000404"/>
        <s v="FUR-FU-10003424"/>
        <s v="TEC-PH-10004924"/>
        <s v="OFF-PA-10004971"/>
        <s v="TEC-PH-10004042"/>
        <s v="OFF-LA-10004008"/>
        <s v="TEC-PH-10001700"/>
        <s v="OFF-PA-10001497"/>
        <s v="FUR-FU-10002885"/>
        <s v="TEC-MA-10004552"/>
        <s v="FUR-FU-10003026"/>
        <s v="OFF-AR-10000369"/>
        <s v="OFF-FA-10001135"/>
        <s v="TEC-AC-10001552"/>
        <s v="OFF-AP-10003099"/>
        <s v="TEC-PH-10002200"/>
        <s v="FUR-FU-10004909"/>
        <s v="FUR-CH-10002073"/>
        <s v="OFF-EN-10001137"/>
        <s v="OFF-ST-10000649"/>
        <s v="OFF-FA-10004968"/>
        <s v="TEC-MA-10001016"/>
        <s v="OFF-PA-10001274"/>
        <s v="OFF-ST-10000129"/>
        <s v="TEC-MA-10000045"/>
        <s v="OFF-FA-10002701"/>
        <s v="TEC-AC-10002018"/>
        <s v="OFF-BI-10002393"/>
        <s v="TEC-AC-10002637"/>
        <s v="OFF-ST-10003282"/>
        <s v="OFF-PA-10000726"/>
        <s v="OFF-PA-10001790"/>
        <s v="OFF-ST-10003572"/>
        <s v="OFF-AP-10003057"/>
        <s v="TEC-AC-10001090"/>
        <s v="OFF-ST-10000604"/>
        <s v="OFF-BI-10003963"/>
        <s v="OFF-AP-10002457"/>
        <s v="TEC-PH-10001254"/>
        <s v="TEC-AC-10004145"/>
        <s v="OFF-ST-10001418"/>
        <s v="TEC-MA-10002790"/>
        <s v="FUR-BO-10002268"/>
        <s v="TEC-PH-10004774"/>
        <s v="FUR-FU-10002874"/>
        <s v="OFF-AR-10003759"/>
        <s v="TEC-AC-10000990"/>
        <s v="TEC-MA-10002930"/>
        <s v="OFF-AP-10002867"/>
        <s v="TEC-AC-10004127"/>
        <s v="OFF-PA-10000300"/>
        <s v="OFF-AR-10001940"/>
        <s v="OFF-PA-10003892"/>
        <s v="OFF-ST-10000060"/>
        <s v="OFF-AR-10001177"/>
        <s v="TEC-PH-10002789"/>
        <s v="TEC-AC-10000397"/>
        <s v="TEC-AC-10002335"/>
        <s v="TEC-PH-10002350"/>
        <s v="OFF-AP-10004655"/>
        <s v="OFF-ST-10001272"/>
        <s v="FUR-FU-10000576"/>
        <s v="TEC-PH-10001198"/>
        <s v="OFF-EN-10002831"/>
        <s v="TEC-PH-10002807"/>
        <s v="OFF-PA-10001826"/>
        <s v="OFF-AR-10000823"/>
        <s v="TEC-MA-10001681"/>
        <s v="OFF-PA-10003656"/>
        <s v="OFF-BI-10003718"/>
        <s v="TEC-PH-10000193"/>
        <s v="OFF-PA-10000048"/>
        <s v="OFF-PA-10003953"/>
        <s v="OFF-AR-10003087"/>
        <s v="OFF-PA-10002713"/>
        <s v="OFF-PA-10000520"/>
        <s v="FUR-BO-10003450"/>
        <s v="TEC-AC-10004761"/>
        <s v="OFF-AR-10001545"/>
        <s v="OFF-PA-10003256"/>
        <s v="OFF-PA-10002036"/>
        <s v="OFF-AP-10003040"/>
        <s v="FUR-FU-10002963"/>
        <s v="TEC-AC-10003063"/>
        <s v="OFF-BI-10001153"/>
        <s v="FUR-TA-10002622"/>
        <s v="TEC-MA-10000418"/>
        <s v="OFF-AP-10002472"/>
        <s v="TEC-PH-10001433"/>
        <s v="FUR-CH-10003846"/>
        <s v="OFF-EN-10003798"/>
        <s v="TEC-PH-10002293"/>
        <s v="OFF-AR-10001958"/>
        <s v="FUR-BO-10004360"/>
        <s v="FUR-CH-10002044"/>
        <s v="OFF-EN-10002986"/>
        <s v="TEC-PH-10004345"/>
        <s v="OFF-PA-10000605"/>
        <s v="FUR-BO-10002853"/>
        <s v="FUR-FU-10002030"/>
        <s v="OFF-LA-10002381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PA-10000007"/>
        <s v="OFF-AR-10000315"/>
        <s v="FUR-TA-10004256"/>
        <s v="FUR-CH-10001190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OFF-PA-10001892"/>
        <s v="FUR-TA-10004915"/>
        <s v="OFF-AR-10003727"/>
        <s v="TEC-PH-10002365"/>
        <s v="TEC-MA-10000984"/>
        <s v="OFF-PA-10004022"/>
        <s v="OFF-AP-10000326"/>
        <s v="OFF-BI-10004318"/>
        <s v="FUR-FU-10004712"/>
        <s v="TEC-AC-10004855"/>
        <s v="FUR-BO-10002202"/>
        <s v="TEC-PH-10000004"/>
        <s v="OFF-BI-10004465"/>
        <s v="OFF-AR-10004956"/>
        <s v="OFF-PA-10001994"/>
        <s v="FUR-FU-10003731"/>
        <s v="TEC-PH-10000141"/>
        <s v="OFF-AR-10004974"/>
        <s v="OFF-SU-10000946"/>
        <s v="OFF-LA-10001297"/>
        <s v="OFF-ST-10001627"/>
        <s v="OFF-PA-10004243"/>
        <s v="FUR-FU-10002597"/>
        <s v="OFF-EN-10002973"/>
        <s v="OFF-EN-10002312"/>
        <s v="OFF-BI-10000831"/>
        <s v="FUR-BO-10001798"/>
        <s v="OFF-PA-10000807"/>
        <s v="OFF-BI-10002414"/>
        <s v="OFF-AR-10001221"/>
        <s v="OFF-PA-10004327"/>
        <s v="OFF-BI-10004584"/>
        <s v="TEC-MA-10001047"/>
        <s v="FUR-BO-10003441"/>
        <s v="FUR-FU-10003798"/>
        <s v="FUR-FU-10000206"/>
        <s v="OFF-SU-10003505"/>
        <s v="OFF-PA-10002666"/>
        <s v="OFF-PA-10002421"/>
        <s v="OFF-LA-10004345"/>
        <s v="OFF-LA-10000973"/>
        <s v="OFF-ST-10001580"/>
        <s v="TEC-MA-10003589"/>
        <s v="OFF-LA-10000081"/>
        <s v="FUR-TA-10003392"/>
        <s v="OFF-PA-10001001"/>
        <s v="FUR-FU-10001617"/>
        <s v="OFF-AP-10000390"/>
        <s v="TEC-AC-10000991"/>
        <s v="OFF-PA-10001260"/>
        <s v="OFF-AR-10000462"/>
        <s v="OFF-EN-10001535"/>
        <s v="TEC-AC-10004518"/>
        <s v="OFF-EN-10001141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TEC-AC-10000580"/>
        <s v="OFF-PA-10004675"/>
        <s v="FUR-FU-10001379"/>
        <s v="TEC-MA-10003356"/>
        <s v="OFF-PA-10001534"/>
        <s v="OFF-PA-10000210"/>
        <s v="TEC-MA-10002178"/>
        <s v="FUR-TA-10001771"/>
        <s v="TEC-MA-10002937"/>
        <s v="OFF-PA-10000241"/>
        <s v="OFF-PA-10000232"/>
        <s v="TEC-MA-10003493"/>
        <s v="OFF-PA-10001745"/>
        <s v="OFF-AP-10001058"/>
        <s v="OFF-FA-10004076"/>
        <s v="FUR-FU-10003919"/>
        <s v="TEC-AC-10003133"/>
        <s v="FUR-FU-10003976"/>
        <s v="OFF-AR-10003986"/>
        <s v="OFF-AP-10000938"/>
        <s v="TEC-PH-10002824"/>
        <s v="TEC-MA-10000904"/>
        <s v="TEC-PH-10003437"/>
        <s v="OFF-SU-10000952"/>
        <s v="OFF-PA-10001461"/>
        <s v="TEC-AC-10004595"/>
        <s v="FUR-FU-10004164"/>
        <s v="TEC-PH-10001924"/>
        <s v="OFF-ST-10002292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TEC-MA-10003230"/>
        <s v="OFF-AP-10000159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MA-10003176"/>
        <s v="TEC-AC-10004001"/>
        <s v="TEC-AC-10004420"/>
        <s v="OFF-AR-10001227"/>
        <s v="OFF-AP-10000055"/>
        <s v="FUR-FU-10001934"/>
        <s v="TEC-PH-10002114"/>
        <s v="TEC-PH-10004536"/>
        <s v="TEC-MA-10000752"/>
        <s v="OFF-FA-10001754"/>
        <s v="FUR-BO-10001619"/>
        <s v="TEC-MA-10004255"/>
        <s v="TEC-AC-10000926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LA-10003388"/>
        <s v="OFF-AR-10002280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MA-10003673"/>
        <s v="TEC-AC-10004992"/>
        <s v="TEC-MA-10003674"/>
        <s v="OFF-AR-10001130"/>
        <s v="OFF-PA-10003205"/>
        <s v="OFF-PA-10003729"/>
        <s v="OFF-BI-10000216"/>
        <s v="FUR-CH-10002317"/>
        <s v="TEC-AC-10004666"/>
        <s v="OFF-PA-10003424"/>
        <s v="FUR-BO-10000112"/>
        <s v="TEC-PH-10000127"/>
        <s v="OFF-PA-10002001"/>
        <s v="FUR-BO-10003404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  <s v="OFF-FA-10000089"/>
      </sharedItems>
    </cacheField>
    <cacheField name="kategori" numFmtId="0">
      <sharedItems>
        <s v="Office Supplies"/>
        <s v="Furniture"/>
        <s v="Technology"/>
      </sharedItems>
    </cacheField>
    <cacheField name="sub_kategori" numFmtId="0">
      <sharedItems>
        <s v="Paper"/>
        <s v="Labels"/>
        <s v="Binders"/>
        <s v="Storage"/>
        <s v="Art"/>
        <s v="Fasteners"/>
        <s v="Chairs"/>
        <s v="Phone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nama_produk" numFmtId="0">
      <sharedItems>
        <s v="Kertas Foto 5240"/>
        <s v="Label Harga 3161"/>
        <s v="Binder Plastik A4 1084"/>
        <s v="Lemari Arsip 4745"/>
        <s v="Lukisan Cat Air 9781"/>
        <s v="Paper Clip 3974"/>
        <s v="Kursi Kantor 0991"/>
        <s v="Feature Phone Dual SIM 9424"/>
        <s v="Kertas HVS A4 0729"/>
        <s v="Feature Phone Dual SIM 2327"/>
        <s v="Kaligrafi Dinding 2810"/>
        <s v="Kaligrafi Dinding 1102"/>
        <s v="Ordner Arsip A4 5618"/>
        <s v="Kertas HVS F4 5012"/>
        <s v="Karpet Kantor 2811"/>
        <s v="Binder Kancing A4 9271"/>
        <s v="Lukisan Kanvas 3672"/>
        <s v="Headset 3811"/>
        <s v="Lampu Meja 7242"/>
        <s v="Label Stiker 5752"/>
        <s v="Karpet Kantor 9473"/>
        <s v="Kertas Foto 9455"/>
        <s v="Amplop Putih 9241"/>
        <s v="Binder Kancing A4 8011"/>
        <s v="Poster Ilustrasi 5747"/>
        <s v="Rak Buku Kayu 8148"/>
        <s v="Rak Dokumen 5610"/>
        <s v="Kursi Lipat 8795"/>
        <s v="Amplop Coklat 2012"/>
        <s v="Rak Dokumen 9769"/>
        <s v="Binder Plastik A4 5908"/>
        <s v="Headset 0423"/>
        <s v="Rak Buku Besi 9995"/>
        <s v="Flashdisk 4202"/>
        <s v="Lampu Meja 5088"/>
        <s v="Smartphone Android 9250"/>
        <s v="Ordner Arsip A4 8618"/>
        <s v="Label Harga 6909"/>
        <s v="Kipas Angin 8050"/>
        <s v="Binder Plastik A4 0500"/>
        <s v="Kertas Foto 7045"/>
        <s v="Amplop Coklat 6328"/>
        <s v="Rak Buku Besi 8649"/>
        <s v="Amplop Coklat 6550"/>
        <s v="Dispenser Air 4834"/>
        <s v="Karpet Kantor 1728"/>
        <s v="Binder Kancing A4 6043"/>
        <s v="Lukisan Kanvas 2400"/>
        <s v="Lampu Meja 9009"/>
        <s v="Ordner Arsip A4 5734"/>
        <s v="Karpet Kantor 6291"/>
        <s v="Kertas Foto 6108"/>
        <s v="Kursi Kantor 2475"/>
        <s v="Binder Kancing A4 4131"/>
        <s v="Box Arsip 5138"/>
        <s v="Feature Phone Dual SIM 5734"/>
        <s v="Box Arsip 8351"/>
        <s v="Lukisan Cat Air 0913"/>
        <s v="Kaligrafi Dinding 6594"/>
        <s v="Karpet Kantor 8703"/>
        <s v="Penjepit Kertas 9955"/>
        <s v="Kertas Foto 6592"/>
        <s v="Feature Phone Dual SIM 3552"/>
        <s v="Rak Buku Besi 9929"/>
        <s v="Kertas HVS A4 1914"/>
        <s v="Lampu Meja 7079"/>
        <s v="Binder Kancing A4 3695"/>
        <s v="Karpet Kantor 2389"/>
        <s v="Kertas HVS F4 5809"/>
        <s v="Lemari Arsip 4524"/>
        <s v="Smartphone Android 2208"/>
        <s v="Lemari Arsip 3040"/>
        <s v="Lukisan Cat Air 6821"/>
        <s v="Meja Kerja 7893"/>
        <s v="Binder Plastik A4 3548"/>
        <s v="Kertas Foto 0407"/>
        <s v="Lemari Arsip 5149"/>
        <s v="Rak Buku Besi 1153"/>
        <s v="Flashdisk 0018"/>
        <s v="Binder Kancing A4 2979"/>
        <s v="Paper Clip 9112"/>
        <s v="Feature Phone Dual SIM 8993"/>
        <s v="Binder Kancing A4 5807"/>
        <s v="Binder Kulit A4 4269"/>
        <s v="Kertas HVS F4 0917"/>
        <s v="Binder Kancing A4 1171"/>
        <s v="Label Stiker 1930"/>
        <s v="Feature Phone Dual SIM 1889"/>
        <s v="Feature Phone Dual SIM 3617"/>
        <s v="Binder Kulit A4 9009"/>
        <s v="Lemari Arsip 0133"/>
        <s v="Flashdisk 5762"/>
        <s v="Lampu Meja 2278"/>
        <s v="Binder Plastik A4 0604"/>
        <s v="Lemari Arsip 7965"/>
        <s v="Meja Kerja 5834"/>
        <s v="Binder Kulit A4 5685"/>
        <s v="Binder Kancing A4 1347"/>
        <s v="Label Stiker 1976"/>
        <s v="Kursi Kerja Ergonomis 4209"/>
        <s v="Gorden 1676"/>
        <s v="Kursi Kerja Ergonomis 2193"/>
        <s v="Kertas HVS F4 8722"/>
        <s v="Perlengkapan Kantor 3662"/>
        <s v="Headset 6251"/>
        <s v="Dispenser Air 0492"/>
        <s v="Binder Plastik A4 5640"/>
        <s v="Mesin Penghancur Kertas 9576"/>
        <s v="Binder Plastik A4 5212"/>
        <s v="Lukisan Kanvas 1388"/>
        <s v="Lampu Meja 9506"/>
        <s v="Rak Dokumen 9805"/>
        <s v="Gorden 6487"/>
        <s v="Keyboard USB 3285"/>
        <s v="Kertas HVS A4 9825"/>
        <s v="Kertas HVS F4 8801"/>
        <s v="Binder Kulit A4 0449"/>
        <s v="Label Stiker 8446"/>
        <s v="Kertas HVS A4 7601"/>
        <s v="Lukisan Cat Air 0941"/>
        <s v="Kertas Foto 2279"/>
        <s v="Penjepit Kertas 2965"/>
        <s v="Kursi Kerja Ergonomis 3606"/>
        <s v="Lemari Arsip 2301"/>
        <s v="Feature Phone Dual SIM 3068"/>
        <s v="Kursi Kantor 2404"/>
        <s v="Meja Belajar 8199"/>
        <s v="Mouse Wireless 3532"/>
        <s v="Kertas HVS A4 1299"/>
        <s v="Kertas HVS A4 3634"/>
        <s v="Mesin Penghancur Kertas 8400"/>
        <s v="Label Stiker 7482"/>
        <s v="Meja Belajar 0544"/>
        <s v="Rak Dokumen 9367"/>
        <s v="Binder Kancing A4 9063"/>
        <s v="Feature Phone Dual SIM 0568"/>
        <s v="Lemari Arsip 5500"/>
        <s v="Lukisan Kanvas 2164"/>
        <s v="Flashdisk 5734"/>
        <s v="Lukisan Cat Air 0589"/>
        <s v="Kertas Foto 7794"/>
        <s v="Perlengkapan Kantor 2034"/>
        <s v="Binder Kulit A4 5133"/>
        <s v="Rak Dokumen 4078"/>
        <s v="Lukisan Kanvas 2628"/>
        <s v="Poster Ilustrasi 2151"/>
        <s v="Box Arsip 7107"/>
        <s v="Binder Kulit A4 4413"/>
        <s v="Kursi Kerja Ergonomis 3964"/>
        <s v="Kursi Kantor 6596"/>
        <s v="Kursi Lipat 8636"/>
        <s v="Lukisan Cat Air 7025"/>
        <s v="Kertas HVS F4 4048"/>
        <s v="Kertas HVS F4 7772"/>
        <s v="Isi Staples 7675"/>
        <s v="Kipas Angin 7350"/>
        <s v="Feature Phone Dual SIM 9241"/>
        <s v="Kertas Foto 3582"/>
        <s v="Kaligrafi Dinding 8474"/>
        <s v="Karpet Kantor 4732"/>
        <s v="Mesin Absensi 6871"/>
        <s v="Binder Plastik A4 8740"/>
        <s v="Box Arsip 6698"/>
        <s v="Poster Ilustrasi 0947"/>
        <s v="Kursi Lipat 0992"/>
        <s v="Lemari Arsip 8746"/>
        <s v="Mouse Wireless 5664"/>
        <s v="Kertas HVS F4 8351"/>
        <s v="Kertas Foto 7010"/>
        <s v="Rak Dokumen 1722"/>
        <s v="Binder Plastik A4 4980"/>
        <s v="Binder Plastik A4 0336"/>
        <s v="Gorden 8797"/>
        <s v="Kertas HVS A4 8829"/>
        <s v="Smartphone Entry Level 4349"/>
        <s v="Kertas Foto 7186"/>
        <s v="Lukisan Cat Air 9745"/>
        <s v="Meja Kerja 5997"/>
        <s v="Kertas HVS F4 6616"/>
        <s v="Ordner Arsip A4 2966"/>
        <s v="Kertas HVS F4 4926"/>
        <s v="Kertas HVS F4 5781"/>
        <s v="Kipas Angin 3159"/>
        <s v="Meja Belajar 1781"/>
        <s v="Kertas HVS A4 8632"/>
        <s v="Kertas HVS F4 4553"/>
        <s v="Binder Plastik A4 6464"/>
        <s v="Kertas Foto 4889"/>
        <s v="Kaligrafi Dinding 1446"/>
        <s v="Meja Kerja 4827"/>
        <s v="Dispenser Air 3416"/>
        <s v="Poster Ilustrasi 5467"/>
        <s v="Rak Buku Besi 6821"/>
        <s v="Mesin Absensi 7091"/>
        <s v="Lampu Meja 5118"/>
        <s v="Paper Clip 9546"/>
        <s v="Lampu Meja 5515"/>
        <s v="Lampu Meja 0816"/>
        <s v="Mesin Laminating 5722"/>
        <s v="Smartphone Android 0716"/>
        <s v="Keyboard USB 8269"/>
        <s v="Karpet Kantor 0780"/>
        <s v="Rak Dokumen 8165"/>
        <s v="Label Harga 1755"/>
        <s v="Poster Ilustrasi 1419"/>
        <s v="Binder Kancing A4 7835"/>
        <s v="Kaligrafi Dinding 4786"/>
        <s v="Kertas Foto 4906"/>
        <s v="Label Harga 7997"/>
        <s v="Smartphone Entry Level 4391"/>
        <s v="Label Harga 0419"/>
        <s v="Box Arsip 5512"/>
        <s v="Poster Ilustrasi 9611"/>
        <s v="Karpet Kantor 3178"/>
        <s v="Kursi Lipat 0731"/>
        <s v="Kertas HVS F4 9663"/>
        <s v="Binder Plastik A4 3304"/>
        <s v="Binder Plastik A4 3048"/>
        <s v="Label Stiker 8370"/>
        <s v="Feature Phone Dual SIM 8001"/>
        <s v="Box Arsip 4074"/>
        <s v="Gorden 3472"/>
        <s v="Kertas HVS A4 2325"/>
        <s v="Lukisan Cat Air 5277"/>
        <s v="Kursi Lipat 6106"/>
        <s v="Keyboard USB 1549"/>
        <s v="Lukisan Cat Air 3013"/>
        <s v="Lukisan Cat Air 6385"/>
        <s v="Keyboard USB 2329"/>
        <s v="Label Stiker 4224"/>
        <s v="Amplop Coklat 1256"/>
        <s v="Feature Phone Dual SIM 0649"/>
        <s v="Meja Rapat 0197"/>
        <s v="Meja Belajar 0580"/>
        <s v="Meja Belajar 7162"/>
        <s v="Lukisan Kanvas 9212"/>
        <s v="Amplop Coklat 8238"/>
        <s v="Rak Buku Kayu 4484"/>
        <s v="Kaligrafi Dinding 5914"/>
        <s v="Lemari Arsip 8169"/>
        <s v="Label Harga 0481"/>
        <s v="Smartphone Entry Level 5560"/>
        <s v="Lemari Arsip 4396"/>
        <s v="Kursi Kerja Ergonomis 7669"/>
        <s v="Binder Kulit A4 5197"/>
        <s v="Binder Kancing A4 5711"/>
        <s v="Ordner Arsip A4 0758"/>
        <s v="Binder Kulit A4 8005"/>
        <s v="Mesin Penghancur Kertas 0026"/>
        <s v="Binder Kulit A4 4625"/>
        <s v="Kursi Kantor 7095"/>
        <s v="Flashdisk 5458"/>
        <s v="Box Arsip 8580"/>
        <s v="Binder Kulit A4 7617"/>
        <s v="Ordner Arsip A4 1126"/>
        <s v="Kertas HVS F4 8051"/>
        <s v="Gorden 8159"/>
        <s v="Kertas HVS A4 5155"/>
        <s v="Kertas HVS A4 4509"/>
        <s v="Smartphone Entry Level 9089"/>
        <s v="Dispenser Air 8775"/>
        <s v="Amplop Putih 4357"/>
        <s v="Box Arsip 4771"/>
        <s v="Kertas HVS F4 6715"/>
        <s v="Lukisan Kanvas 3208"/>
        <s v="Binder Kulit A4 8057"/>
        <s v="Lampu Meja 2600"/>
        <s v="Label Stiker 3236"/>
        <s v="Headset 6843"/>
        <s v="Kertas HVS A4 8698"/>
        <s v="Ordner Arsip A4 3978"/>
        <s v="Lukisan Cat Air 2125"/>
        <s v="Binder Plastik A4 7636"/>
        <s v="Lemari Arsip 4277"/>
        <s v="Lukisan Cat Air 6565"/>
        <s v="Poster Ilustrasi 1075"/>
        <s v="Perlengkapan Kantor 0314"/>
        <s v="Box Arsip 3747"/>
        <s v="Meja Belajar 8410"/>
        <s v="Kertas Foto 0269"/>
        <s v="Mouse Wireless 9880"/>
        <s v="Lukisan Cat Air 0285"/>
        <s v="Binder Kancing A4 5547"/>
        <s v="Flashdisk 9458"/>
        <s v="Kertas Foto 6096"/>
        <s v="Lampu Meja 5803"/>
        <s v="Gorden 3668"/>
        <s v="Perlengkapan Kantor 9253"/>
        <s v="Mouse Wireless 8660"/>
        <s v="Meja Belajar 1185"/>
        <s v="Binder Kulit A4 9533"/>
        <s v="Kertas HVS F4 8192"/>
        <s v="Kertas Foto 3193"/>
        <s v="Lampu Meja 3175"/>
        <s v="Smartphone Entry Level 4198"/>
        <s v="Kertas HVS F4 8427"/>
        <s v="Meja Belajar 0753"/>
        <s v="Paper Clip 7046"/>
        <s v="Meja Rapat 1642"/>
        <s v="Meja Kerja 8757"/>
        <s v="Flashdisk 0082"/>
        <s v="Mouse Wireless 6708"/>
        <s v="Mouse Wireless 6012"/>
        <s v="Box Arsip 8597"/>
        <s v="Kertas HVS F4 3310"/>
        <s v="Penjepit Kertas 1496"/>
        <s v="Smartphone Android 0792"/>
        <s v="Feature Phone Dual SIM 9155"/>
        <s v="Ordner Arsip A4 5382"/>
        <s v="Feature Phone Dual SIM 8008"/>
        <s v="Poster Ilustrasi 6795"/>
        <s v="Feature Phone Dual SIM 1311"/>
        <s v="Kertas HVS F4 1742"/>
        <s v="Binder Kancing A4 9883"/>
        <s v="Smartphone Entry Level 7063"/>
        <s v="Penjepit Kertas 2555"/>
        <s v="Label Harga 8921"/>
        <s v="Poster Ilustrasi 9567"/>
        <s v="Binder Kancing A4 1143"/>
        <s v="Mesin Penghancur Kertas 5504"/>
        <s v="Gorden 5502"/>
        <s v="Mesin Laminating 8960"/>
        <s v="Kaligrafi Dinding 9490"/>
        <s v="Lukisan Kanvas 5416"/>
        <s v="Kursi Kerja Ergonomis 1140"/>
        <s v="Headset 4807"/>
        <s v="Isi Staples 8000"/>
        <s v="Amplop Coklat 8448"/>
        <s v="Gorden 3051"/>
        <s v="Kertas Foto 1138"/>
        <s v="Ordner Arsip A4 4778"/>
        <s v="Meja Belajar 6144"/>
        <s v="Rak Dokumen 3119"/>
        <s v="Gorden 2578"/>
        <s v="Lemari Arsip 1971"/>
        <s v="Binder Kulit A4 6201"/>
        <s v="Binder Plastik A4 8344"/>
        <s v="Amplop Coklat 4324"/>
        <s v="Lampu Meja 7783"/>
        <s v="Binder Plastik A4 5928"/>
        <s v="Kursi Kerja Ergonomis 6088"/>
        <s v="Smartphone Entry Level 9984"/>
        <s v="Mesin Penghancur Kertas 2168"/>
        <s v="Poster Ilustrasi 1943"/>
        <s v="Lampu Meja 9658"/>
        <s v="Kertas HVS A4 0890"/>
        <s v="Lukisan Cat Air 2461"/>
        <s v="Ordner Arsip A4 7130"/>
        <s v="Kursi Lipat 1676"/>
        <s v="Box Arsip 5634"/>
        <s v="Label Stiker 8470"/>
        <s v="Lukisan Kanvas 5752"/>
        <s v="Rak Dokumen 7009"/>
        <s v="Smartphone Entry Level 8168"/>
        <s v="Binder Plastik A4 7632"/>
        <s v="Label Stiker 6888"/>
        <s v="Rak Dokumen 9442"/>
        <s v="Gorden 2554"/>
        <s v="Smartphone Android 8806"/>
        <s v="Kursi Lipat 2875"/>
        <s v="Box Arsip 3138"/>
        <s v="Lukisan Cat Air 1521"/>
        <s v="Printer Multifungsi 5693"/>
        <s v="Label Stiker 1232"/>
        <s v="Binder Plastik A4 8620"/>
        <s v="Ordner Arsip A4 6738"/>
        <s v="Penjepit Kertas 1863"/>
        <s v="Gorden 1875"/>
        <s v="Kipas Angin 6393"/>
        <s v="Binder Kancing A4 7287"/>
        <s v="Box Arsip 0734"/>
        <s v="Kertas HVS A4 1391"/>
        <s v="Kaligrafi Dinding 4970"/>
        <s v="Kertas HVS A4 0543"/>
        <s v="Kertas HVS F4 0270"/>
        <s v="Binder Kulit A4 4509"/>
        <s v="Kaligrafi Dinding 2682"/>
        <s v="Kursi Kerja Ergonomis 8358"/>
        <s v="Binder Plastik A4 0528"/>
        <s v="Lukisan Cat Air 2993"/>
        <s v="Mesin Fotokopi 3022"/>
        <s v="Lemari Arsip 7777"/>
        <s v="Label Harga 3557"/>
        <s v="Keyboard USB 1181"/>
        <s v="Kertas HVS A4 3755"/>
        <s v="Smartphone Android 7581"/>
        <s v="Perlengkapan Kantor 1889"/>
        <s v="Amplop Coklat 6026"/>
        <s v="Rak Buku Kayu 8462"/>
        <s v="Kertas HVS A4 3860"/>
        <s v="Kursi Kantor 8673"/>
        <s v="Smartphone Entry Level 7293"/>
        <s v="Kipas Angin 8067"/>
        <s v="Gorden 8526"/>
        <s v="Headset 9851"/>
        <s v="Binder Kancing A4 0155"/>
        <s v="Mouse Wireless 1752"/>
        <s v="Kursi Lipat 3380"/>
        <s v="Smartphone Entry Level 3337"/>
        <s v="Meja Kerja 1092"/>
        <s v="Binder Plastik A4 6816"/>
        <s v="Headset 1239"/>
        <s v="Penjepit Kertas 0856"/>
        <s v="Gorden 2489"/>
        <s v="Flashdisk 6566"/>
        <s v="Karpet Kantor 3362"/>
        <s v="Kertas HVS F4 1277"/>
        <s v="Smartphone Android 7133"/>
        <s v="Ordner Arsip A4 2990"/>
        <s v="Lukisan Kanvas 8412"/>
        <s v="Mesin Penghancur Kertas 7020"/>
        <s v="Gorden 5119"/>
        <s v="Lampu Meja 5814"/>
        <s v="Mouse Wireless 4512"/>
        <s v="Amplop Coklat 5736"/>
        <s v="Binder Kulit A4 9841"/>
        <s v="Kertas HVS A4 7888"/>
        <s v="Kertas HVS F4 6507"/>
        <s v="Binder Kancing A4 4987"/>
        <s v="Smartphone Android 8924"/>
        <s v="Binder Kancing A4 1479"/>
        <s v="Kursi Kantor 2102"/>
        <s v="Smartphone Android 9438"/>
        <s v="Feature Phone Dual SIM 5650"/>
        <s v="Binder Plastik A4 7276"/>
        <s v="Kipas Angin 6163"/>
        <s v="Poster Ilustrasi 0575"/>
        <s v="Ordner Arsip A4 1570"/>
        <s v="Kertas HVS A4 2279"/>
        <s v="Smartphone Android 4810"/>
        <s v="Perlengkapan Kantor 1711"/>
        <s v="Kertas HVS A4 7166"/>
        <s v="Mesin Penghancur Kertas 3765"/>
        <s v="Kertas Foto 6837"/>
        <s v="Karpet Kantor 1898"/>
        <s v="Smartphone Android 3300"/>
        <s v="Kursi Kantor 4481"/>
        <s v="Rak Buku Besi 4823"/>
        <s v="Kursi Kantor 9002"/>
        <s v="Box Arsip 1688"/>
        <s v="Feature Phone Dual SIM 6195"/>
        <s v="Feature Phone Dual SIM 3654"/>
        <s v="Meja Rapat 8521"/>
        <s v="Keyboard USB 2881"/>
        <s v="Box Arsip 7830"/>
        <s v="Binder Kulit A4 7857"/>
        <s v="Ordner Arsip A4 7282"/>
        <s v="Smartphone Entry Level 6024"/>
        <s v="Smartphone Android 8110"/>
        <s v="Dispenser Air 3300"/>
        <s v="Kertas HVS A4 2964"/>
        <s v="Meja Kerja 8568"/>
        <s v="Binder Kulit A4 9393"/>
        <s v="Kertas HVS A4 2614"/>
        <s v="Feature Phone Dual SIM 3182"/>
        <s v="Feature Phone Dual SIM 4669"/>
        <s v="Gorden 8594"/>
        <s v="Smartphone Android 9074"/>
        <s v="Lukisan Cat Air 4685"/>
        <s v="Binder Plastik A4 9648"/>
        <s v="Mesin Penghancur Kertas 3156"/>
        <s v="Lemari Arsip 7678"/>
        <s v="Dispenser Air 1501"/>
        <s v="Binder Kancing A4 9059"/>
        <s v="Kertas Foto 7345"/>
        <s v="Kertas Foto 1155"/>
        <s v="Binder Kancing A4 9187"/>
        <s v="Lampu Meja 2781"/>
        <s v="Feature Phone Dual SIM 7510"/>
        <s v="Gorden 7977"/>
        <s v="Label Harga 7657"/>
        <s v="Meja Belajar 7166"/>
        <s v="Amplop Coklat 7094"/>
        <s v="Gorden 0483"/>
        <s v="Kertas HVS A4 6080"/>
        <s v="Rak Buku Kayu 6382"/>
        <s v="Mesin Penghancur Kertas 7761"/>
        <s v="Binder Kulit A4 5805"/>
        <s v="Binder Kulit A4 4537"/>
        <s v="Perlengkapan Kantor 5263"/>
        <s v="Meja Belajar 7480"/>
        <s v="Kaligrafi Dinding 8458"/>
        <s v="Amplop Putih 0129"/>
        <s v="Meja Kerja 5102"/>
        <s v="Rak Dokumen 9189"/>
        <s v="Kursi Kantor 2554"/>
        <s v="Kursi Lipat 5700"/>
        <s v="Mouse Wireless 8172"/>
        <s v="Feature Phone Dual SIM 2792"/>
        <s v="Binder Kulit A4 4069"/>
        <s v="Poster Ilustrasi 3143"/>
        <s v="Meja Rapat 6081"/>
        <s v="Lampu Meja 1592"/>
        <s v="Kaligrafi Dinding 8946"/>
        <s v="Smartphone Entry Level 1002"/>
        <s v="Mesin Penghancur Kertas 3083"/>
        <s v="Perlengkapan Kantor 5783"/>
        <s v="Kaligrafi Dinding 0610"/>
        <s v="Kaligrafi Dinding 3858"/>
        <s v="Gorden 7783"/>
        <s v="Label Harga 2411"/>
        <s v="Rak Buku Besi 8767"/>
        <s v="Ordner Arsip A4 1374"/>
        <s v="Meja Belajar 8979"/>
        <s v="Kertas Foto 2303"/>
        <s v="Amplop Putih 8529"/>
        <s v="Lukisan Kanvas 5568"/>
        <s v="Ordner Arsip A4 3502"/>
        <s v="Kertas HVS A4 2415"/>
        <s v="Penjepit Kertas 6700"/>
        <s v="Mesin Laminating 9044"/>
        <s v="Smartphone Android 3759"/>
        <s v="Lemari Arsip 5702"/>
        <s v="Kertas HVS A4 4022"/>
        <s v="Mesin Laminating 4164"/>
        <s v="Smartphone Android 5289"/>
        <s v="Binder Plastik A4 5304"/>
        <s v="Rak Buku Kayu 1146"/>
        <s v="Lukisan Cat Air 2877"/>
        <s v="Mesin Absensi 3053"/>
        <s v="Gorden 0066"/>
        <s v="Smartphone Entry Level 8295"/>
        <s v="Smartphone Entry Level 0552"/>
        <s v="Gorden 0541"/>
        <s v="Kertas HVS F4 8653"/>
        <s v="Binder Plastik A4 3476"/>
        <s v="Box Arsip 2087"/>
        <s v="Binder Kancing A4 0675"/>
        <s v="Kaligrafi Dinding 4422"/>
        <s v="Lukisan Cat Air 1245"/>
        <s v="Binder Plastik A4 4660"/>
        <s v="Dispenser Air 7967"/>
        <s v="Feature Phone Dual SIM 4469"/>
        <s v="Kursi Lipat 6346"/>
        <s v="Kursi Kerja Ergonomis 3426"/>
        <s v="Binder Kulit A4 9789"/>
        <s v="Lemari Arsip 5631"/>
        <s v="Headset 3783"/>
        <s v="Lukisan Cat Air 0997"/>
        <s v="Perlengkapan Kantor 1510"/>
        <s v="Mouse Wireless 8704"/>
        <s v="Karpet Kantor 5604"/>
        <s v="Meja Rapat 6734"/>
        <s v="Smartphone Entry Level 2702"/>
        <s v="Lukisan Kanvas 6220"/>
        <s v="Isi Staples 4121"/>
        <s v="Binder Kancing A4 9419"/>
        <s v="Kertas HVS A4 8892"/>
        <s v="Kertas HVS A4 8646"/>
        <s v="Binder Plastik A4 9224"/>
        <s v="Lukisan Cat Air 0393"/>
        <s v="Lukisan Cat Air 2277"/>
        <s v="Ordner Arsip A4 3174"/>
        <s v="Kertas HVS A4 6059"/>
        <s v="Ordner Arsip A4 1938"/>
        <s v="Lukisan Cat Air 9097"/>
        <s v="Binder Kancing A4 7391"/>
        <s v="Binder Kulit A4 6133"/>
        <s v="Smartphone Android 4718"/>
        <s v="Feature Phone Dual SIM 6963"/>
        <s v="Kertas HVS A4 5035"/>
        <s v="Ordner Arsip A4 6542"/>
        <s v="Box Arsip 4096"/>
        <s v="Gorden 5635"/>
        <s v="Mouse Wireless 8688"/>
        <s v="Box Arsip 1533"/>
        <s v="Binder Kancing A4 3347"/>
        <s v="Label Stiker 7930"/>
        <s v="Printer Laser 6302"/>
        <s v="Kursi Kerja Ergonomis 8194"/>
        <s v="Kursi Lipat 8110"/>
        <s v="Gorden 1927"/>
        <s v="Kertas HVS F4 7603"/>
        <s v="Kaligrafi Dinding 7802"/>
        <s v="Label Harga 8273"/>
        <s v="Rak Dokumen 2321"/>
        <s v="Binder Kancing A4 8663"/>
        <s v="Feature Phone Dual SIM 2713"/>
        <s v="Karpet Kantor 0180"/>
        <s v="Kertas HVS F4 4619"/>
        <s v="Binder Plastik A4 6644"/>
        <s v="Smartphone Android 5264"/>
        <s v="Kertas Foto 7936"/>
        <s v="Label Harga 4419"/>
        <s v="Smartphone Android 4052"/>
        <s v="Flashdisk 1386"/>
        <s v="Kursi Lipat 0526"/>
        <s v="Smartphone Entry Level 4012"/>
        <s v="Meja Rapat 2665"/>
        <s v="Lukisan Cat Air 4729"/>
        <s v="Kursi Kerja Ergonomis 8008"/>
        <s v="Binder Plastik A4 7476"/>
        <s v="Meja Belajar 0694"/>
        <s v="Binder Kancing A4 6523"/>
        <s v="Smartphone Android 1513"/>
        <s v="Smartphone Android 5882"/>
        <s v="Lampu Meja 7935"/>
        <s v="Poster Ilustrasi 2791"/>
        <s v="Kipas Angin 1850"/>
        <s v="Paper Clip 6968"/>
        <s v="Flashdisk 0778"/>
        <s v="Binder Plastik A4 7348"/>
        <s v="Kursi Kerja Ergonomis 3481"/>
        <s v="Binder Kancing A4 2443"/>
        <s v="Binder Kancing A4 6571"/>
        <s v="Meja Belajar 7334"/>
        <s v="Binder Kulit A4 9469"/>
        <s v="Lukisan Kanvas 0256"/>
        <s v="Binder Plastik A4 6340"/>
        <s v="Kertas HVS A4 1168"/>
        <s v="Flashdisk 7058"/>
        <s v="Kertas HVS A4 1128"/>
        <s v="Lampu Meja 3947"/>
        <s v="Lemari Arsip 3722"/>
        <s v="Kertas HVS A4 9683"/>
        <s v="Kursi Kantor 8559"/>
        <s v="Karpet Kantor 3972"/>
        <s v="Kertas HVS F4 1623"/>
        <s v="Binder Kulit A4 3733"/>
        <s v="Amplop Coklat 2474"/>
        <s v="Kaligrafi Dinding 9530"/>
        <s v="Kursi Kerja Ergonomis 3436"/>
        <s v="Kursi Kerja Ergonomis 5749"/>
        <s v="Poster Ilustrasi 6855"/>
        <s v="Lukisan Cat Air 1781"/>
        <s v="Meja Belajar 4613"/>
        <s v="Headset 7291"/>
        <s v="Rak Dokumen 9499"/>
        <s v="Lukisan Cat Air 1565"/>
        <s v="Keyboard USB 2945"/>
        <s v="Keyboard USB 5409"/>
        <s v="Perlengkapan Kantor 0966"/>
        <s v="Flashdisk 8398"/>
        <s v="Gorden 1796"/>
        <s v="Lemari Arsip 5860"/>
        <s v="Perlengkapan Kantor 8731"/>
        <s v="Mouse Wireless 9180"/>
        <s v="Lampu Meja 4387"/>
        <s v="Headset 1011"/>
        <s v="Ordner Arsip A4 1302"/>
        <s v="Feature Phone Dual SIM 8644"/>
        <s v="Binder Kulit A4 5829"/>
        <s v="Kursi Lipat 5494"/>
        <s v="Label Stiker 0012"/>
        <s v="Karpet Kantor 8607"/>
        <s v="Dispenser Air 3061"/>
        <s v="Gorden 0732"/>
        <s v="Rak Dokumen 4668"/>
        <s v="Kursi Kantor 7616"/>
        <s v="Flashdisk 3946"/>
        <s v="Kertas Foto 2676"/>
        <s v="Isi Staples 0988"/>
        <s v="Lampu Meja 2886"/>
        <s v="Amplop Putih 7383"/>
        <s v="Rak Buku Kayu 0198"/>
        <s v="Kertas Foto 2712"/>
        <s v="Ordner Arsip A4 3434"/>
        <s v="Label Harga 2191"/>
        <s v="Isi Staples 8423"/>
        <s v="Box Arsip 2683"/>
        <s v="Flashdisk 5102"/>
        <s v="Kertas HVS A4 2758"/>
        <s v="Perlengkapan Kantor 0126"/>
        <s v="Kipas Angin 3406"/>
        <s v="Meja Rapat 4051"/>
        <s v="Kertas Foto 0439"/>
        <s v="Dispenser Air 0538"/>
        <s v="Lukisan Cat Air 5349"/>
        <s v="Kertas HVS F4 3947"/>
        <s v="Headset 5799"/>
        <s v="Mesin Penghancur Kertas 1939"/>
        <s v="Smartphone Android 2183"/>
        <s v="Box Arsip 5952"/>
        <s v="Lukisan Kanvas 7576"/>
        <s v="Lukisan Cat Air 7037"/>
        <s v="Keyboard USB 9029"/>
        <s v="Kursi Lipat 5630"/>
        <s v="Kursi Lipat 9802"/>
        <s v="Meja Kerja 7123"/>
        <s v="Smartphone Android 0133"/>
        <s v="Keyboard USB 1413"/>
        <s v="Flashdisk 1246"/>
        <s v="Feature Phone Dual SIM 6492"/>
        <s v="Amplop Coklat 0858"/>
        <s v="Dispenser Air 2203"/>
        <s v="Rak Buku Kayu 7270"/>
        <s v="Rak Dokumen 5027"/>
        <s v="Kipas Angin 6094"/>
        <s v="Karpet Kantor 1147"/>
        <s v="Printer Laser 7646"/>
        <s v="Printer Laser 5965"/>
        <s v="Gorden 6576"/>
        <s v="Karpet Kantor 5442"/>
        <s v="Paper Clip 7683"/>
        <s v="Kertas Foto 9178"/>
        <s v="Binder Kulit A4 3129"/>
        <s v="Label Harga 9983"/>
        <s v="Smartphone Entry Level 4273"/>
        <s v="Kertas HVS F4 4679"/>
        <s v="Lukisan Kanvas 8304"/>
        <s v="Lemari Arsip 4141"/>
        <s v="Penjepit Kertas 2700"/>
        <s v="Karpet Kantor 5282"/>
        <s v="Ordner Arsip A4 3566"/>
        <s v="Binder Plastik A4 2084"/>
        <s v="Lukisan Kanvas 1192"/>
        <s v="Kertas HVS F4 4241"/>
        <s v="Smartphone Entry Level 2691"/>
        <s v="Dispenser Air 4748"/>
        <s v="Perlengkapan Kantor 4195"/>
        <s v="Kursi Kantor 0370"/>
        <s v="Kertas Foto 4235"/>
        <s v="Mesin Penghancur Kertas 6588"/>
        <s v="Binder Kulit A4 1641"/>
        <s v="Kertas HVS F4 9163"/>
        <s v="Binder Plastik A4 6344"/>
        <s v="Mouse Wireless 5956"/>
        <s v="Kertas HVS F4 3959"/>
        <s v="Kertas HVS F4 5046"/>
        <s v="Paper Clip 6719"/>
        <s v="Kaligrafi Dinding 7834"/>
        <s v="Binder Kulit A4 8937"/>
        <s v="Ordner Arsip A4 7002"/>
        <s v="Perlengkapan Kantor 1940"/>
        <s v="Kertas HVS A4 6792"/>
        <s v="Binder Kancing A4 9759"/>
        <s v="Perlengkapan Kantor 6345"/>
        <s v="Poster Ilustrasi 8499"/>
        <s v="Kertas Foto 4910"/>
        <s v="Perlengkapan Kantor 4714"/>
        <s v="Kertas Foto 4938"/>
        <s v="Kertas HVS A4 8073"/>
        <s v="Kertas HVS F4 2983"/>
        <s v="Kertas HVS A4 1752"/>
        <s v="Gorden 0655"/>
        <s v="Smartphone Entry Level 3614"/>
        <s v="Kertas Foto 5254"/>
        <s v="Kertas HVS F4 5498"/>
        <s v="Binder Plastik A4 2684"/>
        <s v="Gorden 4880"/>
        <s v="Kertas HVS A4 1730"/>
        <s v="Binder Plastik A4 4424"/>
        <s v="Gorden 3257"/>
        <s v="Flashdisk 8262"/>
        <s v="Ordner Arsip A4 6390"/>
        <s v="Binder Plastik A4 4128"/>
        <s v="Amplop Coklat 6538"/>
        <s v="Kertas Foto 1600"/>
        <s v="Box Arsip 1010"/>
        <s v="Kertas HVS A4 8848"/>
        <s v="Poster Ilustrasi 4403"/>
        <s v="Kertas Foto 9263"/>
        <s v="Binder Kulit A4 0985"/>
        <s v="Feature Phone Dual SIM 3234"/>
        <s v="Lampu Meja 0930"/>
        <s v="Smartphone Android 1733"/>
        <s v="Meja Belajar 8264"/>
        <s v="Amplop Putih 7521"/>
        <s v="Kertas HVS F4 0420"/>
        <s v="Kertas Foto 7246"/>
        <s v="Meja Belajar 8999"/>
        <s v="Binder Kancing A4 9143"/>
        <s v="Flashdisk 4602"/>
        <s v="Binder Kulit A4 6493"/>
        <s v="Binder Kulit A4 8625"/>
        <s v="Kertas HVS F4 9859"/>
        <s v="Lukisan Kanvas 6104"/>
        <s v="Mesin Laminating 6506"/>
        <s v="Lukisan Kanvas 5316"/>
        <s v="Lampu Meja 2712"/>
        <s v="Kertas Foto 4198"/>
        <s v="Binder Kulit A4 2361"/>
        <s v="Gorden 3084"/>
        <s v="Ordner Arsip A4 3414"/>
        <s v="Meja Kerja 7836"/>
        <s v="Binder Plastik A4 6476"/>
        <s v="Ordner Arsip A4 4042"/>
        <s v="Kertas HVS F4 0763"/>
        <s v="Lampu Meja 7469"/>
        <s v="Mesin Laminating 8462"/>
        <s v="Binder Plastik A4 2336"/>
        <s v="Penjepit Kertas 1782"/>
        <s v="Smartphone Entry Level 8521"/>
        <s v="Perlengkapan Kantor 6183"/>
        <s v="Mouse Wireless 7216"/>
        <s v="Lampu Meja 3165"/>
        <s v="Smartphone Entry Level 1587"/>
        <s v="Box Arsip 4285"/>
        <s v="Feature Phone Dual SIM 4642"/>
        <s v="Isi Staples 4919"/>
        <s v="Mesin Absensi 5611"/>
        <s v="Smartphone Entry Level 3453"/>
        <s v="Kipas Angin 9946"/>
        <s v="Kursi Kantor 0054"/>
        <s v="Lukisan Kanvas 5892"/>
        <s v="Headset 4599"/>
        <s v="Mesin Laminating 5578"/>
        <s v="Isi Staples 7407"/>
        <s v="Kertas Foto 7842"/>
        <s v="Lukisan Cat Air 8733"/>
        <s v="Dispenser Air 6423"/>
        <s v="Poster Ilustrasi 3639"/>
        <s v="Kursi Kantor 1594"/>
        <s v="Rak Dokumen 8639"/>
        <s v="Binder Kancing A4 4163"/>
        <s v="Mesin Penghancur Kertas 7177"/>
        <s v="Headset 0655"/>
        <s v="Gorden 0103"/>
        <s v="Kertas HVS A4 5164"/>
        <s v="Kertas Foto 8975"/>
        <s v="Keyboard USB 1793"/>
        <s v="Label Stiker 7720"/>
        <s v="Kursi Kerja Ergonomis 1039"/>
        <s v="Mesin Absensi 5565"/>
        <s v="Lukisan Kanvas 0112"/>
        <s v="Smartphone Android 4851"/>
        <s v="Dispenser Air 9126"/>
        <s v="Amplop Putih 2473"/>
        <s v="Gorden 7881"/>
        <s v="Ordner Arsip A4 3158"/>
        <s v="Binder Kulit A4 6541"/>
        <s v="Gorden 8766"/>
        <s v="Keyboard USB 9133"/>
        <s v="Mesin Penghancur Kertas 3496"/>
        <s v="Ordner Arsip A4 0394"/>
        <s v="Perlengkapan Kantor 1677"/>
        <s v="Kertas Foto 6978"/>
        <s v="Box Arsip 9838"/>
        <s v="Flashdisk 0186"/>
        <s v="Ordner Arsip A4 3738"/>
        <s v="Kipas Angin 1738"/>
        <s v="Mesin Laminating 6868"/>
        <s v="Kertas HVS A4 0844"/>
        <s v="Binder Kancing A4 2243"/>
        <s v="Label Stiker 9154"/>
        <s v="Smartphone Android 0459"/>
        <s v="Amplop Coklat 9978"/>
        <s v="Mesin Penghancur Kertas 1203"/>
        <s v="Isi Staples 7311"/>
        <s v="Amplop Coklat 8556"/>
        <s v="Feature Phone Dual SIM 3289"/>
        <s v="Karpet Kantor 5612"/>
        <s v="Ordner Arsip A4 0478"/>
        <s v="Amplop Coklat 8274"/>
        <s v="Headset 9291"/>
        <s v="Mesin Laminating 2276"/>
        <s v="Lemari Arsip 4455"/>
        <s v="Lukisan Cat Air 3913"/>
        <s v="Headset 5155"/>
        <s v="Kertas Foto 1449"/>
        <s v="Box Arsip 2311"/>
        <s v="Kertas HVS A4 6636"/>
        <s v="Karpet Kantor 0513"/>
        <s v="Lukisan Cat Air 4233"/>
        <s v="Meja Belajar 0194"/>
        <s v="Mesin Absensi 6643"/>
        <s v="Mesin Laminating 3068"/>
        <s v="Box Arsip 7756"/>
        <s v="Box Arsip 7344"/>
        <s v="Feature Phone Dual SIM 8188"/>
        <s v="Gorden 7223"/>
        <s v="Smartphone Entry Level 0899"/>
        <s v="Kertas HVS F4 0697"/>
        <s v="Rak Buku Kayu 0254"/>
        <s v="Mesin Penghancur Kertas 1683"/>
        <s v="Label Harga 5199"/>
        <s v="Poster Ilustrasi 0839"/>
        <s v="Kertas HVS A4 2662"/>
        <s v="Kertas HVS A4 9861"/>
        <s v="Gorden 8973"/>
        <s v="Poster Ilustrasi 1039"/>
        <s v="Smartphone Entry Level 9261"/>
        <s v="Mesin Penghancur Kertas 8295"/>
        <s v="Amplop Putih 4593"/>
        <s v="Printer Laser 7357"/>
        <s v="Smartphone Android 6917"/>
        <s v="Lampu Meja 2430"/>
        <s v="Poster Ilustrasi 3179"/>
        <s v="Lemari Arsip 0839"/>
        <s v="Kursi Kerja Ergonomis 5009"/>
        <s v="Kertas HVS A4 3847"/>
        <s v="Binder Plastik A4 4320"/>
        <s v="Binder Plastik A4 5432"/>
        <s v="Ordner Arsip A4 5526"/>
        <s v="Lemari Arsip 1369"/>
        <s v="Ordner Arsip A4 9394"/>
        <s v="Kertas Foto 3660"/>
        <s v="Box Arsip 9454"/>
        <s v="Dispenser Air 6993"/>
        <s v="Kipas Angin 0450"/>
        <s v="Binder Plastik A4 5220"/>
        <s v="Headset 3919"/>
        <s v="Ordner Arsip A4 3078"/>
        <s v="Mesin Penghancur Kertas 9630"/>
        <s v="Kursi Lipat 6447"/>
        <s v="Keyboard USB 2649"/>
        <s v="Karpet Kantor 6890"/>
        <s v="Lampu Meja 6635"/>
        <s v="Kertas HVS F4 5359"/>
        <s v="Lemari Arsip 9753"/>
        <s v="Label Stiker 2438"/>
        <s v="Gorden 1091"/>
        <s v="Mesin Laminating 5976"/>
        <s v="Ordner Arsip A4 2826"/>
        <s v="Lampu Meja 6216"/>
        <s v="Lampu Meja 6427"/>
        <s v="Lemari Arsip 4973"/>
        <s v="Kertas Foto 5180"/>
        <s v="Label Harga 8139"/>
        <s v="Kertas HVS A4 1801"/>
        <s v="Kipas Angin 3575"/>
        <s v="Kertas Foto 2165"/>
        <s v="Penjepit Kertas 4482"/>
        <s v="Paper Clip 4589"/>
        <s v="Smartphone Entry Level 0656"/>
        <s v="Amplop Putih 9143"/>
        <s v="Kertas HVS F4 8256"/>
        <s v="Mouse Wireless 4012"/>
        <s v="Perlengkapan Kantor 8704"/>
        <s v="Label Harga 6487"/>
        <s v="Mouse Wireless 8976"/>
        <s v="Kursi Kantor 4640"/>
        <s v="Amplop Coklat 5392"/>
        <s v="Label Stiker 8204"/>
        <s v="Label Stiker 8536"/>
        <s v="Kursi Kantor 8743"/>
        <s v="Rak Dokumen 0541"/>
        <s v="Headset 5755"/>
        <s v="Lemari Arsip 4203"/>
        <s v="Kertas HVS A4 9043"/>
        <s v="Headset 3859"/>
        <s v="Amplop Coklat 7616"/>
        <s v="Mesin Laminating 6052"/>
        <s v="Kursi Kantor 0067"/>
        <s v="Keyboard USB 5969"/>
        <s v="Box Arsip 4522"/>
        <s v="Lampu Meja 6160"/>
        <s v="Karpet Kantor 2161"/>
        <s v="Rak Dokumen 7289"/>
        <s v="Rak Dokumen 4719"/>
        <s v="Perlengkapan Kantor 3445"/>
        <s v="Amplop Putih 6711"/>
        <s v="Lemari Arsip 3670"/>
        <s v="Flashdisk 3882"/>
        <s v="Meja Rapat 3302"/>
        <s v="Ordner Arsip A4 9462"/>
        <s v="Kursi Kantor 4949"/>
        <s v="Kertas Foto 3171"/>
        <s v="Mesin Fotokopi 3054"/>
        <s v="Mesin Penghancur Kertas 9341"/>
        <s v="Box Arsip 2851"/>
        <s v="Mouse Wireless 6320"/>
        <s v="Lemari Arsip 8914"/>
        <s v="Kursi Kerja Ergonomis 0148"/>
        <s v="Binder Kulit A4 2937"/>
        <s v="Amplop Coklat 4290"/>
        <s v="Kursi Kantor 4556"/>
        <s v="Smartphone Android 8751"/>
        <s v="Kertas HVS F4 2462"/>
        <s v="Binder Kulit A4 5397"/>
        <s v="Kertas HVS F4 3627"/>
        <s v="Binder Kulit A4 1269"/>
        <s v="Feature Phone Dual SIM 0265"/>
        <s v="Lemari Arsip 7133"/>
        <s v="Label Stiker 4090"/>
        <s v="Meja Kerja 9208"/>
        <s v="Kertas HVS F4 2545"/>
        <s v="Binder Plastik A4 6504"/>
        <s v="Lukisan Cat Air 0089"/>
        <s v="Meja Rapat 1492"/>
        <s v="Karpet Kantor 5053"/>
        <s v="Penjepit Kertas 5606"/>
        <s v="Binder Kancing A4 6867"/>
        <s v="Headset 5839"/>
        <s v="Karpet Kantor 3082"/>
        <s v="Perlengkapan Kantor 0475"/>
        <s v="Perlengkapan Kantor 3744"/>
        <s v="Smartphone Entry Level 7972"/>
        <s v="Mouse Wireless 4216"/>
        <s v="Lampu Meja 1065"/>
        <s v="Kaligrafi Dinding 4922"/>
        <s v="Flashdisk 9550"/>
        <s v="Karpet Kantor 3683"/>
        <s v="Penjepit Kertas 6125"/>
        <s v="Kaligrafi Dinding 7674"/>
        <s v="Ordner Arsip A4 3362"/>
        <s v="Kertas Foto 1967"/>
        <s v="Ordner Arsip A4 4602"/>
        <s v="Rak Dokumen 2897"/>
        <s v="Rak Dokumen 7413"/>
        <s v="Lampu Meja 3003"/>
        <s v="Smartphone Android 3784"/>
        <s v="Kertas HVS A4 3722"/>
        <s v="Karpet Kantor 1651"/>
        <s v="Isi Staples 1641"/>
        <s v="Label Harga 9053"/>
        <s v="Smartphone Entry Level 6639"/>
        <s v="Rak Dokumen 9851"/>
        <s v="Feature Phone Dual SIM 1216"/>
        <s v="Lemari Arsip 6492"/>
        <s v="Smartphone Android 8972"/>
        <s v="Meja Rapat 4621"/>
        <s v="Karpet Kantor 6237"/>
        <s v="Flashdisk 2362"/>
        <s v="Kertas Foto 8951"/>
        <s v="Feature Phone Dual SIM 9746"/>
        <s v="Binder Plastik A4 1580"/>
        <s v="Mesin Absensi 0633"/>
        <s v="Lukisan Cat Air 5549"/>
        <s v="Flashdisk 2774"/>
        <s v="Ordner Arsip A4 6094"/>
        <s v="Isi Staples 7601"/>
        <s v="Mesin Laminating 9536"/>
        <s v="Lemari Arsip 6622"/>
        <s v="Lampu Meja 3514"/>
        <s v="Kursi Kantor 3058"/>
        <s v="Mouse Wireless 0768"/>
        <s v="Box Arsip 0431"/>
        <s v="Lukisan Kanvas 7616"/>
        <s v="Perlengkapan Kantor 8065"/>
        <s v="Binder Kulit A4 1649"/>
        <s v="Smartphone Entry Level 6775"/>
        <s v="Kertas HVS F4 0680"/>
        <s v="Kertas Foto 7293"/>
        <s v="Rak Buku Kayu 4224"/>
        <s v="Lampu Meja 8236"/>
        <s v="Lampu Meja 1347"/>
        <s v="Kertas HVS A4 7747"/>
        <s v="Label Stiker 1222"/>
        <s v="Kertas HVS A4 5072"/>
        <s v="Lemari Arsip 3245"/>
        <s v="Poster Ilustrasi 7023"/>
        <s v="Kertas HVS A4 7887"/>
        <s v="Kaligrafi Dinding 5922"/>
        <s v="Ordner Arsip A4 4242"/>
        <s v="Smartphone Android 6866"/>
        <s v="Kertas HVS F4 7835"/>
        <s v="Smartphone Android 8597"/>
        <s v="Karpet Kantor 4258"/>
        <s v="Rak Buku Besi 7641"/>
        <s v="Kertas HVS F4 3126"/>
        <s v="Kursi Lipat 0210"/>
        <s v="Lukisan Cat Air 8497"/>
        <s v="Kertas Foto 8763"/>
        <s v="Ordner Arsip A4 9062"/>
        <s v="Rak Dokumen 9065"/>
        <s v="Keyboard USB 0921"/>
        <s v="Meja Belajar 7806"/>
        <s v="Kertas Foto 1290"/>
        <s v="Rak Dokumen 5634"/>
        <s v="Kertas HVS F4 0961"/>
        <s v="Kertas HVS A4 6293"/>
        <s v="Kertas HVS F4 7251"/>
        <s v="Poster Ilustrasi 0639"/>
        <s v="Gorden 2194"/>
        <s v="Amplop Putih 1291"/>
        <s v="Rak Buku Kayu 0478"/>
        <s v="Label Stiker 9940"/>
        <s v="Feature Phone Dual SIM 0398"/>
        <s v="Kursi Kantor 5261"/>
        <s v="Binder Plastik A4 7384"/>
        <s v="Kertas HVS A4 8505"/>
        <s v="Mesin Penghancur Kertas 2005"/>
        <s v="Lampu Meja 8372"/>
        <s v="Smartphone Entry Level 6817"/>
        <s v="Binder Plastik A4 7812"/>
        <s v="Binder Plastik A4 3904"/>
        <s v="Binder Kancing A4 1247"/>
        <s v="Meja Rapat 7269"/>
        <s v="Gorden 1098"/>
        <s v="Box Arsip 3910"/>
        <s v="Meja Rapat 9719"/>
        <s v="Rak Dokumen 0961"/>
        <s v="Rak Buku Kayu 0240"/>
        <s v="Smartphone Android 7774"/>
        <s v="Mouse Wireless 2456"/>
        <s v="Kertas HVS F4 0771"/>
        <s v="Kertas Foto 1400"/>
        <s v="Binder Plastik A4 8388"/>
        <s v="Amplop Coklat 2574"/>
        <s v="Kertas HVS F4 3070"/>
        <s v="Kertas Foto 9539"/>
        <s v="Dispenser Air 3518"/>
        <s v="Kertas HVS A4 3469"/>
        <s v="Amplop Coklat 3066"/>
        <s v="Mesin Penghancur Kertas 4536"/>
        <s v="Kursi Kerja Ergonomis 3522"/>
        <s v="Lampu Meja 3498"/>
        <s v="Amplop Putih 5257"/>
        <s v="Binder Plastik A4 7072"/>
        <s v="Amplop Putih 7239"/>
        <s v="Kursi Lipat 4522"/>
        <s v="Karpet Kantor 7905"/>
        <s v="Smartphone Android 1686"/>
        <s v="Kertas HVS F4 8615"/>
        <s v="Lemari Arsip 5343"/>
        <s v="Lampu Meja 3756"/>
        <s v="Kursi Kerja Ergonomis 2485"/>
        <s v="Binder Kulit A4 0945"/>
        <s v="Kursi Kerja Ergonomis 1826"/>
        <s v="Mouse Wireless 5432"/>
        <s v="Label Stiker 1330"/>
        <s v="Rak Buku Besi 7531"/>
        <s v="Kaligrafi Dinding 7186"/>
        <s v="Smartphone Entry Level 9027"/>
        <s v="Label Stiker 9294"/>
        <s v="Kertas HVS F4 6863"/>
        <s v="Meja Rapat 6013"/>
        <s v="Smartphone Entry Level 9919"/>
        <s v="Label Harga 2759"/>
        <s v="Kertas HVS A4 0205"/>
        <s v="Karpet Kantor 8299"/>
        <s v="Lukisan Cat Air 8765"/>
        <s v="Rak Buku Besi 0701"/>
        <s v="Flashdisk 0302"/>
        <s v="Amplop Putih 0143"/>
        <s v="Label Harga 3497"/>
        <s v="Amplop Coklat 8336"/>
        <s v="Gorden 7397"/>
        <s v="Kursi Lipat 6669"/>
        <s v="Kursi Lipat 1728"/>
        <s v="Kertas HVS A4 2623"/>
        <s v="Karpet Kantor 1653"/>
        <s v="Smartphone Android 4971"/>
        <s v="Karpet Kantor 0991"/>
        <s v="Headset 9731"/>
        <s v="Label Harga 8669"/>
        <s v="Flashdisk 6182"/>
        <s v="Gorden 2164"/>
        <s v="Feature Phone Dual SIM 5748"/>
        <s v="Smartphone Entry Level 4237"/>
        <s v="Smartphone Android 0802"/>
        <s v="Lemari Arsip 8446"/>
        <s v="Kipas Angin 9858"/>
        <s v="Box Arsip 8734"/>
        <s v="Feature Phone Dual SIM 9456"/>
        <s v="Box Arsip 7147"/>
        <s v="Kertas HVS A4 1687"/>
        <s v="Lemari Arsip 4379"/>
        <s v="Binder Plastik A4 4856"/>
        <s v="Smartphone Entry Level 5143"/>
        <s v="Kertas HVS A4 6552"/>
        <s v="Kertas HVS A4 2438"/>
        <s v="Kertas HVS F4 6994"/>
        <s v="Printer Multifungsi 3218"/>
        <s v="Kursi Lipat 8688"/>
        <s v="Binder Kulit A4 9413"/>
        <s v="Kertas HVS F4 8419"/>
        <s v="Binder Plastik A4 9976"/>
        <s v="Meja Rapat 8693"/>
        <s v="Box Arsip 5845"/>
        <s v="Lampu Meja 4066"/>
        <s v="Lampu Meja 7617"/>
        <s v="Penjepit Kertas 0513"/>
        <s v="Headset 3459"/>
        <s v="Meja Kerja 4169"/>
        <s v="Feature Phone Dual SIM 8813"/>
        <s v="Karpet Kantor 9344"/>
        <s v="Binder Plastik A4 3756"/>
        <s v="Paper Clip 2193"/>
        <s v="Lampu Meja 5617"/>
        <s v="Headset 5407"/>
        <s v="Smartphone Entry Level 1082"/>
        <s v="Smartphone Entry Level 7615"/>
        <s v="Isi Staples 9193"/>
        <s v="Box Arsip 9740"/>
        <s v="Kursi Lipat 3577"/>
        <s v="Binder Plastik A4 8700"/>
        <s v="Smartphone Android 2576"/>
        <s v="Keyboard USB 2285"/>
        <s v="Meja Kerja 3235"/>
        <s v="Dispenser Air 5396"/>
        <s v="Kursi Kantor 8793"/>
        <s v="Lukisan Cat Air 3985"/>
        <s v="Dispenser Air 2957"/>
        <s v="Headset 1531"/>
        <s v="Kursi Kantor 3756"/>
        <s v="Label Stiker 3556"/>
        <s v="Binder Plastik A4 8828"/>
        <s v="Binder Kulit A4 5009"/>
        <s v="Box Arsip 2502"/>
        <s v="Mesin Penghancur Kertas 3832"/>
        <s v="Kertas HVS F4 0550"/>
        <s v="Meja Kerja 3384"/>
        <s v="Dispenser Air 6221"/>
        <s v="Lampu Meja 6832"/>
        <s v="Lampu Meja 1615"/>
        <s v="Flashdisk 9450"/>
        <s v="Dispenser Air 8550"/>
        <s v="Smartphone Entry Level 4808"/>
        <s v="Kipas Angin 6209"/>
        <s v="Kursi Kerja Ergonomis 7821"/>
        <s v="Lukisan Cat Air 3909"/>
        <s v="Perlengkapan Kantor 9353"/>
        <s v="Rak Dokumen 1866"/>
        <s v="Box Arsip 4781"/>
        <s v="Gorden 0748"/>
        <s v="Kertas HVS F4 3297"/>
        <s v="Box Arsip 9633"/>
        <s v="Mouse Wireless 6628"/>
        <s v="Isi Staples 8193"/>
        <s v="Kertas HVS F4 4424"/>
        <s v="Poster Ilustrasi 4659"/>
        <s v="Kertas HVS A4 6313"/>
        <s v="Kipas Angin 8620"/>
        <s v="Rak Dokumen 0329"/>
        <s v="Binder Kulit A4 8493"/>
        <s v="Mesin Absensi 0405"/>
        <s v="Smartphone Entry Level 6430"/>
        <s v="Label Stiker 4988"/>
        <s v="Lampu Meja 5406"/>
        <s v="Kertas Foto 0622"/>
        <s v="Smartphone Entry Level 4741"/>
        <s v="Lemari Arsip 6376"/>
        <s v="Mesin Penghancur Kertas 9419"/>
        <s v="Headset 1639"/>
        <s v="Kursi Lipat 8364"/>
        <s v="Smartphone Entry Level 9187"/>
        <s v="Flashdisk 0414"/>
        <s v="Headset 9507"/>
        <s v="Rak Buku Besi 0303"/>
        <s v="Keyboard USB 5029"/>
        <s v="Kertas HVS F4 5719"/>
        <s v="Rak Buku Kayu 7504"/>
        <s v="Mesin Laminating 1890"/>
        <s v="Smartphone Android 3585"/>
        <s v="Kertas Foto 3553"/>
        <s v="Kertas Foto 1810"/>
        <s v="Kaligrafi Dinding 0874"/>
        <s v="Mesin Penghancur Kertas 0272"/>
        <s v="Headset 8479"/>
        <s v="Smartphone Android 3281"/>
        <s v="Feature Phone Dual SIM 2301"/>
        <s v="Gorden 8734"/>
        <s v="Ordner Arsip A4 9190"/>
        <s v="Label Stiker 5478"/>
        <s v="Kertas Foto 6708"/>
        <s v="Feature Phone Dual SIM 5001"/>
        <s v="Kertas HVS A4 2606"/>
        <s v="Mesin Laminating 7360"/>
        <s v="Lampu Meja 8429"/>
        <s v="Karpet Kantor 3251"/>
        <s v="Gorden 3351"/>
        <s v="Kertas HVS A4 8918"/>
        <s v="Keyboard USB 2977"/>
        <s v="Rak Buku Kayu 4418"/>
        <s v="Kertas HVS A4 4651"/>
        <s v="Smartphone Entry Level 6921"/>
        <s v="Binder Kulit A4 7041"/>
        <s v="Flashdisk 1138"/>
        <s v="Kertas HVS F4 7633"/>
        <s v="Kipas Angin 7881"/>
        <s v="Feature Phone Dual SIM 2673"/>
        <s v="Kipas Angin 8494"/>
        <s v="Binder Plastik A4 7696"/>
        <s v="Rak Buku Besi 5889"/>
        <s v="Smartphone Entry Level 2653"/>
        <s v="Kaligrafi Dinding 3622"/>
        <s v="Dispenser Air 2197"/>
        <s v="Smartphone Android 5142"/>
        <s v="Karpet Kantor 3745"/>
        <s v="Printer Multifungsi 8612"/>
        <s v="Feature Phone Dual SIM 8487"/>
        <s v="Flashdisk 3430"/>
        <s v="Kursi Kerja Ergonomis 6641"/>
        <s v="Poster Ilustrasi 9891"/>
        <s v="Kertas HVS A4 3808"/>
        <s v="Smartphone Android 4143"/>
        <s v="Kaligrafi Dinding 5826"/>
        <s v="Gorden 4345"/>
        <s v="Poster Ilustrasi 5983"/>
        <s v="Feature Phone Dual SIM 4394"/>
        <s v="Mouse Wireless 8928"/>
        <s v="Lemari Arsip 6361"/>
        <s v="Kertas HVS F4 8373"/>
        <s v="Box Arsip 6923"/>
        <s v="Binder Kancing A4 8839"/>
        <s v="Perlengkapan Kantor 0260"/>
        <s v="Lemari Arsip 1280"/>
        <s v="Amplop Coklat 0282"/>
        <s v="Kertas Foto 5678"/>
        <s v="Box Arsip 2917"/>
        <s v="Keyboard USB 5501"/>
        <s v="Kertas HVS A4 1055"/>
        <s v="Binder Plastik A4 8432"/>
        <s v="Kaligrafi Dinding 5546"/>
        <s v="Mesin Penghancur Kertas 7509"/>
        <s v="Gorden 2841"/>
        <s v="Kertas Foto 2408"/>
        <s v="Dispenser Air 3063"/>
        <s v="Kertas HVS F4 0474"/>
        <s v="Flashdisk 9854"/>
        <s v="Kertas HVS F4 6645"/>
        <s v="Kertas HVS A4 8038"/>
        <s v="Flashdisk 6766"/>
        <s v="Kursi Kantor 5665"/>
        <s v="Kipas Angin 9337"/>
        <s v="Feature Phone Dual SIM 9348"/>
        <s v="Lampu Meja 1767"/>
        <s v="Mesin Absensi 3725"/>
        <s v="Binder Kancing A4 0987"/>
        <s v="Mouse Wireless 2636"/>
        <s v="Lampu Meja 9672"/>
        <s v="Dispenser Air 6660"/>
        <s v="Lukisan Kanvas 8872"/>
        <s v="Feature Phone Dual SIM 8115"/>
        <s v="Gorden 6452"/>
        <s v="Binder Plastik A4 9336"/>
        <s v="Headset 6863"/>
        <s v="Kipas Angin 7895"/>
        <s v="Meja Belajar 2372"/>
        <s v="Rak Dokumen 3487"/>
        <s v="Kipas Angin 1923"/>
        <s v="Printer Laser 1541"/>
        <s v="Lampu Meja 8552"/>
        <s v="Kertas HVS F4 1569"/>
        <s v="Lemari Arsip 9243"/>
        <s v="Meja Rapat 3451"/>
        <s v="Smartphone Android 5853"/>
        <s v="Mesin Penghancur Kertas 6819"/>
        <s v="Gorden 1168"/>
        <s v="Rak Buku Kayu 4926"/>
        <s v="Kursi Kerja Ergonomis 9846"/>
        <s v="Binder Plastik A4 8212"/>
        <s v="Flashdisk 4850"/>
        <s v="Penjepit Kertas 8255"/>
        <s v="Lukisan Kanvas 0976"/>
        <s v="Binder Kancing A4 2435"/>
        <s v="Kertas HVS A4 6758"/>
        <s v="Label Harga 7901"/>
        <s v="Headset 1867"/>
        <s v="Box Arsip 9150"/>
        <s v="Smartphone Android 7128"/>
        <s v="Kursi Lipat 3274"/>
        <s v="Amplop Coklat 8686"/>
        <s v="Karpet Kantor 8175"/>
        <s v="Gorden 0350"/>
        <s v="Kursi Lipat 5746"/>
        <s v="Smartphone Entry Level 4562"/>
        <s v="Lukisan Kanvas 2568"/>
        <s v="Kursi Kerja Ergonomis 4836"/>
        <s v="Mesin Laminating 6982"/>
        <s v="Kipas Angin 8008"/>
        <s v="Lampu Meja 8657"/>
        <s v="Lampu Meja 0435"/>
        <s v="Smartphone Android 4831"/>
        <s v="Perlengkapan Kantor 1121"/>
        <s v="Feature Phone Dual SIM 3831"/>
        <s v="Poster Ilustrasi 6587"/>
        <s v="Perlengkapan Kantor 1210"/>
        <s v="Kipas Angin 4986"/>
        <s v="Kaligrafi Dinding 4630"/>
        <s v="Feature Phone Dual SIM 9987"/>
        <s v="Gorden 5274"/>
        <s v="Meja Belajar 2689"/>
        <s v="Kipas Angin 5007"/>
        <s v="Kursi Lipat 1688"/>
        <s v="Kertas HVS F4 9028"/>
        <s v="Kertas Foto 8263"/>
        <s v="Amplop Coklat 5942"/>
        <s v="Lukisan Kanvas 3624"/>
        <s v="Amplop Putih 2165"/>
        <s v="Label Harga 1111"/>
        <s v="Kertas HVS A4 5945"/>
        <s v="Binder Kancing A4 3483"/>
        <s v="Mesin Laminating 1058"/>
        <s v="Perlengkapan Kantor 7969"/>
        <s v="Mouse Wireless 3416"/>
        <s v="Kertas Foto 3758"/>
        <s v="Lukisan Cat Air 5957"/>
        <s v="Kertas HVS A4 3640"/>
        <s v="Karpet Kantor 9944"/>
        <s v="Kertas HVS F4 8368"/>
        <s v="Dispenser Air 3548"/>
        <s v="Rak Buku Kayu 1264"/>
        <s v="Karpet Kantor 9967"/>
        <s v="Paper Clip 1180"/>
        <s v="Rak Dokumen 6041"/>
        <s v="Label Stiker 0434"/>
        <s v="Kertas Foto 0027"/>
        <s v="Mouse Wireless 3088"/>
        <s v="Gorden 1821"/>
        <s v="Smartphone Android 8842"/>
        <s v="Rak Dokumen 0467"/>
        <s v="Kertas HVS A4 5646"/>
        <s v="Feature Phone Dual SIM 8298"/>
        <s v="Flashdisk 9798"/>
        <s v="Kertas HVS A4 8115"/>
        <s v="Amplop Putih 7197"/>
        <s v="Kertas HVS A4 7638"/>
        <s v="Ordner Arsip A4 1782"/>
        <s v="Binder Kancing A4 0943"/>
        <s v="Kertas Foto 1972"/>
        <s v="Gorden 1872"/>
        <s v="Label Stiker 2026"/>
        <s v="Kertas HVS F4 8869"/>
        <s v="Flashdisk 4070"/>
        <s v="Binder Plastik A4 6832"/>
        <s v="Smartphone Android 7652"/>
        <s v="Keyboard USB 2733"/>
        <s v="Karpet Kantor 8860"/>
        <s v="Kaligrafi Dinding 5734"/>
        <s v="Kursi Lipat 8608"/>
        <s v="Kertas Foto 7245"/>
        <s v="Rak Buku Kayu 8632"/>
        <s v="Lukisan Cat Air 0973"/>
        <s v="Kertas HVS A4 0338"/>
        <s v="Kertas Foto 9023"/>
        <s v="Lampu Meja 1881"/>
        <s v="Kursi Kerja Ergonomis 2841"/>
        <s v="Karpet Kantor 9167"/>
        <s v="Smartphone Android 4554"/>
        <s v="Poster Ilustrasi 6203"/>
        <s v="Binder Kulit A4 9505"/>
        <s v="Box Arsip 7640"/>
        <s v="Rak Buku Kayu 4122"/>
        <s v="Dispenser Air 9340"/>
        <s v="Mesin Absensi 3947"/>
        <s v="Label Harga 4075"/>
        <s v="Gorden 9175"/>
        <s v="Binder Kulit A4 0033"/>
        <s v="Kertas HVS A4 7187"/>
        <s v="Amplop Coklat 0330"/>
        <s v="Headset 0207"/>
        <s v="Kertas HVS A4 9240"/>
        <s v="Kursi Lipat 5391"/>
        <s v="Rak Buku Besi 3695"/>
        <s v="Binder Kancing A4 3883"/>
        <s v="Binder Kancing A4 8723"/>
        <s v="Kertas Foto 8946"/>
        <s v="Rak Buku Besi 3101"/>
        <s v="Feature Phone Dual SIM 7666"/>
        <s v="Kertas Foto 9303"/>
        <s v="Kertas HVS A4 9650"/>
        <s v="Ordner Arsip A4 4858"/>
        <s v="Rak Buku Kayu 7750"/>
        <s v="Label Stiker 9688"/>
        <s v="Smartphone Android 2932"/>
        <s v="Binder Plastik A4 0796"/>
        <s v="Lampu Meja 9651"/>
        <s v="Poster Ilustrasi 5959"/>
        <s v="Kursi Lipat 9672"/>
        <s v="Kertas Foto 0953"/>
        <s v="Lampu Meja 0458"/>
        <s v="Lukisan Kanvas 4460"/>
        <s v="Lemari Arsip 1064"/>
        <s v="Lukisan Cat Air 3997"/>
        <s v="Rak Buku Kayu 0212"/>
        <s v="Gorden 5321"/>
        <s v="Smartphone Entry Level 3199"/>
        <s v="Kertas HVS A4 3448"/>
        <s v="Feature Phone Dual SIM 8508"/>
        <s v="Binder Plastik A4 9228"/>
        <s v="Poster Ilustrasi 0931"/>
        <s v="Rak Buku Kayu 7914"/>
        <s v="Perlengkapan Kantor 7508"/>
        <s v="Kertas HVS F4 8682"/>
        <s v="Poster Ilustrasi 3615"/>
        <s v="Perlengkapan Kantor 2602"/>
        <s v="Label Stiker 1672"/>
        <s v="Kertas HVS A4 9322"/>
        <s v="Kertas HVS F4 8191"/>
        <s v="Smartphone Android 3425"/>
        <s v="Lampu Meja 6352"/>
        <s v="Perlengkapan Kantor 1377"/>
        <s v="Label Harga 3289"/>
        <s v="Mesin Laminating 1726"/>
        <s v="Binder Kancing A4 2563"/>
        <s v="Binder Kancing A4 6379"/>
        <s v="Rak Dokumen 5374"/>
        <s v="Lampu Meja 1440"/>
        <s v="Gorden 3862"/>
        <s v="Meja Rapat 9556"/>
        <s v="Binder Kulit A4 5313"/>
        <s v="Headset 3019"/>
        <s v="Box Arsip 0356"/>
        <s v="Lukisan Cat Air 5489"/>
        <s v="Kertas Foto 4992"/>
        <s v="Label Stiker 3630"/>
        <s v="Poster Ilustrasi 3023"/>
        <s v="Mouse Wireless 4360"/>
        <s v="Karpet Kantor 7795"/>
        <s v="Mesin Fotokopi 5485"/>
        <s v="Kertas Foto 1103"/>
        <s v="Ordner Arsip A4 1130"/>
        <s v="Kertas Foto 9015"/>
        <s v="Feature Phone Dual SIM 1156"/>
        <s v="Rak Buku Besi 9767"/>
        <s v="Karpet Kantor 9045"/>
        <s v="Perlengkapan Kantor 0498"/>
        <s v="Kertas HVS A4 9625"/>
        <s v="Lukisan Kanvas 6560"/>
        <s v="Headset 8927"/>
        <s v="Binder Plastik A4 3360"/>
        <s v="Kertas HVS F4 7149"/>
        <s v="Label Stiker 2020"/>
        <s v="Amplop Putih 1195"/>
        <s v="Smartphone Android 8397"/>
        <s v="Amplop Putih 2281"/>
        <s v="Kursi Lipat 0642"/>
        <s v="Binder Plastik A4 8224"/>
        <s v="Headset 1375"/>
        <s v="Kertas HVS F4 6972"/>
        <s v="Feature Phone Dual SIM 3849"/>
        <s v="Mesin Penghancur Kertas 7416"/>
        <s v="Perlengkapan Kantor 9646"/>
        <s v="Headset 4683"/>
        <s v="Kertas HVS F4 2632"/>
        <s v="Rak Buku Besi 1253"/>
        <s v="Feature Phone Dual SIM 3542"/>
        <s v="Flashdisk 1206"/>
        <s v="Binder Kancing A4 5679"/>
        <s v="Mesin Penghancur Kertas 9684"/>
        <s v="Mouse Wireless 5352"/>
        <s v="Smartphone Entry Level 1564"/>
        <s v="Kipas Angin 4852"/>
        <s v="Ordner Arsip A4 2850"/>
        <s v="Gorden 0809"/>
        <s v="Feature Phone Dual SIM 8412"/>
        <s v="Kertas HVS F4 7014"/>
        <s v="Smartphone Entry Level 2856"/>
        <s v="Label Stiker 6366"/>
        <s v="Smartphone Android 9793"/>
        <s v="Kertas HVS F4 1412"/>
        <s v="Gorden 9611"/>
        <s v="Mesin Laminating 0206"/>
        <s v="Lampu Meja 6064"/>
        <s v="Kaligrafi Dinding 7622"/>
        <s v="Paper Clip 7175"/>
        <s v="Headset 0251"/>
        <s v="Dispenser Air 8427"/>
        <s v="Smartphone Entry Level 3416"/>
        <s v="Gorden 6177"/>
        <s v="Kursi Lipat 7614"/>
        <s v="Amplop Coklat 8002"/>
        <s v="Lemari Arsip 5986"/>
        <s v="Isi Staples 7286"/>
        <s v="Mesin Absensi 9805"/>
        <s v="Kertas HVS A4 0845"/>
        <s v="Rak Dokumen 0444"/>
        <s v="Mesin Laminating 4696"/>
        <s v="Paper Clip 7720"/>
        <s v="Headset 1751"/>
        <s v="Binder Kancing A4 1371"/>
        <s v="Flashdisk 5926"/>
        <s v="Box Arsip 8356"/>
        <s v="Kertas HVS F4 9181"/>
        <s v="Kertas HVS A4 1765"/>
        <s v="Box Arsip 2911"/>
        <s v="Mesin Penghancur Kertas 0707"/>
        <s v="Mouse Wireless 7008"/>
        <s v="Box Arsip 9336"/>
        <s v="Binder Kancing A4 7235"/>
        <s v="Mesin Penghancur Kertas 4548"/>
        <s v="Feature Phone Dual SIM 2483"/>
        <s v="Flashdisk 1118"/>
        <s v="Lemari Arsip 6247"/>
        <s v="Mesin Absensi 3623"/>
        <s v="Rak Buku Kayu 3420"/>
        <s v="Smartphone Android 3235"/>
        <s v="Gorden 5249"/>
        <s v="Poster Ilustrasi 9183"/>
        <s v="Keyboard USB 3053"/>
        <s v="Mesin Laminating 4352"/>
        <s v="Mesin Penghancur Kertas 8814"/>
        <s v="Headset 1667"/>
        <s v="Kertas HVS F4 0984"/>
        <s v="Lukisan Kanvas 7232"/>
        <s v="Kertas Foto 5662"/>
        <s v="Rak Dokumen 4352"/>
        <s v="Kaligrafi Dinding 8090"/>
        <s v="Smartphone Entry Level 3063"/>
        <s v="Mouse Wireless 1112"/>
        <s v="Mouse Wireless 1740"/>
        <s v="Feature Phone Dual SIM 4864"/>
        <s v="Kipas Angin 4470"/>
        <s v="Rak Dokumen 3378"/>
        <s v="Karpet Kantor 3490"/>
        <s v="Smartphone Android 1890"/>
        <s v="Amplop Coklat 9602"/>
        <s v="Feature Phone Dual SIM 4200"/>
        <s v="Kertas Foto 9132"/>
        <s v="Poster Ilustrasi 9591"/>
        <s v="Mesin Laminating 2938"/>
        <s v="Kertas Foto 7184"/>
        <s v="Binder Kancing A4 7051"/>
        <s v="Smartphone Entry Level 8824"/>
        <s v="Kertas HVS F4 0825"/>
        <s v="Kertas HVS F4 8021"/>
        <s v="Lukisan Cat Air 9025"/>
        <s v="Kertas Foto 9654"/>
        <s v="Kertas HVS A4 8245"/>
        <s v="Rak Buku Besi 9625"/>
        <s v="Keyboard USB 2029"/>
        <s v="Kaligrafi Dinding 2502"/>
        <s v="Kertas Foto 5545"/>
        <s v="Kertas Foto 4865"/>
        <s v="Kipas Angin 8567"/>
        <s v="Karpet Kantor 4593"/>
        <s v="Mouse Wireless 4740"/>
        <s v="Binder Plastik A4 7884"/>
        <s v="Meja Kerja 2377"/>
        <s v="Mesin Laminating 6264"/>
        <s v="Kipas Angin 2178"/>
        <s v="Smartphone Android 6018"/>
        <s v="Kursi Kantor 7934"/>
        <s v="Amplop Putih 1009"/>
        <s v="Feature Phone Dual SIM 9315"/>
        <s v="Lukisan Kanvas 9260"/>
        <s v="Rak Buku Kayu 5416"/>
        <s v="Kursi Kerja Ergonomis 1523"/>
        <s v="Amplop Coklat 7942"/>
        <s v="Smartphone Android 4763"/>
        <s v="Kertas HVS F4 4268"/>
        <s v="Rak Buku Besi 4303"/>
        <s v="Lampu Meja 4966"/>
        <s v="Label Stiker 4840"/>
        <s v="Lukisan Kanvas 7408"/>
        <s v="Flashdisk 7106"/>
        <s v="Smartphone Android 1869"/>
        <s v="Keyboard USB 5597"/>
        <s v="Smartphone Android 8873"/>
        <s v="Lampu Meja 2207"/>
        <s v="Mouse Wireless 2056"/>
        <s v="Poster Ilustrasi 3931"/>
        <s v="Kertas HVS F4 5319"/>
        <s v="Lukisan Kanvas 3216"/>
        <s v="Meja Belajar 0052"/>
        <s v="Kursi Lipat 7527"/>
        <s v="Smartphone Entry Level 4817"/>
        <s v="Kertas Foto 8098"/>
        <s v="Gorden 7232"/>
        <s v="Feature Phone Dual SIM 3850"/>
        <s v="Kursi Kantor 2679"/>
        <s v="Dispenser Air 1961"/>
        <s v="Lampu Meja 2379"/>
        <s v="Smartphone Entry Level 8695"/>
        <s v="Kertas Foto 2033"/>
        <s v="Meja Kerja 7471"/>
        <s v="Kaligrafi Dinding 1218"/>
        <s v="Smartphone Entry Level 1907"/>
        <s v="Mesin Absensi 9203"/>
        <s v="Kertas Foto 9988"/>
        <s v="Mesin Penghancur Kertas 4617"/>
        <s v="Binder Plastik A4 4408"/>
        <s v="Gorden 2510"/>
        <s v="Mouse Wireless 4472"/>
        <s v="Rak Buku Besi 1787"/>
        <s v="Feature Phone Dual SIM 5342"/>
        <s v="Ordner Arsip A4 3506"/>
        <s v="Lukisan Cat Air 6009"/>
        <s v="Kertas Foto 7297"/>
        <s v="Gorden 8229"/>
        <s v="Smartphone Entry Level 9708"/>
        <s v="Kaligrafi Dinding 6486"/>
        <s v="Perlengkapan Kantor 0283"/>
        <s v="Label Stiker 9230"/>
        <s v="Lemari Arsip 7561"/>
        <s v="Kertas HVS A4 3867"/>
        <s v="Gorden 8658"/>
        <s v="Amplop Putih 9679"/>
        <s v="Amplop Coklat 2310"/>
        <s v="Ordner Arsip A4 1378"/>
        <s v="Rak Buku Besi 4055"/>
        <s v="Kertas Foto 2311"/>
        <s v="Binder Plastik A4 6776"/>
        <s v="Poster Ilustrasi 7983"/>
        <s v="Kertas Foto 0292"/>
        <s v="Ordner Arsip A4 7846"/>
        <s v="Mesin Absensi 1967"/>
        <s v="Rak Buku Besi 9609"/>
        <s v="Karpet Kantor 1259"/>
        <s v="Lampu Meja 4161"/>
        <s v="Perlengkapan Kantor 5353"/>
        <s v="Kertas Foto 8929"/>
        <s v="Kertas HVS F4 4069"/>
        <s v="Label Harga 1695"/>
        <s v="Label Harga 6675"/>
        <s v="Box Arsip 9528"/>
        <s v="Mesin Absensi 1097"/>
        <s v="Label Stiker 1424"/>
        <s v="Meja Belajar 3454"/>
        <s v="Kertas HVS F4 4880"/>
        <s v="Lampu Meja 6442"/>
        <s v="Dispenser Air 1899"/>
        <s v="Flashdisk 8538"/>
        <s v="Kertas Foto 2273"/>
        <s v="Lukisan Cat Air 4337"/>
        <s v="Amplop Putih 1285"/>
        <s v="Flashdisk 6230"/>
        <s v="Amplop Putih 8347"/>
        <s v="Kertas HVS A4 5865"/>
        <s v="Ordner Arsip A4 3458"/>
        <s v="Kertas HVS F4 8246"/>
        <s v="Mesin Absensi 0167"/>
        <s v="Smartphone Entry Level 0339"/>
        <s v="Mesin Fotokopi 5577"/>
        <s v="Kaligrafi Dinding 5866"/>
        <s v="Gorden 5398"/>
        <s v="Flashdisk 3966"/>
        <s v="Kertas HVS A4 6381"/>
        <s v="Gorden 7454"/>
        <s v="Mesin Laminating 2394"/>
        <s v="Kertas HVS F4 9021"/>
        <s v="Kertas Foto 4084"/>
        <s v="Mesin Absensi 1915"/>
        <s v="Meja Kerja 7162"/>
        <s v="Mesin Absensi 2917"/>
        <s v="Kertas HVS A4 1438"/>
        <s v="Kertas HVS F4 6946"/>
        <s v="Mesin Laminating 3402"/>
        <s v="Kertas HVS F4 6194"/>
        <s v="Kipas Angin 0628"/>
        <s v="Paper Clip 5824"/>
        <s v="Lampu Meja 3945"/>
        <s v="Keyboard USB 7601"/>
        <s v="Gorden 0609"/>
        <s v="Kaligrafi Dinding 0918"/>
        <s v="Dispenser Air 4813"/>
        <s v="Smartphone Android 9534"/>
        <s v="Mesin Absensi 5627"/>
        <s v="Smartphone Android 8247"/>
        <s v="Perlengkapan Kantor 5268"/>
        <s v="Kertas HVS A4 4810"/>
        <s v="Mouse Wireless 6920"/>
        <s v="Karpet Kantor 3411"/>
        <s v="Smartphone Android 7190"/>
        <s v="Box Arsip 8142"/>
        <s v="Poster Ilustrasi 1451"/>
        <s v="Lukisan Cat Air 1029"/>
        <s v="Gorden 6470"/>
        <s v="Meja Belajar 9961"/>
        <s v="Headset 7099"/>
        <s v="Label Harga 5559"/>
        <s v="Kertas Foto 7311"/>
        <s v="Kertas HVS A4 0686"/>
        <s v="Label Harga 0801"/>
        <s v="Isi Staples 7954"/>
        <s v="Smartphone Android 1132"/>
        <s v="Label Harga 1949"/>
        <s v="Mesin Laminating 7402"/>
        <s v="Mesin Penghancur Kertas 5130"/>
        <s v="Rak Buku Besi 5205"/>
        <s v="Gorden 3654"/>
        <s v="Perlengkapan Kantor 3692"/>
        <s v="Kertas HVS F4 9008"/>
        <s v="Smartphone Entry Level 9181"/>
        <s v="Box Arsip 6118"/>
        <s v="Lampu Meja 6964"/>
        <s v="Kertas Foto 7553"/>
        <s v="Mesin Absensi 5341"/>
        <s v="Perlengkapan Kantor 6412"/>
        <s v="Smartphone Entry Level 6046"/>
        <s v="Gorden 0642"/>
        <s v="Kipas Angin 7568"/>
        <s v="Kertas HVS A4 7763"/>
        <s v="Lukisan Kanvas 5928"/>
        <s v="Rak Dokumen 4196"/>
        <s v="Mesin Laminating 3110"/>
        <s v="Rak Dokumen 8226"/>
        <s v="Rak Buku Kayu 2064"/>
        <s v="Kursi Lipat 4458"/>
        <s v="Kertas Foto 4875"/>
        <s v="Gorden 5707"/>
        <s v="Mesin Absensi 3019"/>
        <s v="Mesin Absensi 9009"/>
        <s v="Mouse Wireless 6664"/>
        <s v="Keyboard USB 7253"/>
        <s v="Kaligrafi Dinding 1770"/>
        <s v="Mesin Penghancur Kertas 4118"/>
        <s v="Karpet Kantor 8276"/>
        <s v="Smartphone Android 8909"/>
        <s v="Smartphone Entry Level 5497"/>
        <s v="Mesin Laminating 0428"/>
        <s v="Penjepit Kertas 0837"/>
        <s v="Rak Buku Kayu 7690"/>
        <s v="Mesin Absensi 7069"/>
        <s v="Mouse Wireless 2888"/>
        <s v="Mesin Absensi 8799"/>
        <s v="Kertas HVS F4 9121"/>
        <s v="Feature Phone Dual SIM 4275"/>
        <s v="Box Arsip 3399"/>
        <s v="Poster Ilustrasi 1471"/>
        <s v="Label Stiker 4686"/>
        <s v="Mesin Penghancur Kertas 9719"/>
        <s v="Kertas HVS F4 3026"/>
        <s v="Kertas HVS F4 1811"/>
        <s v="Karpet Kantor 5780"/>
        <s v="Kertas HVS F4 9558"/>
        <s v="Smartphone Android 7024"/>
        <s v="Mesin Penghancur Kertas 9229"/>
        <s v="Mesin Laminating 7806"/>
        <s v="Printer Multifungsi 4368"/>
        <s v="Mesin Laminating 8010"/>
        <s v="Dispenser Air 2877"/>
        <s v="Lukisan Cat Air 4025"/>
        <s v="Kertas Foto 7521"/>
        <s v="Lampu Meja 3399"/>
        <s v="Kertas HVS F4 4435"/>
        <s v="Smartphone Entry Level 1340"/>
        <s v="Amplop Coklat 1698"/>
        <s v="Label Stiker 3660"/>
        <s v="Kertas HVS F4 3958"/>
        <s v="Kaligrafi Dinding 1310"/>
        <s v="Label Harga 2043"/>
        <s v="Kaligrafi Dinding 5682"/>
        <s v="Amplop Coklat 8626"/>
        <s v="Kertas HVS F4 1222"/>
        <s v="Box Arsip 8839"/>
        <s v="Smartphone Android 7239"/>
        <s v="Kipas Angin 9772"/>
        <s v="Mouse Wireless 5192"/>
        <s v="Mesin Absensi 8227"/>
        <s v="Kipas Angin 6617"/>
        <s v="Mesin Absensi 5113"/>
        <s v="Lukisan Cat Air 6769"/>
        <s v="Mesin Penghancur Kertas 5876"/>
        <s v="Mesin Absensi 5251"/>
        <s v="Mouse Wireless 2104"/>
        <s v="Mesin Laminating 9880"/>
        <s v="Lukisan Cat Air 4689"/>
        <s v="Kertas HVS F4 6736"/>
        <s v="Kertas HVS A4 5817"/>
        <s v="Binder Plastik A4 9876"/>
        <s v="Kursi Lipat 4178"/>
        <s v="Keyboard USB 2853"/>
        <s v="Kertas HVS A4 2735"/>
        <s v="Rak Buku Besi 1517"/>
        <s v="Feature Phone Dual SIM 2728"/>
        <s v="Kertas HVS F4 8388"/>
        <s v="Rak Buku Besi 9869"/>
        <s v="Mesin Laminating 9266"/>
        <s v="Kertas HVS A4 4961"/>
        <s v="Lukisan Cat Air 5641"/>
        <s v="Mesin Laminating 2134"/>
        <s v="Mesin Laminating 2100"/>
        <s v="Lukisan Kanvas 6884"/>
        <s v="Kertas HVS A4 5236"/>
        <s v="Poster Ilustrasi 0315"/>
        <s v="Kertas Foto 7595"/>
        <s v="Mesin Absensi 7575"/>
        <s v="Lemari Arsip 5763"/>
        <s v="Kertas Foto 2305"/>
        <s v="Kertas HVS F4 8643"/>
        <s v="Feature Phone Dual SIM 5032"/>
        <s v="Mesin Absensi 0111"/>
        <s v="Rak Buku Kayu 9590"/>
        <s v="Paper Clip 9243"/>
      </sharedItems>
    </cacheField>
    <cacheField name="penjualan" numFmtId="165">
      <sharedItems containsSemiMixedTypes="0" containsString="0" containsNumber="1" containsInteger="1">
        <n v="246720.0"/>
        <n v="176760.0"/>
        <n v="53100.0"/>
        <n v="4091040.0"/>
        <n v="293040.0"/>
        <n v="466800.0"/>
        <n v="3.86073E7"/>
        <n v="1.13394E7"/>
        <n v="291600.0"/>
        <n v="5879700.0"/>
        <n v="82200.0"/>
        <n v="191700.0"/>
        <n v="9149700.0"/>
        <n v="98100.0"/>
        <n v="1150920.0"/>
        <n v="156450.0"/>
        <n v="140160.0"/>
        <n v="468000.0"/>
        <n v="779100.0"/>
        <n v="43350.0"/>
        <n v="149100.0"/>
        <n v="561120.0"/>
        <n v="764100.0"/>
        <n v="51570.0"/>
        <n v="298500.0"/>
        <n v="5009985.0"/>
        <n v="8588700.0"/>
        <n v="8189100.0"/>
        <n v="170400.0"/>
        <n v="1.988775E7"/>
        <n v="84600.0"/>
        <n v="9701100.0"/>
        <n v="929400.0"/>
        <n v="2249250.0"/>
        <n v="1906560.0"/>
        <n v="1863000.0"/>
        <n v="278820.0"/>
        <n v="451080.0"/>
        <n v="972960.0"/>
        <n v="485100.0"/>
        <n v="840960.0"/>
        <n v="1630800.0"/>
        <n v="2722050.0"/>
        <n v="350100.0"/>
        <n v="3715740.0"/>
        <n v="220950.0"/>
        <n v="1007910.0"/>
        <n v="99450.0"/>
        <n v="579000.0"/>
        <n v="445500.0"/>
        <n v="4094100.0"/>
        <n v="289500.0"/>
        <n v="290400.0"/>
        <n v="1.60191E7"/>
        <n v="285750.0"/>
        <n v="209700.0"/>
        <n v="1.049895E7"/>
        <n v="998700.0"/>
        <n v="658800.0"/>
        <n v="344400.0"/>
        <n v="378720.0"/>
        <n v="89100.0"/>
        <n v="601200.0"/>
        <n v="2330250.0"/>
        <n v="2129400.0"/>
        <n v="942300.0"/>
        <n v="160200.0"/>
        <n v="186300.0"/>
        <n v="250200.0"/>
        <n v="7348800.0"/>
        <n v="2819700.0"/>
        <n v="858450.0"/>
        <n v="546600.0"/>
        <n v="4995000.0"/>
        <n v="58920.0"/>
        <n v="158400.0"/>
        <n v="3449100.0"/>
        <n v="4359990.0"/>
        <n v="7033500.0"/>
        <n v="275040.0"/>
        <n v="185250.0"/>
        <n v="2714400.0"/>
        <n v="199080.0"/>
        <n v="1257600.0"/>
        <n v="513600.0"/>
        <n v="1243440.0"/>
        <n v="258720.0"/>
        <n v="225000.0"/>
        <n v="2174250.0"/>
        <n v="2424150.0"/>
        <n v="134280.0"/>
        <n v="974400.0"/>
        <n v="1730400.0"/>
        <n v="218400.0"/>
        <n v="778500.0"/>
        <n v="3516750.0"/>
        <n v="1.88433E7"/>
        <n v="144600.0"/>
        <n v="261900.0"/>
        <n v="224100.0"/>
        <n v="913350.0"/>
        <n v="4994100.0"/>
        <n v="1943520.0"/>
        <n v="242640.0"/>
        <n v="3579300.0"/>
        <n v="3599550.0"/>
        <n v="1229400.0"/>
        <n v="320400.0"/>
        <n v="119400.0"/>
        <n v="16200.0"/>
        <n v="813120.0"/>
        <n v="377400.0"/>
        <n v="189360.0"/>
        <n v="304800.0"/>
        <n v="934650.0"/>
        <n v="194400.0"/>
        <n v="132750.0"/>
        <n v="66420.0"/>
        <n v="104040.0"/>
        <n v="341640.0"/>
        <n v="493440.0"/>
        <n v="291840.0"/>
        <n v="6863520.0"/>
        <n v="262080.0"/>
        <n v="282600.0"/>
        <n v="9511740.0"/>
        <n v="2060280.0"/>
        <n v="1943280.0"/>
        <n v="5433750.0"/>
        <n v="953280.0"/>
        <n v="5647635.0"/>
        <n v="2268000.0"/>
        <n v="546000.0"/>
        <n v="51360.0"/>
        <n v="2651580.0"/>
        <n v="226800.0"/>
        <n v="9395280.0"/>
        <n v="670080.0"/>
        <n v="1886400.0"/>
        <n v="4536750.0"/>
        <n v="379800.0"/>
        <n v="149850.0"/>
        <n v="5323500.0"/>
        <n v="233280.0"/>
        <n v="7199550.0"/>
        <n v="892800.0"/>
        <n v="1467300.0"/>
        <n v="279300.0"/>
        <n v="744480.0"/>
        <n v="3073500.0"/>
        <n v="309750.0"/>
        <n v="269100.0"/>
        <n v="3644100.0"/>
        <n v="1614720.0"/>
        <n v="730680.0"/>
        <n v="7223520.0"/>
        <n v="6550560.0"/>
        <n v="1247520.0"/>
        <n v="335700.0"/>
        <n v="9546120.0"/>
        <n v="156960.0"/>
        <n v="2201400.0"/>
        <n v="8819550.0"/>
        <n v="494400.0"/>
        <n v="1633800.0"/>
        <n v="119700.0"/>
        <n v="124800.0"/>
        <n v="8623650.0"/>
        <n v="496320.0"/>
        <n v="930720.0"/>
        <n v="50700.0"/>
        <n v="1.70988E7"/>
        <n v="1214700.0"/>
        <n v="1242000.0"/>
        <n v="126720.0"/>
        <n v="1365840.0"/>
        <n v="2141640.0"/>
        <n v="647820.0"/>
        <n v="108270.0"/>
        <n v="685440.0"/>
        <n v="1978560.0"/>
        <n v="7078800.0"/>
        <n v="1899360.0"/>
        <n v="295200.0"/>
        <n v="801000.0"/>
        <n v="1.607364E7"/>
        <n v="240000.0"/>
        <n v="538200.0"/>
        <n v="2325600.0"/>
        <n v="77760.0"/>
        <n v="1406700.0"/>
        <n v="9208620.0"/>
        <n v="522900.0"/>
        <n v="456600.0"/>
        <n v="66720.0"/>
        <n v="2.369619E7"/>
        <n v="490050.0"/>
        <n v="707700.0"/>
        <n v="171450.0"/>
        <n v="120240.0"/>
        <n v="1.797495E7"/>
        <n v="1.919952E7"/>
        <n v="461520.0"/>
        <n v="284040.0"/>
        <n v="320640.0"/>
        <n v="1835280.0"/>
        <n v="2.784285E7"/>
        <n v="1.23195E7"/>
        <n v="1665000.0"/>
        <n v="3.395772E8"/>
        <n v="74880.0"/>
        <n v="4859640.0"/>
        <n v="2553600.0"/>
        <n v="300240.0"/>
        <n v="503550.0"/>
        <n v="392400.0"/>
        <n v="177120.0"/>
        <n v="90720.0"/>
        <n v="1844100.0"/>
        <n v="111120.0"/>
        <n v="1844550.0"/>
        <n v="888000.0"/>
        <n v="3275640.0"/>
        <n v="5.249895E7"/>
        <n v="216000.0"/>
        <n v="244080.0"/>
        <n v="139800.0"/>
        <n v="494280.0"/>
        <n v="4715280.0"/>
        <n v="1115280.0"/>
        <n v="244200.0"/>
        <n v="114660.0"/>
        <n v="771975.0"/>
        <n v="148680.0"/>
        <n v="9071280.0"/>
        <n v="4956000.0"/>
        <n v="607200.0"/>
        <n v="373500.0"/>
        <n v="223200.0"/>
        <n v="5501790.0"/>
        <n v="98400.0"/>
        <n v="682200.0"/>
        <n v="381600.0"/>
        <n v="419040.0"/>
        <n v="50400.0"/>
        <n v="994500.0"/>
        <n v="431760.0"/>
        <n v="281250.0"/>
        <n v="91800.0"/>
        <n v="4535640.0"/>
        <n v="4958820.0"/>
        <n v="1.77708E7"/>
        <n v="1.3362615E7"/>
        <n v="744750.0"/>
        <n v="5035800.0"/>
        <n v="3084990.0"/>
        <n v="157500.0"/>
        <n v="237600.0"/>
        <n v="666000.0"/>
        <n v="3779160.0"/>
        <n v="1939500.0"/>
        <n v="1909530.0"/>
        <n v="12780.0"/>
        <n v="122010.0"/>
        <n v="28035.0"/>
        <n v="189675.0"/>
        <n v="794700.0"/>
        <n v="1.010352E7"/>
        <n v="1.688232E7"/>
        <n v="1199760.0"/>
        <n v="60480.0"/>
        <n v="1004400.0"/>
        <n v="256320.0"/>
        <n v="444000.0"/>
        <n v="93600.0"/>
        <n v="400800.0"/>
        <n v="2665200.0"/>
        <n v="502320.0"/>
        <n v="1.574895E7"/>
        <n v="2323500.0"/>
        <n v="167400.0"/>
        <n v="2399700.0"/>
        <n v="3488250.0"/>
        <n v="1190400.0"/>
        <n v="107760.0"/>
        <n v="82050.0"/>
        <n v="283500.0"/>
        <n v="1499700.0"/>
        <n v="832200.0"/>
        <n v="603000.0"/>
        <n v="208350.0"/>
        <n v="400500.0"/>
        <n v="434850.0"/>
        <n v="1.03473E7"/>
        <n v="6.246075E7"/>
        <n v="781440.0"/>
        <n v="9803250.0"/>
        <n v="508500.0"/>
        <n v="1064250.0"/>
        <n v="983520.0"/>
        <n v="4499550.0"/>
        <n v="1379400.0"/>
        <n v="496650.0"/>
        <n v="154560.0"/>
        <n v="1751760.0"/>
        <n v="2321460.0"/>
        <n v="673650.0"/>
        <n v="9449250.0"/>
        <n v="874800.0"/>
        <n v="134400.0"/>
        <n v="3014550.0"/>
        <n v="285120.0"/>
        <n v="746880.0"/>
        <n v="1493880.0"/>
        <n v="35520.0"/>
        <n v="1.82388E7"/>
        <n v="2581650.0"/>
        <n v="5999400.0"/>
        <n v="3261600.0"/>
        <n v="5759640.0"/>
        <n v="5039160.0"/>
        <n v="1306200.0"/>
        <n v="155520.0"/>
        <n v="103680.0"/>
        <n v="1583760.0"/>
        <n v="1.137528E7"/>
        <n v="143760.0"/>
        <n v="4627485.0"/>
        <n v="6575520.0"/>
        <n v="595200.0"/>
        <n v="1.612632E7"/>
        <n v="486000.0"/>
        <n v="271320.0"/>
        <n v="1078920.0"/>
        <n v="464880.0"/>
        <n v="117450.0"/>
        <n v="267840.0"/>
        <n v="7649550.0"/>
        <n v="1604400.0"/>
        <n v="2816400.0"/>
        <n v="586080.0"/>
        <n v="4319520.0"/>
        <n v="161250.0"/>
        <n v="40320.0"/>
        <n v="4755870.0"/>
        <n v="3419640.0"/>
        <n v="174300.0"/>
        <n v="196800.0"/>
        <n v="2240280.0"/>
        <n v="1142100.0"/>
        <n v="1069200.0"/>
        <n v="870750.0"/>
        <n v="6023850.0"/>
        <n v="1.11615E7"/>
        <n v="672600.0"/>
        <n v="898800.0"/>
        <n v="1.24326E7"/>
        <n v="247800.0"/>
        <n v="3717600.0"/>
        <n v="4220580.0"/>
        <n v="335040.0"/>
        <n v="37530.0"/>
        <n v="112320.0"/>
        <n v="733650.0"/>
        <n v="2.23056E7"/>
        <n v="4060800.0"/>
        <n v="4548750.0"/>
        <n v="321000.0"/>
        <n v="274320.0"/>
        <n v="3454200.0"/>
        <n v="189000.0"/>
        <n v="7464150.0"/>
        <n v="47250.0"/>
        <n v="80100.0"/>
        <n v="406440.0"/>
        <n v="2.51994E7"/>
        <n v="312900.0"/>
        <n v="2663520.0"/>
        <n v="299700.0"/>
        <n v="779400.0"/>
        <n v="8423760.0"/>
        <n v="1498800.0"/>
        <n v="2624250.0"/>
        <n v="716850.0"/>
        <n v="1.239E7"/>
        <n v="7199760.0"/>
        <n v="392040.0"/>
        <n v="323400.0"/>
        <n v="163440.0"/>
        <n v="602640.0"/>
        <n v="82080.0"/>
        <n v="567600.0"/>
        <n v="182700.0"/>
        <n v="865200.0"/>
        <n v="411900.0"/>
        <n v="702000.0"/>
        <n v="678720.0"/>
        <n v="368400.0"/>
        <n v="178200.0"/>
        <n v="531600.0"/>
        <n v="1918035.0"/>
        <n v="141300.0"/>
        <n v="2111040.0"/>
        <n v="1619100.0"/>
        <n v="86700.0"/>
        <n v="1.30848E7"/>
        <n v="242100.0"/>
        <n v="2913750.0"/>
        <n v="129600.0"/>
        <n v="2.699955E7"/>
        <n v="141750.0"/>
        <n v="1248750.0"/>
        <n v="2519550.0"/>
        <n v="680400.0"/>
        <n v="1017000.0"/>
        <n v="654000.0"/>
        <n v="334800.0"/>
        <n v="615600.0"/>
        <n v="2371950.0"/>
        <n v="5249475.0"/>
        <n v="599400.0"/>
        <n v="3851760.0"/>
        <n v="2.148E7"/>
        <n v="538650.0"/>
        <n v="991680.0"/>
        <n v="871680.0"/>
        <n v="1568700.0"/>
        <n v="702960.0"/>
        <n v="1.81944E7"/>
        <n v="1511880.0"/>
        <n v="1.050084E7"/>
        <n v="521850.0"/>
        <n v="5975280.0"/>
        <n v="2249550.0"/>
        <n v="106560.0"/>
        <n v="120000.0"/>
        <n v="832500.0"/>
        <n v="4191840.0"/>
        <n v="4663200.0"/>
        <n v="846000.0"/>
        <n v="3493200.0"/>
        <n v="1375200.0"/>
        <n v="2238480.0"/>
        <n v="239040.0"/>
        <n v="1.169694E7"/>
        <n v="59760.0"/>
        <n v="861300.0"/>
        <n v="513000.0"/>
        <n v="577800.0"/>
        <n v="499200.0"/>
        <n v="2097900.0"/>
        <n v="154980.0"/>
        <n v="311760.0"/>
        <n v="477600.0"/>
        <n v="273600.0"/>
        <n v="72480.0"/>
        <n v="6717900.0"/>
        <n v="9269550.0"/>
        <n v="3688200.0"/>
        <n v="4.073895E7"/>
        <n v="1616580.0"/>
        <n v="2039700.0"/>
        <n v="674250.0"/>
        <n v="49230.0"/>
        <n v="3122400.0"/>
        <n v="317520.0"/>
        <n v="269400.0"/>
        <n v="827820.0"/>
        <n v="75600.0"/>
        <n v="1744200.0"/>
        <n v="1134000.0"/>
        <n v="219300.0"/>
        <n v="439800.0"/>
        <n v="200880.0"/>
        <n v="1259760.0"/>
        <n v="3379440.0"/>
        <n v="5396580.0"/>
        <n v="726000.0"/>
        <n v="1539360.0"/>
        <n v="3023760.0"/>
        <n v="1.670256E7"/>
        <n v="8506800.0"/>
        <n v="1499850.0"/>
        <n v="5389800.0"/>
        <n v="2054400.0"/>
        <n v="861120.0"/>
        <n v="414000.0"/>
        <n v="6960000.0"/>
        <n v="3539250.0"/>
        <n v="1.079964E7"/>
        <n v="204300.0"/>
        <n v="1055520.0"/>
        <n v="5331825.0"/>
        <n v="383760.0"/>
        <n v="1705950.0"/>
        <n v="9899550.0"/>
        <n v="333000.0"/>
        <n v="1.322895E7"/>
        <n v="4338000.0"/>
        <n v="2078400.0"/>
        <n v="3.00279E7"/>
        <n v="982800.0"/>
        <n v="2500800.0"/>
        <n v="2.254875E7"/>
        <n v="718200.0"/>
        <n v="388800.0"/>
        <n v="128400.0"/>
        <n v="897120.0"/>
        <n v="1099800.0"/>
        <n v="5354100.0"/>
        <n v="1990440.0"/>
        <n v="923160.0"/>
        <n v="7738200.0"/>
        <n v="229200.0"/>
        <n v="854400.0"/>
        <n v="209400.0"/>
        <n v="243360.0"/>
        <n v="5303520.0"/>
        <n v="233400.0"/>
        <n v="930240.0"/>
        <n v="20475.0"/>
        <n v="2243160.0"/>
        <n v="257100.0"/>
        <n v="1503600.0"/>
        <n v="368820.0"/>
        <n v="1.487646E7"/>
        <n v="200400.0"/>
        <n v="209760.0"/>
        <n v="4034025.0"/>
        <n v="186930.0"/>
        <n v="1027200.0"/>
        <n v="2.51532E7"/>
        <n v="8783280.0"/>
        <n v="2555280.0"/>
        <n v="959760.0"/>
        <n v="1.360728E7"/>
        <n v="277560.0"/>
        <n v="270900.0"/>
        <n v="2.16195E7"/>
        <n v="732900.0"/>
        <n v="1187100.0"/>
        <n v="1.367136E7"/>
        <n v="2.559276E7"/>
        <n v="1723500.0"/>
        <n v="110400.0"/>
        <n v="346500.0"/>
        <n v="109200.0"/>
        <n v="561000.0"/>
        <n v="119880.0"/>
        <n v="7373250.0"/>
        <n v="217800.0"/>
        <n v="3194100.0"/>
        <n v="128520.0"/>
        <n v="1498770.0"/>
        <n v="548160.0"/>
        <n v="1.196916E7"/>
        <n v="621000.0"/>
        <n v="9717600.0"/>
        <n v="593280.0"/>
        <n v="525000.0"/>
        <n v="4.899564E7"/>
        <n v="268500.0"/>
        <n v="989550.0"/>
        <n v="2097000.0"/>
        <n v="7642320.0"/>
        <n v="174720.0"/>
        <n v="7078500.0"/>
        <n v="6282000.0"/>
        <n v="50880.0"/>
        <n v="2895984.0"/>
        <n v="52800.0"/>
        <n v="3104865.0"/>
        <n v="895500.0"/>
        <n v="373440.0"/>
        <n v="1.822275E7"/>
        <n v="1560150.0"/>
        <n v="294750.0"/>
        <n v="377460.0"/>
        <n v="552600.0"/>
        <n v="135090.0"/>
        <n v="4272300.0"/>
        <n v="56400.0"/>
        <n v="166320.0"/>
        <n v="1439520.0"/>
        <n v="666240.0"/>
        <n v="1.984395E7"/>
        <n v="1241730.0"/>
        <n v="1.280895E7"/>
        <n v="2550870.0"/>
        <n v="2429100.0"/>
        <n v="123390.0"/>
        <n v="7527150.0"/>
        <n v="2951280.0"/>
        <n v="46560.0"/>
        <n v="1295640.0"/>
        <n v="64080.0"/>
        <n v="6717600.0"/>
        <n v="1074480.0"/>
        <n v="3959400.0"/>
        <n v="139920.0"/>
        <n v="3359400.0"/>
        <n v="4593000.0"/>
        <n v="1289700.0"/>
        <n v="91200.0"/>
        <n v="1.8426975E7"/>
        <n v="47520.0"/>
        <n v="622080.0"/>
        <n v="5032800.0"/>
        <n v="466290.0"/>
        <n v="208800.0"/>
        <n v="491400.0"/>
        <n v="99000.0"/>
        <n v="4660320.0"/>
        <n v="5021520.0"/>
        <n v="78720.0"/>
        <n v="319680.0"/>
        <n v="298800.0"/>
        <n v="8638800.0"/>
        <n v="83700.0"/>
        <n v="1109700.0"/>
        <n v="486480.0"/>
        <n v="234000.0"/>
        <n v="2663040.0"/>
        <n v="327600.0"/>
        <n v="4221360.0"/>
        <n v="292800.0"/>
        <n v="65520.0"/>
        <n v="3311640.0"/>
        <n v="3198240.0"/>
        <n v="147150.0"/>
        <n v="8399880.0"/>
        <n v="7177200.0"/>
        <n v="2582790.0"/>
        <n v="1035120.0"/>
        <n v="958230.0"/>
        <n v="7537320.0"/>
        <n v="2950560.0"/>
        <n v="215280.0"/>
        <n v="83400.0"/>
        <n v="1797495.0"/>
        <n v="628560.0"/>
        <n v="43200.0"/>
        <n v="358800.0"/>
        <n v="214560.0"/>
        <n v="2969550.0"/>
        <n v="1861650.0"/>
        <n v="736800.0"/>
        <n v="274200.0"/>
        <n v="8639520.0"/>
        <n v="2658000.0"/>
        <n v="1.28241E7"/>
        <n v="2472750.0"/>
        <n v="168960.0"/>
        <n v="240480.0"/>
        <n v="357600.0"/>
        <n v="3746250.0"/>
        <n v="1847040.0"/>
        <n v="3839040.0"/>
        <n v="537840.0"/>
        <n v="1.047528E7"/>
        <n v="334320.0"/>
        <n v="7685370.0"/>
        <n v="52320.0"/>
        <n v="115680.0"/>
        <n v="5268240.0"/>
        <n v="448980.0"/>
        <n v="623760.0"/>
        <n v="574080.0"/>
        <n v="202410.0"/>
        <n v="359820.0"/>
        <n v="479760.0"/>
        <n v="592200.0"/>
        <n v="838800.0"/>
        <n v="44550.0"/>
        <n v="208560.0"/>
        <n v="3887040.0"/>
        <n v="313200.0"/>
        <n v="5399700.0"/>
        <n v="57150.0"/>
        <n v="91440.0"/>
        <n v="1058400.0"/>
        <n v="389760.0"/>
        <n v="1345680.0"/>
        <n v="410400.0"/>
        <n v="130560.0"/>
        <n v="1572750.0"/>
        <n v="629100.0"/>
        <n v="179400.0"/>
        <n v="251100.0"/>
        <n v="5142960.0"/>
        <n v="1.472058E7"/>
        <n v="645300.0"/>
        <n v="342450.0"/>
        <n v="8031150.0"/>
        <n v="15660.0"/>
        <n v="1318800.0"/>
        <n v="4092720.0"/>
        <n v="1488000.0"/>
        <n v="539700.0"/>
        <n v="9868950.0"/>
        <n v="1.202352E7"/>
        <n v="172800.0"/>
        <n v="89400.0"/>
        <n v="399480.0"/>
        <n v="3547500.0"/>
        <n v="1.07658E7"/>
        <n v="1.535904E7"/>
        <n v="138600.0"/>
        <n v="675000.0"/>
        <n v="610500.0"/>
        <n v="7185600.0"/>
        <n v="122400.0"/>
        <n v="1168800.0"/>
        <n v="97200.0"/>
        <n v="232800.0"/>
        <n v="805800.0"/>
        <n v="1.2281475E8"/>
        <n v="1678950.0"/>
        <n v="262440.0"/>
        <n v="2564550.0"/>
        <n v="3.266376E7"/>
        <n v="6467040.0"/>
        <n v="133200.0"/>
        <n v="1.367976E7"/>
        <n v="251760.0"/>
        <n v="1.011528E7"/>
        <n v="2443350.0"/>
        <n v="385650.0"/>
        <n v="72540.0"/>
        <n v="2010150.0"/>
        <n v="1853280.0"/>
        <n v="1018200.0"/>
        <n v="3570000.0"/>
        <n v="4144200.0"/>
        <n v="986700.0"/>
        <n v="214800.0"/>
        <n v="1948320.0"/>
        <n v="734160.0"/>
        <n v="2.05176E7"/>
        <n v="1174560.0"/>
        <n v="943800.0"/>
        <n v="661920.0"/>
        <n v="296280.0"/>
        <n v="263160.0"/>
        <n v="85200.0"/>
        <n v="1.25757E7"/>
        <n v="318000.0"/>
        <n v="1534500.0"/>
        <n v="39000.0"/>
        <n v="3281250.0"/>
        <n v="1395360.0"/>
        <n v="1.634625E7"/>
        <n v="246000.0"/>
        <n v="197760.0"/>
        <n v="3831300.0"/>
        <n v="3896100.0"/>
        <n v="1529400.0"/>
        <n v="2383500.0"/>
        <n v="314100.0"/>
        <n v="68400.0"/>
        <n v="689700.0"/>
        <n v="245400.0"/>
        <n v="236700.0"/>
        <n v="1.700025E7"/>
        <n v="239400.0"/>
        <n v="5102160.0"/>
        <n v="7338450.0"/>
        <n v="1664400.0"/>
        <n v="2039850.0"/>
        <n v="1192050.0"/>
        <n v="943650.0"/>
        <n v="2999700.0"/>
        <n v="1439640.0"/>
        <n v="6689400.0"/>
        <n v="575100.0"/>
        <n v="2513025.0"/>
        <n v="2331840.0"/>
        <n v="6349200.0"/>
        <n v="1141800.0"/>
        <n v="4916400.0"/>
        <n v="8249850.0"/>
        <n v="1.799964E7"/>
        <n v="808200.0"/>
        <n v="1820640.0"/>
        <n v="4499700.0"/>
        <n v="2675760.0"/>
        <n v="66960.0"/>
        <n v="1.636752E7"/>
        <n v="140175.0"/>
        <n v="89700.0"/>
        <n v="3.091116E7"/>
        <n v="3287520.0"/>
        <n v="614550.0"/>
        <n v="5630100.0"/>
        <n v="4089150.0"/>
        <n v="210600.0"/>
        <n v="2383920.0"/>
        <n v="44280.0"/>
        <n v="2943150.0"/>
        <n v="719400.0"/>
        <n v="466560.0"/>
        <n v="1.209504E7"/>
        <n v="3168720.0"/>
        <n v="1281600.0"/>
        <n v="83280.0"/>
        <n v="2927040.0"/>
        <n v="1370400.0"/>
        <n v="696600.0"/>
        <n v="2293650.0"/>
        <n v="2283600.0"/>
        <n v="1394100.0"/>
        <n v="944100.0"/>
        <n v="464400.0"/>
        <n v="1.279638E7"/>
        <n v="5099400.0"/>
        <n v="1713000.0"/>
        <n v="190050.0"/>
        <n v="4338600.0"/>
        <n v="9582300.0"/>
        <n v="5173650.0"/>
        <n v="160800.0"/>
        <n v="1151640.0"/>
        <n v="1041840.0"/>
        <n v="137760.0"/>
        <n v="6320580.0"/>
        <n v="7503600.0"/>
        <n v="301800.0"/>
        <n v="1.345485E7"/>
        <n v="114480.0"/>
        <n v="58680.0"/>
        <n v="173400.0"/>
        <n v="102000.0"/>
        <n v="743520.0"/>
        <n v="3345840.0"/>
        <n v="688800.0"/>
        <n v="63360.0"/>
        <n v="2154600.0"/>
        <n v="382500.0"/>
        <n v="190080.0"/>
        <n v="124320.0"/>
        <n v="199200.0"/>
        <n v="601440.0"/>
        <n v="359640.0"/>
        <n v="385200.0"/>
        <n v="1.511916E7"/>
        <n v="312840.0"/>
        <n v="1956960.0"/>
        <n v="94200.0"/>
        <n v="1426500.0"/>
        <n v="185760.0"/>
        <n v="42930.0"/>
        <n v="70800.0"/>
        <n v="97920.0"/>
        <n v="732600.0"/>
        <n v="260100.0"/>
        <n v="2652000.0"/>
        <n v="340800.0"/>
        <n v="3202200.0"/>
        <n v="436800.0"/>
        <n v="8699250.0"/>
        <n v="1.80441E7"/>
        <n v="447120.0"/>
        <n v="1648800.0"/>
        <n v="7577640.0"/>
        <n v="2610878.0"/>
        <n v="1439100.0"/>
        <n v="379500.0"/>
        <n v="1387800.0"/>
        <n v="356160.0"/>
        <n v="5355000.0"/>
        <n v="54720.0"/>
        <n v="809100.0"/>
        <n v="7139160.0"/>
        <n v="8395650.0"/>
        <n v="3599640.0"/>
        <n v="318600.0"/>
        <n v="866250.0"/>
        <n v="1060650.0"/>
        <n v="2.69097E7"/>
        <n v="115200.0"/>
        <n v="3964800.0"/>
        <n v="628200.0"/>
        <n v="877200.0"/>
        <n v="43800.0"/>
        <n v="308400.0"/>
        <n v="3011925.0"/>
        <n v="642150.0"/>
        <n v="865350.0"/>
        <n v="1258800.0"/>
        <n v="1.23282E7"/>
        <n v="5993100.0"/>
        <n v="480900.0"/>
        <n v="197400.0"/>
        <n v="5669550.0"/>
        <n v="57420.0"/>
        <n v="700320.0"/>
        <n v="4574850.0"/>
        <n v="2429400.0"/>
        <n v="635520.0"/>
        <n v="485730.0"/>
        <n v="6448500.0"/>
        <n v="327960.0"/>
        <n v="297900.0"/>
        <n v="2951640.0"/>
        <n v="971760.0"/>
        <n v="480960.0"/>
        <n v="60300.0"/>
        <n v="1.2239928E8"/>
        <n v="2159640.0"/>
        <n v="2669700.0"/>
        <n v="767760.0"/>
        <n v="1.45005E7"/>
        <n v="7288200.0"/>
        <n v="4557600.0"/>
        <n v="749700.0"/>
        <n v="4138920.0"/>
        <n v="3149550.0"/>
        <n v="1258200.0"/>
        <n v="2731680.0"/>
        <n v="149040.0"/>
        <n v="251700.0"/>
        <n v="1.46388E7"/>
        <n v="268560.0"/>
        <n v="88200.0"/>
        <n v="2591460.0"/>
        <n v="224550.0"/>
        <n v="129120.0"/>
        <n v="849750.0"/>
        <n v="2.61009E7"/>
        <n v="494550.0"/>
        <n v="910080.0"/>
        <n v="393000.0"/>
        <n v="2496600.0"/>
        <n v="970560.0"/>
        <n v="1554000.0"/>
        <n v="1.17882E7"/>
        <n v="1.949985E7"/>
        <n v="462240.0"/>
        <n v="2032740.0"/>
        <n v="1228800.0"/>
        <n v="325920.0"/>
        <n v="3823500.0"/>
        <n v="1919250.0"/>
        <n v="958860.0"/>
        <n v="5.677938E7"/>
        <n v="228240.0"/>
        <n v="4979400.0"/>
        <n v="1049850.0"/>
        <n v="77700.0"/>
        <n v="608400.0"/>
        <n v="5368950.0"/>
        <n v="861000.0"/>
        <n v="2502600.0"/>
        <n v="339900.0"/>
        <n v="279720.0"/>
        <n v="85500.0"/>
        <n v="109500.0"/>
        <n v="734100.0"/>
        <n v="2174400.0"/>
        <n v="1191000.0"/>
        <n v="81900.0"/>
        <n v="5101740.0"/>
        <n v="212850.0"/>
        <n v="1770000.0"/>
        <n v="3780000.0"/>
        <n v="107400.0"/>
        <n v="786720.0"/>
        <n v="4.19994E7"/>
        <n v="102720.0"/>
        <n v="196920.0"/>
        <n v="9019500.0"/>
        <n v="128280.0"/>
        <n v="302400.0"/>
        <n v="4319550.0"/>
        <n v="166050.0"/>
        <n v="672300.0"/>
        <n v="195000.0"/>
        <n v="2136000.0"/>
        <n v="6964380.0"/>
        <n v="6737250.0"/>
        <n v="1026900.0"/>
        <n v="149400.0"/>
        <n v="254850.0"/>
        <n v="1559040.0"/>
        <n v="503280.0"/>
        <n v="2058600.0"/>
        <n v="88380.0"/>
        <n v="2744100.0"/>
        <n v="719760.0"/>
        <n v="448875.0"/>
        <n v="454200.0"/>
        <n v="603600.0"/>
        <n v="69360.0"/>
        <n v="868950.0"/>
        <n v="2230560.0"/>
        <n v="530100.0"/>
        <n v="573840.0"/>
        <n v="1108725.0"/>
        <n v="3.779937E7"/>
        <n v="4.589973E7"/>
        <n v="3.9374775E7"/>
        <n v="85050.0"/>
        <n v="1.3306545E7"/>
        <n v="1010160.0"/>
        <n v="166800.0"/>
        <n v="42240.0"/>
        <n v="2463300.0"/>
        <n v="899700.0"/>
        <n v="5444100.0"/>
        <n v="2.024865E7"/>
        <n v="9476730.0"/>
        <n v="464700.0"/>
        <n v="9265500.0"/>
        <n v="325800.0"/>
        <n v="303480.0"/>
        <n v="7401450.0"/>
        <n v="1127700.0"/>
        <n v="170280.0"/>
        <n v="290250.0"/>
        <n v="128160.0"/>
        <n v="990450.0"/>
        <n v="544050.0"/>
        <n v="3695760.0"/>
        <n v="98550.0"/>
        <n v="389400.0"/>
        <n v="1175250.0"/>
        <n v="3599760.0"/>
        <n v="312120.0"/>
        <n v="4973040.0"/>
        <n v="1461600.0"/>
        <n v="195600.0"/>
        <n v="610200.0"/>
        <n v="69120.0"/>
        <n v="2541750.0"/>
        <n v="8692920.0"/>
        <n v="2091600.0"/>
        <n v="6539985.0"/>
        <n v="147600.0"/>
        <n v="517500.0"/>
        <n v="432000.0"/>
        <n v="6073500.0"/>
        <n v="194100.0"/>
        <n v="276960.0"/>
        <n v="1.4174925E8"/>
        <n v="3179400.0"/>
        <n v="40860.0"/>
        <n v="4507992.0"/>
        <n v="506880.0"/>
        <n v="48960.0"/>
        <n v="218640.0"/>
        <n v="4651800.0"/>
        <n v="250560.0"/>
        <n v="620640.0"/>
        <n v="89550.0"/>
        <n v="2307360.0"/>
        <n v="13140.0"/>
        <n v="2159280.0"/>
        <n v="2183520.0"/>
        <n v="47280.0"/>
        <n v="317760.0"/>
        <n v="9058800.0"/>
        <n v="1229700.0"/>
        <n v="1313100.0"/>
        <n v="5056320.0"/>
        <n v="160320.0"/>
        <n v="693900.0"/>
        <n v="1443840.0"/>
        <n v="1.211625E7"/>
        <n v="130800.0"/>
        <n v="2.702448E7"/>
        <n v="1760400.0"/>
        <n v="1.02948E7"/>
        <n v="1007640.0"/>
        <n v="150720.0"/>
        <n v="2.09331E7"/>
        <n v="92400.0"/>
        <n v="3069000.0"/>
        <n v="932700.0"/>
        <n v="313920.0"/>
        <n v="3.52323E7"/>
        <n v="831600.0"/>
        <n v="1162800.0"/>
        <n v="6139080.0"/>
        <n v="647640.0"/>
        <n v="1.193112E7"/>
        <n v="228600.0"/>
        <n v="1038240.0"/>
        <n v="70650.0"/>
        <n v="70080.0"/>
        <n v="4776000.0"/>
        <n v="3455640.0"/>
        <n v="191520.0"/>
        <n v="141120.0"/>
        <n v="230400.0"/>
        <n v="73920.0"/>
        <n v="26820.0"/>
        <n v="476640.0"/>
        <n v="65160.0"/>
        <n v="2137320.0"/>
        <n v="2151480.0"/>
        <n v="923520.0"/>
        <n v="226080.0"/>
        <n v="839760.0"/>
        <n v="217200.0"/>
        <n v="92880.0"/>
        <n v="3874185.0"/>
        <n v="438600.0"/>
        <n v="216750.0"/>
        <n v="8841150.0"/>
        <n v="1434720.0"/>
        <n v="1378800.0"/>
        <n v="5795100.0"/>
        <n v="136350.0"/>
        <n v="1611600.0"/>
        <n v="1948800.0"/>
        <n v="1858800.0"/>
        <n v="352080.0"/>
        <n v="239880.0"/>
        <n v="1331520.0"/>
        <n v="2169000.0"/>
        <n v="703080.0"/>
        <n v="1.079928E7"/>
        <n v="3837750.0"/>
        <n v="179700.0"/>
        <n v="273960.0"/>
        <n v="1.133916E7"/>
        <n v="1529910.0"/>
        <n v="13470.0"/>
        <n v="109650.0"/>
        <n v="6503520.0"/>
        <n v="5175000.0"/>
        <n v="114600.0"/>
        <n v="478800.0"/>
        <n v="952050.0"/>
        <n v="133800.0"/>
        <n v="3021480.0"/>
        <n v="4228560.0"/>
        <n v="320850.0"/>
        <n v="333600.0"/>
        <n v="223500.0"/>
        <n v="3208800.0"/>
        <n v="227700.0"/>
        <n v="4728000.0"/>
        <n v="386700.0"/>
        <n v="1.947825E7"/>
        <n v="284100.0"/>
        <n v="3689700.0"/>
        <n v="116280.0"/>
        <n v="2.44323E7"/>
        <n v="343800.0"/>
        <n v="287040.0"/>
        <n v="2655000.0"/>
        <n v="4048500.0"/>
        <n v="4832880.0"/>
        <n v="44190.0"/>
        <n v="2.99994E7"/>
        <n v="47400.0"/>
        <n v="1191750.0"/>
        <n v="2750580.0"/>
        <n v="230760.0"/>
        <n v="119520.0"/>
        <n v="2699550.0"/>
        <n v="161700.0"/>
        <n v="1799640.0"/>
        <n v="79680.0"/>
        <n v="4139550.0"/>
        <n v="2803680.0"/>
        <n v="8188200.0"/>
        <n v="20160.0"/>
        <n v="787680.0"/>
        <n v="9080100.0"/>
        <n v="2.092425E7"/>
        <n v="201600.0"/>
        <n v="44880.0"/>
        <n v="2200950.0"/>
        <n v="300960.0"/>
        <n v="1763640.0"/>
        <n v="4823280.0"/>
        <n v="4799520.0"/>
        <n v="7579800.0"/>
        <n v="366360.0"/>
        <n v="4928850.0"/>
        <n v="57120.0"/>
        <n v="130230.0"/>
        <n v="1475280.0"/>
        <n v="1826880.0"/>
        <n v="545400.0"/>
        <n v="42600.0"/>
        <n v="6143850.0"/>
        <n v="8869800.0"/>
        <n v="2920500.0"/>
        <n v="1408320.0"/>
        <n v="177750.0"/>
        <n v="514080.0"/>
        <n v="205470.0"/>
        <n v="741120.0"/>
        <n v="611640.0"/>
        <n v="958800.0"/>
        <n v="5759400.0"/>
        <n v="179280.0"/>
        <n v="7211100.0"/>
        <n v="9254970.0"/>
        <n v="3869700.0"/>
        <n v="2121000.0"/>
        <n v="4.103928E7"/>
        <n v="29700.0"/>
        <n v="1138200.0"/>
        <n v="1103760.0"/>
        <n v="265050.0"/>
        <n v="2.132496E7"/>
        <n v="738750.0"/>
        <n v="2.40735E7"/>
        <n v="3778650.0"/>
        <n v="221400.0"/>
        <n v="170100.0"/>
        <n v="289440.0"/>
        <n v="185850.0"/>
        <n v="239520.0"/>
        <n v="5785290.0"/>
        <n v="152400.0"/>
        <n v="1.113504E7"/>
        <n v="971100.0"/>
        <n v="511200.0"/>
        <n v="6084600.0"/>
        <n v="2195280.0"/>
        <n v="1204500.0"/>
        <n v="2519100.0"/>
        <n v="475200.0"/>
        <n v="154080.0"/>
        <n v="336420.0"/>
        <n v="2339640.0"/>
        <n v="8009100.0"/>
        <n v="717120.0"/>
        <n v="1030560.0"/>
        <n v="112800.0"/>
        <n v="235440.0"/>
        <n v="2.975952E7"/>
        <n v="1042800.0"/>
        <n v="46980.0"/>
        <n v="1.46826E7"/>
        <n v="6658800.0"/>
        <n v="1331640.0"/>
        <n v="5443800.0"/>
        <n v="288630.0"/>
        <n v="1.19988E7"/>
        <n v="753480.0"/>
        <n v="8099460.0"/>
        <n v="1340100.0"/>
        <n v="695760.0"/>
        <n v="791880.0"/>
        <n v="4295160.0"/>
        <n v="1.417554E7"/>
        <n v="86400.0"/>
        <n v="174600.0"/>
        <n v="100800.0"/>
        <n v="2157840.0"/>
        <n v="117840.0"/>
        <n v="6155280.0"/>
        <n v="214515.0"/>
        <n v="1349550.0"/>
        <n v="1.17594E7"/>
        <n v="733440.0"/>
        <n v="9995160.0"/>
        <n v="329040.0"/>
        <n v="6719520.0"/>
        <n v="2038230.0"/>
        <n v="44100.0"/>
        <n v="873600.0"/>
        <n v="5400000.0"/>
        <n v="780960.0"/>
        <n v="125640.0"/>
        <n v="8605920.0"/>
        <n v="5.98797E7"/>
        <n v="4139100.0"/>
        <n v="653550.0"/>
        <n v="4103520.0"/>
        <n v="300600.0"/>
        <n v="773400.0"/>
        <n v="2248500.0"/>
        <n v="876240.0"/>
        <n v="1.620144E7"/>
        <n v="197910.0"/>
        <n v="655200.0"/>
        <n v="390690.0"/>
        <n v="1811520.0"/>
        <n v="452700.0"/>
        <n v="1847160.0"/>
        <n v="1.024716E7"/>
        <n v="610680.0"/>
        <n v="22140.0"/>
        <n v="338700.0"/>
        <n v="549450.0"/>
        <n v="88800.0"/>
        <n v="5003640.0"/>
        <n v="939750.0"/>
        <n v="1422750.0"/>
        <n v="3339990.0"/>
        <n v="847800.0"/>
        <n v="1.055952E7"/>
        <n v="5113800.0"/>
        <n v="598200.0"/>
        <n v="798000.0"/>
        <n v="8459100.0"/>
        <n v="9023040.0"/>
        <n v="192600.0"/>
        <n v="597600.0"/>
        <n v="164850.0"/>
        <n v="933600.0"/>
        <n v="58500.0"/>
        <n v="457200.0"/>
        <n v="18510.0"/>
        <n v="8399760.0"/>
        <n v="8638920.0"/>
        <n v="3358800.0"/>
        <n v="1531950.0"/>
        <n v="3617640.0"/>
        <n v="164760.0"/>
        <n v="7829400.0"/>
        <n v="1689720.0"/>
        <n v="695250.0"/>
        <n v="2227200.0"/>
        <n v="344700.0"/>
        <n v="1013400.0"/>
        <n v="3935040.0"/>
        <n v="116700.0"/>
        <n v="359520.0"/>
        <n v="3.050376E7"/>
        <n v="9988200.0"/>
        <n v="376920.0"/>
        <n v="1192680.0"/>
        <n v="40080.0"/>
        <n v="249840.0"/>
        <n v="9435960.0"/>
        <n v="544320.0"/>
        <n v="1019898.0"/>
        <n v="1919760.0"/>
        <n v="118080.0"/>
        <n v="657000.0"/>
        <n v="1.249395E7"/>
        <n v="190800.0"/>
        <n v="311040.0"/>
        <n v="1038960.0"/>
        <n v="306900.0"/>
        <n v="164250.0"/>
        <n v="151650.0"/>
        <n v="1.158705E7"/>
        <n v="4995840.0"/>
        <n v="9069840.0"/>
        <n v="4589618.0"/>
        <n v="78300.0"/>
        <n v="1199520.0"/>
        <n v="559440.0"/>
        <n v="4109400.0"/>
        <n v="7198500.0"/>
        <n v="1.100925E7"/>
        <n v="516600.0"/>
        <n v="3621600.0"/>
        <n v="1866150.0"/>
        <n v="4.401495E7"/>
        <n v="186720.0"/>
        <n v="3.229164E7"/>
        <n v="106200.0"/>
        <n v="6.01176E7"/>
        <n v="143820.0"/>
        <n v="43380.0"/>
        <n v="29160.0"/>
        <n v="2189700.0"/>
        <n v="5725800.0"/>
        <n v="2063100.0"/>
        <n v="1007250.0"/>
        <n v="904680.0"/>
        <n v="537120.0"/>
        <n v="5894100.0"/>
        <n v="329700.0"/>
        <n v="4381500.0"/>
        <n v="1151880.0"/>
        <n v="764955.0"/>
        <n v="1.0953E7"/>
        <n v="6361740.0"/>
        <n v="6.823215E7"/>
        <n v="7559400.0"/>
        <n v="337500.0"/>
        <n v="712440.0"/>
        <n v="3317400.0"/>
        <n v="435000.0"/>
        <n v="4229550.0"/>
        <n v="3196200.0"/>
        <n v="1.53882E7"/>
        <n v="521100.0"/>
        <n v="1.25091E7"/>
        <n v="2909250.0"/>
        <n v="24480.0"/>
        <n v="1424850.0"/>
        <n v="9436500.0"/>
        <n v="554850.0"/>
        <n v="98700.0"/>
        <n v="4019400.0"/>
        <n v="1.01268E7"/>
        <n v="807300.0"/>
        <n v="103920.0"/>
        <n v="149700.0"/>
        <n v="243450.0"/>
        <n v="4798500.0"/>
        <n v="512640.0"/>
        <n v="5721600.0"/>
        <n v="83160.0"/>
        <n v="95520.0"/>
        <n v="449850.0"/>
        <n v="355200.0"/>
        <n v="942120.0"/>
        <n v="220050.0"/>
        <n v="2330580.0"/>
        <n v="39360.0"/>
        <n v="181440.0"/>
        <n v="1667250.0"/>
        <n v="2.253564E7"/>
        <n v="2949300.0"/>
        <n v="2161800.0"/>
        <n v="1.574955E7"/>
        <n v="9693000.0"/>
        <n v="2275800.0"/>
        <n v="2963700.0"/>
        <n v="527520.0"/>
        <n v="9165870.0"/>
        <n v="86130.0"/>
        <n v="1810680.0"/>
        <n v="2278800.0"/>
        <n v="1676850.0"/>
        <n v="1.088016E7"/>
        <n v="370080.0"/>
        <n v="88560.0"/>
        <n v="358200.0"/>
        <n v="4813200.0"/>
        <n v="4139280.0"/>
        <n v="111600.0"/>
        <n v="8098800.0"/>
        <n v="37800.0"/>
        <n v="401400.0"/>
        <n v="794400.0"/>
        <n v="1.67688E7"/>
        <n v="1.8281025E7"/>
        <n v="765240.0"/>
        <n v="193680.0"/>
        <n v="64800.0"/>
        <n v="608100.0"/>
        <n v="4199400.0"/>
        <n v="1397250.0"/>
        <n v="1.00362E7"/>
        <n v="6575040.0"/>
        <n v="109680.0"/>
        <n v="2998500.0"/>
        <n v="6169980.0"/>
        <n v="2098950.0"/>
        <n v="5964000.0"/>
        <n v="960300.0"/>
        <n v="1289400.0"/>
        <n v="1.498275E7"/>
        <n v="684900.0"/>
        <n v="375900.0"/>
        <n v="456000.0"/>
        <n v="99630.0"/>
        <n v="719880.0"/>
        <n v="934200.0"/>
        <n v="1533600.0"/>
        <n v="121920.0"/>
        <n v="687600.0"/>
        <n v="1.011087E7"/>
        <n v="4.21176E7"/>
        <n v="9899820.0"/>
        <n v="4078500.0"/>
        <n v="699600.0"/>
        <n v="147300.0"/>
        <n v="1.36458E7"/>
        <n v="873000.0"/>
        <n v="2202300.0"/>
        <n v="875400.0"/>
        <n v="1.32588E7"/>
        <n v="910800.0"/>
        <n v="35910.0"/>
        <n v="89250.0"/>
        <n v="3597600.0"/>
        <n v="1799400.0"/>
        <n v="234900.0"/>
        <n v="1797000.0"/>
        <n v="246960.0"/>
        <n v="700800.0"/>
        <n v="7199400.0"/>
        <n v="1949700.0"/>
        <n v="449100.0"/>
        <n v="1.669536E7"/>
        <n v="372240.0"/>
        <n v="1475640.0"/>
        <n v="3753900.0"/>
        <n v="5227320.0"/>
        <n v="6131160.0"/>
        <n v="2591040.0"/>
        <n v="2699100.0"/>
        <n v="551070.0"/>
        <n v="2519520.0"/>
        <n v="396900.0"/>
        <n v="3224250.0"/>
        <n v="1.891995E7"/>
        <n v="210240.0"/>
        <n v="633120.0"/>
        <n v="69000.0"/>
        <n v="4132350.0"/>
        <n v="525600.0"/>
        <n v="161640.0"/>
        <n v="801360.0"/>
        <n v="2473200.0"/>
        <n v="4040400.0"/>
        <n v="1582800.0"/>
        <n v="906240.0"/>
        <n v="208200.0"/>
        <n v="96840.0"/>
        <n v="790200.0"/>
        <n v="418320.0"/>
        <n v="1558800.0"/>
        <n v="685200.0"/>
        <n v="1191600.0"/>
        <n v="520200.0"/>
        <n v="305820.0"/>
        <n v="1510560.0"/>
        <n v="3556440.0"/>
        <n v="1.619964E7"/>
        <n v="460080.0"/>
        <n v="5075280.0"/>
        <n v="1595160.0"/>
        <n v="3155880.0"/>
        <n v="1.147032E7"/>
        <n v="134100.0"/>
        <n v="3824617.0"/>
        <n v="649650.0"/>
        <n v="5.416272E7"/>
        <n v="188100.0"/>
        <n v="1416420.0"/>
        <n v="1319400.0"/>
        <n v="78210.0"/>
        <n v="1353600.0"/>
        <n v="1.049994E8"/>
        <n v="43440.0"/>
        <n v="138960.0"/>
        <n v="76560.0"/>
        <n v="525240.0"/>
        <n v="2047950.0"/>
        <n v="2794560.0"/>
        <n v="1.14492E7"/>
        <n v="6687030.0"/>
        <n v="848520.0"/>
        <n v="2.10588E7"/>
        <n v="17505.0"/>
        <n v="1.520748E7"/>
        <n v="3623520.0"/>
        <n v="29760.0"/>
        <n v="129360.0"/>
        <n v="9407520.0"/>
        <n v="441900.0"/>
        <n v="666900.0"/>
        <n v="5925000.0"/>
        <n v="600750.0"/>
        <n v="82260.0"/>
        <n v="8757000.0"/>
        <n v="338250.0"/>
        <n v="488880.0"/>
        <n v="2.72979E7"/>
        <n v="109050.0"/>
        <n v="72180.0"/>
        <n v="2291400.0"/>
        <n v="3167520.0"/>
        <n v="3717000.0"/>
        <n v="1079640.0"/>
        <n v="1.655955E7"/>
        <n v="3.36672E7"/>
        <n v="3328800.0"/>
        <n v="652680.0"/>
        <n v="3635280.0"/>
        <n v="61950.0"/>
        <n v="9943200.0"/>
        <n v="6826500.0"/>
        <n v="291480.0"/>
        <n v="981600.0"/>
        <n v="779520.0"/>
        <n v="1837200.0"/>
        <n v="2326800.0"/>
        <n v="6719160.0"/>
        <n v="2882790.0"/>
        <n v="465750.0"/>
        <n v="7319760.0"/>
        <n v="2862720.0"/>
        <n v="709500.0"/>
        <n v="55350.0"/>
        <n v="1.98864E7"/>
        <n v="8582400.0"/>
        <n v="259200.0"/>
        <n v="1860480.0"/>
        <n v="176400.0"/>
        <n v="4450680.0"/>
        <n v="1982400.0"/>
        <n v="3246000.0"/>
        <n v="6364080.0"/>
        <n v="682920.0"/>
        <n v="3108600.0"/>
        <n v="799740.0"/>
        <n v="143520.0"/>
        <n v="1.227564E7"/>
        <n v="305100.0"/>
        <n v="2142900.0"/>
        <n v="209550.0"/>
        <n v="359850.0"/>
        <n v="455400.0"/>
        <n v="4384080.0"/>
        <n v="942750.0"/>
        <n v="5429400.0"/>
        <n v="2604840.0"/>
        <n v="9008370.0"/>
        <n v="130350.0"/>
        <n v="519840.0"/>
        <n v="413280.0"/>
        <n v="3455280.0"/>
        <n v="3275280.0"/>
        <n v="3407040.0"/>
        <n v="1223280.0"/>
        <n v="52200.0"/>
        <n v="178650.0"/>
        <n v="1179000.0"/>
        <n v="2878200.0"/>
        <n v="4506240.0"/>
        <n v="555840.0"/>
        <n v="1772400.0"/>
        <n v="771750.0"/>
        <n v="2735280.0"/>
        <n v="1.420146E7"/>
        <n v="450240.0"/>
        <n v="74760.0"/>
        <n v="1.150821E7"/>
        <n v="7470000.0"/>
        <n v="117900.0"/>
        <n v="164700.0"/>
        <n v="767250.0"/>
        <n v="1487040.0"/>
        <n v="2126400.0"/>
        <n v="2.60577E7"/>
        <n v="1.056375E7"/>
        <n v="1.49823E7"/>
        <n v="1332000.0"/>
        <n v="1.151928E7"/>
        <n v="584640.0"/>
        <n v="499350.0"/>
        <n v="2879640.0"/>
        <n v="131040.0"/>
        <n v="4121550.0"/>
        <n v="725400.0"/>
        <n v="316800.0"/>
        <n v="586920.0"/>
        <n v="194760.0"/>
        <n v="3263760.0"/>
        <n v="419520.0"/>
        <n v="7856460.0"/>
        <n v="4931640.0"/>
        <n v="34290.0"/>
        <n v="3779460.0"/>
        <n v="531720.0"/>
        <n v="8279775.0"/>
        <n v="5129400.0"/>
        <n v="712950.0"/>
        <n v="9088200.0"/>
        <n v="2.5317E7"/>
        <n v="445200.0"/>
        <n v="1709550.0"/>
        <n v="2.360232E7"/>
        <n v="948000.0"/>
        <n v="2934600.0"/>
        <n v="521550.0"/>
        <n v="6786750.0"/>
        <n v="1282800.0"/>
        <n v="1.782E7"/>
        <n v="1343760.0"/>
        <n v="944730.0"/>
        <n v="5976000.0"/>
        <n v="2.0285964E7"/>
        <n v="105840.0"/>
        <n v="2883300.0"/>
        <n v="598500.0"/>
        <n v="842400.0"/>
        <n v="197520.0"/>
        <n v="1310400.0"/>
        <n v="262200.0"/>
        <n v="923760.0"/>
        <n v="29070.0"/>
        <n v="773250.0"/>
        <n v="1594800.0"/>
        <n v="641400.0"/>
        <n v="2451600.0"/>
        <n v="1.527156E7"/>
        <n v="3527820.0"/>
        <n v="6977700.0"/>
        <n v="155760.0"/>
        <n v="1606770.0"/>
        <n v="395640.0"/>
        <n v="6972750.0"/>
        <n v="1164000.0"/>
        <n v="1050120.0"/>
        <n v="1334400.0"/>
        <n v="100200.0"/>
        <n v="3821160.0"/>
        <n v="2989560.0"/>
        <n v="1536570.0"/>
        <n v="435600.0"/>
        <n v="2740800.0"/>
        <n v="4.20588E7"/>
        <n v="6479640.0"/>
        <n v="2330550.0"/>
        <n v="2729790.0"/>
        <n v="6.446466E7"/>
        <n v="2.879964E7"/>
        <n v="3410400.0"/>
        <n v="800100.0"/>
        <n v="182160.0"/>
        <n v="1117800.0"/>
        <n v="1363230.0"/>
        <n v="426000.0"/>
        <n v="2053800.0"/>
        <n v="1.006128E7"/>
        <n v="448500.0"/>
        <n v="277920.0"/>
        <n v="4258800.0"/>
        <n v="44010.0"/>
        <n v="1.90323E7"/>
        <n v="79200.0"/>
        <n v="4667250.0"/>
        <n v="1619730.0"/>
        <n v="143100.0"/>
        <n v="87150.0"/>
        <n v="7199280.0"/>
        <n v="312000.0"/>
        <n v="3058800.0"/>
        <n v="611760.0"/>
        <n v="1158600.0"/>
        <n v="224280.0"/>
        <n v="4859730.0"/>
        <n v="396360.0"/>
        <n v="9389850.0"/>
        <n v="2099250.0"/>
        <n v="625800.0"/>
        <n v="8121600.0"/>
        <n v="2024550.0"/>
        <n v="1.04997E7"/>
        <n v="1315650.0"/>
        <n v="915900.0"/>
        <n v="533160.0"/>
        <n v="4301850.0"/>
        <n v="3.81297E7"/>
        <n v="403200.0"/>
        <n v="66285.0"/>
        <n v="1589700.0"/>
        <n v="8083800.0"/>
        <n v="7408800.0"/>
        <n v="5845440.0"/>
        <n v="2423520.0"/>
        <n v="239760.0"/>
        <n v="53280.0"/>
        <n v="880800.0"/>
        <n v="2771280.0"/>
        <n v="1.8419976E7"/>
        <n v="1437600.0"/>
        <n v="829920.0"/>
        <n v="1.181295E7"/>
        <n v="1528200.0"/>
        <n v="910350.0"/>
        <n v="38340.0"/>
        <n v="8451000.0"/>
        <n v="154680.0"/>
        <n v="6992370.0"/>
        <n v="2714700.0"/>
        <n v="440100.0"/>
        <n v="5754105.0"/>
        <n v="503520.0"/>
        <n v="1490580.0"/>
        <n v="168180.0"/>
        <n v="70680.0"/>
        <n v="1.679976E7"/>
        <n v="6528900.0"/>
        <n v="1039200.0"/>
        <n v="1797750.0"/>
        <n v="1.154925E7"/>
        <n v="1.291395E7"/>
        <n v="7694100.0"/>
        <n v="51120.0"/>
        <n v="224700.0"/>
        <n v="5596200.0"/>
        <n v="5398200.0"/>
        <n v="1702800.0"/>
        <n v="1347300.0"/>
        <n v="16680.0"/>
        <n v="130320.0"/>
        <n v="463200.0"/>
        <n v="96120.0"/>
        <n v="1.372704E7"/>
        <n v="1.00791E7"/>
        <n v="251640.0"/>
        <n v="125100.0"/>
        <n v="2579400.0"/>
        <n v="110700.0"/>
        <n v="646950.0"/>
        <n v="262800.0"/>
        <n v="41100.0"/>
        <n v="9.532425E7"/>
        <n v="701100.0"/>
        <n v="1288500.0"/>
        <n v="225300.0"/>
        <n v="507300.0"/>
        <n v="217440.0"/>
        <n v="3145500.0"/>
        <n v="5751984.0"/>
        <n v="4.724895E7"/>
        <n v="602100.0"/>
        <n v="6803640.0"/>
        <n v="1.87146E7"/>
        <n v="983760.0"/>
        <n v="163500.0"/>
        <n v="263520.0"/>
        <n v="500400.0"/>
        <n v="282960.0"/>
        <n v="37680.0"/>
        <n v="1.631904E7"/>
        <n v="439560.0"/>
        <n v="777600.0"/>
        <n v="747720.0"/>
        <n v="1.44312E7"/>
        <n v="192645.0"/>
        <n v="4431840.0"/>
        <n v="2.231964E7"/>
        <n v="2256120.0"/>
        <n v="275880.0"/>
        <n v="211680.0"/>
        <n v="293400.0"/>
        <n v="473400.0"/>
        <n v="418800.0"/>
        <n v="2890800.0"/>
        <n v="104880.0"/>
        <n v="5385870.0"/>
        <n v="703500.0"/>
        <n v="5.09052E7"/>
        <n v="600480.0"/>
        <n v="196650.0"/>
        <n v="1.62813E7"/>
        <n v="1255500.0"/>
        <n v="78480.0"/>
        <n v="501000.0"/>
        <n v="2493600.0"/>
        <n v="264600.0"/>
        <n v="3189600.0"/>
        <n v="798750.0"/>
        <n v="1.75038E7"/>
        <n v="1099200.0"/>
        <n v="148050.0"/>
        <n v="352800.0"/>
        <n v="5501160.0"/>
        <n v="1199400.0"/>
        <n v="1317000.0"/>
        <n v="482880.0"/>
        <n v="137340.0"/>
        <n v="751800.0"/>
        <n v="719640.0"/>
        <n v="87600.0"/>
        <n v="8999700.0"/>
        <n v="1626000.0"/>
        <n v="1235160.0"/>
        <n v="136320.0"/>
        <n v="9661140.0"/>
        <n v="191400.0"/>
        <n v="1471680.0"/>
        <n v="358560.0"/>
        <n v="3599100.0"/>
        <n v="2366910.0"/>
        <n v="629820.0"/>
        <n v="5286750.0"/>
        <n v="222750.0"/>
        <n v="113760.0"/>
        <n v="156420.0"/>
        <n v="8207040.0"/>
        <n v="8457120.0"/>
        <n v="1.338336E7"/>
        <n v="144720.0"/>
        <n v="382320.0"/>
        <n v="719280.0"/>
        <n v="103500.0"/>
        <n v="630720.0"/>
        <n v="6948720.0"/>
        <n v="176040.0"/>
        <n v="5759280.0"/>
        <n v="5552100.0"/>
        <n v="5548680.0"/>
        <n v="192480.0"/>
        <n v="2130600.0"/>
        <n v="6099000.0"/>
        <n v="1010400.0"/>
        <n v="1277100.0"/>
        <n v="329850.0"/>
        <n v="791400.0"/>
        <n v="9599520.0"/>
        <n v="817920.0"/>
        <n v="611100.0"/>
        <n v="3878640.0"/>
        <n v="822240.0"/>
        <n v="161160.0"/>
        <n v="193200.0"/>
        <n v="3170580.0"/>
        <n v="7198800.0"/>
        <n v="261450.0"/>
        <n v="2999400.0"/>
        <n v="1137600.0"/>
        <n v="565200.0"/>
        <n v="1.066248E7"/>
        <n v="528120.0"/>
        <n v="2.159952E7"/>
        <n v="7848900.0"/>
        <n v="156240.0"/>
        <n v="8544600.0"/>
        <n v="1916460.0"/>
        <n v="832050.0"/>
        <n v="1781730.0"/>
        <n v="653400.0"/>
        <n v="137100.0"/>
        <n v="188640.0"/>
        <n v="678240.0"/>
        <n v="21720.0"/>
        <n v="1.79529E7"/>
        <n v="160650.0"/>
        <n v="1494000.0"/>
        <n v="2.171475E7"/>
        <n v="4850550.0"/>
        <n v="934440.0"/>
        <n v="64680.0"/>
        <n v="1469520.0"/>
        <n v="573300.0"/>
        <n v="328950.0"/>
        <n v="621360.0"/>
        <n v="1.420755E7"/>
        <n v="1731600.0"/>
        <n v="3671520.0"/>
        <n v="1349850.0"/>
        <n v="850290.0"/>
        <n v="1597500.0"/>
        <n v="4655880.0"/>
        <n v="293520.0"/>
        <n v="1761840.0"/>
        <n v="8930700.0"/>
        <n v="2879400.0"/>
        <n v="319500.0"/>
        <n v="7049250.0"/>
        <n v="3148200.0"/>
        <n v="962100.0"/>
        <n v="389850.0"/>
        <n v="3096450.0"/>
        <n v="1920870.0"/>
        <n v="3315360.0"/>
        <n v="4086000.0"/>
        <n v="209160.0"/>
        <n v="320100.0"/>
        <n v="2872732.0"/>
        <n v="755280.0"/>
        <n v="959040.0"/>
        <n v="1091760.0"/>
        <n v="1.247904E7"/>
        <n v="6126330.0"/>
        <n v="4679640.0"/>
        <n v="1455600.0"/>
        <n v="341100.0"/>
        <n v="1.901295E7"/>
        <n v="2.06988E7"/>
        <n v="357480.0"/>
        <n v="182640.0"/>
        <n v="2800980.0"/>
        <n v="129780.0"/>
        <n v="5.719455E7"/>
        <n v="1.534455E7"/>
        <n v="142200.0"/>
        <n v="3196725.0"/>
        <n v="364500.0"/>
        <n v="3142500.0"/>
        <n v="297000.0"/>
        <n v="471000.0"/>
        <n v="519750.0"/>
        <n v="1331280.0"/>
        <n v="2590560.0"/>
        <n v="559800.0"/>
        <n v="525900.0"/>
        <n v="2375640.0"/>
        <n v="132840.0"/>
        <n v="1.266174E7"/>
        <n v="273000.0"/>
        <n v="937440.0"/>
        <n v="1151280.0"/>
        <n v="355440.0"/>
        <n v="132300.0"/>
        <n v="898560.0"/>
        <n v="207720.0"/>
        <n v="1.419516E7"/>
        <n v="402000.0"/>
        <n v="1888950.0"/>
        <n v="3660090.0"/>
        <n v="1859400.0"/>
        <n v="659700.0"/>
        <n v="125280.0"/>
        <n v="569100.0"/>
        <n v="4.199916E7"/>
        <n v="732150.0"/>
        <n v="551760.0"/>
        <n v="1064550.0"/>
        <n v="2879520.0"/>
        <n v="1918560.0"/>
        <n v="218880.0"/>
        <n v="329520.0"/>
        <n v="9287280.0"/>
        <n v="3335760.0"/>
        <n v="2974080.0"/>
        <n v="1463520.0"/>
        <n v="1465440.0"/>
        <n v="73440.0"/>
        <n v="3014760.0"/>
        <n v="1.083528E7"/>
        <n v="7649362.0"/>
        <n v="40440.0"/>
        <n v="1843650.0"/>
        <n v="710400.0"/>
        <n v="3839520.0"/>
        <n v="834000.0"/>
        <n v="472500.0"/>
        <n v="211320.0"/>
        <n v="162900.0"/>
        <n v="2447040.0"/>
        <n v="311520.0"/>
        <n v="404640.0"/>
        <n v="4.45998E7"/>
        <n v="1.163592E7"/>
        <n v="1571850.0"/>
        <n v="123900.0"/>
        <n v="1.27575E7"/>
        <n v="287910.0"/>
        <n v="1129950.0"/>
        <n v="2800350.0"/>
        <n v="114840.0"/>
        <n v="9039765.0"/>
        <n v="335520.0"/>
        <n v="7005600.0"/>
        <n v="1.268592E7"/>
        <n v="485520.0"/>
        <n v="1919400.0"/>
        <n v="3119760.0"/>
        <n v="303600.0"/>
        <n v="183360.0"/>
        <n v="2519160.0"/>
        <n v="1573950.0"/>
        <n v="2305920.0"/>
        <n v="1585290.0"/>
        <n v="274080.0"/>
        <n v="689850.0"/>
        <n v="243600.0"/>
        <n v="717300.0"/>
        <n v="1163250.0"/>
        <n v="195750.0"/>
        <n v="623520.0"/>
        <n v="8108550.0"/>
        <n v="1275840.0"/>
        <n v="2516400.0"/>
        <n v="120600.0"/>
        <n v="2279400.0"/>
        <n v="1932750.0"/>
        <n v="2404800.0"/>
        <n v="3.85176E7"/>
        <n v="2.11029E7"/>
        <n v="2602320.0"/>
        <n v="124200.0"/>
        <n v="4846500.0"/>
        <n v="113400.0"/>
        <n v="875700.0"/>
        <n v="236250.0"/>
        <n v="1213200.0"/>
        <n v="53460.0"/>
        <n v="4122000.0"/>
        <n v="628500.0"/>
        <n v="85920.0"/>
        <n v="433650.0"/>
        <n v="6055200.0"/>
        <n v="633600.0"/>
        <n v="138900.0"/>
        <n v="1799700.0"/>
        <n v="1.484955E7"/>
        <n v="529200.0"/>
        <n v="2.283957E7"/>
        <n v="274680.0"/>
        <n v="7754400.0"/>
        <n v="2598120.0"/>
        <n v="2146920.0"/>
        <n v="35640.0"/>
        <n v="135000.0"/>
        <n v="963000.0"/>
        <n v="1089000.0"/>
        <n v="5330400.0"/>
        <n v="1696500.0"/>
        <n v="2105640.0"/>
        <n v="805500.0"/>
        <n v="730080.0"/>
        <n v="1.554936E7"/>
        <n v="844500.0"/>
        <n v="56520.0"/>
        <n v="437400.0"/>
        <n v="911520.0"/>
        <n v="543900.0"/>
        <n v="3743760.0"/>
        <n v="1.68588E7"/>
        <n v="649440.0"/>
        <n v="1019700.0"/>
        <n v="549360.0"/>
        <n v="447600.0"/>
        <n v="287100.0"/>
        <n v="371700.0"/>
        <n v="1.349955E7"/>
        <n v="766080.0"/>
        <n v="603840.0"/>
        <n v="175080.0"/>
        <n v="3383640.0"/>
        <n v="5470560.0"/>
        <n v="1235520.0"/>
        <n v="431280.0"/>
        <n v="4.575564E7"/>
        <n v="93120.0"/>
        <n v="2009700.0"/>
        <n v="2960580.0"/>
        <n v="408240.0"/>
        <n v="519000.0"/>
        <n v="9647040.0"/>
        <n v="495300.0"/>
        <n v="204480.0"/>
        <n v="779700.0"/>
        <n v="6750600.0"/>
        <n v="91935.0"/>
        <n v="912600.0"/>
        <n v="7019550.0"/>
        <n v="1130400.0"/>
        <n v="68040.0"/>
        <n v="188400.0"/>
        <n v="86880.0"/>
        <n v="3433800.0"/>
        <n v="4799760.0"/>
        <n v="1889640.0"/>
        <n v="1889160.0"/>
        <n v="3864600.0"/>
        <n v="1619640.0"/>
        <n v="1.1946375E7"/>
        <n v="74400.0"/>
        <n v="1.826352E7"/>
        <n v="3023520.0"/>
        <n v="1125000.0"/>
        <n v="411300.0"/>
        <n v="2489700.0"/>
        <n v="81450.0"/>
        <n v="1130760.0"/>
        <n v="3072750.0"/>
        <n v="1173840.0"/>
        <n v="4563450.0"/>
        <n v="314400.0"/>
        <n v="14760.0"/>
        <n v="2159400.0"/>
        <n v="1.45782E7"/>
        <n v="645600.0"/>
        <n v="231300.0"/>
        <n v="645840.0"/>
        <n v="1793400.0"/>
        <n v="7244100.0"/>
        <n v="9326400.0"/>
        <n v="2111250.0"/>
        <n v="1768230.0"/>
        <n v="374400.0"/>
        <n v="301560.0"/>
        <n v="4049700.0"/>
        <n v="2397600.0"/>
        <n v="1029000.0"/>
        <n v="1113600.0"/>
        <n v="140880.0"/>
        <n v="491760.0"/>
        <n v="167520.0"/>
        <n v="5731740.0"/>
        <n v="6532560.0"/>
        <n v="4423950.0"/>
        <n v="2526960.0"/>
        <n v="1064700.0"/>
        <n v="4243320.0"/>
        <n v="342720.0"/>
        <n v="1.64994E7"/>
        <n v="232200.0"/>
        <n v="285000.0"/>
        <n v="108450.0"/>
        <n v="522000.0"/>
        <n v="9024750.0"/>
        <n v="1874250.0"/>
        <n v="4529400.0"/>
        <n v="2337300.0"/>
        <n v="1261350.0"/>
        <n v="77400.0"/>
        <n v="237000.0"/>
        <n v="2300400.0"/>
        <n v="729480.0"/>
        <n v="6974550.0"/>
        <n v="1473150.0"/>
        <n v="4049730.0"/>
        <n v="2729400.0"/>
        <n v="598800.0"/>
        <n v="50490.0"/>
        <n v="380160.0"/>
        <n v="4347000.0"/>
        <n v="1.074E7"/>
        <n v="2997540.0"/>
        <n v="3315900.0"/>
        <n v="5122320.0"/>
        <n v="449550.0"/>
        <n v="8063160.0"/>
        <n v="28920.0"/>
        <n v="116400.0"/>
        <n v="9887520.0"/>
        <n v="4607520.0"/>
        <n v="583200.0"/>
        <n v="2.89656E7"/>
        <n v="6628800.0"/>
        <n v="277440.0"/>
        <n v="2058750.0"/>
        <n v="8998500.0"/>
        <n v="1.050228E7"/>
        <n v="2264700.0"/>
        <n v="2.023056E7"/>
        <n v="216480.0"/>
        <n v="3478800.0"/>
        <n v="2931990.0"/>
        <n v="93960.0"/>
        <n v="7799400.0"/>
        <n v="49920.0"/>
        <n v="30375.0"/>
        <n v="396000.0"/>
        <n v="1.370145E7"/>
        <n v="521400.0"/>
        <n v="1.2468E7"/>
        <n v="1601250.0"/>
        <n v="5774160.0"/>
        <n v="2303760.0"/>
        <n v="157680.0"/>
        <n v="1034100.0"/>
        <n v="1932300.0"/>
        <n v="1350900.0"/>
        <n v="2026350.0"/>
        <n v="4197900.0"/>
        <n v="9359400.0"/>
        <n v="8423520.0"/>
        <n v="1476900.0"/>
        <n v="377640.0"/>
        <n v="5378700.0"/>
        <n v="1.05735E7"/>
        <n v="3995280.0"/>
        <n v="137160.0"/>
        <n v="347040.0"/>
        <n v="2517900.0"/>
        <n v="5897475.0"/>
        <n v="3148950.0"/>
        <n v="163800.0"/>
        <n v="926880.0"/>
        <n v="2338200.0"/>
        <n v="788850.0"/>
        <n v="1.636173E7"/>
        <n v="3595500.0"/>
        <n v="3.464475E7"/>
        <n v="1.507464E7"/>
        <n v="126000.0"/>
        <n v="8376000.0"/>
        <n v="1664700.0"/>
        <n v="4162500.0"/>
        <n v="20430.0"/>
        <n v="345600.0"/>
        <n v="850560.0"/>
        <n v="532800.0"/>
        <n v="93450.0"/>
        <n v="5537988.0"/>
        <n v="49560.0"/>
        <n v="1602000.0"/>
        <n v="7424550.0"/>
        <n v="287280.0"/>
        <n v="1163700.0"/>
        <n v="1708800.0"/>
        <n v="594900.0"/>
        <n v="99120.0"/>
        <n v="1199850.0"/>
        <n v="2171760.0"/>
        <n v="33000.0"/>
        <n v="629400.0"/>
        <n v="9336750.0"/>
        <n v="5742090.0"/>
        <n v="2155500.0"/>
        <n v="4619700.0"/>
        <n v="705600.0"/>
        <n v="150300.0"/>
        <n v="1.469925E7"/>
        <n v="159750.0"/>
        <n v="1.0311E7"/>
        <n v="56250.0"/>
        <n v="2002080.0"/>
        <n v="971250.0"/>
        <n v="2099160.0"/>
        <n v="446850.0"/>
        <n v="2070000.0"/>
        <n v="692280.0"/>
        <n v="762000.0"/>
        <n v="970200.0"/>
        <n v="6342840.0"/>
        <n v="1563450.0"/>
        <n v="1053900.0"/>
        <n v="4695360.0"/>
        <n v="34560.0"/>
        <n v="4522050.0"/>
        <n v="56430.0"/>
        <n v="467640.0"/>
        <n v="3815280.0"/>
        <n v="2.81994E7"/>
        <n v="670320.0"/>
        <n v="7796880.0"/>
        <n v="3792000.0"/>
        <n v="783000.0"/>
        <n v="451200.0"/>
        <n v="9946080.0"/>
        <n v="192420.0"/>
        <n v="8795970.0"/>
        <n v="8160120.0"/>
        <n v="899100.0"/>
        <n v="1493820.0"/>
        <n v="536400.0"/>
        <n v="8976870.0"/>
        <n v="64200.0"/>
        <n v="751680.0"/>
        <n v="86520.0"/>
        <n v="387900.0"/>
        <n v="2907000.0"/>
        <n v="1468200.0"/>
        <n v="180480.0"/>
        <n v="8144100.0"/>
        <n v="4.62E7"/>
        <n v="107280.0"/>
        <n v="1.3781775E7"/>
        <n v="404730.0"/>
        <n v="4265460.0"/>
        <n v="1.499148E7"/>
        <n v="223650.0"/>
        <n v="1.08612E7"/>
        <n v="390000.0"/>
        <n v="118200.0"/>
        <n v="56970.0"/>
        <n v="1589400.0"/>
        <n v="494100.0"/>
        <n v="46200.0"/>
        <n v="7269750.0"/>
        <n v="1.09323E7"/>
        <n v="1.338525E7"/>
        <n v="7055400.0"/>
        <n v="4614990.0"/>
        <n v="620400.0"/>
        <n v="1552215.0"/>
        <n v="62400.0"/>
        <n v="1979700.0"/>
        <n v="1717800.0"/>
        <n v="547650.0"/>
        <n v="2.3292465E7"/>
        <n v="8339400.0"/>
        <n v="1.63314E7"/>
        <n v="71280.0"/>
        <n v="911100.0"/>
        <n v="1865400.0"/>
        <n v="215520.0"/>
        <n v="1.439976E7"/>
        <n v="1719000.0"/>
        <n v="2064300.0"/>
        <n v="1941750.0"/>
        <n v="112500.0"/>
        <n v="1804950.0"/>
        <n v="1507350.0"/>
        <n v="9993720.0"/>
        <n v="545040.0"/>
        <n v="3572280.0"/>
        <n v="471600.0"/>
        <n v="146430.0"/>
        <n v="9299250.0"/>
        <n v="2015640.0"/>
        <n v="4198500.0"/>
        <n v="65400.0"/>
        <n v="67050.0"/>
        <n v="1036800.0"/>
        <n v="244050.0"/>
        <n v="4397985.0"/>
        <n v="1019400.0"/>
        <n v="51660.0"/>
        <n v="108600.0"/>
        <n v="699300.0"/>
        <n v="5069700.0"/>
        <n v="694800.0"/>
        <n v="2877300.0"/>
        <n v="125850.0"/>
        <n v="4076460.0"/>
        <n v="712740.0"/>
        <n v="1.187946E7"/>
        <n v="411210.0"/>
        <n v="7217640.0"/>
        <n v="73845.0"/>
        <n v="8398950.0"/>
        <n v="142830.0"/>
        <n v="1.007895E7"/>
        <n v="1350000.0"/>
        <n v="4182300.0"/>
        <n v="5308200.0"/>
        <n v="772800.0"/>
        <n v="2698290.0"/>
        <n v="1600200.0"/>
        <n v="3987900.0"/>
        <n v="3160200.0"/>
        <n v="1.15902E7"/>
        <n v="1665600.0"/>
        <n v="1182000.0"/>
        <n v="2720250.0"/>
        <n v="299850.0"/>
        <n v="369600.0"/>
        <n v="3144000.0"/>
        <n v="407700.0"/>
        <n v="18600.0"/>
        <n v="310500.0"/>
        <n v="433500.0"/>
        <n v="3110250.0"/>
        <n v="375480.0"/>
        <n v="2551080.0"/>
        <n v="1978200.0"/>
        <n v="2.2743E7"/>
        <n v="36180.0"/>
        <n v="196380.0"/>
        <n v="1948950.0"/>
        <n v="670050.0"/>
        <n v="1048950.0"/>
        <n v="117360.0"/>
        <n v="388500.0"/>
        <n v="1.369125E7"/>
        <n v="1.319976E7"/>
        <n v="2552040.0"/>
        <n v="1.4868E7"/>
        <n v="4042350.0"/>
        <n v="1198080.0"/>
        <n v="1.20294E7"/>
        <n v="2862900.0"/>
        <n v="2207760.0"/>
        <n v="53640.0"/>
        <n v="235680.0"/>
        <n v="1.58529E7"/>
        <n v="839520.0"/>
        <n v="364800.0"/>
        <n v="899550.0"/>
        <n v="6.343056E7"/>
        <n v="9898500.0"/>
        <n v="4.625145E7"/>
        <n v="3.00588E7"/>
        <n v="2996460.0"/>
        <n v="1419000.0"/>
        <n v="1294560.0"/>
        <n v="1307520.0"/>
        <n v="5163300.0"/>
        <n v="102870.0"/>
        <n v="236400.0"/>
        <n v="144270.0"/>
        <n v="98820.0"/>
        <n v="1.07568E7"/>
        <n v="1.889895E7"/>
        <n v="278100.0"/>
        <n v="9552900.0"/>
        <n v="7499850.0"/>
        <n v="253500.0"/>
        <n v="2410800.0"/>
        <n v="366000.0"/>
        <n v="175200.0"/>
        <n v="976200.0"/>
        <n v="995400.0"/>
        <n v="2.054646E7"/>
        <n v="366720.0"/>
        <n v="683760.0"/>
        <n v="42120.0"/>
        <n v="921000.0"/>
        <n v="4415520.0"/>
        <n v="2914800.0"/>
        <n v="1279500.0"/>
        <n v="118500.0"/>
        <n v="1.33176E7"/>
        <n v="959400.0"/>
        <n v="219000.0"/>
        <n v="8848500.0"/>
        <n v="2.53506E7"/>
        <n v="1829400.0"/>
        <n v="2996100.0"/>
        <n v="381360.0"/>
        <n v="1.080096E7"/>
        <n v="48060.0"/>
        <n v="180000.0"/>
        <n v="921600.0"/>
        <n v="9269640.0"/>
        <n v="719700.0"/>
        <n v="599700.0"/>
        <n v="7762500.0"/>
        <n v="526800.0"/>
        <n v="256800.0"/>
        <n v="1.23291E7"/>
        <n v="100980.0"/>
        <n v="539400.0"/>
        <n v="348000.0"/>
        <n v="1.73718E7"/>
        <n v="2.11215E7"/>
        <n v="1029300.0"/>
        <n v="1931160.0"/>
        <n v="95040.0"/>
        <n v="1538730.0"/>
        <n v="1.349865E7"/>
        <n v="100500.0"/>
        <n v="37035.0"/>
        <n v="1.566945E7"/>
        <n v="4607040.0"/>
        <n v="1574700.0"/>
        <n v="157200.0"/>
        <n v="216900.0"/>
        <n v="161400.0"/>
        <n v="962550.0"/>
        <n v="750000.0"/>
        <n v="1798560.0"/>
        <n v="1294080.0"/>
        <n v="9448950.0"/>
        <n v="1.6716E7"/>
        <n v="31200.0"/>
        <n v="1185840.0"/>
        <n v="5454720.0"/>
        <n v="1866900.0"/>
        <n v="1155465.0"/>
        <n v="1816560.0"/>
        <n v="1088820.0"/>
        <n v="688410.0"/>
        <n v="3597000.0"/>
        <n v="232650.0"/>
        <n v="2.80782E7"/>
        <n v="226200.0"/>
        <n v="364320.0"/>
        <n v="188040.0"/>
        <n v="4402800.0"/>
        <n v="1226880.0"/>
        <n v="2792250.0"/>
        <n v="648900.0"/>
        <n v="707850.0"/>
        <n v="67680.0"/>
        <n v="8592000.0"/>
        <n v="336750.0"/>
        <n v="4679700.0"/>
        <n v="1631520.0"/>
        <n v="2091360.0"/>
        <n v="4055100.0"/>
        <n v="862560.0"/>
        <n v="795600.0"/>
        <n v="164160.0"/>
        <n v="165480.0"/>
        <n v="403500.0"/>
        <n v="803520.0"/>
        <n v="766800.0"/>
        <n v="532350.0"/>
        <n v="1809990.0"/>
        <n v="360000.0"/>
        <n v="225120.0"/>
        <n v="481050.0"/>
        <n v="404400.0"/>
        <n v="974160.0"/>
        <n v="693000.0"/>
        <n v="4320000.0"/>
        <n v="994410.0"/>
        <n v="4367520.0"/>
        <n v="432600.0"/>
        <n v="2188500.0"/>
        <n v="51600.0"/>
        <n v="1091700.0"/>
        <n v="9479400.0"/>
        <n v="5849550.0"/>
        <n v="28080.0"/>
        <n v="869400.0"/>
        <n v="441045.0"/>
        <n v="4048650.0"/>
        <n v="560640.0"/>
        <n v="462600.0"/>
        <n v="168210.0"/>
        <n v="5432040.0"/>
        <n v="479250.0"/>
        <n v="1.4363662E7"/>
        <n v="1.348704E7"/>
        <n v="2035800.0"/>
        <n v="3145050.0"/>
        <n v="1076400.0"/>
        <n v="1255800.0"/>
        <n v="4319100.0"/>
        <n v="3958200.0"/>
        <n v="1970640.0"/>
        <n v="59400.0"/>
        <n v="3.680145E7"/>
        <n v="80160.0"/>
        <n v="1.237455E7"/>
        <n v="1168200.0"/>
        <n v="1097460.0"/>
        <n v="415440.0"/>
        <n v="4050000.0"/>
        <n v="574200.0"/>
        <n v="2.46105E7"/>
        <n v="25800.0"/>
        <n v="5471640.0"/>
        <n v="240300.0"/>
        <n v="1121400.0"/>
        <n v="149280.0"/>
        <n v="77640.0"/>
        <n v="2224800.0"/>
        <n v="177360.0"/>
        <n v="177000.0"/>
        <n v="7199640.0"/>
        <n v="911040.0"/>
        <n v="3611760.0"/>
        <n v="839160.0"/>
        <n v="53880.0"/>
        <n v="1.263528E7"/>
        <n v="2255760.0"/>
        <n v="6814080.0"/>
        <n v="5210415.0"/>
        <n v="906750.0"/>
        <n v="3797640.0"/>
        <n v="2384850.0"/>
        <n v="8735040.0"/>
        <n v="4366500.0"/>
        <n v="2198160.0"/>
        <n v="1.07796E7"/>
        <n v="1030800.0"/>
        <n v="3058200.0"/>
        <n v="361500.0"/>
        <n v="160050.0"/>
        <n v="3162600.0"/>
        <n v="4498500.0"/>
        <n v="899910.0"/>
        <n v="1.5537E7"/>
        <n v="232320.0"/>
        <n v="2743650.0"/>
        <n v="6599880.0"/>
        <n v="261750.0"/>
        <n v="1.94376E7"/>
        <n v="145920.0"/>
        <n v="221250.0"/>
        <n v="4847040.0"/>
        <n v="702600.0"/>
        <n v="41700.0"/>
        <n v="214200.0"/>
        <n v="6387495.0"/>
        <n v="447000.0"/>
        <n v="6411300.0"/>
        <n v="1051800.0"/>
        <n v="202800.0"/>
        <n v="4913460.0"/>
        <n v="3895500.0"/>
        <n v="530400.0"/>
        <n v="3077460.0"/>
        <n v="74250.0"/>
        <n v="2.099895E7"/>
        <n v="644250.0"/>
        <n v="6718950.0"/>
        <n v="2965800.0"/>
        <n v="5170560.0"/>
        <n v="440580.0"/>
        <n v="7687485.0"/>
        <n v="1762320.0"/>
        <n v="1.55826E7"/>
        <n v="1454400.0"/>
        <n v="1646460.0"/>
        <n v="3.931983E7"/>
        <n v="2.17323E7"/>
        <n v="1.819272E7"/>
        <n v="639000.0"/>
        <n v="3105000.0"/>
        <n v="942000.0"/>
        <n v="297360.0"/>
        <n v="408000.0"/>
        <n v="5807040.0"/>
        <n v="66015.0"/>
        <n v="1271760.0"/>
        <n v="392700.0"/>
        <n v="242190.0"/>
        <n v="4318650.0"/>
        <n v="2860800.0"/>
        <n v="1.0728E7"/>
        <n v="354600.0"/>
        <n v="2.0182275E7"/>
        <n v="1149600.0"/>
        <n v="2664720.0"/>
        <n v="75000.0"/>
        <n v="5579550.0"/>
        <n v="6.9657E7"/>
        <n v="177300.0"/>
        <n v="1798500.0"/>
        <n v="666450.0"/>
        <n v="8249700.0"/>
        <n v="3393000.0"/>
        <n v="1000350.0"/>
        <n v="6.60735E7"/>
        <n v="157140.0"/>
        <n v="784080.0"/>
        <n v="598185.0"/>
        <n v="472560.0"/>
        <n v="2798100.0"/>
        <n v="418500.0"/>
        <n v="174750.0"/>
        <n v="8666460.0"/>
        <n v="37200.0"/>
        <n v="183600.0"/>
        <n v="1.53657E7"/>
        <n v="393300.0"/>
        <n v="161100.0"/>
        <n v="3.48285E7"/>
        <n v="258300.0"/>
        <n v="3668250.0"/>
        <n v="1.349925E7"/>
        <n v="1.07145E7"/>
        <n v="438300.0"/>
        <n v="1.193265E7"/>
        <n v="1198500.0"/>
        <n v="1.07346E7"/>
        <n v="8663760.0"/>
        <n v="6274800.0"/>
        <n v="1857870.0"/>
        <n v="69930.0"/>
        <n v="235500.0"/>
        <n v="7858800.0"/>
        <n v="78570.0"/>
        <n v="2192040.0"/>
        <n v="3358320.0"/>
        <n v="1535400.0"/>
        <n v="1679400.0"/>
        <n v="1.024998E7"/>
        <n v="1349700.0"/>
        <n v="449400.0"/>
        <n v="553230.0"/>
        <n v="9209988.0"/>
        <n v="956550.0"/>
        <n v="1441200.0"/>
        <n v="148080.0"/>
        <n v="634200.0"/>
        <n v="1274400.0"/>
        <n v="3583440.0"/>
        <n v="764550.0"/>
        <n v="959700.0"/>
        <n v="1729440.0"/>
        <n v="1.239165E7"/>
        <n v="299400.0"/>
        <n v="898500.0"/>
        <n v="1.32576E7"/>
        <n v="564000.0"/>
        <n v="1367640.0"/>
        <n v="555000.0"/>
        <n v="2399520.0"/>
        <n v="509400.0"/>
        <n v="1785600.0"/>
        <n v="170460.0"/>
        <n v="3754080.0"/>
        <n v="524160.0"/>
        <n v="2503800.0"/>
        <n v="322320.0"/>
        <n v="7848750.0"/>
        <n v="1.04463E7"/>
        <n v="2783700.0"/>
        <n v="4571640.0"/>
        <n v="517560.0"/>
        <n v="2697300.0"/>
        <n v="1.49994E7"/>
        <n v="3211650.0"/>
        <n v="3383520.0"/>
        <n v="549000.0"/>
        <n v="1.98585E7"/>
        <n v="8118600.0"/>
        <n v="4573500.0"/>
        <n v="613800.0"/>
        <n v="1.165815E7"/>
        <n v="1214400.0"/>
        <n v="6239520.0"/>
        <n v="466200.0"/>
        <n v="89760.0"/>
        <n v="1.29264E7"/>
        <n v="7199820.0"/>
        <n v="2790720.0"/>
        <n v="362880.0"/>
        <n v="2186460.0"/>
        <n v="1091160.0"/>
        <n v="261600.0"/>
        <n v="291900.0"/>
        <n v="957360.0"/>
        <n v="943200.0"/>
        <n v="144180.0"/>
        <n v="2123280.0"/>
        <n v="4355280.0"/>
        <n v="480600.0"/>
        <n v="332100.0"/>
        <n v="5165580.0"/>
        <n v="1345440.0"/>
        <n v="5952030.0"/>
        <n v="350160.0"/>
        <n v="5903100.0"/>
        <n v="1664550.0"/>
        <n v="175440.0"/>
        <n v="296250.0"/>
        <n v="238200.0"/>
        <n v="3691992.0"/>
        <n v="25440.0"/>
        <n v="1258500.0"/>
        <n v="4884480.0"/>
        <n v="1.879056E7"/>
        <n v="990720.0"/>
        <n v="272640.0"/>
        <n v="642000.0"/>
        <n v="174150.0"/>
        <n v="494775.0"/>
        <n v="407520.0"/>
        <n v="3104430.0"/>
        <n v="38160.0"/>
        <n v="1032150.0"/>
        <n v="826560.0"/>
        <n v="504450.0"/>
        <n v="3.93768E7"/>
        <n v="661500.0"/>
        <n v="248400.0"/>
        <n v="405840.0"/>
        <n v="358680.0"/>
        <n v="5533650.0"/>
        <n v="6822900.0"/>
        <n v="1370880.0"/>
        <n v="220500.0"/>
        <n v="1196400.0"/>
        <n v="387360.0"/>
        <n v="1573500.0"/>
        <n v="8999850.0"/>
        <n v="915600.0"/>
        <n v="1.038708E7"/>
        <n v="1.123128E7"/>
        <n v="1707300.0"/>
        <n v="1574550.0"/>
        <n v="3899700.0"/>
        <n v="5631863.0"/>
        <n v="584550.0"/>
        <n v="6691020.0"/>
        <n v="2564700.0"/>
        <n v="1259640.0"/>
        <n v="1259550.0"/>
        <n v="1619550.0"/>
        <n v="45120.0"/>
        <n v="679200.0"/>
        <n v="4838850.0"/>
        <n v="808800.0"/>
        <n v="1022400.0"/>
        <n v="181980.0"/>
        <n v="1066800.0"/>
        <n v="9718560.0"/>
        <n v="131760.0"/>
        <n v="1.660365E7"/>
        <n v="2427300.0"/>
        <n v="8328150.0"/>
        <n v="7852200.0"/>
        <n v="64560.0"/>
        <n v="322200.0"/>
        <n v="5036160.0"/>
        <n v="158760.0"/>
        <n v="2294865.0"/>
        <n v="1.022112E7"/>
        <n v="354900.0"/>
        <n v="2662200.0"/>
        <n v="1078200.0"/>
        <n v="58230.0"/>
        <n v="1423800.0"/>
        <n v="208500.0"/>
        <n v="831360.0"/>
        <n v="4.015008E7"/>
        <n v="2.8701E7"/>
        <n v="54600.0"/>
        <n v="925200.0"/>
        <n v="100320.0"/>
        <n v="161280.0"/>
        <n v="1439550.0"/>
        <n v="7235100.0"/>
        <n v="2769900.0"/>
        <n v="1169280.0"/>
        <n v="8855280.0"/>
        <n v="44400.0"/>
        <n v="5392485.0"/>
        <n v="376200.0"/>
        <n v="554400.0"/>
        <n v="5762610.0"/>
        <n v="5466150.0"/>
        <n v="2.397087E7"/>
        <n v="1655280.0"/>
        <n v="4071600.0"/>
        <n v="5426460.0"/>
        <n v="426600.0"/>
        <n v="2.699625E7"/>
        <n v="390960.0"/>
        <n v="2292000.0"/>
        <n v="585000.0"/>
        <n v="3486000.0"/>
        <n v="1461360.0"/>
        <n v="2469690.0"/>
        <n v="340200.0"/>
        <n v="675600.0"/>
        <n v="2609100.0"/>
        <n v="3091680.0"/>
        <n v="41580.0"/>
        <n v="3706560.0"/>
        <n v="627900.0"/>
        <n v="491250.0"/>
        <n v="1060290.0"/>
        <n v="2.429865E7"/>
        <n v="3287760.0"/>
        <n v="1802250.0"/>
        <n v="7289100.0"/>
        <n v="222480.0"/>
        <n v="1.49997E7"/>
        <n v="1198800.0"/>
        <n v="1.16091E7"/>
        <n v="2294100.0"/>
        <n v="39150.0"/>
        <n v="2.5776E7"/>
        <n v="3540000.0"/>
        <n v="3329400.0"/>
        <n v="5410680.0"/>
        <n v="510300.0"/>
        <n v="26700.0"/>
        <n v="671250.0"/>
        <n v="2024850.0"/>
        <n v="1529100.0"/>
        <n v="619200.0"/>
        <n v="796320.0"/>
        <n v="1.199976E7"/>
        <n v="2399760.0"/>
        <n v="1889850.0"/>
        <n v="1657920.0"/>
        <n v="695160.0"/>
        <n v="5474250.0"/>
        <n v="345000.0"/>
        <n v="1043640.0"/>
        <n v="2628450.0"/>
        <n v="823800.0"/>
        <n v="786240.0"/>
        <n v="871200.0"/>
        <n v="2497500.0"/>
        <n v="5233920.0"/>
        <n v="386400.0"/>
        <n v="5405700.0"/>
        <n v="33150.0"/>
        <n v="4499100.0"/>
        <n v="123300.0"/>
        <n v="2017200.0"/>
        <n v="438000.0"/>
        <n v="7415640.0"/>
        <n v="3732750.0"/>
        <n v="568200.0"/>
        <n v="543600.0"/>
        <n v="121440.0"/>
        <n v="513720.0"/>
        <n v="828960.0"/>
        <n v="3942960.0"/>
        <n v="3.03804E7"/>
        <n v="49200.0"/>
        <n v="2.699991E7"/>
        <n v="1529820.0"/>
        <n v="3692520.0"/>
        <n v="769680.0"/>
        <n v="74700.0"/>
        <n v="623280.0"/>
        <n v="2039760.0"/>
        <n v="8199900.0"/>
        <n v="4544100.0"/>
        <n v="442800.0"/>
        <n v="2700240.0"/>
        <n v="3181950.0"/>
        <n v="1394400.0"/>
        <n v="2135400.0"/>
        <n v="276480.0"/>
        <n v="839040.0"/>
        <n v="9701640.0"/>
        <n v="105600.0"/>
        <n v="1.898775E7"/>
        <n v="1332480.0"/>
        <n v="1.579746E7"/>
        <n v="1.01394E7"/>
        <n v="6515280.0"/>
        <n v="3.374865E7"/>
        <n v="118800.0"/>
        <n v="1512000.0"/>
        <n v="763200.0"/>
        <n v="2.427555E7"/>
        <n v="409680.0"/>
        <n v="9561600.0"/>
        <n v="914760.0"/>
        <n v="9007950.0"/>
        <n v="776340.0"/>
        <n v="6339375.0"/>
        <n v="1090560.0"/>
        <n v="83760.0"/>
        <n v="8850870.0"/>
        <n v="296640.0"/>
        <n v="1991850.0"/>
        <n v="145200.0"/>
        <n v="299040.0"/>
        <n v="1593480.0"/>
        <n v="340560.0"/>
        <n v="1679760.0"/>
        <n v="7.349895E7"/>
        <n v="4138200.0"/>
        <n v="138240.0"/>
        <n v="6743520.0"/>
        <n v="1.79994E7"/>
        <n v="1.26585E7"/>
        <n v="2368500.0"/>
        <n v="6224400.0"/>
        <n v="2414700.0"/>
        <n v="773820.0"/>
        <n v="4125870.0"/>
        <n v="1699920.0"/>
        <n v="3598500.0"/>
        <n v="1581300.0"/>
        <n v="5567520.0"/>
        <n v="3180870.0"/>
        <n v="2.323485E7"/>
        <n v="298080.0"/>
        <n v="70920.0"/>
        <n v="7985988.0"/>
        <n v="1.00224E7"/>
        <n v="1966560.0"/>
        <n v="337680.0"/>
        <n v="5339400.0"/>
        <n v="800280.0"/>
        <n v="815760.0"/>
        <n v="95400.0"/>
        <n v="1124100.0"/>
        <n v="4318200.0"/>
        <n v="1027800.0"/>
        <n v="3.82284E7"/>
        <n v="2290320.0"/>
        <n v="1421100.0"/>
        <n v="88320.0"/>
        <n v="1746000.0"/>
        <n v="54840.0"/>
        <n v="5472000.0"/>
        <n v="909600.0"/>
        <n v="1144500.0"/>
        <n v="3479700.0"/>
        <n v="2.389275E7"/>
        <n v="1716900.0"/>
        <n v="2484000.0"/>
        <n v="1.439952E7"/>
        <n v="887760.0"/>
        <n v="2872080.0"/>
        <n v="518700.0"/>
        <n v="346140.0"/>
        <n v="1631760.0"/>
        <n v="2.34882E7"/>
        <n v="462420.0"/>
        <n v="714240.0"/>
        <n v="1590750.0"/>
        <n v="5249250.0"/>
        <n v="5668920.0"/>
        <n v="227520.0"/>
        <n v="372750.0"/>
        <n v="1049700.0"/>
        <n v="824880.0"/>
        <n v="233820.0"/>
        <n v="949680.0"/>
        <n v="4736640.0"/>
        <n v="1343520.0"/>
        <n v="901800.0"/>
        <n v="69900.0"/>
        <n v="3824550.0"/>
        <n v="2726955.0"/>
        <n v="785100.0"/>
        <n v="743040.0"/>
        <n v="1358550.0"/>
        <n v="4740000.0"/>
        <n v="1.520232E7"/>
        <n v="2303520.0"/>
        <n v="6767040.0"/>
        <n v="827640.0"/>
        <n v="214080.0"/>
        <n v="395040.0"/>
        <n v="1648500.0"/>
        <n v="1655640.0"/>
        <n v="899850.0"/>
        <n v="2.346435E7"/>
        <n v="470400.0"/>
        <n v="6430200.0"/>
        <n v="646800.0"/>
        <n v="4705830.0"/>
        <n v="270000.0"/>
        <n v="138150.0"/>
        <n v="4575150.0"/>
        <n v="728700.0"/>
        <n v="390150.0"/>
        <n v="9391500.0"/>
        <n v="25920.0"/>
        <n v="261840.0"/>
        <n v="2347680.0"/>
        <n v="6527520.0"/>
        <n v="761760.0"/>
        <n v="1643880.0"/>
        <n v="1.906485E7"/>
        <n v="1880400.0"/>
        <n v="350400.0"/>
        <n v="850500.0"/>
        <n v="846750.0"/>
        <n v="1106760.0"/>
        <n v="1769400.0"/>
        <n v="280350.0"/>
        <n v="1.3124925E8"/>
        <n v="1.2996E7"/>
        <n v="1357200.0"/>
        <n v="1395300.0"/>
        <n v="8365920.0"/>
        <n v="5232600.0"/>
        <n v="7272450.0"/>
        <n v="3599700.0"/>
        <n v="2519400.0"/>
        <n v="2316600.0"/>
        <n v="5135550.0"/>
        <n v="1983360.0"/>
        <n v="455280.0"/>
        <n v="1500000.0"/>
        <n v="3622500.0"/>
        <n v="1.691964E7"/>
        <n v="477900.0"/>
        <n v="2.02518E7"/>
        <n v="238800.0"/>
        <n v="71550.0"/>
        <n v="3962700.0"/>
        <n v="8256465.0"/>
        <n v="4899690.0"/>
        <n v="4771200.0"/>
        <n v="944370.0"/>
        <n v="87000.0"/>
        <n v="1380960.0"/>
        <n v="3419400.0"/>
        <n v="104640.0"/>
        <n v="130050.0"/>
        <n v="1063200.0"/>
        <n v="247440.0"/>
        <n v="468720.0"/>
        <n v="278400.0"/>
        <n v="6486840.0"/>
        <n v="1034250.0"/>
        <n v="194850.0"/>
        <n v="4445550.0"/>
        <n v="2037000.0"/>
        <n v="7354800.0"/>
        <n v="863640.0"/>
        <n v="2563200.0"/>
        <n v="242880.0"/>
        <n v="852300.0"/>
        <n v="547200.0"/>
        <n v="1666560.0"/>
        <n v="1.254888E7"/>
        <n v="395700.0"/>
        <n v="2022750.0"/>
        <n v="641760.0"/>
        <n v="5.895108E7"/>
        <n v="9568440.0"/>
        <n v="8451450.0"/>
        <n v="380250.0"/>
        <n v="7199250.0"/>
        <n v="151200.0"/>
        <n v="1926000.0"/>
        <n v="194880.0"/>
        <n v="1023570.0"/>
        <n v="6479100.0"/>
        <n v="2385600.0"/>
        <n v="35010.0"/>
        <n v="30645.0"/>
        <n v="316080.0"/>
        <n v="1704000.0"/>
        <n v="419400.0"/>
        <n v="1628640.0"/>
        <n v="145530.0"/>
        <n v="3107160.0"/>
        <n v="2.04594E7"/>
        <n v="2996250.0"/>
        <n v="168150.0"/>
        <n v="777000.0"/>
        <n v="6.238368E7"/>
        <n v="402750.0"/>
        <n v="599880.0"/>
        <n v="2651760.0"/>
        <n v="1570440.0"/>
        <n v="5.0364E7"/>
        <n v="455040.0"/>
        <n v="7219800.0"/>
        <n v="1153800.0"/>
        <n v="458400.0"/>
        <n v="1.155528E7"/>
        <n v="1.014825E7"/>
        <n v="8288400.0"/>
        <n v="2368800.0"/>
        <n v="6736500.0"/>
        <n v="5800200.0"/>
        <n v="690000.0"/>
        <n v="8098650.0"/>
        <n v="8363775.0"/>
        <n v="347400.0"/>
        <n v="778455.0"/>
        <n v="1051200.0"/>
        <n v="618600.0"/>
        <n v="1918200.0"/>
        <n v="5699400.0"/>
        <n v="7.368885E7"/>
        <n v="1891200.0"/>
        <n v="3047760.0"/>
        <n v="424200.0"/>
        <n v="19080.0"/>
        <n v="3619980.0"/>
        <n v="2951760.0"/>
        <n v="2183160.0"/>
        <n v="328200.0"/>
        <n v="2.028048E7"/>
        <n v="4796400.0"/>
        <n v="7926450.0"/>
        <n v="335790.0"/>
        <n v="68160.0"/>
        <n v="488100.0"/>
        <n v="1.352925E7"/>
        <n v="1.45725E7"/>
        <n v="2848230.0"/>
        <n v="1.3077E7"/>
        <n v="1084410.0"/>
        <n v="1.04574E7"/>
        <n v="1296750.0"/>
        <n v="179880.0"/>
        <n v="252315.0"/>
        <n v="878700.0"/>
        <n v="2518320.0"/>
        <n v="337200.0"/>
        <n v="279840.0"/>
        <n v="6047520.0"/>
        <n v="1.931175E7"/>
        <n v="255600.0"/>
        <n v="6899250.0"/>
        <n v="1014600.0"/>
        <n v="619920.0"/>
        <n v="6210000.0"/>
        <n v="1.219104E7"/>
        <n v="4499625.0"/>
        <n v="202200.0"/>
        <n v="4211730.0"/>
        <n v="4919940.0"/>
        <n v="957600.0"/>
        <n v="1320600.0"/>
        <n v="1.976238E7"/>
        <n v="452160.0"/>
        <n v="2.18235E7"/>
        <n v="3899400.0"/>
        <n v="1497690.0"/>
        <n v="1239600.0"/>
        <n v="417150.0"/>
        <n v="8831760.0"/>
        <n v="465300.0"/>
        <n v="2375520.0"/>
        <n v="1.153776E7"/>
        <n v="1.942125E7"/>
        <n v="551160.0"/>
        <n v="502920.0"/>
        <n v="9881190.0"/>
        <n v="6478920.0"/>
        <n v="2398800.0"/>
        <n v="370500.0"/>
        <n v="450000.0"/>
        <n v="1439760.0"/>
        <n v="1.633188E7"/>
        <n v="5830560.0"/>
        <n v="268800.0"/>
        <n v="133080.0"/>
        <n v="516000.0"/>
        <n v="7768500.0"/>
        <n v="530280.0"/>
        <n v="8349975.0"/>
        <n v="720480.0"/>
        <n v="8692650.0"/>
        <n v="203520.0"/>
        <n v="2259900.0"/>
        <n v="133560.0"/>
        <n v="1706400.0"/>
        <n v="779760.0"/>
        <n v="2915280.0"/>
        <n v="958500.0"/>
        <n v="5158800.0"/>
        <n v="614850.0"/>
        <n v="198120.0"/>
        <n v="9574320.0"/>
        <n v="1218000.0"/>
        <n v="644640.0"/>
        <n v="5757000.0"/>
        <n v="1.400304E7"/>
        <n v="1.682352E7"/>
        <n v="4379400.0"/>
        <n v="71520.0"/>
        <n v="2843820.0"/>
        <n v="1.3649895E8"/>
        <n v="1846320.0"/>
        <n v="3862485.0"/>
        <n v="1186800.0"/>
        <n v="279360.0"/>
        <n v="435750.0"/>
        <n v="551880.0"/>
        <n v="104850.0"/>
        <n v="102600.0"/>
        <n v="443400.0"/>
        <n v="144960.0"/>
        <n v="2.332404E7"/>
        <n v="6898200.0"/>
        <n v="139200.0"/>
        <n v="3077640.0"/>
        <n v="1098000.0"/>
        <n v="823500.0"/>
        <n v="6291000.0"/>
        <n v="1079400.0"/>
        <n v="389700.0"/>
        <n v="140040.0"/>
        <n v="672720.0"/>
        <n v="1535040.0"/>
        <n v="731880.0"/>
        <n v="1174080.0"/>
        <n v="1.908945E7"/>
        <n v="353400.0"/>
        <n v="1299300.0"/>
        <n v="481950.0"/>
        <n v="2780640.0"/>
        <n v="427275.0"/>
        <n v="359280.0"/>
        <n v="1079550.0"/>
        <n v="3772800.0"/>
        <n v="1625040.0"/>
        <n v="46620.0"/>
        <n v="3880440.0"/>
        <n v="310860.0"/>
        <n v="6519690.0"/>
        <n v="5543640.0"/>
        <n v="455160.0"/>
        <n v="442080.0"/>
        <n v="1678320.0"/>
        <n v="339120.0"/>
        <n v="41130.0"/>
        <n v="5559300.0"/>
        <n v="2805840.0"/>
        <n v="3220500.0"/>
        <n v="683640.0"/>
        <n v="674100.0"/>
        <n v="196200.0"/>
        <n v="1295280.0"/>
        <n v="410760.0"/>
        <n v="32730.0"/>
        <n v="3374055.0"/>
        <n v="90000.0"/>
        <n v="396090.0"/>
        <n v="1987800.0"/>
        <n v="2.52882E7"/>
        <n v="1066320.0"/>
        <n v="1398720.0"/>
        <n v="250800.0"/>
        <n v="4481640.0"/>
        <n v="820680.0"/>
        <n v="108240.0"/>
        <n v="624000.0"/>
        <n v="392640.0"/>
        <n v="48120.0"/>
        <n v="817200.0"/>
        <n v="955200.0"/>
        <n v="6641460.0"/>
        <n v="5.999925E7"/>
        <n v="2999250.0"/>
        <n v="1278480.0"/>
        <n v="1.509084E7"/>
        <n v="376800.0"/>
        <n v="731760.0"/>
        <n v="1409700.0"/>
        <n v="1.284984E7"/>
        <n v="417900.0"/>
        <n v="1.115982E7"/>
        <n v="106080.0"/>
        <n v="1800000.0"/>
        <n v="164400.0"/>
        <n v="452880.0"/>
        <n v="155700.0"/>
        <n v="1190760.0"/>
        <n v="2782920.0"/>
        <n v="863730.0"/>
        <n v="116460.0"/>
        <n v="206640.0"/>
        <n v="228480.0"/>
        <n v="7677600.0"/>
        <n v="4242600.0"/>
        <n v="415800.0"/>
        <n v="405270.0"/>
        <n v="118440.0"/>
        <n v="457920.0"/>
        <n v="2598600.0"/>
        <n v="977550.0"/>
        <n v="1564200.0"/>
        <n v="1317600.0"/>
        <n v="538800.0"/>
        <n v="3643500.0"/>
        <n v="6823500.0"/>
        <n v="716160.0"/>
        <n v="9629400.0"/>
        <n v="596400.0"/>
        <n v="40410.0"/>
        <n v="231360.0"/>
        <n v="609525.0"/>
        <n v="1.5738E7"/>
        <n v="993900.0"/>
        <n v="1239840.0"/>
        <n v="29460.0"/>
        <n v="3.5946E7"/>
        <n v="2614290.0"/>
        <n v="9942600.0"/>
        <n v="94410.0"/>
        <n v="555750.0"/>
        <n v="2.969892E7"/>
        <n v="1835730.0"/>
        <n v="1.2599964E8"/>
        <n v="2874000.0"/>
        <n v="1042500.0"/>
        <n v="1.901475E7"/>
        <n v="718800.0"/>
        <n v="7270560.0"/>
        <n v="959880.0"/>
        <n v="190500.0"/>
        <n v="5579640.0"/>
        <n v="522720.0"/>
        <n v="22560.0"/>
        <n v="404100.0"/>
        <n v="5826450.0"/>
        <n v="2770560.0"/>
        <n v="620550.0"/>
        <n v="4718250.0"/>
        <n v="5.25735E7"/>
        <n v="200700.0"/>
        <n v="1.946052E7"/>
        <n v="2788200.0"/>
        <n v="4296000.0"/>
        <n v="3933600.0"/>
        <n v="1974000.0"/>
        <n v="932880.0"/>
        <n v="5854080.0"/>
        <n v="671400.0"/>
        <n v="169155.0"/>
        <n v="341250.0"/>
        <n v="1.259982E7"/>
        <n v="3.41325E7"/>
        <n v="711000.0"/>
        <n v="5471100.0"/>
        <n v="1679700.0"/>
        <n v="398250.0"/>
        <n v="491880.0"/>
        <n v="746400.0"/>
        <n v="2517600.0"/>
        <n v="931500.0"/>
        <n v="339300.0"/>
        <n v="2.96955E7"/>
        <n v="2866185.0"/>
        <n v="2695500.0"/>
        <n v="774720.0"/>
        <n v="168480.0"/>
        <n v="60660.0"/>
        <n v="916800.0"/>
        <n v="2.024775E7"/>
        <n v="2658375.0"/>
        <n v="175320.0"/>
        <n v="6295200.0"/>
        <n v="2051760.0"/>
        <n v="1869120.0"/>
        <n v="323280.0"/>
        <n v="920700.0"/>
        <n v="330750.0"/>
        <n v="4.535892E7"/>
        <n v="7164000.0"/>
        <n v="4923360.0"/>
        <n v="175050.0"/>
        <n v="6994800.0"/>
        <n v="1498500.0"/>
        <n v="70950.0"/>
        <n v="71760.0"/>
        <n v="1.04355E7"/>
        <n v="1.03941E7"/>
        <n v="2.00352E7"/>
        <n v="354240.0"/>
        <n v="124080.0"/>
        <n v="1.354068E7"/>
        <n v="809760.0"/>
        <n v="188160.0"/>
        <n v="1.5119685E7"/>
        <n v="1725300.0"/>
        <n v="1020600.0"/>
        <n v="104760.0"/>
        <n v="346800.0"/>
        <n v="4702320.0"/>
        <n v="22860.0"/>
        <n v="788400.0"/>
        <n v="1013040.0"/>
        <n v="965760.0"/>
        <n v="3398400.0"/>
        <n v="5690580.0"/>
        <n v="8987475.0"/>
        <n v="599040.0"/>
        <n v="439350.0"/>
        <n v="130950.0"/>
        <n v="1.940232E7"/>
        <n v="5057640.0"/>
        <n v="1.672755E7"/>
        <n v="1372125.0"/>
        <n v="5652990.0"/>
        <n v="4791150.0"/>
        <n v="7247040.0"/>
        <n v="25200.0"/>
        <n v="727200.0"/>
        <n v="8504550.0"/>
        <n v="3594990.0"/>
        <n v="3297600.0"/>
        <n v="3128400.0"/>
        <n v="1152960.0"/>
        <n v="69390.0"/>
        <n v="6804000.0"/>
        <n v="675840.0"/>
        <n v="445770.0"/>
        <n v="326700.0"/>
        <n v="6715440.0"/>
        <n v="265680.0"/>
        <n v="701400.0"/>
        <n v="327000.0"/>
        <n v="12540.0"/>
        <n v="548400.0"/>
        <n v="2792160.0"/>
        <n v="1.252755E7"/>
        <n v="276750.0"/>
        <n v="1.293516E7"/>
        <n v="387450.0"/>
        <n v="4873500.0"/>
        <n v="1831800.0"/>
        <n v="1405200.0"/>
        <n v="6613650.0"/>
        <n v="6.7152E7"/>
        <n v="130680.0"/>
        <n v="573600.0"/>
        <n v="571320.0"/>
        <n v="912150.0"/>
        <n v="490680.0"/>
        <n v="1278690.0"/>
        <n v="6330870.0"/>
        <n v="187200.0"/>
        <n v="314550.0"/>
        <n v="2565600.0"/>
        <n v="120300.0"/>
        <n v="204240.0"/>
        <n v="566100.0"/>
        <n v="2039250.0"/>
        <n v="3475800.0"/>
        <n v="79560.0"/>
        <n v="2099400.0"/>
        <n v="8094870.0"/>
        <n v="561960.0"/>
        <n v="4128600.0"/>
        <n v="131100.0"/>
        <n v="5399640.0"/>
        <n v="1.90029E7"/>
        <n v="539550.0"/>
        <n v="457950.0"/>
        <n v="213000.0"/>
        <n v="37440.0"/>
        <n v="875100.0"/>
        <n v="2.249925E7"/>
        <n v="1125900.0"/>
        <n v="2927760.0"/>
        <n v="115500.0"/>
        <n v="1.06029E7"/>
        <n v="659400.0"/>
        <n v="1.9187475E7"/>
        <n v="381000.0"/>
        <n v="3234750.0"/>
        <n v="3800580.0"/>
        <n v="355320.0"/>
        <n v="39480.0"/>
        <n v="85725.0"/>
        <n v="904320.0"/>
        <n v="1619760.0"/>
        <n v="1.23594E7"/>
        <n v="299520.0"/>
        <n v="1.29546E7"/>
        <n v="2479200.0"/>
        <n v="6120090.0"/>
        <n v="2313600.0"/>
        <n v="251520.0"/>
        <n v="5070600.0"/>
        <n v="672840.0"/>
        <n v="5129865.0"/>
        <n v="1436400.0"/>
        <n v="5712960.0"/>
        <n v="462000.0"/>
        <n v="174480.0"/>
        <n v="211050.0"/>
        <n v="212400.0"/>
        <n v="776250.0"/>
        <n v="2274300.0"/>
        <n v="6299160.0"/>
        <n v="444150.0"/>
        <n v="8687040.0"/>
        <n v="558360.0"/>
        <n v="153000.0"/>
        <n v="2159730.0"/>
        <n v="143280.0"/>
        <n v="96900.0"/>
        <n v="1139700.0"/>
        <n v="6426000.0"/>
        <n v="2439600.0"/>
        <n v="8955000.0"/>
        <n v="192240.0"/>
        <n v="371250.0"/>
        <n v="689400.0"/>
        <n v="3977550.0"/>
        <n v="1.281528E7"/>
        <n v="507000.0"/>
        <n v="2112150.0"/>
        <n v="233640.0"/>
        <n v="839880.0"/>
        <n v="8903520.0"/>
        <n v="4261200.0"/>
        <n v="539760.0"/>
        <n v="3689100.0"/>
        <n v="1163400.0"/>
        <n v="7573500.0"/>
        <n v="129000.0"/>
        <n v="1349250.0"/>
        <n v="5458800.0"/>
        <n v="6298500.0"/>
        <n v="1000320.0"/>
        <n v="29115.0"/>
        <n v="1492320.0"/>
        <n v="1649250.0"/>
        <n v="1.448775E7"/>
        <n v="1293000.0"/>
        <n v="94500.0"/>
        <n v="81000.0"/>
        <n v="2638800.0"/>
        <n v="200160.0"/>
        <n v="1727040.0"/>
        <n v="528240.0"/>
        <n v="171240.0"/>
        <n v="3982125.0"/>
        <n v="3806460.0"/>
        <n v="1428000.0"/>
        <n v="1863750.0"/>
        <n v="3836400.0"/>
        <n v="309300.0"/>
        <n v="118350.0"/>
        <n v="982500.0"/>
        <n v="4463250.0"/>
        <n v="156600.0"/>
        <n v="3.64512E7"/>
        <n v="314040.0"/>
        <n v="2.159964E7"/>
        <n v="1794240.0"/>
        <n v="3658200.0"/>
        <n v="1039500.0"/>
        <n v="557550.0"/>
        <n v="6053400.0"/>
        <n v="306600.0"/>
        <n v="2661750.0"/>
        <n v="4540800.0"/>
        <n v="410940.0"/>
        <n v="1.05714E7"/>
        <n v="33210.0"/>
        <n v="138720.0"/>
        <n v="9539400.0"/>
        <n v="1784850.0"/>
        <n v="1.294692E7"/>
        <n v="4247100.0"/>
        <n v="294720.0"/>
        <n v="1.559592E7"/>
        <n v="289680.0"/>
        <n v="2046960.0"/>
        <n v="2509200.0"/>
        <n v="1223100.0"/>
        <n v="4535760.0"/>
        <n v="59700.0"/>
        <n v="1647000.0"/>
        <n v="314280.0"/>
        <n v="2955750.0"/>
        <n v="809280.0"/>
        <n v="7695360.0"/>
        <n v="7318800.0"/>
        <n v="8543040.0"/>
        <n v="671760.0"/>
        <n v="65070.0"/>
        <n v="3137220.0"/>
        <n v="2.099916E7"/>
        <n v="8434388.0"/>
        <n v="2.38653E7"/>
        <n v="559680.0"/>
        <n v="3629400.0"/>
        <n v="127800.0"/>
        <n v="1079700.0"/>
        <n v="883860.0"/>
        <n v="1583280.0"/>
        <n v="233100.0"/>
        <n v="3898440.0"/>
        <n v="3707820.0"/>
        <n v="1.058316E7"/>
        <n v="283230.0"/>
        <n v="1834920.0"/>
        <n v="562800.0"/>
        <n v="4680450.0"/>
        <n v="2419200.0"/>
        <n v="5329800.0"/>
        <n v="31020.0"/>
        <n v="599850.0"/>
        <n v="4151760.0"/>
        <n v="2200320.0"/>
        <n v="221700.0"/>
        <n v="420720.0"/>
        <n v="8597610.0"/>
        <n v="4.330584E7"/>
        <n v="501600.0"/>
        <n v="712800.0"/>
        <n v="1.222938E7"/>
        <n v="49770.0"/>
        <n v="1703280.0"/>
        <n v="395280.0"/>
        <n v="1474920.0"/>
        <n v="2014320.0"/>
        <n v="2038500.0"/>
        <n v="1.090944E7"/>
        <n v="9996000.0"/>
        <n v="1.5612E7"/>
        <n v="1.2564E7"/>
        <n v="646500.0"/>
        <n v="7990560.0"/>
        <n v="378000.0"/>
        <n v="563850.0"/>
        <n v="3749250.0"/>
        <n v="153450.0"/>
        <n v="495000.0"/>
        <n v="719550.0"/>
        <n v="465120.0"/>
        <n v="2.404704E7"/>
        <n v="1.537074E7"/>
        <n v="3669225.0"/>
        <n v="52920.0"/>
        <n v="827520.0"/>
        <n v="197100.0"/>
        <n v="150360.0"/>
        <n v="2345592.0"/>
        <n v="330000.0"/>
        <n v="418950.0"/>
        <n v="52290.0"/>
        <n v="2458200.0"/>
        <n v="3628800.0"/>
        <n v="969360.0"/>
        <n v="1.180116E7"/>
        <n v="566460.0"/>
        <n v="813360.0"/>
        <n v="4363470.0"/>
        <n v="101850.0"/>
        <n v="5651100.0"/>
        <n v="45720.0"/>
        <n v="250320.0"/>
        <n v="131700.0"/>
        <n v="6.532752E7"/>
        <n v="1087200.0"/>
        <n v="2393400.0"/>
        <n v="27150.0"/>
        <n v="2.04435E7"/>
        <n v="343665.0"/>
        <n v="1132200.0"/>
        <n v="1420200.0"/>
        <n v="3239640.0"/>
        <n v="7087770.0"/>
        <n v="989100.0"/>
        <n v="355050.0"/>
        <n v="697950.0"/>
        <n v="8530920.0"/>
        <n v="1.51902E7"/>
        <n v="4641840.0"/>
        <n v="1264080.0"/>
        <n v="817500.0"/>
        <n v="722400.0"/>
        <n v="1259280.0"/>
        <n v="5174100.0"/>
        <n v="1309200.0"/>
        <n v="1.712205E7"/>
        <n v="132120.0"/>
        <n v="2981160.0"/>
        <n v="476160.0"/>
        <n v="935640.0"/>
        <n v="182880.0"/>
        <n v="959100.0"/>
        <n v="1709100.0"/>
        <n v="909000.0"/>
        <n v="364050.0"/>
        <n v="4199250.0"/>
        <n v="3592500.0"/>
        <n v="183300.0"/>
        <n v="941850.0"/>
        <n v="1401840.0"/>
        <n v="5217030.0"/>
        <n v="1740000.0"/>
        <n v="318060.0"/>
        <n v="873720.0"/>
        <n v="2.47941E7"/>
        <n v="2882400.0"/>
        <n v="1.3309065E7"/>
        <n v="2924100.0"/>
        <n v="4176000.0"/>
        <n v="237120.0"/>
        <n v="1068690.0"/>
        <n v="1290870.0"/>
        <n v="143325.0"/>
        <n v="628800.0"/>
        <n v="161760.0"/>
        <n v="4943760.0"/>
        <n v="1439280.0"/>
        <n v="1007040.0"/>
        <n v="495360.0"/>
        <n v="1967040.0"/>
        <n v="2190600.0"/>
        <n v="9022050.0"/>
        <n v="863760.0"/>
        <n v="539280.0"/>
        <n v="899400.0"/>
        <n v="463050.0"/>
        <n v="3926100.0"/>
        <n v="3112200.0"/>
        <n v="3.5943984E7"/>
        <n v="212040.0"/>
        <n v="219360.0"/>
        <n v="830400.0"/>
        <n v="4513950.0"/>
        <n v="1.07994E7"/>
        <n v="213840.0"/>
        <n v="594360.0"/>
        <n v="100350.0"/>
        <n v="892200.0"/>
        <n v="7795200.0"/>
        <n v="1.093419E7"/>
        <n v="598080.0"/>
        <n v="5.021055E7"/>
        <n v="166350.0"/>
        <n v="2.39988E7"/>
        <n v="114150.0"/>
        <n v="1493520.0"/>
        <n v="3371250.0"/>
        <n v="28620.0"/>
        <n v="43680.0"/>
        <n v="1018500.0"/>
        <n v="2204280.0"/>
        <n v="310560.0"/>
        <n v="1247040.0"/>
        <n v="227040.0"/>
        <n v="7001520.0"/>
        <n v="157050.0"/>
        <n v="1.58868E7"/>
        <n v="5670000.0"/>
        <n v="264150.0"/>
        <n v="2.00466E7"/>
        <n v="6567750.0"/>
        <n v="1.262352E7"/>
        <n v="1.692585E7"/>
        <n v="729960.0"/>
        <n v="531000.0"/>
        <n v="306240.0"/>
        <n v="1826700.0"/>
        <n v="4104990.0"/>
        <n v="5940000.0"/>
        <n v="1708320.0"/>
        <n v="184800.0"/>
        <n v="222300.0"/>
        <n v="301500.0"/>
        <n v="4431000.0"/>
        <n v="1642200.0"/>
        <n v="1.328292E7"/>
        <n v="69240.0"/>
        <n v="45000.0"/>
        <n v="80280.0"/>
        <n v="5751570.0"/>
        <n v="5264700.0"/>
        <n v="1.35012E7"/>
        <n v="133920.0"/>
        <n v="384480.0"/>
        <n v="2398200.0"/>
        <n v="34620.0"/>
        <n v="2.409345E7"/>
        <n v="742950.0"/>
        <n v="1.052058E7"/>
        <n v="5898750.0"/>
        <n v="1475880.0"/>
        <n v="986850.0"/>
        <n v="4079760.0"/>
        <n v="729600.0"/>
        <n v="1026480.0"/>
        <n v="1469700.0"/>
        <n v="1925100.0"/>
        <n v="533400.0"/>
        <n v="959520.0"/>
        <n v="284400.0"/>
        <n v="112590.0"/>
        <n v="1773750.0"/>
        <n v="198240.0"/>
        <n v="205200.0"/>
        <n v="183015.0"/>
        <n v="73680.0"/>
        <n v="61200.0"/>
        <n v="5534550.0"/>
        <n v="420000.0"/>
        <n v="157920.0"/>
        <n v="95700.0"/>
        <n v="7665840.0"/>
        <n v="321600.0"/>
        <n v="6635580.0"/>
        <n v="625500.0"/>
        <n v="8448600.0"/>
        <n v="3029400.0"/>
        <n v="900720.0"/>
        <n v="4293840.0"/>
        <n v="75330.0"/>
        <n v="7499250.0"/>
        <n v="45600.0"/>
        <n v="1029600.0"/>
        <n v="363360.0"/>
        <n v="671040.0"/>
        <n v="7164990.0"/>
        <n v="234360.0"/>
        <n v="6374362.0"/>
        <n v="1.121337E7"/>
        <n v="1395480.0"/>
        <n v="102240.0"/>
        <n v="6824475.0"/>
        <n v="3553200.0"/>
        <n v="1.502376E7"/>
        <n v="1.4349972E7"/>
        <n v="43605.0"/>
        <n v="613200.0"/>
        <n v="157440.0"/>
        <n v="408600.0"/>
        <n v="284550.0"/>
        <n v="1.2888E7"/>
        <n v="2922720.0"/>
        <n v="627750.0"/>
        <n v="80820.0"/>
        <n v="1048500.0"/>
        <n v="464640.0"/>
        <n v="425280.0"/>
        <n v="821880.0"/>
        <n v="1.10397E7"/>
        <n v="2.6249925E8"/>
        <n v="515550.0"/>
        <n v="487200.0"/>
        <n v="571200.0"/>
        <n v="234720.0"/>
        <n v="8989380.0"/>
        <n v="3590580.0"/>
        <n v="1786500.0"/>
        <n v="896280.0"/>
        <n v="8.099865E7"/>
        <n v="173520.0"/>
        <n v="1.055565E7"/>
        <n v="179640.0"/>
        <n v="432750.0"/>
        <n v="1400400.0"/>
        <n v="408960.0"/>
        <n v="775680.0"/>
        <n v="5815800.0"/>
        <n v="902160.0"/>
        <n v="4992480.0"/>
        <n v="21120.0"/>
        <n v="2543520.0"/>
        <n v="309120.0"/>
        <n v="245880.0"/>
        <n v="61425.0"/>
        <n v="210000.0"/>
        <n v="1811760.0"/>
        <n v="1142640.0"/>
        <n v="988200.0"/>
        <n v="2098800.0"/>
        <n v="94290.0"/>
        <n v="1498050.0"/>
        <n v="1.091175E7"/>
        <n v="1233900.0"/>
        <n v="238080.0"/>
        <n v="520500.0"/>
        <n v="1538880.0"/>
        <n v="525120.0"/>
        <n v="1.637895E7"/>
        <n v="587280.0"/>
        <n v="2.474625E7"/>
        <n v="1824000.0"/>
        <n v="1074000.0"/>
        <n v="998100.0"/>
        <n v="1.302885E7"/>
        <n v="82500.0"/>
        <n v="3494400.0"/>
        <n v="2132730.0"/>
        <n v="2.891385E7"/>
        <n v="4739700.0"/>
        <n v="272400.0"/>
        <n v="1814700.0"/>
        <n v="6749550.0"/>
        <n v="4618800.0"/>
        <n v="916500.0"/>
        <n v="2879700.0"/>
        <n v="1885500.0"/>
        <n v="6.803964E7"/>
        <n v="1591200.0"/>
        <n v="9917640.0"/>
        <n v="1698300.0"/>
        <n v="1.56588E7"/>
        <n v="1472400.0"/>
        <n v="683520.0"/>
        <n v="1675080.0"/>
        <n v="3632040.0"/>
        <n v="3527280.0"/>
        <n v="5691000.0"/>
        <n v="255750.0"/>
        <n v="242340.0"/>
        <n v="2999850.0"/>
        <n v="6750000.0"/>
        <n v="610050.0"/>
        <n v="502200.0"/>
        <n v="4364700.0"/>
        <n v="6414660.0"/>
        <n v="561375.0"/>
        <n v="2475720.0"/>
        <n v="1.1352E7"/>
        <n v="264240.0"/>
        <n v="1395900.0"/>
        <n v="853650.0"/>
        <n v="764400.0"/>
        <n v="572850.0"/>
        <n v="1.62372E7"/>
        <n v="176160.0"/>
        <n v="1005000.0"/>
        <n v="54300.0"/>
        <n v="1724250.0"/>
        <n v="7392525.0"/>
        <n v="329400.0"/>
        <n v="1021680.0"/>
        <n v="3776850.0"/>
        <n v="1139400.0"/>
        <n v="139440.0"/>
        <n v="300000.0"/>
        <n v="1.65222E7"/>
        <n v="653760.0"/>
        <n v="131250.0"/>
        <n v="649800.0"/>
        <n v="1080000.0"/>
        <n v="2699865.0"/>
        <n v="228900.0"/>
        <n v="62370.0"/>
        <n v="1.26441E7"/>
        <n v="7052325.0"/>
        <n v="1244250.0"/>
        <n v="1.0296E7"/>
        <n v="263760.0"/>
        <n v="574350.0"/>
        <n v="2892000.0"/>
        <n v="62640.0"/>
        <n v="757440.0"/>
        <n v="9437760.0"/>
        <n v="1571760.0"/>
        <n v="1.31445E7"/>
        <n v="227640.0"/>
        <n v="9755280.0"/>
        <n v="170640.0"/>
        <n v="188820.0"/>
        <n v="798720.0"/>
        <n v="7195800.0"/>
        <n v="177600.0"/>
        <n v="541680.0"/>
        <n v="533520.0"/>
        <n v="3578400.0"/>
        <n v="1221360.0"/>
        <n v="1272600.0"/>
        <n v="4711320.0"/>
        <n v="5399550.0"/>
        <n v="561600.0"/>
        <n v="224400.0"/>
        <n v="193500.0"/>
        <n v="1752300.0"/>
        <n v="415200.0"/>
        <n v="1.09791E7"/>
        <n v="3929400.0"/>
        <n v="3329700.0"/>
        <n v="2683800.0"/>
        <n v="5023200.0"/>
        <n v="7011900.0"/>
        <n v="1048320.0"/>
        <n v="2224320.0"/>
        <n v="559500.0"/>
        <n v="1.08114E7"/>
        <n v="333720.0"/>
        <n v="1015650.0"/>
        <n v="446100.0"/>
        <n v="629370.0"/>
        <n v="4199160.0"/>
        <n v="220800.0"/>
        <n v="305520.0"/>
        <n v="148320.0"/>
        <n v="4.01841E7"/>
        <n v="3684690.0"/>
        <n v="1.007316E7"/>
        <n v="422100.0"/>
        <n v="528480.0"/>
        <n v="6767280.0"/>
        <n v="825120.0"/>
        <n v="1250400.0"/>
        <n v="540000.0"/>
        <n v="104400.0"/>
        <n v="4312800.0"/>
        <n v="6740580.0"/>
        <n v="308700.0"/>
        <n v="2.305611E7"/>
        <n v="1651440.0"/>
        <n v="341280.0"/>
        <n v="94050.0"/>
        <n v="251280.0"/>
        <n v="2.212203E7"/>
        <n v="260700.0"/>
        <n v="3059640.0"/>
        <n v="373200.0"/>
        <n v="782040.0"/>
        <n v="3255840.0"/>
        <n v="62700.0"/>
        <n v="3.41994E7"/>
        <n v="293100.0"/>
        <n v="47040.0"/>
        <n v="660300.0"/>
        <n v="354750.0"/>
        <n v="7499700.0"/>
        <n v="606600.0"/>
        <n v="5700870.0"/>
        <n v="246750.0"/>
        <n v="34440.0"/>
        <n v="728640.0"/>
        <n v="5420640.0"/>
        <n v="572040.0"/>
        <n v="9450360.0"/>
        <n v="1.525188E7"/>
        <n v="1490850.0"/>
        <n v="742500.0"/>
        <n v="8925000.0"/>
        <n v="1017600.0"/>
        <n v="1.97994E7"/>
        <n v="732720.0"/>
        <n v="3826620.0"/>
        <n v="1559520.0"/>
        <n v="917880.0"/>
        <n v="34920.0"/>
        <n v="824400.0"/>
        <n v="17880.0"/>
        <n v="479400.0"/>
        <n v="614520.0"/>
        <n v="277200.0"/>
        <n v="875520.0"/>
        <n v="418200.0"/>
        <n v="136200.0"/>
        <n v="4343520.0"/>
        <n v="3839760.0"/>
        <n v="4776450.0"/>
        <n v="286440.0"/>
        <n v="1843800.0"/>
        <n v="595800.0"/>
        <n v="1.417395E7"/>
        <n v="216405.0"/>
        <n v="39420.0"/>
        <n v="2267880.0"/>
        <n v="106020.0"/>
        <n v="1304550.0"/>
        <n v="73650.0"/>
        <n v="576480.0"/>
        <n v="455175.0"/>
        <n v="6074100.0"/>
        <n v="323520.0"/>
        <n v="606900.0"/>
        <n v="1913310.0"/>
        <n v="1223640.0"/>
        <n v="1703520.0"/>
        <n v="741600.0"/>
        <n v="312300.0"/>
        <n v="93240.0"/>
        <n v="360480.0"/>
        <n v="2014080.0"/>
        <n v="67320.0"/>
        <n v="31320.0"/>
        <n v="1056720.0"/>
        <n v="66240.0"/>
        <n v="8398800.0"/>
        <n v="1.82994E7"/>
        <n v="1424880.0"/>
        <n v="611280.0"/>
        <n v="258240.0"/>
        <n v="9863280.0"/>
        <n v="635760.0"/>
        <n v="371760.0"/>
        <n v="4463640.0"/>
        <n v="3116400.0"/>
        <n v="5098800.0"/>
        <n v="502800.0"/>
        <n v="2.527128E7"/>
        <n v="1326000.0"/>
        <n v="6848820.0"/>
        <n v="4798800.0"/>
        <n v="899640.0"/>
        <n v="76200.0"/>
        <n v="6.7499775E7"/>
        <n v="259500.0"/>
        <n v="1100400.0"/>
        <n v="2.352915E7"/>
        <n v="2400000.0"/>
        <n v="5.109996E7"/>
        <n v="4.56E7"/>
        <n v="4697640.0"/>
        <n v="506250.0"/>
        <n v="56160.0"/>
        <n v="7424730.0"/>
        <n v="1181385.0"/>
        <n v="1751400.0"/>
        <n v="4079880.0"/>
        <n v="524250.0"/>
        <n v="1469760.0"/>
        <n v="2280000.0"/>
        <n v="2509380.0"/>
        <n v="597120.0"/>
        <n v="936000.0"/>
        <n v="3074250.0"/>
        <n v="4965345.0"/>
        <n v="1199250.0"/>
        <n v="5102730.0"/>
        <n v="1.89495E7"/>
        <n v="111510.0"/>
        <n v="1.68903E7"/>
        <n v="2740050.0"/>
        <n v="103320.0"/>
        <n v="1525500.0"/>
        <n v="488160.0"/>
        <n v="3632640.0"/>
        <n v="542880.0"/>
        <n v="206400.0"/>
        <n v="7452900.0"/>
        <n v="718500.0"/>
        <n v="1.12788E7"/>
        <n v="1.295892E7"/>
        <n v="1.66941E7"/>
        <n v="3.156825E7"/>
        <n v="259650.0"/>
        <n v="2587500.0"/>
        <n v="5490135.0"/>
        <n v="70560.0"/>
        <n v="3726450.0"/>
        <n v="2069100.0"/>
        <n v="1321200.0"/>
        <n v="508050.0"/>
        <n v="1.172796E7"/>
        <n v="370560.0"/>
        <n v="1737600.0"/>
        <n v="1086300.0"/>
        <n v="1562760.0"/>
        <n v="6227640.0"/>
        <n v="3.1191E7"/>
        <n v="4030560.0"/>
        <n v="272880.0"/>
        <n v="5922240.0"/>
        <n v="8729400.0"/>
        <n v="2.474925E7"/>
        <n v="6000480.0"/>
        <n v="328800.0"/>
        <n v="8139690.0"/>
        <n v="449700.0"/>
        <n v="730800.0"/>
        <n v="1678500.0"/>
        <n v="1172250.0"/>
        <n v="3193200.0"/>
        <n v="1706850.0"/>
        <n v="2907900.0"/>
        <n v="232920.0"/>
        <n v="6119640.0"/>
        <n v="508800.0"/>
        <n v="1229100.0"/>
        <n v="201000.0"/>
        <n v="5766750.0"/>
        <n v="1645350.0"/>
        <n v="8772300.0"/>
        <n v="2.92776E7"/>
        <n v="2573250.0"/>
        <n v="53040.0"/>
        <n v="2845500.0"/>
        <n v="538350.0"/>
        <n v="4079400.0"/>
        <n v="1.453116E7"/>
        <n v="6562080.0"/>
        <n v="3721200.0"/>
        <n v="207900.0"/>
        <n v="708120.0"/>
        <n v="3335280.0"/>
        <n v="2351880.0"/>
        <n v="200640.0"/>
        <n v="1.020015E7"/>
        <n v="194355.0"/>
        <n v="5285700.0"/>
        <n v="6087900.0"/>
        <n v="510750.0"/>
        <n v="2863800.0"/>
        <n v="1.646316E7"/>
        <n v="308520.0"/>
        <n v="285600.0"/>
        <n v="1199610.0"/>
        <n v="65340.0"/>
        <n v="928935.0"/>
        <n v="905100.0"/>
        <n v="4108800.0"/>
        <n v="526500.0"/>
        <n v="1208700.0"/>
        <n v="980100.0"/>
        <n v="2303280.0"/>
        <n v="1.01994E7"/>
        <n v="5428800.0"/>
        <n v="1204200.0"/>
        <n v="4823520.0"/>
        <n v="2.13735E7"/>
        <n v="100080.0"/>
        <n v="4511520.0"/>
        <n v="1278360.0"/>
        <n v="3650760.0"/>
        <n v="1103040.0"/>
        <n v="1.338204E7"/>
        <n v="1251300.0"/>
        <n v="6876450.0"/>
        <n v="1.544925E7"/>
        <n v="88080.0"/>
        <n v="6058800.0"/>
        <n v="222000.0"/>
        <n v="349800.0"/>
        <n v="753300.0"/>
        <n v="1840320.0"/>
        <n v="905250.0"/>
        <n v="168000.0"/>
        <n v="280395.0"/>
        <n v="402900.0"/>
        <n v="5754600.0"/>
        <n v="958200.0"/>
        <n v="1.671408E7"/>
        <n v="5953800.0"/>
        <n v="257250.0"/>
        <n v="2000700.0"/>
        <n v="2022000.0"/>
        <n v="8462925.0"/>
        <n v="71820.0"/>
        <n v="55200.0"/>
        <n v="318150.0"/>
        <n v="8458800.0"/>
        <n v="202320.0"/>
        <n v="1.483911E8"/>
        <n v="3.00528E7"/>
        <n v="2757600.0"/>
        <n v="3810870.0"/>
        <n v="5661750.0"/>
        <n v="2917920.0"/>
        <n v="678600.0"/>
        <n v="430200.0"/>
        <n v="1089600.0"/>
        <n v="1004640.0"/>
        <n v="280320.0"/>
        <n v="1691640.0"/>
        <n v="1.44222E7"/>
        <n v="8689500.0"/>
        <n v="4558800.0"/>
        <n v="27000.0"/>
        <n v="6839550.0"/>
        <n v="283800.0"/>
        <n v="469800.0"/>
        <n v="1.26408E7"/>
        <n v="341760.0"/>
        <n v="2.249955E7"/>
        <n v="63000.0"/>
        <n v="3409200.0"/>
        <n v="4295700.0"/>
        <n v="2120580.0"/>
        <n v="83295.0"/>
        <n v="8591400.0"/>
        <n v="1.19934E7"/>
        <n v="418230.0"/>
        <n v="3835200.0"/>
        <n v="8100720.0"/>
        <n v="531675.0"/>
        <n v="5999700.0"/>
        <n v="4049550.0"/>
        <n v="2.620875E7"/>
        <n v="719520.0"/>
        <n v="3813600.0"/>
        <n v="676800.0"/>
        <n v="3.844584E7"/>
        <n v="298350.0"/>
        <n v="1.299969E7"/>
        <n v="5157750.0"/>
        <n v="3.863916E7"/>
        <n v="397350.0"/>
        <n v="280800.0"/>
        <n v="169920.0"/>
        <n v="266400.0"/>
        <n v="809550.0"/>
        <n v="600000.0"/>
        <n v="257760.0"/>
        <n v="1.268232E7"/>
        <n v="210450.0"/>
        <n v="1.131675E7"/>
        <n v="416880.0"/>
        <n v="95760.0"/>
        <n v="2561790.0"/>
        <n v="205680.0"/>
        <n v="1083360.0"/>
        <n v="103860.0"/>
        <n v="575640.0"/>
        <n v="352200.0"/>
        <n v="2396520.0"/>
        <n v="2121300.0"/>
        <n v="228360.0"/>
        <n v="6818400.0"/>
        <n v="97050.0"/>
        <n v="7116450.0"/>
        <n v="191040.0"/>
        <n v="206220.0"/>
        <n v="4661160.0"/>
        <n v="54000.0"/>
        <n v="248850.0"/>
        <n v="432810.0"/>
        <n v="5582160.0"/>
        <n v="81480.0"/>
        <n v="3.033408E7"/>
        <n v="136800.0"/>
        <n v="506100.0"/>
        <n v="1651650.0"/>
        <n v="915300.0"/>
        <n v="2306700.0"/>
        <n v="1.33947E7"/>
        <n v="4117365.0"/>
        <n v="1.14147E7"/>
        <n v="146700.0"/>
        <n v="3149100.0"/>
        <n v="2397000.0"/>
        <n v="2529360.0"/>
        <n v="281400.0"/>
        <n v="326160.0"/>
        <n v="37620.0"/>
        <n v="2535960.0"/>
        <n v="1011000.0"/>
        <n v="181800.0"/>
        <n v="64140.0"/>
        <n v="2.88624E7"/>
        <n v="515760.0"/>
        <n v="938880.0"/>
        <n v="4540050.0"/>
        <n v="841050.0"/>
        <n v="5995080.0"/>
        <n v="8.16594E7"/>
        <n v="184200.0"/>
        <n v="479520.0"/>
        <n v="30600.0"/>
        <n v="325440.0"/>
        <n v="6444000.0"/>
        <n v="363000.0"/>
        <n v="3117690.0"/>
        <n v="2411640.0"/>
        <n v="4028640.0"/>
        <n v="2474850.0"/>
        <n v="536760.0"/>
        <n v="1495440.0"/>
        <n v="1274700.0"/>
        <n v="5223120.0"/>
        <n v="1342800.0"/>
        <n v="5264595.0"/>
        <n v="4.499925E7"/>
        <n v="74070.0"/>
        <n v="3164700.0"/>
        <n v="232050.0"/>
        <n v="940800.0"/>
        <n v="4.409895E7"/>
        <n v="6748650.0"/>
        <n v="181920.0"/>
        <n v="128550.0"/>
        <n v="604500.0"/>
        <n v="1040625.0"/>
        <n v="9071520.0"/>
        <n v="485250.0"/>
        <n v="3.004752E7"/>
        <n v="191100.0"/>
        <n v="6287040.0"/>
        <n v="115650.0"/>
        <n v="321840.0"/>
        <n v="1293900.0"/>
        <n v="2085600.0"/>
        <n v="3158700.0"/>
        <n v="78435.0"/>
        <n v="4283280.0"/>
        <n v="5568000.0"/>
        <n v="106800.0"/>
        <n v="3659880.0"/>
        <n v="693600.0"/>
        <n v="3411900.0"/>
        <n v="3791760.0"/>
        <n v="3059745.0"/>
        <n v="1.444704E7"/>
        <n v="2213520.0"/>
        <n v="320040.0"/>
        <n v="375300.0"/>
        <n v="1359600.0"/>
        <n v="1.19994E7"/>
        <n v="1612950.0"/>
        <n v="420480.0"/>
        <n v="224850.0"/>
        <n v="115380.0"/>
        <n v="275520.0"/>
        <n v="7214400.0"/>
        <n v="1871880.0"/>
        <n v="2496750.0"/>
        <n v="1335996.0"/>
        <n v="863910.0"/>
        <n v="1.349145E7"/>
        <n v="2631600.0"/>
        <n v="2519640.0"/>
        <n v="1642950.0"/>
        <n v="1.86879E7"/>
        <n v="168300.0"/>
        <n v="141480.0"/>
        <n v="159600.0"/>
        <n v="333450.0"/>
        <n v="3239520.0"/>
        <n v="5803650.0"/>
        <n v="479880.0"/>
        <n v="767520.0"/>
        <n v="718560.0"/>
        <n v="1.9797E7"/>
        <n v="74340.0"/>
        <n v="5351850.0"/>
        <n v="1.334304E7"/>
        <n v="7199100.0"/>
        <n v="6629400.0"/>
        <n v="8340.0"/>
        <n v="183330.0"/>
        <n v="1.57416E7"/>
        <n v="1092000.0"/>
        <n v="36960.0"/>
        <n v="1552500.0"/>
        <n v="228750.0"/>
        <n v="640200.0"/>
        <n v="3515400.0"/>
        <n v="224640.0"/>
        <n v="1016700.0"/>
        <n v="952320.0"/>
        <n v="3095760.0"/>
        <n v="4303950.0"/>
        <n v="1373850.0"/>
        <n v="736200.0"/>
        <n v="2568000.0"/>
        <n v="658080.0"/>
        <n v="1.400112E7"/>
        <n v="809730.0"/>
        <n v="100440.0"/>
        <n v="184410.0"/>
        <n v="1.34388E7"/>
        <n v="649200.0"/>
        <n v="1.165275E7"/>
        <n v="606150.0"/>
        <n v="1.998744E7"/>
        <n v="6977400.0"/>
        <n v="1346520.0"/>
        <n v="3149790.0"/>
        <n v="4323600.0"/>
        <n v="515400.0"/>
        <n v="406800.0"/>
        <n v="2614500.0"/>
        <n v="446400.0"/>
        <n v="1362000.0"/>
        <n v="744240.0"/>
        <n v="697650.0"/>
        <n v="9899640.0"/>
        <n v="1056960.0"/>
        <n v="665640.0"/>
        <n v="6681600.0"/>
        <n v="2110050.0"/>
        <n v="77895.0"/>
        <n v="768960.0"/>
        <n v="1795500.0"/>
        <n v="886500.0"/>
        <n v="855900.0"/>
        <n v="1237860.0"/>
        <n v="417240.0"/>
        <n v="1362900.0"/>
        <n v="2744910.0"/>
        <n v="291000.0"/>
        <n v="5720400.0"/>
        <n v="9862560.0"/>
        <n v="463950.0"/>
        <n v="412440.0"/>
        <n v="1493100.0"/>
        <n v="43650.0"/>
        <n v="3988950.0"/>
        <n v="4110960.0"/>
        <n v="195300.0"/>
        <n v="458640.0"/>
        <n v="4161000.0"/>
        <n v="1.08876E7"/>
        <n v="2.70882E7"/>
        <n v="5213700.0"/>
        <n v="3177600.0"/>
        <n v="2155920.0"/>
        <n v="2.099994E8"/>
        <n v="7049850.0"/>
        <n v="705150.0"/>
        <n v="2640600.0"/>
        <n v="2.28984E7"/>
        <n v="2788800.0"/>
        <n v="165750.0"/>
        <n v="7055640.0"/>
        <n v="1364850.0"/>
        <n v="3.59994E7"/>
        <n v="483480.0"/>
        <n v="297450.0"/>
        <n v="3863520.0"/>
        <n v="179100.0"/>
        <n v="1.534998E7"/>
        <n v="3091500.0"/>
        <n v="3168690.0"/>
        <n v="1.19322E7"/>
        <n v="7990800.0"/>
        <n v="1031130.0"/>
        <n v="397200.0"/>
        <n v="1221000.0"/>
        <n v="1413000.0"/>
        <n v="4887900.0"/>
        <n v="896400.0"/>
        <n v="2471880.0"/>
        <n v="915000.0"/>
        <n v="202020.0"/>
        <n v="961800.0"/>
        <n v="1125600.0"/>
        <n v="1274250.0"/>
        <n v="446700.0"/>
        <n v="3079992.0"/>
        <n v="504300.0"/>
        <n v="1.01637E7"/>
        <n v="518100.0"/>
        <n v="1825200.0"/>
        <n v="7.199976E7"/>
        <n v="7239960.0"/>
        <n v="643950.0"/>
        <n v="6177000.0"/>
        <n v="376650.0"/>
        <n v="382080.0"/>
        <n v="618300.0"/>
        <n v="1785300.0"/>
        <n v="5757600.0"/>
        <n v="3605550.0"/>
        <n v="254700.0"/>
        <n v="121500.0"/>
        <n v="3871080.0"/>
        <n v="243840.0"/>
        <n v="9309218.0"/>
        <n v="3507900.0"/>
        <n v="79920.0"/>
        <n v="629250.0"/>
        <n v="3.88734E7"/>
        <n v="4603500.0"/>
        <n v="4.036455E7"/>
        <n v="2936400.0"/>
        <n v="844200.0"/>
        <n v="7173600.0"/>
        <n v="568440.0"/>
        <n v="3774600.0"/>
        <n v="2926560.0"/>
        <n v="550080.0"/>
        <n v="4292250.0"/>
        <n v="1436040.0"/>
        <n v="314880.0"/>
        <n v="26280.0"/>
        <n v="1116750.0"/>
        <n v="131400.0"/>
        <n v="208080.0"/>
        <n v="1347840.0"/>
        <n v="233550.0"/>
        <n v="2946750.0"/>
        <n v="73350.0"/>
        <n v="3088800.0"/>
        <n v="205650.0"/>
        <n v="1542495.0"/>
        <n v="7158600.0"/>
        <n v="323910.0"/>
        <n v="3.8249775E7"/>
        <n v="180450.0"/>
        <n v="4123350.0"/>
        <n v="134460.0"/>
        <n v="4990560.0"/>
        <n v="770040.0"/>
        <n v="636120.0"/>
        <n v="130500.0"/>
        <n v="1.272816E7"/>
        <n v="2202900.0"/>
        <n v="1458960.0"/>
        <n v="173100.0"/>
        <n v="2439000.0"/>
        <n v="1.36323E7"/>
        <n v="1.01259E7"/>
        <n v="2330100.0"/>
        <n v="1829100.0"/>
        <n v="174960.0"/>
        <n v="681120.0"/>
        <n v="1840650.0"/>
        <n v="362100.0"/>
        <n v="1393200.0"/>
        <n v="112770.0"/>
        <n v="1489200.0"/>
        <n v="17820.0"/>
        <n v="8280000.0"/>
        <n v="5174715.0"/>
        <n v="1100160.0"/>
        <n v="133440.0"/>
        <n v="1018800.0"/>
        <n v="589200.0"/>
        <n v="29820.0"/>
        <n v="2093700.0"/>
        <n v="496800.0"/>
        <n v="3303984.0"/>
        <n v="421200.0"/>
        <n v="125760.0"/>
        <n v="1.127976E7"/>
        <n v="1.572525E7"/>
        <n v="208440.0"/>
        <n v="348600.0"/>
        <n v="3310560.0"/>
        <n v="944400.0"/>
        <n v="650580.0"/>
        <n v="2459400.0"/>
        <n v="72630.0"/>
        <n v="1.399893E7"/>
        <n v="733500.0"/>
        <n v="486720.0"/>
        <n v="1.14516E7"/>
        <n v="395820.0"/>
        <n v="5602050.0"/>
        <n v="140940.0"/>
        <n v="34695.0"/>
        <n v="33030.0"/>
        <n v="3647400.0"/>
        <n v="8571600.0"/>
        <n v="2759400.0"/>
        <n v="136650.0"/>
        <n v="4513560.0"/>
        <n v="253650.0"/>
        <n v="1349865.0"/>
        <n v="9351972.0"/>
        <n v="1266240.0"/>
        <n v="819900.0"/>
        <n v="1028115.0"/>
        <n v="165900.0"/>
        <n v="399600.0"/>
        <n v="1311660.0"/>
        <n v="7152000.0"/>
        <n v="2.187975E7"/>
        <n v="1216200.0"/>
        <n v="5.039928E7"/>
        <n v="2218800.0"/>
        <n v="4302750.0"/>
        <n v="978480.0"/>
        <n v="390480.0"/>
        <n v="3149685.0"/>
        <n v="119940.0"/>
        <n v="1116240.0"/>
        <n v="1918800.0"/>
        <n v="642750.0"/>
        <n v="1311000.0"/>
        <n v="116550.0"/>
        <n v="1314000.0"/>
        <n v="4282200.0"/>
        <n v="255000.0"/>
        <n v="287520.0"/>
        <n v="4492800.0"/>
        <n v="1.372455E7"/>
        <n v="7955100.0"/>
        <n v="872550.0"/>
        <n v="730350.0"/>
        <n v="6602850.0"/>
        <n v="558000.0"/>
        <n v="966000.0"/>
        <n v="1110000.0"/>
        <n v="8099550.0"/>
        <n v="3314400.0"/>
        <n v="443880.0"/>
        <n v="639360.0"/>
        <n v="521250.0"/>
        <n v="29940.0"/>
        <n v="540720.0"/>
        <n v="647850.0"/>
        <n v="258600.0"/>
        <n v="28380.0"/>
        <n v="839700.0"/>
        <n v="103110.0"/>
        <n v="544800.0"/>
        <n v="1439880.0"/>
        <n v="570240.0"/>
        <n v="1996800.0"/>
        <n v="1457400.0"/>
        <n v="4220100.0"/>
        <n v="7774080.0"/>
        <n v="973500.0"/>
        <n v="1979100.0"/>
        <n v="5148000.0"/>
        <n v="1.684692E7"/>
        <n v="322500.0"/>
        <n v="111150.0"/>
        <n v="104700.0"/>
        <n v="269550.0"/>
        <n v="7800750.0"/>
        <n v="743400.0"/>
        <n v="335160.0"/>
        <n v="23880.0"/>
        <n v="732240.0"/>
        <n v="274800.0"/>
        <n v="2569320.0"/>
        <n v="27360.0"/>
        <n v="49350.0"/>
        <n v="752040.0"/>
        <n v="9958800.0"/>
        <n v="346200.0"/>
        <n v="3126600.0"/>
        <n v="180900.0"/>
        <n v="407880.0"/>
        <n v="7159500.0"/>
        <n v="7157250.0"/>
        <n v="1739400.0"/>
        <n v="2939400.0"/>
        <n v="3711600.0"/>
        <n v="815520.0"/>
        <n v="4079520.0"/>
        <n v="1603035.0"/>
        <n v="1876950.0"/>
        <n v="981360.0"/>
        <n v="353250.0"/>
        <n v="651150.0"/>
        <n v="203880.0"/>
        <n v="120150.0"/>
        <n v="58350.0"/>
        <n v="3069996.0"/>
        <n v="2.88882E7"/>
        <n v="4871160.0"/>
        <n v="3.6078E7"/>
        <n v="416160.0"/>
        <n v="808500.0"/>
        <n v="598350.0"/>
        <n v="411600.0"/>
        <n v="2043900.0"/>
        <n v="78000.0"/>
        <n v="367080.0"/>
        <n v="5771520.0"/>
        <n v="1.64925E7"/>
        <n v="68310.0"/>
        <n v="1656000.0"/>
        <n v="3089880.0"/>
        <n v="1179900.0"/>
        <n v="1079760.0"/>
        <n v="1621200.0"/>
        <n v="95550.0"/>
        <n v="24360.0"/>
        <n v="356400.0"/>
        <n v="2.246499E7"/>
        <n v="1343160.0"/>
        <n v="5723640.0"/>
        <n v="155400.0"/>
        <n v="1633875.0"/>
        <n v="545280.0"/>
        <n v="211950.0"/>
        <n v="233700.0"/>
        <n v="2.02128E7"/>
        <n v="7712475.0"/>
        <n v="3233880.0"/>
        <n v="68580.0"/>
        <n v="1544400.0"/>
        <n v="4211880.0"/>
        <n v="5787000.0"/>
        <n v="2616300.0"/>
        <n v="1026720.0"/>
        <n v="6794100.0"/>
        <n v="1368000.0"/>
        <n v="1.28736E7"/>
        <n v="2727900.0"/>
        <n v="2471040.0"/>
        <n v="4367040.0"/>
        <n v="7054530.0"/>
        <n v="3.359904E7"/>
        <n v="1165920.0"/>
        <n v="1149120.0"/>
        <n v="63900.0"/>
        <n v="467520.0"/>
        <n v="1814400.0"/>
        <n v="1268250.0"/>
        <n v="989850.0"/>
        <n v="2709900.0"/>
        <n v="89040.0"/>
        <n v="2328750.0"/>
        <n v="140400.0"/>
        <n v="5.10675E7"/>
        <n v="1520100.0"/>
        <n v="1.3768852E7"/>
        <n v="1.140174E7"/>
        <n v="6660.0"/>
        <n v="754800.0"/>
        <n v="33960.0"/>
        <n v="1546800.0"/>
        <n v="581760.0"/>
        <n v="167760.0"/>
        <n v="2192640.0"/>
        <n v="6862275.0"/>
        <n v="618840.0"/>
        <n v="1236000.0"/>
        <n v="45540.0"/>
        <n v="7319400.0"/>
        <n v="467325.0"/>
        <n v="564120.0"/>
        <n v="1438800.0"/>
        <n v="1543950.0"/>
        <n v="5784000.0"/>
        <n v="537300.0"/>
        <n v="4150350.0"/>
        <n v="1065600.0"/>
        <n v="6011760.0"/>
        <n v="169560.0"/>
        <n v="1.3071E7"/>
        <n v="7896750.0"/>
        <n v="1535520.0"/>
        <n v="8188740.0"/>
        <n v="68100.0"/>
        <n v="4103280.0"/>
        <n v="8158800.0"/>
        <n v="1256400.0"/>
        <n v="5373000.0"/>
        <n v="1.07082E7"/>
        <n v="301050.0"/>
        <n v="1894500.0"/>
        <n v="2874690.0"/>
        <n v="6149988.0"/>
        <n v="320880.0"/>
        <n v="1960650.0"/>
        <n v="4688280.0"/>
        <n v="1.94367E7"/>
        <n v="4609710.0"/>
        <n v="460350.0"/>
        <n v="8535870.0"/>
        <n v="1136880.0"/>
        <n v="213360.0"/>
        <n v="3728550.0"/>
        <n v="2549850.0"/>
        <n v="3883500.0"/>
        <n v="8187750.0"/>
        <n v="4108440.0"/>
        <n v="3227220.0"/>
        <n v="8956980.0"/>
        <n v="3.5928E7"/>
        <n v="1940850.0"/>
        <n v="94740.0"/>
        <n v="4980420.0"/>
        <n v="170910.0"/>
        <n v="3588600.0"/>
        <n v="240840.0"/>
        <n v="1832040.0"/>
        <n v="1308150.0"/>
        <n v="7918800.0"/>
        <n v="1.025982E7"/>
        <n v="2976900.0"/>
        <n v="347520.0"/>
        <n v="2128500.0"/>
        <n v="1.17972E7"/>
        <n v="132600.0"/>
        <n v="876960.0"/>
        <n v="628650.0"/>
        <n v="4476960.0"/>
        <n v="1079280.0"/>
        <n v="454800.0"/>
        <n v="2521500.0"/>
        <n v="1989000.0"/>
        <n v="57240.0"/>
        <n v="1365120.0"/>
        <n v="203400.0"/>
        <n v="593910.0"/>
        <n v="930600.0"/>
        <n v="1078800.0"/>
        <n v="2.834919E7"/>
        <n v="2114550.0"/>
        <n v="3591840.0"/>
        <n v="9962190.0"/>
        <n v="4656645.0"/>
        <n v="1.30941E7"/>
        <n v="1070580.0"/>
        <n v="1.7912475E7"/>
        <n v="118560.0"/>
        <n v="586200.0"/>
        <n v="868500.0"/>
        <n v="8999550.0"/>
        <n v="241440.0"/>
        <n v="1.2024E7"/>
        <n v="645000.0"/>
        <n v="2456460.0"/>
        <n v="912450.0"/>
        <n v="131880.0"/>
        <n v="2758800.0"/>
        <n v="1045680.0"/>
        <n v="6244800.0"/>
        <n v="3158460.0"/>
        <n v="245100.0"/>
        <n v="3334800.0"/>
        <n v="1412880.0"/>
        <n v="42960.0"/>
        <n v="508950.0"/>
        <n v="2.439288E7"/>
        <n v="132000.0"/>
        <n v="1866060.0"/>
        <n v="31680.0"/>
        <n v="7895160.0"/>
        <n v="2396250.0"/>
        <n v="227880.0"/>
        <n v="1823040.0"/>
        <n v="5999250.0"/>
        <n v="4471740.0"/>
        <n v="2078820.0"/>
        <n v="301440.0"/>
        <n v="3898800.0"/>
        <n v="303450.0"/>
        <n v="566280.0"/>
        <n v="5435280.0"/>
        <n v="223350.0"/>
        <n v="3524250.0"/>
        <n v="1365480.0"/>
        <n v="149760.0"/>
        <n v="1.7184E7"/>
        <n v="6929550.0"/>
        <n v="393750.0"/>
        <n v="4283640.0"/>
        <n v="1.274925E7"/>
        <n v="165150.0"/>
        <n v="848400.0"/>
        <n v="823440.0"/>
        <n v="2.159973E7"/>
        <n v="240900.0"/>
        <n v="597240.0"/>
        <n v="1196700.0"/>
        <n v="2265840.0"/>
        <n v="1998000.0"/>
        <n v="1888200.0"/>
        <n v="3418200.0"/>
        <n v="231000.0"/>
        <n v="2186100.0"/>
        <n v="1.237425E7"/>
        <n v="836400.0"/>
        <n v="1572000.0"/>
        <n v="2399400.0"/>
        <n v="1199880.0"/>
        <n v="2.20965E7"/>
        <n v="1791720.0"/>
        <n v="466920.0"/>
        <n v="1.06182E7"/>
        <n v="3107760.0"/>
        <n v="1819500.0"/>
        <n v="2.181735E7"/>
        <n v="444960.0"/>
        <n v="192960.0"/>
        <n v="7162650.0"/>
        <n v="2.66985E7"/>
        <n v="3639360.0"/>
        <n v="4499850.0"/>
        <n v="3298500.0"/>
        <n v="540360.0"/>
        <n v="2.421873E7"/>
        <n v="23760.0"/>
        <n v="1256850.0"/>
        <n v="4080720.0"/>
        <n v="6354720.0"/>
        <n v="6274440.0"/>
        <n v="1467600.0"/>
        <n v="756000.0"/>
        <n v="201420.0"/>
        <n v="3.777435E7"/>
        <n v="3315840.0"/>
        <n v="1118880.0"/>
        <n v="582960.0"/>
        <n v="6.624261E7"/>
        <n v="6938460.0"/>
        <n v="320700.0"/>
        <n v="4.190292E7"/>
        <n v="347700.0"/>
        <n v="1.50003E7"/>
        <n v="3000960.0"/>
        <n v="568650.0"/>
        <n v="1320300.0"/>
        <n v="101160.0"/>
        <n v="161730.0"/>
        <n v="1611360.0"/>
        <n v="2.24424E7"/>
        <n v="1540800.0"/>
        <n v="5819850.0"/>
        <n v="604350.0"/>
        <n v="1618200.0"/>
        <n v="3586800.0"/>
        <n v="3052800.0"/>
        <n v="1757160.0"/>
        <n v="497700.0"/>
        <n v="558600.0"/>
        <n v="481320.0"/>
        <n v="6.458328E7"/>
        <n v="6479520.0"/>
        <n v="3150120.0"/>
        <n v="4717980.0"/>
        <n v="41760.0"/>
        <n v="2420640.0"/>
        <n v="6.551844E7"/>
        <n v="9694080.0"/>
        <n v="385440.0"/>
        <n v="1964700.0"/>
        <n v="1.679832E7"/>
        <n v="89280.0"/>
        <n v="555120.0"/>
        <n v="4828800.0"/>
        <n v="5219550.0"/>
        <n v="2.232636E7"/>
        <n v="1808640.0"/>
        <n v="215040.0"/>
        <n v="327150.0"/>
        <n v="1374000.0"/>
        <n v="1495200.0"/>
        <n v="1.706625E7"/>
        <n v="2220300.0"/>
        <n v="48600.0"/>
        <n v="9580950.0"/>
        <n v="2245950.0"/>
        <n v="1.034112E7"/>
        <n v="8543520.0"/>
        <n v="3443160.0"/>
        <n v="4253400.0"/>
        <n v="4719000.0"/>
        <n v="113700.0"/>
        <n v="7473900.0"/>
        <n v="141000.0"/>
        <n v="2.89317E7"/>
        <n v="1.7997E7"/>
        <n v="83820.0"/>
        <n v="7672500.0"/>
        <n v="194700.0"/>
        <n v="396480.0"/>
        <n v="73800.0"/>
        <n v="1.923615E7"/>
        <n v="3817890.0"/>
        <n v="2.36691E7"/>
        <n v="3538800.0"/>
        <n v="3547920.0"/>
        <n v="639240.0"/>
        <n v="4274550.0"/>
        <n v="1238400.0"/>
        <n v="2726460.0"/>
        <n v="1362015.0"/>
        <n v="383400.0"/>
        <n v="1457760.0"/>
        <n v="2.217408E7"/>
        <n v="123840.0"/>
        <n v="455760.0"/>
        <n v="152880.0"/>
        <n v="1.237761E7"/>
        <n v="3267750.0"/>
        <n v="814800.0"/>
        <n v="6316500.0"/>
        <n v="1321110.0"/>
        <n v="1.983528E7"/>
        <n v="1095120.0"/>
        <n v="719100.0"/>
        <n v="296400.0"/>
        <n v="2029500.0"/>
        <n v="1898400.0"/>
        <n v="1223520.0"/>
        <n v="6835680.0"/>
        <n v="117855.0"/>
        <n v="7171200.0"/>
        <n v="1752480.0"/>
        <n v="1278000.0"/>
        <n v="1.1484375E7"/>
        <n v="976800.0"/>
        <n v="3877920.0"/>
        <n v="136440.0"/>
        <n v="3201450.0"/>
        <n v="93870.0"/>
        <n v="147840.0"/>
        <n v="132480.0"/>
        <n v="1438200.0"/>
        <n v="167640.0"/>
        <n v="9432150.0"/>
        <n v="2.897937E7"/>
        <n v="3658800.0"/>
        <n v="72900.0"/>
        <n v="67545.0"/>
        <n v="3877200.0"/>
        <n v="255360.0"/>
        <n v="509850.0"/>
        <n v="2207520.0"/>
        <n v="4294350.0"/>
        <n v="4452750.0"/>
        <n v="362700.0"/>
        <n v="243000.0"/>
        <n v="1692000.0"/>
        <n v="1.143891E7"/>
        <n v="308160.0"/>
        <n v="3.081408E7"/>
        <n v="2.20794E7"/>
        <n v="332700.0"/>
        <n v="7682850.0"/>
        <n v="2935200.0"/>
        <n v="23340.0"/>
        <n v="485400.0"/>
        <n v="125400.0"/>
        <n v="686700.0"/>
        <n v="188775.0"/>
        <n v="1.414176E7"/>
        <n v="1919040.0"/>
        <n v="3617550.0"/>
        <n v="1700580.0"/>
        <n v="1.619775E7"/>
        <n v="449250.0"/>
        <n v="1.343916E7"/>
        <n v="7694400.0"/>
        <n v="1634400.0"/>
        <n v="579300.0"/>
        <n v="3.536232E7"/>
        <n v="478080.0"/>
        <n v="5543160.0"/>
        <n v="1489500.0"/>
        <n v="3637200.0"/>
        <n v="4425840.0"/>
        <n v="1.17441E7"/>
        <n v="5939100.0"/>
        <n v="7948500.0"/>
        <n v="8072910.0"/>
        <n v="2.12364E7"/>
        <n v="1.93941E7"/>
        <n v="7200000.0"/>
        <n v="1.08588E7"/>
        <n v="517200.0"/>
        <n v="6179700.0"/>
        <n v="1435200.0"/>
        <n v="1722720.0"/>
        <n v="713760.0"/>
        <n v="6138240.0"/>
        <n v="272700.0"/>
        <n v="1434240.0"/>
        <n v="681000.0"/>
        <n v="3192000.0"/>
        <n v="1.94949E7"/>
        <n v="1214865.0"/>
        <n v="4089690.0"/>
        <n v="3.381615E7"/>
        <n v="4.3321905E7"/>
        <n v="1207200.0"/>
        <n v="1199700.0"/>
        <n v="837900.0"/>
        <n v="6.995604E7"/>
        <n v="84105.0"/>
        <n v="1.03794E7"/>
        <n v="168420.0"/>
        <n v="181050.0"/>
        <n v="1.6065E7"/>
        <n v="495600.0"/>
        <n v="3165600.0"/>
        <n v="103200.0"/>
        <n v="599760.0"/>
        <n v="1094400.0"/>
        <n v="2414400.0"/>
        <n v="439920.0"/>
        <n v="2708820.0"/>
        <n v="8922240.0"/>
        <n v="1097640.0"/>
        <n v="268200.0"/>
        <n v="9838500.0"/>
        <n v="7806960.0"/>
        <n v="7594200.0"/>
        <n v="1348500.0"/>
        <n v="1545840.0"/>
        <n v="171360.0"/>
        <n v="580650.0"/>
        <n v="3539160.0"/>
        <n v="2997000.0"/>
        <n v="1.754541E7"/>
        <n v="706800.0"/>
        <n v="128925.0"/>
        <n v="159120.0"/>
        <n v="7329690.0"/>
        <n v="2863440.0"/>
        <n v="2663250.0"/>
        <n v="1.396764E7"/>
        <n v="33360.0"/>
        <n v="26160.0"/>
        <n v="39825.0"/>
        <n v="3146880.0"/>
        <n v="491640.0"/>
        <n v="5047650.0"/>
        <n v="955290.0"/>
        <n v="318720.0"/>
        <n v="1459500.0"/>
        <n v="700080.0"/>
        <n v="309960.0"/>
        <n v="174690.0"/>
        <n v="1377600.0"/>
        <n v="1629120.0"/>
        <n v="2.557335E7"/>
        <n v="1216320.0"/>
        <n v="1571250.0"/>
        <n v="21600.0"/>
        <n v="926640.0"/>
        <n v="1427160.0"/>
        <n v="144840.0"/>
        <n v="854700.0"/>
        <n v="3.471174E7"/>
        <n v="2366100.0"/>
        <n v="5537400.0"/>
        <n v="513540.0"/>
        <n v="339570.0"/>
        <n v="1681800.0"/>
        <n v="329760.0"/>
        <n v="3266460.0"/>
        <n v="2.36271E7"/>
        <n v="309600.0"/>
        <n v="3320730.0"/>
        <n v="3095280.0"/>
        <n v="2413950.0"/>
        <n v="7.79994E7"/>
        <n v="1093500.0"/>
        <n v="3417600.0"/>
        <n v="4799400.0"/>
        <n v="4355040.0"/>
        <n v="63600.0"/>
        <n v="756810.0"/>
        <n v="1.673865E7"/>
        <n v="8710080.0"/>
        <n v="1547880.0"/>
        <n v="3599400.0"/>
        <n v="528000.0"/>
        <n v="1007160.0"/>
        <n v="999675.0"/>
        <n v="9786750.0"/>
        <n v="162240.0"/>
        <n v="688320.0"/>
        <n v="284700.0"/>
        <n v="3590370.0"/>
        <n v="14850.0"/>
        <n v="3819060.0"/>
        <n v="1.18782E7"/>
        <n v="1527600.0"/>
        <n v="6537600.0"/>
        <n v="3.23235E7"/>
        <n v="1.010016E7"/>
        <n v="2.25678E7"/>
        <n v="372600.0"/>
        <n v="1451760.0"/>
        <n v="5228400.0"/>
        <n v="1.35735E7"/>
        <n v="895680.0"/>
        <n v="7.62594E7"/>
        <n v="564900.0"/>
        <n v="201840.0"/>
        <n v="141900.0"/>
        <n v="695400.0"/>
        <n v="7653600.0"/>
        <n v="2289750.0"/>
        <n v="2.812887E7"/>
        <n v="4616640.0"/>
        <n v="8999775.0"/>
        <n v="1871250.0"/>
        <n v="8209500.0"/>
        <n v="749400.0"/>
        <n v="490500.0"/>
        <n v="4925988.0"/>
        <n v="365520.0"/>
        <n v="2.449782E7"/>
        <n v="4643640.0"/>
        <n v="1848840.0"/>
        <n v="31080.0"/>
        <n v="1369125.0"/>
        <n v="2187750.0"/>
        <n v="368250.0"/>
        <n v="9981120.0"/>
        <n v="659040.0"/>
        <n v="582300.0"/>
        <n v="2.15988E7"/>
        <n v="1.025928E7"/>
        <n v="128385.0"/>
        <n v="1070640.0"/>
        <n v="359880.0"/>
        <n v="4949820.0"/>
        <n v="60960.0"/>
        <n v="1.36368E7"/>
        <n v="328500.0"/>
        <n v="3931650.0"/>
        <n v="3734700.0"/>
        <n v="3.5994E7"/>
        <n v="1.6799952E8"/>
        <n v="4996350.0"/>
        <n v="794850.0"/>
        <n v="1036200.0"/>
        <n v="828000.0"/>
        <n v="33300.0"/>
        <n v="205800.0"/>
        <n v="1.29582E7"/>
        <n v="651600.0"/>
        <n v="3611160.0"/>
        <n v="7761075.0"/>
        <n v="499230.0"/>
        <n v="3773700.0"/>
        <n v="923130.0"/>
        <n v="1221570.0"/>
        <n v="1779750.0"/>
        <n v="5352750.0"/>
        <n v="834240.0"/>
        <n v="851760.0"/>
        <n v="2843640.0"/>
        <n v="98640.0"/>
        <n v="407760.0"/>
        <n v="704400.0"/>
        <n v="111300.0"/>
        <n v="3765090.0"/>
        <n v="107520.0"/>
        <n v="6636000.0"/>
        <n v="2.55318E7"/>
        <n v="9214080.0"/>
        <n v="812880.0"/>
        <n v="657900.0"/>
        <n v="509100.0"/>
        <n v="1079880.0"/>
        <n v="7631520.0"/>
        <n v="3.99843E7"/>
        <n v="416700.0"/>
        <n v="302040.0"/>
        <n v="49680.0"/>
        <n v="79800.0"/>
        <n v="1148700.0"/>
        <n v="6788250.0"/>
        <n v="357750.0"/>
        <n v="815040.0"/>
        <n v="5768880.0"/>
        <n v="786000.0"/>
        <n v="652500.0"/>
        <n v="175095.0"/>
        <n v="61290.0"/>
        <n v="7295520.0"/>
        <n v="2.509776E7"/>
        <n v="1060800.0"/>
        <n v="2.03994E7"/>
        <n v="2511600.0"/>
        <n v="62160.0"/>
        <n v="64500.0"/>
        <n v="113040.0"/>
        <n v="1.199997E8"/>
        <n v="791280.0"/>
        <n v="2158920.0"/>
        <n v="2470320.0"/>
        <n v="7391520.0"/>
        <n v="1521000.0"/>
        <n v="240450.0"/>
        <n v="5861250.0"/>
        <n v="35820.0"/>
        <n v="2399850.0"/>
        <n v="66150.0"/>
        <n v="1921860.0"/>
        <n v="85230.0"/>
        <n v="1910580.0"/>
        <n v="254250.0"/>
        <n v="424080.0"/>
        <n v="18720.0"/>
        <n v="4784400.0"/>
        <n v="7493760.0"/>
        <n v="3.05529E7"/>
        <n v="1514100.0"/>
        <n v="572400.0"/>
        <n v="5255280.0"/>
        <n v="4094550.0"/>
        <n v="326880.0"/>
        <n v="6597000.0"/>
        <n v="1.142316E7"/>
        <n v="4113000.0"/>
        <n v="2.44971E7"/>
        <n v="7850880.0"/>
        <n v="953400.0"/>
        <n v="7487520.0"/>
        <n v="1447950.0"/>
        <n v="8165700.0"/>
        <n v="1.23993E7"/>
        <n v="117000.0"/>
        <n v="3621360.0"/>
        <n v="3599280.0"/>
        <n v="1439910.0"/>
        <n v="6012000.0"/>
        <n v="431880.0"/>
        <n v="575820.0"/>
        <n v="6463200.0"/>
        <n v="1333800.0"/>
        <n v="527760.0"/>
        <n v="163350.0"/>
        <n v="532200.0"/>
        <n v="523800.0"/>
        <n v="278160.0"/>
        <n v="1019880.0"/>
        <n v="935280.0"/>
        <n v="1.007976E7"/>
        <n v="162720.0"/>
        <n v="5561730.0"/>
        <n v="3.607056E7"/>
        <n v="2324250.0"/>
        <n v="139860.0"/>
        <n v="912960.0"/>
        <n v="8445360.0"/>
        <n v="30960.0"/>
        <n v="3089988.0"/>
        <n v="9794925.0"/>
        <n v="3598800.0"/>
        <n v="2519280.0"/>
        <n v="1799100.0"/>
        <n v="1445400.0"/>
        <n v="5087040.0"/>
        <n v="3300960.0"/>
        <n v="1105200.0"/>
        <n v="786600.0"/>
        <n v="1.21692E7"/>
        <n v="1.349973E7"/>
        <n v="4023600.0"/>
        <n v="294120.0"/>
        <n v="1.5749955E8"/>
        <n v="6467400.0"/>
        <n v="4915992.0"/>
        <n v="87300.0"/>
        <n v="566400.0"/>
        <n v="1124250.0"/>
        <n v="833760.0"/>
        <n v="44160.0"/>
        <n v="1910790.0"/>
        <n v="5835840.0"/>
        <n v="665760.0"/>
        <n v="1220400.0"/>
        <n v="2545200.0"/>
        <n v="3.75711E7"/>
        <n v="280500.0"/>
        <n v="3286125.0"/>
        <n v="876120.0"/>
        <n v="253440.0"/>
        <n v="1.077174E7"/>
        <n v="2.287782E7"/>
        <n v="3495870.0"/>
        <n v="2865870.0"/>
        <n v="4579680.0"/>
        <n v="898695.0"/>
        <n v="3143520.0"/>
        <n v="8549850.0"/>
        <n v="430920.0"/>
        <n v="69840.0"/>
        <n v="1034550.0"/>
        <n v="1.889955E7"/>
        <n v="2759520.0"/>
        <n v="413700.0"/>
        <n v="1260840.0"/>
        <n v="589440.0"/>
        <n v="2262000.0"/>
        <n v="135300.0"/>
        <n v="129300.0"/>
        <n v="611040.0"/>
        <n v="1.559988E7"/>
        <n v="535680.0"/>
        <n v="91560.0"/>
        <n v="112140.0"/>
        <n v="1111680.0"/>
        <n v="96960.0"/>
        <n v="419880.0"/>
        <n v="360720.0"/>
        <n v="4318800.0"/>
        <n v="1916775.0"/>
        <n v="3353700.0"/>
        <n v="206430.0"/>
        <n v="162360.0"/>
        <n v="1349820.0"/>
        <n v="5461200.0"/>
        <n v="245700.0"/>
        <n v="1186500.0"/>
        <n v="6238080.0"/>
        <n v="4917600.0"/>
        <n v="2.16594E7"/>
        <n v="972720.0"/>
        <n v="1.465938E7"/>
        <n v="416400.0"/>
        <n v="733050.0"/>
        <n v="1.05294E7"/>
        <n v="4499400.0"/>
        <n v="880950.0"/>
        <n v="1400160.0"/>
        <n v="570600.0"/>
        <n v="3311280.0"/>
        <n v="3869100.0"/>
        <n v="1.2429E7"/>
        <n v="3197040.0"/>
        <n v="2374200.0"/>
        <n v="7469100.0"/>
        <n v="2492400.0"/>
        <n v="704100.0"/>
        <n v="2155950.0"/>
        <n v="863520.0"/>
        <n v="2.969835E7"/>
        <n v="24600.0"/>
        <n v="3.09798E7"/>
        <n v="7747320.0"/>
        <n v="313500.0"/>
        <n v="1.510848E7"/>
        <n v="5855520.0"/>
        <n v="1522800.0"/>
        <n v="2339100.0"/>
        <n v="1.86435E7"/>
        <n v="1253400.0"/>
        <n v="1027080.0"/>
        <n v="9959040.0"/>
        <n v="8190900.0"/>
        <n v="2.672523E7"/>
        <n v="2607000.0"/>
        <n v="1.618974E7"/>
        <n v="560880.0"/>
        <n v="784350.0"/>
        <n v="9444600.0"/>
        <n v="467280.0"/>
        <n v="3297000.0"/>
        <n v="1060200.0"/>
        <n v="1.345725E7"/>
        <n v="101745.0"/>
        <n v="6095520.0"/>
        <n v="120015.0"/>
        <n v="305550.0"/>
        <n v="151920.0"/>
        <n v="1379850.0"/>
        <n v="3323250.0"/>
        <n v="5984580.0"/>
        <n v="1570200.0"/>
        <n v="131280.0"/>
        <n v="860400.0"/>
        <n v="135360.0"/>
        <n v="2698500.0"/>
        <n v="295920.0"/>
        <n v="1.36002E7"/>
        <n v="8394300.0"/>
        <n v="1714320.0"/>
        <n v="2267820.0"/>
        <n v="7630560.0"/>
        <n v="3.71994E7"/>
        <n v="182400.0"/>
        <n v="1.738584E7"/>
        <n v="4302900.0"/>
        <n v="9467640.0"/>
        <n v="4419300.0"/>
        <n v="1017900.0"/>
        <n v="431730.0"/>
        <n v="154800.0"/>
        <n v="350640.0"/>
        <n v="709800.0"/>
        <n v="2054850.0"/>
        <n v="9735000.0"/>
        <n v="2828280.0"/>
        <n v="821520.0"/>
        <n v="80190.0"/>
        <n v="2142000.0"/>
        <n v="2733300.0"/>
        <n v="3075450.0"/>
        <n v="324000.0"/>
        <n v="880200.0"/>
        <n v="583500.0"/>
        <n v="2591280.0"/>
        <n v="1235700.0"/>
        <n v="750600.0"/>
        <n v="780000.0"/>
        <n v="5615640.0"/>
        <n v="2.834985E7"/>
        <n v="4809600.0"/>
        <n v="1933500.0"/>
        <n v="336360.0"/>
        <n v="412800.0"/>
        <n v="1.506036E7"/>
        <n v="6898800.0"/>
        <n v="2699250.0"/>
        <n v="3233160.0"/>
        <n v="1259820.0"/>
        <n v="198720.0"/>
        <n v="8891100.0"/>
        <n v="407250.0"/>
        <n v="2.0052435E7"/>
        <n v="425250.0"/>
        <n v="1042200.0"/>
        <n v="2671650.0"/>
        <n v="505800.0"/>
        <n v="227100.0"/>
        <n v="440400.0"/>
        <n v="2835000.0"/>
        <n v="2196750.0"/>
        <n v="145620.0"/>
        <n v="501750.0"/>
        <n v="156000.0"/>
        <n v="2.09997E7"/>
        <n v="6671520.0"/>
        <n v="558120.0"/>
        <n v="3223500.0"/>
        <n v="195075.0"/>
        <n v="1573200.0"/>
        <n v="623100.0"/>
        <n v="1.344492E7"/>
        <n v="2223855.0"/>
        <n v="6401850.0"/>
        <n v="2.5044E7"/>
        <n v="49095.0"/>
        <n v="286560.0"/>
        <n v="1744680.0"/>
        <n v="1754700.0"/>
        <n v="1.0828125E7"/>
        <n v="20880.0"/>
        <n v="203760.0"/>
        <n v="1103520.0"/>
        <n v="1165800.0"/>
        <n v="3015600.0"/>
        <n v="4319640.0"/>
        <n v="7898730.0"/>
        <n v="844920.0"/>
        <n v="1.79997E7"/>
        <n v="1428480.0"/>
        <n v="30480.0"/>
        <n v="1.462482E7"/>
        <n v="588960.0"/>
        <n v="655500.0"/>
        <n v="1107750.0"/>
        <n v="341550.0"/>
        <n v="2849250.0"/>
        <n v="500640.0"/>
        <n v="162000.0"/>
        <n v="488400.0"/>
        <n v="198450.0"/>
        <n v="994260.0"/>
        <n v="422400.0"/>
        <n v="72360.0"/>
        <n v="108540.0"/>
        <n v="2.55684E7"/>
        <n v="1499250.0"/>
        <n v="48000.0"/>
        <n v="1951680.0"/>
        <n v="1.712907E7"/>
        <n v="280560.0"/>
        <n v="1530270.0"/>
        <n v="2.49843E7"/>
        <n v="1065000.0"/>
        <n v="94950.0"/>
        <n v="1.259145E7"/>
        <n v="346920.0"/>
        <n v="467400.0"/>
        <n v="2.380035E7"/>
        <n v="1.04274E7"/>
        <n v="2738250.0"/>
        <n v="888600.0"/>
        <n v="7124250.0"/>
        <n v="9112800.0"/>
        <n v="9449370.0"/>
        <n v="3314700.0"/>
        <n v="1.402434E7"/>
        <n v="1274850.0"/>
        <n v="1005600.0"/>
        <n v="24615.0"/>
        <n v="62550.0"/>
        <n v="207600.0"/>
        <n v="183960.0"/>
        <n v="430080.0"/>
        <n v="2638080.0"/>
        <n v="439680.0"/>
        <n v="5519400.0"/>
        <n v="2729250.0"/>
        <n v="674400.0"/>
        <n v="1.263564E7"/>
        <n v="568950.0"/>
        <n v="1.50543E7"/>
        <n v="184500.0"/>
        <n v="215640.0"/>
        <n v="4.319928E7"/>
        <n v="4059300.0"/>
        <n v="315000.0"/>
        <n v="477000.0"/>
        <n v="4566750.0"/>
        <n v="614700.0"/>
        <n v="2879760.0"/>
        <n v="589680.0"/>
        <n v="593730.0"/>
        <n v="57840.0"/>
        <n v="4095900.0"/>
        <n v="195345.0"/>
        <n v="1.12602E7"/>
        <n v="2465820.0"/>
        <n v="1086750.0"/>
        <n v="498960.0"/>
        <n v="1182792.0"/>
        <n v="5110560.0"/>
        <n v="111000.0"/>
        <n v="90450.0"/>
        <n v="1516800.0"/>
        <n v="1.81176E7"/>
        <n v="4514700.0"/>
        <n v="3881250.0"/>
        <n v="5903520.0"/>
        <n v="187950.0"/>
        <n v="294000.0"/>
        <n v="45360.0"/>
        <n v="1363950.0"/>
        <n v="791640.0"/>
        <n v="3139500.0"/>
        <n v="310800.0"/>
      </sharedItems>
    </cacheField>
    <cacheField name="kuantitas" numFmtId="0">
      <sharedItems containsSemiMixedTypes="0" containsString="0" containsNumber="1" containsInteger="1">
        <n v="2.0"/>
        <n v="3.0"/>
        <n v="4.0"/>
        <n v="9.0"/>
        <n v="1.0"/>
        <n v="7.0"/>
        <n v="5.0"/>
        <n v="6.0"/>
        <n v="10.0"/>
        <n v="13.0"/>
        <n v="8.0"/>
        <n v="14.0"/>
        <n v="12.0"/>
        <n v="11.0"/>
      </sharedItems>
    </cacheField>
    <cacheField name="diskon" numFmtId="10">
      <sharedItems containsSemiMixedTypes="0" containsString="0" containsNumber="1">
        <n v="0.2"/>
        <n v="0.8"/>
        <n v="0.0"/>
        <n v="0.6"/>
        <n v="0.7"/>
        <n v="0.15"/>
        <n v="0.5"/>
        <n v="0.4"/>
        <n v="0.1"/>
        <n v="0.3"/>
        <n v="0.32"/>
        <n v="0.45"/>
      </sharedItems>
    </cacheField>
    <cacheField name="keuntungan" numFmtId="165">
      <sharedItems containsSemiMixedTypes="0" containsString="0" containsNumber="1" containsInteger="1">
        <n v="83268.0"/>
        <n v="64075.0"/>
        <n v="-82305.0"/>
        <n v="-971622.0"/>
        <n v="73260.0"/>
        <n v="4668.0"/>
        <n v="1.1196117E7"/>
        <n v="3061638.0"/>
        <n v="139968.0"/>
        <n v="1705113.0"/>
        <n v="22194.0"/>
        <n v="78597.0"/>
        <n v="4117365.0"/>
        <n v="45126.0"/>
        <n v="-805644.0"/>
        <n v="-273788.0"/>
        <n v="17520.0"/>
        <n v="146250.0"/>
        <n v="319431.0"/>
        <n v="20374.0"/>
        <n v="46221.0"/>
        <n v="196392.0"/>
        <n v="382050.0"/>
        <n v="-37818.0"/>
        <n v="98505.0"/>
        <n v="58941.0"/>
        <n v="515322.0"/>
        <n v="1310256.0"/>
        <n v="80088.0"/>
        <n v="3579795.0"/>
        <n v="40608.0"/>
        <n v="3880440.0"/>
        <n v="-799284.0"/>
        <n v="989670.0"/>
        <n v="428976.0"/>
        <n v="-465750.0"/>
        <n v="-204468.0"/>
        <n v="152239.0"/>
        <n v="97296.0"/>
        <n v="-355740.0"/>
        <n v="294336.0"/>
        <n v="550395.0"/>
        <n v="-4808955.0"/>
        <n v="164547.0"/>
        <n v="1403724.0"/>
        <n v="72913.0"/>
        <n v="-772731.0"/>
        <n v="26852.0"/>
        <n v="173700.0"/>
        <n v="200475.0"/>
        <n v="450351.0"/>
        <n v="86850.0"/>
        <n v="139392.0"/>
        <n v="3364011.0"/>
        <n v="134302.0"/>
        <n v="60813.0"/>
        <n v="2729727.0"/>
        <n v="239688.0"/>
        <n v="191052.0"/>
        <n v="99876.0"/>
        <n v="61542.0"/>
        <n v="0.0"/>
        <n v="288576.0"/>
        <n v="596232.0"/>
        <n v="461727.0"/>
        <n v="75294.0"/>
        <n v="67068.0"/>
        <n v="125100.0"/>
        <n v="789516.0"/>
        <n v="214612.0"/>
        <n v="180378.0"/>
        <n v="-249750.0"/>
        <n v="19885.0"/>
        <n v="71280.0"/>
        <n v="103473.0"/>
        <n v="51294.0"/>
        <n v="3094740.0"/>
        <n v="-183360.0"/>
        <n v="87068.0"/>
        <n v="203580.0"/>
        <n v="64701.0"/>
        <n v="408720.0"/>
        <n v="241392.0"/>
        <n v="435204.0"/>
        <n v="90552.0"/>
        <n v="108000.0"/>
        <n v="630532.0"/>
        <n v="630279.0"/>
        <n v="-221562.0"/>
        <n v="146160.0"/>
        <n v="744072.0"/>
        <n v="82992.0"/>
        <n v="365895.0"/>
        <n v="1547370.0"/>
        <n v="38976.0"/>
        <n v="1130598.0"/>
        <n v="66516.0"/>
        <n v="123093.0"/>
        <n v="103086.0"/>
        <n v="228337.0"/>
        <n v="799056.0"/>
        <n v="-364410.0"/>
        <n v="90990.0"/>
        <n v="71586.0"/>
        <n v="1295838.0"/>
        <n v="344232.0"/>
        <n v="108135.0"/>
        <n v="-208950.0"/>
        <n v="-25920.0"/>
        <n v="132132.0"/>
        <n v="-169830.0"/>
        <n v="-37872.0"/>
        <n v="103632.0"/>
        <n v="336474.0"/>
        <n v="93312.0"/>
        <n v="-205762.0"/>
        <n v="-102951.0"/>
        <n v="35114.0"/>
        <n v="115304.0"/>
        <n v="166536.0"/>
        <n v="51072.0"/>
        <n v="772146.0"/>
        <n v="85176.0"/>
        <n v="-52987.0"/>
        <n v="-2581758.0"/>
        <n v="128767.0"/>
        <n v="-340074.0"/>
        <n v="24057.0"/>
        <n v="-524304.0"/>
        <n v="-645444.0"/>
        <n v="481950.0"/>
        <n v="262080.0"/>
        <n v="16050.0"/>
        <n v="-6894108.0"/>
        <n v="73710.0"/>
        <n v="-352323.0"/>
        <n v="-150768.0"/>
        <n v="613080.0"/>
        <n v="-2994255.0"/>
        <n v="137678.0"/>
        <n v="68931.0"/>
        <n v="266175.0"/>
        <n v="34992.0"/>
        <n v="2663834.0"/>
        <n v="232128.0"/>
        <n v="689631.0"/>
        <n v="80997.0"/>
        <n v="251262.0"/>
        <n v="142485.0"/>
        <n v="69966.0"/>
        <n v="72882.0"/>
        <n v="504600.0"/>
        <n v="82201.0"/>
        <n v="812646.0"/>
        <n v="327528.0"/>
        <n v="140346.0"/>
        <n v="161136.0"/>
        <n v="-238653.0"/>
        <n v="105327.0"/>
        <n v="25506.0"/>
        <n v="572364.0"/>
        <n v="2469474.0"/>
        <n v="212592.0"/>
        <n v="735210.0"/>
        <n v="31122.0"/>
        <n v="34320.0"/>
        <n v="2340705.0"/>
        <n v="167508.0"/>
        <n v="302484.0"/>
        <n v="86508.0"/>
        <n v="18759.0"/>
        <n v="4274700.0"/>
        <n v="48588.0"/>
        <n v="99360.0"/>
        <n v="39600.0"/>
        <n v="478044.0"/>
        <n v="267705.0"/>
        <n v="-475068.0"/>
        <n v="-83007.0"/>
        <n v="77112.0"/>
        <n v="717228.0"/>
        <n v="442425.0"/>
        <n v="617292.0"/>
        <n v="85608.0"/>
        <n v="376470.0"/>
        <n v="-8304714.0"/>
        <n v="115200.0"/>
        <n v="258336.0"/>
        <n v="1139544.0"/>
        <n v="28188.0"/>
        <n v="548613.0"/>
        <n v="-1841724.0"/>
        <n v="95256.0"/>
        <n v="245763.0"/>
        <n v="223734.0"/>
        <n v="81648.0"/>
        <n v="5004.0"/>
        <n v="-6713920.0"/>
        <n v="127413.0"/>
        <n v="353850.0"/>
        <n v="80582.0"/>
        <n v="15030.0"/>
        <n v="1057350.0"/>
        <n v="6239844.0"/>
        <n v="121149.0"/>
        <n v="88762.0"/>
        <n v="112224.0"/>
        <n v="229410.0"/>
        <n v="5011713.0"/>
        <n v="-246390.0"/>
        <n v="216450.0"/>
        <n v="-2.7166176E7"/>
        <n v="20592.0"/>
        <n v="425218.0"/>
        <n v="798000.0"/>
        <n v="82566.0"/>
        <n v="-386055.0"/>
        <n v="29430.0"/>
        <n v="59778.0"/>
        <n v="23814.0"/>
        <n v="885168.0"/>
        <n v="18057.0"/>
        <n v="903830.0"/>
        <n v="333000.0"/>
        <n v="-163782.0"/>
        <n v="1.3649727E7"/>
        <n v="-57969.0"/>
        <n v="40542.0"/>
        <n v="98856.0"/>
        <n v="-530469.0"/>
        <n v="348525.0"/>
        <n v="97680.0"/>
        <n v="-87906.0"/>
        <n v="-591847.0"/>
        <n v="48321.0"/>
        <n v="566955.0"/>
        <n v="1288560.0"/>
        <n v="218592.0"/>
        <n v="175545.0"/>
        <n v="55800.0"/>
        <n v="978096.0"/>
        <n v="28536.0"/>
        <n v="238770.0"/>
        <n v="148824.0"/>
        <n v="141426.0"/>
        <n v="12600.0"/>
        <n v="129285.0"/>
        <n v="43176.0"/>
        <n v="135000.0"/>
        <n v="43146.0"/>
        <n v="340173.0"/>
        <n v="-2148822.0"/>
        <n v="1599372.0"/>
        <n v="-2290734.0"/>
        <n v="312795.0"/>
        <n v="1699582.0"/>
        <n v="-181470.0"/>
        <n v="44100.0"/>
        <n v="1322706.0"/>
        <n v="96975.0"/>
        <n v="-136395.0"/>
        <n v="-8946.0"/>
        <n v="-207417.0"/>
        <n v="-19624.0"/>
        <n v="-151740.0"/>
        <n v="222516.0"/>
        <n v="3788820.0"/>
        <n v="1477203.0"/>
        <n v="209958.0"/>
        <n v="15876.0"/>
        <n v="40176.0"/>
        <n v="83304.0"/>
        <n v="222000.0"/>
        <n v="45864.0"/>
        <n v="140280.0"/>
        <n v="692952.0"/>
        <n v="156975.0"/>
        <n v="106920.0"/>
        <n v="4409706.0"/>
        <n v="604110.0"/>
        <n v="83700.0"/>
        <n v="863892.0"/>
        <n v="139530.0"/>
        <n v="357120.0"/>
        <n v="33675.0"/>
        <n v="35282.0"/>
        <n v="136080.0"/>
        <n v="644871.0"/>
        <n v="399456.0"/>
        <n v="271350.0"/>
        <n v="68755.0"/>
        <n v="847896.0"/>
        <n v="55836.0"/>
        <n v="112140.0"/>
        <n v="113652.0"/>
        <n v="126106.0"/>
        <n v="310419.0"/>
        <n v="1249215.0"/>
        <n v="58608.0"/>
        <n v="1666552.0"/>
        <n v="30510.0"/>
        <n v="276705.0"/>
        <n v="356526.0"/>
        <n v="1979802.0"/>
        <n v="234498.0"/>
        <n v="193694.0"/>
        <n v="-32844.0"/>
        <n v="328455.0"/>
        <n v="-541674.0"/>
        <n v="-538920.0"/>
        <n v="2456805.0"/>
        <n v="419904.0"/>
        <n v="41664.0"/>
        <n v="753638.0"/>
        <n v="103356.0"/>
        <n v="-177384.0"/>
        <n v="37347.0"/>
        <n v="12432.0"/>
        <n v="4742088.0"/>
        <n v="-1419908.0"/>
        <n v="2099790.0"/>
        <n v="1369872.0"/>
        <n v="1223924.0"/>
        <n v="629895.0"/>
        <n v="365736.0"/>
        <n v="54432.0"/>
        <n v="138579.0"/>
        <n v="3981348.0"/>
        <n v="50316.0"/>
        <n v="-272205.0"/>
        <n v="575358.0"/>
        <n v="244032.0"/>
        <n v="1411053.0"/>
        <n v="233280.0"/>
        <n v="98354.0"/>
        <n v="125874.0"/>
        <n v="151086.0"/>
        <n v="54027.0"/>
        <n v="16740.0"/>
        <n v="-6119640.0"/>
        <n v="465276.0"/>
        <n v="1154724.0"/>
        <n v="146520.0"/>
        <n v="1457838.0"/>
        <n v="53212.0"/>
        <n v="15120.0"/>
        <n v="-271764.0"/>
        <n v="427455.0"/>
        <n v="54033.0"/>
        <n v="57072.0"/>
        <n v="756094.0"/>
        <n v="399735.0"/>
        <n v="513216.0"/>
        <n v="400545.0"/>
        <n v="-1979265.0"/>
        <n v="-1435050.0"/>
        <n v="84075.0"/>
        <n v="413448.0"/>
        <n v="83632.0"/>
        <n v="50179.0"/>
        <n v="1821624.0"/>
        <n v="-180882.0"/>
        <n v="117264.0"/>
        <n v="-26271.0"/>
        <n v="-78624.0"/>
        <n v="344815.0"/>
        <n v="2230560.0"/>
        <n v="1177632.0"/>
        <n v="8190.0"/>
        <n v="955238.0"/>
        <n v="93090.0"/>
        <n v="85725.0"/>
        <n v="345420.0"/>
        <n v="86940.0"/>
        <n v="1940679.0"/>
        <n v="22680.0"/>
        <n v="22428.0"/>
        <n v="30483.0"/>
        <n v="1889955.0"/>
        <n v="140805.0"/>
        <n v="37584.0"/>
        <n v="-565998.0"/>
        <n v="89046.0"/>
        <n v="77922.0"/>
        <n v="194850.0"/>
        <n v="1052970.0"/>
        <n v="-18735.0"/>
        <n v="129168.0"/>
        <n v="682305.0"/>
        <n v="243729.0"/>
        <n v="3221400.0"/>
        <n v="1349955.0"/>
        <n v="29403.0"/>
        <n v="155232.0"/>
        <n v="59247.0"/>
        <n v="218457.0"/>
        <n v="27702.0"/>
        <n v="42570.0"/>
        <n v="58464.0"/>
        <n v="285516.0"/>
        <n v="148284.0"/>
        <n v="315900.0"/>
        <n v="59388.0"/>
        <n v="173148.0"/>
        <n v="80190.0"/>
        <n v="249852.0"/>
        <n v="-137003.0"/>
        <n v="63585.0"/>
        <n v="791640.0"/>
        <n v="453348.0"/>
        <n v="40749.0"/>
        <n v="3663744.0"/>
        <n v="118629.0"/>
        <n v="-582750.0"/>
        <n v="3599940.0"/>
        <n v="68040.0"/>
        <n v="224775.0"/>
        <n v="604692.0"/>
        <n v="326592.0"/>
        <n v="61020.0"/>
        <n v="65400.0"/>
        <n v="79515.0"/>
        <n v="166212.0"/>
        <n v="1162256.0"/>
        <n v="-3254675.0"/>
        <n v="287712.0"/>
        <n v="481470.0"/>
        <n v="1879500.0"/>
        <n v="145435.0"/>
        <n v="-1264392.0"/>
        <n v="108960.0"/>
        <n v="-2588355.0"/>
        <n v="114231.0"/>
        <n v="-1039680.0"/>
        <n v="94493.0"/>
        <n v="-1950156.0"/>
        <n v="161773.0"/>
        <n v="-4979400.0"/>
        <n v="787342.0"/>
        <n v="35964.0"/>
        <n v="57600.0"/>
        <n v="149850.0"/>
        <n v="314388.0"/>
        <n v="349740.0"/>
        <n v="50760.0"/>
        <n v="261990.0"/>
        <n v="687600.0"/>
        <n v="55962.0"/>
        <n v="86652.0"/>
        <n v="-2534337.0"/>
        <n v="21663.0"/>
        <n v="396198.0"/>
        <n v="138510.0"/>
        <n v="179118.0"/>
        <n v="139776.0"/>
        <n v="902097.0"/>
        <n v="-89113.0"/>
        <n v="-200880.0"/>
        <n v="-54558.0"/>
        <n v="315360.0"/>
        <n v="157608.0"/>
        <n v="-465120.0"/>
        <n v="24462.0"/>
        <n v="131859.0"/>
        <n v="3291771.0"/>
        <n v="2595474.0"/>
        <n v="1032696.0"/>
        <n v="1.9147306E7"/>
        <n v="-438786.0"/>
        <n v="509925.0"/>
        <n v="188790.0"/>
        <n v="-39384.0"/>
        <n v="843048.0"/>
        <n v="35721.0"/>
        <n v="87555.0"/>
        <n v="-151767.0"/>
        <n v="2268.0"/>
        <n v="854658.0"/>
        <n v="-2494800.0"/>
        <n v="100878.0"/>
        <n v="-362835.0"/>
        <n v="47709.0"/>
        <n v="472410.0"/>
        <n v="337944.0"/>
        <n v="410352.0"/>
        <n v="-77094.0"/>
        <n v="348480.0"/>
        <n v="115452.0"/>
        <n v="302376.0"/>
        <n v="1879038.0"/>
        <n v="-425340.0"/>
        <n v="569943.0"/>
        <n v="107796.0"/>
        <n v="-458325.0"/>
        <n v="770400.0"/>
        <n v="86112.0"/>
        <n v="33120.0"/>
        <n v="2018400.0"/>
        <n v="1167952.0"/>
        <n v="2024932.0"/>
        <n v="91935.0"/>
        <n v="395820.0"/>
        <n v="-2772549.0"/>
        <n v="134316.0"/>
        <n v="269730.0"/>
        <n v="494725.0"/>
        <n v="2969865.0"/>
        <n v="136530.0"/>
        <n v="3439527.0"/>
        <n v="1258020.0"/>
        <n v="997632.0"/>
        <n v="8708091.0"/>
        <n v="185640.0"/>
        <n v="625200.0"/>
        <n v="7441087.0"/>
        <n v="313812.0"/>
        <n v="359100.0"/>
        <n v="186624.0"/>
        <n v="39804.0"/>
        <n v="291564.0"/>
        <n v="329940.0"/>
        <n v="1606230.0"/>
        <n v="1007874.0"/>
        <n v="149283.0"/>
        <n v="-600054.0"/>
        <n v="77688.0"/>
        <n v="1702404.0"/>
        <n v="112308.0"/>
        <n v="316128.0"/>
        <n v="100512.0"/>
        <n v="88218.0"/>
        <n v="-662940.0"/>
        <n v="60684.0"/>
        <n v="337212.0"/>
        <n v="-13650.0"/>
        <n v="757066.0"/>
        <n v="66846.0"/>
        <n v="507465.0"/>
        <n v="-571671.0"/>
        <n v="-5206761.0"/>
        <n v="74148.0"/>
        <n v="70794.0"/>
        <n v="-3146540.0"/>
        <n v="-308434.0"/>
        <n v="385200.0"/>
        <n v="1257660.0"/>
        <n v="1097910.0"/>
        <n v="159705.0"/>
        <n v="155961.0"/>
        <n v="1360728.0"/>
        <n v="86738.0"/>
        <n v="70434.0"/>
        <n v="3675315.0"/>
        <n v="212541.0"/>
        <n v="546066.0"/>
        <n v="92358.0"/>
        <n v="1025352.0"/>
        <n v="1279638.0"/>
        <n v="517050.0"/>
        <n v="2208.0"/>
        <n v="159390.0"/>
        <n v="29484.0"/>
        <n v="213180.0"/>
        <n v="8991.0"/>
        <n v="3612892.0"/>
        <n v="71874.0"/>
        <n v="862407.0"/>
        <n v="-218484.0"/>
        <n v="-278343.0"/>
        <n v="178152.0"/>
        <n v="-854940.0"/>
        <n v="291870.0"/>
        <n v="485880.0"/>
        <n v="215064.0"/>
        <n v="157500.0"/>
        <n v="1.5923583E7"/>
        <n v="39312.0"/>
        <n v="134250.0"/>
        <n v="465088.0"/>
        <n v="183488.0"/>
        <n v="-1910580.0"/>
        <n v="61152.0"/>
        <n v="2335905.0"/>
        <n v="-1465800.0"/>
        <n v="-76320.0"/>
        <n v="-298116.0"/>
        <n v="25344.0"/>
        <n v="-2587388.0"/>
        <n v="402975.0"/>
        <n v="9711.0"/>
        <n v="126036.0"/>
        <n v="2410083.0"/>
        <n v="5284598.0"/>
        <n v="218421.0"/>
        <n v="135585.0"/>
        <n v="-251640.0"/>
        <n v="154728.0"/>
        <n v="-108072.0"/>
        <n v="1110798.0"/>
        <n v="16356.0"/>
        <n v="-121968.0"/>
        <n v="431856.0"/>
        <n v="58296.0"/>
        <n v="5357866.0"/>
        <n v="-227651.0"/>
        <n v="-72882.0"/>
        <n v="145746.0"/>
        <n v="-90486.0"/>
        <n v="848493.0"/>
        <n v="26271.0"/>
        <n v="5238.0"/>
        <n v="16195.0"/>
        <n v="14418.0"/>
        <n v="167940.0"/>
        <n v="268620.0"/>
        <n v="296955.0"/>
        <n v="12243.0"/>
        <n v="806256.0"/>
        <n v="335322.0"/>
        <n v="45600.0"/>
        <n v="-36432.0"/>
        <n v="217728.0"/>
        <n v="1761480.0"/>
        <n v="-341946.0"/>
        <n v="73080.0"/>
        <n v="55282.0"/>
        <n v="43560.0"/>
        <n v="1631112.0"/>
        <n v="1631994.0"/>
        <n v="155520.0"/>
        <n v="24600.0"/>
        <n v="107892.0"/>
        <n v="-54432.0"/>
        <n v="104580.0"/>
        <n v="1079850.0"/>
        <n v="32643.0"/>
        <n v="299619.0"/>
        <n v="48648.0"/>
        <n v="114660.0"/>
        <n v="932064.0"/>
        <n v="163800.0"/>
        <n v="1017900.0"/>
        <n v="-527670.0"/>
        <n v="80520.0"/>
        <n v="2447847.0"/>
        <n v="5733.0"/>
        <n v="-662328.0"/>
        <n v="239868.0"/>
        <n v="-103005.0"/>
        <n v="103071.0"/>
        <n v="2624962.0"/>
        <n v="717720.0"/>
        <n v="-701043.0"/>
        <n v="181146.0"/>
        <n v="-1319031.0"/>
        <n v="67275.0"/>
        <n v="33360.0"/>
        <n v="105735.0"/>
        <n v="212139.0"/>
        <n v="21168.0"/>
        <n v="60996.0"/>
        <n v="69732.0"/>
        <n v="861169.0"/>
        <n v="781893.0"/>
        <n v="346296.0"/>
        <n v="95970.0"/>
        <n v="647964.0"/>
        <n v="105840.0"/>
        <n v="1249260.0"/>
        <n v="3206025.0"/>
        <n v="717097.0"/>
        <n v="57024.0"/>
        <n v="84168.0"/>
        <n v="49170.0"/>
        <n v="674325.0"/>
        <n v="207792.0"/>
        <n v="431892.0"/>
        <n v="194967.0"/>
        <n v="-261882.0"/>
        <n v="58506.0"/>
        <n v="-219582.0"/>
        <n v="8502.0"/>
        <n v="41934.0"/>
        <n v="65853.0"/>
        <n v="-695919.0"/>
        <n v="70173.0"/>
        <n v="57408.0"/>
        <n v="-33735.0"/>
        <n v="-209895.0"/>
        <n v="17991.0"/>
        <n v="165816.0"/>
        <n v="94365.0"/>
        <n v="40221.0"/>
        <n v="19602.0"/>
        <n v="67782.0"/>
        <n v="-388704.0"/>
        <n v="144072.0"/>
        <n v="1403922.0"/>
        <n v="27432.0"/>
        <n v="33147.0"/>
        <n v="-60480.0"/>
        <n v="-77952.0"/>
        <n v="454167.0"/>
        <n v="-328320.0"/>
        <n v="47328.0"/>
        <n v="754920.0"/>
        <n v="226476.0"/>
        <n v="87906.0"/>
        <n v="-213435.0"/>
        <n v="578583.0"/>
        <n v="146412.0"/>
        <n v="-2102940.0"/>
        <n v="232308.0"/>
        <n v="160952.0"/>
        <n v="2409345.0"/>
        <n v="-27405.0"/>
        <n v="445095.0"/>
        <n v="409272.0"/>
        <n v="386880.0"/>
        <n v="151116.0"/>
        <n v="-1409850.0"/>
        <n v="-194688.0"/>
        <n v="751470.0"/>
        <n v="48384.0"/>
        <n v="97416.0"/>
        <n v="25032.0"/>
        <n v="19974.0"/>
        <n v="287469.0"/>
        <n v="1028775.0"/>
        <n v="1076580.0"/>
        <n v="2687832.0"/>
        <n v="13860.0"/>
        <n v="119976.0"/>
        <n v="74250.0"/>
        <n v="177045.0"/>
        <n v="-449100.0"/>
        <n v="907128.0"/>
        <n v="-85680.0"/>
        <n v="514272.0"/>
        <n v="47628.0"/>
        <n v="67512.0"/>
        <n v="225624.0"/>
        <n v="4912590.0"/>
        <n v="520474.0"/>
        <n v="-150903.0"/>
        <n v="1051466.0"/>
        <n v="-5.5528392E7"/>
        <n v="-404190.0"/>
        <n v="-199800.0"/>
        <n v="1709970.0"/>
        <n v="-402816.0"/>
        <n v="-1643733.0"/>
        <n v="1148374.0"/>
        <n v="138834.0"/>
        <n v="-181350.0"/>
        <n v="542741.0"/>
        <n v="-440154.0"/>
        <n v="274914.0"/>
        <n v="571200.0"/>
        <n v="483483.0"/>
        <n v="77865.0"/>
        <n v="194832.0"/>
        <n v="247779.0"/>
        <n v="3898344.0"/>
        <n v="440460.0"/>
        <n v="153367.0"/>
        <n v="182028.0"/>
        <n v="103698.0"/>
        <n v="88816.0"/>
        <n v="28755.0"/>
        <n v="3395439.0"/>
        <n v="188235.0"/>
        <n v="136740.0"/>
        <n v="281718.0"/>
        <n v="398970.0"/>
        <n v="4387.0"/>
        <n v="-2428125.0"/>
        <n v="505818.0"/>
        <n v="4576950.0"/>
        <n v="63960.0"/>
        <n v="3291624.0"/>
        <n v="71688.0"/>
        <n v="1570833.0"/>
        <n v="1870128.0"/>
        <n v="412938.0"/>
        <n v="524947.0"/>
        <n v="119175.0"/>
        <n v="147627.0"/>
        <n v="30096.0"/>
        <n v="193116.0"/>
        <n v="24540.0"/>
        <n v="9468.0"/>
        <n v="4420065.0"/>
        <n v="105336.0"/>
        <n v="318885.0"/>
        <n v="629010.0"/>
        <n v="798912.0"/>
        <n v="550760.0"/>
        <n v="333774.0"/>
        <n v="339714.0"/>
        <n v="1259874.0"/>
        <n v="-161960.0"/>
        <n v="836175.0"/>
        <n v="258795.0"/>
        <n v="558450.0"/>
        <n v="-116592.0"/>
        <n v="1650792.0"/>
        <n v="331122.0"/>
        <n v="1376592.0"/>
        <n v="4124925.0"/>
        <n v="6524870.0"/>
        <n v="339444.0"/>
        <n v="-45516.0"/>
        <n v="1259916.0"/>
        <n v="334470.0"/>
        <n v="-14229.0"/>
        <n v="1022970.0"/>
        <n v="-98122.0"/>
        <n v="40365.0"/>
        <n v="9659738.0"/>
        <n v="-657504.0"/>
        <n v="159783.0"/>
        <n v="281505.0"/>
        <n v="161868.0"/>
        <n v="81510.0"/>
        <n v="1472094.0"/>
        <n v="101088.0"/>
        <n v="625779.0"/>
        <n v="14944.0"/>
        <n v="1471575.0"/>
        <n v="62947.0"/>
        <n v="163296.0"/>
        <n v="755940.0"/>
        <n v="237654.0"/>
        <n v="474192.0"/>
        <n v="-15615.0"/>
        <n v="-182940.0"/>
        <n v="445380.0"/>
        <n v="226395.0"/>
        <n v="642222.0"/>
        <n v="256905.0"/>
        <n v="93744.0"/>
        <n v="627345.0"/>
        <n v="453168.0"/>
        <n v="-789480.0"/>
        <n v="-3412368.0"/>
        <n v="1835784.0"/>
        <n v="787980.0"/>
        <n v="68418.0"/>
        <n v="123924.0"/>
        <n v="390474.0"/>
        <n v="2587221.0"/>
        <n v="155210.0"/>
        <n v="26130.0"/>
        <n v="-882924.0"/>
        <n v="338598.0"/>
        <n v="17220.0"/>
        <n v="-90294.0"/>
        <n v="2176044.0"/>
        <n v="138828.0"/>
        <n v="6323779.0"/>
        <n v="-27189.0"/>
        <n v="15404.0"/>
        <n v="84966.0"/>
        <n v="7650.0"/>
        <n v="260232.0"/>
        <n v="1045575.0"/>
        <n v="337512.0"/>
        <n v="19008.0"/>
        <n v="161595.0"/>
        <n v="142884.0"/>
        <n v="99450.0"/>
        <n v="66528.0"/>
        <n v="40404.0"/>
        <n v="95616.0"/>
        <n v="218022.0"/>
        <n v="112387.0"/>
        <n v="-597060.0"/>
        <n v="1133937.0"/>
        <n v="-250272.0"/>
        <n v="660474.0"/>
        <n v="39564.0"/>
        <n v="456480.0"/>
        <n v="-297216.0"/>
        <n v="-34344.0"/>
        <n v="24780.0"/>
        <n v="-68544.0"/>
        <n v="197802.0"/>
        <n v="23322.0"/>
        <n v="60876.0"/>
        <n v="127449.0"/>
        <n v="344760.0"/>
        <n v="96192.0"/>
        <n v="37236.0"/>
        <n v="110760.0"/>
        <n v="240165.0"/>
        <n v="187824.0"/>
        <n v="2522782.0"/>
        <n v="4511025.0"/>
        <n v="162081.0"/>
        <n v="807912.0"/>
        <n v="-5051760.0"/>
        <n v="-1661468.0"/>
        <n v="143910.0"/>
        <n v="178365.0"/>
        <n v="277560.0"/>
        <n v="124656.0"/>
        <n v="856800.0"/>
        <n v="-90288.0"/>
        <n v="234639.0"/>
        <n v="1427832.0"/>
        <n v="-1819057.0"/>
        <n v="809919.0"/>
        <n v="121068.0"/>
        <n v="242550.0"/>
        <n v="134325.0"/>
        <n v="74245.0"/>
        <n v="1.2647559E7"/>
        <n v="-172800.0"/>
        <n v="297360.0"/>
        <n v="29985.0"/>
        <n v="182178.0"/>
        <n v="412284.0"/>
        <n v="-72270.0"/>
        <n v="144948.0"/>
        <n v="-344220.0"/>
        <n v="301810.0"/>
        <n v="354794.0"/>
        <n v="472050.0"/>
        <n v="3205332.0"/>
        <n v="-8390340.0"/>
        <n v="424643.0"/>
        <n v="230832.0"/>
        <n v="61688.0"/>
        <n v="1644169.0"/>
        <n v="110808.0"/>
        <n v="-97614.0"/>
        <n v="-43770.0"/>
        <n v="-8005988.0"/>
        <n v="680232.0"/>
        <n v="127104.0"/>
        <n v="64764.0"/>
        <n v="1676610.0"/>
        <n v="53293.0"/>
        <n v="86391.0"/>
        <n v="221373.0"/>
        <n v="-218646.0"/>
        <n v="102204.0"/>
        <n v="29547.0"/>
        <n v="-2.039988E7"/>
        <n v="134978.0"/>
        <n v="-6807735.0"/>
        <n v="-1190028.0"/>
        <n v="-207150.0"/>
        <n v="291528.0"/>
        <n v="1367280.0"/>
        <n v="-879520.0"/>
        <n v="1354307.0"/>
        <n v="324000.0"/>
        <n v="452952.0"/>
        <n v="921942.0"/>
        <n v="40986.0"/>
        <n v="62925.0"/>
        <n v="1829850.0"/>
        <n v="93996.0"/>
        <n v="39690.0"/>
        <n v="201558.0"/>
        <n v="62874.0"/>
        <n v="45192.0"/>
        <n v="365393.0"/>
        <n v="-372870.0"/>
        <n v="192874.0"/>
        <n v="75348.0"/>
        <n v="193392.0"/>
        <n v="51075.0"/>
        <n v="192570.0"/>
        <n v="1198368.0"/>
        <n v="-72792.0"/>
        <n v="777000.0"/>
        <n v="3182814.0"/>
        <n v="-8579934.0"/>
        <n v="40446.0"/>
        <n v="-474306.0"/>
        <n v="331776.0"/>
        <n v="114072.0"/>
        <n v="70854.0"/>
        <n v="1147050.0"/>
        <n v="326272.0"/>
        <n v="-703164.0"/>
        <n v="6308820.0"/>
        <n v="34236.0"/>
        <n v="2240730.0"/>
        <n v="451436.0"/>
        <n v="-120435.0"/>
        <n v="194688.0"/>
        <n v="107379.0"/>
        <n v="163590.0"/>
        <n v="281542.0"/>
        <n v="1139886.0"/>
        <n v="146157.0"/>
        <n v="-186480.0"/>
        <n v="-30024.0"/>
        <n v="40185.0"/>
        <n v="32850.0"/>
        <n v="367050.0"/>
        <n v="913248.0"/>
        <n v="89325.0"/>
        <n v="22113.0"/>
        <n v="-145764.0"/>
        <n v="83012.0"/>
        <n v="300900.0"/>
        <n v="803250.0"/>
        <n v="51552.0"/>
        <n v="-1966800.0"/>
        <n v="2.0579706E7"/>
        <n v="32100.0"/>
        <n v="56614.0"/>
        <n v="2976435.0"/>
        <n v="-205248.0"/>
        <n v="98280.0"/>
        <n v="1209474.0"/>
        <n v="76383.0"/>
        <n v="315981.0"/>
        <n v="19500.0"/>
        <n v="-20412.0"/>
        <n v="790320.0"/>
        <n v="-1625022.0"/>
        <n v="134745.0"/>
        <n v="472374.0"/>
        <n v="-100845.0"/>
        <n v="66261.0"/>
        <n v="253344.0"/>
        <n v="93912.0"/>
        <n v="188730.0"/>
        <n v="694778.0"/>
        <n v="-61866.0"/>
        <n v="1289727.0"/>
        <n v="197934.0"/>
        <n v="-329175.0"/>
        <n v="18168.0"/>
        <n v="196170.0"/>
        <n v="6888.0"/>
        <n v="251640.0"/>
        <n v="25143.0"/>
        <n v="243306.0"/>
        <n v="697050.0"/>
        <n v="201438.0"/>
        <n v="71730.0"/>
        <n v="-687410.0"/>
        <n v="-3779937.0"/>
        <n v="-7649955.0"/>
        <n v="53700.0"/>
        <n v="-1.4174919E7"/>
        <n v="1701.0"/>
        <n v="2661309.0"/>
        <n v="374706.0"/>
        <n v="113643.0"/>
        <n v="52125.0"/>
        <n v="14784.0"/>
        <n v="763623.0"/>
        <n v="395868.0"/>
        <n v="544410.0"/>
        <n v="9921838.0"/>
        <n v="2105940.0"/>
        <n v="120822.0"/>
        <n v="-6115230.0"/>
        <n v="57780.0"/>
        <n v="159642.0"/>
        <n v="98631.0"/>
        <n v="-150294.0"/>
        <n v="-1057350.0"/>
        <n v="177876.0"/>
        <n v="530019.0"/>
        <n v="68724.0"/>
        <n v="2362312.0"/>
        <n v="46656.0"/>
        <n v="109698.0"/>
        <n v="61726.0"/>
        <n v="142222.0"/>
        <n v="-112140.0"/>
        <n v="260010.0"/>
        <n v="257517.0"/>
        <n v="163215.0"/>
        <n v="415773.0"/>
        <n v="-75555.0"/>
        <n v="112926.0"/>
        <n v="552367.0"/>
        <n v="1.0529824E7"/>
        <n v="359976.0"/>
        <n v="105340.0"/>
        <n v="-1243260.0"/>
        <n v="526176.0"/>
        <n v="86064.0"/>
        <n v="6102.0"/>
        <n v="25056.0"/>
        <n v="635438.0"/>
        <n v="20916.0"/>
        <n v="1255644.0"/>
        <n v="705915.0"/>
        <n v="81732.0"/>
        <n v="307764.0"/>
        <n v="42804.0"/>
        <n v="232875.0"/>
        <n v="151200.0"/>
        <n v="242940.0"/>
        <n v="97050.0"/>
        <n v="103860.0"/>
        <n v="6.9457132E7"/>
        <n v="127176.0"/>
        <n v="-65376.0"/>
        <n v="-1458468.0"/>
        <n v="158400.0"/>
        <n v="16524.0"/>
        <n v="35529.0"/>
        <n v="1209468.0"/>
        <n v="18792.0"/>
        <n v="46548.0"/>
        <n v="-68655.0"/>
        <n v="576840.0"/>
        <n v="-21024.0"/>
        <n v="215928.0"/>
        <n v="7092.0"/>
        <n v="71496.0"/>
        <n v="679410.0"/>
        <n v="602553.0"/>
        <n v="564633.0"/>
        <n v="252816.0"/>
        <n v="56112.0"/>
        <n v="187353.0"/>
        <n v="469248.0"/>
        <n v="2302088.0"/>
        <n v="43164.0"/>
        <n v="130410.0"/>
        <n v="-5067090.0"/>
        <n v="545724.0"/>
        <n v="3345810.0"/>
        <n v="-302292.0"/>
        <n v="47100.0"/>
        <n v="5442606.0"/>
        <n v="22176.0"/>
        <n v="44352.0"/>
        <n v="797940.0"/>
        <n v="251829.0"/>
        <n v="102024.0"/>
        <n v="5989491.0"/>
        <n v="270270.0"/>
        <n v="569772.0"/>
        <n v="-1227816.0"/>
        <n v="202388.0"/>
        <n v="894834.0"/>
        <n v="77724.0"/>
        <n v="168714.0"/>
        <n v="21900.0"/>
        <n v="1611900.0"/>
        <n v="302368.0"/>
        <n v="69426.0"/>
        <n v="51156.0"/>
        <n v="-1343.0"/>
        <n v="-48960.0"/>
        <n v="25872.0"/>
        <n v="-45594.0"/>
        <n v="-285984.0"/>
        <n v="13032.0"/>
        <n v="-53433.0"/>
        <n v="53787.0"/>
        <n v="69264.0"/>
        <n v="206469.0"/>
        <n v="-56520.0"/>
        <n v="62982.0"/>
        <n v="73305.0"/>
        <n v="6966.0"/>
        <n v="-1051565.0"/>
        <n v="206142.0"/>
        <n v="101872.0"/>
        <n v="-98235.0"/>
        <n v="466284.0"/>
        <n v="172350.0"/>
        <n v="524895.0"/>
        <n v="811314.0"/>
        <n v="28633.0"/>
        <n v="-204555.0"/>
        <n v="161160.0"/>
        <n v="316680.0"/>
        <n v="836460.0"/>
        <n v="74817.0"/>
        <n v="-44978.0"/>
        <n v="466032.0"/>
        <n v="52731.0"/>
        <n v="1079928.0"/>
        <n v="1688610.0"/>
        <n v="-287520.0"/>
        <n v="-200904.0"/>
        <n v="992176.0"/>
        <n v="-1070937.0"/>
        <n v="-23573.0"/>
        <n v="51535.0"/>
        <n v="-975528.0"/>
        <n v="879750.0"/>
        <n v="56154.0"/>
        <n v="124488.0"/>
        <n v="285615.0"/>
        <n v="58872.0"/>
        <n v="1019749.0"/>
        <n v="158571.0"/>
        <n v="93046.0"/>
        <n v="37530.0"/>
        <n v="62580.0"/>
        <n v="930552.0"/>
        <n v="65436.0"/>
        <n v="107019.0"/>
        <n v="94560.0"/>
        <n v="38670.0"/>
        <n v="4674780.0"/>
        <n v="142050.0"/>
        <n v="405867.0"/>
        <n v="42152.0"/>
        <n v="3909168.0"/>
        <n v="165024.0"/>
        <n v="104052.0"/>
        <n v="451350.0"/>
        <n v="242910.0"/>
        <n v="1510275.0"/>
        <n v="-72914.0"/>
        <n v="9374812.0"/>
        <n v="-127980.0"/>
        <n v="333690.0"/>
        <n v="-117882.0"/>
        <n v="60575.0"/>
        <n v="43326.0"/>
        <n v="1295784.0"/>
        <n v="-258720.0"/>
        <n v="-269946.0"/>
        <n v="-23904.0"/>
        <n v="165582.0"/>
        <n v="-525690.0"/>
        <n v="418230.0"/>
        <n v="1064466.0"/>
        <n v="7056.0"/>
        <n v="295380.0"/>
        <n v="2179224.0"/>
        <n v="5440305.0"/>
        <n v="98784.0"/>
        <n v="16830.0"/>
        <n v="1034446.0"/>
        <n v="176364.0"/>
        <n v="301455.0"/>
        <n v="1079892.0"/>
        <n v="473737.0"/>
        <n v="119067.0"/>
        <n v="-2217982.0"/>
        <n v="18564.0"/>
        <n v="-221391.0"/>
        <n v="-368820.0"/>
        <n v="205524.0"/>
        <n v="184072.0"/>
        <n v="13206.0"/>
        <n v="-1843155.0"/>
        <n v="1685262.0"/>
        <n v="146025.0"/>
        <n v="155904.0"/>
        <n v="193644.0"/>
        <n v="56880.0"/>
        <n v="167076.0"/>
        <n v="-143829.0"/>
        <n v="277920.0"/>
        <n v="7646.0"/>
        <n v="47940.0"/>
        <n v="575940.0"/>
        <n v="60507.0"/>
        <n v="942.0"/>
        <n v="216333.0"/>
        <n v="-544410.0"/>
        <n v="1122213.0"/>
        <n v="572670.0"/>
        <n v="5129910.0"/>
        <n v="13365.0"/>
        <n v="534954.0"/>
        <n v="124173.0"/>
        <n v="116622.0"/>
        <n v="-1.1017896E7"/>
        <n v="280725.0"/>
        <n v="7222050.0"/>
        <n v="717943.0"/>
        <n v="64206.0"/>
        <n v="78246.0"/>
        <n v="90450.0"/>
        <n v="55755.0"/>
        <n v="80838.0"/>
        <n v="-909117.0"/>
        <n v="71628.0"/>
        <n v="1252692.0"/>
        <n v="456417.0"/>
        <n v="235152.0"/>
        <n v="182538.0"/>
        <n v="-137205.0"/>
        <n v="313170.0"/>
        <n v="1234359.0"/>
        <n v="147312.0"/>
        <n v="13482.0"/>
        <n v="-269136.0"/>
        <n v="818874.0"/>
        <n v="144450.0"/>
        <n v="2322639.0"/>
        <n v="233064.0"/>
        <n v="244758.0"/>
        <n v="24534.0"/>
        <n v="21150.0"/>
        <n v="76518.0"/>
        <n v="3719940.0"/>
        <n v="291984.0"/>
        <n v="-39150.0"/>
        <n v="1651792.0"/>
        <n v="-1414995.0"/>
        <n v="116519.0"/>
        <n v="1578702.0"/>
        <n v="-202041.0"/>
        <n v="3599640.0"/>
        <n v="-150696.0"/>
        <n v="-1619892.0"/>
        <n v="361827.0"/>
        <n v="240534.0"/>
        <n v="78273.0"/>
        <n v="69290.0"/>
        <n v="-966411.0"/>
        <n v="-4488921.0"/>
        <n v="42336.0"/>
        <n v="50634.0"/>
        <n v="50400.0"/>
        <n v="728271.0"/>
        <n v="42717.0"/>
        <n v="-769410.0"/>
        <n v="-157311.0"/>
        <n v="283405.0"/>
        <n v="17658.0"/>
        <n v="3292632.0"/>
        <n v="-24360.0"/>
        <n v="275040.0"/>
        <n v="999516.0"/>
        <n v="123390.0"/>
        <n v="2099850.0"/>
        <n v="362352.0"/>
        <n v="11907.0"/>
        <n v="76440.0"/>
        <n v="1944000.0"/>
        <n v="283098.0"/>
        <n v="40833.0"/>
        <n v="-968166.0"/>
        <n v="2.993985E7"/>
        <n v="1200339.0"/>
        <n v="196065.0"/>
        <n v="-512940.0"/>
        <n v="132264.0"/>
        <n v="-96675.0"/>
        <n v="607095.0"/>
        <n v="251919.0"/>
        <n v="-1417626.0"/>
        <n v="-131940.0"/>
        <n v="314496.0"/>
        <n v="404289.0"/>
        <n v="-664173.0"/>
        <n v="135864.0"/>
        <n v="208242.0"/>
        <n v="692685.0"/>
        <n v="53435.0"/>
        <n v="-33210.0"/>
        <n v="87350.0"/>
        <n v="88062.0"/>
        <n v="148352.0"/>
        <n v="42624.0"/>
        <n v="375273.0"/>
        <n v="432285.0"/>
        <n v="682920.0"/>
        <n v="157176.0"/>
        <n v="322164.0"/>
        <n v="1319940.0"/>
        <n v="51138.0"/>
        <n v="167496.0"/>
        <n v="223440.0"/>
        <n v="1691820.0"/>
        <n v="902304.0"/>
        <n v="86670.0"/>
        <n v="274896.0"/>
        <n v="64292.0"/>
        <n v="179379.0"/>
        <n v="420120.0"/>
        <n v="22815.0"/>
        <n v="118872.0"/>
        <n v="-29616.0"/>
        <n v="839976.0"/>
        <n v="118102.0"/>
        <n v="1645812.0"/>
        <n v="229792.0"/>
        <n v="226103.0"/>
        <n v="-119451.0"/>
        <n v="-2.2200503E7"/>
        <n v="-3758112.0"/>
        <n v="168972.0"/>
        <n v="326767.0"/>
        <n v="250560.0"/>
        <n v="103410.0"/>
        <n v="1132350.0"/>
        <n v="101340.0"/>
        <n v="1426452.0"/>
        <n v="30342.0"/>
        <n v="116844.0"/>
        <n v="1.143891E7"/>
        <n v="199764.0"/>
        <n v="12084.0"/>
        <n v="-103653.0"/>
        <n v="313078.0"/>
        <n v="5010.0"/>
        <n v="-46845.0"/>
        <n v="471798.0"/>
        <n v="190512.0"/>
        <n v="-194981.0"/>
        <n v="383952.0"/>
        <n v="13284.0"/>
        <n v="74448.0"/>
        <n v="78384.0"/>
        <n v="84672.0"/>
        <n v="3498306.0"/>
        <n v="95400.0"/>
        <n v="108864.0"/>
        <n v="219336.0"/>
        <n v="7128.0"/>
        <n v="79794.0"/>
        <n v="49275.0"/>
        <n v="48528.0"/>
        <n v="2201539.0"/>
        <n v="116700.0"/>
        <n v="437136.0"/>
        <n v="3061071.0"/>
        <n v="377968.0"/>
        <n v="36018.0"/>
        <n v="-269892.0"/>
        <n v="-15984.0"/>
        <n v="213840.0"/>
        <n v="164376.0"/>
        <n v="214032.0"/>
        <n v="1223745.0"/>
        <n v="5284440.0"/>
        <n v="258300.0"/>
        <n v="1086480.0"/>
        <n v="223938.0"/>
        <n v="398475.0"/>
        <n v="1.1884037E7"/>
        <n v="58350.0"/>
        <n v="1.0898428E7"/>
        <n v="37170.0"/>
        <n v="-751470.0"/>
        <n v="-31161.0"/>
        <n v="-129888.0"/>
        <n v="-358380.0"/>
        <n v="-73746.0"/>
        <n v="-21384.0"/>
        <n v="-1488996.0"/>
        <n v="-1002015.0"/>
        <n v="825240.0"/>
        <n v="251813.0"/>
        <n v="79160.0"/>
        <n v="187992.0"/>
        <n v="648351.0"/>
        <n v="148365.0"/>
        <n v="-2628900.0"/>
        <n v="-244774.0"/>
        <n v="-611964.0"/>
        <n v="1423890.0"/>
        <n v="-454410.0"/>
        <n v="1.8422681E7"/>
        <n v="1965444.0"/>
        <n v="162000.0"/>
        <n v="629790.0"/>
        <n v="-17811.0"/>
        <n v="862524.0"/>
        <n v="108750.0"/>
        <n v="29767.0"/>
        <n v="1184274.0"/>
        <n v="1534176.0"/>
        <n v="3539286.0"/>
        <n v="260550.0"/>
        <n v="3252366.0"/>
        <n v="145462.0"/>
        <n v="8262.0"/>
        <n v="4529520.0"/>
        <n v="149810.0"/>
        <n v="45402.0"/>
        <n v="251213.0"/>
        <n v="4354524.0"/>
        <n v="363285.0"/>
        <n v="73206.0"/>
        <n v="-166272.0"/>
        <n v="-247005.0"/>
        <n v="119290.0"/>
        <n v="2351265.0"/>
        <n v="-1307232.0"/>
        <n v="357600.0"/>
        <n v="24948.0"/>
        <n v="157248.0"/>
        <n v="-38208.0"/>
        <n v="94468.0"/>
        <n v="133200.0"/>
        <n v="317966.0"/>
        <n v="101223.0"/>
        <n v="132030.0"/>
        <n v="-1019115.0"/>
        <n v="-532704.0"/>
        <n v="6396.0"/>
        <n v="63504.0"/>
        <n v="733590.0"/>
        <n v="-3755940.0"/>
        <n v="1445157.0"/>
        <n v="1037664.0"/>
        <n v="-3149910.0"/>
        <n v="-121162.0"/>
        <n v="409644.0"/>
        <n v="800199.0"/>
        <n v="145068.0"/>
        <n v="-523764.0"/>
        <n v="145764.0"/>
        <n v="119700.0"/>
        <n v="-68904.0"/>
        <n v="-271602.0"/>
        <n v="683640.0"/>
        <n v="653972.0"/>
        <n v="-59436.0"/>
        <n v="816012.0"/>
        <n v="29889.0"/>
        <n v="1395828.0"/>
        <n v="-569151.0"/>
        <n v="39060.0"/>
        <n v="708645.0"/>
        <n v="13230.0"/>
        <n v="184644.0"/>
        <n v="301872.0"/>
        <n v="838440.0"/>
        <n v="-1828102.0"/>
        <n v="124351.0"/>
        <n v="70209.0"/>
        <n v="170268.0"/>
        <n v="1175832.0"/>
        <n v="670680.0"/>
        <n v="-217125.0"/>
        <n v="-2509050.0"/>
        <n v="-1315008.0"/>
        <n v="38388.0"/>
        <n v="19740.0"/>
        <n v="599700.0"/>
        <n v="59414.0"/>
        <n v="-72588.0"/>
        <n v="524737.0"/>
        <n v="656040.0"/>
        <n v="441738.0"/>
        <n v="298080.0"/>
        <n v="606018.0"/>
        <n v="64944.0"/>
        <n v="-2996550.0"/>
        <n v="335601.0"/>
        <n v="176904.0"/>
        <n v="26460.0"/>
        <n v="59175.0"/>
        <n v="176673.0"/>
        <n v="228000.0"/>
        <n v="-66420.0"/>
        <n v="53991.0"/>
        <n v="439074.0"/>
        <n v="-249210.0"/>
        <n v="21336.0"/>
        <n v="233784.0"/>
        <n v="-288882.0"/>
        <n v="1.0108224E7"/>
        <n v="1649970.0"/>
        <n v="1182765.0"/>
        <n v="188892.0"/>
        <n v="48609.0"/>
        <n v="-779760.0"/>
        <n v="427770.0"/>
        <n v="143952.0"/>
        <n v="1101150.0"/>
        <n v="107442.0"/>
        <n v="-372045.0"/>
        <n v="-1657350.0"/>
        <n v="355212.0"/>
        <n v="-95162.0"/>
        <n v="12495.0"/>
        <n v="971352.0"/>
        <n v="791736.0"/>
        <n v="108054.0"/>
        <n v="449250.0"/>
        <n v="-359640.0"/>
        <n v="21609.0"/>
        <n v="236520.0"/>
        <n v="2015832.0"/>
        <n v="935856.0"/>
        <n v="-359280.0"/>
        <n v="1669536.0"/>
        <n v="27918.0"/>
        <n v="534920.0"/>
        <n v="1088631.0"/>
        <n v="1764220.0"/>
        <n v="103152.0"/>
        <n v="1149592.0"/>
        <n v="-453432.0"/>
        <n v="-674775.0"/>
        <n v="-137768.0"/>
        <n v="944820.0"/>
        <n v="178605.0"/>
        <n v="-1805580.0"/>
        <n v="4919187.0"/>
        <n v="-473040.0"/>
        <n v="205764.0"/>
        <n v="-120750.0"/>
        <n v="-125286.0"/>
        <n v="-2562057.0"/>
        <n v="-105120.0"/>
        <n v="-72738.0"/>
        <n v="-215784.0"/>
        <n v="70119.0"/>
        <n v="1211868.0"/>
        <n v="1050504.0"/>
        <n v="36288.0"/>
        <n v="728088.0"/>
        <n v="90624.0"/>
        <n v="-39038.0"/>
        <n v="-67788.0"/>
        <n v="296325.0"/>
        <n v="56160.0"/>
        <n v="135954.0"/>
        <n v="43956.0"/>
        <n v="-272790.0"/>
        <n v="315192.0"/>
        <n v="254898.0"/>
        <n v="-795132.0"/>
        <n v="-18882.0"/>
        <n v="311188.0"/>
        <n v="1889958.0"/>
        <n v="143775.0"/>
        <n v="63441.0"/>
        <n v="558306.0"/>
        <n v="630384.0"/>
        <n v="-5049408.0"/>
        <n v="1433790.0"/>
        <n v="114426.0"/>
        <n v="9387.0"/>
        <n v="179982.0"/>
        <n v="64965.0"/>
        <n v="2031102.0"/>
        <n v="67716.0"/>
        <n v="5475.0"/>
        <n v="-637389.0"/>
        <n v="115448.0"/>
        <n v="-62568.0"/>
        <n v="622656.0"/>
        <n v="3.3599808E7"/>
        <n v="7059.0"/>
        <n v="-208440.0"/>
        <n v="-130152.0"/>
        <n v="-32828.0"/>
        <n v="4428.0"/>
        <n v="643402.0"/>
        <n v="-785048.0"/>
        <n v="209592.0"/>
        <n v="-137295.0"/>
        <n v="-327120.0"/>
        <n v="-1623993.0"/>
        <n v="29568.0"/>
        <n v="-1124289.0"/>
        <n v="1052940.0"/>
        <n v="-12837.0"/>
        <n v="1520748.0"/>
        <n v="271764.0"/>
        <n v="10044.0"/>
        <n v="-38808.0"/>
        <n v="1058346.0"/>
        <n v="145827.0"/>
        <n v="220077.0"/>
        <n v="1439856.0"/>
        <n v="592500.0"/>
        <n v="168210.0"/>
        <n v="-60324.0"/>
        <n v="546709.0"/>
        <n v="1094625.0"/>
        <n v="131918.0"/>
        <n v="-116109.0"/>
        <n v="2456811.0"/>
        <n v="29444.0"/>
        <n v="-55338.0"/>
        <n v="1122786.0"/>
        <n v="237564.0"/>
        <n v="-278775.0"/>
        <n v="323892.0"/>
        <n v="7451797.0"/>
        <n v="7406784.0"/>
        <n v="1165080.0"/>
        <n v="57110.0"/>
        <n v="-636174.0"/>
        <n v="17346.0"/>
        <n v="1118610.0"/>
        <n v="1501830.0"/>
        <n v="-743274.0"/>
        <n v="-122700.0"/>
        <n v="756210.0"/>
        <n v="1343832.0"/>
        <n v="544527.0"/>
        <n v="223560.0"/>
        <n v="439286.0"/>
        <n v="2287425.0"/>
        <n v="-322056.0"/>
        <n v="184470.0"/>
        <n v="26014.0"/>
        <n v="-218880.0"/>
        <n v="2237220.0"/>
        <n v="536400.0"/>
        <n v="119232.0"/>
        <n v="674424.0"/>
        <n v="1502104.0"/>
        <n v="-469980.0"/>
        <n v="148680.0"/>
        <n v="843960.0"/>
        <n v="237384.0"/>
        <n v="97176.0"/>
        <n v="-159102.0"/>
        <n v="239022.0"/>
        <n v="-15735.0"/>
        <n v="870408.0"/>
        <n v="27216.0"/>
        <n v="7560.0"/>
        <n v="-293238.0"/>
        <n v="52026.0"/>
        <n v="767227.0"/>
        <n v="3051.0"/>
        <n v="621441.0"/>
        <n v="54483.0"/>
        <n v="82765.0"/>
        <n v="130928.0"/>
        <n v="274005.0"/>
        <n v="197978.0"/>
        <n v="1520232.0"/>
        <n v="260484.0"/>
        <n v="-128691.0"/>
        <n v="-221595.0"/>
        <n v="84474.0"/>
        <n v="139482.0"/>
        <n v="302337.0"/>
        <n v="-368469.0"/>
        <n v="-638820.0"/>
        <n v="122328.0"/>
        <n v="16533.0"/>
        <n v="16704.0"/>
        <n v="1786.0"/>
        <n v="-943200.0"/>
        <n v="92461.0"/>
        <n v="287820.0"/>
        <n v="1182888.0"/>
        <n v="208440.0"/>
        <n v="-376635.0"/>
        <n v="208372.0"/>
        <n v="-273528.0"/>
        <n v="-1.0414404E7"/>
        <n v="81498.0"/>
        <n v="45024.0"/>
        <n v="-127092.0"/>
        <n v="2429511.0"/>
        <n v="2763900.0"/>
        <n v="54234.0"/>
        <n v="44469.0"/>
        <n v="-296568.0"/>
        <n v="175812.0"/>
        <n v="199485.0"/>
        <n v="130116.0"/>
        <n v="999408.0"/>
        <n v="7556733.0"/>
        <n v="1267650.0"/>
        <n v="449469.0"/>
        <n v="666000.0"/>
        <n v="4319730.0"/>
        <n v="-760032.0"/>
        <n v="123255.0"/>
        <n v="119844.0"/>
        <n v="287964.0"/>
        <n v="539946.0"/>
        <n v="-72072.0"/>
        <n v="1895913.0"/>
        <n v="359856.0"/>
        <n v="90675.0"/>
        <n v="142560.0"/>
        <n v="718800.0"/>
        <n v="-85415.0"/>
        <n v="-132057.0"/>
        <n v="70600.0"/>
        <n v="285579.0"/>
        <n v="104880.0"/>
        <n v="-2880702.0"/>
        <n v="431518.0"/>
        <n v="461025.0"/>
        <n v="-54864.0"/>
        <n v="-755892.0"/>
        <n v="192748.0"/>
        <n v="-6899813.0"/>
        <n v="1179762.0"/>
        <n v="242403.0"/>
        <n v="2272050.0"/>
        <n v="892395.0"/>
        <n v="1.113948E7"/>
        <n v="173628.0"/>
        <n v="269526.0"/>
        <n v="410292.0"/>
        <n v="2950290.0"/>
        <n v="350760.0"/>
        <n v="1379262.0"/>
        <n v="172111.0"/>
        <n v="144288.0"/>
        <n v="-3664845.0"/>
        <n v="333528.0"/>
        <n v="-1.4256E7"/>
        <n v="39852.0"/>
        <n v="67188.0"/>
        <n v="-220437.0"/>
        <n v="1269900.0"/>
        <n v="-6563106.0"/>
        <n v="232848.0"/>
        <n v="1037988.0"/>
        <n v="299250.0"/>
        <n v="263250.0"/>
        <n v="69132.0"/>
        <n v="353808.0"/>
        <n v="123234.0"/>
        <n v="-103923.0"/>
        <n v="-20349.0"/>
        <n v="138750.0"/>
        <n v="363428.0"/>
        <n v="749556.0"/>
        <n v="166764.0"/>
        <n v="686448.0"/>
        <n v="-5599572.0"/>
        <n v="23328.0"/>
        <n v="-646767.0"/>
        <n v="1814202.0"/>
        <n v="33099.0"/>
        <n v="-321354.0"/>
        <n v="1394550.0"/>
        <n v="570360.0"/>
        <n v="72177.0"/>
        <n v="367542.0"/>
        <n v="150120.0"/>
        <n v="30060.0"/>
        <n v="-4680921.0"/>
        <n v="-128124.0"/>
        <n v="-197559.0"/>
        <n v="209088.0"/>
        <n v="31980.0"/>
        <n v="1260768.0"/>
        <n v="-1511916.0"/>
        <n v="-543795.0"/>
        <n v="-818937.0"/>
        <n v="-2.7934686E7"/>
        <n v="75096.0"/>
        <n v="3239959.0"/>
        <n v="1227744.0"/>
        <n v="248031.0"/>
        <n v="242256.0"/>
        <n v="764847.0"/>
        <n v="61479.0"/>
        <n v="525366.0"/>
        <n v="227205.0"/>
        <n v="166140.0"/>
        <n v="616140.0"/>
        <n v="26412.0"/>
        <n v="-1886490.0"/>
        <n v="201825.0"/>
        <n v="66006.0"/>
        <n v="1235052.0"/>
        <n v="-74817.0"/>
        <n v="44019.0"/>
        <n v="3996783.0"/>
        <n v="22968.0"/>
        <n v="2193607.0"/>
        <n v="-404932.0"/>
        <n v="64395.0"/>
        <n v="25920.0"/>
        <n v="27016.0"/>
        <n v="1349865.0"/>
        <n v="97500.0"/>
        <n v="202986.0"/>
        <n v="344115.0"/>
        <n v="-458820.0"/>
        <n v="115860.0"/>
        <n v="13455.0"/>
        <n v="-179424.0"/>
        <n v="-1214933.0"/>
        <n v="143680.0"/>
        <n v="13495.0"/>
        <n v="-25146.0"/>
        <n v="2816955.0"/>
        <n v="398857.0"/>
        <n v="62640.0"/>
        <n v="195562.0"/>
        <n v="2355264.0"/>
        <n v="971784.0"/>
        <n v="2939916.0"/>
        <n v="242190.0"/>
        <n v="259722.0"/>
        <n v="618355.0"/>
        <n v="421314.0"/>
        <n v="-13329.0"/>
        <n v="44985.0"/>
        <n v="1118481.0"/>
        <n v="1.906485E7"/>
        <n v="309504.0"/>
        <n v="57204.0"/>
        <n v="100800.0"/>
        <n v="153360.0"/>
        <n v="-50818.0"/>
        <n v="15897.0"/>
        <n v="33066.0"/>
        <n v="1212570.0"/>
        <n v="-423360.0"/>
        <n v="657612.0"/>
        <n v="-424116.0"/>
        <n v="17982.0"/>
        <n v="6660.0"/>
        <n v="405168.0"/>
        <n v="-311769.0"/>
        <n v="-541764.0"/>
        <n v="521130.0"/>
        <n v="93366.0"/>
        <n v="2480719.0"/>
        <n v="39624.0"/>
        <n v="764100.0"/>
        <n v="245795.0"/>
        <n v="-26838.0"/>
        <n v="1014120.0"/>
        <n v="-19335.0"/>
        <n v="-1398474.0"/>
        <n v="-7058220.0"/>
        <n v="220050.0"/>
        <n v="959017.0"/>
        <n v="-81822.0"/>
        <n v="-106470.0"/>
        <n v="37296.0"/>
        <n v="35910.0"/>
        <n v="100464.0"/>
        <n v="-252270.0"/>
        <n v="-28272.0"/>
        <n v="5669919.0"/>
        <n v="1436358.0"/>
        <n v="2557669.0"/>
        <n v="498816.0"/>
        <n v="791010.0"/>
        <n v="3349282.0"/>
        <n v="2841069.0"/>
        <n v="1461879.0"/>
        <n v="13419.0"/>
        <n v="67410.0"/>
        <n v="1231164.0"/>
        <n v="337387.0"/>
        <n v="446985.0"/>
        <n v="377244.0"/>
        <n v="-28356.0"/>
        <n v="43983.0"/>
        <n v="57900.0"/>
        <n v="21627.0"/>
        <n v="1544292.0"/>
        <n v="113988.0"/>
        <n v="4737177.0"/>
        <n v="25164.0"/>
        <n v="32526.0"/>
        <n v="670644.0"/>
        <n v="50922.0"/>
        <n v="271719.0"/>
        <n v="94608.0"/>
        <n v="11097.0"/>
        <n v="4.7662125E7"/>
        <n v="175275.0"/>
        <n v="38655.0"/>
        <n v="40554.0"/>
        <n v="136971.0"/>
        <n v="73386.0"/>
        <n v="1509840.0"/>
        <n v="-1015056.0"/>
        <n v="2.2207006E7"/>
        <n v="295029.0"/>
        <n v="595318.0"/>
        <n v="5240088.0"/>
        <n v="356613.0"/>
        <n v="53955.0"/>
        <n v="95526.0"/>
        <n v="130104.0"/>
        <n v="302112.0"/>
        <n v="91962.0"/>
        <n v="-65940.0"/>
        <n v="5303688.0"/>
        <n v="38462.0"/>
        <n v="373248.0"/>
        <n v="179925.0"/>
        <n v="252355.0"/>
        <n v="2345070.0"/>
        <n v="-147694.0"/>
        <n v="1440348.0"/>
        <n v="2789955.0"/>
        <n v="-507627.0"/>
        <n v="79316.0"/>
        <n v="-317520.0"/>
        <n v="82152.0"/>
        <n v="250200.0"/>
        <n v="213030.0"/>
        <n v="8376.0"/>
        <n v="1387584.0"/>
        <n v="7866.0"/>
        <n v="-538587.0"/>
        <n v="196980.0"/>
        <n v="9162936.0"/>
        <n v="187650.0"/>
        <n v="75492.0"/>
        <n v="51129.0"/>
        <n v="4233138.0"/>
        <n v="50220.0"/>
        <n v="168462.0"/>
        <n v="240480.0"/>
        <n v="374040.0"/>
        <n v="121716.0"/>
        <n v="1499112.0"/>
        <n v="311512.0"/>
        <n v="21684.0"/>
        <n v="1969177.0"/>
        <n v="318768.0"/>
        <n v="68103.0"/>
        <n v="143424.0"/>
        <n v="127890.0"/>
        <n v="-1650348.0"/>
        <n v="419790.0"/>
        <n v="-117495.0"/>
        <n v="364378.0"/>
        <n v="493875.0"/>
        <n v="-1207200.0"/>
        <n v="-206010.0"/>
        <n v="-9398.0"/>
        <n v="26986.0"/>
        <n v="39420.0"/>
        <n v="3149895.0"/>
        <n v="6570.0"/>
        <n v="341460.0"/>
        <n v="416867.0"/>
        <n v="49416.0"/>
        <n v="1610190.0"/>
        <n v="65286.0"/>
        <n v="88044.0"/>
        <n v="275940.0"/>
        <n v="116532.0"/>
        <n v="395901.0"/>
        <n v="-1735734.0"/>
        <n v="-146958.0"/>
        <n v="-3172050.0"/>
        <n v="96552.0"/>
        <n v="-48263.0"/>
        <n v="35550.0"/>
        <n v="-104280.0"/>
        <n v="-1025880.0"/>
        <n v="317142.0"/>
        <n v="1338336.0"/>
        <n v="-253260.0"/>
        <n v="66906.0"/>
        <n v="242757.0"/>
        <n v="-181125.0"/>
        <n v="78840.0"/>
        <n v="-1.7719236E7"/>
        <n v="15403.0"/>
        <n v="719910.0"/>
        <n v="45747.0"/>
        <n v="2165319.0"/>
        <n v="-208076.0"/>
        <n v="64962.0"/>
        <n v="90220.0"/>
        <n v="575262.0"/>
        <n v="1707720.0"/>
        <n v="151560.0"/>
        <n v="523611.0"/>
        <n v="158328.0"/>
        <n v="364044.0"/>
        <n v="3239838.0"/>
        <n v="214704.0"/>
        <n v="6111.0"/>
        <n v="290898.0"/>
        <n v="-1699230.0"/>
        <n v="269973.0"/>
        <n v="267228.0"/>
        <n v="12087.0"/>
        <n v="5796.0"/>
        <n v="-679410.0"/>
        <n v="120267.0"/>
        <n v="1049790.0"/>
        <n v="443664.0"/>
        <n v="-1466091.0"/>
        <n v="-226470.0"/>
        <n v="39609.0"/>
        <n v="7289838.0"/>
        <n v="1883736.0"/>
        <n v="-33201.0"/>
        <n v="2221596.0"/>
        <n v="42588.0"/>
        <n v="19188.0"/>
        <n v="-693375.0"/>
        <n v="-415737.0"/>
        <n v="-73507.0"/>
        <n v="68550.0"/>
        <n v="61308.0"/>
        <n v="67824.0"/>
        <n v="3529.0"/>
        <n v="1795290.0"/>
        <n v="1028948.0"/>
        <n v="41769.0"/>
        <n v="552780.0"/>
        <n v="6297277.0"/>
        <n v="1940220.0"/>
        <n v="315374.0"/>
        <n v="-103488.0"/>
        <n v="91845.0"/>
        <n v="269451.0"/>
        <n v="-34317.0"/>
        <n v="154606.0"/>
        <n v="124272.0"/>
        <n v="142076.0"/>
        <n v="450216.0"/>
        <n v="97587.0"/>
        <n v="367152.0"/>
        <n v="256471.0"/>
        <n v="-303675.0"/>
        <n v="623025.0"/>
        <n v="-7682202.0"/>
        <n v="-792504.0"/>
        <n v="1166278.0"/>
        <n v="1221480.0"/>
        <n v="660690.0"/>
        <n v="4465350.0"/>
        <n v="777438.0"/>
        <n v="146970.0"/>
        <n v="1973790.0"/>
        <n v="535194.0"/>
        <n v="250146.0"/>
        <n v="113056.0"/>
        <n v="1362438.0"/>
        <n v="-356733.0"/>
        <n v="-828840.0"/>
        <n v="1144080.0"/>
        <n v="67977.0"/>
        <n v="147246.0"/>
        <n v="-1149093.0"/>
        <n v="264348.0"/>
        <n v="95904.0"/>
        <n v="-272940.0"/>
        <n v="-1715868.0"/>
        <n v="-87519.0"/>
        <n v="584955.0"/>
        <n v="18195.0"/>
        <n v="133029.0"/>
        <n v="4753238.0"/>
        <n v="10950.0"/>
        <n v="9728436.0"/>
        <n v="49005.0"/>
        <n v="40216.0"/>
        <n v="-283092.0"/>
        <n v="622440.0"/>
        <n v="-304983.0"/>
        <n v="2.8597275E7"/>
        <n v="-3836138.0"/>
        <n v="-228338.0"/>
        <n v="156735.0"/>
        <n v="879900.0"/>
        <n v="25988.0"/>
        <n v="197820.0"/>
        <n v="145530.0"/>
        <n v="69822.0"/>
        <n v="66207.0"/>
        <n v="166410.0"/>
        <n v="161910.0"/>
        <n v="156744.0"/>
        <n v="214488.0"/>
        <n v="157770.0"/>
        <n v="207869.0"/>
        <n v="44833.0"/>
        <n v="-542646.0"/>
        <n v="30712.0"/>
        <n v="328104.0"/>
        <n v="-143910.0"/>
        <n v="-5166.0"/>
        <n v="97746.0"/>
        <n v="1598112.0"/>
        <n v="38367.0"/>
        <n v="213408.0"/>
        <n v="77895.0"/>
        <n v="1774395.0"/>
        <n v="192960.0"/>
        <n v="528906.0"/>
        <n v="-133728.0"/>
        <n v="80676.0"/>
        <n v="-470583.0"/>
        <n v="8856.0"/>
        <n v="167346.0"/>
        <n v="329850.0"/>
        <n v="1587474.0"/>
        <n v="273168.0"/>
        <n v="1.5224696E7"/>
        <n v="452808.0"/>
        <n v="319410.0"/>
        <n v="358754.0"/>
        <n v="55176.0"/>
        <n v="-2874285.0"/>
        <n v="251958.0"/>
        <n v="623532.0"/>
        <n v="73872.0"/>
        <n v="173340.0"/>
        <n v="-238902.0"/>
        <n v="1044819.0"/>
        <n v="250182.0"/>
        <n v="84000.0"/>
        <n v="-91470.0"/>
        <n v="476268.0"/>
        <n v="-51408.0"/>
        <n v="942112.0"/>
        <n v="1218969.0"/>
        <n v="629947.0"/>
        <n v="12132.0"/>
        <n v="516222.0"/>
        <n v="266400.0"/>
        <n v="-155904.0"/>
        <n v="479940.0"/>
        <n v="241860.0"/>
        <n v="226800.0"/>
        <n v="73962.0"/>
        <n v="-748800.0"/>
        <n v="79821.0"/>
        <n v="-73692.0"/>
        <n v="305880.0"/>
        <n v="-794376.0"/>
        <n v="-270468.0"/>
        <n v="131508.0"/>
        <n v="5017477.0"/>
        <n v="872694.0"/>
        <n v="440118.0"/>
        <n v="56994.0"/>
        <n v="3685500.0"/>
        <n v="-191940.0"/>
        <n v="293787.0"/>
        <n v="1316164.0"/>
        <n v="-195228.0"/>
        <n v="-2453651.0"/>
        <n v="875700.0"/>
        <n v="1268592.0"/>
        <n v="176001.0"/>
        <n v="902118.0"/>
        <n v="545958.0"/>
        <n v="118404.0"/>
        <n v="66468.0"/>
        <n v="755748.0"/>
        <n v="-67455.0"/>
        <n v="-1198620.0"/>
        <n v="807072.0"/>
        <n v="-430293.0"/>
        <n v="89076.0"/>
        <n v="200056.0"/>
        <n v="36540.0"/>
        <n v="215190.0"/>
        <n v="30861.0"/>
        <n v="325710.0"/>
        <n v="90045.0"/>
        <n v="-62352.0"/>
        <n v="2108223.0"/>
        <n v="430596.0"/>
        <n v="943650.0"/>
        <n v="43717.0"/>
        <n v="85491.0"/>
        <n v="-1290879.0"/>
        <n v="547056.0"/>
        <n v="57982.0"/>
        <n v="35995.0"/>
        <n v="673344.0"/>
        <n v="1.155528E7"/>
        <n v="2110290.0"/>
        <n v="813225.0"/>
        <n v="-928080.0"/>
        <n v="44712.0"/>
        <n v="920835.0"/>
        <n v="4536.0"/>
        <n v="17334.0"/>
        <n v="394065.0"/>
        <n v="113400.0"/>
        <n v="315432.0"/>
        <n v="-93555.0"/>
        <n v="2019780.0"/>
        <n v="175980.0"/>
        <n v="-137472.0"/>
        <n v="86436.0"/>
        <n v="199479.0"/>
        <n v="2724840.0"/>
        <n v="198000.0"/>
        <n v="45837.0"/>
        <n v="214602.0"/>
        <n v="539910.0"/>
        <n v="5939820.0"/>
        <n v="179928.0"/>
        <n v="52029.0"/>
        <n v="2537730.0"/>
        <n v="-183120.0"/>
        <n v="39480.0"/>
        <n v="-96930.0"/>
        <n v="682007.0"/>
        <n v="-5904030.0"/>
        <n v="11137.0"/>
        <n v="47250.0"/>
        <n v="-642000.0"/>
        <n v="-122512.0"/>
        <n v="1385904.0"/>
        <n v="848250.0"/>
        <n v="131603.0"/>
        <n v="-404460.0"/>
        <n v="153045.0"/>
        <n v="109512.0"/>
        <n v="777468.0"/>
        <n v="236460.0"/>
        <n v="-47100.0"/>
        <n v="161838.0"/>
        <n v="113940.0"/>
        <n v="250194.0"/>
        <n v="467970.0"/>
        <n v="-2739555.0"/>
        <n v="76245.0"/>
        <n v="224334.0"/>
        <n v="206010.0"/>
        <n v="201420.0"/>
        <n v="132066.0"/>
        <n v="58233.0"/>
        <n v="4494.0"/>
        <n v="104076.0"/>
        <n v="4724842.0"/>
        <n v="76608.0"/>
        <n v="166056.0"/>
        <n v="-10943.0"/>
        <n v="338364.0"/>
        <n v="-547056.0"/>
        <n v="-293436.0"/>
        <n v="44850.0"/>
        <n v="140166.0"/>
        <n v="1.7158365E7"/>
        <n v="32592.0"/>
        <n v="502425.0"/>
        <n v="-380646.0"/>
        <n v="147987.0"/>
        <n v="249120.0"/>
        <n v="844116.0"/>
        <n v="237744.0"/>
        <n v="53676.0"/>
        <n v="226113.0"/>
        <n v="877578.0"/>
        <n v="-67419.0"/>
        <n v="-91560.0"/>
        <n v="292032.0"/>
        <n v="64989.0"/>
        <n v="2105865.0"/>
        <n v="310860.0"/>
        <n v="-49896.0"/>
        <n v="60288.0"/>
        <n v="-143352.0"/>
        <n v="1379931.0"/>
        <n v="708615.0"/>
        <n v="236145.0"/>
        <n v="1507194.0"/>
        <n v="566874.0"/>
        <n v="-7884608.0"/>
        <n v="34968.0"/>
        <n v="6848820.0"/>
        <n v="340146.0"/>
        <n v="270000.0"/>
        <n v="139842.0"/>
        <n v="1120365.0"/>
        <n v="26878.0"/>
        <n v="-310959.0"/>
        <n v="860370.0"/>
        <n v="-264114.0"/>
        <n v="416025.0"/>
        <n v="136903.0"/>
        <n v="78600.0"/>
        <n v="-22140.0"/>
        <n v="1036512.0"/>
        <n v="131985.0"/>
        <n v="1198584.0"/>
        <n v="1640047.0"/>
        <n v="316344.0"/>
        <n v="62451.0"/>
        <n v="234117.0"/>
        <n v="824964.0"/>
        <n v="-5650398.0"/>
        <n v="699480.0"/>
        <n v="633375.0"/>
        <n v="19647.0"/>
        <n v="168480.0"/>
        <n v="26386.0"/>
        <n v="1093419.0"/>
        <n v="689310.0"/>
        <n v="90037.0"/>
        <n v="125280.0"/>
        <n v="-34704.0"/>
        <n v="49308.0"/>
        <n v="-1278576.0"/>
        <n v="56538.0"/>
        <n v="-1391994.0"/>
        <n v="84564.0"/>
        <n v="734913.0"/>
        <n v="2167736.0"/>
        <n v="-442218.0"/>
        <n v="74529.0"/>
        <n v="848664.0"/>
        <n v="111384.0"/>
        <n v="4289844.0"/>
        <n v="67338.0"/>
        <n v="11088.0"/>
        <n v="-36540.0"/>
        <n v="133950.0"/>
        <n v="-86760.0"/>
        <n v="32625.0"/>
        <n v="2346435.0"/>
        <n v="-255528.0"/>
        <n v="37485.0"/>
        <n v="43368.0"/>
        <n v="905880.0"/>
        <n v="958293.0"/>
        <n v="99000.0"/>
        <n v="488064.0"/>
        <n v="630675.0"/>
        <n v="12577.0"/>
        <n v="75840.0"/>
        <n v="1058184.0"/>
        <n v="-1823700.0"/>
        <n v="3138547.0"/>
        <n v="427213.0"/>
        <n v="607459.0"/>
        <n v="300234.0"/>
        <n v="321048.0"/>
        <n v="194610.0"/>
        <n v="-33660.0"/>
        <n v="52272.0"/>
        <n v="543375.0"/>
        <n v="516348.0"/>
        <n v="2899800.0"/>
        <n v="12510.0"/>
        <n v="-71280.0"/>
        <n v="-556686.0"/>
        <n v="1558473.0"/>
        <n v="-1097640.0"/>
        <n v="202298.0"/>
        <n v="806316.0"/>
        <n v="-82202.0"/>
        <n v="-44826.0"/>
        <n v="-32010.0"/>
        <n v="741564.0"/>
        <n v="460752.0"/>
        <n v="10368.0"/>
        <n v="279936.0"/>
        <n v="70218.0"/>
        <n v="4827600.0"/>
        <n v="-997632.0"/>
        <n v="745740.0"/>
        <n v="-2874690.0"/>
        <n v="100572.0"/>
        <n v="947025.0"/>
        <n v="81216.0"/>
        <n v="2879520.0"/>
        <n v="594468.0"/>
        <n v="1181506.0"/>
        <n v="656763.0"/>
        <n v="-3287466.0"/>
        <n v="51414.0"/>
        <n v="86970.0"/>
        <n v="-206964.0"/>
        <n v="30537.0"/>
        <n v="24192.0"/>
        <n v="2651796.0"/>
        <n v="32103.0"/>
        <n v="18096.0"/>
        <n v="-20250.0"/>
        <n v="178200.0"/>
        <n v="-782940.0"/>
        <n v="145992.0"/>
        <n v="1870200.0"/>
        <n v="-66960.0"/>
        <n v="736575.0"/>
        <n v="-1897224.0"/>
        <n v="201579.0"/>
        <n v="55188.0"/>
        <n v="310230.0"/>
        <n v="753597.0"/>
        <n v="621414.0"/>
        <n v="932121.0"/>
        <n v="965517.0"/>
        <n v="91089.0"/>
        <n v="584962.0"/>
        <n v="7065.0"/>
        <n v="421176.0"/>
        <n v="738450.0"/>
        <n v="-276936.0"/>
        <n v="591657.0"/>
        <n v="845880.0"/>
        <n v="46291.0"/>
        <n v="125802.0"/>
        <n v="1183413.0"/>
        <n v="-3066687.0"/>
        <n v="4495.0"/>
        <n v="1385538.0"/>
        <n v="61425.0"/>
        <n v="34848.0"/>
        <n v="92688.0"/>
        <n v="584550.0"/>
        <n v="236655.0"/>
        <n v="-4363128.0"/>
        <n v="1582020.0"/>
        <n v="1.1432767E7"/>
        <n v="-2638062.0"/>
        <n v="61740.0"/>
        <n v="628200.0"/>
        <n v="32238.0"/>
        <n v="233058.0"/>
        <n v="-2830500.0"/>
        <n v="-32688.0"/>
        <n v="-18837.0"/>
        <n v="-171585.0"/>
        <n v="-73440.0"/>
        <n v="287064.0"/>
        <n v="199800.0"/>
        <n v="-144848.0"/>
        <n v="-1710261.0"/>
        <n v="16726.0"/>
        <n v="160200.0"/>
        <n v="2227365.0"/>
        <n v="96957.0"/>
        <n v="511056.0"/>
        <n v="195960.0"/>
        <n v="302562.0"/>
        <n v="40950.0"/>
        <n v="495552.0"/>
        <n v="178470.0"/>
        <n v="33453.0"/>
        <n v="431946.0"/>
        <n v="162882.0"/>
        <n v="3157413.0"/>
        <n v="14520.0"/>
        <n v="3297.0"/>
        <n v="44058.0"/>
        <n v="2054085.0"/>
        <n v="-2296836.0"/>
        <n v="1034640.0"/>
        <n v="1339713.0"/>
        <n v="275184.0"/>
        <n v="66132.0"/>
        <n v="4115790.0"/>
        <n v="75082.0"/>
        <n v="520380.0"/>
        <n v="721770.0"/>
        <n v="27000.0"/>
        <n v="225234.0"/>
        <n v="437062.0"/>
        <n v="-472311.0"/>
        <n v="187677.0"/>
        <n v="517500.0"/>
        <n v="181724.0"/>
        <n v="46644.0"/>
        <n v="198120.0"/>
        <n v="121275.0"/>
        <n v="237856.0"/>
        <n v="156222.0"/>
        <n v="83496.0"/>
        <n v="422132.0"/>
        <n v="284553.0"/>
        <n v="1584684.0"/>
        <n v="48150.0"/>
        <n v="3888.0"/>
        <n v="-3074994.0"/>
        <n v="-41382.0"/>
        <n v="-81837.0"/>
        <n v="3172432.0"/>
        <n v="-28602.0"/>
        <n v="50274.0"/>
        <n v="-1689324.0"/>
        <n v="-474000.0"/>
        <n v="352350.0"/>
        <n v="-78960.0"/>
        <n v="-2486520.0"/>
        <n v="-134694.0"/>
        <n v="517410.0"/>
        <n v="612009.0"/>
        <n v="232350.0"/>
        <n v="-10464.0"/>
        <n v="422577.0"/>
        <n v="-1244850.0"/>
        <n v="150192.0"/>
        <n v="-641205.0"/>
        <n v="57036.0"/>
        <n v="-58464.0"/>
        <n v="123516.0"/>
        <n v="28890.0"/>
        <n v="244296.0"/>
        <n v="-203322.0"/>
        <n v="100854.0"/>
        <n v="41580.0"/>
        <n v="1424430.0"/>
        <n v="734100.0"/>
        <n v="33840.0"/>
        <n v="2280348.0"/>
        <n v="2.1252E7"/>
        <n v="-63333.0"/>
        <n v="10728.0"/>
        <n v="-1771943.0"/>
        <n v="60710.0"/>
        <n v="-1137456.0"/>
        <n v="1873935.0"/>
        <n v="69332.0"/>
        <n v="-2036475.0"/>
        <n v="275862.0"/>
        <n v="175500.0"/>
        <n v="-59100.0"/>
        <n v="68823.0"/>
        <n v="-91152.0"/>
        <n v="-248787.0"/>
        <n v="445032.0"/>
        <n v="138348.0"/>
        <n v="24882.0"/>
        <n v="1381253.0"/>
        <n v="437292.0"/>
        <n v="1237455.0"/>
        <n v="4015575.0"/>
        <n v="1.3124812E7"/>
        <n v="226674.0"/>
        <n v="1834404.0"/>
        <n v="434352.0"/>
        <n v="209385.0"/>
        <n v="-243920.0"/>
        <n v="26208.0"/>
        <n v="534519.0"/>
        <n v="171780.0"/>
        <n v="102180.0"/>
        <n v="235490.0"/>
        <n v="3014319.0"/>
        <n v="1214878.0"/>
        <n v="625455.0"/>
        <n v="4736106.0"/>
        <n v="227775.0"/>
        <n v="410388.0"/>
        <n v="67350.0"/>
        <n v="5039916.0"/>
        <n v="773550.0"/>
        <n v="908292.0"/>
        <n v="699030.0"/>
        <n v="54000.0"/>
        <n v="469287.0"/>
        <n v="51015.0"/>
        <n v="376838.0"/>
        <n v="-194352.0"/>
        <n v="-2248587.0"/>
        <n v="-109008.0"/>
        <n v="1339605.0"/>
        <n v="127332.0"/>
        <n v="-91872.0"/>
        <n v="-102501.0"/>
        <n v="1673865.0"/>
        <n v="100782.0"/>
        <n v="2057265.0"/>
        <n v="30738.0"/>
        <n v="145557.0"/>
        <n v="-117338.0"/>
        <n v="-220320.0"/>
        <n v="-378278.0"/>
        <n v="-310446.0"/>
        <n v="183492.0"/>
        <n v="-37884.0"/>
        <n v="17647.0"/>
        <n v="321678.0"/>
        <n v="1520910.0"/>
        <n v="270972.0"/>
        <n v="1122147.0"/>
        <n v="31463.0"/>
        <n v="32004.0"/>
        <n v="-30546.0"/>
        <n v="-1979910.0"/>
        <n v="-212459.0"/>
        <n v="184716.0"/>
        <n v="4188.0"/>
        <n v="-1804410.0"/>
        <n v="-59076.0"/>
        <n v="2519685.0"/>
        <n v="-104742.0"/>
        <n v="243000.0"/>
        <n v="35838.0"/>
        <n v="121752.0"/>
        <n v="12564.0"/>
        <n v="1882035.0"/>
        <n v="265410.0"/>
        <n v="1248762.0"/>
        <n v="23184.0"/>
        <n v="241644.0"/>
        <n v="-38547.0"/>
        <n v="496062.0"/>
        <n v="31008.0"/>
        <n v="1196370.0"/>
        <n v="758448.0"/>
        <n v="1622628.0"/>
        <n v="449712.0"/>
        <n v="23640.0"/>
        <n v="734468.0"/>
        <n v="101949.0"/>
        <n v="60060.0"/>
        <n v="1446240.0"/>
        <n v="191619.0"/>
        <n v="63588.0"/>
        <n v="128583.0"/>
        <n v="8742.0"/>
        <n v="899970.0"/>
        <n v="149040.0"/>
        <n v="90720.0"/>
        <n v="212415.0"/>
        <n v="373230.0"/>
        <n v="117337.0"/>
        <n v="-182220.0"/>
        <n v="830844.0"/>
        <n v="5913180.0"/>
        <n v="-30150.0"/>
        <n v="-150558.0"/>
        <n v="194895.0"/>
        <n v="180914.0"/>
        <n v="472028.0"/>
        <n v="239952.0"/>
        <n v="44010.0"/>
        <n v="190365.0"/>
        <n v="1779863.0"/>
        <n v="4949910.0"/>
        <n v="-127602.0"/>
        <n v="3865680.0"/>
        <n v="80847.0"/>
        <n v="449280.0"/>
        <n v="3007350.0"/>
        <n v="171774.0"/>
        <n v="-441552.0"/>
        <n v="-42912.0"/>
        <n v="32382.0"/>
        <n v="17394.0"/>
        <n v="38298.0"/>
        <n v="4597341.0"/>
        <n v="-31482.0"/>
        <n v="124032.0"/>
        <n v="219396.0"/>
        <n v="2378646.0"/>
        <n v="3266505.0"/>
        <n v="-2.4975783E7"/>
        <n v="-375735.0"/>
        <n v="133176.0"/>
        <n v="20340.0"/>
        <n v="411510.0"/>
        <n v="145638.0"/>
        <n v="881874.0"/>
        <n v="163440.0"/>
        <n v="-1548990.0"/>
        <n v="15645.0"/>
        <n v="-85725.0"/>
        <n v="53190.0"/>
        <n v="-156294.0"/>
        <n v="-105798.0"/>
        <n v="-153171.0"/>
        <n v="2285820.0"/>
        <n v="4913727.0"/>
        <n v="130707.0"/>
        <n v="1949961.0"/>
        <n v="76050.0"/>
        <n v="1181292.0"/>
        <n v="153720.0"/>
        <n v="119586.0"/>
        <n v="82344.0"/>
        <n v="478338.0"/>
        <n v="2014992.0"/>
        <n v="65058.0"/>
        <n v="32760.0"/>
        <n v="168756.0"/>
        <n v="348390.0"/>
        <n v="-1.369764E7"/>
        <n v="132936.0"/>
        <n v="247863.0"/>
        <n v="254340.0"/>
        <n v="-67392.0"/>
        <n v="432870.0"/>
        <n v="-883104.0"/>
        <n v="361032.0"/>
        <n v="466368.0"/>
        <n v="217515.0"/>
        <n v="37920.0"/>
        <n v="2117466.0"/>
        <n v="266352.0"/>
        <n v="95940.0"/>
        <n v="102930.0"/>
        <n v="2212125.0"/>
        <n v="6337650.0"/>
        <n v="859818.0"/>
        <n v="2645790.0"/>
        <n v="-22176.0"/>
        <n v="719064.0"/>
        <n v="-71505.0"/>
        <n v="-945084.0"/>
        <n v="-38448.0"/>
        <n v="63000.0"/>
        <n v="93825.0"/>
        <n v="248832.0"/>
        <n v="-115871.0"/>
        <n v="165531.0"/>
        <n v="4752.0"/>
        <n v="269865.0"/>
        <n v="2328750.0"/>
        <n v="8988.0"/>
        <n v="197550.0"/>
        <n v="102870.0"/>
        <n v="3205566.0"/>
        <n v="-67320.0"/>
        <n v="83160.0"/>
        <n v="25176.0"/>
        <n v="156426.0"/>
        <n v="21750.0"/>
        <n v="27783.0"/>
        <n v="81302.0"/>
        <n v="5037822.0"/>
        <n v="5914020.0"/>
        <n v="297414.0"/>
        <n v="483771.0"/>
        <n v="-69696.0"/>
        <n v="102582.0"/>
        <n v="5939406.0"/>
        <n v="33165.0"/>
        <n v="-27159.0"/>
        <n v="3603974.0"/>
        <n v="-34272.0"/>
        <n v="-172764.0"/>
        <n v="-30933.0"/>
        <n v="787350.0"/>
        <n v="56985.0"/>
        <n v="106281.0"/>
        <n v="77472.0"/>
        <n v="242802.0"/>
        <n v="279139.0"/>
        <n v="180000.0"/>
        <n v="-22482.0"/>
        <n v="469104.0"/>
        <n v="346448.0"/>
        <n v="216144.0"/>
        <n v="4441006.0"/>
        <n v="5641650.0"/>
        <n v="-51480.0"/>
        <n v="717660.0"/>
        <n v="429867.0"/>
        <n v="-1295496.0"/>
        <n v="877443.0"/>
        <n v="-885857.0"/>
        <n v="-1513800.0"/>
        <n v="-725880.0"/>
        <n v="-137682.0"/>
        <n v="719400.0"/>
        <n v="65142.0"/>
        <n v="8423460.0"/>
        <n v="-339300.0"/>
        <n v="-191268.0"/>
        <n v="71340.0"/>
        <n v="63463.0"/>
        <n v="1144728.0"/>
        <n v="-124146.0"/>
        <n v="228690.0"/>
        <n v="398736.0"/>
        <n v="837675.0"/>
        <n v="214137.0"/>
        <n v="205276.0"/>
        <n v="12690.0"/>
        <n v="-11880.0"/>
        <n v="751800.0"/>
        <n v="154905.0"/>
        <n v="1403910.0"/>
        <n v="40788.0"/>
        <n v="261420.0"/>
        <n v="486000.0"/>
        <n v="1135428.0"/>
        <n v="301896.0"/>
        <n v="-69615.0"/>
        <n v="14364.0"/>
        <n v="45507.0"/>
        <n v="197715.0"/>
        <n v="291276.0"/>
        <n v="-81180.0"/>
        <n v="345060.0"/>
        <n v="54243.0"/>
        <n v="61992.0"/>
        <n v="-234234.0"/>
        <n v="276822.0"/>
        <n v="-40500.0"/>
        <n v="8997.0"/>
        <n v="22512.0"/>
        <n v="-336735.0"/>
        <n v="105144.0"/>
        <n v="194040.0"/>
        <n v="864000.0"/>
        <n v="-1557909.0"/>
        <n v="-218376.0"/>
        <n v="142758.0"/>
        <n v="941055.0"/>
        <n v="8385.0"/>
        <n v="-1064408.0"/>
        <n v="4550112.0"/>
        <n v="526460.0"/>
        <n v="-19656.0"/>
        <n v="408618.0"/>
        <n v="126846.0"/>
        <n v="78408.0"/>
        <n v="809730.0"/>
        <n v="112128.0"/>
        <n v="124902.0"/>
        <n v="161460.0"/>
        <n v="-128961.0"/>
        <n v="-814806.0"/>
        <n v="33547.0"/>
        <n v="37746.0"/>
        <n v="-5745465.0"/>
        <n v="1685880.0"/>
        <n v="529308.0"/>
        <n v="-209670.0"/>
        <n v="704646.0"/>
        <n v="84780.0"/>
        <n v="1069038.0"/>
        <n v="301392.0"/>
        <n v="351624.0"/>
        <n v="1166157.0"/>
        <n v="643208.0"/>
        <n v="1019880.0"/>
        <n v="-1428714.0"/>
        <n v="-103950.0"/>
        <n v="-5257350.0"/>
        <n v="28056.0"/>
        <n v="25110.0"/>
        <n v="92556.0"/>
        <n v="3217383.0"/>
        <n v="58410.0"/>
        <n v="-2798523.0"/>
        <n v="233985.0"/>
        <n v="51930.0"/>
        <n v="674775.0"/>
        <n v="1458000.0"/>
        <n v="264132.0"/>
        <n v="6890940.0"/>
        <n v="-42570.0"/>
        <n v="410373.0"/>
        <n v="91314.0"/>
        <n v="358848.0"/>
        <n v="14928.0"/>
        <n v="-116460.0"/>
        <n v="956664.0"/>
        <n v="34068.0"/>
        <n v="15519.0"/>
        <n v="84960.0"/>
        <n v="2429878.0"/>
        <n v="307476.0"/>
        <n v="406323.0"/>
        <n v="-199301.0"/>
        <n v="-155040.0"/>
        <n v="16837.0"/>
        <n v="631764.0"/>
        <n v="225576.0"/>
        <n v="-94290.0"/>
        <n v="-1107288.0"/>
        <n v="-1042083.0"/>
        <n v="244822.0"/>
        <n v="-474705.0"/>
        <n v="620061.0"/>
        <n v="-436752.0"/>
        <n v="1135290.0"/>
        <n v="714402.0"/>
        <n v="-2425410.0"/>
        <n v="-219045.0"/>
        <n v="39744.0"/>
        <n v="305820.0"/>
        <n v="137370.0"/>
        <n v="73623.0"/>
        <n v="1549674.0"/>
        <n v="1124625.0"/>
        <n v="-689931.0"/>
        <n v="4039620.0"/>
        <n v="795658.0"/>
        <n v="461790.0"/>
        <n v="2474955.0"/>
        <n v="120405.0"/>
        <n v="140859.0"/>
        <n v="2186730.0"/>
        <n v="49248.0"/>
        <n v="18900.0"/>
        <n v="106200.0"/>
        <n v="302940.0"/>
        <n v="189702.0"/>
        <n v="10842.0"/>
        <n v="100674.0"/>
        <n v="1867275.0"/>
        <n v="300588.0"/>
        <n v="539730.0"/>
        <n v="139687.0"/>
        <n v="2949198.0"/>
        <n v="120285.0"/>
        <n v="315540.0"/>
        <n v="93288.0"/>
        <n v="327564.0"/>
        <n v="-10692.0"/>
        <n v="1597155.0"/>
        <n v="-46410.0"/>
        <n v="205164.0"/>
        <n v="20048.0"/>
        <n v="9029548.0"/>
        <n v="26595.0"/>
        <n v="19327.0"/>
        <n v="1889850.0"/>
        <n v="739084.0"/>
        <n v="830424.0"/>
        <n v="581688.0"/>
        <n v="-704928.0"/>
        <n v="-452205.0"/>
        <n v="616812.0"/>
        <n v="779130.0"/>
        <n v="509040.0"/>
        <n v="62748.0"/>
        <n v="128058.0"/>
        <n v="8300853.0"/>
        <n v="3139110.0"/>
        <n v="566811.0"/>
        <n v="1591863.0"/>
        <n v="32214.0"/>
        <n v="249210.0"/>
        <n v="388125.0"/>
        <n v="534789.0"/>
        <n v="235500.0"/>
        <n v="96642.0"/>
        <n v="30600.0"/>
        <n v="133056.0"/>
        <n v="362940.0"/>
        <n v="-52812.0"/>
        <n v="-769440.0"/>
        <n v="-254352.0"/>
        <n v="-1266720.0"/>
        <n v="7854.0"/>
        <n v="-193752.0"/>
        <n v="503842.0"/>
        <n v="178800.0"/>
        <n v="51465.0"/>
        <n v="118950.0"/>
        <n v="2682000.0"/>
        <n v="79785.0"/>
        <n v="-1.5473078E7"/>
        <n v="402360.0"/>
        <n v="-433017.0"/>
        <n v="121095.0"/>
        <n v="36000.0"/>
        <n v="1004319.0"/>
        <n v="3.343536E7"/>
        <n v="3024.0"/>
        <n v="70920.0"/>
        <n v="647460.0"/>
        <n v="279909.0"/>
        <n v="2144922.0"/>
        <n v="429750.0"/>
        <n v="882180.0"/>
        <n v="330115.0"/>
        <n v="1.5196905E7"/>
        <n v="-259281.0"/>
        <n v="264627.0"/>
        <n v="24570.0"/>
        <n v="-438669.0"/>
        <n v="177210.0"/>
        <n v="615582.0"/>
        <n v="104625.0"/>
        <n v="1148226.0"/>
        <n v="50677.0"/>
        <n v="1733292.0"/>
        <n v="21204.0"/>
        <n v="17484.0"/>
        <n v="86292.0"/>
        <n v="3226797.0"/>
        <n v="90171.0"/>
        <n v="184851.0"/>
        <n v="77328.0"/>
        <n v="1.671768E7"/>
        <n v="118818.0"/>
        <n v="73365.0"/>
        <n v="809955.0"/>
        <n v="3107205.0"/>
        <n v="192852.0"/>
        <n v="2147877.0"/>
        <n v="527340.0"/>
        <n v="515844.0"/>
        <n v="2683650.0"/>
        <n v="649782.0"/>
        <n v="1756944.0"/>
        <n v="701862.0"/>
        <n v="19845.0"/>
        <n v="-55944.0"/>
        <n v="105975.0"/>
        <n v="-1080585.0"/>
        <n v="-60237.0"/>
        <n v="151188.0"/>
        <n v="246604.0"/>
        <n v="1049475.0"/>
        <n v="-57578.0"/>
        <n v="-20993.0"/>
        <n v="-602940.0"/>
        <n v="647856.0"/>
        <n v="1417388.0"/>
        <n v="202230.0"/>
        <n v="-387261.0"/>
        <n v="-270882.0"/>
        <n v="854914.0"/>
        <n v="430447.0"/>
        <n v="691776.0"/>
        <n v="51828.0"/>
        <n v="298074.0"/>
        <n v="637425.0"/>
        <n v="95580.0"/>
        <n v="-403137.0"/>
        <n v="198783.0"/>
        <n v="326298.0"/>
        <n v="-111537.0"/>
        <n v="605304.0"/>
        <n v="34335.0"/>
        <n v="4832744.0"/>
        <n v="140718.0"/>
        <n v="359400.0"/>
        <n v="1491480.0"/>
        <n v="68382.0"/>
        <n v="-17994.0"/>
        <n v="249750.0"/>
        <n v="449910.0"/>
        <n v="254700.0"/>
        <n v="308632.0"/>
        <n v="535680.0"/>
        <n v="-255690.0"/>
        <n v="234630.0"/>
        <n v="-26160.0"/>
        <n v="-1752660.0"/>
        <n v="215784.0"/>
        <n v="24174.0"/>
        <n v="2119162.0"/>
        <n v="2402649.0"/>
        <n v="1141317.0"/>
        <n v="342873.0"/>
        <n v="-232902.0"/>
        <n v="1267731.0"/>
        <n v="3449862.0"/>
        <n v="404959.0"/>
        <n v="545980.0"/>
        <n v="42294.0"/>
        <n v="230580.0"/>
        <n v="5758965.0"/>
        <n v="81186.0"/>
        <n v="91470.0"/>
        <n v="46035.0"/>
        <n v="816070.0"/>
        <n v="437184.0"/>
        <n v="779940.0"/>
        <n v="33660.0"/>
        <n v="3748656.0"/>
        <n v="340704.0"/>
        <n v="839979.0"/>
        <n v="139536.0"/>
        <n v="-3716982.0"/>
        <n v="-231872.0"/>
        <n v="19620.0"/>
        <n v="353346.0"/>
        <n v="75894.0"/>
        <n v="143604.0"/>
        <n v="-754560.0"/>
        <n v="-110538.0"/>
        <n v="-398115.0"/>
        <n v="120150.0"/>
        <n v="96309.0"/>
        <n v="-1402086.0"/>
        <n v="50112.0"/>
        <n v="464256.0"/>
        <n v="504540.0"/>
        <n v="-170058.0"/>
        <n v="-21885.0"/>
        <n v="2479302.0"/>
        <n v="617526.0"/>
        <n v="-1014255.0"/>
        <n v="-360652.0"/>
        <n v="59211.0"/>
        <n v="11022.0"/>
        <n v="77025.0"/>
        <n v="-56573.0"/>
        <n v="-197505.0"/>
        <n v="-1140174.0"/>
        <n v="-38160.0"/>
        <n v="339795.0"/>
        <n v="427392.0"/>
        <n v="-7203048.0"/>
        <n v="80535.0"/>
        <n v="346752.0"/>
        <n v="71568.0"/>
        <n v="288900.0"/>
        <n v="-139320.0"/>
        <n v="-29687.0"/>
        <n v="-20376.0"/>
        <n v="74472.0"/>
        <n v="-487839.0"/>
        <n v="-57240.0"/>
        <n v="-1857870.0"/>
        <n v="278964.0"/>
        <n v="151335.0"/>
        <n v="1.1025504E7"/>
        <n v="84624.0"/>
        <n v="310905.0"/>
        <n v="116748.0"/>
        <n v="35511.0"/>
        <n v="-609756.0"/>
        <n v="14850.0"/>
        <n v="2711489.0"/>
        <n v="818748.0"/>
        <n v="445536.0"/>
        <n v="99225.0"/>
        <n v="334992.0"/>
        <n v="92268.0"/>
        <n v="140418.0"/>
        <n v="22140.0"/>
        <n v="377640.0"/>
        <n v="77198.0"/>
        <n v="103846.0"/>
        <n v="3509942.0"/>
        <n v="457800.0"/>
        <n v="2856447.0"/>
        <n v="-2433444.0"/>
        <n v="802431.0"/>
        <n v="110219.0"/>
        <n v="1325898.0"/>
        <n v="-2355142.0"/>
        <n v="70146.0"/>
        <n v="487293.0"/>
        <n v="-15746.0"/>
        <n v="352674.0"/>
        <n v="340106.0"/>
        <n v="8460.0"/>
        <n v="230928.0"/>
        <n v="438792.0"/>
        <n v="967770.0"/>
        <n v="60660.0"/>
        <n v="419184.0"/>
        <n v="-127386.0"/>
        <n v="146685.0"/>
        <n v="52164.0"/>
        <n v="850374.0"/>
        <n v="-2735280.0"/>
        <n v="-204228.0"/>
        <n v="1826401.0"/>
        <n v="703917.0"/>
        <n v="2683515.0"/>
        <n v="1963050.0"/>
        <n v="140436.0"/>
        <n v="23403.0"/>
        <n v="-4028.0"/>
        <n v="1313526.0"/>
        <n v="377712.0"/>
        <n v="147528.0"/>
        <n v="16020.0"/>
        <n v="-35721.0"/>
        <n v="-1835892.0"/>
        <n v="638820.0"/>
        <n v="163254.0"/>
        <n v="299497.0"/>
        <n v="485190.0"/>
        <n v="-63504.0"/>
        <n v="-87345.0"/>
        <n v="237300.0"/>
        <n v="83400.0"/>
        <n v="290976.0"/>
        <n v="4015008.0"/>
        <n v="1878675.0"/>
        <n v="460512.0"/>
        <n v="6027210.0"/>
        <n v="15288.0"/>
        <n v="249804.0"/>
        <n v="-60192.0"/>
        <n v="-1103655.0"/>
        <n v="-5064570.0"/>
        <n v="1274154.0"/>
        <n v="190008.0"/>
        <n v="3099348.0"/>
        <n v="11655.0"/>
        <n v="158631.0"/>
        <n v="-444087.0"/>
        <n v="135432.0"/>
        <n v="180180.0"/>
        <n v="448203.0"/>
        <n v="155844.0"/>
        <n v="121470.0"/>
        <n v="-1.598058E7"/>
        <n v="124146.0"/>
        <n v="207480.0"/>
        <n v="1832220.0"/>
        <n v="1024998.0"/>
        <n v="93795.0"/>
        <n v="170640.0"/>
        <n v="8098875.0"/>
        <n v="-299736.0"/>
        <n v="1146000.0"/>
        <n v="1176525.0"/>
        <n v="164403.0"/>
        <n v="192087.0"/>
        <n v="166698.0"/>
        <n v="67560.0"/>
        <n v="756639.0"/>
        <n v="632256.0"/>
        <n v="734274.0"/>
        <n v="70080.0"/>
        <n v="-72765.0"/>
        <n v="-880308.0"/>
        <n v="307671.0"/>
        <n v="225975.0"/>
        <n v="-363528.0"/>
        <n v="1457919.0"/>
        <n v="65856.0"/>
        <n v="100845.0"/>
        <n v="929400.0"/>
        <n v="287679.0"/>
        <n v="504630.0"/>
        <n v="-1336335.0"/>
        <n v="-155736.0"/>
        <n v="6749865.0"/>
        <n v="431568.0"/>
        <n v="3366639.0"/>
        <n v="619407.0"/>
        <n v="1064700.0"/>
        <n v="18009.0"/>
        <n v="35112.0"/>
        <n v="179940.0"/>
        <n v="2255400.0"/>
        <n v="601800.0"/>
        <n v="66588.0"/>
        <n v="1961372.0"/>
        <n v="250047.0"/>
        <n v="7476.0"/>
        <n v="308775.0"/>
        <n v="546710.0"/>
        <n v="190080.0"/>
        <n v="321111.0"/>
        <n v="489498.0"/>
        <n v="284832.0"/>
        <n v="-1632456.0"/>
        <n v="3749925.0"/>
        <n v="472463.0"/>
        <n v="-113652.0"/>
        <n v="580272.0"/>
        <n v="69516.0"/>
        <n v="-3722490.0"/>
        <n v="155250.0"/>
        <n v="-2156856.0"/>
        <n v="919958.0"/>
        <n v="164760.0"/>
        <n v="226044.0"/>
        <n v="145404.0"/>
        <n v="-98010.0"/>
        <n v="324675.0"/>
        <n v="96462.0"/>
        <n v="523392.0"/>
        <n v="111744.0"/>
        <n v="7728.0"/>
        <n v="245970.0"/>
        <n v="1405482.0"/>
        <n v="8950.0"/>
        <n v="1934613.0"/>
        <n v="238140.0"/>
        <n v="33291.0"/>
        <n v="524472.0"/>
        <n v="147825.0"/>
        <n v="410602.0"/>
        <n v="284100.0"/>
        <n v="228312.0"/>
        <n v="173380.0"/>
        <n v="27072.0"/>
        <n v="153882.0"/>
        <n v="1035027.0"/>
        <n v="9114120.0"/>
        <n v="21156.0"/>
        <n v="-3.9599868E7"/>
        <n v="-254970.0"/>
        <n v="545580.0"/>
        <n v="5669433.0"/>
        <n v="323095.0"/>
        <n v="279009.0"/>
        <n v="35109.0"/>
        <n v="-296058.0"/>
        <n v="254970.0"/>
        <n v="2049975.0"/>
        <n v="727056.0"/>
        <n v="105780.0"/>
        <n v="798915.0"/>
        <n v="216972.0"/>
        <n v="-236271.0"/>
        <n v="222736.0"/>
        <n v="470610.0"/>
        <n v="576558.0"/>
        <n v="53340.0"/>
        <n v="89856.0"/>
        <n v="283176.0"/>
        <n v="-2182869.0"/>
        <n v="49632.0"/>
        <n v="8354610.0"/>
        <n v="116592.0"/>
        <n v="-1579746.0"/>
        <n v="1267425.0"/>
        <n v="651528.0"/>
        <n v="219765.0"/>
        <n v="71685.0"/>
        <n v="7762190.0"/>
        <n v="115560.0"/>
        <n v="767904.0"/>
        <n v="-33300.0"/>
        <n v="-1077174.0"/>
        <n v="59268.0"/>
        <n v="321300.0"/>
        <n v="219420.0"/>
        <n v="5340621.0"/>
        <n v="138267.0"/>
        <n v="2031840.0"/>
        <n v="71964.0"/>
        <n v="68607.0"/>
        <n v="2058960.0"/>
        <n v="-504621.0"/>
        <n v="5076.0"/>
        <n v="845292.0"/>
        <n v="40752.0"/>
        <n v="286272.0"/>
        <n v="26028.0"/>
        <n v="27222.0"/>
        <n v="323736.0"/>
        <n v="-1.180116E7"/>
        <n v="-207648.0"/>
        <n v="956088.0"/>
        <n v="56628.0"/>
        <n v="108402.0"/>
        <n v="557718.0"/>
        <n v="123453.0"/>
        <n v="-5759856.0"/>
        <n v="23692.0"/>
        <n v="167976.0"/>
        <n v="3.4544506E7"/>
        <n v="703494.0"/>
        <n v="842940.0"/>
        <n v="3374887.0"/>
        <n v="92610.0"/>
        <n v="14268.0"/>
        <n v="5569740.0"/>
        <n v="1113195.0"/>
        <n v="1867320.0"/>
        <n v="313911.0"/>
        <n v="-232146.0"/>
        <n v="-1355643.0"/>
        <n v="156510.0"/>
        <n v="531225.0"/>
        <n v="1079550.0"/>
        <n v="774837.0"/>
        <n v="626346.0"/>
        <n v="-47520.0"/>
        <n v="-190953.0"/>
        <n v="-227205.0"/>
        <n v="-6970455.0"/>
        <n v="100602.0"/>
        <n v="10638.0"/>
        <n v="-704646.0"/>
        <n v="1127520.0"/>
        <n v="122910.0"/>
        <n v="33768.0"/>
        <n v="1548426.0"/>
        <n v="240084.0"/>
        <n v="20394.0"/>
        <n v="23265.0"/>
        <n v="954.0"/>
        <n v="213579.0"/>
        <n v="539775.0"/>
        <n v="472788.0"/>
        <n v="4300695.0"/>
        <n v="-400806.0"/>
        <n v="667917.0"/>
        <n v="-19872.0"/>
        <n v="785700.0"/>
        <n v="-87744.0"/>
        <n v="2517120.0"/>
        <n v="418416.0"/>
        <n v="572250.0"/>
        <n v="1009113.0"/>
        <n v="574002.0"/>
        <n v="5256405.0"/>
        <n v="429225.0"/>
        <n v="-93150.0"/>
        <n v="8760.0"/>
        <n v="1799940.0"/>
        <n v="-1202670.0"/>
        <n v="77679.0"/>
        <n v="610317.0"/>
        <n v="150423.0"/>
        <n v="-164417.0"/>
        <n v="163176.0"/>
        <n v="6106932.0"/>
        <n v="-369936.0"/>
        <n v="89280.0"/>
        <n v="747652.0"/>
        <n v="1784745.0"/>
        <n v="2125845.0"/>
        <n v="115552.0"/>
        <n v="515484.0"/>
        <n v="199443.0"/>
        <n v="134043.0"/>
        <n v="-148086.0"/>
        <n v="308646.0"/>
        <n v="473664.0"/>
        <n v="487026.0"/>
        <n v="432864.0"/>
        <n v="20271.0"/>
        <n v="1376838.0"/>
        <n v="-233739.0"/>
        <n v="368997.0"/>
        <n v="260064.0"/>
        <n v="63336.0"/>
        <n v="176612.0"/>
        <n v="474000.0"/>
        <n v="1140174.0"/>
        <n v="-86382.0"/>
        <n v="237946.0"/>
        <n v="64224.0"/>
        <n v="138264.0"/>
        <n v="560490.0"/>
        <n v="-303534.0"/>
        <n v="323946.0"/>
        <n v="6100731.0"/>
        <n v="41004.0"/>
        <n v="235200.0"/>
        <n v="226380.0"/>
        <n v="-1490179.0"/>
        <n v="124200.0"/>
        <n v="34538.0"/>
        <n v="117249.0"/>
        <n v="154752.0"/>
        <n v="1143788.0"/>
        <n v="183370.0"/>
        <n v="-8076690.0"/>
        <n v="-40176.0"/>
        <n v="88371.0"/>
        <n v="792342.0"/>
        <n v="-897534.0"/>
        <n v="2159952.0"/>
        <n v="266616.0"/>
        <n v="123291.0"/>
        <n v="9532425.0"/>
        <n v="883788.0"/>
        <n v="175200.0"/>
        <n v="416745.0"/>
        <n v="220155.0"/>
        <n v="-1162098.0"/>
        <n v="273000.0"/>
        <n v="88470.0"/>
        <n v="106533.0"/>
        <n v="4.199976E7"/>
        <n v="3378960.0"/>
        <n v="352872.0"/>
        <n v="55812.0"/>
        <n v="-479904.0"/>
        <n v="755487.0"/>
        <n v="2835.0"/>
        <n v="104574.0"/>
        <n v="2563974.0"/>
        <n v="1890837.0"/>
        <n v="791934.0"/>
        <n v="107388.0"/>
        <n v="108266.0"/>
        <n v="1184118.0"/>
        <n v="23166.0"/>
        <n v="2413708.0"/>
        <n v="24294.0"/>
        <n v="-272712.0"/>
        <n v="159348.0"/>
        <n v="315000.0"/>
        <n v="1903459.0"/>
        <n v="167265.0"/>
        <n v="593802.0"/>
        <n v="10489.0"/>
        <n v="2632734.0"/>
        <n v="112236.0"/>
        <n v="32197.0"/>
        <n v="69696.0"/>
        <n v="1030302.0"/>
        <n v="-707697.0"/>
        <n v="53628.0"/>
        <n v="598851.0"/>
        <n v="524832.0"/>
        <n v="-40473.0"/>
        <n v="39150.0"/>
        <n v="-3383352.0"/>
        <n v="547104.0"/>
        <n v="27468.0"/>
        <n v="100269.0"/>
        <n v="61124.0"/>
        <n v="499704.0"/>
        <n v="83511.0"/>
        <n v="164052.0"/>
        <n v="97440.0"/>
        <n v="486513.0"/>
        <n v="434385.0"/>
        <n v="11691.0"/>
        <n v="1200298.0"/>
        <n v="-400890.0"/>
        <n v="998130.0"/>
        <n v="2059344.0"/>
        <n v="323865.0"/>
        <n v="262800.0"/>
        <n v="743328.0"/>
        <n v="-103224.0"/>
        <n v="426150.0"/>
        <n v="273600.0"/>
        <n v="124992.0"/>
        <n v="-3973812.0"/>
        <n v="182022.0"/>
        <n v="3.6014485E7"/>
        <n v="209979.0"/>
        <n v="566370.0"/>
        <n v="485973.0"/>
        <n v="232638.0"/>
        <n v="178425.0"/>
        <n v="11664.0"/>
        <n v="-1.1790216E7"/>
        <n v="-1913688.0"/>
        <n v="-845145.0"/>
        <n v="114075.0"/>
        <n v="1943798.0"/>
        <n v="86047.0"/>
        <n v="73906.0"/>
        <n v="52920.0"/>
        <n v="963000.0"/>
        <n v="-12180.0"/>
        <n v="-187655.0"/>
        <n v="-1079850.0"/>
        <n v="-2922360.0"/>
        <n v="-41472.0"/>
        <n v="-94527.0"/>
        <n v="-22473.0"/>
        <n v="23706.0"/>
        <n v="664560.0"/>
        <n v="56295.0"/>
        <n v="740907.0"/>
        <n v="125820.0"/>
        <n v="-380016.0"/>
        <n v="-106722.0"/>
        <n v="725004.0"/>
        <n v="-20196.0"/>
        <n v="1278712.0"/>
        <n v="-212544.0"/>
        <n v="1330875.0"/>
        <n v="1318350.0"/>
        <n v="50445.0"/>
        <n v="349650.0"/>
        <n v="5458572.0"/>
        <n v="76522.0"/>
        <n v="112477.0"/>
        <n v="107280.0"/>
        <n v="-331470.0"/>
        <n v="98152.0"/>
        <n v="5665950.0"/>
        <n v="142200.0"/>
        <n v="1877148.0"/>
        <n v="296571.0"/>
        <n v="473058.0"/>
        <n v="202446.0"/>
        <n v="224616.0"/>
        <n v="1155528.0"/>
        <n v="101483.0"/>
        <n v="134865.0"/>
        <n v="-2072100.0"/>
        <n v="266490.0"/>
        <n v="-9655650.0"/>
        <n v="-82860.0"/>
        <n v="310500.0"/>
        <n v="-1754707.0"/>
        <n v="287910.0"/>
        <n v="-231600.0"/>
        <n v="-622764.0"/>
        <n v="367920.0"/>
        <n v="208777.0"/>
        <n v="613824.0"/>
        <n v="712425.0"/>
        <n v="2947554.0"/>
        <n v="-425520.0"/>
        <n v="228582.0"/>
        <n v="110292.0"/>
        <n v="-32436.0"/>
        <n v="-212940.0"/>
        <n v="-332073.0"/>
        <n v="245605.0"/>
        <n v="94358.0"/>
        <n v="1267530.0"/>
        <n v="2206344.0"/>
        <n v="-2151465.0"/>
        <n v="-204692.0"/>
        <n v="-537264.0"/>
        <n v="24708.0"/>
        <n v="239169.0"/>
        <n v="1349325.0"/>
        <n v="4464652.0"/>
        <n v="-302043.0"/>
        <n v="3788850.0"/>
        <n v="-1424115.0"/>
        <n v="1307700.0"/>
        <n v="-310860.0"/>
        <n v="-1482027.0"/>
        <n v="103362.0"/>
        <n v="2196054.0"/>
        <n v="570570.0"/>
        <n v="13491.0"/>
        <n v="-193442.0"/>
        <n v="-21294.0"/>
        <n v="22599.0"/>
        <n v="289971.0"/>
        <n v="220353.0"/>
        <n v="-3617640.0"/>
        <n v="155112.0"/>
        <n v="24486.0"/>
        <n v="377970.0"/>
        <n v="267840.0"/>
        <n v="3669232.0"/>
        <n v="129654.0"/>
        <n v="83070.0"/>
        <n v="275970.0"/>
        <n v="88777.0"/>
        <n v="130548.0"/>
        <n v="167664.0"/>
        <n v="43953.0"/>
        <n v="117750.0"/>
        <n v="13188.0"/>
        <n v="224721.0"/>
        <n v="1863000.0"/>
        <n v="-554316.0"/>
        <n v="914328.0"/>
        <n v="-2519790.0"/>
        <n v="101100.0"/>
        <n v="83349.0"/>
        <n v="-912542.0"/>
        <n v="819990.0"/>
        <n v="136968.0"/>
        <n v="147937.0"/>
        <n v="277704.0"/>
        <n v="1068714.0"/>
        <n v="343356.0"/>
        <n v="46464.0"/>
        <n v="4391640.0"/>
        <n v="3897.0"/>
        <n v="45216.0"/>
        <n v="5674110.0"/>
        <n v="330708.0"/>
        <n v="1871712.0"/>
        <n v="-1248075.0"/>
        <n v="111564.0"/>
        <n v="196060.0"/>
        <n v="89982.0"/>
        <n v="2759925.0"/>
        <n v="120978.0"/>
        <n v="207858.0"/>
        <n v="-2451774.0"/>
        <n v="5049525.0"/>
        <n v="55116.0"/>
        <n v="5624887.0"/>
        <n v="37719.0"/>
        <n v="2195820.0"/>
        <n v="14742.0"/>
        <n v="971838.0"/>
        <n v="479760.0"/>
        <n v="155610.0"/>
        <n v="216000.0"/>
        <n v="-61704.0"/>
        <n v="-2.7764196E7"/>
        <n v="129024.0"/>
        <n v="48242.0"/>
        <n v="104796.0"/>
        <n v="237360.0"/>
        <n v="2019810.0"/>
        <n v="36432.0"/>
        <n v="192226.0"/>
        <n v="98235.0"/>
        <n v="234156.0"/>
        <n v="1216971.0"/>
        <n v="121800.0"/>
        <n v="48336.0"/>
        <n v="90396.0"/>
        <n v="-97944.0"/>
        <n v="665496.0"/>
        <n v="-77976.0"/>
        <n v="-546615.0"/>
        <n v="431325.0"/>
        <n v="1134936.0"/>
        <n v="301276.0"/>
        <n v="69342.0"/>
        <n v="52002.0"/>
        <n v="-478716.0"/>
        <n v="182700.0"/>
        <n v="64464.0"/>
        <n v="575700.0"/>
        <n v="1575342.0"/>
        <n v="821137.0"/>
        <n v="-11622.0"/>
        <n v="-2180262.0"/>
        <n v="12960.0"/>
        <n v="3.5489727E7"/>
        <n v="55854.0"/>
        <n v="600054.0"/>
        <n v="49302.0"/>
        <n v="125286.0"/>
        <n v="363528.0"/>
        <n v="207690.0"/>
        <n v="94284.0"/>
        <n v="135082.0"/>
        <n v="62086.0"/>
        <n v="30406.0"/>
        <n v="119718.0"/>
        <n v="-1007055.0"/>
        <n v="48924.0"/>
        <n v="825876.0"/>
        <n v="1166202.0"/>
        <n v="-734324.0"/>
        <n v="206946.0"/>
        <n v="22932.0"/>
        <n v="48720.0"/>
        <n v="-871998.0"/>
        <n v="33756.0"/>
        <n v="318420.0"/>
        <n v="2201850.0"/>
        <n v="269850.0"/>
        <n v="49014.0"/>
        <n v="194805.0"/>
        <n v="29565.0"/>
        <n v="-1009080.0"/>
        <n v="-191880.0"/>
        <n v="42120.0"/>
        <n v="-1902888.0"/>
        <n v="88056.0"/>
        <n v="-1.2217248E7"/>
        <n v="106020.0"/>
        <n v="129930.0"/>
        <n v="12096.0"/>
        <n v="125307.0"/>
        <n v="-521370.0"/>
        <n v="-313335.0"/>
        <n v="35928.0"/>
        <n v="1226160.0"/>
        <n v="524948.0"/>
        <n v="169875.0"/>
        <n v="568764.0"/>
        <n v="-32634.0"/>
        <n v="970110.0"/>
        <n v="-310500.0"/>
        <n v="-207240.0"/>
        <n v="941733.0"/>
        <n v="623659.0"/>
        <n v="38970.0"/>
        <n v="-477918.0"/>
        <n v="85434.0"/>
        <n v="149202.0"/>
        <n v="335664.0"/>
        <n v="-152604.0"/>
        <n v="-30162.0"/>
        <n v="-2131065.0"/>
        <n v="19422.0"/>
        <n v="508950.0"/>
        <n v="175365.0"/>
        <n v="1255995.0"/>
        <n v="239274.0"/>
        <n v="-56808.0"/>
        <n v="188748.0"/>
        <n v="90252.0"/>
        <n v="80955.0"/>
        <n v="41076.0"/>
        <n v="-54004.0"/>
        <n v="-1133937.0"/>
        <n v="-2474307.0"/>
        <n v="31500.0"/>
        <n v="-660285.0"/>
        <n v="-1069443.0"/>
        <n v="521798.0"/>
        <n v="4804758.0"/>
        <n v="-26658.0"/>
        <n v="472068.0"/>
        <n v="15249.0"/>
        <n v="50160.0"/>
        <n v="30072.0"/>
        <n v="35280.0"/>
        <n v="78039.0"/>
        <n v="112041.0"/>
        <n v="174394.0"/>
        <n v="25707.0"/>
        <n v="212160.0"/>
        <n v="-49080.0"/>
        <n v="-79398.0"/>
        <n v="228816.0"/>
        <n v="420288.0"/>
        <n v="885528.0"/>
        <n v="1.7399782E7"/>
        <n v="329917.0"/>
        <n v="463449.0"/>
        <n v="1320449.0"/>
        <n v="23550.0"/>
        <n v="635880.0"/>
        <n v="-1975752.0"/>
        <n v="197358.0"/>
        <n v="-416880.0"/>
        <n v="28704.0"/>
        <n v="137907.0"/>
        <n v="216270.0"/>
        <n v="-306528.0"/>
        <n v="52560.0"/>
        <n v="51600.0"/>
        <n v="148800.0"/>
        <n v="-1859970.0"/>
        <n v="35802.0"/>
        <n v="702000.0"/>
        <n v="44388.0"/>
        <n v="403515.0"/>
        <n v="-147312.0"/>
        <n v="124542.0"/>
        <n v="6258.0"/>
        <n v="-114180.0"/>
        <n v="446535.0"/>
        <n v="730516.0"/>
        <n v="-662193.0"/>
        <n v="-77640.0"/>
        <n v="386232.0"/>
        <n v="67158.0"/>
        <n v="82824.0"/>
        <n v="3608472.0"/>
        <n v="296982.0"/>
        <n v="199584.0"/>
        <n v="-324216.0"/>
        <n v="37012.0"/>
        <n v="143100.0"/>
        <n v="-71528.0"/>
        <n v="259860.0"/>
        <n v="283489.0"/>
        <n v="-32472.0"/>
        <n v="391050.0"/>
        <n v="355752.0"/>
        <n v="226296.0"/>
        <n v="1056615.0"/>
        <n v="223800.0"/>
        <n v="2696232.0"/>
        <n v="184884.0"/>
        <n v="-33675.0"/>
        <n v="75192.0"/>
        <n v="-487620.0"/>
        <n v="4091880.0"/>
        <n v="-186219.0"/>
        <n v="407499.0"/>
        <n v="-88304.0"/>
        <n v="464940.0"/>
        <n v="-48609.0"/>
        <n v="822906.0"/>
        <n v="2695950.0"/>
        <n v="333576.0"/>
        <n v="-298776.0"/>
        <n v="2585076.0"/>
        <n v="193536.0"/>
        <n v="1293750.0"/>
        <n v="-62940.0"/>
        <n v="244530.0"/>
        <n v="2227419.0"/>
        <n v="-367146.0"/>
        <n v="1.6799952E7"/>
        <n v="36603.0"/>
        <n v="1379520.0"/>
        <n v="302325.0"/>
        <n v="49968.0"/>
        <n v="2281770.0"/>
        <n v="93600.0"/>
        <n v="179700.0"/>
        <n v="-1272348.0"/>
        <n v="-107986.0"/>
        <n v="87630.0"/>
        <n v="356346.0"/>
        <n v="1743637.0"/>
        <n v="98010.0"/>
        <n v="2538.0"/>
        <n v="169722.0"/>
        <n v="-1331760.0"/>
        <n v="260631.0"/>
        <n v="2264760.0"/>
        <n v="-500373.0"/>
        <n v="-25128.0"/>
        <n v="1.05147E7"/>
        <n v="92322.0"/>
        <n v="1459539.0"/>
        <n v="752814.0"/>
        <n v="375900.0"/>
        <n v="1180080.0"/>
        <n v="118440.0"/>
        <n v="291525.0"/>
        <n v="-365880.0"/>
        <n v="218205.0"/>
        <n v="-129685.0"/>
        <n v="170625.0"/>
        <n v="1049985.0"/>
        <n v="139410.0"/>
        <n v="-28512.0"/>
        <n v="167970.0"/>
        <n v="119940.0"/>
        <n v="5802525.0"/>
        <n v="319950.0"/>
        <n v="529158.0"/>
        <n v="1641330.0"/>
        <n v="403128.0"/>
        <n v="191160.0"/>
        <n v="59535.0"/>
        <n v="178306.0"/>
        <n v="208992.0"/>
        <n v="176232.0"/>
        <n v="447120.0"/>
        <n v="-226200.0"/>
        <n v="9799515.0"/>
        <n v="-573237.0"/>
        <n v="-192384.0"/>
        <n v="34866.0"/>
        <n v="1320795.0"/>
        <n v="280836.0"/>
        <n v="58968.0"/>
        <n v="-42462.0"/>
        <n v="311712.0"/>
        <n v="5466892.0"/>
        <n v="167916.0"/>
        <n v="-1807695.0"/>
        <n v="-70128.0"/>
        <n v="140940.0"/>
        <n v="-5350920.0"/>
        <n v="76941.0"/>
        <n v="-350460.0"/>
        <n v="235872.0"/>
        <n v="105066.0"/>
        <n v="239382.0"/>
        <n v="41850.0"/>
        <n v="158760.0"/>
        <n v="461808.0"/>
        <n v="1133622.0"/>
        <n v="3401919.0"/>
        <n v="56616.0"/>
        <n v="2417850.0"/>
        <n v="430794.0"/>
        <n v="84024.0"/>
        <n v="524610.0"/>
        <n v="704295.0"/>
        <n v="34766.0"/>
        <n v="52461.0"/>
        <n v="-417420.0"/>
        <n v="2598525.0"/>
        <n v="-3255720.0"/>
        <n v="119556.0"/>
        <n v="-204732.0"/>
        <n v="507776.0"/>
        <n v="-32256.0"/>
        <n v="1079865.0"/>
        <n v="263172.0"/>
        <n v="1988847.0"/>
        <n v="-136416.0"/>
        <n v="647987.0"/>
        <n v="776385.0"/>
        <n v="295974.0"/>
        <n v="59136.0"/>
        <n v="-68094.0"/>
        <n v="125715.0"/>
        <n v="1704591.0"/>
        <n v="-40005.0"/>
        <n v="101304.0"/>
        <n v="208170.0"/>
        <n v="1254690.0"/>
        <n v="-2414400.0"/>
        <n v="951552.0"/>
        <n v="-1788468.0"/>
        <n v="120528.0"/>
        <n v="528675.0"/>
        <n v="-399360.0"/>
        <n v="34620.0"/>
        <n v="144985.0"/>
        <n v="30624.0"/>
        <n v="61546.0"/>
        <n v="1212645.0"/>
        <n v="-1770174.0"/>
        <n v="5018265.0"/>
        <n v="-27442.0"/>
        <n v="-199764.0"/>
        <n v="-3203361.0"/>
        <n v="106470.0"/>
        <n v="815292.0"/>
        <n v="104832.0"/>
        <n v="56118.0"/>
        <n v="245430.0"/>
        <n v="49500.0"/>
        <n v="2296228.0"/>
        <n v="211470.0"/>
        <n v="1615824.0"/>
        <n v="782100.0"/>
        <n v="403536.0"/>
        <n v="-57825.0"/>
        <n v="1360800.0"/>
        <n v="120696.0"/>
        <n v="20124.0"/>
        <n v="8280.0"/>
        <n v="228096.0"/>
        <n v="-121176.0"/>
        <n v="-326898.0"/>
        <n v="84942.0"/>
        <n v="503658.0"/>
        <n v="336672.0"/>
        <n v="91560.0"/>
        <n v="-20064.0"/>
        <n v="191940.0"/>
        <n v="907452.0"/>
        <n v="21978.0"/>
        <n v="250551.0"/>
        <n v="130072.0"/>
        <n v="1455205.0"/>
        <n v="182102.0"/>
        <n v="584820.0"/>
        <n v="842628.0"/>
        <n v="379404.0"/>
        <n v="1851822.0"/>
        <n v="7554600.0"/>
        <n v="-294030.0"/>
        <n v="-143400.0"/>
        <n v="-418968.0"/>
        <n v="255402.0"/>
        <n v="-392544.0"/>
        <n v="-763056.0"/>
        <n v="-91335.0"/>
        <n v="-271323.0"/>
        <n v="84240.0"/>
        <n v="135257.0"/>
        <n v="667056.0"/>
        <n v="56541.0"/>
        <n v="53613.0"/>
        <n v="192474.0"/>
        <n v="591382.0"/>
        <n v="173790.0"/>
        <n v="6961.0"/>
        <n v="146958.0"/>
        <n v="-115641.0"/>
        <n v="182637.0"/>
        <n v="188985.0"/>
        <n v="1816584.0"/>
        <n v="34086.0"/>
        <n v="539964.0"/>
        <n v="310998.0"/>
        <n v="4370667.0"/>
        <n v="145678.0"/>
        <n v="210657.0"/>
        <n v="97980.0"/>
        <n v="13572.0"/>
        <n v="420048.0"/>
        <n v="92520.0"/>
        <n v="6749775.0"/>
        <n v="506655.0"/>
        <n v="292776.0"/>
        <n v="47355.0"/>
        <n v="2968812.0"/>
        <n v="1188.0"/>
        <n v="580875.0"/>
        <n v="134955.0"/>
        <n v="309918.0"/>
        <n v="3386025.0"/>
        <n v="129540.0"/>
        <n v="49140.0"/>
        <n v="76923.0"/>
        <n v="1099815.0"/>
        <n v="-217176.0"/>
        <n v="-53994.0"/>
        <n v="115479.0"/>
        <n v="12337.0"/>
        <n v="-117750.0"/>
        <n v="1.4174797E7"/>
        <n v="-71438.0"/>
        <n v="-406944.0"/>
        <n v="141729.0"/>
        <n v="772462.0"/>
        <n v="-91728.0"/>
        <n v="74925.0"/>
        <n v="53568.0"/>
        <n v="-199680.0"/>
        <n v="1619325.0"/>
        <n v="223128.0"/>
        <n v="1088016.0"/>
        <n v="260280.0"/>
        <n v="22008.0"/>
        <n v="-507060.0"/>
        <n v="-538272.0"/>
        <n v="-4787874.0"/>
        <n v="107730.0"/>
        <n v="571296.0"/>
        <n v="186259.0"/>
        <n v="152460.0"/>
        <n v="15267.0"/>
        <n v="103414.0"/>
        <n v="76995.0"/>
        <n v="1195380.0"/>
        <n v="43254.0"/>
        <n v="750519.0"/>
        <n v="48006.0"/>
        <n v="256620.0"/>
        <n v="787395.0"/>
        <n v="199867.0"/>
        <n v="325764.0"/>
        <n v="514410.0"/>
        <n v="186480.0"/>
        <n v="71910.0"/>
        <n v="-1730316.0"/>
        <n v="-431946.0"/>
        <n v="-57312.0"/>
        <n v="47481.0"/>
        <n v="273528.0"/>
        <n v="166290.0"/>
        <n v="151317.0"/>
        <n v="1349460.0"/>
        <n v="683088.0"/>
        <n v="4208850.0"/>
        <n v="62478.0"/>
        <n v="163350.0"/>
        <n v="206820.0"/>
        <n v="381024.0"/>
        <n v="260700.0"/>
        <n v="715959.0"/>
        <n v="-70146.0"/>
        <n v="160191.0"/>
        <n v="63375.0"/>
        <n v="591402.0"/>
        <n v="49648.0"/>
        <n v="52493.0"/>
        <n v="372855.0"/>
        <n v="-21528.0"/>
        <n v="67470.0"/>
        <n v="1807659.0"/>
        <n v="535164.0"/>
        <n v="1893375.0"/>
        <n v="60630.0"/>
        <n v="647640.0"/>
        <n v="2960295.0"/>
        <n v="20988.0"/>
        <n v="62520.0"/>
        <n v="-19410.0"/>
        <n v="130578.0"/>
        <n v="544252.0"/>
        <n v="158256.0"/>
        <n v="157680.0"/>
        <n v="2028285.0"/>
        <n v="374970.0"/>
        <n v="45360.0"/>
        <n v="38880.0"/>
        <n v="5460.0"/>
        <n v="50232.0"/>
        <n v="230895.0"/>
        <n v="15012.0"/>
        <n v="172704.0"/>
        <n v="39618.0"/>
        <n v="-124740.0"/>
        <n v="-282546.0"/>
        <n v="-1672493.0"/>
        <n v="465234.0"/>
        <n v="414120.0"/>
        <n v="161100.0"/>
        <n v="726862.0"/>
        <n v="1227648.0"/>
        <n v="145371.0"/>
        <n v="4734.0"/>
        <n v="481425.0"/>
        <n v="1249710.0"/>
        <n v="72036.0"/>
        <n v="5832192.0"/>
        <n v="105988.0"/>
        <n v="2879952.0"/>
        <n v="605556.0"/>
        <n v="411547.0"/>
        <n v="343035.0"/>
        <n v="1452816.0"/>
        <n v="137970.0"/>
        <n v="-148200.0"/>
        <n v="-1171170.0"/>
        <n v="10665.0"/>
        <n v="-5676000.0"/>
        <n v="-301356.0"/>
        <n v="396427.0"/>
        <n v="46818.0"/>
        <n v="2480244.0"/>
        <n v="499758.0"/>
        <n v="-485510.0"/>
        <n v="1085370.0"/>
        <n v="99468.0"/>
        <n v="1364643.0"/>
        <n v="47073.0"/>
        <n v="500364.0"/>
        <n v="230283.0"/>
        <n v="70560.0"/>
        <n v="351288.0"/>
        <n v="574857.0"/>
        <n v="453576.0"/>
        <n v="28497.0"/>
        <n v="-98505.0"/>
        <n v="691740.0"/>
        <n v="106069.0"/>
        <n v="59656.0"/>
        <n v="886725.0"/>
        <n v="277158.0"/>
        <n v="235791.0"/>
        <n v="263016.0"/>
        <n v="192384.0"/>
        <n v="80010.0"/>
        <n v="3501.0"/>
        <n v="2049264.0"/>
        <n v="54444.0"/>
        <n v="961092.0"/>
        <n v="-118800.0"/>
        <n v="67176.0"/>
        <n v="-45549.0"/>
        <n v="288834.0"/>
        <n v="-993453.0"/>
        <n v="787469.0"/>
        <n v="-121470.0"/>
        <n v="-3833813.0"/>
        <n v="4295754.0"/>
        <n v="41976.0"/>
        <n v="70227.0"/>
        <n v="62622.0"/>
        <n v="-123552.0"/>
        <n v="226737.0"/>
        <n v="-2298036.0"/>
        <n v="160704.0"/>
        <n v="534357.0"/>
        <n v="114219.0"/>
        <n v="734895.0"/>
        <n v="-844662.0"/>
        <n v="-741564.0"/>
        <n v="1058316.0"/>
        <n v="-207702.0"/>
        <n v="270144.0"/>
        <n v="107964.0"/>
        <n v="655263.0"/>
        <n v="181440.0"/>
        <n v="76563.0"/>
        <n v="-32064.0"/>
        <n v="1492344.0"/>
        <n v="-51183.0"/>
        <n v="455880.0"/>
        <n v="173956.0"/>
        <n v="1349322.0"/>
        <n v="825120.0"/>
        <n v="59859.0"/>
        <n v="52590.0"/>
        <n v="955290.0"/>
        <n v="-310365.0"/>
        <n v="2706615.0"/>
        <n v="175560.0"/>
        <n v="320760.0"/>
        <n v="-5095575.0"/>
        <n v="-119940.0"/>
        <n v="-39816.0"/>
        <n v="127746.0"/>
        <n v="-276696.0"/>
        <n v="147492.0"/>
        <n v="679833.0"/>
        <n v="958095.0"/>
        <n v="-2590992.0"/>
        <n v="130995.0"/>
        <n v="-499800.0"/>
        <n v="4215240.0"/>
        <n v="2382.0"/>
        <n v="942300.0"/>
        <n v="168090.0"/>
        <n v="-599292.0"/>
        <n v="173880.0"/>
        <n v="265009.0"/>
        <n v="118827.0"/>
        <n v="1312237.0"/>
        <n v="24624.0"/>
        <n v="1477872.0"/>
        <n v="73656.0"/>
        <n v="123750.0"/>
        <n v="659934.0"/>
        <n v="223060.0"/>
        <n v="168606.0"/>
        <n v="1502940.0"/>
        <n v="-439164.0"/>
        <n v="15930.0"/>
        <n v="314505.0"/>
        <n v="431784.0"/>
        <n v="17199.0"/>
        <n v="208800.0"/>
        <n v="-164220.0"/>
        <n v="93096.0"/>
        <n v="419580.0"/>
        <n v="-325215.0"/>
        <n v="84172.0"/>
        <n v="-248094.0"/>
        <n v="-793362.0"/>
        <n v="122148.0"/>
        <n v="-184320.0"/>
        <n v="82500.0"/>
        <n v="121495.0"/>
        <n v="-41832.0"/>
        <n v="-1229100.0"/>
        <n v="-846720.0"/>
        <n v="339276.0"/>
        <n v="239904.0"/>
        <n v="-3877524.0"/>
        <n v="-415404.0"/>
        <n v="50835.0"/>
        <n v="-1018143.0"/>
        <n v="35952.0"/>
        <n v="-71964.0"/>
        <n v="920736.0"/>
        <n v="34629.0"/>
        <n v="1067430.0"/>
        <n v="16002.0"/>
        <n v="164100.0"/>
        <n v="81354.0"/>
        <n v="86265.0"/>
        <n v="148590.0"/>
        <n v="34242.0"/>
        <n v="2.1231444E7"/>
        <n v="456624.0"/>
        <n v="508597.0"/>
        <n v="9774.0"/>
        <n v="-292050.0"/>
        <n v="-263476.0"/>
        <n v="294372.0"/>
        <n v="-200136.0"/>
        <n v="468666.0"/>
        <n v="149925.0"/>
        <n v="-40496.0"/>
        <n v="-189420.0"/>
        <n v="-2244461.0"/>
        <n v="464877.0"/>
        <n v="14202.0"/>
        <n v="181467.0"/>
        <n v="426546.0"/>
        <n v="4557060.0"/>
        <n v="148028.0"/>
        <n v="522207.0"/>
        <n v="-1137672.0"/>
        <n v="78498.0"/>
        <n v="212550.0"/>
        <n v="-701955.0"/>
        <n v="332304.0"/>
        <n v="-1353726.0"/>
        <n v="465669.0"/>
        <n v="615324.0"/>
        <n v="-1.14147E7"/>
        <n v="-224604.0"/>
        <n v="168345.0"/>
        <n v="105259.0"/>
        <n v="61722.0"/>
        <n v="374049.0"/>
        <n v="38016.0"/>
        <n v="77952.0"/>
        <n v="820368.0"/>
        <n v="306787.0"/>
        <n v="131058.0"/>
        <n v="130752.0"/>
        <n v="1007820.0"/>
        <n v="1724400.0"/>
        <n v="98832.0"/>
        <n v="-18267.0"/>
        <n v="54990.0"/>
        <n v="-2495903.0"/>
        <n v="-262845.0"/>
        <n v="-372645.0"/>
        <n v="435000.0"/>
        <n v="101985.0"/>
        <n v="-97416.0"/>
        <n v="-174933.0"/>
        <n v="174744.0"/>
        <n v="50286.0"/>
        <n v="4710879.0"/>
        <n v="1383552.0"/>
        <n v="63990.0"/>
        <n v="59130.0"/>
        <n v="-950647.0"/>
        <n v="350892.0"/>
        <n v="56376.0"/>
        <n v="1211040.0"/>
        <n v="183120.0"/>
        <n v="80028.0"/>
        <n v="-290073.0"/>
        <n v="-111900.0"/>
        <n v="26814.0"/>
        <n v="404775.0"/>
        <n v="-946638.0"/>
        <n v="-109882.0"/>
        <n v="-36846.0"/>
        <n v="227940.0"/>
        <n v="556173.0"/>
        <n v="1354410.0"/>
        <n v="449775.0"/>
        <n v="338778.0"/>
        <n v="352464.0"/>
        <n v="173376.0"/>
        <n v="-491760.0"/>
        <n v="-191677.0"/>
        <n v="-4511025.0"/>
        <n v="10797.0"/>
        <n v="231120.0"/>
        <n v="53928.0"/>
        <n v="326032.0"/>
        <n v="213003.0"/>
        <n v="351828.0"/>
        <n v="219963.0"/>
        <n v="208728.0"/>
        <n v="104058.0"/>
        <n v="981525.0"/>
        <n v="933660.0"/>
        <n v="-4757292.0"/>
        <n v="-116622.0"/>
        <n v="82260.0"/>
        <n v="280260.0"/>
        <n v="-180096.0"/>
        <n v="-515880.0"/>
        <n v="66825.0"/>
        <n v="208026.0"/>
        <n v="126675.0"/>
        <n v="46161.0"/>
        <n v="133830.0"/>
        <n v="876960.0"/>
        <n v="-2369075.0"/>
        <n v="194376.0"/>
        <n v="56280.0"/>
        <n v="9540004.0"/>
        <n v="81512.0"/>
        <n v="1.1279436E7"/>
        <n v="99882.0"/>
        <n v="53650.0"/>
        <n v="504063.0"/>
        <n v="943950.0"/>
        <n v="-48654.0"/>
        <n v="13650.0"/>
        <n v="10185.0"/>
        <n v="25704.0"/>
        <n v="137767.0"/>
        <n v="24840.0"/>
        <n v="116460.0"/>
        <n v="77940.0"/>
        <n v="53922.0"/>
        <n v="78044.0"/>
        <n v="787671.0"/>
        <n v="72243.0"/>
        <n v="4607172.0"/>
        <n v="2041200.0"/>
        <n v="126792.0"/>
        <n v="1510974.0"/>
        <n v="5813514.0"/>
        <n v="1970325.0"/>
        <n v="4418232.0"/>
        <n v="3892946.0"/>
        <n v="237237.0"/>
        <n v="150870.0"/>
        <n v="201780.0"/>
        <n v="99528.0"/>
        <n v="456675.0"/>
        <n v="-193176.0"/>
        <n v="68172.0"/>
        <n v="2851200.0"/>
        <n v="149478.0"/>
        <n v="88704.0"/>
        <n v="99495.0"/>
        <n v="185370.0"/>
        <n v="-941587.0"/>
        <n v="118782.0"/>
        <n v="509082.0"/>
        <n v="-1494329.0"/>
        <n v="25965.0"/>
        <n v="5511.0"/>
        <n v="15750.0"/>
        <n v="391644.0"/>
        <n v="24084.0"/>
        <n v="-2509776.0"/>
        <n v="1263528.0"/>
        <n v="1755156.0"/>
        <n v="190800.0"/>
        <n v="46872.0"/>
        <n v="57672.0"/>
        <n v="1103172.0"/>
        <n v="-51930.0"/>
        <n v="28080.0"/>
        <n v="7228035.0"/>
        <n v="356616.0"/>
        <n v="1612178.0"/>
        <n v="115020.0"/>
        <n v="1946587.0"/>
        <n v="-166037.0"/>
        <n v="615195.0"/>
        <n v="453951.0"/>
        <n v="1325922.0"/>
        <n v="614550.0"/>
        <n v="237120.0"/>
        <n v="128310.0"/>
        <n v="411516.0"/>
        <n v="558279.0"/>
        <n v="250698.0"/>
        <n v="68809.0"/>
        <n v="299850.0"/>
        <n v="83916.0"/>
        <n v="113760.0"/>
        <n v="-90072.0"/>
        <n v="514387.0"/>
        <n v="55404.0"/>
        <n v="-146412.0"/>
        <n v="4605.0"/>
        <n v="28764.0"/>
        <n v="1217601.0"/>
        <n v="115500.0"/>
        <n v="-399528.0"/>
        <n v="55272.0"/>
        <n v="44022.0"/>
        <n v="-1437345.0"/>
        <n v="2149545.0"/>
        <n v="112560.0"/>
        <n v="-1.0948707E7"/>
        <n v="312750.0"/>
        <n v="844860.0"/>
        <n v="76845.0"/>
        <n v="757350.0"/>
        <n v="337770.0"/>
        <n v="268365.0"/>
        <n v="104328.0"/>
        <n v="-52731.0"/>
        <n v="2624738.0"/>
        <n v="15504.0"/>
        <n v="257400.0"/>
        <n v="-72672.0"/>
        <n v="34362.0"/>
        <n v="67104.0"/>
        <n v="1264410.0"/>
        <n v="-374976.0"/>
        <n v="299970.0"/>
        <n v="-1441719.0"/>
        <n v="-3767796.0"/>
        <n v="67432.0"/>
        <n v="-173808.0"/>
        <n v="-2047343.0"/>
        <n v="994896.0"/>
        <n v="1877970.0"/>
        <n v="-3376464.0"/>
        <n v="-30523.0"/>
        <n v="464700.0"/>
        <n v="159432.0"/>
        <n v="17712.0"/>
        <n v="143010.0"/>
        <n v="136584.0"/>
        <n v="116640.0"/>
        <n v="1070847.0"/>
        <n v="1127700.0"/>
        <n v="-392940.0"/>
        <n v="182670.0"/>
        <n v="-1735587.0"/>
        <n v="-67350.0"/>
        <n v="283095.0"/>
        <n v="75504.0"/>
        <n v="143532.0"/>
        <n v="142632.0"/>
        <n v="-602712.0"/>
        <n v="4967865.0"/>
        <n v="1.2599964E8"/>
        <n v="252620.0"/>
        <n v="-442680.0"/>
        <n v="76284.0"/>
        <n v="1398348.0"/>
        <n v="-359058.0"/>
        <n v="518085.0"/>
        <n v="291291.0"/>
        <n v="209760.0"/>
        <n v="3.8879352E7"/>
        <n v="39042.0"/>
        <n v="12743.0"/>
        <n v="-1.40742E7"/>
        <n v="-137724.0"/>
        <n v="-223800.0"/>
        <n v="216375.0"/>
        <n v="14004.0"/>
        <n v="132912.0"/>
        <n v="76032.0"/>
        <n v="-484800.0"/>
        <n v="-1017765.0"/>
        <n v="304479.0"/>
        <n v="-374436.0"/>
        <n v="89700.0"/>
        <n v="-233766.0"/>
        <n v="2376.0"/>
        <n v="-65688.0"/>
        <n v="-2862783.0"/>
        <n v="-393408.0"/>
        <n v="-40950.0"/>
        <n v="-94500.0"/>
        <n v="203823.0"/>
        <n v="51975.0"/>
        <n v="10020.0"/>
        <n v="310464.0"/>
        <n v="399924.0"/>
        <n v="45066.0"/>
        <n v="276696.0"/>
        <n v="-2256210.0"/>
        <n v="-165008.0"/>
        <n v="359532.0"/>
        <n v="-6983520.0"/>
        <n v="171810.0"/>
        <n v="65520.0"/>
        <n v="505899.0"/>
        <n v="17856.0"/>
        <n v="187380.0"/>
        <n v="359955.0"/>
        <n v="51840.0"/>
        <n v="153888.0"/>
        <n v="196920.0"/>
        <n v="4094738.0"/>
        <n v="21546.0"/>
        <n v="89397.0"/>
        <n v="220230.0"/>
        <n v="8166262.0"/>
        <n v="839040.0"/>
        <n v="494040.0"/>
        <n v="489069.0"/>
        <n v="3778366.0"/>
        <n v="216531.0"/>
        <n v="20625.0"/>
        <n v="148176.0"/>
        <n v="1747200.0"/>
        <n v="-568728.0"/>
        <n v="1.1276402E7"/>
        <n v="2227659.0"/>
        <n v="98745.0"/>
        <n v="181470.0"/>
        <n v="3307280.0"/>
        <n v="-519615.0"/>
        <n v="239137.0"/>
        <n v="274950.0"/>
        <n v="21903.0"/>
        <n v="777519.0"/>
        <n v="118350.0"/>
        <n v="527940.0"/>
        <n v="72588.0"/>
        <n v="2.4664369E7"/>
        <n v="-139230.0"/>
        <n v="-3471174.0"/>
        <n v="441558.0"/>
        <n v="-316272.0"/>
        <n v="53460.0"/>
        <n v="4071288.0"/>
        <n v="156600.0"/>
        <n v="147240.0"/>
        <n v="145248.0"/>
        <n v="104692.0"/>
        <n v="181602.0"/>
        <n v="263718.0"/>
        <n v="83832.0"/>
        <n v="-705456.0"/>
        <n v="48096.0"/>
        <n v="33777.0"/>
        <n v="150720.0"/>
        <n v="458730.0"/>
        <n v="2674770.0"/>
        <n v="122760.0"/>
        <n v="-181755.0"/>
        <n v="323982.0"/>
        <n v="1289936.0"/>
        <n v="2430000.0"/>
        <n v="1175940.0"/>
        <n v="189116.0"/>
        <n v="20088.0"/>
        <n v="1134822.0"/>
        <n v="289440.0"/>
        <n v="1211658.0"/>
        <n v="618930.0"/>
        <n v="1135200.0"/>
        <n v="98532.0"/>
        <n v="-211392.0"/>
        <n v="390852.0"/>
        <n v="409752.0"/>
        <n v="382200.0"/>
        <n v="-400995.0"/>
        <n v="162372.0"/>
        <n v="206793.0"/>
        <n v="45513.0"/>
        <n v="57252.0"/>
        <n v="482400.0"/>
        <n v="17919.0"/>
        <n v="150948.0"/>
        <n v="482790.0"/>
        <n v="149823.0"/>
        <n v="-211215.0"/>
        <n v="52038.0"/>
        <n v="168336.0"/>
        <n v="92232.0"/>
        <n v="268191.0"/>
        <n v="1775119.0"/>
        <n v="341820.0"/>
        <n v="45318.0"/>
        <n v="144000.0"/>
        <n v="6443658.0"/>
        <n v="236988.0"/>
        <n v="39375.0"/>
        <n v="-448767.0"/>
        <n v="214434.0"/>
        <n v="-3779811.0"/>
        <n v="75537.0"/>
        <n v="-51975.0"/>
        <n v="2402379.0"/>
        <n v="200214.0"/>
        <n v="-201495.0"/>
        <n v="435488.0"/>
        <n v="1158300.0"/>
        <n v="-62643.0"/>
        <n v="246970.0"/>
        <n v="838680.0"/>
        <n v="78939.0"/>
        <n v="19575.0"/>
        <n v="123084.0"/>
        <n v="3421188.0"/>
        <n v="-216117.0"/>
        <n v="251748.0"/>
        <n v="-4381500.0"/>
        <n v="79674.0"/>
        <n v="-1463292.0"/>
        <n v="-85320.0"/>
        <n v="147420.0"/>
        <n v="-302112.0"/>
        <n v="677093.0"/>
        <n v="299520.0"/>
        <n v="194400.0"/>
        <n v="-2404428.0"/>
        <n v="791538.0"/>
        <n v="1068444.0"/>
        <n v="755280.0"/>
        <n v="-239880.0"/>
        <n v="372600.0"/>
        <n v="66600.0"/>
        <n v="189588.0"/>
        <n v="86697.0"/>
        <n v="-428967.0"/>
        <n v="393624.0"/>
        <n v="-137403.0"/>
        <n v="343602.0"/>
        <n v="294457.0"/>
        <n v="1511874.0"/>
        <n v="4488.0"/>
        <n v="302316.0"/>
        <n v="94815.0"/>
        <n v="87615.0"/>
        <n v="-266760.0"/>
        <n v="145320.0"/>
        <n v="337432.0"/>
        <n v="3293730.0"/>
        <n v="628704.0"/>
        <n v="932316.0"/>
        <n v="-436118.0"/>
        <n v="439530.0"/>
        <n v="2874879.0"/>
        <n v="-698880.0"/>
        <n v="820704.0"/>
        <n v="590112.0"/>
        <n v="444864.0"/>
        <n v="257370.0"/>
        <n v="631071.0"/>
        <n v="3307238.0"/>
        <n v="2810964.0"/>
        <n v="584640.0"/>
        <n v="20475.0"/>
        <n v="112630.0"/>
        <n v="487512.0"/>
        <n v="66915.0"/>
        <n v="-146853.0"/>
        <n v="734853.0"/>
        <n v="-49680.0"/>
        <n v="41916.0"/>
        <n v="110751.0"/>
        <n v="-103824.0"/>
        <n v="3616569.0"/>
        <n v="163644.0"/>
        <n v="122823.0"/>
        <n v="165396.0"/>
        <n v="-30852.0"/>
        <n v="224887.0"/>
        <n v="17994.0"/>
        <n v="118188.0"/>
        <n v="171756.0"/>
        <n v="18522.0"/>
        <n v="257850.0"/>
        <n v="312600.0"/>
        <n v="97200.0"/>
        <n v="376407.0"/>
        <n v="33408.0"/>
        <n v="1940760.0"/>
        <n v="-50232.0"/>
        <n v="-126441.0"/>
        <n v="-192588.0"/>
        <n v="495432.0"/>
        <n v="-68970.0"/>
        <n v="81666.0"/>
        <n v="-316029.0"/>
        <n v="130350.0"/>
        <n v="382455.0"/>
        <n v="104496.0"/>
        <n v="87979.0"/>
        <n v="1180242.0"/>
        <n v="195822.0"/>
        <n v="22572.0"/>
        <n v="8891844.0"/>
        <n v="108447.0"/>
        <n v="-70560.0"/>
        <n v="302445.0"/>
        <n v="591150.0"/>
        <n v="171678.0"/>
        <n v="377874.0"/>
        <n v="92235.0"/>
        <n v="2699946.0"/>
        <n v="35640.0"/>
        <n v="1724931.0"/>
        <n v="157716.0"/>
        <n v="-325764.0"/>
        <n v="113505.0"/>
        <n v="-58548.0"/>
        <n v="98604.0"/>
        <n v="58716.0"/>
        <n v="145728.0"/>
        <n v="406548.0"/>
        <n v="-2992614.0"/>
        <n v="5719455.0"/>
        <n v="611248.0"/>
        <n v="200220.0"/>
        <n v="50512.0"/>
        <n v="100764.0"/>
        <n v="15522.0"/>
        <n v="1428000.0"/>
        <n v="332340.0"/>
        <n v="274752.0"/>
        <n v="7919760.0"/>
        <n v="238134.0"/>
        <n v="-273330.0"/>
        <n v="253422.0"/>
        <n v="498234.0"/>
        <n v="91788.0"/>
        <n v="-11349.0"/>
        <n v="75168.0"/>
        <n v="239076.0"/>
        <n v="-30396.0"/>
        <n v="277830.0"/>
        <n v="23970.0"/>
        <n v="207400.0"/>
        <n v="90090.0"/>
        <n v="-245466.0"/>
        <n v="328320.0"/>
        <n v="377790.0"/>
        <n v="169650.0"/>
        <n v="58548.0"/>
        <n v="61290.0"/>
        <n v="815949.0"/>
        <n v="-1159995.0"/>
        <n v="100254.0"/>
        <n v="691425.0"/>
        <n v="67027.0"/>
        <n v="3543488.0"/>
        <n v="-158697.0"/>
        <n v="-28908.0"/>
        <n v="198439.0"/>
        <n v="-42408.0"/>
        <n v="-730548.0"/>
        <n v="93636.0"/>
        <n v="943740.0"/>
        <n v="34616.0"/>
        <n v="201768.0"/>
        <n v="-364140.0"/>
        <n v="1640007.0"/>
        <n v="24264.0"/>
        <n v="297381.0"/>
        <n v="233856.0"/>
        <n v="-136665.0"/>
        <n v="30591.0"/>
        <n v="191646.0"/>
        <n v="363384.0"/>
        <n v="112428.0"/>
        <n v="-144522.0"/>
        <n v="-9012.0"/>
        <n v="704928.0"/>
        <n v="-100980.0"/>
        <n v="10179.0"/>
        <n v="184926.0"/>
        <n v="24012.0"/>
        <n v="2855592.0"/>
        <n v="5718562.0"/>
        <n v="-35622.0"/>
        <n v="229230.0"/>
        <n v="90384.0"/>
        <n v="739746.0"/>
        <n v="-341153.0"/>
        <n v="63576.0"/>
        <n v="116175.0"/>
        <n v="-111591.0"/>
        <n v="1277724.0"/>
        <n v="127470.0"/>
        <n v="55020.0"/>
        <n v="50280.0"/>
        <n v="3158910.0"/>
        <n v="172380.0"/>
        <n v="51324.0"/>
        <n v="269910.0"/>
        <n v="-4565880.0"/>
        <n v="1775556.0"/>
        <n v="24765.0"/>
        <n v="-9.899967E7"/>
        <n v="124560.0"/>
        <n v="297108.0"/>
        <n v="4941122.0"/>
        <n v="936000.0"/>
        <n v="2404704.0"/>
        <n v="2.1888E7"/>
        <n v="156114.0"/>
        <n v="-1800762.0"/>
        <n v="253125.0"/>
        <n v="63612.0"/>
        <n v="-39312.0"/>
        <n v="-1732437.0"/>
        <n v="292320.0"/>
        <n v="-866349.0"/>
        <n v="521703.0"/>
        <n v="218925.0"/>
        <n v="356990.0"/>
        <n v="230670.0"/>
        <n v="-367440.0"/>
        <n v="1048800.0"/>
        <n v="446112.0"/>
        <n v="59712.0"/>
        <n v="292500.0"/>
        <n v="1506382.0"/>
        <n v="-1715301.0"/>
        <n v="575640.0"/>
        <n v="-1105592.0"/>
        <n v="4737375.0"/>
        <n v="-85491.0"/>
        <n v="844515.0"/>
        <n v="794614.0"/>
        <n v="-75768.0"/>
        <n v="40392.0"/>
        <n v="91530.0"/>
        <n v="-115938.0"/>
        <n v="-4540800.0"/>
        <n v="40716.0"/>
        <n v="94944.0"/>
        <n v="372645.0"/>
        <n v="344880.0"/>
        <n v="2255760.0"/>
        <n v="1295892.0"/>
        <n v="3338820.0"/>
        <n v="103680.0"/>
        <n v="1.0417522E7"/>
        <n v="674888.0"/>
        <n v="-463008.0"/>
        <n v="776250.0"/>
        <n v="-705874.0"/>
        <n v="6174.0"/>
        <n v="-266175.0"/>
        <n v="537966.0"/>
        <n v="607752.0"/>
        <n v="132093.0"/>
        <n v="-2069640.0"/>
        <n v="138960.0"/>
        <n v="816672.0"/>
        <n v="358479.0"/>
        <n v="507897.0"/>
        <n v="2023983.0"/>
        <n v="403956.0"/>
        <n v="8733480.0"/>
        <n v="-218304.0"/>
        <n v="1406532.0"/>
        <n v="1571292.0"/>
        <n v="9899700.0"/>
        <n v="-2300184.0"/>
        <n v="88776.0"/>
        <n v="1537497.0"/>
        <n v="121419.0"/>
        <n v="109620.0"/>
        <n v="772110.0"/>
        <n v="515790.0"/>
        <n v="307233.0"/>
        <n v="174474.0"/>
        <n v="9072.0"/>
        <n v="54882.0"/>
        <n v="87345.0"/>
        <n v="298116.0"/>
        <n v="58266.0"/>
        <n v="1988883.0"/>
        <n v="198432.0"/>
        <n v="307275.0"/>
        <n v="96480.0"/>
        <n v="1557023.0"/>
        <n v="773314.0"/>
        <n v="1052676.0"/>
        <n v="8783280.0"/>
        <n v="1209428.0"/>
        <n v="4641.0"/>
        <n v="1337385.0"/>
        <n v="242257.0"/>
        <n v="407940.0"/>
        <n v="4722627.0"/>
        <n v="2296728.0"/>
        <n v="1748964.0"/>
        <n v="230139.0"/>
        <n v="1167348.0"/>
        <n v="205790.0"/>
        <n v="404977.0"/>
        <n v="70224.0"/>
        <n v="2652039.0"/>
        <n v="34485.0"/>
        <n v="-142527.0"/>
        <n v="1215711.0"/>
        <n v="487032.0"/>
        <n v="-37260.0"/>
        <n v="-2219445.0"/>
        <n v="-2932182.0"/>
        <n v="1852105.0"/>
        <n v="51597.0"/>
        <n v="23139.0"/>
        <n v="-21420.0"/>
        <n v="-439857.0"/>
        <n v="45780.0"/>
        <n v="-176418.0"/>
        <n v="350931.0"/>
        <n v="2377935.0"/>
        <n v="235326.0"/>
        <n v="1489440.0"/>
        <n v="184275.0"/>
        <n v="338436.0"/>
        <n v="442881.0"/>
        <n v="777357.0"/>
        <n v="3314805.0"/>
        <n v="2442960.0"/>
        <n v="553932.0"/>
        <n v="422058.0"/>
        <n v="5343375.0"/>
        <n v="127537.0"/>
        <n v="25020.0"/>
        <n v="25350.0"/>
        <n v="451152.0"/>
        <n v="111857.0"/>
        <n v="-775787.0"/>
        <n v="137880.0"/>
        <n v="209115.0"/>
        <n v="1672755.0"/>
        <n v="362877.0"/>
        <n v="-2062935.0"/>
        <n v="4480282.0"/>
        <n v="31929.0"/>
        <n v="378675.0"/>
        <n v="91020.0"/>
        <n v="-477645.0"/>
        <n v="90948.0"/>
        <n v="30132.0"/>
        <n v="1021800.0"/>
        <n v="598104.0"/>
        <n v="167850.0"/>
        <n v="93849.0"/>
        <n v="-60900.0"/>
        <n v="298732.0"/>
        <n v="149184.0"/>
        <n v="54210.0"/>
        <n v="1151856.0"/>
        <n v="72240.0"/>
        <n v="2763306.0"/>
        <n v="-214969.0"/>
        <n v="100725.0"/>
        <n v="1841472.0"/>
        <n v="130572.0"/>
        <n v="299940.0"/>
        <n v="373698.0"/>
        <n v="48708.0"/>
        <n v="626778.0"/>
        <n v="117045.0"/>
        <n v="2976900.0"/>
        <n v="69458.0"/>
        <n v="157878.0"/>
        <n v="880308.0"/>
        <n v="525720.0"/>
        <n v="-4569979.0"/>
        <n v="3471174.0"/>
        <n v="-118503.0"/>
        <n v="27048.0"/>
        <n v="66811.0"/>
        <n v="65754.0"/>
        <n v="57793.0"/>
        <n v="272160.0"/>
        <n v="7.419555E7"/>
        <n v="195426.0"/>
        <n v="-4883580.0"/>
        <n v="937584.0"/>
        <n v="-2540580.0"/>
        <n v="-3963225.0"/>
        <n v="56784.0"/>
        <n v="364740.0"/>
        <n v="-452400.0"/>
        <n v="-107550.0"/>
        <n v="326880.0"/>
        <n v="35040.0"/>
        <n v="-126873.0"/>
        <n v="90432.0"/>
        <n v="-3064717.0"/>
        <n v="434475.0"/>
        <n v="-455880.0"/>
        <n v="15312.0"/>
        <n v="-114840.0"/>
        <n v="-43200.0"/>
        <n v="-3282984.0"/>
        <n v="104085.0"/>
        <n v="110682.0"/>
        <n v="233910.0"/>
        <n v="-375840.0"/>
        <n v="3033792.0"/>
        <n v="56355.0"/>
        <n v="290640.0"/>
        <n v="72624.0"/>
        <n v="46620.0"/>
        <n v="-5624888.0"/>
        <n v="221130.0"/>
        <n v="17640.0"/>
        <n v="34092.0"/>
        <n v="455406.0"/>
        <n v="1245753.0"/>
        <n v="222547.0"/>
        <n v="175192.0"/>
        <n v="-212058.0"/>
        <n v="-61083.0"/>
        <n v="1.349973E7"/>
        <n v="40338.0"/>
        <n v="2491506.0"/>
        <n v="3118284.0"/>
        <n v="280308.0"/>
        <n v="801779.0"/>
        <n v="-306702.0"/>
        <n v="1150560.0"/>
        <n v="-708813.0"/>
        <n v="276948.0"/>
        <n v="98208.0"/>
        <n v="-361539.0"/>
        <n v="785646.0"/>
        <n v="2579871.0"/>
        <n v="-5804355.0"/>
        <n v="9435150.0"/>
        <n v="62958.0"/>
        <n v="-118440.0"/>
        <n v="4698936.0"/>
        <n v="80554.0"/>
        <n v="2599938.0"/>
        <n v="2063100.0"/>
        <n v="3863916.0"/>
        <n v="383292.0"/>
        <n v="25272.0"/>
        <n v="111258.0"/>
        <n v="52650.0"/>
        <n v="-82323.0"/>
        <n v="38232.0"/>
        <n v="74592.0"/>
        <n v="30810.0"/>
        <n v="7500.0"/>
        <n v="93438.0"/>
        <n v="-181176.0"/>
        <n v="111000.0"/>
        <n v="61030.0"/>
        <n v="1011636.0"/>
        <n v="109044.0"/>
        <n v="905340.0"/>
        <n v="-29484.0"/>
        <n v="156330.0"/>
        <n v="32319.0"/>
        <n v="15426.0"/>
        <n v="379176.0"/>
        <n v="-155790.0"/>
        <n v="201474.0"/>
        <n v="123270.0"/>
        <n v="-528228.0"/>
        <n v="808826.0"/>
        <n v="-2810723.0"/>
        <n v="-582318.0"/>
        <n v="-1619370.0"/>
        <n v="-145575.0"/>
        <n v="2988909.0"/>
        <n v="33432.0"/>
        <n v="128352.0"/>
        <n v="-340263.0"/>
        <n v="87098.0"/>
        <n v="-2544555.0"/>
        <n v="59520.0"/>
        <n v="-317394.0"/>
        <n v="418662.0"/>
        <n v="-187920.0"/>
        <n v="-203700.0"/>
        <n v="1.0237752E7"/>
        <n v="46512.0"/>
        <n v="232806.0"/>
        <n v="1.019994E7"/>
        <n v="53257.0"/>
        <n v="478978.0"/>
        <n v="9153.0"/>
        <n v="668943.0"/>
        <n v="1205523.0"/>
        <n v="-3431138.0"/>
        <n v="-1.712205E7"/>
        <n v="73350.0"/>
        <n v="798525.0"/>
        <n v="818766.0"/>
        <n v="1054680.0"/>
        <n v="221319.0"/>
        <n v="78792.0"/>
        <n v="1512.0"/>
        <n v="110079.0"/>
        <n v="127980.0"/>
        <n v="104985.0"/>
        <n v="-27588.0"/>
        <n v="10395.0"/>
        <n v="-221896.0"/>
        <n v="99702.0"/>
        <n v="262860.0"/>
        <n v="38178.0"/>
        <n v="-786816.0"/>
        <n v="-99417.0"/>
        <n v="4690140.0"/>
        <n v="58023.0"/>
        <n v="199512.0"/>
        <n v="1089612.0"/>
        <n v="378472.0"/>
        <n v="-224816.0"/>
        <n v="3.7563324E7"/>
        <n v="121452.0"/>
        <n v="86574.0"/>
        <n v="563436.0"/>
        <n v="14382.0"/>
        <n v="105768.0"/>
        <n v="-1396200.0"/>
        <n v="119790.0"/>
        <n v="1957370.0"/>
        <n v="34641.0"/>
        <n v="150728.0"/>
        <n v="1359666.0"/>
        <n v="742455.0"/>
        <n v="-429408.0"/>
        <n v="504711.0"/>
        <n v="280434.0"/>
        <n v="457023.0"/>
        <n v="631116.0"/>
        <n v="2281324.0"/>
        <n v="80730.0"/>
        <n v="2.0699655E7"/>
        <n v="179970.0"/>
        <n v="-54318.0"/>
        <n v="103320.0"/>
        <n v="316470.0"/>
        <n v="129528.0"/>
        <n v="85248.0"/>
        <n v="62654.0"/>
        <n v="27240.0"/>
        <n v="366912.0"/>
        <n v="1.1465727E7"/>
        <n v="26280.0"/>
        <n v="-134955.0"/>
        <n v="395951.0"/>
        <n v="2362027.0"/>
        <n v="-309264.0"/>
        <n v="33423.0"/>
        <n v="7152.0"/>
        <n v="52572.0"/>
        <n v="137100.0"/>
        <n v="-707625.0"/>
        <n v="907152.0"/>
        <n v="242625.0"/>
        <n v="217854.0"/>
        <n v="47304.0"/>
        <n v="3755940.0"/>
        <n v="-203823.0"/>
        <n v="85995.0"/>
        <n v="-1021644.0"/>
        <n v="52042.0"/>
        <n v="104598.0"/>
        <n v="150930.0"/>
        <n v="245700.0"/>
        <n v="584961.0"/>
        <n v="-179910.0"/>
        <n v="439926.0"/>
        <n v="583968.0"/>
        <n v="189522.0"/>
        <n v="-62748.0"/>
        <n v="-38820.0"/>
        <n v="535410.0"/>
        <n v="-391275.0"/>
        <n v="626400.0"/>
        <n v="10680.0"/>
        <n v="-6404790.0"/>
        <n v="1187901.0"/>
        <n v="451470.0"/>
        <n v="234090.0"/>
        <n v="989451.0"/>
        <n v="-6256404.0"/>
        <n v="-40338.0"/>
        <n v="-487200.0"/>
        <n v="239970.0"/>
        <n v="251979.0"/>
        <n v="169932.0"/>
        <n v="1625292.0"/>
        <n v="116015.0"/>
        <n v="97578.0"/>
        <n v="584628.0"/>
        <n v="5159742.0"/>
        <n v="322590.0"/>
        <n v="110176.0"/>
        <n v="-122733.0"/>
        <n v="-54805.0"/>
        <n v="92988.0"/>
        <n v="-4040064.0"/>
        <n v="163789.0"/>
        <n v="124344.0"/>
        <n v="599220.0"/>
        <n v="-1595895.0"/>
        <n v="-255411.0"/>
        <n v="-172782.0"/>
        <n v="-192735.0"/>
        <n v="789480.0"/>
        <n v="157478.0"/>
        <n v="706468.0"/>
        <n v="5419491.0"/>
        <n v="3366.0"/>
        <n v="45981.0"/>
        <n v="57855.0"/>
        <n v="110038.0"/>
        <n v="283458.0"/>
        <n v="-2785752.0"/>
        <n v="71982.0"/>
        <n v="-95940.0"/>
        <n v="-44910.0"/>
        <n v="252720.0"/>
        <n v="5040.0"/>
        <n v="3217012.0"/>
        <n v="-56994.0"/>
        <n v="1498518.0"/>
        <n v="1000728.0"/>
        <n v="70848.0"/>
        <n v="52515.0"/>
        <n v="791901.0"/>
        <n v="-20928.0"/>
        <n v="1524762.0"/>
        <n v="-185280.0"/>
        <n v="500094.0"/>
        <n v="-14178.0"/>
        <n v="-302495.0"/>
        <n v="6611472.0"/>
        <n v="705822.0"/>
        <n v="294840.0"/>
        <n v="12936.0"/>
        <n v="-1164375.0"/>
        <n v="9810.0"/>
        <n v="105225.0"/>
        <n v="940506.0"/>
        <n v="294492.0"/>
        <n v="1687392.0"/>
        <n v="1889811.0"/>
        <n v="137372.0"/>
        <n v="81432.0"/>
        <n v="248296.0"/>
        <n v="254175.0"/>
        <n v="71424.0"/>
        <n v="121788.0"/>
        <n v="348273.0"/>
        <n v="2108936.0"/>
        <n v="631971.0"/>
        <n v="73620.0"/>
        <n v="2526576.0"/>
        <n v="13104.0"/>
        <n v="144562.0"/>
        <n v="1049895.0"/>
        <n v="172746.0"/>
        <n v="-2600208.0"/>
        <n v="-161946.0"/>
        <n v="-125685.0"/>
        <n v="7533.0"/>
        <n v="319086.0"/>
        <n v="-129087.0"/>
        <n v="-696438.0"/>
        <n v="6316236.0"/>
        <n v="48690.0"/>
        <n v="176352.0"/>
        <n v="-2718975.0"/>
        <n v="278829.0"/>
        <n v="482517.0"/>
        <n v="-4497174.0"/>
        <n v="1814124.0"/>
        <n v="-38472.0"/>
        <n v="134991.0"/>
        <n v="738864.0"/>
        <n v="2075328.0"/>
        <n v="-109523.0"/>
        <n v="187128.0"/>
        <n v="1228815.0"/>
        <n v="27900.0"/>
        <n v="381360.0"/>
        <n v="231600.0"/>
        <n v="32832.0"/>
        <n v="1321942.0"/>
        <n v="38961.0"/>
        <n v="74424.0"/>
        <n v="27906.0"/>
        <n v="742473.0"/>
        <n v="343512.0"/>
        <n v="-110940.0"/>
        <n v="-1224960.0"/>
        <n v="822920.0"/>
        <n v="115344.0"/>
        <n v="419016.0"/>
        <n v="466830.0"/>
        <n v="336870.0"/>
        <n v="273888.0"/>
        <n v="-330624.0"/>
        <n v="204060.0"/>
        <n v="-618930.0"/>
        <n v="318780.0"/>
        <n v="705526.0"/>
        <n v="67801.0"/>
        <n v="98307.0"/>
        <n v="395241.0"/>
        <n v="-110880.0"/>
        <n v="-4803593.0"/>
        <n v="139680.0"/>
        <n v="1289742.0"/>
        <n v="100359.0"/>
        <n v="1601712.0"/>
        <n v="130717.0"/>
        <n v="36207.0"/>
        <n v="-1972512.0"/>
        <n v="76776.0"/>
        <n v="190220.0"/>
        <n v="139198.0"/>
        <n v="164241.0"/>
        <n v="20516.0"/>
        <n v="957348.0"/>
        <n v="1541610.0"/>
        <n v="5859.0"/>
        <n v="154791.0"/>
        <n v="1997280.0"/>
        <n v="120720.0"/>
        <n v="43173.0"/>
        <n v="3157404.0"/>
        <n v="7855578.0"/>
        <n v="42483.0"/>
        <n v="169455.0"/>
        <n v="260685.0"/>
        <n v="1143936.0"/>
        <n v="-485082.0"/>
        <n v="1.00799712E8"/>
        <n v="2044456.0"/>
        <n v="331420.0"/>
        <n v="1597824.0"/>
        <n v="686556.0"/>
        <n v="6411552.0"/>
        <n v="941220.0"/>
        <n v="67284.0"/>
        <n v="608800.0"/>
        <n v="44753.0"/>
        <n v="705564.0"/>
        <n v="103950.0"/>
        <n v="218376.0"/>
        <n v="8549858.0"/>
        <n v="36261.0"/>
        <n v="503832.0"/>
        <n v="89235.0"/>
        <n v="-3399552.0"/>
        <n v="26993.0"/>
        <n v="346788.0"/>
        <n v="-434646.0"/>
        <n v="89550.0"/>
        <n v="-451470.0"/>
        <n v="834705.0"/>
        <n v="876300.0"/>
        <n v="-995874.0"/>
        <n v="104979.0"/>
        <n v="119322.0"/>
        <n v="799080.0"/>
        <n v="-721791.0"/>
        <n v="150936.0"/>
        <n v="103488.0"/>
        <n v="317460.0"/>
        <n v="593460.0"/>
        <n v="2248434.0"/>
        <n v="250992.0"/>
        <n v="278086.0"/>
        <n v="2822106.0"/>
        <n v="384300.0"/>
        <n v="-343434.0"/>
        <n v="461664.0"/>
        <n v="540288.0"/>
        <n v="331305.0"/>
        <n v="120609.0"/>
        <n v="-543528.0"/>
        <n v="-1361610.0"/>
        <n v="2642562.0"/>
        <n v="2.159964E7"/>
        <n v="259050.0"/>
        <n v="-286587.0"/>
        <n v="27311.0"/>
        <n v="570375.0"/>
        <n v="5399982.0"/>
        <n v="1277640.0"/>
        <n v="353250.0"/>
        <n v="289777.0"/>
        <n v="1050090.0"/>
        <n v="97929.0"/>
        <n v="33075.0"/>
        <n v="114624.0"/>
        <n v="166941.0"/>
        <n v="499884.0"/>
        <n v="719700.0"/>
        <n v="108167.0"/>
        <n v="127350.0"/>
        <n v="-89100.0"/>
        <n v="18288.0"/>
        <n v="-3723687.0"/>
        <n v="-1530720.0"/>
        <n v="-53280.0"/>
        <n v="1724077.0"/>
        <n v="157312.0"/>
        <n v="9329616.0"/>
        <n v="1196910.0"/>
        <n v="1.8971338E7"/>
        <n v="1468200.0"/>
        <n v="236376.0"/>
        <n v="3299856.0"/>
        <n v="-435804.0"/>
        <n v="-200445.0"/>
        <n v="1321110.0"/>
        <n v="329238.0"/>
        <n v="96264.0"/>
        <n v="629937.0"/>
        <n v="27720.0"/>
        <n v="1073062.0"/>
        <n v="-46400.0"/>
        <n v="305158.0"/>
        <n v="35424.0"/>
        <n v="2299.0"/>
        <n v="-71190.0"/>
        <n v="213486.0"/>
        <n v="-573174.0"/>
        <n v="25245.0"/>
        <n v="4535595.0"/>
        <n v="301522.0"/>
        <n v="63072.0"/>
        <n v="75429.0"/>
        <n v="-483288.0"/>
        <n v="52533.0"/>
        <n v="320112.0"/>
        <n v="136323.0"/>
        <n v="38304.0"/>
        <n v="-179055.0"/>
        <n v="1060830.0"/>
        <n v="30074.0"/>
        <n v="30888.0"/>
        <n v="-150810.0"/>
        <n v="23382.0"/>
        <n v="183330.0"/>
        <n v="-90735.0"/>
        <n v="-71676.0"/>
        <n v="143172.0"/>
        <n v="30975.0"/>
        <n v="169344.0"/>
        <n v="-237534.0"/>
        <n v="-5.09997E7"/>
        <n v="-658584.0"/>
        <n v="202608.0"/>
        <n v="-138345.0"/>
        <n v="700969.0"/>
        <n v="-98604.0"/>
        <n v="-782550.0"/>
        <n v="499056.0"/>
        <n v="274200.0"/>
        <n v="86629.0"/>
        <n v="143127.0"/>
        <n v="-95700.0"/>
        <n v="-318204.0"/>
        <n v="-92820.0"/>
        <n v="1057392.0"/>
        <n v="-3647400.0"/>
        <n v="-70718.0"/>
        <n v="125937.0"/>
        <n v="512190.0"/>
        <n v="3408075.0"/>
        <n v="93228.0"/>
        <n v="1316367.0"/>
        <n v="-175392.0"/>
        <n v="838836.0"/>
        <n v="530439.0"/>
        <n v="105120.0"/>
        <n v="50301.0"/>
        <n v="178794.0"/>
        <n v="-117600.0"/>
        <n v="552195.0"/>
        <n v="119493.0"/>
        <n v="-217764.0"/>
        <n v="398160.0"/>
        <n v="452790.0"/>
        <n v="-86457.0"/>
        <n v="186150.0"/>
        <n v="73479.0"/>
        <n v="-319410.0"/>
        <n v="-14850.0"/>
        <n v="426153.0"/>
        <n v="131445.0"/>
        <n v="412560.0"/>
        <n v="10008.0"/>
        <n v="101880.0"/>
        <n v="288708.0"/>
        <n v="-21620.0"/>
        <n v="586236.0"/>
        <n v="501876.0"/>
        <n v="-631644.0"/>
        <n v="78975.0"/>
        <n v="11556.0"/>
        <n v="11004.0"/>
        <n v="1268973.0"/>
        <n v="36088.0"/>
        <n v="-1048350.0"/>
        <n v="-138960.0"/>
        <n v="113295.0"/>
        <n v="93240.0"/>
        <n v="321552.0"/>
        <n v="72787.0"/>
        <n v="424980.0"/>
        <n v="-2371530.0"/>
        <n v="60147.0"/>
        <n v="-1040928.0"/>
        <n v="1205106.0"/>
        <n v="-53262.0"/>
        <n v="6240.0"/>
        <n v="-6872202.0"/>
        <n v="-235764.0"/>
        <n v="22464.0"/>
        <n v="271395.0"/>
        <n v="885558.0"/>
        <n v="42000.0"/>
        <n v="687096.0"/>
        <n v="-263880.0"/>
        <n v="-1680615.0"/>
        <n v="-674100.0"/>
        <n v="-112752.0"/>
        <n v="-28912.0"/>
        <n v="-23121.0"/>
        <n v="1094220.0"/>
        <n v="2485764.0"/>
        <n v="310432.0"/>
        <n v="61492.0"/>
        <n v="169259.0"/>
        <n v="68486.0"/>
        <n v="-109848.0"/>
        <n v="-2294770.0"/>
        <n v="111510.0"/>
        <n v="-1787877.0"/>
        <n v="411528.0"/>
        <n v="270567.0"/>
        <n v="-869265.0"/>
        <n v="444000.0"/>
        <n v="595335.0"/>
        <n v="-788221.0"/>
        <n v="9612.0"/>
        <n v="-282030.0"/>
        <n v="431928.0"/>
        <n v="111888.0"/>
        <n v="276906.0"/>
        <n v="1788000.0"/>
        <n v="6345128.0"/>
        <n v="340536.0"/>
        <n v="1.5749775E7"/>
        <n v="693375.0"/>
        <n v="946605.0"/>
        <n v="330237.0"/>
        <n v="1319868.0"/>
        <n v="141549.0"/>
        <n v="-5354464.0"/>
        <n v="-104947.0"/>
        <n v="-223248.0"/>
        <n v="-239850.0"/>
        <n v="231390.0"/>
        <n v="524400.0"/>
        <n v="31468.0"/>
        <n v="-796080.0"/>
        <n v="630720.0"/>
        <n v="-160583.0"/>
        <n v="66300.0"/>
        <n v="97038.0"/>
        <n v="2246400.0"/>
        <n v="6176048.0"/>
        <n v="-1866465.0"/>
        <n v="2381279.0"/>
        <n v="1431918.0"/>
        <n v="109809.0"/>
        <n v="35046.0"/>
        <n v="86625.0"/>
        <n v="-698040.0"/>
        <n v="357872.0"/>
        <n v="10490.0"/>
        <n v="3103339.0"/>
        <n v="139500.0"/>
        <n v="28980.0"/>
        <n v="353646.0"/>
        <n v="555000.0"/>
        <n v="2024888.0"/>
        <n v="372870.0"/>
        <n v="38840.0"/>
        <n v="63936.0"/>
        <n v="257742.0"/>
        <n v="234562.0"/>
        <n v="-49401.0"/>
        <n v="-13518.0"/>
        <n v="310968.0"/>
        <n v="67236.0"/>
        <n v="15430.0"/>
        <n v="-14899.0"/>
        <n v="235116.0"/>
        <n v="1136025.0"/>
        <n v="-159821.0"/>
        <n v="1709829.0"/>
        <n v="5619429.0"/>
        <n v="143988.0"/>
        <n v="64428.0"/>
        <n v="151641.0"/>
        <n v="206712.0"/>
        <n v="1474083.0"/>
        <n v="748800.0"/>
        <n v="192276.0"/>
        <n v="422646.0"/>
        <n v="1645839.0"/>
        <n v="20925.0"/>
        <n v="-1457640.0"/>
        <n v="282315.0"/>
        <n v="297216.0"/>
        <n v="124416.0"/>
        <n v="579150.0"/>
        <n v="1052932.0"/>
        <n v="2431422.0"/>
        <n v="106425.0"/>
        <n v="52241.0"/>
        <n v="50256.0"/>
        <n v="78170.0"/>
        <n v="1092105.0"/>
        <n v="282492.0"/>
        <n v="37705.0"/>
        <n v="379953.0"/>
        <n v="-39402.0"/>
        <n v="-173907.0"/>
        <n v="-700740.0"/>
        <n v="-29403.0"/>
        <n v="-96350.0"/>
        <n v="9234.0"/>
        <n v="22208.0"/>
        <n v="-169209.0"/>
        <n v="3112125.0"/>
        <n v="11592.0"/>
        <n v="937980.0"/>
        <n v="117900.0"/>
        <n v="-150750.0"/>
        <n v="5098.0"/>
        <n v="2076255.0"/>
        <n v="220500.0"/>
        <n v="429435.0"/>
        <n v="-974064.0"/>
        <n v="293940.0"/>
        <n v="1521756.0"/>
        <n v="61164.0"/>
        <n v="815904.0"/>
        <n v="-435109.0"/>
        <n v="544315.0"/>
        <n v="-785088.0"/>
        <n v="17663.0"/>
        <n v="59850.0"/>
        <n v="299529.0"/>
        <n v="-5097.0"/>
        <n v="45657.0"/>
        <n v="264586.0"/>
        <n v="152685.0"/>
        <n v="508116.0"/>
        <n v="28008.0"/>
        <n v="-39879.0"/>
        <n v="19665.0"/>
        <n v="8088696.0"/>
        <n v="239314.0"/>
        <n v="-1156900.0"/>
        <n v="1.190574E7"/>
        <n v="150858.0"/>
        <n v="-514722.0"/>
        <n v="388080.0"/>
        <n v="221390.0"/>
        <n v="238815.0"/>
        <n v="-9653.0"/>
        <n v="137808.0"/>
        <n v="118800.0"/>
        <n v="36015.0"/>
        <n v="81756.0"/>
        <n v="8775.0"/>
        <n v="27531.0"/>
        <n v="-1731456.0"/>
        <n v="5442525.0"/>
        <n v="333396.0"/>
        <n v="-52371.0"/>
        <n v="-62100.0"/>
        <n v="-38624.0"/>
        <n v="19071.0"/>
        <n v="542754.0"/>
        <n v="65826.0"/>
        <n v="377916.0"/>
        <n v="810600.0"/>
        <n v="-261648.0"/>
        <n v="-143325.0"/>
        <n v="793759.0"/>
        <n v="32670.0"/>
        <n v="-66990.0"/>
        <n v="31185.0"/>
        <n v="-52560.0"/>
        <n v="2114352.0"/>
        <n v="184684.0"/>
        <n v="429273.0"/>
        <n v="76146.0"/>
        <n v="-1078358.0"/>
        <n v="810855.0"/>
        <n v="170400.0"/>
        <n v="225180.0"/>
        <n v="10598.0"/>
        <n v="58425.0"/>
        <n v="262463.0"/>
        <n v="1263300.0"/>
        <n v="-453675.0"/>
        <n v="814998.0"/>
        <n v="-727623.0"/>
        <n v="-57150.0"/>
        <n v="15444.0"/>
        <n v="526485.0"/>
        <n v="1953112.0"/>
        <n v="627912.0"/>
        <n v="99045.0"/>
        <n v="115506.0"/>
        <n v="29760.0"/>
        <n v="99441.0"/>
        <n v="139944.0"/>
        <n v="1019115.0"/>
        <n v="629280.0"/>
        <n v="63999.0"/>
        <n v="287640.0"/>
        <n v="2145600.0"/>
        <n v="763812.0"/>
        <n v="-586872.0"/>
        <n v="-382116.0"/>
        <n v="-1310127.0"/>
        <n v="89970.0"/>
        <n v="25672.0"/>
        <n v="3359904.0"/>
        <n v="-58296.0"/>
        <n v="100548.0"/>
        <n v="26199.0"/>
        <n v="112462.0"/>
        <n v="140256.0"/>
        <n v="342428.0"/>
        <n v="1364580.0"/>
        <n v="257361.0"/>
        <n v="1358820.0"/>
        <n v="26910.0"/>
        <n v="1619838.0"/>
        <n v="758772.0"/>
        <n v="70956.0"/>
        <n v="-133560.0"/>
        <n v="65052.0"/>
        <n v="698625.0"/>
        <n v="-245700.0"/>
        <n v="-493938.0"/>
        <n v="2.5023075E7"/>
        <n v="121608.0"/>
        <n v="269388.0"/>
        <n v="-53568.0"/>
        <n v="1133905.0"/>
        <n v="285768.0"/>
        <n v="22937.0"/>
        <n v="-651528.0"/>
        <n v="-16650.0"/>
        <n v="317016.0"/>
        <n v="-78108.0"/>
        <n v="154680.0"/>
        <n v="109080.0"/>
        <n v="-489549.0"/>
        <n v="56394.0"/>
        <n v="12582.0"/>
        <n v="712608.0"/>
        <n v="-165312.0"/>
        <n v="-1274423.0"/>
        <n v="5022.0"/>
        <n v="224925.0"/>
        <n v="-515700.0"/>
        <n v="605640.0"/>
        <n v="36960.0"/>
        <n v="-75141.0"/>
        <n v="-358282.0"/>
        <n v="190390.0"/>
        <n v="101925.0"/>
        <n v="388476.0"/>
        <n v="725657.0"/>
        <n v="20304.0"/>
        <n v="1677360.0"/>
        <n v="177309.0"/>
        <n v="747063.0"/>
        <n v="399600.0"/>
        <n v="-75147.0"/>
        <n v="-31792.0"/>
        <n v="2222070.0"/>
        <n v="473805.0"/>
        <n v="556626.0"/>
        <n v="1091832.0"/>
        <n v="81192.0"/>
        <n v="30645.0"/>
        <n v="-205164.0"/>
        <n v="2039700.0"/>
        <n v="25128.0"/>
        <n v="626850.0"/>
        <n v="3212460.0"/>
        <n v="123540.0"/>
        <n v="138483.0"/>
        <n v="606240.0"/>
        <n v="479115.0"/>
        <n v="1361025.0"/>
        <n v="86550.0"/>
        <n v="-1447056.0"/>
        <n v="45552.0"/>
        <n v="2778867.0"/>
        <n v="-818244.0"/>
        <n v="588195.0"/>
        <n v="1523691.0"/>
        <n v="4664808.0"/>
        <n v="-592677.0"/>
        <n v="119691.0"/>
        <n v="128316.0"/>
        <n v="146718.0"/>
        <n v="-2682702.0"/>
        <n v="383697.0"/>
        <n v="-154686.0"/>
        <n v="1006709.0"/>
        <n v="-4439677.0"/>
        <n v="1172931.0"/>
        <n v="891532.0"/>
        <n v="-121644.0"/>
        <n v="1398060.0"/>
        <n v="1719428.0"/>
        <n v="23283.0"/>
        <n v="40459.0"/>
        <n v="1386598.0"/>
        <n v="-1559823.0"/>
        <n v="746415.0"/>
        <n v="3143700.0"/>
        <n v="815157.0"/>
        <n v="-156321.0"/>
        <n v="169128.0"/>
        <n v="335832.0"/>
        <n v="-5229441.0"/>
        <n v="-264910.0"/>
        <n v="358860.0"/>
        <n v="87304.0"/>
        <n v="-206104.0"/>
        <n v="-33879.0"/>
        <n v="15066.0"/>
        <n v="-680238.0"/>
        <n v="1286805.0"/>
        <n v="-1709970.0"/>
        <n v="72346.0"/>
        <n v="1782.0"/>
        <n v="1398600.0"/>
        <n v="95004.0"/>
        <n v="453474.0"/>
        <n v="62208.0"/>
        <n v="1488450.0"/>
        <n v="117288.0"/>
        <n v="46494.0"/>
        <n v="93024.0"/>
        <n v="872685.0"/>
        <n v="88116.0"/>
        <n v="137931.0"/>
        <n v="5780628.0"/>
        <n v="130095.0"/>
        <n v="732096.0"/>
        <n v="-2192400.0"/>
        <n v="58692.0"/>
        <n v="163449.0"/>
        <n v="118692.0"/>
        <n v="391734.0"/>
        <n v="80946.0"/>
        <n v="177372.0"/>
        <n v="655590.0"/>
        <n v="258570.0"/>
        <n v="17887.0"/>
        <n v="290088.0"/>
        <n v="93564.0"/>
        <n v="-108884.0"/>
        <n v="69795.0"/>
        <n v="312852.0"/>
        <n v="-5669838.0"/>
        <n v="2232675.0"/>
        <n v="296037.0"/>
        <n v="1328292.0"/>
        <n v="-731759.0"/>
        <n v="2356938.0"/>
        <n v="195142.0"/>
        <n v="-15294.0"/>
        <n v="3161025.0"/>
        <n v="32604.0"/>
        <n v="1012425.0"/>
        <n v="216894.0"/>
        <n v="434250.0"/>
        <n v="719280.0"/>
        <n v="1049947.0"/>
        <n v="151470.0"/>
        <n v="78468.0"/>
        <n v="-6733440.0"/>
        <n v="-643451.0"/>
        <n v="303150.0"/>
        <n v="382116.0"/>
        <n v="456225.0"/>
        <n v="-85722.0"/>
        <n v="411615.0"/>
        <n v="468996.0"/>
        <n v="130710.0"/>
        <n v="1686096.0"/>
        <n v="-789615.0"/>
        <n v="115197.0"/>
        <n v="375165.0"/>
        <n v="-2472540.0"/>
        <n v="-68736.0"/>
        <n v="1829466.0"/>
        <n v="94405.0"/>
        <n v="443439.0"/>
        <n v="58080.0"/>
        <n v="-319896.0"/>
        <n v="1019850.0"/>
        <n v="-50688.0"/>
        <n v="1045143.0"/>
        <n v="107568.0"/>
        <n v="211288.0"/>
        <n v="-1127880.0"/>
        <n v="167737.0"/>
        <n v="82606.0"/>
        <n v="65250.0"/>
        <n v="227880.0"/>
        <n v="2159730.0"/>
        <n v="1.259979E7"/>
        <n v="-63882.0"/>
        <n v="-519705.0"/>
        <n v="-389880.0"/>
        <n v="142622.0"/>
        <n v="63706.0"/>
        <n v="16107.0"/>
        <n v="60305.0"/>
        <n v="493395.0"/>
        <n v="180780.0"/>
        <n v="-34137.0"/>
        <n v="54288.0"/>
        <n v="62916.0"/>
        <n v="1503600.0"/>
        <n v="333666.0"/>
        <n v="2009569.0"/>
        <n v="382668.0"/>
        <n v="246078.0"/>
        <n v="189000.0"/>
        <n v="-806148.0"/>
        <n v="-856728.0"/>
        <n v="5864655.0"/>
        <n v="126144.0"/>
        <n v="80924.0"/>
        <n v="83088.0"/>
        <n v="229068.0"/>
        <n v="818370.0"/>
        <n v="171864.0"/>
        <n v="277911.0"/>
        <n v="254963.0"/>
        <n v="89985.0"/>
        <n v="-3959951.0"/>
        <n v="62634.0"/>
        <n v="111982.0"/>
        <n v="-550116.0"/>
        <n v="-84609.0"/>
        <n v="47763.0"/>
        <n v="442779.0"/>
        <n v="113292.0"/>
        <n v="999000.0"/>
        <n v="906336.0"/>
        <n v="177408.0"/>
        <n v="1025460.0"/>
        <n v="110880.0"/>
        <n v="349776.0"/>
        <n v="3712275.0"/>
        <n v="69660.0"/>
        <n v="117096.0"/>
        <n v="393000.0"/>
        <n v="269932.0"/>
        <n v="329967.0"/>
        <n v="6187020.0"/>
        <n v="-201569.0"/>
        <n v="175095.0"/>
        <n v="663638.0"/>
        <n v="388470.0"/>
        <n v="382095.0"/>
        <n v="525600.0"/>
        <n v="5672511.0"/>
        <n v="150174.0"/>
        <n v="-337680.0"/>
        <n v="43050.0"/>
        <n v="3294819.0"/>
        <n v="183698.0"/>
        <n v="566460.0"/>
        <n v="5606685.0"/>
        <n v="409428.0"/>
        <n v="890595.0"/>
        <n v="296568.0"/>
        <n v="175617.0"/>
        <n v="-1.8567693E7"/>
        <n v="339349.0"/>
        <n v="136800.0"/>
        <n v="138852.0"/>
        <n v="71955.0"/>
        <n v="459081.0"/>
        <n v="714906.0"/>
        <n v="78431.0"/>
        <n v="381576.0"/>
        <n v="347760.0"/>
        <n v="-12588.0"/>
        <n v="-167850.0"/>
        <n v="9821331.0"/>
        <n v="1160544.0"/>
        <n v="-31968.0"/>
        <n v="-333582.0"/>
        <n v="-1486548.0"/>
        <n v="-9463230.0"/>
        <n v="1464786.0"/>
        <n v="-497085.0"/>
        <n v="336294.0"/>
        <n v="18585.0"/>
        <n v="236808.0"/>
        <n v="1.4142235E7"/>
        <n v="114741.0"/>
        <n v="4350087.0"/>
        <n v="187560.0"/>
        <n v="164908.0"/>
        <n v="409293.0"/>
        <n v="-171972.0"/>
        <n v="-118602.0"/>
        <n v="503550.0"/>
        <n v="3366360.0"/>
        <n v="558540.0"/>
        <n v="2735330.0"/>
        <n v="77490.0"/>
        <n v="157131.0"/>
        <n v="53940.0"/>
        <n v="161820.0"/>
        <n v="1165710.0"/>
        <n v="31275.0"/>
        <n v="824256.0"/>
        <n v="583056.0"/>
        <n v="440370.0"/>
        <n v="636970.0"/>
        <n v="174195.0"/>
        <n v="252000.0"/>
        <n v="106650.0"/>
        <n v="161994.0"/>
        <n v="2.1796857E7"/>
        <n v="566958.0"/>
        <n v="468792.0"/>
        <n v="39376.0"/>
        <n v="-1258128.0"/>
        <n v="6264.0"/>
        <n v="181548.0"/>
        <n v="4913883.0"/>
        <n v="44145.0"/>
        <n v="115650.0"/>
        <n v="19656.0"/>
        <n v="969408.0"/>
        <n v="1008840.0"/>
        <n v="25536.0"/>
        <n v="28908.0"/>
        <n v="-1335996.0"/>
        <n v="-657720.0"/>
        <n v="209508.0"/>
        <n v="3149685.0"/>
        <n v="248976.0"/>
        <n v="5580.0"/>
        <n v="173475.0"/>
        <n v="1448640.0"/>
        <n v="1513669.0"/>
        <n v="-4465272.0"/>
        <n v="497376.0"/>
        <n v="14661.0"/>
        <n v="13440.0"/>
        <n v="59400.0"/>
        <n v="88331.0"/>
        <n v="398460.0"/>
        <n v="171444.0"/>
        <n v="485940.0"/>
        <n v="3754575.0"/>
        <n v="621684.0"/>
        <n v="10584.0"/>
        <n v="-77760.0"/>
        <n v="2491047.0"/>
        <n v="651325.0"/>
        <n v="10476.0"/>
        <n v="1163376.0"/>
        <n v="106794.0"/>
        <n v="1248146.0"/>
        <n v="120330.0"/>
        <n v="585990.0"/>
        <n v="680544.0"/>
        <n v="1557270.0"/>
        <n v="44343.0"/>
        <n v="2017953.0"/>
        <n v="26608.0"/>
        <n v="40890.0"/>
        <n v="1.2440631E7"/>
        <n v="4859190.0"/>
        <n v="62172.0"/>
        <n v="97020.0"/>
        <n v="-226314.0"/>
        <n v="1994850.0"/>
        <n v="42510.0"/>
        <n v="56463.0"/>
        <n v="-106785.0"/>
        <n v="133812.0"/>
        <n v="33210.0"/>
        <n v="-1399893.0"/>
        <n v="1.1361168E7"/>
        <n v="-663525.0"/>
        <n v="-44349.0"/>
        <n v="-1022784.0"/>
        <n v="1282365.0"/>
        <n v="-1585350.0"/>
        <n v="50085.0"/>
        <n v="3019680.0"/>
        <n v="433440.0"/>
        <n v="211869.0"/>
        <n v="-306720.0"/>
        <n v="104481.0"/>
        <n v="91110.0"/>
        <n v="1385880.0"/>
        <n v="-45864.0"/>
        <n v="9288.0"/>
        <n v="56970.0"/>
        <n v="47775.0"/>
        <n v="56580.0"/>
        <n v="-1768230.0"/>
        <n v="980325.0"/>
        <n v="8148.0"/>
        <n v="1579125.0"/>
        <n v="-880740.0"/>
        <n v="26062.0"/>
        <n v="593142.0"/>
        <n v="83250.0"/>
        <n v="-1487646.0"/>
        <n v="-3147.0"/>
        <n v="-16794.0"/>
        <n v="107940.0"/>
        <n v="24786.0"/>
        <n v="698148.0"/>
        <n v="396981.0"/>
        <n v="35955.0"/>
        <n v="109116.0"/>
        <n v="116610.0"/>
        <n v="35325.0"/>
        <n v="568260.0"/>
        <n v="711900.0"/>
        <n v="158508.0"/>
        <n v="107058.0"/>
        <n v="512676.0"/>
        <n v="-90356.0"/>
        <n v="2007936.0"/>
        <n v="1207259.0"/>
        <n v="28308.0"/>
        <n v="522192.0"/>
        <n v="503838.0"/>
        <n v="-174768.0"/>
        <n v="303525.0"/>
        <n v="-8498438.0"/>
        <n v="253968.0"/>
        <n v="-710952.0"/>
        <n v="25582.0"/>
        <n v="1619919.0"/>
        <n v="-594555.0"/>
        <n v="232470.0"/>
        <n v="-78225.0"/>
        <n v="51744.0"/>
        <n v="-727056.0"/>
        <n v="-29808.0"/>
        <n v="431460.0"/>
        <n v="342144.0"/>
        <n v="12573.0"/>
        <n v="23652.0"/>
        <n v="188643.0"/>
        <n v="58320.0"/>
        <n v="-5795874.0"/>
        <n v="-228675.0"/>
        <n v="767808.0"/>
        <n v="-34914.0"/>
        <n v="-53460.0"/>
        <n v="-136356.0"/>
        <n v="89667.0"/>
        <n v="-54036.0"/>
        <n v="-48465.0"/>
        <n v="35820.0"/>
        <n v="219236.0"/>
        <n v="248346.0"/>
        <n v="135072.0"/>
        <n v="257661.0"/>
        <n v="801495.0"/>
        <n v="20433.0"/>
        <n v="98712.0"/>
        <n v="108810.0"/>
        <n v="132012.0"/>
        <n v="407646.0"/>
        <n v="101520.0"/>
        <n v="-1.7158365E7"/>
        <n v="-269865.0"/>
        <n v="96300.0"/>
        <n v="90573.0"/>
        <n v="3851760.0"/>
        <n v="6899812.0"/>
        <n v="163023.0"/>
        <n v="-987795.0"/>
        <n v="305550.0"/>
        <n v="763152.0"/>
        <n v="-63018.0"/>
        <n v="49350.0"/>
        <n v="100110.0"/>
        <n v="45144.0"/>
        <n v="343350.0"/>
        <n v="41790.0"/>
        <n v="-270577.0"/>
        <n v="1414176.0"/>
        <n v="391230.0"/>
        <n v="-2532285.0"/>
        <n v="-437292.0"/>
        <n v="53235.0"/>
        <n v="4859325.0"/>
        <n v="130282.0"/>
        <n v="2855822.0"/>
        <n v="2154432.0"/>
        <n v="457632.0"/>
        <n v="162204.0"/>
        <n v="1.326087E7"/>
        <n v="181356.0"/>
        <n v="173304.0"/>
        <n v="485027.0"/>
        <n v="625590.0"/>
        <n v="1745856.0"/>
        <n v="1604367.0"/>
        <n v="3053466.0"/>
        <n v="303727.0"/>
        <n v="284400.0"/>
        <n v="1544166.0"/>
        <n v="161946.0"/>
        <n v="1589700.0"/>
        <n v="-41328.0"/>
        <n v="296901.0"/>
        <n v="48600.0"/>
        <n v="60858.0"/>
        <n v="83988.0"/>
        <n v="-6189231.0"/>
        <n v="131565.0"/>
        <n v="1327275.0"/>
        <n v="1163646.0"/>
        <n v="-152250.0"/>
        <n v="3384000.0"/>
        <n v="2823288.0"/>
        <n v="149988.0"/>
        <n v="8370.0"/>
        <n v="1792113.0"/>
        <n v="401856.0"/>
        <n v="512730.0"/>
        <n v="538350.0"/>
        <n v="-44610.0"/>
        <n v="-1923582.0"/>
        <n v="-209070.0"/>
        <n v="472342.0"/>
        <n v="72819.0"/>
        <n v="-50841.0"/>
        <n v="190680.0"/>
        <n v="1436400.0"/>
        <n v="5263623.0"/>
        <n v="121486.0"/>
        <n v="272646.0"/>
        <n v="5636025.0"/>
        <n v="271566.0"/>
        <n v="9145736.0"/>
        <n v="305847.0"/>
        <n v="362160.0"/>
        <n v="-22896.0"/>
        <n v="418950.0"/>
        <n v="58162.0"/>
        <n v="-1.5740109E7"/>
        <n v="378319.0"/>
        <n v="-64480.0"/>
        <n v="183465.0"/>
        <n v="4774524.0"/>
        <n v="-277893.0"/>
        <n v="59747.0"/>
        <n v="2570400.0"/>
        <n v="232932.0"/>
        <n v="75330.0"/>
        <n v="344931.0"/>
        <n v="616998.0"/>
        <n v="96876.0"/>
        <n v="1456176.0"/>
        <n v="959760.0"/>
        <n v="34830.0"/>
        <n v="135576.0"/>
        <n v="-134946.0"/>
        <n v="355680.0"/>
        <n v="1532790.0"/>
        <n v="724320.0"/>
        <n v="-3611760.0"/>
        <n v="892224.0"/>
        <n v="-2963628.0"/>
        <n v="36877.0"/>
        <n v="4132170.0"/>
        <n v="1646316.0"/>
        <n v="-223056.0"/>
        <n v="2717640.0"/>
        <n v="2657970.0"/>
        <n v="55692.0"/>
        <n v="377580.0"/>
        <n v="74412.0"/>
        <n v="-171270.0"/>
        <n v="151088.0"/>
        <n v="367137.0"/>
        <n v="228438.0"/>
        <n v="267099.0"/>
        <n v="1282946.0"/>
        <n v="1078920.0"/>
        <n v="-3801505.0"/>
        <n v="769414.0"/>
        <n v="310992.0"/>
        <n v="-94545.0"/>
        <n v="13923.0"/>
        <n v="1303056.0"/>
        <n v="539820.0"/>
        <n v="-644274.0"/>
        <n v="719078.0"/>
        <n v="495972.0"/>
        <n v="-864468.0"/>
        <n v="4714078.0"/>
        <n v="8340.0"/>
        <n v="-5232.0"/>
        <n v="-27877.0"/>
        <n v="393360.0"/>
        <n v="49164.0"/>
        <n v="38844.0"/>
        <n v="-2839815.0"/>
        <n v="-823230.0"/>
        <n v="989901.0"/>
        <n v="673020.0"/>
        <n v="-231999.0"/>
        <n v="111552.0"/>
        <n v="141588.0"/>
        <n v="423255.0"/>
        <n v="58653.0"/>
        <n v="245028.0"/>
        <n v="104612.0"/>
        <n v="-262035.0"/>
        <n v="15171.0"/>
        <n v="675024.0"/>
        <n v="142548.0"/>
        <n v="1.1508007E7"/>
        <n v="410508.0"/>
        <n v="7506.0"/>
        <n v="329962.0"/>
        <n v="312741.0"/>
        <n v="907350.0"/>
        <n v="160555.0"/>
        <n v="23537.0"/>
        <n v="65934.0"/>
        <n v="341880.0"/>
        <n v="19926.0"/>
        <n v="61686.0"/>
        <n v="51816.0"/>
        <n v="-1.5041754E7"/>
        <n v="851796.0"/>
        <n v="484523.0"/>
        <n v="-393714.0"/>
        <n v="88920.0"/>
        <n v="-249018.0"/>
        <n v="-840888.0"/>
        <n v="-5770746.0"/>
        <n v="3071523.0"/>
        <n v="16800.0"/>
        <n v="327288.0"/>
        <n v="46742.0"/>
        <n v="128871.0"/>
        <n v="202095.0"/>
        <n v="36897.0"/>
        <n v="203439.0"/>
        <n v="102810.0"/>
        <n v="658500.0"/>
        <n v="61620.0"/>
        <n v="77382.0"/>
        <n v="48279.0"/>
        <n v="2.0279844E7"/>
        <n v="404595.0"/>
        <n v="991104.0"/>
        <n v="1727784.0"/>
        <n v="489942.0"/>
        <n v="17955.0"/>
        <n v="28032.0"/>
        <n v="-95400.0"/>
        <n v="-504540.0"/>
        <n v="3012957.0"/>
        <n v="-434511.0"/>
        <n v="979884.0"/>
        <n v="174136.0"/>
        <n v="1727712.0"/>
        <n v="92340.0"/>
        <n v="64881.0"/>
        <n v="-489969.0"/>
        <n v="248160.0"/>
        <n v="88126.0"/>
        <n v="-639792.0"/>
        <n v="-6459255.0"/>
        <n v="52728.0"/>
        <n v="137664.0"/>
        <n v="133809.0"/>
        <n v="-718074.0"/>
        <n v="6534.0"/>
        <n v="415737.0"/>
        <n v="-22491.0"/>
        <n v="1930207.0"/>
        <n v="553755.0"/>
        <n v="261096.0"/>
        <n v="1961280.0"/>
        <n v="1939410.0"/>
        <n v="-1154304.0"/>
        <n v="598329.0"/>
        <n v="88608.0"/>
        <n v="5190594.0"/>
        <n v="-102141.0"/>
        <n v="-2177640.0"/>
        <n v="1568520.0"/>
        <n v="3800580.0"/>
        <n v="89568.0"/>
        <n v="276801.0"/>
        <n v="-636957.0"/>
        <n v="-353220.0"/>
        <n v="55341.0"/>
        <n v="229482.0"/>
        <n v="139728.0"/>
        <n v="95670.0"/>
        <n v="1053285.0"/>
        <n v="395640.0"/>
        <n v="-1.453325E7"/>
        <n v="1673532.0"/>
        <n v="-7199820.0"/>
        <n v="860775.0"/>
        <n v="2627040.0"/>
        <n v="142386.0"/>
        <n v="41496.0"/>
        <n v="220584.0"/>
        <n v="127530.0"/>
        <n v="-1376379.0"/>
        <n v="-50259.0"/>
        <n v="-1.9598256E7"/>
        <n v="-851334.0"/>
        <n v="138663.0"/>
        <n v="155856.0"/>
        <n v="-52836.0"/>
        <n v="78188.0"/>
        <n v="-1013152.0"/>
        <n v="64512.0"/>
        <n v="62124.0"/>
        <n v="16680.0"/>
        <n v="1050120.0"/>
        <n v="20979.0"/>
        <n v="180442.0"/>
        <n v="998112.0"/>
        <n v="113796.0"/>
        <n v="90618.0"/>
        <n v="-74592.0"/>
        <n v="101175.0"/>
        <n v="291150.0"/>
        <n v="5615688.0"/>
        <n v="641205.0"/>
        <n v="-98428.0"/>
        <n v="-66915.0"/>
        <n v="-935688.0"/>
        <n v="-1154958.0"/>
        <n v="20574.0"/>
        <n v="136368.0"/>
        <n v="242352.0"/>
        <n v="943596.0"/>
        <n v="821634.0"/>
        <n v="-434352.0"/>
        <n v="9718380.0"/>
        <n v="5.8799832E7"/>
        <n v="-38016.0"/>
        <n v="-98100.0"/>
        <n v="349744.0"/>
        <n v="166320.0"/>
        <n v="7948.0"/>
        <n v="-31050.0"/>
        <n v="-226967.0"/>
        <n v="150696.0"/>
        <n v="9990.0"/>
        <n v="18008.0"/>
        <n v="1619775.0"/>
        <n v="-874584.0"/>
        <n v="319284.0"/>
        <n v="-206352.0"/>
        <n v="-1219598.0"/>
        <n v="-416025.0"/>
        <n v="1698165.0"/>
        <n v="-200012.0"/>
        <n v="74722.0"/>
        <n v="-977256.0"/>
        <n v="296625.0"/>
        <n v="909967.0"/>
        <n v="83424.0"/>
        <n v="243513.0"/>
        <n v="308763.0"/>
        <n v="142182.0"/>
        <n v="8631.0"/>
        <n v="30582.0"/>
        <n v="-58873.0"/>
        <n v="359850.0"/>
        <n v="338112.0"/>
        <n v="55650.0"/>
        <n v="-1021953.0"/>
        <n v="-829500.0"/>
        <n v="7659540.0"/>
        <n v="-345528.0"/>
        <n v="-127512.0"/>
        <n v="78210.0"/>
        <n v="-37692.0"/>
        <n v="54948.0"/>
        <n v="60966.0"/>
        <n v="309213.0"/>
        <n v="137457.0"/>
        <n v="-13499.0"/>
        <n v="1365840.0"/>
        <n v="3598587.0"/>
        <n v="137511.0"/>
        <n v="2511.0"/>
        <n v="18877.0"/>
        <n v="9936.0"/>
        <n v="157626.0"/>
        <n v="39102.0"/>
        <n v="574350.0"/>
        <n v="-2792400.0"/>
        <n v="339412.0"/>
        <n v="314625.0"/>
        <n v="251664.0"/>
        <n v="160987.0"/>
        <n v="81504.0"/>
        <n v="-1225887.0"/>
        <n v="63360.0"/>
        <n v="14992.0"/>
        <n v="403116.0"/>
        <n v="4679922.0"/>
        <n v="986013.0"/>
        <n v="212220.0"/>
        <n v="163125.0"/>
        <n v="-116730.0"/>
        <n v="-44946.0"/>
        <n v="547164.0"/>
        <n v="89544.0"/>
        <n v="313722.0"/>
        <n v="79326.0"/>
        <n v="1784948.0"/>
        <n v="233941.0"/>
        <n v="-96348.0"/>
        <n v="21285.0"/>
        <n v="-34848.0"/>
        <n v="-197820.0"/>
        <n v="-5.7599856E7"/>
        <n v="-44550.0"/>
        <n v="-187929.0"/>
        <n v="-655938.0"/>
        <n v="-485757.0"/>
        <n v="833733.0"/>
        <n v="831546.0"/>
        <n v="-999000.0"/>
        <n v="577980.0"/>
        <n v="467820.0"/>
        <n v="-384720.0"/>
        <n v="2578950.0"/>
        <n v="-27462.0"/>
        <n v="59988.0"/>
        <n v="30429.0"/>
        <n v="363018.0"/>
        <n v="457485.0"/>
        <n v="-56820.0"/>
        <n v="-777408.0"/>
        <n v="-463998.0"/>
        <n v="15255.0"/>
        <n v="180414.0"/>
        <n v="490320.0"/>
        <n v="44523.0"/>
        <n v="95418.0"/>
        <n v="-29016.0"/>
        <n v="2248668.0"/>
        <n v="655704.0"/>
        <n v="-1095822.0"/>
        <n v="-159264.0"/>
        <n v="-297960.0"/>
        <n v="5499522.0"/>
        <n v="37824.0"/>
        <n v="499653.0"/>
        <n v="286200.0"/>
        <n v="-2102112.0"/>
        <n v="655128.0"/>
        <n v="114408.0"/>
        <n v="2177010.0"/>
        <n v="999527.0"/>
        <n v="-1079910.0"/>
        <n v="206896.0"/>
        <n v="1686330.0"/>
        <n v="494550.0"/>
        <n v="575928.0"/>
        <n v="7104159.0"/>
        <n v="785088.0"/>
        <n v="47670.0"/>
        <n v="608139.0"/>
        <n v="2368053.0"/>
        <n v="5331699.0"/>
        <n v="31590.0"/>
        <n v="-6411750.0"/>
        <n v="-543204.0"/>
        <n v="-539892.0"/>
        <n v="-959940.0"/>
        <n v="226782.0"/>
        <n v="1683360.0"/>
        <n v="-2191644.0"/>
        <n v="143289.0"/>
        <n v="-115200.0"/>
        <n v="151158.0"/>
        <n v="-383880.0"/>
        <n v="1874328.0"/>
        <n v="50895.0"/>
        <n v="216742.0"/>
        <n v="592800.0"/>
        <n v="42471.0"/>
        <n v="128592.0"/>
        <n v="1954327.0"/>
        <n v="178092.0"/>
        <n v="-481320.0"/>
        <n v="195000.0"/>
        <n v="45201.0"/>
        <n v="127485.0"/>
        <n v="-265608.0"/>
        <n v="-8397.0"/>
        <n v="-163674.0"/>
        <n v="755982.0"/>
        <n v="-85176.0"/>
        <n v="73584.0"/>
        <n v="52884.0"/>
        <n v="80595.0"/>
        <n v="-687600.0"/>
        <n v="-1390433.0"/>
        <n v="-233856.0"/>
        <n v="2254410.0"/>
        <n v="464850.0"/>
        <n v="-370629.0"/>
        <n v="136944.0"/>
        <n v="2850309.0"/>
        <n v="2322.0"/>
        <n v="-408969.0"/>
        <n v="-1.4039392E7"/>
        <n v="1057542.0"/>
        <n v="-112200.0"/>
        <n v="359880.0"/>
        <n v="-409383.0"/>
        <n v="148944.0"/>
        <n v="239880.0"/>
        <n v="-41952.0"/>
        <n v="375804.0"/>
        <n v="-494775.0"/>
        <n v="519444.0"/>
        <n v="89955.0"/>
        <n v="359820.0"/>
        <n v="361836.0"/>
        <n v="-20976.0"/>
        <n v="14658.0"/>
        <n v="365076.0"/>
        <n v="91104.0"/>
        <n v="-26243.0"/>
        <n v="1124977.0"/>
        <n v="356796.0"/>
        <n v="308790.0"/>
        <n v="1408260.0"/>
        <n v="99266.0"/>
        <n v="7.5599784E7"/>
        <n v="1259790.0"/>
        <n v="1616850.0"/>
        <n v="213948.0"/>
        <n v="183960.0"/>
        <n v="-216882.0"/>
        <n v="-242784.0"/>
        <n v="21312.0"/>
        <n v="41031.0"/>
        <n v="158592.0"/>
        <n v="550882.0"/>
        <n v="312660.0"/>
        <n v="-9936.0"/>
        <n v="-382158.0"/>
        <n v="729480.0"/>
        <n v="233016.0"/>
        <n v="-289845.0"/>
        <n v="687204.0"/>
        <n v="9392775.0"/>
        <n v="187950.0"/>
        <n v="106590.0"/>
        <n v="-1971675.0"/>
        <n v="273787.0"/>
        <n v="79200.0"/>
        <n v="-3.431673E7"/>
        <n v="125550.0"/>
        <n v="-799056.0"/>
        <n v="58680.0"/>
        <n v="-695997.0"/>
        <n v="161406.0"/>
        <n v="-130848.0"/>
        <n v="131076.0"/>
        <n v="208980.0"/>
        <n v="-688999.0"/>
        <n v="-353646.0"/>
        <n v="421950.0"/>
        <n v="145200.0"/>
        <n v="2564955.0"/>
        <n v="26932.0"/>
        <n v="137619.0"/>
        <n v="23571.0"/>
        <n v="289674.0"/>
        <n v="-692055.0"/>
        <n v="-379434.0"/>
        <n v="173754.0"/>
        <n v="409773.0"/>
        <n v="58944.0"/>
        <n v="168633.0"/>
        <n v="52767.0"/>
        <n v="33618.0"/>
        <n v="221502.0"/>
        <n v="1559988.0"/>
        <n v="33480.0"/>
        <n v="-137340.0"/>
        <n v="-89712.0"/>
        <n v="264024.0"/>
        <n v="-60600.0"/>
        <n v="31491.0"/>
        <n v="2616.0"/>
        <n v="108216.0"/>
        <n v="2073024.0"/>
        <n v="-465502.0"/>
        <n v="1307943.0"/>
        <n v="-371574.0"/>
        <n v="-190080.0"/>
        <n v="38560.0"/>
        <n v="43218.0"/>
        <n v="-224970.0"/>
        <n v="-227964.0"/>
        <n v="110565.0"/>
        <n v="593250.0"/>
        <n v="-623808.0"/>
        <n v="2360448.0"/>
        <n v="5631444.0"/>
        <n v="364770.0"/>
        <n v="-241176.0"/>
        <n v="2606112.0"/>
        <n v="149904.0"/>
        <n v="230040.0"/>
        <n v="359194.0"/>
        <n v="2527056.0"/>
        <n v="52447.0"/>
        <n v="-1221615.0"/>
        <n v="-2696640.0"/>
        <n v="56064.0"/>
        <n v="42444.0"/>
        <n v="-365970.0"/>
        <n v="562425.0"/>
        <n v="220238.0"/>
        <n v="147015.0"/>
        <n v="3968798.0"/>
        <n v="490056.0"/>
        <n v="182592.0"/>
        <n v="-607068.0"/>
        <n v="-805632.0"/>
        <n v="8177826.0"/>
        <n v="1005966.0"/>
        <n v="3604410.0"/>
        <n v="359667.0"/>
        <n v="1092132.0"/>
        <n v="11497.0"/>
        <n v="3361095.0"/>
        <n v="897264.0"/>
        <n v="288681.0"/>
        <n v="840821.0"/>
        <n v="543834.0"/>
        <n v="65376.0"/>
        <n v="86352.0"/>
        <n v="7424588.0"/>
        <n v="11070.0"/>
        <n v="-9293940.0"/>
        <n v="-193683.0"/>
        <n v="112860.0"/>
        <n v="1133136.0"/>
        <n v="441682.0"/>
        <n v="731940.0"/>
        <n v="285525.0"/>
        <n v="678339.0"/>
        <n v="3935850.0"/>
        <n v="25068.0"/>
        <n v="346639.0"/>
        <n v="1244880.0"/>
        <n v="143356.0"/>
        <n v="2457270.0"/>
        <n v="-9799251.0"/>
        <n v="651750.0"/>
        <n v="-231282.0"/>
        <n v="91980.0"/>
        <n v="35055.0"/>
        <n v="243148.0"/>
        <n v="282555.0"/>
        <n v="1605582.0"/>
        <n v="52569.0"/>
        <n v="370912.0"/>
        <n v="466488.0"/>
        <n v="3768030.0"/>
        <n v="-71221.0"/>
        <n v="457164.0"/>
        <n v="-84010.0"/>
        <n v="103887.0"/>
        <n v="55071.0"/>
        <n v="55194.0"/>
        <n v="99698.0"/>
        <n v="-427470.0"/>
        <n v="141656.0"/>
        <n v="529942.0"/>
        <n v="-55794.0"/>
        <n v="-215100.0"/>
        <n v="47376.0"/>
        <n v="674625.0"/>
        <n v="25893.0"/>
        <n v="1020015.0"/>
        <n v="2266461.0"/>
        <n v="192861.0"/>
        <n v="-377970.0"/>
        <n v="-119976.0"/>
        <n v="4262782.0"/>
        <n v="75600.0"/>
        <n v="155925.0"/>
        <n v="1.115982E7"/>
        <n v="31920.0"/>
        <n v="-5452920.0"/>
        <n v="-502260.0"/>
        <n v="36873.0"/>
        <n v="651969.0"/>
        <n v="1204812.0"/>
        <n v="-366240.0"/>
        <n v="-6942936.0"/>
        <n v="-1.149018E7"/>
        <n v="-678600.0"/>
        <n v="-316602.0"/>
        <n v="211068.0"/>
        <n v="1330998.0"/>
        <n v="69828.0"/>
        <n v="56115.0"/>
        <n v="107982.0"/>
        <n v="105192.0"/>
        <n v="-214074.0"/>
        <n v="88725.0"/>
        <n v="440580.0"/>
        <n v="554810.0"/>
        <n v="158301.0"/>
        <n v="-4088700.0"/>
        <n v="-154260.0"/>
        <n v="40442.0"/>
        <n v="-40404.0"/>
        <n v="102690.0"/>
        <n v="38280.0"/>
        <n v="130065.0"/>
        <n v="-66825.0"/>
        <n v="449820.0"/>
        <n v="683325.0"/>
        <n v="1014898.0"/>
        <n v="1032345.0"/>
        <n v="272862.0"/>
        <n v="262575.0"/>
        <n v="125631.0"/>
        <n v="-105219.0"/>
        <n v="906948.0"/>
        <n v="18648.0"/>
        <n v="383067.0"/>
        <n v="375300.0"/>
        <n v="351000.0"/>
        <n v="701955.0"/>
        <n v="-4.3942268E7"/>
        <n v="1346688.0"/>
        <n v="232020.0"/>
        <n v="126135.0"/>
        <n v="189888.0"/>
        <n v="-1694290.0"/>
        <n v="620892.0"/>
        <n v="566842.0"/>
        <n v="-877572.0"/>
        <n v="-314955.0"/>
        <n v="54648.0"/>
        <n v="606648.0"/>
        <n v="2400597.0"/>
        <n v="199552.0"/>
        <n v="129586.0"/>
        <n v="471822.0"/>
        <n v="411453.0"/>
        <n v="204120.0"/>
        <n v="480897.0"/>
        <n v="-276822.0"/>
        <n v="232668.0"/>
        <n v="9084.0"/>
        <n v="202584.0"/>
        <n v="1020600.0"/>
        <n v="40860.0"/>
        <n v="724927.0"/>
        <n v="-87372.0"/>
        <n v="230805.0"/>
        <n v="9449865.0"/>
        <n v="667152.0"/>
        <n v="-111624.0"/>
        <n v="934815.0"/>
        <n v="-149557.0"/>
        <n v="3404466.0"/>
        <n v="292857.0"/>
        <n v="336123.0"/>
        <n v="235467.0"/>
        <n v="50587.0"/>
        <n v="79344.0"/>
        <n v="230790.0"/>
        <n v="330048.0"/>
        <n v="1856536.0"/>
        <n v="1753080.0"/>
        <n v="-37639.0"/>
        <n v="85968.0"/>
        <n v="3869807.0"/>
        <n v="348936.0"/>
        <n v="438675.0"/>
        <n v="98962.0"/>
        <n v="-182205.0"/>
        <n v="-6300000.0"/>
        <n v="75694.0"/>
        <n v="-56376.0"/>
        <n v="20376.0"/>
        <n v="-248292.0"/>
        <n v="32373.0"/>
        <n v="-990930.0"/>
        <n v="203898.0"/>
        <n v="52416.0"/>
        <n v="118260.0"/>
        <n v="-136470.0"/>
        <n v="814212.0"/>
        <n v="107991.0"/>
        <n v="-789873.0"/>
        <n v="165375.0"/>
        <n v="-401337.0"/>
        <n v="7019883.0"/>
        <n v="374976.0"/>
        <n v="-19812.0"/>
        <n v="-4394808.0"/>
        <n v="-1462482.0"/>
        <n v="-73620.0"/>
        <n v="308085.0"/>
        <n v="341040.0"/>
        <n v="33233.0"/>
        <n v="121824.0"/>
        <n v="244440.0"/>
        <n v="146866.0"/>
        <n v="123120.0"/>
        <n v="683820.0"/>
        <n v="137646.0"/>
        <n v="156450.0"/>
        <n v="77760.0"/>
        <n v="1211760.0"/>
        <n v="126984.0"/>
        <n v="91287.0"/>
        <n v="54522.0"/>
        <n v="-2684502.0"/>
        <n v="77152.0"/>
        <n v="198528.0"/>
        <n v="162837.0"/>
        <n v="26230.0"/>
        <n v="21384.0"/>
        <n v="-90450.0"/>
        <n v="7670520.0"/>
        <n v="344828.0"/>
        <n v="20640.0"/>
        <n v="195168.0"/>
        <n v="2093553.0"/>
        <n v="863856.0"/>
        <n v="35070.0"/>
        <n v="262035.0"/>
        <n v="-190323.0"/>
        <n v="171900.0"/>
        <n v="60120.0"/>
        <n v="-2754486.0"/>
        <n v="499686.0"/>
        <n v="35356.0"/>
        <n v="168354.0"/>
        <n v="105072.0"/>
        <n v="415350.0"/>
        <n v="25578.0"/>
        <n v="-147172.0"/>
        <n v="3273777.0"/>
        <n v="43365.0"/>
        <n v="116850.0"/>
        <n v="6188091.0"/>
        <n v="521370.0"/>
        <n v="-2026305.0"/>
        <n v="244365.0"/>
        <n v="398370.0"/>
        <n v="532350.0"/>
        <n v="2137275.0"/>
        <n v="1458048.0"/>
        <n v="1417405.0"/>
        <n v="762381.0"/>
        <n v="-3739824.0"/>
        <n v="458946.0"/>
        <n v="100560.0"/>
        <n v="-19692.0"/>
        <n v="16263.0"/>
        <n v="-332160.0"/>
        <n v="88968.0"/>
        <n v="16096.0"/>
        <n v="260568.0"/>
        <n v="956304.0"/>
        <n v="-1121184.0"/>
        <n v="220776.0"/>
        <n v="573142.0"/>
        <n v="-818820.0"/>
        <n v="310224.0"/>
        <n v="1579455.0"/>
        <n v="102411.0"/>
        <n v="119880.0"/>
        <n v="724704.0"/>
        <n v="83812.0"/>
        <n v="28836.0"/>
        <n v="908232.0"/>
        <n v="92250.0"/>
        <n v="3599775.0"/>
        <n v="72778.0"/>
        <n v="1.5119748E7"/>
        <n v="-76032.0"/>
        <n v="40593.0"/>
        <n v="205110.0"/>
        <n v="1141687.0"/>
        <n v="-983520.0"/>
        <n v="71994.0"/>
        <n v="35712.0"/>
        <n v="-108000.0"/>
        <n v="-890595.0"/>
        <n v="20967.0"/>
        <n v="-1570095.0"/>
        <n v="-156276.0"/>
        <n v="75411.0"/>
        <n v="563010.0"/>
        <n v="-534261.0"/>
        <n v="60142.0"/>
        <n v="-21090.0"/>
        <n v="-48588.0"/>
        <n v="-40320.0"/>
        <n v="-35856.0"/>
        <n v="521640.0"/>
        <n v="168399.0"/>
        <n v="-173940.0"/>
        <n v="-511056.0"/>
        <n v="13020.0"/>
        <n v="96324.0"/>
        <n v="45510.0"/>
        <n v="44320.0"/>
        <n v="561216.0"/>
        <n v="4710576.0"/>
        <n v="1309263.0"/>
        <n v="1164375.0"/>
        <n v="-664146.0"/>
        <n v="88336.0"/>
        <n v="308070.0"/>
        <n v="144060.0"/>
        <n v="-9072.0"/>
        <n v="40918.0"/>
        <n v="296865.0"/>
        <n v="847665.0"/>
        <n v="97125.0"/>
        <n v="18176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p_lima_produk" cacheId="0" dataCaption="" rowGrandTotals="0" compact="0" compactData="0">
  <location ref="B2:C19" firstHeaderRow="0" firstDataRow="1" firstDataCol="0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tanggal_pemesan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tanggal_pengirim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t="default"/>
      </items>
    </pivotField>
    <pivotField name="clean_tanggal_pengirim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t="default"/>
      </items>
    </pivotField>
    <pivotField name="metode_pengiriman" compact="0" outline="0" multipleItemSelectionAllowed="1" showAll="0">
      <items>
        <item x="0"/>
        <item x="1"/>
        <item x="2"/>
        <item x="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nama_pelang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" compact="0" outline="0" multipleItemSelectionAllowed="1" showAll="0">
      <items>
        <item x="0"/>
        <item x="1"/>
        <item x="2"/>
        <item t="default"/>
      </items>
    </pivotField>
    <pivotField name="negara" compact="0" outline="0" multipleItemSelectionAllowed="1" showAll="0">
      <items>
        <item x="0"/>
        <item t="default"/>
      </items>
    </pivotField>
    <pivotField name="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lean_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vin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ode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lean_kode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ilayah" compact="0" outline="0" multipleItemSelectionAllowed="1" showAll="0">
      <items>
        <item x="0"/>
        <item x="1"/>
        <item x="2"/>
        <item x="3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kategori" compact="0" outline="0" multipleItemSelectionAllowed="1" showAll="0">
      <items>
        <item x="0"/>
        <item x="1"/>
        <item x="2"/>
        <item t="default"/>
      </items>
    </pivotField>
    <pivotField name="sub_kategori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nama_produ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t="default"/>
      </items>
    </pivotField>
    <pivotField name="penjualan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kuanti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ko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euntung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t="default"/>
      </items>
    </pivotField>
  </pivotFields>
  <rowFields>
    <field x="18"/>
  </rowFields>
  <dataFields>
    <dataField name="SUM of penjualan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7.86"/>
  </cols>
  <sheetData>
    <row r="1">
      <c r="A1" s="1" t="s">
        <v>0</v>
      </c>
      <c r="B1" s="2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6</v>
      </c>
      <c r="B2" s="2" t="s">
        <v>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9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39</v>
      </c>
      <c r="B6" s="1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7"/>
      <c r="B7" s="1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0</v>
      </c>
      <c r="B8" s="2" t="s">
        <v>53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6</v>
      </c>
      <c r="B9" s="2" t="s">
        <v>54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</sheetData>
  <mergeCells count="1">
    <mergeCell ref="A6:B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9.0"/>
    <col customWidth="1" min="3" max="3" width="27.57"/>
    <col customWidth="1" min="4" max="4" width="27.29"/>
    <col customWidth="1" min="5" max="5" width="35.14"/>
    <col customWidth="1" min="6" max="6" width="24.0"/>
    <col customWidth="1" min="7" max="7" width="17.14"/>
    <col customWidth="1" min="8" max="8" width="30.14"/>
    <col customWidth="1" min="9" max="9" width="14.14"/>
    <col customWidth="1" min="10" max="10" width="12.14"/>
    <col customWidth="1" min="11" max="11" width="13.14"/>
    <col customWidth="1" min="12" max="13" width="19.14"/>
    <col customWidth="1" min="14" max="14" width="14.71"/>
    <col customWidth="1" min="15" max="15" width="20.29"/>
    <col customWidth="1" min="16" max="16" width="13.0"/>
    <col customWidth="1" min="17" max="17" width="19.86"/>
    <col customWidth="1" min="18" max="18" width="16.43"/>
    <col customWidth="1" min="19" max="19" width="17.57"/>
    <col customWidth="1" min="20" max="20" width="31.71"/>
    <col customWidth="1" min="21" max="21" width="18.71"/>
    <col customWidth="1" min="22" max="22" width="14.29"/>
    <col customWidth="1" min="23" max="23" width="15.71"/>
    <col customWidth="1" min="24" max="24" width="32.43"/>
  </cols>
  <sheetData>
    <row r="1">
      <c r="A1" s="6" t="s">
        <v>4</v>
      </c>
      <c r="B1" s="6" t="s">
        <v>9</v>
      </c>
      <c r="C1" s="10" t="s">
        <v>16</v>
      </c>
      <c r="D1" s="10" t="s">
        <v>23</v>
      </c>
      <c r="E1" s="11" t="s">
        <v>27</v>
      </c>
      <c r="F1" s="6" t="s">
        <v>30</v>
      </c>
      <c r="G1" s="6" t="s">
        <v>32</v>
      </c>
      <c r="H1" s="6" t="s">
        <v>34</v>
      </c>
      <c r="I1" s="6" t="s">
        <v>35</v>
      </c>
      <c r="J1" s="6" t="s">
        <v>36</v>
      </c>
      <c r="K1" s="6" t="s">
        <v>5</v>
      </c>
      <c r="L1" s="11" t="s">
        <v>37</v>
      </c>
      <c r="M1" s="6" t="s">
        <v>3</v>
      </c>
      <c r="N1" s="6" t="s">
        <v>2</v>
      </c>
      <c r="O1" s="11" t="s">
        <v>38</v>
      </c>
      <c r="P1" s="6" t="s">
        <v>40</v>
      </c>
      <c r="Q1" s="6" t="s">
        <v>41</v>
      </c>
      <c r="R1" s="6" t="s">
        <v>42</v>
      </c>
      <c r="S1" s="6" t="s">
        <v>43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49</v>
      </c>
    </row>
    <row r="2">
      <c r="A2" s="15">
        <v>7981.0</v>
      </c>
      <c r="B2" s="15" t="s">
        <v>51</v>
      </c>
      <c r="C2" s="18">
        <v>41642.0</v>
      </c>
      <c r="D2" s="18">
        <v>41646.0</v>
      </c>
      <c r="E2" s="18">
        <f t="shared" ref="E2:E10077" si="1">IF(D2="", C2+3, D2)</f>
        <v>41646</v>
      </c>
      <c r="F2" s="15" t="s">
        <v>55</v>
      </c>
      <c r="G2" s="15" t="s">
        <v>56</v>
      </c>
      <c r="H2" s="15" t="s">
        <v>57</v>
      </c>
      <c r="I2" s="15" t="s">
        <v>59</v>
      </c>
      <c r="J2" s="15" t="s">
        <v>60</v>
      </c>
      <c r="K2" s="15" t="s">
        <v>33</v>
      </c>
      <c r="L2" s="15" t="str">
        <f t="array" ref="L2">_xlfn.XLOOKUP(M2,reference_province_to_city!$A$2:$A$11,reference_province_to_city!$B$2:$B$11)</f>
        <v>Makassar</v>
      </c>
      <c r="M2" s="15" t="s">
        <v>25</v>
      </c>
      <c r="N2" s="15">
        <v>90111.0</v>
      </c>
      <c r="O2" s="15">
        <f t="array" ref="O2">_xlfn.XLOOKUP(M2,reference_postal_code!$B$2:$B$11,reference_postal_code!$A$2:$A$11)</f>
        <v>90111</v>
      </c>
      <c r="P2" s="15" t="s">
        <v>63</v>
      </c>
      <c r="Q2" s="15" t="s">
        <v>64</v>
      </c>
      <c r="R2" s="15" t="s">
        <v>65</v>
      </c>
      <c r="S2" s="15" t="s">
        <v>66</v>
      </c>
      <c r="T2" s="15" t="s">
        <v>67</v>
      </c>
      <c r="U2" s="28">
        <v>246720.0</v>
      </c>
      <c r="V2" s="15">
        <v>2.0</v>
      </c>
      <c r="W2" s="31">
        <v>0.2</v>
      </c>
      <c r="X2" s="28">
        <v>83268.0</v>
      </c>
    </row>
    <row r="3">
      <c r="A3" s="15">
        <v>740.0</v>
      </c>
      <c r="B3" s="15" t="s">
        <v>71</v>
      </c>
      <c r="C3" s="18">
        <v>41643.0</v>
      </c>
      <c r="D3" s="18">
        <v>41647.0</v>
      </c>
      <c r="E3" s="18">
        <f t="shared" si="1"/>
        <v>41647</v>
      </c>
      <c r="F3" s="15" t="s">
        <v>55</v>
      </c>
      <c r="G3" s="15" t="s">
        <v>74</v>
      </c>
      <c r="H3" s="15" t="s">
        <v>75</v>
      </c>
      <c r="I3" s="15" t="s">
        <v>76</v>
      </c>
      <c r="J3" s="15" t="s">
        <v>60</v>
      </c>
      <c r="K3" s="15" t="s">
        <v>19</v>
      </c>
      <c r="L3" s="15" t="str">
        <f t="array" ref="L3">_xlfn.XLOOKUP(M3,reference_province_to_city!$A$2:$A$11,reference_province_to_city!$B$2:$B$11)</f>
        <v>Yogyakarta</v>
      </c>
      <c r="M3" s="15" t="s">
        <v>18</v>
      </c>
      <c r="N3" s="15">
        <v>55111.0</v>
      </c>
      <c r="O3" s="15">
        <f t="array" ref="O3">_xlfn.XLOOKUP(M3,reference_postal_code!$B$2:$B$11,reference_postal_code!$A$2:$A$11)</f>
        <v>55111</v>
      </c>
      <c r="P3" s="15" t="s">
        <v>77</v>
      </c>
      <c r="Q3" s="15" t="s">
        <v>78</v>
      </c>
      <c r="R3" s="15" t="s">
        <v>65</v>
      </c>
      <c r="S3" s="15" t="s">
        <v>79</v>
      </c>
      <c r="T3" s="15" t="s">
        <v>80</v>
      </c>
      <c r="U3" s="28">
        <v>176760.0</v>
      </c>
      <c r="V3" s="15">
        <v>3.0</v>
      </c>
      <c r="W3" s="31">
        <v>0.2</v>
      </c>
      <c r="X3" s="28">
        <v>64075.0</v>
      </c>
    </row>
    <row r="4">
      <c r="A4" s="15">
        <v>742.0</v>
      </c>
      <c r="B4" s="15" t="s">
        <v>71</v>
      </c>
      <c r="C4" s="18">
        <v>41643.0</v>
      </c>
      <c r="D4" s="18">
        <v>41647.0</v>
      </c>
      <c r="E4" s="18">
        <f t="shared" si="1"/>
        <v>41647</v>
      </c>
      <c r="F4" s="15" t="s">
        <v>55</v>
      </c>
      <c r="G4" s="15" t="s">
        <v>74</v>
      </c>
      <c r="H4" s="15" t="s">
        <v>75</v>
      </c>
      <c r="I4" s="15" t="s">
        <v>76</v>
      </c>
      <c r="J4" s="15" t="s">
        <v>60</v>
      </c>
      <c r="K4" s="15" t="s">
        <v>19</v>
      </c>
      <c r="L4" s="15" t="str">
        <f t="array" ref="L4">_xlfn.XLOOKUP(M4,reference_province_to_city!$A$2:$A$11,reference_province_to_city!$B$2:$B$11)</f>
        <v>Yogyakarta</v>
      </c>
      <c r="M4" s="15" t="s">
        <v>18</v>
      </c>
      <c r="N4" s="15">
        <v>55111.0</v>
      </c>
      <c r="O4" s="15">
        <f t="array" ref="O4">_xlfn.XLOOKUP(M4,reference_postal_code!$B$2:$B$11,reference_postal_code!$A$2:$A$11)</f>
        <v>55111</v>
      </c>
      <c r="P4" s="15" t="s">
        <v>77</v>
      </c>
      <c r="Q4" s="15" t="s">
        <v>82</v>
      </c>
      <c r="R4" s="15" t="s">
        <v>65</v>
      </c>
      <c r="S4" s="15" t="s">
        <v>83</v>
      </c>
      <c r="T4" s="15" t="s">
        <v>84</v>
      </c>
      <c r="U4" s="28">
        <v>53100.0</v>
      </c>
      <c r="V4" s="15">
        <v>2.0</v>
      </c>
      <c r="W4" s="31">
        <v>0.8</v>
      </c>
      <c r="X4" s="28">
        <v>-82305.0</v>
      </c>
    </row>
    <row r="5">
      <c r="A5" s="15">
        <v>741.0</v>
      </c>
      <c r="B5" s="15" t="s">
        <v>71</v>
      </c>
      <c r="C5" s="18">
        <v>41643.0</v>
      </c>
      <c r="D5" s="18">
        <v>41647.0</v>
      </c>
      <c r="E5" s="18">
        <f t="shared" si="1"/>
        <v>41647</v>
      </c>
      <c r="F5" s="15" t="s">
        <v>55</v>
      </c>
      <c r="G5" s="15" t="s">
        <v>74</v>
      </c>
      <c r="H5" s="15" t="s">
        <v>75</v>
      </c>
      <c r="I5" s="15" t="s">
        <v>76</v>
      </c>
      <c r="J5" s="15" t="s">
        <v>60</v>
      </c>
      <c r="K5" s="15" t="s">
        <v>19</v>
      </c>
      <c r="L5" s="15" t="str">
        <f t="array" ref="L5">_xlfn.XLOOKUP(M5,reference_province_to_city!$A$2:$A$11,reference_province_to_city!$B$2:$B$11)</f>
        <v>Yogyakarta</v>
      </c>
      <c r="M5" s="15" t="s">
        <v>18</v>
      </c>
      <c r="N5" s="15">
        <v>55111.0</v>
      </c>
      <c r="O5" s="15">
        <f t="array" ref="O5">_xlfn.XLOOKUP(M5,reference_postal_code!$B$2:$B$11,reference_postal_code!$A$2:$A$11)</f>
        <v>55111</v>
      </c>
      <c r="P5" s="15" t="s">
        <v>77</v>
      </c>
      <c r="Q5" s="15" t="s">
        <v>86</v>
      </c>
      <c r="R5" s="15" t="s">
        <v>65</v>
      </c>
      <c r="S5" s="15" t="s">
        <v>87</v>
      </c>
      <c r="T5" s="15" t="s">
        <v>88</v>
      </c>
      <c r="U5" s="28">
        <v>4091040.0</v>
      </c>
      <c r="V5" s="15">
        <v>3.0</v>
      </c>
      <c r="W5" s="31">
        <v>0.2</v>
      </c>
      <c r="X5" s="28">
        <v>-971622.0</v>
      </c>
    </row>
    <row r="6">
      <c r="A6" s="15">
        <v>1760.0</v>
      </c>
      <c r="B6" s="15" t="s">
        <v>89</v>
      </c>
      <c r="C6" s="18">
        <v>41644.0</v>
      </c>
      <c r="D6" s="18">
        <v>41651.0</v>
      </c>
      <c r="E6" s="18">
        <f t="shared" si="1"/>
        <v>41651</v>
      </c>
      <c r="F6" s="15" t="s">
        <v>55</v>
      </c>
      <c r="G6" s="15" t="s">
        <v>90</v>
      </c>
      <c r="H6" s="15" t="s">
        <v>91</v>
      </c>
      <c r="I6" s="15" t="s">
        <v>59</v>
      </c>
      <c r="J6" s="15" t="s">
        <v>60</v>
      </c>
      <c r="K6" s="15" t="s">
        <v>29</v>
      </c>
      <c r="L6" s="15" t="str">
        <f t="array" ref="L6">_xlfn.XLOOKUP(M6,reference_province_to_city!$A$2:$A$11,reference_province_to_city!$B$2:$B$11)</f>
        <v>Palembang</v>
      </c>
      <c r="M6" s="15" t="s">
        <v>13</v>
      </c>
      <c r="N6" s="15">
        <v>30111.0</v>
      </c>
      <c r="O6" s="15">
        <f t="array" ref="O6">_xlfn.XLOOKUP(M6,reference_postal_code!$B$2:$B$11,reference_postal_code!$A$2:$A$11)</f>
        <v>30111</v>
      </c>
      <c r="P6" s="15" t="s">
        <v>77</v>
      </c>
      <c r="Q6" s="15" t="s">
        <v>92</v>
      </c>
      <c r="R6" s="15" t="s">
        <v>65</v>
      </c>
      <c r="S6" s="15" t="s">
        <v>93</v>
      </c>
      <c r="T6" s="15" t="s">
        <v>94</v>
      </c>
      <c r="U6" s="28">
        <v>293040.0</v>
      </c>
      <c r="V6" s="15">
        <v>3.0</v>
      </c>
      <c r="W6" s="31">
        <v>0.2</v>
      </c>
      <c r="X6" s="28">
        <v>73260.0</v>
      </c>
    </row>
    <row r="7">
      <c r="A7" s="15">
        <v>7480.0</v>
      </c>
      <c r="B7" s="15" t="s">
        <v>96</v>
      </c>
      <c r="C7" s="18">
        <v>41645.0</v>
      </c>
      <c r="D7" s="18">
        <v>41649.0</v>
      </c>
      <c r="E7" s="18">
        <f t="shared" si="1"/>
        <v>41649</v>
      </c>
      <c r="F7" s="15" t="s">
        <v>55</v>
      </c>
      <c r="G7" s="15" t="s">
        <v>97</v>
      </c>
      <c r="H7" s="15" t="s">
        <v>98</v>
      </c>
      <c r="I7" s="15" t="s">
        <v>76</v>
      </c>
      <c r="J7" s="15" t="s">
        <v>60</v>
      </c>
      <c r="K7" s="15" t="s">
        <v>99</v>
      </c>
      <c r="L7" s="15" t="str">
        <f t="array" ref="L7">_xlfn.XLOOKUP(M7,reference_province_to_city!$A$2:$A$11,reference_province_to_city!$B$2:$B$11)</f>
        <v>Denpasar</v>
      </c>
      <c r="M7" s="15" t="s">
        <v>24</v>
      </c>
      <c r="N7" s="15">
        <v>80231.0</v>
      </c>
      <c r="O7" s="15">
        <f t="array" ref="O7">_xlfn.XLOOKUP(M7,reference_postal_code!$B$2:$B$11,reference_postal_code!$A$2:$A$11)</f>
        <v>80231</v>
      </c>
      <c r="P7" s="15" t="s">
        <v>63</v>
      </c>
      <c r="Q7" s="15" t="s">
        <v>102</v>
      </c>
      <c r="R7" s="15" t="s">
        <v>65</v>
      </c>
      <c r="S7" s="15" t="s">
        <v>103</v>
      </c>
      <c r="T7" s="15" t="s">
        <v>104</v>
      </c>
      <c r="U7" s="28">
        <v>466800.0</v>
      </c>
      <c r="V7" s="15">
        <v>4.0</v>
      </c>
      <c r="W7" s="31">
        <v>0.0</v>
      </c>
      <c r="X7" s="28">
        <v>4668.0</v>
      </c>
    </row>
    <row r="8">
      <c r="A8" s="15">
        <v>7475.0</v>
      </c>
      <c r="B8" s="15" t="s">
        <v>96</v>
      </c>
      <c r="C8" s="18">
        <v>41645.0</v>
      </c>
      <c r="D8" s="18">
        <v>41649.0</v>
      </c>
      <c r="E8" s="18">
        <f t="shared" si="1"/>
        <v>41649</v>
      </c>
      <c r="F8" s="15" t="s">
        <v>55</v>
      </c>
      <c r="G8" s="15" t="s">
        <v>97</v>
      </c>
      <c r="H8" s="15" t="s">
        <v>98</v>
      </c>
      <c r="I8" s="15" t="s">
        <v>76</v>
      </c>
      <c r="J8" s="15" t="s">
        <v>60</v>
      </c>
      <c r="K8" s="15" t="s">
        <v>26</v>
      </c>
      <c r="L8" s="15" t="str">
        <f t="array" ref="L8">_xlfn.XLOOKUP(M8,reference_province_to_city!$A$2:$A$11,reference_province_to_city!$B$2:$B$11)</f>
        <v>Denpasar</v>
      </c>
      <c r="M8" s="15" t="s">
        <v>24</v>
      </c>
      <c r="N8" s="15">
        <v>80231.0</v>
      </c>
      <c r="O8" s="15">
        <f t="array" ref="O8">_xlfn.XLOOKUP(M8,reference_postal_code!$B$2:$B$11,reference_postal_code!$A$2:$A$11)</f>
        <v>80231</v>
      </c>
      <c r="P8" s="15" t="s">
        <v>63</v>
      </c>
      <c r="Q8" s="15" t="s">
        <v>105</v>
      </c>
      <c r="R8" s="15" t="s">
        <v>106</v>
      </c>
      <c r="S8" s="15" t="s">
        <v>107</v>
      </c>
      <c r="T8" s="15" t="s">
        <v>108</v>
      </c>
      <c r="U8" s="28">
        <v>3.86073E7</v>
      </c>
      <c r="V8" s="15">
        <v>9.0</v>
      </c>
      <c r="W8" s="31">
        <v>0.0</v>
      </c>
      <c r="X8" s="28">
        <v>1.1196117E7</v>
      </c>
    </row>
    <row r="9">
      <c r="A9" s="15">
        <v>7479.0</v>
      </c>
      <c r="B9" s="15" t="s">
        <v>96</v>
      </c>
      <c r="C9" s="18">
        <v>41645.0</v>
      </c>
      <c r="D9" s="18">
        <v>41649.0</v>
      </c>
      <c r="E9" s="18">
        <f t="shared" si="1"/>
        <v>41649</v>
      </c>
      <c r="F9" s="15" t="s">
        <v>55</v>
      </c>
      <c r="G9" s="15" t="s">
        <v>97</v>
      </c>
      <c r="H9" s="15" t="s">
        <v>98</v>
      </c>
      <c r="I9" s="15" t="s">
        <v>76</v>
      </c>
      <c r="J9" s="15" t="s">
        <v>60</v>
      </c>
      <c r="K9" s="15" t="s">
        <v>26</v>
      </c>
      <c r="L9" s="15" t="str">
        <f t="array" ref="L9">_xlfn.XLOOKUP(M9,reference_province_to_city!$A$2:$A$11,reference_province_to_city!$B$2:$B$11)</f>
        <v>Denpasar</v>
      </c>
      <c r="M9" s="15" t="s">
        <v>24</v>
      </c>
      <c r="N9" s="15">
        <v>80231.0</v>
      </c>
      <c r="O9" s="15">
        <f t="array" ref="O9">_xlfn.XLOOKUP(M9,reference_postal_code!$B$2:$B$11,reference_postal_code!$A$2:$A$11)</f>
        <v>80231</v>
      </c>
      <c r="P9" s="15" t="s">
        <v>63</v>
      </c>
      <c r="Q9" s="15" t="s">
        <v>109</v>
      </c>
      <c r="R9" s="15" t="s">
        <v>110</v>
      </c>
      <c r="S9" s="15" t="s">
        <v>111</v>
      </c>
      <c r="T9" s="15" t="s">
        <v>112</v>
      </c>
      <c r="U9" s="28">
        <v>1.13394E7</v>
      </c>
      <c r="V9" s="15">
        <v>4.0</v>
      </c>
      <c r="W9" s="31">
        <v>0.0</v>
      </c>
      <c r="X9" s="28">
        <v>3061638.0</v>
      </c>
    </row>
    <row r="10">
      <c r="A10" s="15">
        <v>5328.0</v>
      </c>
      <c r="B10" s="15" t="s">
        <v>113</v>
      </c>
      <c r="C10" s="18">
        <v>41645.0</v>
      </c>
      <c r="D10" s="18">
        <v>41647.0</v>
      </c>
      <c r="E10" s="18">
        <f t="shared" si="1"/>
        <v>41647</v>
      </c>
      <c r="F10" s="15" t="s">
        <v>114</v>
      </c>
      <c r="G10" s="15" t="s">
        <v>115</v>
      </c>
      <c r="H10" s="15" t="s">
        <v>116</v>
      </c>
      <c r="I10" s="15" t="s">
        <v>59</v>
      </c>
      <c r="J10" s="15" t="s">
        <v>60</v>
      </c>
      <c r="K10" s="15" t="s">
        <v>14</v>
      </c>
      <c r="L10" s="15" t="str">
        <f t="array" ref="L10">_xlfn.XLOOKUP(M10,reference_province_to_city!$A$2:$A$11,reference_province_to_city!$B$2:$B$11)</f>
        <v>Bandung</v>
      </c>
      <c r="M10" s="15" t="s">
        <v>12</v>
      </c>
      <c r="N10" s="15">
        <v>40111.0</v>
      </c>
      <c r="O10" s="15">
        <f t="array" ref="O10">_xlfn.XLOOKUP(M10,reference_postal_code!$B$2:$B$11,reference_postal_code!$A$2:$A$11)</f>
        <v>40111</v>
      </c>
      <c r="P10" s="15" t="s">
        <v>117</v>
      </c>
      <c r="Q10" s="15" t="s">
        <v>118</v>
      </c>
      <c r="R10" s="15" t="s">
        <v>65</v>
      </c>
      <c r="S10" s="15" t="s">
        <v>66</v>
      </c>
      <c r="T10" s="15" t="s">
        <v>119</v>
      </c>
      <c r="U10" s="28">
        <v>291600.0</v>
      </c>
      <c r="V10" s="15">
        <v>3.0</v>
      </c>
      <c r="W10" s="31">
        <v>0.0</v>
      </c>
      <c r="X10" s="28">
        <v>139968.0</v>
      </c>
    </row>
    <row r="11">
      <c r="A11" s="15">
        <v>7478.0</v>
      </c>
      <c r="B11" s="15" t="s">
        <v>96</v>
      </c>
      <c r="C11" s="18">
        <v>41645.0</v>
      </c>
      <c r="D11" s="18">
        <v>41649.0</v>
      </c>
      <c r="E11" s="18">
        <f t="shared" si="1"/>
        <v>41649</v>
      </c>
      <c r="F11" s="15" t="s">
        <v>55</v>
      </c>
      <c r="G11" s="15" t="s">
        <v>97</v>
      </c>
      <c r="H11" s="15" t="s">
        <v>98</v>
      </c>
      <c r="I11" s="15" t="s">
        <v>76</v>
      </c>
      <c r="J11" s="15" t="s">
        <v>60</v>
      </c>
      <c r="K11" s="15" t="s">
        <v>26</v>
      </c>
      <c r="L11" s="15" t="str">
        <f t="array" ref="L11">_xlfn.XLOOKUP(M11,reference_province_to_city!$A$2:$A$11,reference_province_to_city!$B$2:$B$11)</f>
        <v>Denpasar</v>
      </c>
      <c r="M11" s="15" t="s">
        <v>24</v>
      </c>
      <c r="N11" s="15">
        <v>80231.0</v>
      </c>
      <c r="O11" s="15">
        <f t="array" ref="O11">_xlfn.XLOOKUP(M11,reference_postal_code!$B$2:$B$11,reference_postal_code!$A$2:$A$11)</f>
        <v>80231</v>
      </c>
      <c r="P11" s="15" t="s">
        <v>63</v>
      </c>
      <c r="Q11" s="15" t="s">
        <v>120</v>
      </c>
      <c r="R11" s="15" t="s">
        <v>110</v>
      </c>
      <c r="S11" s="15" t="s">
        <v>111</v>
      </c>
      <c r="T11" s="15" t="s">
        <v>121</v>
      </c>
      <c r="U11" s="28">
        <v>5879700.0</v>
      </c>
      <c r="V11" s="15">
        <v>2.0</v>
      </c>
      <c r="W11" s="31">
        <v>0.0</v>
      </c>
      <c r="X11" s="28">
        <v>1705113.0</v>
      </c>
    </row>
    <row r="12">
      <c r="A12" s="15">
        <v>7477.0</v>
      </c>
      <c r="B12" s="15" t="s">
        <v>96</v>
      </c>
      <c r="C12" s="18">
        <v>41645.0</v>
      </c>
      <c r="D12" s="18">
        <v>41649.0</v>
      </c>
      <c r="E12" s="18">
        <f t="shared" si="1"/>
        <v>41649</v>
      </c>
      <c r="F12" s="15" t="s">
        <v>55</v>
      </c>
      <c r="G12" s="15" t="s">
        <v>97</v>
      </c>
      <c r="H12" s="15" t="s">
        <v>98</v>
      </c>
      <c r="I12" s="15" t="s">
        <v>76</v>
      </c>
      <c r="J12" s="15" t="s">
        <v>60</v>
      </c>
      <c r="K12" s="15" t="s">
        <v>26</v>
      </c>
      <c r="L12" s="15" t="str">
        <f t="array" ref="L12">_xlfn.XLOOKUP(M12,reference_province_to_city!$A$2:$A$11,reference_province_to_city!$B$2:$B$11)</f>
        <v>Denpasar</v>
      </c>
      <c r="M12" s="15" t="s">
        <v>24</v>
      </c>
      <c r="N12" s="15">
        <v>80231.0</v>
      </c>
      <c r="O12" s="15">
        <f t="array" ref="O12">_xlfn.XLOOKUP(M12,reference_postal_code!$B$2:$B$11,reference_postal_code!$A$2:$A$11)</f>
        <v>80231</v>
      </c>
      <c r="P12" s="15" t="s">
        <v>63</v>
      </c>
      <c r="Q12" s="15" t="s">
        <v>122</v>
      </c>
      <c r="R12" s="15" t="s">
        <v>65</v>
      </c>
      <c r="S12" s="15" t="s">
        <v>93</v>
      </c>
      <c r="T12" s="15" t="s">
        <v>123</v>
      </c>
      <c r="U12" s="28">
        <v>82200.0</v>
      </c>
      <c r="V12" s="15">
        <v>2.0</v>
      </c>
      <c r="W12" s="31">
        <v>0.0</v>
      </c>
      <c r="X12" s="28">
        <v>22194.0</v>
      </c>
    </row>
    <row r="13">
      <c r="A13" s="15">
        <v>7181.0</v>
      </c>
      <c r="B13" s="15" t="s">
        <v>124</v>
      </c>
      <c r="C13" s="18">
        <v>41645.0</v>
      </c>
      <c r="D13" s="18">
        <v>41646.0</v>
      </c>
      <c r="E13" s="18">
        <f t="shared" si="1"/>
        <v>41646</v>
      </c>
      <c r="F13" s="15" t="s">
        <v>125</v>
      </c>
      <c r="G13" s="15" t="s">
        <v>126</v>
      </c>
      <c r="H13" s="15" t="s">
        <v>127</v>
      </c>
      <c r="I13" s="15" t="s">
        <v>128</v>
      </c>
      <c r="J13" s="15" t="s">
        <v>60</v>
      </c>
      <c r="K13" s="15" t="s">
        <v>19</v>
      </c>
      <c r="L13" s="15" t="str">
        <f t="array" ref="L13">_xlfn.XLOOKUP(M13,reference_province_to_city!$A$2:$A$11,reference_province_to_city!$B$2:$B$11)</f>
        <v>Yogyakarta</v>
      </c>
      <c r="M13" s="15" t="s">
        <v>18</v>
      </c>
      <c r="N13" s="15">
        <v>55111.0</v>
      </c>
      <c r="O13" s="15">
        <f t="array" ref="O13">_xlfn.XLOOKUP(M13,reference_postal_code!$B$2:$B$11,reference_postal_code!$A$2:$A$11)</f>
        <v>55111</v>
      </c>
      <c r="P13" s="15" t="s">
        <v>77</v>
      </c>
      <c r="Q13" s="15" t="s">
        <v>129</v>
      </c>
      <c r="R13" s="15" t="s">
        <v>65</v>
      </c>
      <c r="S13" s="15" t="s">
        <v>93</v>
      </c>
      <c r="T13" s="15" t="s">
        <v>130</v>
      </c>
      <c r="U13" s="28">
        <v>191700.0</v>
      </c>
      <c r="V13" s="15">
        <v>3.0</v>
      </c>
      <c r="W13" s="31">
        <v>0.0</v>
      </c>
      <c r="X13" s="28">
        <v>78597.0</v>
      </c>
    </row>
    <row r="14">
      <c r="A14" s="15">
        <v>7476.0</v>
      </c>
      <c r="B14" s="15" t="s">
        <v>96</v>
      </c>
      <c r="C14" s="18">
        <v>41645.0</v>
      </c>
      <c r="D14" s="18">
        <v>41649.0</v>
      </c>
      <c r="E14" s="18">
        <f t="shared" si="1"/>
        <v>41649</v>
      </c>
      <c r="F14" s="15" t="s">
        <v>55</v>
      </c>
      <c r="G14" s="15" t="s">
        <v>97</v>
      </c>
      <c r="H14" s="15" t="s">
        <v>98</v>
      </c>
      <c r="I14" s="15" t="s">
        <v>76</v>
      </c>
      <c r="J14" s="15" t="s">
        <v>60</v>
      </c>
      <c r="K14" s="15" t="s">
        <v>26</v>
      </c>
      <c r="L14" s="15" t="str">
        <f t="array" ref="L14">_xlfn.XLOOKUP(M14,reference_province_to_city!$A$2:$A$11,reference_province_to_city!$B$2:$B$11)</f>
        <v>Denpasar</v>
      </c>
      <c r="M14" s="15" t="s">
        <v>24</v>
      </c>
      <c r="N14" s="15">
        <v>80231.0</v>
      </c>
      <c r="O14" s="15">
        <f t="array" ref="O14">_xlfn.XLOOKUP(M14,reference_postal_code!$B$2:$B$11,reference_postal_code!$A$2:$A$11)</f>
        <v>80231</v>
      </c>
      <c r="P14" s="15" t="s">
        <v>63</v>
      </c>
      <c r="Q14" s="15" t="s">
        <v>131</v>
      </c>
      <c r="R14" s="15" t="s">
        <v>65</v>
      </c>
      <c r="S14" s="15" t="s">
        <v>83</v>
      </c>
      <c r="T14" s="15" t="s">
        <v>132</v>
      </c>
      <c r="U14" s="28">
        <v>9149700.0</v>
      </c>
      <c r="V14" s="15">
        <v>2.0</v>
      </c>
      <c r="W14" s="31">
        <v>0.0</v>
      </c>
      <c r="X14" s="28">
        <v>4117365.0</v>
      </c>
    </row>
    <row r="15">
      <c r="A15" s="15">
        <v>7481.0</v>
      </c>
      <c r="B15" s="15" t="s">
        <v>96</v>
      </c>
      <c r="C15" s="18">
        <v>41645.0</v>
      </c>
      <c r="D15" s="18">
        <v>41649.0</v>
      </c>
      <c r="E15" s="18">
        <f t="shared" si="1"/>
        <v>41649</v>
      </c>
      <c r="F15" s="15" t="s">
        <v>55</v>
      </c>
      <c r="G15" s="15" t="s">
        <v>97</v>
      </c>
      <c r="H15" s="15" t="s">
        <v>98</v>
      </c>
      <c r="I15" s="15" t="s">
        <v>76</v>
      </c>
      <c r="J15" s="15" t="s">
        <v>60</v>
      </c>
      <c r="K15" s="15" t="s">
        <v>26</v>
      </c>
      <c r="L15" s="15" t="str">
        <f t="array" ref="L15">_xlfn.XLOOKUP(M15,reference_province_to_city!$A$2:$A$11,reference_province_to_city!$B$2:$B$11)</f>
        <v>Denpasar</v>
      </c>
      <c r="M15" s="15" t="s">
        <v>24</v>
      </c>
      <c r="N15" s="15">
        <v>80231.0</v>
      </c>
      <c r="O15" s="15">
        <f t="array" ref="O15">_xlfn.XLOOKUP(M15,reference_postal_code!$B$2:$B$11,reference_postal_code!$A$2:$A$11)</f>
        <v>80231</v>
      </c>
      <c r="P15" s="15" t="s">
        <v>63</v>
      </c>
      <c r="Q15" s="15" t="s">
        <v>133</v>
      </c>
      <c r="R15" s="15" t="s">
        <v>65</v>
      </c>
      <c r="S15" s="15" t="s">
        <v>66</v>
      </c>
      <c r="T15" s="15" t="s">
        <v>134</v>
      </c>
      <c r="U15" s="28">
        <v>98100.0</v>
      </c>
      <c r="V15" s="15">
        <v>1.0</v>
      </c>
      <c r="W15" s="31">
        <v>0.0</v>
      </c>
      <c r="X15" s="28">
        <v>45126.0</v>
      </c>
    </row>
    <row r="16">
      <c r="A16" s="15">
        <v>7661.0</v>
      </c>
      <c r="B16" s="15" t="s">
        <v>135</v>
      </c>
      <c r="C16" s="18">
        <v>41646.0</v>
      </c>
      <c r="D16" s="18">
        <v>41651.0</v>
      </c>
      <c r="E16" s="18">
        <f t="shared" si="1"/>
        <v>41651</v>
      </c>
      <c r="F16" s="15" t="s">
        <v>55</v>
      </c>
      <c r="G16" s="15" t="s">
        <v>136</v>
      </c>
      <c r="H16" s="15" t="s">
        <v>137</v>
      </c>
      <c r="I16" s="15" t="s">
        <v>59</v>
      </c>
      <c r="J16" s="15" t="s">
        <v>60</v>
      </c>
      <c r="K16" s="15" t="s">
        <v>19</v>
      </c>
      <c r="L16" s="15" t="str">
        <f t="array" ref="L16">_xlfn.XLOOKUP(M16,reference_province_to_city!$A$2:$A$11,reference_province_to_city!$B$2:$B$11)</f>
        <v>Yogyakarta</v>
      </c>
      <c r="M16" s="15" t="s">
        <v>18</v>
      </c>
      <c r="N16" s="15">
        <v>55111.0</v>
      </c>
      <c r="O16" s="15">
        <f t="array" ref="O16">_xlfn.XLOOKUP(M16,reference_postal_code!$B$2:$B$11,reference_postal_code!$A$2:$A$11)</f>
        <v>55111</v>
      </c>
      <c r="P16" s="15" t="s">
        <v>77</v>
      </c>
      <c r="Q16" s="15" t="s">
        <v>138</v>
      </c>
      <c r="R16" s="15" t="s">
        <v>106</v>
      </c>
      <c r="S16" s="15" t="s">
        <v>139</v>
      </c>
      <c r="T16" s="15" t="s">
        <v>140</v>
      </c>
      <c r="U16" s="28">
        <v>1150920.0</v>
      </c>
      <c r="V16" s="15">
        <v>3.0</v>
      </c>
      <c r="W16" s="31">
        <v>0.6</v>
      </c>
      <c r="X16" s="28">
        <v>-805644.0</v>
      </c>
    </row>
    <row r="17">
      <c r="A17" s="15">
        <v>7662.0</v>
      </c>
      <c r="B17" s="15" t="s">
        <v>135</v>
      </c>
      <c r="C17" s="18">
        <v>41646.0</v>
      </c>
      <c r="D17" s="18">
        <v>41651.0</v>
      </c>
      <c r="E17" s="18">
        <f t="shared" si="1"/>
        <v>41651</v>
      </c>
      <c r="F17" s="15" t="s">
        <v>55</v>
      </c>
      <c r="G17" s="15" t="s">
        <v>136</v>
      </c>
      <c r="H17" s="15" t="s">
        <v>137</v>
      </c>
      <c r="I17" s="15" t="s">
        <v>59</v>
      </c>
      <c r="J17" s="15" t="s">
        <v>60</v>
      </c>
      <c r="K17" s="15" t="s">
        <v>19</v>
      </c>
      <c r="L17" s="15" t="str">
        <f t="array" ref="L17">_xlfn.XLOOKUP(M17,reference_province_to_city!$A$2:$A$11,reference_province_to_city!$B$2:$B$11)</f>
        <v>Yogyakarta</v>
      </c>
      <c r="M17" s="15" t="s">
        <v>18</v>
      </c>
      <c r="N17" s="15">
        <v>55111.0</v>
      </c>
      <c r="O17" s="15">
        <f t="array" ref="O17">_xlfn.XLOOKUP(M17,reference_postal_code!$B$2:$B$11,reference_postal_code!$A$2:$A$11)</f>
        <v>55111</v>
      </c>
      <c r="P17" s="15" t="s">
        <v>77</v>
      </c>
      <c r="Q17" s="15" t="s">
        <v>141</v>
      </c>
      <c r="R17" s="15" t="s">
        <v>65</v>
      </c>
      <c r="S17" s="15" t="s">
        <v>83</v>
      </c>
      <c r="T17" s="15" t="s">
        <v>142</v>
      </c>
      <c r="U17" s="28">
        <v>156450.0</v>
      </c>
      <c r="V17" s="15">
        <v>7.0</v>
      </c>
      <c r="W17" s="31">
        <v>0.8</v>
      </c>
      <c r="X17" s="28">
        <v>-273788.0</v>
      </c>
    </row>
    <row r="18">
      <c r="A18" s="15">
        <v>593.0</v>
      </c>
      <c r="B18" s="15" t="s">
        <v>143</v>
      </c>
      <c r="C18" s="18">
        <v>41648.0</v>
      </c>
      <c r="D18" s="18">
        <v>41652.0</v>
      </c>
      <c r="E18" s="18">
        <f t="shared" si="1"/>
        <v>41652</v>
      </c>
      <c r="F18" s="15" t="s">
        <v>55</v>
      </c>
      <c r="G18" s="15" t="s">
        <v>144</v>
      </c>
      <c r="H18" s="15" t="s">
        <v>145</v>
      </c>
      <c r="I18" s="15" t="s">
        <v>59</v>
      </c>
      <c r="J18" s="15" t="s">
        <v>60</v>
      </c>
      <c r="K18" s="15" t="s">
        <v>33</v>
      </c>
      <c r="L18" s="15" t="str">
        <f t="array" ref="L18">_xlfn.XLOOKUP(M18,reference_province_to_city!$A$2:$A$11,reference_province_to_city!$B$2:$B$11)</f>
        <v>Makassar</v>
      </c>
      <c r="M18" s="15" t="s">
        <v>25</v>
      </c>
      <c r="N18" s="15">
        <v>90111.0</v>
      </c>
      <c r="O18" s="15">
        <f t="array" ref="O18">_xlfn.XLOOKUP(M18,reference_postal_code!$B$2:$B$11,reference_postal_code!$A$2:$A$11)</f>
        <v>90111</v>
      </c>
      <c r="P18" s="15" t="s">
        <v>63</v>
      </c>
      <c r="Q18" s="15" t="s">
        <v>146</v>
      </c>
      <c r="R18" s="15" t="s">
        <v>65</v>
      </c>
      <c r="S18" s="15" t="s">
        <v>93</v>
      </c>
      <c r="T18" s="15" t="s">
        <v>147</v>
      </c>
      <c r="U18" s="28">
        <v>140160.0</v>
      </c>
      <c r="V18" s="15">
        <v>2.0</v>
      </c>
      <c r="W18" s="31">
        <v>0.2</v>
      </c>
      <c r="X18" s="28">
        <v>17520.0</v>
      </c>
    </row>
    <row r="19">
      <c r="A19" s="15">
        <v>594.0</v>
      </c>
      <c r="B19" s="15" t="s">
        <v>143</v>
      </c>
      <c r="C19" s="18">
        <v>41648.0</v>
      </c>
      <c r="D19" s="18">
        <v>41652.0</v>
      </c>
      <c r="E19" s="18">
        <f t="shared" si="1"/>
        <v>41652</v>
      </c>
      <c r="F19" s="15" t="s">
        <v>55</v>
      </c>
      <c r="G19" s="15" t="s">
        <v>144</v>
      </c>
      <c r="H19" s="15" t="s">
        <v>145</v>
      </c>
      <c r="I19" s="15" t="s">
        <v>59</v>
      </c>
      <c r="J19" s="15" t="s">
        <v>60</v>
      </c>
      <c r="K19" s="15" t="s">
        <v>33</v>
      </c>
      <c r="L19" s="15" t="str">
        <f t="array" ref="L19">_xlfn.XLOOKUP(M19,reference_province_to_city!$A$2:$A$11,reference_province_to_city!$B$2:$B$11)</f>
        <v>Makassar</v>
      </c>
      <c r="M19" s="15" t="s">
        <v>25</v>
      </c>
      <c r="N19" s="15">
        <v>90111.0</v>
      </c>
      <c r="O19" s="15">
        <f t="array" ref="O19">_xlfn.XLOOKUP(M19,reference_postal_code!$B$2:$B$11,reference_postal_code!$A$2:$A$11)</f>
        <v>90111</v>
      </c>
      <c r="P19" s="15" t="s">
        <v>63</v>
      </c>
      <c r="Q19" s="15" t="s">
        <v>148</v>
      </c>
      <c r="R19" s="15" t="s">
        <v>110</v>
      </c>
      <c r="S19" s="15" t="s">
        <v>149</v>
      </c>
      <c r="T19" s="15" t="s">
        <v>150</v>
      </c>
      <c r="U19" s="28">
        <v>468000.0</v>
      </c>
      <c r="V19" s="15">
        <v>3.0</v>
      </c>
      <c r="W19" s="31">
        <v>0.2</v>
      </c>
      <c r="X19" s="28">
        <v>146250.0</v>
      </c>
    </row>
    <row r="20">
      <c r="A20" s="15">
        <v>867.0</v>
      </c>
      <c r="B20" s="15" t="s">
        <v>151</v>
      </c>
      <c r="C20" s="18">
        <v>41649.0</v>
      </c>
      <c r="D20" s="18">
        <v>41654.0</v>
      </c>
      <c r="E20" s="18">
        <f t="shared" si="1"/>
        <v>41654</v>
      </c>
      <c r="F20" s="15" t="s">
        <v>55</v>
      </c>
      <c r="G20" s="15" t="s">
        <v>152</v>
      </c>
      <c r="H20" s="15" t="s">
        <v>153</v>
      </c>
      <c r="I20" s="15" t="s">
        <v>128</v>
      </c>
      <c r="J20" s="15" t="s">
        <v>60</v>
      </c>
      <c r="L20" s="15" t="str">
        <f t="array" ref="L20">_xlfn.XLOOKUP(M20,reference_province_to_city!$A$2:$A$11,reference_province_to_city!$B$2:$B$11)</f>
        <v>Bandung</v>
      </c>
      <c r="M20" s="15" t="s">
        <v>12</v>
      </c>
      <c r="N20" s="15">
        <v>40111.0</v>
      </c>
      <c r="O20" s="15">
        <f t="array" ref="O20">_xlfn.XLOOKUP(M20,reference_postal_code!$B$2:$B$11,reference_postal_code!$A$2:$A$11)</f>
        <v>40111</v>
      </c>
      <c r="P20" s="15" t="s">
        <v>117</v>
      </c>
      <c r="Q20" s="15" t="s">
        <v>154</v>
      </c>
      <c r="R20" s="15" t="s">
        <v>106</v>
      </c>
      <c r="S20" s="15" t="s">
        <v>139</v>
      </c>
      <c r="T20" s="15" t="s">
        <v>155</v>
      </c>
      <c r="U20" s="28">
        <v>779100.0</v>
      </c>
      <c r="V20" s="15">
        <v>1.0</v>
      </c>
      <c r="W20" s="31">
        <v>0.0</v>
      </c>
      <c r="X20" s="28">
        <v>319431.0</v>
      </c>
    </row>
    <row r="21" ht="15.75" customHeight="1">
      <c r="A21" s="15">
        <v>866.0</v>
      </c>
      <c r="B21" s="15" t="s">
        <v>151</v>
      </c>
      <c r="C21" s="18">
        <v>41649.0</v>
      </c>
      <c r="D21" s="18"/>
      <c r="E21" s="18">
        <f t="shared" si="1"/>
        <v>41652</v>
      </c>
      <c r="F21" s="15" t="s">
        <v>55</v>
      </c>
      <c r="G21" s="15" t="s">
        <v>152</v>
      </c>
      <c r="H21" s="15" t="s">
        <v>153</v>
      </c>
      <c r="I21" s="15" t="s">
        <v>128</v>
      </c>
      <c r="J21" s="15" t="s">
        <v>60</v>
      </c>
      <c r="K21" s="15" t="s">
        <v>14</v>
      </c>
      <c r="L21" s="15" t="str">
        <f t="array" ref="L21">_xlfn.XLOOKUP(M21,reference_province_to_city!$A$2:$A$11,reference_province_to_city!$B$2:$B$11)</f>
        <v>Bandung</v>
      </c>
      <c r="M21" s="15" t="s">
        <v>12</v>
      </c>
      <c r="N21" s="15">
        <v>40111.0</v>
      </c>
      <c r="O21" s="15">
        <f t="array" ref="O21">_xlfn.XLOOKUP(M21,reference_postal_code!$B$2:$B$11,reference_postal_code!$A$2:$A$11)</f>
        <v>40111</v>
      </c>
      <c r="P21" s="15" t="s">
        <v>117</v>
      </c>
      <c r="Q21" s="15" t="s">
        <v>156</v>
      </c>
      <c r="R21" s="15" t="s">
        <v>65</v>
      </c>
      <c r="S21" s="15" t="s">
        <v>79</v>
      </c>
      <c r="T21" s="15" t="s">
        <v>157</v>
      </c>
      <c r="U21" s="28">
        <v>43350.0</v>
      </c>
      <c r="V21" s="15">
        <v>1.0</v>
      </c>
      <c r="W21" s="31">
        <v>0.0</v>
      </c>
      <c r="X21" s="28">
        <v>20374.0</v>
      </c>
    </row>
    <row r="22" ht="15.75" customHeight="1">
      <c r="A22" s="15">
        <v>717.0</v>
      </c>
      <c r="B22" s="15" t="s">
        <v>158</v>
      </c>
      <c r="C22" s="18">
        <v>41650.0</v>
      </c>
      <c r="D22" s="18">
        <v>41653.0</v>
      </c>
      <c r="E22" s="18">
        <f t="shared" si="1"/>
        <v>41653</v>
      </c>
      <c r="F22" s="15" t="s">
        <v>125</v>
      </c>
      <c r="G22" s="15" t="s">
        <v>159</v>
      </c>
      <c r="H22" s="15" t="s">
        <v>160</v>
      </c>
      <c r="I22" s="15" t="s">
        <v>59</v>
      </c>
      <c r="J22" s="15" t="s">
        <v>60</v>
      </c>
      <c r="K22" s="15" t="s">
        <v>26</v>
      </c>
      <c r="L22" s="15" t="str">
        <f t="array" ref="L22">_xlfn.XLOOKUP(M22,reference_province_to_city!$A$2:$A$11,reference_province_to_city!$B$2:$B$11)</f>
        <v>Denpasar</v>
      </c>
      <c r="M22" s="15" t="s">
        <v>24</v>
      </c>
      <c r="N22" s="15">
        <v>80231.0</v>
      </c>
      <c r="O22" s="15">
        <f t="array" ref="O22">_xlfn.XLOOKUP(M22,reference_postal_code!$B$2:$B$11,reference_postal_code!$A$2:$A$11)</f>
        <v>80231</v>
      </c>
      <c r="P22" s="15" t="s">
        <v>63</v>
      </c>
      <c r="Q22" s="15" t="s">
        <v>161</v>
      </c>
      <c r="R22" s="15" t="s">
        <v>106</v>
      </c>
      <c r="S22" s="15" t="s">
        <v>139</v>
      </c>
      <c r="T22" s="15" t="s">
        <v>162</v>
      </c>
      <c r="U22" s="28">
        <v>149100.0</v>
      </c>
      <c r="V22" s="15">
        <v>2.0</v>
      </c>
      <c r="W22" s="31">
        <v>0.0</v>
      </c>
      <c r="X22" s="28">
        <v>46221.0</v>
      </c>
    </row>
    <row r="23" ht="15.75" customHeight="1">
      <c r="A23" s="15">
        <v>9629.0</v>
      </c>
      <c r="B23" s="15" t="s">
        <v>163</v>
      </c>
      <c r="C23" s="18">
        <v>41652.0</v>
      </c>
      <c r="D23" s="18">
        <v>41657.0</v>
      </c>
      <c r="E23" s="18">
        <f t="shared" si="1"/>
        <v>41657</v>
      </c>
      <c r="F23" s="15" t="s">
        <v>55</v>
      </c>
      <c r="G23" s="15" t="s">
        <v>164</v>
      </c>
      <c r="H23" s="15" t="s">
        <v>165</v>
      </c>
      <c r="I23" s="15" t="s">
        <v>59</v>
      </c>
      <c r="J23" s="15" t="s">
        <v>60</v>
      </c>
      <c r="K23" s="15" t="s">
        <v>22</v>
      </c>
      <c r="L23" s="15" t="str">
        <f t="array" ref="L23">_xlfn.XLOOKUP(M23,reference_province_to_city!$A$2:$A$11,reference_province_to_city!$B$2:$B$11)</f>
        <v>Surabaya</v>
      </c>
      <c r="M23" s="15" t="s">
        <v>20</v>
      </c>
      <c r="N23" s="15">
        <v>60231.0</v>
      </c>
      <c r="O23" s="15">
        <f t="array" ref="O23">_xlfn.XLOOKUP(M23,reference_postal_code!$B$2:$B$11,reference_postal_code!$A$2:$A$11)</f>
        <v>60231</v>
      </c>
      <c r="P23" s="15" t="s">
        <v>166</v>
      </c>
      <c r="Q23" s="15" t="s">
        <v>167</v>
      </c>
      <c r="R23" s="15" t="s">
        <v>65</v>
      </c>
      <c r="S23" s="15" t="s">
        <v>66</v>
      </c>
      <c r="T23" s="15" t="s">
        <v>168</v>
      </c>
      <c r="U23" s="28">
        <v>561120.0</v>
      </c>
      <c r="V23" s="15">
        <v>7.0</v>
      </c>
      <c r="W23" s="31">
        <v>0.2</v>
      </c>
      <c r="X23" s="28">
        <v>196392.0</v>
      </c>
    </row>
    <row r="24" ht="15.75" customHeight="1">
      <c r="A24" s="15">
        <v>765.0</v>
      </c>
      <c r="B24" s="15" t="s">
        <v>169</v>
      </c>
      <c r="C24" s="18">
        <v>41652.0</v>
      </c>
      <c r="D24" s="18">
        <v>41654.0</v>
      </c>
      <c r="E24" s="18">
        <f t="shared" si="1"/>
        <v>41654</v>
      </c>
      <c r="F24" s="15" t="s">
        <v>114</v>
      </c>
      <c r="G24" s="15" t="s">
        <v>170</v>
      </c>
      <c r="H24" s="15" t="s">
        <v>171</v>
      </c>
      <c r="I24" s="15" t="s">
        <v>128</v>
      </c>
      <c r="J24" s="15" t="s">
        <v>60</v>
      </c>
      <c r="K24" s="15" t="s">
        <v>33</v>
      </c>
      <c r="L24" s="15" t="str">
        <f t="array" ref="L24">_xlfn.XLOOKUP(M24,reference_province_to_city!$A$2:$A$11,reference_province_to_city!$B$2:$B$11)</f>
        <v>Makassar</v>
      </c>
      <c r="M24" s="15" t="s">
        <v>25</v>
      </c>
      <c r="N24" s="15">
        <v>90111.0</v>
      </c>
      <c r="O24" s="15">
        <f t="array" ref="O24">_xlfn.XLOOKUP(M24,reference_postal_code!$B$2:$B$11,reference_postal_code!$A$2:$A$11)</f>
        <v>90111</v>
      </c>
      <c r="P24" s="15" t="s">
        <v>63</v>
      </c>
      <c r="Q24" s="15" t="s">
        <v>172</v>
      </c>
      <c r="R24" s="15" t="s">
        <v>65</v>
      </c>
      <c r="S24" s="15" t="s">
        <v>173</v>
      </c>
      <c r="T24" s="15" t="s">
        <v>174</v>
      </c>
      <c r="U24" s="28">
        <v>764100.0</v>
      </c>
      <c r="V24" s="15">
        <v>3.0</v>
      </c>
      <c r="W24" s="31">
        <v>0.0</v>
      </c>
      <c r="X24" s="28">
        <v>382050.0</v>
      </c>
    </row>
    <row r="25" ht="15.75" customHeight="1">
      <c r="A25" s="15">
        <v>9630.0</v>
      </c>
      <c r="B25" s="15" t="s">
        <v>163</v>
      </c>
      <c r="C25" s="18">
        <v>41652.0</v>
      </c>
      <c r="D25" s="18"/>
      <c r="E25" s="18">
        <f t="shared" si="1"/>
        <v>41655</v>
      </c>
      <c r="F25" s="15" t="s">
        <v>55</v>
      </c>
      <c r="G25" s="15" t="s">
        <v>164</v>
      </c>
      <c r="H25" s="15" t="s">
        <v>165</v>
      </c>
      <c r="I25" s="15" t="s">
        <v>59</v>
      </c>
      <c r="J25" s="15" t="s">
        <v>60</v>
      </c>
      <c r="K25" s="15" t="s">
        <v>22</v>
      </c>
      <c r="L25" s="15" t="str">
        <f t="array" ref="L25">_xlfn.XLOOKUP(M25,reference_province_to_city!$A$2:$A$11,reference_province_to_city!$B$2:$B$11)</f>
        <v>Surabaya</v>
      </c>
      <c r="M25" s="15" t="s">
        <v>20</v>
      </c>
      <c r="N25" s="15">
        <v>60231.0</v>
      </c>
      <c r="O25" s="15">
        <f t="array" ref="O25">_xlfn.XLOOKUP(M25,reference_postal_code!$B$2:$B$11,reference_postal_code!$A$2:$A$11)</f>
        <v>60231</v>
      </c>
      <c r="P25" s="15" t="s">
        <v>166</v>
      </c>
      <c r="Q25" s="15" t="s">
        <v>175</v>
      </c>
      <c r="R25" s="15" t="s">
        <v>65</v>
      </c>
      <c r="S25" s="15" t="s">
        <v>83</v>
      </c>
      <c r="T25" s="15" t="s">
        <v>176</v>
      </c>
      <c r="U25" s="28">
        <v>51570.0</v>
      </c>
      <c r="V25" s="15">
        <v>2.0</v>
      </c>
      <c r="W25" s="31">
        <v>0.7</v>
      </c>
      <c r="X25" s="28">
        <v>-37818.0</v>
      </c>
    </row>
    <row r="26" ht="15.75" customHeight="1">
      <c r="A26" s="15">
        <v>4940.0</v>
      </c>
      <c r="B26" s="15" t="s">
        <v>177</v>
      </c>
      <c r="C26" s="18">
        <v>41652.0</v>
      </c>
      <c r="D26" s="18">
        <v>41657.0</v>
      </c>
      <c r="E26" s="18">
        <f t="shared" si="1"/>
        <v>41657</v>
      </c>
      <c r="F26" s="15" t="s">
        <v>55</v>
      </c>
      <c r="G26" s="15" t="s">
        <v>178</v>
      </c>
      <c r="H26" s="15" t="s">
        <v>179</v>
      </c>
      <c r="I26" s="15" t="s">
        <v>59</v>
      </c>
      <c r="J26" s="15" t="s">
        <v>60</v>
      </c>
      <c r="K26" s="15" t="s">
        <v>19</v>
      </c>
      <c r="L26" s="15" t="str">
        <f t="array" ref="L26">_xlfn.XLOOKUP(M26,reference_province_to_city!$A$2:$A$11,reference_province_to_city!$B$2:$B$11)</f>
        <v>Yogyakarta</v>
      </c>
      <c r="M26" s="15" t="s">
        <v>18</v>
      </c>
      <c r="N26" s="15">
        <v>55111.0</v>
      </c>
      <c r="O26" s="15">
        <f t="array" ref="O26">_xlfn.XLOOKUP(M26,reference_postal_code!$B$2:$B$11,reference_postal_code!$A$2:$A$11)</f>
        <v>55111</v>
      </c>
      <c r="P26" s="15" t="s">
        <v>77</v>
      </c>
      <c r="Q26" s="15" t="s">
        <v>180</v>
      </c>
      <c r="R26" s="15" t="s">
        <v>65</v>
      </c>
      <c r="S26" s="15" t="s">
        <v>93</v>
      </c>
      <c r="T26" s="15" t="s">
        <v>181</v>
      </c>
      <c r="U26" s="28">
        <v>298500.0</v>
      </c>
      <c r="V26" s="15">
        <v>5.0</v>
      </c>
      <c r="W26" s="31">
        <v>0.0</v>
      </c>
      <c r="X26" s="28">
        <v>98505.0</v>
      </c>
    </row>
    <row r="27" ht="15.75" customHeight="1">
      <c r="A27" s="15">
        <v>4939.0</v>
      </c>
      <c r="B27" s="15" t="s">
        <v>177</v>
      </c>
      <c r="C27" s="18">
        <v>41652.0</v>
      </c>
      <c r="D27" s="18">
        <v>41657.0</v>
      </c>
      <c r="E27" s="18">
        <f t="shared" si="1"/>
        <v>41657</v>
      </c>
      <c r="F27" s="15" t="s">
        <v>55</v>
      </c>
      <c r="G27" s="15" t="s">
        <v>178</v>
      </c>
      <c r="H27" s="15" t="s">
        <v>179</v>
      </c>
      <c r="I27" s="15" t="s">
        <v>59</v>
      </c>
      <c r="J27" s="15" t="s">
        <v>60</v>
      </c>
      <c r="K27" s="15" t="s">
        <v>19</v>
      </c>
      <c r="L27" s="15" t="str">
        <f t="array" ref="L27">_xlfn.XLOOKUP(M27,reference_province_to_city!$A$2:$A$11,reference_province_to_city!$B$2:$B$11)</f>
        <v>Yogyakarta</v>
      </c>
      <c r="M27" s="15" t="s">
        <v>18</v>
      </c>
      <c r="N27" s="15">
        <v>55111.0</v>
      </c>
      <c r="O27" s="15">
        <f t="array" ref="O27">_xlfn.XLOOKUP(M27,reference_postal_code!$B$2:$B$11,reference_postal_code!$A$2:$A$11)</f>
        <v>55111</v>
      </c>
      <c r="P27" s="15" t="s">
        <v>77</v>
      </c>
      <c r="Q27" s="15" t="s">
        <v>182</v>
      </c>
      <c r="R27" s="15" t="s">
        <v>106</v>
      </c>
      <c r="S27" s="15" t="s">
        <v>183</v>
      </c>
      <c r="T27" s="15" t="s">
        <v>184</v>
      </c>
      <c r="U27" s="28">
        <v>5009985.0</v>
      </c>
      <c r="V27" s="15">
        <v>3.0</v>
      </c>
      <c r="W27" s="31">
        <v>0.15</v>
      </c>
      <c r="X27" s="28">
        <v>58941.0</v>
      </c>
    </row>
    <row r="28" ht="15.75" customHeight="1">
      <c r="A28" s="15">
        <v>768.0</v>
      </c>
      <c r="B28" s="15" t="s">
        <v>169</v>
      </c>
      <c r="C28" s="18">
        <v>41652.0</v>
      </c>
      <c r="D28" s="18">
        <v>41654.0</v>
      </c>
      <c r="E28" s="18">
        <f t="shared" si="1"/>
        <v>41654</v>
      </c>
      <c r="F28" s="15" t="s">
        <v>114</v>
      </c>
      <c r="G28" s="15" t="s">
        <v>170</v>
      </c>
      <c r="H28" s="15" t="s">
        <v>171</v>
      </c>
      <c r="I28" s="15" t="s">
        <v>128</v>
      </c>
      <c r="J28" s="15" t="s">
        <v>60</v>
      </c>
      <c r="K28" s="15" t="s">
        <v>33</v>
      </c>
      <c r="L28" s="15" t="str">
        <f t="array" ref="L28">_xlfn.XLOOKUP(M28,reference_province_to_city!$A$2:$A$11,reference_province_to_city!$B$2:$B$11)</f>
        <v>Makassar</v>
      </c>
      <c r="M28" s="15" t="s">
        <v>25</v>
      </c>
      <c r="N28" s="15">
        <v>90111.0</v>
      </c>
      <c r="O28" s="15">
        <f t="array" ref="O28">_xlfn.XLOOKUP(M28,reference_postal_code!$B$2:$B$11,reference_postal_code!$A$2:$A$11)</f>
        <v>90111</v>
      </c>
      <c r="P28" s="15" t="s">
        <v>63</v>
      </c>
      <c r="Q28" s="15" t="s">
        <v>185</v>
      </c>
      <c r="R28" s="15" t="s">
        <v>65</v>
      </c>
      <c r="S28" s="15" t="s">
        <v>87</v>
      </c>
      <c r="T28" s="15" t="s">
        <v>186</v>
      </c>
      <c r="U28" s="28">
        <v>8588700.0</v>
      </c>
      <c r="V28" s="15">
        <v>6.0</v>
      </c>
      <c r="W28" s="31">
        <v>0.0</v>
      </c>
      <c r="X28" s="28">
        <v>515322.0</v>
      </c>
    </row>
    <row r="29" ht="15.75" customHeight="1">
      <c r="A29" s="15">
        <v>2979.0</v>
      </c>
      <c r="B29" s="15" t="s">
        <v>187</v>
      </c>
      <c r="C29" s="18">
        <v>41652.0</v>
      </c>
      <c r="D29" s="18">
        <v>41655.0</v>
      </c>
      <c r="E29" s="18">
        <f t="shared" si="1"/>
        <v>41655</v>
      </c>
      <c r="F29" s="15" t="s">
        <v>114</v>
      </c>
      <c r="G29" s="15" t="s">
        <v>188</v>
      </c>
      <c r="H29" s="15" t="s">
        <v>189</v>
      </c>
      <c r="I29" s="15" t="s">
        <v>59</v>
      </c>
      <c r="J29" s="15" t="s">
        <v>60</v>
      </c>
      <c r="K29" s="15" t="s">
        <v>33</v>
      </c>
      <c r="L29" s="15" t="str">
        <f t="array" ref="L29">_xlfn.XLOOKUP(M29,reference_province_to_city!$A$2:$A$11,reference_province_to_city!$B$2:$B$11)</f>
        <v>Makassar</v>
      </c>
      <c r="M29" s="15" t="s">
        <v>25</v>
      </c>
      <c r="N29" s="15">
        <v>90111.0</v>
      </c>
      <c r="O29" s="15">
        <f t="array" ref="O29">_xlfn.XLOOKUP(M29,reference_postal_code!$B$2:$B$11,reference_postal_code!$A$2:$A$11)</f>
        <v>90111</v>
      </c>
      <c r="P29" s="15" t="s">
        <v>63</v>
      </c>
      <c r="Q29" s="15" t="s">
        <v>190</v>
      </c>
      <c r="R29" s="15" t="s">
        <v>106</v>
      </c>
      <c r="S29" s="15" t="s">
        <v>107</v>
      </c>
      <c r="T29" s="15" t="s">
        <v>191</v>
      </c>
      <c r="U29" s="28">
        <v>8189100.0</v>
      </c>
      <c r="V29" s="15">
        <v>6.0</v>
      </c>
      <c r="W29" s="31">
        <v>0.0</v>
      </c>
      <c r="X29" s="28">
        <v>1310256.0</v>
      </c>
    </row>
    <row r="30" ht="15.75" customHeight="1">
      <c r="A30" s="15">
        <v>764.0</v>
      </c>
      <c r="B30" s="15" t="s">
        <v>169</v>
      </c>
      <c r="C30" s="18">
        <v>41652.0</v>
      </c>
      <c r="D30" s="18">
        <v>41654.0</v>
      </c>
      <c r="E30" s="18">
        <f t="shared" si="1"/>
        <v>41654</v>
      </c>
      <c r="F30" s="15" t="s">
        <v>114</v>
      </c>
      <c r="G30" s="15" t="s">
        <v>170</v>
      </c>
      <c r="H30" s="15" t="s">
        <v>171</v>
      </c>
      <c r="I30" s="15" t="s">
        <v>128</v>
      </c>
      <c r="J30" s="15" t="s">
        <v>60</v>
      </c>
      <c r="K30" s="15" t="s">
        <v>33</v>
      </c>
      <c r="L30" s="15" t="str">
        <f t="array" ref="L30">_xlfn.XLOOKUP(M30,reference_province_to_city!$A$2:$A$11,reference_province_to_city!$B$2:$B$11)</f>
        <v>Makassar</v>
      </c>
      <c r="M30" s="15" t="s">
        <v>25</v>
      </c>
      <c r="N30" s="15">
        <v>90111.0</v>
      </c>
      <c r="O30" s="15">
        <f t="array" ref="O30">_xlfn.XLOOKUP(M30,reference_postal_code!$B$2:$B$11,reference_postal_code!$A$2:$A$11)</f>
        <v>90111</v>
      </c>
      <c r="P30" s="15" t="s">
        <v>63</v>
      </c>
      <c r="Q30" s="15" t="s">
        <v>192</v>
      </c>
      <c r="R30" s="15" t="s">
        <v>65</v>
      </c>
      <c r="S30" s="15" t="s">
        <v>173</v>
      </c>
      <c r="T30" s="15" t="s">
        <v>193</v>
      </c>
      <c r="U30" s="28">
        <v>170400.0</v>
      </c>
      <c r="V30" s="15">
        <v>2.0</v>
      </c>
      <c r="W30" s="31">
        <v>0.0</v>
      </c>
      <c r="X30" s="28">
        <v>80088.0</v>
      </c>
    </row>
    <row r="31" ht="15.75" customHeight="1">
      <c r="A31" s="15">
        <v>4938.0</v>
      </c>
      <c r="B31" s="15" t="s">
        <v>177</v>
      </c>
      <c r="C31" s="18">
        <v>41652.0</v>
      </c>
      <c r="D31" s="18">
        <v>41657.0</v>
      </c>
      <c r="E31" s="18">
        <f t="shared" si="1"/>
        <v>41657</v>
      </c>
      <c r="F31" s="15" t="s">
        <v>55</v>
      </c>
      <c r="G31" s="15" t="s">
        <v>178</v>
      </c>
      <c r="H31" s="15" t="s">
        <v>179</v>
      </c>
      <c r="I31" s="15" t="s">
        <v>59</v>
      </c>
      <c r="J31" s="15" t="s">
        <v>60</v>
      </c>
      <c r="K31" s="15" t="s">
        <v>19</v>
      </c>
      <c r="L31" s="15" t="str">
        <f t="array" ref="L31">_xlfn.XLOOKUP(M31,reference_province_to_city!$A$2:$A$11,reference_province_to_city!$B$2:$B$11)</f>
        <v>Yogyakarta</v>
      </c>
      <c r="M31" s="15" t="s">
        <v>18</v>
      </c>
      <c r="N31" s="15">
        <v>55111.0</v>
      </c>
      <c r="O31" s="15">
        <f t="array" ref="O31">_xlfn.XLOOKUP(M31,reference_postal_code!$B$2:$B$11,reference_postal_code!$A$2:$A$11)</f>
        <v>55111</v>
      </c>
      <c r="P31" s="15" t="s">
        <v>77</v>
      </c>
      <c r="Q31" s="15" t="s">
        <v>194</v>
      </c>
      <c r="R31" s="15" t="s">
        <v>65</v>
      </c>
      <c r="S31" s="15" t="s">
        <v>87</v>
      </c>
      <c r="T31" s="15" t="s">
        <v>195</v>
      </c>
      <c r="U31" s="28">
        <v>1.988775E7</v>
      </c>
      <c r="V31" s="15">
        <v>5.0</v>
      </c>
      <c r="W31" s="31">
        <v>0.0</v>
      </c>
      <c r="X31" s="28">
        <v>3579795.0</v>
      </c>
    </row>
    <row r="32" ht="15.75" customHeight="1">
      <c r="A32" s="15">
        <v>767.0</v>
      </c>
      <c r="B32" s="15" t="s">
        <v>169</v>
      </c>
      <c r="C32" s="18">
        <v>41652.0</v>
      </c>
      <c r="D32" s="18">
        <v>41654.0</v>
      </c>
      <c r="E32" s="18">
        <f t="shared" si="1"/>
        <v>41654</v>
      </c>
      <c r="F32" s="15" t="s">
        <v>114</v>
      </c>
      <c r="G32" s="15" t="s">
        <v>170</v>
      </c>
      <c r="H32" s="15" t="s">
        <v>171</v>
      </c>
      <c r="I32" s="15" t="s">
        <v>128</v>
      </c>
      <c r="J32" s="15" t="s">
        <v>60</v>
      </c>
      <c r="K32" s="15" t="s">
        <v>33</v>
      </c>
      <c r="L32" s="15" t="str">
        <f t="array" ref="L32">_xlfn.XLOOKUP(M32,reference_province_to_city!$A$2:$A$11,reference_province_to_city!$B$2:$B$11)</f>
        <v>Makassar</v>
      </c>
      <c r="M32" s="15" t="s">
        <v>25</v>
      </c>
      <c r="N32" s="15">
        <v>90111.0</v>
      </c>
      <c r="O32" s="15">
        <f t="array" ref="O32">_xlfn.XLOOKUP(M32,reference_postal_code!$B$2:$B$11,reference_postal_code!$A$2:$A$11)</f>
        <v>90111</v>
      </c>
      <c r="P32" s="15" t="s">
        <v>63</v>
      </c>
      <c r="Q32" s="15" t="s">
        <v>196</v>
      </c>
      <c r="R32" s="15" t="s">
        <v>65</v>
      </c>
      <c r="S32" s="15" t="s">
        <v>83</v>
      </c>
      <c r="T32" s="15" t="s">
        <v>197</v>
      </c>
      <c r="U32" s="28">
        <v>84600.0</v>
      </c>
      <c r="V32" s="15">
        <v>3.0</v>
      </c>
      <c r="W32" s="31">
        <v>0.0</v>
      </c>
      <c r="X32" s="28">
        <v>40608.0</v>
      </c>
    </row>
    <row r="33" ht="15.75" customHeight="1">
      <c r="A33" s="15">
        <v>766.0</v>
      </c>
      <c r="B33" s="15" t="s">
        <v>169</v>
      </c>
      <c r="C33" s="18">
        <v>41652.0</v>
      </c>
      <c r="D33" s="18">
        <v>41654.0</v>
      </c>
      <c r="E33" s="18">
        <f t="shared" si="1"/>
        <v>41654</v>
      </c>
      <c r="F33" s="15" t="s">
        <v>114</v>
      </c>
      <c r="G33" s="15" t="s">
        <v>170</v>
      </c>
      <c r="H33" s="15" t="s">
        <v>171</v>
      </c>
      <c r="I33" s="15" t="s">
        <v>128</v>
      </c>
      <c r="J33" s="15" t="s">
        <v>60</v>
      </c>
      <c r="K33" s="15" t="s">
        <v>33</v>
      </c>
      <c r="L33" s="15" t="str">
        <f t="array" ref="L33">_xlfn.XLOOKUP(M33,reference_province_to_city!$A$2:$A$11,reference_province_to_city!$B$2:$B$11)</f>
        <v>Makassar</v>
      </c>
      <c r="M33" s="15" t="s">
        <v>25</v>
      </c>
      <c r="N33" s="15">
        <v>90111.0</v>
      </c>
      <c r="O33" s="15">
        <f t="array" ref="O33">_xlfn.XLOOKUP(M33,reference_postal_code!$B$2:$B$11,reference_postal_code!$A$2:$A$11)</f>
        <v>90111</v>
      </c>
      <c r="P33" s="15" t="s">
        <v>63</v>
      </c>
      <c r="Q33" s="15" t="s">
        <v>198</v>
      </c>
      <c r="R33" s="15" t="s">
        <v>110</v>
      </c>
      <c r="S33" s="15" t="s">
        <v>149</v>
      </c>
      <c r="T33" s="15" t="s">
        <v>199</v>
      </c>
      <c r="U33" s="28">
        <v>9701100.0</v>
      </c>
      <c r="V33" s="15">
        <v>6.0</v>
      </c>
      <c r="W33" s="31">
        <v>0.0</v>
      </c>
      <c r="X33" s="28">
        <v>3880440.0</v>
      </c>
    </row>
    <row r="34" ht="15.75" customHeight="1">
      <c r="A34" s="15">
        <v>6475.0</v>
      </c>
      <c r="B34" s="15" t="s">
        <v>200</v>
      </c>
      <c r="C34" s="18">
        <v>41653.0</v>
      </c>
      <c r="D34" s="18">
        <v>41654.0</v>
      </c>
      <c r="E34" s="18">
        <f t="shared" si="1"/>
        <v>41654</v>
      </c>
      <c r="F34" s="15" t="s">
        <v>125</v>
      </c>
      <c r="G34" s="15" t="s">
        <v>201</v>
      </c>
      <c r="H34" s="15" t="s">
        <v>202</v>
      </c>
      <c r="I34" s="15" t="s">
        <v>128</v>
      </c>
      <c r="J34" s="15" t="s">
        <v>60</v>
      </c>
      <c r="K34" s="15" t="s">
        <v>29</v>
      </c>
      <c r="L34" s="15" t="str">
        <f t="array" ref="L34">_xlfn.XLOOKUP(M34,reference_province_to_city!$A$2:$A$11,reference_province_to_city!$B$2:$B$11)</f>
        <v>Palembang</v>
      </c>
      <c r="M34" s="15" t="s">
        <v>13</v>
      </c>
      <c r="N34" s="15">
        <v>30111.0</v>
      </c>
      <c r="O34" s="15">
        <f t="array" ref="O34">_xlfn.XLOOKUP(M34,reference_postal_code!$B$2:$B$11,reference_postal_code!$A$2:$A$11)</f>
        <v>30111</v>
      </c>
      <c r="P34" s="15" t="s">
        <v>77</v>
      </c>
      <c r="Q34" s="15" t="s">
        <v>203</v>
      </c>
      <c r="R34" s="15" t="s">
        <v>106</v>
      </c>
      <c r="S34" s="15" t="s">
        <v>183</v>
      </c>
      <c r="T34" s="15" t="s">
        <v>204</v>
      </c>
      <c r="U34" s="28">
        <v>929400.0</v>
      </c>
      <c r="V34" s="15">
        <v>4.0</v>
      </c>
      <c r="W34" s="31">
        <v>0.5</v>
      </c>
      <c r="X34" s="28">
        <v>-799284.0</v>
      </c>
    </row>
    <row r="35" ht="15.75" customHeight="1">
      <c r="A35" s="15">
        <v>1914.0</v>
      </c>
      <c r="B35" s="15" t="s">
        <v>205</v>
      </c>
      <c r="C35" s="18">
        <v>41654.0</v>
      </c>
      <c r="D35" s="18">
        <v>41656.0</v>
      </c>
      <c r="E35" s="18">
        <f t="shared" si="1"/>
        <v>41656</v>
      </c>
      <c r="F35" s="15" t="s">
        <v>125</v>
      </c>
      <c r="G35" s="15" t="s">
        <v>206</v>
      </c>
      <c r="H35" s="15" t="s">
        <v>207</v>
      </c>
      <c r="I35" s="15" t="s">
        <v>59</v>
      </c>
      <c r="J35" s="15" t="s">
        <v>60</v>
      </c>
      <c r="K35" s="15" t="s">
        <v>22</v>
      </c>
      <c r="L35" s="15" t="str">
        <f t="array" ref="L35">_xlfn.XLOOKUP(M35,reference_province_to_city!$A$2:$A$11,reference_province_to_city!$B$2:$B$11)</f>
        <v>Surabaya</v>
      </c>
      <c r="M35" s="15" t="s">
        <v>20</v>
      </c>
      <c r="N35" s="15">
        <v>60231.0</v>
      </c>
      <c r="O35" s="15">
        <f t="array" ref="O35">_xlfn.XLOOKUP(M35,reference_postal_code!$B$2:$B$11,reference_postal_code!$A$2:$A$11)</f>
        <v>60231</v>
      </c>
      <c r="P35" s="15" t="s">
        <v>166</v>
      </c>
      <c r="Q35" s="15" t="s">
        <v>208</v>
      </c>
      <c r="R35" s="15" t="s">
        <v>110</v>
      </c>
      <c r="S35" s="15" t="s">
        <v>149</v>
      </c>
      <c r="T35" s="15" t="s">
        <v>209</v>
      </c>
      <c r="U35" s="28">
        <v>2249250.0</v>
      </c>
      <c r="V35" s="15">
        <v>5.0</v>
      </c>
      <c r="W35" s="31">
        <v>0.0</v>
      </c>
      <c r="X35" s="28">
        <v>989670.0</v>
      </c>
    </row>
    <row r="36" ht="15.75" customHeight="1">
      <c r="A36" s="15">
        <v>971.0</v>
      </c>
      <c r="B36" s="15" t="s">
        <v>210</v>
      </c>
      <c r="C36" s="18">
        <v>41655.0</v>
      </c>
      <c r="D36" s="18">
        <v>41657.0</v>
      </c>
      <c r="E36" s="18">
        <f t="shared" si="1"/>
        <v>41657</v>
      </c>
      <c r="F36" s="15" t="s">
        <v>114</v>
      </c>
      <c r="G36" s="15" t="s">
        <v>211</v>
      </c>
      <c r="H36" s="15" t="s">
        <v>212</v>
      </c>
      <c r="I36" s="15" t="s">
        <v>59</v>
      </c>
      <c r="J36" s="15" t="s">
        <v>60</v>
      </c>
      <c r="K36" s="15" t="s">
        <v>14</v>
      </c>
      <c r="L36" s="15" t="str">
        <f t="array" ref="L36">_xlfn.XLOOKUP(M36,reference_province_to_city!$A$2:$A$11,reference_province_to_city!$B$2:$B$11)</f>
        <v>Bandung</v>
      </c>
      <c r="M36" s="15" t="s">
        <v>12</v>
      </c>
      <c r="N36" s="15">
        <v>40111.0</v>
      </c>
      <c r="O36" s="15">
        <f t="array" ref="O36">_xlfn.XLOOKUP(M36,reference_postal_code!$B$2:$B$11,reference_postal_code!$A$2:$A$11)</f>
        <v>40111</v>
      </c>
      <c r="P36" s="15" t="s">
        <v>117</v>
      </c>
      <c r="Q36" s="15" t="s">
        <v>214</v>
      </c>
      <c r="R36" s="15" t="s">
        <v>106</v>
      </c>
      <c r="S36" s="15" t="s">
        <v>139</v>
      </c>
      <c r="T36" s="15" t="s">
        <v>215</v>
      </c>
      <c r="U36" s="28">
        <v>1906560.0</v>
      </c>
      <c r="V36" s="15">
        <v>6.0</v>
      </c>
      <c r="W36" s="31">
        <v>0.2</v>
      </c>
      <c r="X36" s="28">
        <v>428976.0</v>
      </c>
    </row>
    <row r="37" ht="15.75" customHeight="1">
      <c r="A37" s="15">
        <v>972.0</v>
      </c>
      <c r="B37" s="15" t="s">
        <v>210</v>
      </c>
      <c r="C37" s="18">
        <v>41655.0</v>
      </c>
      <c r="D37" s="18">
        <v>41657.0</v>
      </c>
      <c r="E37" s="18">
        <f t="shared" si="1"/>
        <v>41657</v>
      </c>
      <c r="F37" s="15" t="s">
        <v>114</v>
      </c>
      <c r="G37" s="15" t="s">
        <v>211</v>
      </c>
      <c r="H37" s="15" t="s">
        <v>212</v>
      </c>
      <c r="I37" s="15" t="s">
        <v>59</v>
      </c>
      <c r="J37" s="15" t="s">
        <v>60</v>
      </c>
      <c r="K37" s="15" t="s">
        <v>14</v>
      </c>
      <c r="L37" s="15" t="str">
        <f t="array" ref="L37">_xlfn.XLOOKUP(M37,reference_province_to_city!$A$2:$A$11,reference_province_to_city!$B$2:$B$11)</f>
        <v>Bandung</v>
      </c>
      <c r="M37" s="15" t="s">
        <v>12</v>
      </c>
      <c r="N37" s="15">
        <v>40111.0</v>
      </c>
      <c r="O37" s="15">
        <f t="array" ref="O37">_xlfn.XLOOKUP(M37,reference_postal_code!$B$2:$B$11,reference_postal_code!$A$2:$A$11)</f>
        <v>40111</v>
      </c>
      <c r="P37" s="15" t="s">
        <v>117</v>
      </c>
      <c r="Q37" s="15" t="s">
        <v>216</v>
      </c>
      <c r="R37" s="15" t="s">
        <v>110</v>
      </c>
      <c r="S37" s="15" t="s">
        <v>111</v>
      </c>
      <c r="T37" s="15" t="s">
        <v>217</v>
      </c>
      <c r="U37" s="28">
        <v>1863000.0</v>
      </c>
      <c r="V37" s="15">
        <v>3.0</v>
      </c>
      <c r="W37" s="31">
        <v>0.4</v>
      </c>
      <c r="X37" s="28">
        <v>-465750.0</v>
      </c>
    </row>
    <row r="38" ht="15.75" customHeight="1">
      <c r="A38" s="15">
        <v>973.0</v>
      </c>
      <c r="B38" s="15" t="s">
        <v>210</v>
      </c>
      <c r="C38" s="18">
        <v>41655.0</v>
      </c>
      <c r="D38" s="18">
        <v>41657.0</v>
      </c>
      <c r="E38" s="18">
        <f t="shared" si="1"/>
        <v>41657</v>
      </c>
      <c r="F38" s="15" t="s">
        <v>114</v>
      </c>
      <c r="G38" s="15" t="s">
        <v>211</v>
      </c>
      <c r="H38" s="15" t="s">
        <v>212</v>
      </c>
      <c r="I38" s="15" t="s">
        <v>59</v>
      </c>
      <c r="J38" s="15" t="s">
        <v>60</v>
      </c>
      <c r="K38" s="15" t="s">
        <v>14</v>
      </c>
      <c r="L38" s="15" t="str">
        <f t="array" ref="L38">_xlfn.XLOOKUP(M38,reference_province_to_city!$A$2:$A$11,reference_province_to_city!$B$2:$B$11)</f>
        <v>Bandung</v>
      </c>
      <c r="M38" s="15" t="s">
        <v>12</v>
      </c>
      <c r="N38" s="15">
        <v>40111.0</v>
      </c>
      <c r="O38" s="15">
        <f t="array" ref="O38">_xlfn.XLOOKUP(M38,reference_postal_code!$B$2:$B$11,reference_postal_code!$A$2:$A$11)</f>
        <v>40111</v>
      </c>
      <c r="P38" s="15" t="s">
        <v>117</v>
      </c>
      <c r="Q38" s="15" t="s">
        <v>220</v>
      </c>
      <c r="R38" s="15" t="s">
        <v>65</v>
      </c>
      <c r="S38" s="15" t="s">
        <v>83</v>
      </c>
      <c r="T38" s="15" t="s">
        <v>221</v>
      </c>
      <c r="U38" s="28">
        <v>278820.0</v>
      </c>
      <c r="V38" s="15">
        <v>2.0</v>
      </c>
      <c r="W38" s="31">
        <v>0.7</v>
      </c>
      <c r="X38" s="28">
        <v>-204468.0</v>
      </c>
    </row>
    <row r="39" ht="15.75" customHeight="1">
      <c r="A39" s="15">
        <v>974.0</v>
      </c>
      <c r="B39" s="15" t="s">
        <v>210</v>
      </c>
      <c r="C39" s="18">
        <v>41655.0</v>
      </c>
      <c r="D39" s="18">
        <v>41657.0</v>
      </c>
      <c r="E39" s="18">
        <f t="shared" si="1"/>
        <v>41657</v>
      </c>
      <c r="F39" s="15" t="s">
        <v>114</v>
      </c>
      <c r="G39" s="15" t="s">
        <v>211</v>
      </c>
      <c r="H39" s="15" t="s">
        <v>212</v>
      </c>
      <c r="I39" s="15" t="s">
        <v>59</v>
      </c>
      <c r="J39" s="15" t="s">
        <v>60</v>
      </c>
      <c r="K39" s="15" t="s">
        <v>14</v>
      </c>
      <c r="L39" s="15" t="str">
        <f t="array" ref="L39">_xlfn.XLOOKUP(M39,reference_province_to_city!$A$2:$A$11,reference_province_to_city!$B$2:$B$11)</f>
        <v>Bandung</v>
      </c>
      <c r="M39" s="15" t="s">
        <v>12</v>
      </c>
      <c r="N39" s="15">
        <v>40111.0</v>
      </c>
      <c r="O39" s="15">
        <f t="array" ref="O39">_xlfn.XLOOKUP(M39,reference_postal_code!$B$2:$B$11,reference_postal_code!$A$2:$A$11)</f>
        <v>40111</v>
      </c>
      <c r="P39" s="15" t="s">
        <v>117</v>
      </c>
      <c r="Q39" s="15" t="s">
        <v>223</v>
      </c>
      <c r="R39" s="15" t="s">
        <v>65</v>
      </c>
      <c r="S39" s="15" t="s">
        <v>79</v>
      </c>
      <c r="T39" s="15" t="s">
        <v>224</v>
      </c>
      <c r="U39" s="28">
        <v>451080.0</v>
      </c>
      <c r="V39" s="15">
        <v>3.0</v>
      </c>
      <c r="W39" s="31">
        <v>0.2</v>
      </c>
      <c r="X39" s="28">
        <v>152239.0</v>
      </c>
    </row>
    <row r="40" ht="15.75" customHeight="1">
      <c r="A40" s="15">
        <v>5365.0</v>
      </c>
      <c r="B40" s="15" t="s">
        <v>225</v>
      </c>
      <c r="C40" s="18">
        <v>41657.0</v>
      </c>
      <c r="D40" s="18">
        <v>41660.0</v>
      </c>
      <c r="E40" s="18">
        <f t="shared" si="1"/>
        <v>41660</v>
      </c>
      <c r="F40" s="15" t="s">
        <v>114</v>
      </c>
      <c r="G40" s="15" t="s">
        <v>227</v>
      </c>
      <c r="H40" s="15" t="s">
        <v>228</v>
      </c>
      <c r="I40" s="15" t="s">
        <v>128</v>
      </c>
      <c r="J40" s="15" t="s">
        <v>60</v>
      </c>
      <c r="K40" s="15" t="s">
        <v>33</v>
      </c>
      <c r="L40" s="15" t="str">
        <f t="array" ref="L40">_xlfn.XLOOKUP(M40,reference_province_to_city!$A$2:$A$11,reference_province_to_city!$B$2:$B$11)</f>
        <v>Makassar</v>
      </c>
      <c r="M40" s="15" t="s">
        <v>25</v>
      </c>
      <c r="N40" s="15">
        <v>90111.0</v>
      </c>
      <c r="O40" s="15">
        <f t="array" ref="O40">_xlfn.XLOOKUP(M40,reference_postal_code!$B$2:$B$11,reference_postal_code!$A$2:$A$11)</f>
        <v>90111</v>
      </c>
      <c r="P40" s="15" t="s">
        <v>63</v>
      </c>
      <c r="Q40" s="15" t="s">
        <v>229</v>
      </c>
      <c r="R40" s="15" t="s">
        <v>65</v>
      </c>
      <c r="S40" s="15" t="s">
        <v>222</v>
      </c>
      <c r="T40" s="15" t="s">
        <v>230</v>
      </c>
      <c r="U40" s="28">
        <v>972960.0</v>
      </c>
      <c r="V40" s="15">
        <v>4.0</v>
      </c>
      <c r="W40" s="31">
        <v>0.2</v>
      </c>
      <c r="X40" s="28">
        <v>97296.0</v>
      </c>
    </row>
    <row r="41" ht="15.75" customHeight="1">
      <c r="A41" s="15">
        <v>5463.0</v>
      </c>
      <c r="B41" s="15" t="s">
        <v>231</v>
      </c>
      <c r="C41" s="18">
        <v>41658.0</v>
      </c>
      <c r="D41" s="18">
        <v>41659.0</v>
      </c>
      <c r="E41" s="18">
        <f t="shared" si="1"/>
        <v>41659</v>
      </c>
      <c r="F41" s="15" t="s">
        <v>125</v>
      </c>
      <c r="G41" s="15" t="s">
        <v>232</v>
      </c>
      <c r="H41" s="15" t="s">
        <v>233</v>
      </c>
      <c r="I41" s="15" t="s">
        <v>59</v>
      </c>
      <c r="J41" s="15" t="s">
        <v>60</v>
      </c>
      <c r="K41" s="15" t="s">
        <v>31</v>
      </c>
      <c r="L41" s="15" t="str">
        <f t="array" ref="L41">_xlfn.XLOOKUP(M41,reference_province_to_city!$A$2:$A$11,reference_province_to_city!$B$2:$B$11)</f>
        <v>Balikpapan</v>
      </c>
      <c r="M41" s="15" t="s">
        <v>21</v>
      </c>
      <c r="N41" s="15">
        <v>76114.0</v>
      </c>
      <c r="O41" s="15">
        <f t="array" ref="O41">_xlfn.XLOOKUP(M41,reference_postal_code!$B$2:$B$11,reference_postal_code!$A$2:$A$11)</f>
        <v>76114</v>
      </c>
      <c r="P41" s="15" t="s">
        <v>166</v>
      </c>
      <c r="Q41" s="15" t="s">
        <v>234</v>
      </c>
      <c r="R41" s="15" t="s">
        <v>65</v>
      </c>
      <c r="S41" s="15" t="s">
        <v>83</v>
      </c>
      <c r="T41" s="15" t="s">
        <v>235</v>
      </c>
      <c r="U41" s="28">
        <v>485100.0</v>
      </c>
      <c r="V41" s="15">
        <v>10.0</v>
      </c>
      <c r="W41" s="31">
        <v>0.7</v>
      </c>
      <c r="X41" s="28">
        <v>-355740.0</v>
      </c>
    </row>
    <row r="42" ht="15.75" customHeight="1">
      <c r="A42" s="15">
        <v>5464.0</v>
      </c>
      <c r="B42" s="15" t="s">
        <v>231</v>
      </c>
      <c r="C42" s="18">
        <v>41658.0</v>
      </c>
      <c r="D42" s="18">
        <v>41659.0</v>
      </c>
      <c r="E42" s="18">
        <f t="shared" si="1"/>
        <v>41659</v>
      </c>
      <c r="F42" s="15" t="s">
        <v>125</v>
      </c>
      <c r="G42" s="15" t="s">
        <v>232</v>
      </c>
      <c r="H42" s="15" t="s">
        <v>233</v>
      </c>
      <c r="I42" s="15" t="s">
        <v>59</v>
      </c>
      <c r="J42" s="15" t="s">
        <v>60</v>
      </c>
      <c r="K42" s="15" t="s">
        <v>31</v>
      </c>
      <c r="L42" s="15" t="str">
        <f t="array" ref="L42">_xlfn.XLOOKUP(M42,reference_province_to_city!$A$2:$A$11,reference_province_to_city!$B$2:$B$11)</f>
        <v>Balikpapan</v>
      </c>
      <c r="M42" s="15" t="s">
        <v>21</v>
      </c>
      <c r="N42" s="15">
        <v>76114.0</v>
      </c>
      <c r="O42" s="15">
        <f t="array" ref="O42">_xlfn.XLOOKUP(M42,reference_postal_code!$B$2:$B$11,reference_postal_code!$A$2:$A$11)</f>
        <v>76114</v>
      </c>
      <c r="P42" s="15" t="s">
        <v>166</v>
      </c>
      <c r="Q42" s="15" t="s">
        <v>236</v>
      </c>
      <c r="R42" s="15" t="s">
        <v>65</v>
      </c>
      <c r="S42" s="15" t="s">
        <v>66</v>
      </c>
      <c r="T42" s="15" t="s">
        <v>237</v>
      </c>
      <c r="U42" s="28">
        <v>840960.0</v>
      </c>
      <c r="V42" s="15">
        <v>4.0</v>
      </c>
      <c r="W42" s="31">
        <v>0.2</v>
      </c>
      <c r="X42" s="28">
        <v>294336.0</v>
      </c>
    </row>
    <row r="43" ht="15.75" customHeight="1">
      <c r="A43" s="15">
        <v>5465.0</v>
      </c>
      <c r="B43" s="15" t="s">
        <v>231</v>
      </c>
      <c r="C43" s="18">
        <v>41658.0</v>
      </c>
      <c r="D43" s="18">
        <v>41659.0</v>
      </c>
      <c r="E43" s="18">
        <f t="shared" si="1"/>
        <v>41659</v>
      </c>
      <c r="F43" s="15" t="s">
        <v>125</v>
      </c>
      <c r="G43" s="15" t="s">
        <v>232</v>
      </c>
      <c r="H43" s="15" t="s">
        <v>233</v>
      </c>
      <c r="I43" s="15" t="s">
        <v>59</v>
      </c>
      <c r="J43" s="15" t="s">
        <v>60</v>
      </c>
      <c r="K43" s="15" t="s">
        <v>31</v>
      </c>
      <c r="L43" s="15" t="str">
        <f t="array" ref="L43">_xlfn.XLOOKUP(M43,reference_province_to_city!$A$2:$A$11,reference_province_to_city!$B$2:$B$11)</f>
        <v>Balikpapan</v>
      </c>
      <c r="M43" s="15" t="s">
        <v>21</v>
      </c>
      <c r="N43" s="15">
        <v>76114.0</v>
      </c>
      <c r="O43" s="15">
        <f t="array" ref="O43">_xlfn.XLOOKUP(M43,reference_postal_code!$B$2:$B$11,reference_postal_code!$A$2:$A$11)</f>
        <v>76114</v>
      </c>
      <c r="P43" s="15" t="s">
        <v>166</v>
      </c>
      <c r="Q43" s="15" t="s">
        <v>238</v>
      </c>
      <c r="R43" s="15" t="s">
        <v>65</v>
      </c>
      <c r="S43" s="15" t="s">
        <v>173</v>
      </c>
      <c r="T43" s="15" t="s">
        <v>239</v>
      </c>
      <c r="U43" s="28">
        <v>1630800.0</v>
      </c>
      <c r="V43" s="15">
        <v>5.0</v>
      </c>
      <c r="W43" s="31">
        <v>0.2</v>
      </c>
      <c r="X43" s="28">
        <v>550395.0</v>
      </c>
    </row>
    <row r="44" ht="15.75" customHeight="1">
      <c r="A44" s="15">
        <v>5466.0</v>
      </c>
      <c r="B44" s="15" t="s">
        <v>231</v>
      </c>
      <c r="C44" s="18">
        <v>41658.0</v>
      </c>
      <c r="D44" s="18">
        <v>41659.0</v>
      </c>
      <c r="E44" s="18">
        <f t="shared" si="1"/>
        <v>41659</v>
      </c>
      <c r="F44" s="15" t="s">
        <v>125</v>
      </c>
      <c r="G44" s="15" t="s">
        <v>232</v>
      </c>
      <c r="H44" s="15" t="s">
        <v>233</v>
      </c>
      <c r="I44" s="15" t="s">
        <v>59</v>
      </c>
      <c r="J44" s="15" t="s">
        <v>60</v>
      </c>
      <c r="K44" s="15" t="s">
        <v>31</v>
      </c>
      <c r="L44" s="15" t="str">
        <f t="array" ref="L44">_xlfn.XLOOKUP(M44,reference_province_to_city!$A$2:$A$11,reference_province_to_city!$B$2:$B$11)</f>
        <v>Balikpapan</v>
      </c>
      <c r="M44" s="15" t="s">
        <v>21</v>
      </c>
      <c r="N44" s="15">
        <v>76114.0</v>
      </c>
      <c r="O44" s="15">
        <f t="array" ref="O44">_xlfn.XLOOKUP(M44,reference_postal_code!$B$2:$B$11,reference_postal_code!$A$2:$A$11)</f>
        <v>76114</v>
      </c>
      <c r="P44" s="15" t="s">
        <v>166</v>
      </c>
      <c r="Q44" s="15" t="s">
        <v>240</v>
      </c>
      <c r="R44" s="15" t="s">
        <v>106</v>
      </c>
      <c r="S44" s="15" t="s">
        <v>183</v>
      </c>
      <c r="T44" s="15" t="s">
        <v>241</v>
      </c>
      <c r="U44" s="28">
        <v>2722050.0</v>
      </c>
      <c r="V44" s="15">
        <v>5.0</v>
      </c>
      <c r="W44" s="31">
        <v>0.7</v>
      </c>
      <c r="X44" s="28">
        <v>-4808955.0</v>
      </c>
    </row>
    <row r="45" ht="15.75" customHeight="1">
      <c r="A45" s="15">
        <v>1126.0</v>
      </c>
      <c r="B45" s="15" t="s">
        <v>242</v>
      </c>
      <c r="C45" s="18">
        <v>41659.0</v>
      </c>
      <c r="D45" s="18">
        <v>41665.0</v>
      </c>
      <c r="E45" s="18">
        <f t="shared" si="1"/>
        <v>41665</v>
      </c>
      <c r="F45" s="15" t="s">
        <v>55</v>
      </c>
      <c r="G45" s="15" t="s">
        <v>243</v>
      </c>
      <c r="H45" s="15" t="s">
        <v>244</v>
      </c>
      <c r="I45" s="15" t="s">
        <v>59</v>
      </c>
      <c r="J45" s="15" t="s">
        <v>60</v>
      </c>
      <c r="K45" s="15" t="s">
        <v>22</v>
      </c>
      <c r="L45" s="15" t="str">
        <f t="array" ref="L45">_xlfn.XLOOKUP(M45,reference_province_to_city!$A$2:$A$11,reference_province_to_city!$B$2:$B$11)</f>
        <v>Surabaya</v>
      </c>
      <c r="M45" s="15" t="s">
        <v>20</v>
      </c>
      <c r="N45" s="15">
        <v>60231.0</v>
      </c>
      <c r="O45" s="15">
        <f t="array" ref="O45">_xlfn.XLOOKUP(M45,reference_postal_code!$B$2:$B$11,reference_postal_code!$A$2:$A$11)</f>
        <v>60231</v>
      </c>
      <c r="P45" s="15" t="s">
        <v>166</v>
      </c>
      <c r="Q45" s="15" t="s">
        <v>245</v>
      </c>
      <c r="R45" s="15" t="s">
        <v>65</v>
      </c>
      <c r="S45" s="15" t="s">
        <v>173</v>
      </c>
      <c r="T45" s="15" t="s">
        <v>246</v>
      </c>
      <c r="U45" s="28">
        <v>350100.0</v>
      </c>
      <c r="V45" s="15">
        <v>3.0</v>
      </c>
      <c r="W45" s="31">
        <v>0.0</v>
      </c>
      <c r="X45" s="28">
        <v>164547.0</v>
      </c>
    </row>
    <row r="46" ht="15.75" customHeight="1">
      <c r="A46" s="15">
        <v>6330.0</v>
      </c>
      <c r="B46" s="15" t="s">
        <v>247</v>
      </c>
      <c r="C46" s="18">
        <v>41659.0</v>
      </c>
      <c r="D46" s="18">
        <v>41665.0</v>
      </c>
      <c r="E46" s="18">
        <f t="shared" si="1"/>
        <v>41665</v>
      </c>
      <c r="F46" s="15" t="s">
        <v>55</v>
      </c>
      <c r="G46" s="15" t="s">
        <v>248</v>
      </c>
      <c r="H46" s="15" t="s">
        <v>249</v>
      </c>
      <c r="I46" s="15" t="s">
        <v>59</v>
      </c>
      <c r="J46" s="15" t="s">
        <v>60</v>
      </c>
      <c r="K46" s="15" t="s">
        <v>10</v>
      </c>
      <c r="L46" s="15" t="str">
        <f t="array" ref="L46">_xlfn.XLOOKUP(M46,reference_province_to_city!$A$2:$A$11,reference_province_to_city!$B$2:$B$11)</f>
        <v>Jakarta</v>
      </c>
      <c r="M46" s="15" t="s">
        <v>7</v>
      </c>
      <c r="N46" s="15">
        <v>10110.0</v>
      </c>
      <c r="O46" s="15">
        <f t="array" ref="O46">_xlfn.XLOOKUP(M46,reference_postal_code!$B$2:$B$11,reference_postal_code!$A$2:$A$11)</f>
        <v>10110</v>
      </c>
      <c r="P46" s="15" t="s">
        <v>117</v>
      </c>
      <c r="Q46" s="15" t="s">
        <v>250</v>
      </c>
      <c r="R46" s="15" t="s">
        <v>65</v>
      </c>
      <c r="S46" s="15" t="s">
        <v>222</v>
      </c>
      <c r="T46" s="15" t="s">
        <v>251</v>
      </c>
      <c r="U46" s="28">
        <v>3715740.0</v>
      </c>
      <c r="V46" s="15">
        <v>4.0</v>
      </c>
      <c r="W46" s="31">
        <v>0.1</v>
      </c>
      <c r="X46" s="28">
        <v>1403724.0</v>
      </c>
    </row>
    <row r="47" ht="15.75" customHeight="1">
      <c r="A47" s="15">
        <v>6333.0</v>
      </c>
      <c r="B47" s="15" t="s">
        <v>247</v>
      </c>
      <c r="C47" s="18">
        <v>41659.0</v>
      </c>
      <c r="D47" s="18">
        <v>41665.0</v>
      </c>
      <c r="E47" s="18">
        <f t="shared" si="1"/>
        <v>41665</v>
      </c>
      <c r="F47" s="15" t="s">
        <v>55</v>
      </c>
      <c r="G47" s="15" t="s">
        <v>248</v>
      </c>
      <c r="H47" s="15" t="s">
        <v>249</v>
      </c>
      <c r="I47" s="15" t="s">
        <v>59</v>
      </c>
      <c r="J47" s="15" t="s">
        <v>60</v>
      </c>
      <c r="K47" s="15" t="s">
        <v>10</v>
      </c>
      <c r="L47" s="15" t="str">
        <f t="array" ref="L47">_xlfn.XLOOKUP(M47,reference_province_to_city!$A$2:$A$11,reference_province_to_city!$B$2:$B$11)</f>
        <v>Jakarta</v>
      </c>
      <c r="M47" s="15" t="s">
        <v>7</v>
      </c>
      <c r="N47" s="15">
        <v>10110.0</v>
      </c>
      <c r="O47" s="15">
        <f t="array" ref="O47">_xlfn.XLOOKUP(M47,reference_postal_code!$B$2:$B$11,reference_postal_code!$A$2:$A$11)</f>
        <v>10110</v>
      </c>
      <c r="P47" s="15" t="s">
        <v>117</v>
      </c>
      <c r="Q47" s="15" t="s">
        <v>252</v>
      </c>
      <c r="R47" s="15" t="s">
        <v>106</v>
      </c>
      <c r="S47" s="15" t="s">
        <v>139</v>
      </c>
      <c r="T47" s="15" t="s">
        <v>253</v>
      </c>
      <c r="U47" s="28">
        <v>220950.0</v>
      </c>
      <c r="V47" s="15">
        <v>3.0</v>
      </c>
      <c r="W47" s="31">
        <v>0.0</v>
      </c>
      <c r="X47" s="28">
        <v>72913.0</v>
      </c>
    </row>
    <row r="48" ht="15.75" customHeight="1">
      <c r="A48" s="15">
        <v>7121.0</v>
      </c>
      <c r="B48" s="15" t="s">
        <v>254</v>
      </c>
      <c r="C48" s="18">
        <v>41659.0</v>
      </c>
      <c r="D48" s="18">
        <v>41665.0</v>
      </c>
      <c r="E48" s="18">
        <f t="shared" si="1"/>
        <v>41665</v>
      </c>
      <c r="F48" s="15" t="s">
        <v>55</v>
      </c>
      <c r="G48" s="15" t="s">
        <v>255</v>
      </c>
      <c r="H48" s="15" t="s">
        <v>256</v>
      </c>
      <c r="I48" s="15" t="s">
        <v>128</v>
      </c>
      <c r="J48" s="15" t="s">
        <v>60</v>
      </c>
      <c r="K48" s="15" t="s">
        <v>22</v>
      </c>
      <c r="L48" s="15" t="str">
        <f t="array" ref="L48">_xlfn.XLOOKUP(M48,reference_province_to_city!$A$2:$A$11,reference_province_to_city!$B$2:$B$11)</f>
        <v>Surabaya</v>
      </c>
      <c r="M48" s="15" t="s">
        <v>20</v>
      </c>
      <c r="N48" s="15">
        <v>60231.0</v>
      </c>
      <c r="O48" s="15">
        <f t="array" ref="O48">_xlfn.XLOOKUP(M48,reference_postal_code!$B$2:$B$11,reference_postal_code!$A$2:$A$11)</f>
        <v>60231</v>
      </c>
      <c r="P48" s="15" t="s">
        <v>166</v>
      </c>
      <c r="Q48" s="15" t="s">
        <v>257</v>
      </c>
      <c r="R48" s="15" t="s">
        <v>65</v>
      </c>
      <c r="S48" s="15" t="s">
        <v>83</v>
      </c>
      <c r="T48" s="15" t="s">
        <v>258</v>
      </c>
      <c r="U48" s="28">
        <v>1007910.0</v>
      </c>
      <c r="V48" s="15">
        <v>1.0</v>
      </c>
      <c r="W48" s="31">
        <v>0.7</v>
      </c>
      <c r="X48" s="28">
        <v>-772731.0</v>
      </c>
    </row>
    <row r="49" ht="15.75" customHeight="1">
      <c r="A49" s="15">
        <v>1125.0</v>
      </c>
      <c r="B49" s="15" t="s">
        <v>242</v>
      </c>
      <c r="C49" s="18">
        <v>41659.0</v>
      </c>
      <c r="D49" s="18">
        <v>41665.0</v>
      </c>
      <c r="E49" s="18">
        <f t="shared" si="1"/>
        <v>41665</v>
      </c>
      <c r="F49" s="15" t="s">
        <v>55</v>
      </c>
      <c r="G49" s="15" t="s">
        <v>243</v>
      </c>
      <c r="H49" s="15" t="s">
        <v>244</v>
      </c>
      <c r="I49" s="15" t="s">
        <v>59</v>
      </c>
      <c r="J49" s="15" t="s">
        <v>60</v>
      </c>
      <c r="K49" s="15" t="s">
        <v>22</v>
      </c>
      <c r="L49" s="15" t="str">
        <f t="array" ref="L49">_xlfn.XLOOKUP(M49,reference_province_to_city!$A$2:$A$11,reference_province_to_city!$B$2:$B$11)</f>
        <v>Surabaya</v>
      </c>
      <c r="M49" s="15" t="s">
        <v>20</v>
      </c>
      <c r="N49" s="15">
        <v>60231.0</v>
      </c>
      <c r="O49" s="15">
        <f t="array" ref="O49">_xlfn.XLOOKUP(M49,reference_postal_code!$B$2:$B$11,reference_postal_code!$A$2:$A$11)</f>
        <v>60231</v>
      </c>
      <c r="P49" s="15" t="s">
        <v>166</v>
      </c>
      <c r="Q49" s="15" t="s">
        <v>259</v>
      </c>
      <c r="R49" s="15" t="s">
        <v>65</v>
      </c>
      <c r="S49" s="15" t="s">
        <v>93</v>
      </c>
      <c r="T49" s="15" t="s">
        <v>260</v>
      </c>
      <c r="U49" s="28">
        <v>99450.0</v>
      </c>
      <c r="V49" s="15">
        <v>3.0</v>
      </c>
      <c r="W49" s="31">
        <v>0.0</v>
      </c>
      <c r="X49" s="28">
        <v>26852.0</v>
      </c>
    </row>
    <row r="50" ht="15.75" customHeight="1">
      <c r="A50" s="15">
        <v>1124.0</v>
      </c>
      <c r="B50" s="15" t="s">
        <v>242</v>
      </c>
      <c r="C50" s="18">
        <v>41659.0</v>
      </c>
      <c r="D50" s="18">
        <v>41665.0</v>
      </c>
      <c r="E50" s="18">
        <f t="shared" si="1"/>
        <v>41665</v>
      </c>
      <c r="F50" s="15" t="s">
        <v>55</v>
      </c>
      <c r="G50" s="15" t="s">
        <v>243</v>
      </c>
      <c r="H50" s="15" t="s">
        <v>244</v>
      </c>
      <c r="I50" s="15" t="s">
        <v>59</v>
      </c>
      <c r="J50" s="15" t="s">
        <v>60</v>
      </c>
      <c r="K50" s="15" t="s">
        <v>22</v>
      </c>
      <c r="L50" s="15" t="str">
        <f t="array" ref="L50">_xlfn.XLOOKUP(M50,reference_province_to_city!$A$2:$A$11,reference_province_to_city!$B$2:$B$11)</f>
        <v>Surabaya</v>
      </c>
      <c r="M50" s="15" t="s">
        <v>20</v>
      </c>
      <c r="N50" s="15">
        <v>60231.0</v>
      </c>
      <c r="O50" s="15">
        <f t="array" ref="O50">_xlfn.XLOOKUP(M50,reference_postal_code!$B$2:$B$11,reference_postal_code!$A$2:$A$11)</f>
        <v>60231</v>
      </c>
      <c r="P50" s="15" t="s">
        <v>166</v>
      </c>
      <c r="Q50" s="15" t="s">
        <v>261</v>
      </c>
      <c r="R50" s="15" t="s">
        <v>106</v>
      </c>
      <c r="S50" s="15" t="s">
        <v>139</v>
      </c>
      <c r="T50" s="15" t="s">
        <v>262</v>
      </c>
      <c r="U50" s="28">
        <v>579000.0</v>
      </c>
      <c r="V50" s="15">
        <v>4.0</v>
      </c>
      <c r="W50" s="31">
        <v>0.0</v>
      </c>
      <c r="X50" s="28">
        <v>173700.0</v>
      </c>
    </row>
    <row r="51" ht="15.75" customHeight="1">
      <c r="A51" s="15">
        <v>6334.0</v>
      </c>
      <c r="B51" s="15" t="s">
        <v>247</v>
      </c>
      <c r="C51" s="18">
        <v>41659.0</v>
      </c>
      <c r="D51" s="18">
        <v>41665.0</v>
      </c>
      <c r="E51" s="18">
        <f t="shared" si="1"/>
        <v>41665</v>
      </c>
      <c r="F51" s="15" t="s">
        <v>55</v>
      </c>
      <c r="G51" s="15" t="s">
        <v>248</v>
      </c>
      <c r="H51" s="15" t="s">
        <v>249</v>
      </c>
      <c r="I51" s="15" t="s">
        <v>59</v>
      </c>
      <c r="J51" s="15" t="s">
        <v>60</v>
      </c>
      <c r="K51" s="15" t="s">
        <v>10</v>
      </c>
      <c r="L51" s="15" t="str">
        <f t="array" ref="L51">_xlfn.XLOOKUP(M51,reference_province_to_city!$A$2:$A$11,reference_province_to_city!$B$2:$B$11)</f>
        <v>Jakarta</v>
      </c>
      <c r="M51" s="15" t="s">
        <v>7</v>
      </c>
      <c r="N51" s="15">
        <v>10110.0</v>
      </c>
      <c r="O51" s="15">
        <f t="array" ref="O51">_xlfn.XLOOKUP(M51,reference_postal_code!$B$2:$B$11,reference_postal_code!$A$2:$A$11)</f>
        <v>10110</v>
      </c>
      <c r="P51" s="15" t="s">
        <v>117</v>
      </c>
      <c r="Q51" s="15" t="s">
        <v>263</v>
      </c>
      <c r="R51" s="15" t="s">
        <v>65</v>
      </c>
      <c r="S51" s="15" t="s">
        <v>83</v>
      </c>
      <c r="T51" s="15" t="s">
        <v>264</v>
      </c>
      <c r="U51" s="28">
        <v>445500.0</v>
      </c>
      <c r="V51" s="15">
        <v>5.0</v>
      </c>
      <c r="W51" s="31">
        <v>0.0</v>
      </c>
      <c r="X51" s="28">
        <v>200475.0</v>
      </c>
    </row>
    <row r="52" ht="15.75" customHeight="1">
      <c r="A52" s="15">
        <v>6328.0</v>
      </c>
      <c r="B52" s="15" t="s">
        <v>247</v>
      </c>
      <c r="C52" s="18">
        <v>41659.0</v>
      </c>
      <c r="D52" s="18">
        <v>41665.0</v>
      </c>
      <c r="E52" s="18">
        <f t="shared" si="1"/>
        <v>41665</v>
      </c>
      <c r="F52" s="15" t="s">
        <v>55</v>
      </c>
      <c r="G52" s="15" t="s">
        <v>248</v>
      </c>
      <c r="H52" s="15" t="s">
        <v>249</v>
      </c>
      <c r="I52" s="15" t="s">
        <v>59</v>
      </c>
      <c r="J52" s="15" t="s">
        <v>60</v>
      </c>
      <c r="K52" s="15" t="s">
        <v>10</v>
      </c>
      <c r="L52" s="15" t="str">
        <f t="array" ref="L52">_xlfn.XLOOKUP(M52,reference_province_to_city!$A$2:$A$11,reference_province_to_city!$B$2:$B$11)</f>
        <v>Jakarta</v>
      </c>
      <c r="M52" s="15" t="s">
        <v>7</v>
      </c>
      <c r="N52" s="15">
        <v>10110.0</v>
      </c>
      <c r="O52" s="15">
        <f t="array" ref="O52">_xlfn.XLOOKUP(M52,reference_postal_code!$B$2:$B$11,reference_postal_code!$A$2:$A$11)</f>
        <v>10110</v>
      </c>
      <c r="P52" s="15" t="s">
        <v>117</v>
      </c>
      <c r="Q52" s="15" t="s">
        <v>265</v>
      </c>
      <c r="R52" s="15" t="s">
        <v>106</v>
      </c>
      <c r="S52" s="15" t="s">
        <v>139</v>
      </c>
      <c r="T52" s="15" t="s">
        <v>266</v>
      </c>
      <c r="U52" s="28">
        <v>4094100.0</v>
      </c>
      <c r="V52" s="15">
        <v>3.0</v>
      </c>
      <c r="W52" s="31">
        <v>0.0</v>
      </c>
      <c r="X52" s="28">
        <v>450351.0</v>
      </c>
    </row>
    <row r="53" ht="15.75" customHeight="1">
      <c r="A53" s="15">
        <v>5738.0</v>
      </c>
      <c r="B53" s="15" t="s">
        <v>267</v>
      </c>
      <c r="C53" s="18">
        <v>41659.0</v>
      </c>
      <c r="D53" s="18">
        <v>41664.0</v>
      </c>
      <c r="E53" s="18">
        <f t="shared" si="1"/>
        <v>41664</v>
      </c>
      <c r="F53" s="15" t="s">
        <v>55</v>
      </c>
      <c r="G53" s="15" t="s">
        <v>268</v>
      </c>
      <c r="H53" s="15" t="s">
        <v>269</v>
      </c>
      <c r="I53" s="15" t="s">
        <v>59</v>
      </c>
      <c r="J53" s="15" t="s">
        <v>60</v>
      </c>
      <c r="K53" s="15" t="s">
        <v>26</v>
      </c>
      <c r="L53" s="15" t="str">
        <f t="array" ref="L53">_xlfn.XLOOKUP(M53,reference_province_to_city!$A$2:$A$11,reference_province_to_city!$B$2:$B$11)</f>
        <v>Denpasar</v>
      </c>
      <c r="M53" s="15" t="s">
        <v>24</v>
      </c>
      <c r="N53" s="15">
        <v>80231.0</v>
      </c>
      <c r="O53" s="15">
        <f t="array" ref="O53">_xlfn.XLOOKUP(M53,reference_postal_code!$B$2:$B$11,reference_postal_code!$A$2:$A$11)</f>
        <v>80231</v>
      </c>
      <c r="P53" s="15" t="s">
        <v>63</v>
      </c>
      <c r="Q53" s="15" t="s">
        <v>261</v>
      </c>
      <c r="R53" s="15" t="s">
        <v>106</v>
      </c>
      <c r="S53" s="15" t="s">
        <v>139</v>
      </c>
      <c r="T53" s="15" t="s">
        <v>262</v>
      </c>
      <c r="U53" s="28">
        <v>289500.0</v>
      </c>
      <c r="V53" s="15">
        <v>2.0</v>
      </c>
      <c r="W53" s="31">
        <v>0.0</v>
      </c>
      <c r="X53" s="28">
        <v>86850.0</v>
      </c>
    </row>
    <row r="54" ht="15.75" customHeight="1">
      <c r="A54" s="15">
        <v>5737.0</v>
      </c>
      <c r="B54" s="15" t="s">
        <v>267</v>
      </c>
      <c r="C54" s="18">
        <v>41659.0</v>
      </c>
      <c r="D54" s="18">
        <v>41664.0</v>
      </c>
      <c r="E54" s="18">
        <f t="shared" si="1"/>
        <v>41664</v>
      </c>
      <c r="F54" s="15" t="s">
        <v>55</v>
      </c>
      <c r="G54" s="15" t="s">
        <v>268</v>
      </c>
      <c r="H54" s="15" t="s">
        <v>269</v>
      </c>
      <c r="I54" s="15" t="s">
        <v>59</v>
      </c>
      <c r="J54" s="15" t="s">
        <v>60</v>
      </c>
      <c r="K54" s="15" t="s">
        <v>26</v>
      </c>
      <c r="L54" s="15" t="str">
        <f t="array" ref="L54">_xlfn.XLOOKUP(M54,reference_province_to_city!$A$2:$A$11,reference_province_to_city!$B$2:$B$11)</f>
        <v>Denpasar</v>
      </c>
      <c r="M54" s="15" t="s">
        <v>24</v>
      </c>
      <c r="N54" s="15">
        <v>80231.0</v>
      </c>
      <c r="O54" s="15">
        <f t="array" ref="O54">_xlfn.XLOOKUP(M54,reference_postal_code!$B$2:$B$11,reference_postal_code!$A$2:$A$11)</f>
        <v>80231</v>
      </c>
      <c r="P54" s="15" t="s">
        <v>63</v>
      </c>
      <c r="Q54" s="15" t="s">
        <v>270</v>
      </c>
      <c r="R54" s="15" t="s">
        <v>65</v>
      </c>
      <c r="S54" s="15" t="s">
        <v>66</v>
      </c>
      <c r="T54" s="15" t="s">
        <v>271</v>
      </c>
      <c r="U54" s="28">
        <v>290400.0</v>
      </c>
      <c r="V54" s="15">
        <v>2.0</v>
      </c>
      <c r="W54" s="31">
        <v>0.0</v>
      </c>
      <c r="X54" s="28">
        <v>139392.0</v>
      </c>
    </row>
    <row r="55" ht="15.75" customHeight="1">
      <c r="A55" s="15">
        <v>1127.0</v>
      </c>
      <c r="B55" s="15" t="s">
        <v>242</v>
      </c>
      <c r="C55" s="18">
        <v>41659.0</v>
      </c>
      <c r="D55" s="18">
        <v>41665.0</v>
      </c>
      <c r="E55" s="18">
        <f t="shared" si="1"/>
        <v>41665</v>
      </c>
      <c r="F55" s="15" t="s">
        <v>55</v>
      </c>
      <c r="G55" s="15" t="s">
        <v>243</v>
      </c>
      <c r="H55" s="15" t="s">
        <v>244</v>
      </c>
      <c r="I55" s="15" t="s">
        <v>59</v>
      </c>
      <c r="J55" s="15" t="s">
        <v>60</v>
      </c>
      <c r="K55" s="15" t="s">
        <v>22</v>
      </c>
      <c r="L55" s="15" t="str">
        <f t="array" ref="L55">_xlfn.XLOOKUP(M55,reference_province_to_city!$A$2:$A$11,reference_province_to_city!$B$2:$B$11)</f>
        <v>Surabaya</v>
      </c>
      <c r="M55" s="15" t="s">
        <v>20</v>
      </c>
      <c r="N55" s="15">
        <v>60231.0</v>
      </c>
      <c r="O55" s="15">
        <f t="array" ref="O55">_xlfn.XLOOKUP(M55,reference_postal_code!$B$2:$B$11,reference_postal_code!$A$2:$A$11)</f>
        <v>60231</v>
      </c>
      <c r="P55" s="15" t="s">
        <v>166</v>
      </c>
      <c r="Q55" s="15" t="s">
        <v>272</v>
      </c>
      <c r="R55" s="15" t="s">
        <v>106</v>
      </c>
      <c r="S55" s="15" t="s">
        <v>107</v>
      </c>
      <c r="T55" s="15" t="s">
        <v>273</v>
      </c>
      <c r="U55" s="28">
        <v>1.60191E7</v>
      </c>
      <c r="V55" s="15">
        <v>3.0</v>
      </c>
      <c r="W55" s="31">
        <v>0.0</v>
      </c>
      <c r="X55" s="28">
        <v>3364011.0</v>
      </c>
    </row>
    <row r="56" ht="15.75" customHeight="1">
      <c r="A56" s="15">
        <v>6329.0</v>
      </c>
      <c r="B56" s="15" t="s">
        <v>247</v>
      </c>
      <c r="C56" s="18">
        <v>41659.0</v>
      </c>
      <c r="D56" s="18">
        <v>41665.0</v>
      </c>
      <c r="E56" s="18">
        <f t="shared" si="1"/>
        <v>41665</v>
      </c>
      <c r="F56" s="15" t="s">
        <v>55</v>
      </c>
      <c r="G56" s="15" t="s">
        <v>248</v>
      </c>
      <c r="H56" s="15" t="s">
        <v>249</v>
      </c>
      <c r="I56" s="15" t="s">
        <v>59</v>
      </c>
      <c r="J56" s="15" t="s">
        <v>60</v>
      </c>
      <c r="K56" s="15" t="s">
        <v>10</v>
      </c>
      <c r="L56" s="15" t="str">
        <f t="array" ref="L56">_xlfn.XLOOKUP(M56,reference_province_to_city!$A$2:$A$11,reference_province_to_city!$B$2:$B$11)</f>
        <v>Jakarta</v>
      </c>
      <c r="M56" s="15" t="s">
        <v>7</v>
      </c>
      <c r="N56" s="15">
        <v>10110.0</v>
      </c>
      <c r="O56" s="15">
        <f t="array" ref="O56">_xlfn.XLOOKUP(M56,reference_postal_code!$B$2:$B$11,reference_postal_code!$A$2:$A$11)</f>
        <v>10110</v>
      </c>
      <c r="P56" s="15" t="s">
        <v>117</v>
      </c>
      <c r="Q56" s="15" t="s">
        <v>274</v>
      </c>
      <c r="R56" s="15" t="s">
        <v>65</v>
      </c>
      <c r="S56" s="15" t="s">
        <v>83</v>
      </c>
      <c r="T56" s="15" t="s">
        <v>275</v>
      </c>
      <c r="U56" s="28">
        <v>285750.0</v>
      </c>
      <c r="V56" s="15">
        <v>5.0</v>
      </c>
      <c r="W56" s="31">
        <v>0.0</v>
      </c>
      <c r="X56" s="28">
        <v>134302.0</v>
      </c>
    </row>
    <row r="57" ht="15.75" customHeight="1">
      <c r="A57" s="15">
        <v>6327.0</v>
      </c>
      <c r="B57" s="15" t="s">
        <v>247</v>
      </c>
      <c r="C57" s="18">
        <v>41659.0</v>
      </c>
      <c r="D57" s="18">
        <v>41665.0</v>
      </c>
      <c r="E57" s="18">
        <f t="shared" si="1"/>
        <v>41665</v>
      </c>
      <c r="F57" s="15" t="s">
        <v>55</v>
      </c>
      <c r="G57" s="15" t="s">
        <v>248</v>
      </c>
      <c r="H57" s="15" t="s">
        <v>249</v>
      </c>
      <c r="I57" s="15" t="s">
        <v>59</v>
      </c>
      <c r="J57" s="15" t="s">
        <v>60</v>
      </c>
      <c r="K57" s="15" t="s">
        <v>10</v>
      </c>
      <c r="L57" s="15" t="str">
        <f t="array" ref="L57">_xlfn.XLOOKUP(M57,reference_province_to_city!$A$2:$A$11,reference_province_to_city!$B$2:$B$11)</f>
        <v>Jakarta</v>
      </c>
      <c r="M57" s="15" t="s">
        <v>7</v>
      </c>
      <c r="N57" s="15">
        <v>10110.0</v>
      </c>
      <c r="O57" s="15">
        <f t="array" ref="O57">_xlfn.XLOOKUP(M57,reference_postal_code!$B$2:$B$11,reference_postal_code!$A$2:$A$11)</f>
        <v>10110</v>
      </c>
      <c r="P57" s="15" t="s">
        <v>117</v>
      </c>
      <c r="Q57" s="15" t="s">
        <v>276</v>
      </c>
      <c r="R57" s="15" t="s">
        <v>65</v>
      </c>
      <c r="S57" s="15" t="s">
        <v>87</v>
      </c>
      <c r="T57" s="15" t="s">
        <v>277</v>
      </c>
      <c r="U57" s="28">
        <v>209700.0</v>
      </c>
      <c r="V57" s="15">
        <v>1.0</v>
      </c>
      <c r="W57" s="31">
        <v>0.0</v>
      </c>
      <c r="X57" s="28">
        <v>60813.0</v>
      </c>
    </row>
    <row r="58" ht="15.75" customHeight="1">
      <c r="A58" s="15">
        <v>1122.0</v>
      </c>
      <c r="B58" s="15" t="s">
        <v>242</v>
      </c>
      <c r="C58" s="18">
        <v>41659.0</v>
      </c>
      <c r="D58" s="18">
        <v>41665.0</v>
      </c>
      <c r="E58" s="18">
        <f t="shared" si="1"/>
        <v>41665</v>
      </c>
      <c r="F58" s="15" t="s">
        <v>55</v>
      </c>
      <c r="G58" s="15" t="s">
        <v>243</v>
      </c>
      <c r="H58" s="15" t="s">
        <v>244</v>
      </c>
      <c r="I58" s="15" t="s">
        <v>59</v>
      </c>
      <c r="J58" s="15" t="s">
        <v>60</v>
      </c>
      <c r="K58" s="15" t="s">
        <v>22</v>
      </c>
      <c r="L58" s="15" t="str">
        <f t="array" ref="L58">_xlfn.XLOOKUP(M58,reference_province_to_city!$A$2:$A$11,reference_province_to_city!$B$2:$B$11)</f>
        <v>Surabaya</v>
      </c>
      <c r="M58" s="15" t="s">
        <v>20</v>
      </c>
      <c r="N58" s="15">
        <v>60231.0</v>
      </c>
      <c r="O58" s="15">
        <f t="array" ref="O58">_xlfn.XLOOKUP(M58,reference_postal_code!$B$2:$B$11,reference_postal_code!$A$2:$A$11)</f>
        <v>60231</v>
      </c>
      <c r="P58" s="15" t="s">
        <v>166</v>
      </c>
      <c r="Q58" s="15" t="s">
        <v>278</v>
      </c>
      <c r="R58" s="15" t="s">
        <v>110</v>
      </c>
      <c r="S58" s="15" t="s">
        <v>111</v>
      </c>
      <c r="T58" s="15" t="s">
        <v>279</v>
      </c>
      <c r="U58" s="28">
        <v>1.049895E7</v>
      </c>
      <c r="V58" s="15">
        <v>7.0</v>
      </c>
      <c r="W58" s="31">
        <v>0.0</v>
      </c>
      <c r="X58" s="28">
        <v>2729727.0</v>
      </c>
    </row>
    <row r="59" ht="15.75" customHeight="1">
      <c r="A59" s="15">
        <v>6331.0</v>
      </c>
      <c r="B59" s="15" t="s">
        <v>247</v>
      </c>
      <c r="C59" s="18">
        <v>41659.0</v>
      </c>
      <c r="D59" s="18">
        <v>41665.0</v>
      </c>
      <c r="E59" s="18">
        <f t="shared" si="1"/>
        <v>41665</v>
      </c>
      <c r="F59" s="15" t="s">
        <v>55</v>
      </c>
      <c r="G59" s="15" t="s">
        <v>248</v>
      </c>
      <c r="H59" s="15" t="s">
        <v>249</v>
      </c>
      <c r="I59" s="15" t="s">
        <v>59</v>
      </c>
      <c r="J59" s="15" t="s">
        <v>60</v>
      </c>
      <c r="K59" s="15" t="s">
        <v>10</v>
      </c>
      <c r="L59" s="15" t="str">
        <f t="array" ref="L59">_xlfn.XLOOKUP(M59,reference_province_to_city!$A$2:$A$11,reference_province_to_city!$B$2:$B$11)</f>
        <v>Jakarta</v>
      </c>
      <c r="M59" s="15" t="s">
        <v>7</v>
      </c>
      <c r="N59" s="15">
        <v>10110.0</v>
      </c>
      <c r="O59" s="15">
        <f t="array" ref="O59">_xlfn.XLOOKUP(M59,reference_postal_code!$B$2:$B$11,reference_postal_code!$A$2:$A$11)</f>
        <v>10110</v>
      </c>
      <c r="P59" s="15" t="s">
        <v>117</v>
      </c>
      <c r="Q59" s="15" t="s">
        <v>280</v>
      </c>
      <c r="R59" s="15" t="s">
        <v>65</v>
      </c>
      <c r="S59" s="15" t="s">
        <v>87</v>
      </c>
      <c r="T59" s="15" t="s">
        <v>281</v>
      </c>
      <c r="U59" s="28">
        <v>998700.0</v>
      </c>
      <c r="V59" s="15">
        <v>2.0</v>
      </c>
      <c r="W59" s="31">
        <v>0.0</v>
      </c>
      <c r="X59" s="28">
        <v>239688.0</v>
      </c>
    </row>
    <row r="60" ht="15.75" customHeight="1">
      <c r="A60" s="15">
        <v>6332.0</v>
      </c>
      <c r="B60" s="15" t="s">
        <v>247</v>
      </c>
      <c r="C60" s="18">
        <v>41659.0</v>
      </c>
      <c r="D60" s="18">
        <v>41665.0</v>
      </c>
      <c r="E60" s="18">
        <f t="shared" si="1"/>
        <v>41665</v>
      </c>
      <c r="F60" s="15" t="s">
        <v>55</v>
      </c>
      <c r="G60" s="15" t="s">
        <v>248</v>
      </c>
      <c r="H60" s="15" t="s">
        <v>249</v>
      </c>
      <c r="I60" s="15" t="s">
        <v>59</v>
      </c>
      <c r="J60" s="15" t="s">
        <v>60</v>
      </c>
      <c r="K60" s="15" t="s">
        <v>10</v>
      </c>
      <c r="L60" s="15" t="str">
        <f t="array" ref="L60">_xlfn.XLOOKUP(M60,reference_province_to_city!$A$2:$A$11,reference_province_to_city!$B$2:$B$11)</f>
        <v>Jakarta</v>
      </c>
      <c r="M60" s="15" t="s">
        <v>7</v>
      </c>
      <c r="N60" s="15">
        <v>10110.0</v>
      </c>
      <c r="O60" s="15">
        <f t="array" ref="O60">_xlfn.XLOOKUP(M60,reference_postal_code!$B$2:$B$11,reference_postal_code!$A$2:$A$11)</f>
        <v>10110</v>
      </c>
      <c r="P60" s="15" t="s">
        <v>117</v>
      </c>
      <c r="Q60" s="15" t="s">
        <v>282</v>
      </c>
      <c r="R60" s="15" t="s">
        <v>65</v>
      </c>
      <c r="S60" s="15" t="s">
        <v>93</v>
      </c>
      <c r="T60" s="15" t="s">
        <v>283</v>
      </c>
      <c r="U60" s="28">
        <v>658800.0</v>
      </c>
      <c r="V60" s="15">
        <v>3.0</v>
      </c>
      <c r="W60" s="31">
        <v>0.0</v>
      </c>
      <c r="X60" s="28">
        <v>191052.0</v>
      </c>
    </row>
    <row r="61" ht="15.75" customHeight="1">
      <c r="A61" s="15">
        <v>1123.0</v>
      </c>
      <c r="B61" s="15" t="s">
        <v>242</v>
      </c>
      <c r="C61" s="18">
        <v>41659.0</v>
      </c>
      <c r="D61" s="18">
        <v>41665.0</v>
      </c>
      <c r="E61" s="18">
        <f t="shared" si="1"/>
        <v>41665</v>
      </c>
      <c r="F61" s="15" t="s">
        <v>55</v>
      </c>
      <c r="G61" s="15" t="s">
        <v>243</v>
      </c>
      <c r="H61" s="15" t="s">
        <v>244</v>
      </c>
      <c r="I61" s="15" t="s">
        <v>59</v>
      </c>
      <c r="J61" s="15" t="s">
        <v>60</v>
      </c>
      <c r="L61" s="15" t="str">
        <f t="array" ref="L61">_xlfn.XLOOKUP(M61,reference_province_to_city!$A$2:$A$11,reference_province_to_city!$B$2:$B$11)</f>
        <v>Surabaya</v>
      </c>
      <c r="M61" s="15" t="s">
        <v>20</v>
      </c>
      <c r="N61" s="15">
        <v>60231.0</v>
      </c>
      <c r="O61" s="15">
        <f t="array" ref="O61">_xlfn.XLOOKUP(M61,reference_postal_code!$B$2:$B$11,reference_postal_code!$A$2:$A$11)</f>
        <v>60231</v>
      </c>
      <c r="P61" s="15" t="s">
        <v>166</v>
      </c>
      <c r="Q61" s="15" t="s">
        <v>284</v>
      </c>
      <c r="R61" s="15" t="s">
        <v>65</v>
      </c>
      <c r="S61" s="15" t="s">
        <v>93</v>
      </c>
      <c r="T61" s="15" t="s">
        <v>285</v>
      </c>
      <c r="U61" s="28">
        <v>344400.0</v>
      </c>
      <c r="V61" s="15">
        <v>7.0</v>
      </c>
      <c r="W61" s="31">
        <v>0.0</v>
      </c>
      <c r="X61" s="28">
        <v>99876.0</v>
      </c>
    </row>
    <row r="62" ht="15.75" customHeight="1">
      <c r="A62" s="15">
        <v>9990.0</v>
      </c>
      <c r="B62" s="15" t="s">
        <v>286</v>
      </c>
      <c r="C62" s="18">
        <v>41660.0</v>
      </c>
      <c r="D62" s="18">
        <v>41662.0</v>
      </c>
      <c r="E62" s="18">
        <f t="shared" si="1"/>
        <v>41662</v>
      </c>
      <c r="F62" s="15" t="s">
        <v>114</v>
      </c>
      <c r="G62" s="15" t="s">
        <v>287</v>
      </c>
      <c r="H62" s="15" t="s">
        <v>288</v>
      </c>
      <c r="I62" s="15" t="s">
        <v>59</v>
      </c>
      <c r="J62" s="15" t="s">
        <v>60</v>
      </c>
      <c r="K62" s="15" t="s">
        <v>289</v>
      </c>
      <c r="L62" s="15" t="str">
        <f t="array" ref="L62">_xlfn.XLOOKUP(M62,reference_province_to_city!$A$2:$A$11,reference_province_to_city!$B$2:$B$11)</f>
        <v>Medan</v>
      </c>
      <c r="M62" s="15" t="s">
        <v>11</v>
      </c>
      <c r="N62" s="15">
        <v>20111.0</v>
      </c>
      <c r="O62" s="15">
        <f t="array" ref="O62">_xlfn.XLOOKUP(M62,reference_postal_code!$B$2:$B$11,reference_postal_code!$A$2:$A$11)</f>
        <v>20111</v>
      </c>
      <c r="P62" s="15" t="s">
        <v>77</v>
      </c>
      <c r="Q62" s="15" t="s">
        <v>290</v>
      </c>
      <c r="R62" s="15" t="s">
        <v>106</v>
      </c>
      <c r="S62" s="15" t="s">
        <v>139</v>
      </c>
      <c r="T62" s="15" t="s">
        <v>291</v>
      </c>
      <c r="U62" s="28">
        <v>378720.0</v>
      </c>
      <c r="V62" s="15">
        <v>3.0</v>
      </c>
      <c r="W62" s="31">
        <v>0.2</v>
      </c>
      <c r="X62" s="28">
        <v>61542.0</v>
      </c>
    </row>
    <row r="63" ht="15.75" customHeight="1">
      <c r="A63" s="15">
        <v>9887.0</v>
      </c>
      <c r="B63" s="15" t="s">
        <v>292</v>
      </c>
      <c r="C63" s="18">
        <v>41662.0</v>
      </c>
      <c r="D63" s="18">
        <v>41666.0</v>
      </c>
      <c r="E63" s="18">
        <f t="shared" si="1"/>
        <v>41666</v>
      </c>
      <c r="F63" s="15" t="s">
        <v>55</v>
      </c>
      <c r="G63" s="15" t="s">
        <v>293</v>
      </c>
      <c r="H63" s="15" t="s">
        <v>294</v>
      </c>
      <c r="I63" s="15" t="s">
        <v>59</v>
      </c>
      <c r="J63" s="15" t="s">
        <v>60</v>
      </c>
      <c r="K63" s="15" t="s">
        <v>14</v>
      </c>
      <c r="L63" s="15" t="str">
        <f t="array" ref="L63">_xlfn.XLOOKUP(M63,reference_province_to_city!$A$2:$A$11,reference_province_to_city!$B$2:$B$11)</f>
        <v>Bandung</v>
      </c>
      <c r="M63" s="15" t="s">
        <v>12</v>
      </c>
      <c r="N63" s="15">
        <v>40111.0</v>
      </c>
      <c r="O63" s="15">
        <f t="array" ref="O63">_xlfn.XLOOKUP(M63,reference_postal_code!$B$2:$B$11,reference_postal_code!$A$2:$A$11)</f>
        <v>40111</v>
      </c>
      <c r="P63" s="15" t="s">
        <v>117</v>
      </c>
      <c r="Q63" s="15" t="s">
        <v>295</v>
      </c>
      <c r="R63" s="15" t="s">
        <v>65</v>
      </c>
      <c r="S63" s="15" t="s">
        <v>103</v>
      </c>
      <c r="T63" s="15" t="s">
        <v>296</v>
      </c>
      <c r="U63" s="28">
        <v>89100.0</v>
      </c>
      <c r="V63" s="15">
        <v>3.0</v>
      </c>
      <c r="W63" s="31">
        <v>0.0</v>
      </c>
      <c r="X63" s="28">
        <v>0.0</v>
      </c>
    </row>
    <row r="64" ht="15.75" customHeight="1">
      <c r="A64" s="15">
        <v>9156.0</v>
      </c>
      <c r="B64" s="15" t="s">
        <v>297</v>
      </c>
      <c r="C64" s="18">
        <v>41662.0</v>
      </c>
      <c r="D64" s="18">
        <v>41667.0</v>
      </c>
      <c r="E64" s="18">
        <f t="shared" si="1"/>
        <v>41667</v>
      </c>
      <c r="F64" s="15" t="s">
        <v>55</v>
      </c>
      <c r="G64" s="15" t="s">
        <v>298</v>
      </c>
      <c r="H64" s="15" t="s">
        <v>299</v>
      </c>
      <c r="I64" s="15" t="s">
        <v>59</v>
      </c>
      <c r="J64" s="15" t="s">
        <v>60</v>
      </c>
      <c r="K64" s="15" t="s">
        <v>10</v>
      </c>
      <c r="L64" s="15" t="str">
        <f t="array" ref="L64">_xlfn.XLOOKUP(M64,reference_province_to_city!$A$2:$A$11,reference_province_to_city!$B$2:$B$11)</f>
        <v>Jakarta</v>
      </c>
      <c r="M64" s="15" t="s">
        <v>7</v>
      </c>
      <c r="N64" s="15">
        <v>10110.0</v>
      </c>
      <c r="O64" s="15">
        <f t="array" ref="O64">_xlfn.XLOOKUP(M64,reference_postal_code!$B$2:$B$11,reference_postal_code!$A$2:$A$11)</f>
        <v>10110</v>
      </c>
      <c r="P64" s="15" t="s">
        <v>117</v>
      </c>
      <c r="Q64" s="15" t="s">
        <v>300</v>
      </c>
      <c r="R64" s="15" t="s">
        <v>65</v>
      </c>
      <c r="S64" s="15" t="s">
        <v>66</v>
      </c>
      <c r="T64" s="15" t="s">
        <v>301</v>
      </c>
      <c r="U64" s="28">
        <v>601200.0</v>
      </c>
      <c r="V64" s="15">
        <v>6.0</v>
      </c>
      <c r="W64" s="31">
        <v>0.0</v>
      </c>
      <c r="X64" s="28">
        <v>288576.0</v>
      </c>
    </row>
    <row r="65" ht="15.75" customHeight="1">
      <c r="A65" s="15">
        <v>2583.0</v>
      </c>
      <c r="B65" s="15" t="s">
        <v>302</v>
      </c>
      <c r="C65" s="18">
        <v>41665.0</v>
      </c>
      <c r="D65" s="18">
        <v>41670.0</v>
      </c>
      <c r="E65" s="18">
        <f t="shared" si="1"/>
        <v>41670</v>
      </c>
      <c r="F65" s="15" t="s">
        <v>55</v>
      </c>
      <c r="G65" s="15" t="s">
        <v>303</v>
      </c>
      <c r="H65" s="15" t="s">
        <v>304</v>
      </c>
      <c r="I65" s="15" t="s">
        <v>76</v>
      </c>
      <c r="J65" s="15" t="s">
        <v>60</v>
      </c>
      <c r="L65" s="15" t="str">
        <f t="array" ref="L65">_xlfn.XLOOKUP(M65,reference_province_to_city!$A$2:$A$11,reference_province_to_city!$B$2:$B$11)</f>
        <v>Makassar</v>
      </c>
      <c r="M65" s="15" t="s">
        <v>25</v>
      </c>
      <c r="O65" s="15">
        <f t="array" ref="O65">_xlfn.XLOOKUP(M65,reference_postal_code!$B$2:$B$11,reference_postal_code!$A$2:$A$11)</f>
        <v>90111</v>
      </c>
      <c r="P65" s="15" t="s">
        <v>63</v>
      </c>
      <c r="Q65" s="15" t="s">
        <v>305</v>
      </c>
      <c r="R65" s="15" t="s">
        <v>110</v>
      </c>
      <c r="S65" s="15" t="s">
        <v>111</v>
      </c>
      <c r="T65" s="15" t="s">
        <v>306</v>
      </c>
      <c r="U65" s="28">
        <v>2330250.0</v>
      </c>
      <c r="V65" s="15">
        <v>13.0</v>
      </c>
      <c r="W65" s="31">
        <v>0.0</v>
      </c>
      <c r="X65" s="28">
        <v>0.0</v>
      </c>
    </row>
    <row r="66" ht="15.75" customHeight="1">
      <c r="A66" s="15">
        <v>8151.0</v>
      </c>
      <c r="B66" s="15" t="s">
        <v>307</v>
      </c>
      <c r="C66" s="18">
        <v>41665.0</v>
      </c>
      <c r="D66" s="18">
        <v>41668.0</v>
      </c>
      <c r="E66" s="18">
        <f t="shared" si="1"/>
        <v>41668</v>
      </c>
      <c r="F66" s="15" t="s">
        <v>125</v>
      </c>
      <c r="G66" s="15" t="s">
        <v>308</v>
      </c>
      <c r="H66" s="15" t="s">
        <v>309</v>
      </c>
      <c r="I66" s="15" t="s">
        <v>128</v>
      </c>
      <c r="J66" s="15" t="s">
        <v>60</v>
      </c>
      <c r="K66" s="15" t="s">
        <v>22</v>
      </c>
      <c r="L66" s="15" t="str">
        <f t="array" ref="L66">_xlfn.XLOOKUP(M66,reference_province_to_city!$A$2:$A$11,reference_province_to_city!$B$2:$B$11)</f>
        <v>Surabaya</v>
      </c>
      <c r="M66" s="15" t="s">
        <v>20</v>
      </c>
      <c r="N66" s="15">
        <v>60231.0</v>
      </c>
      <c r="O66" s="15">
        <f t="array" ref="O66">_xlfn.XLOOKUP(M66,reference_postal_code!$B$2:$B$11,reference_postal_code!$A$2:$A$11)</f>
        <v>60231</v>
      </c>
      <c r="P66" s="15" t="s">
        <v>166</v>
      </c>
      <c r="Q66" s="15" t="s">
        <v>310</v>
      </c>
      <c r="R66" s="15" t="s">
        <v>106</v>
      </c>
      <c r="S66" s="15" t="s">
        <v>183</v>
      </c>
      <c r="T66" s="15" t="s">
        <v>311</v>
      </c>
      <c r="U66" s="28">
        <v>2129400.0</v>
      </c>
      <c r="V66" s="15">
        <v>2.0</v>
      </c>
      <c r="W66" s="31">
        <v>0.0</v>
      </c>
      <c r="X66" s="28">
        <v>596232.0</v>
      </c>
    </row>
    <row r="67" ht="15.75" customHeight="1">
      <c r="A67" s="15">
        <v>2581.0</v>
      </c>
      <c r="B67" s="15" t="s">
        <v>302</v>
      </c>
      <c r="C67" s="18">
        <v>41665.0</v>
      </c>
      <c r="D67" s="18">
        <v>41670.0</v>
      </c>
      <c r="E67" s="18">
        <f t="shared" si="1"/>
        <v>41670</v>
      </c>
      <c r="F67" s="15" t="s">
        <v>55</v>
      </c>
      <c r="G67" s="15" t="s">
        <v>303</v>
      </c>
      <c r="H67" s="15" t="s">
        <v>304</v>
      </c>
      <c r="I67" s="15" t="s">
        <v>76</v>
      </c>
      <c r="J67" s="15" t="s">
        <v>60</v>
      </c>
      <c r="K67" s="15" t="s">
        <v>33</v>
      </c>
      <c r="L67" s="15" t="str">
        <f t="array" ref="L67">_xlfn.XLOOKUP(M67,reference_province_to_city!$A$2:$A$11,reference_province_to_city!$B$2:$B$11)</f>
        <v>Makassar</v>
      </c>
      <c r="M67" s="15" t="s">
        <v>25</v>
      </c>
      <c r="N67" s="15">
        <v>90111.0</v>
      </c>
      <c r="O67" s="15">
        <f t="array" ref="O67">_xlfn.XLOOKUP(M67,reference_postal_code!$B$2:$B$11,reference_postal_code!$A$2:$A$11)</f>
        <v>90111</v>
      </c>
      <c r="P67" s="15" t="s">
        <v>63</v>
      </c>
      <c r="Q67" s="15" t="s">
        <v>312</v>
      </c>
      <c r="R67" s="15" t="s">
        <v>65</v>
      </c>
      <c r="S67" s="15" t="s">
        <v>66</v>
      </c>
      <c r="T67" s="15" t="s">
        <v>313</v>
      </c>
      <c r="U67" s="28">
        <v>291600.0</v>
      </c>
      <c r="V67" s="15">
        <v>3.0</v>
      </c>
      <c r="W67" s="31">
        <v>0.0</v>
      </c>
      <c r="X67" s="28">
        <v>139968.0</v>
      </c>
    </row>
    <row r="68" ht="15.75" customHeight="1">
      <c r="A68" s="15">
        <v>2579.0</v>
      </c>
      <c r="B68" s="15" t="s">
        <v>302</v>
      </c>
      <c r="C68" s="18">
        <v>41665.0</v>
      </c>
      <c r="D68" s="18">
        <v>41670.0</v>
      </c>
      <c r="E68" s="18">
        <f t="shared" si="1"/>
        <v>41670</v>
      </c>
      <c r="F68" s="15" t="s">
        <v>55</v>
      </c>
      <c r="G68" s="15" t="s">
        <v>303</v>
      </c>
      <c r="H68" s="15" t="s">
        <v>304</v>
      </c>
      <c r="I68" s="15" t="s">
        <v>76</v>
      </c>
      <c r="J68" s="15" t="s">
        <v>60</v>
      </c>
      <c r="K68" s="15" t="s">
        <v>33</v>
      </c>
      <c r="L68" s="15" t="str">
        <f t="array" ref="L68">_xlfn.XLOOKUP(M68,reference_province_to_city!$A$2:$A$11,reference_province_to_city!$B$2:$B$11)</f>
        <v>Makassar</v>
      </c>
      <c r="M68" s="15" t="s">
        <v>25</v>
      </c>
      <c r="N68" s="15">
        <v>90111.0</v>
      </c>
      <c r="O68" s="15">
        <f t="array" ref="O68">_xlfn.XLOOKUP(M68,reference_postal_code!$B$2:$B$11,reference_postal_code!$A$2:$A$11)</f>
        <v>90111</v>
      </c>
      <c r="P68" s="15" t="s">
        <v>63</v>
      </c>
      <c r="Q68" s="15" t="s">
        <v>314</v>
      </c>
      <c r="R68" s="15" t="s">
        <v>106</v>
      </c>
      <c r="S68" s="15" t="s">
        <v>139</v>
      </c>
      <c r="T68" s="15" t="s">
        <v>315</v>
      </c>
      <c r="U68" s="28">
        <v>942300.0</v>
      </c>
      <c r="V68" s="15">
        <v>3.0</v>
      </c>
      <c r="W68" s="31">
        <v>0.0</v>
      </c>
      <c r="X68" s="28">
        <v>461727.0</v>
      </c>
    </row>
    <row r="69" ht="15.75" customHeight="1">
      <c r="A69" s="15">
        <v>8150.0</v>
      </c>
      <c r="B69" s="15" t="s">
        <v>307</v>
      </c>
      <c r="C69" s="18">
        <v>41665.0</v>
      </c>
      <c r="D69" s="18">
        <v>41668.0</v>
      </c>
      <c r="E69" s="18">
        <f t="shared" si="1"/>
        <v>41668</v>
      </c>
      <c r="F69" s="15" t="s">
        <v>125</v>
      </c>
      <c r="G69" s="15" t="s">
        <v>308</v>
      </c>
      <c r="H69" s="15" t="s">
        <v>309</v>
      </c>
      <c r="I69" s="15" t="s">
        <v>128</v>
      </c>
      <c r="J69" s="15" t="s">
        <v>60</v>
      </c>
      <c r="K69" s="15" t="s">
        <v>22</v>
      </c>
      <c r="L69" s="15" t="str">
        <f t="array" ref="L69">_xlfn.XLOOKUP(M69,reference_province_to_city!$A$2:$A$11,reference_province_to_city!$B$2:$B$11)</f>
        <v>Surabaya</v>
      </c>
      <c r="M69" s="15" t="s">
        <v>20</v>
      </c>
      <c r="N69" s="15">
        <v>60231.0</v>
      </c>
      <c r="O69" s="15">
        <f t="array" ref="O69">_xlfn.XLOOKUP(M69,reference_postal_code!$B$2:$B$11,reference_postal_code!$A$2:$A$11)</f>
        <v>60231</v>
      </c>
      <c r="P69" s="15" t="s">
        <v>166</v>
      </c>
      <c r="Q69" s="15" t="s">
        <v>316</v>
      </c>
      <c r="R69" s="15" t="s">
        <v>65</v>
      </c>
      <c r="S69" s="15" t="s">
        <v>83</v>
      </c>
      <c r="T69" s="15" t="s">
        <v>317</v>
      </c>
      <c r="U69" s="28">
        <v>160200.0</v>
      </c>
      <c r="V69" s="15">
        <v>2.0</v>
      </c>
      <c r="W69" s="31">
        <v>0.0</v>
      </c>
      <c r="X69" s="28">
        <v>75294.0</v>
      </c>
    </row>
    <row r="70" ht="15.75" customHeight="1">
      <c r="A70" s="15">
        <v>2584.0</v>
      </c>
      <c r="B70" s="15" t="s">
        <v>302</v>
      </c>
      <c r="C70" s="18">
        <v>41665.0</v>
      </c>
      <c r="D70" s="18">
        <v>41670.0</v>
      </c>
      <c r="E70" s="18">
        <f t="shared" si="1"/>
        <v>41670</v>
      </c>
      <c r="F70" s="15" t="s">
        <v>55</v>
      </c>
      <c r="G70" s="15" t="s">
        <v>303</v>
      </c>
      <c r="H70" s="15" t="s">
        <v>304</v>
      </c>
      <c r="I70" s="15" t="s">
        <v>76</v>
      </c>
      <c r="J70" s="15" t="s">
        <v>60</v>
      </c>
      <c r="K70" s="15" t="s">
        <v>33</v>
      </c>
      <c r="L70" s="15" t="str">
        <f t="array" ref="L70">_xlfn.XLOOKUP(M70,reference_province_to_city!$A$2:$A$11,reference_province_to_city!$B$2:$B$11)</f>
        <v>Makassar</v>
      </c>
      <c r="M70" s="15" t="s">
        <v>25</v>
      </c>
      <c r="N70" s="15">
        <v>90111.0</v>
      </c>
      <c r="O70" s="15">
        <f t="array" ref="O70">_xlfn.XLOOKUP(M70,reference_postal_code!$B$2:$B$11,reference_postal_code!$A$2:$A$11)</f>
        <v>90111</v>
      </c>
      <c r="P70" s="15" t="s">
        <v>63</v>
      </c>
      <c r="Q70" s="15" t="s">
        <v>318</v>
      </c>
      <c r="R70" s="15" t="s">
        <v>106</v>
      </c>
      <c r="S70" s="15" t="s">
        <v>139</v>
      </c>
      <c r="T70" s="15" t="s">
        <v>319</v>
      </c>
      <c r="U70" s="28">
        <v>186300.0</v>
      </c>
      <c r="V70" s="15">
        <v>3.0</v>
      </c>
      <c r="W70" s="31">
        <v>0.0</v>
      </c>
      <c r="X70" s="28">
        <v>67068.0</v>
      </c>
    </row>
    <row r="71" ht="15.75" customHeight="1">
      <c r="A71" s="15">
        <v>2582.0</v>
      </c>
      <c r="B71" s="15" t="s">
        <v>302</v>
      </c>
      <c r="C71" s="18">
        <v>41665.0</v>
      </c>
      <c r="D71" s="18">
        <v>41670.0</v>
      </c>
      <c r="E71" s="18">
        <f t="shared" si="1"/>
        <v>41670</v>
      </c>
      <c r="F71" s="15" t="s">
        <v>55</v>
      </c>
      <c r="G71" s="15" t="s">
        <v>303</v>
      </c>
      <c r="H71" s="15" t="s">
        <v>304</v>
      </c>
      <c r="I71" s="15" t="s">
        <v>76</v>
      </c>
      <c r="J71" s="15" t="s">
        <v>60</v>
      </c>
      <c r="K71" s="15" t="s">
        <v>33</v>
      </c>
      <c r="L71" s="15" t="str">
        <f t="array" ref="L71">_xlfn.XLOOKUP(M71,reference_province_to_city!$A$2:$A$11,reference_province_to_city!$B$2:$B$11)</f>
        <v>Makassar</v>
      </c>
      <c r="M71" s="15" t="s">
        <v>25</v>
      </c>
      <c r="N71" s="15">
        <v>90111.0</v>
      </c>
      <c r="O71" s="15">
        <f t="array" ref="O71">_xlfn.XLOOKUP(M71,reference_postal_code!$B$2:$B$11,reference_postal_code!$A$2:$A$11)</f>
        <v>90111</v>
      </c>
      <c r="P71" s="15" t="s">
        <v>63</v>
      </c>
      <c r="Q71" s="15" t="s">
        <v>320</v>
      </c>
      <c r="R71" s="15" t="s">
        <v>65</v>
      </c>
      <c r="S71" s="15" t="s">
        <v>66</v>
      </c>
      <c r="T71" s="15" t="s">
        <v>321</v>
      </c>
      <c r="U71" s="28">
        <v>250200.0</v>
      </c>
      <c r="V71" s="15">
        <v>2.0</v>
      </c>
      <c r="W71" s="31">
        <v>0.0</v>
      </c>
      <c r="X71" s="28">
        <v>125100.0</v>
      </c>
    </row>
    <row r="72" ht="15.75" customHeight="1">
      <c r="A72" s="15">
        <v>2580.0</v>
      </c>
      <c r="B72" s="15" t="s">
        <v>302</v>
      </c>
      <c r="C72" s="18">
        <v>41665.0</v>
      </c>
      <c r="D72" s="18">
        <v>41670.0</v>
      </c>
      <c r="E72" s="18">
        <f t="shared" si="1"/>
        <v>41670</v>
      </c>
      <c r="F72" s="15" t="s">
        <v>55</v>
      </c>
      <c r="G72" s="15" t="s">
        <v>303</v>
      </c>
      <c r="H72" s="15" t="s">
        <v>304</v>
      </c>
      <c r="I72" s="15" t="s">
        <v>76</v>
      </c>
      <c r="J72" s="15" t="s">
        <v>60</v>
      </c>
      <c r="K72" s="15" t="s">
        <v>33</v>
      </c>
      <c r="L72" s="15" t="str">
        <f t="array" ref="L72">_xlfn.XLOOKUP(M72,reference_province_to_city!$A$2:$A$11,reference_province_to_city!$B$2:$B$11)</f>
        <v>Makassar</v>
      </c>
      <c r="M72" s="15" t="s">
        <v>25</v>
      </c>
      <c r="N72" s="15">
        <v>90111.0</v>
      </c>
      <c r="O72" s="15">
        <f t="array" ref="O72">_xlfn.XLOOKUP(M72,reference_postal_code!$B$2:$B$11,reference_postal_code!$A$2:$A$11)</f>
        <v>90111</v>
      </c>
      <c r="P72" s="15" t="s">
        <v>63</v>
      </c>
      <c r="Q72" s="15" t="s">
        <v>322</v>
      </c>
      <c r="R72" s="15" t="s">
        <v>65</v>
      </c>
      <c r="S72" s="15" t="s">
        <v>87</v>
      </c>
      <c r="T72" s="15" t="s">
        <v>323</v>
      </c>
      <c r="U72" s="28">
        <v>7348800.0</v>
      </c>
      <c r="V72" s="15">
        <v>8.0</v>
      </c>
      <c r="W72" s="31">
        <v>0.0</v>
      </c>
      <c r="X72" s="28">
        <v>0.0</v>
      </c>
    </row>
    <row r="73" ht="15.75" customHeight="1">
      <c r="A73" s="15">
        <v>2585.0</v>
      </c>
      <c r="B73" s="15" t="s">
        <v>302</v>
      </c>
      <c r="C73" s="18">
        <v>41665.0</v>
      </c>
      <c r="D73" s="18">
        <v>41670.0</v>
      </c>
      <c r="E73" s="18">
        <f t="shared" si="1"/>
        <v>41670</v>
      </c>
      <c r="F73" s="15" t="s">
        <v>55</v>
      </c>
      <c r="G73" s="15" t="s">
        <v>303</v>
      </c>
      <c r="H73" s="15" t="s">
        <v>304</v>
      </c>
      <c r="I73" s="15" t="s">
        <v>76</v>
      </c>
      <c r="J73" s="15" t="s">
        <v>60</v>
      </c>
      <c r="K73" s="15" t="s">
        <v>33</v>
      </c>
      <c r="L73" s="15" t="str">
        <f t="array" ref="L73">_xlfn.XLOOKUP(M73,reference_province_to_city!$A$2:$A$11,reference_province_to_city!$B$2:$B$11)</f>
        <v>Makassar</v>
      </c>
      <c r="M73" s="15" t="s">
        <v>25</v>
      </c>
      <c r="N73" s="15">
        <v>90111.0</v>
      </c>
      <c r="O73" s="15">
        <f t="array" ref="O73">_xlfn.XLOOKUP(M73,reference_postal_code!$B$2:$B$11,reference_postal_code!$A$2:$A$11)</f>
        <v>90111</v>
      </c>
      <c r="P73" s="15" t="s">
        <v>63</v>
      </c>
      <c r="Q73" s="15" t="s">
        <v>324</v>
      </c>
      <c r="R73" s="15" t="s">
        <v>110</v>
      </c>
      <c r="S73" s="15" t="s">
        <v>111</v>
      </c>
      <c r="T73" s="15" t="s">
        <v>325</v>
      </c>
      <c r="U73" s="28">
        <v>2819700.0</v>
      </c>
      <c r="V73" s="15">
        <v>2.0</v>
      </c>
      <c r="W73" s="31">
        <v>0.0</v>
      </c>
      <c r="X73" s="28">
        <v>789516.0</v>
      </c>
    </row>
    <row r="74" ht="15.75" customHeight="1">
      <c r="A74" s="15">
        <v>3795.0</v>
      </c>
      <c r="B74" s="15" t="s">
        <v>326</v>
      </c>
      <c r="C74" s="18">
        <v>41666.0</v>
      </c>
      <c r="D74" s="18">
        <v>41672.0</v>
      </c>
      <c r="E74" s="18">
        <f t="shared" si="1"/>
        <v>41672</v>
      </c>
      <c r="F74" s="15" t="s">
        <v>55</v>
      </c>
      <c r="G74" s="15" t="s">
        <v>327</v>
      </c>
      <c r="H74" s="15" t="s">
        <v>328</v>
      </c>
      <c r="I74" s="15" t="s">
        <v>59</v>
      </c>
      <c r="J74" s="15" t="s">
        <v>60</v>
      </c>
      <c r="K74" s="15" t="s">
        <v>29</v>
      </c>
      <c r="L74" s="15" t="str">
        <f t="array" ref="L74">_xlfn.XLOOKUP(M74,reference_province_to_city!$A$2:$A$11,reference_province_to_city!$B$2:$B$11)</f>
        <v>Palembang</v>
      </c>
      <c r="M74" s="15" t="s">
        <v>13</v>
      </c>
      <c r="N74" s="15">
        <v>30111.0</v>
      </c>
      <c r="O74" s="15">
        <f t="array" ref="O74">_xlfn.XLOOKUP(M74,reference_postal_code!$B$2:$B$11,reference_postal_code!$A$2:$A$11)</f>
        <v>30111</v>
      </c>
      <c r="P74" s="15" t="s">
        <v>77</v>
      </c>
      <c r="Q74" s="15" t="s">
        <v>329</v>
      </c>
      <c r="R74" s="15" t="s">
        <v>65</v>
      </c>
      <c r="S74" s="15" t="s">
        <v>87</v>
      </c>
      <c r="T74" s="15" t="s">
        <v>330</v>
      </c>
      <c r="U74" s="28">
        <v>858450.0</v>
      </c>
      <c r="V74" s="15">
        <v>1.0</v>
      </c>
      <c r="W74" s="31">
        <v>0.0</v>
      </c>
      <c r="X74" s="28">
        <v>214612.0</v>
      </c>
    </row>
    <row r="75" ht="15.75" customHeight="1">
      <c r="A75" s="15">
        <v>3797.0</v>
      </c>
      <c r="B75" s="15" t="s">
        <v>326</v>
      </c>
      <c r="C75" s="18">
        <v>41666.0</v>
      </c>
      <c r="D75" s="18">
        <v>41672.0</v>
      </c>
      <c r="E75" s="18">
        <f t="shared" si="1"/>
        <v>41672</v>
      </c>
      <c r="F75" s="15" t="s">
        <v>55</v>
      </c>
      <c r="G75" s="15" t="s">
        <v>327</v>
      </c>
      <c r="H75" s="15" t="s">
        <v>328</v>
      </c>
      <c r="I75" s="15" t="s">
        <v>59</v>
      </c>
      <c r="J75" s="15" t="s">
        <v>60</v>
      </c>
      <c r="K75" s="15" t="s">
        <v>29</v>
      </c>
      <c r="L75" s="15" t="str">
        <f t="array" ref="L75">_xlfn.XLOOKUP(M75,reference_province_to_city!$A$2:$A$11,reference_province_to_city!$B$2:$B$11)</f>
        <v>Palembang</v>
      </c>
      <c r="M75" s="15" t="s">
        <v>13</v>
      </c>
      <c r="N75" s="15">
        <v>30111.0</v>
      </c>
      <c r="O75" s="15">
        <f t="array" ref="O75">_xlfn.XLOOKUP(M75,reference_postal_code!$B$2:$B$11,reference_postal_code!$A$2:$A$11)</f>
        <v>30111</v>
      </c>
      <c r="P75" s="15" t="s">
        <v>77</v>
      </c>
      <c r="Q75" s="15" t="s">
        <v>331</v>
      </c>
      <c r="R75" s="15" t="s">
        <v>65</v>
      </c>
      <c r="S75" s="15" t="s">
        <v>93</v>
      </c>
      <c r="T75" s="15" t="s">
        <v>332</v>
      </c>
      <c r="U75" s="28">
        <v>546600.0</v>
      </c>
      <c r="V75" s="15">
        <v>4.0</v>
      </c>
      <c r="W75" s="31">
        <v>0.0</v>
      </c>
      <c r="X75" s="28">
        <v>180378.0</v>
      </c>
    </row>
    <row r="76" ht="15.75" customHeight="1">
      <c r="A76" s="15">
        <v>3796.0</v>
      </c>
      <c r="B76" s="15" t="s">
        <v>326</v>
      </c>
      <c r="C76" s="18">
        <v>41666.0</v>
      </c>
      <c r="D76" s="18">
        <v>41672.0</v>
      </c>
      <c r="E76" s="18">
        <f t="shared" si="1"/>
        <v>41672</v>
      </c>
      <c r="F76" s="15" t="s">
        <v>55</v>
      </c>
      <c r="G76" s="15" t="s">
        <v>327</v>
      </c>
      <c r="H76" s="15" t="s">
        <v>328</v>
      </c>
      <c r="I76" s="15" t="s">
        <v>59</v>
      </c>
      <c r="J76" s="15" t="s">
        <v>60</v>
      </c>
      <c r="K76" s="15" t="s">
        <v>29</v>
      </c>
      <c r="L76" s="15" t="str">
        <f t="array" ref="L76">_xlfn.XLOOKUP(M76,reference_province_to_city!$A$2:$A$11,reference_province_to_city!$B$2:$B$11)</f>
        <v>Palembang</v>
      </c>
      <c r="M76" s="15" t="s">
        <v>13</v>
      </c>
      <c r="N76" s="15">
        <v>30111.0</v>
      </c>
      <c r="O76" s="15">
        <f t="array" ref="O76">_xlfn.XLOOKUP(M76,reference_postal_code!$B$2:$B$11,reference_postal_code!$A$2:$A$11)</f>
        <v>30111</v>
      </c>
      <c r="P76" s="15" t="s">
        <v>77</v>
      </c>
      <c r="Q76" s="15" t="s">
        <v>333</v>
      </c>
      <c r="R76" s="15" t="s">
        <v>106</v>
      </c>
      <c r="S76" s="15" t="s">
        <v>218</v>
      </c>
      <c r="T76" s="15" t="s">
        <v>334</v>
      </c>
      <c r="U76" s="28">
        <v>4995000.0</v>
      </c>
      <c r="V76" s="15">
        <v>3.0</v>
      </c>
      <c r="W76" s="31">
        <v>0.2</v>
      </c>
      <c r="X76" s="28">
        <v>-249750.0</v>
      </c>
    </row>
    <row r="77" ht="15.75" customHeight="1">
      <c r="A77" s="15">
        <v>3084.0</v>
      </c>
      <c r="B77" s="15" t="s">
        <v>335</v>
      </c>
      <c r="C77" s="18">
        <v>41667.0</v>
      </c>
      <c r="D77" s="18">
        <v>41673.0</v>
      </c>
      <c r="E77" s="18">
        <f t="shared" si="1"/>
        <v>41673</v>
      </c>
      <c r="F77" s="15" t="s">
        <v>55</v>
      </c>
      <c r="G77" s="15" t="s">
        <v>336</v>
      </c>
      <c r="H77" s="15" t="s">
        <v>337</v>
      </c>
      <c r="I77" s="15" t="s">
        <v>59</v>
      </c>
      <c r="J77" s="15" t="s">
        <v>60</v>
      </c>
      <c r="K77" s="15" t="s">
        <v>29</v>
      </c>
      <c r="L77" s="15" t="str">
        <f t="array" ref="L77">_xlfn.XLOOKUP(M77,reference_province_to_city!$A$2:$A$11,reference_province_to_city!$B$2:$B$11)</f>
        <v>Palembang</v>
      </c>
      <c r="M77" s="15" t="s">
        <v>13</v>
      </c>
      <c r="N77" s="15">
        <v>30111.0</v>
      </c>
      <c r="O77" s="15">
        <f t="array" ref="O77">_xlfn.XLOOKUP(M77,reference_postal_code!$B$2:$B$11,reference_postal_code!$A$2:$A$11)</f>
        <v>30111</v>
      </c>
      <c r="P77" s="15" t="s">
        <v>77</v>
      </c>
      <c r="Q77" s="15" t="s">
        <v>338</v>
      </c>
      <c r="R77" s="15" t="s">
        <v>65</v>
      </c>
      <c r="S77" s="15" t="s">
        <v>83</v>
      </c>
      <c r="T77" s="15" t="s">
        <v>339</v>
      </c>
      <c r="U77" s="28">
        <v>58920.0</v>
      </c>
      <c r="V77" s="15">
        <v>1.0</v>
      </c>
      <c r="W77" s="31">
        <v>0.2</v>
      </c>
      <c r="X77" s="28">
        <v>19885.0</v>
      </c>
    </row>
    <row r="78" ht="15.75" customHeight="1">
      <c r="A78" s="15">
        <v>6388.0</v>
      </c>
      <c r="B78" s="15" t="s">
        <v>340</v>
      </c>
      <c r="C78" s="18">
        <v>41669.0</v>
      </c>
      <c r="D78" s="18">
        <v>41674.0</v>
      </c>
      <c r="E78" s="18">
        <f t="shared" si="1"/>
        <v>41674</v>
      </c>
      <c r="F78" s="15" t="s">
        <v>55</v>
      </c>
      <c r="G78" s="15" t="s">
        <v>341</v>
      </c>
      <c r="H78" s="15" t="s">
        <v>342</v>
      </c>
      <c r="I78" s="15" t="s">
        <v>59</v>
      </c>
      <c r="J78" s="15" t="s">
        <v>60</v>
      </c>
      <c r="K78" s="15" t="s">
        <v>10</v>
      </c>
      <c r="L78" s="15" t="str">
        <f t="array" ref="L78">_xlfn.XLOOKUP(M78,reference_province_to_city!$A$2:$A$11,reference_province_to_city!$B$2:$B$11)</f>
        <v>Jakarta</v>
      </c>
      <c r="M78" s="15" t="s">
        <v>7</v>
      </c>
      <c r="N78" s="15">
        <v>10110.0</v>
      </c>
      <c r="O78" s="15">
        <f t="array" ref="O78">_xlfn.XLOOKUP(M78,reference_postal_code!$B$2:$B$11,reference_postal_code!$A$2:$A$11)</f>
        <v>10110</v>
      </c>
      <c r="P78" s="15" t="s">
        <v>117</v>
      </c>
      <c r="Q78" s="15" t="s">
        <v>343</v>
      </c>
      <c r="R78" s="15" t="s">
        <v>65</v>
      </c>
      <c r="S78" s="15" t="s">
        <v>66</v>
      </c>
      <c r="T78" s="15" t="s">
        <v>344</v>
      </c>
      <c r="U78" s="28">
        <v>158400.0</v>
      </c>
      <c r="V78" s="15">
        <v>2.0</v>
      </c>
      <c r="W78" s="31">
        <v>0.0</v>
      </c>
      <c r="X78" s="28">
        <v>71280.0</v>
      </c>
    </row>
    <row r="79" ht="15.75" customHeight="1">
      <c r="A79" s="15">
        <v>6389.0</v>
      </c>
      <c r="B79" s="15" t="s">
        <v>340</v>
      </c>
      <c r="C79" s="18">
        <v>41669.0</v>
      </c>
      <c r="D79" s="18">
        <v>41674.0</v>
      </c>
      <c r="E79" s="18">
        <f t="shared" si="1"/>
        <v>41674</v>
      </c>
      <c r="F79" s="15" t="s">
        <v>55</v>
      </c>
      <c r="G79" s="15" t="s">
        <v>341</v>
      </c>
      <c r="H79" s="15" t="s">
        <v>342</v>
      </c>
      <c r="I79" s="15" t="s">
        <v>59</v>
      </c>
      <c r="J79" s="15" t="s">
        <v>60</v>
      </c>
      <c r="K79" s="15" t="s">
        <v>10</v>
      </c>
      <c r="L79" s="15" t="str">
        <f t="array" ref="L79">_xlfn.XLOOKUP(M79,reference_province_to_city!$A$2:$A$11,reference_province_to_city!$B$2:$B$11)</f>
        <v>Jakarta</v>
      </c>
      <c r="M79" s="15" t="s">
        <v>7</v>
      </c>
      <c r="N79" s="15">
        <v>10110.0</v>
      </c>
      <c r="O79" s="15">
        <f t="array" ref="O79">_xlfn.XLOOKUP(M79,reference_postal_code!$B$2:$B$11,reference_postal_code!$A$2:$A$11)</f>
        <v>10110</v>
      </c>
      <c r="P79" s="15" t="s">
        <v>117</v>
      </c>
      <c r="Q79" s="15" t="s">
        <v>345</v>
      </c>
      <c r="R79" s="15" t="s">
        <v>65</v>
      </c>
      <c r="S79" s="15" t="s">
        <v>87</v>
      </c>
      <c r="T79" s="15" t="s">
        <v>346</v>
      </c>
      <c r="U79" s="28">
        <v>3449100.0</v>
      </c>
      <c r="V79" s="15">
        <v>2.0</v>
      </c>
      <c r="W79" s="31">
        <v>0.0</v>
      </c>
      <c r="X79" s="28">
        <v>103473.0</v>
      </c>
    </row>
    <row r="80" ht="15.75" customHeight="1">
      <c r="A80" s="15">
        <v>3366.0</v>
      </c>
      <c r="B80" s="15" t="s">
        <v>347</v>
      </c>
      <c r="C80" s="18">
        <v>41670.0</v>
      </c>
      <c r="D80" s="18">
        <v>41672.0</v>
      </c>
      <c r="E80" s="18">
        <f t="shared" si="1"/>
        <v>41672</v>
      </c>
      <c r="F80" s="15" t="s">
        <v>125</v>
      </c>
      <c r="G80" s="15" t="s">
        <v>348</v>
      </c>
      <c r="H80" s="15" t="s">
        <v>349</v>
      </c>
      <c r="I80" s="15" t="s">
        <v>59</v>
      </c>
      <c r="J80" s="15" t="s">
        <v>60</v>
      </c>
      <c r="K80" s="15" t="s">
        <v>22</v>
      </c>
      <c r="L80" s="15" t="str">
        <f t="array" ref="L80">_xlfn.XLOOKUP(M80,reference_province_to_city!$A$2:$A$11,reference_province_to_city!$B$2:$B$11)</f>
        <v>Surabaya</v>
      </c>
      <c r="M80" s="15" t="s">
        <v>20</v>
      </c>
      <c r="N80" s="15">
        <v>60231.0</v>
      </c>
      <c r="O80" s="15">
        <f t="array" ref="O80">_xlfn.XLOOKUP(M80,reference_postal_code!$B$2:$B$11,reference_postal_code!$A$2:$A$11)</f>
        <v>60231</v>
      </c>
      <c r="P80" s="15" t="s">
        <v>166</v>
      </c>
      <c r="Q80" s="15" t="s">
        <v>350</v>
      </c>
      <c r="R80" s="15" t="s">
        <v>106</v>
      </c>
      <c r="S80" s="15" t="s">
        <v>183</v>
      </c>
      <c r="T80" s="15" t="s">
        <v>351</v>
      </c>
      <c r="U80" s="28">
        <v>4359990.0</v>
      </c>
      <c r="V80" s="15">
        <v>2.0</v>
      </c>
      <c r="W80" s="31">
        <v>0.15</v>
      </c>
      <c r="X80" s="28">
        <v>51294.0</v>
      </c>
    </row>
    <row r="81" ht="15.75" customHeight="1">
      <c r="A81" s="15">
        <v>541.0</v>
      </c>
      <c r="B81" s="15" t="s">
        <v>352</v>
      </c>
      <c r="C81" s="18">
        <v>41671.0</v>
      </c>
      <c r="D81" s="18">
        <v>41673.0</v>
      </c>
      <c r="E81" s="18">
        <f t="shared" si="1"/>
        <v>41673</v>
      </c>
      <c r="F81" s="15" t="s">
        <v>125</v>
      </c>
      <c r="G81" s="15" t="s">
        <v>353</v>
      </c>
      <c r="H81" s="15" t="s">
        <v>354</v>
      </c>
      <c r="I81" s="15" t="s">
        <v>59</v>
      </c>
      <c r="J81" s="15" t="s">
        <v>60</v>
      </c>
      <c r="K81" s="15" t="s">
        <v>33</v>
      </c>
      <c r="L81" s="15" t="str">
        <f t="array" ref="L81">_xlfn.XLOOKUP(M81,reference_province_to_city!$A$2:$A$11,reference_province_to_city!$B$2:$B$11)</f>
        <v>Makassar</v>
      </c>
      <c r="M81" s="15" t="s">
        <v>25</v>
      </c>
      <c r="N81" s="15">
        <v>90111.0</v>
      </c>
      <c r="O81" s="15">
        <f t="array" ref="O81">_xlfn.XLOOKUP(M81,reference_postal_code!$B$2:$B$11,reference_postal_code!$A$2:$A$11)</f>
        <v>90111</v>
      </c>
      <c r="P81" s="15" t="s">
        <v>63</v>
      </c>
      <c r="Q81" s="15" t="s">
        <v>355</v>
      </c>
      <c r="R81" s="15" t="s">
        <v>110</v>
      </c>
      <c r="S81" s="15" t="s">
        <v>149</v>
      </c>
      <c r="T81" s="15" t="s">
        <v>356</v>
      </c>
      <c r="U81" s="28">
        <v>7033500.0</v>
      </c>
      <c r="V81" s="15">
        <v>6.0</v>
      </c>
      <c r="W81" s="31">
        <v>0.0</v>
      </c>
      <c r="X81" s="28">
        <v>3094740.0</v>
      </c>
    </row>
    <row r="82" ht="15.75" customHeight="1">
      <c r="A82" s="15">
        <v>9138.0</v>
      </c>
      <c r="B82" s="15" t="s">
        <v>357</v>
      </c>
      <c r="C82" s="18">
        <v>41672.0</v>
      </c>
      <c r="D82" s="18">
        <v>41679.0</v>
      </c>
      <c r="E82" s="18">
        <f t="shared" si="1"/>
        <v>41679</v>
      </c>
      <c r="F82" s="15" t="s">
        <v>55</v>
      </c>
      <c r="G82" s="15" t="s">
        <v>358</v>
      </c>
      <c r="H82" s="15" t="s">
        <v>359</v>
      </c>
      <c r="I82" s="15" t="s">
        <v>59</v>
      </c>
      <c r="J82" s="15" t="s">
        <v>60</v>
      </c>
      <c r="K82" s="15" t="s">
        <v>31</v>
      </c>
      <c r="L82" s="15" t="str">
        <f t="array" ref="L82">_xlfn.XLOOKUP(M82,reference_province_to_city!$A$2:$A$11,reference_province_to_city!$B$2:$B$11)</f>
        <v>Balikpapan</v>
      </c>
      <c r="M82" s="15" t="s">
        <v>21</v>
      </c>
      <c r="N82" s="15">
        <v>76114.0</v>
      </c>
      <c r="O82" s="15">
        <f t="array" ref="O82">_xlfn.XLOOKUP(M82,reference_postal_code!$B$2:$B$11,reference_postal_code!$A$2:$A$11)</f>
        <v>76114</v>
      </c>
      <c r="P82" s="15" t="s">
        <v>166</v>
      </c>
      <c r="Q82" s="15" t="s">
        <v>360</v>
      </c>
      <c r="R82" s="15" t="s">
        <v>65</v>
      </c>
      <c r="S82" s="15" t="s">
        <v>83</v>
      </c>
      <c r="T82" s="15" t="s">
        <v>361</v>
      </c>
      <c r="U82" s="28">
        <v>275040.0</v>
      </c>
      <c r="V82" s="15">
        <v>2.0</v>
      </c>
      <c r="W82" s="31">
        <v>0.7</v>
      </c>
      <c r="X82" s="28">
        <v>-183360.0</v>
      </c>
    </row>
    <row r="83" ht="15.75" customHeight="1">
      <c r="A83" s="15">
        <v>1704.0</v>
      </c>
      <c r="B83" s="15" t="s">
        <v>362</v>
      </c>
      <c r="C83" s="18">
        <v>41672.0</v>
      </c>
      <c r="D83" s="18">
        <v>41676.0</v>
      </c>
      <c r="E83" s="18">
        <f t="shared" si="1"/>
        <v>41676</v>
      </c>
      <c r="F83" s="15" t="s">
        <v>55</v>
      </c>
      <c r="G83" s="15" t="s">
        <v>363</v>
      </c>
      <c r="H83" s="15" t="s">
        <v>364</v>
      </c>
      <c r="I83" s="15" t="s">
        <v>76</v>
      </c>
      <c r="J83" s="15" t="s">
        <v>60</v>
      </c>
      <c r="K83" s="15" t="s">
        <v>22</v>
      </c>
      <c r="L83" s="15" t="str">
        <f t="array" ref="L83">_xlfn.XLOOKUP(M83,reference_province_to_city!$A$2:$A$11,reference_province_to_city!$B$2:$B$11)</f>
        <v>Surabaya</v>
      </c>
      <c r="M83" s="15" t="s">
        <v>20</v>
      </c>
      <c r="N83" s="15">
        <v>60231.0</v>
      </c>
      <c r="O83" s="15">
        <f t="array" ref="O83">_xlfn.XLOOKUP(M83,reference_postal_code!$B$2:$B$11,reference_postal_code!$A$2:$A$11)</f>
        <v>60231</v>
      </c>
      <c r="P83" s="15" t="s">
        <v>166</v>
      </c>
      <c r="Q83" s="15" t="s">
        <v>365</v>
      </c>
      <c r="R83" s="15" t="s">
        <v>65</v>
      </c>
      <c r="S83" s="15" t="s">
        <v>103</v>
      </c>
      <c r="T83" s="15" t="s">
        <v>366</v>
      </c>
      <c r="U83" s="28">
        <v>185250.0</v>
      </c>
      <c r="V83" s="15">
        <v>5.0</v>
      </c>
      <c r="W83" s="31">
        <v>0.0</v>
      </c>
      <c r="X83" s="28">
        <v>87068.0</v>
      </c>
    </row>
    <row r="84" ht="15.75" customHeight="1">
      <c r="A84" s="15">
        <v>9139.0</v>
      </c>
      <c r="B84" s="15" t="s">
        <v>357</v>
      </c>
      <c r="C84" s="18">
        <v>41672.0</v>
      </c>
      <c r="D84" s="18">
        <v>41679.0</v>
      </c>
      <c r="E84" s="18">
        <f t="shared" si="1"/>
        <v>41679</v>
      </c>
      <c r="F84" s="15" t="s">
        <v>55</v>
      </c>
      <c r="G84" s="15" t="s">
        <v>358</v>
      </c>
      <c r="H84" s="15" t="s">
        <v>359</v>
      </c>
      <c r="I84" s="15" t="s">
        <v>59</v>
      </c>
      <c r="J84" s="15" t="s">
        <v>60</v>
      </c>
      <c r="K84" s="15" t="s">
        <v>31</v>
      </c>
      <c r="L84" s="15" t="str">
        <f t="array" ref="L84">_xlfn.XLOOKUP(M84,reference_province_to_city!$A$2:$A$11,reference_province_to_city!$B$2:$B$11)</f>
        <v>Balikpapan</v>
      </c>
      <c r="M84" s="15" t="s">
        <v>21</v>
      </c>
      <c r="N84" s="15">
        <v>76114.0</v>
      </c>
      <c r="O84" s="15">
        <f t="array" ref="O84">_xlfn.XLOOKUP(M84,reference_postal_code!$B$2:$B$11,reference_postal_code!$A$2:$A$11)</f>
        <v>76114</v>
      </c>
      <c r="P84" s="15" t="s">
        <v>166</v>
      </c>
      <c r="Q84" s="15" t="s">
        <v>367</v>
      </c>
      <c r="R84" s="15" t="s">
        <v>110</v>
      </c>
      <c r="S84" s="15" t="s">
        <v>111</v>
      </c>
      <c r="T84" s="15" t="s">
        <v>368</v>
      </c>
      <c r="U84" s="28">
        <v>2714400.0</v>
      </c>
      <c r="V84" s="15">
        <v>5.0</v>
      </c>
      <c r="W84" s="31">
        <v>0.2</v>
      </c>
      <c r="X84" s="28">
        <v>203580.0</v>
      </c>
    </row>
    <row r="85" ht="15.75" customHeight="1">
      <c r="A85" s="15">
        <v>1519.0</v>
      </c>
      <c r="B85" s="15" t="s">
        <v>369</v>
      </c>
      <c r="C85" s="18">
        <v>41673.0</v>
      </c>
      <c r="D85" s="18">
        <v>41676.0</v>
      </c>
      <c r="E85" s="18">
        <f t="shared" si="1"/>
        <v>41676</v>
      </c>
      <c r="F85" s="15" t="s">
        <v>114</v>
      </c>
      <c r="G85" s="15" t="s">
        <v>287</v>
      </c>
      <c r="H85" s="15" t="s">
        <v>288</v>
      </c>
      <c r="I85" s="15" t="s">
        <v>59</v>
      </c>
      <c r="J85" s="15" t="s">
        <v>60</v>
      </c>
      <c r="K85" s="15" t="s">
        <v>28</v>
      </c>
      <c r="L85" s="15" t="str">
        <f t="array" ref="L85">_xlfn.XLOOKUP(M85,reference_province_to_city!$A$2:$A$11,reference_province_to_city!$B$2:$B$11)</f>
        <v>Medan</v>
      </c>
      <c r="M85" s="15" t="s">
        <v>11</v>
      </c>
      <c r="N85" s="15">
        <v>20111.0</v>
      </c>
      <c r="O85" s="15">
        <f t="array" ref="O85">_xlfn.XLOOKUP(M85,reference_postal_code!$B$2:$B$11,reference_postal_code!$A$2:$A$11)</f>
        <v>20111</v>
      </c>
      <c r="P85" s="15" t="s">
        <v>77</v>
      </c>
      <c r="Q85" s="15" t="s">
        <v>370</v>
      </c>
      <c r="R85" s="15" t="s">
        <v>65</v>
      </c>
      <c r="S85" s="15" t="s">
        <v>83</v>
      </c>
      <c r="T85" s="15" t="s">
        <v>371</v>
      </c>
      <c r="U85" s="28">
        <v>199080.0</v>
      </c>
      <c r="V85" s="15">
        <v>3.0</v>
      </c>
      <c r="W85" s="31">
        <v>0.2</v>
      </c>
      <c r="X85" s="28">
        <v>64701.0</v>
      </c>
    </row>
    <row r="86" ht="15.75" customHeight="1">
      <c r="A86" s="15">
        <v>1518.0</v>
      </c>
      <c r="B86" s="15" t="s">
        <v>369</v>
      </c>
      <c r="C86" s="18">
        <v>41673.0</v>
      </c>
      <c r="D86" s="18">
        <v>41676.0</v>
      </c>
      <c r="E86" s="18">
        <f t="shared" si="1"/>
        <v>41676</v>
      </c>
      <c r="F86" s="15" t="s">
        <v>114</v>
      </c>
      <c r="G86" s="15" t="s">
        <v>287</v>
      </c>
      <c r="H86" s="15" t="s">
        <v>288</v>
      </c>
      <c r="I86" s="15" t="s">
        <v>59</v>
      </c>
      <c r="J86" s="15" t="s">
        <v>60</v>
      </c>
      <c r="K86" s="15" t="s">
        <v>28</v>
      </c>
      <c r="L86" s="15" t="str">
        <f t="array" ref="L86">_xlfn.XLOOKUP(M86,reference_province_to_city!$A$2:$A$11,reference_province_to_city!$B$2:$B$11)</f>
        <v>Medan</v>
      </c>
      <c r="M86" s="15" t="s">
        <v>11</v>
      </c>
      <c r="N86" s="15">
        <v>20111.0</v>
      </c>
      <c r="O86" s="15">
        <f t="array" ref="O86">_xlfn.XLOOKUP(M86,reference_postal_code!$B$2:$B$11,reference_postal_code!$A$2:$A$11)</f>
        <v>20111</v>
      </c>
      <c r="P86" s="15" t="s">
        <v>77</v>
      </c>
      <c r="Q86" s="15" t="s">
        <v>372</v>
      </c>
      <c r="R86" s="15" t="s">
        <v>65</v>
      </c>
      <c r="S86" s="15" t="s">
        <v>83</v>
      </c>
      <c r="T86" s="15" t="s">
        <v>373</v>
      </c>
      <c r="U86" s="28">
        <v>1257600.0</v>
      </c>
      <c r="V86" s="15">
        <v>2.0</v>
      </c>
      <c r="W86" s="31">
        <v>0.2</v>
      </c>
      <c r="X86" s="28">
        <v>408720.0</v>
      </c>
    </row>
    <row r="87" ht="15.75" customHeight="1">
      <c r="A87" s="15">
        <v>1545.0</v>
      </c>
      <c r="B87" s="15" t="s">
        <v>374</v>
      </c>
      <c r="C87" s="18">
        <v>41674.0</v>
      </c>
      <c r="D87" s="18">
        <v>41678.0</v>
      </c>
      <c r="E87" s="18">
        <f t="shared" si="1"/>
        <v>41678</v>
      </c>
      <c r="F87" s="15" t="s">
        <v>55</v>
      </c>
      <c r="G87" s="15" t="s">
        <v>375</v>
      </c>
      <c r="H87" s="15" t="s">
        <v>376</v>
      </c>
      <c r="I87" s="15" t="s">
        <v>76</v>
      </c>
      <c r="J87" s="15" t="s">
        <v>60</v>
      </c>
      <c r="K87" s="15" t="s">
        <v>29</v>
      </c>
      <c r="L87" s="15" t="str">
        <f t="array" ref="L87">_xlfn.XLOOKUP(M87,reference_province_to_city!$A$2:$A$11,reference_province_to_city!$B$2:$B$11)</f>
        <v>Palembang</v>
      </c>
      <c r="M87" s="15" t="s">
        <v>13</v>
      </c>
      <c r="N87" s="15">
        <v>30111.0</v>
      </c>
      <c r="O87" s="15">
        <f t="array" ref="O87">_xlfn.XLOOKUP(M87,reference_postal_code!$B$2:$B$11,reference_postal_code!$A$2:$A$11)</f>
        <v>30111</v>
      </c>
      <c r="P87" s="15" t="s">
        <v>77</v>
      </c>
      <c r="Q87" s="15" t="s">
        <v>377</v>
      </c>
      <c r="R87" s="15" t="s">
        <v>65</v>
      </c>
      <c r="S87" s="15" t="s">
        <v>66</v>
      </c>
      <c r="T87" s="15" t="s">
        <v>378</v>
      </c>
      <c r="U87" s="28">
        <v>513600.0</v>
      </c>
      <c r="V87" s="15">
        <v>4.0</v>
      </c>
      <c r="W87" s="31">
        <v>0.0</v>
      </c>
      <c r="X87" s="28">
        <v>241392.0</v>
      </c>
    </row>
    <row r="88" ht="15.75" customHeight="1">
      <c r="A88" s="15">
        <v>1544.0</v>
      </c>
      <c r="B88" s="15" t="s">
        <v>374</v>
      </c>
      <c r="C88" s="18">
        <v>41674.0</v>
      </c>
      <c r="D88" s="18">
        <v>41678.0</v>
      </c>
      <c r="E88" s="18">
        <f t="shared" si="1"/>
        <v>41678</v>
      </c>
      <c r="F88" s="15" t="s">
        <v>55</v>
      </c>
      <c r="G88" s="15" t="s">
        <v>375</v>
      </c>
      <c r="H88" s="15" t="s">
        <v>376</v>
      </c>
      <c r="I88" s="15" t="s">
        <v>76</v>
      </c>
      <c r="J88" s="15" t="s">
        <v>60</v>
      </c>
      <c r="L88" s="15" t="str">
        <f t="array" ref="L88">_xlfn.XLOOKUP(M88,reference_province_to_city!$A$2:$A$11,reference_province_to_city!$B$2:$B$11)</f>
        <v>Palembang</v>
      </c>
      <c r="M88" s="15" t="s">
        <v>13</v>
      </c>
      <c r="N88" s="15">
        <v>30111.0</v>
      </c>
      <c r="O88" s="15">
        <f t="array" ref="O88">_xlfn.XLOOKUP(M88,reference_postal_code!$B$2:$B$11,reference_postal_code!$A$2:$A$11)</f>
        <v>30111</v>
      </c>
      <c r="P88" s="15" t="s">
        <v>77</v>
      </c>
      <c r="Q88" s="15" t="s">
        <v>379</v>
      </c>
      <c r="R88" s="15" t="s">
        <v>65</v>
      </c>
      <c r="S88" s="15" t="s">
        <v>83</v>
      </c>
      <c r="T88" s="15" t="s">
        <v>380</v>
      </c>
      <c r="U88" s="28">
        <v>1243440.0</v>
      </c>
      <c r="V88" s="15">
        <v>3.0</v>
      </c>
      <c r="W88" s="31">
        <v>0.2</v>
      </c>
      <c r="X88" s="28">
        <v>435204.0</v>
      </c>
    </row>
    <row r="89" ht="15.75" customHeight="1">
      <c r="A89" s="15">
        <v>8585.0</v>
      </c>
      <c r="B89" s="15" t="s">
        <v>381</v>
      </c>
      <c r="C89" s="18">
        <v>41674.0</v>
      </c>
      <c r="D89" s="18">
        <v>41678.0</v>
      </c>
      <c r="E89" s="18">
        <f t="shared" si="1"/>
        <v>41678</v>
      </c>
      <c r="F89" s="15" t="s">
        <v>114</v>
      </c>
      <c r="G89" s="15" t="s">
        <v>382</v>
      </c>
      <c r="H89" s="15" t="s">
        <v>383</v>
      </c>
      <c r="I89" s="15" t="s">
        <v>128</v>
      </c>
      <c r="J89" s="15" t="s">
        <v>60</v>
      </c>
      <c r="K89" s="15" t="s">
        <v>19</v>
      </c>
      <c r="L89" s="15" t="str">
        <f t="array" ref="L89">_xlfn.XLOOKUP(M89,reference_province_to_city!$A$2:$A$11,reference_province_to_city!$B$2:$B$11)</f>
        <v>Yogyakarta</v>
      </c>
      <c r="M89" s="15" t="s">
        <v>18</v>
      </c>
      <c r="N89" s="15">
        <v>55111.0</v>
      </c>
      <c r="O89" s="15">
        <f t="array" ref="O89">_xlfn.XLOOKUP(M89,reference_postal_code!$B$2:$B$11,reference_postal_code!$A$2:$A$11)</f>
        <v>55111</v>
      </c>
      <c r="P89" s="15" t="s">
        <v>77</v>
      </c>
      <c r="Q89" s="15" t="s">
        <v>234</v>
      </c>
      <c r="R89" s="15" t="s">
        <v>65</v>
      </c>
      <c r="S89" s="15" t="s">
        <v>83</v>
      </c>
      <c r="T89" s="15" t="s">
        <v>235</v>
      </c>
      <c r="U89" s="28">
        <v>258720.0</v>
      </c>
      <c r="V89" s="15">
        <v>2.0</v>
      </c>
      <c r="W89" s="31">
        <v>0.2</v>
      </c>
      <c r="X89" s="28">
        <v>90552.0</v>
      </c>
    </row>
    <row r="90" ht="15.75" customHeight="1">
      <c r="A90" s="15">
        <v>1998.0</v>
      </c>
      <c r="B90" s="15" t="s">
        <v>384</v>
      </c>
      <c r="C90" s="18">
        <v>41676.0</v>
      </c>
      <c r="D90" s="18">
        <v>41679.0</v>
      </c>
      <c r="E90" s="18">
        <f t="shared" si="1"/>
        <v>41679</v>
      </c>
      <c r="F90" s="15" t="s">
        <v>125</v>
      </c>
      <c r="G90" s="15" t="s">
        <v>385</v>
      </c>
      <c r="H90" s="15" t="s">
        <v>386</v>
      </c>
      <c r="I90" s="15" t="s">
        <v>128</v>
      </c>
      <c r="J90" s="15" t="s">
        <v>60</v>
      </c>
      <c r="K90" s="15" t="s">
        <v>10</v>
      </c>
      <c r="L90" s="15" t="str">
        <f t="array" ref="L90">_xlfn.XLOOKUP(M90,reference_province_to_city!$A$2:$A$11,reference_province_to_city!$B$2:$B$11)</f>
        <v>Jakarta</v>
      </c>
      <c r="M90" s="15" t="s">
        <v>7</v>
      </c>
      <c r="N90" s="15">
        <v>10110.0</v>
      </c>
      <c r="O90" s="15">
        <f t="array" ref="O90">_xlfn.XLOOKUP(M90,reference_postal_code!$B$2:$B$11,reference_postal_code!$A$2:$A$11)</f>
        <v>10110</v>
      </c>
      <c r="P90" s="15" t="s">
        <v>117</v>
      </c>
      <c r="Q90" s="15" t="s">
        <v>387</v>
      </c>
      <c r="R90" s="15" t="s">
        <v>65</v>
      </c>
      <c r="S90" s="15" t="s">
        <v>79</v>
      </c>
      <c r="T90" s="15" t="s">
        <v>388</v>
      </c>
      <c r="U90" s="28">
        <v>225000.0</v>
      </c>
      <c r="V90" s="15">
        <v>4.0</v>
      </c>
      <c r="W90" s="31">
        <v>0.0</v>
      </c>
      <c r="X90" s="28">
        <v>108000.0</v>
      </c>
    </row>
    <row r="91" ht="15.75" customHeight="1">
      <c r="A91" s="15">
        <v>2000.0</v>
      </c>
      <c r="B91" s="15" t="s">
        <v>384</v>
      </c>
      <c r="C91" s="18">
        <v>41676.0</v>
      </c>
      <c r="D91" s="18">
        <v>41679.0</v>
      </c>
      <c r="E91" s="18">
        <f t="shared" si="1"/>
        <v>41679</v>
      </c>
      <c r="F91" s="15" t="s">
        <v>125</v>
      </c>
      <c r="G91" s="15" t="s">
        <v>385</v>
      </c>
      <c r="H91" s="15" t="s">
        <v>386</v>
      </c>
      <c r="I91" s="15" t="s">
        <v>128</v>
      </c>
      <c r="J91" s="15" t="s">
        <v>60</v>
      </c>
      <c r="K91" s="15" t="s">
        <v>10</v>
      </c>
      <c r="L91" s="15" t="str">
        <f t="array" ref="L91">_xlfn.XLOOKUP(M91,reference_province_to_city!$A$2:$A$11,reference_province_to_city!$B$2:$B$11)</f>
        <v>Jakarta</v>
      </c>
      <c r="M91" s="15" t="s">
        <v>7</v>
      </c>
      <c r="N91" s="15">
        <v>10110.0</v>
      </c>
      <c r="O91" s="15">
        <f t="array" ref="O91">_xlfn.XLOOKUP(M91,reference_postal_code!$B$2:$B$11,reference_postal_code!$A$2:$A$11)</f>
        <v>10110</v>
      </c>
      <c r="P91" s="15" t="s">
        <v>117</v>
      </c>
      <c r="Q91" s="15" t="s">
        <v>389</v>
      </c>
      <c r="R91" s="15" t="s">
        <v>110</v>
      </c>
      <c r="S91" s="15" t="s">
        <v>111</v>
      </c>
      <c r="T91" s="15" t="s">
        <v>390</v>
      </c>
      <c r="U91" s="28">
        <v>2174250.0</v>
      </c>
      <c r="V91" s="15">
        <v>5.0</v>
      </c>
      <c r="W91" s="31">
        <v>0.0</v>
      </c>
      <c r="X91" s="28">
        <v>630532.0</v>
      </c>
    </row>
    <row r="92" ht="15.75" customHeight="1">
      <c r="A92" s="15">
        <v>1999.0</v>
      </c>
      <c r="B92" s="15" t="s">
        <v>384</v>
      </c>
      <c r="C92" s="18">
        <v>41676.0</v>
      </c>
      <c r="D92" s="18">
        <v>41679.0</v>
      </c>
      <c r="E92" s="18">
        <f t="shared" si="1"/>
        <v>41679</v>
      </c>
      <c r="F92" s="15" t="s">
        <v>125</v>
      </c>
      <c r="G92" s="15" t="s">
        <v>385</v>
      </c>
      <c r="H92" s="15" t="s">
        <v>386</v>
      </c>
      <c r="I92" s="15" t="s">
        <v>128</v>
      </c>
      <c r="J92" s="15" t="s">
        <v>60</v>
      </c>
      <c r="K92" s="15" t="s">
        <v>10</v>
      </c>
      <c r="L92" s="15" t="str">
        <f t="array" ref="L92">_xlfn.XLOOKUP(M92,reference_province_to_city!$A$2:$A$11,reference_province_to_city!$B$2:$B$11)</f>
        <v>Jakarta</v>
      </c>
      <c r="M92" s="15" t="s">
        <v>7</v>
      </c>
      <c r="N92" s="15">
        <v>10110.0</v>
      </c>
      <c r="O92" s="15">
        <f t="array" ref="O92">_xlfn.XLOOKUP(M92,reference_postal_code!$B$2:$B$11,reference_postal_code!$A$2:$A$11)</f>
        <v>10110</v>
      </c>
      <c r="P92" s="15" t="s">
        <v>117</v>
      </c>
      <c r="Q92" s="15" t="s">
        <v>391</v>
      </c>
      <c r="R92" s="15" t="s">
        <v>110</v>
      </c>
      <c r="S92" s="15" t="s">
        <v>111</v>
      </c>
      <c r="T92" s="15" t="s">
        <v>392</v>
      </c>
      <c r="U92" s="28">
        <v>2424150.0</v>
      </c>
      <c r="V92" s="15">
        <v>1.0</v>
      </c>
      <c r="W92" s="31">
        <v>0.0</v>
      </c>
      <c r="X92" s="28">
        <v>630279.0</v>
      </c>
    </row>
    <row r="93" ht="15.75" customHeight="1">
      <c r="A93" s="15">
        <v>8981.0</v>
      </c>
      <c r="B93" s="15" t="s">
        <v>393</v>
      </c>
      <c r="C93" s="18">
        <v>41676.0</v>
      </c>
      <c r="D93" s="18">
        <v>41680.0</v>
      </c>
      <c r="E93" s="18">
        <f t="shared" si="1"/>
        <v>41680</v>
      </c>
      <c r="F93" s="15" t="s">
        <v>114</v>
      </c>
      <c r="G93" s="15" t="s">
        <v>211</v>
      </c>
      <c r="H93" s="15" t="s">
        <v>212</v>
      </c>
      <c r="I93" s="15" t="s">
        <v>59</v>
      </c>
      <c r="J93" s="15" t="s">
        <v>60</v>
      </c>
      <c r="K93" s="15" t="s">
        <v>14</v>
      </c>
      <c r="L93" s="15" t="str">
        <f t="array" ref="L93">_xlfn.XLOOKUP(M93,reference_province_to_city!$A$2:$A$11,reference_province_to_city!$B$2:$B$11)</f>
        <v>Bandung</v>
      </c>
      <c r="M93" s="15" t="s">
        <v>12</v>
      </c>
      <c r="O93" s="15">
        <f t="array" ref="O93">_xlfn.XLOOKUP(M93,reference_postal_code!$B$2:$B$11,reference_postal_code!$A$2:$A$11)</f>
        <v>40111</v>
      </c>
      <c r="P93" s="15" t="s">
        <v>117</v>
      </c>
      <c r="Q93" s="15" t="s">
        <v>394</v>
      </c>
      <c r="R93" s="15" t="s">
        <v>65</v>
      </c>
      <c r="S93" s="15" t="s">
        <v>83</v>
      </c>
      <c r="T93" s="15" t="s">
        <v>395</v>
      </c>
      <c r="U93" s="28">
        <v>134280.0</v>
      </c>
      <c r="V93" s="15">
        <v>2.0</v>
      </c>
      <c r="W93" s="31">
        <v>0.8</v>
      </c>
      <c r="X93" s="28">
        <v>-221562.0</v>
      </c>
    </row>
    <row r="94" ht="15.75" customHeight="1">
      <c r="A94" s="15">
        <v>8736.0</v>
      </c>
      <c r="B94" s="15" t="s">
        <v>396</v>
      </c>
      <c r="C94" s="18">
        <v>41677.0</v>
      </c>
      <c r="D94" s="18">
        <v>41680.0</v>
      </c>
      <c r="E94" s="18">
        <f t="shared" si="1"/>
        <v>41680</v>
      </c>
      <c r="F94" s="15" t="s">
        <v>114</v>
      </c>
      <c r="G94" s="15" t="s">
        <v>170</v>
      </c>
      <c r="H94" s="15" t="s">
        <v>171</v>
      </c>
      <c r="I94" s="15" t="s">
        <v>128</v>
      </c>
      <c r="J94" s="15" t="s">
        <v>60</v>
      </c>
      <c r="K94" s="15" t="s">
        <v>33</v>
      </c>
      <c r="L94" s="15" t="str">
        <f t="array" ref="L94">_xlfn.XLOOKUP(M94,reference_province_to_city!$A$2:$A$11,reference_province_to_city!$B$2:$B$11)</f>
        <v>Makassar</v>
      </c>
      <c r="M94" s="15" t="s">
        <v>25</v>
      </c>
      <c r="N94" s="15">
        <v>90111.0</v>
      </c>
      <c r="O94" s="15">
        <f t="array" ref="O94">_xlfn.XLOOKUP(M94,reference_postal_code!$B$2:$B$11,reference_postal_code!$A$2:$A$11)</f>
        <v>90111</v>
      </c>
      <c r="P94" s="15" t="s">
        <v>63</v>
      </c>
      <c r="Q94" s="15" t="s">
        <v>397</v>
      </c>
      <c r="R94" s="15" t="s">
        <v>65</v>
      </c>
      <c r="S94" s="15" t="s">
        <v>87</v>
      </c>
      <c r="T94" s="15" t="s">
        <v>398</v>
      </c>
      <c r="U94" s="28">
        <v>974400.0</v>
      </c>
      <c r="V94" s="15">
        <v>4.0</v>
      </c>
      <c r="W94" s="31">
        <v>0.0</v>
      </c>
      <c r="X94" s="28">
        <v>146160.0</v>
      </c>
    </row>
    <row r="95" ht="15.75" customHeight="1">
      <c r="A95" s="15">
        <v>850.0</v>
      </c>
      <c r="B95" s="15" t="s">
        <v>399</v>
      </c>
      <c r="C95" s="18">
        <v>41677.0</v>
      </c>
      <c r="D95" s="18">
        <v>41682.0</v>
      </c>
      <c r="E95" s="18">
        <f t="shared" si="1"/>
        <v>41682</v>
      </c>
      <c r="F95" s="15" t="s">
        <v>55</v>
      </c>
      <c r="G95" s="15" t="s">
        <v>400</v>
      </c>
      <c r="H95" s="15" t="s">
        <v>401</v>
      </c>
      <c r="I95" s="15" t="s">
        <v>128</v>
      </c>
      <c r="J95" s="15" t="s">
        <v>60</v>
      </c>
      <c r="K95" s="15" t="s">
        <v>17</v>
      </c>
      <c r="L95" s="15" t="str">
        <f t="array" ref="L95">_xlfn.XLOOKUP(M95,reference_province_to_city!$A$2:$A$11,reference_province_to_city!$B$2:$B$11)</f>
        <v>Semarang</v>
      </c>
      <c r="M95" s="15" t="s">
        <v>15</v>
      </c>
      <c r="N95" s="15">
        <v>50111.0</v>
      </c>
      <c r="O95" s="15">
        <f t="array" ref="O95">_xlfn.XLOOKUP(M95,reference_postal_code!$B$2:$B$11,reference_postal_code!$A$2:$A$11)</f>
        <v>50111</v>
      </c>
      <c r="P95" s="15" t="s">
        <v>77</v>
      </c>
      <c r="Q95" s="15" t="s">
        <v>402</v>
      </c>
      <c r="R95" s="15" t="s">
        <v>110</v>
      </c>
      <c r="S95" s="15" t="s">
        <v>149</v>
      </c>
      <c r="T95" s="15" t="s">
        <v>403</v>
      </c>
      <c r="U95" s="28">
        <v>1730400.0</v>
      </c>
      <c r="V95" s="15">
        <v>7.0</v>
      </c>
      <c r="W95" s="31">
        <v>0.0</v>
      </c>
      <c r="X95" s="28">
        <v>744072.0</v>
      </c>
    </row>
    <row r="96" ht="15.75" customHeight="1">
      <c r="A96" s="15">
        <v>9267.0</v>
      </c>
      <c r="B96" s="15" t="s">
        <v>404</v>
      </c>
      <c r="C96" s="18">
        <v>41678.0</v>
      </c>
      <c r="D96" s="18">
        <v>41679.0</v>
      </c>
      <c r="E96" s="18">
        <f t="shared" si="1"/>
        <v>41679</v>
      </c>
      <c r="F96" s="15" t="s">
        <v>125</v>
      </c>
      <c r="G96" s="15" t="s">
        <v>405</v>
      </c>
      <c r="H96" s="15" t="s">
        <v>406</v>
      </c>
      <c r="I96" s="15" t="s">
        <v>76</v>
      </c>
      <c r="J96" s="15" t="s">
        <v>60</v>
      </c>
      <c r="K96" s="15" t="s">
        <v>33</v>
      </c>
      <c r="L96" s="15" t="str">
        <f t="array" ref="L96">_xlfn.XLOOKUP(M96,reference_province_to_city!$A$2:$A$11,reference_province_to_city!$B$2:$B$11)</f>
        <v>Makassar</v>
      </c>
      <c r="M96" s="15" t="s">
        <v>25</v>
      </c>
      <c r="O96" s="15">
        <f t="array" ref="O96">_xlfn.XLOOKUP(M96,reference_postal_code!$B$2:$B$11,reference_postal_code!$A$2:$A$11)</f>
        <v>90111</v>
      </c>
      <c r="P96" s="15" t="s">
        <v>63</v>
      </c>
      <c r="Q96" s="15" t="s">
        <v>407</v>
      </c>
      <c r="R96" s="15" t="s">
        <v>106</v>
      </c>
      <c r="S96" s="15" t="s">
        <v>139</v>
      </c>
      <c r="T96" s="15" t="s">
        <v>408</v>
      </c>
      <c r="U96" s="28">
        <v>218400.0</v>
      </c>
      <c r="V96" s="15">
        <v>2.0</v>
      </c>
      <c r="W96" s="31">
        <v>0.0</v>
      </c>
      <c r="X96" s="28">
        <v>82992.0</v>
      </c>
    </row>
    <row r="97" ht="15.75" customHeight="1">
      <c r="A97" s="15">
        <v>9259.0</v>
      </c>
      <c r="B97" s="15" t="s">
        <v>409</v>
      </c>
      <c r="C97" s="18">
        <v>41681.0</v>
      </c>
      <c r="D97" s="18">
        <v>41685.0</v>
      </c>
      <c r="E97" s="18">
        <f t="shared" si="1"/>
        <v>41685</v>
      </c>
      <c r="F97" s="15" t="s">
        <v>114</v>
      </c>
      <c r="G97" s="15" t="s">
        <v>410</v>
      </c>
      <c r="H97" s="15" t="s">
        <v>411</v>
      </c>
      <c r="I97" s="15" t="s">
        <v>59</v>
      </c>
      <c r="J97" s="15" t="s">
        <v>60</v>
      </c>
      <c r="K97" s="15" t="s">
        <v>19</v>
      </c>
      <c r="L97" s="15" t="str">
        <f t="array" ref="L97">_xlfn.XLOOKUP(M97,reference_province_to_city!$A$2:$A$11,reference_province_to_city!$B$2:$B$11)</f>
        <v>Yogyakarta</v>
      </c>
      <c r="M97" s="15" t="s">
        <v>18</v>
      </c>
      <c r="N97" s="15">
        <v>55111.0</v>
      </c>
      <c r="O97" s="15">
        <f t="array" ref="O97">_xlfn.XLOOKUP(M97,reference_postal_code!$B$2:$B$11,reference_postal_code!$A$2:$A$11)</f>
        <v>55111</v>
      </c>
      <c r="P97" s="15" t="s">
        <v>77</v>
      </c>
      <c r="Q97" s="15" t="s">
        <v>412</v>
      </c>
      <c r="R97" s="15" t="s">
        <v>65</v>
      </c>
      <c r="S97" s="15" t="s">
        <v>83</v>
      </c>
      <c r="T97" s="15" t="s">
        <v>413</v>
      </c>
      <c r="U97" s="28">
        <v>778500.0</v>
      </c>
      <c r="V97" s="15">
        <v>3.0</v>
      </c>
      <c r="W97" s="31">
        <v>0.0</v>
      </c>
      <c r="X97" s="28">
        <v>365895.0</v>
      </c>
    </row>
    <row r="98" ht="15.75" customHeight="1">
      <c r="A98" s="15">
        <v>5631.0</v>
      </c>
      <c r="B98" s="15" t="s">
        <v>414</v>
      </c>
      <c r="C98" s="18">
        <v>41681.0</v>
      </c>
      <c r="D98" s="18">
        <v>41685.0</v>
      </c>
      <c r="E98" s="18">
        <f t="shared" si="1"/>
        <v>41685</v>
      </c>
      <c r="F98" s="15" t="s">
        <v>55</v>
      </c>
      <c r="G98" s="15" t="s">
        <v>415</v>
      </c>
      <c r="H98" s="15" t="s">
        <v>416</v>
      </c>
      <c r="I98" s="15" t="s">
        <v>59</v>
      </c>
      <c r="J98" s="15" t="s">
        <v>60</v>
      </c>
      <c r="K98" s="15" t="s">
        <v>28</v>
      </c>
      <c r="L98" s="15" t="str">
        <f t="array" ref="L98">_xlfn.XLOOKUP(M98,reference_province_to_city!$A$2:$A$11,reference_province_to_city!$B$2:$B$11)</f>
        <v>Medan</v>
      </c>
      <c r="M98" s="15" t="s">
        <v>11</v>
      </c>
      <c r="N98" s="15">
        <v>20111.0</v>
      </c>
      <c r="O98" s="15">
        <f t="array" ref="O98">_xlfn.XLOOKUP(M98,reference_postal_code!$B$2:$B$11,reference_postal_code!$A$2:$A$11)</f>
        <v>20111</v>
      </c>
      <c r="P98" s="15" t="s">
        <v>77</v>
      </c>
      <c r="Q98" s="15" t="s">
        <v>355</v>
      </c>
      <c r="R98" s="15" t="s">
        <v>110</v>
      </c>
      <c r="S98" s="15" t="s">
        <v>149</v>
      </c>
      <c r="T98" s="15" t="s">
        <v>356</v>
      </c>
      <c r="U98" s="28">
        <v>3516750.0</v>
      </c>
      <c r="V98" s="15">
        <v>3.0</v>
      </c>
      <c r="W98" s="31">
        <v>0.0</v>
      </c>
      <c r="X98" s="28">
        <v>1547370.0</v>
      </c>
    </row>
    <row r="99" ht="15.75" customHeight="1">
      <c r="A99" s="15">
        <v>9260.0</v>
      </c>
      <c r="B99" s="15" t="s">
        <v>409</v>
      </c>
      <c r="C99" s="18">
        <v>41681.0</v>
      </c>
      <c r="D99" s="18">
        <v>41685.0</v>
      </c>
      <c r="E99" s="18">
        <f t="shared" si="1"/>
        <v>41685</v>
      </c>
      <c r="F99" s="15" t="s">
        <v>114</v>
      </c>
      <c r="G99" s="15" t="s">
        <v>410</v>
      </c>
      <c r="H99" s="15" t="s">
        <v>411</v>
      </c>
      <c r="I99" s="15" t="s">
        <v>59</v>
      </c>
      <c r="J99" s="15" t="s">
        <v>60</v>
      </c>
      <c r="K99" s="15" t="s">
        <v>19</v>
      </c>
      <c r="L99" s="15" t="str">
        <f t="array" ref="L99">_xlfn.XLOOKUP(M99,reference_province_to_city!$A$2:$A$11,reference_province_to_city!$B$2:$B$11)</f>
        <v>Yogyakarta</v>
      </c>
      <c r="M99" s="15" t="s">
        <v>18</v>
      </c>
      <c r="N99" s="15">
        <v>55111.0</v>
      </c>
      <c r="O99" s="15">
        <f t="array" ref="O99">_xlfn.XLOOKUP(M99,reference_postal_code!$B$2:$B$11,reference_postal_code!$A$2:$A$11)</f>
        <v>55111</v>
      </c>
      <c r="P99" s="15" t="s">
        <v>77</v>
      </c>
      <c r="Q99" s="15" t="s">
        <v>417</v>
      </c>
      <c r="R99" s="15" t="s">
        <v>65</v>
      </c>
      <c r="S99" s="15" t="s">
        <v>87</v>
      </c>
      <c r="T99" s="15" t="s">
        <v>418</v>
      </c>
      <c r="U99" s="28">
        <v>974400.0</v>
      </c>
      <c r="V99" s="15">
        <v>2.0</v>
      </c>
      <c r="W99" s="31">
        <v>0.0</v>
      </c>
      <c r="X99" s="28">
        <v>38976.0</v>
      </c>
    </row>
    <row r="100" ht="15.75" customHeight="1">
      <c r="A100" s="15">
        <v>5632.0</v>
      </c>
      <c r="B100" s="15" t="s">
        <v>414</v>
      </c>
      <c r="C100" s="18">
        <v>41681.0</v>
      </c>
      <c r="D100" s="18">
        <v>41685.0</v>
      </c>
      <c r="E100" s="18">
        <f t="shared" si="1"/>
        <v>41685</v>
      </c>
      <c r="F100" s="15" t="s">
        <v>55</v>
      </c>
      <c r="G100" s="15" t="s">
        <v>415</v>
      </c>
      <c r="H100" s="15" t="s">
        <v>416</v>
      </c>
      <c r="I100" s="15" t="s">
        <v>59</v>
      </c>
      <c r="J100" s="15" t="s">
        <v>60</v>
      </c>
      <c r="K100" s="15" t="s">
        <v>28</v>
      </c>
      <c r="L100" s="15" t="str">
        <f t="array" ref="L100">_xlfn.XLOOKUP(M100,reference_province_to_city!$A$2:$A$11,reference_province_to_city!$B$2:$B$11)</f>
        <v>Medan</v>
      </c>
      <c r="M100" s="15" t="s">
        <v>11</v>
      </c>
      <c r="N100" s="15">
        <v>20111.0</v>
      </c>
      <c r="O100" s="15">
        <f t="array" ref="O100">_xlfn.XLOOKUP(M100,reference_postal_code!$B$2:$B$11,reference_postal_code!$A$2:$A$11)</f>
        <v>20111</v>
      </c>
      <c r="P100" s="15" t="s">
        <v>77</v>
      </c>
      <c r="Q100" s="15" t="s">
        <v>419</v>
      </c>
      <c r="R100" s="15" t="s">
        <v>106</v>
      </c>
      <c r="S100" s="15" t="s">
        <v>218</v>
      </c>
      <c r="T100" s="15" t="s">
        <v>420</v>
      </c>
      <c r="U100" s="28">
        <v>1.88433E7</v>
      </c>
      <c r="V100" s="15">
        <v>6.0</v>
      </c>
      <c r="W100" s="31">
        <v>0.0</v>
      </c>
      <c r="X100" s="28">
        <v>1130598.0</v>
      </c>
    </row>
    <row r="101" ht="15.75" customHeight="1">
      <c r="A101" s="15">
        <v>9257.0</v>
      </c>
      <c r="B101" s="15" t="s">
        <v>409</v>
      </c>
      <c r="C101" s="18">
        <v>41681.0</v>
      </c>
      <c r="D101" s="18">
        <v>41685.0</v>
      </c>
      <c r="E101" s="18">
        <f t="shared" si="1"/>
        <v>41685</v>
      </c>
      <c r="F101" s="15" t="s">
        <v>114</v>
      </c>
      <c r="G101" s="15" t="s">
        <v>410</v>
      </c>
      <c r="H101" s="15" t="s">
        <v>411</v>
      </c>
      <c r="I101" s="15" t="s">
        <v>59</v>
      </c>
      <c r="J101" s="15" t="s">
        <v>60</v>
      </c>
      <c r="K101" s="15" t="s">
        <v>19</v>
      </c>
      <c r="L101" s="15" t="str">
        <f t="array" ref="L101">_xlfn.XLOOKUP(M101,reference_province_to_city!$A$2:$A$11,reference_province_to_city!$B$2:$B$11)</f>
        <v>Yogyakarta</v>
      </c>
      <c r="M101" s="15" t="s">
        <v>18</v>
      </c>
      <c r="N101" s="15">
        <v>55111.0</v>
      </c>
      <c r="O101" s="15">
        <f t="array" ref="O101">_xlfn.XLOOKUP(M101,reference_postal_code!$B$2:$B$11,reference_postal_code!$A$2:$A$11)</f>
        <v>55111</v>
      </c>
      <c r="P101" s="15" t="s">
        <v>77</v>
      </c>
      <c r="Q101" s="15" t="s">
        <v>421</v>
      </c>
      <c r="R101" s="15" t="s">
        <v>65</v>
      </c>
      <c r="S101" s="15" t="s">
        <v>83</v>
      </c>
      <c r="T101" s="15" t="s">
        <v>422</v>
      </c>
      <c r="U101" s="28">
        <v>144600.0</v>
      </c>
      <c r="V101" s="15">
        <v>2.0</v>
      </c>
      <c r="W101" s="31">
        <v>0.0</v>
      </c>
      <c r="X101" s="28">
        <v>66516.0</v>
      </c>
    </row>
    <row r="102" ht="15.75" customHeight="1">
      <c r="A102" s="15">
        <v>5633.0</v>
      </c>
      <c r="B102" s="15" t="s">
        <v>414</v>
      </c>
      <c r="C102" s="18">
        <v>41681.0</v>
      </c>
      <c r="D102" s="18">
        <v>41685.0</v>
      </c>
      <c r="E102" s="18">
        <f t="shared" si="1"/>
        <v>41685</v>
      </c>
      <c r="F102" s="15" t="s">
        <v>55</v>
      </c>
      <c r="G102" s="15" t="s">
        <v>415</v>
      </c>
      <c r="H102" s="15" t="s">
        <v>416</v>
      </c>
      <c r="I102" s="15" t="s">
        <v>59</v>
      </c>
      <c r="J102" s="15" t="s">
        <v>60</v>
      </c>
      <c r="K102" s="15" t="s">
        <v>28</v>
      </c>
      <c r="L102" s="15" t="str">
        <f t="array" ref="L102">_xlfn.XLOOKUP(M102,reference_province_to_city!$A$2:$A$11,reference_province_to_city!$B$2:$B$11)</f>
        <v>Medan</v>
      </c>
      <c r="M102" s="15" t="s">
        <v>11</v>
      </c>
      <c r="N102" s="15">
        <v>20111.0</v>
      </c>
      <c r="O102" s="15">
        <f t="array" ref="O102">_xlfn.XLOOKUP(M102,reference_postal_code!$B$2:$B$11,reference_postal_code!$A$2:$A$11)</f>
        <v>20111</v>
      </c>
      <c r="P102" s="15" t="s">
        <v>77</v>
      </c>
      <c r="Q102" s="15" t="s">
        <v>423</v>
      </c>
      <c r="R102" s="15" t="s">
        <v>65</v>
      </c>
      <c r="S102" s="15" t="s">
        <v>83</v>
      </c>
      <c r="T102" s="15" t="s">
        <v>424</v>
      </c>
      <c r="U102" s="28">
        <v>261900.0</v>
      </c>
      <c r="V102" s="15">
        <v>2.0</v>
      </c>
      <c r="W102" s="31">
        <v>0.0</v>
      </c>
      <c r="X102" s="28">
        <v>123093.0</v>
      </c>
    </row>
    <row r="103" ht="15.75" customHeight="1">
      <c r="A103" s="15">
        <v>9256.0</v>
      </c>
      <c r="B103" s="15" t="s">
        <v>409</v>
      </c>
      <c r="C103" s="18">
        <v>41681.0</v>
      </c>
      <c r="D103" s="18">
        <v>41685.0</v>
      </c>
      <c r="E103" s="18">
        <f t="shared" si="1"/>
        <v>41685</v>
      </c>
      <c r="F103" s="15" t="s">
        <v>114</v>
      </c>
      <c r="G103" s="15" t="s">
        <v>410</v>
      </c>
      <c r="H103" s="15" t="s">
        <v>411</v>
      </c>
      <c r="I103" s="15" t="s">
        <v>59</v>
      </c>
      <c r="J103" s="15" t="s">
        <v>60</v>
      </c>
      <c r="K103" s="15" t="s">
        <v>19</v>
      </c>
      <c r="L103" s="15" t="str">
        <f t="array" ref="L103">_xlfn.XLOOKUP(M103,reference_province_to_city!$A$2:$A$11,reference_province_to_city!$B$2:$B$11)</f>
        <v>Yogyakarta</v>
      </c>
      <c r="M103" s="15" t="s">
        <v>18</v>
      </c>
      <c r="N103" s="15">
        <v>55111.0</v>
      </c>
      <c r="O103" s="15">
        <f t="array" ref="O103">_xlfn.XLOOKUP(M103,reference_postal_code!$B$2:$B$11,reference_postal_code!$A$2:$A$11)</f>
        <v>55111</v>
      </c>
      <c r="P103" s="15" t="s">
        <v>77</v>
      </c>
      <c r="Q103" s="15" t="s">
        <v>425</v>
      </c>
      <c r="R103" s="15" t="s">
        <v>65</v>
      </c>
      <c r="S103" s="15" t="s">
        <v>79</v>
      </c>
      <c r="T103" s="15" t="s">
        <v>426</v>
      </c>
      <c r="U103" s="28">
        <v>224100.0</v>
      </c>
      <c r="V103" s="15">
        <v>3.0</v>
      </c>
      <c r="W103" s="31">
        <v>0.0</v>
      </c>
      <c r="X103" s="28">
        <v>103086.0</v>
      </c>
    </row>
    <row r="104" ht="15.75" customHeight="1">
      <c r="A104" s="15">
        <v>9255.0</v>
      </c>
      <c r="B104" s="15" t="s">
        <v>409</v>
      </c>
      <c r="C104" s="18">
        <v>41681.0</v>
      </c>
      <c r="D104" s="18">
        <v>41685.0</v>
      </c>
      <c r="E104" s="18">
        <f t="shared" si="1"/>
        <v>41685</v>
      </c>
      <c r="F104" s="15" t="s">
        <v>114</v>
      </c>
      <c r="G104" s="15" t="s">
        <v>410</v>
      </c>
      <c r="H104" s="15" t="s">
        <v>411</v>
      </c>
      <c r="I104" s="15" t="s">
        <v>59</v>
      </c>
      <c r="J104" s="15" t="s">
        <v>60</v>
      </c>
      <c r="K104" s="15" t="s">
        <v>19</v>
      </c>
      <c r="L104" s="15" t="str">
        <f t="array" ref="L104">_xlfn.XLOOKUP(M104,reference_province_to_city!$A$2:$A$11,reference_province_to_city!$B$2:$B$11)</f>
        <v>Yogyakarta</v>
      </c>
      <c r="M104" s="15" t="s">
        <v>18</v>
      </c>
      <c r="N104" s="15">
        <v>55111.0</v>
      </c>
      <c r="O104" s="15">
        <f t="array" ref="O104">_xlfn.XLOOKUP(M104,reference_postal_code!$B$2:$B$11,reference_postal_code!$A$2:$A$11)</f>
        <v>55111</v>
      </c>
      <c r="P104" s="15" t="s">
        <v>77</v>
      </c>
      <c r="Q104" s="15" t="s">
        <v>427</v>
      </c>
      <c r="R104" s="15" t="s">
        <v>106</v>
      </c>
      <c r="S104" s="15" t="s">
        <v>107</v>
      </c>
      <c r="T104" s="15" t="s">
        <v>428</v>
      </c>
      <c r="U104" s="28">
        <v>913350.0</v>
      </c>
      <c r="V104" s="15">
        <v>1.0</v>
      </c>
      <c r="W104" s="31">
        <v>0.0</v>
      </c>
      <c r="X104" s="28">
        <v>228337.0</v>
      </c>
    </row>
    <row r="105" ht="15.75" customHeight="1">
      <c r="A105" s="15">
        <v>9258.0</v>
      </c>
      <c r="B105" s="15" t="s">
        <v>409</v>
      </c>
      <c r="C105" s="18">
        <v>41681.0</v>
      </c>
      <c r="D105" s="18">
        <v>41685.0</v>
      </c>
      <c r="E105" s="18">
        <f t="shared" si="1"/>
        <v>41685</v>
      </c>
      <c r="F105" s="15" t="s">
        <v>114</v>
      </c>
      <c r="G105" s="15" t="s">
        <v>410</v>
      </c>
      <c r="H105" s="15" t="s">
        <v>411</v>
      </c>
      <c r="I105" s="15" t="s">
        <v>59</v>
      </c>
      <c r="J105" s="15" t="s">
        <v>60</v>
      </c>
      <c r="K105" s="15" t="s">
        <v>19</v>
      </c>
      <c r="L105" s="15" t="str">
        <f t="array" ref="L105">_xlfn.XLOOKUP(M105,reference_province_to_city!$A$2:$A$11,reference_province_to_city!$B$2:$B$11)</f>
        <v>Yogyakarta</v>
      </c>
      <c r="M105" s="15" t="s">
        <v>18</v>
      </c>
      <c r="N105" s="15">
        <v>55111.0</v>
      </c>
      <c r="O105" s="15">
        <f t="array" ref="O105">_xlfn.XLOOKUP(M105,reference_postal_code!$B$2:$B$11,reference_postal_code!$A$2:$A$11)</f>
        <v>55111</v>
      </c>
      <c r="P105" s="15" t="s">
        <v>77</v>
      </c>
      <c r="Q105" s="15" t="s">
        <v>429</v>
      </c>
      <c r="R105" s="15" t="s">
        <v>106</v>
      </c>
      <c r="S105" s="15" t="s">
        <v>139</v>
      </c>
      <c r="T105" s="15" t="s">
        <v>430</v>
      </c>
      <c r="U105" s="28">
        <v>4994100.0</v>
      </c>
      <c r="V105" s="15">
        <v>3.0</v>
      </c>
      <c r="W105" s="31">
        <v>0.0</v>
      </c>
      <c r="X105" s="28">
        <v>799056.0</v>
      </c>
    </row>
    <row r="106" ht="15.75" customHeight="1">
      <c r="A106" s="15">
        <v>457.0</v>
      </c>
      <c r="B106" s="15" t="s">
        <v>431</v>
      </c>
      <c r="C106" s="18">
        <v>41682.0</v>
      </c>
      <c r="D106" s="18">
        <v>41688.0</v>
      </c>
      <c r="E106" s="18">
        <f t="shared" si="1"/>
        <v>41688</v>
      </c>
      <c r="F106" s="15" t="s">
        <v>55</v>
      </c>
      <c r="G106" s="15" t="s">
        <v>432</v>
      </c>
      <c r="H106" s="15" t="s">
        <v>433</v>
      </c>
      <c r="I106" s="15" t="s">
        <v>59</v>
      </c>
      <c r="J106" s="15" t="s">
        <v>60</v>
      </c>
      <c r="K106" s="15" t="s">
        <v>28</v>
      </c>
      <c r="L106" s="15" t="str">
        <f t="array" ref="L106">_xlfn.XLOOKUP(M106,reference_province_to_city!$A$2:$A$11,reference_province_to_city!$B$2:$B$11)</f>
        <v>Medan</v>
      </c>
      <c r="M106" s="15" t="s">
        <v>11</v>
      </c>
      <c r="O106" s="15">
        <f t="array" ref="O106">_xlfn.XLOOKUP(M106,reference_postal_code!$B$2:$B$11,reference_postal_code!$A$2:$A$11)</f>
        <v>20111</v>
      </c>
      <c r="P106" s="15" t="s">
        <v>77</v>
      </c>
      <c r="Q106" s="15" t="s">
        <v>434</v>
      </c>
      <c r="R106" s="15" t="s">
        <v>106</v>
      </c>
      <c r="S106" s="15" t="s">
        <v>107</v>
      </c>
      <c r="T106" s="15" t="s">
        <v>435</v>
      </c>
      <c r="U106" s="28">
        <v>1943520.0</v>
      </c>
      <c r="V106" s="15">
        <v>2.0</v>
      </c>
      <c r="W106" s="31">
        <v>0.2</v>
      </c>
      <c r="X106" s="28">
        <v>-364410.0</v>
      </c>
    </row>
    <row r="107" ht="15.75" customHeight="1">
      <c r="A107" s="15">
        <v>5467.0</v>
      </c>
      <c r="B107" s="15" t="s">
        <v>436</v>
      </c>
      <c r="C107" s="18">
        <v>41684.0</v>
      </c>
      <c r="D107" s="18">
        <v>41689.0</v>
      </c>
      <c r="E107" s="18">
        <f t="shared" si="1"/>
        <v>41689</v>
      </c>
      <c r="F107" s="15" t="s">
        <v>114</v>
      </c>
      <c r="G107" s="15" t="s">
        <v>437</v>
      </c>
      <c r="H107" s="15" t="s">
        <v>438</v>
      </c>
      <c r="I107" s="15" t="s">
        <v>59</v>
      </c>
      <c r="J107" s="15" t="s">
        <v>60</v>
      </c>
      <c r="K107" s="15" t="s">
        <v>14</v>
      </c>
      <c r="L107" s="15" t="str">
        <f t="array" ref="L107">_xlfn.XLOOKUP(M107,reference_province_to_city!$A$2:$A$11,reference_province_to_city!$B$2:$B$11)</f>
        <v>Bandung</v>
      </c>
      <c r="M107" s="15" t="s">
        <v>12</v>
      </c>
      <c r="N107" s="15">
        <v>40111.0</v>
      </c>
      <c r="O107" s="15">
        <f t="array" ref="O107">_xlfn.XLOOKUP(M107,reference_postal_code!$B$2:$B$11,reference_postal_code!$A$2:$A$11)</f>
        <v>40111</v>
      </c>
      <c r="P107" s="15" t="s">
        <v>117</v>
      </c>
      <c r="Q107" s="15" t="s">
        <v>439</v>
      </c>
      <c r="R107" s="15" t="s">
        <v>65</v>
      </c>
      <c r="S107" s="15" t="s">
        <v>66</v>
      </c>
      <c r="T107" s="15" t="s">
        <v>440</v>
      </c>
      <c r="U107" s="28">
        <v>242640.0</v>
      </c>
      <c r="V107" s="15">
        <v>3.0</v>
      </c>
      <c r="W107" s="31">
        <v>0.2</v>
      </c>
      <c r="X107" s="28">
        <v>90990.0</v>
      </c>
    </row>
    <row r="108" ht="15.75" customHeight="1">
      <c r="A108" s="15">
        <v>9764.0</v>
      </c>
      <c r="B108" s="15" t="s">
        <v>441</v>
      </c>
      <c r="C108" s="18">
        <v>41684.0</v>
      </c>
      <c r="D108" s="18">
        <v>41688.0</v>
      </c>
      <c r="E108" s="18">
        <f t="shared" si="1"/>
        <v>41688</v>
      </c>
      <c r="F108" s="15" t="s">
        <v>55</v>
      </c>
      <c r="G108" s="15" t="s">
        <v>442</v>
      </c>
      <c r="H108" s="15" t="s">
        <v>443</v>
      </c>
      <c r="I108" s="15" t="s">
        <v>128</v>
      </c>
      <c r="J108" s="15" t="s">
        <v>60</v>
      </c>
      <c r="K108" s="15" t="s">
        <v>33</v>
      </c>
      <c r="L108" s="15" t="str">
        <f t="array" ref="L108">_xlfn.XLOOKUP(M108,reference_province_to_city!$A$2:$A$11,reference_province_to_city!$B$2:$B$11)</f>
        <v>Makassar</v>
      </c>
      <c r="M108" s="15" t="s">
        <v>25</v>
      </c>
      <c r="N108" s="15">
        <v>90111.0</v>
      </c>
      <c r="O108" s="15">
        <f t="array" ref="O108">_xlfn.XLOOKUP(M108,reference_postal_code!$B$2:$B$11,reference_postal_code!$A$2:$A$11)</f>
        <v>90111</v>
      </c>
      <c r="P108" s="15" t="s">
        <v>63</v>
      </c>
      <c r="Q108" s="15" t="s">
        <v>444</v>
      </c>
      <c r="R108" s="15" t="s">
        <v>65</v>
      </c>
      <c r="S108" s="15" t="s">
        <v>226</v>
      </c>
      <c r="T108" s="15" t="s">
        <v>445</v>
      </c>
      <c r="U108" s="28">
        <v>3579300.0</v>
      </c>
      <c r="V108" s="15">
        <v>2.0</v>
      </c>
      <c r="W108" s="31">
        <v>0.0</v>
      </c>
      <c r="X108" s="28">
        <v>71586.0</v>
      </c>
    </row>
    <row r="109" ht="15.75" customHeight="1">
      <c r="A109" s="15">
        <v>9762.0</v>
      </c>
      <c r="B109" s="15" t="s">
        <v>441</v>
      </c>
      <c r="C109" s="18">
        <v>41684.0</v>
      </c>
      <c r="D109" s="18">
        <v>41688.0</v>
      </c>
      <c r="E109" s="18">
        <f t="shared" si="1"/>
        <v>41688</v>
      </c>
      <c r="F109" s="15" t="s">
        <v>55</v>
      </c>
      <c r="G109" s="15" t="s">
        <v>442</v>
      </c>
      <c r="H109" s="15" t="s">
        <v>443</v>
      </c>
      <c r="I109" s="15" t="s">
        <v>128</v>
      </c>
      <c r="J109" s="15" t="s">
        <v>60</v>
      </c>
      <c r="L109" s="15" t="str">
        <f t="array" ref="L109">_xlfn.XLOOKUP(M109,reference_province_to_city!$A$2:$A$11,reference_province_to_city!$B$2:$B$11)</f>
        <v>Makassar</v>
      </c>
      <c r="M109" s="15" t="s">
        <v>25</v>
      </c>
      <c r="N109" s="15">
        <v>90111.0</v>
      </c>
      <c r="O109" s="15">
        <f t="array" ref="O109">_xlfn.XLOOKUP(M109,reference_postal_code!$B$2:$B$11,reference_postal_code!$A$2:$A$11)</f>
        <v>90111</v>
      </c>
      <c r="P109" s="15" t="s">
        <v>63</v>
      </c>
      <c r="Q109" s="15" t="s">
        <v>446</v>
      </c>
      <c r="R109" s="15" t="s">
        <v>110</v>
      </c>
      <c r="S109" s="15" t="s">
        <v>149</v>
      </c>
      <c r="T109" s="15" t="s">
        <v>447</v>
      </c>
      <c r="U109" s="28">
        <v>3599550.0</v>
      </c>
      <c r="V109" s="15">
        <v>3.0</v>
      </c>
      <c r="W109" s="31">
        <v>0.0</v>
      </c>
      <c r="X109" s="28">
        <v>1295838.0</v>
      </c>
    </row>
    <row r="110" ht="15.75" customHeight="1">
      <c r="A110" s="15">
        <v>9763.0</v>
      </c>
      <c r="B110" s="15" t="s">
        <v>441</v>
      </c>
      <c r="C110" s="18">
        <v>41684.0</v>
      </c>
      <c r="D110" s="18">
        <v>41688.0</v>
      </c>
      <c r="E110" s="18">
        <f t="shared" si="1"/>
        <v>41688</v>
      </c>
      <c r="F110" s="15" t="s">
        <v>55</v>
      </c>
      <c r="G110" s="15" t="s">
        <v>442</v>
      </c>
      <c r="H110" s="15" t="s">
        <v>443</v>
      </c>
      <c r="I110" s="15" t="s">
        <v>128</v>
      </c>
      <c r="J110" s="15" t="s">
        <v>60</v>
      </c>
      <c r="K110" s="15" t="s">
        <v>33</v>
      </c>
      <c r="L110" s="15" t="str">
        <f t="array" ref="L110">_xlfn.XLOOKUP(M110,reference_province_to_city!$A$2:$A$11,reference_province_to_city!$B$2:$B$11)</f>
        <v>Makassar</v>
      </c>
      <c r="M110" s="15" t="s">
        <v>25</v>
      </c>
      <c r="N110" s="15">
        <v>90111.0</v>
      </c>
      <c r="O110" s="15">
        <f t="array" ref="O110">_xlfn.XLOOKUP(M110,reference_postal_code!$B$2:$B$11,reference_postal_code!$A$2:$A$11)</f>
        <v>90111</v>
      </c>
      <c r="P110" s="15" t="s">
        <v>63</v>
      </c>
      <c r="Q110" s="15" t="s">
        <v>448</v>
      </c>
      <c r="R110" s="15" t="s">
        <v>65</v>
      </c>
      <c r="S110" s="15" t="s">
        <v>222</v>
      </c>
      <c r="T110" s="15" t="s">
        <v>449</v>
      </c>
      <c r="U110" s="28">
        <v>1229400.0</v>
      </c>
      <c r="V110" s="15">
        <v>2.0</v>
      </c>
      <c r="W110" s="31">
        <v>0.0</v>
      </c>
      <c r="X110" s="28">
        <v>344232.0</v>
      </c>
    </row>
    <row r="111" ht="15.75" customHeight="1">
      <c r="A111" s="15">
        <v>7438.0</v>
      </c>
      <c r="B111" s="15" t="s">
        <v>450</v>
      </c>
      <c r="C111" s="18">
        <v>41685.0</v>
      </c>
      <c r="D111" s="18">
        <v>41689.0</v>
      </c>
      <c r="E111" s="18">
        <f t="shared" si="1"/>
        <v>41689</v>
      </c>
      <c r="F111" s="15" t="s">
        <v>55</v>
      </c>
      <c r="G111" s="15" t="s">
        <v>451</v>
      </c>
      <c r="H111" s="15" t="s">
        <v>452</v>
      </c>
      <c r="I111" s="15" t="s">
        <v>128</v>
      </c>
      <c r="J111" s="15" t="s">
        <v>60</v>
      </c>
      <c r="K111" s="15" t="s">
        <v>22</v>
      </c>
      <c r="L111" s="15" t="str">
        <f t="array" ref="L111">_xlfn.XLOOKUP(M111,reference_province_to_city!$A$2:$A$11,reference_province_to_city!$B$2:$B$11)</f>
        <v>Surabaya</v>
      </c>
      <c r="M111" s="15" t="s">
        <v>20</v>
      </c>
      <c r="O111" s="15">
        <f t="array" ref="O111">_xlfn.XLOOKUP(M111,reference_postal_code!$B$2:$B$11,reference_postal_code!$A$2:$A$11)</f>
        <v>60231</v>
      </c>
      <c r="P111" s="15" t="s">
        <v>166</v>
      </c>
      <c r="Q111" s="15" t="s">
        <v>453</v>
      </c>
      <c r="R111" s="15" t="s">
        <v>65</v>
      </c>
      <c r="S111" s="15" t="s">
        <v>83</v>
      </c>
      <c r="T111" s="15" t="s">
        <v>454</v>
      </c>
      <c r="U111" s="28">
        <v>320400.0</v>
      </c>
      <c r="V111" s="15">
        <v>5.0</v>
      </c>
      <c r="W111" s="31">
        <v>0.2</v>
      </c>
      <c r="X111" s="28">
        <v>108135.0</v>
      </c>
    </row>
    <row r="112" ht="15.75" customHeight="1">
      <c r="A112" s="15">
        <v>1334.0</v>
      </c>
      <c r="B112" s="15" t="s">
        <v>455</v>
      </c>
      <c r="C112" s="18">
        <v>41686.0</v>
      </c>
      <c r="D112" s="18">
        <v>41691.0</v>
      </c>
      <c r="E112" s="18">
        <f t="shared" si="1"/>
        <v>41691</v>
      </c>
      <c r="F112" s="15" t="s">
        <v>55</v>
      </c>
      <c r="G112" s="15" t="s">
        <v>456</v>
      </c>
      <c r="H112" s="15" t="s">
        <v>457</v>
      </c>
      <c r="I112" s="15" t="s">
        <v>59</v>
      </c>
      <c r="J112" s="15" t="s">
        <v>60</v>
      </c>
      <c r="K112" s="15" t="s">
        <v>31</v>
      </c>
      <c r="L112" s="15" t="str">
        <f t="array" ref="L112">_xlfn.XLOOKUP(M112,reference_province_to_city!$A$2:$A$11,reference_province_to_city!$B$2:$B$11)</f>
        <v>Balikpapan</v>
      </c>
      <c r="M112" s="15" t="s">
        <v>21</v>
      </c>
      <c r="N112" s="15">
        <v>76114.0</v>
      </c>
      <c r="O112" s="15">
        <f t="array" ref="O112">_xlfn.XLOOKUP(M112,reference_postal_code!$B$2:$B$11,reference_postal_code!$A$2:$A$11)</f>
        <v>76114</v>
      </c>
      <c r="P112" s="15" t="s">
        <v>166</v>
      </c>
      <c r="Q112" s="15" t="s">
        <v>458</v>
      </c>
      <c r="R112" s="15" t="s">
        <v>65</v>
      </c>
      <c r="S112" s="15" t="s">
        <v>222</v>
      </c>
      <c r="T112" s="15" t="s">
        <v>459</v>
      </c>
      <c r="U112" s="28">
        <v>119400.0</v>
      </c>
      <c r="V112" s="15">
        <v>2.0</v>
      </c>
      <c r="W112" s="31">
        <v>0.8</v>
      </c>
      <c r="X112" s="28">
        <v>-208950.0</v>
      </c>
    </row>
    <row r="113" ht="15.75" customHeight="1">
      <c r="A113" s="15">
        <v>1333.0</v>
      </c>
      <c r="B113" s="15" t="s">
        <v>455</v>
      </c>
      <c r="C113" s="18">
        <v>41686.0</v>
      </c>
      <c r="D113" s="18">
        <v>41691.0</v>
      </c>
      <c r="E113" s="18">
        <f t="shared" si="1"/>
        <v>41691</v>
      </c>
      <c r="F113" s="15" t="s">
        <v>55</v>
      </c>
      <c r="G113" s="15" t="s">
        <v>456</v>
      </c>
      <c r="H113" s="15" t="s">
        <v>457</v>
      </c>
      <c r="I113" s="15" t="s">
        <v>59</v>
      </c>
      <c r="J113" s="15" t="s">
        <v>60</v>
      </c>
      <c r="K113" s="15" t="s">
        <v>31</v>
      </c>
      <c r="L113" s="15" t="str">
        <f t="array" ref="L113">_xlfn.XLOOKUP(M113,reference_province_to_city!$A$2:$A$11,reference_province_to_city!$B$2:$B$11)</f>
        <v>Balikpapan</v>
      </c>
      <c r="M113" s="15" t="s">
        <v>21</v>
      </c>
      <c r="N113" s="15">
        <v>76114.0</v>
      </c>
      <c r="O113" s="15">
        <f t="array" ref="O113">_xlfn.XLOOKUP(M113,reference_postal_code!$B$2:$B$11,reference_postal_code!$A$2:$A$11)</f>
        <v>76114</v>
      </c>
      <c r="P113" s="15" t="s">
        <v>166</v>
      </c>
      <c r="Q113" s="15" t="s">
        <v>460</v>
      </c>
      <c r="R113" s="15" t="s">
        <v>65</v>
      </c>
      <c r="S113" s="15" t="s">
        <v>83</v>
      </c>
      <c r="T113" s="15" t="s">
        <v>461</v>
      </c>
      <c r="U113" s="28">
        <v>16200.0</v>
      </c>
      <c r="V113" s="15">
        <v>3.0</v>
      </c>
      <c r="W113" s="31">
        <v>0.8</v>
      </c>
      <c r="X113" s="28">
        <v>-25920.0</v>
      </c>
    </row>
    <row r="114" ht="15.75" customHeight="1">
      <c r="A114" s="15">
        <v>9516.0</v>
      </c>
      <c r="B114" s="15" t="s">
        <v>462</v>
      </c>
      <c r="C114" s="18">
        <v>41687.0</v>
      </c>
      <c r="D114" s="18">
        <v>41694.0</v>
      </c>
      <c r="E114" s="18">
        <f t="shared" si="1"/>
        <v>41694</v>
      </c>
      <c r="F114" s="15" t="s">
        <v>55</v>
      </c>
      <c r="G114" s="15" t="s">
        <v>211</v>
      </c>
      <c r="H114" s="15" t="s">
        <v>212</v>
      </c>
      <c r="I114" s="15" t="s">
        <v>59</v>
      </c>
      <c r="J114" s="15" t="s">
        <v>60</v>
      </c>
      <c r="K114" s="15" t="s">
        <v>14</v>
      </c>
      <c r="L114" s="15" t="str">
        <f t="array" ref="L114">_xlfn.XLOOKUP(M114,reference_province_to_city!$A$2:$A$11,reference_province_to_city!$B$2:$B$11)</f>
        <v>Bandung</v>
      </c>
      <c r="M114" s="15" t="s">
        <v>12</v>
      </c>
      <c r="N114" s="15">
        <v>40111.0</v>
      </c>
      <c r="O114" s="15">
        <f t="array" ref="O114">_xlfn.XLOOKUP(M114,reference_postal_code!$B$2:$B$11,reference_postal_code!$A$2:$A$11)</f>
        <v>40111</v>
      </c>
      <c r="P114" s="15" t="s">
        <v>117</v>
      </c>
      <c r="Q114" s="15" t="s">
        <v>463</v>
      </c>
      <c r="R114" s="15" t="s">
        <v>65</v>
      </c>
      <c r="S114" s="15" t="s">
        <v>93</v>
      </c>
      <c r="T114" s="15" t="s">
        <v>464</v>
      </c>
      <c r="U114" s="28">
        <v>813120.0</v>
      </c>
      <c r="V114" s="15">
        <v>14.0</v>
      </c>
      <c r="W114" s="31">
        <v>0.2</v>
      </c>
      <c r="X114" s="28">
        <v>132132.0</v>
      </c>
    </row>
    <row r="115" ht="15.75" customHeight="1">
      <c r="A115" s="15">
        <v>6082.0</v>
      </c>
      <c r="B115" s="15" t="s">
        <v>465</v>
      </c>
      <c r="C115" s="18">
        <v>41688.0</v>
      </c>
      <c r="D115" s="18">
        <v>41688.0</v>
      </c>
      <c r="E115" s="18">
        <f t="shared" si="1"/>
        <v>41688</v>
      </c>
      <c r="F115" s="15" t="s">
        <v>466</v>
      </c>
      <c r="G115" s="15" t="s">
        <v>467</v>
      </c>
      <c r="H115" s="15" t="s">
        <v>468</v>
      </c>
      <c r="I115" s="15" t="s">
        <v>59</v>
      </c>
      <c r="J115" s="15" t="s">
        <v>60</v>
      </c>
      <c r="K115" s="15" t="s">
        <v>10</v>
      </c>
      <c r="L115" s="15" t="str">
        <f t="array" ref="L115">_xlfn.XLOOKUP(M115,reference_province_to_city!$A$2:$A$11,reference_province_to_city!$B$2:$B$11)</f>
        <v>Jakarta</v>
      </c>
      <c r="M115" s="15" t="s">
        <v>7</v>
      </c>
      <c r="N115" s="15">
        <v>10110.0</v>
      </c>
      <c r="O115" s="15">
        <f t="array" ref="O115">_xlfn.XLOOKUP(M115,reference_postal_code!$B$2:$B$11,reference_postal_code!$A$2:$A$11)</f>
        <v>10110</v>
      </c>
      <c r="P115" s="15" t="s">
        <v>117</v>
      </c>
      <c r="Q115" s="15" t="s">
        <v>469</v>
      </c>
      <c r="R115" s="15" t="s">
        <v>106</v>
      </c>
      <c r="S115" s="15" t="s">
        <v>139</v>
      </c>
      <c r="T115" s="15" t="s">
        <v>470</v>
      </c>
      <c r="U115" s="28">
        <v>377400.0</v>
      </c>
      <c r="V115" s="15">
        <v>5.0</v>
      </c>
      <c r="W115" s="31">
        <v>0.6</v>
      </c>
      <c r="X115" s="28">
        <v>-169830.0</v>
      </c>
    </row>
    <row r="116" ht="15.75" customHeight="1">
      <c r="A116" s="15">
        <v>8223.0</v>
      </c>
      <c r="B116" s="15" t="s">
        <v>471</v>
      </c>
      <c r="C116" s="18">
        <v>41688.0</v>
      </c>
      <c r="D116" s="18">
        <v>41694.0</v>
      </c>
      <c r="E116" s="18">
        <f t="shared" si="1"/>
        <v>41694</v>
      </c>
      <c r="F116" s="15" t="s">
        <v>55</v>
      </c>
      <c r="G116" s="15" t="s">
        <v>472</v>
      </c>
      <c r="H116" s="15" t="s">
        <v>473</v>
      </c>
      <c r="I116" s="15" t="s">
        <v>59</v>
      </c>
      <c r="J116" s="15" t="s">
        <v>60</v>
      </c>
      <c r="K116" s="15" t="s">
        <v>19</v>
      </c>
      <c r="L116" s="15" t="str">
        <f t="array" ref="L116">_xlfn.XLOOKUP(M116,reference_province_to_city!$A$2:$A$11,reference_province_to_city!$B$2:$B$11)</f>
        <v>Yogyakarta</v>
      </c>
      <c r="M116" s="15" t="s">
        <v>18</v>
      </c>
      <c r="N116" s="15">
        <v>55111.0</v>
      </c>
      <c r="O116" s="15">
        <f t="array" ref="O116">_xlfn.XLOOKUP(M116,reference_postal_code!$B$2:$B$11,reference_postal_code!$A$2:$A$11)</f>
        <v>55111</v>
      </c>
      <c r="P116" s="15" t="s">
        <v>77</v>
      </c>
      <c r="Q116" s="15" t="s">
        <v>474</v>
      </c>
      <c r="R116" s="15" t="s">
        <v>65</v>
      </c>
      <c r="S116" s="15" t="s">
        <v>87</v>
      </c>
      <c r="T116" s="15" t="s">
        <v>475</v>
      </c>
      <c r="U116" s="28">
        <v>189360.0</v>
      </c>
      <c r="V116" s="15">
        <v>2.0</v>
      </c>
      <c r="W116" s="31">
        <v>0.2</v>
      </c>
      <c r="X116" s="28">
        <v>-37872.0</v>
      </c>
    </row>
    <row r="117" ht="15.75" customHeight="1">
      <c r="A117" s="15">
        <v>4522.0</v>
      </c>
      <c r="B117" s="15" t="s">
        <v>476</v>
      </c>
      <c r="C117" s="18">
        <v>41690.0</v>
      </c>
      <c r="D117" s="18">
        <v>41696.0</v>
      </c>
      <c r="E117" s="18">
        <f t="shared" si="1"/>
        <v>41696</v>
      </c>
      <c r="F117" s="15" t="s">
        <v>55</v>
      </c>
      <c r="G117" s="15" t="s">
        <v>477</v>
      </c>
      <c r="H117" s="15" t="s">
        <v>478</v>
      </c>
      <c r="I117" s="15" t="s">
        <v>128</v>
      </c>
      <c r="J117" s="15" t="s">
        <v>60</v>
      </c>
      <c r="L117" s="15" t="str">
        <f t="array" ref="L117">_xlfn.XLOOKUP(M117,reference_province_to_city!$A$2:$A$11,reference_province_to_city!$B$2:$B$11)</f>
        <v>Balikpapan</v>
      </c>
      <c r="M117" s="15" t="s">
        <v>21</v>
      </c>
      <c r="N117" s="15">
        <v>76114.0</v>
      </c>
      <c r="O117" s="15">
        <f t="array" ref="O117">_xlfn.XLOOKUP(M117,reference_postal_code!$B$2:$B$11,reference_postal_code!$A$2:$A$11)</f>
        <v>76114</v>
      </c>
      <c r="P117" s="15" t="s">
        <v>166</v>
      </c>
      <c r="Q117" s="15" t="s">
        <v>479</v>
      </c>
      <c r="R117" s="15" t="s">
        <v>106</v>
      </c>
      <c r="S117" s="15" t="s">
        <v>139</v>
      </c>
      <c r="T117" s="15" t="s">
        <v>480</v>
      </c>
      <c r="U117" s="28">
        <v>304800.0</v>
      </c>
      <c r="V117" s="15">
        <v>4.0</v>
      </c>
      <c r="W117" s="31">
        <v>0.0</v>
      </c>
      <c r="X117" s="28">
        <v>103632.0</v>
      </c>
    </row>
    <row r="118" ht="15.75" customHeight="1">
      <c r="A118" s="15">
        <v>4521.0</v>
      </c>
      <c r="B118" s="15" t="s">
        <v>476</v>
      </c>
      <c r="C118" s="18">
        <v>41690.0</v>
      </c>
      <c r="D118" s="18">
        <v>41696.0</v>
      </c>
      <c r="E118" s="18">
        <f t="shared" si="1"/>
        <v>41696</v>
      </c>
      <c r="F118" s="15" t="s">
        <v>55</v>
      </c>
      <c r="G118" s="15" t="s">
        <v>477</v>
      </c>
      <c r="H118" s="15" t="s">
        <v>478</v>
      </c>
      <c r="I118" s="15" t="s">
        <v>128</v>
      </c>
      <c r="J118" s="15" t="s">
        <v>60</v>
      </c>
      <c r="L118" s="15" t="str">
        <f t="array" ref="L118">_xlfn.XLOOKUP(M118,reference_province_to_city!$A$2:$A$11,reference_province_to_city!$B$2:$B$11)</f>
        <v>Balikpapan</v>
      </c>
      <c r="M118" s="15" t="s">
        <v>21</v>
      </c>
      <c r="N118" s="15">
        <v>76114.0</v>
      </c>
      <c r="O118" s="15">
        <f t="array" ref="O118">_xlfn.XLOOKUP(M118,reference_postal_code!$B$2:$B$11,reference_postal_code!$A$2:$A$11)</f>
        <v>76114</v>
      </c>
      <c r="P118" s="15" t="s">
        <v>166</v>
      </c>
      <c r="Q118" s="15" t="s">
        <v>481</v>
      </c>
      <c r="R118" s="15" t="s">
        <v>110</v>
      </c>
      <c r="S118" s="15" t="s">
        <v>149</v>
      </c>
      <c r="T118" s="15" t="s">
        <v>482</v>
      </c>
      <c r="U118" s="28">
        <v>934650.0</v>
      </c>
      <c r="V118" s="15">
        <v>3.0</v>
      </c>
      <c r="W118" s="31">
        <v>0.0</v>
      </c>
      <c r="X118" s="28">
        <v>336474.0</v>
      </c>
    </row>
    <row r="119" ht="15.75" customHeight="1">
      <c r="A119" s="15">
        <v>8504.0</v>
      </c>
      <c r="B119" s="15" t="s">
        <v>483</v>
      </c>
      <c r="C119" s="18">
        <v>41690.0</v>
      </c>
      <c r="D119" s="18">
        <v>41694.0</v>
      </c>
      <c r="E119" s="18">
        <f t="shared" si="1"/>
        <v>41694</v>
      </c>
      <c r="F119" s="15" t="s">
        <v>55</v>
      </c>
      <c r="G119" s="15" t="s">
        <v>484</v>
      </c>
      <c r="H119" s="15" t="s">
        <v>485</v>
      </c>
      <c r="I119" s="15" t="s">
        <v>76</v>
      </c>
      <c r="J119" s="15" t="s">
        <v>60</v>
      </c>
      <c r="K119" s="15" t="s">
        <v>17</v>
      </c>
      <c r="L119" s="15" t="str">
        <f t="array" ref="L119">_xlfn.XLOOKUP(M119,reference_province_to_city!$A$2:$A$11,reference_province_to_city!$B$2:$B$11)</f>
        <v>Semarang</v>
      </c>
      <c r="M119" s="15" t="s">
        <v>15</v>
      </c>
      <c r="N119" s="15">
        <v>50111.0</v>
      </c>
      <c r="O119" s="15">
        <f t="array" ref="O119">_xlfn.XLOOKUP(M119,reference_postal_code!$B$2:$B$11,reference_postal_code!$A$2:$A$11)</f>
        <v>50111</v>
      </c>
      <c r="P119" s="15" t="s">
        <v>77</v>
      </c>
      <c r="Q119" s="15" t="s">
        <v>486</v>
      </c>
      <c r="R119" s="15" t="s">
        <v>65</v>
      </c>
      <c r="S119" s="15" t="s">
        <v>66</v>
      </c>
      <c r="T119" s="15" t="s">
        <v>487</v>
      </c>
      <c r="U119" s="28">
        <v>194400.0</v>
      </c>
      <c r="V119" s="15">
        <v>2.0</v>
      </c>
      <c r="W119" s="31">
        <v>0.0</v>
      </c>
      <c r="X119" s="28">
        <v>93312.0</v>
      </c>
    </row>
    <row r="120" ht="15.75" customHeight="1">
      <c r="A120" s="15">
        <v>2883.0</v>
      </c>
      <c r="B120" s="15" t="s">
        <v>488</v>
      </c>
      <c r="C120" s="18">
        <v>41691.0</v>
      </c>
      <c r="D120" s="18">
        <v>41695.0</v>
      </c>
      <c r="E120" s="18">
        <f t="shared" si="1"/>
        <v>41695</v>
      </c>
      <c r="F120" s="15" t="s">
        <v>55</v>
      </c>
      <c r="G120" s="15" t="s">
        <v>489</v>
      </c>
      <c r="H120" s="15" t="s">
        <v>490</v>
      </c>
      <c r="I120" s="15" t="s">
        <v>59</v>
      </c>
      <c r="J120" s="15" t="s">
        <v>60</v>
      </c>
      <c r="K120" s="15" t="s">
        <v>22</v>
      </c>
      <c r="L120" s="15" t="str">
        <f t="array" ref="L120">_xlfn.XLOOKUP(M120,reference_province_to_city!$A$2:$A$11,reference_province_to_city!$B$2:$B$11)</f>
        <v>Surabaya</v>
      </c>
      <c r="M120" s="15" t="s">
        <v>20</v>
      </c>
      <c r="N120" s="15">
        <v>60231.0</v>
      </c>
      <c r="O120" s="15">
        <f t="array" ref="O120">_xlfn.XLOOKUP(M120,reference_postal_code!$B$2:$B$11,reference_postal_code!$A$2:$A$11)</f>
        <v>60231</v>
      </c>
      <c r="P120" s="15" t="s">
        <v>166</v>
      </c>
      <c r="Q120" s="15" t="s">
        <v>82</v>
      </c>
      <c r="R120" s="15" t="s">
        <v>65</v>
      </c>
      <c r="S120" s="15" t="s">
        <v>83</v>
      </c>
      <c r="T120" s="15" t="s">
        <v>84</v>
      </c>
      <c r="U120" s="28">
        <v>132750.0</v>
      </c>
      <c r="V120" s="15">
        <v>5.0</v>
      </c>
      <c r="W120" s="31">
        <v>0.8</v>
      </c>
      <c r="X120" s="28">
        <v>-205762.0</v>
      </c>
    </row>
    <row r="121" ht="15.75" customHeight="1">
      <c r="A121" s="15">
        <v>7611.0</v>
      </c>
      <c r="B121" s="15" t="s">
        <v>491</v>
      </c>
      <c r="C121" s="18">
        <v>41692.0</v>
      </c>
      <c r="D121" s="18">
        <v>41694.0</v>
      </c>
      <c r="E121" s="18">
        <f t="shared" si="1"/>
        <v>41694</v>
      </c>
      <c r="F121" s="15" t="s">
        <v>125</v>
      </c>
      <c r="G121" s="15" t="s">
        <v>492</v>
      </c>
      <c r="H121" s="15" t="s">
        <v>493</v>
      </c>
      <c r="I121" s="15" t="s">
        <v>59</v>
      </c>
      <c r="J121" s="15" t="s">
        <v>60</v>
      </c>
      <c r="K121" s="15" t="s">
        <v>28</v>
      </c>
      <c r="L121" s="15" t="str">
        <f t="array" ref="L121">_xlfn.XLOOKUP(M121,reference_province_to_city!$A$2:$A$11,reference_province_to_city!$B$2:$B$11)</f>
        <v>Medan</v>
      </c>
      <c r="M121" s="15" t="s">
        <v>11</v>
      </c>
      <c r="N121" s="15">
        <v>20111.0</v>
      </c>
      <c r="O121" s="15">
        <f t="array" ref="O121">_xlfn.XLOOKUP(M121,reference_postal_code!$B$2:$B$11,reference_postal_code!$A$2:$A$11)</f>
        <v>20111</v>
      </c>
      <c r="P121" s="15" t="s">
        <v>77</v>
      </c>
      <c r="Q121" s="15" t="s">
        <v>494</v>
      </c>
      <c r="R121" s="15" t="s">
        <v>65</v>
      </c>
      <c r="S121" s="15" t="s">
        <v>66</v>
      </c>
      <c r="T121" s="15" t="s">
        <v>495</v>
      </c>
      <c r="U121" s="28">
        <v>291600.0</v>
      </c>
      <c r="V121" s="15">
        <v>3.0</v>
      </c>
      <c r="W121" s="31">
        <v>0.0</v>
      </c>
      <c r="X121" s="28">
        <v>139968.0</v>
      </c>
    </row>
    <row r="122" ht="15.75" customHeight="1">
      <c r="A122" s="15">
        <v>6531.0</v>
      </c>
      <c r="B122" s="15" t="s">
        <v>496</v>
      </c>
      <c r="C122" s="18">
        <v>41693.0</v>
      </c>
      <c r="D122" s="18">
        <v>41697.0</v>
      </c>
      <c r="E122" s="18">
        <f t="shared" si="1"/>
        <v>41697</v>
      </c>
      <c r="F122" s="15" t="s">
        <v>55</v>
      </c>
      <c r="G122" s="15" t="s">
        <v>497</v>
      </c>
      <c r="H122" s="15" t="s">
        <v>498</v>
      </c>
      <c r="I122" s="15" t="s">
        <v>76</v>
      </c>
      <c r="J122" s="15" t="s">
        <v>60</v>
      </c>
      <c r="K122" s="15" t="s">
        <v>19</v>
      </c>
      <c r="L122" s="15" t="str">
        <f t="array" ref="L122">_xlfn.XLOOKUP(M122,reference_province_to_city!$A$2:$A$11,reference_province_to_city!$B$2:$B$11)</f>
        <v>Yogyakarta</v>
      </c>
      <c r="M122" s="15" t="s">
        <v>18</v>
      </c>
      <c r="N122" s="15">
        <v>55111.0</v>
      </c>
      <c r="O122" s="15">
        <f t="array" ref="O122">_xlfn.XLOOKUP(M122,reference_postal_code!$B$2:$B$11,reference_postal_code!$A$2:$A$11)</f>
        <v>55111</v>
      </c>
      <c r="P122" s="15" t="s">
        <v>77</v>
      </c>
      <c r="Q122" s="15" t="s">
        <v>499</v>
      </c>
      <c r="R122" s="15" t="s">
        <v>65</v>
      </c>
      <c r="S122" s="15" t="s">
        <v>83</v>
      </c>
      <c r="T122" s="15" t="s">
        <v>500</v>
      </c>
      <c r="U122" s="28">
        <v>66420.0</v>
      </c>
      <c r="V122" s="15">
        <v>3.0</v>
      </c>
      <c r="W122" s="31">
        <v>0.8</v>
      </c>
      <c r="X122" s="28">
        <v>-102951.0</v>
      </c>
    </row>
    <row r="123" ht="15.75" customHeight="1">
      <c r="A123" s="15">
        <v>6530.0</v>
      </c>
      <c r="B123" s="15" t="s">
        <v>496</v>
      </c>
      <c r="C123" s="18">
        <v>41693.0</v>
      </c>
      <c r="D123" s="18">
        <v>41697.0</v>
      </c>
      <c r="E123" s="18">
        <f t="shared" si="1"/>
        <v>41697</v>
      </c>
      <c r="F123" s="15" t="s">
        <v>55</v>
      </c>
      <c r="G123" s="15" t="s">
        <v>497</v>
      </c>
      <c r="H123" s="15" t="s">
        <v>498</v>
      </c>
      <c r="I123" s="15" t="s">
        <v>76</v>
      </c>
      <c r="J123" s="15" t="s">
        <v>60</v>
      </c>
      <c r="K123" s="15" t="s">
        <v>19</v>
      </c>
      <c r="L123" s="15" t="str">
        <f t="array" ref="L123">_xlfn.XLOOKUP(M123,reference_province_to_city!$A$2:$A$11,reference_province_to_city!$B$2:$B$11)</f>
        <v>Yogyakarta</v>
      </c>
      <c r="M123" s="15" t="s">
        <v>18</v>
      </c>
      <c r="N123" s="15">
        <v>55111.0</v>
      </c>
      <c r="O123" s="15">
        <f t="array" ref="O123">_xlfn.XLOOKUP(M123,reference_postal_code!$B$2:$B$11,reference_postal_code!$A$2:$A$11)</f>
        <v>55111</v>
      </c>
      <c r="P123" s="15" t="s">
        <v>77</v>
      </c>
      <c r="Q123" s="15" t="s">
        <v>501</v>
      </c>
      <c r="R123" s="15" t="s">
        <v>65</v>
      </c>
      <c r="S123" s="15" t="s">
        <v>79</v>
      </c>
      <c r="T123" s="15" t="s">
        <v>502</v>
      </c>
      <c r="U123" s="28">
        <v>104040.0</v>
      </c>
      <c r="V123" s="15">
        <v>3.0</v>
      </c>
      <c r="W123" s="31">
        <v>0.2</v>
      </c>
      <c r="X123" s="28">
        <v>35114.0</v>
      </c>
    </row>
    <row r="124" ht="15.75" customHeight="1">
      <c r="A124" s="15">
        <v>5513.0</v>
      </c>
      <c r="B124" s="15" t="s">
        <v>503</v>
      </c>
      <c r="C124" s="18">
        <v>41694.0</v>
      </c>
      <c r="D124" s="18">
        <v>41700.0</v>
      </c>
      <c r="E124" s="18">
        <f t="shared" si="1"/>
        <v>41700</v>
      </c>
      <c r="F124" s="15" t="s">
        <v>55</v>
      </c>
      <c r="G124" s="15" t="s">
        <v>504</v>
      </c>
      <c r="H124" s="15" t="s">
        <v>505</v>
      </c>
      <c r="I124" s="15" t="s">
        <v>59</v>
      </c>
      <c r="J124" s="15" t="s">
        <v>60</v>
      </c>
      <c r="K124" s="15" t="s">
        <v>14</v>
      </c>
      <c r="L124" s="15" t="str">
        <f t="array" ref="L124">_xlfn.XLOOKUP(M124,reference_province_to_city!$A$2:$A$11,reference_province_to_city!$B$2:$B$11)</f>
        <v>Bandung</v>
      </c>
      <c r="M124" s="15" t="s">
        <v>12</v>
      </c>
      <c r="N124" s="15">
        <v>40111.0</v>
      </c>
      <c r="O124" s="15">
        <f t="array" ref="O124">_xlfn.XLOOKUP(M124,reference_postal_code!$B$2:$B$11,reference_postal_code!$A$2:$A$11)</f>
        <v>40111</v>
      </c>
      <c r="P124" s="15" t="s">
        <v>117</v>
      </c>
      <c r="Q124" s="15" t="s">
        <v>506</v>
      </c>
      <c r="R124" s="15" t="s">
        <v>65</v>
      </c>
      <c r="S124" s="15" t="s">
        <v>66</v>
      </c>
      <c r="T124" s="15" t="s">
        <v>507</v>
      </c>
      <c r="U124" s="28">
        <v>341640.0</v>
      </c>
      <c r="V124" s="15">
        <v>3.0</v>
      </c>
      <c r="W124" s="31">
        <v>0.2</v>
      </c>
      <c r="X124" s="28">
        <v>115304.0</v>
      </c>
    </row>
    <row r="125" ht="15.75" customHeight="1">
      <c r="A125" s="15">
        <v>5512.0</v>
      </c>
      <c r="B125" s="15" t="s">
        <v>503</v>
      </c>
      <c r="C125" s="18">
        <v>41694.0</v>
      </c>
      <c r="D125" s="18">
        <v>41700.0</v>
      </c>
      <c r="E125" s="18">
        <f t="shared" si="1"/>
        <v>41700</v>
      </c>
      <c r="F125" s="15" t="s">
        <v>55</v>
      </c>
      <c r="G125" s="15" t="s">
        <v>504</v>
      </c>
      <c r="H125" s="15" t="s">
        <v>505</v>
      </c>
      <c r="I125" s="15" t="s">
        <v>59</v>
      </c>
      <c r="J125" s="15" t="s">
        <v>60</v>
      </c>
      <c r="K125" s="15" t="s">
        <v>14</v>
      </c>
      <c r="L125" s="15" t="str">
        <f t="array" ref="L125">_xlfn.XLOOKUP(M125,reference_province_to_city!$A$2:$A$11,reference_province_to_city!$B$2:$B$11)</f>
        <v>Bandung</v>
      </c>
      <c r="M125" s="15" t="s">
        <v>12</v>
      </c>
      <c r="N125" s="15">
        <v>40111.0</v>
      </c>
      <c r="O125" s="15">
        <f t="array" ref="O125">_xlfn.XLOOKUP(M125,reference_postal_code!$B$2:$B$11,reference_postal_code!$A$2:$A$11)</f>
        <v>40111</v>
      </c>
      <c r="P125" s="15" t="s">
        <v>117</v>
      </c>
      <c r="Q125" s="15" t="s">
        <v>64</v>
      </c>
      <c r="R125" s="15" t="s">
        <v>65</v>
      </c>
      <c r="S125" s="15" t="s">
        <v>66</v>
      </c>
      <c r="T125" s="15" t="s">
        <v>67</v>
      </c>
      <c r="U125" s="28">
        <v>493440.0</v>
      </c>
      <c r="V125" s="15">
        <v>4.0</v>
      </c>
      <c r="W125" s="31">
        <v>0.2</v>
      </c>
      <c r="X125" s="28">
        <v>166536.0</v>
      </c>
    </row>
    <row r="126" ht="15.75" customHeight="1">
      <c r="A126" s="15">
        <v>9464.0</v>
      </c>
      <c r="B126" s="15" t="s">
        <v>508</v>
      </c>
      <c r="C126" s="18">
        <v>41697.0</v>
      </c>
      <c r="D126" s="18">
        <v>41701.0</v>
      </c>
      <c r="E126" s="18">
        <f t="shared" si="1"/>
        <v>41701</v>
      </c>
      <c r="F126" s="15" t="s">
        <v>125</v>
      </c>
      <c r="G126" s="15" t="s">
        <v>509</v>
      </c>
      <c r="H126" s="15" t="s">
        <v>510</v>
      </c>
      <c r="I126" s="15" t="s">
        <v>59</v>
      </c>
      <c r="J126" s="15" t="s">
        <v>60</v>
      </c>
      <c r="K126" s="15" t="s">
        <v>29</v>
      </c>
      <c r="L126" s="15" t="str">
        <f t="array" ref="L126">_xlfn.XLOOKUP(M126,reference_province_to_city!$A$2:$A$11,reference_province_to_city!$B$2:$B$11)</f>
        <v>Palembang</v>
      </c>
      <c r="M126" s="15" t="s">
        <v>13</v>
      </c>
      <c r="N126" s="15">
        <v>30111.0</v>
      </c>
      <c r="O126" s="15">
        <f t="array" ref="O126">_xlfn.XLOOKUP(M126,reference_postal_code!$B$2:$B$11,reference_postal_code!$A$2:$A$11)</f>
        <v>30111</v>
      </c>
      <c r="P126" s="15" t="s">
        <v>77</v>
      </c>
      <c r="Q126" s="15" t="s">
        <v>511</v>
      </c>
      <c r="R126" s="15" t="s">
        <v>65</v>
      </c>
      <c r="S126" s="15" t="s">
        <v>93</v>
      </c>
      <c r="T126" s="15" t="s">
        <v>512</v>
      </c>
      <c r="U126" s="28">
        <v>291840.0</v>
      </c>
      <c r="V126" s="15">
        <v>4.0</v>
      </c>
      <c r="W126" s="31">
        <v>0.2</v>
      </c>
      <c r="X126" s="28">
        <v>51072.0</v>
      </c>
    </row>
    <row r="127" ht="15.75" customHeight="1">
      <c r="A127" s="15">
        <v>158.0</v>
      </c>
      <c r="B127" s="15" t="s">
        <v>513</v>
      </c>
      <c r="C127" s="18">
        <v>41699.0</v>
      </c>
      <c r="D127" s="18">
        <v>41704.0</v>
      </c>
      <c r="E127" s="18">
        <f t="shared" si="1"/>
        <v>41704</v>
      </c>
      <c r="F127" s="15" t="s">
        <v>114</v>
      </c>
      <c r="G127" s="15" t="s">
        <v>514</v>
      </c>
      <c r="H127" s="15" t="s">
        <v>515</v>
      </c>
      <c r="I127" s="15" t="s">
        <v>59</v>
      </c>
      <c r="J127" s="15" t="s">
        <v>60</v>
      </c>
      <c r="K127" s="15" t="s">
        <v>22</v>
      </c>
      <c r="L127" s="15" t="str">
        <f t="array" ref="L127">_xlfn.XLOOKUP(M127,reference_province_to_city!$A$2:$A$11,reference_province_to_city!$B$2:$B$11)</f>
        <v>Surabaya</v>
      </c>
      <c r="M127" s="15" t="s">
        <v>20</v>
      </c>
      <c r="N127" s="15">
        <v>60231.0</v>
      </c>
      <c r="O127" s="15">
        <f t="array" ref="O127">_xlfn.XLOOKUP(M127,reference_postal_code!$B$2:$B$11,reference_postal_code!$A$2:$A$11)</f>
        <v>60231</v>
      </c>
      <c r="P127" s="15" t="s">
        <v>166</v>
      </c>
      <c r="Q127" s="15" t="s">
        <v>105</v>
      </c>
      <c r="R127" s="15" t="s">
        <v>106</v>
      </c>
      <c r="S127" s="15" t="s">
        <v>107</v>
      </c>
      <c r="T127" s="15" t="s">
        <v>108</v>
      </c>
      <c r="U127" s="28">
        <v>6863520.0</v>
      </c>
      <c r="V127" s="15">
        <v>2.0</v>
      </c>
      <c r="W127" s="31">
        <v>0.2</v>
      </c>
      <c r="X127" s="28">
        <v>772146.0</v>
      </c>
    </row>
    <row r="128" ht="15.75" customHeight="1">
      <c r="A128" s="15">
        <v>6549.0</v>
      </c>
      <c r="B128" s="15" t="s">
        <v>516</v>
      </c>
      <c r="C128" s="18">
        <v>41699.0</v>
      </c>
      <c r="D128" s="18">
        <v>41703.0</v>
      </c>
      <c r="E128" s="18">
        <f t="shared" si="1"/>
        <v>41703</v>
      </c>
      <c r="F128" s="15" t="s">
        <v>55</v>
      </c>
      <c r="G128" s="15" t="s">
        <v>517</v>
      </c>
      <c r="H128" s="15" t="s">
        <v>518</v>
      </c>
      <c r="I128" s="15" t="s">
        <v>76</v>
      </c>
      <c r="J128" s="15" t="s">
        <v>60</v>
      </c>
      <c r="K128" s="15" t="s">
        <v>19</v>
      </c>
      <c r="L128" s="15" t="str">
        <f t="array" ref="L128">_xlfn.XLOOKUP(M128,reference_province_to_city!$A$2:$A$11,reference_province_to_city!$B$2:$B$11)</f>
        <v>Yogyakarta</v>
      </c>
      <c r="M128" s="15" t="s">
        <v>18</v>
      </c>
      <c r="O128" s="15">
        <f t="array" ref="O128">_xlfn.XLOOKUP(M128,reference_postal_code!$B$2:$B$11,reference_postal_code!$A$2:$A$11)</f>
        <v>55111</v>
      </c>
      <c r="P128" s="15" t="s">
        <v>77</v>
      </c>
      <c r="Q128" s="15" t="s">
        <v>519</v>
      </c>
      <c r="R128" s="15" t="s">
        <v>65</v>
      </c>
      <c r="S128" s="15" t="s">
        <v>66</v>
      </c>
      <c r="T128" s="15" t="s">
        <v>520</v>
      </c>
      <c r="U128" s="28">
        <v>262080.0</v>
      </c>
      <c r="V128" s="15">
        <v>3.0</v>
      </c>
      <c r="W128" s="31">
        <v>0.2</v>
      </c>
      <c r="X128" s="28">
        <v>85176.0</v>
      </c>
    </row>
    <row r="129" ht="15.75" customHeight="1">
      <c r="A129" s="15">
        <v>7948.0</v>
      </c>
      <c r="B129" s="15" t="s">
        <v>521</v>
      </c>
      <c r="C129" s="18">
        <v>41699.0</v>
      </c>
      <c r="D129" s="18">
        <v>41703.0</v>
      </c>
      <c r="E129" s="18">
        <f t="shared" si="1"/>
        <v>41703</v>
      </c>
      <c r="F129" s="15" t="s">
        <v>55</v>
      </c>
      <c r="G129" s="15" t="s">
        <v>522</v>
      </c>
      <c r="H129" s="15" t="s">
        <v>523</v>
      </c>
      <c r="I129" s="15" t="s">
        <v>59</v>
      </c>
      <c r="J129" s="15" t="s">
        <v>60</v>
      </c>
      <c r="K129" s="15" t="s">
        <v>524</v>
      </c>
      <c r="L129" s="15" t="str">
        <f t="array" ref="L129">_xlfn.XLOOKUP(M129,reference_province_to_city!$A$2:$A$11,reference_province_to_city!$B$2:$B$11)</f>
        <v>Balikpapan</v>
      </c>
      <c r="M129" s="15" t="s">
        <v>21</v>
      </c>
      <c r="N129" s="15">
        <v>76114.0</v>
      </c>
      <c r="O129" s="15">
        <f t="array" ref="O129">_xlfn.XLOOKUP(M129,reference_postal_code!$B$2:$B$11,reference_postal_code!$A$2:$A$11)</f>
        <v>76114</v>
      </c>
      <c r="P129" s="15" t="s">
        <v>166</v>
      </c>
      <c r="Q129" s="15" t="s">
        <v>525</v>
      </c>
      <c r="R129" s="15" t="s">
        <v>65</v>
      </c>
      <c r="S129" s="15" t="s">
        <v>103</v>
      </c>
      <c r="T129" s="15" t="s">
        <v>526</v>
      </c>
      <c r="U129" s="28">
        <v>282600.0</v>
      </c>
      <c r="V129" s="15">
        <v>5.0</v>
      </c>
      <c r="W129" s="31">
        <v>0.2</v>
      </c>
      <c r="X129" s="28">
        <v>-52987.0</v>
      </c>
    </row>
    <row r="130" ht="15.75" customHeight="1">
      <c r="A130" s="15">
        <v>6548.0</v>
      </c>
      <c r="B130" s="15" t="s">
        <v>516</v>
      </c>
      <c r="C130" s="18">
        <v>41699.0</v>
      </c>
      <c r="D130" s="18">
        <v>41703.0</v>
      </c>
      <c r="E130" s="18">
        <f t="shared" si="1"/>
        <v>41703</v>
      </c>
      <c r="F130" s="15" t="s">
        <v>55</v>
      </c>
      <c r="G130" s="15" t="s">
        <v>517</v>
      </c>
      <c r="H130" s="15" t="s">
        <v>518</v>
      </c>
      <c r="I130" s="15" t="s">
        <v>76</v>
      </c>
      <c r="J130" s="15" t="s">
        <v>60</v>
      </c>
      <c r="K130" s="15" t="s">
        <v>19</v>
      </c>
      <c r="L130" s="15" t="str">
        <f t="array" ref="L130">_xlfn.XLOOKUP(M130,reference_province_to_city!$A$2:$A$11,reference_province_to_city!$B$2:$B$11)</f>
        <v>Yogyakarta</v>
      </c>
      <c r="M130" s="15" t="s">
        <v>18</v>
      </c>
      <c r="N130" s="15">
        <v>55111.0</v>
      </c>
      <c r="O130" s="15">
        <f t="array" ref="O130">_xlfn.XLOOKUP(M130,reference_postal_code!$B$2:$B$11,reference_postal_code!$A$2:$A$11)</f>
        <v>55111</v>
      </c>
      <c r="P130" s="15" t="s">
        <v>77</v>
      </c>
      <c r="Q130" s="15" t="s">
        <v>527</v>
      </c>
      <c r="R130" s="15" t="s">
        <v>106</v>
      </c>
      <c r="S130" s="15" t="s">
        <v>107</v>
      </c>
      <c r="T130" s="15" t="s">
        <v>528</v>
      </c>
      <c r="U130" s="28">
        <v>9511740.0</v>
      </c>
      <c r="V130" s="15">
        <v>6.0</v>
      </c>
      <c r="W130" s="31">
        <v>0.3</v>
      </c>
      <c r="X130" s="28">
        <v>-2581758.0</v>
      </c>
    </row>
    <row r="131" ht="15.75" customHeight="1">
      <c r="A131" s="15">
        <v>8310.0</v>
      </c>
      <c r="B131" s="15" t="s">
        <v>529</v>
      </c>
      <c r="C131" s="18">
        <v>41699.0</v>
      </c>
      <c r="D131" s="18">
        <v>41705.0</v>
      </c>
      <c r="E131" s="18">
        <f t="shared" si="1"/>
        <v>41705</v>
      </c>
      <c r="F131" s="15" t="s">
        <v>55</v>
      </c>
      <c r="G131" s="15" t="s">
        <v>530</v>
      </c>
      <c r="H131" s="15" t="s">
        <v>531</v>
      </c>
      <c r="I131" s="15" t="s">
        <v>59</v>
      </c>
      <c r="J131" s="15" t="s">
        <v>60</v>
      </c>
      <c r="K131" s="15" t="s">
        <v>28</v>
      </c>
      <c r="L131" s="15" t="str">
        <f t="array" ref="L131">_xlfn.XLOOKUP(M131,reference_province_to_city!$A$2:$A$11,reference_province_to_city!$B$2:$B$11)</f>
        <v>Medan</v>
      </c>
      <c r="M131" s="15" t="s">
        <v>11</v>
      </c>
      <c r="N131" s="15">
        <v>20111.0</v>
      </c>
      <c r="O131" s="15">
        <f t="array" ref="O131">_xlfn.XLOOKUP(M131,reference_postal_code!$B$2:$B$11,reference_postal_code!$A$2:$A$11)</f>
        <v>20111</v>
      </c>
      <c r="P131" s="15" t="s">
        <v>77</v>
      </c>
      <c r="Q131" s="15" t="s">
        <v>329</v>
      </c>
      <c r="R131" s="15" t="s">
        <v>65</v>
      </c>
      <c r="S131" s="15" t="s">
        <v>87</v>
      </c>
      <c r="T131" s="15" t="s">
        <v>330</v>
      </c>
      <c r="U131" s="28">
        <v>2060280.0</v>
      </c>
      <c r="V131" s="15">
        <v>3.0</v>
      </c>
      <c r="W131" s="31">
        <v>0.2</v>
      </c>
      <c r="X131" s="28">
        <v>128767.0</v>
      </c>
    </row>
    <row r="132" ht="15.75" customHeight="1">
      <c r="A132" s="15">
        <v>7951.0</v>
      </c>
      <c r="B132" s="15" t="s">
        <v>521</v>
      </c>
      <c r="C132" s="18">
        <v>41699.0</v>
      </c>
      <c r="D132" s="18">
        <v>41703.0</v>
      </c>
      <c r="E132" s="18">
        <f t="shared" si="1"/>
        <v>41703</v>
      </c>
      <c r="F132" s="15" t="s">
        <v>55</v>
      </c>
      <c r="G132" s="15" t="s">
        <v>522</v>
      </c>
      <c r="H132" s="15" t="s">
        <v>523</v>
      </c>
      <c r="I132" s="15" t="s">
        <v>59</v>
      </c>
      <c r="J132" s="15" t="s">
        <v>60</v>
      </c>
      <c r="K132" s="15" t="s">
        <v>31</v>
      </c>
      <c r="L132" s="15" t="str">
        <f t="array" ref="L132">_xlfn.XLOOKUP(M132,reference_province_to_city!$A$2:$A$11,reference_province_to_city!$B$2:$B$11)</f>
        <v>Balikpapan</v>
      </c>
      <c r="M132" s="15" t="s">
        <v>21</v>
      </c>
      <c r="N132" s="15">
        <v>76114.0</v>
      </c>
      <c r="O132" s="15">
        <f t="array" ref="O132">_xlfn.XLOOKUP(M132,reference_postal_code!$B$2:$B$11,reference_postal_code!$A$2:$A$11)</f>
        <v>76114</v>
      </c>
      <c r="P132" s="15" t="s">
        <v>166</v>
      </c>
      <c r="Q132" s="15" t="s">
        <v>532</v>
      </c>
      <c r="R132" s="15" t="s">
        <v>65</v>
      </c>
      <c r="S132" s="15" t="s">
        <v>87</v>
      </c>
      <c r="T132" s="15" t="s">
        <v>533</v>
      </c>
      <c r="U132" s="28">
        <v>1943280.0</v>
      </c>
      <c r="V132" s="15">
        <v>3.0</v>
      </c>
      <c r="W132" s="31">
        <v>0.2</v>
      </c>
      <c r="X132" s="28">
        <v>-340074.0</v>
      </c>
    </row>
    <row r="133" ht="15.75" customHeight="1">
      <c r="A133" s="15">
        <v>5714.0</v>
      </c>
      <c r="B133" s="15" t="s">
        <v>534</v>
      </c>
      <c r="C133" s="18">
        <v>41699.0</v>
      </c>
      <c r="D133" s="18">
        <v>41703.0</v>
      </c>
      <c r="E133" s="18">
        <f t="shared" si="1"/>
        <v>41703</v>
      </c>
      <c r="F133" s="15" t="s">
        <v>55</v>
      </c>
      <c r="G133" s="15" t="s">
        <v>535</v>
      </c>
      <c r="H133" s="15" t="s">
        <v>536</v>
      </c>
      <c r="I133" s="15" t="s">
        <v>76</v>
      </c>
      <c r="J133" s="15" t="s">
        <v>60</v>
      </c>
      <c r="K133" s="15" t="s">
        <v>26</v>
      </c>
      <c r="L133" s="15" t="str">
        <f t="array" ref="L133">_xlfn.XLOOKUP(M133,reference_province_to_city!$A$2:$A$11,reference_province_to_city!$B$2:$B$11)</f>
        <v>Denpasar</v>
      </c>
      <c r="M133" s="15" t="s">
        <v>24</v>
      </c>
      <c r="N133" s="15">
        <v>80231.0</v>
      </c>
      <c r="O133" s="15">
        <f t="array" ref="O133">_xlfn.XLOOKUP(M133,reference_postal_code!$B$2:$B$11,reference_postal_code!$A$2:$A$11)</f>
        <v>80231</v>
      </c>
      <c r="P133" s="15" t="s">
        <v>63</v>
      </c>
      <c r="Q133" s="15" t="s">
        <v>537</v>
      </c>
      <c r="R133" s="15" t="s">
        <v>110</v>
      </c>
      <c r="S133" s="15" t="s">
        <v>111</v>
      </c>
      <c r="T133" s="15" t="s">
        <v>538</v>
      </c>
      <c r="U133" s="28">
        <v>89100.0</v>
      </c>
      <c r="V133" s="15">
        <v>3.0</v>
      </c>
      <c r="W133" s="31">
        <v>0.0</v>
      </c>
      <c r="X133" s="28">
        <v>24057.0</v>
      </c>
    </row>
    <row r="134" ht="15.75" customHeight="1">
      <c r="A134" s="15">
        <v>7949.0</v>
      </c>
      <c r="B134" s="15" t="s">
        <v>521</v>
      </c>
      <c r="C134" s="18">
        <v>41699.0</v>
      </c>
      <c r="D134" s="18">
        <v>41703.0</v>
      </c>
      <c r="E134" s="18">
        <f t="shared" si="1"/>
        <v>41703</v>
      </c>
      <c r="F134" s="15" t="s">
        <v>55</v>
      </c>
      <c r="G134" s="15" t="s">
        <v>522</v>
      </c>
      <c r="H134" s="15" t="s">
        <v>523</v>
      </c>
      <c r="I134" s="15" t="s">
        <v>59</v>
      </c>
      <c r="J134" s="15" t="s">
        <v>60</v>
      </c>
      <c r="K134" s="15" t="s">
        <v>31</v>
      </c>
      <c r="L134" s="15" t="str">
        <f t="array" ref="L134">_xlfn.XLOOKUP(M134,reference_province_to_city!$A$2:$A$11,reference_province_to_city!$B$2:$B$11)</f>
        <v>Balikpapan</v>
      </c>
      <c r="M134" s="15" t="s">
        <v>21</v>
      </c>
      <c r="N134" s="15">
        <v>76114.0</v>
      </c>
      <c r="O134" s="15">
        <f t="array" ref="O134">_xlfn.XLOOKUP(M134,reference_postal_code!$B$2:$B$11,reference_postal_code!$A$2:$A$11)</f>
        <v>76114</v>
      </c>
      <c r="P134" s="15" t="s">
        <v>166</v>
      </c>
      <c r="Q134" s="15" t="s">
        <v>539</v>
      </c>
      <c r="R134" s="15" t="s">
        <v>106</v>
      </c>
      <c r="S134" s="15" t="s">
        <v>107</v>
      </c>
      <c r="T134" s="15" t="s">
        <v>540</v>
      </c>
      <c r="U134" s="28">
        <v>5433750.0</v>
      </c>
      <c r="V134" s="15">
        <v>6.0</v>
      </c>
      <c r="W134" s="31">
        <v>0.3</v>
      </c>
      <c r="X134" s="28">
        <v>0.0</v>
      </c>
    </row>
    <row r="135" ht="15.75" customHeight="1">
      <c r="A135" s="15">
        <v>7950.0</v>
      </c>
      <c r="B135" s="15" t="s">
        <v>521</v>
      </c>
      <c r="C135" s="18">
        <v>41699.0</v>
      </c>
      <c r="D135" s="18">
        <v>41703.0</v>
      </c>
      <c r="E135" s="18">
        <f t="shared" si="1"/>
        <v>41703</v>
      </c>
      <c r="F135" s="15" t="s">
        <v>55</v>
      </c>
      <c r="G135" s="15" t="s">
        <v>522</v>
      </c>
      <c r="H135" s="15" t="s">
        <v>523</v>
      </c>
      <c r="I135" s="15" t="s">
        <v>59</v>
      </c>
      <c r="J135" s="15" t="s">
        <v>60</v>
      </c>
      <c r="K135" s="15" t="s">
        <v>31</v>
      </c>
      <c r="L135" s="15" t="str">
        <f t="array" ref="L135">_xlfn.XLOOKUP(M135,reference_province_to_city!$A$2:$A$11,reference_province_to_city!$B$2:$B$11)</f>
        <v>Balikpapan</v>
      </c>
      <c r="M135" s="15" t="s">
        <v>21</v>
      </c>
      <c r="N135" s="15">
        <v>76114.0</v>
      </c>
      <c r="O135" s="15">
        <f t="array" ref="O135">_xlfn.XLOOKUP(M135,reference_postal_code!$B$2:$B$11,reference_postal_code!$A$2:$A$11)</f>
        <v>76114</v>
      </c>
      <c r="P135" s="15" t="s">
        <v>166</v>
      </c>
      <c r="Q135" s="15" t="s">
        <v>214</v>
      </c>
      <c r="R135" s="15" t="s">
        <v>106</v>
      </c>
      <c r="S135" s="15" t="s">
        <v>139</v>
      </c>
      <c r="T135" s="15" t="s">
        <v>215</v>
      </c>
      <c r="U135" s="28">
        <v>953280.0</v>
      </c>
      <c r="V135" s="15">
        <v>6.0</v>
      </c>
      <c r="W135" s="31">
        <v>0.6</v>
      </c>
      <c r="X135" s="28">
        <v>-524304.0</v>
      </c>
    </row>
    <row r="136" ht="15.75" customHeight="1">
      <c r="A136" s="15">
        <v>8311.0</v>
      </c>
      <c r="B136" s="15" t="s">
        <v>529</v>
      </c>
      <c r="C136" s="18">
        <v>41699.0</v>
      </c>
      <c r="D136" s="18">
        <v>41705.0</v>
      </c>
      <c r="E136" s="18">
        <f t="shared" si="1"/>
        <v>41705</v>
      </c>
      <c r="F136" s="15" t="s">
        <v>55</v>
      </c>
      <c r="G136" s="15" t="s">
        <v>530</v>
      </c>
      <c r="H136" s="15" t="s">
        <v>531</v>
      </c>
      <c r="I136" s="15" t="s">
        <v>59</v>
      </c>
      <c r="J136" s="15" t="s">
        <v>60</v>
      </c>
      <c r="K136" s="15" t="s">
        <v>541</v>
      </c>
      <c r="L136" s="15" t="str">
        <f t="array" ref="L136">_xlfn.XLOOKUP(M136,reference_province_to_city!$A$2:$A$11,reference_province_to_city!$B$2:$B$11)</f>
        <v>Medan</v>
      </c>
      <c r="M136" s="15" t="s">
        <v>11</v>
      </c>
      <c r="N136" s="15">
        <v>20111.0</v>
      </c>
      <c r="O136" s="15">
        <f t="array" ref="O136">_xlfn.XLOOKUP(M136,reference_postal_code!$B$2:$B$11,reference_postal_code!$A$2:$A$11)</f>
        <v>20111</v>
      </c>
      <c r="P136" s="15" t="s">
        <v>77</v>
      </c>
      <c r="Q136" s="15" t="s">
        <v>542</v>
      </c>
      <c r="R136" s="15" t="s">
        <v>106</v>
      </c>
      <c r="S136" s="15" t="s">
        <v>218</v>
      </c>
      <c r="T136" s="15" t="s">
        <v>543</v>
      </c>
      <c r="U136" s="28">
        <v>5647635.0</v>
      </c>
      <c r="V136" s="15">
        <v>3.0</v>
      </c>
      <c r="W136" s="31">
        <v>0.3</v>
      </c>
      <c r="X136" s="28">
        <v>-645444.0</v>
      </c>
    </row>
    <row r="137" ht="15.75" customHeight="1">
      <c r="A137" s="15">
        <v>6058.0</v>
      </c>
      <c r="B137" s="15" t="s">
        <v>544</v>
      </c>
      <c r="C137" s="18">
        <v>41700.0</v>
      </c>
      <c r="D137" s="18">
        <v>41706.0</v>
      </c>
      <c r="E137" s="18">
        <f t="shared" si="1"/>
        <v>41706</v>
      </c>
      <c r="F137" s="15" t="s">
        <v>55</v>
      </c>
      <c r="G137" s="15" t="s">
        <v>545</v>
      </c>
      <c r="H137" s="15" t="s">
        <v>546</v>
      </c>
      <c r="I137" s="15" t="s">
        <v>76</v>
      </c>
      <c r="J137" s="15" t="s">
        <v>60</v>
      </c>
      <c r="K137" s="15" t="s">
        <v>26</v>
      </c>
      <c r="L137" s="15" t="str">
        <f t="array" ref="L137">_xlfn.XLOOKUP(M137,reference_province_to_city!$A$2:$A$11,reference_province_to_city!$B$2:$B$11)</f>
        <v>Denpasar</v>
      </c>
      <c r="M137" s="15" t="s">
        <v>24</v>
      </c>
      <c r="N137" s="15">
        <v>80231.0</v>
      </c>
      <c r="O137" s="15">
        <f t="array" ref="O137">_xlfn.XLOOKUP(M137,reference_postal_code!$B$2:$B$11,reference_postal_code!$A$2:$A$11)</f>
        <v>80231</v>
      </c>
      <c r="P137" s="15" t="s">
        <v>63</v>
      </c>
      <c r="Q137" s="15" t="s">
        <v>192</v>
      </c>
      <c r="R137" s="15" t="s">
        <v>65</v>
      </c>
      <c r="S137" s="15" t="s">
        <v>173</v>
      </c>
      <c r="T137" s="15" t="s">
        <v>193</v>
      </c>
      <c r="U137" s="28">
        <v>170400.0</v>
      </c>
      <c r="V137" s="15">
        <v>2.0</v>
      </c>
      <c r="W137" s="31">
        <v>0.0</v>
      </c>
      <c r="X137" s="28">
        <v>80088.0</v>
      </c>
    </row>
    <row r="138" ht="15.75" customHeight="1">
      <c r="A138" s="15">
        <v>9947.0</v>
      </c>
      <c r="B138" s="15" t="s">
        <v>547</v>
      </c>
      <c r="C138" s="18">
        <v>41700.0</v>
      </c>
      <c r="D138" s="18">
        <v>41704.0</v>
      </c>
      <c r="E138" s="18">
        <f t="shared" si="1"/>
        <v>41704</v>
      </c>
      <c r="F138" s="15" t="s">
        <v>55</v>
      </c>
      <c r="G138" s="15" t="s">
        <v>548</v>
      </c>
      <c r="H138" s="15" t="s">
        <v>549</v>
      </c>
      <c r="I138" s="15" t="s">
        <v>128</v>
      </c>
      <c r="J138" s="15" t="s">
        <v>60</v>
      </c>
      <c r="K138" s="15" t="s">
        <v>31</v>
      </c>
      <c r="L138" s="15" t="str">
        <f t="array" ref="L138">_xlfn.XLOOKUP(M138,reference_province_to_city!$A$2:$A$11,reference_province_to_city!$B$2:$B$11)</f>
        <v>Balikpapan</v>
      </c>
      <c r="M138" s="15" t="s">
        <v>21</v>
      </c>
      <c r="N138" s="15">
        <v>76114.0</v>
      </c>
      <c r="O138" s="15">
        <f t="array" ref="O138">_xlfn.XLOOKUP(M138,reference_postal_code!$B$2:$B$11,reference_postal_code!$A$2:$A$11)</f>
        <v>76114</v>
      </c>
      <c r="P138" s="15" t="s">
        <v>166</v>
      </c>
      <c r="Q138" s="15" t="s">
        <v>550</v>
      </c>
      <c r="R138" s="15" t="s">
        <v>110</v>
      </c>
      <c r="S138" s="15" t="s">
        <v>149</v>
      </c>
      <c r="T138" s="15" t="s">
        <v>551</v>
      </c>
      <c r="U138" s="28">
        <v>2268000.0</v>
      </c>
      <c r="V138" s="15">
        <v>3.0</v>
      </c>
      <c r="W138" s="31">
        <v>0.2</v>
      </c>
      <c r="X138" s="28">
        <v>481950.0</v>
      </c>
    </row>
    <row r="139" ht="15.75" customHeight="1">
      <c r="A139" s="15">
        <v>6059.0</v>
      </c>
      <c r="B139" s="15" t="s">
        <v>544</v>
      </c>
      <c r="C139" s="18">
        <v>41700.0</v>
      </c>
      <c r="D139" s="18">
        <v>41706.0</v>
      </c>
      <c r="E139" s="18">
        <f t="shared" si="1"/>
        <v>41706</v>
      </c>
      <c r="F139" s="15" t="s">
        <v>55</v>
      </c>
      <c r="G139" s="15" t="s">
        <v>545</v>
      </c>
      <c r="H139" s="15" t="s">
        <v>546</v>
      </c>
      <c r="I139" s="15" t="s">
        <v>76</v>
      </c>
      <c r="J139" s="15" t="s">
        <v>60</v>
      </c>
      <c r="K139" s="15" t="s">
        <v>552</v>
      </c>
      <c r="L139" s="15" t="str">
        <f t="array" ref="L139">_xlfn.XLOOKUP(M139,reference_province_to_city!$A$2:$A$11,reference_province_to_city!$B$2:$B$11)</f>
        <v>Denpasar</v>
      </c>
      <c r="M139" s="15" t="s">
        <v>24</v>
      </c>
      <c r="N139" s="15">
        <v>80231.0</v>
      </c>
      <c r="O139" s="15">
        <f t="array" ref="O139">_xlfn.XLOOKUP(M139,reference_postal_code!$B$2:$B$11,reference_postal_code!$A$2:$A$11)</f>
        <v>80231</v>
      </c>
      <c r="P139" s="15" t="s">
        <v>63</v>
      </c>
      <c r="Q139" s="15" t="s">
        <v>553</v>
      </c>
      <c r="R139" s="15" t="s">
        <v>65</v>
      </c>
      <c r="S139" s="15" t="s">
        <v>66</v>
      </c>
      <c r="T139" s="15" t="s">
        <v>554</v>
      </c>
      <c r="U139" s="28">
        <v>546000.0</v>
      </c>
      <c r="V139" s="15">
        <v>5.0</v>
      </c>
      <c r="W139" s="31">
        <v>0.0</v>
      </c>
      <c r="X139" s="28">
        <v>262080.0</v>
      </c>
    </row>
    <row r="140" ht="15.75" customHeight="1">
      <c r="A140" s="15">
        <v>9946.0</v>
      </c>
      <c r="B140" s="15" t="s">
        <v>547</v>
      </c>
      <c r="C140" s="18">
        <v>41700.0</v>
      </c>
      <c r="D140" s="18">
        <v>41704.0</v>
      </c>
      <c r="E140" s="18">
        <f t="shared" si="1"/>
        <v>41704</v>
      </c>
      <c r="F140" s="15" t="s">
        <v>55</v>
      </c>
      <c r="G140" s="15" t="s">
        <v>548</v>
      </c>
      <c r="H140" s="15" t="s">
        <v>549</v>
      </c>
      <c r="I140" s="15" t="s">
        <v>128</v>
      </c>
      <c r="J140" s="15" t="s">
        <v>60</v>
      </c>
      <c r="K140" s="9" t="s">
        <v>31</v>
      </c>
      <c r="L140" s="15" t="str">
        <f t="array" ref="L140">_xlfn.XLOOKUP(M140,reference_province_to_city!$A$2:$A$11,reference_province_to_city!$B$2:$B$11)</f>
        <v>Balikpapan</v>
      </c>
      <c r="M140" s="15" t="s">
        <v>21</v>
      </c>
      <c r="N140" s="15">
        <v>76114.0</v>
      </c>
      <c r="O140" s="15">
        <f t="array" ref="O140">_xlfn.XLOOKUP(M140,reference_postal_code!$B$2:$B$11,reference_postal_code!$A$2:$A$11)</f>
        <v>76114</v>
      </c>
      <c r="P140" s="15" t="s">
        <v>166</v>
      </c>
      <c r="Q140" s="15" t="s">
        <v>555</v>
      </c>
      <c r="R140" s="15" t="s">
        <v>65</v>
      </c>
      <c r="S140" s="15" t="s">
        <v>66</v>
      </c>
      <c r="T140" s="15" t="s">
        <v>556</v>
      </c>
      <c r="U140" s="28">
        <v>51360.0</v>
      </c>
      <c r="V140" s="15">
        <v>1.0</v>
      </c>
      <c r="W140" s="31">
        <v>0.2</v>
      </c>
      <c r="X140" s="28">
        <v>16050.0</v>
      </c>
    </row>
    <row r="141" ht="15.75" customHeight="1">
      <c r="A141" s="15">
        <v>7349.0</v>
      </c>
      <c r="B141" s="15" t="s">
        <v>557</v>
      </c>
      <c r="C141" s="18">
        <v>41701.0</v>
      </c>
      <c r="D141" s="18">
        <v>41705.0</v>
      </c>
      <c r="E141" s="18">
        <f t="shared" si="1"/>
        <v>41705</v>
      </c>
      <c r="F141" s="15" t="s">
        <v>55</v>
      </c>
      <c r="G141" s="15" t="s">
        <v>558</v>
      </c>
      <c r="H141" s="15" t="s">
        <v>559</v>
      </c>
      <c r="I141" s="15" t="s">
        <v>59</v>
      </c>
      <c r="J141" s="15" t="s">
        <v>60</v>
      </c>
      <c r="K141" s="15" t="s">
        <v>10</v>
      </c>
      <c r="L141" s="15" t="str">
        <f t="array" ref="L141">_xlfn.XLOOKUP(M141,reference_province_to_city!$A$2:$A$11,reference_province_to_city!$B$2:$B$11)</f>
        <v>Jakarta</v>
      </c>
      <c r="M141" s="15" t="s">
        <v>7</v>
      </c>
      <c r="N141" s="15">
        <v>10110.0</v>
      </c>
      <c r="O141" s="15">
        <f t="array" ref="O141">_xlfn.XLOOKUP(M141,reference_postal_code!$B$2:$B$11,reference_postal_code!$A$2:$A$11)</f>
        <v>10110</v>
      </c>
      <c r="P141" s="15" t="s">
        <v>117</v>
      </c>
      <c r="Q141" s="15" t="s">
        <v>560</v>
      </c>
      <c r="R141" s="15" t="s">
        <v>65</v>
      </c>
      <c r="S141" s="15" t="s">
        <v>222</v>
      </c>
      <c r="T141" s="15" t="s">
        <v>561</v>
      </c>
      <c r="U141" s="28">
        <v>2651580.0</v>
      </c>
      <c r="V141" s="15">
        <v>3.0</v>
      </c>
      <c r="W141" s="31">
        <v>0.8</v>
      </c>
      <c r="X141" s="28">
        <v>-6894108.0</v>
      </c>
    </row>
    <row r="142" ht="15.75" customHeight="1">
      <c r="A142" s="15">
        <v>7247.0</v>
      </c>
      <c r="B142" s="15" t="s">
        <v>562</v>
      </c>
      <c r="C142" s="18">
        <v>41701.0</v>
      </c>
      <c r="D142" s="18">
        <v>41706.0</v>
      </c>
      <c r="E142" s="18">
        <f t="shared" si="1"/>
        <v>41706</v>
      </c>
      <c r="F142" s="15" t="s">
        <v>55</v>
      </c>
      <c r="G142" s="15" t="s">
        <v>563</v>
      </c>
      <c r="H142" s="15" t="s">
        <v>564</v>
      </c>
      <c r="I142" s="15" t="s">
        <v>128</v>
      </c>
      <c r="J142" s="15" t="s">
        <v>60</v>
      </c>
      <c r="L142" s="15" t="str">
        <f t="array" ref="L142">_xlfn.XLOOKUP(M142,reference_province_to_city!$A$2:$A$11,reference_province_to_city!$B$2:$B$11)</f>
        <v>Palembang</v>
      </c>
      <c r="M142" s="15" t="s">
        <v>13</v>
      </c>
      <c r="N142" s="15">
        <v>30111.0</v>
      </c>
      <c r="O142" s="15">
        <f t="array" ref="O142">_xlfn.XLOOKUP(M142,reference_postal_code!$B$2:$B$11,reference_postal_code!$A$2:$A$11)</f>
        <v>30111</v>
      </c>
      <c r="P142" s="15" t="s">
        <v>77</v>
      </c>
      <c r="Q142" s="15" t="s">
        <v>565</v>
      </c>
      <c r="R142" s="15" t="s">
        <v>65</v>
      </c>
      <c r="S142" s="15" t="s">
        <v>79</v>
      </c>
      <c r="T142" s="15" t="s">
        <v>566</v>
      </c>
      <c r="U142" s="28">
        <v>226800.0</v>
      </c>
      <c r="V142" s="15">
        <v>3.0</v>
      </c>
      <c r="W142" s="31">
        <v>0.2</v>
      </c>
      <c r="X142" s="28">
        <v>73710.0</v>
      </c>
    </row>
    <row r="143" ht="15.75" customHeight="1">
      <c r="A143" s="15">
        <v>8712.0</v>
      </c>
      <c r="B143" s="15" t="s">
        <v>567</v>
      </c>
      <c r="C143" s="18">
        <v>41701.0</v>
      </c>
      <c r="D143" s="18">
        <v>41705.0</v>
      </c>
      <c r="E143" s="18">
        <f t="shared" si="1"/>
        <v>41705</v>
      </c>
      <c r="F143" s="15" t="s">
        <v>55</v>
      </c>
      <c r="G143" s="15" t="s">
        <v>568</v>
      </c>
      <c r="H143" s="15" t="s">
        <v>569</v>
      </c>
      <c r="I143" s="15" t="s">
        <v>59</v>
      </c>
      <c r="J143" s="15" t="s">
        <v>60</v>
      </c>
      <c r="K143" s="15" t="s">
        <v>22</v>
      </c>
      <c r="L143" s="15" t="str">
        <f t="array" ref="L143">_xlfn.XLOOKUP(M143,reference_province_to_city!$A$2:$A$11,reference_province_to_city!$B$2:$B$11)</f>
        <v>Surabaya</v>
      </c>
      <c r="M143" s="15" t="s">
        <v>20</v>
      </c>
      <c r="N143" s="15">
        <v>60231.0</v>
      </c>
      <c r="O143" s="15">
        <f t="array" ref="O143">_xlfn.XLOOKUP(M143,reference_postal_code!$B$2:$B$11,reference_postal_code!$A$2:$A$11)</f>
        <v>60231</v>
      </c>
      <c r="P143" s="15" t="s">
        <v>166</v>
      </c>
      <c r="Q143" s="15" t="s">
        <v>570</v>
      </c>
      <c r="R143" s="15" t="s">
        <v>106</v>
      </c>
      <c r="S143" s="15" t="s">
        <v>218</v>
      </c>
      <c r="T143" s="15" t="s">
        <v>571</v>
      </c>
      <c r="U143" s="28">
        <v>9395280.0</v>
      </c>
      <c r="V143" s="15">
        <v>3.0</v>
      </c>
      <c r="W143" s="31">
        <v>0.2</v>
      </c>
      <c r="X143" s="28">
        <v>-352323.0</v>
      </c>
    </row>
    <row r="144" ht="15.75" customHeight="1">
      <c r="A144" s="15">
        <v>7249.0</v>
      </c>
      <c r="B144" s="15" t="s">
        <v>562</v>
      </c>
      <c r="C144" s="18">
        <v>41701.0</v>
      </c>
      <c r="D144" s="18">
        <v>41706.0</v>
      </c>
      <c r="E144" s="18">
        <f t="shared" si="1"/>
        <v>41706</v>
      </c>
      <c r="F144" s="15" t="s">
        <v>55</v>
      </c>
      <c r="G144" s="15" t="s">
        <v>563</v>
      </c>
      <c r="H144" s="15" t="s">
        <v>564</v>
      </c>
      <c r="I144" s="15" t="s">
        <v>128</v>
      </c>
      <c r="J144" s="15" t="s">
        <v>60</v>
      </c>
      <c r="K144" s="15" t="s">
        <v>29</v>
      </c>
      <c r="L144" s="15" t="str">
        <f t="array" ref="L144">_xlfn.XLOOKUP(M144,reference_province_to_city!$A$2:$A$11,reference_province_to_city!$B$2:$B$11)</f>
        <v>Palembang</v>
      </c>
      <c r="M144" s="15" t="s">
        <v>13</v>
      </c>
      <c r="N144" s="15">
        <v>30111.0</v>
      </c>
      <c r="O144" s="15">
        <f t="array" ref="O144">_xlfn.XLOOKUP(M144,reference_postal_code!$B$2:$B$11,reference_postal_code!$A$2:$A$11)</f>
        <v>30111</v>
      </c>
      <c r="P144" s="15" t="s">
        <v>77</v>
      </c>
      <c r="Q144" s="15" t="s">
        <v>572</v>
      </c>
      <c r="R144" s="15" t="s">
        <v>65</v>
      </c>
      <c r="S144" s="15" t="s">
        <v>87</v>
      </c>
      <c r="T144" s="15" t="s">
        <v>573</v>
      </c>
      <c r="U144" s="28">
        <v>670080.0</v>
      </c>
      <c r="V144" s="15">
        <v>8.0</v>
      </c>
      <c r="W144" s="31">
        <v>0.2</v>
      </c>
      <c r="X144" s="28">
        <v>-150768.0</v>
      </c>
    </row>
    <row r="145" ht="15.75" customHeight="1">
      <c r="A145" s="15">
        <v>556.0</v>
      </c>
      <c r="B145" s="15" t="s">
        <v>574</v>
      </c>
      <c r="C145" s="18">
        <v>41701.0</v>
      </c>
      <c r="D145" s="18">
        <v>41705.0</v>
      </c>
      <c r="E145" s="18">
        <f t="shared" si="1"/>
        <v>41705</v>
      </c>
      <c r="F145" s="15" t="s">
        <v>114</v>
      </c>
      <c r="G145" s="15" t="s">
        <v>575</v>
      </c>
      <c r="H145" s="15" t="s">
        <v>576</v>
      </c>
      <c r="I145" s="15" t="s">
        <v>59</v>
      </c>
      <c r="J145" s="15" t="s">
        <v>60</v>
      </c>
      <c r="L145" s="15" t="str">
        <f t="array" ref="L145">_xlfn.XLOOKUP(M145,reference_province_to_city!$A$2:$A$11,reference_province_to_city!$B$2:$B$11)</f>
        <v>Palembang</v>
      </c>
      <c r="M145" s="15" t="s">
        <v>13</v>
      </c>
      <c r="N145" s="15">
        <v>30111.0</v>
      </c>
      <c r="O145" s="15">
        <f t="array" ref="O145">_xlfn.XLOOKUP(M145,reference_postal_code!$B$2:$B$11,reference_postal_code!$A$2:$A$11)</f>
        <v>30111</v>
      </c>
      <c r="P145" s="15" t="s">
        <v>77</v>
      </c>
      <c r="Q145" s="15" t="s">
        <v>511</v>
      </c>
      <c r="R145" s="15" t="s">
        <v>65</v>
      </c>
      <c r="S145" s="15" t="s">
        <v>93</v>
      </c>
      <c r="T145" s="15" t="s">
        <v>512</v>
      </c>
      <c r="U145" s="28">
        <v>291840.0</v>
      </c>
      <c r="V145" s="15">
        <v>4.0</v>
      </c>
      <c r="W145" s="31">
        <v>0.2</v>
      </c>
      <c r="X145" s="28">
        <v>51072.0</v>
      </c>
    </row>
    <row r="146" ht="15.75" customHeight="1">
      <c r="A146" s="15">
        <v>1164.0</v>
      </c>
      <c r="B146" s="15" t="s">
        <v>577</v>
      </c>
      <c r="C146" s="18">
        <v>41701.0</v>
      </c>
      <c r="D146" s="18">
        <v>41706.0</v>
      </c>
      <c r="E146" s="18">
        <f t="shared" si="1"/>
        <v>41706</v>
      </c>
      <c r="F146" s="15" t="s">
        <v>55</v>
      </c>
      <c r="G146" s="15" t="s">
        <v>578</v>
      </c>
      <c r="H146" s="15" t="s">
        <v>579</v>
      </c>
      <c r="I146" s="15" t="s">
        <v>76</v>
      </c>
      <c r="J146" s="15" t="s">
        <v>60</v>
      </c>
      <c r="K146" s="15" t="s">
        <v>29</v>
      </c>
      <c r="L146" s="15" t="str">
        <f t="array" ref="L146">_xlfn.XLOOKUP(M146,reference_province_to_city!$A$2:$A$11,reference_province_to_city!$B$2:$B$11)</f>
        <v>Palembang</v>
      </c>
      <c r="M146" s="15" t="s">
        <v>13</v>
      </c>
      <c r="N146" s="15">
        <v>30111.0</v>
      </c>
      <c r="O146" s="15">
        <f t="array" ref="O146">_xlfn.XLOOKUP(M146,reference_postal_code!$B$2:$B$11,reference_postal_code!$A$2:$A$11)</f>
        <v>30111</v>
      </c>
      <c r="P146" s="15" t="s">
        <v>77</v>
      </c>
      <c r="Q146" s="15" t="s">
        <v>372</v>
      </c>
      <c r="R146" s="15" t="s">
        <v>65</v>
      </c>
      <c r="S146" s="15" t="s">
        <v>83</v>
      </c>
      <c r="T146" s="15" t="s">
        <v>373</v>
      </c>
      <c r="U146" s="28">
        <v>1886400.0</v>
      </c>
      <c r="V146" s="15">
        <v>3.0</v>
      </c>
      <c r="W146" s="31">
        <v>0.2</v>
      </c>
      <c r="X146" s="28">
        <v>613080.0</v>
      </c>
    </row>
    <row r="147" ht="15.75" customHeight="1">
      <c r="A147" s="15">
        <v>7248.0</v>
      </c>
      <c r="B147" s="15" t="s">
        <v>562</v>
      </c>
      <c r="C147" s="18">
        <v>41701.0</v>
      </c>
      <c r="D147" s="18">
        <v>41706.0</v>
      </c>
      <c r="E147" s="18">
        <f t="shared" si="1"/>
        <v>41706</v>
      </c>
      <c r="F147" s="15" t="s">
        <v>55</v>
      </c>
      <c r="G147" s="15" t="s">
        <v>563</v>
      </c>
      <c r="H147" s="15" t="s">
        <v>564</v>
      </c>
      <c r="I147" s="15" t="s">
        <v>128</v>
      </c>
      <c r="J147" s="15" t="s">
        <v>60</v>
      </c>
      <c r="K147" s="15" t="s">
        <v>29</v>
      </c>
      <c r="L147" s="15" t="str">
        <f t="array" ref="L147">_xlfn.XLOOKUP(M147,reference_province_to_city!$A$2:$A$11,reference_province_to_city!$B$2:$B$11)</f>
        <v>Palembang</v>
      </c>
      <c r="M147" s="15" t="s">
        <v>13</v>
      </c>
      <c r="N147" s="15">
        <v>30111.0</v>
      </c>
      <c r="O147" s="15">
        <f t="array" ref="O147">_xlfn.XLOOKUP(M147,reference_postal_code!$B$2:$B$11,reference_postal_code!$A$2:$A$11)</f>
        <v>30111</v>
      </c>
      <c r="P147" s="15" t="s">
        <v>77</v>
      </c>
      <c r="Q147" s="15" t="s">
        <v>240</v>
      </c>
      <c r="R147" s="15" t="s">
        <v>106</v>
      </c>
      <c r="S147" s="15" t="s">
        <v>183</v>
      </c>
      <c r="T147" s="15" t="s">
        <v>241</v>
      </c>
      <c r="U147" s="28">
        <v>4536750.0</v>
      </c>
      <c r="V147" s="15">
        <v>5.0</v>
      </c>
      <c r="W147" s="31">
        <v>0.5</v>
      </c>
      <c r="X147" s="28">
        <v>-2994255.0</v>
      </c>
    </row>
    <row r="148" ht="15.75" customHeight="1">
      <c r="A148" s="15">
        <v>1165.0</v>
      </c>
      <c r="B148" s="15" t="s">
        <v>577</v>
      </c>
      <c r="C148" s="18">
        <v>41701.0</v>
      </c>
      <c r="D148" s="18">
        <v>41706.0</v>
      </c>
      <c r="E148" s="18">
        <f t="shared" si="1"/>
        <v>41706</v>
      </c>
      <c r="F148" s="15" t="s">
        <v>55</v>
      </c>
      <c r="G148" s="15" t="s">
        <v>578</v>
      </c>
      <c r="H148" s="15" t="s">
        <v>579</v>
      </c>
      <c r="I148" s="15" t="s">
        <v>76</v>
      </c>
      <c r="J148" s="15" t="s">
        <v>60</v>
      </c>
      <c r="K148" s="15" t="s">
        <v>29</v>
      </c>
      <c r="L148" s="15" t="str">
        <f t="array" ref="L148">_xlfn.XLOOKUP(M148,reference_province_to_city!$A$2:$A$11,reference_province_to_city!$B$2:$B$11)</f>
        <v>Palembang</v>
      </c>
      <c r="M148" s="15" t="s">
        <v>13</v>
      </c>
      <c r="O148" s="15">
        <f t="array" ref="O148">_xlfn.XLOOKUP(M148,reference_postal_code!$B$2:$B$11,reference_postal_code!$A$2:$A$11)</f>
        <v>30111</v>
      </c>
      <c r="P148" s="15" t="s">
        <v>77</v>
      </c>
      <c r="Q148" s="15" t="s">
        <v>580</v>
      </c>
      <c r="R148" s="15" t="s">
        <v>65</v>
      </c>
      <c r="S148" s="15" t="s">
        <v>83</v>
      </c>
      <c r="T148" s="15" t="s">
        <v>581</v>
      </c>
      <c r="U148" s="28">
        <v>379800.0</v>
      </c>
      <c r="V148" s="15">
        <v>5.0</v>
      </c>
      <c r="W148" s="31">
        <v>0.2</v>
      </c>
      <c r="X148" s="28">
        <v>137678.0</v>
      </c>
    </row>
    <row r="149" ht="15.75" customHeight="1">
      <c r="A149" s="15">
        <v>1163.0</v>
      </c>
      <c r="B149" s="15" t="s">
        <v>577</v>
      </c>
      <c r="C149" s="18">
        <v>41701.0</v>
      </c>
      <c r="D149" s="18">
        <v>41706.0</v>
      </c>
      <c r="E149" s="18">
        <f t="shared" si="1"/>
        <v>41706</v>
      </c>
      <c r="F149" s="15" t="s">
        <v>55</v>
      </c>
      <c r="G149" s="15" t="s">
        <v>578</v>
      </c>
      <c r="H149" s="15" t="s">
        <v>579</v>
      </c>
      <c r="I149" s="15" t="s">
        <v>76</v>
      </c>
      <c r="J149" s="15" t="s">
        <v>60</v>
      </c>
      <c r="K149" s="15" t="s">
        <v>29</v>
      </c>
      <c r="L149" s="15" t="str">
        <f t="array" ref="L149">_xlfn.XLOOKUP(M149,reference_province_to_city!$A$2:$A$11,reference_province_to_city!$B$2:$B$11)</f>
        <v>Palembang</v>
      </c>
      <c r="M149" s="15" t="s">
        <v>13</v>
      </c>
      <c r="N149" s="15">
        <v>30111.0</v>
      </c>
      <c r="O149" s="15">
        <f t="array" ref="O149">_xlfn.XLOOKUP(M149,reference_postal_code!$B$2:$B$11,reference_postal_code!$A$2:$A$11)</f>
        <v>30111</v>
      </c>
      <c r="P149" s="15" t="s">
        <v>77</v>
      </c>
      <c r="Q149" s="15" t="s">
        <v>582</v>
      </c>
      <c r="R149" s="15" t="s">
        <v>110</v>
      </c>
      <c r="S149" s="15" t="s">
        <v>111</v>
      </c>
      <c r="T149" s="15" t="s">
        <v>583</v>
      </c>
      <c r="U149" s="28">
        <v>149850.0</v>
      </c>
      <c r="V149" s="15">
        <v>1.0</v>
      </c>
      <c r="W149" s="31">
        <v>0.0</v>
      </c>
      <c r="X149" s="28">
        <v>68931.0</v>
      </c>
    </row>
    <row r="150" ht="15.75" customHeight="1">
      <c r="A150" s="15">
        <v>1565.0</v>
      </c>
      <c r="B150" s="15" t="s">
        <v>584</v>
      </c>
      <c r="C150" s="18">
        <v>41702.0</v>
      </c>
      <c r="D150" s="18">
        <v>41702.0</v>
      </c>
      <c r="E150" s="18">
        <f t="shared" si="1"/>
        <v>41702</v>
      </c>
      <c r="F150" s="15" t="s">
        <v>466</v>
      </c>
      <c r="G150" s="15" t="s">
        <v>585</v>
      </c>
      <c r="H150" s="15" t="s">
        <v>586</v>
      </c>
      <c r="I150" s="15" t="s">
        <v>59</v>
      </c>
      <c r="J150" s="15" t="s">
        <v>60</v>
      </c>
      <c r="K150" s="15" t="s">
        <v>22</v>
      </c>
      <c r="L150" s="15" t="str">
        <f t="array" ref="L150">_xlfn.XLOOKUP(M150,reference_province_to_city!$A$2:$A$11,reference_province_to_city!$B$2:$B$11)</f>
        <v>Surabaya</v>
      </c>
      <c r="M150" s="15" t="s">
        <v>20</v>
      </c>
      <c r="N150" s="15">
        <v>60231.0</v>
      </c>
      <c r="O150" s="15">
        <f t="array" ref="O150">_xlfn.XLOOKUP(M150,reference_postal_code!$B$2:$B$11,reference_postal_code!$A$2:$A$11)</f>
        <v>60231</v>
      </c>
      <c r="P150" s="15" t="s">
        <v>166</v>
      </c>
      <c r="Q150" s="15" t="s">
        <v>587</v>
      </c>
      <c r="R150" s="15" t="s">
        <v>65</v>
      </c>
      <c r="S150" s="15" t="s">
        <v>87</v>
      </c>
      <c r="T150" s="15" t="s">
        <v>588</v>
      </c>
      <c r="U150" s="28">
        <v>5323500.0</v>
      </c>
      <c r="V150" s="15">
        <v>5.0</v>
      </c>
      <c r="W150" s="31">
        <v>0.0</v>
      </c>
      <c r="X150" s="28">
        <v>266175.0</v>
      </c>
    </row>
    <row r="151" ht="15.75" customHeight="1">
      <c r="A151" s="15">
        <v>4422.0</v>
      </c>
      <c r="B151" s="15" t="s">
        <v>589</v>
      </c>
      <c r="C151" s="18">
        <v>41702.0</v>
      </c>
      <c r="D151" s="18">
        <v>41707.0</v>
      </c>
      <c r="E151" s="18">
        <f t="shared" si="1"/>
        <v>41707</v>
      </c>
      <c r="F151" s="15" t="s">
        <v>55</v>
      </c>
      <c r="G151" s="15" t="s">
        <v>432</v>
      </c>
      <c r="H151" s="15" t="s">
        <v>433</v>
      </c>
      <c r="I151" s="15" t="s">
        <v>59</v>
      </c>
      <c r="J151" s="15" t="s">
        <v>60</v>
      </c>
      <c r="K151" s="15" t="s">
        <v>28</v>
      </c>
      <c r="L151" s="15" t="str">
        <f t="array" ref="L151">_xlfn.XLOOKUP(M151,reference_province_to_city!$A$2:$A$11,reference_province_to_city!$B$2:$B$11)</f>
        <v>Medan</v>
      </c>
      <c r="M151" s="15" t="s">
        <v>11</v>
      </c>
      <c r="N151" s="15">
        <v>20111.0</v>
      </c>
      <c r="O151" s="15">
        <f t="array" ref="O151">_xlfn.XLOOKUP(M151,reference_postal_code!$B$2:$B$11,reference_postal_code!$A$2:$A$11)</f>
        <v>20111</v>
      </c>
      <c r="P151" s="15" t="s">
        <v>77</v>
      </c>
      <c r="Q151" s="15" t="s">
        <v>590</v>
      </c>
      <c r="R151" s="15" t="s">
        <v>65</v>
      </c>
      <c r="S151" s="15" t="s">
        <v>93</v>
      </c>
      <c r="T151" s="15" t="s">
        <v>591</v>
      </c>
      <c r="U151" s="28">
        <v>233280.0</v>
      </c>
      <c r="V151" s="15">
        <v>3.0</v>
      </c>
      <c r="W151" s="31">
        <v>0.2</v>
      </c>
      <c r="X151" s="28">
        <v>34992.0</v>
      </c>
    </row>
    <row r="152" ht="15.75" customHeight="1">
      <c r="A152" s="15">
        <v>8498.0</v>
      </c>
      <c r="B152" s="15" t="s">
        <v>592</v>
      </c>
      <c r="C152" s="18">
        <v>41703.0</v>
      </c>
      <c r="D152" s="18">
        <v>41706.0</v>
      </c>
      <c r="E152" s="18">
        <f t="shared" si="1"/>
        <v>41706</v>
      </c>
      <c r="F152" s="15" t="s">
        <v>114</v>
      </c>
      <c r="G152" s="15" t="s">
        <v>593</v>
      </c>
      <c r="H152" s="15" t="s">
        <v>594</v>
      </c>
      <c r="I152" s="15" t="s">
        <v>59</v>
      </c>
      <c r="J152" s="15" t="s">
        <v>60</v>
      </c>
      <c r="K152" s="15" t="s">
        <v>22</v>
      </c>
      <c r="L152" s="15" t="str">
        <f t="array" ref="L152">_xlfn.XLOOKUP(M152,reference_province_to_city!$A$2:$A$11,reference_province_to_city!$B$2:$B$11)</f>
        <v>Surabaya</v>
      </c>
      <c r="M152" s="15" t="s">
        <v>20</v>
      </c>
      <c r="N152" s="15">
        <v>60231.0</v>
      </c>
      <c r="O152" s="15">
        <f t="array" ref="O152">_xlfn.XLOOKUP(M152,reference_postal_code!$B$2:$B$11,reference_postal_code!$A$2:$A$11)</f>
        <v>60231</v>
      </c>
      <c r="P152" s="15" t="s">
        <v>166</v>
      </c>
      <c r="Q152" s="15" t="s">
        <v>595</v>
      </c>
      <c r="R152" s="15" t="s">
        <v>110</v>
      </c>
      <c r="S152" s="15" t="s">
        <v>149</v>
      </c>
      <c r="T152" s="15" t="s">
        <v>596</v>
      </c>
      <c r="U152" s="28">
        <v>7199550.0</v>
      </c>
      <c r="V152" s="15">
        <v>3.0</v>
      </c>
      <c r="W152" s="31">
        <v>0.0</v>
      </c>
      <c r="X152" s="28">
        <v>2663834.0</v>
      </c>
    </row>
    <row r="153" ht="15.75" customHeight="1">
      <c r="A153" s="15">
        <v>8497.0</v>
      </c>
      <c r="B153" s="15" t="s">
        <v>592</v>
      </c>
      <c r="C153" s="18">
        <v>41703.0</v>
      </c>
      <c r="D153" s="18">
        <v>41706.0</v>
      </c>
      <c r="E153" s="18">
        <f t="shared" si="1"/>
        <v>41706</v>
      </c>
      <c r="F153" s="15" t="s">
        <v>114</v>
      </c>
      <c r="G153" s="15" t="s">
        <v>593</v>
      </c>
      <c r="H153" s="15" t="s">
        <v>594</v>
      </c>
      <c r="I153" s="15" t="s">
        <v>59</v>
      </c>
      <c r="J153" s="15" t="s">
        <v>60</v>
      </c>
      <c r="K153" s="15" t="s">
        <v>22</v>
      </c>
      <c r="L153" s="15" t="str">
        <f t="array" ref="L153">_xlfn.XLOOKUP(M153,reference_province_to_city!$A$2:$A$11,reference_province_to_city!$B$2:$B$11)</f>
        <v>Surabaya</v>
      </c>
      <c r="M153" s="15" t="s">
        <v>20</v>
      </c>
      <c r="N153" s="15">
        <v>60231.0</v>
      </c>
      <c r="O153" s="15">
        <f t="array" ref="O153">_xlfn.XLOOKUP(M153,reference_postal_code!$B$2:$B$11,reference_postal_code!$A$2:$A$11)</f>
        <v>60231</v>
      </c>
      <c r="P153" s="15" t="s">
        <v>166</v>
      </c>
      <c r="Q153" s="15" t="s">
        <v>597</v>
      </c>
      <c r="R153" s="15" t="s">
        <v>65</v>
      </c>
      <c r="S153" s="15" t="s">
        <v>93</v>
      </c>
      <c r="T153" s="15" t="s">
        <v>598</v>
      </c>
      <c r="U153" s="28">
        <v>892800.0</v>
      </c>
      <c r="V153" s="15">
        <v>3.0</v>
      </c>
      <c r="W153" s="31">
        <v>0.0</v>
      </c>
      <c r="X153" s="28">
        <v>232128.0</v>
      </c>
    </row>
    <row r="154" ht="15.75" customHeight="1">
      <c r="A154" s="15">
        <v>8501.0</v>
      </c>
      <c r="B154" s="15" t="s">
        <v>592</v>
      </c>
      <c r="C154" s="18">
        <v>41703.0</v>
      </c>
      <c r="D154" s="18">
        <v>41706.0</v>
      </c>
      <c r="E154" s="18">
        <f t="shared" si="1"/>
        <v>41706</v>
      </c>
      <c r="F154" s="15" t="s">
        <v>114</v>
      </c>
      <c r="G154" s="15" t="s">
        <v>593</v>
      </c>
      <c r="H154" s="15" t="s">
        <v>594</v>
      </c>
      <c r="I154" s="15" t="s">
        <v>59</v>
      </c>
      <c r="J154" s="15" t="s">
        <v>60</v>
      </c>
      <c r="K154" s="15" t="s">
        <v>22</v>
      </c>
      <c r="L154" s="15" t="str">
        <f t="array" ref="L154">_xlfn.XLOOKUP(M154,reference_province_to_city!$A$2:$A$11,reference_province_to_city!$B$2:$B$11)</f>
        <v>Surabaya</v>
      </c>
      <c r="M154" s="15" t="s">
        <v>20</v>
      </c>
      <c r="N154" s="15">
        <v>60231.0</v>
      </c>
      <c r="O154" s="15">
        <f t="array" ref="O154">_xlfn.XLOOKUP(M154,reference_postal_code!$B$2:$B$11,reference_postal_code!$A$2:$A$11)</f>
        <v>60231</v>
      </c>
      <c r="P154" s="15" t="s">
        <v>166</v>
      </c>
      <c r="Q154" s="15" t="s">
        <v>599</v>
      </c>
      <c r="R154" s="15" t="s">
        <v>65</v>
      </c>
      <c r="S154" s="15" t="s">
        <v>66</v>
      </c>
      <c r="T154" s="15" t="s">
        <v>600</v>
      </c>
      <c r="U154" s="28">
        <v>1467300.0</v>
      </c>
      <c r="V154" s="15">
        <v>2.0</v>
      </c>
      <c r="W154" s="31">
        <v>0.0</v>
      </c>
      <c r="X154" s="28">
        <v>689631.0</v>
      </c>
    </row>
    <row r="155" ht="15.75" customHeight="1">
      <c r="A155" s="15">
        <v>8499.0</v>
      </c>
      <c r="B155" s="15" t="s">
        <v>592</v>
      </c>
      <c r="C155" s="18">
        <v>41703.0</v>
      </c>
      <c r="D155" s="18">
        <v>41706.0</v>
      </c>
      <c r="E155" s="18">
        <f t="shared" si="1"/>
        <v>41706</v>
      </c>
      <c r="F155" s="15" t="s">
        <v>114</v>
      </c>
      <c r="G155" s="15" t="s">
        <v>593</v>
      </c>
      <c r="H155" s="15" t="s">
        <v>594</v>
      </c>
      <c r="I155" s="15" t="s">
        <v>59</v>
      </c>
      <c r="J155" s="15" t="s">
        <v>60</v>
      </c>
      <c r="K155" s="15" t="s">
        <v>22</v>
      </c>
      <c r="L155" s="15" t="str">
        <f t="array" ref="L155">_xlfn.XLOOKUP(M155,reference_province_to_city!$A$2:$A$11,reference_province_to_city!$B$2:$B$11)</f>
        <v>Surabaya</v>
      </c>
      <c r="M155" s="15" t="s">
        <v>20</v>
      </c>
      <c r="N155" s="15">
        <v>60231.0</v>
      </c>
      <c r="O155" s="15">
        <f t="array" ref="O155">_xlfn.XLOOKUP(M155,reference_postal_code!$B$2:$B$11,reference_postal_code!$A$2:$A$11)</f>
        <v>60231</v>
      </c>
      <c r="P155" s="15" t="s">
        <v>166</v>
      </c>
      <c r="Q155" s="15" t="s">
        <v>601</v>
      </c>
      <c r="R155" s="15" t="s">
        <v>65</v>
      </c>
      <c r="S155" s="15" t="s">
        <v>226</v>
      </c>
      <c r="T155" s="15" t="s">
        <v>602</v>
      </c>
      <c r="U155" s="28">
        <v>279300.0</v>
      </c>
      <c r="V155" s="15">
        <v>2.0</v>
      </c>
      <c r="W155" s="31">
        <v>0.0</v>
      </c>
      <c r="X155" s="28">
        <v>80997.0</v>
      </c>
    </row>
    <row r="156" ht="15.75" customHeight="1">
      <c r="A156" s="15">
        <v>8500.0</v>
      </c>
      <c r="B156" s="15" t="s">
        <v>592</v>
      </c>
      <c r="C156" s="18">
        <v>41703.0</v>
      </c>
      <c r="D156" s="18">
        <v>41706.0</v>
      </c>
      <c r="E156" s="18">
        <f t="shared" si="1"/>
        <v>41706</v>
      </c>
      <c r="F156" s="15" t="s">
        <v>114</v>
      </c>
      <c r="G156" s="15" t="s">
        <v>593</v>
      </c>
      <c r="H156" s="15" t="s">
        <v>594</v>
      </c>
      <c r="I156" s="15" t="s">
        <v>59</v>
      </c>
      <c r="J156" s="15" t="s">
        <v>60</v>
      </c>
      <c r="K156" s="15" t="s">
        <v>22</v>
      </c>
      <c r="L156" s="15" t="str">
        <f t="array" ref="L156">_xlfn.XLOOKUP(M156,reference_province_to_city!$A$2:$A$11,reference_province_to_city!$B$2:$B$11)</f>
        <v>Surabaya</v>
      </c>
      <c r="M156" s="15" t="s">
        <v>20</v>
      </c>
      <c r="N156" s="15">
        <v>60231.0</v>
      </c>
      <c r="O156" s="15">
        <f t="array" ref="O156">_xlfn.XLOOKUP(M156,reference_postal_code!$B$2:$B$11,reference_postal_code!$A$2:$A$11)</f>
        <v>60231</v>
      </c>
      <c r="P156" s="15" t="s">
        <v>166</v>
      </c>
      <c r="Q156" s="15" t="s">
        <v>603</v>
      </c>
      <c r="R156" s="15" t="s">
        <v>65</v>
      </c>
      <c r="S156" s="15" t="s">
        <v>83</v>
      </c>
      <c r="T156" s="15" t="s">
        <v>604</v>
      </c>
      <c r="U156" s="28">
        <v>744480.0</v>
      </c>
      <c r="V156" s="15">
        <v>6.0</v>
      </c>
      <c r="W156" s="31">
        <v>0.2</v>
      </c>
      <c r="X156" s="28">
        <v>251262.0</v>
      </c>
    </row>
    <row r="157" ht="15.75" customHeight="1">
      <c r="A157" s="15">
        <v>9642.0</v>
      </c>
      <c r="B157" s="15" t="s">
        <v>605</v>
      </c>
      <c r="C157" s="18">
        <v>41705.0</v>
      </c>
      <c r="D157" s="18">
        <v>41710.0</v>
      </c>
      <c r="E157" s="18">
        <f t="shared" si="1"/>
        <v>41710</v>
      </c>
      <c r="F157" s="15" t="s">
        <v>55</v>
      </c>
      <c r="G157" s="15" t="s">
        <v>606</v>
      </c>
      <c r="H157" s="15" t="s">
        <v>607</v>
      </c>
      <c r="I157" s="15" t="s">
        <v>128</v>
      </c>
      <c r="J157" s="15" t="s">
        <v>60</v>
      </c>
      <c r="K157" s="15" t="s">
        <v>22</v>
      </c>
      <c r="L157" s="15" t="str">
        <f t="array" ref="L157">_xlfn.XLOOKUP(M157,reference_province_to_city!$A$2:$A$11,reference_province_to_city!$B$2:$B$11)</f>
        <v>Surabaya</v>
      </c>
      <c r="M157" s="15" t="s">
        <v>20</v>
      </c>
      <c r="N157" s="15">
        <v>60231.0</v>
      </c>
      <c r="O157" s="15">
        <f t="array" ref="O157">_xlfn.XLOOKUP(M157,reference_postal_code!$B$2:$B$11,reference_postal_code!$A$2:$A$11)</f>
        <v>60231</v>
      </c>
      <c r="P157" s="15" t="s">
        <v>166</v>
      </c>
      <c r="Q157" s="15" t="s">
        <v>608</v>
      </c>
      <c r="R157" s="15" t="s">
        <v>65</v>
      </c>
      <c r="S157" s="15" t="s">
        <v>87</v>
      </c>
      <c r="T157" s="15" t="s">
        <v>609</v>
      </c>
      <c r="U157" s="28">
        <v>3073500.0</v>
      </c>
      <c r="V157" s="15">
        <v>5.0</v>
      </c>
      <c r="W157" s="31">
        <v>0.0</v>
      </c>
      <c r="X157" s="28">
        <v>0.0</v>
      </c>
    </row>
    <row r="158" ht="15.75" customHeight="1">
      <c r="A158" s="15">
        <v>9641.0</v>
      </c>
      <c r="B158" s="15" t="s">
        <v>605</v>
      </c>
      <c r="C158" s="18">
        <v>41705.0</v>
      </c>
      <c r="D158" s="18">
        <v>41710.0</v>
      </c>
      <c r="E158" s="18">
        <f t="shared" si="1"/>
        <v>41710</v>
      </c>
      <c r="F158" s="15" t="s">
        <v>55</v>
      </c>
      <c r="G158" s="15" t="s">
        <v>606</v>
      </c>
      <c r="H158" s="15" t="s">
        <v>607</v>
      </c>
      <c r="I158" s="15" t="s">
        <v>128</v>
      </c>
      <c r="J158" s="15" t="s">
        <v>60</v>
      </c>
      <c r="K158" s="15" t="s">
        <v>22</v>
      </c>
      <c r="L158" s="15" t="str">
        <f t="array" ref="L158">_xlfn.XLOOKUP(M158,reference_province_to_city!$A$2:$A$11,reference_province_to_city!$B$2:$B$11)</f>
        <v>Surabaya</v>
      </c>
      <c r="M158" s="15" t="s">
        <v>20</v>
      </c>
      <c r="N158" s="15">
        <v>60231.0</v>
      </c>
      <c r="O158" s="15">
        <f t="array" ref="O158">_xlfn.XLOOKUP(M158,reference_postal_code!$B$2:$B$11,reference_postal_code!$A$2:$A$11)</f>
        <v>60231</v>
      </c>
      <c r="P158" s="15" t="s">
        <v>166</v>
      </c>
      <c r="Q158" s="15" t="s">
        <v>610</v>
      </c>
      <c r="R158" s="15" t="s">
        <v>65</v>
      </c>
      <c r="S158" s="15" t="s">
        <v>93</v>
      </c>
      <c r="T158" s="15" t="s">
        <v>611</v>
      </c>
      <c r="U158" s="28">
        <v>309750.0</v>
      </c>
      <c r="V158" s="15">
        <v>5.0</v>
      </c>
      <c r="W158" s="31">
        <v>0.0</v>
      </c>
      <c r="X158" s="28">
        <v>142485.0</v>
      </c>
    </row>
    <row r="159" ht="15.75" customHeight="1">
      <c r="A159" s="15">
        <v>4963.0</v>
      </c>
      <c r="B159" s="15" t="s">
        <v>612</v>
      </c>
      <c r="C159" s="18">
        <v>41705.0</v>
      </c>
      <c r="D159" s="18">
        <v>41706.0</v>
      </c>
      <c r="E159" s="18">
        <f t="shared" si="1"/>
        <v>41706</v>
      </c>
      <c r="F159" s="15" t="s">
        <v>125</v>
      </c>
      <c r="G159" s="15" t="s">
        <v>472</v>
      </c>
      <c r="H159" s="15" t="s">
        <v>473</v>
      </c>
      <c r="I159" s="15" t="s">
        <v>59</v>
      </c>
      <c r="J159" s="15" t="s">
        <v>60</v>
      </c>
      <c r="K159" s="15" t="s">
        <v>19</v>
      </c>
      <c r="L159" s="15" t="str">
        <f t="array" ref="L159">_xlfn.XLOOKUP(M159,reference_province_to_city!$A$2:$A$11,reference_province_to_city!$B$2:$B$11)</f>
        <v>Yogyakarta</v>
      </c>
      <c r="M159" s="15" t="s">
        <v>18</v>
      </c>
      <c r="N159" s="15">
        <v>55111.0</v>
      </c>
      <c r="O159" s="15">
        <f t="array" ref="O159">_xlfn.XLOOKUP(M159,reference_postal_code!$B$2:$B$11,reference_postal_code!$A$2:$A$11)</f>
        <v>55111</v>
      </c>
      <c r="P159" s="15" t="s">
        <v>77</v>
      </c>
      <c r="Q159" s="15" t="s">
        <v>613</v>
      </c>
      <c r="R159" s="15" t="s">
        <v>65</v>
      </c>
      <c r="S159" s="15" t="s">
        <v>93</v>
      </c>
      <c r="T159" s="15" t="s">
        <v>614</v>
      </c>
      <c r="U159" s="28">
        <v>269100.0</v>
      </c>
      <c r="V159" s="15">
        <v>3.0</v>
      </c>
      <c r="W159" s="31">
        <v>0.0</v>
      </c>
      <c r="X159" s="28">
        <v>69966.0</v>
      </c>
    </row>
    <row r="160" ht="15.75" customHeight="1">
      <c r="A160" s="15">
        <v>4964.0</v>
      </c>
      <c r="B160" s="15" t="s">
        <v>612</v>
      </c>
      <c r="C160" s="18">
        <v>41705.0</v>
      </c>
      <c r="D160" s="18">
        <v>41706.0</v>
      </c>
      <c r="E160" s="18">
        <f t="shared" si="1"/>
        <v>41706</v>
      </c>
      <c r="F160" s="15" t="s">
        <v>125</v>
      </c>
      <c r="G160" s="15" t="s">
        <v>472</v>
      </c>
      <c r="H160" s="15" t="s">
        <v>473</v>
      </c>
      <c r="I160" s="15" t="s">
        <v>59</v>
      </c>
      <c r="J160" s="15" t="s">
        <v>60</v>
      </c>
      <c r="K160" s="15" t="s">
        <v>19</v>
      </c>
      <c r="L160" s="15" t="str">
        <f t="array" ref="L160">_xlfn.XLOOKUP(M160,reference_province_to_city!$A$2:$A$11,reference_province_to_city!$B$2:$B$11)</f>
        <v>Yogyakarta</v>
      </c>
      <c r="M160" s="15" t="s">
        <v>18</v>
      </c>
      <c r="N160" s="15">
        <v>55111.0</v>
      </c>
      <c r="O160" s="15">
        <f t="array" ref="O160">_xlfn.XLOOKUP(M160,reference_postal_code!$B$2:$B$11,reference_postal_code!$A$2:$A$11)</f>
        <v>55111</v>
      </c>
      <c r="P160" s="15" t="s">
        <v>77</v>
      </c>
      <c r="Q160" s="15" t="s">
        <v>615</v>
      </c>
      <c r="R160" s="15" t="s">
        <v>65</v>
      </c>
      <c r="S160" s="15" t="s">
        <v>87</v>
      </c>
      <c r="T160" s="15" t="s">
        <v>616</v>
      </c>
      <c r="U160" s="28">
        <v>3644100.0</v>
      </c>
      <c r="V160" s="15">
        <v>3.0</v>
      </c>
      <c r="W160" s="31">
        <v>0.0</v>
      </c>
      <c r="X160" s="28">
        <v>72882.0</v>
      </c>
    </row>
    <row r="161" ht="15.75" customHeight="1">
      <c r="A161" s="15">
        <v>5254.0</v>
      </c>
      <c r="B161" s="15" t="s">
        <v>617</v>
      </c>
      <c r="C161" s="18">
        <v>41705.0</v>
      </c>
      <c r="D161" s="18">
        <v>41709.0</v>
      </c>
      <c r="E161" s="18">
        <f t="shared" si="1"/>
        <v>41709</v>
      </c>
      <c r="F161" s="15" t="s">
        <v>114</v>
      </c>
      <c r="G161" s="15" t="s">
        <v>618</v>
      </c>
      <c r="H161" s="15" t="s">
        <v>619</v>
      </c>
      <c r="I161" s="15" t="s">
        <v>76</v>
      </c>
      <c r="J161" s="15" t="s">
        <v>60</v>
      </c>
      <c r="K161" s="15" t="s">
        <v>22</v>
      </c>
      <c r="L161" s="15" t="str">
        <f t="array" ref="L161">_xlfn.XLOOKUP(M161,reference_province_to_city!$A$2:$A$11,reference_province_to_city!$B$2:$B$11)</f>
        <v>Surabaya</v>
      </c>
      <c r="M161" s="15" t="s">
        <v>20</v>
      </c>
      <c r="N161" s="15">
        <v>60231.0</v>
      </c>
      <c r="O161" s="15">
        <f t="array" ref="O161">_xlfn.XLOOKUP(M161,reference_postal_code!$B$2:$B$11,reference_postal_code!$A$2:$A$11)</f>
        <v>60231</v>
      </c>
      <c r="P161" s="15" t="s">
        <v>166</v>
      </c>
      <c r="Q161" s="15" t="s">
        <v>620</v>
      </c>
      <c r="R161" s="15" t="s">
        <v>65</v>
      </c>
      <c r="S161" s="15" t="s">
        <v>83</v>
      </c>
      <c r="T161" s="15" t="s">
        <v>621</v>
      </c>
      <c r="U161" s="28">
        <v>1614720.0</v>
      </c>
      <c r="V161" s="15">
        <v>2.0</v>
      </c>
      <c r="W161" s="31">
        <v>0.2</v>
      </c>
      <c r="X161" s="28">
        <v>504600.0</v>
      </c>
    </row>
    <row r="162" ht="15.75" customHeight="1">
      <c r="A162" s="15">
        <v>4962.0</v>
      </c>
      <c r="B162" s="15" t="s">
        <v>612</v>
      </c>
      <c r="C162" s="18">
        <v>41705.0</v>
      </c>
      <c r="D162" s="18">
        <v>41706.0</v>
      </c>
      <c r="E162" s="18">
        <f t="shared" si="1"/>
        <v>41706</v>
      </c>
      <c r="F162" s="15" t="s">
        <v>125</v>
      </c>
      <c r="G162" s="15" t="s">
        <v>472</v>
      </c>
      <c r="H162" s="15" t="s">
        <v>473</v>
      </c>
      <c r="I162" s="15" t="s">
        <v>59</v>
      </c>
      <c r="J162" s="15" t="s">
        <v>60</v>
      </c>
      <c r="K162" s="15" t="s">
        <v>19</v>
      </c>
      <c r="L162" s="15" t="str">
        <f t="array" ref="L162">_xlfn.XLOOKUP(M162,reference_province_to_city!$A$2:$A$11,reference_province_to_city!$B$2:$B$11)</f>
        <v>Yogyakarta</v>
      </c>
      <c r="M162" s="15" t="s">
        <v>18</v>
      </c>
      <c r="N162" s="15">
        <v>55111.0</v>
      </c>
      <c r="O162" s="15">
        <f t="array" ref="O162">_xlfn.XLOOKUP(M162,reference_postal_code!$B$2:$B$11,reference_postal_code!$A$2:$A$11)</f>
        <v>55111</v>
      </c>
      <c r="P162" s="15" t="s">
        <v>77</v>
      </c>
      <c r="Q162" s="15" t="s">
        <v>622</v>
      </c>
      <c r="R162" s="15" t="s">
        <v>106</v>
      </c>
      <c r="S162" s="15" t="s">
        <v>107</v>
      </c>
      <c r="T162" s="15" t="s">
        <v>623</v>
      </c>
      <c r="U162" s="28">
        <v>730680.0</v>
      </c>
      <c r="V162" s="15">
        <v>1.0</v>
      </c>
      <c r="W162" s="31">
        <v>0.2</v>
      </c>
      <c r="X162" s="28">
        <v>82201.0</v>
      </c>
    </row>
    <row r="163" ht="15.75" customHeight="1">
      <c r="A163" s="15">
        <v>9644.0</v>
      </c>
      <c r="B163" s="15" t="s">
        <v>605</v>
      </c>
      <c r="C163" s="18">
        <v>41705.0</v>
      </c>
      <c r="D163" s="18">
        <v>41710.0</v>
      </c>
      <c r="E163" s="18">
        <f t="shared" si="1"/>
        <v>41710</v>
      </c>
      <c r="F163" s="15" t="s">
        <v>55</v>
      </c>
      <c r="G163" s="15" t="s">
        <v>606</v>
      </c>
      <c r="H163" s="15" t="s">
        <v>607</v>
      </c>
      <c r="I163" s="15" t="s">
        <v>128</v>
      </c>
      <c r="J163" s="15" t="s">
        <v>60</v>
      </c>
      <c r="K163" s="15" t="s">
        <v>22</v>
      </c>
      <c r="L163" s="15" t="str">
        <f t="array" ref="L163">_xlfn.XLOOKUP(M163,reference_province_to_city!$A$2:$A$11,reference_province_to_city!$B$2:$B$11)</f>
        <v>Surabaya</v>
      </c>
      <c r="M163" s="15" t="s">
        <v>20</v>
      </c>
      <c r="N163" s="15">
        <v>60231.0</v>
      </c>
      <c r="O163" s="15">
        <f t="array" ref="O163">_xlfn.XLOOKUP(M163,reference_postal_code!$B$2:$B$11,reference_postal_code!$A$2:$A$11)</f>
        <v>60231</v>
      </c>
      <c r="P163" s="15" t="s">
        <v>166</v>
      </c>
      <c r="Q163" s="15" t="s">
        <v>624</v>
      </c>
      <c r="R163" s="15" t="s">
        <v>106</v>
      </c>
      <c r="S163" s="15" t="s">
        <v>107</v>
      </c>
      <c r="T163" s="15" t="s">
        <v>625</v>
      </c>
      <c r="U163" s="28">
        <v>7223520.0</v>
      </c>
      <c r="V163" s="15">
        <v>2.0</v>
      </c>
      <c r="W163" s="31">
        <v>0.2</v>
      </c>
      <c r="X163" s="28">
        <v>812646.0</v>
      </c>
    </row>
    <row r="164" ht="15.75" customHeight="1">
      <c r="A164" s="15">
        <v>9643.0</v>
      </c>
      <c r="B164" s="15" t="s">
        <v>605</v>
      </c>
      <c r="C164" s="18">
        <v>41705.0</v>
      </c>
      <c r="D164" s="18">
        <v>41710.0</v>
      </c>
      <c r="E164" s="18">
        <f t="shared" si="1"/>
        <v>41710</v>
      </c>
      <c r="F164" s="15" t="s">
        <v>55</v>
      </c>
      <c r="G164" s="15" t="s">
        <v>606</v>
      </c>
      <c r="H164" s="15" t="s">
        <v>607</v>
      </c>
      <c r="I164" s="15" t="s">
        <v>128</v>
      </c>
      <c r="J164" s="15" t="s">
        <v>60</v>
      </c>
      <c r="K164" s="15" t="s">
        <v>22</v>
      </c>
      <c r="L164" s="15" t="str">
        <f t="array" ref="L164">_xlfn.XLOOKUP(M164,reference_province_to_city!$A$2:$A$11,reference_province_to_city!$B$2:$B$11)</f>
        <v>Surabaya</v>
      </c>
      <c r="M164" s="15" t="s">
        <v>20</v>
      </c>
      <c r="N164" s="15">
        <v>60231.0</v>
      </c>
      <c r="O164" s="15">
        <f t="array" ref="O164">_xlfn.XLOOKUP(M164,reference_postal_code!$B$2:$B$11,reference_postal_code!$A$2:$A$11)</f>
        <v>60231</v>
      </c>
      <c r="P164" s="15" t="s">
        <v>166</v>
      </c>
      <c r="Q164" s="15" t="s">
        <v>626</v>
      </c>
      <c r="R164" s="15" t="s">
        <v>106</v>
      </c>
      <c r="S164" s="15" t="s">
        <v>107</v>
      </c>
      <c r="T164" s="15" t="s">
        <v>627</v>
      </c>
      <c r="U164" s="28">
        <v>6550560.0</v>
      </c>
      <c r="V164" s="15">
        <v>6.0</v>
      </c>
      <c r="W164" s="31">
        <v>0.2</v>
      </c>
      <c r="X164" s="28">
        <v>327528.0</v>
      </c>
    </row>
    <row r="165" ht="15.75" customHeight="1">
      <c r="A165" s="15">
        <v>2102.0</v>
      </c>
      <c r="B165" s="15" t="s">
        <v>628</v>
      </c>
      <c r="C165" s="18">
        <v>41708.0</v>
      </c>
      <c r="D165" s="18">
        <v>41715.0</v>
      </c>
      <c r="E165" s="18">
        <f t="shared" si="1"/>
        <v>41715</v>
      </c>
      <c r="F165" s="15" t="s">
        <v>55</v>
      </c>
      <c r="G165" s="15" t="s">
        <v>629</v>
      </c>
      <c r="H165" s="15" t="s">
        <v>630</v>
      </c>
      <c r="I165" s="15" t="s">
        <v>59</v>
      </c>
      <c r="J165" s="15" t="s">
        <v>60</v>
      </c>
      <c r="K165" s="15" t="s">
        <v>29</v>
      </c>
      <c r="L165" s="15" t="str">
        <f t="array" ref="L165">_xlfn.XLOOKUP(M165,reference_province_to_city!$A$2:$A$11,reference_province_to_city!$B$2:$B$11)</f>
        <v>Palembang</v>
      </c>
      <c r="M165" s="15" t="s">
        <v>13</v>
      </c>
      <c r="N165" s="15">
        <v>30111.0</v>
      </c>
      <c r="O165" s="15">
        <f t="array" ref="O165">_xlfn.XLOOKUP(M165,reference_postal_code!$B$2:$B$11,reference_postal_code!$A$2:$A$11)</f>
        <v>30111</v>
      </c>
      <c r="P165" s="15" t="s">
        <v>77</v>
      </c>
      <c r="Q165" s="15" t="s">
        <v>631</v>
      </c>
      <c r="R165" s="15" t="s">
        <v>65</v>
      </c>
      <c r="S165" s="15" t="s">
        <v>93</v>
      </c>
      <c r="T165" s="15" t="s">
        <v>632</v>
      </c>
      <c r="U165" s="28">
        <v>1247520.0</v>
      </c>
      <c r="V165" s="15">
        <v>4.0</v>
      </c>
      <c r="W165" s="31">
        <v>0.2</v>
      </c>
      <c r="X165" s="28">
        <v>140346.0</v>
      </c>
    </row>
    <row r="166" ht="15.75" customHeight="1">
      <c r="A166" s="15">
        <v>1172.0</v>
      </c>
      <c r="B166" s="15" t="s">
        <v>633</v>
      </c>
      <c r="C166" s="18">
        <v>41708.0</v>
      </c>
      <c r="D166" s="18">
        <v>41712.0</v>
      </c>
      <c r="E166" s="18">
        <f t="shared" si="1"/>
        <v>41712</v>
      </c>
      <c r="F166" s="15" t="s">
        <v>55</v>
      </c>
      <c r="G166" s="15" t="s">
        <v>634</v>
      </c>
      <c r="H166" s="15" t="s">
        <v>635</v>
      </c>
      <c r="I166" s="15" t="s">
        <v>59</v>
      </c>
      <c r="J166" s="15" t="s">
        <v>60</v>
      </c>
      <c r="K166" s="15" t="s">
        <v>29</v>
      </c>
      <c r="L166" s="15" t="str">
        <f t="array" ref="L166">_xlfn.XLOOKUP(M166,reference_province_to_city!$A$2:$A$11,reference_province_to_city!$B$2:$B$11)</f>
        <v>Palembang</v>
      </c>
      <c r="M166" s="15" t="s">
        <v>13</v>
      </c>
      <c r="N166" s="15">
        <v>30111.0</v>
      </c>
      <c r="O166" s="15">
        <f t="array" ref="O166">_xlfn.XLOOKUP(M166,reference_postal_code!$B$2:$B$11,reference_postal_code!$A$2:$A$11)</f>
        <v>30111</v>
      </c>
      <c r="P166" s="15" t="s">
        <v>77</v>
      </c>
      <c r="Q166" s="15" t="s">
        <v>636</v>
      </c>
      <c r="R166" s="15" t="s">
        <v>65</v>
      </c>
      <c r="S166" s="15" t="s">
        <v>66</v>
      </c>
      <c r="T166" s="15" t="s">
        <v>637</v>
      </c>
      <c r="U166" s="28">
        <v>335700.0</v>
      </c>
      <c r="V166" s="15">
        <v>2.0</v>
      </c>
      <c r="W166" s="31">
        <v>0.0</v>
      </c>
      <c r="X166" s="28">
        <v>161136.0</v>
      </c>
    </row>
    <row r="167" ht="15.75" customHeight="1">
      <c r="A167" s="15">
        <v>2101.0</v>
      </c>
      <c r="B167" s="15" t="s">
        <v>628</v>
      </c>
      <c r="C167" s="18">
        <v>41708.0</v>
      </c>
      <c r="D167" s="18">
        <v>41715.0</v>
      </c>
      <c r="E167" s="18">
        <f t="shared" si="1"/>
        <v>41715</v>
      </c>
      <c r="F167" s="15" t="s">
        <v>55</v>
      </c>
      <c r="G167" s="15" t="s">
        <v>629</v>
      </c>
      <c r="H167" s="15" t="s">
        <v>630</v>
      </c>
      <c r="I167" s="15" t="s">
        <v>59</v>
      </c>
      <c r="J167" s="15" t="s">
        <v>60</v>
      </c>
      <c r="K167" s="15" t="s">
        <v>29</v>
      </c>
      <c r="L167" s="15" t="str">
        <f t="array" ref="L167">_xlfn.XLOOKUP(M167,reference_province_to_city!$A$2:$A$11,reference_province_to_city!$B$2:$B$11)</f>
        <v>Palembang</v>
      </c>
      <c r="M167" s="15" t="s">
        <v>13</v>
      </c>
      <c r="N167" s="15">
        <v>30111.0</v>
      </c>
      <c r="O167" s="15">
        <f t="array" ref="O167">_xlfn.XLOOKUP(M167,reference_postal_code!$B$2:$B$11,reference_postal_code!$A$2:$A$11)</f>
        <v>30111</v>
      </c>
      <c r="P167" s="15" t="s">
        <v>77</v>
      </c>
      <c r="Q167" s="15" t="s">
        <v>194</v>
      </c>
      <c r="R167" s="15" t="s">
        <v>65</v>
      </c>
      <c r="S167" s="15" t="s">
        <v>87</v>
      </c>
      <c r="T167" s="15" t="s">
        <v>195</v>
      </c>
      <c r="U167" s="28">
        <v>9546120.0</v>
      </c>
      <c r="V167" s="15">
        <v>3.0</v>
      </c>
      <c r="W167" s="31">
        <v>0.2</v>
      </c>
      <c r="X167" s="28">
        <v>-238653.0</v>
      </c>
    </row>
    <row r="168" ht="15.75" customHeight="1">
      <c r="A168" s="15">
        <v>7018.0</v>
      </c>
      <c r="B168" s="15" t="s">
        <v>638</v>
      </c>
      <c r="C168" s="18">
        <v>41709.0</v>
      </c>
      <c r="D168" s="18">
        <v>41711.0</v>
      </c>
      <c r="E168" s="18">
        <f t="shared" si="1"/>
        <v>41711</v>
      </c>
      <c r="F168" s="15" t="s">
        <v>114</v>
      </c>
      <c r="G168" s="15" t="s">
        <v>639</v>
      </c>
      <c r="H168" s="15" t="s">
        <v>640</v>
      </c>
      <c r="I168" s="15" t="s">
        <v>128</v>
      </c>
      <c r="J168" s="15" t="s">
        <v>60</v>
      </c>
      <c r="K168" s="15" t="s">
        <v>33</v>
      </c>
      <c r="L168" s="15" t="str">
        <f t="array" ref="L168">_xlfn.XLOOKUP(M168,reference_province_to_city!$A$2:$A$11,reference_province_to_city!$B$2:$B$11)</f>
        <v>Makassar</v>
      </c>
      <c r="M168" s="15" t="s">
        <v>25</v>
      </c>
      <c r="N168" s="15">
        <v>90111.0</v>
      </c>
      <c r="O168" s="15">
        <f t="array" ref="O168">_xlfn.XLOOKUP(M168,reference_postal_code!$B$2:$B$11,reference_postal_code!$A$2:$A$11)</f>
        <v>90111</v>
      </c>
      <c r="P168" s="15" t="s">
        <v>63</v>
      </c>
      <c r="Q168" s="15" t="s">
        <v>641</v>
      </c>
      <c r="R168" s="15" t="s">
        <v>65</v>
      </c>
      <c r="S168" s="15" t="s">
        <v>66</v>
      </c>
      <c r="T168" s="15" t="s">
        <v>642</v>
      </c>
      <c r="U168" s="28">
        <v>224100.0</v>
      </c>
      <c r="V168" s="15">
        <v>3.0</v>
      </c>
      <c r="W168" s="31">
        <v>0.0</v>
      </c>
      <c r="X168" s="28">
        <v>105327.0</v>
      </c>
    </row>
    <row r="169" ht="15.75" customHeight="1">
      <c r="A169" s="15">
        <v>1543.0</v>
      </c>
      <c r="B169" s="15" t="s">
        <v>643</v>
      </c>
      <c r="C169" s="18">
        <v>41709.0</v>
      </c>
      <c r="D169" s="18">
        <v>41714.0</v>
      </c>
      <c r="E169" s="18">
        <f t="shared" si="1"/>
        <v>41714</v>
      </c>
      <c r="F169" s="15" t="s">
        <v>114</v>
      </c>
      <c r="G169" s="15" t="s">
        <v>644</v>
      </c>
      <c r="H169" s="15" t="s">
        <v>645</v>
      </c>
      <c r="I169" s="15" t="s">
        <v>59</v>
      </c>
      <c r="J169" s="15" t="s">
        <v>60</v>
      </c>
      <c r="K169" s="15" t="s">
        <v>26</v>
      </c>
      <c r="L169" s="15" t="str">
        <f t="array" ref="L169">_xlfn.XLOOKUP(M169,reference_province_to_city!$A$2:$A$11,reference_province_to_city!$B$2:$B$11)</f>
        <v>Denpasar</v>
      </c>
      <c r="M169" s="15" t="s">
        <v>24</v>
      </c>
      <c r="N169" s="15">
        <v>80231.0</v>
      </c>
      <c r="O169" s="15">
        <f t="array" ref="O169">_xlfn.XLOOKUP(M169,reference_postal_code!$B$2:$B$11,reference_postal_code!$A$2:$A$11)</f>
        <v>80231</v>
      </c>
      <c r="P169" s="15" t="s">
        <v>63</v>
      </c>
      <c r="Q169" s="15" t="s">
        <v>646</v>
      </c>
      <c r="R169" s="15" t="s">
        <v>65</v>
      </c>
      <c r="S169" s="15" t="s">
        <v>103</v>
      </c>
      <c r="T169" s="15" t="s">
        <v>647</v>
      </c>
      <c r="U169" s="28">
        <v>156960.0</v>
      </c>
      <c r="V169" s="15">
        <v>6.0</v>
      </c>
      <c r="W169" s="31">
        <v>0.2</v>
      </c>
      <c r="X169" s="28">
        <v>25506.0</v>
      </c>
    </row>
    <row r="170" ht="15.75" customHeight="1">
      <c r="A170" s="15">
        <v>7015.0</v>
      </c>
      <c r="B170" s="15" t="s">
        <v>638</v>
      </c>
      <c r="C170" s="18">
        <v>41709.0</v>
      </c>
      <c r="D170" s="18">
        <v>41711.0</v>
      </c>
      <c r="E170" s="18">
        <f t="shared" si="1"/>
        <v>41711</v>
      </c>
      <c r="F170" s="15" t="s">
        <v>114</v>
      </c>
      <c r="G170" s="15" t="s">
        <v>639</v>
      </c>
      <c r="H170" s="15" t="s">
        <v>640</v>
      </c>
      <c r="I170" s="15" t="s">
        <v>128</v>
      </c>
      <c r="J170" s="15" t="s">
        <v>60</v>
      </c>
      <c r="K170" s="15" t="s">
        <v>33</v>
      </c>
      <c r="L170" s="15" t="str">
        <f t="array" ref="L170">_xlfn.XLOOKUP(M170,reference_province_to_city!$A$2:$A$11,reference_province_to_city!$B$2:$B$11)</f>
        <v>Makassar</v>
      </c>
      <c r="M170" s="15" t="s">
        <v>25</v>
      </c>
      <c r="N170" s="15">
        <v>90111.0</v>
      </c>
      <c r="O170" s="15">
        <f t="array" ref="O170">_xlfn.XLOOKUP(M170,reference_postal_code!$B$2:$B$11,reference_postal_code!$A$2:$A$11)</f>
        <v>90111</v>
      </c>
      <c r="P170" s="15" t="s">
        <v>63</v>
      </c>
      <c r="Q170" s="15" t="s">
        <v>648</v>
      </c>
      <c r="R170" s="15" t="s">
        <v>65</v>
      </c>
      <c r="S170" s="15" t="s">
        <v>222</v>
      </c>
      <c r="T170" s="15" t="s">
        <v>649</v>
      </c>
      <c r="U170" s="28">
        <v>2201400.0</v>
      </c>
      <c r="V170" s="15">
        <v>3.0</v>
      </c>
      <c r="W170" s="31">
        <v>0.0</v>
      </c>
      <c r="X170" s="28">
        <v>572364.0</v>
      </c>
    </row>
    <row r="171" ht="15.75" customHeight="1">
      <c r="A171" s="15">
        <v>7017.0</v>
      </c>
      <c r="B171" s="15" t="s">
        <v>638</v>
      </c>
      <c r="C171" s="18">
        <v>41709.0</v>
      </c>
      <c r="D171" s="18">
        <v>41711.0</v>
      </c>
      <c r="E171" s="18">
        <f t="shared" si="1"/>
        <v>41711</v>
      </c>
      <c r="F171" s="15" t="s">
        <v>114</v>
      </c>
      <c r="G171" s="15" t="s">
        <v>639</v>
      </c>
      <c r="H171" s="15" t="s">
        <v>640</v>
      </c>
      <c r="I171" s="15" t="s">
        <v>128</v>
      </c>
      <c r="J171" s="15" t="s">
        <v>60</v>
      </c>
      <c r="K171" s="15" t="s">
        <v>33</v>
      </c>
      <c r="L171" s="15" t="str">
        <f t="array" ref="L171">_xlfn.XLOOKUP(M171,reference_province_to_city!$A$2:$A$11,reference_province_to_city!$B$2:$B$11)</f>
        <v>Makassar</v>
      </c>
      <c r="M171" s="15" t="s">
        <v>25</v>
      </c>
      <c r="O171" s="15">
        <f t="array" ref="O171">_xlfn.XLOOKUP(M171,reference_postal_code!$B$2:$B$11,reference_postal_code!$A$2:$A$11)</f>
        <v>90111</v>
      </c>
      <c r="P171" s="15" t="s">
        <v>63</v>
      </c>
      <c r="Q171" s="15" t="s">
        <v>650</v>
      </c>
      <c r="R171" s="15" t="s">
        <v>110</v>
      </c>
      <c r="S171" s="15" t="s">
        <v>111</v>
      </c>
      <c r="T171" s="15" t="s">
        <v>651</v>
      </c>
      <c r="U171" s="28">
        <v>8819550.0</v>
      </c>
      <c r="V171" s="15">
        <v>3.0</v>
      </c>
      <c r="W171" s="31">
        <v>0.0</v>
      </c>
      <c r="X171" s="28">
        <v>2469474.0</v>
      </c>
    </row>
    <row r="172" ht="15.75" customHeight="1">
      <c r="A172" s="15">
        <v>7016.0</v>
      </c>
      <c r="B172" s="15" t="s">
        <v>638</v>
      </c>
      <c r="C172" s="18">
        <v>41709.0</v>
      </c>
      <c r="D172" s="18"/>
      <c r="E172" s="18">
        <f t="shared" si="1"/>
        <v>41712</v>
      </c>
      <c r="F172" s="15" t="s">
        <v>114</v>
      </c>
      <c r="G172" s="15" t="s">
        <v>639</v>
      </c>
      <c r="H172" s="15" t="s">
        <v>640</v>
      </c>
      <c r="I172" s="15" t="s">
        <v>128</v>
      </c>
      <c r="J172" s="15" t="s">
        <v>60</v>
      </c>
      <c r="K172" s="15" t="s">
        <v>33</v>
      </c>
      <c r="L172" s="15" t="str">
        <f t="array" ref="L172">_xlfn.XLOOKUP(M172,reference_province_to_city!$A$2:$A$11,reference_province_to_city!$B$2:$B$11)</f>
        <v>Makassar</v>
      </c>
      <c r="M172" s="15" t="s">
        <v>25</v>
      </c>
      <c r="N172" s="15">
        <v>90111.0</v>
      </c>
      <c r="O172" s="15">
        <f t="array" ref="O172">_xlfn.XLOOKUP(M172,reference_postal_code!$B$2:$B$11,reference_postal_code!$A$2:$A$11)</f>
        <v>90111</v>
      </c>
      <c r="P172" s="15" t="s">
        <v>63</v>
      </c>
      <c r="Q172" s="15" t="s">
        <v>402</v>
      </c>
      <c r="R172" s="15" t="s">
        <v>110</v>
      </c>
      <c r="S172" s="15" t="s">
        <v>149</v>
      </c>
      <c r="T172" s="15" t="s">
        <v>403</v>
      </c>
      <c r="U172" s="28">
        <v>494400.0</v>
      </c>
      <c r="V172" s="15">
        <v>2.0</v>
      </c>
      <c r="W172" s="31">
        <v>0.0</v>
      </c>
      <c r="X172" s="28">
        <v>212592.0</v>
      </c>
    </row>
    <row r="173" ht="15.75" customHeight="1">
      <c r="A173" s="15">
        <v>3442.0</v>
      </c>
      <c r="B173" s="15" t="s">
        <v>652</v>
      </c>
      <c r="C173" s="18">
        <v>41709.0</v>
      </c>
      <c r="D173" s="18">
        <v>41712.0</v>
      </c>
      <c r="E173" s="18">
        <f t="shared" si="1"/>
        <v>41712</v>
      </c>
      <c r="F173" s="15" t="s">
        <v>114</v>
      </c>
      <c r="G173" s="15" t="s">
        <v>653</v>
      </c>
      <c r="H173" s="15" t="s">
        <v>654</v>
      </c>
      <c r="I173" s="15" t="s">
        <v>59</v>
      </c>
      <c r="J173" s="15" t="s">
        <v>60</v>
      </c>
      <c r="K173" s="15" t="s">
        <v>26</v>
      </c>
      <c r="L173" s="15" t="str">
        <f t="array" ref="L173">_xlfn.XLOOKUP(M173,reference_province_to_city!$A$2:$A$11,reference_province_to_city!$B$2:$B$11)</f>
        <v>Denpasar</v>
      </c>
      <c r="M173" s="15" t="s">
        <v>24</v>
      </c>
      <c r="N173" s="15">
        <v>80231.0</v>
      </c>
      <c r="O173" s="15">
        <f t="array" ref="O173">_xlfn.XLOOKUP(M173,reference_postal_code!$B$2:$B$11,reference_postal_code!$A$2:$A$11)</f>
        <v>80231</v>
      </c>
      <c r="P173" s="15" t="s">
        <v>63</v>
      </c>
      <c r="Q173" s="15" t="s">
        <v>655</v>
      </c>
      <c r="R173" s="15" t="s">
        <v>65</v>
      </c>
      <c r="S173" s="15" t="s">
        <v>66</v>
      </c>
      <c r="T173" s="15" t="s">
        <v>656</v>
      </c>
      <c r="U173" s="28">
        <v>1633800.0</v>
      </c>
      <c r="V173" s="15">
        <v>14.0</v>
      </c>
      <c r="W173" s="31">
        <v>0.0</v>
      </c>
      <c r="X173" s="28">
        <v>735210.0</v>
      </c>
    </row>
    <row r="174" ht="15.75" customHeight="1">
      <c r="A174" s="15">
        <v>8300.0</v>
      </c>
      <c r="B174" s="15" t="s">
        <v>657</v>
      </c>
      <c r="C174" s="18">
        <v>41709.0</v>
      </c>
      <c r="D174" s="18">
        <v>41713.0</v>
      </c>
      <c r="E174" s="18">
        <f t="shared" si="1"/>
        <v>41713</v>
      </c>
      <c r="F174" s="15" t="s">
        <v>55</v>
      </c>
      <c r="G174" s="15" t="s">
        <v>658</v>
      </c>
      <c r="H174" s="15" t="s">
        <v>659</v>
      </c>
      <c r="I174" s="15" t="s">
        <v>59</v>
      </c>
      <c r="J174" s="15" t="s">
        <v>60</v>
      </c>
      <c r="K174" s="15" t="s">
        <v>29</v>
      </c>
      <c r="L174" s="15" t="str">
        <f t="array" ref="L174">_xlfn.XLOOKUP(M174,reference_province_to_city!$A$2:$A$11,reference_province_to_city!$B$2:$B$11)</f>
        <v>Palembang</v>
      </c>
      <c r="M174" s="15" t="s">
        <v>13</v>
      </c>
      <c r="N174" s="15">
        <v>30111.0</v>
      </c>
      <c r="O174" s="15">
        <f t="array" ref="O174">_xlfn.XLOOKUP(M174,reference_postal_code!$B$2:$B$11,reference_postal_code!$A$2:$A$11)</f>
        <v>30111</v>
      </c>
      <c r="P174" s="15" t="s">
        <v>77</v>
      </c>
      <c r="Q174" s="15" t="s">
        <v>660</v>
      </c>
      <c r="R174" s="15" t="s">
        <v>65</v>
      </c>
      <c r="S174" s="15" t="s">
        <v>93</v>
      </c>
      <c r="T174" s="15" t="s">
        <v>661</v>
      </c>
      <c r="U174" s="28">
        <v>119700.0</v>
      </c>
      <c r="V174" s="15">
        <v>3.0</v>
      </c>
      <c r="W174" s="31">
        <v>0.0</v>
      </c>
      <c r="X174" s="28">
        <v>31122.0</v>
      </c>
    </row>
    <row r="175" ht="15.75" customHeight="1">
      <c r="A175" s="15">
        <v>1542.0</v>
      </c>
      <c r="B175" s="15" t="s">
        <v>643</v>
      </c>
      <c r="C175" s="18">
        <v>41709.0</v>
      </c>
      <c r="D175" s="18">
        <v>41714.0</v>
      </c>
      <c r="E175" s="18">
        <f t="shared" si="1"/>
        <v>41714</v>
      </c>
      <c r="F175" s="15" t="s">
        <v>114</v>
      </c>
      <c r="G175" s="15" t="s">
        <v>644</v>
      </c>
      <c r="H175" s="15" t="s">
        <v>645</v>
      </c>
      <c r="I175" s="15" t="s">
        <v>59</v>
      </c>
      <c r="J175" s="15" t="s">
        <v>60</v>
      </c>
      <c r="K175" s="15" t="s">
        <v>26</v>
      </c>
      <c r="L175" s="15" t="str">
        <f t="array" ref="L175">_xlfn.XLOOKUP(M175,reference_province_to_city!$A$2:$A$11,reference_province_to_city!$B$2:$B$11)</f>
        <v>Denpasar</v>
      </c>
      <c r="M175" s="15" t="s">
        <v>24</v>
      </c>
      <c r="O175" s="15">
        <f t="array" ref="O175">_xlfn.XLOOKUP(M175,reference_postal_code!$B$2:$B$11,reference_postal_code!$A$2:$A$11)</f>
        <v>80231</v>
      </c>
      <c r="P175" s="15" t="s">
        <v>63</v>
      </c>
      <c r="Q175" s="15" t="s">
        <v>662</v>
      </c>
      <c r="R175" s="15" t="s">
        <v>106</v>
      </c>
      <c r="S175" s="15" t="s">
        <v>139</v>
      </c>
      <c r="T175" s="15" t="s">
        <v>663</v>
      </c>
      <c r="U175" s="28">
        <v>124800.0</v>
      </c>
      <c r="V175" s="15">
        <v>5.0</v>
      </c>
      <c r="W175" s="31">
        <v>0.2</v>
      </c>
      <c r="X175" s="28">
        <v>34320.0</v>
      </c>
    </row>
    <row r="176" ht="15.75" customHeight="1">
      <c r="A176" s="15">
        <v>9406.0</v>
      </c>
      <c r="B176" s="15" t="s">
        <v>664</v>
      </c>
      <c r="C176" s="18">
        <v>41712.0</v>
      </c>
      <c r="D176" s="18">
        <v>41715.0</v>
      </c>
      <c r="E176" s="18">
        <f t="shared" si="1"/>
        <v>41715</v>
      </c>
      <c r="F176" s="15" t="s">
        <v>125</v>
      </c>
      <c r="G176" s="15" t="s">
        <v>665</v>
      </c>
      <c r="H176" s="15" t="s">
        <v>666</v>
      </c>
      <c r="I176" s="15" t="s">
        <v>76</v>
      </c>
      <c r="J176" s="15" t="s">
        <v>60</v>
      </c>
      <c r="K176" s="15" t="s">
        <v>17</v>
      </c>
      <c r="L176" s="15" t="str">
        <f t="array" ref="L176">_xlfn.XLOOKUP(M176,reference_province_to_city!$A$2:$A$11,reference_province_to_city!$B$2:$B$11)</f>
        <v>Semarang</v>
      </c>
      <c r="M176" s="15" t="s">
        <v>15</v>
      </c>
      <c r="N176" s="15">
        <v>50111.0</v>
      </c>
      <c r="O176" s="15">
        <f t="array" ref="O176">_xlfn.XLOOKUP(M176,reference_postal_code!$B$2:$B$11,reference_postal_code!$A$2:$A$11)</f>
        <v>50111</v>
      </c>
      <c r="P176" s="15" t="s">
        <v>77</v>
      </c>
      <c r="Q176" s="15" t="s">
        <v>667</v>
      </c>
      <c r="R176" s="15" t="s">
        <v>110</v>
      </c>
      <c r="S176" s="15" t="s">
        <v>668</v>
      </c>
      <c r="T176" s="15" t="s">
        <v>669</v>
      </c>
      <c r="U176" s="28">
        <v>8623650.0</v>
      </c>
      <c r="V176" s="15">
        <v>2.0</v>
      </c>
      <c r="W176" s="31">
        <v>0.3</v>
      </c>
      <c r="X176" s="28">
        <v>2340705.0</v>
      </c>
    </row>
    <row r="177" ht="15.75" customHeight="1">
      <c r="A177" s="15">
        <v>4677.0</v>
      </c>
      <c r="B177" s="15" t="s">
        <v>670</v>
      </c>
      <c r="C177" s="18">
        <v>41712.0</v>
      </c>
      <c r="D177" s="18">
        <v>41717.0</v>
      </c>
      <c r="E177" s="18">
        <f t="shared" si="1"/>
        <v>41717</v>
      </c>
      <c r="F177" s="15" t="s">
        <v>55</v>
      </c>
      <c r="G177" s="15" t="s">
        <v>671</v>
      </c>
      <c r="H177" s="15" t="s">
        <v>672</v>
      </c>
      <c r="I177" s="15" t="s">
        <v>59</v>
      </c>
      <c r="J177" s="15" t="s">
        <v>60</v>
      </c>
      <c r="K177" s="15" t="s">
        <v>29</v>
      </c>
      <c r="L177" s="15" t="str">
        <f t="array" ref="L177">_xlfn.XLOOKUP(M177,reference_province_to_city!$A$2:$A$11,reference_province_to_city!$B$2:$B$11)</f>
        <v>Palembang</v>
      </c>
      <c r="M177" s="15" t="s">
        <v>13</v>
      </c>
      <c r="N177" s="15">
        <v>30111.0</v>
      </c>
      <c r="O177" s="15">
        <f t="array" ref="O177">_xlfn.XLOOKUP(M177,reference_postal_code!$B$2:$B$11,reference_postal_code!$A$2:$A$11)</f>
        <v>30111</v>
      </c>
      <c r="P177" s="15" t="s">
        <v>77</v>
      </c>
      <c r="Q177" s="15" t="s">
        <v>603</v>
      </c>
      <c r="R177" s="15" t="s">
        <v>65</v>
      </c>
      <c r="S177" s="15" t="s">
        <v>83</v>
      </c>
      <c r="T177" s="15" t="s">
        <v>604</v>
      </c>
      <c r="U177" s="28">
        <v>496320.0</v>
      </c>
      <c r="V177" s="15">
        <v>4.0</v>
      </c>
      <c r="W177" s="31">
        <v>0.2</v>
      </c>
      <c r="X177" s="28">
        <v>167508.0</v>
      </c>
    </row>
    <row r="178" ht="15.75" customHeight="1">
      <c r="A178" s="15">
        <v>4681.0</v>
      </c>
      <c r="B178" s="15" t="s">
        <v>670</v>
      </c>
      <c r="C178" s="18">
        <v>41712.0</v>
      </c>
      <c r="D178" s="18">
        <v>41717.0</v>
      </c>
      <c r="E178" s="18">
        <f t="shared" si="1"/>
        <v>41717</v>
      </c>
      <c r="F178" s="15" t="s">
        <v>55</v>
      </c>
      <c r="G178" s="15" t="s">
        <v>671</v>
      </c>
      <c r="H178" s="15" t="s">
        <v>672</v>
      </c>
      <c r="I178" s="15" t="s">
        <v>59</v>
      </c>
      <c r="J178" s="15" t="s">
        <v>60</v>
      </c>
      <c r="K178" s="15" t="s">
        <v>29</v>
      </c>
      <c r="L178" s="15" t="str">
        <f t="array" ref="L178">_xlfn.XLOOKUP(M178,reference_province_to_city!$A$2:$A$11,reference_province_to_city!$B$2:$B$11)</f>
        <v>Palembang</v>
      </c>
      <c r="M178" s="15" t="s">
        <v>13</v>
      </c>
      <c r="N178" s="15">
        <v>30111.0</v>
      </c>
      <c r="O178" s="15">
        <f t="array" ref="O178">_xlfn.XLOOKUP(M178,reference_postal_code!$B$2:$B$11,reference_postal_code!$A$2:$A$11)</f>
        <v>30111</v>
      </c>
      <c r="P178" s="15" t="s">
        <v>77</v>
      </c>
      <c r="Q178" s="15" t="s">
        <v>673</v>
      </c>
      <c r="R178" s="15" t="s">
        <v>65</v>
      </c>
      <c r="S178" s="15" t="s">
        <v>83</v>
      </c>
      <c r="T178" s="15" t="s">
        <v>674</v>
      </c>
      <c r="U178" s="28">
        <v>930720.0</v>
      </c>
      <c r="V178" s="15">
        <v>2.0</v>
      </c>
      <c r="W178" s="31">
        <v>0.2</v>
      </c>
      <c r="X178" s="28">
        <v>302484.0</v>
      </c>
    </row>
    <row r="179" ht="15.75" customHeight="1">
      <c r="A179" s="15">
        <v>4680.0</v>
      </c>
      <c r="B179" s="15" t="s">
        <v>670</v>
      </c>
      <c r="C179" s="18">
        <v>41712.0</v>
      </c>
      <c r="D179" s="18">
        <v>41717.0</v>
      </c>
      <c r="E179" s="18">
        <f t="shared" si="1"/>
        <v>41717</v>
      </c>
      <c r="F179" s="15" t="s">
        <v>55</v>
      </c>
      <c r="G179" s="15" t="s">
        <v>671</v>
      </c>
      <c r="H179" s="15" t="s">
        <v>672</v>
      </c>
      <c r="I179" s="15" t="s">
        <v>59</v>
      </c>
      <c r="J179" s="15" t="s">
        <v>60</v>
      </c>
      <c r="K179" s="15" t="s">
        <v>29</v>
      </c>
      <c r="L179" s="15" t="str">
        <f t="array" ref="L179">_xlfn.XLOOKUP(M179,reference_province_to_city!$A$2:$A$11,reference_province_to_city!$B$2:$B$11)</f>
        <v>Palembang</v>
      </c>
      <c r="M179" s="15" t="s">
        <v>13</v>
      </c>
      <c r="N179" s="15">
        <v>30111.0</v>
      </c>
      <c r="O179" s="15">
        <f t="array" ref="O179">_xlfn.XLOOKUP(M179,reference_postal_code!$B$2:$B$11,reference_postal_code!$A$2:$A$11)</f>
        <v>30111</v>
      </c>
      <c r="P179" s="15" t="s">
        <v>77</v>
      </c>
      <c r="Q179" s="15" t="s">
        <v>675</v>
      </c>
      <c r="R179" s="15" t="s">
        <v>65</v>
      </c>
      <c r="S179" s="15" t="s">
        <v>87</v>
      </c>
      <c r="T179" s="15" t="s">
        <v>676</v>
      </c>
      <c r="U179" s="28">
        <v>320400.0</v>
      </c>
      <c r="V179" s="15">
        <v>2.0</v>
      </c>
      <c r="W179" s="31">
        <v>0.0</v>
      </c>
      <c r="X179" s="28">
        <v>86508.0</v>
      </c>
    </row>
    <row r="180" ht="15.75" customHeight="1">
      <c r="A180" s="15">
        <v>1892.0</v>
      </c>
      <c r="B180" s="15" t="s">
        <v>677</v>
      </c>
      <c r="C180" s="18">
        <v>41712.0</v>
      </c>
      <c r="D180" s="18">
        <v>41716.0</v>
      </c>
      <c r="E180" s="18">
        <f t="shared" si="1"/>
        <v>41716</v>
      </c>
      <c r="F180" s="15" t="s">
        <v>55</v>
      </c>
      <c r="G180" s="15" t="s">
        <v>678</v>
      </c>
      <c r="H180" s="15" t="s">
        <v>679</v>
      </c>
      <c r="I180" s="15" t="s">
        <v>128</v>
      </c>
      <c r="J180" s="15" t="s">
        <v>60</v>
      </c>
      <c r="K180" s="15" t="s">
        <v>31</v>
      </c>
      <c r="L180" s="15" t="str">
        <f t="array" ref="L180">_xlfn.XLOOKUP(M180,reference_province_to_city!$A$2:$A$11,reference_province_to_city!$B$2:$B$11)</f>
        <v>Balikpapan</v>
      </c>
      <c r="M180" s="15" t="s">
        <v>21</v>
      </c>
      <c r="N180" s="15">
        <v>76114.0</v>
      </c>
      <c r="O180" s="15">
        <f t="array" ref="O180">_xlfn.XLOOKUP(M180,reference_postal_code!$B$2:$B$11,reference_postal_code!$A$2:$A$11)</f>
        <v>76114</v>
      </c>
      <c r="P180" s="15" t="s">
        <v>166</v>
      </c>
      <c r="Q180" s="15" t="s">
        <v>680</v>
      </c>
      <c r="R180" s="15" t="s">
        <v>65</v>
      </c>
      <c r="S180" s="15" t="s">
        <v>93</v>
      </c>
      <c r="T180" s="15" t="s">
        <v>681</v>
      </c>
      <c r="U180" s="28">
        <v>50700.0</v>
      </c>
      <c r="V180" s="15">
        <v>1.0</v>
      </c>
      <c r="W180" s="31">
        <v>0.0</v>
      </c>
      <c r="X180" s="28">
        <v>18759.0</v>
      </c>
    </row>
    <row r="181" ht="15.75" customHeight="1">
      <c r="A181" s="15">
        <v>2841.0</v>
      </c>
      <c r="B181" s="15" t="s">
        <v>682</v>
      </c>
      <c r="C181" s="18">
        <v>41712.0</v>
      </c>
      <c r="D181" s="18">
        <v>41717.0</v>
      </c>
      <c r="E181" s="18">
        <f t="shared" si="1"/>
        <v>41717</v>
      </c>
      <c r="F181" s="15" t="s">
        <v>55</v>
      </c>
      <c r="G181" s="15" t="s">
        <v>683</v>
      </c>
      <c r="H181" s="15" t="s">
        <v>684</v>
      </c>
      <c r="I181" s="15" t="s">
        <v>76</v>
      </c>
      <c r="J181" s="15" t="s">
        <v>60</v>
      </c>
      <c r="K181" s="15" t="s">
        <v>31</v>
      </c>
      <c r="L181" s="15" t="str">
        <f t="array" ref="L181">_xlfn.XLOOKUP(M181,reference_province_to_city!$A$2:$A$11,reference_province_to_city!$B$2:$B$11)</f>
        <v>Balikpapan</v>
      </c>
      <c r="M181" s="15" t="s">
        <v>21</v>
      </c>
      <c r="N181" s="15">
        <v>76114.0</v>
      </c>
      <c r="O181" s="15">
        <f t="array" ref="O181">_xlfn.XLOOKUP(M181,reference_postal_code!$B$2:$B$11,reference_postal_code!$A$2:$A$11)</f>
        <v>76114</v>
      </c>
      <c r="P181" s="15" t="s">
        <v>166</v>
      </c>
      <c r="Q181" s="15" t="s">
        <v>685</v>
      </c>
      <c r="R181" s="15" t="s">
        <v>106</v>
      </c>
      <c r="S181" s="15" t="s">
        <v>107</v>
      </c>
      <c r="T181" s="15" t="s">
        <v>686</v>
      </c>
      <c r="U181" s="28">
        <v>1.70988E7</v>
      </c>
      <c r="V181" s="15">
        <v>4.0</v>
      </c>
      <c r="W181" s="31">
        <v>0.0</v>
      </c>
      <c r="X181" s="28">
        <v>4274700.0</v>
      </c>
    </row>
    <row r="182" ht="15.75" customHeight="1">
      <c r="A182" s="15">
        <v>4678.0</v>
      </c>
      <c r="B182" s="15" t="s">
        <v>670</v>
      </c>
      <c r="C182" s="18">
        <v>41712.0</v>
      </c>
      <c r="D182" s="18">
        <v>41717.0</v>
      </c>
      <c r="E182" s="18">
        <f t="shared" si="1"/>
        <v>41717</v>
      </c>
      <c r="F182" s="15" t="s">
        <v>55</v>
      </c>
      <c r="G182" s="15" t="s">
        <v>671</v>
      </c>
      <c r="H182" s="15" t="s">
        <v>672</v>
      </c>
      <c r="I182" s="15" t="s">
        <v>59</v>
      </c>
      <c r="J182" s="15" t="s">
        <v>60</v>
      </c>
      <c r="K182" s="15" t="s">
        <v>29</v>
      </c>
      <c r="L182" s="15" t="str">
        <f t="array" ref="L182">_xlfn.XLOOKUP(M182,reference_province_to_city!$A$2:$A$11,reference_province_to_city!$B$2:$B$11)</f>
        <v>Palembang</v>
      </c>
      <c r="M182" s="15" t="s">
        <v>13</v>
      </c>
      <c r="N182" s="15">
        <v>30111.0</v>
      </c>
      <c r="O182" s="15">
        <f t="array" ref="O182">_xlfn.XLOOKUP(M182,reference_postal_code!$B$2:$B$11,reference_postal_code!$A$2:$A$11)</f>
        <v>30111</v>
      </c>
      <c r="P182" s="15" t="s">
        <v>77</v>
      </c>
      <c r="Q182" s="15" t="s">
        <v>687</v>
      </c>
      <c r="R182" s="15" t="s">
        <v>65</v>
      </c>
      <c r="S182" s="15" t="s">
        <v>87</v>
      </c>
      <c r="T182" s="15" t="s">
        <v>688</v>
      </c>
      <c r="U182" s="28">
        <v>1214700.0</v>
      </c>
      <c r="V182" s="15">
        <v>1.0</v>
      </c>
      <c r="W182" s="31">
        <v>0.0</v>
      </c>
      <c r="X182" s="28">
        <v>48588.0</v>
      </c>
    </row>
    <row r="183" ht="15.75" customHeight="1">
      <c r="A183" s="15">
        <v>4679.0</v>
      </c>
      <c r="B183" s="15" t="s">
        <v>670</v>
      </c>
      <c r="C183" s="18">
        <v>41712.0</v>
      </c>
      <c r="D183" s="18">
        <v>41717.0</v>
      </c>
      <c r="E183" s="18">
        <f t="shared" si="1"/>
        <v>41717</v>
      </c>
      <c r="F183" s="15" t="s">
        <v>55</v>
      </c>
      <c r="G183" s="15" t="s">
        <v>671</v>
      </c>
      <c r="H183" s="15" t="s">
        <v>672</v>
      </c>
      <c r="I183" s="15" t="s">
        <v>59</v>
      </c>
      <c r="J183" s="15" t="s">
        <v>60</v>
      </c>
      <c r="K183" s="15" t="s">
        <v>29</v>
      </c>
      <c r="L183" s="15" t="str">
        <f t="array" ref="L183">_xlfn.XLOOKUP(M183,reference_province_to_city!$A$2:$A$11,reference_province_to_city!$B$2:$B$11)</f>
        <v>Palembang</v>
      </c>
      <c r="M183" s="15" t="s">
        <v>13</v>
      </c>
      <c r="N183" s="15">
        <v>30111.0</v>
      </c>
      <c r="O183" s="15">
        <f t="array" ref="O183">_xlfn.XLOOKUP(M183,reference_postal_code!$B$2:$B$11,reference_postal_code!$A$2:$A$11)</f>
        <v>30111</v>
      </c>
      <c r="P183" s="15" t="s">
        <v>77</v>
      </c>
      <c r="Q183" s="15" t="s">
        <v>689</v>
      </c>
      <c r="R183" s="15" t="s">
        <v>110</v>
      </c>
      <c r="S183" s="15" t="s">
        <v>149</v>
      </c>
      <c r="T183" s="15" t="s">
        <v>690</v>
      </c>
      <c r="U183" s="28">
        <v>1242000.0</v>
      </c>
      <c r="V183" s="15">
        <v>12.0</v>
      </c>
      <c r="W183" s="31">
        <v>0.0</v>
      </c>
      <c r="X183" s="28">
        <v>99360.0</v>
      </c>
    </row>
    <row r="184" ht="15.75" customHeight="1">
      <c r="A184" s="15">
        <v>9407.0</v>
      </c>
      <c r="B184" s="15" t="s">
        <v>664</v>
      </c>
      <c r="C184" s="18">
        <v>41712.0</v>
      </c>
      <c r="D184" s="18">
        <v>41715.0</v>
      </c>
      <c r="E184" s="18">
        <f t="shared" si="1"/>
        <v>41715</v>
      </c>
      <c r="F184" s="15" t="s">
        <v>125</v>
      </c>
      <c r="G184" s="15" t="s">
        <v>665</v>
      </c>
      <c r="H184" s="15" t="s">
        <v>666</v>
      </c>
      <c r="I184" s="15" t="s">
        <v>76</v>
      </c>
      <c r="J184" s="15" t="s">
        <v>60</v>
      </c>
      <c r="K184" s="15" t="s">
        <v>17</v>
      </c>
      <c r="L184" s="15" t="str">
        <f t="array" ref="L184">_xlfn.XLOOKUP(M184,reference_province_to_city!$A$2:$A$11,reference_province_to_city!$B$2:$B$11)</f>
        <v>Semarang</v>
      </c>
      <c r="M184" s="15" t="s">
        <v>15</v>
      </c>
      <c r="N184" s="15">
        <v>50111.0</v>
      </c>
      <c r="O184" s="15">
        <f t="array" ref="O184">_xlfn.XLOOKUP(M184,reference_postal_code!$B$2:$B$11,reference_postal_code!$A$2:$A$11)</f>
        <v>50111</v>
      </c>
      <c r="P184" s="15" t="s">
        <v>77</v>
      </c>
      <c r="Q184" s="15" t="s">
        <v>691</v>
      </c>
      <c r="R184" s="15" t="s">
        <v>65</v>
      </c>
      <c r="S184" s="15" t="s">
        <v>66</v>
      </c>
      <c r="T184" s="15" t="s">
        <v>692</v>
      </c>
      <c r="U184" s="28">
        <v>126720.0</v>
      </c>
      <c r="V184" s="15">
        <v>2.0</v>
      </c>
      <c r="W184" s="31">
        <v>0.2</v>
      </c>
      <c r="X184" s="28">
        <v>39600.0</v>
      </c>
    </row>
    <row r="185" ht="15.75" customHeight="1">
      <c r="A185" s="15">
        <v>1891.0</v>
      </c>
      <c r="B185" s="15" t="s">
        <v>677</v>
      </c>
      <c r="C185" s="18">
        <v>41712.0</v>
      </c>
      <c r="D185" s="18">
        <v>41716.0</v>
      </c>
      <c r="E185" s="18">
        <f t="shared" si="1"/>
        <v>41716</v>
      </c>
      <c r="F185" s="15" t="s">
        <v>55</v>
      </c>
      <c r="G185" s="15" t="s">
        <v>678</v>
      </c>
      <c r="H185" s="15" t="s">
        <v>679</v>
      </c>
      <c r="I185" s="15" t="s">
        <v>128</v>
      </c>
      <c r="J185" s="15" t="s">
        <v>60</v>
      </c>
      <c r="K185" s="15" t="s">
        <v>31</v>
      </c>
      <c r="L185" s="15" t="str">
        <f t="array" ref="L185">_xlfn.XLOOKUP(M185,reference_province_to_city!$A$2:$A$11,reference_province_to_city!$B$2:$B$11)</f>
        <v>Balikpapan</v>
      </c>
      <c r="M185" s="15" t="s">
        <v>21</v>
      </c>
      <c r="N185" s="15">
        <v>76114.0</v>
      </c>
      <c r="O185" s="15">
        <f t="array" ref="O185">_xlfn.XLOOKUP(M185,reference_postal_code!$B$2:$B$11,reference_postal_code!$A$2:$A$11)</f>
        <v>76114</v>
      </c>
      <c r="P185" s="15" t="s">
        <v>166</v>
      </c>
      <c r="Q185" s="15" t="s">
        <v>343</v>
      </c>
      <c r="R185" s="15" t="s">
        <v>65</v>
      </c>
      <c r="S185" s="15" t="s">
        <v>66</v>
      </c>
      <c r="T185" s="15" t="s">
        <v>344</v>
      </c>
      <c r="U185" s="28">
        <v>158400.0</v>
      </c>
      <c r="V185" s="15">
        <v>2.0</v>
      </c>
      <c r="W185" s="31">
        <v>0.0</v>
      </c>
      <c r="X185" s="28">
        <v>71280.0</v>
      </c>
    </row>
    <row r="186" ht="15.75" customHeight="1">
      <c r="A186" s="15">
        <v>9515.0</v>
      </c>
      <c r="B186" s="15" t="s">
        <v>693</v>
      </c>
      <c r="C186" s="18">
        <v>41712.0</v>
      </c>
      <c r="D186" s="18">
        <v>41716.0</v>
      </c>
      <c r="E186" s="18">
        <f t="shared" si="1"/>
        <v>41716</v>
      </c>
      <c r="F186" s="15" t="s">
        <v>55</v>
      </c>
      <c r="G186" s="15" t="s">
        <v>694</v>
      </c>
      <c r="H186" s="15" t="s">
        <v>695</v>
      </c>
      <c r="I186" s="15" t="s">
        <v>76</v>
      </c>
      <c r="J186" s="15" t="s">
        <v>60</v>
      </c>
      <c r="K186" s="15" t="s">
        <v>696</v>
      </c>
      <c r="L186" s="15" t="str">
        <f t="array" ref="L186">_xlfn.XLOOKUP(M186,reference_province_to_city!$A$2:$A$11,reference_province_to_city!$B$2:$B$11)</f>
        <v>Palembang</v>
      </c>
      <c r="M186" s="15" t="s">
        <v>13</v>
      </c>
      <c r="N186" s="15">
        <v>30111.0</v>
      </c>
      <c r="O186" s="15">
        <f t="array" ref="O186">_xlfn.XLOOKUP(M186,reference_postal_code!$B$2:$B$11,reference_postal_code!$A$2:$A$11)</f>
        <v>30111</v>
      </c>
      <c r="P186" s="15" t="s">
        <v>77</v>
      </c>
      <c r="Q186" s="15" t="s">
        <v>697</v>
      </c>
      <c r="R186" s="15" t="s">
        <v>65</v>
      </c>
      <c r="S186" s="15" t="s">
        <v>66</v>
      </c>
      <c r="T186" s="15" t="s">
        <v>698</v>
      </c>
      <c r="U186" s="28">
        <v>1365840.0</v>
      </c>
      <c r="V186" s="15">
        <v>6.0</v>
      </c>
      <c r="W186" s="31">
        <v>0.2</v>
      </c>
      <c r="X186" s="28">
        <v>478044.0</v>
      </c>
    </row>
    <row r="187" ht="15.75" customHeight="1">
      <c r="A187" s="15">
        <v>603.0</v>
      </c>
      <c r="B187" s="15" t="s">
        <v>699</v>
      </c>
      <c r="C187" s="18">
        <v>41713.0</v>
      </c>
      <c r="D187" s="18">
        <v>41717.0</v>
      </c>
      <c r="E187" s="18">
        <f t="shared" si="1"/>
        <v>41717</v>
      </c>
      <c r="F187" s="15" t="s">
        <v>55</v>
      </c>
      <c r="G187" s="15" t="s">
        <v>700</v>
      </c>
      <c r="H187" s="15" t="s">
        <v>701</v>
      </c>
      <c r="I187" s="15" t="s">
        <v>59</v>
      </c>
      <c r="J187" s="15" t="s">
        <v>60</v>
      </c>
      <c r="K187" s="15" t="s">
        <v>31</v>
      </c>
      <c r="L187" s="15" t="str">
        <f t="array" ref="L187">_xlfn.XLOOKUP(M187,reference_province_to_city!$A$2:$A$11,reference_province_to_city!$B$2:$B$11)</f>
        <v>Balikpapan</v>
      </c>
      <c r="M187" s="15" t="s">
        <v>21</v>
      </c>
      <c r="N187" s="15">
        <v>76114.0</v>
      </c>
      <c r="O187" s="15">
        <f t="array" ref="O187">_xlfn.XLOOKUP(M187,reference_postal_code!$B$2:$B$11,reference_postal_code!$A$2:$A$11)</f>
        <v>76114</v>
      </c>
      <c r="P187" s="15" t="s">
        <v>166</v>
      </c>
      <c r="Q187" s="15" t="s">
        <v>702</v>
      </c>
      <c r="R187" s="15" t="s">
        <v>65</v>
      </c>
      <c r="S187" s="15" t="s">
        <v>87</v>
      </c>
      <c r="T187" s="15" t="s">
        <v>703</v>
      </c>
      <c r="U187" s="28">
        <v>2141640.0</v>
      </c>
      <c r="V187" s="15">
        <v>1.0</v>
      </c>
      <c r="W187" s="31">
        <v>0.2</v>
      </c>
      <c r="X187" s="28">
        <v>267705.0</v>
      </c>
    </row>
    <row r="188" ht="15.75" customHeight="1">
      <c r="A188" s="15">
        <v>606.0</v>
      </c>
      <c r="B188" s="15" t="s">
        <v>699</v>
      </c>
      <c r="C188" s="18">
        <v>41713.0</v>
      </c>
      <c r="D188" s="18">
        <v>41717.0</v>
      </c>
      <c r="E188" s="18">
        <f t="shared" si="1"/>
        <v>41717</v>
      </c>
      <c r="F188" s="15" t="s">
        <v>55</v>
      </c>
      <c r="G188" s="15" t="s">
        <v>700</v>
      </c>
      <c r="H188" s="15" t="s">
        <v>701</v>
      </c>
      <c r="I188" s="15" t="s">
        <v>59</v>
      </c>
      <c r="J188" s="15" t="s">
        <v>60</v>
      </c>
      <c r="K188" s="15" t="s">
        <v>31</v>
      </c>
      <c r="L188" s="15" t="str">
        <f t="array" ref="L188">_xlfn.XLOOKUP(M188,reference_province_to_city!$A$2:$A$11,reference_province_to_city!$B$2:$B$11)</f>
        <v>Balikpapan</v>
      </c>
      <c r="M188" s="15" t="s">
        <v>21</v>
      </c>
      <c r="N188" s="15">
        <v>76114.0</v>
      </c>
      <c r="O188" s="15">
        <f t="array" ref="O188">_xlfn.XLOOKUP(M188,reference_postal_code!$B$2:$B$11,reference_postal_code!$A$2:$A$11)</f>
        <v>76114</v>
      </c>
      <c r="P188" s="15" t="s">
        <v>166</v>
      </c>
      <c r="Q188" s="15" t="s">
        <v>704</v>
      </c>
      <c r="R188" s="15" t="s">
        <v>65</v>
      </c>
      <c r="S188" s="15" t="s">
        <v>83</v>
      </c>
      <c r="T188" s="15" t="s">
        <v>705</v>
      </c>
      <c r="U188" s="28">
        <v>647820.0</v>
      </c>
      <c r="V188" s="15">
        <v>4.0</v>
      </c>
      <c r="W188" s="31">
        <v>0.7</v>
      </c>
      <c r="X188" s="28">
        <v>-475068.0</v>
      </c>
    </row>
    <row r="189" ht="15.75" customHeight="1">
      <c r="A189" s="15">
        <v>605.0</v>
      </c>
      <c r="B189" s="15" t="s">
        <v>699</v>
      </c>
      <c r="C189" s="18">
        <v>41713.0</v>
      </c>
      <c r="D189" s="18">
        <v>41717.0</v>
      </c>
      <c r="E189" s="18">
        <f t="shared" si="1"/>
        <v>41717</v>
      </c>
      <c r="F189" s="15" t="s">
        <v>55</v>
      </c>
      <c r="G189" s="15" t="s">
        <v>700</v>
      </c>
      <c r="H189" s="15" t="s">
        <v>701</v>
      </c>
      <c r="I189" s="15" t="s">
        <v>59</v>
      </c>
      <c r="J189" s="15" t="s">
        <v>60</v>
      </c>
      <c r="K189" s="15" t="s">
        <v>31</v>
      </c>
      <c r="L189" s="15" t="str">
        <f t="array" ref="L189">_xlfn.XLOOKUP(M189,reference_province_to_city!$A$2:$A$11,reference_province_to_city!$B$2:$B$11)</f>
        <v>Balikpapan</v>
      </c>
      <c r="M189" s="15" t="s">
        <v>21</v>
      </c>
      <c r="N189" s="15">
        <v>76114.0</v>
      </c>
      <c r="O189" s="15">
        <f t="array" ref="O189">_xlfn.XLOOKUP(M189,reference_postal_code!$B$2:$B$11,reference_postal_code!$A$2:$A$11)</f>
        <v>76114</v>
      </c>
      <c r="P189" s="15" t="s">
        <v>166</v>
      </c>
      <c r="Q189" s="15" t="s">
        <v>706</v>
      </c>
      <c r="R189" s="15" t="s">
        <v>65</v>
      </c>
      <c r="S189" s="15" t="s">
        <v>83</v>
      </c>
      <c r="T189" s="15" t="s">
        <v>707</v>
      </c>
      <c r="U189" s="28">
        <v>108270.0</v>
      </c>
      <c r="V189" s="15">
        <v>3.0</v>
      </c>
      <c r="W189" s="31">
        <v>0.7</v>
      </c>
      <c r="X189" s="28">
        <v>-83007.0</v>
      </c>
    </row>
    <row r="190" ht="15.75" customHeight="1">
      <c r="A190" s="15">
        <v>604.0</v>
      </c>
      <c r="B190" s="15" t="s">
        <v>699</v>
      </c>
      <c r="C190" s="18">
        <v>41713.0</v>
      </c>
      <c r="D190" s="18">
        <v>41717.0</v>
      </c>
      <c r="E190" s="18">
        <f t="shared" si="1"/>
        <v>41717</v>
      </c>
      <c r="F190" s="15" t="s">
        <v>55</v>
      </c>
      <c r="G190" s="15" t="s">
        <v>700</v>
      </c>
      <c r="H190" s="15" t="s">
        <v>701</v>
      </c>
      <c r="I190" s="15" t="s">
        <v>59</v>
      </c>
      <c r="J190" s="15" t="s">
        <v>60</v>
      </c>
      <c r="K190" s="15" t="s">
        <v>31</v>
      </c>
      <c r="L190" s="15" t="str">
        <f t="array" ref="L190">_xlfn.XLOOKUP(M190,reference_province_to_city!$A$2:$A$11,reference_province_to_city!$B$2:$B$11)</f>
        <v>Balikpapan</v>
      </c>
      <c r="M190" s="15" t="s">
        <v>21</v>
      </c>
      <c r="N190" s="15">
        <v>76114.0</v>
      </c>
      <c r="O190" s="15">
        <f t="array" ref="O190">_xlfn.XLOOKUP(M190,reference_postal_code!$B$2:$B$11,reference_postal_code!$A$2:$A$11)</f>
        <v>76114</v>
      </c>
      <c r="P190" s="15" t="s">
        <v>166</v>
      </c>
      <c r="Q190" s="15" t="s">
        <v>708</v>
      </c>
      <c r="R190" s="15" t="s">
        <v>106</v>
      </c>
      <c r="S190" s="15" t="s">
        <v>139</v>
      </c>
      <c r="T190" s="15" t="s">
        <v>709</v>
      </c>
      <c r="U190" s="28">
        <v>685440.0</v>
      </c>
      <c r="V190" s="15">
        <v>3.0</v>
      </c>
      <c r="W190" s="31">
        <v>0.2</v>
      </c>
      <c r="X190" s="28">
        <v>77112.0</v>
      </c>
    </row>
    <row r="191" ht="15.75" customHeight="1">
      <c r="A191" s="15">
        <v>607.0</v>
      </c>
      <c r="B191" s="15" t="s">
        <v>699</v>
      </c>
      <c r="C191" s="18">
        <v>41713.0</v>
      </c>
      <c r="D191" s="18">
        <v>41717.0</v>
      </c>
      <c r="E191" s="18">
        <f t="shared" si="1"/>
        <v>41717</v>
      </c>
      <c r="F191" s="15" t="s">
        <v>55</v>
      </c>
      <c r="G191" s="15" t="s">
        <v>700</v>
      </c>
      <c r="H191" s="15" t="s">
        <v>701</v>
      </c>
      <c r="I191" s="15" t="s">
        <v>59</v>
      </c>
      <c r="J191" s="15" t="s">
        <v>60</v>
      </c>
      <c r="K191" s="15" t="s">
        <v>31</v>
      </c>
      <c r="L191" s="15" t="str">
        <f t="array" ref="L191">_xlfn.XLOOKUP(M191,reference_province_to_city!$A$2:$A$11,reference_province_to_city!$B$2:$B$11)</f>
        <v>Balikpapan</v>
      </c>
      <c r="M191" s="15" t="s">
        <v>21</v>
      </c>
      <c r="N191" s="15">
        <v>76114.0</v>
      </c>
      <c r="O191" s="15">
        <f t="array" ref="O191">_xlfn.XLOOKUP(M191,reference_postal_code!$B$2:$B$11,reference_postal_code!$A$2:$A$11)</f>
        <v>76114</v>
      </c>
      <c r="P191" s="15" t="s">
        <v>166</v>
      </c>
      <c r="Q191" s="15" t="s">
        <v>710</v>
      </c>
      <c r="R191" s="15" t="s">
        <v>65</v>
      </c>
      <c r="S191" s="15" t="s">
        <v>66</v>
      </c>
      <c r="T191" s="15" t="s">
        <v>711</v>
      </c>
      <c r="U191" s="28">
        <v>1978560.0</v>
      </c>
      <c r="V191" s="15">
        <v>3.0</v>
      </c>
      <c r="W191" s="31">
        <v>0.2</v>
      </c>
      <c r="X191" s="28">
        <v>717228.0</v>
      </c>
    </row>
    <row r="192" ht="15.75" customHeight="1">
      <c r="A192" s="15">
        <v>3453.0</v>
      </c>
      <c r="B192" s="15" t="s">
        <v>712</v>
      </c>
      <c r="C192" s="18">
        <v>41714.0</v>
      </c>
      <c r="D192" s="18">
        <v>41719.0</v>
      </c>
      <c r="E192" s="18">
        <f t="shared" si="1"/>
        <v>41719</v>
      </c>
      <c r="F192" s="15" t="s">
        <v>114</v>
      </c>
      <c r="G192" s="15" t="s">
        <v>545</v>
      </c>
      <c r="H192" s="15" t="s">
        <v>546</v>
      </c>
      <c r="I192" s="15" t="s">
        <v>76</v>
      </c>
      <c r="J192" s="15" t="s">
        <v>60</v>
      </c>
      <c r="K192" s="15" t="s">
        <v>26</v>
      </c>
      <c r="L192" s="15" t="str">
        <f t="array" ref="L192">_xlfn.XLOOKUP(M192,reference_province_to_city!$A$2:$A$11,reference_province_to_city!$B$2:$B$11)</f>
        <v>Denpasar</v>
      </c>
      <c r="M192" s="15" t="s">
        <v>24</v>
      </c>
      <c r="N192" s="15">
        <v>80231.0</v>
      </c>
      <c r="O192" s="15">
        <f t="array" ref="O192">_xlfn.XLOOKUP(M192,reference_postal_code!$B$2:$B$11,reference_postal_code!$A$2:$A$11)</f>
        <v>80231</v>
      </c>
      <c r="P192" s="15" t="s">
        <v>63</v>
      </c>
      <c r="Q192" s="15" t="s">
        <v>713</v>
      </c>
      <c r="R192" s="15" t="s">
        <v>110</v>
      </c>
      <c r="S192" s="15" t="s">
        <v>111</v>
      </c>
      <c r="T192" s="15" t="s">
        <v>714</v>
      </c>
      <c r="U192" s="28">
        <v>7078800.0</v>
      </c>
      <c r="V192" s="15">
        <v>2.0</v>
      </c>
      <c r="W192" s="31">
        <v>0.2</v>
      </c>
      <c r="X192" s="28">
        <v>442425.0</v>
      </c>
    </row>
    <row r="193" ht="15.75" customHeight="1">
      <c r="A193" s="15">
        <v>8011.0</v>
      </c>
      <c r="B193" s="15" t="s">
        <v>715</v>
      </c>
      <c r="C193" s="18">
        <v>41715.0</v>
      </c>
      <c r="D193" s="18">
        <v>41718.0</v>
      </c>
      <c r="E193" s="18">
        <f t="shared" si="1"/>
        <v>41718</v>
      </c>
      <c r="F193" s="15" t="s">
        <v>114</v>
      </c>
      <c r="G193" s="15" t="s">
        <v>716</v>
      </c>
      <c r="H193" s="15" t="s">
        <v>717</v>
      </c>
      <c r="I193" s="15" t="s">
        <v>128</v>
      </c>
      <c r="J193" s="15" t="s">
        <v>60</v>
      </c>
      <c r="K193" s="15" t="s">
        <v>19</v>
      </c>
      <c r="L193" s="15" t="str">
        <f t="array" ref="L193">_xlfn.XLOOKUP(M193,reference_province_to_city!$A$2:$A$11,reference_province_to_city!$B$2:$B$11)</f>
        <v>Yogyakarta</v>
      </c>
      <c r="M193" s="15" t="s">
        <v>18</v>
      </c>
      <c r="N193" s="15">
        <v>55111.0</v>
      </c>
      <c r="O193" s="15">
        <f t="array" ref="O193">_xlfn.XLOOKUP(M193,reference_postal_code!$B$2:$B$11,reference_postal_code!$A$2:$A$11)</f>
        <v>55111</v>
      </c>
      <c r="P193" s="15" t="s">
        <v>77</v>
      </c>
      <c r="Q193" s="15" t="s">
        <v>718</v>
      </c>
      <c r="R193" s="15" t="s">
        <v>65</v>
      </c>
      <c r="S193" s="15" t="s">
        <v>66</v>
      </c>
      <c r="T193" s="15" t="s">
        <v>719</v>
      </c>
      <c r="U193" s="28">
        <v>1899360.0</v>
      </c>
      <c r="V193" s="15">
        <v>6.0</v>
      </c>
      <c r="W193" s="31">
        <v>0.2</v>
      </c>
      <c r="X193" s="28">
        <v>617292.0</v>
      </c>
    </row>
    <row r="194" ht="15.75" customHeight="1">
      <c r="A194" s="15">
        <v>1348.0</v>
      </c>
      <c r="B194" s="15" t="s">
        <v>720</v>
      </c>
      <c r="C194" s="18">
        <v>41715.0</v>
      </c>
      <c r="D194" s="18">
        <v>41722.0</v>
      </c>
      <c r="E194" s="18">
        <f t="shared" si="1"/>
        <v>41722</v>
      </c>
      <c r="F194" s="15" t="s">
        <v>55</v>
      </c>
      <c r="G194" s="15" t="s">
        <v>721</v>
      </c>
      <c r="H194" s="15" t="s">
        <v>722</v>
      </c>
      <c r="I194" s="15" t="s">
        <v>59</v>
      </c>
      <c r="J194" s="15" t="s">
        <v>60</v>
      </c>
      <c r="K194" s="15" t="s">
        <v>22</v>
      </c>
      <c r="L194" s="15" t="str">
        <f t="array" ref="L194">_xlfn.XLOOKUP(M194,reference_province_to_city!$A$2:$A$11,reference_province_to_city!$B$2:$B$11)</f>
        <v>Surabaya</v>
      </c>
      <c r="M194" s="15" t="s">
        <v>20</v>
      </c>
      <c r="N194" s="15">
        <v>60231.0</v>
      </c>
      <c r="O194" s="15">
        <f t="array" ref="O194">_xlfn.XLOOKUP(M194,reference_postal_code!$B$2:$B$11,reference_postal_code!$A$2:$A$11)</f>
        <v>60231</v>
      </c>
      <c r="P194" s="15" t="s">
        <v>166</v>
      </c>
      <c r="Q194" s="15" t="s">
        <v>723</v>
      </c>
      <c r="R194" s="15" t="s">
        <v>65</v>
      </c>
      <c r="S194" s="15" t="s">
        <v>93</v>
      </c>
      <c r="T194" s="15" t="s">
        <v>724</v>
      </c>
      <c r="U194" s="28">
        <v>295200.0</v>
      </c>
      <c r="V194" s="15">
        <v>6.0</v>
      </c>
      <c r="W194" s="31">
        <v>0.0</v>
      </c>
      <c r="X194" s="28">
        <v>85608.0</v>
      </c>
    </row>
    <row r="195" ht="15.75" customHeight="1">
      <c r="A195" s="15">
        <v>1349.0</v>
      </c>
      <c r="B195" s="15" t="s">
        <v>720</v>
      </c>
      <c r="C195" s="18">
        <v>41715.0</v>
      </c>
      <c r="D195" s="18">
        <v>41722.0</v>
      </c>
      <c r="E195" s="18">
        <f t="shared" si="1"/>
        <v>41722</v>
      </c>
      <c r="F195" s="15" t="s">
        <v>55</v>
      </c>
      <c r="G195" s="15" t="s">
        <v>721</v>
      </c>
      <c r="H195" s="15" t="s">
        <v>722</v>
      </c>
      <c r="I195" s="15" t="s">
        <v>59</v>
      </c>
      <c r="J195" s="15" t="s">
        <v>60</v>
      </c>
      <c r="K195" s="15" t="s">
        <v>22</v>
      </c>
      <c r="L195" s="15" t="str">
        <f t="array" ref="L195">_xlfn.XLOOKUP(M195,reference_province_to_city!$A$2:$A$11,reference_province_to_city!$B$2:$B$11)</f>
        <v>Surabaya</v>
      </c>
      <c r="M195" s="15" t="s">
        <v>20</v>
      </c>
      <c r="N195" s="15">
        <v>60231.0</v>
      </c>
      <c r="O195" s="15">
        <f t="array" ref="O195">_xlfn.XLOOKUP(M195,reference_postal_code!$B$2:$B$11,reference_postal_code!$A$2:$A$11)</f>
        <v>60231</v>
      </c>
      <c r="P195" s="15" t="s">
        <v>166</v>
      </c>
      <c r="Q195" s="15" t="s">
        <v>316</v>
      </c>
      <c r="R195" s="15" t="s">
        <v>65</v>
      </c>
      <c r="S195" s="15" t="s">
        <v>83</v>
      </c>
      <c r="T195" s="15" t="s">
        <v>317</v>
      </c>
      <c r="U195" s="28">
        <v>801000.0</v>
      </c>
      <c r="V195" s="15">
        <v>10.0</v>
      </c>
      <c r="W195" s="31">
        <v>0.0</v>
      </c>
      <c r="X195" s="28">
        <v>376470.0</v>
      </c>
    </row>
    <row r="196" ht="15.75" customHeight="1">
      <c r="A196" s="15">
        <v>2359.0</v>
      </c>
      <c r="B196" s="15" t="s">
        <v>725</v>
      </c>
      <c r="C196" s="18">
        <v>41715.0</v>
      </c>
      <c r="D196" s="18">
        <v>41719.0</v>
      </c>
      <c r="E196" s="18">
        <f t="shared" si="1"/>
        <v>41719</v>
      </c>
      <c r="F196" s="15" t="s">
        <v>55</v>
      </c>
      <c r="G196" s="15" t="s">
        <v>726</v>
      </c>
      <c r="H196" s="15" t="s">
        <v>727</v>
      </c>
      <c r="I196" s="15" t="s">
        <v>128</v>
      </c>
      <c r="J196" s="15" t="s">
        <v>60</v>
      </c>
      <c r="K196" s="15" t="s">
        <v>14</v>
      </c>
      <c r="L196" s="15" t="str">
        <f t="array" ref="L196">_xlfn.XLOOKUP(M196,reference_province_to_city!$A$2:$A$11,reference_province_to_city!$B$2:$B$11)</f>
        <v>Bandung</v>
      </c>
      <c r="M196" s="15" t="s">
        <v>12</v>
      </c>
      <c r="N196" s="15">
        <v>40111.0</v>
      </c>
      <c r="O196" s="15">
        <f t="array" ref="O196">_xlfn.XLOOKUP(M196,reference_postal_code!$B$2:$B$11,reference_postal_code!$A$2:$A$11)</f>
        <v>40111</v>
      </c>
      <c r="P196" s="15" t="s">
        <v>117</v>
      </c>
      <c r="Q196" s="15" t="s">
        <v>728</v>
      </c>
      <c r="R196" s="15" t="s">
        <v>106</v>
      </c>
      <c r="S196" s="15" t="s">
        <v>218</v>
      </c>
      <c r="T196" s="15" t="s">
        <v>729</v>
      </c>
      <c r="U196" s="28">
        <v>1.607364E7</v>
      </c>
      <c r="V196" s="15">
        <v>4.0</v>
      </c>
      <c r="W196" s="31">
        <v>0.4</v>
      </c>
      <c r="X196" s="28">
        <v>-8304714.0</v>
      </c>
    </row>
    <row r="197" ht="15.75" customHeight="1">
      <c r="A197" s="15">
        <v>7431.0</v>
      </c>
      <c r="B197" s="15" t="s">
        <v>730</v>
      </c>
      <c r="C197" s="18">
        <v>41715.0</v>
      </c>
      <c r="D197" s="18">
        <v>41719.0</v>
      </c>
      <c r="E197" s="18">
        <f t="shared" si="1"/>
        <v>41719</v>
      </c>
      <c r="F197" s="15" t="s">
        <v>55</v>
      </c>
      <c r="G197" s="15" t="s">
        <v>382</v>
      </c>
      <c r="H197" s="15" t="s">
        <v>383</v>
      </c>
      <c r="I197" s="15" t="s">
        <v>128</v>
      </c>
      <c r="J197" s="15" t="s">
        <v>60</v>
      </c>
      <c r="K197" s="15" t="s">
        <v>19</v>
      </c>
      <c r="L197" s="15" t="str">
        <f t="array" ref="L197">_xlfn.XLOOKUP(M197,reference_province_to_city!$A$2:$A$11,reference_province_to_city!$B$2:$B$11)</f>
        <v>Yogyakarta</v>
      </c>
      <c r="M197" s="15" t="s">
        <v>18</v>
      </c>
      <c r="N197" s="15">
        <v>55111.0</v>
      </c>
      <c r="O197" s="15">
        <f t="array" ref="O197">_xlfn.XLOOKUP(M197,reference_postal_code!$B$2:$B$11,reference_postal_code!$A$2:$A$11)</f>
        <v>55111</v>
      </c>
      <c r="P197" s="15" t="s">
        <v>77</v>
      </c>
      <c r="Q197" s="15" t="s">
        <v>731</v>
      </c>
      <c r="R197" s="15" t="s">
        <v>65</v>
      </c>
      <c r="S197" s="15" t="s">
        <v>66</v>
      </c>
      <c r="T197" s="15" t="s">
        <v>732</v>
      </c>
      <c r="U197" s="28">
        <v>240000.0</v>
      </c>
      <c r="V197" s="15">
        <v>4.0</v>
      </c>
      <c r="W197" s="31">
        <v>0.0</v>
      </c>
      <c r="X197" s="28">
        <v>115200.0</v>
      </c>
    </row>
    <row r="198" ht="15.75" customHeight="1">
      <c r="A198" s="15">
        <v>1350.0</v>
      </c>
      <c r="B198" s="15" t="s">
        <v>720</v>
      </c>
      <c r="C198" s="18">
        <v>41715.0</v>
      </c>
      <c r="D198" s="18">
        <v>41722.0</v>
      </c>
      <c r="E198" s="18">
        <f t="shared" si="1"/>
        <v>41722</v>
      </c>
      <c r="F198" s="15" t="s">
        <v>55</v>
      </c>
      <c r="G198" s="15" t="s">
        <v>721</v>
      </c>
      <c r="H198" s="15" t="s">
        <v>722</v>
      </c>
      <c r="I198" s="15" t="s">
        <v>59</v>
      </c>
      <c r="J198" s="15" t="s">
        <v>60</v>
      </c>
      <c r="K198" s="15" t="s">
        <v>22</v>
      </c>
      <c r="L198" s="15" t="str">
        <f t="array" ref="L198">_xlfn.XLOOKUP(M198,reference_province_to_city!$A$2:$A$11,reference_province_to_city!$B$2:$B$11)</f>
        <v>Surabaya</v>
      </c>
      <c r="M198" s="15" t="s">
        <v>20</v>
      </c>
      <c r="N198" s="15">
        <v>60231.0</v>
      </c>
      <c r="O198" s="15">
        <f t="array" ref="O198">_xlfn.XLOOKUP(M198,reference_postal_code!$B$2:$B$11,reference_postal_code!$A$2:$A$11)</f>
        <v>60231</v>
      </c>
      <c r="P198" s="15" t="s">
        <v>166</v>
      </c>
      <c r="Q198" s="15" t="s">
        <v>733</v>
      </c>
      <c r="R198" s="15" t="s">
        <v>65</v>
      </c>
      <c r="S198" s="15" t="s">
        <v>83</v>
      </c>
      <c r="T198" s="15" t="s">
        <v>734</v>
      </c>
      <c r="U198" s="28">
        <v>538200.0</v>
      </c>
      <c r="V198" s="15">
        <v>6.0</v>
      </c>
      <c r="W198" s="31">
        <v>0.0</v>
      </c>
      <c r="X198" s="28">
        <v>258336.0</v>
      </c>
    </row>
    <row r="199" ht="15.75" customHeight="1">
      <c r="A199" s="15">
        <v>2362.0</v>
      </c>
      <c r="B199" s="15" t="s">
        <v>725</v>
      </c>
      <c r="C199" s="18">
        <v>41715.0</v>
      </c>
      <c r="D199" s="18">
        <v>41719.0</v>
      </c>
      <c r="E199" s="18">
        <f t="shared" si="1"/>
        <v>41719</v>
      </c>
      <c r="F199" s="15" t="s">
        <v>55</v>
      </c>
      <c r="G199" s="15" t="s">
        <v>726</v>
      </c>
      <c r="H199" s="15" t="s">
        <v>727</v>
      </c>
      <c r="I199" s="15" t="s">
        <v>128</v>
      </c>
      <c r="J199" s="15" t="s">
        <v>60</v>
      </c>
      <c r="K199" s="15" t="s">
        <v>14</v>
      </c>
      <c r="L199" s="15" t="str">
        <f t="array" ref="L199">_xlfn.XLOOKUP(M199,reference_province_to_city!$A$2:$A$11,reference_province_to_city!$B$2:$B$11)</f>
        <v>Bandung</v>
      </c>
      <c r="M199" s="15" t="s">
        <v>12</v>
      </c>
      <c r="N199" s="15">
        <v>40111.0</v>
      </c>
      <c r="O199" s="15">
        <f t="array" ref="O199">_xlfn.XLOOKUP(M199,reference_postal_code!$B$2:$B$11,reference_postal_code!$A$2:$A$11)</f>
        <v>40111</v>
      </c>
      <c r="P199" s="15" t="s">
        <v>117</v>
      </c>
      <c r="Q199" s="15" t="s">
        <v>735</v>
      </c>
      <c r="R199" s="15" t="s">
        <v>65</v>
      </c>
      <c r="S199" s="15" t="s">
        <v>66</v>
      </c>
      <c r="T199" s="15" t="s">
        <v>736</v>
      </c>
      <c r="U199" s="28">
        <v>2325600.0</v>
      </c>
      <c r="V199" s="15">
        <v>4.0</v>
      </c>
      <c r="W199" s="31">
        <v>0.0</v>
      </c>
      <c r="X199" s="28">
        <v>1139544.0</v>
      </c>
    </row>
    <row r="200" ht="15.75" customHeight="1">
      <c r="A200" s="15">
        <v>5102.0</v>
      </c>
      <c r="B200" s="15" t="s">
        <v>737</v>
      </c>
      <c r="C200" s="18">
        <v>41715.0</v>
      </c>
      <c r="D200" s="18">
        <v>41715.0</v>
      </c>
      <c r="E200" s="18">
        <f t="shared" si="1"/>
        <v>41715</v>
      </c>
      <c r="F200" s="15" t="s">
        <v>466</v>
      </c>
      <c r="G200" s="15" t="s">
        <v>738</v>
      </c>
      <c r="H200" s="15" t="s">
        <v>739</v>
      </c>
      <c r="I200" s="15" t="s">
        <v>59</v>
      </c>
      <c r="J200" s="15" t="s">
        <v>60</v>
      </c>
      <c r="K200" s="15" t="s">
        <v>17</v>
      </c>
      <c r="L200" s="15" t="str">
        <f t="array" ref="L200">_xlfn.XLOOKUP(M200,reference_province_to_city!$A$2:$A$11,reference_province_to_city!$B$2:$B$11)</f>
        <v>Semarang</v>
      </c>
      <c r="M200" s="15" t="s">
        <v>15</v>
      </c>
      <c r="N200" s="15">
        <v>50111.0</v>
      </c>
      <c r="O200" s="15">
        <f t="array" ref="O200">_xlfn.XLOOKUP(M200,reference_postal_code!$B$2:$B$11,reference_postal_code!$A$2:$A$11)</f>
        <v>50111</v>
      </c>
      <c r="P200" s="15" t="s">
        <v>77</v>
      </c>
      <c r="Q200" s="15" t="s">
        <v>740</v>
      </c>
      <c r="R200" s="15" t="s">
        <v>65</v>
      </c>
      <c r="S200" s="15" t="s">
        <v>66</v>
      </c>
      <c r="T200" s="15" t="s">
        <v>741</v>
      </c>
      <c r="U200" s="28">
        <v>77760.0</v>
      </c>
      <c r="V200" s="15">
        <v>1.0</v>
      </c>
      <c r="W200" s="31">
        <v>0.2</v>
      </c>
      <c r="X200" s="28">
        <v>28188.0</v>
      </c>
    </row>
    <row r="201" ht="15.75" customHeight="1">
      <c r="A201" s="15">
        <v>1346.0</v>
      </c>
      <c r="B201" s="15" t="s">
        <v>720</v>
      </c>
      <c r="C201" s="18">
        <v>41715.0</v>
      </c>
      <c r="D201" s="18">
        <v>41722.0</v>
      </c>
      <c r="E201" s="18">
        <f t="shared" si="1"/>
        <v>41722</v>
      </c>
      <c r="F201" s="15" t="s">
        <v>55</v>
      </c>
      <c r="G201" s="15" t="s">
        <v>721</v>
      </c>
      <c r="H201" s="15" t="s">
        <v>722</v>
      </c>
      <c r="I201" s="15" t="s">
        <v>59</v>
      </c>
      <c r="J201" s="15" t="s">
        <v>60</v>
      </c>
      <c r="K201" s="15" t="s">
        <v>22</v>
      </c>
      <c r="L201" s="15" t="str">
        <f t="array" ref="L201">_xlfn.XLOOKUP(M201,reference_province_to_city!$A$2:$A$11,reference_province_to_city!$B$2:$B$11)</f>
        <v>Surabaya</v>
      </c>
      <c r="M201" s="15" t="s">
        <v>20</v>
      </c>
      <c r="N201" s="15">
        <v>60231.0</v>
      </c>
      <c r="O201" s="15">
        <f t="array" ref="O201">_xlfn.XLOOKUP(M201,reference_postal_code!$B$2:$B$11,reference_postal_code!$A$2:$A$11)</f>
        <v>60231</v>
      </c>
      <c r="P201" s="15" t="s">
        <v>166</v>
      </c>
      <c r="Q201" s="15" t="s">
        <v>742</v>
      </c>
      <c r="R201" s="15" t="s">
        <v>65</v>
      </c>
      <c r="S201" s="15" t="s">
        <v>222</v>
      </c>
      <c r="T201" s="15" t="s">
        <v>743</v>
      </c>
      <c r="U201" s="28">
        <v>1406700.0</v>
      </c>
      <c r="V201" s="15">
        <v>2.0</v>
      </c>
      <c r="W201" s="31">
        <v>0.0</v>
      </c>
      <c r="X201" s="28">
        <v>548613.0</v>
      </c>
    </row>
    <row r="202" ht="15.75" customHeight="1">
      <c r="A202" s="15">
        <v>2360.0</v>
      </c>
      <c r="B202" s="15" t="s">
        <v>725</v>
      </c>
      <c r="C202" s="18">
        <v>41715.0</v>
      </c>
      <c r="D202" s="18">
        <v>41719.0</v>
      </c>
      <c r="E202" s="18">
        <f t="shared" si="1"/>
        <v>41719</v>
      </c>
      <c r="F202" s="15" t="s">
        <v>55</v>
      </c>
      <c r="G202" s="15" t="s">
        <v>726</v>
      </c>
      <c r="H202" s="15" t="s">
        <v>727</v>
      </c>
      <c r="I202" s="15" t="s">
        <v>128</v>
      </c>
      <c r="J202" s="15" t="s">
        <v>60</v>
      </c>
      <c r="K202" s="15" t="s">
        <v>14</v>
      </c>
      <c r="L202" s="15" t="str">
        <f t="array" ref="L202">_xlfn.XLOOKUP(M202,reference_province_to_city!$A$2:$A$11,reference_province_to_city!$B$2:$B$11)</f>
        <v>Bandung</v>
      </c>
      <c r="M202" s="15" t="s">
        <v>12</v>
      </c>
      <c r="N202" s="15">
        <v>40111.0</v>
      </c>
      <c r="O202" s="15">
        <f t="array" ref="O202">_xlfn.XLOOKUP(M202,reference_postal_code!$B$2:$B$11,reference_postal_code!$A$2:$A$11)</f>
        <v>40111</v>
      </c>
      <c r="P202" s="15" t="s">
        <v>117</v>
      </c>
      <c r="Q202" s="15" t="s">
        <v>744</v>
      </c>
      <c r="R202" s="15" t="s">
        <v>106</v>
      </c>
      <c r="S202" s="15" t="s">
        <v>218</v>
      </c>
      <c r="T202" s="15" t="s">
        <v>745</v>
      </c>
      <c r="U202" s="28">
        <v>9208620.0</v>
      </c>
      <c r="V202" s="15">
        <v>3.0</v>
      </c>
      <c r="W202" s="31">
        <v>0.4</v>
      </c>
      <c r="X202" s="28">
        <v>-1841724.0</v>
      </c>
    </row>
    <row r="203" ht="15.75" customHeight="1">
      <c r="A203" s="15">
        <v>7430.0</v>
      </c>
      <c r="B203" s="15" t="s">
        <v>730</v>
      </c>
      <c r="C203" s="18">
        <v>41715.0</v>
      </c>
      <c r="D203" s="18">
        <v>41719.0</v>
      </c>
      <c r="E203" s="18">
        <f t="shared" si="1"/>
        <v>41719</v>
      </c>
      <c r="F203" s="15" t="s">
        <v>55</v>
      </c>
      <c r="G203" s="15" t="s">
        <v>382</v>
      </c>
      <c r="H203" s="15" t="s">
        <v>383</v>
      </c>
      <c r="I203" s="15" t="s">
        <v>128</v>
      </c>
      <c r="J203" s="15" t="s">
        <v>60</v>
      </c>
      <c r="K203" s="15" t="s">
        <v>19</v>
      </c>
      <c r="L203" s="15" t="str">
        <f t="array" ref="L203">_xlfn.XLOOKUP(M203,reference_province_to_city!$A$2:$A$11,reference_province_to_city!$B$2:$B$11)</f>
        <v>Yogyakarta</v>
      </c>
      <c r="M203" s="15" t="s">
        <v>18</v>
      </c>
      <c r="N203" s="15">
        <v>55111.0</v>
      </c>
      <c r="O203" s="15">
        <f t="array" ref="O203">_xlfn.XLOOKUP(M203,reference_postal_code!$B$2:$B$11,reference_postal_code!$A$2:$A$11)</f>
        <v>55111</v>
      </c>
      <c r="P203" s="15" t="s">
        <v>77</v>
      </c>
      <c r="Q203" s="15" t="s">
        <v>746</v>
      </c>
      <c r="R203" s="15" t="s">
        <v>65</v>
      </c>
      <c r="S203" s="15" t="s">
        <v>66</v>
      </c>
      <c r="T203" s="15" t="s">
        <v>747</v>
      </c>
      <c r="U203" s="28">
        <v>194400.0</v>
      </c>
      <c r="V203" s="15">
        <v>2.0</v>
      </c>
      <c r="W203" s="31">
        <v>0.0</v>
      </c>
      <c r="X203" s="28">
        <v>95256.0</v>
      </c>
    </row>
    <row r="204" ht="15.75" customHeight="1">
      <c r="A204" s="15">
        <v>2361.0</v>
      </c>
      <c r="B204" s="15" t="s">
        <v>725</v>
      </c>
      <c r="C204" s="18">
        <v>41715.0</v>
      </c>
      <c r="D204" s="18">
        <v>41719.0</v>
      </c>
      <c r="E204" s="18">
        <f t="shared" si="1"/>
        <v>41719</v>
      </c>
      <c r="F204" s="15" t="s">
        <v>55</v>
      </c>
      <c r="G204" s="15" t="s">
        <v>726</v>
      </c>
      <c r="H204" s="15" t="s">
        <v>727</v>
      </c>
      <c r="I204" s="15" t="s">
        <v>128</v>
      </c>
      <c r="J204" s="15" t="s">
        <v>60</v>
      </c>
      <c r="K204" s="15" t="s">
        <v>14</v>
      </c>
      <c r="L204" s="15" t="str">
        <f t="array" ref="L204">_xlfn.XLOOKUP(M204,reference_province_to_city!$A$2:$A$11,reference_province_to_city!$B$2:$B$11)</f>
        <v>Bandung</v>
      </c>
      <c r="M204" s="15" t="s">
        <v>12</v>
      </c>
      <c r="N204" s="15">
        <v>40111.0</v>
      </c>
      <c r="O204" s="15">
        <f t="array" ref="O204">_xlfn.XLOOKUP(M204,reference_postal_code!$B$2:$B$11,reference_postal_code!$A$2:$A$11)</f>
        <v>40111</v>
      </c>
      <c r="P204" s="15" t="s">
        <v>117</v>
      </c>
      <c r="Q204" s="15" t="s">
        <v>748</v>
      </c>
      <c r="R204" s="15" t="s">
        <v>65</v>
      </c>
      <c r="S204" s="15" t="s">
        <v>66</v>
      </c>
      <c r="T204" s="15" t="s">
        <v>749</v>
      </c>
      <c r="U204" s="28">
        <v>522900.0</v>
      </c>
      <c r="V204" s="15">
        <v>7.0</v>
      </c>
      <c r="W204" s="31">
        <v>0.0</v>
      </c>
      <c r="X204" s="28">
        <v>245763.0</v>
      </c>
    </row>
    <row r="205" ht="15.75" customHeight="1">
      <c r="A205" s="15">
        <v>7429.0</v>
      </c>
      <c r="B205" s="15" t="s">
        <v>730</v>
      </c>
      <c r="C205" s="18">
        <v>41715.0</v>
      </c>
      <c r="D205" s="18">
        <v>41719.0</v>
      </c>
      <c r="E205" s="18">
        <f t="shared" si="1"/>
        <v>41719</v>
      </c>
      <c r="F205" s="15" t="s">
        <v>55</v>
      </c>
      <c r="G205" s="15" t="s">
        <v>382</v>
      </c>
      <c r="H205" s="15" t="s">
        <v>383</v>
      </c>
      <c r="I205" s="15" t="s">
        <v>128</v>
      </c>
      <c r="J205" s="15" t="s">
        <v>60</v>
      </c>
      <c r="K205" s="15" t="s">
        <v>19</v>
      </c>
      <c r="L205" s="15" t="str">
        <f t="array" ref="L205">_xlfn.XLOOKUP(M205,reference_province_to_city!$A$2:$A$11,reference_province_to_city!$B$2:$B$11)</f>
        <v>Yogyakarta</v>
      </c>
      <c r="M205" s="15" t="s">
        <v>18</v>
      </c>
      <c r="N205" s="15">
        <v>55111.0</v>
      </c>
      <c r="O205" s="15">
        <f t="array" ref="O205">_xlfn.XLOOKUP(M205,reference_postal_code!$B$2:$B$11,reference_postal_code!$A$2:$A$11)</f>
        <v>55111</v>
      </c>
      <c r="P205" s="15" t="s">
        <v>77</v>
      </c>
      <c r="Q205" s="15" t="s">
        <v>750</v>
      </c>
      <c r="R205" s="15" t="s">
        <v>65</v>
      </c>
      <c r="S205" s="15" t="s">
        <v>83</v>
      </c>
      <c r="T205" s="15" t="s">
        <v>751</v>
      </c>
      <c r="U205" s="28">
        <v>456600.0</v>
      </c>
      <c r="V205" s="15">
        <v>2.0</v>
      </c>
      <c r="W205" s="31">
        <v>0.0</v>
      </c>
      <c r="X205" s="28">
        <v>223734.0</v>
      </c>
    </row>
    <row r="206" ht="15.75" customHeight="1">
      <c r="A206" s="15">
        <v>5103.0</v>
      </c>
      <c r="B206" s="15" t="s">
        <v>737</v>
      </c>
      <c r="C206" s="18">
        <v>41715.0</v>
      </c>
      <c r="D206" s="18">
        <v>41715.0</v>
      </c>
      <c r="E206" s="18">
        <f t="shared" si="1"/>
        <v>41715</v>
      </c>
      <c r="F206" s="15" t="s">
        <v>466</v>
      </c>
      <c r="G206" s="15" t="s">
        <v>738</v>
      </c>
      <c r="H206" s="15" t="s">
        <v>739</v>
      </c>
      <c r="I206" s="15" t="s">
        <v>59</v>
      </c>
      <c r="J206" s="15" t="s">
        <v>60</v>
      </c>
      <c r="K206" s="15" t="s">
        <v>17</v>
      </c>
      <c r="L206" s="15" t="str">
        <f t="array" ref="L206">_xlfn.XLOOKUP(M206,reference_province_to_city!$A$2:$A$11,reference_province_to_city!$B$2:$B$11)</f>
        <v>Semarang</v>
      </c>
      <c r="M206" s="15" t="s">
        <v>15</v>
      </c>
      <c r="N206" s="15">
        <v>50111.0</v>
      </c>
      <c r="O206" s="15">
        <f t="array" ref="O206">_xlfn.XLOOKUP(M206,reference_postal_code!$B$2:$B$11,reference_postal_code!$A$2:$A$11)</f>
        <v>50111</v>
      </c>
      <c r="P206" s="15" t="s">
        <v>77</v>
      </c>
      <c r="Q206" s="15" t="s">
        <v>752</v>
      </c>
      <c r="R206" s="15" t="s">
        <v>65</v>
      </c>
      <c r="S206" s="15" t="s">
        <v>66</v>
      </c>
      <c r="T206" s="15" t="s">
        <v>753</v>
      </c>
      <c r="U206" s="28">
        <v>233280.0</v>
      </c>
      <c r="V206" s="15">
        <v>3.0</v>
      </c>
      <c r="W206" s="31">
        <v>0.2</v>
      </c>
      <c r="X206" s="28">
        <v>81648.0</v>
      </c>
    </row>
    <row r="207" ht="15.75" customHeight="1">
      <c r="A207" s="15">
        <v>5101.0</v>
      </c>
      <c r="B207" s="15" t="s">
        <v>737</v>
      </c>
      <c r="C207" s="18">
        <v>41715.0</v>
      </c>
      <c r="D207" s="18">
        <v>41715.0</v>
      </c>
      <c r="E207" s="18">
        <f t="shared" si="1"/>
        <v>41715</v>
      </c>
      <c r="F207" s="15" t="s">
        <v>466</v>
      </c>
      <c r="G207" s="15" t="s">
        <v>738</v>
      </c>
      <c r="H207" s="15" t="s">
        <v>739</v>
      </c>
      <c r="I207" s="15" t="s">
        <v>59</v>
      </c>
      <c r="J207" s="15" t="s">
        <v>60</v>
      </c>
      <c r="K207" s="15" t="s">
        <v>17</v>
      </c>
      <c r="L207" s="15" t="str">
        <f t="array" ref="L207">_xlfn.XLOOKUP(M207,reference_province_to_city!$A$2:$A$11,reference_province_to_city!$B$2:$B$11)</f>
        <v>Semarang</v>
      </c>
      <c r="M207" s="15" t="s">
        <v>15</v>
      </c>
      <c r="N207" s="15">
        <v>50111.0</v>
      </c>
      <c r="O207" s="15">
        <f t="array" ref="O207">_xlfn.XLOOKUP(M207,reference_postal_code!$B$2:$B$11,reference_postal_code!$A$2:$A$11)</f>
        <v>50111</v>
      </c>
      <c r="P207" s="15" t="s">
        <v>77</v>
      </c>
      <c r="Q207" s="15" t="s">
        <v>754</v>
      </c>
      <c r="R207" s="15" t="s">
        <v>65</v>
      </c>
      <c r="S207" s="15" t="s">
        <v>93</v>
      </c>
      <c r="T207" s="15" t="s">
        <v>755</v>
      </c>
      <c r="U207" s="28">
        <v>66720.0</v>
      </c>
      <c r="V207" s="15">
        <v>2.0</v>
      </c>
      <c r="W207" s="31">
        <v>0.2</v>
      </c>
      <c r="X207" s="28">
        <v>5004.0</v>
      </c>
    </row>
    <row r="208" ht="15.75" customHeight="1">
      <c r="A208" s="15">
        <v>2358.0</v>
      </c>
      <c r="B208" s="15" t="s">
        <v>725</v>
      </c>
      <c r="C208" s="18">
        <v>41715.0</v>
      </c>
      <c r="D208" s="18">
        <v>41719.0</v>
      </c>
      <c r="E208" s="18">
        <f t="shared" si="1"/>
        <v>41719</v>
      </c>
      <c r="F208" s="15" t="s">
        <v>55</v>
      </c>
      <c r="G208" s="15" t="s">
        <v>726</v>
      </c>
      <c r="H208" s="15" t="s">
        <v>727</v>
      </c>
      <c r="I208" s="15" t="s">
        <v>128</v>
      </c>
      <c r="J208" s="15" t="s">
        <v>60</v>
      </c>
      <c r="K208" s="15" t="s">
        <v>14</v>
      </c>
      <c r="L208" s="15" t="str">
        <f t="array" ref="L208">_xlfn.XLOOKUP(M208,reference_province_to_city!$A$2:$A$11,reference_province_to_city!$B$2:$B$11)</f>
        <v>Bandung</v>
      </c>
      <c r="M208" s="15" t="s">
        <v>12</v>
      </c>
      <c r="N208" s="15">
        <v>40111.0</v>
      </c>
      <c r="O208" s="15">
        <f t="array" ref="O208">_xlfn.XLOOKUP(M208,reference_postal_code!$B$2:$B$11,reference_postal_code!$A$2:$A$11)</f>
        <v>40111</v>
      </c>
      <c r="P208" s="15" t="s">
        <v>117</v>
      </c>
      <c r="Q208" s="15" t="s">
        <v>756</v>
      </c>
      <c r="R208" s="15" t="s">
        <v>106</v>
      </c>
      <c r="S208" s="15" t="s">
        <v>218</v>
      </c>
      <c r="T208" s="15" t="s">
        <v>757</v>
      </c>
      <c r="U208" s="28">
        <v>2.369619E7</v>
      </c>
      <c r="V208" s="15">
        <v>7.0</v>
      </c>
      <c r="W208" s="31">
        <v>0.4</v>
      </c>
      <c r="X208" s="28">
        <v>-6713920.0</v>
      </c>
    </row>
    <row r="209" ht="15.75" customHeight="1">
      <c r="A209" s="15">
        <v>7432.0</v>
      </c>
      <c r="B209" s="15" t="s">
        <v>730</v>
      </c>
      <c r="C209" s="18">
        <v>41715.0</v>
      </c>
      <c r="D209" s="18">
        <v>41719.0</v>
      </c>
      <c r="E209" s="18">
        <f t="shared" si="1"/>
        <v>41719</v>
      </c>
      <c r="F209" s="15" t="s">
        <v>55</v>
      </c>
      <c r="G209" s="15" t="s">
        <v>382</v>
      </c>
      <c r="H209" s="15" t="s">
        <v>383</v>
      </c>
      <c r="I209" s="15" t="s">
        <v>128</v>
      </c>
      <c r="J209" s="15" t="s">
        <v>60</v>
      </c>
      <c r="K209" s="15" t="s">
        <v>19</v>
      </c>
      <c r="L209" s="15" t="str">
        <f t="array" ref="L209">_xlfn.XLOOKUP(M209,reference_province_to_city!$A$2:$A$11,reference_province_to_city!$B$2:$B$11)</f>
        <v>Yogyakarta</v>
      </c>
      <c r="M209" s="15" t="s">
        <v>18</v>
      </c>
      <c r="N209" s="15">
        <v>55111.0</v>
      </c>
      <c r="O209" s="15">
        <f t="array" ref="O209">_xlfn.XLOOKUP(M209,reference_postal_code!$B$2:$B$11,reference_postal_code!$A$2:$A$11)</f>
        <v>55111</v>
      </c>
      <c r="P209" s="15" t="s">
        <v>77</v>
      </c>
      <c r="Q209" s="15" t="s">
        <v>758</v>
      </c>
      <c r="R209" s="15" t="s">
        <v>65</v>
      </c>
      <c r="S209" s="15" t="s">
        <v>222</v>
      </c>
      <c r="T209" s="15" t="s">
        <v>759</v>
      </c>
      <c r="U209" s="28">
        <v>490050.0</v>
      </c>
      <c r="V209" s="15">
        <v>3.0</v>
      </c>
      <c r="W209" s="31">
        <v>0.0</v>
      </c>
      <c r="X209" s="28">
        <v>127413.0</v>
      </c>
    </row>
    <row r="210" ht="15.75" customHeight="1">
      <c r="A210" s="15">
        <v>1347.0</v>
      </c>
      <c r="B210" s="15" t="s">
        <v>720</v>
      </c>
      <c r="C210" s="18">
        <v>41715.0</v>
      </c>
      <c r="D210" s="18">
        <v>41722.0</v>
      </c>
      <c r="E210" s="18">
        <f t="shared" si="1"/>
        <v>41722</v>
      </c>
      <c r="F210" s="15" t="s">
        <v>55</v>
      </c>
      <c r="G210" s="15" t="s">
        <v>721</v>
      </c>
      <c r="H210" s="15" t="s">
        <v>722</v>
      </c>
      <c r="I210" s="15" t="s">
        <v>59</v>
      </c>
      <c r="J210" s="15" t="s">
        <v>60</v>
      </c>
      <c r="K210" s="15" t="s">
        <v>22</v>
      </c>
      <c r="L210" s="15" t="str">
        <f t="array" ref="L210">_xlfn.XLOOKUP(M210,reference_province_to_city!$A$2:$A$11,reference_province_to_city!$B$2:$B$11)</f>
        <v>Surabaya</v>
      </c>
      <c r="M210" s="15" t="s">
        <v>20</v>
      </c>
      <c r="N210" s="15">
        <v>60231.0</v>
      </c>
      <c r="O210" s="15">
        <f t="array" ref="O210">_xlfn.XLOOKUP(M210,reference_postal_code!$B$2:$B$11,reference_postal_code!$A$2:$A$11)</f>
        <v>60231</v>
      </c>
      <c r="P210" s="15" t="s">
        <v>166</v>
      </c>
      <c r="Q210" s="15" t="s">
        <v>439</v>
      </c>
      <c r="R210" s="15" t="s">
        <v>65</v>
      </c>
      <c r="S210" s="15" t="s">
        <v>66</v>
      </c>
      <c r="T210" s="15" t="s">
        <v>440</v>
      </c>
      <c r="U210" s="28">
        <v>707700.0</v>
      </c>
      <c r="V210" s="15">
        <v>7.0</v>
      </c>
      <c r="W210" s="31">
        <v>0.0</v>
      </c>
      <c r="X210" s="28">
        <v>353850.0</v>
      </c>
    </row>
    <row r="211" ht="15.75" customHeight="1">
      <c r="A211" s="15">
        <v>7428.0</v>
      </c>
      <c r="B211" s="15" t="s">
        <v>730</v>
      </c>
      <c r="C211" s="18">
        <v>41715.0</v>
      </c>
      <c r="D211" s="18"/>
      <c r="E211" s="18">
        <f t="shared" si="1"/>
        <v>41718</v>
      </c>
      <c r="F211" s="15" t="s">
        <v>55</v>
      </c>
      <c r="G211" s="15" t="s">
        <v>382</v>
      </c>
      <c r="H211" s="15" t="s">
        <v>383</v>
      </c>
      <c r="I211" s="15" t="s">
        <v>128</v>
      </c>
      <c r="J211" s="15" t="s">
        <v>60</v>
      </c>
      <c r="K211" s="15" t="s">
        <v>19</v>
      </c>
      <c r="L211" s="15" t="str">
        <f t="array" ref="L211">_xlfn.XLOOKUP(M211,reference_province_to_city!$A$2:$A$11,reference_province_to_city!$B$2:$B$11)</f>
        <v>Yogyakarta</v>
      </c>
      <c r="M211" s="15" t="s">
        <v>18</v>
      </c>
      <c r="N211" s="15">
        <v>55111.0</v>
      </c>
      <c r="O211" s="15">
        <f t="array" ref="O211">_xlfn.XLOOKUP(M211,reference_postal_code!$B$2:$B$11,reference_postal_code!$A$2:$A$11)</f>
        <v>55111</v>
      </c>
      <c r="P211" s="15" t="s">
        <v>77</v>
      </c>
      <c r="Q211" s="15" t="s">
        <v>274</v>
      </c>
      <c r="R211" s="15" t="s">
        <v>65</v>
      </c>
      <c r="S211" s="15" t="s">
        <v>83</v>
      </c>
      <c r="T211" s="15" t="s">
        <v>275</v>
      </c>
      <c r="U211" s="28">
        <v>171450.0</v>
      </c>
      <c r="V211" s="15">
        <v>3.0</v>
      </c>
      <c r="W211" s="31">
        <v>0.0</v>
      </c>
      <c r="X211" s="28">
        <v>80582.0</v>
      </c>
    </row>
    <row r="212" ht="15.75" customHeight="1">
      <c r="A212" s="15">
        <v>2700.0</v>
      </c>
      <c r="B212" s="15" t="s">
        <v>760</v>
      </c>
      <c r="C212" s="18">
        <v>41716.0</v>
      </c>
      <c r="D212" s="18">
        <v>41721.0</v>
      </c>
      <c r="E212" s="18">
        <f t="shared" si="1"/>
        <v>41721</v>
      </c>
      <c r="F212" s="15" t="s">
        <v>55</v>
      </c>
      <c r="G212" s="15" t="s">
        <v>761</v>
      </c>
      <c r="H212" s="15" t="s">
        <v>762</v>
      </c>
      <c r="I212" s="15" t="s">
        <v>76</v>
      </c>
      <c r="J212" s="15" t="s">
        <v>60</v>
      </c>
      <c r="K212" s="15" t="s">
        <v>31</v>
      </c>
      <c r="L212" s="15" t="str">
        <f t="array" ref="L212">_xlfn.XLOOKUP(M212,reference_province_to_city!$A$2:$A$11,reference_province_to_city!$B$2:$B$11)</f>
        <v>Balikpapan</v>
      </c>
      <c r="M212" s="15" t="s">
        <v>21</v>
      </c>
      <c r="N212" s="15">
        <v>76114.0</v>
      </c>
      <c r="O212" s="15">
        <f t="array" ref="O212">_xlfn.XLOOKUP(M212,reference_postal_code!$B$2:$B$11,reference_postal_code!$A$2:$A$11)</f>
        <v>76114</v>
      </c>
      <c r="P212" s="15" t="s">
        <v>166</v>
      </c>
      <c r="Q212" s="15" t="s">
        <v>763</v>
      </c>
      <c r="R212" s="15" t="s">
        <v>65</v>
      </c>
      <c r="S212" s="15" t="s">
        <v>93</v>
      </c>
      <c r="T212" s="15" t="s">
        <v>764</v>
      </c>
      <c r="U212" s="28">
        <v>120240.0</v>
      </c>
      <c r="V212" s="15">
        <v>3.0</v>
      </c>
      <c r="W212" s="31">
        <v>0.2</v>
      </c>
      <c r="X212" s="28">
        <v>15030.0</v>
      </c>
    </row>
    <row r="213" ht="15.75" customHeight="1">
      <c r="A213" s="15">
        <v>6152.0</v>
      </c>
      <c r="B213" s="15" t="s">
        <v>765</v>
      </c>
      <c r="C213" s="18">
        <v>41716.0</v>
      </c>
      <c r="D213" s="18">
        <v>41719.0</v>
      </c>
      <c r="E213" s="18">
        <f t="shared" si="1"/>
        <v>41719</v>
      </c>
      <c r="F213" s="15" t="s">
        <v>114</v>
      </c>
      <c r="G213" s="15" t="s">
        <v>766</v>
      </c>
      <c r="H213" s="15" t="s">
        <v>767</v>
      </c>
      <c r="I213" s="15" t="s">
        <v>76</v>
      </c>
      <c r="J213" s="15" t="s">
        <v>60</v>
      </c>
      <c r="K213" s="15" t="s">
        <v>19</v>
      </c>
      <c r="L213" s="15" t="str">
        <f t="array" ref="L213">_xlfn.XLOOKUP(M213,reference_province_to_city!$A$2:$A$11,reference_province_to_city!$B$2:$B$11)</f>
        <v>Yogyakarta</v>
      </c>
      <c r="M213" s="15" t="s">
        <v>18</v>
      </c>
      <c r="N213" s="15">
        <v>55111.0</v>
      </c>
      <c r="O213" s="15">
        <f t="array" ref="O213">_xlfn.XLOOKUP(M213,reference_postal_code!$B$2:$B$11,reference_postal_code!$A$2:$A$11)</f>
        <v>55111</v>
      </c>
      <c r="P213" s="15" t="s">
        <v>77</v>
      </c>
      <c r="Q213" s="15" t="s">
        <v>768</v>
      </c>
      <c r="R213" s="15" t="s">
        <v>106</v>
      </c>
      <c r="S213" s="15" t="s">
        <v>183</v>
      </c>
      <c r="T213" s="15" t="s">
        <v>769</v>
      </c>
      <c r="U213" s="28">
        <v>1.797495E7</v>
      </c>
      <c r="V213" s="15">
        <v>10.0</v>
      </c>
      <c r="W213" s="31">
        <v>0.15</v>
      </c>
      <c r="X213" s="28">
        <v>1057350.0</v>
      </c>
    </row>
    <row r="214" ht="15.75" customHeight="1">
      <c r="A214" s="15">
        <v>7329.0</v>
      </c>
      <c r="B214" s="15" t="s">
        <v>770</v>
      </c>
      <c r="C214" s="18">
        <v>41716.0</v>
      </c>
      <c r="D214" s="18">
        <v>41722.0</v>
      </c>
      <c r="E214" s="18">
        <f t="shared" si="1"/>
        <v>41722</v>
      </c>
      <c r="F214" s="15" t="s">
        <v>55</v>
      </c>
      <c r="G214" s="15" t="s">
        <v>771</v>
      </c>
      <c r="H214" s="15" t="s">
        <v>772</v>
      </c>
      <c r="I214" s="15" t="s">
        <v>76</v>
      </c>
      <c r="J214" s="15" t="s">
        <v>60</v>
      </c>
      <c r="K214" s="15" t="s">
        <v>26</v>
      </c>
      <c r="L214" s="15" t="str">
        <f t="array" ref="L214">_xlfn.XLOOKUP(M214,reference_province_to_city!$A$2:$A$11,reference_province_to_city!$B$2:$B$11)</f>
        <v>Denpasar</v>
      </c>
      <c r="M214" s="15" t="s">
        <v>24</v>
      </c>
      <c r="N214" s="15">
        <v>80231.0</v>
      </c>
      <c r="O214" s="15">
        <f t="array" ref="O214">_xlfn.XLOOKUP(M214,reference_postal_code!$B$2:$B$11,reference_postal_code!$A$2:$A$11)</f>
        <v>80231</v>
      </c>
      <c r="P214" s="15" t="s">
        <v>63</v>
      </c>
      <c r="Q214" s="15" t="s">
        <v>773</v>
      </c>
      <c r="R214" s="15" t="s">
        <v>110</v>
      </c>
      <c r="S214" s="15" t="s">
        <v>668</v>
      </c>
      <c r="T214" s="15" t="s">
        <v>774</v>
      </c>
      <c r="U214" s="28">
        <v>1.919952E7</v>
      </c>
      <c r="V214" s="15">
        <v>4.0</v>
      </c>
      <c r="W214" s="31">
        <v>0.2</v>
      </c>
      <c r="X214" s="28">
        <v>6239844.0</v>
      </c>
    </row>
    <row r="215" ht="15.75" customHeight="1">
      <c r="A215" s="15">
        <v>2701.0</v>
      </c>
      <c r="B215" s="15" t="s">
        <v>760</v>
      </c>
      <c r="C215" s="18">
        <v>41716.0</v>
      </c>
      <c r="D215" s="18">
        <v>41721.0</v>
      </c>
      <c r="E215" s="18">
        <f t="shared" si="1"/>
        <v>41721</v>
      </c>
      <c r="F215" s="15" t="s">
        <v>55</v>
      </c>
      <c r="G215" s="15" t="s">
        <v>761</v>
      </c>
      <c r="H215" s="15" t="s">
        <v>762</v>
      </c>
      <c r="I215" s="15" t="s">
        <v>76</v>
      </c>
      <c r="J215" s="15" t="s">
        <v>60</v>
      </c>
      <c r="K215" s="15" t="s">
        <v>31</v>
      </c>
      <c r="L215" s="15" t="str">
        <f t="array" ref="L215">_xlfn.XLOOKUP(M215,reference_province_to_city!$A$2:$A$11,reference_province_to_city!$B$2:$B$11)</f>
        <v>Balikpapan</v>
      </c>
      <c r="M215" s="15" t="s">
        <v>21</v>
      </c>
      <c r="N215" s="15">
        <v>76114.0</v>
      </c>
      <c r="O215" s="15">
        <f t="array" ref="O215">_xlfn.XLOOKUP(M215,reference_postal_code!$B$2:$B$11,reference_postal_code!$A$2:$A$11)</f>
        <v>76114</v>
      </c>
      <c r="P215" s="15" t="s">
        <v>166</v>
      </c>
      <c r="Q215" s="15" t="s">
        <v>775</v>
      </c>
      <c r="R215" s="15" t="s">
        <v>106</v>
      </c>
      <c r="S215" s="15" t="s">
        <v>139</v>
      </c>
      <c r="T215" s="15" t="s">
        <v>776</v>
      </c>
      <c r="U215" s="28">
        <v>461520.0</v>
      </c>
      <c r="V215" s="15">
        <v>2.0</v>
      </c>
      <c r="W215" s="31">
        <v>0.2</v>
      </c>
      <c r="X215" s="28">
        <v>121149.0</v>
      </c>
    </row>
    <row r="216" ht="15.75" customHeight="1">
      <c r="A216" s="15">
        <v>2702.0</v>
      </c>
      <c r="B216" s="15" t="s">
        <v>760</v>
      </c>
      <c r="C216" s="18">
        <v>41716.0</v>
      </c>
      <c r="D216" s="18">
        <v>41721.0</v>
      </c>
      <c r="E216" s="18">
        <f t="shared" si="1"/>
        <v>41721</v>
      </c>
      <c r="F216" s="15" t="s">
        <v>55</v>
      </c>
      <c r="G216" s="15" t="s">
        <v>761</v>
      </c>
      <c r="H216" s="15" t="s">
        <v>762</v>
      </c>
      <c r="I216" s="15" t="s">
        <v>76</v>
      </c>
      <c r="J216" s="15" t="s">
        <v>60</v>
      </c>
      <c r="K216" s="15" t="s">
        <v>31</v>
      </c>
      <c r="L216" s="15" t="str">
        <f t="array" ref="L216">_xlfn.XLOOKUP(M216,reference_province_to_city!$A$2:$A$11,reference_province_to_city!$B$2:$B$11)</f>
        <v>Balikpapan</v>
      </c>
      <c r="M216" s="15" t="s">
        <v>21</v>
      </c>
      <c r="N216" s="15">
        <v>76114.0</v>
      </c>
      <c r="O216" s="15">
        <f t="array" ref="O216">_xlfn.XLOOKUP(M216,reference_postal_code!$B$2:$B$11,reference_postal_code!$A$2:$A$11)</f>
        <v>76114</v>
      </c>
      <c r="P216" s="15" t="s">
        <v>166</v>
      </c>
      <c r="Q216" s="15" t="s">
        <v>777</v>
      </c>
      <c r="R216" s="15" t="s">
        <v>65</v>
      </c>
      <c r="S216" s="15" t="s">
        <v>103</v>
      </c>
      <c r="T216" s="15" t="s">
        <v>778</v>
      </c>
      <c r="U216" s="28">
        <v>284040.0</v>
      </c>
      <c r="V216" s="15">
        <v>3.0</v>
      </c>
      <c r="W216" s="31">
        <v>0.2</v>
      </c>
      <c r="X216" s="28">
        <v>88762.0</v>
      </c>
    </row>
    <row r="217" ht="15.75" customHeight="1">
      <c r="A217" s="15">
        <v>2699.0</v>
      </c>
      <c r="B217" s="15" t="s">
        <v>760</v>
      </c>
      <c r="C217" s="18">
        <v>41716.0</v>
      </c>
      <c r="D217" s="18">
        <v>41721.0</v>
      </c>
      <c r="E217" s="18">
        <f t="shared" si="1"/>
        <v>41721</v>
      </c>
      <c r="F217" s="15" t="s">
        <v>55</v>
      </c>
      <c r="G217" s="15" t="s">
        <v>761</v>
      </c>
      <c r="H217" s="15" t="s">
        <v>762</v>
      </c>
      <c r="I217" s="15" t="s">
        <v>76</v>
      </c>
      <c r="J217" s="15" t="s">
        <v>60</v>
      </c>
      <c r="K217" s="15" t="s">
        <v>31</v>
      </c>
      <c r="L217" s="15" t="str">
        <f t="array" ref="L217">_xlfn.XLOOKUP(M217,reference_province_to_city!$A$2:$A$11,reference_province_to_city!$B$2:$B$11)</f>
        <v>Balikpapan</v>
      </c>
      <c r="M217" s="15" t="s">
        <v>21</v>
      </c>
      <c r="N217" s="15">
        <v>76114.0</v>
      </c>
      <c r="O217" s="15">
        <f t="array" ref="O217">_xlfn.XLOOKUP(M217,reference_postal_code!$B$2:$B$11,reference_postal_code!$A$2:$A$11)</f>
        <v>76114</v>
      </c>
      <c r="P217" s="15" t="s">
        <v>166</v>
      </c>
      <c r="Q217" s="15" t="s">
        <v>300</v>
      </c>
      <c r="R217" s="15" t="s">
        <v>65</v>
      </c>
      <c r="S217" s="15" t="s">
        <v>66</v>
      </c>
      <c r="T217" s="15" t="s">
        <v>301</v>
      </c>
      <c r="U217" s="28">
        <v>320640.0</v>
      </c>
      <c r="V217" s="15">
        <v>4.0</v>
      </c>
      <c r="W217" s="31">
        <v>0.2</v>
      </c>
      <c r="X217" s="28">
        <v>112224.0</v>
      </c>
    </row>
    <row r="218" ht="15.75" customHeight="1">
      <c r="A218" s="15">
        <v>2703.0</v>
      </c>
      <c r="B218" s="15" t="s">
        <v>760</v>
      </c>
      <c r="C218" s="18">
        <v>41716.0</v>
      </c>
      <c r="D218" s="18">
        <v>41721.0</v>
      </c>
      <c r="E218" s="18">
        <f t="shared" si="1"/>
        <v>41721</v>
      </c>
      <c r="F218" s="15" t="s">
        <v>55</v>
      </c>
      <c r="G218" s="15" t="s">
        <v>761</v>
      </c>
      <c r="H218" s="15" t="s">
        <v>762</v>
      </c>
      <c r="I218" s="15" t="s">
        <v>76</v>
      </c>
      <c r="J218" s="15" t="s">
        <v>60</v>
      </c>
      <c r="K218" s="15" t="s">
        <v>31</v>
      </c>
      <c r="L218" s="15" t="str">
        <f t="array" ref="L218">_xlfn.XLOOKUP(M218,reference_province_to_city!$A$2:$A$11,reference_province_to_city!$B$2:$B$11)</f>
        <v>Balikpapan</v>
      </c>
      <c r="M218" s="15" t="s">
        <v>21</v>
      </c>
      <c r="O218" s="15">
        <f t="array" ref="O218">_xlfn.XLOOKUP(M218,reference_postal_code!$B$2:$B$11,reference_postal_code!$A$2:$A$11)</f>
        <v>76114</v>
      </c>
      <c r="P218" s="15" t="s">
        <v>166</v>
      </c>
      <c r="Q218" s="15" t="s">
        <v>779</v>
      </c>
      <c r="R218" s="15" t="s">
        <v>106</v>
      </c>
      <c r="S218" s="15" t="s">
        <v>139</v>
      </c>
      <c r="T218" s="15" t="s">
        <v>780</v>
      </c>
      <c r="U218" s="28">
        <v>1835280.0</v>
      </c>
      <c r="V218" s="15">
        <v>3.0</v>
      </c>
      <c r="W218" s="31">
        <v>0.2</v>
      </c>
      <c r="X218" s="28">
        <v>229410.0</v>
      </c>
    </row>
    <row r="219" ht="15.75" customHeight="1">
      <c r="A219" s="15">
        <v>7330.0</v>
      </c>
      <c r="B219" s="15" t="s">
        <v>770</v>
      </c>
      <c r="C219" s="18">
        <v>41716.0</v>
      </c>
      <c r="D219" s="18">
        <v>41722.0</v>
      </c>
      <c r="E219" s="18">
        <f t="shared" si="1"/>
        <v>41722</v>
      </c>
      <c r="F219" s="15" t="s">
        <v>55</v>
      </c>
      <c r="G219" s="15" t="s">
        <v>771</v>
      </c>
      <c r="H219" s="15" t="s">
        <v>772</v>
      </c>
      <c r="I219" s="15" t="s">
        <v>76</v>
      </c>
      <c r="J219" s="15" t="s">
        <v>60</v>
      </c>
      <c r="K219" s="15" t="s">
        <v>26</v>
      </c>
      <c r="L219" s="15" t="str">
        <f t="array" ref="L219">_xlfn.XLOOKUP(M219,reference_province_to_city!$A$2:$A$11,reference_province_to_city!$B$2:$B$11)</f>
        <v>Denpasar</v>
      </c>
      <c r="M219" s="15" t="s">
        <v>24</v>
      </c>
      <c r="N219" s="15">
        <v>80231.0</v>
      </c>
      <c r="O219" s="15">
        <f t="array" ref="O219">_xlfn.XLOOKUP(M219,reference_postal_code!$B$2:$B$11,reference_postal_code!$A$2:$A$11)</f>
        <v>80231</v>
      </c>
      <c r="P219" s="15" t="s">
        <v>63</v>
      </c>
      <c r="Q219" s="15" t="s">
        <v>194</v>
      </c>
      <c r="R219" s="15" t="s">
        <v>65</v>
      </c>
      <c r="S219" s="15" t="s">
        <v>87</v>
      </c>
      <c r="T219" s="15" t="s">
        <v>195</v>
      </c>
      <c r="U219" s="28">
        <v>2.784285E7</v>
      </c>
      <c r="V219" s="15">
        <v>7.0</v>
      </c>
      <c r="W219" s="31">
        <v>0.0</v>
      </c>
      <c r="X219" s="28">
        <v>5011713.0</v>
      </c>
    </row>
    <row r="220" ht="15.75" customHeight="1">
      <c r="A220" s="15">
        <v>2697.0</v>
      </c>
      <c r="B220" s="15" t="s">
        <v>760</v>
      </c>
      <c r="C220" s="18">
        <v>41716.0</v>
      </c>
      <c r="D220" s="18">
        <v>41721.0</v>
      </c>
      <c r="E220" s="18">
        <f t="shared" si="1"/>
        <v>41721</v>
      </c>
      <c r="F220" s="15" t="s">
        <v>55</v>
      </c>
      <c r="G220" s="15" t="s">
        <v>761</v>
      </c>
      <c r="H220" s="15" t="s">
        <v>762</v>
      </c>
      <c r="I220" s="15" t="s">
        <v>76</v>
      </c>
      <c r="J220" s="15" t="s">
        <v>60</v>
      </c>
      <c r="K220" s="15" t="s">
        <v>31</v>
      </c>
      <c r="L220" s="15" t="str">
        <f t="array" ref="L220">_xlfn.XLOOKUP(M220,reference_province_to_city!$A$2:$A$11,reference_province_to_city!$B$2:$B$11)</f>
        <v>Balikpapan</v>
      </c>
      <c r="M220" s="15" t="s">
        <v>21</v>
      </c>
      <c r="N220" s="15">
        <v>76114.0</v>
      </c>
      <c r="O220" s="15">
        <f t="array" ref="O220">_xlfn.XLOOKUP(M220,reference_postal_code!$B$2:$B$11,reference_postal_code!$A$2:$A$11)</f>
        <v>76114</v>
      </c>
      <c r="P220" s="15" t="s">
        <v>166</v>
      </c>
      <c r="Q220" s="15" t="s">
        <v>667</v>
      </c>
      <c r="R220" s="15" t="s">
        <v>110</v>
      </c>
      <c r="S220" s="15" t="s">
        <v>668</v>
      </c>
      <c r="T220" s="15" t="s">
        <v>669</v>
      </c>
      <c r="U220" s="28">
        <v>1.23195E7</v>
      </c>
      <c r="V220" s="15">
        <v>4.0</v>
      </c>
      <c r="W220" s="31">
        <v>0.5</v>
      </c>
      <c r="X220" s="28">
        <v>-246390.0</v>
      </c>
    </row>
    <row r="221" ht="15.75" customHeight="1">
      <c r="A221" s="15">
        <v>7328.0</v>
      </c>
      <c r="B221" s="15" t="s">
        <v>770</v>
      </c>
      <c r="C221" s="18">
        <v>41716.0</v>
      </c>
      <c r="D221" s="18">
        <v>41722.0</v>
      </c>
      <c r="E221" s="18">
        <f t="shared" si="1"/>
        <v>41722</v>
      </c>
      <c r="F221" s="15" t="s">
        <v>55</v>
      </c>
      <c r="G221" s="15" t="s">
        <v>771</v>
      </c>
      <c r="H221" s="15" t="s">
        <v>772</v>
      </c>
      <c r="I221" s="15" t="s">
        <v>76</v>
      </c>
      <c r="J221" s="15" t="s">
        <v>60</v>
      </c>
      <c r="K221" s="15" t="s">
        <v>26</v>
      </c>
      <c r="L221" s="15" t="str">
        <f t="array" ref="L221">_xlfn.XLOOKUP(M221,reference_province_to_city!$A$2:$A$11,reference_province_to_city!$B$2:$B$11)</f>
        <v>Denpasar</v>
      </c>
      <c r="M221" s="15" t="s">
        <v>24</v>
      </c>
      <c r="N221" s="15">
        <v>80231.0</v>
      </c>
      <c r="O221" s="15">
        <f t="array" ref="O221">_xlfn.XLOOKUP(M221,reference_postal_code!$B$2:$B$11,reference_postal_code!$A$2:$A$11)</f>
        <v>80231</v>
      </c>
      <c r="P221" s="15" t="s">
        <v>63</v>
      </c>
      <c r="Q221" s="15" t="s">
        <v>781</v>
      </c>
      <c r="R221" s="15" t="s">
        <v>106</v>
      </c>
      <c r="S221" s="15" t="s">
        <v>139</v>
      </c>
      <c r="T221" s="15" t="s">
        <v>782</v>
      </c>
      <c r="U221" s="28">
        <v>1665000.0</v>
      </c>
      <c r="V221" s="15">
        <v>2.0</v>
      </c>
      <c r="W221" s="31">
        <v>0.0</v>
      </c>
      <c r="X221" s="28">
        <v>216450.0</v>
      </c>
    </row>
    <row r="222" ht="15.75" customHeight="1">
      <c r="A222" s="15">
        <v>2698.0</v>
      </c>
      <c r="B222" s="15" t="s">
        <v>760</v>
      </c>
      <c r="C222" s="18">
        <v>41716.0</v>
      </c>
      <c r="D222" s="18">
        <v>41721.0</v>
      </c>
      <c r="E222" s="18">
        <f t="shared" si="1"/>
        <v>41721</v>
      </c>
      <c r="F222" s="15" t="s">
        <v>55</v>
      </c>
      <c r="G222" s="15" t="s">
        <v>761</v>
      </c>
      <c r="H222" s="15" t="s">
        <v>762</v>
      </c>
      <c r="I222" s="15" t="s">
        <v>76</v>
      </c>
      <c r="J222" s="15" t="s">
        <v>60</v>
      </c>
      <c r="K222" s="15" t="s">
        <v>31</v>
      </c>
      <c r="L222" s="15" t="str">
        <f t="array" ref="L222">_xlfn.XLOOKUP(M222,reference_province_to_city!$A$2:$A$11,reference_province_to_city!$B$2:$B$11)</f>
        <v>Balikpapan</v>
      </c>
      <c r="M222" s="15" t="s">
        <v>21</v>
      </c>
      <c r="N222" s="15">
        <v>76114.0</v>
      </c>
      <c r="O222" s="15">
        <f t="array" ref="O222">_xlfn.XLOOKUP(M222,reference_postal_code!$B$2:$B$11,reference_postal_code!$A$2:$A$11)</f>
        <v>76114</v>
      </c>
      <c r="P222" s="15" t="s">
        <v>166</v>
      </c>
      <c r="Q222" s="15" t="s">
        <v>783</v>
      </c>
      <c r="R222" s="15" t="s">
        <v>110</v>
      </c>
      <c r="S222" s="15" t="s">
        <v>668</v>
      </c>
      <c r="T222" s="15" t="s">
        <v>784</v>
      </c>
      <c r="U222" s="28">
        <v>3.395772E8</v>
      </c>
      <c r="V222" s="15">
        <v>6.0</v>
      </c>
      <c r="W222" s="31">
        <v>0.5</v>
      </c>
      <c r="X222" s="28">
        <v>-2.7166176E7</v>
      </c>
    </row>
    <row r="223" ht="15.75" customHeight="1">
      <c r="A223" s="15">
        <v>6165.0</v>
      </c>
      <c r="B223" s="15" t="s">
        <v>785</v>
      </c>
      <c r="C223" s="18">
        <v>41717.0</v>
      </c>
      <c r="D223" s="18">
        <v>41719.0</v>
      </c>
      <c r="E223" s="18">
        <f t="shared" si="1"/>
        <v>41719</v>
      </c>
      <c r="F223" s="15" t="s">
        <v>125</v>
      </c>
      <c r="G223" s="15" t="s">
        <v>786</v>
      </c>
      <c r="H223" s="15" t="s">
        <v>787</v>
      </c>
      <c r="I223" s="15" t="s">
        <v>128</v>
      </c>
      <c r="J223" s="15" t="s">
        <v>60</v>
      </c>
      <c r="K223" s="15" t="s">
        <v>33</v>
      </c>
      <c r="L223" s="15" t="str">
        <f t="array" ref="L223">_xlfn.XLOOKUP(M223,reference_province_to_city!$A$2:$A$11,reference_province_to_city!$B$2:$B$11)</f>
        <v>Makassar</v>
      </c>
      <c r="M223" s="15" t="s">
        <v>25</v>
      </c>
      <c r="N223" s="15">
        <v>90111.0</v>
      </c>
      <c r="O223" s="15">
        <f t="array" ref="O223">_xlfn.XLOOKUP(M223,reference_postal_code!$B$2:$B$11,reference_postal_code!$A$2:$A$11)</f>
        <v>90111</v>
      </c>
      <c r="P223" s="15" t="s">
        <v>63</v>
      </c>
      <c r="Q223" s="15" t="s">
        <v>662</v>
      </c>
      <c r="R223" s="15" t="s">
        <v>106</v>
      </c>
      <c r="S223" s="15" t="s">
        <v>139</v>
      </c>
      <c r="T223" s="15" t="s">
        <v>663</v>
      </c>
      <c r="U223" s="28">
        <v>74880.0</v>
      </c>
      <c r="V223" s="15">
        <v>3.0</v>
      </c>
      <c r="W223" s="31">
        <v>0.2</v>
      </c>
      <c r="X223" s="28">
        <v>20592.0</v>
      </c>
    </row>
    <row r="224" ht="15.75" customHeight="1">
      <c r="A224" s="15">
        <v>6161.0</v>
      </c>
      <c r="B224" s="15" t="s">
        <v>785</v>
      </c>
      <c r="C224" s="18">
        <v>41717.0</v>
      </c>
      <c r="D224" s="18">
        <v>41719.0</v>
      </c>
      <c r="E224" s="18">
        <f t="shared" si="1"/>
        <v>41719</v>
      </c>
      <c r="F224" s="15" t="s">
        <v>125</v>
      </c>
      <c r="G224" s="15" t="s">
        <v>786</v>
      </c>
      <c r="H224" s="15" t="s">
        <v>787</v>
      </c>
      <c r="I224" s="15" t="s">
        <v>128</v>
      </c>
      <c r="J224" s="15" t="s">
        <v>60</v>
      </c>
      <c r="K224" s="15" t="s">
        <v>33</v>
      </c>
      <c r="L224" s="15" t="str">
        <f t="array" ref="L224">_xlfn.XLOOKUP(M224,reference_province_to_city!$A$2:$A$11,reference_province_to_city!$B$2:$B$11)</f>
        <v>Makassar</v>
      </c>
      <c r="M224" s="15" t="s">
        <v>25</v>
      </c>
      <c r="N224" s="15">
        <v>90111.0</v>
      </c>
      <c r="O224" s="15">
        <f t="array" ref="O224">_xlfn.XLOOKUP(M224,reference_postal_code!$B$2:$B$11,reference_postal_code!$A$2:$A$11)</f>
        <v>90111</v>
      </c>
      <c r="P224" s="15" t="s">
        <v>63</v>
      </c>
      <c r="Q224" s="15" t="s">
        <v>788</v>
      </c>
      <c r="R224" s="15" t="s">
        <v>110</v>
      </c>
      <c r="S224" s="15" t="s">
        <v>111</v>
      </c>
      <c r="T224" s="15" t="s">
        <v>789</v>
      </c>
      <c r="U224" s="28">
        <v>4859640.0</v>
      </c>
      <c r="V224" s="15">
        <v>3.0</v>
      </c>
      <c r="W224" s="31">
        <v>0.2</v>
      </c>
      <c r="X224" s="28">
        <v>425218.0</v>
      </c>
    </row>
    <row r="225" ht="15.75" customHeight="1">
      <c r="A225" s="15">
        <v>6167.0</v>
      </c>
      <c r="B225" s="15" t="s">
        <v>785</v>
      </c>
      <c r="C225" s="18">
        <v>41717.0</v>
      </c>
      <c r="D225" s="18"/>
      <c r="E225" s="18">
        <f t="shared" si="1"/>
        <v>41720</v>
      </c>
      <c r="F225" s="15" t="s">
        <v>125</v>
      </c>
      <c r="G225" s="15" t="s">
        <v>786</v>
      </c>
      <c r="H225" s="15" t="s">
        <v>787</v>
      </c>
      <c r="I225" s="15" t="s">
        <v>128</v>
      </c>
      <c r="J225" s="15" t="s">
        <v>60</v>
      </c>
      <c r="K225" s="15" t="s">
        <v>33</v>
      </c>
      <c r="L225" s="15" t="str">
        <f t="array" ref="L225">_xlfn.XLOOKUP(M225,reference_province_to_city!$A$2:$A$11,reference_province_to_city!$B$2:$B$11)</f>
        <v>Makassar</v>
      </c>
      <c r="M225" s="15" t="s">
        <v>25</v>
      </c>
      <c r="N225" s="15">
        <v>90111.0</v>
      </c>
      <c r="O225" s="15">
        <f t="array" ref="O225">_xlfn.XLOOKUP(M225,reference_postal_code!$B$2:$B$11,reference_postal_code!$A$2:$A$11)</f>
        <v>90111</v>
      </c>
      <c r="P225" s="15" t="s">
        <v>63</v>
      </c>
      <c r="Q225" s="15" t="s">
        <v>790</v>
      </c>
      <c r="R225" s="15" t="s">
        <v>110</v>
      </c>
      <c r="S225" s="15" t="s">
        <v>149</v>
      </c>
      <c r="T225" s="15" t="s">
        <v>791</v>
      </c>
      <c r="U225" s="28">
        <v>2553600.0</v>
      </c>
      <c r="V225" s="15">
        <v>2.0</v>
      </c>
      <c r="W225" s="31">
        <v>0.2</v>
      </c>
      <c r="X225" s="28">
        <v>798000.0</v>
      </c>
    </row>
    <row r="226" ht="15.75" customHeight="1">
      <c r="A226" s="15">
        <v>6166.0</v>
      </c>
      <c r="B226" s="15" t="s">
        <v>785</v>
      </c>
      <c r="C226" s="18">
        <v>41717.0</v>
      </c>
      <c r="D226" s="18">
        <v>41719.0</v>
      </c>
      <c r="E226" s="18">
        <f t="shared" si="1"/>
        <v>41719</v>
      </c>
      <c r="F226" s="15" t="s">
        <v>125</v>
      </c>
      <c r="G226" s="15" t="s">
        <v>786</v>
      </c>
      <c r="H226" s="15" t="s">
        <v>787</v>
      </c>
      <c r="I226" s="15" t="s">
        <v>128</v>
      </c>
      <c r="J226" s="15" t="s">
        <v>60</v>
      </c>
      <c r="K226" s="15" t="s">
        <v>33</v>
      </c>
      <c r="L226" s="15" t="str">
        <f t="array" ref="L226">_xlfn.XLOOKUP(M226,reference_province_to_city!$A$2:$A$11,reference_province_to_city!$B$2:$B$11)</f>
        <v>Makassar</v>
      </c>
      <c r="M226" s="15" t="s">
        <v>25</v>
      </c>
      <c r="N226" s="15">
        <v>90111.0</v>
      </c>
      <c r="O226" s="15">
        <f t="array" ref="O226">_xlfn.XLOOKUP(M226,reference_postal_code!$B$2:$B$11,reference_postal_code!$A$2:$A$11)</f>
        <v>90111</v>
      </c>
      <c r="P226" s="15" t="s">
        <v>63</v>
      </c>
      <c r="Q226" s="15" t="s">
        <v>792</v>
      </c>
      <c r="R226" s="15" t="s">
        <v>106</v>
      </c>
      <c r="S226" s="15" t="s">
        <v>139</v>
      </c>
      <c r="T226" s="15" t="s">
        <v>793</v>
      </c>
      <c r="U226" s="28">
        <v>300240.0</v>
      </c>
      <c r="V226" s="15">
        <v>3.0</v>
      </c>
      <c r="W226" s="31">
        <v>0.2</v>
      </c>
      <c r="X226" s="28">
        <v>82566.0</v>
      </c>
    </row>
    <row r="227" ht="15.75" customHeight="1">
      <c r="A227" s="15">
        <v>6164.0</v>
      </c>
      <c r="B227" s="15" t="s">
        <v>785</v>
      </c>
      <c r="C227" s="18">
        <v>41717.0</v>
      </c>
      <c r="D227" s="18">
        <v>41719.0</v>
      </c>
      <c r="E227" s="18">
        <f t="shared" si="1"/>
        <v>41719</v>
      </c>
      <c r="F227" s="15" t="s">
        <v>125</v>
      </c>
      <c r="G227" s="15" t="s">
        <v>786</v>
      </c>
      <c r="H227" s="15" t="s">
        <v>787</v>
      </c>
      <c r="I227" s="15" t="s">
        <v>128</v>
      </c>
      <c r="J227" s="15" t="s">
        <v>60</v>
      </c>
      <c r="K227" s="15" t="s">
        <v>794</v>
      </c>
      <c r="L227" s="15" t="str">
        <f t="array" ref="L227">_xlfn.XLOOKUP(M227,reference_province_to_city!$A$2:$A$11,reference_province_to_city!$B$2:$B$11)</f>
        <v>Makassar</v>
      </c>
      <c r="M227" s="15" t="s">
        <v>25</v>
      </c>
      <c r="N227" s="15">
        <v>90111.0</v>
      </c>
      <c r="O227" s="15">
        <f t="array" ref="O227">_xlfn.XLOOKUP(M227,reference_postal_code!$B$2:$B$11,reference_postal_code!$A$2:$A$11)</f>
        <v>90111</v>
      </c>
      <c r="P227" s="15" t="s">
        <v>63</v>
      </c>
      <c r="Q227" s="15" t="s">
        <v>394</v>
      </c>
      <c r="R227" s="15" t="s">
        <v>65</v>
      </c>
      <c r="S227" s="15" t="s">
        <v>83</v>
      </c>
      <c r="T227" s="15" t="s">
        <v>395</v>
      </c>
      <c r="U227" s="28">
        <v>503550.0</v>
      </c>
      <c r="V227" s="15">
        <v>5.0</v>
      </c>
      <c r="W227" s="31">
        <v>0.7</v>
      </c>
      <c r="X227" s="28">
        <v>-386055.0</v>
      </c>
    </row>
    <row r="228" ht="15.75" customHeight="1">
      <c r="A228" s="15">
        <v>6163.0</v>
      </c>
      <c r="B228" s="15" t="s">
        <v>785</v>
      </c>
      <c r="C228" s="18">
        <v>41717.0</v>
      </c>
      <c r="D228" s="18">
        <v>41719.0</v>
      </c>
      <c r="E228" s="18">
        <f t="shared" si="1"/>
        <v>41719</v>
      </c>
      <c r="F228" s="15" t="s">
        <v>125</v>
      </c>
      <c r="G228" s="15" t="s">
        <v>786</v>
      </c>
      <c r="H228" s="15" t="s">
        <v>787</v>
      </c>
      <c r="I228" s="15" t="s">
        <v>128</v>
      </c>
      <c r="J228" s="15" t="s">
        <v>60</v>
      </c>
      <c r="K228" s="15" t="s">
        <v>33</v>
      </c>
      <c r="L228" s="15" t="str">
        <f t="array" ref="L228">_xlfn.XLOOKUP(M228,reference_province_to_city!$A$2:$A$11,reference_province_to_city!$B$2:$B$11)</f>
        <v>Makassar</v>
      </c>
      <c r="M228" s="15" t="s">
        <v>25</v>
      </c>
      <c r="N228" s="15">
        <v>90111.0</v>
      </c>
      <c r="O228" s="15">
        <f t="array" ref="O228">_xlfn.XLOOKUP(M228,reference_postal_code!$B$2:$B$11,reference_postal_code!$A$2:$A$11)</f>
        <v>90111</v>
      </c>
      <c r="P228" s="15" t="s">
        <v>63</v>
      </c>
      <c r="Q228" s="15" t="s">
        <v>795</v>
      </c>
      <c r="R228" s="15" t="s">
        <v>65</v>
      </c>
      <c r="S228" s="15" t="s">
        <v>87</v>
      </c>
      <c r="T228" s="15" t="s">
        <v>796</v>
      </c>
      <c r="U228" s="28">
        <v>392400.0</v>
      </c>
      <c r="V228" s="15">
        <v>3.0</v>
      </c>
      <c r="W228" s="31">
        <v>0.2</v>
      </c>
      <c r="X228" s="28">
        <v>29430.0</v>
      </c>
    </row>
    <row r="229" ht="15.75" customHeight="1">
      <c r="A229" s="15">
        <v>6162.0</v>
      </c>
      <c r="B229" s="15" t="s">
        <v>785</v>
      </c>
      <c r="C229" s="18">
        <v>41717.0</v>
      </c>
      <c r="D229" s="18">
        <v>41719.0</v>
      </c>
      <c r="E229" s="18">
        <f t="shared" si="1"/>
        <v>41719</v>
      </c>
      <c r="F229" s="15" t="s">
        <v>125</v>
      </c>
      <c r="G229" s="15" t="s">
        <v>786</v>
      </c>
      <c r="H229" s="15" t="s">
        <v>787</v>
      </c>
      <c r="I229" s="15" t="s">
        <v>128</v>
      </c>
      <c r="J229" s="15" t="s">
        <v>60</v>
      </c>
      <c r="K229" s="15" t="s">
        <v>33</v>
      </c>
      <c r="L229" s="15" t="str">
        <f t="array" ref="L229">_xlfn.XLOOKUP(M229,reference_province_to_city!$A$2:$A$11,reference_province_to_city!$B$2:$B$11)</f>
        <v>Makassar</v>
      </c>
      <c r="M229" s="15" t="s">
        <v>25</v>
      </c>
      <c r="N229" s="15">
        <v>90111.0</v>
      </c>
      <c r="O229" s="15">
        <f t="array" ref="O229">_xlfn.XLOOKUP(M229,reference_postal_code!$B$2:$B$11,reference_postal_code!$A$2:$A$11)</f>
        <v>90111</v>
      </c>
      <c r="P229" s="15" t="s">
        <v>63</v>
      </c>
      <c r="Q229" s="15" t="s">
        <v>797</v>
      </c>
      <c r="R229" s="15" t="s">
        <v>65</v>
      </c>
      <c r="S229" s="15" t="s">
        <v>79</v>
      </c>
      <c r="T229" s="15" t="s">
        <v>798</v>
      </c>
      <c r="U229" s="28">
        <v>177120.0</v>
      </c>
      <c r="V229" s="15">
        <v>4.0</v>
      </c>
      <c r="W229" s="31">
        <v>0.2</v>
      </c>
      <c r="X229" s="28">
        <v>59778.0</v>
      </c>
    </row>
    <row r="230" ht="15.75" customHeight="1">
      <c r="A230" s="15">
        <v>197.0</v>
      </c>
      <c r="B230" s="15" t="s">
        <v>799</v>
      </c>
      <c r="C230" s="18">
        <v>41719.0</v>
      </c>
      <c r="D230" s="18">
        <v>41723.0</v>
      </c>
      <c r="E230" s="18">
        <f t="shared" si="1"/>
        <v>41723</v>
      </c>
      <c r="F230" s="15" t="s">
        <v>55</v>
      </c>
      <c r="G230" s="15" t="s">
        <v>800</v>
      </c>
      <c r="H230" s="15" t="s">
        <v>801</v>
      </c>
      <c r="I230" s="15" t="s">
        <v>59</v>
      </c>
      <c r="J230" s="15" t="s">
        <v>60</v>
      </c>
      <c r="L230" s="15" t="str">
        <f t="array" ref="L230">_xlfn.XLOOKUP(M230,reference_province_to_city!$A$2:$A$11,reference_province_to_city!$B$2:$B$11)</f>
        <v>Jakarta</v>
      </c>
      <c r="M230" s="15" t="s">
        <v>7</v>
      </c>
      <c r="N230" s="15">
        <v>10110.0</v>
      </c>
      <c r="O230" s="15">
        <f t="array" ref="O230">_xlfn.XLOOKUP(M230,reference_postal_code!$B$2:$B$11,reference_postal_code!$A$2:$A$11)</f>
        <v>10110</v>
      </c>
      <c r="P230" s="15" t="s">
        <v>117</v>
      </c>
      <c r="Q230" s="15" t="s">
        <v>802</v>
      </c>
      <c r="R230" s="15" t="s">
        <v>65</v>
      </c>
      <c r="S230" s="15" t="s">
        <v>93</v>
      </c>
      <c r="T230" s="15" t="s">
        <v>803</v>
      </c>
      <c r="U230" s="28">
        <v>90720.0</v>
      </c>
      <c r="V230" s="15">
        <v>3.0</v>
      </c>
      <c r="W230" s="31">
        <v>0.2</v>
      </c>
      <c r="X230" s="28">
        <v>23814.0</v>
      </c>
    </row>
    <row r="231" ht="15.75" customHeight="1">
      <c r="A231" s="15">
        <v>7588.0</v>
      </c>
      <c r="B231" s="15" t="s">
        <v>804</v>
      </c>
      <c r="C231" s="18">
        <v>41719.0</v>
      </c>
      <c r="D231" s="18">
        <v>41723.0</v>
      </c>
      <c r="E231" s="18">
        <f t="shared" si="1"/>
        <v>41723</v>
      </c>
      <c r="F231" s="15" t="s">
        <v>55</v>
      </c>
      <c r="G231" s="15" t="s">
        <v>805</v>
      </c>
      <c r="H231" s="15" t="s">
        <v>806</v>
      </c>
      <c r="I231" s="15" t="s">
        <v>128</v>
      </c>
      <c r="J231" s="15" t="s">
        <v>60</v>
      </c>
      <c r="K231" s="15" t="s">
        <v>10</v>
      </c>
      <c r="L231" s="15" t="str">
        <f t="array" ref="L231">_xlfn.XLOOKUP(M231,reference_province_to_city!$A$2:$A$11,reference_province_to_city!$B$2:$B$11)</f>
        <v>Jakarta</v>
      </c>
      <c r="M231" s="15" t="s">
        <v>7</v>
      </c>
      <c r="N231" s="15">
        <v>10110.0</v>
      </c>
      <c r="O231" s="15">
        <f t="array" ref="O231">_xlfn.XLOOKUP(M231,reference_postal_code!$B$2:$B$11,reference_postal_code!$A$2:$A$11)</f>
        <v>10110</v>
      </c>
      <c r="P231" s="15" t="s">
        <v>117</v>
      </c>
      <c r="Q231" s="15" t="s">
        <v>807</v>
      </c>
      <c r="R231" s="15" t="s">
        <v>65</v>
      </c>
      <c r="S231" s="15" t="s">
        <v>83</v>
      </c>
      <c r="T231" s="15" t="s">
        <v>808</v>
      </c>
      <c r="U231" s="28">
        <v>1844100.0</v>
      </c>
      <c r="V231" s="15">
        <v>3.0</v>
      </c>
      <c r="W231" s="31">
        <v>0.0</v>
      </c>
      <c r="X231" s="28">
        <v>885168.0</v>
      </c>
    </row>
    <row r="232" ht="15.75" customHeight="1">
      <c r="A232" s="15">
        <v>196.0</v>
      </c>
      <c r="B232" s="15" t="s">
        <v>799</v>
      </c>
      <c r="C232" s="18">
        <v>41719.0</v>
      </c>
      <c r="D232" s="18">
        <v>41723.0</v>
      </c>
      <c r="E232" s="18">
        <f t="shared" si="1"/>
        <v>41723</v>
      </c>
      <c r="F232" s="15" t="s">
        <v>55</v>
      </c>
      <c r="G232" s="15" t="s">
        <v>800</v>
      </c>
      <c r="H232" s="15" t="s">
        <v>801</v>
      </c>
      <c r="I232" s="15" t="s">
        <v>59</v>
      </c>
      <c r="J232" s="15" t="s">
        <v>60</v>
      </c>
      <c r="K232" s="15" t="s">
        <v>10</v>
      </c>
      <c r="L232" s="15" t="str">
        <f t="array" ref="L232">_xlfn.XLOOKUP(M232,reference_province_to_city!$A$2:$A$11,reference_province_to_city!$B$2:$B$11)</f>
        <v>Jakarta</v>
      </c>
      <c r="M232" s="15" t="s">
        <v>7</v>
      </c>
      <c r="N232" s="15">
        <v>10110.0</v>
      </c>
      <c r="O232" s="15">
        <f t="array" ref="O232">_xlfn.XLOOKUP(M232,reference_postal_code!$B$2:$B$11,reference_postal_code!$A$2:$A$11)</f>
        <v>10110</v>
      </c>
      <c r="P232" s="15" t="s">
        <v>117</v>
      </c>
      <c r="Q232" s="15" t="s">
        <v>809</v>
      </c>
      <c r="R232" s="15" t="s">
        <v>65</v>
      </c>
      <c r="S232" s="15" t="s">
        <v>93</v>
      </c>
      <c r="T232" s="15" t="s">
        <v>810</v>
      </c>
      <c r="U232" s="28">
        <v>111120.0</v>
      </c>
      <c r="V232" s="15">
        <v>2.0</v>
      </c>
      <c r="W232" s="31">
        <v>0.2</v>
      </c>
      <c r="X232" s="28">
        <v>18057.0</v>
      </c>
    </row>
    <row r="233" ht="15.75" customHeight="1">
      <c r="A233" s="15">
        <v>7586.0</v>
      </c>
      <c r="B233" s="15" t="s">
        <v>804</v>
      </c>
      <c r="C233" s="18">
        <v>41719.0</v>
      </c>
      <c r="D233" s="18">
        <v>41723.0</v>
      </c>
      <c r="E233" s="18">
        <f t="shared" si="1"/>
        <v>41723</v>
      </c>
      <c r="F233" s="15" t="s">
        <v>55</v>
      </c>
      <c r="G233" s="15" t="s">
        <v>805</v>
      </c>
      <c r="H233" s="15" t="s">
        <v>806</v>
      </c>
      <c r="I233" s="15" t="s">
        <v>128</v>
      </c>
      <c r="J233" s="15" t="s">
        <v>60</v>
      </c>
      <c r="K233" s="15" t="s">
        <v>10</v>
      </c>
      <c r="L233" s="15" t="str">
        <f t="array" ref="L233">_xlfn.XLOOKUP(M233,reference_province_to_city!$A$2:$A$11,reference_province_to_city!$B$2:$B$11)</f>
        <v>Jakarta</v>
      </c>
      <c r="M233" s="15" t="s">
        <v>7</v>
      </c>
      <c r="N233" s="15">
        <v>10110.0</v>
      </c>
      <c r="O233" s="15">
        <f t="array" ref="O233">_xlfn.XLOOKUP(M233,reference_postal_code!$B$2:$B$11,reference_postal_code!$A$2:$A$11)</f>
        <v>10110</v>
      </c>
      <c r="P233" s="15" t="s">
        <v>117</v>
      </c>
      <c r="Q233" s="15" t="s">
        <v>811</v>
      </c>
      <c r="R233" s="15" t="s">
        <v>65</v>
      </c>
      <c r="S233" s="15" t="s">
        <v>66</v>
      </c>
      <c r="T233" s="15" t="s">
        <v>812</v>
      </c>
      <c r="U233" s="28">
        <v>1844550.0</v>
      </c>
      <c r="V233" s="15">
        <v>3.0</v>
      </c>
      <c r="W233" s="31">
        <v>0.0</v>
      </c>
      <c r="X233" s="28">
        <v>903830.0</v>
      </c>
    </row>
    <row r="234" ht="15.75" customHeight="1">
      <c r="A234" s="15">
        <v>8344.0</v>
      </c>
      <c r="B234" s="15" t="s">
        <v>813</v>
      </c>
      <c r="C234" s="18">
        <v>41719.0</v>
      </c>
      <c r="D234" s="18">
        <v>41723.0</v>
      </c>
      <c r="E234" s="18">
        <f t="shared" si="1"/>
        <v>41723</v>
      </c>
      <c r="F234" s="15" t="s">
        <v>55</v>
      </c>
      <c r="G234" s="15" t="s">
        <v>814</v>
      </c>
      <c r="H234" s="15" t="s">
        <v>815</v>
      </c>
      <c r="I234" s="15" t="s">
        <v>59</v>
      </c>
      <c r="J234" s="15" t="s">
        <v>60</v>
      </c>
      <c r="K234" s="15" t="s">
        <v>17</v>
      </c>
      <c r="L234" s="15" t="str">
        <f t="array" ref="L234">_xlfn.XLOOKUP(M234,reference_province_to_city!$A$2:$A$11,reference_province_to_city!$B$2:$B$11)</f>
        <v>Semarang</v>
      </c>
      <c r="M234" s="15" t="s">
        <v>15</v>
      </c>
      <c r="N234" s="15">
        <v>50111.0</v>
      </c>
      <c r="O234" s="15">
        <f t="array" ref="O234">_xlfn.XLOOKUP(M234,reference_postal_code!$B$2:$B$11,reference_postal_code!$A$2:$A$11)</f>
        <v>50111</v>
      </c>
      <c r="P234" s="15" t="s">
        <v>77</v>
      </c>
      <c r="Q234" s="15" t="s">
        <v>816</v>
      </c>
      <c r="R234" s="15" t="s">
        <v>65</v>
      </c>
      <c r="S234" s="15" t="s">
        <v>79</v>
      </c>
      <c r="T234" s="15" t="s">
        <v>817</v>
      </c>
      <c r="U234" s="28">
        <v>888000.0</v>
      </c>
      <c r="V234" s="15">
        <v>5.0</v>
      </c>
      <c r="W234" s="31">
        <v>0.2</v>
      </c>
      <c r="X234" s="28">
        <v>333000.0</v>
      </c>
    </row>
    <row r="235" ht="15.75" customHeight="1">
      <c r="A235" s="15">
        <v>8346.0</v>
      </c>
      <c r="B235" s="15" t="s">
        <v>813</v>
      </c>
      <c r="C235" s="18">
        <v>41719.0</v>
      </c>
      <c r="D235" s="18">
        <v>41723.0</v>
      </c>
      <c r="E235" s="18">
        <f t="shared" si="1"/>
        <v>41723</v>
      </c>
      <c r="F235" s="15" t="s">
        <v>55</v>
      </c>
      <c r="G235" s="15" t="s">
        <v>814</v>
      </c>
      <c r="H235" s="15" t="s">
        <v>815</v>
      </c>
      <c r="I235" s="15" t="s">
        <v>59</v>
      </c>
      <c r="J235" s="15" t="s">
        <v>60</v>
      </c>
      <c r="K235" s="15" t="s">
        <v>17</v>
      </c>
      <c r="L235" s="15" t="str">
        <f t="array" ref="L235">_xlfn.XLOOKUP(M235,reference_province_to_city!$A$2:$A$11,reference_province_to_city!$B$2:$B$11)</f>
        <v>Semarang</v>
      </c>
      <c r="M235" s="15" t="s">
        <v>15</v>
      </c>
      <c r="N235" s="15">
        <v>50111.0</v>
      </c>
      <c r="O235" s="15">
        <f t="array" ref="O235">_xlfn.XLOOKUP(M235,reference_postal_code!$B$2:$B$11,reference_postal_code!$A$2:$A$11)</f>
        <v>50111</v>
      </c>
      <c r="P235" s="15" t="s">
        <v>77</v>
      </c>
      <c r="Q235" s="15" t="s">
        <v>190</v>
      </c>
      <c r="R235" s="15" t="s">
        <v>106</v>
      </c>
      <c r="S235" s="15" t="s">
        <v>107</v>
      </c>
      <c r="T235" s="15" t="s">
        <v>191</v>
      </c>
      <c r="U235" s="28">
        <v>3275640.0</v>
      </c>
      <c r="V235" s="15">
        <v>3.0</v>
      </c>
      <c r="W235" s="31">
        <v>0.2</v>
      </c>
      <c r="X235" s="28">
        <v>-163782.0</v>
      </c>
    </row>
    <row r="236" ht="15.75" customHeight="1">
      <c r="A236" s="15">
        <v>7584.0</v>
      </c>
      <c r="B236" s="15" t="s">
        <v>804</v>
      </c>
      <c r="C236" s="18">
        <v>41719.0</v>
      </c>
      <c r="D236" s="18">
        <v>41723.0</v>
      </c>
      <c r="E236" s="18">
        <f t="shared" si="1"/>
        <v>41723</v>
      </c>
      <c r="F236" s="15" t="s">
        <v>55</v>
      </c>
      <c r="G236" s="15" t="s">
        <v>805</v>
      </c>
      <c r="H236" s="15" t="s">
        <v>806</v>
      </c>
      <c r="I236" s="15" t="s">
        <v>128</v>
      </c>
      <c r="J236" s="15" t="s">
        <v>60</v>
      </c>
      <c r="K236" s="15" t="s">
        <v>10</v>
      </c>
      <c r="L236" s="15" t="str">
        <f t="array" ref="L236">_xlfn.XLOOKUP(M236,reference_province_to_city!$A$2:$A$11,reference_province_to_city!$B$2:$B$11)</f>
        <v>Jakarta</v>
      </c>
      <c r="M236" s="15" t="s">
        <v>7</v>
      </c>
      <c r="N236" s="15">
        <v>10110.0</v>
      </c>
      <c r="O236" s="15">
        <f t="array" ref="O236">_xlfn.XLOOKUP(M236,reference_postal_code!$B$2:$B$11,reference_postal_code!$A$2:$A$11)</f>
        <v>10110</v>
      </c>
      <c r="P236" s="15" t="s">
        <v>117</v>
      </c>
      <c r="Q236" s="15" t="s">
        <v>818</v>
      </c>
      <c r="R236" s="15" t="s">
        <v>110</v>
      </c>
      <c r="S236" s="15" t="s">
        <v>111</v>
      </c>
      <c r="T236" s="15" t="s">
        <v>819</v>
      </c>
      <c r="U236" s="28">
        <v>5.249895E7</v>
      </c>
      <c r="V236" s="15">
        <v>7.0</v>
      </c>
      <c r="W236" s="31">
        <v>0.0</v>
      </c>
      <c r="X236" s="28">
        <v>1.3649727E7</v>
      </c>
    </row>
    <row r="237" ht="15.75" customHeight="1">
      <c r="A237" s="15">
        <v>7585.0</v>
      </c>
      <c r="B237" s="15" t="s">
        <v>804</v>
      </c>
      <c r="C237" s="18">
        <v>41719.0</v>
      </c>
      <c r="D237" s="18">
        <v>41723.0</v>
      </c>
      <c r="E237" s="18">
        <f t="shared" si="1"/>
        <v>41723</v>
      </c>
      <c r="F237" s="15" t="s">
        <v>55</v>
      </c>
      <c r="G237" s="15" t="s">
        <v>805</v>
      </c>
      <c r="H237" s="15" t="s">
        <v>806</v>
      </c>
      <c r="I237" s="15" t="s">
        <v>128</v>
      </c>
      <c r="J237" s="15" t="s">
        <v>60</v>
      </c>
      <c r="K237" s="15" t="s">
        <v>10</v>
      </c>
      <c r="L237" s="15" t="str">
        <f t="array" ref="L237">_xlfn.XLOOKUP(M237,reference_province_to_city!$A$2:$A$11,reference_province_to_city!$B$2:$B$11)</f>
        <v>Jakarta</v>
      </c>
      <c r="M237" s="15" t="s">
        <v>7</v>
      </c>
      <c r="N237" s="15">
        <v>10110.0</v>
      </c>
      <c r="O237" s="15">
        <f t="array" ref="O237">_xlfn.XLOOKUP(M237,reference_postal_code!$B$2:$B$11,reference_postal_code!$A$2:$A$11)</f>
        <v>10110</v>
      </c>
      <c r="P237" s="15" t="s">
        <v>117</v>
      </c>
      <c r="Q237" s="15" t="s">
        <v>820</v>
      </c>
      <c r="R237" s="15" t="s">
        <v>65</v>
      </c>
      <c r="S237" s="15" t="s">
        <v>79</v>
      </c>
      <c r="T237" s="15" t="s">
        <v>821</v>
      </c>
      <c r="U237" s="28">
        <v>216000.0</v>
      </c>
      <c r="V237" s="15">
        <v>5.0</v>
      </c>
      <c r="W237" s="31">
        <v>0.0</v>
      </c>
      <c r="X237" s="28">
        <v>99360.0</v>
      </c>
    </row>
    <row r="238" ht="15.75" customHeight="1">
      <c r="A238" s="15">
        <v>5461.0</v>
      </c>
      <c r="B238" s="15" t="s">
        <v>822</v>
      </c>
      <c r="C238" s="18">
        <v>41719.0</v>
      </c>
      <c r="D238" s="18">
        <v>41723.0</v>
      </c>
      <c r="E238" s="18">
        <f t="shared" si="1"/>
        <v>41723</v>
      </c>
      <c r="F238" s="15" t="s">
        <v>55</v>
      </c>
      <c r="G238" s="15" t="s">
        <v>823</v>
      </c>
      <c r="H238" s="15" t="s">
        <v>824</v>
      </c>
      <c r="I238" s="15" t="s">
        <v>128</v>
      </c>
      <c r="J238" s="15" t="s">
        <v>60</v>
      </c>
      <c r="K238" s="15" t="s">
        <v>14</v>
      </c>
      <c r="L238" s="15" t="str">
        <f t="array" ref="L238">_xlfn.XLOOKUP(M238,reference_province_to_city!$A$2:$A$11,reference_province_to_city!$B$2:$B$11)</f>
        <v>Bandung</v>
      </c>
      <c r="M238" s="15" t="s">
        <v>12</v>
      </c>
      <c r="N238" s="15">
        <v>40111.0</v>
      </c>
      <c r="O238" s="15">
        <f t="array" ref="O238">_xlfn.XLOOKUP(M238,reference_postal_code!$B$2:$B$11,reference_postal_code!$A$2:$A$11)</f>
        <v>40111</v>
      </c>
      <c r="P238" s="15" t="s">
        <v>117</v>
      </c>
      <c r="Q238" s="15" t="s">
        <v>825</v>
      </c>
      <c r="R238" s="15" t="s">
        <v>65</v>
      </c>
      <c r="S238" s="15" t="s">
        <v>87</v>
      </c>
      <c r="T238" s="15" t="s">
        <v>826</v>
      </c>
      <c r="U238" s="28">
        <v>244080.0</v>
      </c>
      <c r="V238" s="15">
        <v>1.0</v>
      </c>
      <c r="W238" s="31">
        <v>0.2</v>
      </c>
      <c r="X238" s="28">
        <v>-57969.0</v>
      </c>
    </row>
    <row r="239" ht="15.75" customHeight="1">
      <c r="A239" s="15">
        <v>7587.0</v>
      </c>
      <c r="B239" s="15" t="s">
        <v>804</v>
      </c>
      <c r="C239" s="18">
        <v>41719.0</v>
      </c>
      <c r="D239" s="18">
        <v>41723.0</v>
      </c>
      <c r="E239" s="18">
        <f t="shared" si="1"/>
        <v>41723</v>
      </c>
      <c r="F239" s="15" t="s">
        <v>55</v>
      </c>
      <c r="G239" s="15" t="s">
        <v>805</v>
      </c>
      <c r="H239" s="15" t="s">
        <v>806</v>
      </c>
      <c r="I239" s="15" t="s">
        <v>128</v>
      </c>
      <c r="J239" s="15" t="s">
        <v>60</v>
      </c>
      <c r="K239" s="15" t="s">
        <v>10</v>
      </c>
      <c r="L239" s="15" t="str">
        <f t="array" ref="L239">_xlfn.XLOOKUP(M239,reference_province_to_city!$A$2:$A$11,reference_province_to_city!$B$2:$B$11)</f>
        <v>Jakarta</v>
      </c>
      <c r="M239" s="15" t="s">
        <v>7</v>
      </c>
      <c r="N239" s="15">
        <v>10110.0</v>
      </c>
      <c r="O239" s="15">
        <f t="array" ref="O239">_xlfn.XLOOKUP(M239,reference_postal_code!$B$2:$B$11,reference_postal_code!$A$2:$A$11)</f>
        <v>10110</v>
      </c>
      <c r="P239" s="15" t="s">
        <v>117</v>
      </c>
      <c r="Q239" s="15" t="s">
        <v>827</v>
      </c>
      <c r="R239" s="15" t="s">
        <v>65</v>
      </c>
      <c r="S239" s="15" t="s">
        <v>93</v>
      </c>
      <c r="T239" s="15" t="s">
        <v>828</v>
      </c>
      <c r="U239" s="28">
        <v>139800.0</v>
      </c>
      <c r="V239" s="15">
        <v>4.0</v>
      </c>
      <c r="W239" s="31">
        <v>0.0</v>
      </c>
      <c r="X239" s="28">
        <v>40542.0</v>
      </c>
    </row>
    <row r="240" ht="15.75" customHeight="1">
      <c r="A240" s="15">
        <v>8345.0</v>
      </c>
      <c r="B240" s="15" t="s">
        <v>813</v>
      </c>
      <c r="C240" s="18">
        <v>41719.0</v>
      </c>
      <c r="D240" s="18">
        <v>41723.0</v>
      </c>
      <c r="E240" s="18">
        <f t="shared" si="1"/>
        <v>41723</v>
      </c>
      <c r="F240" s="15" t="s">
        <v>55</v>
      </c>
      <c r="G240" s="15" t="s">
        <v>814</v>
      </c>
      <c r="H240" s="15" t="s">
        <v>815</v>
      </c>
      <c r="I240" s="15" t="s">
        <v>59</v>
      </c>
      <c r="J240" s="15" t="s">
        <v>60</v>
      </c>
      <c r="K240" s="15" t="s">
        <v>17</v>
      </c>
      <c r="L240" s="15" t="str">
        <f t="array" ref="L240">_xlfn.XLOOKUP(M240,reference_province_to_city!$A$2:$A$11,reference_province_to_city!$B$2:$B$11)</f>
        <v>Semarang</v>
      </c>
      <c r="M240" s="15" t="s">
        <v>15</v>
      </c>
      <c r="N240" s="15">
        <v>50111.0</v>
      </c>
      <c r="O240" s="15">
        <f t="array" ref="O240">_xlfn.XLOOKUP(M240,reference_postal_code!$B$2:$B$11,reference_postal_code!$A$2:$A$11)</f>
        <v>50111</v>
      </c>
      <c r="P240" s="15" t="s">
        <v>77</v>
      </c>
      <c r="Q240" s="15" t="s">
        <v>829</v>
      </c>
      <c r="R240" s="15" t="s">
        <v>106</v>
      </c>
      <c r="S240" s="15" t="s">
        <v>139</v>
      </c>
      <c r="T240" s="15" t="s">
        <v>830</v>
      </c>
      <c r="U240" s="28">
        <v>494280.0</v>
      </c>
      <c r="V240" s="15">
        <v>3.0</v>
      </c>
      <c r="W240" s="31">
        <v>0.2</v>
      </c>
      <c r="X240" s="28">
        <v>98856.0</v>
      </c>
    </row>
    <row r="241" ht="15.75" customHeight="1">
      <c r="A241" s="15">
        <v>2872.0</v>
      </c>
      <c r="B241" s="15" t="s">
        <v>831</v>
      </c>
      <c r="C241" s="18">
        <v>41720.0</v>
      </c>
      <c r="D241" s="18">
        <v>41724.0</v>
      </c>
      <c r="E241" s="18">
        <f t="shared" si="1"/>
        <v>41724</v>
      </c>
      <c r="F241" s="15" t="s">
        <v>55</v>
      </c>
      <c r="G241" s="15" t="s">
        <v>832</v>
      </c>
      <c r="H241" s="15" t="s">
        <v>833</v>
      </c>
      <c r="I241" s="15" t="s">
        <v>128</v>
      </c>
      <c r="J241" s="15" t="s">
        <v>60</v>
      </c>
      <c r="K241" s="15" t="s">
        <v>26</v>
      </c>
      <c r="L241" s="15" t="str">
        <f t="array" ref="L241">_xlfn.XLOOKUP(M241,reference_province_to_city!$A$2:$A$11,reference_province_to_city!$B$2:$B$11)</f>
        <v>Denpasar</v>
      </c>
      <c r="M241" s="15" t="s">
        <v>24</v>
      </c>
      <c r="N241" s="15">
        <v>80231.0</v>
      </c>
      <c r="O241" s="15">
        <f t="array" ref="O241">_xlfn.XLOOKUP(M241,reference_postal_code!$B$2:$B$11,reference_postal_code!$A$2:$A$11)</f>
        <v>80231</v>
      </c>
      <c r="P241" s="15" t="s">
        <v>63</v>
      </c>
      <c r="Q241" s="15" t="s">
        <v>834</v>
      </c>
      <c r="R241" s="15" t="s">
        <v>106</v>
      </c>
      <c r="S241" s="15" t="s">
        <v>107</v>
      </c>
      <c r="T241" s="15" t="s">
        <v>835</v>
      </c>
      <c r="U241" s="28">
        <v>4715280.0</v>
      </c>
      <c r="V241" s="15">
        <v>3.0</v>
      </c>
      <c r="W241" s="31">
        <v>0.2</v>
      </c>
      <c r="X241" s="28">
        <v>-530469.0</v>
      </c>
    </row>
    <row r="242" ht="15.75" customHeight="1">
      <c r="A242" s="15">
        <v>2871.0</v>
      </c>
      <c r="B242" s="15" t="s">
        <v>831</v>
      </c>
      <c r="C242" s="18">
        <v>41720.0</v>
      </c>
      <c r="D242" s="18">
        <v>41724.0</v>
      </c>
      <c r="E242" s="18">
        <f t="shared" si="1"/>
        <v>41724</v>
      </c>
      <c r="F242" s="15" t="s">
        <v>55</v>
      </c>
      <c r="G242" s="15" t="s">
        <v>832</v>
      </c>
      <c r="H242" s="15" t="s">
        <v>833</v>
      </c>
      <c r="I242" s="15" t="s">
        <v>128</v>
      </c>
      <c r="J242" s="15" t="s">
        <v>60</v>
      </c>
      <c r="K242" s="15" t="s">
        <v>26</v>
      </c>
      <c r="L242" s="15" t="str">
        <f t="array" ref="L242">_xlfn.XLOOKUP(M242,reference_province_to_city!$A$2:$A$11,reference_province_to_city!$B$2:$B$11)</f>
        <v>Denpasar</v>
      </c>
      <c r="M242" s="15" t="s">
        <v>24</v>
      </c>
      <c r="N242" s="15">
        <v>80231.0</v>
      </c>
      <c r="O242" s="15">
        <f t="array" ref="O242">_xlfn.XLOOKUP(M242,reference_postal_code!$B$2:$B$11,reference_postal_code!$A$2:$A$11)</f>
        <v>80231</v>
      </c>
      <c r="P242" s="15" t="s">
        <v>63</v>
      </c>
      <c r="Q242" s="15" t="s">
        <v>836</v>
      </c>
      <c r="R242" s="15" t="s">
        <v>65</v>
      </c>
      <c r="S242" s="15" t="s">
        <v>66</v>
      </c>
      <c r="T242" s="15" t="s">
        <v>837</v>
      </c>
      <c r="U242" s="28">
        <v>1115280.0</v>
      </c>
      <c r="V242" s="15">
        <v>3.0</v>
      </c>
      <c r="W242" s="31">
        <v>0.2</v>
      </c>
      <c r="X242" s="28">
        <v>348525.0</v>
      </c>
    </row>
    <row r="243" ht="15.75" customHeight="1">
      <c r="A243" s="15">
        <v>4341.0</v>
      </c>
      <c r="B243" s="15" t="s">
        <v>838</v>
      </c>
      <c r="C243" s="18">
        <v>41720.0</v>
      </c>
      <c r="D243" s="18">
        <v>41720.0</v>
      </c>
      <c r="E243" s="18">
        <f t="shared" si="1"/>
        <v>41720</v>
      </c>
      <c r="F243" s="15" t="s">
        <v>466</v>
      </c>
      <c r="G243" s="15" t="s">
        <v>839</v>
      </c>
      <c r="H243" s="15" t="s">
        <v>840</v>
      </c>
      <c r="I243" s="15" t="s">
        <v>59</v>
      </c>
      <c r="J243" s="15" t="s">
        <v>60</v>
      </c>
      <c r="K243" s="15" t="s">
        <v>31</v>
      </c>
      <c r="L243" s="15" t="str">
        <f t="array" ref="L243">_xlfn.XLOOKUP(M243,reference_province_to_city!$A$2:$A$11,reference_province_to_city!$B$2:$B$11)</f>
        <v>Balikpapan</v>
      </c>
      <c r="M243" s="15" t="s">
        <v>21</v>
      </c>
      <c r="N243" s="15">
        <v>76114.0</v>
      </c>
      <c r="O243" s="15">
        <f t="array" ref="O243">_xlfn.XLOOKUP(M243,reference_postal_code!$B$2:$B$11,reference_postal_code!$A$2:$A$11)</f>
        <v>76114</v>
      </c>
      <c r="P243" s="15" t="s">
        <v>166</v>
      </c>
      <c r="Q243" s="15" t="s">
        <v>92</v>
      </c>
      <c r="R243" s="15" t="s">
        <v>65</v>
      </c>
      <c r="S243" s="15" t="s">
        <v>93</v>
      </c>
      <c r="T243" s="15" t="s">
        <v>94</v>
      </c>
      <c r="U243" s="28">
        <v>244200.0</v>
      </c>
      <c r="V243" s="15">
        <v>2.0</v>
      </c>
      <c r="W243" s="31">
        <v>0.0</v>
      </c>
      <c r="X243" s="28">
        <v>97680.0</v>
      </c>
    </row>
    <row r="244" ht="15.75" customHeight="1">
      <c r="A244" s="15">
        <v>1768.0</v>
      </c>
      <c r="B244" s="15" t="s">
        <v>841</v>
      </c>
      <c r="C244" s="18">
        <v>41720.0</v>
      </c>
      <c r="D244" s="18">
        <v>41724.0</v>
      </c>
      <c r="E244" s="18">
        <f t="shared" si="1"/>
        <v>41724</v>
      </c>
      <c r="F244" s="15" t="s">
        <v>55</v>
      </c>
      <c r="G244" s="15" t="s">
        <v>842</v>
      </c>
      <c r="H244" s="15" t="s">
        <v>843</v>
      </c>
      <c r="I244" s="15" t="s">
        <v>59</v>
      </c>
      <c r="J244" s="15" t="s">
        <v>60</v>
      </c>
      <c r="K244" s="15" t="s">
        <v>10</v>
      </c>
      <c r="L244" s="15" t="str">
        <f t="array" ref="L244">_xlfn.XLOOKUP(M244,reference_province_to_city!$A$2:$A$11,reference_province_to_city!$B$2:$B$11)</f>
        <v>Jakarta</v>
      </c>
      <c r="M244" s="15" t="s">
        <v>7</v>
      </c>
      <c r="N244" s="15">
        <v>10110.0</v>
      </c>
      <c r="O244" s="15">
        <f t="array" ref="O244">_xlfn.XLOOKUP(M244,reference_postal_code!$B$2:$B$11,reference_postal_code!$A$2:$A$11)</f>
        <v>10110</v>
      </c>
      <c r="P244" s="15" t="s">
        <v>117</v>
      </c>
      <c r="Q244" s="15" t="s">
        <v>844</v>
      </c>
      <c r="R244" s="15" t="s">
        <v>65</v>
      </c>
      <c r="S244" s="15" t="s">
        <v>83</v>
      </c>
      <c r="T244" s="15" t="s">
        <v>845</v>
      </c>
      <c r="U244" s="28">
        <v>114660.0</v>
      </c>
      <c r="V244" s="15">
        <v>4.0</v>
      </c>
      <c r="W244" s="31">
        <v>0.7</v>
      </c>
      <c r="X244" s="28">
        <v>-87906.0</v>
      </c>
    </row>
    <row r="245" ht="15.75" customHeight="1">
      <c r="A245" s="15">
        <v>1769.0</v>
      </c>
      <c r="B245" s="15" t="s">
        <v>841</v>
      </c>
      <c r="C245" s="18">
        <v>41720.0</v>
      </c>
      <c r="D245" s="18">
        <v>41724.0</v>
      </c>
      <c r="E245" s="18">
        <f t="shared" si="1"/>
        <v>41724</v>
      </c>
      <c r="F245" s="15" t="s">
        <v>55</v>
      </c>
      <c r="G245" s="15" t="s">
        <v>842</v>
      </c>
      <c r="H245" s="15" t="s">
        <v>843</v>
      </c>
      <c r="I245" s="15" t="s">
        <v>59</v>
      </c>
      <c r="J245" s="15" t="s">
        <v>60</v>
      </c>
      <c r="K245" s="15" t="s">
        <v>10</v>
      </c>
      <c r="L245" s="15" t="str">
        <f t="array" ref="L245">_xlfn.XLOOKUP(M245,reference_province_to_city!$A$2:$A$11,reference_province_to_city!$B$2:$B$11)</f>
        <v>Jakarta</v>
      </c>
      <c r="M245" s="15" t="s">
        <v>7</v>
      </c>
      <c r="N245" s="15">
        <v>10110.0</v>
      </c>
      <c r="O245" s="15">
        <f t="array" ref="O245">_xlfn.XLOOKUP(M245,reference_postal_code!$B$2:$B$11,reference_postal_code!$A$2:$A$11)</f>
        <v>10110</v>
      </c>
      <c r="P245" s="15" t="s">
        <v>117</v>
      </c>
      <c r="Q245" s="15" t="s">
        <v>846</v>
      </c>
      <c r="R245" s="15" t="s">
        <v>65</v>
      </c>
      <c r="S245" s="15" t="s">
        <v>83</v>
      </c>
      <c r="T245" s="15" t="s">
        <v>847</v>
      </c>
      <c r="U245" s="28">
        <v>771975.0</v>
      </c>
      <c r="V245" s="15">
        <v>5.0</v>
      </c>
      <c r="W245" s="31">
        <v>0.7</v>
      </c>
      <c r="X245" s="28">
        <v>-591847.0</v>
      </c>
    </row>
    <row r="246" ht="15.75" customHeight="1">
      <c r="A246" s="15">
        <v>6591.0</v>
      </c>
      <c r="B246" s="15" t="s">
        <v>848</v>
      </c>
      <c r="C246" s="18">
        <v>41721.0</v>
      </c>
      <c r="D246" s="18">
        <v>41724.0</v>
      </c>
      <c r="E246" s="18">
        <f t="shared" si="1"/>
        <v>41724</v>
      </c>
      <c r="F246" s="15" t="s">
        <v>125</v>
      </c>
      <c r="G246" s="15" t="s">
        <v>849</v>
      </c>
      <c r="H246" s="15" t="s">
        <v>850</v>
      </c>
      <c r="I246" s="15" t="s">
        <v>59</v>
      </c>
      <c r="J246" s="15" t="s">
        <v>60</v>
      </c>
      <c r="K246" s="15" t="s">
        <v>17</v>
      </c>
      <c r="L246" s="15" t="str">
        <f t="array" ref="L246">_xlfn.XLOOKUP(M246,reference_province_to_city!$A$2:$A$11,reference_province_to_city!$B$2:$B$11)</f>
        <v>Semarang</v>
      </c>
      <c r="M246" s="15" t="s">
        <v>15</v>
      </c>
      <c r="N246" s="15">
        <v>50111.0</v>
      </c>
      <c r="O246" s="15">
        <f t="array" ref="O246">_xlfn.XLOOKUP(M246,reference_postal_code!$B$2:$B$11,reference_postal_code!$A$2:$A$11)</f>
        <v>50111</v>
      </c>
      <c r="P246" s="15" t="s">
        <v>77</v>
      </c>
      <c r="Q246" s="15" t="s">
        <v>851</v>
      </c>
      <c r="R246" s="15" t="s">
        <v>65</v>
      </c>
      <c r="S246" s="15" t="s">
        <v>79</v>
      </c>
      <c r="T246" s="15" t="s">
        <v>852</v>
      </c>
      <c r="U246" s="28">
        <v>148680.0</v>
      </c>
      <c r="V246" s="15">
        <v>3.0</v>
      </c>
      <c r="W246" s="31">
        <v>0.2</v>
      </c>
      <c r="X246" s="28">
        <v>48321.0</v>
      </c>
    </row>
    <row r="247" ht="15.75" customHeight="1">
      <c r="A247" s="15">
        <v>3556.0</v>
      </c>
      <c r="B247" s="15" t="s">
        <v>853</v>
      </c>
      <c r="C247" s="18">
        <v>41721.0</v>
      </c>
      <c r="D247" s="18">
        <v>41724.0</v>
      </c>
      <c r="E247" s="18">
        <f t="shared" si="1"/>
        <v>41724</v>
      </c>
      <c r="F247" s="15" t="s">
        <v>114</v>
      </c>
      <c r="G247" s="15" t="s">
        <v>854</v>
      </c>
      <c r="H247" s="15" t="s">
        <v>855</v>
      </c>
      <c r="I247" s="15" t="s">
        <v>59</v>
      </c>
      <c r="J247" s="15" t="s">
        <v>60</v>
      </c>
      <c r="K247" s="15" t="s">
        <v>22</v>
      </c>
      <c r="L247" s="15" t="str">
        <f t="array" ref="L247">_xlfn.XLOOKUP(M247,reference_province_to_city!$A$2:$A$11,reference_province_to_city!$B$2:$B$11)</f>
        <v>Surabaya</v>
      </c>
      <c r="M247" s="15" t="s">
        <v>20</v>
      </c>
      <c r="N247" s="15">
        <v>60231.0</v>
      </c>
      <c r="O247" s="15">
        <f t="array" ref="O247">_xlfn.XLOOKUP(M247,reference_postal_code!$B$2:$B$11,reference_postal_code!$A$2:$A$11)</f>
        <v>60231</v>
      </c>
      <c r="P247" s="15" t="s">
        <v>166</v>
      </c>
      <c r="Q247" s="15" t="s">
        <v>856</v>
      </c>
      <c r="R247" s="15" t="s">
        <v>110</v>
      </c>
      <c r="S247" s="15" t="s">
        <v>111</v>
      </c>
      <c r="T247" s="15" t="s">
        <v>857</v>
      </c>
      <c r="U247" s="28">
        <v>9071280.0</v>
      </c>
      <c r="V247" s="15">
        <v>6.0</v>
      </c>
      <c r="W247" s="31">
        <v>0.2</v>
      </c>
      <c r="X247" s="28">
        <v>566955.0</v>
      </c>
    </row>
    <row r="248" ht="15.75" customHeight="1">
      <c r="A248" s="15">
        <v>3555.0</v>
      </c>
      <c r="B248" s="15" t="s">
        <v>853</v>
      </c>
      <c r="C248" s="18">
        <v>41721.0</v>
      </c>
      <c r="D248" s="18">
        <v>41724.0</v>
      </c>
      <c r="E248" s="18">
        <f t="shared" si="1"/>
        <v>41724</v>
      </c>
      <c r="F248" s="15" t="s">
        <v>114</v>
      </c>
      <c r="G248" s="15" t="s">
        <v>854</v>
      </c>
      <c r="H248" s="15" t="s">
        <v>855</v>
      </c>
      <c r="I248" s="15" t="s">
        <v>59</v>
      </c>
      <c r="J248" s="15" t="s">
        <v>60</v>
      </c>
      <c r="K248" s="15" t="s">
        <v>22</v>
      </c>
      <c r="L248" s="15" t="str">
        <f t="array" ref="L248">_xlfn.XLOOKUP(M248,reference_province_to_city!$A$2:$A$11,reference_province_to_city!$B$2:$B$11)</f>
        <v>Surabaya</v>
      </c>
      <c r="M248" s="15" t="s">
        <v>20</v>
      </c>
      <c r="N248" s="15">
        <v>60231.0</v>
      </c>
      <c r="O248" s="15">
        <f t="array" ref="O248">_xlfn.XLOOKUP(M248,reference_postal_code!$B$2:$B$11,reference_postal_code!$A$2:$A$11)</f>
        <v>60231</v>
      </c>
      <c r="P248" s="15" t="s">
        <v>166</v>
      </c>
      <c r="Q248" s="15" t="s">
        <v>858</v>
      </c>
      <c r="R248" s="15" t="s">
        <v>65</v>
      </c>
      <c r="S248" s="15" t="s">
        <v>87</v>
      </c>
      <c r="T248" s="15" t="s">
        <v>859</v>
      </c>
      <c r="U248" s="28">
        <v>4956000.0</v>
      </c>
      <c r="V248" s="15">
        <v>2.0</v>
      </c>
      <c r="W248" s="31">
        <v>0.0</v>
      </c>
      <c r="X248" s="28">
        <v>1288560.0</v>
      </c>
    </row>
    <row r="249" ht="15.75" customHeight="1">
      <c r="A249" s="15">
        <v>7802.0</v>
      </c>
      <c r="B249" s="15" t="s">
        <v>860</v>
      </c>
      <c r="C249" s="18">
        <v>41722.0</v>
      </c>
      <c r="D249" s="18">
        <v>41727.0</v>
      </c>
      <c r="E249" s="18">
        <f t="shared" si="1"/>
        <v>41727</v>
      </c>
      <c r="F249" s="15" t="s">
        <v>114</v>
      </c>
      <c r="G249" s="15" t="s">
        <v>861</v>
      </c>
      <c r="H249" s="15" t="s">
        <v>862</v>
      </c>
      <c r="I249" s="15" t="s">
        <v>59</v>
      </c>
      <c r="J249" s="15" t="s">
        <v>60</v>
      </c>
      <c r="K249" s="15" t="s">
        <v>33</v>
      </c>
      <c r="L249" s="15" t="str">
        <f t="array" ref="L249">_xlfn.XLOOKUP(M249,reference_province_to_city!$A$2:$A$11,reference_province_to_city!$B$2:$B$11)</f>
        <v>Makassar</v>
      </c>
      <c r="M249" s="15" t="s">
        <v>25</v>
      </c>
      <c r="N249" s="15">
        <v>90111.0</v>
      </c>
      <c r="O249" s="15">
        <f t="array" ref="O249">_xlfn.XLOOKUP(M249,reference_postal_code!$B$2:$B$11,reference_postal_code!$A$2:$A$11)</f>
        <v>90111</v>
      </c>
      <c r="P249" s="15" t="s">
        <v>63</v>
      </c>
      <c r="Q249" s="15" t="s">
        <v>863</v>
      </c>
      <c r="R249" s="15" t="s">
        <v>106</v>
      </c>
      <c r="S249" s="15" t="s">
        <v>139</v>
      </c>
      <c r="T249" s="15" t="s">
        <v>864</v>
      </c>
      <c r="U249" s="28">
        <v>607200.0</v>
      </c>
      <c r="V249" s="15">
        <v>2.0</v>
      </c>
      <c r="W249" s="31">
        <v>0.0</v>
      </c>
      <c r="X249" s="28">
        <v>218592.0</v>
      </c>
    </row>
    <row r="250" ht="15.75" customHeight="1">
      <c r="A250" s="15">
        <v>4480.0</v>
      </c>
      <c r="B250" s="15" t="s">
        <v>865</v>
      </c>
      <c r="C250" s="18">
        <v>41722.0</v>
      </c>
      <c r="D250" s="18">
        <v>41726.0</v>
      </c>
      <c r="E250" s="18">
        <f t="shared" si="1"/>
        <v>41726</v>
      </c>
      <c r="F250" s="15" t="s">
        <v>55</v>
      </c>
      <c r="G250" s="15" t="s">
        <v>866</v>
      </c>
      <c r="H250" s="15" t="s">
        <v>867</v>
      </c>
      <c r="I250" s="15" t="s">
        <v>59</v>
      </c>
      <c r="J250" s="15" t="s">
        <v>60</v>
      </c>
      <c r="K250" s="15" t="s">
        <v>28</v>
      </c>
      <c r="L250" s="15" t="str">
        <f t="array" ref="L250">_xlfn.XLOOKUP(M250,reference_province_to_city!$A$2:$A$11,reference_province_to_city!$B$2:$B$11)</f>
        <v>Medan</v>
      </c>
      <c r="M250" s="15" t="s">
        <v>11</v>
      </c>
      <c r="N250" s="15">
        <v>20111.0</v>
      </c>
      <c r="O250" s="15">
        <f t="array" ref="O250">_xlfn.XLOOKUP(M250,reference_postal_code!$B$2:$B$11,reference_postal_code!$A$2:$A$11)</f>
        <v>20111</v>
      </c>
      <c r="P250" s="15" t="s">
        <v>77</v>
      </c>
      <c r="Q250" s="15" t="s">
        <v>868</v>
      </c>
      <c r="R250" s="15" t="s">
        <v>65</v>
      </c>
      <c r="S250" s="15" t="s">
        <v>66</v>
      </c>
      <c r="T250" s="15" t="s">
        <v>869</v>
      </c>
      <c r="U250" s="28">
        <v>373500.0</v>
      </c>
      <c r="V250" s="15">
        <v>5.0</v>
      </c>
      <c r="W250" s="31">
        <v>0.0</v>
      </c>
      <c r="X250" s="28">
        <v>175545.0</v>
      </c>
    </row>
    <row r="251" ht="15.75" customHeight="1">
      <c r="A251" s="15">
        <v>9308.0</v>
      </c>
      <c r="B251" s="15" t="s">
        <v>870</v>
      </c>
      <c r="C251" s="18">
        <v>41723.0</v>
      </c>
      <c r="D251" s="18">
        <v>41728.0</v>
      </c>
      <c r="E251" s="18">
        <f t="shared" si="1"/>
        <v>41728</v>
      </c>
      <c r="F251" s="15" t="s">
        <v>55</v>
      </c>
      <c r="G251" s="15" t="s">
        <v>871</v>
      </c>
      <c r="H251" s="15" t="s">
        <v>872</v>
      </c>
      <c r="I251" s="15" t="s">
        <v>59</v>
      </c>
      <c r="J251" s="15" t="s">
        <v>60</v>
      </c>
      <c r="K251" s="15" t="s">
        <v>33</v>
      </c>
      <c r="L251" s="15" t="str">
        <f t="array" ref="L251">_xlfn.XLOOKUP(M251,reference_province_to_city!$A$2:$A$11,reference_province_to_city!$B$2:$B$11)</f>
        <v>Makassar</v>
      </c>
      <c r="M251" s="15" t="s">
        <v>25</v>
      </c>
      <c r="N251" s="15">
        <v>90111.0</v>
      </c>
      <c r="O251" s="15">
        <f t="array" ref="O251">_xlfn.XLOOKUP(M251,reference_postal_code!$B$2:$B$11,reference_postal_code!$A$2:$A$11)</f>
        <v>90111</v>
      </c>
      <c r="P251" s="15" t="s">
        <v>63</v>
      </c>
      <c r="Q251" s="15" t="s">
        <v>873</v>
      </c>
      <c r="R251" s="15" t="s">
        <v>65</v>
      </c>
      <c r="S251" s="15" t="s">
        <v>93</v>
      </c>
      <c r="T251" s="15" t="s">
        <v>874</v>
      </c>
      <c r="U251" s="28">
        <v>223200.0</v>
      </c>
      <c r="V251" s="15">
        <v>2.0</v>
      </c>
      <c r="W251" s="31">
        <v>0.0</v>
      </c>
      <c r="X251" s="28">
        <v>55800.0</v>
      </c>
    </row>
    <row r="252" ht="15.75" customHeight="1">
      <c r="A252" s="15">
        <v>2433.0</v>
      </c>
      <c r="B252" s="15" t="s">
        <v>875</v>
      </c>
      <c r="C252" s="18">
        <v>41723.0</v>
      </c>
      <c r="D252" s="18">
        <v>41730.0</v>
      </c>
      <c r="E252" s="18">
        <f t="shared" si="1"/>
        <v>41730</v>
      </c>
      <c r="F252" s="15" t="s">
        <v>55</v>
      </c>
      <c r="G252" s="15" t="s">
        <v>738</v>
      </c>
      <c r="H252" s="15" t="s">
        <v>739</v>
      </c>
      <c r="I252" s="15" t="s">
        <v>59</v>
      </c>
      <c r="J252" s="15" t="s">
        <v>60</v>
      </c>
      <c r="K252" s="15" t="s">
        <v>17</v>
      </c>
      <c r="L252" s="15" t="str">
        <f t="array" ref="L252">_xlfn.XLOOKUP(M252,reference_province_to_city!$A$2:$A$11,reference_province_to_city!$B$2:$B$11)</f>
        <v>Semarang</v>
      </c>
      <c r="M252" s="15" t="s">
        <v>15</v>
      </c>
      <c r="N252" s="15">
        <v>50111.0</v>
      </c>
      <c r="O252" s="15">
        <f t="array" ref="O252">_xlfn.XLOOKUP(M252,reference_postal_code!$B$2:$B$11,reference_postal_code!$A$2:$A$11)</f>
        <v>50111</v>
      </c>
      <c r="P252" s="15" t="s">
        <v>77</v>
      </c>
      <c r="Q252" s="15" t="s">
        <v>876</v>
      </c>
      <c r="R252" s="15" t="s">
        <v>106</v>
      </c>
      <c r="S252" s="15" t="s">
        <v>107</v>
      </c>
      <c r="T252" s="15" t="s">
        <v>877</v>
      </c>
      <c r="U252" s="28">
        <v>5501790.0</v>
      </c>
      <c r="V252" s="15">
        <v>7.0</v>
      </c>
      <c r="W252" s="31">
        <v>0.1</v>
      </c>
      <c r="X252" s="28">
        <v>978096.0</v>
      </c>
    </row>
    <row r="253" ht="15.75" customHeight="1">
      <c r="A253" s="15">
        <v>9307.0</v>
      </c>
      <c r="B253" s="15" t="s">
        <v>870</v>
      </c>
      <c r="C253" s="18">
        <v>41723.0</v>
      </c>
      <c r="D253" s="18">
        <v>41728.0</v>
      </c>
      <c r="E253" s="18">
        <f t="shared" si="1"/>
        <v>41728</v>
      </c>
      <c r="F253" s="15" t="s">
        <v>55</v>
      </c>
      <c r="G253" s="15" t="s">
        <v>871</v>
      </c>
      <c r="H253" s="15" t="s">
        <v>872</v>
      </c>
      <c r="I253" s="15" t="s">
        <v>59</v>
      </c>
      <c r="J253" s="15" t="s">
        <v>60</v>
      </c>
      <c r="K253" s="15" t="s">
        <v>33</v>
      </c>
      <c r="L253" s="15" t="str">
        <f t="array" ref="L253">_xlfn.XLOOKUP(M253,reference_province_to_city!$A$2:$A$11,reference_province_to_city!$B$2:$B$11)</f>
        <v>Makassar</v>
      </c>
      <c r="M253" s="15" t="s">
        <v>25</v>
      </c>
      <c r="N253" s="15">
        <v>90111.0</v>
      </c>
      <c r="O253" s="15">
        <f t="array" ref="O253">_xlfn.XLOOKUP(M253,reference_postal_code!$B$2:$B$11,reference_postal_code!$A$2:$A$11)</f>
        <v>90111</v>
      </c>
      <c r="P253" s="15" t="s">
        <v>63</v>
      </c>
      <c r="Q253" s="15" t="s">
        <v>723</v>
      </c>
      <c r="R253" s="15" t="s">
        <v>65</v>
      </c>
      <c r="S253" s="15" t="s">
        <v>93</v>
      </c>
      <c r="T253" s="15" t="s">
        <v>724</v>
      </c>
      <c r="U253" s="28">
        <v>98400.0</v>
      </c>
      <c r="V253" s="15">
        <v>2.0</v>
      </c>
      <c r="W253" s="31">
        <v>0.0</v>
      </c>
      <c r="X253" s="28">
        <v>28536.0</v>
      </c>
    </row>
    <row r="254" ht="15.75" customHeight="1">
      <c r="A254" s="15">
        <v>9309.0</v>
      </c>
      <c r="B254" s="15" t="s">
        <v>870</v>
      </c>
      <c r="C254" s="18">
        <v>41723.0</v>
      </c>
      <c r="D254" s="18">
        <v>41728.0</v>
      </c>
      <c r="E254" s="18">
        <f t="shared" si="1"/>
        <v>41728</v>
      </c>
      <c r="F254" s="15" t="s">
        <v>55</v>
      </c>
      <c r="G254" s="15" t="s">
        <v>871</v>
      </c>
      <c r="H254" s="15" t="s">
        <v>872</v>
      </c>
      <c r="I254" s="15" t="s">
        <v>59</v>
      </c>
      <c r="J254" s="15" t="s">
        <v>60</v>
      </c>
      <c r="K254" s="15" t="s">
        <v>33</v>
      </c>
      <c r="L254" s="15" t="str">
        <f t="array" ref="L254">_xlfn.XLOOKUP(M254,reference_province_to_city!$A$2:$A$11,reference_province_to_city!$B$2:$B$11)</f>
        <v>Makassar</v>
      </c>
      <c r="M254" s="15" t="s">
        <v>25</v>
      </c>
      <c r="O254" s="15">
        <f t="array" ref="O254">_xlfn.XLOOKUP(M254,reference_postal_code!$B$2:$B$11,reference_postal_code!$A$2:$A$11)</f>
        <v>90111</v>
      </c>
      <c r="P254" s="15" t="s">
        <v>63</v>
      </c>
      <c r="Q254" s="15" t="s">
        <v>878</v>
      </c>
      <c r="R254" s="15" t="s">
        <v>110</v>
      </c>
      <c r="S254" s="15" t="s">
        <v>149</v>
      </c>
      <c r="T254" s="15" t="s">
        <v>879</v>
      </c>
      <c r="U254" s="28">
        <v>682200.0</v>
      </c>
      <c r="V254" s="15">
        <v>4.0</v>
      </c>
      <c r="W254" s="31">
        <v>0.0</v>
      </c>
      <c r="X254" s="28">
        <v>238770.0</v>
      </c>
    </row>
    <row r="255" ht="15.75" customHeight="1">
      <c r="A255" s="15">
        <v>9310.0</v>
      </c>
      <c r="B255" s="15" t="s">
        <v>870</v>
      </c>
      <c r="C255" s="18">
        <v>41723.0</v>
      </c>
      <c r="D255" s="18">
        <v>41728.0</v>
      </c>
      <c r="E255" s="18">
        <f t="shared" si="1"/>
        <v>41728</v>
      </c>
      <c r="F255" s="15" t="s">
        <v>55</v>
      </c>
      <c r="G255" s="15" t="s">
        <v>871</v>
      </c>
      <c r="H255" s="15" t="s">
        <v>872</v>
      </c>
      <c r="I255" s="15" t="s">
        <v>59</v>
      </c>
      <c r="J255" s="15" t="s">
        <v>60</v>
      </c>
      <c r="K255" s="15" t="s">
        <v>794</v>
      </c>
      <c r="L255" s="15" t="str">
        <f t="array" ref="L255">_xlfn.XLOOKUP(M255,reference_province_to_city!$A$2:$A$11,reference_province_to_city!$B$2:$B$11)</f>
        <v>Makassar</v>
      </c>
      <c r="M255" s="15" t="s">
        <v>25</v>
      </c>
      <c r="N255" s="15">
        <v>90111.0</v>
      </c>
      <c r="O255" s="15">
        <f t="array" ref="O255">_xlfn.XLOOKUP(M255,reference_postal_code!$B$2:$B$11,reference_postal_code!$A$2:$A$11)</f>
        <v>90111</v>
      </c>
      <c r="P255" s="15" t="s">
        <v>63</v>
      </c>
      <c r="Q255" s="15" t="s">
        <v>880</v>
      </c>
      <c r="R255" s="15" t="s">
        <v>65</v>
      </c>
      <c r="S255" s="15" t="s">
        <v>93</v>
      </c>
      <c r="T255" s="15" t="s">
        <v>881</v>
      </c>
      <c r="U255" s="28">
        <v>381600.0</v>
      </c>
      <c r="V255" s="15">
        <v>6.0</v>
      </c>
      <c r="W255" s="31">
        <v>0.0</v>
      </c>
      <c r="X255" s="28">
        <v>148824.0</v>
      </c>
    </row>
    <row r="256" ht="15.75" customHeight="1">
      <c r="A256" s="15">
        <v>9309.0</v>
      </c>
      <c r="B256" s="15" t="s">
        <v>870</v>
      </c>
      <c r="C256" s="18">
        <v>41723.0</v>
      </c>
      <c r="D256" s="18">
        <v>41728.0</v>
      </c>
      <c r="E256" s="18">
        <f t="shared" si="1"/>
        <v>41728</v>
      </c>
      <c r="F256" s="15" t="s">
        <v>55</v>
      </c>
      <c r="G256" s="15" t="s">
        <v>871</v>
      </c>
      <c r="H256" s="15" t="s">
        <v>872</v>
      </c>
      <c r="I256" s="15" t="s">
        <v>59</v>
      </c>
      <c r="J256" s="15" t="s">
        <v>60</v>
      </c>
      <c r="K256" s="15" t="s">
        <v>794</v>
      </c>
      <c r="L256" s="15" t="str">
        <f t="array" ref="L256">_xlfn.XLOOKUP(M256,reference_province_to_city!$A$2:$A$11,reference_province_to_city!$B$2:$B$11)</f>
        <v>Makassar</v>
      </c>
      <c r="M256" s="15" t="s">
        <v>25</v>
      </c>
      <c r="N256" s="15">
        <v>90111.0</v>
      </c>
      <c r="O256" s="15">
        <f t="array" ref="O256">_xlfn.XLOOKUP(M256,reference_postal_code!$B$2:$B$11,reference_postal_code!$A$2:$A$11)</f>
        <v>90111</v>
      </c>
      <c r="P256" s="15" t="s">
        <v>63</v>
      </c>
      <c r="Q256" s="15" t="s">
        <v>878</v>
      </c>
      <c r="R256" s="15" t="s">
        <v>110</v>
      </c>
      <c r="S256" s="15" t="s">
        <v>149</v>
      </c>
      <c r="T256" s="15" t="s">
        <v>879</v>
      </c>
      <c r="U256" s="28">
        <v>682200.0</v>
      </c>
      <c r="V256" s="15">
        <v>4.0</v>
      </c>
      <c r="W256" s="31">
        <v>0.0</v>
      </c>
      <c r="X256" s="28">
        <v>238770.0</v>
      </c>
    </row>
    <row r="257" ht="15.75" customHeight="1">
      <c r="A257" s="15">
        <v>9053.0</v>
      </c>
      <c r="B257" s="15" t="s">
        <v>882</v>
      </c>
      <c r="C257" s="18">
        <v>41724.0</v>
      </c>
      <c r="D257" s="18">
        <v>41729.0</v>
      </c>
      <c r="E257" s="18">
        <f t="shared" si="1"/>
        <v>41729</v>
      </c>
      <c r="F257" s="15" t="s">
        <v>114</v>
      </c>
      <c r="G257" s="15" t="s">
        <v>883</v>
      </c>
      <c r="H257" s="15" t="s">
        <v>884</v>
      </c>
      <c r="I257" s="15" t="s">
        <v>128</v>
      </c>
      <c r="J257" s="15" t="s">
        <v>60</v>
      </c>
      <c r="K257" s="15" t="s">
        <v>10</v>
      </c>
      <c r="L257" s="15" t="str">
        <f t="array" ref="L257">_xlfn.XLOOKUP(M257,reference_province_to_city!$A$2:$A$11,reference_province_to_city!$B$2:$B$11)</f>
        <v>Jakarta</v>
      </c>
      <c r="M257" s="15" t="s">
        <v>7</v>
      </c>
      <c r="N257" s="15">
        <v>10110.0</v>
      </c>
      <c r="O257" s="15">
        <f t="array" ref="O257">_xlfn.XLOOKUP(M257,reference_postal_code!$B$2:$B$11,reference_postal_code!$A$2:$A$11)</f>
        <v>10110</v>
      </c>
      <c r="P257" s="15" t="s">
        <v>117</v>
      </c>
      <c r="Q257" s="15" t="s">
        <v>423</v>
      </c>
      <c r="R257" s="15" t="s">
        <v>65</v>
      </c>
      <c r="S257" s="15" t="s">
        <v>83</v>
      </c>
      <c r="T257" s="15" t="s">
        <v>424</v>
      </c>
      <c r="U257" s="28">
        <v>419040.0</v>
      </c>
      <c r="V257" s="15">
        <v>4.0</v>
      </c>
      <c r="W257" s="31">
        <v>0.2</v>
      </c>
      <c r="X257" s="28">
        <v>141426.0</v>
      </c>
    </row>
    <row r="258" ht="15.75" customHeight="1">
      <c r="A258" s="15">
        <v>9052.0</v>
      </c>
      <c r="B258" s="15" t="s">
        <v>882</v>
      </c>
      <c r="C258" s="18">
        <v>41724.0</v>
      </c>
      <c r="D258" s="18">
        <v>41729.0</v>
      </c>
      <c r="E258" s="18">
        <f t="shared" si="1"/>
        <v>41729</v>
      </c>
      <c r="F258" s="15" t="s">
        <v>114</v>
      </c>
      <c r="G258" s="15" t="s">
        <v>883</v>
      </c>
      <c r="H258" s="15" t="s">
        <v>884</v>
      </c>
      <c r="I258" s="15" t="s">
        <v>128</v>
      </c>
      <c r="J258" s="15" t="s">
        <v>60</v>
      </c>
      <c r="K258" s="15" t="s">
        <v>10</v>
      </c>
      <c r="L258" s="15" t="str">
        <f t="array" ref="L258">_xlfn.XLOOKUP(M258,reference_province_to_city!$A$2:$A$11,reference_province_to_city!$B$2:$B$11)</f>
        <v>Jakarta</v>
      </c>
      <c r="M258" s="15" t="s">
        <v>7</v>
      </c>
      <c r="N258" s="15">
        <v>10110.0</v>
      </c>
      <c r="O258" s="15">
        <f t="array" ref="O258">_xlfn.XLOOKUP(M258,reference_postal_code!$B$2:$B$11,reference_postal_code!$A$2:$A$11)</f>
        <v>10110</v>
      </c>
      <c r="P258" s="15" t="s">
        <v>117</v>
      </c>
      <c r="Q258" s="15" t="s">
        <v>885</v>
      </c>
      <c r="R258" s="15" t="s">
        <v>65</v>
      </c>
      <c r="S258" s="15" t="s">
        <v>93</v>
      </c>
      <c r="T258" s="15" t="s">
        <v>886</v>
      </c>
      <c r="U258" s="28">
        <v>50400.0</v>
      </c>
      <c r="V258" s="15">
        <v>2.0</v>
      </c>
      <c r="W258" s="31">
        <v>0.0</v>
      </c>
      <c r="X258" s="28">
        <v>12600.0</v>
      </c>
    </row>
    <row r="259" ht="15.75" customHeight="1">
      <c r="A259" s="15">
        <v>4245.0</v>
      </c>
      <c r="B259" s="15" t="s">
        <v>887</v>
      </c>
      <c r="C259" s="18">
        <v>41724.0</v>
      </c>
      <c r="D259" s="18">
        <v>41728.0</v>
      </c>
      <c r="E259" s="18">
        <f t="shared" si="1"/>
        <v>41728</v>
      </c>
      <c r="F259" s="15" t="s">
        <v>55</v>
      </c>
      <c r="G259" s="15" t="s">
        <v>888</v>
      </c>
      <c r="H259" s="15" t="s">
        <v>889</v>
      </c>
      <c r="I259" s="15" t="s">
        <v>128</v>
      </c>
      <c r="J259" s="15" t="s">
        <v>60</v>
      </c>
      <c r="K259" s="15" t="s">
        <v>28</v>
      </c>
      <c r="L259" s="15" t="str">
        <f t="array" ref="L259">_xlfn.XLOOKUP(M259,reference_province_to_city!$A$2:$A$11,reference_province_to_city!$B$2:$B$11)</f>
        <v>Medan</v>
      </c>
      <c r="M259" s="15" t="s">
        <v>11</v>
      </c>
      <c r="N259" s="15">
        <v>20111.0</v>
      </c>
      <c r="O259" s="15">
        <f t="array" ref="O259">_xlfn.XLOOKUP(M259,reference_postal_code!$B$2:$B$11,reference_postal_code!$A$2:$A$11)</f>
        <v>20111</v>
      </c>
      <c r="P259" s="15" t="s">
        <v>77</v>
      </c>
      <c r="Q259" s="15" t="s">
        <v>890</v>
      </c>
      <c r="R259" s="15" t="s">
        <v>110</v>
      </c>
      <c r="S259" s="15" t="s">
        <v>149</v>
      </c>
      <c r="T259" s="15" t="s">
        <v>891</v>
      </c>
      <c r="U259" s="28">
        <v>994500.0</v>
      </c>
      <c r="V259" s="15">
        <v>3.0</v>
      </c>
      <c r="W259" s="31">
        <v>0.0</v>
      </c>
      <c r="X259" s="28">
        <v>129285.0</v>
      </c>
    </row>
    <row r="260" ht="15.75" customHeight="1">
      <c r="A260" s="15">
        <v>9054.0</v>
      </c>
      <c r="B260" s="15" t="s">
        <v>882</v>
      </c>
      <c r="C260" s="18">
        <v>41724.0</v>
      </c>
      <c r="D260" s="18">
        <v>41729.0</v>
      </c>
      <c r="E260" s="18">
        <f t="shared" si="1"/>
        <v>41729</v>
      </c>
      <c r="F260" s="15" t="s">
        <v>114</v>
      </c>
      <c r="G260" s="15" t="s">
        <v>883</v>
      </c>
      <c r="H260" s="15" t="s">
        <v>884</v>
      </c>
      <c r="I260" s="15" t="s">
        <v>128</v>
      </c>
      <c r="J260" s="15" t="s">
        <v>60</v>
      </c>
      <c r="K260" s="15" t="s">
        <v>10</v>
      </c>
      <c r="L260" s="15" t="str">
        <f t="array" ref="L260">_xlfn.XLOOKUP(M260,reference_province_to_city!$A$2:$A$11,reference_province_to_city!$B$2:$B$11)</f>
        <v>Jakarta</v>
      </c>
      <c r="M260" s="15" t="s">
        <v>7</v>
      </c>
      <c r="N260" s="15">
        <v>10110.0</v>
      </c>
      <c r="O260" s="15">
        <f t="array" ref="O260">_xlfn.XLOOKUP(M260,reference_postal_code!$B$2:$B$11,reference_postal_code!$A$2:$A$11)</f>
        <v>10110</v>
      </c>
      <c r="P260" s="15" t="s">
        <v>117</v>
      </c>
      <c r="Q260" s="15" t="s">
        <v>892</v>
      </c>
      <c r="R260" s="15" t="s">
        <v>110</v>
      </c>
      <c r="S260" s="15" t="s">
        <v>111</v>
      </c>
      <c r="T260" s="15" t="s">
        <v>392</v>
      </c>
      <c r="U260" s="28">
        <v>431760.0</v>
      </c>
      <c r="V260" s="15">
        <v>2.0</v>
      </c>
      <c r="W260" s="31">
        <v>0.2</v>
      </c>
      <c r="X260" s="28">
        <v>43176.0</v>
      </c>
    </row>
    <row r="261" ht="15.75" customHeight="1">
      <c r="A261" s="15">
        <v>9660.0</v>
      </c>
      <c r="B261" s="15" t="s">
        <v>893</v>
      </c>
      <c r="C261" s="18">
        <v>41724.0</v>
      </c>
      <c r="D261" s="18">
        <v>41728.0</v>
      </c>
      <c r="E261" s="18">
        <f t="shared" si="1"/>
        <v>41728</v>
      </c>
      <c r="F261" s="15" t="s">
        <v>114</v>
      </c>
      <c r="G261" s="15" t="s">
        <v>894</v>
      </c>
      <c r="H261" s="15" t="s">
        <v>895</v>
      </c>
      <c r="I261" s="15" t="s">
        <v>59</v>
      </c>
      <c r="J261" s="15" t="s">
        <v>60</v>
      </c>
      <c r="K261" s="15" t="s">
        <v>289</v>
      </c>
      <c r="L261" s="15" t="str">
        <f t="array" ref="L261">_xlfn.XLOOKUP(M261,reference_province_to_city!$A$2:$A$11,reference_province_to_city!$B$2:$B$11)</f>
        <v>Medan</v>
      </c>
      <c r="M261" s="15" t="s">
        <v>11</v>
      </c>
      <c r="N261" s="15">
        <v>20111.0</v>
      </c>
      <c r="O261" s="15">
        <f t="array" ref="O261">_xlfn.XLOOKUP(M261,reference_postal_code!$B$2:$B$11,reference_postal_code!$A$2:$A$11)</f>
        <v>20111</v>
      </c>
      <c r="P261" s="15" t="s">
        <v>77</v>
      </c>
      <c r="Q261" s="15" t="s">
        <v>896</v>
      </c>
      <c r="R261" s="15" t="s">
        <v>65</v>
      </c>
      <c r="S261" s="15" t="s">
        <v>79</v>
      </c>
      <c r="T261" s="15" t="s">
        <v>897</v>
      </c>
      <c r="U261" s="28">
        <v>281250.0</v>
      </c>
      <c r="V261" s="15">
        <v>5.0</v>
      </c>
      <c r="W261" s="31">
        <v>0.0</v>
      </c>
      <c r="X261" s="28">
        <v>135000.0</v>
      </c>
    </row>
    <row r="262" ht="15.75" customHeight="1">
      <c r="A262" s="15">
        <v>7840.0</v>
      </c>
      <c r="B262" s="15" t="s">
        <v>898</v>
      </c>
      <c r="C262" s="18">
        <v>41726.0</v>
      </c>
      <c r="D262" s="18">
        <v>41731.0</v>
      </c>
      <c r="E262" s="18">
        <f t="shared" si="1"/>
        <v>41731</v>
      </c>
      <c r="F262" s="15" t="s">
        <v>55</v>
      </c>
      <c r="G262" s="15" t="s">
        <v>899</v>
      </c>
      <c r="H262" s="15" t="s">
        <v>900</v>
      </c>
      <c r="I262" s="15" t="s">
        <v>59</v>
      </c>
      <c r="J262" s="15" t="s">
        <v>60</v>
      </c>
      <c r="K262" s="15" t="s">
        <v>10</v>
      </c>
      <c r="L262" s="15" t="str">
        <f t="array" ref="L262">_xlfn.XLOOKUP(M262,reference_province_to_city!$A$2:$A$11,reference_province_to_city!$B$2:$B$11)</f>
        <v>Jakarta</v>
      </c>
      <c r="M262" s="15" t="s">
        <v>7</v>
      </c>
      <c r="N262" s="15">
        <v>10110.0</v>
      </c>
      <c r="O262" s="15">
        <f t="array" ref="O262">_xlfn.XLOOKUP(M262,reference_postal_code!$B$2:$B$11,reference_postal_code!$A$2:$A$11)</f>
        <v>10110</v>
      </c>
      <c r="P262" s="15" t="s">
        <v>117</v>
      </c>
      <c r="Q262" s="15" t="s">
        <v>901</v>
      </c>
      <c r="R262" s="15" t="s">
        <v>65</v>
      </c>
      <c r="S262" s="15" t="s">
        <v>173</v>
      </c>
      <c r="T262" s="15" t="s">
        <v>902</v>
      </c>
      <c r="U262" s="28">
        <v>91800.0</v>
      </c>
      <c r="V262" s="15">
        <v>3.0</v>
      </c>
      <c r="W262" s="31">
        <v>0.0</v>
      </c>
      <c r="X262" s="28">
        <v>43146.0</v>
      </c>
    </row>
    <row r="263" ht="15.75" customHeight="1">
      <c r="A263" s="15">
        <v>8464.0</v>
      </c>
      <c r="B263" s="15" t="s">
        <v>903</v>
      </c>
      <c r="C263" s="18">
        <v>41726.0</v>
      </c>
      <c r="D263" s="18">
        <v>41730.0</v>
      </c>
      <c r="E263" s="18">
        <f t="shared" si="1"/>
        <v>41730</v>
      </c>
      <c r="F263" s="15" t="s">
        <v>55</v>
      </c>
      <c r="G263" s="15" t="s">
        <v>904</v>
      </c>
      <c r="H263" s="15" t="s">
        <v>905</v>
      </c>
      <c r="I263" s="15" t="s">
        <v>76</v>
      </c>
      <c r="J263" s="15" t="s">
        <v>60</v>
      </c>
      <c r="K263" s="15" t="s">
        <v>10</v>
      </c>
      <c r="L263" s="15" t="str">
        <f t="array" ref="L263">_xlfn.XLOOKUP(M263,reference_province_to_city!$A$2:$A$11,reference_province_to_city!$B$2:$B$11)</f>
        <v>Jakarta</v>
      </c>
      <c r="M263" s="15" t="s">
        <v>7</v>
      </c>
      <c r="N263" s="15">
        <v>10110.0</v>
      </c>
      <c r="O263" s="15">
        <f t="array" ref="O263">_xlfn.XLOOKUP(M263,reference_postal_code!$B$2:$B$11,reference_postal_code!$A$2:$A$11)</f>
        <v>10110</v>
      </c>
      <c r="P263" s="15" t="s">
        <v>117</v>
      </c>
      <c r="Q263" s="15" t="s">
        <v>906</v>
      </c>
      <c r="R263" s="15" t="s">
        <v>110</v>
      </c>
      <c r="S263" s="15" t="s">
        <v>111</v>
      </c>
      <c r="T263" s="15" t="s">
        <v>907</v>
      </c>
      <c r="U263" s="28">
        <v>4535640.0</v>
      </c>
      <c r="V263" s="15">
        <v>3.0</v>
      </c>
      <c r="W263" s="31">
        <v>0.2</v>
      </c>
      <c r="X263" s="28">
        <v>340173.0</v>
      </c>
    </row>
    <row r="264" ht="15.75" customHeight="1">
      <c r="A264" s="15">
        <v>9900.0</v>
      </c>
      <c r="B264" s="15" t="s">
        <v>908</v>
      </c>
      <c r="C264" s="18">
        <v>41726.0</v>
      </c>
      <c r="D264" s="18">
        <v>41732.0</v>
      </c>
      <c r="E264" s="18">
        <f t="shared" si="1"/>
        <v>41732</v>
      </c>
      <c r="F264" s="15" t="s">
        <v>55</v>
      </c>
      <c r="G264" s="15" t="s">
        <v>909</v>
      </c>
      <c r="H264" s="15" t="s">
        <v>910</v>
      </c>
      <c r="I264" s="15" t="s">
        <v>76</v>
      </c>
      <c r="J264" s="15" t="s">
        <v>60</v>
      </c>
      <c r="K264" s="15" t="s">
        <v>17</v>
      </c>
      <c r="L264" s="15" t="str">
        <f t="array" ref="L264">_xlfn.XLOOKUP(M264,reference_province_to_city!$A$2:$A$11,reference_province_to_city!$B$2:$B$11)</f>
        <v>Semarang</v>
      </c>
      <c r="M264" s="15" t="s">
        <v>15</v>
      </c>
      <c r="N264" s="15">
        <v>50111.0</v>
      </c>
      <c r="O264" s="15">
        <f t="array" ref="O264">_xlfn.XLOOKUP(M264,reference_postal_code!$B$2:$B$11,reference_postal_code!$A$2:$A$11)</f>
        <v>50111</v>
      </c>
      <c r="P264" s="15" t="s">
        <v>77</v>
      </c>
      <c r="Q264" s="15" t="s">
        <v>911</v>
      </c>
      <c r="R264" s="15" t="s">
        <v>106</v>
      </c>
      <c r="S264" s="15" t="s">
        <v>218</v>
      </c>
      <c r="T264" s="15" t="s">
        <v>912</v>
      </c>
      <c r="U264" s="28">
        <v>4958820.0</v>
      </c>
      <c r="V264" s="15">
        <v>1.0</v>
      </c>
      <c r="W264" s="31">
        <v>0.4</v>
      </c>
      <c r="X264" s="28">
        <v>-2148822.0</v>
      </c>
    </row>
    <row r="265" ht="15.75" customHeight="1">
      <c r="A265" s="15">
        <v>7841.0</v>
      </c>
      <c r="B265" s="15" t="s">
        <v>898</v>
      </c>
      <c r="C265" s="18">
        <v>41726.0</v>
      </c>
      <c r="D265" s="18">
        <v>41731.0</v>
      </c>
      <c r="E265" s="18">
        <f t="shared" si="1"/>
        <v>41731</v>
      </c>
      <c r="F265" s="15" t="s">
        <v>55</v>
      </c>
      <c r="G265" s="15" t="s">
        <v>899</v>
      </c>
      <c r="H265" s="15" t="s">
        <v>900</v>
      </c>
      <c r="I265" s="15" t="s">
        <v>59</v>
      </c>
      <c r="J265" s="15" t="s">
        <v>60</v>
      </c>
      <c r="K265" s="15" t="s">
        <v>10</v>
      </c>
      <c r="L265" s="15" t="str">
        <f t="array" ref="L265">_xlfn.XLOOKUP(M265,reference_province_to_city!$A$2:$A$11,reference_province_to_city!$B$2:$B$11)</f>
        <v>Jakarta</v>
      </c>
      <c r="M265" s="15" t="s">
        <v>7</v>
      </c>
      <c r="N265" s="15">
        <v>10110.0</v>
      </c>
      <c r="O265" s="15">
        <f t="array" ref="O265">_xlfn.XLOOKUP(M265,reference_postal_code!$B$2:$B$11,reference_postal_code!$A$2:$A$11)</f>
        <v>10110</v>
      </c>
      <c r="P265" s="15" t="s">
        <v>117</v>
      </c>
      <c r="Q265" s="15" t="s">
        <v>913</v>
      </c>
      <c r="R265" s="15" t="s">
        <v>106</v>
      </c>
      <c r="S265" s="15" t="s">
        <v>218</v>
      </c>
      <c r="T265" s="15" t="s">
        <v>914</v>
      </c>
      <c r="U265" s="28">
        <v>1.77708E7</v>
      </c>
      <c r="V265" s="15">
        <v>4.0</v>
      </c>
      <c r="W265" s="31">
        <v>0.0</v>
      </c>
      <c r="X265" s="28">
        <v>1599372.0</v>
      </c>
    </row>
    <row r="266" ht="15.75" customHeight="1">
      <c r="A266" s="15">
        <v>7306.0</v>
      </c>
      <c r="B266" s="15" t="s">
        <v>915</v>
      </c>
      <c r="C266" s="18">
        <v>41727.0</v>
      </c>
      <c r="D266" s="18">
        <v>41731.0</v>
      </c>
      <c r="E266" s="18">
        <f t="shared" si="1"/>
        <v>41731</v>
      </c>
      <c r="F266" s="15" t="s">
        <v>55</v>
      </c>
      <c r="G266" s="15" t="s">
        <v>916</v>
      </c>
      <c r="H266" s="15" t="s">
        <v>917</v>
      </c>
      <c r="I266" s="15" t="s">
        <v>59</v>
      </c>
      <c r="J266" s="15" t="s">
        <v>60</v>
      </c>
      <c r="K266" s="15" t="s">
        <v>26</v>
      </c>
      <c r="L266" s="15" t="str">
        <f t="array" ref="L266">_xlfn.XLOOKUP(M266,reference_province_to_city!$A$2:$A$11,reference_province_to_city!$B$2:$B$11)</f>
        <v>Denpasar</v>
      </c>
      <c r="M266" s="15" t="s">
        <v>24</v>
      </c>
      <c r="N266" s="15">
        <v>80231.0</v>
      </c>
      <c r="O266" s="15">
        <f t="array" ref="O266">_xlfn.XLOOKUP(M266,reference_postal_code!$B$2:$B$11,reference_postal_code!$A$2:$A$11)</f>
        <v>80231</v>
      </c>
      <c r="P266" s="15" t="s">
        <v>63</v>
      </c>
      <c r="Q266" s="15" t="s">
        <v>918</v>
      </c>
      <c r="R266" s="15" t="s">
        <v>106</v>
      </c>
      <c r="S266" s="15" t="s">
        <v>218</v>
      </c>
      <c r="T266" s="15" t="s">
        <v>919</v>
      </c>
      <c r="U266" s="28">
        <v>1.3362615E7</v>
      </c>
      <c r="V266" s="15">
        <v>3.0</v>
      </c>
      <c r="W266" s="31">
        <v>0.3</v>
      </c>
      <c r="X266" s="28">
        <v>-2290734.0</v>
      </c>
    </row>
    <row r="267" ht="15.75" customHeight="1">
      <c r="A267" s="15">
        <v>2897.0</v>
      </c>
      <c r="B267" s="15" t="s">
        <v>920</v>
      </c>
      <c r="C267" s="18">
        <v>41728.0</v>
      </c>
      <c r="D267" s="18">
        <v>41732.0</v>
      </c>
      <c r="E267" s="18">
        <f t="shared" si="1"/>
        <v>41732</v>
      </c>
      <c r="F267" s="15" t="s">
        <v>55</v>
      </c>
      <c r="G267" s="15" t="s">
        <v>921</v>
      </c>
      <c r="H267" s="15" t="s">
        <v>922</v>
      </c>
      <c r="I267" s="15" t="s">
        <v>59</v>
      </c>
      <c r="J267" s="15" t="s">
        <v>60</v>
      </c>
      <c r="K267" s="15" t="s">
        <v>26</v>
      </c>
      <c r="L267" s="15" t="str">
        <f t="array" ref="L267">_xlfn.XLOOKUP(M267,reference_province_to_city!$A$2:$A$11,reference_province_to_city!$B$2:$B$11)</f>
        <v>Denpasar</v>
      </c>
      <c r="M267" s="15" t="s">
        <v>24</v>
      </c>
      <c r="N267" s="15">
        <v>80231.0</v>
      </c>
      <c r="O267" s="15">
        <f t="array" ref="O267">_xlfn.XLOOKUP(M267,reference_postal_code!$B$2:$B$11,reference_postal_code!$A$2:$A$11)</f>
        <v>80231</v>
      </c>
      <c r="P267" s="15" t="s">
        <v>63</v>
      </c>
      <c r="Q267" s="15" t="s">
        <v>923</v>
      </c>
      <c r="R267" s="15" t="s">
        <v>65</v>
      </c>
      <c r="S267" s="15" t="s">
        <v>93</v>
      </c>
      <c r="T267" s="15" t="s">
        <v>924</v>
      </c>
      <c r="U267" s="28">
        <v>744750.0</v>
      </c>
      <c r="V267" s="15">
        <v>5.0</v>
      </c>
      <c r="W267" s="31">
        <v>0.0</v>
      </c>
      <c r="X267" s="28">
        <v>312795.0</v>
      </c>
    </row>
    <row r="268" ht="15.75" customHeight="1">
      <c r="A268" s="15">
        <v>7630.0</v>
      </c>
      <c r="B268" s="15" t="s">
        <v>925</v>
      </c>
      <c r="C268" s="18">
        <v>41728.0</v>
      </c>
      <c r="D268" s="18">
        <v>41730.0</v>
      </c>
      <c r="E268" s="18">
        <f t="shared" si="1"/>
        <v>41730</v>
      </c>
      <c r="F268" s="15" t="s">
        <v>125</v>
      </c>
      <c r="G268" s="15" t="s">
        <v>926</v>
      </c>
      <c r="H268" s="15" t="s">
        <v>927</v>
      </c>
      <c r="I268" s="15" t="s">
        <v>76</v>
      </c>
      <c r="J268" s="15" t="s">
        <v>60</v>
      </c>
      <c r="K268" s="15" t="s">
        <v>31</v>
      </c>
      <c r="L268" s="15" t="str">
        <f t="array" ref="L268">_xlfn.XLOOKUP(M268,reference_province_to_city!$A$2:$A$11,reference_province_to_city!$B$2:$B$11)</f>
        <v>Balikpapan</v>
      </c>
      <c r="M268" s="15" t="s">
        <v>21</v>
      </c>
      <c r="N268" s="15">
        <v>76114.0</v>
      </c>
      <c r="O268" s="15">
        <f t="array" ref="O268">_xlfn.XLOOKUP(M268,reference_postal_code!$B$2:$B$11,reference_postal_code!$A$2:$A$11)</f>
        <v>76114</v>
      </c>
      <c r="P268" s="15" t="s">
        <v>166</v>
      </c>
      <c r="Q268" s="15" t="s">
        <v>928</v>
      </c>
      <c r="R268" s="15" t="s">
        <v>65</v>
      </c>
      <c r="S268" s="15" t="s">
        <v>173</v>
      </c>
      <c r="T268" s="15" t="s">
        <v>929</v>
      </c>
      <c r="U268" s="28">
        <v>5035800.0</v>
      </c>
      <c r="V268" s="15">
        <v>5.0</v>
      </c>
      <c r="W268" s="31">
        <v>0.2</v>
      </c>
      <c r="X268" s="28">
        <v>1699582.0</v>
      </c>
    </row>
    <row r="269" ht="15.75" customHeight="1">
      <c r="A269" s="15">
        <v>6139.0</v>
      </c>
      <c r="B269" s="15" t="s">
        <v>930</v>
      </c>
      <c r="C269" s="18">
        <v>41728.0</v>
      </c>
      <c r="D269" s="18">
        <v>41733.0</v>
      </c>
      <c r="E269" s="18">
        <f t="shared" si="1"/>
        <v>41733</v>
      </c>
      <c r="F269" s="15" t="s">
        <v>55</v>
      </c>
      <c r="G269" s="15" t="s">
        <v>410</v>
      </c>
      <c r="H269" s="15" t="s">
        <v>411</v>
      </c>
      <c r="I269" s="15" t="s">
        <v>59</v>
      </c>
      <c r="J269" s="15" t="s">
        <v>60</v>
      </c>
      <c r="K269" s="15" t="s">
        <v>19</v>
      </c>
      <c r="L269" s="15" t="str">
        <f t="array" ref="L269">_xlfn.XLOOKUP(M269,reference_province_to_city!$A$2:$A$11,reference_province_to_city!$B$2:$B$11)</f>
        <v>Yogyakarta</v>
      </c>
      <c r="M269" s="15" t="s">
        <v>18</v>
      </c>
      <c r="N269" s="15">
        <v>55111.0</v>
      </c>
      <c r="O269" s="15">
        <f t="array" ref="O269">_xlfn.XLOOKUP(M269,reference_postal_code!$B$2:$B$11,reference_postal_code!$A$2:$A$11)</f>
        <v>55111</v>
      </c>
      <c r="P269" s="15" t="s">
        <v>77</v>
      </c>
      <c r="Q269" s="15" t="s">
        <v>931</v>
      </c>
      <c r="R269" s="15" t="s">
        <v>106</v>
      </c>
      <c r="S269" s="15" t="s">
        <v>183</v>
      </c>
      <c r="T269" s="15" t="s">
        <v>932</v>
      </c>
      <c r="U269" s="28">
        <v>3084990.0</v>
      </c>
      <c r="V269" s="15">
        <v>2.0</v>
      </c>
      <c r="W269" s="31">
        <v>0.15</v>
      </c>
      <c r="X269" s="28">
        <v>-181470.0</v>
      </c>
    </row>
    <row r="270" ht="15.75" customHeight="1">
      <c r="A270" s="15">
        <v>5954.0</v>
      </c>
      <c r="B270" s="15" t="s">
        <v>933</v>
      </c>
      <c r="C270" s="18">
        <v>41728.0</v>
      </c>
      <c r="D270" s="18">
        <v>41729.0</v>
      </c>
      <c r="E270" s="18">
        <f t="shared" si="1"/>
        <v>41729</v>
      </c>
      <c r="F270" s="15" t="s">
        <v>125</v>
      </c>
      <c r="G270" s="15" t="s">
        <v>934</v>
      </c>
      <c r="H270" s="15" t="s">
        <v>935</v>
      </c>
      <c r="I270" s="15" t="s">
        <v>128</v>
      </c>
      <c r="J270" s="15" t="s">
        <v>60</v>
      </c>
      <c r="K270" s="15" t="s">
        <v>26</v>
      </c>
      <c r="L270" s="15" t="str">
        <f t="array" ref="L270">_xlfn.XLOOKUP(M270,reference_province_to_city!$A$2:$A$11,reference_province_to_city!$B$2:$B$11)</f>
        <v>Denpasar</v>
      </c>
      <c r="M270" s="15" t="s">
        <v>24</v>
      </c>
      <c r="N270" s="15">
        <v>80231.0</v>
      </c>
      <c r="O270" s="15">
        <f t="array" ref="O270">_xlfn.XLOOKUP(M270,reference_postal_code!$B$2:$B$11,reference_postal_code!$A$2:$A$11)</f>
        <v>80231</v>
      </c>
      <c r="P270" s="15" t="s">
        <v>63</v>
      </c>
      <c r="Q270" s="15" t="s">
        <v>936</v>
      </c>
      <c r="R270" s="15" t="s">
        <v>65</v>
      </c>
      <c r="S270" s="15" t="s">
        <v>93</v>
      </c>
      <c r="T270" s="15" t="s">
        <v>937</v>
      </c>
      <c r="U270" s="28">
        <v>157500.0</v>
      </c>
      <c r="V270" s="15">
        <v>5.0</v>
      </c>
      <c r="W270" s="31">
        <v>0.0</v>
      </c>
      <c r="X270" s="28">
        <v>44100.0</v>
      </c>
    </row>
    <row r="271" ht="15.75" customHeight="1">
      <c r="A271" s="15">
        <v>5284.0</v>
      </c>
      <c r="B271" s="15" t="s">
        <v>938</v>
      </c>
      <c r="C271" s="18">
        <v>41728.0</v>
      </c>
      <c r="D271" s="18">
        <v>41733.0</v>
      </c>
      <c r="E271" s="18">
        <f t="shared" si="1"/>
        <v>41733</v>
      </c>
      <c r="F271" s="15" t="s">
        <v>55</v>
      </c>
      <c r="G271" s="15" t="s">
        <v>939</v>
      </c>
      <c r="H271" s="15" t="s">
        <v>940</v>
      </c>
      <c r="I271" s="15" t="s">
        <v>128</v>
      </c>
      <c r="J271" s="15" t="s">
        <v>60</v>
      </c>
      <c r="K271" s="15" t="s">
        <v>33</v>
      </c>
      <c r="L271" s="15" t="str">
        <f t="array" ref="L271">_xlfn.XLOOKUP(M271,reference_province_to_city!$A$2:$A$11,reference_province_to_city!$B$2:$B$11)</f>
        <v>Makassar</v>
      </c>
      <c r="M271" s="15" t="s">
        <v>25</v>
      </c>
      <c r="N271" s="15">
        <v>90111.0</v>
      </c>
      <c r="O271" s="15">
        <f t="array" ref="O271">_xlfn.XLOOKUP(M271,reference_postal_code!$B$2:$B$11,reference_postal_code!$A$2:$A$11)</f>
        <v>90111</v>
      </c>
      <c r="P271" s="15" t="s">
        <v>63</v>
      </c>
      <c r="Q271" s="15" t="s">
        <v>941</v>
      </c>
      <c r="R271" s="15" t="s">
        <v>65</v>
      </c>
      <c r="S271" s="15" t="s">
        <v>87</v>
      </c>
      <c r="T271" s="15" t="s">
        <v>942</v>
      </c>
      <c r="U271" s="28">
        <v>237600.0</v>
      </c>
      <c r="V271" s="15">
        <v>3.0</v>
      </c>
      <c r="W271" s="31">
        <v>0.0</v>
      </c>
      <c r="X271" s="28">
        <v>0.0</v>
      </c>
    </row>
    <row r="272" ht="15.75" customHeight="1">
      <c r="A272" s="15">
        <v>5285.0</v>
      </c>
      <c r="B272" s="15" t="s">
        <v>938</v>
      </c>
      <c r="C272" s="18">
        <v>41728.0</v>
      </c>
      <c r="D272" s="18">
        <v>41733.0</v>
      </c>
      <c r="E272" s="18">
        <f t="shared" si="1"/>
        <v>41733</v>
      </c>
      <c r="F272" s="15" t="s">
        <v>55</v>
      </c>
      <c r="G272" s="15" t="s">
        <v>939</v>
      </c>
      <c r="H272" s="15" t="s">
        <v>940</v>
      </c>
      <c r="I272" s="15" t="s">
        <v>128</v>
      </c>
      <c r="J272" s="15" t="s">
        <v>60</v>
      </c>
      <c r="K272" s="15" t="s">
        <v>33</v>
      </c>
      <c r="L272" s="15" t="str">
        <f t="array" ref="L272">_xlfn.XLOOKUP(M272,reference_province_to_city!$A$2:$A$11,reference_province_to_city!$B$2:$B$11)</f>
        <v>Makassar</v>
      </c>
      <c r="M272" s="15" t="s">
        <v>25</v>
      </c>
      <c r="N272" s="15">
        <v>90111.0</v>
      </c>
      <c r="O272" s="15">
        <f t="array" ref="O272">_xlfn.XLOOKUP(M272,reference_postal_code!$B$2:$B$11,reference_postal_code!$A$2:$A$11)</f>
        <v>90111</v>
      </c>
      <c r="P272" s="15" t="s">
        <v>63</v>
      </c>
      <c r="Q272" s="15" t="s">
        <v>943</v>
      </c>
      <c r="R272" s="15" t="s">
        <v>65</v>
      </c>
      <c r="S272" s="15" t="s">
        <v>79</v>
      </c>
      <c r="T272" s="15" t="s">
        <v>944</v>
      </c>
      <c r="U272" s="28">
        <v>666000.0</v>
      </c>
      <c r="V272" s="15">
        <v>3.0</v>
      </c>
      <c r="W272" s="31">
        <v>0.0</v>
      </c>
      <c r="X272" s="28">
        <v>333000.0</v>
      </c>
    </row>
    <row r="273" ht="15.75" customHeight="1">
      <c r="A273" s="15">
        <v>7631.0</v>
      </c>
      <c r="B273" s="15" t="s">
        <v>925</v>
      </c>
      <c r="C273" s="18">
        <v>41728.0</v>
      </c>
      <c r="D273" s="18">
        <v>41730.0</v>
      </c>
      <c r="E273" s="18">
        <f t="shared" si="1"/>
        <v>41730</v>
      </c>
      <c r="F273" s="15" t="s">
        <v>125</v>
      </c>
      <c r="G273" s="15" t="s">
        <v>926</v>
      </c>
      <c r="H273" s="15" t="s">
        <v>927</v>
      </c>
      <c r="I273" s="15" t="s">
        <v>76</v>
      </c>
      <c r="J273" s="15" t="s">
        <v>60</v>
      </c>
      <c r="L273" s="15" t="str">
        <f t="array" ref="L273">_xlfn.XLOOKUP(M273,reference_province_to_city!$A$2:$A$11,reference_province_to_city!$B$2:$B$11)</f>
        <v>Balikpapan</v>
      </c>
      <c r="M273" s="15" t="s">
        <v>21</v>
      </c>
      <c r="N273" s="15">
        <v>76114.0</v>
      </c>
      <c r="O273" s="15">
        <f t="array" ref="O273">_xlfn.XLOOKUP(M273,reference_postal_code!$B$2:$B$11,reference_postal_code!$A$2:$A$11)</f>
        <v>76114</v>
      </c>
      <c r="P273" s="15" t="s">
        <v>166</v>
      </c>
      <c r="Q273" s="15" t="s">
        <v>945</v>
      </c>
      <c r="R273" s="15" t="s">
        <v>110</v>
      </c>
      <c r="S273" s="15" t="s">
        <v>111</v>
      </c>
      <c r="T273" s="15" t="s">
        <v>946</v>
      </c>
      <c r="U273" s="28">
        <v>3779160.0</v>
      </c>
      <c r="V273" s="15">
        <v>7.0</v>
      </c>
      <c r="W273" s="31">
        <v>0.2</v>
      </c>
      <c r="X273" s="28">
        <v>1322706.0</v>
      </c>
    </row>
    <row r="274" ht="15.75" customHeight="1">
      <c r="A274" s="15">
        <v>8431.0</v>
      </c>
      <c r="B274" s="15" t="s">
        <v>947</v>
      </c>
      <c r="C274" s="18">
        <v>41728.0</v>
      </c>
      <c r="D274" s="18">
        <v>41734.0</v>
      </c>
      <c r="E274" s="18">
        <f t="shared" si="1"/>
        <v>41734</v>
      </c>
      <c r="F274" s="15" t="s">
        <v>55</v>
      </c>
      <c r="G274" s="15" t="s">
        <v>948</v>
      </c>
      <c r="H274" s="15" t="s">
        <v>949</v>
      </c>
      <c r="I274" s="15" t="s">
        <v>59</v>
      </c>
      <c r="J274" s="15" t="s">
        <v>60</v>
      </c>
      <c r="K274" s="15" t="s">
        <v>17</v>
      </c>
      <c r="L274" s="15" t="str">
        <f t="array" ref="L274">_xlfn.XLOOKUP(M274,reference_province_to_city!$A$2:$A$11,reference_province_to_city!$B$2:$B$11)</f>
        <v>Semarang</v>
      </c>
      <c r="M274" s="15" t="s">
        <v>15</v>
      </c>
      <c r="N274" s="15">
        <v>50111.0</v>
      </c>
      <c r="O274" s="15">
        <f t="array" ref="O274">_xlfn.XLOOKUP(M274,reference_postal_code!$B$2:$B$11,reference_postal_code!$A$2:$A$11)</f>
        <v>50111</v>
      </c>
      <c r="P274" s="15" t="s">
        <v>77</v>
      </c>
      <c r="Q274" s="15" t="s">
        <v>950</v>
      </c>
      <c r="R274" s="15" t="s">
        <v>65</v>
      </c>
      <c r="S274" s="15" t="s">
        <v>87</v>
      </c>
      <c r="T274" s="15" t="s">
        <v>951</v>
      </c>
      <c r="U274" s="28">
        <v>1939500.0</v>
      </c>
      <c r="V274" s="15">
        <v>2.0</v>
      </c>
      <c r="W274" s="31">
        <v>0.0</v>
      </c>
      <c r="X274" s="28">
        <v>96975.0</v>
      </c>
    </row>
    <row r="275" ht="15.75" customHeight="1">
      <c r="A275" s="15">
        <v>7632.0</v>
      </c>
      <c r="B275" s="15" t="s">
        <v>925</v>
      </c>
      <c r="C275" s="18">
        <v>41728.0</v>
      </c>
      <c r="D275" s="18">
        <v>41730.0</v>
      </c>
      <c r="E275" s="18">
        <f t="shared" si="1"/>
        <v>41730</v>
      </c>
      <c r="F275" s="15" t="s">
        <v>125</v>
      </c>
      <c r="G275" s="15" t="s">
        <v>926</v>
      </c>
      <c r="H275" s="15" t="s">
        <v>927</v>
      </c>
      <c r="I275" s="15" t="s">
        <v>76</v>
      </c>
      <c r="J275" s="15" t="s">
        <v>60</v>
      </c>
      <c r="K275" s="15" t="s">
        <v>31</v>
      </c>
      <c r="L275" s="15" t="str">
        <f t="array" ref="L275">_xlfn.XLOOKUP(M275,reference_province_to_city!$A$2:$A$11,reference_province_to_city!$B$2:$B$11)</f>
        <v>Balikpapan</v>
      </c>
      <c r="M275" s="15" t="s">
        <v>21</v>
      </c>
      <c r="N275" s="15">
        <v>76114.0</v>
      </c>
      <c r="O275" s="15">
        <f t="array" ref="O275">_xlfn.XLOOKUP(M275,reference_postal_code!$B$2:$B$11,reference_postal_code!$A$2:$A$11)</f>
        <v>76114</v>
      </c>
      <c r="P275" s="15" t="s">
        <v>166</v>
      </c>
      <c r="Q275" s="15" t="s">
        <v>952</v>
      </c>
      <c r="R275" s="15" t="s">
        <v>106</v>
      </c>
      <c r="S275" s="15" t="s">
        <v>107</v>
      </c>
      <c r="T275" s="15" t="s">
        <v>953</v>
      </c>
      <c r="U275" s="28">
        <v>1909530.0</v>
      </c>
      <c r="V275" s="15">
        <v>7.0</v>
      </c>
      <c r="W275" s="31">
        <v>0.3</v>
      </c>
      <c r="X275" s="28">
        <v>-136395.0</v>
      </c>
    </row>
    <row r="276" ht="15.75" customHeight="1">
      <c r="A276" s="15">
        <v>4712.0</v>
      </c>
      <c r="B276" s="15" t="s">
        <v>954</v>
      </c>
      <c r="C276" s="18">
        <v>41729.0</v>
      </c>
      <c r="D276" s="18">
        <v>41729.0</v>
      </c>
      <c r="E276" s="18">
        <f t="shared" si="1"/>
        <v>41729</v>
      </c>
      <c r="F276" s="15" t="s">
        <v>466</v>
      </c>
      <c r="G276" s="15" t="s">
        <v>955</v>
      </c>
      <c r="H276" s="15" t="s">
        <v>956</v>
      </c>
      <c r="I276" s="15" t="s">
        <v>59</v>
      </c>
      <c r="J276" s="15" t="s">
        <v>60</v>
      </c>
      <c r="K276" s="15" t="s">
        <v>28</v>
      </c>
      <c r="L276" s="15" t="str">
        <f t="array" ref="L276">_xlfn.XLOOKUP(M276,reference_province_to_city!$A$2:$A$11,reference_province_to_city!$B$2:$B$11)</f>
        <v>Medan</v>
      </c>
      <c r="M276" s="15" t="s">
        <v>11</v>
      </c>
      <c r="N276" s="15">
        <v>20111.0</v>
      </c>
      <c r="O276" s="15">
        <f t="array" ref="O276">_xlfn.XLOOKUP(M276,reference_postal_code!$B$2:$B$11,reference_postal_code!$A$2:$A$11)</f>
        <v>20111</v>
      </c>
      <c r="P276" s="15" t="s">
        <v>77</v>
      </c>
      <c r="Q276" s="15" t="s">
        <v>957</v>
      </c>
      <c r="R276" s="15" t="s">
        <v>65</v>
      </c>
      <c r="S276" s="15" t="s">
        <v>83</v>
      </c>
      <c r="T276" s="15" t="s">
        <v>958</v>
      </c>
      <c r="U276" s="28">
        <v>12780.0</v>
      </c>
      <c r="V276" s="15">
        <v>1.0</v>
      </c>
      <c r="W276" s="31">
        <v>0.7</v>
      </c>
      <c r="X276" s="28">
        <v>-8946.0</v>
      </c>
    </row>
    <row r="277" ht="15.75" customHeight="1">
      <c r="A277" s="15">
        <v>5049.0</v>
      </c>
      <c r="B277" s="15" t="s">
        <v>959</v>
      </c>
      <c r="C277" s="18">
        <v>41729.0</v>
      </c>
      <c r="D277" s="18">
        <v>41733.0</v>
      </c>
      <c r="E277" s="18">
        <f t="shared" si="1"/>
        <v>41733</v>
      </c>
      <c r="F277" s="15" t="s">
        <v>55</v>
      </c>
      <c r="G277" s="15" t="s">
        <v>960</v>
      </c>
      <c r="H277" s="15" t="s">
        <v>961</v>
      </c>
      <c r="I277" s="15" t="s">
        <v>59</v>
      </c>
      <c r="J277" s="15" t="s">
        <v>60</v>
      </c>
      <c r="K277" s="15" t="s">
        <v>22</v>
      </c>
      <c r="L277" s="15" t="str">
        <f t="array" ref="L277">_xlfn.XLOOKUP(M277,reference_province_to_city!$A$2:$A$11,reference_province_to_city!$B$2:$B$11)</f>
        <v>Surabaya</v>
      </c>
      <c r="M277" s="15" t="s">
        <v>20</v>
      </c>
      <c r="N277" s="15">
        <v>60231.0</v>
      </c>
      <c r="O277" s="15">
        <f t="array" ref="O277">_xlfn.XLOOKUP(M277,reference_postal_code!$B$2:$B$11,reference_postal_code!$A$2:$A$11)</f>
        <v>60231</v>
      </c>
      <c r="P277" s="15" t="s">
        <v>166</v>
      </c>
      <c r="Q277" s="15" t="s">
        <v>962</v>
      </c>
      <c r="R277" s="15" t="s">
        <v>65</v>
      </c>
      <c r="S277" s="15" t="s">
        <v>83</v>
      </c>
      <c r="T277" s="15" t="s">
        <v>963</v>
      </c>
      <c r="U277" s="28">
        <v>122010.0</v>
      </c>
      <c r="V277" s="15">
        <v>7.0</v>
      </c>
      <c r="W277" s="31">
        <v>0.8</v>
      </c>
      <c r="X277" s="28">
        <v>-207417.0</v>
      </c>
    </row>
    <row r="278" ht="15.75" customHeight="1">
      <c r="A278" s="15">
        <v>5480.0</v>
      </c>
      <c r="B278" s="15" t="s">
        <v>964</v>
      </c>
      <c r="C278" s="18">
        <v>41729.0</v>
      </c>
      <c r="D278" s="18">
        <v>41733.0</v>
      </c>
      <c r="E278" s="18">
        <f t="shared" si="1"/>
        <v>41733</v>
      </c>
      <c r="F278" s="15" t="s">
        <v>55</v>
      </c>
      <c r="G278" s="15" t="s">
        <v>965</v>
      </c>
      <c r="H278" s="15" t="s">
        <v>966</v>
      </c>
      <c r="I278" s="15" t="s">
        <v>128</v>
      </c>
      <c r="J278" s="15" t="s">
        <v>60</v>
      </c>
      <c r="K278" s="15" t="s">
        <v>31</v>
      </c>
      <c r="L278" s="15" t="str">
        <f t="array" ref="L278">_xlfn.XLOOKUP(M278,reference_province_to_city!$A$2:$A$11,reference_province_to_city!$B$2:$B$11)</f>
        <v>Balikpapan</v>
      </c>
      <c r="M278" s="15" t="s">
        <v>21</v>
      </c>
      <c r="N278" s="15">
        <v>76114.0</v>
      </c>
      <c r="O278" s="15">
        <f t="array" ref="O278">_xlfn.XLOOKUP(M278,reference_postal_code!$B$2:$B$11,reference_postal_code!$A$2:$A$11)</f>
        <v>76114</v>
      </c>
      <c r="P278" s="15" t="s">
        <v>166</v>
      </c>
      <c r="Q278" s="15" t="s">
        <v>967</v>
      </c>
      <c r="R278" s="15" t="s">
        <v>65</v>
      </c>
      <c r="S278" s="15" t="s">
        <v>83</v>
      </c>
      <c r="T278" s="15" t="s">
        <v>968</v>
      </c>
      <c r="U278" s="28">
        <v>28035.0</v>
      </c>
      <c r="V278" s="15">
        <v>1.0</v>
      </c>
      <c r="W278" s="31">
        <v>0.7</v>
      </c>
      <c r="X278" s="28">
        <v>-19624.0</v>
      </c>
    </row>
    <row r="279" ht="15.75" customHeight="1">
      <c r="A279" s="15">
        <v>9567.0</v>
      </c>
      <c r="B279" s="15" t="s">
        <v>969</v>
      </c>
      <c r="C279" s="18">
        <v>41729.0</v>
      </c>
      <c r="D279" s="18">
        <v>41729.0</v>
      </c>
      <c r="E279" s="18">
        <f t="shared" si="1"/>
        <v>41729</v>
      </c>
      <c r="F279" s="15" t="s">
        <v>466</v>
      </c>
      <c r="G279" s="15" t="s">
        <v>970</v>
      </c>
      <c r="H279" s="15" t="s">
        <v>971</v>
      </c>
      <c r="I279" s="15" t="s">
        <v>59</v>
      </c>
      <c r="J279" s="15" t="s">
        <v>60</v>
      </c>
      <c r="K279" s="15" t="s">
        <v>31</v>
      </c>
      <c r="L279" s="15" t="str">
        <f t="array" ref="L279">_xlfn.XLOOKUP(M279,reference_province_to_city!$A$2:$A$11,reference_province_to_city!$B$2:$B$11)</f>
        <v>Balikpapan</v>
      </c>
      <c r="M279" s="15" t="s">
        <v>21</v>
      </c>
      <c r="N279" s="15">
        <v>76114.0</v>
      </c>
      <c r="O279" s="15">
        <f t="array" ref="O279">_xlfn.XLOOKUP(M279,reference_postal_code!$B$2:$B$11,reference_postal_code!$A$2:$A$11)</f>
        <v>76114</v>
      </c>
      <c r="P279" s="15" t="s">
        <v>166</v>
      </c>
      <c r="Q279" s="15" t="s">
        <v>972</v>
      </c>
      <c r="R279" s="15" t="s">
        <v>65</v>
      </c>
      <c r="S279" s="15" t="s">
        <v>83</v>
      </c>
      <c r="T279" s="15" t="s">
        <v>973</v>
      </c>
      <c r="U279" s="28">
        <v>189675.0</v>
      </c>
      <c r="V279" s="15">
        <v>5.0</v>
      </c>
      <c r="W279" s="31">
        <v>0.7</v>
      </c>
      <c r="X279" s="28">
        <v>-151740.0</v>
      </c>
    </row>
    <row r="280" ht="15.75" customHeight="1">
      <c r="A280" s="15">
        <v>2231.0</v>
      </c>
      <c r="B280" s="15" t="s">
        <v>974</v>
      </c>
      <c r="C280" s="18">
        <v>41729.0</v>
      </c>
      <c r="D280" s="18">
        <v>41734.0</v>
      </c>
      <c r="E280" s="18">
        <f t="shared" si="1"/>
        <v>41734</v>
      </c>
      <c r="F280" s="15" t="s">
        <v>55</v>
      </c>
      <c r="G280" s="15" t="s">
        <v>975</v>
      </c>
      <c r="H280" s="15" t="s">
        <v>976</v>
      </c>
      <c r="I280" s="15" t="s">
        <v>59</v>
      </c>
      <c r="J280" s="15" t="s">
        <v>60</v>
      </c>
      <c r="K280" s="15" t="s">
        <v>26</v>
      </c>
      <c r="L280" s="15" t="str">
        <f t="array" ref="L280">_xlfn.XLOOKUP(M280,reference_province_to_city!$A$2:$A$11,reference_province_to_city!$B$2:$B$11)</f>
        <v>Denpasar</v>
      </c>
      <c r="M280" s="15" t="s">
        <v>24</v>
      </c>
      <c r="O280" s="15">
        <f t="array" ref="O280">_xlfn.XLOOKUP(M280,reference_postal_code!$B$2:$B$11,reference_postal_code!$A$2:$A$11)</f>
        <v>80231</v>
      </c>
      <c r="P280" s="15" t="s">
        <v>63</v>
      </c>
      <c r="Q280" s="15" t="s">
        <v>977</v>
      </c>
      <c r="R280" s="15" t="s">
        <v>65</v>
      </c>
      <c r="S280" s="15" t="s">
        <v>222</v>
      </c>
      <c r="T280" s="15" t="s">
        <v>978</v>
      </c>
      <c r="U280" s="28">
        <v>794700.0</v>
      </c>
      <c r="V280" s="15">
        <v>2.0</v>
      </c>
      <c r="W280" s="31">
        <v>0.0</v>
      </c>
      <c r="X280" s="28">
        <v>222516.0</v>
      </c>
    </row>
    <row r="281" ht="15.75" customHeight="1">
      <c r="A281" s="15">
        <v>2230.0</v>
      </c>
      <c r="B281" s="15" t="s">
        <v>974</v>
      </c>
      <c r="C281" s="18">
        <v>41729.0</v>
      </c>
      <c r="D281" s="18">
        <v>41734.0</v>
      </c>
      <c r="E281" s="18">
        <f t="shared" si="1"/>
        <v>41734</v>
      </c>
      <c r="F281" s="15" t="s">
        <v>55</v>
      </c>
      <c r="G281" s="15" t="s">
        <v>975</v>
      </c>
      <c r="H281" s="15" t="s">
        <v>976</v>
      </c>
      <c r="I281" s="15" t="s">
        <v>59</v>
      </c>
      <c r="J281" s="15" t="s">
        <v>60</v>
      </c>
      <c r="K281" s="15" t="s">
        <v>26</v>
      </c>
      <c r="L281" s="15" t="str">
        <f t="array" ref="L281">_xlfn.XLOOKUP(M281,reference_province_to_city!$A$2:$A$11,reference_province_to_city!$B$2:$B$11)</f>
        <v>Denpasar</v>
      </c>
      <c r="M281" s="15" t="s">
        <v>24</v>
      </c>
      <c r="N281" s="15">
        <v>80231.0</v>
      </c>
      <c r="O281" s="15">
        <f t="array" ref="O281">_xlfn.XLOOKUP(M281,reference_postal_code!$B$2:$B$11,reference_postal_code!$A$2:$A$11)</f>
        <v>80231</v>
      </c>
      <c r="P281" s="15" t="s">
        <v>63</v>
      </c>
      <c r="Q281" s="15" t="s">
        <v>979</v>
      </c>
      <c r="R281" s="15" t="s">
        <v>65</v>
      </c>
      <c r="S281" s="15" t="s">
        <v>83</v>
      </c>
      <c r="T281" s="15" t="s">
        <v>980</v>
      </c>
      <c r="U281" s="28">
        <v>1.010352E7</v>
      </c>
      <c r="V281" s="15">
        <v>2.0</v>
      </c>
      <c r="W281" s="31">
        <v>0.2</v>
      </c>
      <c r="X281" s="28">
        <v>3788820.0</v>
      </c>
    </row>
    <row r="282" ht="15.75" customHeight="1">
      <c r="A282" s="15">
        <v>9566.0</v>
      </c>
      <c r="B282" s="15" t="s">
        <v>969</v>
      </c>
      <c r="C282" s="18">
        <v>41729.0</v>
      </c>
      <c r="D282" s="18">
        <v>41729.0</v>
      </c>
      <c r="E282" s="18">
        <f t="shared" si="1"/>
        <v>41729</v>
      </c>
      <c r="F282" s="15" t="s">
        <v>466</v>
      </c>
      <c r="G282" s="15" t="s">
        <v>970</v>
      </c>
      <c r="H282" s="15" t="s">
        <v>971</v>
      </c>
      <c r="I282" s="15" t="s">
        <v>59</v>
      </c>
      <c r="J282" s="15" t="s">
        <v>60</v>
      </c>
      <c r="K282" s="15" t="s">
        <v>31</v>
      </c>
      <c r="L282" s="15" t="str">
        <f t="array" ref="L282">_xlfn.XLOOKUP(M282,reference_province_to_city!$A$2:$A$11,reference_province_to_city!$B$2:$B$11)</f>
        <v>Balikpapan</v>
      </c>
      <c r="M282" s="15" t="s">
        <v>21</v>
      </c>
      <c r="N282" s="15">
        <v>76114.0</v>
      </c>
      <c r="O282" s="15">
        <f t="array" ref="O282">_xlfn.XLOOKUP(M282,reference_postal_code!$B$2:$B$11,reference_postal_code!$A$2:$A$11)</f>
        <v>76114</v>
      </c>
      <c r="P282" s="15" t="s">
        <v>166</v>
      </c>
      <c r="Q282" s="15" t="s">
        <v>981</v>
      </c>
      <c r="R282" s="15" t="s">
        <v>106</v>
      </c>
      <c r="S282" s="15" t="s">
        <v>107</v>
      </c>
      <c r="T282" s="15" t="s">
        <v>982</v>
      </c>
      <c r="U282" s="28">
        <v>1.688232E7</v>
      </c>
      <c r="V282" s="15">
        <v>7.0</v>
      </c>
      <c r="W282" s="31">
        <v>0.2</v>
      </c>
      <c r="X282" s="28">
        <v>1477203.0</v>
      </c>
    </row>
    <row r="283" ht="15.75" customHeight="1">
      <c r="A283" s="15">
        <v>5050.0</v>
      </c>
      <c r="B283" s="15" t="s">
        <v>959</v>
      </c>
      <c r="C283" s="18">
        <v>41729.0</v>
      </c>
      <c r="D283" s="18">
        <v>41733.0</v>
      </c>
      <c r="E283" s="18">
        <f t="shared" si="1"/>
        <v>41733</v>
      </c>
      <c r="F283" s="15" t="s">
        <v>55</v>
      </c>
      <c r="G283" s="15" t="s">
        <v>960</v>
      </c>
      <c r="H283" s="15" t="s">
        <v>961</v>
      </c>
      <c r="I283" s="15" t="s">
        <v>59</v>
      </c>
      <c r="J283" s="15" t="s">
        <v>60</v>
      </c>
      <c r="K283" s="15" t="s">
        <v>983</v>
      </c>
      <c r="L283" s="15" t="str">
        <f t="array" ref="L283">_xlfn.XLOOKUP(M283,reference_province_to_city!$A$2:$A$11,reference_province_to_city!$B$2:$B$11)</f>
        <v>Surabaya</v>
      </c>
      <c r="M283" s="15" t="s">
        <v>20</v>
      </c>
      <c r="N283" s="15">
        <v>60231.0</v>
      </c>
      <c r="O283" s="15">
        <f t="array" ref="O283">_xlfn.XLOOKUP(M283,reference_postal_code!$B$2:$B$11,reference_postal_code!$A$2:$A$11)</f>
        <v>60231</v>
      </c>
      <c r="P283" s="15" t="s">
        <v>166</v>
      </c>
      <c r="Q283" s="15" t="s">
        <v>984</v>
      </c>
      <c r="R283" s="15" t="s">
        <v>110</v>
      </c>
      <c r="S283" s="15" t="s">
        <v>149</v>
      </c>
      <c r="T283" s="15" t="s">
        <v>985</v>
      </c>
      <c r="U283" s="28">
        <v>1199760.0</v>
      </c>
      <c r="V283" s="15">
        <v>2.0</v>
      </c>
      <c r="W283" s="31">
        <v>0.2</v>
      </c>
      <c r="X283" s="28">
        <v>209958.0</v>
      </c>
    </row>
    <row r="284" ht="15.75" customHeight="1">
      <c r="A284" s="15">
        <v>9568.0</v>
      </c>
      <c r="B284" s="15" t="s">
        <v>969</v>
      </c>
      <c r="C284" s="18">
        <v>41729.0</v>
      </c>
      <c r="D284" s="18">
        <v>41729.0</v>
      </c>
      <c r="E284" s="18">
        <f t="shared" si="1"/>
        <v>41729</v>
      </c>
      <c r="F284" s="15" t="s">
        <v>466</v>
      </c>
      <c r="G284" s="15" t="s">
        <v>970</v>
      </c>
      <c r="H284" s="15" t="s">
        <v>971</v>
      </c>
      <c r="I284" s="15" t="s">
        <v>59</v>
      </c>
      <c r="J284" s="15" t="s">
        <v>60</v>
      </c>
      <c r="K284" s="15" t="s">
        <v>31</v>
      </c>
      <c r="L284" s="15" t="str">
        <f t="array" ref="L284">_xlfn.XLOOKUP(M284,reference_province_to_city!$A$2:$A$11,reference_province_to_city!$B$2:$B$11)</f>
        <v>Balikpapan</v>
      </c>
      <c r="M284" s="15" t="s">
        <v>21</v>
      </c>
      <c r="N284" s="15">
        <v>76114.0</v>
      </c>
      <c r="O284" s="15">
        <f t="array" ref="O284">_xlfn.XLOOKUP(M284,reference_postal_code!$B$2:$B$11,reference_postal_code!$A$2:$A$11)</f>
        <v>76114</v>
      </c>
      <c r="P284" s="15" t="s">
        <v>166</v>
      </c>
      <c r="Q284" s="15" t="s">
        <v>802</v>
      </c>
      <c r="R284" s="15" t="s">
        <v>65</v>
      </c>
      <c r="S284" s="15" t="s">
        <v>93</v>
      </c>
      <c r="T284" s="15" t="s">
        <v>803</v>
      </c>
      <c r="U284" s="28">
        <v>60480.0</v>
      </c>
      <c r="V284" s="15">
        <v>2.0</v>
      </c>
      <c r="W284" s="31">
        <v>0.2</v>
      </c>
      <c r="X284" s="28">
        <v>15876.0</v>
      </c>
    </row>
    <row r="285" ht="15.75" customHeight="1">
      <c r="A285" s="15">
        <v>7954.0</v>
      </c>
      <c r="B285" s="15" t="s">
        <v>986</v>
      </c>
      <c r="C285" s="18">
        <v>41730.0</v>
      </c>
      <c r="D285" s="18">
        <v>41735.0</v>
      </c>
      <c r="E285" s="18">
        <f t="shared" si="1"/>
        <v>41735</v>
      </c>
      <c r="F285" s="15" t="s">
        <v>55</v>
      </c>
      <c r="G285" s="15" t="s">
        <v>987</v>
      </c>
      <c r="H285" s="15" t="s">
        <v>988</v>
      </c>
      <c r="I285" s="15" t="s">
        <v>128</v>
      </c>
      <c r="J285" s="15" t="s">
        <v>60</v>
      </c>
      <c r="K285" s="15" t="s">
        <v>22</v>
      </c>
      <c r="L285" s="15" t="str">
        <f t="array" ref="L285">_xlfn.XLOOKUP(M285,reference_province_to_city!$A$2:$A$11,reference_province_to_city!$B$2:$B$11)</f>
        <v>Surabaya</v>
      </c>
      <c r="M285" s="15" t="s">
        <v>20</v>
      </c>
      <c r="N285" s="15">
        <v>60231.0</v>
      </c>
      <c r="O285" s="15">
        <f t="array" ref="O285">_xlfn.XLOOKUP(M285,reference_postal_code!$B$2:$B$11,reference_postal_code!$A$2:$A$11)</f>
        <v>60231</v>
      </c>
      <c r="P285" s="15" t="s">
        <v>166</v>
      </c>
      <c r="Q285" s="15" t="s">
        <v>989</v>
      </c>
      <c r="R285" s="15" t="s">
        <v>65</v>
      </c>
      <c r="S285" s="15" t="s">
        <v>87</v>
      </c>
      <c r="T285" s="15" t="s">
        <v>990</v>
      </c>
      <c r="U285" s="28">
        <v>1004400.0</v>
      </c>
      <c r="V285" s="15">
        <v>4.0</v>
      </c>
      <c r="W285" s="31">
        <v>0.0</v>
      </c>
      <c r="X285" s="28">
        <v>40176.0</v>
      </c>
    </row>
    <row r="286" ht="15.75" customHeight="1">
      <c r="A286" s="15">
        <v>1374.0</v>
      </c>
      <c r="B286" s="15" t="s">
        <v>991</v>
      </c>
      <c r="C286" s="18">
        <v>41730.0</v>
      </c>
      <c r="D286" s="18">
        <v>41735.0</v>
      </c>
      <c r="E286" s="18">
        <f t="shared" si="1"/>
        <v>41735</v>
      </c>
      <c r="F286" s="15" t="s">
        <v>114</v>
      </c>
      <c r="G286" s="15" t="s">
        <v>921</v>
      </c>
      <c r="H286" s="15" t="s">
        <v>922</v>
      </c>
      <c r="I286" s="15" t="s">
        <v>59</v>
      </c>
      <c r="J286" s="15" t="s">
        <v>60</v>
      </c>
      <c r="K286" s="15" t="s">
        <v>26</v>
      </c>
      <c r="L286" s="15" t="str">
        <f t="array" ref="L286">_xlfn.XLOOKUP(M286,reference_province_to_city!$A$2:$A$11,reference_province_to_city!$B$2:$B$11)</f>
        <v>Denpasar</v>
      </c>
      <c r="M286" s="15" t="s">
        <v>24</v>
      </c>
      <c r="N286" s="15">
        <v>80231.0</v>
      </c>
      <c r="O286" s="15">
        <f t="array" ref="O286">_xlfn.XLOOKUP(M286,reference_postal_code!$B$2:$B$11,reference_postal_code!$A$2:$A$11)</f>
        <v>80231</v>
      </c>
      <c r="P286" s="15" t="s">
        <v>63</v>
      </c>
      <c r="Q286" s="15" t="s">
        <v>992</v>
      </c>
      <c r="R286" s="15" t="s">
        <v>65</v>
      </c>
      <c r="S286" s="15" t="s">
        <v>83</v>
      </c>
      <c r="T286" s="15" t="s">
        <v>993</v>
      </c>
      <c r="U286" s="28">
        <v>256320.0</v>
      </c>
      <c r="V286" s="15">
        <v>4.0</v>
      </c>
      <c r="W286" s="31">
        <v>0.2</v>
      </c>
      <c r="X286" s="28">
        <v>83304.0</v>
      </c>
    </row>
    <row r="287" ht="15.75" customHeight="1">
      <c r="A287" s="15">
        <v>1373.0</v>
      </c>
      <c r="B287" s="15" t="s">
        <v>991</v>
      </c>
      <c r="C287" s="18">
        <v>41730.0</v>
      </c>
      <c r="D287" s="18">
        <v>41735.0</v>
      </c>
      <c r="E287" s="18">
        <f t="shared" si="1"/>
        <v>41735</v>
      </c>
      <c r="F287" s="15" t="s">
        <v>114</v>
      </c>
      <c r="G287" s="15" t="s">
        <v>921</v>
      </c>
      <c r="H287" s="15" t="s">
        <v>922</v>
      </c>
      <c r="I287" s="15" t="s">
        <v>59</v>
      </c>
      <c r="J287" s="15" t="s">
        <v>60</v>
      </c>
      <c r="K287" s="15" t="s">
        <v>26</v>
      </c>
      <c r="L287" s="15" t="str">
        <f t="array" ref="L287">_xlfn.XLOOKUP(M287,reference_province_to_city!$A$2:$A$11,reference_province_to_city!$B$2:$B$11)</f>
        <v>Denpasar</v>
      </c>
      <c r="M287" s="15" t="s">
        <v>24</v>
      </c>
      <c r="N287" s="15">
        <v>80231.0</v>
      </c>
      <c r="O287" s="15">
        <f t="array" ref="O287">_xlfn.XLOOKUP(M287,reference_postal_code!$B$2:$B$11,reference_postal_code!$A$2:$A$11)</f>
        <v>80231</v>
      </c>
      <c r="P287" s="15" t="s">
        <v>63</v>
      </c>
      <c r="Q287" s="15" t="s">
        <v>943</v>
      </c>
      <c r="R287" s="15" t="s">
        <v>65</v>
      </c>
      <c r="S287" s="15" t="s">
        <v>79</v>
      </c>
      <c r="T287" s="15" t="s">
        <v>944</v>
      </c>
      <c r="U287" s="28">
        <v>444000.0</v>
      </c>
      <c r="V287" s="15">
        <v>2.0</v>
      </c>
      <c r="W287" s="31">
        <v>0.0</v>
      </c>
      <c r="X287" s="28">
        <v>222000.0</v>
      </c>
    </row>
    <row r="288" ht="15.75" customHeight="1">
      <c r="A288" s="15">
        <v>7955.0</v>
      </c>
      <c r="B288" s="15" t="s">
        <v>986</v>
      </c>
      <c r="C288" s="18">
        <v>41730.0</v>
      </c>
      <c r="D288" s="18">
        <v>41735.0</v>
      </c>
      <c r="E288" s="18">
        <f t="shared" si="1"/>
        <v>41735</v>
      </c>
      <c r="F288" s="15" t="s">
        <v>55</v>
      </c>
      <c r="G288" s="15" t="s">
        <v>987</v>
      </c>
      <c r="H288" s="15" t="s">
        <v>988</v>
      </c>
      <c r="I288" s="15" t="s">
        <v>128</v>
      </c>
      <c r="J288" s="15" t="s">
        <v>60</v>
      </c>
      <c r="K288" s="15" t="s">
        <v>22</v>
      </c>
      <c r="L288" s="15" t="str">
        <f t="array" ref="L288">_xlfn.XLOOKUP(M288,reference_province_to_city!$A$2:$A$11,reference_province_to_city!$B$2:$B$11)</f>
        <v>Surabaya</v>
      </c>
      <c r="M288" s="15" t="s">
        <v>20</v>
      </c>
      <c r="N288" s="15">
        <v>60231.0</v>
      </c>
      <c r="O288" s="15">
        <f t="array" ref="O288">_xlfn.XLOOKUP(M288,reference_postal_code!$B$2:$B$11,reference_postal_code!$A$2:$A$11)</f>
        <v>60231</v>
      </c>
      <c r="P288" s="15" t="s">
        <v>166</v>
      </c>
      <c r="Q288" s="15" t="s">
        <v>994</v>
      </c>
      <c r="R288" s="15" t="s">
        <v>65</v>
      </c>
      <c r="S288" s="15" t="s">
        <v>83</v>
      </c>
      <c r="T288" s="15" t="s">
        <v>995</v>
      </c>
      <c r="U288" s="28">
        <v>93600.0</v>
      </c>
      <c r="V288" s="15">
        <v>2.0</v>
      </c>
      <c r="W288" s="31">
        <v>0.0</v>
      </c>
      <c r="X288" s="28">
        <v>45864.0</v>
      </c>
    </row>
    <row r="289" ht="15.75" customHeight="1">
      <c r="A289" s="15">
        <v>8827.0</v>
      </c>
      <c r="B289" s="15" t="s">
        <v>996</v>
      </c>
      <c r="C289" s="18">
        <v>41731.0</v>
      </c>
      <c r="D289" s="18">
        <v>41735.0</v>
      </c>
      <c r="E289" s="18">
        <f t="shared" si="1"/>
        <v>41735</v>
      </c>
      <c r="F289" s="15" t="s">
        <v>114</v>
      </c>
      <c r="G289" s="15" t="s">
        <v>558</v>
      </c>
      <c r="H289" s="15" t="s">
        <v>559</v>
      </c>
      <c r="I289" s="15" t="s">
        <v>59</v>
      </c>
      <c r="J289" s="15" t="s">
        <v>60</v>
      </c>
      <c r="K289" s="15" t="s">
        <v>10</v>
      </c>
      <c r="L289" s="15" t="str">
        <f t="array" ref="L289">_xlfn.XLOOKUP(M289,reference_province_to_city!$A$2:$A$11,reference_province_to_city!$B$2:$B$11)</f>
        <v>Jakarta</v>
      </c>
      <c r="M289" s="15" t="s">
        <v>7</v>
      </c>
      <c r="N289" s="15">
        <v>10110.0</v>
      </c>
      <c r="O289" s="15">
        <f t="array" ref="O289">_xlfn.XLOOKUP(M289,reference_postal_code!$B$2:$B$11,reference_postal_code!$A$2:$A$11)</f>
        <v>10110</v>
      </c>
      <c r="P289" s="15" t="s">
        <v>117</v>
      </c>
      <c r="Q289" s="15" t="s">
        <v>997</v>
      </c>
      <c r="R289" s="15" t="s">
        <v>65</v>
      </c>
      <c r="S289" s="15" t="s">
        <v>66</v>
      </c>
      <c r="T289" s="15" t="s">
        <v>998</v>
      </c>
      <c r="U289" s="28">
        <v>400800.0</v>
      </c>
      <c r="V289" s="15">
        <v>5.0</v>
      </c>
      <c r="W289" s="31">
        <v>0.2</v>
      </c>
      <c r="X289" s="28">
        <v>140280.0</v>
      </c>
    </row>
    <row r="290" ht="15.75" customHeight="1">
      <c r="A290" s="15">
        <v>8920.0</v>
      </c>
      <c r="B290" s="15" t="s">
        <v>999</v>
      </c>
      <c r="C290" s="18">
        <v>41731.0</v>
      </c>
      <c r="D290" s="18">
        <v>41737.0</v>
      </c>
      <c r="E290" s="18">
        <f t="shared" si="1"/>
        <v>41737</v>
      </c>
      <c r="F290" s="15" t="s">
        <v>55</v>
      </c>
      <c r="G290" s="15" t="s">
        <v>1000</v>
      </c>
      <c r="H290" s="15" t="s">
        <v>1001</v>
      </c>
      <c r="I290" s="15" t="s">
        <v>128</v>
      </c>
      <c r="J290" s="15" t="s">
        <v>60</v>
      </c>
      <c r="K290" s="15" t="s">
        <v>17</v>
      </c>
      <c r="L290" s="15" t="str">
        <f t="array" ref="L290">_xlfn.XLOOKUP(M290,reference_province_to_city!$A$2:$A$11,reference_province_to_city!$B$2:$B$11)</f>
        <v>Semarang</v>
      </c>
      <c r="M290" s="15" t="s">
        <v>15</v>
      </c>
      <c r="N290" s="15">
        <v>50111.0</v>
      </c>
      <c r="O290" s="15">
        <f t="array" ref="O290">_xlfn.XLOOKUP(M290,reference_postal_code!$B$2:$B$11,reference_postal_code!$A$2:$A$11)</f>
        <v>50111</v>
      </c>
      <c r="P290" s="15" t="s">
        <v>77</v>
      </c>
      <c r="Q290" s="15" t="s">
        <v>1002</v>
      </c>
      <c r="R290" s="15" t="s">
        <v>106</v>
      </c>
      <c r="S290" s="15" t="s">
        <v>139</v>
      </c>
      <c r="T290" s="15" t="s">
        <v>1003</v>
      </c>
      <c r="U290" s="28">
        <v>2665200.0</v>
      </c>
      <c r="V290" s="15">
        <v>2.0</v>
      </c>
      <c r="W290" s="31">
        <v>0.0</v>
      </c>
      <c r="X290" s="28">
        <v>692952.0</v>
      </c>
    </row>
    <row r="291" ht="15.75" customHeight="1">
      <c r="A291" s="15">
        <v>8828.0</v>
      </c>
      <c r="B291" s="15" t="s">
        <v>996</v>
      </c>
      <c r="C291" s="18">
        <v>41731.0</v>
      </c>
      <c r="D291" s="18">
        <v>41735.0</v>
      </c>
      <c r="E291" s="18">
        <f t="shared" si="1"/>
        <v>41735</v>
      </c>
      <c r="F291" s="15" t="s">
        <v>114</v>
      </c>
      <c r="G291" s="15" t="s">
        <v>558</v>
      </c>
      <c r="H291" s="15" t="s">
        <v>559</v>
      </c>
      <c r="I291" s="15" t="s">
        <v>59</v>
      </c>
      <c r="J291" s="15" t="s">
        <v>60</v>
      </c>
      <c r="K291" s="15" t="s">
        <v>10</v>
      </c>
      <c r="L291" s="15" t="str">
        <f t="array" ref="L291">_xlfn.XLOOKUP(M291,reference_province_to_city!$A$2:$A$11,reference_province_to_city!$B$2:$B$11)</f>
        <v>Jakarta</v>
      </c>
      <c r="M291" s="15" t="s">
        <v>7</v>
      </c>
      <c r="N291" s="15">
        <v>10110.0</v>
      </c>
      <c r="O291" s="15">
        <f t="array" ref="O291">_xlfn.XLOOKUP(M291,reference_postal_code!$B$2:$B$11,reference_postal_code!$A$2:$A$11)</f>
        <v>10110</v>
      </c>
      <c r="P291" s="15" t="s">
        <v>117</v>
      </c>
      <c r="Q291" s="15" t="s">
        <v>1004</v>
      </c>
      <c r="R291" s="15" t="s">
        <v>65</v>
      </c>
      <c r="S291" s="15" t="s">
        <v>66</v>
      </c>
      <c r="T291" s="15" t="s">
        <v>1005</v>
      </c>
      <c r="U291" s="28">
        <v>502320.0</v>
      </c>
      <c r="V291" s="15">
        <v>7.0</v>
      </c>
      <c r="W291" s="31">
        <v>0.2</v>
      </c>
      <c r="X291" s="28">
        <v>156975.0</v>
      </c>
    </row>
    <row r="292" ht="15.75" customHeight="1">
      <c r="A292" s="15">
        <v>5683.0</v>
      </c>
      <c r="B292" s="15" t="s">
        <v>1006</v>
      </c>
      <c r="C292" s="18">
        <v>41731.0</v>
      </c>
      <c r="D292" s="18">
        <v>41737.0</v>
      </c>
      <c r="E292" s="18">
        <f t="shared" si="1"/>
        <v>41737</v>
      </c>
      <c r="F292" s="15" t="s">
        <v>55</v>
      </c>
      <c r="G292" s="15" t="s">
        <v>1007</v>
      </c>
      <c r="H292" s="15" t="s">
        <v>1008</v>
      </c>
      <c r="I292" s="15" t="s">
        <v>59</v>
      </c>
      <c r="J292" s="15" t="s">
        <v>60</v>
      </c>
      <c r="K292" s="15" t="s">
        <v>14</v>
      </c>
      <c r="L292" s="15" t="str">
        <f t="array" ref="L292">_xlfn.XLOOKUP(M292,reference_province_to_city!$A$2:$A$11,reference_province_to_city!$B$2:$B$11)</f>
        <v>Bandung</v>
      </c>
      <c r="M292" s="15" t="s">
        <v>12</v>
      </c>
      <c r="N292" s="15">
        <v>40111.0</v>
      </c>
      <c r="O292" s="15">
        <f t="array" ref="O292">_xlfn.XLOOKUP(M292,reference_postal_code!$B$2:$B$11,reference_postal_code!$A$2:$A$11)</f>
        <v>40111</v>
      </c>
      <c r="P292" s="15" t="s">
        <v>117</v>
      </c>
      <c r="Q292" s="15" t="s">
        <v>1009</v>
      </c>
      <c r="R292" s="15" t="s">
        <v>65</v>
      </c>
      <c r="S292" s="15" t="s">
        <v>66</v>
      </c>
      <c r="T292" s="15" t="s">
        <v>1010</v>
      </c>
      <c r="U292" s="28">
        <v>237600.0</v>
      </c>
      <c r="V292" s="15">
        <v>3.0</v>
      </c>
      <c r="W292" s="31">
        <v>0.0</v>
      </c>
      <c r="X292" s="28">
        <v>106920.0</v>
      </c>
    </row>
    <row r="293" ht="15.75" customHeight="1">
      <c r="A293" s="15">
        <v>5684.0</v>
      </c>
      <c r="B293" s="15" t="s">
        <v>1006</v>
      </c>
      <c r="C293" s="18">
        <v>41731.0</v>
      </c>
      <c r="D293" s="18">
        <v>41737.0</v>
      </c>
      <c r="E293" s="18">
        <f t="shared" si="1"/>
        <v>41737</v>
      </c>
      <c r="F293" s="15" t="s">
        <v>55</v>
      </c>
      <c r="G293" s="15" t="s">
        <v>1007</v>
      </c>
      <c r="H293" s="15" t="s">
        <v>1008</v>
      </c>
      <c r="I293" s="15" t="s">
        <v>59</v>
      </c>
      <c r="J293" s="15" t="s">
        <v>60</v>
      </c>
      <c r="K293" s="15" t="s">
        <v>14</v>
      </c>
      <c r="L293" s="15" t="str">
        <f t="array" ref="L293">_xlfn.XLOOKUP(M293,reference_province_to_city!$A$2:$A$11,reference_province_to_city!$B$2:$B$11)</f>
        <v>Bandung</v>
      </c>
      <c r="M293" s="15" t="s">
        <v>12</v>
      </c>
      <c r="N293" s="15">
        <v>40111.0</v>
      </c>
      <c r="O293" s="15">
        <f t="array" ref="O293">_xlfn.XLOOKUP(M293,reference_postal_code!$B$2:$B$11,reference_postal_code!$A$2:$A$11)</f>
        <v>40111</v>
      </c>
      <c r="P293" s="15" t="s">
        <v>117</v>
      </c>
      <c r="Q293" s="15" t="s">
        <v>1011</v>
      </c>
      <c r="R293" s="15" t="s">
        <v>110</v>
      </c>
      <c r="S293" s="15" t="s">
        <v>111</v>
      </c>
      <c r="T293" s="15" t="s">
        <v>1012</v>
      </c>
      <c r="U293" s="28">
        <v>1.574895E7</v>
      </c>
      <c r="V293" s="15">
        <v>7.0</v>
      </c>
      <c r="W293" s="31">
        <v>0.0</v>
      </c>
      <c r="X293" s="28">
        <v>4409706.0</v>
      </c>
    </row>
    <row r="294" ht="15.75" customHeight="1">
      <c r="A294" s="15">
        <v>5685.0</v>
      </c>
      <c r="B294" s="15" t="s">
        <v>1006</v>
      </c>
      <c r="C294" s="18">
        <v>41731.0</v>
      </c>
      <c r="D294" s="18">
        <v>41737.0</v>
      </c>
      <c r="E294" s="18">
        <f t="shared" si="1"/>
        <v>41737</v>
      </c>
      <c r="F294" s="15" t="s">
        <v>55</v>
      </c>
      <c r="G294" s="15" t="s">
        <v>1007</v>
      </c>
      <c r="H294" s="15" t="s">
        <v>1008</v>
      </c>
      <c r="I294" s="15" t="s">
        <v>59</v>
      </c>
      <c r="J294" s="15" t="s">
        <v>60</v>
      </c>
      <c r="K294" s="15" t="s">
        <v>14</v>
      </c>
      <c r="L294" s="15" t="str">
        <f t="array" ref="L294">_xlfn.XLOOKUP(M294,reference_province_to_city!$A$2:$A$11,reference_province_to_city!$B$2:$B$11)</f>
        <v>Bandung</v>
      </c>
      <c r="M294" s="15" t="s">
        <v>12</v>
      </c>
      <c r="N294" s="15">
        <v>40111.0</v>
      </c>
      <c r="O294" s="15">
        <f t="array" ref="O294">_xlfn.XLOOKUP(M294,reference_postal_code!$B$2:$B$11,reference_postal_code!$A$2:$A$11)</f>
        <v>40111</v>
      </c>
      <c r="P294" s="15" t="s">
        <v>117</v>
      </c>
      <c r="Q294" s="15" t="s">
        <v>1013</v>
      </c>
      <c r="R294" s="15" t="s">
        <v>65</v>
      </c>
      <c r="S294" s="15" t="s">
        <v>222</v>
      </c>
      <c r="T294" s="15" t="s">
        <v>1014</v>
      </c>
      <c r="U294" s="28">
        <v>2323500.0</v>
      </c>
      <c r="V294" s="15">
        <v>5.0</v>
      </c>
      <c r="W294" s="31">
        <v>0.0</v>
      </c>
      <c r="X294" s="28">
        <v>604110.0</v>
      </c>
    </row>
    <row r="295" ht="15.75" customHeight="1">
      <c r="A295" s="15">
        <v>9884.0</v>
      </c>
      <c r="B295" s="15" t="s">
        <v>1015</v>
      </c>
      <c r="C295" s="18">
        <v>41732.0</v>
      </c>
      <c r="D295" s="18">
        <v>41737.0</v>
      </c>
      <c r="E295" s="18">
        <f t="shared" si="1"/>
        <v>41737</v>
      </c>
      <c r="F295" s="15" t="s">
        <v>55</v>
      </c>
      <c r="G295" s="15" t="s">
        <v>1016</v>
      </c>
      <c r="H295" s="15" t="s">
        <v>1017</v>
      </c>
      <c r="I295" s="15" t="s">
        <v>128</v>
      </c>
      <c r="J295" s="15" t="s">
        <v>60</v>
      </c>
      <c r="K295" s="15" t="s">
        <v>983</v>
      </c>
      <c r="L295" s="15" t="str">
        <f t="array" ref="L295">_xlfn.XLOOKUP(M295,reference_province_to_city!$A$2:$A$11,reference_province_to_city!$B$2:$B$11)</f>
        <v>Surabaya</v>
      </c>
      <c r="M295" s="15" t="s">
        <v>20</v>
      </c>
      <c r="N295" s="15">
        <v>60231.0</v>
      </c>
      <c r="O295" s="15">
        <f t="array" ref="O295">_xlfn.XLOOKUP(M295,reference_postal_code!$B$2:$B$11,reference_postal_code!$A$2:$A$11)</f>
        <v>60231</v>
      </c>
      <c r="P295" s="15" t="s">
        <v>166</v>
      </c>
      <c r="Q295" s="15" t="s">
        <v>1018</v>
      </c>
      <c r="R295" s="15" t="s">
        <v>65</v>
      </c>
      <c r="S295" s="15" t="s">
        <v>173</v>
      </c>
      <c r="T295" s="15" t="s">
        <v>1019</v>
      </c>
      <c r="U295" s="28">
        <v>167400.0</v>
      </c>
      <c r="V295" s="15">
        <v>2.0</v>
      </c>
      <c r="W295" s="31">
        <v>0.0</v>
      </c>
      <c r="X295" s="28">
        <v>83700.0</v>
      </c>
    </row>
    <row r="296" ht="15.75" customHeight="1">
      <c r="A296" s="15">
        <v>9885.0</v>
      </c>
      <c r="B296" s="15" t="s">
        <v>1015</v>
      </c>
      <c r="C296" s="18">
        <v>41732.0</v>
      </c>
      <c r="D296" s="18">
        <v>41737.0</v>
      </c>
      <c r="E296" s="18">
        <f t="shared" si="1"/>
        <v>41737</v>
      </c>
      <c r="F296" s="15" t="s">
        <v>55</v>
      </c>
      <c r="G296" s="15" t="s">
        <v>1016</v>
      </c>
      <c r="H296" s="15" t="s">
        <v>1017</v>
      </c>
      <c r="I296" s="15" t="s">
        <v>128</v>
      </c>
      <c r="J296" s="15" t="s">
        <v>60</v>
      </c>
      <c r="K296" s="15" t="s">
        <v>22</v>
      </c>
      <c r="L296" s="15" t="str">
        <f t="array" ref="L296">_xlfn.XLOOKUP(M296,reference_province_to_city!$A$2:$A$11,reference_province_to_city!$B$2:$B$11)</f>
        <v>Surabaya</v>
      </c>
      <c r="M296" s="15" t="s">
        <v>20</v>
      </c>
      <c r="N296" s="15">
        <v>60231.0</v>
      </c>
      <c r="O296" s="15">
        <f t="array" ref="O296">_xlfn.XLOOKUP(M296,reference_postal_code!$B$2:$B$11,reference_postal_code!$A$2:$A$11)</f>
        <v>60231</v>
      </c>
      <c r="P296" s="15" t="s">
        <v>166</v>
      </c>
      <c r="Q296" s="15" t="s">
        <v>481</v>
      </c>
      <c r="R296" s="15" t="s">
        <v>110</v>
      </c>
      <c r="S296" s="15" t="s">
        <v>149</v>
      </c>
      <c r="T296" s="15" t="s">
        <v>482</v>
      </c>
      <c r="U296" s="28">
        <v>934650.0</v>
      </c>
      <c r="V296" s="15">
        <v>3.0</v>
      </c>
      <c r="W296" s="31">
        <v>0.0</v>
      </c>
      <c r="X296" s="28">
        <v>336474.0</v>
      </c>
    </row>
    <row r="297" ht="15.75" customHeight="1">
      <c r="A297" s="15">
        <v>9886.0</v>
      </c>
      <c r="B297" s="15" t="s">
        <v>1015</v>
      </c>
      <c r="C297" s="18">
        <v>41732.0</v>
      </c>
      <c r="D297" s="18">
        <v>41737.0</v>
      </c>
      <c r="E297" s="18">
        <f t="shared" si="1"/>
        <v>41737</v>
      </c>
      <c r="F297" s="15" t="s">
        <v>55</v>
      </c>
      <c r="G297" s="15" t="s">
        <v>1016</v>
      </c>
      <c r="H297" s="15" t="s">
        <v>1017</v>
      </c>
      <c r="I297" s="15" t="s">
        <v>128</v>
      </c>
      <c r="J297" s="15" t="s">
        <v>60</v>
      </c>
      <c r="K297" s="15" t="s">
        <v>22</v>
      </c>
      <c r="L297" s="15" t="str">
        <f t="array" ref="L297">_xlfn.XLOOKUP(M297,reference_province_to_city!$A$2:$A$11,reference_province_to_city!$B$2:$B$11)</f>
        <v>Surabaya</v>
      </c>
      <c r="M297" s="15" t="s">
        <v>20</v>
      </c>
      <c r="N297" s="15">
        <v>60231.0</v>
      </c>
      <c r="O297" s="15">
        <f t="array" ref="O297">_xlfn.XLOOKUP(M297,reference_postal_code!$B$2:$B$11,reference_postal_code!$A$2:$A$11)</f>
        <v>60231</v>
      </c>
      <c r="P297" s="15" t="s">
        <v>166</v>
      </c>
      <c r="Q297" s="15" t="s">
        <v>446</v>
      </c>
      <c r="R297" s="15" t="s">
        <v>110</v>
      </c>
      <c r="S297" s="15" t="s">
        <v>149</v>
      </c>
      <c r="T297" s="15" t="s">
        <v>447</v>
      </c>
      <c r="U297" s="28">
        <v>2399700.0</v>
      </c>
      <c r="V297" s="15">
        <v>2.0</v>
      </c>
      <c r="W297" s="31">
        <v>0.0</v>
      </c>
      <c r="X297" s="28">
        <v>863892.0</v>
      </c>
    </row>
    <row r="298" ht="15.75" customHeight="1">
      <c r="A298" s="15">
        <v>5121.0</v>
      </c>
      <c r="B298" s="15" t="s">
        <v>1020</v>
      </c>
      <c r="C298" s="18">
        <v>41733.0</v>
      </c>
      <c r="D298" s="18">
        <v>41737.0</v>
      </c>
      <c r="E298" s="18">
        <f t="shared" si="1"/>
        <v>41737</v>
      </c>
      <c r="F298" s="15" t="s">
        <v>55</v>
      </c>
      <c r="G298" s="15" t="s">
        <v>1021</v>
      </c>
      <c r="H298" s="15" t="s">
        <v>1022</v>
      </c>
      <c r="I298" s="15" t="s">
        <v>128</v>
      </c>
      <c r="J298" s="15" t="s">
        <v>60</v>
      </c>
      <c r="K298" s="15" t="s">
        <v>10</v>
      </c>
      <c r="L298" s="15" t="str">
        <f t="array" ref="L298">_xlfn.XLOOKUP(M298,reference_province_to_city!$A$2:$A$11,reference_province_to_city!$B$2:$B$11)</f>
        <v>Jakarta</v>
      </c>
      <c r="M298" s="15" t="s">
        <v>7</v>
      </c>
      <c r="N298" s="15">
        <v>10110.0</v>
      </c>
      <c r="O298" s="15">
        <f t="array" ref="O298">_xlfn.XLOOKUP(M298,reference_postal_code!$B$2:$B$11,reference_postal_code!$A$2:$A$11)</f>
        <v>10110</v>
      </c>
      <c r="P298" s="15" t="s">
        <v>117</v>
      </c>
      <c r="Q298" s="15" t="s">
        <v>1023</v>
      </c>
      <c r="R298" s="15" t="s">
        <v>65</v>
      </c>
      <c r="S298" s="15" t="s">
        <v>87</v>
      </c>
      <c r="T298" s="15" t="s">
        <v>1024</v>
      </c>
      <c r="U298" s="28">
        <v>3488250.0</v>
      </c>
      <c r="V298" s="15">
        <v>5.0</v>
      </c>
      <c r="W298" s="31">
        <v>0.0</v>
      </c>
      <c r="X298" s="28">
        <v>139530.0</v>
      </c>
    </row>
    <row r="299" ht="15.75" customHeight="1">
      <c r="A299" s="15">
        <v>5123.0</v>
      </c>
      <c r="B299" s="15" t="s">
        <v>1020</v>
      </c>
      <c r="C299" s="18">
        <v>41733.0</v>
      </c>
      <c r="D299" s="18">
        <v>41737.0</v>
      </c>
      <c r="E299" s="18">
        <f t="shared" si="1"/>
        <v>41737</v>
      </c>
      <c r="F299" s="15" t="s">
        <v>55</v>
      </c>
      <c r="G299" s="15" t="s">
        <v>1021</v>
      </c>
      <c r="H299" s="15" t="s">
        <v>1022</v>
      </c>
      <c r="I299" s="15" t="s">
        <v>128</v>
      </c>
      <c r="J299" s="15" t="s">
        <v>60</v>
      </c>
      <c r="K299" s="15" t="s">
        <v>10</v>
      </c>
      <c r="L299" s="15" t="str">
        <f t="array" ref="L299">_xlfn.XLOOKUP(M299,reference_province_to_city!$A$2:$A$11,reference_province_to_city!$B$2:$B$11)</f>
        <v>Jakarta</v>
      </c>
      <c r="M299" s="15" t="s">
        <v>7</v>
      </c>
      <c r="N299" s="15">
        <v>10110.0</v>
      </c>
      <c r="O299" s="15">
        <f t="array" ref="O299">_xlfn.XLOOKUP(M299,reference_postal_code!$B$2:$B$11,reference_postal_code!$A$2:$A$11)</f>
        <v>10110</v>
      </c>
      <c r="P299" s="15" t="s">
        <v>117</v>
      </c>
      <c r="Q299" s="15" t="s">
        <v>1025</v>
      </c>
      <c r="R299" s="15" t="s">
        <v>65</v>
      </c>
      <c r="S299" s="15" t="s">
        <v>66</v>
      </c>
      <c r="T299" s="15" t="s">
        <v>1026</v>
      </c>
      <c r="U299" s="28">
        <v>291600.0</v>
      </c>
      <c r="V299" s="15">
        <v>3.0</v>
      </c>
      <c r="W299" s="31">
        <v>0.0</v>
      </c>
      <c r="X299" s="28">
        <v>139968.0</v>
      </c>
    </row>
    <row r="300" ht="15.75" customHeight="1">
      <c r="A300" s="15">
        <v>3956.0</v>
      </c>
      <c r="B300" s="15" t="s">
        <v>1027</v>
      </c>
      <c r="C300" s="18">
        <v>41733.0</v>
      </c>
      <c r="D300" s="18">
        <v>41738.0</v>
      </c>
      <c r="E300" s="18">
        <f t="shared" si="1"/>
        <v>41738</v>
      </c>
      <c r="F300" s="15" t="s">
        <v>55</v>
      </c>
      <c r="G300" s="15" t="s">
        <v>861</v>
      </c>
      <c r="H300" s="15" t="s">
        <v>862</v>
      </c>
      <c r="I300" s="15" t="s">
        <v>59</v>
      </c>
      <c r="J300" s="15" t="s">
        <v>60</v>
      </c>
      <c r="K300" s="15" t="s">
        <v>33</v>
      </c>
      <c r="L300" s="15" t="str">
        <f t="array" ref="L300">_xlfn.XLOOKUP(M300,reference_province_to_city!$A$2:$A$11,reference_province_to_city!$B$2:$B$11)</f>
        <v>Makassar</v>
      </c>
      <c r="M300" s="15" t="s">
        <v>25</v>
      </c>
      <c r="N300" s="15">
        <v>90111.0</v>
      </c>
      <c r="O300" s="15">
        <f t="array" ref="O300">_xlfn.XLOOKUP(M300,reference_postal_code!$B$2:$B$11,reference_postal_code!$A$2:$A$11)</f>
        <v>90111</v>
      </c>
      <c r="P300" s="15" t="s">
        <v>63</v>
      </c>
      <c r="Q300" s="15" t="s">
        <v>1028</v>
      </c>
      <c r="R300" s="15" t="s">
        <v>65</v>
      </c>
      <c r="S300" s="15" t="s">
        <v>93</v>
      </c>
      <c r="T300" s="15" t="s">
        <v>1029</v>
      </c>
      <c r="U300" s="28">
        <v>1190400.0</v>
      </c>
      <c r="V300" s="15">
        <v>4.0</v>
      </c>
      <c r="W300" s="31">
        <v>0.0</v>
      </c>
      <c r="X300" s="28">
        <v>357120.0</v>
      </c>
    </row>
    <row r="301" ht="15.75" customHeight="1">
      <c r="A301" s="15">
        <v>4845.0</v>
      </c>
      <c r="B301" s="15" t="s">
        <v>1030</v>
      </c>
      <c r="C301" s="18">
        <v>41733.0</v>
      </c>
      <c r="D301" s="18">
        <v>41734.0</v>
      </c>
      <c r="E301" s="18">
        <f t="shared" si="1"/>
        <v>41734</v>
      </c>
      <c r="F301" s="15" t="s">
        <v>125</v>
      </c>
      <c r="G301" s="15" t="s">
        <v>1031</v>
      </c>
      <c r="H301" s="15" t="s">
        <v>1032</v>
      </c>
      <c r="I301" s="15" t="s">
        <v>128</v>
      </c>
      <c r="J301" s="15" t="s">
        <v>60</v>
      </c>
      <c r="K301" s="15" t="s">
        <v>29</v>
      </c>
      <c r="L301" s="15" t="str">
        <f t="array" ref="L301">_xlfn.XLOOKUP(M301,reference_province_to_city!$A$2:$A$11,reference_province_to_city!$B$2:$B$11)</f>
        <v>Palembang</v>
      </c>
      <c r="M301" s="15" t="s">
        <v>13</v>
      </c>
      <c r="N301" s="15">
        <v>30111.0</v>
      </c>
      <c r="O301" s="15">
        <f t="array" ref="O301">_xlfn.XLOOKUP(M301,reference_postal_code!$B$2:$B$11,reference_postal_code!$A$2:$A$11)</f>
        <v>30111</v>
      </c>
      <c r="P301" s="15" t="s">
        <v>77</v>
      </c>
      <c r="Q301" s="15" t="s">
        <v>1033</v>
      </c>
      <c r="R301" s="15" t="s">
        <v>65</v>
      </c>
      <c r="S301" s="15" t="s">
        <v>83</v>
      </c>
      <c r="T301" s="15" t="s">
        <v>1034</v>
      </c>
      <c r="U301" s="28">
        <v>107760.0</v>
      </c>
      <c r="V301" s="15">
        <v>2.0</v>
      </c>
      <c r="W301" s="31">
        <v>0.2</v>
      </c>
      <c r="X301" s="28">
        <v>33675.0</v>
      </c>
    </row>
    <row r="302" ht="15.75" customHeight="1">
      <c r="A302" s="15">
        <v>3955.0</v>
      </c>
      <c r="B302" s="15" t="s">
        <v>1027</v>
      </c>
      <c r="C302" s="18">
        <v>41733.0</v>
      </c>
      <c r="D302" s="18">
        <v>41738.0</v>
      </c>
      <c r="E302" s="18">
        <f t="shared" si="1"/>
        <v>41738</v>
      </c>
      <c r="F302" s="15" t="s">
        <v>55</v>
      </c>
      <c r="G302" s="15" t="s">
        <v>861</v>
      </c>
      <c r="H302" s="15" t="s">
        <v>862</v>
      </c>
      <c r="I302" s="15" t="s">
        <v>59</v>
      </c>
      <c r="J302" s="15" t="s">
        <v>60</v>
      </c>
      <c r="K302" s="15" t="s">
        <v>33</v>
      </c>
      <c r="L302" s="15" t="str">
        <f t="array" ref="L302">_xlfn.XLOOKUP(M302,reference_province_to_city!$A$2:$A$11,reference_province_to_city!$B$2:$B$11)</f>
        <v>Makassar</v>
      </c>
      <c r="M302" s="15" t="s">
        <v>25</v>
      </c>
      <c r="N302" s="15">
        <v>90111.0</v>
      </c>
      <c r="O302" s="15">
        <f t="array" ref="O302">_xlfn.XLOOKUP(M302,reference_postal_code!$B$2:$B$11,reference_postal_code!$A$2:$A$11)</f>
        <v>90111</v>
      </c>
      <c r="P302" s="15" t="s">
        <v>63</v>
      </c>
      <c r="Q302" s="15" t="s">
        <v>1035</v>
      </c>
      <c r="R302" s="15" t="s">
        <v>106</v>
      </c>
      <c r="S302" s="15" t="s">
        <v>139</v>
      </c>
      <c r="T302" s="15" t="s">
        <v>1036</v>
      </c>
      <c r="U302" s="28">
        <v>82050.0</v>
      </c>
      <c r="V302" s="15">
        <v>1.0</v>
      </c>
      <c r="W302" s="31">
        <v>0.0</v>
      </c>
      <c r="X302" s="28">
        <v>35282.0</v>
      </c>
    </row>
    <row r="303" ht="15.75" customHeight="1">
      <c r="A303" s="15">
        <v>1561.0</v>
      </c>
      <c r="B303" s="15" t="s">
        <v>1037</v>
      </c>
      <c r="C303" s="18">
        <v>41733.0</v>
      </c>
      <c r="D303" s="18">
        <v>41738.0</v>
      </c>
      <c r="E303" s="18">
        <f t="shared" si="1"/>
        <v>41738</v>
      </c>
      <c r="F303" s="15" t="s">
        <v>55</v>
      </c>
      <c r="G303" s="15" t="s">
        <v>1038</v>
      </c>
      <c r="H303" s="15" t="s">
        <v>1039</v>
      </c>
      <c r="I303" s="15" t="s">
        <v>76</v>
      </c>
      <c r="J303" s="15" t="s">
        <v>60</v>
      </c>
      <c r="L303" s="15" t="str">
        <f t="array" ref="L303">_xlfn.XLOOKUP(M303,reference_province_to_city!$A$2:$A$11,reference_province_to_city!$B$2:$B$11)</f>
        <v>Makassar</v>
      </c>
      <c r="M303" s="15" t="s">
        <v>25</v>
      </c>
      <c r="O303" s="15">
        <f t="array" ref="O303">_xlfn.XLOOKUP(M303,reference_postal_code!$B$2:$B$11,reference_postal_code!$A$2:$A$11)</f>
        <v>90111</v>
      </c>
      <c r="P303" s="15" t="s">
        <v>63</v>
      </c>
      <c r="Q303" s="15" t="s">
        <v>1040</v>
      </c>
      <c r="R303" s="15" t="s">
        <v>65</v>
      </c>
      <c r="S303" s="15" t="s">
        <v>79</v>
      </c>
      <c r="T303" s="15" t="s">
        <v>1041</v>
      </c>
      <c r="U303" s="28">
        <v>283500.0</v>
      </c>
      <c r="V303" s="15">
        <v>6.0</v>
      </c>
      <c r="W303" s="31">
        <v>0.0</v>
      </c>
      <c r="X303" s="28">
        <v>136080.0</v>
      </c>
    </row>
    <row r="304" ht="15.75" customHeight="1">
      <c r="A304" s="15">
        <v>5122.0</v>
      </c>
      <c r="B304" s="15" t="s">
        <v>1020</v>
      </c>
      <c r="C304" s="18">
        <v>41733.0</v>
      </c>
      <c r="D304" s="18">
        <v>41737.0</v>
      </c>
      <c r="E304" s="18">
        <f t="shared" si="1"/>
        <v>41737</v>
      </c>
      <c r="F304" s="15" t="s">
        <v>55</v>
      </c>
      <c r="G304" s="15" t="s">
        <v>1021</v>
      </c>
      <c r="H304" s="15" t="s">
        <v>1022</v>
      </c>
      <c r="I304" s="15" t="s">
        <v>128</v>
      </c>
      <c r="J304" s="15" t="s">
        <v>60</v>
      </c>
      <c r="K304" s="15" t="s">
        <v>10</v>
      </c>
      <c r="L304" s="15" t="str">
        <f t="array" ref="L304">_xlfn.XLOOKUP(M304,reference_province_to_city!$A$2:$A$11,reference_province_to_city!$B$2:$B$11)</f>
        <v>Jakarta</v>
      </c>
      <c r="M304" s="15" t="s">
        <v>7</v>
      </c>
      <c r="N304" s="15">
        <v>10110.0</v>
      </c>
      <c r="O304" s="15">
        <f t="array" ref="O304">_xlfn.XLOOKUP(M304,reference_postal_code!$B$2:$B$11,reference_postal_code!$A$2:$A$11)</f>
        <v>10110</v>
      </c>
      <c r="P304" s="15" t="s">
        <v>117</v>
      </c>
      <c r="Q304" s="15" t="s">
        <v>1042</v>
      </c>
      <c r="R304" s="15" t="s">
        <v>110</v>
      </c>
      <c r="S304" s="15" t="s">
        <v>149</v>
      </c>
      <c r="T304" s="15" t="s">
        <v>1043</v>
      </c>
      <c r="U304" s="28">
        <v>1499700.0</v>
      </c>
      <c r="V304" s="15">
        <v>2.0</v>
      </c>
      <c r="W304" s="31">
        <v>0.0</v>
      </c>
      <c r="X304" s="28">
        <v>644871.0</v>
      </c>
    </row>
    <row r="305" ht="15.75" customHeight="1">
      <c r="A305" s="15">
        <v>5124.0</v>
      </c>
      <c r="B305" s="15" t="s">
        <v>1020</v>
      </c>
      <c r="C305" s="18">
        <v>41733.0</v>
      </c>
      <c r="D305" s="18">
        <v>41737.0</v>
      </c>
      <c r="E305" s="18">
        <f t="shared" si="1"/>
        <v>41737</v>
      </c>
      <c r="F305" s="15" t="s">
        <v>55</v>
      </c>
      <c r="G305" s="15" t="s">
        <v>1021</v>
      </c>
      <c r="H305" s="15" t="s">
        <v>1022</v>
      </c>
      <c r="I305" s="15" t="s">
        <v>128</v>
      </c>
      <c r="J305" s="15" t="s">
        <v>60</v>
      </c>
      <c r="K305" s="15" t="s">
        <v>10</v>
      </c>
      <c r="L305" s="15" t="str">
        <f t="array" ref="L305">_xlfn.XLOOKUP(M305,reference_province_to_city!$A$2:$A$11,reference_province_to_city!$B$2:$B$11)</f>
        <v>Jakarta</v>
      </c>
      <c r="M305" s="15" t="s">
        <v>7</v>
      </c>
      <c r="N305" s="15">
        <v>10110.0</v>
      </c>
      <c r="O305" s="15">
        <f t="array" ref="O305">_xlfn.XLOOKUP(M305,reference_postal_code!$B$2:$B$11,reference_postal_code!$A$2:$A$11)</f>
        <v>10110</v>
      </c>
      <c r="P305" s="15" t="s">
        <v>117</v>
      </c>
      <c r="Q305" s="15" t="s">
        <v>740</v>
      </c>
      <c r="R305" s="15" t="s">
        <v>65</v>
      </c>
      <c r="S305" s="15" t="s">
        <v>66</v>
      </c>
      <c r="T305" s="15" t="s">
        <v>741</v>
      </c>
      <c r="U305" s="28">
        <v>194400.0</v>
      </c>
      <c r="V305" s="15">
        <v>2.0</v>
      </c>
      <c r="W305" s="31">
        <v>0.0</v>
      </c>
      <c r="X305" s="28">
        <v>95256.0</v>
      </c>
    </row>
    <row r="306" ht="15.75" customHeight="1">
      <c r="A306" s="15">
        <v>711.0</v>
      </c>
      <c r="B306" s="15" t="s">
        <v>1044</v>
      </c>
      <c r="C306" s="18">
        <v>41734.0</v>
      </c>
      <c r="D306" s="18">
        <v>41736.0</v>
      </c>
      <c r="E306" s="18">
        <f t="shared" si="1"/>
        <v>41736</v>
      </c>
      <c r="F306" s="15" t="s">
        <v>125</v>
      </c>
      <c r="G306" s="15" t="s">
        <v>1045</v>
      </c>
      <c r="H306" s="15" t="s">
        <v>1046</v>
      </c>
      <c r="I306" s="15" t="s">
        <v>76</v>
      </c>
      <c r="J306" s="15" t="s">
        <v>60</v>
      </c>
      <c r="K306" s="15" t="s">
        <v>33</v>
      </c>
      <c r="L306" s="15" t="str">
        <f t="array" ref="L306">_xlfn.XLOOKUP(M306,reference_province_to_city!$A$2:$A$11,reference_province_to_city!$B$2:$B$11)</f>
        <v>Makassar</v>
      </c>
      <c r="M306" s="15" t="s">
        <v>25</v>
      </c>
      <c r="N306" s="15">
        <v>90111.0</v>
      </c>
      <c r="O306" s="15">
        <f t="array" ref="O306">_xlfn.XLOOKUP(M306,reference_postal_code!$B$2:$B$11,reference_postal_code!$A$2:$A$11)</f>
        <v>90111</v>
      </c>
      <c r="P306" s="15" t="s">
        <v>63</v>
      </c>
      <c r="Q306" s="15" t="s">
        <v>1047</v>
      </c>
      <c r="R306" s="15" t="s">
        <v>65</v>
      </c>
      <c r="S306" s="15" t="s">
        <v>66</v>
      </c>
      <c r="T306" s="15" t="s">
        <v>1048</v>
      </c>
      <c r="U306" s="28">
        <v>832200.0</v>
      </c>
      <c r="V306" s="15">
        <v>1.0</v>
      </c>
      <c r="W306" s="31">
        <v>0.0</v>
      </c>
      <c r="X306" s="28">
        <v>399456.0</v>
      </c>
    </row>
    <row r="307" ht="15.75" customHeight="1">
      <c r="A307" s="15">
        <v>9508.0</v>
      </c>
      <c r="B307" s="15" t="s">
        <v>1049</v>
      </c>
      <c r="C307" s="18">
        <v>41734.0</v>
      </c>
      <c r="D307" s="18">
        <v>41736.0</v>
      </c>
      <c r="E307" s="18">
        <f t="shared" si="1"/>
        <v>41736</v>
      </c>
      <c r="F307" s="15" t="s">
        <v>114</v>
      </c>
      <c r="G307" s="15" t="s">
        <v>1050</v>
      </c>
      <c r="H307" s="15" t="s">
        <v>1051</v>
      </c>
      <c r="I307" s="15" t="s">
        <v>59</v>
      </c>
      <c r="J307" s="15" t="s">
        <v>60</v>
      </c>
      <c r="K307" s="15" t="s">
        <v>17</v>
      </c>
      <c r="L307" s="15" t="str">
        <f t="array" ref="L307">_xlfn.XLOOKUP(M307,reference_province_to_city!$A$2:$A$11,reference_province_to_city!$B$2:$B$11)</f>
        <v>Semarang</v>
      </c>
      <c r="M307" s="15" t="s">
        <v>15</v>
      </c>
      <c r="N307" s="15">
        <v>50111.0</v>
      </c>
      <c r="O307" s="15">
        <f t="array" ref="O307">_xlfn.XLOOKUP(M307,reference_postal_code!$B$2:$B$11,reference_postal_code!$A$2:$A$11)</f>
        <v>50111</v>
      </c>
      <c r="P307" s="15" t="s">
        <v>77</v>
      </c>
      <c r="Q307" s="15" t="s">
        <v>1052</v>
      </c>
      <c r="R307" s="15" t="s">
        <v>65</v>
      </c>
      <c r="S307" s="15" t="s">
        <v>83</v>
      </c>
      <c r="T307" s="15" t="s">
        <v>1053</v>
      </c>
      <c r="U307" s="28">
        <v>603000.0</v>
      </c>
      <c r="V307" s="15">
        <v>5.0</v>
      </c>
      <c r="W307" s="31">
        <v>0.0</v>
      </c>
      <c r="X307" s="28">
        <v>271350.0</v>
      </c>
    </row>
    <row r="308" ht="15.75" customHeight="1">
      <c r="A308" s="15">
        <v>9509.0</v>
      </c>
      <c r="B308" s="15" t="s">
        <v>1049</v>
      </c>
      <c r="C308" s="18">
        <v>41734.0</v>
      </c>
      <c r="D308" s="18">
        <v>41736.0</v>
      </c>
      <c r="E308" s="18">
        <f t="shared" si="1"/>
        <v>41736</v>
      </c>
      <c r="F308" s="15" t="s">
        <v>114</v>
      </c>
      <c r="G308" s="15" t="s">
        <v>1050</v>
      </c>
      <c r="H308" s="15" t="s">
        <v>1051</v>
      </c>
      <c r="I308" s="15" t="s">
        <v>59</v>
      </c>
      <c r="J308" s="15" t="s">
        <v>60</v>
      </c>
      <c r="K308" s="15" t="s">
        <v>17</v>
      </c>
      <c r="L308" s="15" t="str">
        <f t="array" ref="L308">_xlfn.XLOOKUP(M308,reference_province_to_city!$A$2:$A$11,reference_province_to_city!$B$2:$B$11)</f>
        <v>Semarang</v>
      </c>
      <c r="M308" s="15" t="s">
        <v>15</v>
      </c>
      <c r="N308" s="15">
        <v>50111.0</v>
      </c>
      <c r="O308" s="15">
        <f t="array" ref="O308">_xlfn.XLOOKUP(M308,reference_postal_code!$B$2:$B$11,reference_postal_code!$A$2:$A$11)</f>
        <v>50111</v>
      </c>
      <c r="P308" s="15" t="s">
        <v>77</v>
      </c>
      <c r="Q308" s="15" t="s">
        <v>809</v>
      </c>
      <c r="R308" s="15" t="s">
        <v>65</v>
      </c>
      <c r="S308" s="15" t="s">
        <v>93</v>
      </c>
      <c r="T308" s="15" t="s">
        <v>810</v>
      </c>
      <c r="U308" s="28">
        <v>208350.0</v>
      </c>
      <c r="V308" s="15">
        <v>3.0</v>
      </c>
      <c r="W308" s="31">
        <v>0.0</v>
      </c>
      <c r="X308" s="28">
        <v>68755.0</v>
      </c>
    </row>
    <row r="309" ht="15.75" customHeight="1">
      <c r="A309" s="15">
        <v>3280.0</v>
      </c>
      <c r="B309" s="15" t="s">
        <v>1054</v>
      </c>
      <c r="C309" s="18">
        <v>41734.0</v>
      </c>
      <c r="D309" s="18">
        <v>41738.0</v>
      </c>
      <c r="E309" s="18">
        <f t="shared" si="1"/>
        <v>41738</v>
      </c>
      <c r="F309" s="15" t="s">
        <v>114</v>
      </c>
      <c r="G309" s="15" t="s">
        <v>1055</v>
      </c>
      <c r="H309" s="15" t="s">
        <v>1056</v>
      </c>
      <c r="I309" s="15" t="s">
        <v>128</v>
      </c>
      <c r="J309" s="15" t="s">
        <v>60</v>
      </c>
      <c r="K309" s="15" t="s">
        <v>10</v>
      </c>
      <c r="L309" s="15" t="str">
        <f t="array" ref="L309">_xlfn.XLOOKUP(M309,reference_province_to_city!$A$2:$A$11,reference_province_to_city!$B$2:$B$11)</f>
        <v>Jakarta</v>
      </c>
      <c r="M309" s="15" t="s">
        <v>7</v>
      </c>
      <c r="N309" s="15">
        <v>10110.0</v>
      </c>
      <c r="O309" s="15">
        <f t="array" ref="O309">_xlfn.XLOOKUP(M309,reference_postal_code!$B$2:$B$11,reference_postal_code!$A$2:$A$11)</f>
        <v>10110</v>
      </c>
      <c r="P309" s="15" t="s">
        <v>117</v>
      </c>
      <c r="Q309" s="15" t="s">
        <v>1057</v>
      </c>
      <c r="R309" s="15" t="s">
        <v>65</v>
      </c>
      <c r="S309" s="15" t="s">
        <v>93</v>
      </c>
      <c r="T309" s="15" t="s">
        <v>1058</v>
      </c>
      <c r="U309" s="28">
        <v>344400.0</v>
      </c>
      <c r="V309" s="15">
        <v>7.0</v>
      </c>
      <c r="W309" s="31">
        <v>0.0</v>
      </c>
      <c r="X309" s="28">
        <v>99876.0</v>
      </c>
    </row>
    <row r="310" ht="15.75" customHeight="1">
      <c r="A310" s="15">
        <v>9912.0</v>
      </c>
      <c r="B310" s="15" t="s">
        <v>1059</v>
      </c>
      <c r="C310" s="18">
        <v>41734.0</v>
      </c>
      <c r="D310" s="18">
        <v>41738.0</v>
      </c>
      <c r="E310" s="18">
        <f t="shared" si="1"/>
        <v>41738</v>
      </c>
      <c r="F310" s="15" t="s">
        <v>55</v>
      </c>
      <c r="G310" s="15" t="s">
        <v>1060</v>
      </c>
      <c r="H310" s="15" t="s">
        <v>1061</v>
      </c>
      <c r="I310" s="15" t="s">
        <v>128</v>
      </c>
      <c r="J310" s="15" t="s">
        <v>60</v>
      </c>
      <c r="K310" s="15" t="s">
        <v>22</v>
      </c>
      <c r="L310" s="15" t="str">
        <f t="array" ref="L310">_xlfn.XLOOKUP(M310,reference_province_to_city!$A$2:$A$11,reference_province_to_city!$B$2:$B$11)</f>
        <v>Surabaya</v>
      </c>
      <c r="M310" s="15" t="s">
        <v>20</v>
      </c>
      <c r="N310" s="15">
        <v>60231.0</v>
      </c>
      <c r="O310" s="15">
        <f t="array" ref="O310">_xlfn.XLOOKUP(M310,reference_postal_code!$B$2:$B$11,reference_postal_code!$A$2:$A$11)</f>
        <v>60231</v>
      </c>
      <c r="P310" s="15" t="s">
        <v>166</v>
      </c>
      <c r="Q310" s="15" t="s">
        <v>1062</v>
      </c>
      <c r="R310" s="15" t="s">
        <v>65</v>
      </c>
      <c r="S310" s="15" t="s">
        <v>83</v>
      </c>
      <c r="T310" s="15" t="s">
        <v>1063</v>
      </c>
      <c r="U310" s="28">
        <v>1730400.0</v>
      </c>
      <c r="V310" s="15">
        <v>7.0</v>
      </c>
      <c r="W310" s="31">
        <v>0.0</v>
      </c>
      <c r="X310" s="28">
        <v>847896.0</v>
      </c>
    </row>
    <row r="311" ht="15.75" customHeight="1">
      <c r="A311" s="15">
        <v>3879.0</v>
      </c>
      <c r="B311" s="15" t="s">
        <v>1064</v>
      </c>
      <c r="C311" s="18">
        <v>41734.0</v>
      </c>
      <c r="D311" s="18">
        <v>41736.0</v>
      </c>
      <c r="E311" s="18">
        <f t="shared" si="1"/>
        <v>41736</v>
      </c>
      <c r="F311" s="15" t="s">
        <v>125</v>
      </c>
      <c r="G311" s="15" t="s">
        <v>1065</v>
      </c>
      <c r="H311" s="15" t="s">
        <v>1066</v>
      </c>
      <c r="I311" s="15" t="s">
        <v>128</v>
      </c>
      <c r="J311" s="15" t="s">
        <v>60</v>
      </c>
      <c r="K311" s="15" t="s">
        <v>29</v>
      </c>
      <c r="L311" s="15" t="str">
        <f t="array" ref="L311">_xlfn.XLOOKUP(M311,reference_province_to_city!$A$2:$A$11,reference_province_to_city!$B$2:$B$11)</f>
        <v>Palembang</v>
      </c>
      <c r="M311" s="15" t="s">
        <v>13</v>
      </c>
      <c r="N311" s="15">
        <v>30111.0</v>
      </c>
      <c r="O311" s="15">
        <f t="array" ref="O311">_xlfn.XLOOKUP(M311,reference_postal_code!$B$2:$B$11,reference_postal_code!$A$2:$A$11)</f>
        <v>30111</v>
      </c>
      <c r="P311" s="15" t="s">
        <v>77</v>
      </c>
      <c r="Q311" s="15" t="s">
        <v>1067</v>
      </c>
      <c r="R311" s="15" t="s">
        <v>65</v>
      </c>
      <c r="S311" s="15" t="s">
        <v>87</v>
      </c>
      <c r="T311" s="15" t="s">
        <v>1068</v>
      </c>
      <c r="U311" s="28">
        <v>744480.0</v>
      </c>
      <c r="V311" s="15">
        <v>4.0</v>
      </c>
      <c r="W311" s="31">
        <v>0.2</v>
      </c>
      <c r="X311" s="28">
        <v>55836.0</v>
      </c>
    </row>
    <row r="312" ht="15.75" customHeight="1">
      <c r="A312" s="15">
        <v>9507.0</v>
      </c>
      <c r="B312" s="15" t="s">
        <v>1049</v>
      </c>
      <c r="C312" s="18">
        <v>41734.0</v>
      </c>
      <c r="D312" s="18">
        <v>41736.0</v>
      </c>
      <c r="E312" s="18">
        <f t="shared" si="1"/>
        <v>41736</v>
      </c>
      <c r="F312" s="15" t="s">
        <v>114</v>
      </c>
      <c r="G312" s="15" t="s">
        <v>1050</v>
      </c>
      <c r="H312" s="15" t="s">
        <v>1051</v>
      </c>
      <c r="I312" s="15" t="s">
        <v>59</v>
      </c>
      <c r="J312" s="15" t="s">
        <v>60</v>
      </c>
      <c r="K312" s="15" t="s">
        <v>1069</v>
      </c>
      <c r="L312" s="15" t="str">
        <f t="array" ref="L312">_xlfn.XLOOKUP(M312,reference_province_to_city!$A$2:$A$11,reference_province_to_city!$B$2:$B$11)</f>
        <v>Semarang</v>
      </c>
      <c r="M312" s="15" t="s">
        <v>15</v>
      </c>
      <c r="N312" s="15">
        <v>50111.0</v>
      </c>
      <c r="O312" s="15">
        <f t="array" ref="O312">_xlfn.XLOOKUP(M312,reference_postal_code!$B$2:$B$11,reference_postal_code!$A$2:$A$11)</f>
        <v>50111</v>
      </c>
      <c r="P312" s="15" t="s">
        <v>77</v>
      </c>
      <c r="Q312" s="15" t="s">
        <v>1070</v>
      </c>
      <c r="R312" s="15" t="s">
        <v>65</v>
      </c>
      <c r="S312" s="15" t="s">
        <v>93</v>
      </c>
      <c r="T312" s="15" t="s">
        <v>1071</v>
      </c>
      <c r="U312" s="28">
        <v>400500.0</v>
      </c>
      <c r="V312" s="15">
        <v>2.0</v>
      </c>
      <c r="W312" s="31">
        <v>0.0</v>
      </c>
      <c r="X312" s="28">
        <v>112140.0</v>
      </c>
    </row>
    <row r="313" ht="15.75" customHeight="1">
      <c r="A313" s="15">
        <v>3277.0</v>
      </c>
      <c r="B313" s="15" t="s">
        <v>1054</v>
      </c>
      <c r="C313" s="18">
        <v>41734.0</v>
      </c>
      <c r="D313" s="18">
        <v>41738.0</v>
      </c>
      <c r="E313" s="18">
        <f t="shared" si="1"/>
        <v>41738</v>
      </c>
      <c r="F313" s="15" t="s">
        <v>114</v>
      </c>
      <c r="G313" s="15" t="s">
        <v>1055</v>
      </c>
      <c r="H313" s="15" t="s">
        <v>1056</v>
      </c>
      <c r="I313" s="15" t="s">
        <v>128</v>
      </c>
      <c r="J313" s="15" t="s">
        <v>60</v>
      </c>
      <c r="K313" s="15" t="s">
        <v>10</v>
      </c>
      <c r="L313" s="15" t="str">
        <f t="array" ref="L313">_xlfn.XLOOKUP(M313,reference_province_to_city!$A$2:$A$11,reference_province_to_city!$B$2:$B$11)</f>
        <v>Jakarta</v>
      </c>
      <c r="M313" s="15" t="s">
        <v>7</v>
      </c>
      <c r="N313" s="15">
        <v>10110.0</v>
      </c>
      <c r="O313" s="15">
        <f t="array" ref="O313">_xlfn.XLOOKUP(M313,reference_postal_code!$B$2:$B$11,reference_postal_code!$A$2:$A$11)</f>
        <v>10110</v>
      </c>
      <c r="P313" s="15" t="s">
        <v>117</v>
      </c>
      <c r="Q313" s="15" t="s">
        <v>1072</v>
      </c>
      <c r="R313" s="15" t="s">
        <v>65</v>
      </c>
      <c r="S313" s="15" t="s">
        <v>93</v>
      </c>
      <c r="T313" s="15" t="s">
        <v>1073</v>
      </c>
      <c r="U313" s="28">
        <v>344400.0</v>
      </c>
      <c r="V313" s="15">
        <v>7.0</v>
      </c>
      <c r="W313" s="31">
        <v>0.0</v>
      </c>
      <c r="X313" s="28">
        <v>113652.0</v>
      </c>
    </row>
    <row r="314" ht="15.75" customHeight="1">
      <c r="A314" s="15">
        <v>3278.0</v>
      </c>
      <c r="B314" s="15" t="s">
        <v>1054</v>
      </c>
      <c r="C314" s="18">
        <v>41734.0</v>
      </c>
      <c r="D314" s="18">
        <v>41738.0</v>
      </c>
      <c r="E314" s="18">
        <f t="shared" si="1"/>
        <v>41738</v>
      </c>
      <c r="F314" s="15" t="s">
        <v>114</v>
      </c>
      <c r="G314" s="15" t="s">
        <v>1055</v>
      </c>
      <c r="H314" s="15" t="s">
        <v>1056</v>
      </c>
      <c r="I314" s="15" t="s">
        <v>128</v>
      </c>
      <c r="J314" s="15" t="s">
        <v>60</v>
      </c>
      <c r="K314" s="15" t="s">
        <v>10</v>
      </c>
      <c r="L314" s="15" t="str">
        <f t="array" ref="L314">_xlfn.XLOOKUP(M314,reference_province_to_city!$A$2:$A$11,reference_province_to_city!$B$2:$B$11)</f>
        <v>Jakarta</v>
      </c>
      <c r="M314" s="15" t="s">
        <v>7</v>
      </c>
      <c r="N314" s="15">
        <v>10110.0</v>
      </c>
      <c r="O314" s="15">
        <f t="array" ref="O314">_xlfn.XLOOKUP(M314,reference_postal_code!$B$2:$B$11,reference_postal_code!$A$2:$A$11)</f>
        <v>10110</v>
      </c>
      <c r="P314" s="15" t="s">
        <v>117</v>
      </c>
      <c r="Q314" s="15" t="s">
        <v>389</v>
      </c>
      <c r="R314" s="15" t="s">
        <v>110</v>
      </c>
      <c r="S314" s="15" t="s">
        <v>111</v>
      </c>
      <c r="T314" s="15" t="s">
        <v>390</v>
      </c>
      <c r="U314" s="28">
        <v>434850.0</v>
      </c>
      <c r="V314" s="15">
        <v>1.0</v>
      </c>
      <c r="W314" s="31">
        <v>0.0</v>
      </c>
      <c r="X314" s="28">
        <v>126106.0</v>
      </c>
    </row>
    <row r="315" ht="15.75" customHeight="1">
      <c r="A315" s="15">
        <v>9510.0</v>
      </c>
      <c r="B315" s="15" t="s">
        <v>1049</v>
      </c>
      <c r="C315" s="18">
        <v>41734.0</v>
      </c>
      <c r="D315" s="18">
        <v>41736.0</v>
      </c>
      <c r="E315" s="18">
        <f t="shared" si="1"/>
        <v>41736</v>
      </c>
      <c r="F315" s="15" t="s">
        <v>114</v>
      </c>
      <c r="G315" s="15" t="s">
        <v>1050</v>
      </c>
      <c r="H315" s="15" t="s">
        <v>1051</v>
      </c>
      <c r="I315" s="15" t="s">
        <v>59</v>
      </c>
      <c r="J315" s="15" t="s">
        <v>60</v>
      </c>
      <c r="K315" s="15" t="s">
        <v>17</v>
      </c>
      <c r="L315" s="15" t="str">
        <f t="array" ref="L315">_xlfn.XLOOKUP(M315,reference_province_to_city!$A$2:$A$11,reference_province_to_city!$B$2:$B$11)</f>
        <v>Semarang</v>
      </c>
      <c r="M315" s="15" t="s">
        <v>15</v>
      </c>
      <c r="N315" s="15">
        <v>50111.0</v>
      </c>
      <c r="O315" s="15">
        <f t="array" ref="O315">_xlfn.XLOOKUP(M315,reference_postal_code!$B$2:$B$11,reference_postal_code!$A$2:$A$11)</f>
        <v>50111</v>
      </c>
      <c r="P315" s="15" t="s">
        <v>77</v>
      </c>
      <c r="Q315" s="15" t="s">
        <v>345</v>
      </c>
      <c r="R315" s="15" t="s">
        <v>65</v>
      </c>
      <c r="S315" s="15" t="s">
        <v>87</v>
      </c>
      <c r="T315" s="15" t="s">
        <v>346</v>
      </c>
      <c r="U315" s="28">
        <v>1.03473E7</v>
      </c>
      <c r="V315" s="15">
        <v>6.0</v>
      </c>
      <c r="W315" s="31">
        <v>0.0</v>
      </c>
      <c r="X315" s="28">
        <v>310419.0</v>
      </c>
    </row>
    <row r="316" ht="15.75" customHeight="1">
      <c r="A316" s="15">
        <v>3281.0</v>
      </c>
      <c r="B316" s="15" t="s">
        <v>1054</v>
      </c>
      <c r="C316" s="18">
        <v>41734.0</v>
      </c>
      <c r="D316" s="18">
        <v>41738.0</v>
      </c>
      <c r="E316" s="18">
        <f t="shared" si="1"/>
        <v>41738</v>
      </c>
      <c r="F316" s="15" t="s">
        <v>114</v>
      </c>
      <c r="G316" s="15" t="s">
        <v>1055</v>
      </c>
      <c r="H316" s="15" t="s">
        <v>1056</v>
      </c>
      <c r="I316" s="15" t="s">
        <v>128</v>
      </c>
      <c r="J316" s="15" t="s">
        <v>60</v>
      </c>
      <c r="K316" s="15" t="s">
        <v>10</v>
      </c>
      <c r="L316" s="15" t="str">
        <f t="array" ref="L316">_xlfn.XLOOKUP(M316,reference_province_to_city!$A$2:$A$11,reference_province_to_city!$B$2:$B$11)</f>
        <v>Jakarta</v>
      </c>
      <c r="M316" s="15" t="s">
        <v>7</v>
      </c>
      <c r="N316" s="15">
        <v>10110.0</v>
      </c>
      <c r="O316" s="15">
        <f t="array" ref="O316">_xlfn.XLOOKUP(M316,reference_postal_code!$B$2:$B$11,reference_postal_code!$A$2:$A$11)</f>
        <v>10110</v>
      </c>
      <c r="P316" s="15" t="s">
        <v>117</v>
      </c>
      <c r="Q316" s="15" t="s">
        <v>1074</v>
      </c>
      <c r="R316" s="15" t="s">
        <v>65</v>
      </c>
      <c r="S316" s="15" t="s">
        <v>226</v>
      </c>
      <c r="T316" s="15" t="s">
        <v>1075</v>
      </c>
      <c r="U316" s="28">
        <v>6.246075E7</v>
      </c>
      <c r="V316" s="15">
        <v>5.0</v>
      </c>
      <c r="W316" s="31">
        <v>0.0</v>
      </c>
      <c r="X316" s="28">
        <v>1249215.0</v>
      </c>
    </row>
    <row r="317" ht="15.75" customHeight="1">
      <c r="A317" s="15">
        <v>3880.0</v>
      </c>
      <c r="B317" s="15" t="s">
        <v>1064</v>
      </c>
      <c r="C317" s="18">
        <v>41734.0</v>
      </c>
      <c r="D317" s="18">
        <v>41736.0</v>
      </c>
      <c r="E317" s="18">
        <f t="shared" si="1"/>
        <v>41736</v>
      </c>
      <c r="F317" s="15" t="s">
        <v>125</v>
      </c>
      <c r="G317" s="15" t="s">
        <v>1065</v>
      </c>
      <c r="H317" s="15" t="s">
        <v>1066</v>
      </c>
      <c r="I317" s="15" t="s">
        <v>128</v>
      </c>
      <c r="J317" s="15" t="s">
        <v>60</v>
      </c>
      <c r="K317" s="15" t="s">
        <v>29</v>
      </c>
      <c r="L317" s="15" t="str">
        <f t="array" ref="L317">_xlfn.XLOOKUP(M317,reference_province_to_city!$A$2:$A$11,reference_province_to_city!$B$2:$B$11)</f>
        <v>Palembang</v>
      </c>
      <c r="M317" s="15" t="s">
        <v>13</v>
      </c>
      <c r="N317" s="15">
        <v>30111.0</v>
      </c>
      <c r="O317" s="15">
        <f t="array" ref="O317">_xlfn.XLOOKUP(M317,reference_postal_code!$B$2:$B$11,reference_postal_code!$A$2:$A$11)</f>
        <v>30111</v>
      </c>
      <c r="P317" s="15" t="s">
        <v>77</v>
      </c>
      <c r="Q317" s="15" t="s">
        <v>1076</v>
      </c>
      <c r="R317" s="15" t="s">
        <v>65</v>
      </c>
      <c r="S317" s="15" t="s">
        <v>87</v>
      </c>
      <c r="T317" s="15" t="s">
        <v>1077</v>
      </c>
      <c r="U317" s="28">
        <v>781440.0</v>
      </c>
      <c r="V317" s="15">
        <v>4.0</v>
      </c>
      <c r="W317" s="31">
        <v>0.2</v>
      </c>
      <c r="X317" s="28">
        <v>58608.0</v>
      </c>
    </row>
    <row r="318" ht="15.75" customHeight="1">
      <c r="A318" s="15">
        <v>3279.0</v>
      </c>
      <c r="B318" s="15" t="s">
        <v>1054</v>
      </c>
      <c r="C318" s="18">
        <v>41734.0</v>
      </c>
      <c r="D318" s="18">
        <v>41738.0</v>
      </c>
      <c r="E318" s="18">
        <f t="shared" si="1"/>
        <v>41738</v>
      </c>
      <c r="F318" s="15" t="s">
        <v>114</v>
      </c>
      <c r="G318" s="15" t="s">
        <v>1055</v>
      </c>
      <c r="H318" s="15" t="s">
        <v>1056</v>
      </c>
      <c r="I318" s="15" t="s">
        <v>128</v>
      </c>
      <c r="J318" s="15" t="s">
        <v>60</v>
      </c>
      <c r="K318" s="15" t="s">
        <v>10</v>
      </c>
      <c r="L318" s="15" t="str">
        <f t="array" ref="L318">_xlfn.XLOOKUP(M318,reference_province_to_city!$A$2:$A$11,reference_province_to_city!$B$2:$B$11)</f>
        <v>Jakarta</v>
      </c>
      <c r="M318" s="15" t="s">
        <v>7</v>
      </c>
      <c r="N318" s="15">
        <v>10110.0</v>
      </c>
      <c r="O318" s="15">
        <f t="array" ref="O318">_xlfn.XLOOKUP(M318,reference_postal_code!$B$2:$B$11,reference_postal_code!$A$2:$A$11)</f>
        <v>10110</v>
      </c>
      <c r="P318" s="15" t="s">
        <v>117</v>
      </c>
      <c r="Q318" s="15" t="s">
        <v>746</v>
      </c>
      <c r="R318" s="15" t="s">
        <v>65</v>
      </c>
      <c r="S318" s="15" t="s">
        <v>66</v>
      </c>
      <c r="T318" s="15" t="s">
        <v>747</v>
      </c>
      <c r="U318" s="28">
        <v>194400.0</v>
      </c>
      <c r="V318" s="15">
        <v>2.0</v>
      </c>
      <c r="W318" s="31">
        <v>0.0</v>
      </c>
      <c r="X318" s="28">
        <v>95256.0</v>
      </c>
    </row>
    <row r="319" ht="15.75" customHeight="1">
      <c r="A319" s="15">
        <v>5036.0</v>
      </c>
      <c r="B319" s="15" t="s">
        <v>1078</v>
      </c>
      <c r="C319" s="18">
        <v>41735.0</v>
      </c>
      <c r="D319" s="18">
        <v>41741.0</v>
      </c>
      <c r="E319" s="18">
        <f t="shared" si="1"/>
        <v>41741</v>
      </c>
      <c r="F319" s="15" t="s">
        <v>55</v>
      </c>
      <c r="G319" s="15" t="s">
        <v>1079</v>
      </c>
      <c r="H319" s="15" t="s">
        <v>1080</v>
      </c>
      <c r="I319" s="15" t="s">
        <v>128</v>
      </c>
      <c r="J319" s="15" t="s">
        <v>60</v>
      </c>
      <c r="K319" s="15" t="s">
        <v>29</v>
      </c>
      <c r="L319" s="15" t="str">
        <f t="array" ref="L319">_xlfn.XLOOKUP(M319,reference_province_to_city!$A$2:$A$11,reference_province_to_city!$B$2:$B$11)</f>
        <v>Palembang</v>
      </c>
      <c r="M319" s="15" t="s">
        <v>13</v>
      </c>
      <c r="N319" s="15">
        <v>30111.0</v>
      </c>
      <c r="O319" s="15">
        <f t="array" ref="O319">_xlfn.XLOOKUP(M319,reference_postal_code!$B$2:$B$11,reference_postal_code!$A$2:$A$11)</f>
        <v>30111</v>
      </c>
      <c r="P319" s="15" t="s">
        <v>77</v>
      </c>
      <c r="Q319" s="15" t="s">
        <v>1081</v>
      </c>
      <c r="R319" s="15" t="s">
        <v>106</v>
      </c>
      <c r="S319" s="15" t="s">
        <v>218</v>
      </c>
      <c r="T319" s="15" t="s">
        <v>1082</v>
      </c>
      <c r="U319" s="28">
        <v>9803250.0</v>
      </c>
      <c r="V319" s="15">
        <v>3.0</v>
      </c>
      <c r="W319" s="31">
        <v>0.0</v>
      </c>
      <c r="X319" s="28">
        <v>1666552.0</v>
      </c>
    </row>
    <row r="320" ht="15.75" customHeight="1">
      <c r="A320" s="15">
        <v>6018.0</v>
      </c>
      <c r="B320" s="15" t="s">
        <v>1083</v>
      </c>
      <c r="C320" s="18">
        <v>41735.0</v>
      </c>
      <c r="D320" s="18"/>
      <c r="E320" s="18">
        <f t="shared" si="1"/>
        <v>41738</v>
      </c>
      <c r="F320" s="15" t="s">
        <v>55</v>
      </c>
      <c r="G320" s="15" t="s">
        <v>1084</v>
      </c>
      <c r="H320" s="15" t="s">
        <v>1085</v>
      </c>
      <c r="I320" s="15" t="s">
        <v>128</v>
      </c>
      <c r="J320" s="15" t="s">
        <v>60</v>
      </c>
      <c r="K320" s="15" t="s">
        <v>22</v>
      </c>
      <c r="L320" s="15" t="str">
        <f t="array" ref="L320">_xlfn.XLOOKUP(M320,reference_province_to_city!$A$2:$A$11,reference_province_to_city!$B$2:$B$11)</f>
        <v>Surabaya</v>
      </c>
      <c r="M320" s="15" t="s">
        <v>20</v>
      </c>
      <c r="N320" s="15">
        <v>60231.0</v>
      </c>
      <c r="O320" s="15">
        <f t="array" ref="O320">_xlfn.XLOOKUP(M320,reference_postal_code!$B$2:$B$11,reference_postal_code!$A$2:$A$11)</f>
        <v>60231</v>
      </c>
      <c r="P320" s="15" t="s">
        <v>166</v>
      </c>
      <c r="Q320" s="15" t="s">
        <v>1086</v>
      </c>
      <c r="R320" s="15" t="s">
        <v>65</v>
      </c>
      <c r="S320" s="15" t="s">
        <v>66</v>
      </c>
      <c r="T320" s="15" t="s">
        <v>1087</v>
      </c>
      <c r="U320" s="28">
        <v>291600.0</v>
      </c>
      <c r="V320" s="15">
        <v>3.0</v>
      </c>
      <c r="W320" s="31">
        <v>0.0</v>
      </c>
      <c r="X320" s="28">
        <v>139968.0</v>
      </c>
    </row>
    <row r="321" ht="15.75" customHeight="1">
      <c r="A321" s="15">
        <v>5037.0</v>
      </c>
      <c r="B321" s="15" t="s">
        <v>1078</v>
      </c>
      <c r="C321" s="18">
        <v>41735.0</v>
      </c>
      <c r="D321" s="18">
        <v>41741.0</v>
      </c>
      <c r="E321" s="18">
        <f t="shared" si="1"/>
        <v>41741</v>
      </c>
      <c r="F321" s="15" t="s">
        <v>55</v>
      </c>
      <c r="G321" s="15" t="s">
        <v>1079</v>
      </c>
      <c r="H321" s="15" t="s">
        <v>1080</v>
      </c>
      <c r="I321" s="15" t="s">
        <v>128</v>
      </c>
      <c r="J321" s="15" t="s">
        <v>60</v>
      </c>
      <c r="K321" s="15" t="s">
        <v>29</v>
      </c>
      <c r="L321" s="15" t="str">
        <f t="array" ref="L321">_xlfn.XLOOKUP(M321,reference_province_to_city!$A$2:$A$11,reference_province_to_city!$B$2:$B$11)</f>
        <v>Palembang</v>
      </c>
      <c r="M321" s="15" t="s">
        <v>13</v>
      </c>
      <c r="N321" s="15">
        <v>30111.0</v>
      </c>
      <c r="O321" s="15">
        <f t="array" ref="O321">_xlfn.XLOOKUP(M321,reference_postal_code!$B$2:$B$11,reference_postal_code!$A$2:$A$11)</f>
        <v>30111</v>
      </c>
      <c r="P321" s="15" t="s">
        <v>77</v>
      </c>
      <c r="Q321" s="15" t="s">
        <v>1088</v>
      </c>
      <c r="R321" s="15" t="s">
        <v>110</v>
      </c>
      <c r="S321" s="15" t="s">
        <v>149</v>
      </c>
      <c r="T321" s="15" t="s">
        <v>1089</v>
      </c>
      <c r="U321" s="28">
        <v>508500.0</v>
      </c>
      <c r="V321" s="15">
        <v>2.0</v>
      </c>
      <c r="W321" s="31">
        <v>0.0</v>
      </c>
      <c r="X321" s="28">
        <v>30510.0</v>
      </c>
    </row>
    <row r="322" ht="15.75" customHeight="1">
      <c r="A322" s="15">
        <v>8839.0</v>
      </c>
      <c r="B322" s="15" t="s">
        <v>1090</v>
      </c>
      <c r="C322" s="18">
        <v>41735.0</v>
      </c>
      <c r="D322" s="18">
        <v>41739.0</v>
      </c>
      <c r="E322" s="18">
        <f t="shared" si="1"/>
        <v>41739</v>
      </c>
      <c r="F322" s="15" t="s">
        <v>114</v>
      </c>
      <c r="G322" s="15" t="s">
        <v>1091</v>
      </c>
      <c r="H322" s="15" t="s">
        <v>1092</v>
      </c>
      <c r="I322" s="15" t="s">
        <v>128</v>
      </c>
      <c r="J322" s="15" t="s">
        <v>60</v>
      </c>
      <c r="K322" s="15" t="s">
        <v>19</v>
      </c>
      <c r="L322" s="15" t="str">
        <f t="array" ref="L322">_xlfn.XLOOKUP(M322,reference_province_to_city!$A$2:$A$11,reference_province_to_city!$B$2:$B$11)</f>
        <v>Yogyakarta</v>
      </c>
      <c r="M322" s="15" t="s">
        <v>18</v>
      </c>
      <c r="N322" s="15">
        <v>55111.0</v>
      </c>
      <c r="O322" s="15">
        <f t="array" ref="O322">_xlfn.XLOOKUP(M322,reference_postal_code!$B$2:$B$11,reference_postal_code!$A$2:$A$11)</f>
        <v>55111</v>
      </c>
      <c r="P322" s="15" t="s">
        <v>77</v>
      </c>
      <c r="Q322" s="15" t="s">
        <v>1093</v>
      </c>
      <c r="R322" s="15" t="s">
        <v>65</v>
      </c>
      <c r="S322" s="15" t="s">
        <v>93</v>
      </c>
      <c r="T322" s="15" t="s">
        <v>1094</v>
      </c>
      <c r="U322" s="28">
        <v>1064250.0</v>
      </c>
      <c r="V322" s="15">
        <v>3.0</v>
      </c>
      <c r="W322" s="31">
        <v>0.0</v>
      </c>
      <c r="X322" s="28">
        <v>276705.0</v>
      </c>
    </row>
    <row r="323" ht="15.75" customHeight="1">
      <c r="A323" s="15">
        <v>8840.0</v>
      </c>
      <c r="B323" s="15" t="s">
        <v>1090</v>
      </c>
      <c r="C323" s="18">
        <v>41735.0</v>
      </c>
      <c r="D323" s="18">
        <v>41739.0</v>
      </c>
      <c r="E323" s="18">
        <f t="shared" si="1"/>
        <v>41739</v>
      </c>
      <c r="F323" s="15" t="s">
        <v>114</v>
      </c>
      <c r="G323" s="15" t="s">
        <v>1091</v>
      </c>
      <c r="H323" s="15" t="s">
        <v>1092</v>
      </c>
      <c r="I323" s="15" t="s">
        <v>128</v>
      </c>
      <c r="J323" s="15" t="s">
        <v>60</v>
      </c>
      <c r="K323" s="15" t="s">
        <v>19</v>
      </c>
      <c r="L323" s="15" t="str">
        <f t="array" ref="L323">_xlfn.XLOOKUP(M323,reference_province_to_city!$A$2:$A$11,reference_province_to_city!$B$2:$B$11)</f>
        <v>Yogyakarta</v>
      </c>
      <c r="M323" s="15" t="s">
        <v>18</v>
      </c>
      <c r="N323" s="15">
        <v>55111.0</v>
      </c>
      <c r="O323" s="15">
        <f t="array" ref="O323">_xlfn.XLOOKUP(M323,reference_postal_code!$B$2:$B$11,reference_postal_code!$A$2:$A$11)</f>
        <v>55111</v>
      </c>
      <c r="P323" s="15" t="s">
        <v>77</v>
      </c>
      <c r="Q323" s="15" t="s">
        <v>1095</v>
      </c>
      <c r="R323" s="15" t="s">
        <v>65</v>
      </c>
      <c r="S323" s="15" t="s">
        <v>83</v>
      </c>
      <c r="T323" s="15" t="s">
        <v>1096</v>
      </c>
      <c r="U323" s="28">
        <v>983520.0</v>
      </c>
      <c r="V323" s="15">
        <v>2.0</v>
      </c>
      <c r="W323" s="31">
        <v>0.2</v>
      </c>
      <c r="X323" s="28">
        <v>356526.0</v>
      </c>
    </row>
    <row r="324" ht="15.75" customHeight="1">
      <c r="A324" s="15">
        <v>8841.0</v>
      </c>
      <c r="B324" s="15" t="s">
        <v>1090</v>
      </c>
      <c r="C324" s="18">
        <v>41735.0</v>
      </c>
      <c r="D324" s="18">
        <v>41739.0</v>
      </c>
      <c r="E324" s="18">
        <f t="shared" si="1"/>
        <v>41739</v>
      </c>
      <c r="F324" s="15" t="s">
        <v>114</v>
      </c>
      <c r="G324" s="15" t="s">
        <v>1091</v>
      </c>
      <c r="H324" s="15" t="s">
        <v>1092</v>
      </c>
      <c r="I324" s="15" t="s">
        <v>128</v>
      </c>
      <c r="J324" s="15" t="s">
        <v>60</v>
      </c>
      <c r="K324" s="15" t="s">
        <v>19</v>
      </c>
      <c r="L324" s="15" t="str">
        <f t="array" ref="L324">_xlfn.XLOOKUP(M324,reference_province_to_city!$A$2:$A$11,reference_province_to_city!$B$2:$B$11)</f>
        <v>Yogyakarta</v>
      </c>
      <c r="M324" s="15" t="s">
        <v>18</v>
      </c>
      <c r="N324" s="15">
        <v>55111.0</v>
      </c>
      <c r="O324" s="15">
        <f t="array" ref="O324">_xlfn.XLOOKUP(M324,reference_postal_code!$B$2:$B$11,reference_postal_code!$A$2:$A$11)</f>
        <v>55111</v>
      </c>
      <c r="P324" s="15" t="s">
        <v>77</v>
      </c>
      <c r="Q324" s="15" t="s">
        <v>1097</v>
      </c>
      <c r="R324" s="15" t="s">
        <v>110</v>
      </c>
      <c r="S324" s="15" t="s">
        <v>149</v>
      </c>
      <c r="T324" s="15" t="s">
        <v>1098</v>
      </c>
      <c r="U324" s="28">
        <v>4499550.0</v>
      </c>
      <c r="V324" s="15">
        <v>3.0</v>
      </c>
      <c r="W324" s="31">
        <v>0.0</v>
      </c>
      <c r="X324" s="28">
        <v>1979802.0</v>
      </c>
    </row>
    <row r="325" ht="15.75" customHeight="1">
      <c r="A325" s="15">
        <v>6019.0</v>
      </c>
      <c r="B325" s="15" t="s">
        <v>1083</v>
      </c>
      <c r="C325" s="18">
        <v>41735.0</v>
      </c>
      <c r="D325" s="18">
        <v>41741.0</v>
      </c>
      <c r="E325" s="18">
        <f t="shared" si="1"/>
        <v>41741</v>
      </c>
      <c r="F325" s="15" t="s">
        <v>55</v>
      </c>
      <c r="G325" s="15" t="s">
        <v>1084</v>
      </c>
      <c r="H325" s="15" t="s">
        <v>1085</v>
      </c>
      <c r="I325" s="15" t="s">
        <v>128</v>
      </c>
      <c r="J325" s="15" t="s">
        <v>60</v>
      </c>
      <c r="K325" s="15" t="s">
        <v>22</v>
      </c>
      <c r="L325" s="15" t="str">
        <f t="array" ref="L325">_xlfn.XLOOKUP(M325,reference_province_to_city!$A$2:$A$11,reference_province_to_city!$B$2:$B$11)</f>
        <v>Surabaya</v>
      </c>
      <c r="M325" s="15" t="s">
        <v>20</v>
      </c>
      <c r="N325" s="15">
        <v>60231.0</v>
      </c>
      <c r="O325" s="15">
        <f t="array" ref="O325">_xlfn.XLOOKUP(M325,reference_postal_code!$B$2:$B$11,reference_postal_code!$A$2:$A$11)</f>
        <v>60231</v>
      </c>
      <c r="P325" s="15" t="s">
        <v>166</v>
      </c>
      <c r="Q325" s="15" t="s">
        <v>1099</v>
      </c>
      <c r="R325" s="15" t="s">
        <v>65</v>
      </c>
      <c r="S325" s="15" t="s">
        <v>66</v>
      </c>
      <c r="T325" s="15" t="s">
        <v>1100</v>
      </c>
      <c r="U325" s="28">
        <v>832200.0</v>
      </c>
      <c r="V325" s="15">
        <v>1.0</v>
      </c>
      <c r="W325" s="31">
        <v>0.0</v>
      </c>
      <c r="X325" s="28">
        <v>399456.0</v>
      </c>
    </row>
    <row r="326" ht="15.75" customHeight="1">
      <c r="A326" s="15">
        <v>6016.0</v>
      </c>
      <c r="B326" s="15" t="s">
        <v>1083</v>
      </c>
      <c r="C326" s="18">
        <v>41735.0</v>
      </c>
      <c r="D326" s="18">
        <v>41741.0</v>
      </c>
      <c r="E326" s="18">
        <f t="shared" si="1"/>
        <v>41741</v>
      </c>
      <c r="F326" s="15" t="s">
        <v>55</v>
      </c>
      <c r="G326" s="15" t="s">
        <v>1084</v>
      </c>
      <c r="H326" s="15" t="s">
        <v>1085</v>
      </c>
      <c r="I326" s="15" t="s">
        <v>128</v>
      </c>
      <c r="J326" s="15" t="s">
        <v>60</v>
      </c>
      <c r="K326" s="15" t="s">
        <v>22</v>
      </c>
      <c r="L326" s="15" t="str">
        <f t="array" ref="L326">_xlfn.XLOOKUP(M326,reference_province_to_city!$A$2:$A$11,reference_province_to_city!$B$2:$B$11)</f>
        <v>Surabaya</v>
      </c>
      <c r="M326" s="15" t="s">
        <v>20</v>
      </c>
      <c r="N326" s="15">
        <v>60231.0</v>
      </c>
      <c r="O326" s="15">
        <f t="array" ref="O326">_xlfn.XLOOKUP(M326,reference_postal_code!$B$2:$B$11,reference_postal_code!$A$2:$A$11)</f>
        <v>60231</v>
      </c>
      <c r="P326" s="15" t="s">
        <v>166</v>
      </c>
      <c r="Q326" s="15" t="s">
        <v>1101</v>
      </c>
      <c r="R326" s="15" t="s">
        <v>106</v>
      </c>
      <c r="S326" s="15" t="s">
        <v>139</v>
      </c>
      <c r="T326" s="15" t="s">
        <v>1102</v>
      </c>
      <c r="U326" s="28">
        <v>1379400.0</v>
      </c>
      <c r="V326" s="15">
        <v>2.0</v>
      </c>
      <c r="W326" s="31">
        <v>0.0</v>
      </c>
      <c r="X326" s="28">
        <v>234498.0</v>
      </c>
    </row>
    <row r="327" ht="15.75" customHeight="1">
      <c r="A327" s="15">
        <v>6017.0</v>
      </c>
      <c r="B327" s="15" t="s">
        <v>1083</v>
      </c>
      <c r="C327" s="18">
        <v>41735.0</v>
      </c>
      <c r="D327" s="18">
        <v>41741.0</v>
      </c>
      <c r="E327" s="18">
        <f t="shared" si="1"/>
        <v>41741</v>
      </c>
      <c r="F327" s="15" t="s">
        <v>55</v>
      </c>
      <c r="G327" s="15" t="s">
        <v>1084</v>
      </c>
      <c r="H327" s="15" t="s">
        <v>1085</v>
      </c>
      <c r="I327" s="15" t="s">
        <v>128</v>
      </c>
      <c r="J327" s="15" t="s">
        <v>60</v>
      </c>
      <c r="K327" s="15" t="s">
        <v>22</v>
      </c>
      <c r="L327" s="15" t="str">
        <f t="array" ref="L327">_xlfn.XLOOKUP(M327,reference_province_to_city!$A$2:$A$11,reference_province_to_city!$B$2:$B$11)</f>
        <v>Surabaya</v>
      </c>
      <c r="M327" s="15" t="s">
        <v>20</v>
      </c>
      <c r="N327" s="15">
        <v>60231.0</v>
      </c>
      <c r="O327" s="15">
        <f t="array" ref="O327">_xlfn.XLOOKUP(M327,reference_postal_code!$B$2:$B$11,reference_postal_code!$A$2:$A$11)</f>
        <v>60231</v>
      </c>
      <c r="P327" s="15" t="s">
        <v>166</v>
      </c>
      <c r="Q327" s="15" t="s">
        <v>1103</v>
      </c>
      <c r="R327" s="15" t="s">
        <v>106</v>
      </c>
      <c r="S327" s="15" t="s">
        <v>139</v>
      </c>
      <c r="T327" s="15" t="s">
        <v>1104</v>
      </c>
      <c r="U327" s="28">
        <v>496650.0</v>
      </c>
      <c r="V327" s="15">
        <v>7.0</v>
      </c>
      <c r="W327" s="31">
        <v>0.0</v>
      </c>
      <c r="X327" s="28">
        <v>193694.0</v>
      </c>
    </row>
    <row r="328" ht="15.75" customHeight="1">
      <c r="A328" s="15">
        <v>1405.0</v>
      </c>
      <c r="B328" s="15" t="s">
        <v>1105</v>
      </c>
      <c r="C328" s="18">
        <v>41735.0</v>
      </c>
      <c r="D328" s="18">
        <v>41737.0</v>
      </c>
      <c r="E328" s="18">
        <f t="shared" si="1"/>
        <v>41737</v>
      </c>
      <c r="F328" s="15" t="s">
        <v>125</v>
      </c>
      <c r="G328" s="15" t="s">
        <v>303</v>
      </c>
      <c r="H328" s="15" t="s">
        <v>304</v>
      </c>
      <c r="I328" s="15" t="s">
        <v>76</v>
      </c>
      <c r="J328" s="15" t="s">
        <v>60</v>
      </c>
      <c r="K328" s="15" t="s">
        <v>33</v>
      </c>
      <c r="L328" s="15" t="str">
        <f t="array" ref="L328">_xlfn.XLOOKUP(M328,reference_province_to_city!$A$2:$A$11,reference_province_to_city!$B$2:$B$11)</f>
        <v>Makassar</v>
      </c>
      <c r="M328" s="15" t="s">
        <v>25</v>
      </c>
      <c r="N328" s="15">
        <v>90111.0</v>
      </c>
      <c r="O328" s="15">
        <f t="array" ref="O328">_xlfn.XLOOKUP(M328,reference_postal_code!$B$2:$B$11,reference_postal_code!$A$2:$A$11)</f>
        <v>90111</v>
      </c>
      <c r="P328" s="15" t="s">
        <v>63</v>
      </c>
      <c r="Q328" s="15" t="s">
        <v>1106</v>
      </c>
      <c r="R328" s="15" t="s">
        <v>65</v>
      </c>
      <c r="S328" s="15" t="s">
        <v>226</v>
      </c>
      <c r="T328" s="15" t="s">
        <v>1107</v>
      </c>
      <c r="U328" s="28">
        <v>154560.0</v>
      </c>
      <c r="V328" s="15">
        <v>1.0</v>
      </c>
      <c r="W328" s="31">
        <v>0.2</v>
      </c>
      <c r="X328" s="28">
        <v>-32844.0</v>
      </c>
    </row>
    <row r="329" ht="15.75" customHeight="1">
      <c r="A329" s="15">
        <v>1407.0</v>
      </c>
      <c r="B329" s="15" t="s">
        <v>1105</v>
      </c>
      <c r="C329" s="18">
        <v>41735.0</v>
      </c>
      <c r="D329" s="18">
        <v>41737.0</v>
      </c>
      <c r="E329" s="18">
        <f t="shared" si="1"/>
        <v>41737</v>
      </c>
      <c r="F329" s="15" t="s">
        <v>125</v>
      </c>
      <c r="G329" s="15" t="s">
        <v>303</v>
      </c>
      <c r="H329" s="15" t="s">
        <v>304</v>
      </c>
      <c r="I329" s="15" t="s">
        <v>76</v>
      </c>
      <c r="J329" s="15" t="s">
        <v>60</v>
      </c>
      <c r="K329" s="15" t="s">
        <v>33</v>
      </c>
      <c r="L329" s="15" t="str">
        <f t="array" ref="L329">_xlfn.XLOOKUP(M329,reference_province_to_city!$A$2:$A$11,reference_province_to_city!$B$2:$B$11)</f>
        <v>Makassar</v>
      </c>
      <c r="M329" s="15" t="s">
        <v>25</v>
      </c>
      <c r="N329" s="15">
        <v>90111.0</v>
      </c>
      <c r="O329" s="15">
        <f t="array" ref="O329">_xlfn.XLOOKUP(M329,reference_postal_code!$B$2:$B$11,reference_postal_code!$A$2:$A$11)</f>
        <v>90111</v>
      </c>
      <c r="P329" s="15" t="s">
        <v>63</v>
      </c>
      <c r="Q329" s="15" t="s">
        <v>1108</v>
      </c>
      <c r="R329" s="15" t="s">
        <v>110</v>
      </c>
      <c r="S329" s="15" t="s">
        <v>149</v>
      </c>
      <c r="T329" s="15" t="s">
        <v>1109</v>
      </c>
      <c r="U329" s="28">
        <v>1751760.0</v>
      </c>
      <c r="V329" s="15">
        <v>2.0</v>
      </c>
      <c r="W329" s="31">
        <v>0.2</v>
      </c>
      <c r="X329" s="28">
        <v>328455.0</v>
      </c>
    </row>
    <row r="330" ht="15.75" customHeight="1">
      <c r="A330" s="15">
        <v>1406.0</v>
      </c>
      <c r="B330" s="15" t="s">
        <v>1105</v>
      </c>
      <c r="C330" s="18">
        <v>41735.0</v>
      </c>
      <c r="D330" s="18">
        <v>41737.0</v>
      </c>
      <c r="E330" s="18">
        <f t="shared" si="1"/>
        <v>41737</v>
      </c>
      <c r="F330" s="15" t="s">
        <v>125</v>
      </c>
      <c r="G330" s="15" t="s">
        <v>303</v>
      </c>
      <c r="H330" s="15" t="s">
        <v>304</v>
      </c>
      <c r="I330" s="15" t="s">
        <v>76</v>
      </c>
      <c r="J330" s="15" t="s">
        <v>60</v>
      </c>
      <c r="K330" s="15" t="s">
        <v>33</v>
      </c>
      <c r="L330" s="15" t="str">
        <f t="array" ref="L330">_xlfn.XLOOKUP(M330,reference_province_to_city!$A$2:$A$11,reference_province_to_city!$B$2:$B$11)</f>
        <v>Makassar</v>
      </c>
      <c r="M330" s="15" t="s">
        <v>25</v>
      </c>
      <c r="O330" s="15">
        <f t="array" ref="O330">_xlfn.XLOOKUP(M330,reference_postal_code!$B$2:$B$11,reference_postal_code!$A$2:$A$11)</f>
        <v>90111</v>
      </c>
      <c r="P330" s="15" t="s">
        <v>63</v>
      </c>
      <c r="Q330" s="15" t="s">
        <v>1110</v>
      </c>
      <c r="R330" s="15" t="s">
        <v>106</v>
      </c>
      <c r="S330" s="15" t="s">
        <v>218</v>
      </c>
      <c r="T330" s="15" t="s">
        <v>1111</v>
      </c>
      <c r="U330" s="28">
        <v>2321460.0</v>
      </c>
      <c r="V330" s="15">
        <v>3.0</v>
      </c>
      <c r="W330" s="31">
        <v>0.4</v>
      </c>
      <c r="X330" s="28">
        <v>-541674.0</v>
      </c>
    </row>
    <row r="331" ht="15.75" customHeight="1">
      <c r="A331" s="15">
        <v>869.0</v>
      </c>
      <c r="B331" s="15" t="s">
        <v>1112</v>
      </c>
      <c r="C331" s="18">
        <v>41735.0</v>
      </c>
      <c r="D331" s="18">
        <v>41739.0</v>
      </c>
      <c r="E331" s="18">
        <f t="shared" si="1"/>
        <v>41739</v>
      </c>
      <c r="F331" s="15" t="s">
        <v>55</v>
      </c>
      <c r="G331" s="15" t="s">
        <v>1113</v>
      </c>
      <c r="H331" s="15" t="s">
        <v>1114</v>
      </c>
      <c r="I331" s="15" t="s">
        <v>128</v>
      </c>
      <c r="J331" s="15" t="s">
        <v>60</v>
      </c>
      <c r="K331" s="15" t="s">
        <v>28</v>
      </c>
      <c r="L331" s="15" t="str">
        <f t="array" ref="L331">_xlfn.XLOOKUP(M331,reference_province_to_city!$A$2:$A$11,reference_province_to_city!$B$2:$B$11)</f>
        <v>Medan</v>
      </c>
      <c r="M331" s="15" t="s">
        <v>11</v>
      </c>
      <c r="O331" s="15">
        <f t="array" ref="O331">_xlfn.XLOOKUP(M331,reference_postal_code!$B$2:$B$11,reference_postal_code!$A$2:$A$11)</f>
        <v>20111</v>
      </c>
      <c r="P331" s="15" t="s">
        <v>77</v>
      </c>
      <c r="Q331" s="15" t="s">
        <v>1115</v>
      </c>
      <c r="R331" s="15" t="s">
        <v>65</v>
      </c>
      <c r="S331" s="15" t="s">
        <v>83</v>
      </c>
      <c r="T331" s="15" t="s">
        <v>1116</v>
      </c>
      <c r="U331" s="28">
        <v>673650.0</v>
      </c>
      <c r="V331" s="15">
        <v>6.0</v>
      </c>
      <c r="W331" s="31">
        <v>0.7</v>
      </c>
      <c r="X331" s="28">
        <v>-538920.0</v>
      </c>
    </row>
    <row r="332" ht="15.75" customHeight="1">
      <c r="A332" s="15">
        <v>4177.0</v>
      </c>
      <c r="B332" s="15" t="s">
        <v>1117</v>
      </c>
      <c r="C332" s="18">
        <v>41736.0</v>
      </c>
      <c r="D332" s="18">
        <v>41741.0</v>
      </c>
      <c r="E332" s="18">
        <f t="shared" si="1"/>
        <v>41741</v>
      </c>
      <c r="F332" s="15" t="s">
        <v>55</v>
      </c>
      <c r="G332" s="15" t="s">
        <v>1118</v>
      </c>
      <c r="H332" s="15" t="s">
        <v>1119</v>
      </c>
      <c r="I332" s="15" t="s">
        <v>128</v>
      </c>
      <c r="J332" s="15" t="s">
        <v>60</v>
      </c>
      <c r="K332" s="15" t="s">
        <v>17</v>
      </c>
      <c r="L332" s="15" t="str">
        <f t="array" ref="L332">_xlfn.XLOOKUP(M332,reference_province_to_city!$A$2:$A$11,reference_province_to_city!$B$2:$B$11)</f>
        <v>Semarang</v>
      </c>
      <c r="M332" s="15" t="s">
        <v>15</v>
      </c>
      <c r="N332" s="15">
        <v>50111.0</v>
      </c>
      <c r="O332" s="15">
        <f t="array" ref="O332">_xlfn.XLOOKUP(M332,reference_postal_code!$B$2:$B$11,reference_postal_code!$A$2:$A$11)</f>
        <v>50111</v>
      </c>
      <c r="P332" s="15" t="s">
        <v>77</v>
      </c>
      <c r="Q332" s="15" t="s">
        <v>906</v>
      </c>
      <c r="R332" s="15" t="s">
        <v>110</v>
      </c>
      <c r="S332" s="15" t="s">
        <v>111</v>
      </c>
      <c r="T332" s="15" t="s">
        <v>907</v>
      </c>
      <c r="U332" s="28">
        <v>9449250.0</v>
      </c>
      <c r="V332" s="15">
        <v>5.0</v>
      </c>
      <c r="W332" s="31">
        <v>0.0</v>
      </c>
      <c r="X332" s="28">
        <v>2456805.0</v>
      </c>
    </row>
    <row r="333" ht="15.75" customHeight="1">
      <c r="A333" s="15">
        <v>6253.0</v>
      </c>
      <c r="B333" s="15" t="s">
        <v>1120</v>
      </c>
      <c r="C333" s="18">
        <v>41736.0</v>
      </c>
      <c r="D333" s="18">
        <v>41736.0</v>
      </c>
      <c r="E333" s="18">
        <f t="shared" si="1"/>
        <v>41736</v>
      </c>
      <c r="F333" s="15" t="s">
        <v>466</v>
      </c>
      <c r="G333" s="15" t="s">
        <v>1121</v>
      </c>
      <c r="H333" s="15" t="s">
        <v>1122</v>
      </c>
      <c r="I333" s="15" t="s">
        <v>76</v>
      </c>
      <c r="J333" s="15" t="s">
        <v>60</v>
      </c>
      <c r="K333" s="15" t="s">
        <v>14</v>
      </c>
      <c r="L333" s="15" t="str">
        <f t="array" ref="L333">_xlfn.XLOOKUP(M333,reference_province_to_city!$A$2:$A$11,reference_province_to_city!$B$2:$B$11)</f>
        <v>Bandung</v>
      </c>
      <c r="M333" s="15" t="s">
        <v>12</v>
      </c>
      <c r="N333" s="15">
        <v>40111.0</v>
      </c>
      <c r="O333" s="15">
        <f t="array" ref="O333">_xlfn.XLOOKUP(M333,reference_postal_code!$B$2:$B$11,reference_postal_code!$A$2:$A$11)</f>
        <v>40111</v>
      </c>
      <c r="P333" s="15" t="s">
        <v>117</v>
      </c>
      <c r="Q333" s="15" t="s">
        <v>1123</v>
      </c>
      <c r="R333" s="15" t="s">
        <v>65</v>
      </c>
      <c r="S333" s="15" t="s">
        <v>66</v>
      </c>
      <c r="T333" s="15" t="s">
        <v>1124</v>
      </c>
      <c r="U333" s="28">
        <v>874800.0</v>
      </c>
      <c r="V333" s="15">
        <v>9.0</v>
      </c>
      <c r="W333" s="31">
        <v>0.0</v>
      </c>
      <c r="X333" s="28">
        <v>419904.0</v>
      </c>
    </row>
    <row r="334" ht="15.75" customHeight="1">
      <c r="A334" s="15">
        <v>4178.0</v>
      </c>
      <c r="B334" s="15" t="s">
        <v>1117</v>
      </c>
      <c r="C334" s="18">
        <v>41736.0</v>
      </c>
      <c r="D334" s="18">
        <v>41741.0</v>
      </c>
      <c r="E334" s="18">
        <f t="shared" si="1"/>
        <v>41741</v>
      </c>
      <c r="F334" s="15" t="s">
        <v>55</v>
      </c>
      <c r="G334" s="15" t="s">
        <v>1118</v>
      </c>
      <c r="H334" s="15" t="s">
        <v>1119</v>
      </c>
      <c r="I334" s="15" t="s">
        <v>128</v>
      </c>
      <c r="J334" s="15" t="s">
        <v>60</v>
      </c>
      <c r="K334" s="15" t="s">
        <v>17</v>
      </c>
      <c r="L334" s="15" t="str">
        <f t="array" ref="L334">_xlfn.XLOOKUP(M334,reference_province_to_city!$A$2:$A$11,reference_province_to_city!$B$2:$B$11)</f>
        <v>Semarang</v>
      </c>
      <c r="M334" s="15" t="s">
        <v>15</v>
      </c>
      <c r="N334" s="15">
        <v>50111.0</v>
      </c>
      <c r="O334" s="15">
        <f t="array" ref="O334">_xlfn.XLOOKUP(M334,reference_postal_code!$B$2:$B$11,reference_postal_code!$A$2:$A$11)</f>
        <v>50111</v>
      </c>
      <c r="P334" s="15" t="s">
        <v>77</v>
      </c>
      <c r="Q334" s="15" t="s">
        <v>1125</v>
      </c>
      <c r="R334" s="15" t="s">
        <v>65</v>
      </c>
      <c r="S334" s="15" t="s">
        <v>66</v>
      </c>
      <c r="T334" s="15" t="s">
        <v>1126</v>
      </c>
      <c r="U334" s="28">
        <v>1844550.0</v>
      </c>
      <c r="V334" s="15">
        <v>3.0</v>
      </c>
      <c r="W334" s="31">
        <v>0.0</v>
      </c>
      <c r="X334" s="28">
        <v>903830.0</v>
      </c>
    </row>
    <row r="335" ht="15.75" customHeight="1">
      <c r="A335" s="15">
        <v>3482.0</v>
      </c>
      <c r="B335" s="15" t="s">
        <v>1127</v>
      </c>
      <c r="C335" s="18">
        <v>41736.0</v>
      </c>
      <c r="D335" s="18"/>
      <c r="E335" s="18">
        <f t="shared" si="1"/>
        <v>41739</v>
      </c>
      <c r="F335" s="15" t="s">
        <v>125</v>
      </c>
      <c r="G335" s="15" t="s">
        <v>1128</v>
      </c>
      <c r="H335" s="15" t="s">
        <v>1129</v>
      </c>
      <c r="I335" s="15" t="s">
        <v>59</v>
      </c>
      <c r="J335" s="15" t="s">
        <v>60</v>
      </c>
      <c r="K335" s="15" t="s">
        <v>552</v>
      </c>
      <c r="L335" s="15" t="str">
        <f t="array" ref="L335">_xlfn.XLOOKUP(M335,reference_province_to_city!$A$2:$A$11,reference_province_to_city!$B$2:$B$11)</f>
        <v>Denpasar</v>
      </c>
      <c r="M335" s="15" t="s">
        <v>24</v>
      </c>
      <c r="N335" s="15">
        <v>80231.0</v>
      </c>
      <c r="O335" s="15">
        <f t="array" ref="O335">_xlfn.XLOOKUP(M335,reference_postal_code!$B$2:$B$11,reference_postal_code!$A$2:$A$11)</f>
        <v>80231</v>
      </c>
      <c r="P335" s="15" t="s">
        <v>63</v>
      </c>
      <c r="Q335" s="15" t="s">
        <v>1130</v>
      </c>
      <c r="R335" s="15" t="s">
        <v>106</v>
      </c>
      <c r="S335" s="15" t="s">
        <v>139</v>
      </c>
      <c r="T335" s="15" t="s">
        <v>1131</v>
      </c>
      <c r="U335" s="28">
        <v>134400.0</v>
      </c>
      <c r="V335" s="15">
        <v>2.0</v>
      </c>
      <c r="W335" s="31">
        <v>0.0</v>
      </c>
      <c r="X335" s="28">
        <v>41664.0</v>
      </c>
    </row>
    <row r="336" ht="15.75" customHeight="1">
      <c r="A336" s="15">
        <v>6254.0</v>
      </c>
      <c r="B336" s="15" t="s">
        <v>1120</v>
      </c>
      <c r="C336" s="18">
        <v>41736.0</v>
      </c>
      <c r="D336" s="18">
        <v>41736.0</v>
      </c>
      <c r="E336" s="18">
        <f t="shared" si="1"/>
        <v>41736</v>
      </c>
      <c r="F336" s="15" t="s">
        <v>466</v>
      </c>
      <c r="G336" s="15" t="s">
        <v>1121</v>
      </c>
      <c r="H336" s="15" t="s">
        <v>1122</v>
      </c>
      <c r="I336" s="15" t="s">
        <v>76</v>
      </c>
      <c r="J336" s="15" t="s">
        <v>60</v>
      </c>
      <c r="K336" s="15" t="s">
        <v>1132</v>
      </c>
      <c r="L336" s="15" t="str">
        <f t="array" ref="L336">_xlfn.XLOOKUP(M336,reference_province_to_city!$A$2:$A$11,reference_province_to_city!$B$2:$B$11)</f>
        <v>Bandung</v>
      </c>
      <c r="M336" s="15" t="s">
        <v>12</v>
      </c>
      <c r="N336" s="15">
        <v>40111.0</v>
      </c>
      <c r="O336" s="15">
        <f t="array" ref="O336">_xlfn.XLOOKUP(M336,reference_postal_code!$B$2:$B$11,reference_postal_code!$A$2:$A$11)</f>
        <v>40111</v>
      </c>
      <c r="P336" s="15" t="s">
        <v>117</v>
      </c>
      <c r="Q336" s="15" t="s">
        <v>1133</v>
      </c>
      <c r="R336" s="15" t="s">
        <v>110</v>
      </c>
      <c r="S336" s="15" t="s">
        <v>111</v>
      </c>
      <c r="T336" s="15" t="s">
        <v>1134</v>
      </c>
      <c r="U336" s="28">
        <v>3014550.0</v>
      </c>
      <c r="V336" s="15">
        <v>3.0</v>
      </c>
      <c r="W336" s="31">
        <v>0.0</v>
      </c>
      <c r="X336" s="28">
        <v>753638.0</v>
      </c>
    </row>
    <row r="337" ht="15.75" customHeight="1">
      <c r="A337" s="15">
        <v>3837.0</v>
      </c>
      <c r="B337" s="15" t="s">
        <v>1135</v>
      </c>
      <c r="C337" s="18">
        <v>41737.0</v>
      </c>
      <c r="D337" s="18">
        <v>41744.0</v>
      </c>
      <c r="E337" s="18">
        <f t="shared" si="1"/>
        <v>41744</v>
      </c>
      <c r="F337" s="15" t="s">
        <v>55</v>
      </c>
      <c r="G337" s="15" t="s">
        <v>1136</v>
      </c>
      <c r="H337" s="15" t="s">
        <v>1137</v>
      </c>
      <c r="I337" s="15" t="s">
        <v>128</v>
      </c>
      <c r="J337" s="15" t="s">
        <v>60</v>
      </c>
      <c r="K337" s="15" t="s">
        <v>26</v>
      </c>
      <c r="L337" s="15" t="str">
        <f t="array" ref="L337">_xlfn.XLOOKUP(M337,reference_province_to_city!$A$2:$A$11,reference_province_to_city!$B$2:$B$11)</f>
        <v>Denpasar</v>
      </c>
      <c r="M337" s="15" t="s">
        <v>24</v>
      </c>
      <c r="N337" s="15">
        <v>80231.0</v>
      </c>
      <c r="O337" s="15">
        <f t="array" ref="O337">_xlfn.XLOOKUP(M337,reference_postal_code!$B$2:$B$11,reference_postal_code!$A$2:$A$11)</f>
        <v>80231</v>
      </c>
      <c r="P337" s="15" t="s">
        <v>63</v>
      </c>
      <c r="Q337" s="15" t="s">
        <v>1138</v>
      </c>
      <c r="R337" s="15" t="s">
        <v>65</v>
      </c>
      <c r="S337" s="15" t="s">
        <v>66</v>
      </c>
      <c r="T337" s="15" t="s">
        <v>1139</v>
      </c>
      <c r="U337" s="28">
        <v>285120.0</v>
      </c>
      <c r="V337" s="15">
        <v>3.0</v>
      </c>
      <c r="W337" s="31">
        <v>0.2</v>
      </c>
      <c r="X337" s="28">
        <v>103356.0</v>
      </c>
    </row>
    <row r="338" ht="15.75" customHeight="1">
      <c r="A338" s="15">
        <v>6381.0</v>
      </c>
      <c r="B338" s="15" t="s">
        <v>1140</v>
      </c>
      <c r="C338" s="18">
        <v>41737.0</v>
      </c>
      <c r="D338" s="18">
        <v>41742.0</v>
      </c>
      <c r="E338" s="18">
        <f t="shared" si="1"/>
        <v>41742</v>
      </c>
      <c r="F338" s="15" t="s">
        <v>55</v>
      </c>
      <c r="G338" s="15" t="s">
        <v>1141</v>
      </c>
      <c r="H338" s="15" t="s">
        <v>1142</v>
      </c>
      <c r="I338" s="15" t="s">
        <v>76</v>
      </c>
      <c r="J338" s="15" t="s">
        <v>60</v>
      </c>
      <c r="K338" s="15" t="s">
        <v>10</v>
      </c>
      <c r="L338" s="15" t="str">
        <f t="array" ref="L338">_xlfn.XLOOKUP(M338,reference_province_to_city!$A$2:$A$11,reference_province_to_city!$B$2:$B$11)</f>
        <v>Jakarta</v>
      </c>
      <c r="M338" s="15" t="s">
        <v>7</v>
      </c>
      <c r="N338" s="15">
        <v>10110.0</v>
      </c>
      <c r="O338" s="15">
        <f t="array" ref="O338">_xlfn.XLOOKUP(M338,reference_postal_code!$B$2:$B$11,reference_postal_code!$A$2:$A$11)</f>
        <v>10110</v>
      </c>
      <c r="P338" s="15" t="s">
        <v>117</v>
      </c>
      <c r="Q338" s="15" t="s">
        <v>102</v>
      </c>
      <c r="R338" s="15" t="s">
        <v>65</v>
      </c>
      <c r="S338" s="15" t="s">
        <v>103</v>
      </c>
      <c r="T338" s="15" t="s">
        <v>104</v>
      </c>
      <c r="U338" s="28">
        <v>746880.0</v>
      </c>
      <c r="V338" s="15">
        <v>8.0</v>
      </c>
      <c r="W338" s="31">
        <v>0.2</v>
      </c>
      <c r="X338" s="28">
        <v>-177384.0</v>
      </c>
    </row>
    <row r="339" ht="15.75" customHeight="1">
      <c r="A339" s="15">
        <v>7047.0</v>
      </c>
      <c r="B339" s="15" t="s">
        <v>1143</v>
      </c>
      <c r="C339" s="18">
        <v>41737.0</v>
      </c>
      <c r="D339" s="18">
        <v>41741.0</v>
      </c>
      <c r="E339" s="18">
        <f t="shared" si="1"/>
        <v>41741</v>
      </c>
      <c r="F339" s="15" t="s">
        <v>55</v>
      </c>
      <c r="G339" s="15" t="s">
        <v>405</v>
      </c>
      <c r="H339" s="15" t="s">
        <v>406</v>
      </c>
      <c r="I339" s="15" t="s">
        <v>76</v>
      </c>
      <c r="J339" s="15" t="s">
        <v>60</v>
      </c>
      <c r="K339" s="15" t="s">
        <v>33</v>
      </c>
      <c r="L339" s="15" t="str">
        <f t="array" ref="L339">_xlfn.XLOOKUP(M339,reference_province_to_city!$A$2:$A$11,reference_province_to_city!$B$2:$B$11)</f>
        <v>Makassar</v>
      </c>
      <c r="M339" s="15" t="s">
        <v>25</v>
      </c>
      <c r="N339" s="15">
        <v>90111.0</v>
      </c>
      <c r="O339" s="15">
        <f t="array" ref="O339">_xlfn.XLOOKUP(M339,reference_postal_code!$B$2:$B$11,reference_postal_code!$A$2:$A$11)</f>
        <v>90111</v>
      </c>
      <c r="P339" s="15" t="s">
        <v>63</v>
      </c>
      <c r="Q339" s="15" t="s">
        <v>1144</v>
      </c>
      <c r="R339" s="15" t="s">
        <v>106</v>
      </c>
      <c r="S339" s="15" t="s">
        <v>218</v>
      </c>
      <c r="T339" s="15" t="s">
        <v>1145</v>
      </c>
      <c r="U339" s="28">
        <v>1493880.0</v>
      </c>
      <c r="V339" s="15">
        <v>1.0</v>
      </c>
      <c r="W339" s="31">
        <v>0.2</v>
      </c>
      <c r="X339" s="28">
        <v>37347.0</v>
      </c>
    </row>
    <row r="340" ht="15.75" customHeight="1">
      <c r="A340" s="15">
        <v>3836.0</v>
      </c>
      <c r="B340" s="15" t="s">
        <v>1135</v>
      </c>
      <c r="C340" s="18">
        <v>41737.0</v>
      </c>
      <c r="D340" s="18">
        <v>41744.0</v>
      </c>
      <c r="E340" s="18">
        <f t="shared" si="1"/>
        <v>41744</v>
      </c>
      <c r="F340" s="15" t="s">
        <v>55</v>
      </c>
      <c r="G340" s="15" t="s">
        <v>1136</v>
      </c>
      <c r="H340" s="15" t="s">
        <v>1137</v>
      </c>
      <c r="I340" s="15" t="s">
        <v>128</v>
      </c>
      <c r="J340" s="15" t="s">
        <v>60</v>
      </c>
      <c r="K340" s="15" t="s">
        <v>26</v>
      </c>
      <c r="L340" s="15" t="str">
        <f t="array" ref="L340">_xlfn.XLOOKUP(M340,reference_province_to_city!$A$2:$A$11,reference_province_to_city!$B$2:$B$11)</f>
        <v>Denpasar</v>
      </c>
      <c r="M340" s="15" t="s">
        <v>24</v>
      </c>
      <c r="N340" s="15">
        <v>80231.0</v>
      </c>
      <c r="O340" s="15">
        <f t="array" ref="O340">_xlfn.XLOOKUP(M340,reference_postal_code!$B$2:$B$11,reference_postal_code!$A$2:$A$11)</f>
        <v>80231</v>
      </c>
      <c r="P340" s="15" t="s">
        <v>63</v>
      </c>
      <c r="Q340" s="15" t="s">
        <v>1146</v>
      </c>
      <c r="R340" s="15" t="s">
        <v>65</v>
      </c>
      <c r="S340" s="15" t="s">
        <v>103</v>
      </c>
      <c r="T340" s="15" t="s">
        <v>1147</v>
      </c>
      <c r="U340" s="28">
        <v>35520.0</v>
      </c>
      <c r="V340" s="15">
        <v>2.0</v>
      </c>
      <c r="W340" s="31">
        <v>0.2</v>
      </c>
      <c r="X340" s="28">
        <v>12432.0</v>
      </c>
    </row>
    <row r="341" ht="15.75" customHeight="1">
      <c r="A341" s="15">
        <v>5927.0</v>
      </c>
      <c r="B341" s="15" t="s">
        <v>1148</v>
      </c>
      <c r="C341" s="18">
        <v>41737.0</v>
      </c>
      <c r="D341" s="18">
        <v>41741.0</v>
      </c>
      <c r="E341" s="18">
        <f t="shared" si="1"/>
        <v>41741</v>
      </c>
      <c r="F341" s="15" t="s">
        <v>55</v>
      </c>
      <c r="G341" s="15" t="s">
        <v>1149</v>
      </c>
      <c r="H341" s="15" t="s">
        <v>1150</v>
      </c>
      <c r="I341" s="15" t="s">
        <v>128</v>
      </c>
      <c r="J341" s="15" t="s">
        <v>60</v>
      </c>
      <c r="K341" s="15" t="s">
        <v>29</v>
      </c>
      <c r="L341" s="15" t="str">
        <f t="array" ref="L341">_xlfn.XLOOKUP(M341,reference_province_to_city!$A$2:$A$11,reference_province_to_city!$B$2:$B$11)</f>
        <v>Palembang</v>
      </c>
      <c r="M341" s="15" t="s">
        <v>13</v>
      </c>
      <c r="N341" s="15">
        <v>30111.0</v>
      </c>
      <c r="O341" s="15">
        <f t="array" ref="O341">_xlfn.XLOOKUP(M341,reference_postal_code!$B$2:$B$11,reference_postal_code!$A$2:$A$11)</f>
        <v>30111</v>
      </c>
      <c r="P341" s="15" t="s">
        <v>77</v>
      </c>
      <c r="Q341" s="15" t="s">
        <v>1151</v>
      </c>
      <c r="R341" s="15" t="s">
        <v>106</v>
      </c>
      <c r="S341" s="15" t="s">
        <v>218</v>
      </c>
      <c r="T341" s="15" t="s">
        <v>1152</v>
      </c>
      <c r="U341" s="28">
        <v>1.82388E7</v>
      </c>
      <c r="V341" s="15">
        <v>8.0</v>
      </c>
      <c r="W341" s="31">
        <v>0.0</v>
      </c>
      <c r="X341" s="28">
        <v>4742088.0</v>
      </c>
    </row>
    <row r="342" ht="15.75" customHeight="1">
      <c r="A342" s="15">
        <v>7410.0</v>
      </c>
      <c r="B342" s="15" t="s">
        <v>1153</v>
      </c>
      <c r="C342" s="18">
        <v>41737.0</v>
      </c>
      <c r="D342" s="18">
        <v>41741.0</v>
      </c>
      <c r="E342" s="18">
        <f t="shared" si="1"/>
        <v>41741</v>
      </c>
      <c r="F342" s="15" t="s">
        <v>55</v>
      </c>
      <c r="G342" s="15" t="s">
        <v>1154</v>
      </c>
      <c r="H342" s="15" t="s">
        <v>1155</v>
      </c>
      <c r="I342" s="15" t="s">
        <v>59</v>
      </c>
      <c r="J342" s="15" t="s">
        <v>60</v>
      </c>
      <c r="K342" s="15" t="s">
        <v>19</v>
      </c>
      <c r="L342" s="15" t="str">
        <f t="array" ref="L342">_xlfn.XLOOKUP(M342,reference_province_to_city!$A$2:$A$11,reference_province_to_city!$B$2:$B$11)</f>
        <v>Yogyakarta</v>
      </c>
      <c r="M342" s="15" t="s">
        <v>18</v>
      </c>
      <c r="N342" s="15">
        <v>55111.0</v>
      </c>
      <c r="O342" s="15">
        <f t="array" ref="O342">_xlfn.XLOOKUP(M342,reference_postal_code!$B$2:$B$11,reference_postal_code!$A$2:$A$11)</f>
        <v>55111</v>
      </c>
      <c r="P342" s="15" t="s">
        <v>77</v>
      </c>
      <c r="Q342" s="15" t="s">
        <v>1156</v>
      </c>
      <c r="R342" s="15" t="s">
        <v>106</v>
      </c>
      <c r="S342" s="15" t="s">
        <v>218</v>
      </c>
      <c r="T342" s="15" t="s">
        <v>1157</v>
      </c>
      <c r="U342" s="28">
        <v>2581650.0</v>
      </c>
      <c r="V342" s="15">
        <v>1.0</v>
      </c>
      <c r="W342" s="31">
        <v>0.4</v>
      </c>
      <c r="X342" s="28">
        <v>-1419908.0</v>
      </c>
    </row>
    <row r="343" ht="15.75" customHeight="1">
      <c r="A343" s="15">
        <v>7048.0</v>
      </c>
      <c r="B343" s="15" t="s">
        <v>1143</v>
      </c>
      <c r="C343" s="18">
        <v>41737.0</v>
      </c>
      <c r="D343" s="18">
        <v>41741.0</v>
      </c>
      <c r="E343" s="18">
        <f t="shared" si="1"/>
        <v>41741</v>
      </c>
      <c r="F343" s="15" t="s">
        <v>55</v>
      </c>
      <c r="G343" s="15" t="s">
        <v>405</v>
      </c>
      <c r="H343" s="15" t="s">
        <v>406</v>
      </c>
      <c r="I343" s="15" t="s">
        <v>76</v>
      </c>
      <c r="J343" s="15" t="s">
        <v>60</v>
      </c>
      <c r="K343" s="15" t="s">
        <v>33</v>
      </c>
      <c r="L343" s="15" t="str">
        <f t="array" ref="L343">_xlfn.XLOOKUP(M343,reference_province_to_city!$A$2:$A$11,reference_province_to_city!$B$2:$B$11)</f>
        <v>Makassar</v>
      </c>
      <c r="M343" s="15" t="s">
        <v>25</v>
      </c>
      <c r="N343" s="15">
        <v>90111.0</v>
      </c>
      <c r="O343" s="15">
        <f t="array" ref="O343">_xlfn.XLOOKUP(M343,reference_postal_code!$B$2:$B$11,reference_postal_code!$A$2:$A$11)</f>
        <v>90111</v>
      </c>
      <c r="P343" s="15" t="s">
        <v>63</v>
      </c>
      <c r="Q343" s="15" t="s">
        <v>1158</v>
      </c>
      <c r="R343" s="15" t="s">
        <v>110</v>
      </c>
      <c r="S343" s="15" t="s">
        <v>149</v>
      </c>
      <c r="T343" s="15" t="s">
        <v>1159</v>
      </c>
      <c r="U343" s="28">
        <v>5999400.0</v>
      </c>
      <c r="V343" s="15">
        <v>4.0</v>
      </c>
      <c r="W343" s="31">
        <v>0.0</v>
      </c>
      <c r="X343" s="28">
        <v>2099790.0</v>
      </c>
    </row>
    <row r="344" ht="15.75" customHeight="1">
      <c r="A344" s="15">
        <v>8360.0</v>
      </c>
      <c r="B344" s="15" t="s">
        <v>1160</v>
      </c>
      <c r="C344" s="18">
        <v>41740.0</v>
      </c>
      <c r="D344" s="18">
        <v>41747.0</v>
      </c>
      <c r="E344" s="18">
        <f t="shared" si="1"/>
        <v>41747</v>
      </c>
      <c r="F344" s="15" t="s">
        <v>55</v>
      </c>
      <c r="G344" s="15" t="s">
        <v>1161</v>
      </c>
      <c r="H344" s="15" t="s">
        <v>1162</v>
      </c>
      <c r="I344" s="15" t="s">
        <v>59</v>
      </c>
      <c r="J344" s="15" t="s">
        <v>60</v>
      </c>
      <c r="K344" s="15" t="s">
        <v>33</v>
      </c>
      <c r="L344" s="15" t="str">
        <f t="array" ref="L344">_xlfn.XLOOKUP(M344,reference_province_to_city!$A$2:$A$11,reference_province_to_city!$B$2:$B$11)</f>
        <v>Makassar</v>
      </c>
      <c r="M344" s="15" t="s">
        <v>25</v>
      </c>
      <c r="N344" s="15">
        <v>90111.0</v>
      </c>
      <c r="O344" s="15">
        <f t="array" ref="O344">_xlfn.XLOOKUP(M344,reference_postal_code!$B$2:$B$11,reference_postal_code!$A$2:$A$11)</f>
        <v>90111</v>
      </c>
      <c r="P344" s="15" t="s">
        <v>63</v>
      </c>
      <c r="Q344" s="15" t="s">
        <v>1163</v>
      </c>
      <c r="R344" s="15" t="s">
        <v>110</v>
      </c>
      <c r="S344" s="15" t="s">
        <v>149</v>
      </c>
      <c r="T344" s="15" t="s">
        <v>1164</v>
      </c>
      <c r="U344" s="28">
        <v>3261600.0</v>
      </c>
      <c r="V344" s="15">
        <v>6.0</v>
      </c>
      <c r="W344" s="31">
        <v>0.0</v>
      </c>
      <c r="X344" s="28">
        <v>1369872.0</v>
      </c>
    </row>
    <row r="345" ht="15.75" customHeight="1">
      <c r="A345" s="15">
        <v>3775.0</v>
      </c>
      <c r="B345" s="15" t="s">
        <v>1165</v>
      </c>
      <c r="C345" s="18">
        <v>41740.0</v>
      </c>
      <c r="D345" s="18">
        <v>41742.0</v>
      </c>
      <c r="E345" s="18">
        <f t="shared" si="1"/>
        <v>41742</v>
      </c>
      <c r="F345" s="15" t="s">
        <v>114</v>
      </c>
      <c r="G345" s="15" t="s">
        <v>1166</v>
      </c>
      <c r="H345" s="15" t="s">
        <v>1167</v>
      </c>
      <c r="I345" s="15" t="s">
        <v>59</v>
      </c>
      <c r="J345" s="15" t="s">
        <v>60</v>
      </c>
      <c r="K345" s="15" t="s">
        <v>14</v>
      </c>
      <c r="L345" s="15" t="str">
        <f t="array" ref="L345">_xlfn.XLOOKUP(M345,reference_province_to_city!$A$2:$A$11,reference_province_to_city!$B$2:$B$11)</f>
        <v>Bandung</v>
      </c>
      <c r="M345" s="15" t="s">
        <v>12</v>
      </c>
      <c r="N345" s="15">
        <v>40111.0</v>
      </c>
      <c r="O345" s="15">
        <f t="array" ref="O345">_xlfn.XLOOKUP(M345,reference_postal_code!$B$2:$B$11,reference_postal_code!$A$2:$A$11)</f>
        <v>40111</v>
      </c>
      <c r="P345" s="15" t="s">
        <v>117</v>
      </c>
      <c r="Q345" s="15" t="s">
        <v>595</v>
      </c>
      <c r="R345" s="15" t="s">
        <v>110</v>
      </c>
      <c r="S345" s="15" t="s">
        <v>149</v>
      </c>
      <c r="T345" s="15" t="s">
        <v>596</v>
      </c>
      <c r="U345" s="28">
        <v>5759640.0</v>
      </c>
      <c r="V345" s="15">
        <v>3.0</v>
      </c>
      <c r="W345" s="31">
        <v>0.2</v>
      </c>
      <c r="X345" s="28">
        <v>1223924.0</v>
      </c>
    </row>
    <row r="346" ht="15.75" customHeight="1">
      <c r="A346" s="15">
        <v>3777.0</v>
      </c>
      <c r="B346" s="15" t="s">
        <v>1165</v>
      </c>
      <c r="C346" s="18">
        <v>41740.0</v>
      </c>
      <c r="D346" s="18">
        <v>41742.0</v>
      </c>
      <c r="E346" s="18">
        <f t="shared" si="1"/>
        <v>41742</v>
      </c>
      <c r="F346" s="15" t="s">
        <v>114</v>
      </c>
      <c r="G346" s="15" t="s">
        <v>1166</v>
      </c>
      <c r="H346" s="15" t="s">
        <v>1167</v>
      </c>
      <c r="I346" s="15" t="s">
        <v>59</v>
      </c>
      <c r="J346" s="15" t="s">
        <v>60</v>
      </c>
      <c r="K346" s="15" t="s">
        <v>14</v>
      </c>
      <c r="L346" s="15" t="str">
        <f t="array" ref="L346">_xlfn.XLOOKUP(M346,reference_province_to_city!$A$2:$A$11,reference_province_to_city!$B$2:$B$11)</f>
        <v>Bandung</v>
      </c>
      <c r="M346" s="15" t="s">
        <v>12</v>
      </c>
      <c r="N346" s="15">
        <v>40111.0</v>
      </c>
      <c r="O346" s="15">
        <f t="array" ref="O346">_xlfn.XLOOKUP(M346,reference_postal_code!$B$2:$B$11,reference_postal_code!$A$2:$A$11)</f>
        <v>40111</v>
      </c>
      <c r="P346" s="15" t="s">
        <v>117</v>
      </c>
      <c r="Q346" s="15" t="s">
        <v>1168</v>
      </c>
      <c r="R346" s="15" t="s">
        <v>110</v>
      </c>
      <c r="S346" s="15" t="s">
        <v>149</v>
      </c>
      <c r="T346" s="15" t="s">
        <v>1169</v>
      </c>
      <c r="U346" s="28">
        <v>5039160.0</v>
      </c>
      <c r="V346" s="15">
        <v>7.0</v>
      </c>
      <c r="W346" s="31">
        <v>0.2</v>
      </c>
      <c r="X346" s="28">
        <v>629895.0</v>
      </c>
    </row>
    <row r="347" ht="15.75" customHeight="1">
      <c r="A347" s="15">
        <v>8358.0</v>
      </c>
      <c r="B347" s="15" t="s">
        <v>1160</v>
      </c>
      <c r="C347" s="18">
        <v>41740.0</v>
      </c>
      <c r="D347" s="18">
        <v>41747.0</v>
      </c>
      <c r="E347" s="18">
        <f t="shared" si="1"/>
        <v>41747</v>
      </c>
      <c r="F347" s="15" t="s">
        <v>55</v>
      </c>
      <c r="G347" s="15" t="s">
        <v>1161</v>
      </c>
      <c r="H347" s="15" t="s">
        <v>1162</v>
      </c>
      <c r="I347" s="15" t="s">
        <v>59</v>
      </c>
      <c r="J347" s="15" t="s">
        <v>60</v>
      </c>
      <c r="K347" s="15" t="s">
        <v>33</v>
      </c>
      <c r="L347" s="15" t="str">
        <f t="array" ref="L347">_xlfn.XLOOKUP(M347,reference_province_to_city!$A$2:$A$11,reference_province_to_city!$B$2:$B$11)</f>
        <v>Makassar</v>
      </c>
      <c r="M347" s="15" t="s">
        <v>25</v>
      </c>
      <c r="N347" s="15">
        <v>90111.0</v>
      </c>
      <c r="O347" s="15">
        <f t="array" ref="O347">_xlfn.XLOOKUP(M347,reference_postal_code!$B$2:$B$11,reference_postal_code!$A$2:$A$11)</f>
        <v>90111</v>
      </c>
      <c r="P347" s="15" t="s">
        <v>63</v>
      </c>
      <c r="Q347" s="15" t="s">
        <v>1170</v>
      </c>
      <c r="R347" s="15" t="s">
        <v>65</v>
      </c>
      <c r="S347" s="15" t="s">
        <v>87</v>
      </c>
      <c r="T347" s="15" t="s">
        <v>1171</v>
      </c>
      <c r="U347" s="28">
        <v>1306200.0</v>
      </c>
      <c r="V347" s="15">
        <v>7.0</v>
      </c>
      <c r="W347" s="31">
        <v>0.0</v>
      </c>
      <c r="X347" s="28">
        <v>365736.0</v>
      </c>
    </row>
    <row r="348" ht="15.75" customHeight="1">
      <c r="A348" s="15">
        <v>3776.0</v>
      </c>
      <c r="B348" s="15" t="s">
        <v>1165</v>
      </c>
      <c r="C348" s="18">
        <v>41740.0</v>
      </c>
      <c r="D348" s="18">
        <v>41742.0</v>
      </c>
      <c r="E348" s="18">
        <f t="shared" si="1"/>
        <v>41742</v>
      </c>
      <c r="F348" s="15" t="s">
        <v>114</v>
      </c>
      <c r="G348" s="15" t="s">
        <v>1166</v>
      </c>
      <c r="H348" s="15" t="s">
        <v>1167</v>
      </c>
      <c r="I348" s="15" t="s">
        <v>59</v>
      </c>
      <c r="J348" s="15" t="s">
        <v>60</v>
      </c>
      <c r="K348" s="15" t="s">
        <v>14</v>
      </c>
      <c r="L348" s="15" t="str">
        <f t="array" ref="L348">_xlfn.XLOOKUP(M348,reference_province_to_city!$A$2:$A$11,reference_province_to_city!$B$2:$B$11)</f>
        <v>Bandung</v>
      </c>
      <c r="M348" s="15" t="s">
        <v>12</v>
      </c>
      <c r="N348" s="15">
        <v>40111.0</v>
      </c>
      <c r="O348" s="15">
        <f t="array" ref="O348">_xlfn.XLOOKUP(M348,reference_postal_code!$B$2:$B$11,reference_postal_code!$A$2:$A$11)</f>
        <v>40111</v>
      </c>
      <c r="P348" s="15" t="s">
        <v>117</v>
      </c>
      <c r="Q348" s="15" t="s">
        <v>1172</v>
      </c>
      <c r="R348" s="15" t="s">
        <v>65</v>
      </c>
      <c r="S348" s="15" t="s">
        <v>66</v>
      </c>
      <c r="T348" s="15" t="s">
        <v>1173</v>
      </c>
      <c r="U348" s="28">
        <v>155520.0</v>
      </c>
      <c r="V348" s="15">
        <v>2.0</v>
      </c>
      <c r="W348" s="31">
        <v>0.2</v>
      </c>
      <c r="X348" s="28">
        <v>54432.0</v>
      </c>
    </row>
    <row r="349" ht="15.75" customHeight="1">
      <c r="A349" s="15">
        <v>3774.0</v>
      </c>
      <c r="B349" s="15" t="s">
        <v>1165</v>
      </c>
      <c r="C349" s="18">
        <v>41740.0</v>
      </c>
      <c r="D349" s="18">
        <v>41742.0</v>
      </c>
      <c r="E349" s="18">
        <f t="shared" si="1"/>
        <v>41742</v>
      </c>
      <c r="F349" s="15" t="s">
        <v>114</v>
      </c>
      <c r="G349" s="15" t="s">
        <v>1166</v>
      </c>
      <c r="H349" s="15" t="s">
        <v>1167</v>
      </c>
      <c r="I349" s="15" t="s">
        <v>59</v>
      </c>
      <c r="J349" s="15" t="s">
        <v>60</v>
      </c>
      <c r="K349" s="15" t="s">
        <v>14</v>
      </c>
      <c r="L349" s="15" t="str">
        <f t="array" ref="L349">_xlfn.XLOOKUP(M349,reference_province_to_city!$A$2:$A$11,reference_province_to_city!$B$2:$B$11)</f>
        <v>Bandung</v>
      </c>
      <c r="M349" s="15" t="s">
        <v>12</v>
      </c>
      <c r="N349" s="15">
        <v>40111.0</v>
      </c>
      <c r="O349" s="15">
        <f t="array" ref="O349">_xlfn.XLOOKUP(M349,reference_postal_code!$B$2:$B$11,reference_postal_code!$A$2:$A$11)</f>
        <v>40111</v>
      </c>
      <c r="P349" s="15" t="s">
        <v>117</v>
      </c>
      <c r="Q349" s="15" t="s">
        <v>1174</v>
      </c>
      <c r="R349" s="15" t="s">
        <v>65</v>
      </c>
      <c r="S349" s="15" t="s">
        <v>103</v>
      </c>
      <c r="T349" s="15" t="s">
        <v>1175</v>
      </c>
      <c r="U349" s="28">
        <v>103680.0</v>
      </c>
      <c r="V349" s="15">
        <v>3.0</v>
      </c>
      <c r="W349" s="31">
        <v>0.2</v>
      </c>
      <c r="X349" s="28">
        <v>34992.0</v>
      </c>
    </row>
    <row r="350" ht="15.75" customHeight="1">
      <c r="A350" s="15">
        <v>8359.0</v>
      </c>
      <c r="B350" s="15" t="s">
        <v>1160</v>
      </c>
      <c r="C350" s="18">
        <v>41740.0</v>
      </c>
      <c r="D350" s="18">
        <v>41747.0</v>
      </c>
      <c r="E350" s="18">
        <f t="shared" si="1"/>
        <v>41747</v>
      </c>
      <c r="F350" s="15" t="s">
        <v>55</v>
      </c>
      <c r="G350" s="15" t="s">
        <v>1161</v>
      </c>
      <c r="H350" s="15" t="s">
        <v>1162</v>
      </c>
      <c r="I350" s="15" t="s">
        <v>59</v>
      </c>
      <c r="J350" s="15" t="s">
        <v>60</v>
      </c>
      <c r="K350" s="15" t="s">
        <v>33</v>
      </c>
      <c r="L350" s="15" t="str">
        <f t="array" ref="L350">_xlfn.XLOOKUP(M350,reference_province_to_city!$A$2:$A$11,reference_province_to_city!$B$2:$B$11)</f>
        <v>Makassar</v>
      </c>
      <c r="M350" s="15" t="s">
        <v>25</v>
      </c>
      <c r="N350" s="15">
        <v>90111.0</v>
      </c>
      <c r="O350" s="15">
        <f t="array" ref="O350">_xlfn.XLOOKUP(M350,reference_postal_code!$B$2:$B$11,reference_postal_code!$A$2:$A$11)</f>
        <v>90111</v>
      </c>
      <c r="P350" s="15" t="s">
        <v>63</v>
      </c>
      <c r="Q350" s="15" t="s">
        <v>1176</v>
      </c>
      <c r="R350" s="15" t="s">
        <v>110</v>
      </c>
      <c r="S350" s="15" t="s">
        <v>111</v>
      </c>
      <c r="T350" s="15" t="s">
        <v>1177</v>
      </c>
      <c r="U350" s="28">
        <v>1583760.0</v>
      </c>
      <c r="V350" s="15">
        <v>2.0</v>
      </c>
      <c r="W350" s="31">
        <v>0.2</v>
      </c>
      <c r="X350" s="28">
        <v>138579.0</v>
      </c>
    </row>
    <row r="351" ht="15.75" customHeight="1">
      <c r="A351" s="15">
        <v>4862.0</v>
      </c>
      <c r="B351" s="15" t="s">
        <v>1178</v>
      </c>
      <c r="C351" s="18">
        <v>41740.0</v>
      </c>
      <c r="D351" s="18">
        <v>41745.0</v>
      </c>
      <c r="E351" s="18">
        <f t="shared" si="1"/>
        <v>41745</v>
      </c>
      <c r="F351" s="15" t="s">
        <v>114</v>
      </c>
      <c r="G351" s="15" t="s">
        <v>1179</v>
      </c>
      <c r="H351" s="15" t="s">
        <v>1180</v>
      </c>
      <c r="I351" s="15" t="s">
        <v>76</v>
      </c>
      <c r="J351" s="15" t="s">
        <v>60</v>
      </c>
      <c r="K351" s="15" t="s">
        <v>29</v>
      </c>
      <c r="L351" s="15" t="str">
        <f t="array" ref="L351">_xlfn.XLOOKUP(M351,reference_province_to_city!$A$2:$A$11,reference_province_to_city!$B$2:$B$11)</f>
        <v>Palembang</v>
      </c>
      <c r="M351" s="15" t="s">
        <v>13</v>
      </c>
      <c r="N351" s="15">
        <v>30111.0</v>
      </c>
      <c r="O351" s="15">
        <f t="array" ref="O351">_xlfn.XLOOKUP(M351,reference_postal_code!$B$2:$B$11,reference_postal_code!$A$2:$A$11)</f>
        <v>30111</v>
      </c>
      <c r="P351" s="15" t="s">
        <v>77</v>
      </c>
      <c r="Q351" s="15" t="s">
        <v>1181</v>
      </c>
      <c r="R351" s="15" t="s">
        <v>110</v>
      </c>
      <c r="S351" s="15" t="s">
        <v>111</v>
      </c>
      <c r="T351" s="15" t="s">
        <v>1182</v>
      </c>
      <c r="U351" s="28">
        <v>1.137528E7</v>
      </c>
      <c r="V351" s="15">
        <v>6.0</v>
      </c>
      <c r="W351" s="31">
        <v>0.2</v>
      </c>
      <c r="X351" s="28">
        <v>3981348.0</v>
      </c>
    </row>
    <row r="352" ht="15.75" customHeight="1">
      <c r="A352" s="15">
        <v>4578.0</v>
      </c>
      <c r="B352" s="15" t="s">
        <v>1183</v>
      </c>
      <c r="C352" s="18">
        <v>41740.0</v>
      </c>
      <c r="D352" s="18">
        <v>41745.0</v>
      </c>
      <c r="E352" s="18">
        <f t="shared" si="1"/>
        <v>41745</v>
      </c>
      <c r="F352" s="15" t="s">
        <v>55</v>
      </c>
      <c r="G352" s="15" t="s">
        <v>1184</v>
      </c>
      <c r="H352" s="15" t="s">
        <v>1185</v>
      </c>
      <c r="I352" s="15" t="s">
        <v>59</v>
      </c>
      <c r="J352" s="15" t="s">
        <v>60</v>
      </c>
      <c r="K352" s="15" t="s">
        <v>29</v>
      </c>
      <c r="L352" s="15" t="str">
        <f t="array" ref="L352">_xlfn.XLOOKUP(M352,reference_province_to_city!$A$2:$A$11,reference_province_to_city!$B$2:$B$11)</f>
        <v>Palembang</v>
      </c>
      <c r="M352" s="15" t="s">
        <v>13</v>
      </c>
      <c r="N352" s="15">
        <v>30111.0</v>
      </c>
      <c r="O352" s="15">
        <f t="array" ref="O352">_xlfn.XLOOKUP(M352,reference_postal_code!$B$2:$B$11,reference_postal_code!$A$2:$A$11)</f>
        <v>30111</v>
      </c>
      <c r="P352" s="15" t="s">
        <v>77</v>
      </c>
      <c r="Q352" s="15" t="s">
        <v>1186</v>
      </c>
      <c r="R352" s="15" t="s">
        <v>65</v>
      </c>
      <c r="S352" s="15" t="s">
        <v>83</v>
      </c>
      <c r="T352" s="15" t="s">
        <v>1187</v>
      </c>
      <c r="U352" s="28">
        <v>143760.0</v>
      </c>
      <c r="V352" s="15">
        <v>1.0</v>
      </c>
      <c r="W352" s="31">
        <v>0.2</v>
      </c>
      <c r="X352" s="28">
        <v>50316.0</v>
      </c>
    </row>
    <row r="353" ht="15.75" customHeight="1">
      <c r="A353" s="15">
        <v>2797.0</v>
      </c>
      <c r="B353" s="15" t="s">
        <v>1188</v>
      </c>
      <c r="C353" s="18">
        <v>41741.0</v>
      </c>
      <c r="D353" s="18">
        <v>41746.0</v>
      </c>
      <c r="E353" s="18">
        <f t="shared" si="1"/>
        <v>41746</v>
      </c>
      <c r="F353" s="15" t="s">
        <v>55</v>
      </c>
      <c r="G353" s="15" t="s">
        <v>1189</v>
      </c>
      <c r="H353" s="15" t="s">
        <v>1190</v>
      </c>
      <c r="I353" s="15" t="s">
        <v>128</v>
      </c>
      <c r="J353" s="15" t="s">
        <v>60</v>
      </c>
      <c r="K353" s="15" t="s">
        <v>33</v>
      </c>
      <c r="L353" s="15" t="str">
        <f t="array" ref="L353">_xlfn.XLOOKUP(M353,reference_province_to_city!$A$2:$A$11,reference_province_to_city!$B$2:$B$11)</f>
        <v>Makassar</v>
      </c>
      <c r="M353" s="15" t="s">
        <v>25</v>
      </c>
      <c r="N353" s="15">
        <v>90111.0</v>
      </c>
      <c r="O353" s="15">
        <f t="array" ref="O353">_xlfn.XLOOKUP(M353,reference_postal_code!$B$2:$B$11,reference_postal_code!$A$2:$A$11)</f>
        <v>90111</v>
      </c>
      <c r="P353" s="15" t="s">
        <v>63</v>
      </c>
      <c r="Q353" s="15" t="s">
        <v>931</v>
      </c>
      <c r="R353" s="15" t="s">
        <v>106</v>
      </c>
      <c r="S353" s="15" t="s">
        <v>183</v>
      </c>
      <c r="T353" s="15" t="s">
        <v>932</v>
      </c>
      <c r="U353" s="28">
        <v>4627485.0</v>
      </c>
      <c r="V353" s="15">
        <v>3.0</v>
      </c>
      <c r="W353" s="31">
        <v>0.15</v>
      </c>
      <c r="X353" s="28">
        <v>-272205.0</v>
      </c>
    </row>
    <row r="354" ht="15.75" customHeight="1">
      <c r="A354" s="15">
        <v>2795.0</v>
      </c>
      <c r="B354" s="15" t="s">
        <v>1188</v>
      </c>
      <c r="C354" s="18">
        <v>41741.0</v>
      </c>
      <c r="D354" s="18">
        <v>41746.0</v>
      </c>
      <c r="E354" s="18">
        <f t="shared" si="1"/>
        <v>41746</v>
      </c>
      <c r="F354" s="15" t="s">
        <v>55</v>
      </c>
      <c r="G354" s="15" t="s">
        <v>1189</v>
      </c>
      <c r="H354" s="15" t="s">
        <v>1190</v>
      </c>
      <c r="I354" s="15" t="s">
        <v>128</v>
      </c>
      <c r="J354" s="15" t="s">
        <v>60</v>
      </c>
      <c r="K354" s="15" t="s">
        <v>33</v>
      </c>
      <c r="L354" s="15" t="str">
        <f t="array" ref="L354">_xlfn.XLOOKUP(M354,reference_province_to_city!$A$2:$A$11,reference_province_to_city!$B$2:$B$11)</f>
        <v>Makassar</v>
      </c>
      <c r="M354" s="15" t="s">
        <v>25</v>
      </c>
      <c r="N354" s="15">
        <v>90111.0</v>
      </c>
      <c r="O354" s="15">
        <f t="array" ref="O354">_xlfn.XLOOKUP(M354,reference_postal_code!$B$2:$B$11,reference_postal_code!$A$2:$A$11)</f>
        <v>90111</v>
      </c>
      <c r="P354" s="15" t="s">
        <v>63</v>
      </c>
      <c r="Q354" s="15" t="s">
        <v>1191</v>
      </c>
      <c r="R354" s="15" t="s">
        <v>110</v>
      </c>
      <c r="S354" s="15" t="s">
        <v>111</v>
      </c>
      <c r="T354" s="15" t="s">
        <v>1192</v>
      </c>
      <c r="U354" s="28">
        <v>6575520.0</v>
      </c>
      <c r="V354" s="15">
        <v>4.0</v>
      </c>
      <c r="W354" s="31">
        <v>0.2</v>
      </c>
      <c r="X354" s="28">
        <v>575358.0</v>
      </c>
    </row>
    <row r="355" ht="15.75" customHeight="1">
      <c r="A355" s="15">
        <v>9850.0</v>
      </c>
      <c r="B355" s="15" t="s">
        <v>1193</v>
      </c>
      <c r="C355" s="18">
        <v>41741.0</v>
      </c>
      <c r="D355" s="18">
        <v>41747.0</v>
      </c>
      <c r="E355" s="18">
        <f t="shared" si="1"/>
        <v>41747</v>
      </c>
      <c r="F355" s="15" t="s">
        <v>55</v>
      </c>
      <c r="G355" s="15" t="s">
        <v>1194</v>
      </c>
      <c r="H355" s="15" t="s">
        <v>1195</v>
      </c>
      <c r="I355" s="15" t="s">
        <v>128</v>
      </c>
      <c r="J355" s="15" t="s">
        <v>60</v>
      </c>
      <c r="K355" s="15" t="s">
        <v>28</v>
      </c>
      <c r="L355" s="15" t="str">
        <f t="array" ref="L355">_xlfn.XLOOKUP(M355,reference_province_to_city!$A$2:$A$11,reference_province_to_city!$B$2:$B$11)</f>
        <v>Medan</v>
      </c>
      <c r="M355" s="15" t="s">
        <v>11</v>
      </c>
      <c r="N355" s="15">
        <v>20111.0</v>
      </c>
      <c r="O355" s="15">
        <f t="array" ref="O355">_xlfn.XLOOKUP(M355,reference_postal_code!$B$2:$B$11,reference_postal_code!$A$2:$A$11)</f>
        <v>20111</v>
      </c>
      <c r="P355" s="15" t="s">
        <v>77</v>
      </c>
      <c r="Q355" s="15" t="s">
        <v>1196</v>
      </c>
      <c r="R355" s="15" t="s">
        <v>65</v>
      </c>
      <c r="S355" s="15" t="s">
        <v>93</v>
      </c>
      <c r="T355" s="15" t="s">
        <v>1197</v>
      </c>
      <c r="U355" s="28">
        <v>595200.0</v>
      </c>
      <c r="V355" s="15">
        <v>2.0</v>
      </c>
      <c r="W355" s="31">
        <v>0.0</v>
      </c>
      <c r="X355" s="28">
        <v>244032.0</v>
      </c>
    </row>
    <row r="356" ht="15.75" customHeight="1">
      <c r="A356" s="15">
        <v>2794.0</v>
      </c>
      <c r="B356" s="15" t="s">
        <v>1188</v>
      </c>
      <c r="C356" s="18">
        <v>41741.0</v>
      </c>
      <c r="D356" s="18">
        <v>41746.0</v>
      </c>
      <c r="E356" s="18">
        <f t="shared" si="1"/>
        <v>41746</v>
      </c>
      <c r="F356" s="15" t="s">
        <v>55</v>
      </c>
      <c r="G356" s="15" t="s">
        <v>1189</v>
      </c>
      <c r="H356" s="15" t="s">
        <v>1190</v>
      </c>
      <c r="I356" s="15" t="s">
        <v>128</v>
      </c>
      <c r="J356" s="15" t="s">
        <v>60</v>
      </c>
      <c r="K356" s="15" t="s">
        <v>33</v>
      </c>
      <c r="L356" s="15" t="str">
        <f t="array" ref="L356">_xlfn.XLOOKUP(M356,reference_province_to_city!$A$2:$A$11,reference_province_to_city!$B$2:$B$11)</f>
        <v>Makassar</v>
      </c>
      <c r="M356" s="15" t="s">
        <v>25</v>
      </c>
      <c r="N356" s="15">
        <v>90111.0</v>
      </c>
      <c r="O356" s="15">
        <f t="array" ref="O356">_xlfn.XLOOKUP(M356,reference_postal_code!$B$2:$B$11,reference_postal_code!$A$2:$A$11)</f>
        <v>90111</v>
      </c>
      <c r="P356" s="15" t="s">
        <v>63</v>
      </c>
      <c r="Q356" s="15" t="s">
        <v>1198</v>
      </c>
      <c r="R356" s="15" t="s">
        <v>110</v>
      </c>
      <c r="S356" s="15" t="s">
        <v>111</v>
      </c>
      <c r="T356" s="15" t="s">
        <v>1199</v>
      </c>
      <c r="U356" s="28">
        <v>1.612632E7</v>
      </c>
      <c r="V356" s="15">
        <v>14.0</v>
      </c>
      <c r="W356" s="31">
        <v>0.2</v>
      </c>
      <c r="X356" s="28">
        <v>1411053.0</v>
      </c>
    </row>
    <row r="357" ht="15.75" customHeight="1">
      <c r="A357" s="15">
        <v>9098.0</v>
      </c>
      <c r="B357" s="15" t="s">
        <v>1200</v>
      </c>
      <c r="C357" s="18">
        <v>41741.0</v>
      </c>
      <c r="D357" s="18">
        <v>41746.0</v>
      </c>
      <c r="E357" s="18">
        <f t="shared" si="1"/>
        <v>41746</v>
      </c>
      <c r="F357" s="15" t="s">
        <v>55</v>
      </c>
      <c r="G357" s="15" t="s">
        <v>1201</v>
      </c>
      <c r="H357" s="15" t="s">
        <v>1202</v>
      </c>
      <c r="I357" s="15" t="s">
        <v>59</v>
      </c>
      <c r="J357" s="15" t="s">
        <v>60</v>
      </c>
      <c r="K357" s="15" t="s">
        <v>26</v>
      </c>
      <c r="L357" s="15" t="str">
        <f t="array" ref="L357">_xlfn.XLOOKUP(M357,reference_province_to_city!$A$2:$A$11,reference_province_to_city!$B$2:$B$11)</f>
        <v>Denpasar</v>
      </c>
      <c r="M357" s="15" t="s">
        <v>24</v>
      </c>
      <c r="N357" s="15">
        <v>80231.0</v>
      </c>
      <c r="O357" s="15">
        <f t="array" ref="O357">_xlfn.XLOOKUP(M357,reference_postal_code!$B$2:$B$11,reference_postal_code!$A$2:$A$11)</f>
        <v>80231</v>
      </c>
      <c r="P357" s="15" t="s">
        <v>63</v>
      </c>
      <c r="Q357" s="15" t="s">
        <v>1203</v>
      </c>
      <c r="R357" s="15" t="s">
        <v>65</v>
      </c>
      <c r="S357" s="15" t="s">
        <v>66</v>
      </c>
      <c r="T357" s="15" t="s">
        <v>1204</v>
      </c>
      <c r="U357" s="28">
        <v>486000.0</v>
      </c>
      <c r="V357" s="15">
        <v>5.0</v>
      </c>
      <c r="W357" s="31">
        <v>0.0</v>
      </c>
      <c r="X357" s="28">
        <v>233280.0</v>
      </c>
    </row>
    <row r="358" ht="15.75" customHeight="1">
      <c r="A358" s="15">
        <v>2796.0</v>
      </c>
      <c r="B358" s="15" t="s">
        <v>1188</v>
      </c>
      <c r="C358" s="18">
        <v>41741.0</v>
      </c>
      <c r="D358" s="18">
        <v>41746.0</v>
      </c>
      <c r="E358" s="18">
        <f t="shared" si="1"/>
        <v>41746</v>
      </c>
      <c r="F358" s="15" t="s">
        <v>55</v>
      </c>
      <c r="G358" s="15" t="s">
        <v>1189</v>
      </c>
      <c r="H358" s="15" t="s">
        <v>1190</v>
      </c>
      <c r="I358" s="15" t="s">
        <v>128</v>
      </c>
      <c r="J358" s="15" t="s">
        <v>60</v>
      </c>
      <c r="K358" s="15" t="s">
        <v>33</v>
      </c>
      <c r="L358" s="15" t="str">
        <f t="array" ref="L358">_xlfn.XLOOKUP(M358,reference_province_to_city!$A$2:$A$11,reference_province_to_city!$B$2:$B$11)</f>
        <v>Makassar</v>
      </c>
      <c r="M358" s="15" t="s">
        <v>25</v>
      </c>
      <c r="N358" s="15">
        <v>90111.0</v>
      </c>
      <c r="O358" s="15">
        <f t="array" ref="O358">_xlfn.XLOOKUP(M358,reference_postal_code!$B$2:$B$11,reference_postal_code!$A$2:$A$11)</f>
        <v>90111</v>
      </c>
      <c r="P358" s="15" t="s">
        <v>63</v>
      </c>
      <c r="Q358" s="15" t="s">
        <v>1205</v>
      </c>
      <c r="R358" s="15" t="s">
        <v>65</v>
      </c>
      <c r="S358" s="15" t="s">
        <v>83</v>
      </c>
      <c r="T358" s="15" t="s">
        <v>1206</v>
      </c>
      <c r="U358" s="28">
        <v>271320.0</v>
      </c>
      <c r="V358" s="15">
        <v>7.0</v>
      </c>
      <c r="W358" s="31">
        <v>0.2</v>
      </c>
      <c r="X358" s="28">
        <v>98354.0</v>
      </c>
    </row>
    <row r="359" ht="15.75" customHeight="1">
      <c r="A359" s="15">
        <v>344.0</v>
      </c>
      <c r="B359" s="15" t="s">
        <v>1207</v>
      </c>
      <c r="C359" s="18">
        <v>41742.0</v>
      </c>
      <c r="D359" s="18">
        <v>41746.0</v>
      </c>
      <c r="E359" s="18">
        <f t="shared" si="1"/>
        <v>41746</v>
      </c>
      <c r="F359" s="15" t="s">
        <v>114</v>
      </c>
      <c r="G359" s="15" t="s">
        <v>888</v>
      </c>
      <c r="H359" s="15" t="s">
        <v>889</v>
      </c>
      <c r="I359" s="15" t="s">
        <v>128</v>
      </c>
      <c r="J359" s="15" t="s">
        <v>60</v>
      </c>
      <c r="K359" s="15" t="s">
        <v>28</v>
      </c>
      <c r="L359" s="15" t="str">
        <f t="array" ref="L359">_xlfn.XLOOKUP(M359,reference_province_to_city!$A$2:$A$11,reference_province_to_city!$B$2:$B$11)</f>
        <v>Medan</v>
      </c>
      <c r="M359" s="15" t="s">
        <v>11</v>
      </c>
      <c r="N359" s="15">
        <v>20111.0</v>
      </c>
      <c r="O359" s="15">
        <f t="array" ref="O359">_xlfn.XLOOKUP(M359,reference_postal_code!$B$2:$B$11,reference_postal_code!$A$2:$A$11)</f>
        <v>20111</v>
      </c>
      <c r="P359" s="15" t="s">
        <v>77</v>
      </c>
      <c r="Q359" s="15" t="s">
        <v>1208</v>
      </c>
      <c r="R359" s="15" t="s">
        <v>110</v>
      </c>
      <c r="S359" s="15" t="s">
        <v>111</v>
      </c>
      <c r="T359" s="15" t="s">
        <v>1209</v>
      </c>
      <c r="U359" s="28">
        <v>1078920.0</v>
      </c>
      <c r="V359" s="15">
        <v>12.0</v>
      </c>
      <c r="W359" s="31">
        <v>0.4</v>
      </c>
      <c r="X359" s="28">
        <v>125874.0</v>
      </c>
    </row>
    <row r="360" ht="15.75" customHeight="1">
      <c r="A360" s="15">
        <v>343.0</v>
      </c>
      <c r="B360" s="15" t="s">
        <v>1207</v>
      </c>
      <c r="C360" s="18">
        <v>41742.0</v>
      </c>
      <c r="D360" s="18">
        <v>41746.0</v>
      </c>
      <c r="E360" s="18">
        <f t="shared" si="1"/>
        <v>41746</v>
      </c>
      <c r="F360" s="15" t="s">
        <v>114</v>
      </c>
      <c r="G360" s="15" t="s">
        <v>888</v>
      </c>
      <c r="H360" s="15" t="s">
        <v>889</v>
      </c>
      <c r="I360" s="15" t="s">
        <v>128</v>
      </c>
      <c r="J360" s="15" t="s">
        <v>60</v>
      </c>
      <c r="K360" s="15" t="s">
        <v>28</v>
      </c>
      <c r="L360" s="15" t="str">
        <f t="array" ref="L360">_xlfn.XLOOKUP(M360,reference_province_to_city!$A$2:$A$11,reference_province_to_city!$B$2:$B$11)</f>
        <v>Medan</v>
      </c>
      <c r="M360" s="15" t="s">
        <v>11</v>
      </c>
      <c r="O360" s="15">
        <f t="array" ref="O360">_xlfn.XLOOKUP(M360,reference_postal_code!$B$2:$B$11,reference_postal_code!$A$2:$A$11)</f>
        <v>20111</v>
      </c>
      <c r="P360" s="15" t="s">
        <v>77</v>
      </c>
      <c r="Q360" s="15" t="s">
        <v>1210</v>
      </c>
      <c r="R360" s="15" t="s">
        <v>65</v>
      </c>
      <c r="S360" s="15" t="s">
        <v>103</v>
      </c>
      <c r="T360" s="15" t="s">
        <v>1211</v>
      </c>
      <c r="U360" s="28">
        <v>464880.0</v>
      </c>
      <c r="V360" s="15">
        <v>13.0</v>
      </c>
      <c r="W360" s="31">
        <v>0.2</v>
      </c>
      <c r="X360" s="28">
        <v>151086.0</v>
      </c>
    </row>
    <row r="361" ht="15.75" customHeight="1">
      <c r="A361" s="15">
        <v>6708.0</v>
      </c>
      <c r="B361" s="15" t="s">
        <v>1212</v>
      </c>
      <c r="C361" s="18">
        <v>41742.0</v>
      </c>
      <c r="D361" s="18">
        <v>41747.0</v>
      </c>
      <c r="E361" s="18">
        <f t="shared" si="1"/>
        <v>41747</v>
      </c>
      <c r="F361" s="15" t="s">
        <v>55</v>
      </c>
      <c r="G361" s="15" t="s">
        <v>1213</v>
      </c>
      <c r="H361" s="15" t="s">
        <v>1214</v>
      </c>
      <c r="I361" s="15" t="s">
        <v>76</v>
      </c>
      <c r="J361" s="15" t="s">
        <v>60</v>
      </c>
      <c r="K361" s="15" t="s">
        <v>31</v>
      </c>
      <c r="L361" s="15" t="str">
        <f t="array" ref="L361">_xlfn.XLOOKUP(M361,reference_province_to_city!$A$2:$A$11,reference_province_to_city!$B$2:$B$11)</f>
        <v>Balikpapan</v>
      </c>
      <c r="M361" s="15" t="s">
        <v>21</v>
      </c>
      <c r="N361" s="15">
        <v>76114.0</v>
      </c>
      <c r="O361" s="15">
        <f t="array" ref="O361">_xlfn.XLOOKUP(M361,reference_postal_code!$B$2:$B$11,reference_postal_code!$A$2:$A$11)</f>
        <v>76114</v>
      </c>
      <c r="P361" s="15" t="s">
        <v>166</v>
      </c>
      <c r="Q361" s="15" t="s">
        <v>1215</v>
      </c>
      <c r="R361" s="15" t="s">
        <v>65</v>
      </c>
      <c r="S361" s="15" t="s">
        <v>79</v>
      </c>
      <c r="T361" s="15" t="s">
        <v>1216</v>
      </c>
      <c r="U361" s="28">
        <v>117450.0</v>
      </c>
      <c r="V361" s="15">
        <v>3.0</v>
      </c>
      <c r="W361" s="31">
        <v>0.0</v>
      </c>
      <c r="X361" s="28">
        <v>54027.0</v>
      </c>
    </row>
    <row r="362" ht="15.75" customHeight="1">
      <c r="A362" s="15">
        <v>341.0</v>
      </c>
      <c r="B362" s="15" t="s">
        <v>1207</v>
      </c>
      <c r="C362" s="18">
        <v>41742.0</v>
      </c>
      <c r="D362" s="18">
        <v>41746.0</v>
      </c>
      <c r="E362" s="18">
        <f t="shared" si="1"/>
        <v>41746</v>
      </c>
      <c r="F362" s="15" t="s">
        <v>114</v>
      </c>
      <c r="G362" s="15" t="s">
        <v>888</v>
      </c>
      <c r="H362" s="15" t="s">
        <v>889</v>
      </c>
      <c r="I362" s="15" t="s">
        <v>128</v>
      </c>
      <c r="J362" s="15" t="s">
        <v>60</v>
      </c>
      <c r="K362" s="15" t="s">
        <v>28</v>
      </c>
      <c r="L362" s="15" t="str">
        <f t="array" ref="L362">_xlfn.XLOOKUP(M362,reference_province_to_city!$A$2:$A$11,reference_province_to_city!$B$2:$B$11)</f>
        <v>Medan</v>
      </c>
      <c r="M362" s="15" t="s">
        <v>11</v>
      </c>
      <c r="N362" s="15">
        <v>20111.0</v>
      </c>
      <c r="O362" s="15">
        <f t="array" ref="O362">_xlfn.XLOOKUP(M362,reference_postal_code!$B$2:$B$11,reference_postal_code!$A$2:$A$11)</f>
        <v>20111</v>
      </c>
      <c r="P362" s="15" t="s">
        <v>77</v>
      </c>
      <c r="Q362" s="15" t="s">
        <v>1217</v>
      </c>
      <c r="R362" s="15" t="s">
        <v>65</v>
      </c>
      <c r="S362" s="15" t="s">
        <v>93</v>
      </c>
      <c r="T362" s="15" t="s">
        <v>1218</v>
      </c>
      <c r="U362" s="28">
        <v>267840.0</v>
      </c>
      <c r="V362" s="15">
        <v>4.0</v>
      </c>
      <c r="W362" s="31">
        <v>0.2</v>
      </c>
      <c r="X362" s="28">
        <v>16740.0</v>
      </c>
    </row>
    <row r="363" ht="15.75" customHeight="1">
      <c r="A363" s="15">
        <v>342.0</v>
      </c>
      <c r="B363" s="15" t="s">
        <v>1207</v>
      </c>
      <c r="C363" s="18">
        <v>41742.0</v>
      </c>
      <c r="D363" s="18">
        <v>41746.0</v>
      </c>
      <c r="E363" s="18">
        <f t="shared" si="1"/>
        <v>41746</v>
      </c>
      <c r="F363" s="15" t="s">
        <v>114</v>
      </c>
      <c r="G363" s="15" t="s">
        <v>888</v>
      </c>
      <c r="H363" s="15" t="s">
        <v>889</v>
      </c>
      <c r="I363" s="15" t="s">
        <v>128</v>
      </c>
      <c r="J363" s="15" t="s">
        <v>60</v>
      </c>
      <c r="K363" s="15" t="s">
        <v>28</v>
      </c>
      <c r="L363" s="15" t="str">
        <f t="array" ref="L363">_xlfn.XLOOKUP(M363,reference_province_to_city!$A$2:$A$11,reference_province_to_city!$B$2:$B$11)</f>
        <v>Medan</v>
      </c>
      <c r="M363" s="15" t="s">
        <v>11</v>
      </c>
      <c r="N363" s="15">
        <v>20111.0</v>
      </c>
      <c r="O363" s="15">
        <f t="array" ref="O363">_xlfn.XLOOKUP(M363,reference_postal_code!$B$2:$B$11,reference_postal_code!$A$2:$A$11)</f>
        <v>20111</v>
      </c>
      <c r="P363" s="15" t="s">
        <v>77</v>
      </c>
      <c r="Q363" s="15" t="s">
        <v>1219</v>
      </c>
      <c r="R363" s="15" t="s">
        <v>65</v>
      </c>
      <c r="S363" s="15" t="s">
        <v>83</v>
      </c>
      <c r="T363" s="15" t="s">
        <v>1220</v>
      </c>
      <c r="U363" s="28">
        <v>7649550.0</v>
      </c>
      <c r="V363" s="15">
        <v>10.0</v>
      </c>
      <c r="W363" s="31">
        <v>0.7</v>
      </c>
      <c r="X363" s="28">
        <v>-6119640.0</v>
      </c>
    </row>
    <row r="364" ht="15.75" customHeight="1">
      <c r="A364" s="15">
        <v>7657.0</v>
      </c>
      <c r="B364" s="15" t="s">
        <v>1221</v>
      </c>
      <c r="C364" s="18">
        <v>41744.0</v>
      </c>
      <c r="D364" s="18">
        <v>41744.0</v>
      </c>
      <c r="E364" s="18">
        <f t="shared" si="1"/>
        <v>41744</v>
      </c>
      <c r="F364" s="15" t="s">
        <v>466</v>
      </c>
      <c r="G364" s="15" t="s">
        <v>1222</v>
      </c>
      <c r="H364" s="15" t="s">
        <v>1223</v>
      </c>
      <c r="I364" s="15" t="s">
        <v>76</v>
      </c>
      <c r="J364" s="15" t="s">
        <v>60</v>
      </c>
      <c r="K364" s="15" t="s">
        <v>31</v>
      </c>
      <c r="L364" s="15" t="str">
        <f t="array" ref="L364">_xlfn.XLOOKUP(M364,reference_province_to_city!$A$2:$A$11,reference_province_to_city!$B$2:$B$11)</f>
        <v>Balikpapan</v>
      </c>
      <c r="M364" s="15" t="s">
        <v>21</v>
      </c>
      <c r="N364" s="15">
        <v>76114.0</v>
      </c>
      <c r="O364" s="15">
        <f t="array" ref="O364">_xlfn.XLOOKUP(M364,reference_postal_code!$B$2:$B$11,reference_postal_code!$A$2:$A$11)</f>
        <v>76114</v>
      </c>
      <c r="P364" s="15" t="s">
        <v>166</v>
      </c>
      <c r="Q364" s="15" t="s">
        <v>1224</v>
      </c>
      <c r="R364" s="15" t="s">
        <v>65</v>
      </c>
      <c r="S364" s="15" t="s">
        <v>222</v>
      </c>
      <c r="T364" s="15" t="s">
        <v>1225</v>
      </c>
      <c r="U364" s="28">
        <v>1604400.0</v>
      </c>
      <c r="V364" s="15">
        <v>2.0</v>
      </c>
      <c r="W364" s="31">
        <v>0.0</v>
      </c>
      <c r="X364" s="28">
        <v>465276.0</v>
      </c>
    </row>
    <row r="365" ht="15.75" customHeight="1">
      <c r="A365" s="15">
        <v>7658.0</v>
      </c>
      <c r="B365" s="15" t="s">
        <v>1221</v>
      </c>
      <c r="C365" s="18">
        <v>41744.0</v>
      </c>
      <c r="D365" s="18">
        <v>41744.0</v>
      </c>
      <c r="E365" s="18">
        <f t="shared" si="1"/>
        <v>41744</v>
      </c>
      <c r="F365" s="15" t="s">
        <v>466</v>
      </c>
      <c r="G365" s="15" t="s">
        <v>1222</v>
      </c>
      <c r="H365" s="15" t="s">
        <v>1223</v>
      </c>
      <c r="I365" s="15" t="s">
        <v>76</v>
      </c>
      <c r="J365" s="15" t="s">
        <v>60</v>
      </c>
      <c r="K365" s="15" t="s">
        <v>31</v>
      </c>
      <c r="L365" s="15" t="str">
        <f t="array" ref="L365">_xlfn.XLOOKUP(M365,reference_province_to_city!$A$2:$A$11,reference_province_to_city!$B$2:$B$11)</f>
        <v>Balikpapan</v>
      </c>
      <c r="M365" s="15" t="s">
        <v>21</v>
      </c>
      <c r="N365" s="15">
        <v>76114.0</v>
      </c>
      <c r="O365" s="15">
        <f t="array" ref="O365">_xlfn.XLOOKUP(M365,reference_postal_code!$B$2:$B$11,reference_postal_code!$A$2:$A$11)</f>
        <v>76114</v>
      </c>
      <c r="P365" s="15" t="s">
        <v>166</v>
      </c>
      <c r="Q365" s="15" t="s">
        <v>1226</v>
      </c>
      <c r="R365" s="15" t="s">
        <v>106</v>
      </c>
      <c r="S365" s="15" t="s">
        <v>139</v>
      </c>
      <c r="T365" s="15" t="s">
        <v>1227</v>
      </c>
      <c r="U365" s="28">
        <v>2816400.0</v>
      </c>
      <c r="V365" s="15">
        <v>4.0</v>
      </c>
      <c r="W365" s="31">
        <v>0.0</v>
      </c>
      <c r="X365" s="28">
        <v>1154724.0</v>
      </c>
    </row>
    <row r="366" ht="15.75" customHeight="1">
      <c r="A366" s="15">
        <v>404.0</v>
      </c>
      <c r="B366" s="15" t="s">
        <v>1228</v>
      </c>
      <c r="C366" s="18">
        <v>41745.0</v>
      </c>
      <c r="D366" s="18">
        <v>41749.0</v>
      </c>
      <c r="E366" s="18">
        <f t="shared" si="1"/>
        <v>41749</v>
      </c>
      <c r="F366" s="15" t="s">
        <v>55</v>
      </c>
      <c r="G366" s="15" t="s">
        <v>1229</v>
      </c>
      <c r="H366" s="15" t="s">
        <v>1230</v>
      </c>
      <c r="I366" s="15" t="s">
        <v>128</v>
      </c>
      <c r="J366" s="15" t="s">
        <v>60</v>
      </c>
      <c r="K366" s="15" t="s">
        <v>10</v>
      </c>
      <c r="L366" s="15" t="str">
        <f t="array" ref="L366">_xlfn.XLOOKUP(M366,reference_province_to_city!$A$2:$A$11,reference_province_to_city!$B$2:$B$11)</f>
        <v>Jakarta</v>
      </c>
      <c r="M366" s="15" t="s">
        <v>7</v>
      </c>
      <c r="N366" s="15">
        <v>10110.0</v>
      </c>
      <c r="O366" s="15">
        <f t="array" ref="O366">_xlfn.XLOOKUP(M366,reference_postal_code!$B$2:$B$11,reference_postal_code!$A$2:$A$11)</f>
        <v>10110</v>
      </c>
      <c r="P366" s="15" t="s">
        <v>117</v>
      </c>
      <c r="Q366" s="15" t="s">
        <v>92</v>
      </c>
      <c r="R366" s="15" t="s">
        <v>65</v>
      </c>
      <c r="S366" s="15" t="s">
        <v>93</v>
      </c>
      <c r="T366" s="15" t="s">
        <v>94</v>
      </c>
      <c r="U366" s="28">
        <v>586080.0</v>
      </c>
      <c r="V366" s="15">
        <v>6.0</v>
      </c>
      <c r="W366" s="31">
        <v>0.2</v>
      </c>
      <c r="X366" s="28">
        <v>146520.0</v>
      </c>
    </row>
    <row r="367" ht="15.75" customHeight="1">
      <c r="A367" s="15">
        <v>3533.0</v>
      </c>
      <c r="B367" s="15" t="s">
        <v>1231</v>
      </c>
      <c r="C367" s="18">
        <v>41747.0</v>
      </c>
      <c r="D367" s="18">
        <v>41752.0</v>
      </c>
      <c r="E367" s="18">
        <f t="shared" si="1"/>
        <v>41752</v>
      </c>
      <c r="F367" s="15" t="s">
        <v>55</v>
      </c>
      <c r="G367" s="15" t="s">
        <v>1232</v>
      </c>
      <c r="H367" s="15" t="s">
        <v>1233</v>
      </c>
      <c r="I367" s="15" t="s">
        <v>59</v>
      </c>
      <c r="J367" s="15" t="s">
        <v>60</v>
      </c>
      <c r="K367" s="15" t="s">
        <v>983</v>
      </c>
      <c r="L367" s="15" t="str">
        <f t="array" ref="L367">_xlfn.XLOOKUP(M367,reference_province_to_city!$A$2:$A$11,reference_province_to_city!$B$2:$B$11)</f>
        <v>Surabaya</v>
      </c>
      <c r="M367" s="15" t="s">
        <v>20</v>
      </c>
      <c r="N367" s="15">
        <v>60231.0</v>
      </c>
      <c r="O367" s="15">
        <f t="array" ref="O367">_xlfn.XLOOKUP(M367,reference_postal_code!$B$2:$B$11,reference_postal_code!$A$2:$A$11)</f>
        <v>60231</v>
      </c>
      <c r="P367" s="15" t="s">
        <v>166</v>
      </c>
      <c r="Q367" s="15" t="s">
        <v>1234</v>
      </c>
      <c r="R367" s="15" t="s">
        <v>110</v>
      </c>
      <c r="S367" s="15" t="s">
        <v>668</v>
      </c>
      <c r="T367" s="15" t="s">
        <v>1235</v>
      </c>
      <c r="U367" s="28">
        <v>4319520.0</v>
      </c>
      <c r="V367" s="15">
        <v>4.0</v>
      </c>
      <c r="W367" s="31">
        <v>0.2</v>
      </c>
      <c r="X367" s="28">
        <v>1457838.0</v>
      </c>
    </row>
    <row r="368" ht="15.75" customHeight="1">
      <c r="A368" s="15">
        <v>3535.0</v>
      </c>
      <c r="B368" s="15" t="s">
        <v>1231</v>
      </c>
      <c r="C368" s="18">
        <v>41747.0</v>
      </c>
      <c r="D368" s="18">
        <v>41752.0</v>
      </c>
      <c r="E368" s="18">
        <f t="shared" si="1"/>
        <v>41752</v>
      </c>
      <c r="F368" s="15" t="s">
        <v>55</v>
      </c>
      <c r="G368" s="15" t="s">
        <v>1232</v>
      </c>
      <c r="H368" s="15" t="s">
        <v>1233</v>
      </c>
      <c r="I368" s="15" t="s">
        <v>59</v>
      </c>
      <c r="J368" s="15" t="s">
        <v>60</v>
      </c>
      <c r="K368" s="15" t="s">
        <v>22</v>
      </c>
      <c r="L368" s="15" t="str">
        <f t="array" ref="L368">_xlfn.XLOOKUP(M368,reference_province_to_city!$A$2:$A$11,reference_province_to_city!$B$2:$B$11)</f>
        <v>Surabaya</v>
      </c>
      <c r="M368" s="15" t="s">
        <v>20</v>
      </c>
      <c r="N368" s="15">
        <v>60231.0</v>
      </c>
      <c r="O368" s="15">
        <f t="array" ref="O368">_xlfn.XLOOKUP(M368,reference_postal_code!$B$2:$B$11,reference_postal_code!$A$2:$A$11)</f>
        <v>60231</v>
      </c>
      <c r="P368" s="15" t="s">
        <v>166</v>
      </c>
      <c r="Q368" s="15" t="s">
        <v>1236</v>
      </c>
      <c r="R368" s="15" t="s">
        <v>65</v>
      </c>
      <c r="S368" s="15" t="s">
        <v>93</v>
      </c>
      <c r="T368" s="15" t="s">
        <v>1237</v>
      </c>
      <c r="U368" s="28">
        <v>161250.0</v>
      </c>
      <c r="V368" s="15">
        <v>5.0</v>
      </c>
      <c r="W368" s="31">
        <v>0.0</v>
      </c>
      <c r="X368" s="28">
        <v>53212.0</v>
      </c>
    </row>
    <row r="369" ht="15.75" customHeight="1">
      <c r="A369" s="15">
        <v>6569.0</v>
      </c>
      <c r="B369" s="15" t="s">
        <v>1238</v>
      </c>
      <c r="C369" s="18">
        <v>41747.0</v>
      </c>
      <c r="D369" s="18">
        <v>41751.0</v>
      </c>
      <c r="E369" s="18">
        <f t="shared" si="1"/>
        <v>41751</v>
      </c>
      <c r="F369" s="15" t="s">
        <v>55</v>
      </c>
      <c r="G369" s="15" t="s">
        <v>921</v>
      </c>
      <c r="H369" s="15" t="s">
        <v>922</v>
      </c>
      <c r="I369" s="15" t="s">
        <v>59</v>
      </c>
      <c r="J369" s="15" t="s">
        <v>60</v>
      </c>
      <c r="K369" s="15" t="s">
        <v>26</v>
      </c>
      <c r="L369" s="15" t="str">
        <f t="array" ref="L369">_xlfn.XLOOKUP(M369,reference_province_to_city!$A$2:$A$11,reference_province_to_city!$B$2:$B$11)</f>
        <v>Denpasar</v>
      </c>
      <c r="M369" s="15" t="s">
        <v>24</v>
      </c>
      <c r="N369" s="15">
        <v>80231.0</v>
      </c>
      <c r="O369" s="15">
        <f t="array" ref="O369">_xlfn.XLOOKUP(M369,reference_postal_code!$B$2:$B$11,reference_postal_code!$A$2:$A$11)</f>
        <v>80231</v>
      </c>
      <c r="P369" s="15" t="s">
        <v>63</v>
      </c>
      <c r="Q369" s="15" t="s">
        <v>1239</v>
      </c>
      <c r="R369" s="15" t="s">
        <v>65</v>
      </c>
      <c r="S369" s="15" t="s">
        <v>93</v>
      </c>
      <c r="T369" s="15" t="s">
        <v>1240</v>
      </c>
      <c r="U369" s="28">
        <v>40320.0</v>
      </c>
      <c r="V369" s="15">
        <v>2.0</v>
      </c>
      <c r="W369" s="31">
        <v>0.2</v>
      </c>
      <c r="X369" s="28">
        <v>15120.0</v>
      </c>
    </row>
    <row r="370" ht="15.75" customHeight="1">
      <c r="A370" s="15">
        <v>6570.0</v>
      </c>
      <c r="B370" s="15" t="s">
        <v>1238</v>
      </c>
      <c r="C370" s="18">
        <v>41747.0</v>
      </c>
      <c r="D370" s="18">
        <v>41751.0</v>
      </c>
      <c r="E370" s="18">
        <f t="shared" si="1"/>
        <v>41751</v>
      </c>
      <c r="F370" s="15" t="s">
        <v>55</v>
      </c>
      <c r="G370" s="15" t="s">
        <v>921</v>
      </c>
      <c r="H370" s="15" t="s">
        <v>922</v>
      </c>
      <c r="I370" s="15" t="s">
        <v>59</v>
      </c>
      <c r="J370" s="15" t="s">
        <v>60</v>
      </c>
      <c r="K370" s="15" t="s">
        <v>26</v>
      </c>
      <c r="L370" s="15" t="str">
        <f t="array" ref="L370">_xlfn.XLOOKUP(M370,reference_province_to_city!$A$2:$A$11,reference_province_to_city!$B$2:$B$11)</f>
        <v>Denpasar</v>
      </c>
      <c r="M370" s="15" t="s">
        <v>24</v>
      </c>
      <c r="N370" s="15">
        <v>80231.0</v>
      </c>
      <c r="O370" s="15">
        <f t="array" ref="O370">_xlfn.XLOOKUP(M370,reference_postal_code!$B$2:$B$11,reference_postal_code!$A$2:$A$11)</f>
        <v>80231</v>
      </c>
      <c r="P370" s="15" t="s">
        <v>63</v>
      </c>
      <c r="Q370" s="15" t="s">
        <v>1241</v>
      </c>
      <c r="R370" s="15" t="s">
        <v>106</v>
      </c>
      <c r="S370" s="15" t="s">
        <v>107</v>
      </c>
      <c r="T370" s="15" t="s">
        <v>1242</v>
      </c>
      <c r="U370" s="28">
        <v>4755870.0</v>
      </c>
      <c r="V370" s="15">
        <v>3.0</v>
      </c>
      <c r="W370" s="31">
        <v>0.3</v>
      </c>
      <c r="X370" s="28">
        <v>-271764.0</v>
      </c>
    </row>
    <row r="371" ht="15.75" customHeight="1">
      <c r="A371" s="15">
        <v>6572.0</v>
      </c>
      <c r="B371" s="15" t="s">
        <v>1238</v>
      </c>
      <c r="C371" s="18">
        <v>41747.0</v>
      </c>
      <c r="D371" s="18">
        <v>41751.0</v>
      </c>
      <c r="E371" s="18">
        <f t="shared" si="1"/>
        <v>41751</v>
      </c>
      <c r="F371" s="15" t="s">
        <v>55</v>
      </c>
      <c r="G371" s="15" t="s">
        <v>921</v>
      </c>
      <c r="H371" s="15" t="s">
        <v>922</v>
      </c>
      <c r="I371" s="15" t="s">
        <v>59</v>
      </c>
      <c r="J371" s="15" t="s">
        <v>60</v>
      </c>
      <c r="K371" s="15" t="s">
        <v>26</v>
      </c>
      <c r="L371" s="15" t="str">
        <f t="array" ref="L371">_xlfn.XLOOKUP(M371,reference_province_to_city!$A$2:$A$11,reference_province_to_city!$B$2:$B$11)</f>
        <v>Denpasar</v>
      </c>
      <c r="M371" s="15" t="s">
        <v>24</v>
      </c>
      <c r="N371" s="15">
        <v>80231.0</v>
      </c>
      <c r="O371" s="15">
        <f t="array" ref="O371">_xlfn.XLOOKUP(M371,reference_postal_code!$B$2:$B$11,reference_postal_code!$A$2:$A$11)</f>
        <v>80231</v>
      </c>
      <c r="P371" s="15" t="s">
        <v>63</v>
      </c>
      <c r="Q371" s="15" t="s">
        <v>1243</v>
      </c>
      <c r="R371" s="15" t="s">
        <v>110</v>
      </c>
      <c r="S371" s="15" t="s">
        <v>149</v>
      </c>
      <c r="T371" s="15" t="s">
        <v>1244</v>
      </c>
      <c r="U371" s="28">
        <v>3419640.0</v>
      </c>
      <c r="V371" s="15">
        <v>3.0</v>
      </c>
      <c r="W371" s="31">
        <v>0.2</v>
      </c>
      <c r="X371" s="28">
        <v>427455.0</v>
      </c>
    </row>
    <row r="372" ht="15.75" customHeight="1">
      <c r="A372" s="15">
        <v>3536.0</v>
      </c>
      <c r="B372" s="15" t="s">
        <v>1231</v>
      </c>
      <c r="C372" s="18">
        <v>41747.0</v>
      </c>
      <c r="D372" s="18">
        <v>41752.0</v>
      </c>
      <c r="E372" s="18">
        <f t="shared" si="1"/>
        <v>41752</v>
      </c>
      <c r="F372" s="15" t="s">
        <v>55</v>
      </c>
      <c r="G372" s="15" t="s">
        <v>1232</v>
      </c>
      <c r="H372" s="15" t="s">
        <v>1233</v>
      </c>
      <c r="I372" s="15" t="s">
        <v>59</v>
      </c>
      <c r="J372" s="15" t="s">
        <v>60</v>
      </c>
      <c r="K372" s="15" t="s">
        <v>22</v>
      </c>
      <c r="L372" s="15" t="str">
        <f t="array" ref="L372">_xlfn.XLOOKUP(M372,reference_province_to_city!$A$2:$A$11,reference_province_to_city!$B$2:$B$11)</f>
        <v>Surabaya</v>
      </c>
      <c r="M372" s="15" t="s">
        <v>20</v>
      </c>
      <c r="N372" s="15">
        <v>60231.0</v>
      </c>
      <c r="O372" s="15">
        <f t="array" ref="O372">_xlfn.XLOOKUP(M372,reference_postal_code!$B$2:$B$11,reference_postal_code!$A$2:$A$11)</f>
        <v>60231</v>
      </c>
      <c r="P372" s="15" t="s">
        <v>166</v>
      </c>
      <c r="Q372" s="15" t="s">
        <v>1245</v>
      </c>
      <c r="R372" s="15" t="s">
        <v>65</v>
      </c>
      <c r="S372" s="15" t="s">
        <v>103</v>
      </c>
      <c r="T372" s="15" t="s">
        <v>1246</v>
      </c>
      <c r="U372" s="28">
        <v>174300.0</v>
      </c>
      <c r="V372" s="15">
        <v>2.0</v>
      </c>
      <c r="W372" s="31">
        <v>0.0</v>
      </c>
      <c r="X372" s="28">
        <v>54033.0</v>
      </c>
    </row>
    <row r="373" ht="15.75" customHeight="1">
      <c r="A373" s="15">
        <v>3534.0</v>
      </c>
      <c r="B373" s="15" t="s">
        <v>1231</v>
      </c>
      <c r="C373" s="18">
        <v>41747.0</v>
      </c>
      <c r="D373" s="18">
        <v>41752.0</v>
      </c>
      <c r="E373" s="18">
        <f t="shared" si="1"/>
        <v>41752</v>
      </c>
      <c r="F373" s="15" t="s">
        <v>55</v>
      </c>
      <c r="G373" s="15" t="s">
        <v>1232</v>
      </c>
      <c r="H373" s="15" t="s">
        <v>1233</v>
      </c>
      <c r="I373" s="15" t="s">
        <v>59</v>
      </c>
      <c r="J373" s="15" t="s">
        <v>60</v>
      </c>
      <c r="K373" s="15" t="s">
        <v>22</v>
      </c>
      <c r="L373" s="15" t="str">
        <f t="array" ref="L373">_xlfn.XLOOKUP(M373,reference_province_to_city!$A$2:$A$11,reference_province_to_city!$B$2:$B$11)</f>
        <v>Surabaya</v>
      </c>
      <c r="M373" s="15" t="s">
        <v>20</v>
      </c>
      <c r="N373" s="15">
        <v>60231.0</v>
      </c>
      <c r="O373" s="15">
        <f t="array" ref="O373">_xlfn.XLOOKUP(M373,reference_postal_code!$B$2:$B$11,reference_postal_code!$A$2:$A$11)</f>
        <v>60231</v>
      </c>
      <c r="P373" s="15" t="s">
        <v>166</v>
      </c>
      <c r="Q373" s="15" t="s">
        <v>284</v>
      </c>
      <c r="R373" s="15" t="s">
        <v>65</v>
      </c>
      <c r="S373" s="15" t="s">
        <v>93</v>
      </c>
      <c r="T373" s="15" t="s">
        <v>285</v>
      </c>
      <c r="U373" s="28">
        <v>196800.0</v>
      </c>
      <c r="V373" s="15">
        <v>4.0</v>
      </c>
      <c r="W373" s="31">
        <v>0.0</v>
      </c>
      <c r="X373" s="28">
        <v>57072.0</v>
      </c>
    </row>
    <row r="374" ht="15.75" customHeight="1">
      <c r="A374" s="15">
        <v>6571.0</v>
      </c>
      <c r="B374" s="15" t="s">
        <v>1238</v>
      </c>
      <c r="C374" s="18">
        <v>41747.0</v>
      </c>
      <c r="D374" s="18">
        <v>41751.0</v>
      </c>
      <c r="E374" s="18">
        <f t="shared" si="1"/>
        <v>41751</v>
      </c>
      <c r="F374" s="15" t="s">
        <v>55</v>
      </c>
      <c r="G374" s="15" t="s">
        <v>921</v>
      </c>
      <c r="H374" s="15" t="s">
        <v>922</v>
      </c>
      <c r="I374" s="15" t="s">
        <v>59</v>
      </c>
      <c r="J374" s="15" t="s">
        <v>60</v>
      </c>
      <c r="K374" s="15" t="s">
        <v>26</v>
      </c>
      <c r="L374" s="15" t="str">
        <f t="array" ref="L374">_xlfn.XLOOKUP(M374,reference_province_to_city!$A$2:$A$11,reference_province_to_city!$B$2:$B$11)</f>
        <v>Denpasar</v>
      </c>
      <c r="M374" s="15" t="s">
        <v>24</v>
      </c>
      <c r="N374" s="15">
        <v>80231.0</v>
      </c>
      <c r="O374" s="15">
        <f t="array" ref="O374">_xlfn.XLOOKUP(M374,reference_postal_code!$B$2:$B$11,reference_postal_code!$A$2:$A$11)</f>
        <v>80231</v>
      </c>
      <c r="P374" s="15" t="s">
        <v>63</v>
      </c>
      <c r="Q374" s="15" t="s">
        <v>1247</v>
      </c>
      <c r="R374" s="15" t="s">
        <v>65</v>
      </c>
      <c r="S374" s="15" t="s">
        <v>173</v>
      </c>
      <c r="T374" s="15" t="s">
        <v>1248</v>
      </c>
      <c r="U374" s="28">
        <v>2240280.0</v>
      </c>
      <c r="V374" s="15">
        <v>3.0</v>
      </c>
      <c r="W374" s="31">
        <v>0.2</v>
      </c>
      <c r="X374" s="28">
        <v>756094.0</v>
      </c>
    </row>
    <row r="375" ht="15.75" customHeight="1">
      <c r="A375" s="15">
        <v>4570.0</v>
      </c>
      <c r="B375" s="15" t="s">
        <v>1249</v>
      </c>
      <c r="C375" s="18">
        <v>41748.0</v>
      </c>
      <c r="D375" s="18">
        <v>41750.0</v>
      </c>
      <c r="E375" s="18">
        <f t="shared" si="1"/>
        <v>41750</v>
      </c>
      <c r="F375" s="15" t="s">
        <v>114</v>
      </c>
      <c r="G375" s="15" t="s">
        <v>1250</v>
      </c>
      <c r="H375" s="15" t="s">
        <v>1251</v>
      </c>
      <c r="I375" s="15" t="s">
        <v>76</v>
      </c>
      <c r="J375" s="15" t="s">
        <v>60</v>
      </c>
      <c r="K375" s="15" t="s">
        <v>17</v>
      </c>
      <c r="L375" s="15" t="str">
        <f t="array" ref="L375">_xlfn.XLOOKUP(M375,reference_province_to_city!$A$2:$A$11,reference_province_to_city!$B$2:$B$11)</f>
        <v>Semarang</v>
      </c>
      <c r="M375" s="15" t="s">
        <v>15</v>
      </c>
      <c r="N375" s="15">
        <v>50111.0</v>
      </c>
      <c r="O375" s="15">
        <f t="array" ref="O375">_xlfn.XLOOKUP(M375,reference_postal_code!$B$2:$B$11,reference_postal_code!$A$2:$A$11)</f>
        <v>50111</v>
      </c>
      <c r="P375" s="15" t="s">
        <v>77</v>
      </c>
      <c r="Q375" s="15" t="s">
        <v>1252</v>
      </c>
      <c r="R375" s="15" t="s">
        <v>106</v>
      </c>
      <c r="S375" s="15" t="s">
        <v>139</v>
      </c>
      <c r="T375" s="15" t="s">
        <v>1253</v>
      </c>
      <c r="U375" s="28">
        <v>1142100.0</v>
      </c>
      <c r="V375" s="15">
        <v>3.0</v>
      </c>
      <c r="W375" s="31">
        <v>0.0</v>
      </c>
      <c r="X375" s="28">
        <v>399735.0</v>
      </c>
    </row>
    <row r="376" ht="15.75" customHeight="1">
      <c r="A376" s="15">
        <v>7844.0</v>
      </c>
      <c r="B376" s="15" t="s">
        <v>1254</v>
      </c>
      <c r="C376" s="18">
        <v>41748.0</v>
      </c>
      <c r="D376" s="18">
        <v>41752.0</v>
      </c>
      <c r="E376" s="18">
        <f t="shared" si="1"/>
        <v>41752</v>
      </c>
      <c r="F376" s="15" t="s">
        <v>114</v>
      </c>
      <c r="G376" s="15" t="s">
        <v>1255</v>
      </c>
      <c r="H376" s="15" t="s">
        <v>1256</v>
      </c>
      <c r="I376" s="15" t="s">
        <v>59</v>
      </c>
      <c r="J376" s="15" t="s">
        <v>60</v>
      </c>
      <c r="K376" s="15" t="s">
        <v>29</v>
      </c>
      <c r="L376" s="15" t="str">
        <f t="array" ref="L376">_xlfn.XLOOKUP(M376,reference_province_to_city!$A$2:$A$11,reference_province_to_city!$B$2:$B$11)</f>
        <v>Palembang</v>
      </c>
      <c r="M376" s="15" t="s">
        <v>13</v>
      </c>
      <c r="N376" s="15">
        <v>30111.0</v>
      </c>
      <c r="O376" s="15">
        <f t="array" ref="O376">_xlfn.XLOOKUP(M376,reference_postal_code!$B$2:$B$11,reference_postal_code!$A$2:$A$11)</f>
        <v>30111</v>
      </c>
      <c r="P376" s="15" t="s">
        <v>77</v>
      </c>
      <c r="Q376" s="15" t="s">
        <v>1257</v>
      </c>
      <c r="R376" s="15" t="s">
        <v>65</v>
      </c>
      <c r="S376" s="15" t="s">
        <v>66</v>
      </c>
      <c r="T376" s="15" t="s">
        <v>1258</v>
      </c>
      <c r="U376" s="28">
        <v>1069200.0</v>
      </c>
      <c r="V376" s="15">
        <v>11.0</v>
      </c>
      <c r="W376" s="31">
        <v>0.0</v>
      </c>
      <c r="X376" s="28">
        <v>513216.0</v>
      </c>
    </row>
    <row r="377" ht="15.75" customHeight="1">
      <c r="A377" s="15">
        <v>7843.0</v>
      </c>
      <c r="B377" s="15" t="s">
        <v>1254</v>
      </c>
      <c r="C377" s="18">
        <v>41748.0</v>
      </c>
      <c r="D377" s="18">
        <v>41752.0</v>
      </c>
      <c r="E377" s="18">
        <f t="shared" si="1"/>
        <v>41752</v>
      </c>
      <c r="F377" s="15" t="s">
        <v>114</v>
      </c>
      <c r="G377" s="15" t="s">
        <v>1255</v>
      </c>
      <c r="H377" s="15" t="s">
        <v>1256</v>
      </c>
      <c r="I377" s="15" t="s">
        <v>59</v>
      </c>
      <c r="J377" s="15" t="s">
        <v>60</v>
      </c>
      <c r="K377" s="15" t="s">
        <v>29</v>
      </c>
      <c r="L377" s="15" t="str">
        <f t="array" ref="L377">_xlfn.XLOOKUP(M377,reference_province_to_city!$A$2:$A$11,reference_province_to_city!$B$2:$B$11)</f>
        <v>Palembang</v>
      </c>
      <c r="M377" s="15" t="s">
        <v>13</v>
      </c>
      <c r="N377" s="15">
        <v>30111.0</v>
      </c>
      <c r="O377" s="15">
        <f t="array" ref="O377">_xlfn.XLOOKUP(M377,reference_postal_code!$B$2:$B$11,reference_postal_code!$A$2:$A$11)</f>
        <v>30111</v>
      </c>
      <c r="P377" s="15" t="s">
        <v>77</v>
      </c>
      <c r="Q377" s="15" t="s">
        <v>1259</v>
      </c>
      <c r="R377" s="15" t="s">
        <v>65</v>
      </c>
      <c r="S377" s="15" t="s">
        <v>83</v>
      </c>
      <c r="T377" s="15" t="s">
        <v>1260</v>
      </c>
      <c r="U377" s="28">
        <v>870750.0</v>
      </c>
      <c r="V377" s="15">
        <v>3.0</v>
      </c>
      <c r="W377" s="31">
        <v>0.0</v>
      </c>
      <c r="X377" s="28">
        <v>400545.0</v>
      </c>
    </row>
    <row r="378" ht="15.75" customHeight="1">
      <c r="A378" s="15">
        <v>5078.0</v>
      </c>
      <c r="B378" s="15" t="s">
        <v>1261</v>
      </c>
      <c r="C378" s="18">
        <v>41749.0</v>
      </c>
      <c r="D378" s="18">
        <v>41751.0</v>
      </c>
      <c r="E378" s="18">
        <f t="shared" si="1"/>
        <v>41751</v>
      </c>
      <c r="F378" s="15" t="s">
        <v>114</v>
      </c>
      <c r="G378" s="15" t="s">
        <v>159</v>
      </c>
      <c r="H378" s="15" t="s">
        <v>160</v>
      </c>
      <c r="I378" s="15" t="s">
        <v>59</v>
      </c>
      <c r="J378" s="15" t="s">
        <v>60</v>
      </c>
      <c r="K378" s="15" t="s">
        <v>26</v>
      </c>
      <c r="L378" s="15" t="str">
        <f t="array" ref="L378">_xlfn.XLOOKUP(M378,reference_province_to_city!$A$2:$A$11,reference_province_to_city!$B$2:$B$11)</f>
        <v>Denpasar</v>
      </c>
      <c r="M378" s="15" t="s">
        <v>24</v>
      </c>
      <c r="N378" s="15">
        <v>80231.0</v>
      </c>
      <c r="O378" s="15">
        <f t="array" ref="O378">_xlfn.XLOOKUP(M378,reference_postal_code!$B$2:$B$11,reference_postal_code!$A$2:$A$11)</f>
        <v>80231</v>
      </c>
      <c r="P378" s="15" t="s">
        <v>63</v>
      </c>
      <c r="Q378" s="15" t="s">
        <v>1156</v>
      </c>
      <c r="R378" s="15" t="s">
        <v>106</v>
      </c>
      <c r="S378" s="15" t="s">
        <v>218</v>
      </c>
      <c r="T378" s="15" t="s">
        <v>1157</v>
      </c>
      <c r="U378" s="28">
        <v>6023850.0</v>
      </c>
      <c r="V378" s="15">
        <v>2.0</v>
      </c>
      <c r="W378" s="31">
        <v>0.3</v>
      </c>
      <c r="X378" s="28">
        <v>-1979265.0</v>
      </c>
    </row>
    <row r="379" ht="15.75" customHeight="1">
      <c r="A379" s="15">
        <v>5076.0</v>
      </c>
      <c r="B379" s="15" t="s">
        <v>1261</v>
      </c>
      <c r="C379" s="18">
        <v>41749.0</v>
      </c>
      <c r="D379" s="18">
        <v>41751.0</v>
      </c>
      <c r="E379" s="18">
        <f t="shared" si="1"/>
        <v>41751</v>
      </c>
      <c r="F379" s="15" t="s">
        <v>114</v>
      </c>
      <c r="G379" s="15" t="s">
        <v>159</v>
      </c>
      <c r="H379" s="15" t="s">
        <v>160</v>
      </c>
      <c r="I379" s="15" t="s">
        <v>59</v>
      </c>
      <c r="J379" s="15" t="s">
        <v>60</v>
      </c>
      <c r="K379" s="15" t="s">
        <v>26</v>
      </c>
      <c r="L379" s="15" t="str">
        <f t="array" ref="L379">_xlfn.XLOOKUP(M379,reference_province_to_city!$A$2:$A$11,reference_province_to_city!$B$2:$B$11)</f>
        <v>Denpasar</v>
      </c>
      <c r="M379" s="15" t="s">
        <v>24</v>
      </c>
      <c r="N379" s="15">
        <v>80231.0</v>
      </c>
      <c r="O379" s="15">
        <f t="array" ref="O379">_xlfn.XLOOKUP(M379,reference_postal_code!$B$2:$B$11,reference_postal_code!$A$2:$A$11)</f>
        <v>80231</v>
      </c>
      <c r="P379" s="15" t="s">
        <v>63</v>
      </c>
      <c r="Q379" s="15" t="s">
        <v>1262</v>
      </c>
      <c r="R379" s="15" t="s">
        <v>106</v>
      </c>
      <c r="S379" s="15" t="s">
        <v>218</v>
      </c>
      <c r="T379" s="15" t="s">
        <v>1263</v>
      </c>
      <c r="U379" s="28">
        <v>1.11615E7</v>
      </c>
      <c r="V379" s="15">
        <v>5.0</v>
      </c>
      <c r="W379" s="31">
        <v>0.3</v>
      </c>
      <c r="X379" s="28">
        <v>-1435050.0</v>
      </c>
    </row>
    <row r="380" ht="15.75" customHeight="1">
      <c r="A380" s="15">
        <v>5077.0</v>
      </c>
      <c r="B380" s="15" t="s">
        <v>1261</v>
      </c>
      <c r="C380" s="18">
        <v>41749.0</v>
      </c>
      <c r="D380" s="18">
        <v>41751.0</v>
      </c>
      <c r="E380" s="18">
        <f t="shared" si="1"/>
        <v>41751</v>
      </c>
      <c r="F380" s="15" t="s">
        <v>114</v>
      </c>
      <c r="G380" s="15" t="s">
        <v>159</v>
      </c>
      <c r="H380" s="15" t="s">
        <v>160</v>
      </c>
      <c r="I380" s="15" t="s">
        <v>59</v>
      </c>
      <c r="J380" s="15" t="s">
        <v>60</v>
      </c>
      <c r="K380" s="15" t="s">
        <v>26</v>
      </c>
      <c r="L380" s="15" t="str">
        <f t="array" ref="L380">_xlfn.XLOOKUP(M380,reference_province_to_city!$A$2:$A$11,reference_province_to_city!$B$2:$B$11)</f>
        <v>Denpasar</v>
      </c>
      <c r="M380" s="15" t="s">
        <v>24</v>
      </c>
      <c r="N380" s="15">
        <v>80231.0</v>
      </c>
      <c r="O380" s="15">
        <f t="array" ref="O380">_xlfn.XLOOKUP(M380,reference_postal_code!$B$2:$B$11,reference_postal_code!$A$2:$A$11)</f>
        <v>80231</v>
      </c>
      <c r="P380" s="15" t="s">
        <v>63</v>
      </c>
      <c r="Q380" s="15" t="s">
        <v>1264</v>
      </c>
      <c r="R380" s="15" t="s">
        <v>65</v>
      </c>
      <c r="S380" s="15" t="s">
        <v>87</v>
      </c>
      <c r="T380" s="15" t="s">
        <v>1265</v>
      </c>
      <c r="U380" s="28">
        <v>672600.0</v>
      </c>
      <c r="V380" s="15">
        <v>5.0</v>
      </c>
      <c r="W380" s="31">
        <v>0.2</v>
      </c>
      <c r="X380" s="28">
        <v>84075.0</v>
      </c>
    </row>
    <row r="381" ht="15.75" customHeight="1">
      <c r="A381" s="15">
        <v>6850.0</v>
      </c>
      <c r="B381" s="15" t="s">
        <v>1266</v>
      </c>
      <c r="C381" s="18">
        <v>41749.0</v>
      </c>
      <c r="D381" s="18">
        <v>41754.0</v>
      </c>
      <c r="E381" s="18">
        <f t="shared" si="1"/>
        <v>41754</v>
      </c>
      <c r="F381" s="15" t="s">
        <v>55</v>
      </c>
      <c r="G381" s="15" t="s">
        <v>1267</v>
      </c>
      <c r="H381" s="15" t="s">
        <v>1268</v>
      </c>
      <c r="I381" s="15" t="s">
        <v>59</v>
      </c>
      <c r="J381" s="15" t="s">
        <v>60</v>
      </c>
      <c r="K381" s="15" t="s">
        <v>17</v>
      </c>
      <c r="L381" s="15" t="str">
        <f t="array" ref="L381">_xlfn.XLOOKUP(M381,reference_province_to_city!$A$2:$A$11,reference_province_to_city!$B$2:$B$11)</f>
        <v>Semarang</v>
      </c>
      <c r="M381" s="15" t="s">
        <v>15</v>
      </c>
      <c r="N381" s="15">
        <v>50111.0</v>
      </c>
      <c r="O381" s="15">
        <f t="array" ref="O381">_xlfn.XLOOKUP(M381,reference_postal_code!$B$2:$B$11,reference_postal_code!$A$2:$A$11)</f>
        <v>50111</v>
      </c>
      <c r="P381" s="15" t="s">
        <v>77</v>
      </c>
      <c r="Q381" s="15" t="s">
        <v>1269</v>
      </c>
      <c r="R381" s="15" t="s">
        <v>106</v>
      </c>
      <c r="S381" s="15" t="s">
        <v>139</v>
      </c>
      <c r="T381" s="15" t="s">
        <v>1270</v>
      </c>
      <c r="U381" s="28">
        <v>898800.0</v>
      </c>
      <c r="V381" s="15">
        <v>4.0</v>
      </c>
      <c r="W381" s="31">
        <v>0.0</v>
      </c>
      <c r="X381" s="28">
        <v>413448.0</v>
      </c>
    </row>
    <row r="382" ht="15.75" customHeight="1">
      <c r="A382" s="15">
        <v>9075.0</v>
      </c>
      <c r="B382" s="15" t="s">
        <v>1271</v>
      </c>
      <c r="C382" s="18">
        <v>41750.0</v>
      </c>
      <c r="D382" s="18">
        <v>41755.0</v>
      </c>
      <c r="E382" s="18">
        <f t="shared" si="1"/>
        <v>41755</v>
      </c>
      <c r="F382" s="15" t="s">
        <v>55</v>
      </c>
      <c r="G382" s="15" t="s">
        <v>1272</v>
      </c>
      <c r="H382" s="15" t="s">
        <v>1273</v>
      </c>
      <c r="I382" s="15" t="s">
        <v>128</v>
      </c>
      <c r="J382" s="15" t="s">
        <v>60</v>
      </c>
      <c r="K382" s="15" t="s">
        <v>26</v>
      </c>
      <c r="L382" s="15" t="str">
        <f t="array" ref="L382">_xlfn.XLOOKUP(M382,reference_province_to_city!$A$2:$A$11,reference_province_to_city!$B$2:$B$11)</f>
        <v>Denpasar</v>
      </c>
      <c r="M382" s="15" t="s">
        <v>24</v>
      </c>
      <c r="N382" s="15">
        <v>80231.0</v>
      </c>
      <c r="O382" s="15">
        <f t="array" ref="O382">_xlfn.XLOOKUP(M382,reference_postal_code!$B$2:$B$11,reference_postal_code!$A$2:$A$11)</f>
        <v>80231</v>
      </c>
      <c r="P382" s="15" t="s">
        <v>63</v>
      </c>
      <c r="Q382" s="15" t="s">
        <v>1274</v>
      </c>
      <c r="R382" s="15" t="s">
        <v>65</v>
      </c>
      <c r="S382" s="15" t="s">
        <v>87</v>
      </c>
      <c r="T382" s="15" t="s">
        <v>1275</v>
      </c>
      <c r="U382" s="28">
        <v>1.24326E7</v>
      </c>
      <c r="V382" s="15">
        <v>6.0</v>
      </c>
      <c r="W382" s="31">
        <v>0.0</v>
      </c>
      <c r="X382" s="28">
        <v>0.0</v>
      </c>
    </row>
    <row r="383" ht="15.75" customHeight="1">
      <c r="A383" s="15">
        <v>1173.0</v>
      </c>
      <c r="B383" s="15" t="s">
        <v>1276</v>
      </c>
      <c r="C383" s="18">
        <v>41750.0</v>
      </c>
      <c r="D383" s="18">
        <v>41754.0</v>
      </c>
      <c r="E383" s="18">
        <f t="shared" si="1"/>
        <v>41754</v>
      </c>
      <c r="F383" s="15" t="s">
        <v>55</v>
      </c>
      <c r="G383" s="15" t="s">
        <v>1277</v>
      </c>
      <c r="H383" s="15" t="s">
        <v>1278</v>
      </c>
      <c r="I383" s="15" t="s">
        <v>59</v>
      </c>
      <c r="J383" s="15" t="s">
        <v>60</v>
      </c>
      <c r="K383" s="15" t="s">
        <v>14</v>
      </c>
      <c r="L383" s="15" t="str">
        <f t="array" ref="L383">_xlfn.XLOOKUP(M383,reference_province_to_city!$A$2:$A$11,reference_province_to_city!$B$2:$B$11)</f>
        <v>Bandung</v>
      </c>
      <c r="M383" s="15" t="s">
        <v>12</v>
      </c>
      <c r="N383" s="15">
        <v>40111.0</v>
      </c>
      <c r="O383" s="15">
        <f t="array" ref="O383">_xlfn.XLOOKUP(M383,reference_postal_code!$B$2:$B$11,reference_postal_code!$A$2:$A$11)</f>
        <v>40111</v>
      </c>
      <c r="P383" s="15" t="s">
        <v>117</v>
      </c>
      <c r="Q383" s="15" t="s">
        <v>1279</v>
      </c>
      <c r="R383" s="15" t="s">
        <v>65</v>
      </c>
      <c r="S383" s="15" t="s">
        <v>83</v>
      </c>
      <c r="T383" s="15" t="s">
        <v>1280</v>
      </c>
      <c r="U383" s="28">
        <v>247800.0</v>
      </c>
      <c r="V383" s="15">
        <v>5.0</v>
      </c>
      <c r="W383" s="31">
        <v>0.2</v>
      </c>
      <c r="X383" s="28">
        <v>83632.0</v>
      </c>
    </row>
    <row r="384" ht="15.75" customHeight="1">
      <c r="A384" s="15">
        <v>7165.0</v>
      </c>
      <c r="B384" s="15" t="s">
        <v>1281</v>
      </c>
      <c r="C384" s="18">
        <v>41751.0</v>
      </c>
      <c r="D384" s="18">
        <v>41753.0</v>
      </c>
      <c r="E384" s="18">
        <f t="shared" si="1"/>
        <v>41753</v>
      </c>
      <c r="F384" s="15" t="s">
        <v>114</v>
      </c>
      <c r="G384" s="15" t="s">
        <v>1282</v>
      </c>
      <c r="H384" s="15" t="s">
        <v>1283</v>
      </c>
      <c r="I384" s="15" t="s">
        <v>128</v>
      </c>
      <c r="J384" s="15" t="s">
        <v>60</v>
      </c>
      <c r="K384" s="15" t="s">
        <v>22</v>
      </c>
      <c r="L384" s="15" t="str">
        <f t="array" ref="L384">_xlfn.XLOOKUP(M384,reference_province_to_city!$A$2:$A$11,reference_province_to_city!$B$2:$B$11)</f>
        <v>Surabaya</v>
      </c>
      <c r="M384" s="15" t="s">
        <v>20</v>
      </c>
      <c r="O384" s="15">
        <f t="array" ref="O384">_xlfn.XLOOKUP(M384,reference_postal_code!$B$2:$B$11,reference_postal_code!$A$2:$A$11)</f>
        <v>60231</v>
      </c>
      <c r="P384" s="15" t="s">
        <v>166</v>
      </c>
      <c r="Q384" s="15" t="s">
        <v>1284</v>
      </c>
      <c r="R384" s="15" t="s">
        <v>65</v>
      </c>
      <c r="S384" s="15" t="s">
        <v>83</v>
      </c>
      <c r="T384" s="15" t="s">
        <v>1285</v>
      </c>
      <c r="U384" s="28">
        <v>148680.0</v>
      </c>
      <c r="V384" s="15">
        <v>3.0</v>
      </c>
      <c r="W384" s="31">
        <v>0.2</v>
      </c>
      <c r="X384" s="28">
        <v>50179.0</v>
      </c>
    </row>
    <row r="385" ht="15.75" customHeight="1">
      <c r="A385" s="15">
        <v>7164.0</v>
      </c>
      <c r="B385" s="15" t="s">
        <v>1281</v>
      </c>
      <c r="C385" s="18">
        <v>41751.0</v>
      </c>
      <c r="D385" s="18">
        <v>41753.0</v>
      </c>
      <c r="E385" s="18">
        <f t="shared" si="1"/>
        <v>41753</v>
      </c>
      <c r="F385" s="15" t="s">
        <v>114</v>
      </c>
      <c r="G385" s="15" t="s">
        <v>1282</v>
      </c>
      <c r="H385" s="15" t="s">
        <v>1283</v>
      </c>
      <c r="I385" s="15" t="s">
        <v>128</v>
      </c>
      <c r="J385" s="15" t="s">
        <v>60</v>
      </c>
      <c r="K385" s="15" t="s">
        <v>22</v>
      </c>
      <c r="L385" s="15" t="str">
        <f t="array" ref="L385">_xlfn.XLOOKUP(M385,reference_province_to_city!$A$2:$A$11,reference_province_to_city!$B$2:$B$11)</f>
        <v>Surabaya</v>
      </c>
      <c r="M385" s="15" t="s">
        <v>20</v>
      </c>
      <c r="N385" s="15">
        <v>60231.0</v>
      </c>
      <c r="O385" s="15">
        <f t="array" ref="O385">_xlfn.XLOOKUP(M385,reference_postal_code!$B$2:$B$11,reference_postal_code!$A$2:$A$11)</f>
        <v>60231</v>
      </c>
      <c r="P385" s="15" t="s">
        <v>166</v>
      </c>
      <c r="Q385" s="15" t="s">
        <v>1286</v>
      </c>
      <c r="R385" s="15" t="s">
        <v>65</v>
      </c>
      <c r="S385" s="15" t="s">
        <v>173</v>
      </c>
      <c r="T385" s="15" t="s">
        <v>1287</v>
      </c>
      <c r="U385" s="28">
        <v>3717600.0</v>
      </c>
      <c r="V385" s="15">
        <v>8.0</v>
      </c>
      <c r="W385" s="31">
        <v>0.0</v>
      </c>
      <c r="X385" s="28">
        <v>1821624.0</v>
      </c>
    </row>
    <row r="386" ht="15.75" customHeight="1">
      <c r="A386" s="15">
        <v>7165.0</v>
      </c>
      <c r="B386" s="15" t="s">
        <v>1281</v>
      </c>
      <c r="C386" s="18">
        <v>41751.0</v>
      </c>
      <c r="D386" s="18">
        <v>41753.0</v>
      </c>
      <c r="E386" s="18">
        <f t="shared" si="1"/>
        <v>41753</v>
      </c>
      <c r="F386" s="15" t="s">
        <v>114</v>
      </c>
      <c r="G386" s="15" t="s">
        <v>1282</v>
      </c>
      <c r="H386" s="15" t="s">
        <v>1283</v>
      </c>
      <c r="I386" s="15" t="s">
        <v>128</v>
      </c>
      <c r="J386" s="15" t="s">
        <v>60</v>
      </c>
      <c r="L386" s="15" t="str">
        <f t="array" ref="L386">_xlfn.XLOOKUP(M386,reference_province_to_city!$A$2:$A$11,reference_province_to_city!$B$2:$B$11)</f>
        <v>Surabaya</v>
      </c>
      <c r="M386" s="15" t="s">
        <v>20</v>
      </c>
      <c r="N386" s="15">
        <v>60231.0</v>
      </c>
      <c r="O386" s="15">
        <f t="array" ref="O386">_xlfn.XLOOKUP(M386,reference_postal_code!$B$2:$B$11,reference_postal_code!$A$2:$A$11)</f>
        <v>60231</v>
      </c>
      <c r="P386" s="15" t="s">
        <v>166</v>
      </c>
      <c r="Q386" s="15" t="s">
        <v>1284</v>
      </c>
      <c r="R386" s="15" t="s">
        <v>65</v>
      </c>
      <c r="S386" s="15" t="s">
        <v>83</v>
      </c>
      <c r="T386" s="15" t="s">
        <v>1285</v>
      </c>
      <c r="U386" s="28">
        <v>148680.0</v>
      </c>
      <c r="V386" s="15">
        <v>3.0</v>
      </c>
      <c r="W386" s="31">
        <v>0.2</v>
      </c>
      <c r="X386" s="28">
        <v>50179.0</v>
      </c>
    </row>
    <row r="387" ht="15.75" customHeight="1">
      <c r="A387" s="15">
        <v>3407.0</v>
      </c>
      <c r="B387" s="15" t="s">
        <v>1288</v>
      </c>
      <c r="C387" s="18">
        <v>41752.0</v>
      </c>
      <c r="D387" s="18">
        <v>41756.0</v>
      </c>
      <c r="E387" s="18">
        <f t="shared" si="1"/>
        <v>41756</v>
      </c>
      <c r="F387" s="15" t="s">
        <v>55</v>
      </c>
      <c r="G387" s="15" t="s">
        <v>1289</v>
      </c>
      <c r="H387" s="15" t="s">
        <v>1290</v>
      </c>
      <c r="I387" s="15" t="s">
        <v>76</v>
      </c>
      <c r="J387" s="15" t="s">
        <v>60</v>
      </c>
      <c r="K387" s="15" t="s">
        <v>26</v>
      </c>
      <c r="L387" s="15" t="str">
        <f t="array" ref="L387">_xlfn.XLOOKUP(M387,reference_province_to_city!$A$2:$A$11,reference_province_to_city!$B$2:$B$11)</f>
        <v>Denpasar</v>
      </c>
      <c r="M387" s="15" t="s">
        <v>24</v>
      </c>
      <c r="N387" s="15">
        <v>80231.0</v>
      </c>
      <c r="O387" s="15">
        <f t="array" ref="O387">_xlfn.XLOOKUP(M387,reference_postal_code!$B$2:$B$11,reference_postal_code!$A$2:$A$11)</f>
        <v>80231</v>
      </c>
      <c r="P387" s="15" t="s">
        <v>63</v>
      </c>
      <c r="Q387" s="15" t="s">
        <v>981</v>
      </c>
      <c r="R387" s="15" t="s">
        <v>106</v>
      </c>
      <c r="S387" s="15" t="s">
        <v>107</v>
      </c>
      <c r="T387" s="15" t="s">
        <v>982</v>
      </c>
      <c r="U387" s="28">
        <v>4220580.0</v>
      </c>
      <c r="V387" s="15">
        <v>2.0</v>
      </c>
      <c r="W387" s="31">
        <v>0.3</v>
      </c>
      <c r="X387" s="28">
        <v>-180882.0</v>
      </c>
    </row>
    <row r="388" ht="15.75" customHeight="1">
      <c r="A388" s="15">
        <v>3409.0</v>
      </c>
      <c r="B388" s="15" t="s">
        <v>1288</v>
      </c>
      <c r="C388" s="18">
        <v>41752.0</v>
      </c>
      <c r="D388" s="18">
        <v>41756.0</v>
      </c>
      <c r="E388" s="18">
        <f t="shared" si="1"/>
        <v>41756</v>
      </c>
      <c r="F388" s="15" t="s">
        <v>55</v>
      </c>
      <c r="G388" s="15" t="s">
        <v>1289</v>
      </c>
      <c r="H388" s="15" t="s">
        <v>1290</v>
      </c>
      <c r="I388" s="15" t="s">
        <v>76</v>
      </c>
      <c r="J388" s="15" t="s">
        <v>60</v>
      </c>
      <c r="K388" s="15" t="s">
        <v>26</v>
      </c>
      <c r="L388" s="15" t="str">
        <f t="array" ref="L388">_xlfn.XLOOKUP(M388,reference_province_to_city!$A$2:$A$11,reference_province_to_city!$B$2:$B$11)</f>
        <v>Denpasar</v>
      </c>
      <c r="M388" s="15" t="s">
        <v>24</v>
      </c>
      <c r="N388" s="15">
        <v>80231.0</v>
      </c>
      <c r="O388" s="15">
        <f t="array" ref="O388">_xlfn.XLOOKUP(M388,reference_postal_code!$B$2:$B$11,reference_postal_code!$A$2:$A$11)</f>
        <v>80231</v>
      </c>
      <c r="P388" s="15" t="s">
        <v>63</v>
      </c>
      <c r="Q388" s="15" t="s">
        <v>1291</v>
      </c>
      <c r="R388" s="15" t="s">
        <v>106</v>
      </c>
      <c r="S388" s="15" t="s">
        <v>139</v>
      </c>
      <c r="T388" s="15" t="s">
        <v>1292</v>
      </c>
      <c r="U388" s="28">
        <v>335040.0</v>
      </c>
      <c r="V388" s="15">
        <v>4.0</v>
      </c>
      <c r="W388" s="31">
        <v>0.2</v>
      </c>
      <c r="X388" s="28">
        <v>117264.0</v>
      </c>
    </row>
    <row r="389" ht="15.75" customHeight="1">
      <c r="A389" s="15">
        <v>1449.0</v>
      </c>
      <c r="B389" s="15" t="s">
        <v>1293</v>
      </c>
      <c r="C389" s="18">
        <v>41752.0</v>
      </c>
      <c r="D389" s="18">
        <v>41753.0</v>
      </c>
      <c r="E389" s="18">
        <f t="shared" si="1"/>
        <v>41753</v>
      </c>
      <c r="F389" s="15" t="s">
        <v>125</v>
      </c>
      <c r="G389" s="15" t="s">
        <v>1294</v>
      </c>
      <c r="H389" s="15" t="s">
        <v>1295</v>
      </c>
      <c r="I389" s="15" t="s">
        <v>128</v>
      </c>
      <c r="J389" s="15" t="s">
        <v>60</v>
      </c>
      <c r="K389" s="15" t="s">
        <v>31</v>
      </c>
      <c r="L389" s="15" t="str">
        <f t="array" ref="L389">_xlfn.XLOOKUP(M389,reference_province_to_city!$A$2:$A$11,reference_province_to_city!$B$2:$B$11)</f>
        <v>Balikpapan</v>
      </c>
      <c r="M389" s="15" t="s">
        <v>21</v>
      </c>
      <c r="N389" s="15">
        <v>76114.0</v>
      </c>
      <c r="O389" s="15">
        <f t="array" ref="O389">_xlfn.XLOOKUP(M389,reference_postal_code!$B$2:$B$11,reference_postal_code!$A$2:$A$11)</f>
        <v>76114</v>
      </c>
      <c r="P389" s="15" t="s">
        <v>166</v>
      </c>
      <c r="Q389" s="15" t="s">
        <v>1296</v>
      </c>
      <c r="R389" s="15" t="s">
        <v>65</v>
      </c>
      <c r="S389" s="15" t="s">
        <v>83</v>
      </c>
      <c r="T389" s="15" t="s">
        <v>1297</v>
      </c>
      <c r="U389" s="28">
        <v>37530.0</v>
      </c>
      <c r="V389" s="15">
        <v>3.0</v>
      </c>
      <c r="W389" s="31">
        <v>0.7</v>
      </c>
      <c r="X389" s="28">
        <v>-26271.0</v>
      </c>
    </row>
    <row r="390" ht="15.75" customHeight="1">
      <c r="A390" s="15">
        <v>3408.0</v>
      </c>
      <c r="B390" s="15" t="s">
        <v>1288</v>
      </c>
      <c r="C390" s="18">
        <v>41752.0</v>
      </c>
      <c r="D390" s="18">
        <v>41756.0</v>
      </c>
      <c r="E390" s="18">
        <f t="shared" si="1"/>
        <v>41756</v>
      </c>
      <c r="F390" s="15" t="s">
        <v>55</v>
      </c>
      <c r="G390" s="15" t="s">
        <v>1289</v>
      </c>
      <c r="H390" s="15" t="s">
        <v>1290</v>
      </c>
      <c r="I390" s="15" t="s">
        <v>76</v>
      </c>
      <c r="J390" s="15" t="s">
        <v>60</v>
      </c>
      <c r="K390" s="15" t="s">
        <v>26</v>
      </c>
      <c r="L390" s="15" t="str">
        <f t="array" ref="L390">_xlfn.XLOOKUP(M390,reference_province_to_city!$A$2:$A$11,reference_province_to_city!$B$2:$B$11)</f>
        <v>Denpasar</v>
      </c>
      <c r="M390" s="15" t="s">
        <v>24</v>
      </c>
      <c r="N390" s="15">
        <v>80231.0</v>
      </c>
      <c r="O390" s="15">
        <f t="array" ref="O390">_xlfn.XLOOKUP(M390,reference_postal_code!$B$2:$B$11,reference_postal_code!$A$2:$A$11)</f>
        <v>80231</v>
      </c>
      <c r="P390" s="15" t="s">
        <v>63</v>
      </c>
      <c r="Q390" s="15" t="s">
        <v>994</v>
      </c>
      <c r="R390" s="15" t="s">
        <v>65</v>
      </c>
      <c r="S390" s="15" t="s">
        <v>83</v>
      </c>
      <c r="T390" s="15" t="s">
        <v>995</v>
      </c>
      <c r="U390" s="28">
        <v>112320.0</v>
      </c>
      <c r="V390" s="15">
        <v>8.0</v>
      </c>
      <c r="W390" s="31">
        <v>0.7</v>
      </c>
      <c r="X390" s="28">
        <v>-78624.0</v>
      </c>
    </row>
    <row r="391" ht="15.75" customHeight="1">
      <c r="A391" s="15">
        <v>3406.0</v>
      </c>
      <c r="B391" s="15" t="s">
        <v>1288</v>
      </c>
      <c r="C391" s="18">
        <v>41752.0</v>
      </c>
      <c r="D391" s="18">
        <v>41756.0</v>
      </c>
      <c r="E391" s="18">
        <f t="shared" si="1"/>
        <v>41756</v>
      </c>
      <c r="F391" s="15" t="s">
        <v>55</v>
      </c>
      <c r="G391" s="15" t="s">
        <v>1289</v>
      </c>
      <c r="H391" s="15" t="s">
        <v>1290</v>
      </c>
      <c r="I391" s="15" t="s">
        <v>76</v>
      </c>
      <c r="J391" s="15" t="s">
        <v>60</v>
      </c>
      <c r="K391" s="15" t="s">
        <v>26</v>
      </c>
      <c r="L391" s="15" t="str">
        <f t="array" ref="L391">_xlfn.XLOOKUP(M391,reference_province_to_city!$A$2:$A$11,reference_province_to_city!$B$2:$B$11)</f>
        <v>Denpasar</v>
      </c>
      <c r="M391" s="15" t="s">
        <v>24</v>
      </c>
      <c r="N391" s="15">
        <v>80231.0</v>
      </c>
      <c r="O391" s="15">
        <f t="array" ref="O391">_xlfn.XLOOKUP(M391,reference_postal_code!$B$2:$B$11,reference_postal_code!$A$2:$A$11)</f>
        <v>80231</v>
      </c>
      <c r="P391" s="15" t="s">
        <v>63</v>
      </c>
      <c r="Q391" s="15" t="s">
        <v>981</v>
      </c>
      <c r="R391" s="15" t="s">
        <v>106</v>
      </c>
      <c r="S391" s="15" t="s">
        <v>107</v>
      </c>
      <c r="T391" s="15" t="s">
        <v>982</v>
      </c>
      <c r="U391" s="28">
        <v>4220580.0</v>
      </c>
      <c r="V391" s="15">
        <v>2.0</v>
      </c>
      <c r="W391" s="31">
        <v>0.3</v>
      </c>
      <c r="X391" s="28">
        <v>-180882.0</v>
      </c>
    </row>
    <row r="392" ht="15.75" customHeight="1">
      <c r="A392" s="15">
        <v>9290.0</v>
      </c>
      <c r="B392" s="15" t="s">
        <v>1298</v>
      </c>
      <c r="C392" s="18">
        <v>41752.0</v>
      </c>
      <c r="D392" s="18">
        <v>41755.0</v>
      </c>
      <c r="E392" s="18">
        <f t="shared" si="1"/>
        <v>41755</v>
      </c>
      <c r="F392" s="15" t="s">
        <v>114</v>
      </c>
      <c r="G392" s="15" t="s">
        <v>405</v>
      </c>
      <c r="H392" s="15" t="s">
        <v>406</v>
      </c>
      <c r="I392" s="15" t="s">
        <v>76</v>
      </c>
      <c r="J392" s="15" t="s">
        <v>60</v>
      </c>
      <c r="K392" s="15" t="s">
        <v>33</v>
      </c>
      <c r="L392" s="15" t="str">
        <f t="array" ref="L392">_xlfn.XLOOKUP(M392,reference_province_to_city!$A$2:$A$11,reference_province_to_city!$B$2:$B$11)</f>
        <v>Makassar</v>
      </c>
      <c r="M392" s="15" t="s">
        <v>25</v>
      </c>
      <c r="N392" s="15">
        <v>90111.0</v>
      </c>
      <c r="O392" s="15">
        <f t="array" ref="O392">_xlfn.XLOOKUP(M392,reference_postal_code!$B$2:$B$11,reference_postal_code!$A$2:$A$11)</f>
        <v>90111</v>
      </c>
      <c r="P392" s="15" t="s">
        <v>63</v>
      </c>
      <c r="Q392" s="15" t="s">
        <v>599</v>
      </c>
      <c r="R392" s="15" t="s">
        <v>65</v>
      </c>
      <c r="S392" s="15" t="s">
        <v>66</v>
      </c>
      <c r="T392" s="15" t="s">
        <v>600</v>
      </c>
      <c r="U392" s="28">
        <v>733650.0</v>
      </c>
      <c r="V392" s="15">
        <v>1.0</v>
      </c>
      <c r="W392" s="31">
        <v>0.0</v>
      </c>
      <c r="X392" s="28">
        <v>344815.0</v>
      </c>
    </row>
    <row r="393" ht="15.75" customHeight="1">
      <c r="A393" s="15">
        <v>4378.0</v>
      </c>
      <c r="B393" s="15" t="s">
        <v>1299</v>
      </c>
      <c r="C393" s="18">
        <v>41754.0</v>
      </c>
      <c r="D393" s="18">
        <v>41759.0</v>
      </c>
      <c r="E393" s="18">
        <f t="shared" si="1"/>
        <v>41759</v>
      </c>
      <c r="F393" s="15" t="s">
        <v>55</v>
      </c>
      <c r="G393" s="15" t="s">
        <v>1300</v>
      </c>
      <c r="H393" s="15" t="s">
        <v>1301</v>
      </c>
      <c r="I393" s="15" t="s">
        <v>76</v>
      </c>
      <c r="J393" s="15" t="s">
        <v>60</v>
      </c>
      <c r="K393" s="15" t="s">
        <v>26</v>
      </c>
      <c r="L393" s="15" t="str">
        <f t="array" ref="L393">_xlfn.XLOOKUP(M393,reference_province_to_city!$A$2:$A$11,reference_province_to_city!$B$2:$B$11)</f>
        <v>Denpasar</v>
      </c>
      <c r="M393" s="15" t="s">
        <v>24</v>
      </c>
      <c r="N393" s="15">
        <v>80231.0</v>
      </c>
      <c r="O393" s="15">
        <f t="array" ref="O393">_xlfn.XLOOKUP(M393,reference_postal_code!$B$2:$B$11,reference_postal_code!$A$2:$A$11)</f>
        <v>80231</v>
      </c>
      <c r="P393" s="15" t="s">
        <v>63</v>
      </c>
      <c r="Q393" s="15" t="s">
        <v>1302</v>
      </c>
      <c r="R393" s="15" t="s">
        <v>106</v>
      </c>
      <c r="S393" s="15" t="s">
        <v>107</v>
      </c>
      <c r="T393" s="15" t="s">
        <v>1303</v>
      </c>
      <c r="U393" s="28">
        <v>2.23056E7</v>
      </c>
      <c r="V393" s="15">
        <v>5.0</v>
      </c>
      <c r="W393" s="31">
        <v>0.2</v>
      </c>
      <c r="X393" s="28">
        <v>2230560.0</v>
      </c>
    </row>
    <row r="394" ht="15.75" customHeight="1">
      <c r="A394" s="15">
        <v>2714.0</v>
      </c>
      <c r="B394" s="15" t="s">
        <v>1304</v>
      </c>
      <c r="C394" s="18">
        <v>41754.0</v>
      </c>
      <c r="D394" s="18">
        <v>41758.0</v>
      </c>
      <c r="E394" s="18">
        <f t="shared" si="1"/>
        <v>41758</v>
      </c>
      <c r="F394" s="15" t="s">
        <v>55</v>
      </c>
      <c r="G394" s="15" t="s">
        <v>1305</v>
      </c>
      <c r="H394" s="15" t="s">
        <v>1306</v>
      </c>
      <c r="I394" s="15" t="s">
        <v>59</v>
      </c>
      <c r="J394" s="15" t="s">
        <v>60</v>
      </c>
      <c r="K394" s="15" t="s">
        <v>22</v>
      </c>
      <c r="L394" s="15" t="str">
        <f t="array" ref="L394">_xlfn.XLOOKUP(M394,reference_province_to_city!$A$2:$A$11,reference_province_to_city!$B$2:$B$11)</f>
        <v>Surabaya</v>
      </c>
      <c r="M394" s="15" t="s">
        <v>20</v>
      </c>
      <c r="N394" s="15">
        <v>60231.0</v>
      </c>
      <c r="O394" s="15">
        <f t="array" ref="O394">_xlfn.XLOOKUP(M394,reference_postal_code!$B$2:$B$11,reference_postal_code!$A$2:$A$11)</f>
        <v>60231</v>
      </c>
      <c r="P394" s="15" t="s">
        <v>166</v>
      </c>
      <c r="Q394" s="15" t="s">
        <v>1307</v>
      </c>
      <c r="R394" s="15" t="s">
        <v>110</v>
      </c>
      <c r="S394" s="15" t="s">
        <v>111</v>
      </c>
      <c r="T394" s="15" t="s">
        <v>1308</v>
      </c>
      <c r="U394" s="28">
        <v>4535640.0</v>
      </c>
      <c r="V394" s="15">
        <v>3.0</v>
      </c>
      <c r="W394" s="31">
        <v>0.2</v>
      </c>
      <c r="X394" s="28">
        <v>566955.0</v>
      </c>
    </row>
    <row r="395" ht="15.75" customHeight="1">
      <c r="A395" s="15">
        <v>4377.0</v>
      </c>
      <c r="B395" s="15" t="s">
        <v>1299</v>
      </c>
      <c r="C395" s="18">
        <v>41754.0</v>
      </c>
      <c r="D395" s="18">
        <v>41759.0</v>
      </c>
      <c r="E395" s="18">
        <f t="shared" si="1"/>
        <v>41759</v>
      </c>
      <c r="F395" s="15" t="s">
        <v>55</v>
      </c>
      <c r="G395" s="15" t="s">
        <v>1300</v>
      </c>
      <c r="H395" s="15" t="s">
        <v>1301</v>
      </c>
      <c r="I395" s="15" t="s">
        <v>76</v>
      </c>
      <c r="J395" s="15" t="s">
        <v>60</v>
      </c>
      <c r="K395" s="15" t="s">
        <v>26</v>
      </c>
      <c r="L395" s="15" t="str">
        <f t="array" ref="L395">_xlfn.XLOOKUP(M395,reference_province_to_city!$A$2:$A$11,reference_province_to_city!$B$2:$B$11)</f>
        <v>Denpasar</v>
      </c>
      <c r="M395" s="15" t="s">
        <v>24</v>
      </c>
      <c r="N395" s="15">
        <v>80231.0</v>
      </c>
      <c r="O395" s="15">
        <f t="array" ref="O395">_xlfn.XLOOKUP(M395,reference_postal_code!$B$2:$B$11,reference_postal_code!$A$2:$A$11)</f>
        <v>80231</v>
      </c>
      <c r="P395" s="15" t="s">
        <v>63</v>
      </c>
      <c r="Q395" s="15" t="s">
        <v>1309</v>
      </c>
      <c r="R395" s="15" t="s">
        <v>65</v>
      </c>
      <c r="S395" s="15" t="s">
        <v>222</v>
      </c>
      <c r="T395" s="15" t="s">
        <v>1310</v>
      </c>
      <c r="U395" s="28">
        <v>4060800.0</v>
      </c>
      <c r="V395" s="15">
        <v>3.0</v>
      </c>
      <c r="W395" s="31">
        <v>0.0</v>
      </c>
      <c r="X395" s="28">
        <v>1177632.0</v>
      </c>
    </row>
    <row r="396" ht="15.75" customHeight="1">
      <c r="A396" s="15">
        <v>1750.0</v>
      </c>
      <c r="B396" s="15" t="s">
        <v>1311</v>
      </c>
      <c r="C396" s="18">
        <v>41754.0</v>
      </c>
      <c r="D396" s="18">
        <v>41758.0</v>
      </c>
      <c r="E396" s="18">
        <f t="shared" si="1"/>
        <v>41758</v>
      </c>
      <c r="F396" s="15" t="s">
        <v>55</v>
      </c>
      <c r="G396" s="15" t="s">
        <v>1312</v>
      </c>
      <c r="H396" s="15" t="s">
        <v>1313</v>
      </c>
      <c r="I396" s="15" t="s">
        <v>76</v>
      </c>
      <c r="J396" s="15" t="s">
        <v>60</v>
      </c>
      <c r="K396" s="15" t="s">
        <v>17</v>
      </c>
      <c r="L396" s="15" t="str">
        <f t="array" ref="L396">_xlfn.XLOOKUP(M396,reference_province_to_city!$A$2:$A$11,reference_province_to_city!$B$2:$B$11)</f>
        <v>Semarang</v>
      </c>
      <c r="M396" s="15" t="s">
        <v>15</v>
      </c>
      <c r="N396" s="15">
        <v>50111.0</v>
      </c>
      <c r="O396" s="15">
        <f t="array" ref="O396">_xlfn.XLOOKUP(M396,reference_postal_code!$B$2:$B$11,reference_postal_code!$A$2:$A$11)</f>
        <v>50111</v>
      </c>
      <c r="P396" s="15" t="s">
        <v>77</v>
      </c>
      <c r="Q396" s="15" t="s">
        <v>1314</v>
      </c>
      <c r="R396" s="15" t="s">
        <v>65</v>
      </c>
      <c r="S396" s="15" t="s">
        <v>93</v>
      </c>
      <c r="T396" s="15" t="s">
        <v>1315</v>
      </c>
      <c r="U396" s="28">
        <v>93600.0</v>
      </c>
      <c r="V396" s="15">
        <v>3.0</v>
      </c>
      <c r="W396" s="31">
        <v>0.2</v>
      </c>
      <c r="X396" s="28">
        <v>8190.0</v>
      </c>
    </row>
    <row r="397" ht="15.75" customHeight="1">
      <c r="A397" s="15">
        <v>4376.0</v>
      </c>
      <c r="B397" s="15" t="s">
        <v>1299</v>
      </c>
      <c r="C397" s="18">
        <v>41754.0</v>
      </c>
      <c r="D397" s="18">
        <v>41759.0</v>
      </c>
      <c r="E397" s="18">
        <f t="shared" si="1"/>
        <v>41759</v>
      </c>
      <c r="F397" s="15" t="s">
        <v>55</v>
      </c>
      <c r="G397" s="15" t="s">
        <v>1300</v>
      </c>
      <c r="H397" s="15" t="s">
        <v>1301</v>
      </c>
      <c r="I397" s="15" t="s">
        <v>76</v>
      </c>
      <c r="J397" s="15" t="s">
        <v>60</v>
      </c>
      <c r="K397" s="15" t="s">
        <v>26</v>
      </c>
      <c r="L397" s="15" t="str">
        <f t="array" ref="L397">_xlfn.XLOOKUP(M397,reference_province_to_city!$A$2:$A$11,reference_province_to_city!$B$2:$B$11)</f>
        <v>Denpasar</v>
      </c>
      <c r="M397" s="15" t="s">
        <v>24</v>
      </c>
      <c r="N397" s="15">
        <v>80231.0</v>
      </c>
      <c r="O397" s="15">
        <f t="array" ref="O397">_xlfn.XLOOKUP(M397,reference_postal_code!$B$2:$B$11,reference_postal_code!$A$2:$A$11)</f>
        <v>80231</v>
      </c>
      <c r="P397" s="15" t="s">
        <v>63</v>
      </c>
      <c r="Q397" s="15" t="s">
        <v>1316</v>
      </c>
      <c r="R397" s="15" t="s">
        <v>106</v>
      </c>
      <c r="S397" s="15" t="s">
        <v>139</v>
      </c>
      <c r="T397" s="15" t="s">
        <v>1317</v>
      </c>
      <c r="U397" s="28">
        <v>4548750.0</v>
      </c>
      <c r="V397" s="15">
        <v>5.0</v>
      </c>
      <c r="W397" s="31">
        <v>0.0</v>
      </c>
      <c r="X397" s="28">
        <v>955238.0</v>
      </c>
    </row>
    <row r="398" ht="15.75" customHeight="1">
      <c r="A398" s="15">
        <v>1749.0</v>
      </c>
      <c r="B398" s="15" t="s">
        <v>1311</v>
      </c>
      <c r="C398" s="18">
        <v>41754.0</v>
      </c>
      <c r="D398" s="18">
        <v>41758.0</v>
      </c>
      <c r="E398" s="18">
        <f t="shared" si="1"/>
        <v>41758</v>
      </c>
      <c r="F398" s="15" t="s">
        <v>55</v>
      </c>
      <c r="G398" s="15" t="s">
        <v>1312</v>
      </c>
      <c r="H398" s="15" t="s">
        <v>1313</v>
      </c>
      <c r="I398" s="15" t="s">
        <v>76</v>
      </c>
      <c r="J398" s="15" t="s">
        <v>60</v>
      </c>
      <c r="K398" s="15" t="s">
        <v>1069</v>
      </c>
      <c r="L398" s="15" t="str">
        <f t="array" ref="L398">_xlfn.XLOOKUP(M398,reference_province_to_city!$A$2:$A$11,reference_province_to_city!$B$2:$B$11)</f>
        <v>Semarang</v>
      </c>
      <c r="M398" s="15" t="s">
        <v>15</v>
      </c>
      <c r="N398" s="15">
        <v>50111.0</v>
      </c>
      <c r="O398" s="15">
        <f t="array" ref="O398">_xlfn.XLOOKUP(M398,reference_postal_code!$B$2:$B$11,reference_postal_code!$A$2:$A$11)</f>
        <v>50111</v>
      </c>
      <c r="P398" s="15" t="s">
        <v>77</v>
      </c>
      <c r="Q398" s="15" t="s">
        <v>1318</v>
      </c>
      <c r="R398" s="15" t="s">
        <v>65</v>
      </c>
      <c r="S398" s="15" t="s">
        <v>66</v>
      </c>
      <c r="T398" s="15" t="s">
        <v>1319</v>
      </c>
      <c r="U398" s="28">
        <v>155520.0</v>
      </c>
      <c r="V398" s="15">
        <v>2.0</v>
      </c>
      <c r="W398" s="31">
        <v>0.2</v>
      </c>
      <c r="X398" s="28">
        <v>54432.0</v>
      </c>
    </row>
    <row r="399" ht="15.75" customHeight="1">
      <c r="A399" s="15">
        <v>7197.0</v>
      </c>
      <c r="B399" s="15" t="s">
        <v>1320</v>
      </c>
      <c r="C399" s="18">
        <v>41755.0</v>
      </c>
      <c r="D399" s="18">
        <v>41759.0</v>
      </c>
      <c r="E399" s="18">
        <f t="shared" si="1"/>
        <v>41759</v>
      </c>
      <c r="F399" s="15" t="s">
        <v>55</v>
      </c>
      <c r="G399" s="15" t="s">
        <v>1321</v>
      </c>
      <c r="H399" s="15" t="s">
        <v>1322</v>
      </c>
      <c r="I399" s="15" t="s">
        <v>76</v>
      </c>
      <c r="J399" s="15" t="s">
        <v>60</v>
      </c>
      <c r="K399" s="15" t="s">
        <v>22</v>
      </c>
      <c r="L399" s="15" t="str">
        <f t="array" ref="L399">_xlfn.XLOOKUP(M399,reference_province_to_city!$A$2:$A$11,reference_province_to_city!$B$2:$B$11)</f>
        <v>Surabaya</v>
      </c>
      <c r="M399" s="15" t="s">
        <v>20</v>
      </c>
      <c r="N399" s="15">
        <v>60231.0</v>
      </c>
      <c r="O399" s="15">
        <f t="array" ref="O399">_xlfn.XLOOKUP(M399,reference_postal_code!$B$2:$B$11,reference_postal_code!$A$2:$A$11)</f>
        <v>60231</v>
      </c>
      <c r="P399" s="15" t="s">
        <v>166</v>
      </c>
      <c r="Q399" s="15" t="s">
        <v>1323</v>
      </c>
      <c r="R399" s="15" t="s">
        <v>65</v>
      </c>
      <c r="S399" s="15" t="s">
        <v>93</v>
      </c>
      <c r="T399" s="15" t="s">
        <v>1324</v>
      </c>
      <c r="U399" s="28">
        <v>321000.0</v>
      </c>
      <c r="V399" s="15">
        <v>5.0</v>
      </c>
      <c r="W399" s="31">
        <v>0.0</v>
      </c>
      <c r="X399" s="28">
        <v>93090.0</v>
      </c>
    </row>
    <row r="400" ht="15.75" customHeight="1">
      <c r="A400" s="15">
        <v>2616.0</v>
      </c>
      <c r="B400" s="15" t="s">
        <v>1325</v>
      </c>
      <c r="C400" s="18">
        <v>41755.0</v>
      </c>
      <c r="D400" s="18">
        <v>41762.0</v>
      </c>
      <c r="E400" s="18">
        <f t="shared" si="1"/>
        <v>41762</v>
      </c>
      <c r="F400" s="15" t="s">
        <v>55</v>
      </c>
      <c r="G400" s="15" t="s">
        <v>1326</v>
      </c>
      <c r="H400" s="15" t="s">
        <v>1327</v>
      </c>
      <c r="I400" s="15" t="s">
        <v>128</v>
      </c>
      <c r="J400" s="15" t="s">
        <v>60</v>
      </c>
      <c r="K400" s="15" t="s">
        <v>17</v>
      </c>
      <c r="L400" s="15" t="str">
        <f t="array" ref="L400">_xlfn.XLOOKUP(M400,reference_province_to_city!$A$2:$A$11,reference_province_to_city!$B$2:$B$11)</f>
        <v>Semarang</v>
      </c>
      <c r="M400" s="15" t="s">
        <v>15</v>
      </c>
      <c r="N400" s="15">
        <v>50111.0</v>
      </c>
      <c r="O400" s="15">
        <f t="array" ref="O400">_xlfn.XLOOKUP(M400,reference_postal_code!$B$2:$B$11,reference_postal_code!$A$2:$A$11)</f>
        <v>50111</v>
      </c>
      <c r="P400" s="15" t="s">
        <v>77</v>
      </c>
      <c r="Q400" s="15" t="s">
        <v>1328</v>
      </c>
      <c r="R400" s="15" t="s">
        <v>65</v>
      </c>
      <c r="S400" s="15" t="s">
        <v>83</v>
      </c>
      <c r="T400" s="15" t="s">
        <v>1329</v>
      </c>
      <c r="U400" s="28">
        <v>274320.0</v>
      </c>
      <c r="V400" s="15">
        <v>6.0</v>
      </c>
      <c r="W400" s="31">
        <v>0.2</v>
      </c>
      <c r="X400" s="28">
        <v>85725.0</v>
      </c>
    </row>
    <row r="401" ht="15.75" customHeight="1">
      <c r="A401" s="15">
        <v>2615.0</v>
      </c>
      <c r="B401" s="15" t="s">
        <v>1325</v>
      </c>
      <c r="C401" s="18">
        <v>41755.0</v>
      </c>
      <c r="D401" s="18">
        <v>41762.0</v>
      </c>
      <c r="E401" s="18">
        <f t="shared" si="1"/>
        <v>41762</v>
      </c>
      <c r="F401" s="15" t="s">
        <v>55</v>
      </c>
      <c r="G401" s="15" t="s">
        <v>1326</v>
      </c>
      <c r="H401" s="15" t="s">
        <v>1327</v>
      </c>
      <c r="I401" s="15" t="s">
        <v>128</v>
      </c>
      <c r="J401" s="15" t="s">
        <v>60</v>
      </c>
      <c r="K401" s="15" t="s">
        <v>17</v>
      </c>
      <c r="L401" s="15" t="str">
        <f t="array" ref="L401">_xlfn.XLOOKUP(M401,reference_province_to_city!$A$2:$A$11,reference_province_to_city!$B$2:$B$11)</f>
        <v>Semarang</v>
      </c>
      <c r="M401" s="15" t="s">
        <v>15</v>
      </c>
      <c r="N401" s="15">
        <v>50111.0</v>
      </c>
      <c r="O401" s="15">
        <f t="array" ref="O401">_xlfn.XLOOKUP(M401,reference_postal_code!$B$2:$B$11,reference_postal_code!$A$2:$A$11)</f>
        <v>50111</v>
      </c>
      <c r="P401" s="15" t="s">
        <v>77</v>
      </c>
      <c r="Q401" s="15" t="s">
        <v>1330</v>
      </c>
      <c r="R401" s="15" t="s">
        <v>106</v>
      </c>
      <c r="S401" s="15" t="s">
        <v>107</v>
      </c>
      <c r="T401" s="15" t="s">
        <v>1331</v>
      </c>
      <c r="U401" s="28">
        <v>3454200.0</v>
      </c>
      <c r="V401" s="15">
        <v>3.0</v>
      </c>
      <c r="W401" s="31">
        <v>0.2</v>
      </c>
      <c r="X401" s="28">
        <v>345420.0</v>
      </c>
    </row>
    <row r="402" ht="15.75" customHeight="1">
      <c r="A402" s="15">
        <v>7198.0</v>
      </c>
      <c r="B402" s="15" t="s">
        <v>1320</v>
      </c>
      <c r="C402" s="18">
        <v>41755.0</v>
      </c>
      <c r="D402" s="18">
        <v>41759.0</v>
      </c>
      <c r="E402" s="18">
        <f t="shared" si="1"/>
        <v>41759</v>
      </c>
      <c r="F402" s="15" t="s">
        <v>55</v>
      </c>
      <c r="G402" s="15" t="s">
        <v>1321</v>
      </c>
      <c r="H402" s="15" t="s">
        <v>1322</v>
      </c>
      <c r="I402" s="15" t="s">
        <v>76</v>
      </c>
      <c r="J402" s="15" t="s">
        <v>60</v>
      </c>
      <c r="K402" s="15" t="s">
        <v>22</v>
      </c>
      <c r="L402" s="15" t="str">
        <f t="array" ref="L402">_xlfn.XLOOKUP(M402,reference_province_to_city!$A$2:$A$11,reference_province_to_city!$B$2:$B$11)</f>
        <v>Surabaya</v>
      </c>
      <c r="M402" s="15" t="s">
        <v>20</v>
      </c>
      <c r="N402" s="15">
        <v>60231.0</v>
      </c>
      <c r="O402" s="15">
        <f t="array" ref="O402">_xlfn.XLOOKUP(M402,reference_postal_code!$B$2:$B$11,reference_postal_code!$A$2:$A$11)</f>
        <v>60231</v>
      </c>
      <c r="P402" s="15" t="s">
        <v>166</v>
      </c>
      <c r="Q402" s="15" t="s">
        <v>565</v>
      </c>
      <c r="R402" s="15" t="s">
        <v>65</v>
      </c>
      <c r="S402" s="15" t="s">
        <v>79</v>
      </c>
      <c r="T402" s="15" t="s">
        <v>566</v>
      </c>
      <c r="U402" s="28">
        <v>189000.0</v>
      </c>
      <c r="V402" s="15">
        <v>2.0</v>
      </c>
      <c r="W402" s="31">
        <v>0.0</v>
      </c>
      <c r="X402" s="28">
        <v>86940.0</v>
      </c>
    </row>
    <row r="403" ht="15.75" customHeight="1">
      <c r="A403" s="15">
        <v>1775.0</v>
      </c>
      <c r="B403" s="15" t="s">
        <v>1332</v>
      </c>
      <c r="C403" s="18">
        <v>41757.0</v>
      </c>
      <c r="D403" s="18">
        <v>41762.0</v>
      </c>
      <c r="E403" s="18">
        <f t="shared" si="1"/>
        <v>41762</v>
      </c>
      <c r="F403" s="15" t="s">
        <v>55</v>
      </c>
      <c r="G403" s="15" t="s">
        <v>1333</v>
      </c>
      <c r="H403" s="15" t="s">
        <v>1334</v>
      </c>
      <c r="I403" s="15" t="s">
        <v>128</v>
      </c>
      <c r="J403" s="15" t="s">
        <v>60</v>
      </c>
      <c r="K403" s="15" t="s">
        <v>14</v>
      </c>
      <c r="L403" s="15" t="str">
        <f t="array" ref="L403">_xlfn.XLOOKUP(M403,reference_province_to_city!$A$2:$A$11,reference_province_to_city!$B$2:$B$11)</f>
        <v>Bandung</v>
      </c>
      <c r="M403" s="15" t="s">
        <v>12</v>
      </c>
      <c r="N403" s="15">
        <v>40111.0</v>
      </c>
      <c r="O403" s="15">
        <f t="array" ref="O403">_xlfn.XLOOKUP(M403,reference_postal_code!$B$2:$B$11,reference_postal_code!$A$2:$A$11)</f>
        <v>40111</v>
      </c>
      <c r="P403" s="15" t="s">
        <v>117</v>
      </c>
      <c r="Q403" s="15" t="s">
        <v>1335</v>
      </c>
      <c r="R403" s="15" t="s">
        <v>65</v>
      </c>
      <c r="S403" s="15" t="s">
        <v>87</v>
      </c>
      <c r="T403" s="15" t="s">
        <v>1336</v>
      </c>
      <c r="U403" s="28">
        <v>7464150.0</v>
      </c>
      <c r="V403" s="15">
        <v>9.0</v>
      </c>
      <c r="W403" s="31">
        <v>0.0</v>
      </c>
      <c r="X403" s="28">
        <v>1940679.0</v>
      </c>
    </row>
    <row r="404" ht="15.75" customHeight="1">
      <c r="A404" s="15">
        <v>8921.0</v>
      </c>
      <c r="B404" s="15" t="s">
        <v>1337</v>
      </c>
      <c r="C404" s="18">
        <v>41757.0</v>
      </c>
      <c r="D404" s="18">
        <v>41762.0</v>
      </c>
      <c r="E404" s="18">
        <f t="shared" si="1"/>
        <v>41762</v>
      </c>
      <c r="F404" s="15" t="s">
        <v>55</v>
      </c>
      <c r="G404" s="15" t="s">
        <v>1338</v>
      </c>
      <c r="H404" s="15" t="s">
        <v>1339</v>
      </c>
      <c r="I404" s="15" t="s">
        <v>128</v>
      </c>
      <c r="J404" s="15" t="s">
        <v>60</v>
      </c>
      <c r="K404" s="15" t="s">
        <v>28</v>
      </c>
      <c r="L404" s="15" t="str">
        <f t="array" ref="L404">_xlfn.XLOOKUP(M404,reference_province_to_city!$A$2:$A$11,reference_province_to_city!$B$2:$B$11)</f>
        <v>Medan</v>
      </c>
      <c r="M404" s="15" t="s">
        <v>11</v>
      </c>
      <c r="N404" s="15">
        <v>20111.0</v>
      </c>
      <c r="O404" s="15">
        <f t="array" ref="O404">_xlfn.XLOOKUP(M404,reference_postal_code!$B$2:$B$11,reference_postal_code!$A$2:$A$11)</f>
        <v>20111</v>
      </c>
      <c r="P404" s="15" t="s">
        <v>77</v>
      </c>
      <c r="Q404" s="15" t="s">
        <v>446</v>
      </c>
      <c r="R404" s="15" t="s">
        <v>110</v>
      </c>
      <c r="S404" s="15" t="s">
        <v>149</v>
      </c>
      <c r="T404" s="15" t="s">
        <v>447</v>
      </c>
      <c r="U404" s="28">
        <v>2399700.0</v>
      </c>
      <c r="V404" s="15">
        <v>2.0</v>
      </c>
      <c r="W404" s="31">
        <v>0.0</v>
      </c>
      <c r="X404" s="28">
        <v>863892.0</v>
      </c>
    </row>
    <row r="405" ht="15.75" customHeight="1">
      <c r="A405" s="15">
        <v>1777.0</v>
      </c>
      <c r="B405" s="15" t="s">
        <v>1332</v>
      </c>
      <c r="C405" s="18">
        <v>41757.0</v>
      </c>
      <c r="D405" s="18">
        <v>41762.0</v>
      </c>
      <c r="E405" s="18">
        <f t="shared" si="1"/>
        <v>41762</v>
      </c>
      <c r="F405" s="15" t="s">
        <v>55</v>
      </c>
      <c r="G405" s="15" t="s">
        <v>1333</v>
      </c>
      <c r="H405" s="15" t="s">
        <v>1334</v>
      </c>
      <c r="I405" s="15" t="s">
        <v>128</v>
      </c>
      <c r="J405" s="15" t="s">
        <v>60</v>
      </c>
      <c r="K405" s="15" t="s">
        <v>14</v>
      </c>
      <c r="L405" s="15" t="str">
        <f t="array" ref="L405">_xlfn.XLOOKUP(M405,reference_province_to_city!$A$2:$A$11,reference_province_to_city!$B$2:$B$11)</f>
        <v>Bandung</v>
      </c>
      <c r="M405" s="15" t="s">
        <v>12</v>
      </c>
      <c r="N405" s="15">
        <v>40111.0</v>
      </c>
      <c r="O405" s="15">
        <f t="array" ref="O405">_xlfn.XLOOKUP(M405,reference_postal_code!$B$2:$B$11,reference_postal_code!$A$2:$A$11)</f>
        <v>40111</v>
      </c>
      <c r="P405" s="15" t="s">
        <v>117</v>
      </c>
      <c r="Q405" s="15" t="s">
        <v>1340</v>
      </c>
      <c r="R405" s="15" t="s">
        <v>65</v>
      </c>
      <c r="S405" s="15" t="s">
        <v>79</v>
      </c>
      <c r="T405" s="15" t="s">
        <v>1341</v>
      </c>
      <c r="U405" s="28">
        <v>47250.0</v>
      </c>
      <c r="V405" s="15">
        <v>1.0</v>
      </c>
      <c r="W405" s="31">
        <v>0.0</v>
      </c>
      <c r="X405" s="28">
        <v>22680.0</v>
      </c>
    </row>
    <row r="406" ht="15.75" customHeight="1">
      <c r="A406" s="15">
        <v>1776.0</v>
      </c>
      <c r="B406" s="15" t="s">
        <v>1332</v>
      </c>
      <c r="C406" s="18">
        <v>41757.0</v>
      </c>
      <c r="D406" s="18">
        <v>41762.0</v>
      </c>
      <c r="E406" s="18">
        <f t="shared" si="1"/>
        <v>41762</v>
      </c>
      <c r="F406" s="15" t="s">
        <v>55</v>
      </c>
      <c r="G406" s="15" t="s">
        <v>1333</v>
      </c>
      <c r="H406" s="15" t="s">
        <v>1334</v>
      </c>
      <c r="I406" s="15" t="s">
        <v>128</v>
      </c>
      <c r="J406" s="15" t="s">
        <v>60</v>
      </c>
      <c r="K406" s="15" t="s">
        <v>14</v>
      </c>
      <c r="L406" s="15" t="str">
        <f t="array" ref="L406">_xlfn.XLOOKUP(M406,reference_province_to_city!$A$2:$A$11,reference_province_to_city!$B$2:$B$11)</f>
        <v>Bandung</v>
      </c>
      <c r="M406" s="15" t="s">
        <v>12</v>
      </c>
      <c r="N406" s="15">
        <v>40111.0</v>
      </c>
      <c r="O406" s="15">
        <f t="array" ref="O406">_xlfn.XLOOKUP(M406,reference_postal_code!$B$2:$B$11,reference_postal_code!$A$2:$A$11)</f>
        <v>40111</v>
      </c>
      <c r="P406" s="15" t="s">
        <v>117</v>
      </c>
      <c r="Q406" s="15" t="s">
        <v>1342</v>
      </c>
      <c r="R406" s="15" t="s">
        <v>65</v>
      </c>
      <c r="S406" s="15" t="s">
        <v>93</v>
      </c>
      <c r="T406" s="15" t="s">
        <v>1343</v>
      </c>
      <c r="U406" s="28">
        <v>80100.0</v>
      </c>
      <c r="V406" s="15">
        <v>2.0</v>
      </c>
      <c r="W406" s="31">
        <v>0.0</v>
      </c>
      <c r="X406" s="28">
        <v>22428.0</v>
      </c>
    </row>
    <row r="407" ht="15.75" customHeight="1">
      <c r="A407" s="15">
        <v>3610.0</v>
      </c>
      <c r="B407" s="15" t="s">
        <v>1344</v>
      </c>
      <c r="C407" s="18">
        <v>41757.0</v>
      </c>
      <c r="D407" s="18">
        <v>41762.0</v>
      </c>
      <c r="E407" s="18">
        <f t="shared" si="1"/>
        <v>41762</v>
      </c>
      <c r="F407" s="15" t="s">
        <v>55</v>
      </c>
      <c r="G407" s="15" t="s">
        <v>1345</v>
      </c>
      <c r="H407" s="15" t="s">
        <v>1346</v>
      </c>
      <c r="I407" s="15" t="s">
        <v>128</v>
      </c>
      <c r="J407" s="15" t="s">
        <v>60</v>
      </c>
      <c r="K407" s="15" t="s">
        <v>33</v>
      </c>
      <c r="L407" s="15" t="str">
        <f t="array" ref="L407">_xlfn.XLOOKUP(M407,reference_province_to_city!$A$2:$A$11,reference_province_to_city!$B$2:$B$11)</f>
        <v>Makassar</v>
      </c>
      <c r="M407" s="15" t="s">
        <v>25</v>
      </c>
      <c r="N407" s="15">
        <v>90111.0</v>
      </c>
      <c r="O407" s="15">
        <f t="array" ref="O407">_xlfn.XLOOKUP(M407,reference_postal_code!$B$2:$B$11,reference_postal_code!$A$2:$A$11)</f>
        <v>90111</v>
      </c>
      <c r="P407" s="15" t="s">
        <v>63</v>
      </c>
      <c r="Q407" s="15" t="s">
        <v>1347</v>
      </c>
      <c r="R407" s="15" t="s">
        <v>65</v>
      </c>
      <c r="S407" s="15" t="s">
        <v>87</v>
      </c>
      <c r="T407" s="15" t="s">
        <v>1348</v>
      </c>
      <c r="U407" s="28">
        <v>406440.0</v>
      </c>
      <c r="V407" s="15">
        <v>3.0</v>
      </c>
      <c r="W407" s="31">
        <v>0.2</v>
      </c>
      <c r="X407" s="28">
        <v>30483.0</v>
      </c>
    </row>
    <row r="408" ht="15.75" customHeight="1">
      <c r="A408" s="15">
        <v>8452.0</v>
      </c>
      <c r="B408" s="15" t="s">
        <v>1349</v>
      </c>
      <c r="C408" s="18">
        <v>41757.0</v>
      </c>
      <c r="D408" s="18">
        <v>41759.0</v>
      </c>
      <c r="E408" s="18">
        <f t="shared" si="1"/>
        <v>41759</v>
      </c>
      <c r="F408" s="15" t="s">
        <v>125</v>
      </c>
      <c r="G408" s="15" t="s">
        <v>1350</v>
      </c>
      <c r="H408" s="15" t="s">
        <v>1351</v>
      </c>
      <c r="I408" s="15" t="s">
        <v>59</v>
      </c>
      <c r="J408" s="15" t="s">
        <v>60</v>
      </c>
      <c r="K408" s="15" t="s">
        <v>22</v>
      </c>
      <c r="L408" s="15" t="str">
        <f t="array" ref="L408">_xlfn.XLOOKUP(M408,reference_province_to_city!$A$2:$A$11,reference_province_to_city!$B$2:$B$11)</f>
        <v>Surabaya</v>
      </c>
      <c r="M408" s="15" t="s">
        <v>20</v>
      </c>
      <c r="N408" s="15">
        <v>60231.0</v>
      </c>
      <c r="O408" s="15">
        <f t="array" ref="O408">_xlfn.XLOOKUP(M408,reference_postal_code!$B$2:$B$11,reference_postal_code!$A$2:$A$11)</f>
        <v>60231</v>
      </c>
      <c r="P408" s="15" t="s">
        <v>166</v>
      </c>
      <c r="Q408" s="15" t="s">
        <v>1352</v>
      </c>
      <c r="R408" s="15" t="s">
        <v>110</v>
      </c>
      <c r="S408" s="15" t="s">
        <v>111</v>
      </c>
      <c r="T408" s="15" t="s">
        <v>1353</v>
      </c>
      <c r="U408" s="28">
        <v>2.51994E7</v>
      </c>
      <c r="V408" s="15">
        <v>5.0</v>
      </c>
      <c r="W408" s="31">
        <v>0.2</v>
      </c>
      <c r="X408" s="28">
        <v>1889955.0</v>
      </c>
    </row>
    <row r="409" ht="15.75" customHeight="1">
      <c r="A409" s="15">
        <v>1774.0</v>
      </c>
      <c r="B409" s="15" t="s">
        <v>1332</v>
      </c>
      <c r="C409" s="18">
        <v>41757.0</v>
      </c>
      <c r="D409" s="18">
        <v>41762.0</v>
      </c>
      <c r="E409" s="18">
        <f t="shared" si="1"/>
        <v>41762</v>
      </c>
      <c r="F409" s="15" t="s">
        <v>55</v>
      </c>
      <c r="G409" s="15" t="s">
        <v>1333</v>
      </c>
      <c r="H409" s="15" t="s">
        <v>1334</v>
      </c>
      <c r="I409" s="15" t="s">
        <v>128</v>
      </c>
      <c r="J409" s="15" t="s">
        <v>60</v>
      </c>
      <c r="K409" s="15" t="s">
        <v>14</v>
      </c>
      <c r="L409" s="15" t="str">
        <f t="array" ref="L409">_xlfn.XLOOKUP(M409,reference_province_to_city!$A$2:$A$11,reference_province_to_city!$B$2:$B$11)</f>
        <v>Bandung</v>
      </c>
      <c r="M409" s="15" t="s">
        <v>12</v>
      </c>
      <c r="N409" s="15">
        <v>40111.0</v>
      </c>
      <c r="O409" s="15">
        <f t="array" ref="O409">_xlfn.XLOOKUP(M409,reference_postal_code!$B$2:$B$11,reference_postal_code!$A$2:$A$11)</f>
        <v>40111</v>
      </c>
      <c r="P409" s="15" t="s">
        <v>117</v>
      </c>
      <c r="Q409" s="15" t="s">
        <v>1354</v>
      </c>
      <c r="R409" s="15" t="s">
        <v>65</v>
      </c>
      <c r="S409" s="15" t="s">
        <v>83</v>
      </c>
      <c r="T409" s="15" t="s">
        <v>1355</v>
      </c>
      <c r="U409" s="28">
        <v>312900.0</v>
      </c>
      <c r="V409" s="15">
        <v>2.0</v>
      </c>
      <c r="W409" s="31">
        <v>0.0</v>
      </c>
      <c r="X409" s="28">
        <v>140805.0</v>
      </c>
    </row>
    <row r="410" ht="15.75" customHeight="1">
      <c r="A410" s="15">
        <v>3609.0</v>
      </c>
      <c r="B410" s="15" t="s">
        <v>1344</v>
      </c>
      <c r="C410" s="18">
        <v>41757.0</v>
      </c>
      <c r="D410" s="18">
        <v>41762.0</v>
      </c>
      <c r="E410" s="18">
        <f t="shared" si="1"/>
        <v>41762</v>
      </c>
      <c r="F410" s="15" t="s">
        <v>55</v>
      </c>
      <c r="G410" s="15" t="s">
        <v>1345</v>
      </c>
      <c r="H410" s="15" t="s">
        <v>1346</v>
      </c>
      <c r="I410" s="15" t="s">
        <v>128</v>
      </c>
      <c r="J410" s="15" t="s">
        <v>60</v>
      </c>
      <c r="K410" s="15" t="s">
        <v>33</v>
      </c>
      <c r="L410" s="15" t="str">
        <f t="array" ref="L410">_xlfn.XLOOKUP(M410,reference_province_to_city!$A$2:$A$11,reference_province_to_city!$B$2:$B$11)</f>
        <v>Makassar</v>
      </c>
      <c r="M410" s="15" t="s">
        <v>25</v>
      </c>
      <c r="N410" s="15">
        <v>90111.0</v>
      </c>
      <c r="O410" s="15">
        <f t="array" ref="O410">_xlfn.XLOOKUP(M410,reference_postal_code!$B$2:$B$11,reference_postal_code!$A$2:$A$11)</f>
        <v>90111</v>
      </c>
      <c r="P410" s="15" t="s">
        <v>63</v>
      </c>
      <c r="Q410" s="15" t="s">
        <v>1356</v>
      </c>
      <c r="R410" s="15" t="s">
        <v>65</v>
      </c>
      <c r="S410" s="15" t="s">
        <v>79</v>
      </c>
      <c r="T410" s="15" t="s">
        <v>1357</v>
      </c>
      <c r="U410" s="28">
        <v>103680.0</v>
      </c>
      <c r="V410" s="15">
        <v>3.0</v>
      </c>
      <c r="W410" s="31">
        <v>0.2</v>
      </c>
      <c r="X410" s="28">
        <v>37584.0</v>
      </c>
    </row>
    <row r="411" ht="15.75" customHeight="1">
      <c r="A411" s="15">
        <v>3611.0</v>
      </c>
      <c r="B411" s="15" t="s">
        <v>1344</v>
      </c>
      <c r="C411" s="18">
        <v>41757.0</v>
      </c>
      <c r="D411" s="18">
        <v>41762.0</v>
      </c>
      <c r="E411" s="18">
        <f t="shared" si="1"/>
        <v>41762</v>
      </c>
      <c r="F411" s="15" t="s">
        <v>55</v>
      </c>
      <c r="G411" s="15" t="s">
        <v>1345</v>
      </c>
      <c r="H411" s="15" t="s">
        <v>1346</v>
      </c>
      <c r="I411" s="15" t="s">
        <v>128</v>
      </c>
      <c r="J411" s="15" t="s">
        <v>60</v>
      </c>
      <c r="K411" s="15" t="s">
        <v>33</v>
      </c>
      <c r="L411" s="15" t="str">
        <f t="array" ref="L411">_xlfn.XLOOKUP(M411,reference_province_to_city!$A$2:$A$11,reference_province_to_city!$B$2:$B$11)</f>
        <v>Makassar</v>
      </c>
      <c r="M411" s="15" t="s">
        <v>25</v>
      </c>
      <c r="N411" s="15">
        <v>90111.0</v>
      </c>
      <c r="O411" s="15">
        <f t="array" ref="O411">_xlfn.XLOOKUP(M411,reference_postal_code!$B$2:$B$11,reference_postal_code!$A$2:$A$11)</f>
        <v>90111</v>
      </c>
      <c r="P411" s="15" t="s">
        <v>63</v>
      </c>
      <c r="Q411" s="15" t="s">
        <v>1358</v>
      </c>
      <c r="R411" s="15" t="s">
        <v>65</v>
      </c>
      <c r="S411" s="15" t="s">
        <v>87</v>
      </c>
      <c r="T411" s="15" t="s">
        <v>1359</v>
      </c>
      <c r="U411" s="28">
        <v>2663520.0</v>
      </c>
      <c r="V411" s="15">
        <v>2.0</v>
      </c>
      <c r="W411" s="31">
        <v>0.2</v>
      </c>
      <c r="X411" s="28">
        <v>-565998.0</v>
      </c>
    </row>
    <row r="412" ht="15.75" customHeight="1">
      <c r="A412" s="15">
        <v>885.0</v>
      </c>
      <c r="B412" s="15" t="s">
        <v>1360</v>
      </c>
      <c r="C412" s="18">
        <v>41758.0</v>
      </c>
      <c r="D412" s="18">
        <v>41763.0</v>
      </c>
      <c r="E412" s="18">
        <f t="shared" si="1"/>
        <v>41763</v>
      </c>
      <c r="F412" s="15" t="s">
        <v>55</v>
      </c>
      <c r="G412" s="15" t="s">
        <v>1361</v>
      </c>
      <c r="H412" s="15" t="s">
        <v>1362</v>
      </c>
      <c r="I412" s="15" t="s">
        <v>59</v>
      </c>
      <c r="J412" s="15" t="s">
        <v>60</v>
      </c>
      <c r="K412" s="15" t="s">
        <v>524</v>
      </c>
      <c r="L412" s="15" t="str">
        <f t="array" ref="L412">_xlfn.XLOOKUP(M412,reference_province_to_city!$A$2:$A$11,reference_province_to_city!$B$2:$B$11)</f>
        <v>Balikpapan</v>
      </c>
      <c r="M412" s="15" t="s">
        <v>21</v>
      </c>
      <c r="N412" s="15">
        <v>76114.0</v>
      </c>
      <c r="O412" s="15">
        <f t="array" ref="O412">_xlfn.XLOOKUP(M412,reference_postal_code!$B$2:$B$11,reference_postal_code!$A$2:$A$11)</f>
        <v>76114</v>
      </c>
      <c r="P412" s="15" t="s">
        <v>166</v>
      </c>
      <c r="Q412" s="15" t="s">
        <v>1363</v>
      </c>
      <c r="R412" s="15" t="s">
        <v>106</v>
      </c>
      <c r="S412" s="15" t="s">
        <v>139</v>
      </c>
      <c r="T412" s="15" t="s">
        <v>1364</v>
      </c>
      <c r="U412" s="28">
        <v>261900.0</v>
      </c>
      <c r="V412" s="15">
        <v>2.0</v>
      </c>
      <c r="W412" s="31">
        <v>0.0</v>
      </c>
      <c r="X412" s="28">
        <v>89046.0</v>
      </c>
    </row>
    <row r="413" ht="15.75" customHeight="1">
      <c r="A413" s="15">
        <v>8267.0</v>
      </c>
      <c r="B413" s="15" t="s">
        <v>1365</v>
      </c>
      <c r="C413" s="18">
        <v>41758.0</v>
      </c>
      <c r="D413" s="18">
        <v>41763.0</v>
      </c>
      <c r="E413" s="18">
        <f t="shared" si="1"/>
        <v>41763</v>
      </c>
      <c r="F413" s="15" t="s">
        <v>55</v>
      </c>
      <c r="G413" s="15" t="s">
        <v>1366</v>
      </c>
      <c r="H413" s="15" t="s">
        <v>1367</v>
      </c>
      <c r="I413" s="15" t="s">
        <v>59</v>
      </c>
      <c r="J413" s="15" t="s">
        <v>60</v>
      </c>
      <c r="K413" s="15" t="s">
        <v>26</v>
      </c>
      <c r="L413" s="15" t="str">
        <f t="array" ref="L413">_xlfn.XLOOKUP(M413,reference_province_to_city!$A$2:$A$11,reference_province_to_city!$B$2:$B$11)</f>
        <v>Denpasar</v>
      </c>
      <c r="M413" s="15" t="s">
        <v>24</v>
      </c>
      <c r="N413" s="15">
        <v>80231.0</v>
      </c>
      <c r="O413" s="15">
        <f t="array" ref="O413">_xlfn.XLOOKUP(M413,reference_postal_code!$B$2:$B$11,reference_postal_code!$A$2:$A$11)</f>
        <v>80231</v>
      </c>
      <c r="P413" s="15" t="s">
        <v>63</v>
      </c>
      <c r="Q413" s="15" t="s">
        <v>1368</v>
      </c>
      <c r="R413" s="15" t="s">
        <v>110</v>
      </c>
      <c r="S413" s="15" t="s">
        <v>111</v>
      </c>
      <c r="T413" s="15" t="s">
        <v>1369</v>
      </c>
      <c r="U413" s="28">
        <v>299700.0</v>
      </c>
      <c r="V413" s="15">
        <v>2.0</v>
      </c>
      <c r="W413" s="31">
        <v>0.0</v>
      </c>
      <c r="X413" s="28">
        <v>77922.0</v>
      </c>
    </row>
    <row r="414" ht="15.75" customHeight="1">
      <c r="A414" s="15">
        <v>2891.0</v>
      </c>
      <c r="B414" s="15" t="s">
        <v>1370</v>
      </c>
      <c r="C414" s="18">
        <v>41758.0</v>
      </c>
      <c r="D414" s="18">
        <v>41760.0</v>
      </c>
      <c r="E414" s="18">
        <f t="shared" si="1"/>
        <v>41760</v>
      </c>
      <c r="F414" s="15" t="s">
        <v>114</v>
      </c>
      <c r="G414" s="15" t="s">
        <v>1371</v>
      </c>
      <c r="H414" s="15" t="s">
        <v>1372</v>
      </c>
      <c r="I414" s="15" t="s">
        <v>59</v>
      </c>
      <c r="J414" s="15" t="s">
        <v>60</v>
      </c>
      <c r="K414" s="15" t="s">
        <v>31</v>
      </c>
      <c r="L414" s="15" t="str">
        <f t="array" ref="L414">_xlfn.XLOOKUP(M414,reference_province_to_city!$A$2:$A$11,reference_province_to_city!$B$2:$B$11)</f>
        <v>Balikpapan</v>
      </c>
      <c r="M414" s="15" t="s">
        <v>21</v>
      </c>
      <c r="N414" s="15">
        <v>76114.0</v>
      </c>
      <c r="O414" s="15">
        <f t="array" ref="O414">_xlfn.XLOOKUP(M414,reference_postal_code!$B$2:$B$11,reference_postal_code!$A$2:$A$11)</f>
        <v>76114</v>
      </c>
      <c r="P414" s="15" t="s">
        <v>166</v>
      </c>
      <c r="Q414" s="15" t="s">
        <v>952</v>
      </c>
      <c r="R414" s="15" t="s">
        <v>106</v>
      </c>
      <c r="S414" s="15" t="s">
        <v>107</v>
      </c>
      <c r="T414" s="15" t="s">
        <v>953</v>
      </c>
      <c r="U414" s="28">
        <v>779400.0</v>
      </c>
      <c r="V414" s="15">
        <v>2.0</v>
      </c>
      <c r="W414" s="31">
        <v>0.0</v>
      </c>
      <c r="X414" s="28">
        <v>194850.0</v>
      </c>
    </row>
    <row r="415" ht="15.75" customHeight="1">
      <c r="A415" s="15">
        <v>6375.0</v>
      </c>
      <c r="B415" s="15" t="s">
        <v>1373</v>
      </c>
      <c r="C415" s="18">
        <v>41758.0</v>
      </c>
      <c r="D415" s="18">
        <v>41762.0</v>
      </c>
      <c r="E415" s="18">
        <f t="shared" si="1"/>
        <v>41762</v>
      </c>
      <c r="F415" s="15" t="s">
        <v>55</v>
      </c>
      <c r="G415" s="15" t="s">
        <v>1374</v>
      </c>
      <c r="H415" s="15" t="s">
        <v>1375</v>
      </c>
      <c r="I415" s="15" t="s">
        <v>128</v>
      </c>
      <c r="J415" s="15" t="s">
        <v>60</v>
      </c>
      <c r="K415" s="15" t="s">
        <v>17</v>
      </c>
      <c r="L415" s="15" t="str">
        <f t="array" ref="L415">_xlfn.XLOOKUP(M415,reference_province_to_city!$A$2:$A$11,reference_province_to_city!$B$2:$B$11)</f>
        <v>Semarang</v>
      </c>
      <c r="M415" s="15" t="s">
        <v>15</v>
      </c>
      <c r="N415" s="15">
        <v>50111.0</v>
      </c>
      <c r="O415" s="15">
        <f t="array" ref="O415">_xlfn.XLOOKUP(M415,reference_postal_code!$B$2:$B$11,reference_postal_code!$A$2:$A$11)</f>
        <v>50111</v>
      </c>
      <c r="P415" s="15" t="s">
        <v>77</v>
      </c>
      <c r="Q415" s="15" t="s">
        <v>1376</v>
      </c>
      <c r="R415" s="15" t="s">
        <v>106</v>
      </c>
      <c r="S415" s="15" t="s">
        <v>107</v>
      </c>
      <c r="T415" s="15" t="s">
        <v>1377</v>
      </c>
      <c r="U415" s="28">
        <v>8423760.0</v>
      </c>
      <c r="V415" s="15">
        <v>2.0</v>
      </c>
      <c r="W415" s="31">
        <v>0.2</v>
      </c>
      <c r="X415" s="28">
        <v>1052970.0</v>
      </c>
    </row>
    <row r="416" ht="15.75" customHeight="1">
      <c r="A416" s="15">
        <v>6376.0</v>
      </c>
      <c r="B416" s="15" t="s">
        <v>1373</v>
      </c>
      <c r="C416" s="18">
        <v>41758.0</v>
      </c>
      <c r="D416" s="18">
        <v>41762.0</v>
      </c>
      <c r="E416" s="18">
        <f t="shared" si="1"/>
        <v>41762</v>
      </c>
      <c r="F416" s="15" t="s">
        <v>55</v>
      </c>
      <c r="G416" s="15" t="s">
        <v>1374</v>
      </c>
      <c r="H416" s="15" t="s">
        <v>1375</v>
      </c>
      <c r="I416" s="15" t="s">
        <v>128</v>
      </c>
      <c r="J416" s="15" t="s">
        <v>60</v>
      </c>
      <c r="K416" s="15" t="s">
        <v>17</v>
      </c>
      <c r="L416" s="15" t="str">
        <f t="array" ref="L416">_xlfn.XLOOKUP(M416,reference_province_to_city!$A$2:$A$11,reference_province_to_city!$B$2:$B$11)</f>
        <v>Semarang</v>
      </c>
      <c r="M416" s="15" t="s">
        <v>15</v>
      </c>
      <c r="N416" s="15">
        <v>50111.0</v>
      </c>
      <c r="O416" s="15">
        <f t="array" ref="O416">_xlfn.XLOOKUP(M416,reference_postal_code!$B$2:$B$11,reference_postal_code!$A$2:$A$11)</f>
        <v>50111</v>
      </c>
      <c r="P416" s="15" t="s">
        <v>77</v>
      </c>
      <c r="Q416" s="15" t="s">
        <v>1378</v>
      </c>
      <c r="R416" s="15" t="s">
        <v>65</v>
      </c>
      <c r="S416" s="15" t="s">
        <v>87</v>
      </c>
      <c r="T416" s="15" t="s">
        <v>1379</v>
      </c>
      <c r="U416" s="28">
        <v>1498800.0</v>
      </c>
      <c r="V416" s="15">
        <v>5.0</v>
      </c>
      <c r="W416" s="31">
        <v>0.2</v>
      </c>
      <c r="X416" s="28">
        <v>-18735.0</v>
      </c>
    </row>
    <row r="417" ht="15.75" customHeight="1">
      <c r="A417" s="15">
        <v>2892.0</v>
      </c>
      <c r="B417" s="15" t="s">
        <v>1370</v>
      </c>
      <c r="C417" s="18">
        <v>41758.0</v>
      </c>
      <c r="D417" s="18">
        <v>41760.0</v>
      </c>
      <c r="E417" s="18">
        <f t="shared" si="1"/>
        <v>41760</v>
      </c>
      <c r="F417" s="15" t="s">
        <v>114</v>
      </c>
      <c r="G417" s="15" t="s">
        <v>1371</v>
      </c>
      <c r="H417" s="15" t="s">
        <v>1372</v>
      </c>
      <c r="I417" s="15" t="s">
        <v>59</v>
      </c>
      <c r="J417" s="15" t="s">
        <v>60</v>
      </c>
      <c r="K417" s="15" t="s">
        <v>31</v>
      </c>
      <c r="L417" s="15" t="str">
        <f t="array" ref="L417">_xlfn.XLOOKUP(M417,reference_province_to_city!$A$2:$A$11,reference_province_to_city!$B$2:$B$11)</f>
        <v>Balikpapan</v>
      </c>
      <c r="M417" s="15" t="s">
        <v>21</v>
      </c>
      <c r="N417" s="15">
        <v>76114.0</v>
      </c>
      <c r="O417" s="15">
        <f t="array" ref="O417">_xlfn.XLOOKUP(M417,reference_postal_code!$B$2:$B$11,reference_postal_code!$A$2:$A$11)</f>
        <v>76114</v>
      </c>
      <c r="P417" s="15" t="s">
        <v>166</v>
      </c>
      <c r="Q417" s="15" t="s">
        <v>733</v>
      </c>
      <c r="R417" s="15" t="s">
        <v>65</v>
      </c>
      <c r="S417" s="15" t="s">
        <v>83</v>
      </c>
      <c r="T417" s="15" t="s">
        <v>734</v>
      </c>
      <c r="U417" s="28">
        <v>269100.0</v>
      </c>
      <c r="V417" s="15">
        <v>3.0</v>
      </c>
      <c r="W417" s="31">
        <v>0.0</v>
      </c>
      <c r="X417" s="28">
        <v>129168.0</v>
      </c>
    </row>
    <row r="418" ht="15.75" customHeight="1">
      <c r="A418" s="15">
        <v>8636.0</v>
      </c>
      <c r="B418" s="15" t="s">
        <v>1380</v>
      </c>
      <c r="C418" s="18">
        <v>41759.0</v>
      </c>
      <c r="D418" s="18">
        <v>41761.0</v>
      </c>
      <c r="E418" s="18">
        <f t="shared" si="1"/>
        <v>41761</v>
      </c>
      <c r="F418" s="15" t="s">
        <v>125</v>
      </c>
      <c r="G418" s="15" t="s">
        <v>1381</v>
      </c>
      <c r="H418" s="15" t="s">
        <v>1382</v>
      </c>
      <c r="I418" s="15" t="s">
        <v>59</v>
      </c>
      <c r="J418" s="15" t="s">
        <v>60</v>
      </c>
      <c r="K418" s="15" t="s">
        <v>33</v>
      </c>
      <c r="L418" s="15" t="str">
        <f t="array" ref="L418">_xlfn.XLOOKUP(M418,reference_province_to_city!$A$2:$A$11,reference_province_to_city!$B$2:$B$11)</f>
        <v>Makassar</v>
      </c>
      <c r="M418" s="15" t="s">
        <v>25</v>
      </c>
      <c r="N418" s="15">
        <v>90111.0</v>
      </c>
      <c r="O418" s="15">
        <f t="array" ref="O418">_xlfn.XLOOKUP(M418,reference_postal_code!$B$2:$B$11,reference_postal_code!$A$2:$A$11)</f>
        <v>90111</v>
      </c>
      <c r="P418" s="15" t="s">
        <v>63</v>
      </c>
      <c r="Q418" s="15" t="s">
        <v>1383</v>
      </c>
      <c r="R418" s="15" t="s">
        <v>65</v>
      </c>
      <c r="S418" s="15" t="s">
        <v>93</v>
      </c>
      <c r="T418" s="15" t="s">
        <v>1384</v>
      </c>
      <c r="U418" s="28">
        <v>2624250.0</v>
      </c>
      <c r="V418" s="15">
        <v>5.0</v>
      </c>
      <c r="W418" s="31">
        <v>0.0</v>
      </c>
      <c r="X418" s="28">
        <v>682305.0</v>
      </c>
    </row>
    <row r="419" ht="15.75" customHeight="1">
      <c r="A419" s="15">
        <v>5005.0</v>
      </c>
      <c r="B419" s="15" t="s">
        <v>1385</v>
      </c>
      <c r="C419" s="18">
        <v>41759.0</v>
      </c>
      <c r="D419" s="18">
        <v>41761.0</v>
      </c>
      <c r="E419" s="18">
        <f t="shared" si="1"/>
        <v>41761</v>
      </c>
      <c r="F419" s="15" t="s">
        <v>114</v>
      </c>
      <c r="G419" s="15" t="s">
        <v>489</v>
      </c>
      <c r="H419" s="15" t="s">
        <v>490</v>
      </c>
      <c r="I419" s="15" t="s">
        <v>59</v>
      </c>
      <c r="J419" s="15" t="s">
        <v>60</v>
      </c>
      <c r="K419" s="15" t="s">
        <v>22</v>
      </c>
      <c r="L419" s="15" t="str">
        <f t="array" ref="L419">_xlfn.XLOOKUP(M419,reference_province_to_city!$A$2:$A$11,reference_province_to_city!$B$2:$B$11)</f>
        <v>Surabaya</v>
      </c>
      <c r="M419" s="15" t="s">
        <v>20</v>
      </c>
      <c r="N419" s="15">
        <v>60231.0</v>
      </c>
      <c r="O419" s="15">
        <f t="array" ref="O419">_xlfn.XLOOKUP(M419,reference_postal_code!$B$2:$B$11,reference_postal_code!$A$2:$A$11)</f>
        <v>60231</v>
      </c>
      <c r="P419" s="15" t="s">
        <v>166</v>
      </c>
      <c r="Q419" s="15" t="s">
        <v>1386</v>
      </c>
      <c r="R419" s="15" t="s">
        <v>110</v>
      </c>
      <c r="S419" s="15" t="s">
        <v>149</v>
      </c>
      <c r="T419" s="15" t="s">
        <v>403</v>
      </c>
      <c r="U419" s="28">
        <v>716850.0</v>
      </c>
      <c r="V419" s="15">
        <v>3.0</v>
      </c>
      <c r="W419" s="31">
        <v>0.0</v>
      </c>
      <c r="X419" s="28">
        <v>243729.0</v>
      </c>
    </row>
    <row r="420" ht="15.75" customHeight="1">
      <c r="A420" s="15">
        <v>8637.0</v>
      </c>
      <c r="B420" s="15" t="s">
        <v>1380</v>
      </c>
      <c r="C420" s="18">
        <v>41759.0</v>
      </c>
      <c r="D420" s="18">
        <v>41761.0</v>
      </c>
      <c r="E420" s="18">
        <f t="shared" si="1"/>
        <v>41761</v>
      </c>
      <c r="F420" s="15" t="s">
        <v>125</v>
      </c>
      <c r="G420" s="15" t="s">
        <v>1381</v>
      </c>
      <c r="H420" s="15" t="s">
        <v>1382</v>
      </c>
      <c r="I420" s="15" t="s">
        <v>59</v>
      </c>
      <c r="J420" s="15" t="s">
        <v>60</v>
      </c>
      <c r="K420" s="15" t="s">
        <v>33</v>
      </c>
      <c r="L420" s="15" t="str">
        <f t="array" ref="L420">_xlfn.XLOOKUP(M420,reference_province_to_city!$A$2:$A$11,reference_province_to_city!$B$2:$B$11)</f>
        <v>Makassar</v>
      </c>
      <c r="M420" s="15" t="s">
        <v>25</v>
      </c>
      <c r="N420" s="15">
        <v>90111.0</v>
      </c>
      <c r="O420" s="15">
        <f t="array" ref="O420">_xlfn.XLOOKUP(M420,reference_postal_code!$B$2:$B$11,reference_postal_code!$A$2:$A$11)</f>
        <v>90111</v>
      </c>
      <c r="P420" s="15" t="s">
        <v>63</v>
      </c>
      <c r="Q420" s="15" t="s">
        <v>858</v>
      </c>
      <c r="R420" s="15" t="s">
        <v>65</v>
      </c>
      <c r="S420" s="15" t="s">
        <v>87</v>
      </c>
      <c r="T420" s="15" t="s">
        <v>859</v>
      </c>
      <c r="U420" s="28">
        <v>1.239E7</v>
      </c>
      <c r="V420" s="15">
        <v>5.0</v>
      </c>
      <c r="W420" s="31">
        <v>0.0</v>
      </c>
      <c r="X420" s="28">
        <v>3221400.0</v>
      </c>
    </row>
    <row r="421" ht="15.75" customHeight="1">
      <c r="A421" s="15">
        <v>7037.0</v>
      </c>
      <c r="B421" s="15" t="s">
        <v>1387</v>
      </c>
      <c r="C421" s="18">
        <v>41761.0</v>
      </c>
      <c r="D421" s="18">
        <v>41763.0</v>
      </c>
      <c r="E421" s="18">
        <f t="shared" si="1"/>
        <v>41763</v>
      </c>
      <c r="F421" s="15" t="s">
        <v>114</v>
      </c>
      <c r="G421" s="15" t="s">
        <v>1388</v>
      </c>
      <c r="H421" s="15" t="s">
        <v>1389</v>
      </c>
      <c r="I421" s="15" t="s">
        <v>59</v>
      </c>
      <c r="J421" s="15" t="s">
        <v>60</v>
      </c>
      <c r="K421" s="15" t="s">
        <v>10</v>
      </c>
      <c r="L421" s="15" t="str">
        <f t="array" ref="L421">_xlfn.XLOOKUP(M421,reference_province_to_city!$A$2:$A$11,reference_province_to_city!$B$2:$B$11)</f>
        <v>Jakarta</v>
      </c>
      <c r="M421" s="15" t="s">
        <v>7</v>
      </c>
      <c r="N421" s="15">
        <v>10110.0</v>
      </c>
      <c r="O421" s="15">
        <f t="array" ref="O421">_xlfn.XLOOKUP(M421,reference_postal_code!$B$2:$B$11,reference_postal_code!$A$2:$A$11)</f>
        <v>10110</v>
      </c>
      <c r="P421" s="15" t="s">
        <v>117</v>
      </c>
      <c r="Q421" s="15" t="s">
        <v>1390</v>
      </c>
      <c r="R421" s="15" t="s">
        <v>110</v>
      </c>
      <c r="S421" s="15" t="s">
        <v>1391</v>
      </c>
      <c r="T421" s="15" t="s">
        <v>1392</v>
      </c>
      <c r="U421" s="28">
        <v>7199760.0</v>
      </c>
      <c r="V421" s="15">
        <v>2.0</v>
      </c>
      <c r="W421" s="31">
        <v>0.2</v>
      </c>
      <c r="X421" s="28">
        <v>1349955.0</v>
      </c>
    </row>
    <row r="422" ht="15.75" customHeight="1">
      <c r="A422" s="15">
        <v>5825.0</v>
      </c>
      <c r="B422" s="15" t="s">
        <v>1393</v>
      </c>
      <c r="C422" s="18">
        <v>41761.0</v>
      </c>
      <c r="D422" s="18">
        <v>41761.0</v>
      </c>
      <c r="E422" s="18">
        <f t="shared" si="1"/>
        <v>41761</v>
      </c>
      <c r="F422" s="15" t="s">
        <v>466</v>
      </c>
      <c r="G422" s="15" t="s">
        <v>1394</v>
      </c>
      <c r="H422" s="15" t="s">
        <v>1395</v>
      </c>
      <c r="I422" s="15" t="s">
        <v>59</v>
      </c>
      <c r="J422" s="15" t="s">
        <v>60</v>
      </c>
      <c r="K422" s="15" t="s">
        <v>29</v>
      </c>
      <c r="L422" s="15" t="str">
        <f t="array" ref="L422">_xlfn.XLOOKUP(M422,reference_province_to_city!$A$2:$A$11,reference_province_to_city!$B$2:$B$11)</f>
        <v>Palembang</v>
      </c>
      <c r="M422" s="15" t="s">
        <v>13</v>
      </c>
      <c r="N422" s="15">
        <v>30111.0</v>
      </c>
      <c r="O422" s="15">
        <f t="array" ref="O422">_xlfn.XLOOKUP(M422,reference_postal_code!$B$2:$B$11,reference_postal_code!$A$2:$A$11)</f>
        <v>30111</v>
      </c>
      <c r="P422" s="15" t="s">
        <v>77</v>
      </c>
      <c r="Q422" s="15" t="s">
        <v>758</v>
      </c>
      <c r="R422" s="15" t="s">
        <v>65</v>
      </c>
      <c r="S422" s="15" t="s">
        <v>222</v>
      </c>
      <c r="T422" s="15" t="s">
        <v>759</v>
      </c>
      <c r="U422" s="28">
        <v>392040.0</v>
      </c>
      <c r="V422" s="15">
        <v>3.0</v>
      </c>
      <c r="W422" s="31">
        <v>0.2</v>
      </c>
      <c r="X422" s="28">
        <v>29403.0</v>
      </c>
    </row>
    <row r="423" ht="15.75" customHeight="1">
      <c r="A423" s="15">
        <v>1553.0</v>
      </c>
      <c r="B423" s="15" t="s">
        <v>1396</v>
      </c>
      <c r="C423" s="18">
        <v>41762.0</v>
      </c>
      <c r="D423" s="18">
        <v>41764.0</v>
      </c>
      <c r="E423" s="18">
        <f t="shared" si="1"/>
        <v>41764</v>
      </c>
      <c r="F423" s="15" t="s">
        <v>125</v>
      </c>
      <c r="G423" s="15" t="s">
        <v>1397</v>
      </c>
      <c r="H423" s="15" t="s">
        <v>1398</v>
      </c>
      <c r="I423" s="15" t="s">
        <v>76</v>
      </c>
      <c r="J423" s="15" t="s">
        <v>60</v>
      </c>
      <c r="K423" s="15" t="s">
        <v>19</v>
      </c>
      <c r="L423" s="15" t="str">
        <f t="array" ref="L423">_xlfn.XLOOKUP(M423,reference_province_to_city!$A$2:$A$11,reference_province_to_city!$B$2:$B$11)</f>
        <v>Yogyakarta</v>
      </c>
      <c r="M423" s="15" t="s">
        <v>18</v>
      </c>
      <c r="N423" s="15">
        <v>55111.0</v>
      </c>
      <c r="O423" s="15">
        <f t="array" ref="O423">_xlfn.XLOOKUP(M423,reference_postal_code!$B$2:$B$11,reference_postal_code!$A$2:$A$11)</f>
        <v>55111</v>
      </c>
      <c r="P423" s="15" t="s">
        <v>77</v>
      </c>
      <c r="Q423" s="15" t="s">
        <v>1399</v>
      </c>
      <c r="R423" s="15" t="s">
        <v>65</v>
      </c>
      <c r="S423" s="15" t="s">
        <v>79</v>
      </c>
      <c r="T423" s="15" t="s">
        <v>1400</v>
      </c>
      <c r="U423" s="28">
        <v>323400.0</v>
      </c>
      <c r="V423" s="15">
        <v>7.0</v>
      </c>
      <c r="W423" s="31">
        <v>0.0</v>
      </c>
      <c r="X423" s="28">
        <v>155232.0</v>
      </c>
    </row>
    <row r="424" ht="15.75" customHeight="1">
      <c r="A424" s="15">
        <v>3863.0</v>
      </c>
      <c r="B424" s="15" t="s">
        <v>1401</v>
      </c>
      <c r="C424" s="18">
        <v>41762.0</v>
      </c>
      <c r="D424" s="18">
        <v>41769.0</v>
      </c>
      <c r="E424" s="18">
        <f t="shared" si="1"/>
        <v>41769</v>
      </c>
      <c r="F424" s="15" t="s">
        <v>55</v>
      </c>
      <c r="G424" s="15" t="s">
        <v>1402</v>
      </c>
      <c r="H424" s="15" t="s">
        <v>1403</v>
      </c>
      <c r="I424" s="15" t="s">
        <v>59</v>
      </c>
      <c r="J424" s="15" t="s">
        <v>60</v>
      </c>
      <c r="K424" s="15" t="s">
        <v>10</v>
      </c>
      <c r="L424" s="15" t="str">
        <f t="array" ref="L424">_xlfn.XLOOKUP(M424,reference_province_to_city!$A$2:$A$11,reference_province_to_city!$B$2:$B$11)</f>
        <v>Jakarta</v>
      </c>
      <c r="M424" s="15" t="s">
        <v>7</v>
      </c>
      <c r="N424" s="15">
        <v>10110.0</v>
      </c>
      <c r="O424" s="15">
        <f t="array" ref="O424">_xlfn.XLOOKUP(M424,reference_postal_code!$B$2:$B$11,reference_postal_code!$A$2:$A$11)</f>
        <v>10110</v>
      </c>
      <c r="P424" s="15" t="s">
        <v>117</v>
      </c>
      <c r="Q424" s="15" t="s">
        <v>1404</v>
      </c>
      <c r="R424" s="15" t="s">
        <v>65</v>
      </c>
      <c r="S424" s="15" t="s">
        <v>83</v>
      </c>
      <c r="T424" s="15" t="s">
        <v>1405</v>
      </c>
      <c r="U424" s="28">
        <v>163440.0</v>
      </c>
      <c r="V424" s="15">
        <v>3.0</v>
      </c>
      <c r="W424" s="31">
        <v>0.2</v>
      </c>
      <c r="X424" s="28">
        <v>59247.0</v>
      </c>
    </row>
    <row r="425" ht="15.75" customHeight="1">
      <c r="A425" s="15">
        <v>3862.0</v>
      </c>
      <c r="B425" s="15" t="s">
        <v>1401</v>
      </c>
      <c r="C425" s="18">
        <v>41762.0</v>
      </c>
      <c r="D425" s="18">
        <v>41769.0</v>
      </c>
      <c r="E425" s="18">
        <f t="shared" si="1"/>
        <v>41769</v>
      </c>
      <c r="F425" s="15" t="s">
        <v>55</v>
      </c>
      <c r="G425" s="15" t="s">
        <v>1402</v>
      </c>
      <c r="H425" s="15" t="s">
        <v>1403</v>
      </c>
      <c r="I425" s="15" t="s">
        <v>59</v>
      </c>
      <c r="J425" s="15" t="s">
        <v>60</v>
      </c>
      <c r="K425" s="15" t="s">
        <v>10</v>
      </c>
      <c r="L425" s="15" t="str">
        <f t="array" ref="L425">_xlfn.XLOOKUP(M425,reference_province_to_city!$A$2:$A$11,reference_province_to_city!$B$2:$B$11)</f>
        <v>Jakarta</v>
      </c>
      <c r="M425" s="15" t="s">
        <v>7</v>
      </c>
      <c r="N425" s="15">
        <v>10110.0</v>
      </c>
      <c r="O425" s="15">
        <f t="array" ref="O425">_xlfn.XLOOKUP(M425,reference_postal_code!$B$2:$B$11,reference_postal_code!$A$2:$A$11)</f>
        <v>10110</v>
      </c>
      <c r="P425" s="15" t="s">
        <v>117</v>
      </c>
      <c r="Q425" s="15" t="s">
        <v>1406</v>
      </c>
      <c r="R425" s="15" t="s">
        <v>65</v>
      </c>
      <c r="S425" s="15" t="s">
        <v>83</v>
      </c>
      <c r="T425" s="15" t="s">
        <v>1407</v>
      </c>
      <c r="U425" s="28">
        <v>602640.0</v>
      </c>
      <c r="V425" s="15">
        <v>3.0</v>
      </c>
      <c r="W425" s="31">
        <v>0.2</v>
      </c>
      <c r="X425" s="28">
        <v>218457.0</v>
      </c>
    </row>
    <row r="426" ht="15.75" customHeight="1">
      <c r="A426" s="15">
        <v>7297.0</v>
      </c>
      <c r="B426" s="15" t="s">
        <v>1408</v>
      </c>
      <c r="C426" s="18">
        <v>41763.0</v>
      </c>
      <c r="D426" s="18">
        <v>41764.0</v>
      </c>
      <c r="E426" s="18">
        <f t="shared" si="1"/>
        <v>41764</v>
      </c>
      <c r="F426" s="15" t="s">
        <v>125</v>
      </c>
      <c r="G426" s="15" t="s">
        <v>948</v>
      </c>
      <c r="H426" s="15" t="s">
        <v>949</v>
      </c>
      <c r="I426" s="15" t="s">
        <v>59</v>
      </c>
      <c r="J426" s="15" t="s">
        <v>60</v>
      </c>
      <c r="K426" s="15" t="s">
        <v>17</v>
      </c>
      <c r="L426" s="15" t="str">
        <f t="array" ref="L426">_xlfn.XLOOKUP(M426,reference_province_to_city!$A$2:$A$11,reference_province_to_city!$B$2:$B$11)</f>
        <v>Semarang</v>
      </c>
      <c r="M426" s="15" t="s">
        <v>15</v>
      </c>
      <c r="N426" s="15">
        <v>50111.0</v>
      </c>
      <c r="O426" s="15">
        <f t="array" ref="O426">_xlfn.XLOOKUP(M426,reference_postal_code!$B$2:$B$11,reference_postal_code!$A$2:$A$11)</f>
        <v>50111</v>
      </c>
      <c r="P426" s="15" t="s">
        <v>77</v>
      </c>
      <c r="Q426" s="15" t="s">
        <v>1409</v>
      </c>
      <c r="R426" s="15" t="s">
        <v>65</v>
      </c>
      <c r="S426" s="15" t="s">
        <v>103</v>
      </c>
      <c r="T426" s="15" t="s">
        <v>1410</v>
      </c>
      <c r="U426" s="28">
        <v>82080.0</v>
      </c>
      <c r="V426" s="15">
        <v>6.0</v>
      </c>
      <c r="W426" s="31">
        <v>0.2</v>
      </c>
      <c r="X426" s="28">
        <v>27702.0</v>
      </c>
    </row>
    <row r="427" ht="15.75" customHeight="1">
      <c r="A427" s="15">
        <v>7296.0</v>
      </c>
      <c r="B427" s="15" t="s">
        <v>1408</v>
      </c>
      <c r="C427" s="18">
        <v>41763.0</v>
      </c>
      <c r="D427" s="18">
        <v>41764.0</v>
      </c>
      <c r="E427" s="18">
        <f t="shared" si="1"/>
        <v>41764</v>
      </c>
      <c r="F427" s="15" t="s">
        <v>125</v>
      </c>
      <c r="G427" s="15" t="s">
        <v>948</v>
      </c>
      <c r="H427" s="15" t="s">
        <v>949</v>
      </c>
      <c r="I427" s="15" t="s">
        <v>59</v>
      </c>
      <c r="J427" s="15" t="s">
        <v>60</v>
      </c>
      <c r="K427" s="15" t="s">
        <v>17</v>
      </c>
      <c r="L427" s="15" t="str">
        <f t="array" ref="L427">_xlfn.XLOOKUP(M427,reference_province_to_city!$A$2:$A$11,reference_province_to_city!$B$2:$B$11)</f>
        <v>Semarang</v>
      </c>
      <c r="M427" s="15" t="s">
        <v>15</v>
      </c>
      <c r="N427" s="15">
        <v>50111.0</v>
      </c>
      <c r="O427" s="15">
        <f t="array" ref="O427">_xlfn.XLOOKUP(M427,reference_postal_code!$B$2:$B$11,reference_postal_code!$A$2:$A$11)</f>
        <v>50111</v>
      </c>
      <c r="P427" s="15" t="s">
        <v>77</v>
      </c>
      <c r="Q427" s="15" t="s">
        <v>1093</v>
      </c>
      <c r="R427" s="15" t="s">
        <v>65</v>
      </c>
      <c r="S427" s="15" t="s">
        <v>93</v>
      </c>
      <c r="T427" s="15" t="s">
        <v>1094</v>
      </c>
      <c r="U427" s="28">
        <v>567600.0</v>
      </c>
      <c r="V427" s="15">
        <v>2.0</v>
      </c>
      <c r="W427" s="31">
        <v>0.2</v>
      </c>
      <c r="X427" s="28">
        <v>42570.0</v>
      </c>
    </row>
    <row r="428" ht="15.75" customHeight="1">
      <c r="A428" s="15">
        <v>7999.0</v>
      </c>
      <c r="B428" s="15" t="s">
        <v>1411</v>
      </c>
      <c r="C428" s="18">
        <v>41763.0</v>
      </c>
      <c r="D428" s="18">
        <v>41766.0</v>
      </c>
      <c r="E428" s="18">
        <f t="shared" si="1"/>
        <v>41766</v>
      </c>
      <c r="F428" s="15" t="s">
        <v>125</v>
      </c>
      <c r="G428" s="15" t="s">
        <v>1412</v>
      </c>
      <c r="H428" s="15" t="s">
        <v>1413</v>
      </c>
      <c r="I428" s="15" t="s">
        <v>128</v>
      </c>
      <c r="J428" s="15" t="s">
        <v>60</v>
      </c>
      <c r="K428" s="15" t="s">
        <v>10</v>
      </c>
      <c r="L428" s="15" t="str">
        <f t="array" ref="L428">_xlfn.XLOOKUP(M428,reference_province_to_city!$A$2:$A$11,reference_province_to_city!$B$2:$B$11)</f>
        <v>Jakarta</v>
      </c>
      <c r="M428" s="15" t="s">
        <v>7</v>
      </c>
      <c r="N428" s="15">
        <v>10110.0</v>
      </c>
      <c r="O428" s="15">
        <f t="array" ref="O428">_xlfn.XLOOKUP(M428,reference_postal_code!$B$2:$B$11,reference_postal_code!$A$2:$A$11)</f>
        <v>10110</v>
      </c>
      <c r="P428" s="15" t="s">
        <v>117</v>
      </c>
      <c r="Q428" s="15" t="s">
        <v>1414</v>
      </c>
      <c r="R428" s="15" t="s">
        <v>106</v>
      </c>
      <c r="S428" s="15" t="s">
        <v>139</v>
      </c>
      <c r="T428" s="15" t="s">
        <v>1415</v>
      </c>
      <c r="U428" s="28">
        <v>182700.0</v>
      </c>
      <c r="V428" s="15">
        <v>7.0</v>
      </c>
      <c r="W428" s="31">
        <v>0.0</v>
      </c>
      <c r="X428" s="28">
        <v>58464.0</v>
      </c>
    </row>
    <row r="429" ht="15.75" customHeight="1">
      <c r="A429" s="15">
        <v>8000.0</v>
      </c>
      <c r="B429" s="15" t="s">
        <v>1411</v>
      </c>
      <c r="C429" s="18">
        <v>41763.0</v>
      </c>
      <c r="D429" s="18">
        <v>41766.0</v>
      </c>
      <c r="E429" s="18">
        <f t="shared" si="1"/>
        <v>41766</v>
      </c>
      <c r="F429" s="15" t="s">
        <v>125</v>
      </c>
      <c r="G429" s="15" t="s">
        <v>1412</v>
      </c>
      <c r="H429" s="15" t="s">
        <v>1413</v>
      </c>
      <c r="I429" s="15" t="s">
        <v>128</v>
      </c>
      <c r="J429" s="15" t="s">
        <v>60</v>
      </c>
      <c r="K429" s="15" t="s">
        <v>10</v>
      </c>
      <c r="L429" s="15" t="str">
        <f t="array" ref="L429">_xlfn.XLOOKUP(M429,reference_province_to_city!$A$2:$A$11,reference_province_to_city!$B$2:$B$11)</f>
        <v>Jakarta</v>
      </c>
      <c r="M429" s="15" t="s">
        <v>7</v>
      </c>
      <c r="N429" s="15">
        <v>10110.0</v>
      </c>
      <c r="O429" s="15">
        <f t="array" ref="O429">_xlfn.XLOOKUP(M429,reference_postal_code!$B$2:$B$11,reference_postal_code!$A$2:$A$11)</f>
        <v>10110</v>
      </c>
      <c r="P429" s="15" t="s">
        <v>117</v>
      </c>
      <c r="Q429" s="15" t="s">
        <v>1416</v>
      </c>
      <c r="R429" s="15" t="s">
        <v>65</v>
      </c>
      <c r="S429" s="15" t="s">
        <v>222</v>
      </c>
      <c r="T429" s="15" t="s">
        <v>1417</v>
      </c>
      <c r="U429" s="28">
        <v>865200.0</v>
      </c>
      <c r="V429" s="15">
        <v>4.0</v>
      </c>
      <c r="W429" s="31">
        <v>0.0</v>
      </c>
      <c r="X429" s="28">
        <v>285516.0</v>
      </c>
    </row>
    <row r="430" ht="15.75" customHeight="1">
      <c r="A430" s="15">
        <v>1460.0</v>
      </c>
      <c r="B430" s="15" t="s">
        <v>1418</v>
      </c>
      <c r="C430" s="18">
        <v>41763.0</v>
      </c>
      <c r="D430" s="18">
        <v>41763.0</v>
      </c>
      <c r="E430" s="18">
        <f t="shared" si="1"/>
        <v>41763</v>
      </c>
      <c r="F430" s="15" t="s">
        <v>466</v>
      </c>
      <c r="G430" s="15" t="s">
        <v>1419</v>
      </c>
      <c r="H430" s="15" t="s">
        <v>1420</v>
      </c>
      <c r="I430" s="15" t="s">
        <v>59</v>
      </c>
      <c r="J430" s="15" t="s">
        <v>60</v>
      </c>
      <c r="K430" s="15" t="s">
        <v>33</v>
      </c>
      <c r="L430" s="15" t="str">
        <f t="array" ref="L430">_xlfn.XLOOKUP(M430,reference_province_to_city!$A$2:$A$11,reference_province_to_city!$B$2:$B$11)</f>
        <v>Makassar</v>
      </c>
      <c r="M430" s="15" t="s">
        <v>25</v>
      </c>
      <c r="N430" s="15">
        <v>90111.0</v>
      </c>
      <c r="O430" s="15">
        <f t="array" ref="O430">_xlfn.XLOOKUP(M430,reference_postal_code!$B$2:$B$11,reference_postal_code!$A$2:$A$11)</f>
        <v>90111</v>
      </c>
      <c r="P430" s="15" t="s">
        <v>63</v>
      </c>
      <c r="Q430" s="15" t="s">
        <v>829</v>
      </c>
      <c r="R430" s="15" t="s">
        <v>106</v>
      </c>
      <c r="S430" s="15" t="s">
        <v>139</v>
      </c>
      <c r="T430" s="15" t="s">
        <v>830</v>
      </c>
      <c r="U430" s="28">
        <v>411900.0</v>
      </c>
      <c r="V430" s="15">
        <v>2.0</v>
      </c>
      <c r="W430" s="31">
        <v>0.0</v>
      </c>
      <c r="X430" s="28">
        <v>148284.0</v>
      </c>
    </row>
    <row r="431" ht="15.75" customHeight="1">
      <c r="A431" s="15">
        <v>1166.0</v>
      </c>
      <c r="B431" s="15" t="s">
        <v>1421</v>
      </c>
      <c r="C431" s="18">
        <v>41763.0</v>
      </c>
      <c r="D431" s="18">
        <v>41767.0</v>
      </c>
      <c r="E431" s="18">
        <f t="shared" si="1"/>
        <v>41767</v>
      </c>
      <c r="F431" s="15" t="s">
        <v>55</v>
      </c>
      <c r="G431" s="15" t="s">
        <v>1422</v>
      </c>
      <c r="H431" s="15" t="s">
        <v>1423</v>
      </c>
      <c r="I431" s="15" t="s">
        <v>59</v>
      </c>
      <c r="J431" s="15" t="s">
        <v>60</v>
      </c>
      <c r="K431" s="15" t="s">
        <v>10</v>
      </c>
      <c r="L431" s="15" t="str">
        <f t="array" ref="L431">_xlfn.XLOOKUP(M431,reference_province_to_city!$A$2:$A$11,reference_province_to_city!$B$2:$B$11)</f>
        <v>Jakarta</v>
      </c>
      <c r="M431" s="15" t="s">
        <v>7</v>
      </c>
      <c r="N431" s="15">
        <v>10110.0</v>
      </c>
      <c r="O431" s="15">
        <f t="array" ref="O431">_xlfn.XLOOKUP(M431,reference_postal_code!$B$2:$B$11,reference_postal_code!$A$2:$A$11)</f>
        <v>10110</v>
      </c>
      <c r="P431" s="15" t="s">
        <v>117</v>
      </c>
      <c r="Q431" s="15" t="s">
        <v>1424</v>
      </c>
      <c r="R431" s="15" t="s">
        <v>65</v>
      </c>
      <c r="S431" s="15" t="s">
        <v>83</v>
      </c>
      <c r="T431" s="15" t="s">
        <v>1425</v>
      </c>
      <c r="U431" s="28">
        <v>702000.0</v>
      </c>
      <c r="V431" s="15">
        <v>4.0</v>
      </c>
      <c r="W431" s="31">
        <v>0.0</v>
      </c>
      <c r="X431" s="28">
        <v>315900.0</v>
      </c>
    </row>
    <row r="432" ht="15.75" customHeight="1">
      <c r="A432" s="15">
        <v>4656.0</v>
      </c>
      <c r="B432" s="15" t="s">
        <v>1426</v>
      </c>
      <c r="C432" s="18">
        <v>41764.0</v>
      </c>
      <c r="D432" s="18">
        <v>41769.0</v>
      </c>
      <c r="E432" s="18">
        <f t="shared" si="1"/>
        <v>41769</v>
      </c>
      <c r="F432" s="15" t="s">
        <v>55</v>
      </c>
      <c r="G432" s="15" t="s">
        <v>987</v>
      </c>
      <c r="H432" s="15" t="s">
        <v>988</v>
      </c>
      <c r="I432" s="15" t="s">
        <v>128</v>
      </c>
      <c r="J432" s="15" t="s">
        <v>60</v>
      </c>
      <c r="K432" s="15" t="s">
        <v>22</v>
      </c>
      <c r="L432" s="15" t="str">
        <f t="array" ref="L432">_xlfn.XLOOKUP(M432,reference_province_to_city!$A$2:$A$11,reference_province_to_city!$B$2:$B$11)</f>
        <v>Surabaya</v>
      </c>
      <c r="M432" s="15" t="s">
        <v>20</v>
      </c>
      <c r="N432" s="15">
        <v>60231.0</v>
      </c>
      <c r="O432" s="15">
        <f t="array" ref="O432">_xlfn.XLOOKUP(M432,reference_postal_code!$B$2:$B$11,reference_postal_code!$A$2:$A$11)</f>
        <v>60231</v>
      </c>
      <c r="P432" s="15" t="s">
        <v>166</v>
      </c>
      <c r="Q432" s="15" t="s">
        <v>1427</v>
      </c>
      <c r="R432" s="15" t="s">
        <v>65</v>
      </c>
      <c r="S432" s="15" t="s">
        <v>87</v>
      </c>
      <c r="T432" s="15" t="s">
        <v>1428</v>
      </c>
      <c r="U432" s="28">
        <v>678720.0</v>
      </c>
      <c r="V432" s="15">
        <v>2.0</v>
      </c>
      <c r="W432" s="31">
        <v>0.2</v>
      </c>
      <c r="X432" s="28">
        <v>59388.0</v>
      </c>
    </row>
    <row r="433" ht="15.75" customHeight="1">
      <c r="A433" s="15">
        <v>4214.0</v>
      </c>
      <c r="B433" s="15" t="s">
        <v>1429</v>
      </c>
      <c r="C433" s="18">
        <v>41764.0</v>
      </c>
      <c r="D433" s="18">
        <v>41768.0</v>
      </c>
      <c r="E433" s="18">
        <f t="shared" si="1"/>
        <v>41768</v>
      </c>
      <c r="F433" s="15" t="s">
        <v>114</v>
      </c>
      <c r="G433" s="15" t="s">
        <v>1430</v>
      </c>
      <c r="H433" s="15" t="s">
        <v>1431</v>
      </c>
      <c r="I433" s="15" t="s">
        <v>59</v>
      </c>
      <c r="J433" s="15" t="s">
        <v>60</v>
      </c>
      <c r="K433" s="15" t="s">
        <v>33</v>
      </c>
      <c r="L433" s="15" t="str">
        <f t="array" ref="L433">_xlfn.XLOOKUP(M433,reference_province_to_city!$A$2:$A$11,reference_province_to_city!$B$2:$B$11)</f>
        <v>Makassar</v>
      </c>
      <c r="M433" s="15" t="s">
        <v>25</v>
      </c>
      <c r="N433" s="15">
        <v>90111.0</v>
      </c>
      <c r="O433" s="15">
        <f t="array" ref="O433">_xlfn.XLOOKUP(M433,reference_postal_code!$B$2:$B$11,reference_postal_code!$A$2:$A$11)</f>
        <v>90111</v>
      </c>
      <c r="P433" s="15" t="s">
        <v>63</v>
      </c>
      <c r="Q433" s="15" t="s">
        <v>1432</v>
      </c>
      <c r="R433" s="15" t="s">
        <v>65</v>
      </c>
      <c r="S433" s="15" t="s">
        <v>66</v>
      </c>
      <c r="T433" s="15" t="s">
        <v>1433</v>
      </c>
      <c r="U433" s="28">
        <v>368400.0</v>
      </c>
      <c r="V433" s="15">
        <v>2.0</v>
      </c>
      <c r="W433" s="31">
        <v>0.0</v>
      </c>
      <c r="X433" s="28">
        <v>173148.0</v>
      </c>
    </row>
    <row r="434" ht="15.75" customHeight="1">
      <c r="A434" s="15">
        <v>4213.0</v>
      </c>
      <c r="B434" s="15" t="s">
        <v>1429</v>
      </c>
      <c r="C434" s="18">
        <v>41764.0</v>
      </c>
      <c r="D434" s="18">
        <v>41768.0</v>
      </c>
      <c r="E434" s="18">
        <f t="shared" si="1"/>
        <v>41768</v>
      </c>
      <c r="F434" s="15" t="s">
        <v>114</v>
      </c>
      <c r="G434" s="15" t="s">
        <v>1430</v>
      </c>
      <c r="H434" s="15" t="s">
        <v>1431</v>
      </c>
      <c r="I434" s="15" t="s">
        <v>59</v>
      </c>
      <c r="J434" s="15" t="s">
        <v>60</v>
      </c>
      <c r="K434" s="15" t="s">
        <v>33</v>
      </c>
      <c r="L434" s="15" t="str">
        <f t="array" ref="L434">_xlfn.XLOOKUP(M434,reference_province_to_city!$A$2:$A$11,reference_province_to_city!$B$2:$B$11)</f>
        <v>Makassar</v>
      </c>
      <c r="M434" s="15" t="s">
        <v>25</v>
      </c>
      <c r="O434" s="15">
        <f t="array" ref="O434">_xlfn.XLOOKUP(M434,reference_postal_code!$B$2:$B$11,reference_postal_code!$A$2:$A$11)</f>
        <v>90111</v>
      </c>
      <c r="P434" s="15" t="s">
        <v>63</v>
      </c>
      <c r="Q434" s="15" t="s">
        <v>1434</v>
      </c>
      <c r="R434" s="15" t="s">
        <v>65</v>
      </c>
      <c r="S434" s="15" t="s">
        <v>93</v>
      </c>
      <c r="T434" s="15" t="s">
        <v>1435</v>
      </c>
      <c r="U434" s="28">
        <v>98400.0</v>
      </c>
      <c r="V434" s="15">
        <v>2.0</v>
      </c>
      <c r="W434" s="31">
        <v>0.0</v>
      </c>
      <c r="X434" s="28">
        <v>28536.0</v>
      </c>
    </row>
    <row r="435" ht="15.75" customHeight="1">
      <c r="A435" s="15">
        <v>8596.0</v>
      </c>
      <c r="B435" s="15" t="s">
        <v>1436</v>
      </c>
      <c r="C435" s="18">
        <v>41764.0</v>
      </c>
      <c r="D435" s="18">
        <v>41766.0</v>
      </c>
      <c r="E435" s="18">
        <f t="shared" si="1"/>
        <v>41766</v>
      </c>
      <c r="F435" s="15" t="s">
        <v>125</v>
      </c>
      <c r="G435" s="15" t="s">
        <v>1437</v>
      </c>
      <c r="H435" s="15" t="s">
        <v>1438</v>
      </c>
      <c r="I435" s="15" t="s">
        <v>128</v>
      </c>
      <c r="J435" s="15" t="s">
        <v>60</v>
      </c>
      <c r="K435" s="15" t="s">
        <v>14</v>
      </c>
      <c r="L435" s="15" t="str">
        <f t="array" ref="L435">_xlfn.XLOOKUP(M435,reference_province_to_city!$A$2:$A$11,reference_province_to_city!$B$2:$B$11)</f>
        <v>Bandung</v>
      </c>
      <c r="M435" s="15" t="s">
        <v>12</v>
      </c>
      <c r="N435" s="15">
        <v>40111.0</v>
      </c>
      <c r="O435" s="15">
        <f t="array" ref="O435">_xlfn.XLOOKUP(M435,reference_postal_code!$B$2:$B$11,reference_postal_code!$A$2:$A$11)</f>
        <v>40111</v>
      </c>
      <c r="P435" s="15" t="s">
        <v>117</v>
      </c>
      <c r="Q435" s="15" t="s">
        <v>263</v>
      </c>
      <c r="R435" s="15" t="s">
        <v>65</v>
      </c>
      <c r="S435" s="15" t="s">
        <v>83</v>
      </c>
      <c r="T435" s="15" t="s">
        <v>264</v>
      </c>
      <c r="U435" s="28">
        <v>178200.0</v>
      </c>
      <c r="V435" s="15">
        <v>2.0</v>
      </c>
      <c r="W435" s="31">
        <v>0.0</v>
      </c>
      <c r="X435" s="28">
        <v>80190.0</v>
      </c>
    </row>
    <row r="436" ht="15.75" customHeight="1">
      <c r="A436" s="15">
        <v>8597.0</v>
      </c>
      <c r="B436" s="15" t="s">
        <v>1436</v>
      </c>
      <c r="C436" s="18">
        <v>41764.0</v>
      </c>
      <c r="D436" s="18">
        <v>41766.0</v>
      </c>
      <c r="E436" s="18">
        <f t="shared" si="1"/>
        <v>41766</v>
      </c>
      <c r="F436" s="15" t="s">
        <v>125</v>
      </c>
      <c r="G436" s="15" t="s">
        <v>1437</v>
      </c>
      <c r="H436" s="15" t="s">
        <v>1438</v>
      </c>
      <c r="I436" s="15" t="s">
        <v>128</v>
      </c>
      <c r="J436" s="15" t="s">
        <v>60</v>
      </c>
      <c r="K436" s="15" t="s">
        <v>14</v>
      </c>
      <c r="L436" s="15" t="str">
        <f t="array" ref="L436">_xlfn.XLOOKUP(M436,reference_province_to_city!$A$2:$A$11,reference_province_to_city!$B$2:$B$11)</f>
        <v>Bandung</v>
      </c>
      <c r="M436" s="15" t="s">
        <v>12</v>
      </c>
      <c r="N436" s="15">
        <v>40111.0</v>
      </c>
      <c r="O436" s="15">
        <f t="array" ref="O436">_xlfn.XLOOKUP(M436,reference_postal_code!$B$2:$B$11,reference_postal_code!$A$2:$A$11)</f>
        <v>40111</v>
      </c>
      <c r="P436" s="15" t="s">
        <v>117</v>
      </c>
      <c r="Q436" s="15" t="s">
        <v>1439</v>
      </c>
      <c r="R436" s="15" t="s">
        <v>65</v>
      </c>
      <c r="S436" s="15" t="s">
        <v>66</v>
      </c>
      <c r="T436" s="15" t="s">
        <v>1440</v>
      </c>
      <c r="U436" s="28">
        <v>531600.0</v>
      </c>
      <c r="V436" s="15">
        <v>1.0</v>
      </c>
      <c r="W436" s="31">
        <v>0.0</v>
      </c>
      <c r="X436" s="28">
        <v>249852.0</v>
      </c>
    </row>
    <row r="437" ht="15.75" customHeight="1">
      <c r="A437" s="15">
        <v>4560.0</v>
      </c>
      <c r="B437" s="15" t="s">
        <v>1441</v>
      </c>
      <c r="C437" s="18">
        <v>41764.0</v>
      </c>
      <c r="D437" s="18">
        <v>41767.0</v>
      </c>
      <c r="E437" s="18">
        <f t="shared" si="1"/>
        <v>41767</v>
      </c>
      <c r="F437" s="15" t="s">
        <v>125</v>
      </c>
      <c r="G437" s="15" t="s">
        <v>1442</v>
      </c>
      <c r="H437" s="15" t="s">
        <v>1443</v>
      </c>
      <c r="I437" s="15" t="s">
        <v>59</v>
      </c>
      <c r="J437" s="15" t="s">
        <v>60</v>
      </c>
      <c r="K437" s="15" t="s">
        <v>22</v>
      </c>
      <c r="L437" s="15" t="str">
        <f t="array" ref="L437">_xlfn.XLOOKUP(M437,reference_province_to_city!$A$2:$A$11,reference_province_to_city!$B$2:$B$11)</f>
        <v>Surabaya</v>
      </c>
      <c r="M437" s="15" t="s">
        <v>20</v>
      </c>
      <c r="N437" s="15">
        <v>60231.0</v>
      </c>
      <c r="O437" s="15">
        <f t="array" ref="O437">_xlfn.XLOOKUP(M437,reference_postal_code!$B$2:$B$11,reference_postal_code!$A$2:$A$11)</f>
        <v>60231</v>
      </c>
      <c r="P437" s="15" t="s">
        <v>166</v>
      </c>
      <c r="Q437" s="15" t="s">
        <v>427</v>
      </c>
      <c r="R437" s="15" t="s">
        <v>106</v>
      </c>
      <c r="S437" s="15" t="s">
        <v>107</v>
      </c>
      <c r="T437" s="15" t="s">
        <v>428</v>
      </c>
      <c r="U437" s="28">
        <v>1918035.0</v>
      </c>
      <c r="V437" s="15">
        <v>3.0</v>
      </c>
      <c r="W437" s="31">
        <v>0.3</v>
      </c>
      <c r="X437" s="28">
        <v>-137003.0</v>
      </c>
    </row>
    <row r="438" ht="15.75" customHeight="1">
      <c r="A438" s="15">
        <v>4212.0</v>
      </c>
      <c r="B438" s="15" t="s">
        <v>1429</v>
      </c>
      <c r="C438" s="18">
        <v>41764.0</v>
      </c>
      <c r="D438" s="18">
        <v>41768.0</v>
      </c>
      <c r="E438" s="18">
        <f t="shared" si="1"/>
        <v>41768</v>
      </c>
      <c r="F438" s="15" t="s">
        <v>114</v>
      </c>
      <c r="G438" s="15" t="s">
        <v>1430</v>
      </c>
      <c r="H438" s="15" t="s">
        <v>1431</v>
      </c>
      <c r="I438" s="15" t="s">
        <v>59</v>
      </c>
      <c r="J438" s="15" t="s">
        <v>60</v>
      </c>
      <c r="K438" s="15" t="s">
        <v>33</v>
      </c>
      <c r="L438" s="15" t="str">
        <f t="array" ref="L438">_xlfn.XLOOKUP(M438,reference_province_to_city!$A$2:$A$11,reference_province_to_city!$B$2:$B$11)</f>
        <v>Makassar</v>
      </c>
      <c r="M438" s="15" t="s">
        <v>25</v>
      </c>
      <c r="N438" s="15">
        <v>90111.0</v>
      </c>
      <c r="O438" s="15">
        <f t="array" ref="O438">_xlfn.XLOOKUP(M438,reference_postal_code!$B$2:$B$11,reference_postal_code!$A$2:$A$11)</f>
        <v>90111</v>
      </c>
      <c r="P438" s="15" t="s">
        <v>63</v>
      </c>
      <c r="Q438" s="15" t="s">
        <v>1444</v>
      </c>
      <c r="R438" s="15" t="s">
        <v>65</v>
      </c>
      <c r="S438" s="15" t="s">
        <v>66</v>
      </c>
      <c r="T438" s="15" t="s">
        <v>1445</v>
      </c>
      <c r="U438" s="28">
        <v>141300.0</v>
      </c>
      <c r="V438" s="15">
        <v>3.0</v>
      </c>
      <c r="W438" s="31">
        <v>0.0</v>
      </c>
      <c r="X438" s="28">
        <v>63585.0</v>
      </c>
    </row>
    <row r="439" ht="15.75" customHeight="1">
      <c r="A439" s="15">
        <v>1335.0</v>
      </c>
      <c r="B439" s="15" t="s">
        <v>1446</v>
      </c>
      <c r="C439" s="18">
        <v>41765.0</v>
      </c>
      <c r="D439" s="18">
        <v>41769.0</v>
      </c>
      <c r="E439" s="18">
        <f t="shared" si="1"/>
        <v>41769</v>
      </c>
      <c r="F439" s="15" t="s">
        <v>55</v>
      </c>
      <c r="G439" s="15" t="s">
        <v>1447</v>
      </c>
      <c r="H439" s="15" t="s">
        <v>1448</v>
      </c>
      <c r="I439" s="15" t="s">
        <v>76</v>
      </c>
      <c r="J439" s="15" t="s">
        <v>60</v>
      </c>
      <c r="K439" s="15" t="s">
        <v>17</v>
      </c>
      <c r="L439" s="15" t="str">
        <f t="array" ref="L439">_xlfn.XLOOKUP(M439,reference_province_to_city!$A$2:$A$11,reference_province_to_city!$B$2:$B$11)</f>
        <v>Semarang</v>
      </c>
      <c r="M439" s="15" t="s">
        <v>15</v>
      </c>
      <c r="N439" s="15">
        <v>50111.0</v>
      </c>
      <c r="O439" s="15">
        <f t="array" ref="O439">_xlfn.XLOOKUP(M439,reference_postal_code!$B$2:$B$11,reference_postal_code!$A$2:$A$11)</f>
        <v>50111</v>
      </c>
      <c r="P439" s="15" t="s">
        <v>77</v>
      </c>
      <c r="Q439" s="15" t="s">
        <v>1449</v>
      </c>
      <c r="R439" s="15" t="s">
        <v>65</v>
      </c>
      <c r="S439" s="15" t="s">
        <v>83</v>
      </c>
      <c r="T439" s="15" t="s">
        <v>1450</v>
      </c>
      <c r="U439" s="28">
        <v>2111040.0</v>
      </c>
      <c r="V439" s="15">
        <v>8.0</v>
      </c>
      <c r="W439" s="31">
        <v>0.2</v>
      </c>
      <c r="X439" s="28">
        <v>791640.0</v>
      </c>
    </row>
    <row r="440" ht="15.75" customHeight="1">
      <c r="A440" s="15">
        <v>4411.0</v>
      </c>
      <c r="B440" s="15" t="s">
        <v>1451</v>
      </c>
      <c r="C440" s="18">
        <v>41765.0</v>
      </c>
      <c r="D440" s="18">
        <v>41770.0</v>
      </c>
      <c r="E440" s="18">
        <f t="shared" si="1"/>
        <v>41770</v>
      </c>
      <c r="F440" s="15" t="s">
        <v>55</v>
      </c>
      <c r="G440" s="15" t="s">
        <v>1452</v>
      </c>
      <c r="H440" s="15" t="s">
        <v>1453</v>
      </c>
      <c r="I440" s="15" t="s">
        <v>76</v>
      </c>
      <c r="J440" s="15" t="s">
        <v>60</v>
      </c>
      <c r="K440" s="15" t="s">
        <v>26</v>
      </c>
      <c r="L440" s="15" t="str">
        <f t="array" ref="L440">_xlfn.XLOOKUP(M440,reference_province_to_city!$A$2:$A$11,reference_province_to_city!$B$2:$B$11)</f>
        <v>Denpasar</v>
      </c>
      <c r="M440" s="15" t="s">
        <v>24</v>
      </c>
      <c r="N440" s="15">
        <v>80231.0</v>
      </c>
      <c r="O440" s="15">
        <f t="array" ref="O440">_xlfn.XLOOKUP(M440,reference_postal_code!$B$2:$B$11,reference_postal_code!$A$2:$A$11)</f>
        <v>80231</v>
      </c>
      <c r="P440" s="15" t="s">
        <v>63</v>
      </c>
      <c r="Q440" s="15" t="s">
        <v>1454</v>
      </c>
      <c r="R440" s="15" t="s">
        <v>65</v>
      </c>
      <c r="S440" s="15" t="s">
        <v>93</v>
      </c>
      <c r="T440" s="15" t="s">
        <v>1455</v>
      </c>
      <c r="U440" s="28">
        <v>1619100.0</v>
      </c>
      <c r="V440" s="15">
        <v>6.0</v>
      </c>
      <c r="W440" s="31">
        <v>0.0</v>
      </c>
      <c r="X440" s="28">
        <v>453348.0</v>
      </c>
    </row>
    <row r="441" ht="15.75" customHeight="1">
      <c r="A441" s="15">
        <v>4410.0</v>
      </c>
      <c r="B441" s="15" t="s">
        <v>1451</v>
      </c>
      <c r="C441" s="18">
        <v>41765.0</v>
      </c>
      <c r="D441" s="18">
        <v>41770.0</v>
      </c>
      <c r="E441" s="18">
        <f t="shared" si="1"/>
        <v>41770</v>
      </c>
      <c r="F441" s="15" t="s">
        <v>55</v>
      </c>
      <c r="G441" s="15" t="s">
        <v>1452</v>
      </c>
      <c r="H441" s="15" t="s">
        <v>1453</v>
      </c>
      <c r="I441" s="15" t="s">
        <v>76</v>
      </c>
      <c r="J441" s="15" t="s">
        <v>60</v>
      </c>
      <c r="K441" s="15" t="s">
        <v>26</v>
      </c>
      <c r="L441" s="15" t="str">
        <f t="array" ref="L441">_xlfn.XLOOKUP(M441,reference_province_to_city!$A$2:$A$11,reference_province_to_city!$B$2:$B$11)</f>
        <v>Denpasar</v>
      </c>
      <c r="M441" s="15" t="s">
        <v>24</v>
      </c>
      <c r="N441" s="15">
        <v>80231.0</v>
      </c>
      <c r="O441" s="15">
        <f t="array" ref="O441">_xlfn.XLOOKUP(M441,reference_postal_code!$B$2:$B$11,reference_postal_code!$A$2:$A$11)</f>
        <v>80231</v>
      </c>
      <c r="P441" s="15" t="s">
        <v>63</v>
      </c>
      <c r="Q441" s="15" t="s">
        <v>501</v>
      </c>
      <c r="R441" s="15" t="s">
        <v>65</v>
      </c>
      <c r="S441" s="15" t="s">
        <v>79</v>
      </c>
      <c r="T441" s="15" t="s">
        <v>502</v>
      </c>
      <c r="U441" s="28">
        <v>86700.0</v>
      </c>
      <c r="V441" s="15">
        <v>2.0</v>
      </c>
      <c r="W441" s="31">
        <v>0.0</v>
      </c>
      <c r="X441" s="28">
        <v>40749.0</v>
      </c>
    </row>
    <row r="442" ht="15.75" customHeight="1">
      <c r="A442" s="15">
        <v>6566.0</v>
      </c>
      <c r="B442" s="15" t="s">
        <v>1456</v>
      </c>
      <c r="C442" s="18">
        <v>41766.0</v>
      </c>
      <c r="D442" s="18">
        <v>41771.0</v>
      </c>
      <c r="E442" s="18">
        <f t="shared" si="1"/>
        <v>41771</v>
      </c>
      <c r="F442" s="15" t="s">
        <v>55</v>
      </c>
      <c r="G442" s="15" t="s">
        <v>1457</v>
      </c>
      <c r="H442" s="15" t="s">
        <v>1458</v>
      </c>
      <c r="I442" s="15" t="s">
        <v>59</v>
      </c>
      <c r="J442" s="15" t="s">
        <v>60</v>
      </c>
      <c r="K442" s="15" t="s">
        <v>33</v>
      </c>
      <c r="L442" s="15" t="str">
        <f t="array" ref="L442">_xlfn.XLOOKUP(M442,reference_province_to_city!$A$2:$A$11,reference_province_to_city!$B$2:$B$11)</f>
        <v>Makassar</v>
      </c>
      <c r="M442" s="15" t="s">
        <v>25</v>
      </c>
      <c r="N442" s="15">
        <v>90111.0</v>
      </c>
      <c r="O442" s="15">
        <f t="array" ref="O442">_xlfn.XLOOKUP(M442,reference_postal_code!$B$2:$B$11,reference_postal_code!$A$2:$A$11)</f>
        <v>90111</v>
      </c>
      <c r="P442" s="15" t="s">
        <v>63</v>
      </c>
      <c r="Q442" s="15" t="s">
        <v>1459</v>
      </c>
      <c r="R442" s="15" t="s">
        <v>106</v>
      </c>
      <c r="S442" s="15" t="s">
        <v>107</v>
      </c>
      <c r="T442" s="15" t="s">
        <v>1460</v>
      </c>
      <c r="U442" s="28">
        <v>1.30848E7</v>
      </c>
      <c r="V442" s="15">
        <v>4.0</v>
      </c>
      <c r="W442" s="31">
        <v>0.0</v>
      </c>
      <c r="X442" s="28">
        <v>3663744.0</v>
      </c>
    </row>
    <row r="443" ht="15.75" customHeight="1">
      <c r="A443" s="15">
        <v>6563.0</v>
      </c>
      <c r="B443" s="15" t="s">
        <v>1456</v>
      </c>
      <c r="C443" s="18">
        <v>41766.0</v>
      </c>
      <c r="D443" s="18">
        <v>41771.0</v>
      </c>
      <c r="E443" s="18">
        <f t="shared" si="1"/>
        <v>41771</v>
      </c>
      <c r="F443" s="15" t="s">
        <v>55</v>
      </c>
      <c r="G443" s="15" t="s">
        <v>1457</v>
      </c>
      <c r="H443" s="15" t="s">
        <v>1458</v>
      </c>
      <c r="I443" s="15" t="s">
        <v>59</v>
      </c>
      <c r="J443" s="15" t="s">
        <v>60</v>
      </c>
      <c r="L443" s="15" t="str">
        <f t="array" ref="L443">_xlfn.XLOOKUP(M443,reference_province_to_city!$A$2:$A$11,reference_province_to_city!$B$2:$B$11)</f>
        <v>Makassar</v>
      </c>
      <c r="M443" s="15" t="s">
        <v>25</v>
      </c>
      <c r="N443" s="15">
        <v>90111.0</v>
      </c>
      <c r="O443" s="15">
        <f t="array" ref="O443">_xlfn.XLOOKUP(M443,reference_postal_code!$B$2:$B$11,reference_postal_code!$A$2:$A$11)</f>
        <v>90111</v>
      </c>
      <c r="P443" s="15" t="s">
        <v>63</v>
      </c>
      <c r="Q443" s="15" t="s">
        <v>1461</v>
      </c>
      <c r="R443" s="15" t="s">
        <v>65</v>
      </c>
      <c r="S443" s="15" t="s">
        <v>83</v>
      </c>
      <c r="T443" s="15" t="s">
        <v>1462</v>
      </c>
      <c r="U443" s="28">
        <v>242100.0</v>
      </c>
      <c r="V443" s="15">
        <v>3.0</v>
      </c>
      <c r="W443" s="31">
        <v>0.0</v>
      </c>
      <c r="X443" s="28">
        <v>118629.0</v>
      </c>
    </row>
    <row r="444" ht="15.75" customHeight="1">
      <c r="A444" s="15">
        <v>6564.0</v>
      </c>
      <c r="B444" s="15" t="s">
        <v>1456</v>
      </c>
      <c r="C444" s="18">
        <v>41766.0</v>
      </c>
      <c r="D444" s="18">
        <v>41771.0</v>
      </c>
      <c r="E444" s="18">
        <f t="shared" si="1"/>
        <v>41771</v>
      </c>
      <c r="F444" s="15" t="s">
        <v>55</v>
      </c>
      <c r="G444" s="15" t="s">
        <v>1457</v>
      </c>
      <c r="H444" s="15" t="s">
        <v>1458</v>
      </c>
      <c r="I444" s="15" t="s">
        <v>59</v>
      </c>
      <c r="J444" s="15" t="s">
        <v>60</v>
      </c>
      <c r="K444" s="15" t="s">
        <v>33</v>
      </c>
      <c r="L444" s="15" t="str">
        <f t="array" ref="L444">_xlfn.XLOOKUP(M444,reference_province_to_city!$A$2:$A$11,reference_province_to_city!$B$2:$B$11)</f>
        <v>Makassar</v>
      </c>
      <c r="M444" s="15" t="s">
        <v>25</v>
      </c>
      <c r="N444" s="15">
        <v>90111.0</v>
      </c>
      <c r="O444" s="15">
        <f t="array" ref="O444">_xlfn.XLOOKUP(M444,reference_postal_code!$B$2:$B$11,reference_postal_code!$A$2:$A$11)</f>
        <v>90111</v>
      </c>
      <c r="P444" s="15" t="s">
        <v>63</v>
      </c>
      <c r="Q444" s="15" t="s">
        <v>333</v>
      </c>
      <c r="R444" s="15" t="s">
        <v>106</v>
      </c>
      <c r="S444" s="15" t="s">
        <v>218</v>
      </c>
      <c r="T444" s="15" t="s">
        <v>334</v>
      </c>
      <c r="U444" s="28">
        <v>2913750.0</v>
      </c>
      <c r="V444" s="15">
        <v>2.0</v>
      </c>
      <c r="W444" s="31">
        <v>0.3</v>
      </c>
      <c r="X444" s="28">
        <v>-582750.0</v>
      </c>
    </row>
    <row r="445" ht="15.75" customHeight="1">
      <c r="A445" s="15">
        <v>6565.0</v>
      </c>
      <c r="B445" s="15" t="s">
        <v>1456</v>
      </c>
      <c r="C445" s="18">
        <v>41766.0</v>
      </c>
      <c r="D445" s="18">
        <v>41771.0</v>
      </c>
      <c r="E445" s="18">
        <f t="shared" si="1"/>
        <v>41771</v>
      </c>
      <c r="F445" s="15" t="s">
        <v>55</v>
      </c>
      <c r="G445" s="15" t="s">
        <v>1457</v>
      </c>
      <c r="H445" s="15" t="s">
        <v>1458</v>
      </c>
      <c r="I445" s="15" t="s">
        <v>59</v>
      </c>
      <c r="J445" s="15" t="s">
        <v>60</v>
      </c>
      <c r="K445" s="15" t="s">
        <v>33</v>
      </c>
      <c r="L445" s="15" t="str">
        <f t="array" ref="L445">_xlfn.XLOOKUP(M445,reference_province_to_city!$A$2:$A$11,reference_province_to_city!$B$2:$B$11)</f>
        <v>Makassar</v>
      </c>
      <c r="M445" s="15" t="s">
        <v>25</v>
      </c>
      <c r="N445" s="15">
        <v>90111.0</v>
      </c>
      <c r="O445" s="15">
        <f t="array" ref="O445">_xlfn.XLOOKUP(M445,reference_postal_code!$B$2:$B$11,reference_postal_code!$A$2:$A$11)</f>
        <v>90111</v>
      </c>
      <c r="P445" s="15" t="s">
        <v>63</v>
      </c>
      <c r="Q445" s="15" t="s">
        <v>1463</v>
      </c>
      <c r="R445" s="15" t="s">
        <v>65</v>
      </c>
      <c r="S445" s="15" t="s">
        <v>93</v>
      </c>
      <c r="T445" s="15" t="s">
        <v>1464</v>
      </c>
      <c r="U445" s="28">
        <v>129600.0</v>
      </c>
      <c r="V445" s="15">
        <v>3.0</v>
      </c>
      <c r="W445" s="31">
        <v>0.0</v>
      </c>
      <c r="X445" s="28">
        <v>37584.0</v>
      </c>
    </row>
    <row r="446" ht="15.75" customHeight="1">
      <c r="A446" s="15">
        <v>8800.0</v>
      </c>
      <c r="B446" s="15" t="s">
        <v>1465</v>
      </c>
      <c r="C446" s="18">
        <v>41767.0</v>
      </c>
      <c r="D446" s="18">
        <v>41769.0</v>
      </c>
      <c r="E446" s="18">
        <f t="shared" si="1"/>
        <v>41769</v>
      </c>
      <c r="F446" s="15" t="s">
        <v>125</v>
      </c>
      <c r="G446" s="15" t="s">
        <v>629</v>
      </c>
      <c r="H446" s="15" t="s">
        <v>630</v>
      </c>
      <c r="I446" s="15" t="s">
        <v>59</v>
      </c>
      <c r="J446" s="15" t="s">
        <v>60</v>
      </c>
      <c r="K446" s="15" t="s">
        <v>29</v>
      </c>
      <c r="L446" s="15" t="str">
        <f t="array" ref="L446">_xlfn.XLOOKUP(M446,reference_province_to_city!$A$2:$A$11,reference_province_to_city!$B$2:$B$11)</f>
        <v>Palembang</v>
      </c>
      <c r="M446" s="15" t="s">
        <v>13</v>
      </c>
      <c r="N446" s="15">
        <v>30111.0</v>
      </c>
      <c r="O446" s="15">
        <f t="array" ref="O446">_xlfn.XLOOKUP(M446,reference_postal_code!$B$2:$B$11,reference_postal_code!$A$2:$A$11)</f>
        <v>30111</v>
      </c>
      <c r="P446" s="15" t="s">
        <v>77</v>
      </c>
      <c r="Q446" s="15" t="s">
        <v>1466</v>
      </c>
      <c r="R446" s="15" t="s">
        <v>110</v>
      </c>
      <c r="S446" s="15" t="s">
        <v>1391</v>
      </c>
      <c r="T446" s="15" t="s">
        <v>1467</v>
      </c>
      <c r="U446" s="28">
        <v>2.699955E7</v>
      </c>
      <c r="V446" s="15">
        <v>5.0</v>
      </c>
      <c r="W446" s="31">
        <v>0.4</v>
      </c>
      <c r="X446" s="28">
        <v>3599940.0</v>
      </c>
    </row>
    <row r="447" ht="15.75" customHeight="1">
      <c r="A447" s="15">
        <v>3539.0</v>
      </c>
      <c r="B447" s="15" t="s">
        <v>1468</v>
      </c>
      <c r="C447" s="18">
        <v>41768.0</v>
      </c>
      <c r="D447" s="18">
        <v>41768.0</v>
      </c>
      <c r="E447" s="18">
        <f t="shared" si="1"/>
        <v>41768</v>
      </c>
      <c r="F447" s="15" t="s">
        <v>466</v>
      </c>
      <c r="G447" s="15" t="s">
        <v>1469</v>
      </c>
      <c r="H447" s="15" t="s">
        <v>1470</v>
      </c>
      <c r="I447" s="15" t="s">
        <v>128</v>
      </c>
      <c r="J447" s="15" t="s">
        <v>60</v>
      </c>
      <c r="K447" s="15" t="s">
        <v>19</v>
      </c>
      <c r="L447" s="15" t="str">
        <f t="array" ref="L447">_xlfn.XLOOKUP(M447,reference_province_to_city!$A$2:$A$11,reference_province_to_city!$B$2:$B$11)</f>
        <v>Yogyakarta</v>
      </c>
      <c r="M447" s="15" t="s">
        <v>18</v>
      </c>
      <c r="N447" s="15">
        <v>55111.0</v>
      </c>
      <c r="O447" s="15">
        <f t="array" ref="O447">_xlfn.XLOOKUP(M447,reference_postal_code!$B$2:$B$11,reference_postal_code!$A$2:$A$11)</f>
        <v>55111</v>
      </c>
      <c r="P447" s="15" t="s">
        <v>77</v>
      </c>
      <c r="Q447" s="15" t="s">
        <v>1040</v>
      </c>
      <c r="R447" s="15" t="s">
        <v>65</v>
      </c>
      <c r="S447" s="15" t="s">
        <v>79</v>
      </c>
      <c r="T447" s="15" t="s">
        <v>1041</v>
      </c>
      <c r="U447" s="28">
        <v>141750.0</v>
      </c>
      <c r="V447" s="15">
        <v>3.0</v>
      </c>
      <c r="W447" s="31">
        <v>0.0</v>
      </c>
      <c r="X447" s="28">
        <v>68040.0</v>
      </c>
    </row>
    <row r="448" ht="15.75" customHeight="1">
      <c r="A448" s="15">
        <v>3538.0</v>
      </c>
      <c r="B448" s="15" t="s">
        <v>1468</v>
      </c>
      <c r="C448" s="18">
        <v>41768.0</v>
      </c>
      <c r="D448" s="18">
        <v>41768.0</v>
      </c>
      <c r="E448" s="18">
        <f t="shared" si="1"/>
        <v>41768</v>
      </c>
      <c r="F448" s="15" t="s">
        <v>466</v>
      </c>
      <c r="G448" s="15" t="s">
        <v>1469</v>
      </c>
      <c r="H448" s="15" t="s">
        <v>1470</v>
      </c>
      <c r="I448" s="15" t="s">
        <v>128</v>
      </c>
      <c r="J448" s="15" t="s">
        <v>60</v>
      </c>
      <c r="K448" s="15" t="s">
        <v>19</v>
      </c>
      <c r="L448" s="15" t="str">
        <f t="array" ref="L448">_xlfn.XLOOKUP(M448,reference_province_to_city!$A$2:$A$11,reference_province_to_city!$B$2:$B$11)</f>
        <v>Yogyakarta</v>
      </c>
      <c r="M448" s="15" t="s">
        <v>18</v>
      </c>
      <c r="N448" s="15">
        <v>55111.0</v>
      </c>
      <c r="O448" s="15">
        <f t="array" ref="O448">_xlfn.XLOOKUP(M448,reference_postal_code!$B$2:$B$11,reference_postal_code!$A$2:$A$11)</f>
        <v>55111</v>
      </c>
      <c r="P448" s="15" t="s">
        <v>77</v>
      </c>
      <c r="Q448" s="15" t="s">
        <v>1471</v>
      </c>
      <c r="R448" s="15" t="s">
        <v>65</v>
      </c>
      <c r="S448" s="15" t="s">
        <v>87</v>
      </c>
      <c r="T448" s="15" t="s">
        <v>1472</v>
      </c>
      <c r="U448" s="28">
        <v>1248750.0</v>
      </c>
      <c r="V448" s="15">
        <v>3.0</v>
      </c>
      <c r="W448" s="31">
        <v>0.0</v>
      </c>
      <c r="X448" s="28">
        <v>224775.0</v>
      </c>
    </row>
    <row r="449" ht="15.75" customHeight="1">
      <c r="A449" s="15">
        <v>3540.0</v>
      </c>
      <c r="B449" s="15" t="s">
        <v>1468</v>
      </c>
      <c r="C449" s="18">
        <v>41768.0</v>
      </c>
      <c r="D449" s="18">
        <v>41768.0</v>
      </c>
      <c r="E449" s="18">
        <f t="shared" si="1"/>
        <v>41768</v>
      </c>
      <c r="F449" s="15" t="s">
        <v>466</v>
      </c>
      <c r="G449" s="15" t="s">
        <v>1469</v>
      </c>
      <c r="H449" s="15" t="s">
        <v>1470</v>
      </c>
      <c r="I449" s="15" t="s">
        <v>128</v>
      </c>
      <c r="J449" s="15" t="s">
        <v>60</v>
      </c>
      <c r="K449" s="15" t="s">
        <v>19</v>
      </c>
      <c r="L449" s="15" t="str">
        <f t="array" ref="L449">_xlfn.XLOOKUP(M449,reference_province_to_city!$A$2:$A$11,reference_province_to_city!$B$2:$B$11)</f>
        <v>Yogyakarta</v>
      </c>
      <c r="M449" s="15" t="s">
        <v>18</v>
      </c>
      <c r="N449" s="15">
        <v>55111.0</v>
      </c>
      <c r="O449" s="15">
        <f t="array" ref="O449">_xlfn.XLOOKUP(M449,reference_postal_code!$B$2:$B$11,reference_postal_code!$A$2:$A$11)</f>
        <v>55111</v>
      </c>
      <c r="P449" s="15" t="s">
        <v>77</v>
      </c>
      <c r="Q449" s="15" t="s">
        <v>1473</v>
      </c>
      <c r="R449" s="15" t="s">
        <v>65</v>
      </c>
      <c r="S449" s="15" t="s">
        <v>79</v>
      </c>
      <c r="T449" s="15" t="s">
        <v>1474</v>
      </c>
      <c r="U449" s="28">
        <v>309750.0</v>
      </c>
      <c r="V449" s="15">
        <v>5.0</v>
      </c>
      <c r="W449" s="31">
        <v>0.0</v>
      </c>
      <c r="X449" s="28">
        <v>142485.0</v>
      </c>
    </row>
    <row r="450" ht="15.75" customHeight="1">
      <c r="A450" s="15">
        <v>826.0</v>
      </c>
      <c r="B450" s="15" t="s">
        <v>1475</v>
      </c>
      <c r="C450" s="18">
        <v>41768.0</v>
      </c>
      <c r="D450" s="18">
        <v>41774.0</v>
      </c>
      <c r="E450" s="18">
        <f t="shared" si="1"/>
        <v>41774</v>
      </c>
      <c r="F450" s="15" t="s">
        <v>55</v>
      </c>
      <c r="G450" s="15" t="s">
        <v>1476</v>
      </c>
      <c r="H450" s="15" t="s">
        <v>1477</v>
      </c>
      <c r="I450" s="15" t="s">
        <v>59</v>
      </c>
      <c r="J450" s="15" t="s">
        <v>60</v>
      </c>
      <c r="K450" s="15" t="s">
        <v>10</v>
      </c>
      <c r="L450" s="15" t="str">
        <f t="array" ref="L450">_xlfn.XLOOKUP(M450,reference_province_to_city!$A$2:$A$11,reference_province_to_city!$B$2:$B$11)</f>
        <v>Jakarta</v>
      </c>
      <c r="M450" s="15" t="s">
        <v>7</v>
      </c>
      <c r="N450" s="15">
        <v>10110.0</v>
      </c>
      <c r="O450" s="15">
        <f t="array" ref="O450">_xlfn.XLOOKUP(M450,reference_postal_code!$B$2:$B$11,reference_postal_code!$A$2:$A$11)</f>
        <v>10110</v>
      </c>
      <c r="P450" s="15" t="s">
        <v>117</v>
      </c>
      <c r="Q450" s="15" t="s">
        <v>1478</v>
      </c>
      <c r="R450" s="15" t="s">
        <v>110</v>
      </c>
      <c r="S450" s="15" t="s">
        <v>149</v>
      </c>
      <c r="T450" s="15" t="s">
        <v>1479</v>
      </c>
      <c r="U450" s="28">
        <v>2519550.0</v>
      </c>
      <c r="V450" s="15">
        <v>3.0</v>
      </c>
      <c r="W450" s="31">
        <v>0.0</v>
      </c>
      <c r="X450" s="28">
        <v>604692.0</v>
      </c>
    </row>
    <row r="451" ht="15.75" customHeight="1">
      <c r="A451" s="15">
        <v>3541.0</v>
      </c>
      <c r="B451" s="15" t="s">
        <v>1468</v>
      </c>
      <c r="C451" s="18">
        <v>41768.0</v>
      </c>
      <c r="D451" s="18">
        <v>41768.0</v>
      </c>
      <c r="E451" s="18">
        <f t="shared" si="1"/>
        <v>41768</v>
      </c>
      <c r="F451" s="15" t="s">
        <v>466</v>
      </c>
      <c r="G451" s="15" t="s">
        <v>1469</v>
      </c>
      <c r="H451" s="15" t="s">
        <v>1470</v>
      </c>
      <c r="I451" s="15" t="s">
        <v>128</v>
      </c>
      <c r="J451" s="15" t="s">
        <v>60</v>
      </c>
      <c r="K451" s="15" t="s">
        <v>19</v>
      </c>
      <c r="L451" s="15" t="str">
        <f t="array" ref="L451">_xlfn.XLOOKUP(M451,reference_province_to_city!$A$2:$A$11,reference_province_to_city!$B$2:$B$11)</f>
        <v>Yogyakarta</v>
      </c>
      <c r="M451" s="15" t="s">
        <v>18</v>
      </c>
      <c r="N451" s="15">
        <v>55111.0</v>
      </c>
      <c r="O451" s="15">
        <f t="array" ref="O451">_xlfn.XLOOKUP(M451,reference_postal_code!$B$2:$B$11,reference_postal_code!$A$2:$A$11)</f>
        <v>55111</v>
      </c>
      <c r="P451" s="15" t="s">
        <v>77</v>
      </c>
      <c r="Q451" s="15" t="s">
        <v>1480</v>
      </c>
      <c r="R451" s="15" t="s">
        <v>65</v>
      </c>
      <c r="S451" s="15" t="s">
        <v>66</v>
      </c>
      <c r="T451" s="15" t="s">
        <v>1481</v>
      </c>
      <c r="U451" s="28">
        <v>680400.0</v>
      </c>
      <c r="V451" s="15">
        <v>7.0</v>
      </c>
      <c r="W451" s="31">
        <v>0.0</v>
      </c>
      <c r="X451" s="28">
        <v>326592.0</v>
      </c>
    </row>
    <row r="452" ht="15.75" customHeight="1">
      <c r="A452" s="15">
        <v>825.0</v>
      </c>
      <c r="B452" s="15" t="s">
        <v>1475</v>
      </c>
      <c r="C452" s="18">
        <v>41768.0</v>
      </c>
      <c r="D452" s="18">
        <v>41774.0</v>
      </c>
      <c r="E452" s="18">
        <f t="shared" si="1"/>
        <v>41774</v>
      </c>
      <c r="F452" s="15" t="s">
        <v>55</v>
      </c>
      <c r="G452" s="15" t="s">
        <v>1476</v>
      </c>
      <c r="H452" s="15" t="s">
        <v>1477</v>
      </c>
      <c r="I452" s="15" t="s">
        <v>59</v>
      </c>
      <c r="J452" s="15" t="s">
        <v>60</v>
      </c>
      <c r="K452" s="15" t="s">
        <v>10</v>
      </c>
      <c r="L452" s="15" t="str">
        <f t="array" ref="L452">_xlfn.XLOOKUP(M452,reference_province_to_city!$A$2:$A$11,reference_province_to_city!$B$2:$B$11)</f>
        <v>Jakarta</v>
      </c>
      <c r="M452" s="15" t="s">
        <v>7</v>
      </c>
      <c r="N452" s="15">
        <v>10110.0</v>
      </c>
      <c r="O452" s="15">
        <f t="array" ref="O452">_xlfn.XLOOKUP(M452,reference_postal_code!$B$2:$B$11,reference_postal_code!$A$2:$A$11)</f>
        <v>10110</v>
      </c>
      <c r="P452" s="15" t="s">
        <v>117</v>
      </c>
      <c r="Q452" s="15" t="s">
        <v>1088</v>
      </c>
      <c r="R452" s="15" t="s">
        <v>110</v>
      </c>
      <c r="S452" s="15" t="s">
        <v>149</v>
      </c>
      <c r="T452" s="15" t="s">
        <v>1089</v>
      </c>
      <c r="U452" s="28">
        <v>1017000.0</v>
      </c>
      <c r="V452" s="15">
        <v>4.0</v>
      </c>
      <c r="W452" s="31">
        <v>0.0</v>
      </c>
      <c r="X452" s="28">
        <v>61020.0</v>
      </c>
    </row>
    <row r="453" ht="15.75" customHeight="1">
      <c r="A453" s="15">
        <v>5198.0</v>
      </c>
      <c r="B453" s="15" t="s">
        <v>1482</v>
      </c>
      <c r="C453" s="18">
        <v>41769.0</v>
      </c>
      <c r="D453" s="18">
        <v>41774.0</v>
      </c>
      <c r="E453" s="18">
        <f t="shared" si="1"/>
        <v>41774</v>
      </c>
      <c r="F453" s="15" t="s">
        <v>55</v>
      </c>
      <c r="G453" s="15" t="s">
        <v>1350</v>
      </c>
      <c r="H453" s="15" t="s">
        <v>1351</v>
      </c>
      <c r="I453" s="15" t="s">
        <v>59</v>
      </c>
      <c r="J453" s="15" t="s">
        <v>60</v>
      </c>
      <c r="K453" s="15" t="s">
        <v>22</v>
      </c>
      <c r="L453" s="15" t="str">
        <f t="array" ref="L453">_xlfn.XLOOKUP(M453,reference_province_to_city!$A$2:$A$11,reference_province_to_city!$B$2:$B$11)</f>
        <v>Surabaya</v>
      </c>
      <c r="M453" s="15" t="s">
        <v>20</v>
      </c>
      <c r="N453" s="15">
        <v>60231.0</v>
      </c>
      <c r="O453" s="15">
        <f t="array" ref="O453">_xlfn.XLOOKUP(M453,reference_postal_code!$B$2:$B$11,reference_postal_code!$A$2:$A$11)</f>
        <v>60231</v>
      </c>
      <c r="P453" s="15" t="s">
        <v>166</v>
      </c>
      <c r="Q453" s="15" t="s">
        <v>1483</v>
      </c>
      <c r="R453" s="15" t="s">
        <v>110</v>
      </c>
      <c r="S453" s="15" t="s">
        <v>111</v>
      </c>
      <c r="T453" s="15" t="s">
        <v>1484</v>
      </c>
      <c r="U453" s="28">
        <v>654000.0</v>
      </c>
      <c r="V453" s="15">
        <v>5.0</v>
      </c>
      <c r="W453" s="31">
        <v>0.2</v>
      </c>
      <c r="X453" s="28">
        <v>65400.0</v>
      </c>
    </row>
    <row r="454" ht="15.75" customHeight="1">
      <c r="A454" s="15">
        <v>7556.0</v>
      </c>
      <c r="B454" s="15" t="s">
        <v>1485</v>
      </c>
      <c r="C454" s="18">
        <v>41769.0</v>
      </c>
      <c r="D454" s="18">
        <v>41773.0</v>
      </c>
      <c r="E454" s="18">
        <f t="shared" si="1"/>
        <v>41773</v>
      </c>
      <c r="F454" s="15" t="s">
        <v>114</v>
      </c>
      <c r="G454" s="15" t="s">
        <v>1486</v>
      </c>
      <c r="H454" s="15" t="s">
        <v>1487</v>
      </c>
      <c r="I454" s="15" t="s">
        <v>59</v>
      </c>
      <c r="J454" s="15" t="s">
        <v>60</v>
      </c>
      <c r="K454" s="15" t="s">
        <v>794</v>
      </c>
      <c r="L454" s="15" t="str">
        <f t="array" ref="L454">_xlfn.XLOOKUP(M454,reference_province_to_city!$A$2:$A$11,reference_province_to_city!$B$2:$B$11)</f>
        <v>Makassar</v>
      </c>
      <c r="M454" s="15" t="s">
        <v>25</v>
      </c>
      <c r="N454" s="15">
        <v>90111.0</v>
      </c>
      <c r="O454" s="15">
        <f t="array" ref="O454">_xlfn.XLOOKUP(M454,reference_postal_code!$B$2:$B$11,reference_postal_code!$A$2:$A$11)</f>
        <v>90111</v>
      </c>
      <c r="P454" s="15" t="s">
        <v>63</v>
      </c>
      <c r="Q454" s="15" t="s">
        <v>1488</v>
      </c>
      <c r="R454" s="15" t="s">
        <v>65</v>
      </c>
      <c r="S454" s="15" t="s">
        <v>93</v>
      </c>
      <c r="T454" s="15" t="s">
        <v>881</v>
      </c>
      <c r="U454" s="28">
        <v>334800.0</v>
      </c>
      <c r="V454" s="15">
        <v>5.0</v>
      </c>
      <c r="W454" s="31">
        <v>0.2</v>
      </c>
      <c r="X454" s="28">
        <v>79515.0</v>
      </c>
    </row>
    <row r="455" ht="15.75" customHeight="1">
      <c r="A455" s="15">
        <v>9199.0</v>
      </c>
      <c r="B455" s="15" t="s">
        <v>1489</v>
      </c>
      <c r="C455" s="18">
        <v>41769.0</v>
      </c>
      <c r="D455" s="18">
        <v>41774.0</v>
      </c>
      <c r="E455" s="18">
        <f t="shared" si="1"/>
        <v>41774</v>
      </c>
      <c r="F455" s="15" t="s">
        <v>55</v>
      </c>
      <c r="G455" s="15" t="s">
        <v>1490</v>
      </c>
      <c r="H455" s="15" t="s">
        <v>1491</v>
      </c>
      <c r="I455" s="15" t="s">
        <v>59</v>
      </c>
      <c r="J455" s="15" t="s">
        <v>60</v>
      </c>
      <c r="K455" s="15" t="s">
        <v>14</v>
      </c>
      <c r="L455" s="15" t="str">
        <f t="array" ref="L455">_xlfn.XLOOKUP(M455,reference_province_to_city!$A$2:$A$11,reference_province_to_city!$B$2:$B$11)</f>
        <v>Bandung</v>
      </c>
      <c r="M455" s="15" t="s">
        <v>12</v>
      </c>
      <c r="N455" s="15">
        <v>40111.0</v>
      </c>
      <c r="O455" s="15">
        <f t="array" ref="O455">_xlfn.XLOOKUP(M455,reference_postal_code!$B$2:$B$11,reference_postal_code!$A$2:$A$11)</f>
        <v>40111</v>
      </c>
      <c r="P455" s="15" t="s">
        <v>117</v>
      </c>
      <c r="Q455" s="15" t="s">
        <v>1492</v>
      </c>
      <c r="R455" s="15" t="s">
        <v>65</v>
      </c>
      <c r="S455" s="15" t="s">
        <v>226</v>
      </c>
      <c r="T455" s="15" t="s">
        <v>1493</v>
      </c>
      <c r="U455" s="28">
        <v>615600.0</v>
      </c>
      <c r="V455" s="15">
        <v>6.0</v>
      </c>
      <c r="W455" s="31">
        <v>0.0</v>
      </c>
      <c r="X455" s="28">
        <v>166212.0</v>
      </c>
    </row>
    <row r="456" ht="15.75" customHeight="1">
      <c r="A456" s="15">
        <v>5197.0</v>
      </c>
      <c r="B456" s="15" t="s">
        <v>1482</v>
      </c>
      <c r="C456" s="18">
        <v>41769.0</v>
      </c>
      <c r="D456" s="18"/>
      <c r="E456" s="18">
        <f t="shared" si="1"/>
        <v>41772</v>
      </c>
      <c r="F456" s="15" t="s">
        <v>55</v>
      </c>
      <c r="G456" s="15" t="s">
        <v>1350</v>
      </c>
      <c r="H456" s="15" t="s">
        <v>1351</v>
      </c>
      <c r="I456" s="15" t="s">
        <v>59</v>
      </c>
      <c r="J456" s="15" t="s">
        <v>60</v>
      </c>
      <c r="K456" s="15" t="s">
        <v>22</v>
      </c>
      <c r="L456" s="15" t="str">
        <f t="array" ref="L456">_xlfn.XLOOKUP(M456,reference_province_to_city!$A$2:$A$11,reference_province_to_city!$B$2:$B$11)</f>
        <v>Surabaya</v>
      </c>
      <c r="M456" s="15" t="s">
        <v>20</v>
      </c>
      <c r="O456" s="15">
        <f t="array" ref="O456">_xlfn.XLOOKUP(M456,reference_postal_code!$B$2:$B$11,reference_postal_code!$A$2:$A$11)</f>
        <v>60231</v>
      </c>
      <c r="P456" s="15" t="s">
        <v>166</v>
      </c>
      <c r="Q456" s="15" t="s">
        <v>1494</v>
      </c>
      <c r="R456" s="15" t="s">
        <v>65</v>
      </c>
      <c r="S456" s="15" t="s">
        <v>173</v>
      </c>
      <c r="T456" s="15" t="s">
        <v>1495</v>
      </c>
      <c r="U456" s="28">
        <v>2371950.0</v>
      </c>
      <c r="V456" s="15">
        <v>3.0</v>
      </c>
      <c r="W456" s="31">
        <v>0.0</v>
      </c>
      <c r="X456" s="28">
        <v>1162256.0</v>
      </c>
    </row>
    <row r="457" ht="15.75" customHeight="1">
      <c r="A457" s="15">
        <v>7555.0</v>
      </c>
      <c r="B457" s="15" t="s">
        <v>1485</v>
      </c>
      <c r="C457" s="18">
        <v>41769.0</v>
      </c>
      <c r="D457" s="18">
        <v>41773.0</v>
      </c>
      <c r="E457" s="18">
        <f t="shared" si="1"/>
        <v>41773</v>
      </c>
      <c r="F457" s="15" t="s">
        <v>114</v>
      </c>
      <c r="G457" s="15" t="s">
        <v>1486</v>
      </c>
      <c r="H457" s="15" t="s">
        <v>1487</v>
      </c>
      <c r="I457" s="15" t="s">
        <v>59</v>
      </c>
      <c r="J457" s="15" t="s">
        <v>60</v>
      </c>
      <c r="K457" s="15" t="s">
        <v>33</v>
      </c>
      <c r="L457" s="15" t="str">
        <f t="array" ref="L457">_xlfn.XLOOKUP(M457,reference_province_to_city!$A$2:$A$11,reference_province_to_city!$B$2:$B$11)</f>
        <v>Makassar</v>
      </c>
      <c r="M457" s="15" t="s">
        <v>25</v>
      </c>
      <c r="N457" s="15">
        <v>90111.0</v>
      </c>
      <c r="O457" s="15">
        <f t="array" ref="O457">_xlfn.XLOOKUP(M457,reference_postal_code!$B$2:$B$11,reference_postal_code!$A$2:$A$11)</f>
        <v>90111</v>
      </c>
      <c r="P457" s="15" t="s">
        <v>63</v>
      </c>
      <c r="Q457" s="15" t="s">
        <v>1496</v>
      </c>
      <c r="R457" s="15" t="s">
        <v>106</v>
      </c>
      <c r="S457" s="15" t="s">
        <v>183</v>
      </c>
      <c r="T457" s="15" t="s">
        <v>1497</v>
      </c>
      <c r="U457" s="28">
        <v>5249475.0</v>
      </c>
      <c r="V457" s="15">
        <v>7.0</v>
      </c>
      <c r="W457" s="31">
        <v>0.5</v>
      </c>
      <c r="X457" s="28">
        <v>-3254675.0</v>
      </c>
    </row>
    <row r="458" ht="15.75" customHeight="1">
      <c r="A458" s="15">
        <v>9197.0</v>
      </c>
      <c r="B458" s="15" t="s">
        <v>1489</v>
      </c>
      <c r="C458" s="18">
        <v>41769.0</v>
      </c>
      <c r="D458" s="18">
        <v>41774.0</v>
      </c>
      <c r="E458" s="18">
        <f t="shared" si="1"/>
        <v>41774</v>
      </c>
      <c r="F458" s="15" t="s">
        <v>55</v>
      </c>
      <c r="G458" s="15" t="s">
        <v>1490</v>
      </c>
      <c r="H458" s="15" t="s">
        <v>1491</v>
      </c>
      <c r="I458" s="15" t="s">
        <v>59</v>
      </c>
      <c r="J458" s="15" t="s">
        <v>60</v>
      </c>
      <c r="K458" s="15" t="s">
        <v>14</v>
      </c>
      <c r="L458" s="15" t="str">
        <f t="array" ref="L458">_xlfn.XLOOKUP(M458,reference_province_to_city!$A$2:$A$11,reference_province_to_city!$B$2:$B$11)</f>
        <v>Bandung</v>
      </c>
      <c r="M458" s="15" t="s">
        <v>12</v>
      </c>
      <c r="N458" s="15">
        <v>40111.0</v>
      </c>
      <c r="O458" s="15">
        <f t="array" ref="O458">_xlfn.XLOOKUP(M458,reference_postal_code!$B$2:$B$11,reference_postal_code!$A$2:$A$11)</f>
        <v>40111</v>
      </c>
      <c r="P458" s="15" t="s">
        <v>117</v>
      </c>
      <c r="Q458" s="15" t="s">
        <v>1498</v>
      </c>
      <c r="R458" s="15" t="s">
        <v>65</v>
      </c>
      <c r="S458" s="15" t="s">
        <v>66</v>
      </c>
      <c r="T458" s="15" t="s">
        <v>1499</v>
      </c>
      <c r="U458" s="28">
        <v>599400.0</v>
      </c>
      <c r="V458" s="15">
        <v>2.0</v>
      </c>
      <c r="W458" s="31">
        <v>0.0</v>
      </c>
      <c r="X458" s="28">
        <v>287712.0</v>
      </c>
    </row>
    <row r="459" ht="15.75" customHeight="1">
      <c r="A459" s="15">
        <v>9200.0</v>
      </c>
      <c r="B459" s="15" t="s">
        <v>1489</v>
      </c>
      <c r="C459" s="18">
        <v>41769.0</v>
      </c>
      <c r="D459" s="18">
        <v>41774.0</v>
      </c>
      <c r="E459" s="18">
        <f t="shared" si="1"/>
        <v>41774</v>
      </c>
      <c r="F459" s="15" t="s">
        <v>55</v>
      </c>
      <c r="G459" s="15" t="s">
        <v>1490</v>
      </c>
      <c r="H459" s="15" t="s">
        <v>1491</v>
      </c>
      <c r="I459" s="15" t="s">
        <v>59</v>
      </c>
      <c r="J459" s="15" t="s">
        <v>60</v>
      </c>
      <c r="K459" s="15" t="s">
        <v>14</v>
      </c>
      <c r="L459" s="15" t="str">
        <f t="array" ref="L459">_xlfn.XLOOKUP(M459,reference_province_to_city!$A$2:$A$11,reference_province_to_city!$B$2:$B$11)</f>
        <v>Bandung</v>
      </c>
      <c r="M459" s="15" t="s">
        <v>12</v>
      </c>
      <c r="N459" s="15">
        <v>40111.0</v>
      </c>
      <c r="O459" s="15">
        <f t="array" ref="O459">_xlfn.XLOOKUP(M459,reference_postal_code!$B$2:$B$11,reference_postal_code!$A$2:$A$11)</f>
        <v>40111</v>
      </c>
      <c r="P459" s="15" t="s">
        <v>117</v>
      </c>
      <c r="Q459" s="15" t="s">
        <v>1500</v>
      </c>
      <c r="R459" s="15" t="s">
        <v>106</v>
      </c>
      <c r="S459" s="15" t="s">
        <v>107</v>
      </c>
      <c r="T459" s="15" t="s">
        <v>1501</v>
      </c>
      <c r="U459" s="28">
        <v>3851760.0</v>
      </c>
      <c r="V459" s="15">
        <v>1.0</v>
      </c>
      <c r="W459" s="31">
        <v>0.2</v>
      </c>
      <c r="X459" s="28">
        <v>481470.0</v>
      </c>
    </row>
    <row r="460" ht="15.75" customHeight="1">
      <c r="A460" s="15">
        <v>9198.0</v>
      </c>
      <c r="B460" s="15" t="s">
        <v>1489</v>
      </c>
      <c r="C460" s="18">
        <v>41769.0</v>
      </c>
      <c r="D460" s="18">
        <v>41774.0</v>
      </c>
      <c r="E460" s="18">
        <f t="shared" si="1"/>
        <v>41774</v>
      </c>
      <c r="F460" s="15" t="s">
        <v>55</v>
      </c>
      <c r="G460" s="15" t="s">
        <v>1490</v>
      </c>
      <c r="H460" s="15" t="s">
        <v>1491</v>
      </c>
      <c r="I460" s="15" t="s">
        <v>59</v>
      </c>
      <c r="J460" s="15" t="s">
        <v>60</v>
      </c>
      <c r="K460" s="15" t="s">
        <v>14</v>
      </c>
      <c r="L460" s="15" t="str">
        <f t="array" ref="L460">_xlfn.XLOOKUP(M460,reference_province_to_city!$A$2:$A$11,reference_province_to_city!$B$2:$B$11)</f>
        <v>Bandung</v>
      </c>
      <c r="M460" s="15" t="s">
        <v>12</v>
      </c>
      <c r="N460" s="15">
        <v>40111.0</v>
      </c>
      <c r="O460" s="15">
        <f t="array" ref="O460">_xlfn.XLOOKUP(M460,reference_postal_code!$B$2:$B$11,reference_postal_code!$A$2:$A$11)</f>
        <v>40111</v>
      </c>
      <c r="P460" s="15" t="s">
        <v>117</v>
      </c>
      <c r="Q460" s="15" t="s">
        <v>1502</v>
      </c>
      <c r="R460" s="15" t="s">
        <v>110</v>
      </c>
      <c r="S460" s="15" t="s">
        <v>111</v>
      </c>
      <c r="T460" s="15" t="s">
        <v>1503</v>
      </c>
      <c r="U460" s="28">
        <v>2.148E7</v>
      </c>
      <c r="V460" s="15">
        <v>5.0</v>
      </c>
      <c r="W460" s="31">
        <v>0.2</v>
      </c>
      <c r="X460" s="28">
        <v>1879500.0</v>
      </c>
    </row>
    <row r="461" ht="15.75" customHeight="1">
      <c r="A461" s="15">
        <v>5197.0</v>
      </c>
      <c r="B461" s="15" t="s">
        <v>1482</v>
      </c>
      <c r="C461" s="18">
        <v>41769.0</v>
      </c>
      <c r="D461" s="18">
        <v>41774.0</v>
      </c>
      <c r="E461" s="18">
        <f t="shared" si="1"/>
        <v>41774</v>
      </c>
      <c r="F461" s="15" t="s">
        <v>55</v>
      </c>
      <c r="G461" s="15" t="s">
        <v>1350</v>
      </c>
      <c r="H461" s="15" t="s">
        <v>1351</v>
      </c>
      <c r="I461" s="15" t="s">
        <v>59</v>
      </c>
      <c r="J461" s="15" t="s">
        <v>60</v>
      </c>
      <c r="K461" s="15" t="s">
        <v>22</v>
      </c>
      <c r="L461" s="15" t="str">
        <f t="array" ref="L461">_xlfn.XLOOKUP(M461,reference_province_to_city!$A$2:$A$11,reference_province_to_city!$B$2:$B$11)</f>
        <v>Surabaya</v>
      </c>
      <c r="M461" s="15" t="s">
        <v>20</v>
      </c>
      <c r="N461" s="15">
        <v>60231.0</v>
      </c>
      <c r="O461" s="15">
        <f t="array" ref="O461">_xlfn.XLOOKUP(M461,reference_postal_code!$B$2:$B$11,reference_postal_code!$A$2:$A$11)</f>
        <v>60231</v>
      </c>
      <c r="P461" s="15" t="s">
        <v>166</v>
      </c>
      <c r="Q461" s="15" t="s">
        <v>1494</v>
      </c>
      <c r="R461" s="15" t="s">
        <v>65</v>
      </c>
      <c r="S461" s="15" t="s">
        <v>173</v>
      </c>
      <c r="T461" s="15" t="s">
        <v>1495</v>
      </c>
      <c r="U461" s="28">
        <v>2371950.0</v>
      </c>
      <c r="V461" s="15">
        <v>3.0</v>
      </c>
      <c r="W461" s="31">
        <v>0.0</v>
      </c>
      <c r="X461" s="28">
        <v>1162256.0</v>
      </c>
    </row>
    <row r="462" ht="15.75" customHeight="1">
      <c r="A462" s="15">
        <v>4125.0</v>
      </c>
      <c r="B462" s="15" t="s">
        <v>1504</v>
      </c>
      <c r="C462" s="18">
        <v>41770.0</v>
      </c>
      <c r="D462" s="18">
        <v>41777.0</v>
      </c>
      <c r="E462" s="18">
        <f t="shared" si="1"/>
        <v>41777</v>
      </c>
      <c r="F462" s="15" t="s">
        <v>55</v>
      </c>
      <c r="G462" s="15" t="s">
        <v>1505</v>
      </c>
      <c r="H462" s="15" t="s">
        <v>1506</v>
      </c>
      <c r="I462" s="15" t="s">
        <v>128</v>
      </c>
      <c r="J462" s="15" t="s">
        <v>60</v>
      </c>
      <c r="K462" s="15" t="s">
        <v>10</v>
      </c>
      <c r="L462" s="15" t="str">
        <f t="array" ref="L462">_xlfn.XLOOKUP(M462,reference_province_to_city!$A$2:$A$11,reference_province_to_city!$B$2:$B$11)</f>
        <v>Jakarta</v>
      </c>
      <c r="M462" s="15" t="s">
        <v>7</v>
      </c>
      <c r="N462" s="15">
        <v>10110.0</v>
      </c>
      <c r="O462" s="15">
        <f t="array" ref="O462">_xlfn.XLOOKUP(M462,reference_postal_code!$B$2:$B$11,reference_postal_code!$A$2:$A$11)</f>
        <v>10110</v>
      </c>
      <c r="P462" s="15" t="s">
        <v>117</v>
      </c>
      <c r="Q462" s="15" t="s">
        <v>1507</v>
      </c>
      <c r="R462" s="15" t="s">
        <v>65</v>
      </c>
      <c r="S462" s="15" t="s">
        <v>222</v>
      </c>
      <c r="T462" s="15" t="s">
        <v>1508</v>
      </c>
      <c r="U462" s="28">
        <v>538650.0</v>
      </c>
      <c r="V462" s="15">
        <v>3.0</v>
      </c>
      <c r="W462" s="31">
        <v>0.0</v>
      </c>
      <c r="X462" s="28">
        <v>145435.0</v>
      </c>
    </row>
    <row r="463" ht="15.75" customHeight="1">
      <c r="A463" s="15">
        <v>9590.0</v>
      </c>
      <c r="B463" s="15" t="s">
        <v>1509</v>
      </c>
      <c r="C463" s="18">
        <v>41770.0</v>
      </c>
      <c r="D463" s="18">
        <v>41774.0</v>
      </c>
      <c r="E463" s="18">
        <f t="shared" si="1"/>
        <v>41774</v>
      </c>
      <c r="F463" s="15" t="s">
        <v>55</v>
      </c>
      <c r="G463" s="15" t="s">
        <v>1510</v>
      </c>
      <c r="H463" s="15" t="s">
        <v>1511</v>
      </c>
      <c r="I463" s="15" t="s">
        <v>76</v>
      </c>
      <c r="J463" s="15" t="s">
        <v>60</v>
      </c>
      <c r="K463" s="15" t="s">
        <v>26</v>
      </c>
      <c r="L463" s="15" t="str">
        <f t="array" ref="L463">_xlfn.XLOOKUP(M463,reference_province_to_city!$A$2:$A$11,reference_province_to_city!$B$2:$B$11)</f>
        <v>Denpasar</v>
      </c>
      <c r="M463" s="15" t="s">
        <v>24</v>
      </c>
      <c r="N463" s="15">
        <v>80231.0</v>
      </c>
      <c r="O463" s="15">
        <f t="array" ref="O463">_xlfn.XLOOKUP(M463,reference_postal_code!$B$2:$B$11,reference_postal_code!$A$2:$A$11)</f>
        <v>80231</v>
      </c>
      <c r="P463" s="15" t="s">
        <v>63</v>
      </c>
      <c r="Q463" s="15" t="s">
        <v>519</v>
      </c>
      <c r="R463" s="15" t="s">
        <v>65</v>
      </c>
      <c r="S463" s="15" t="s">
        <v>66</v>
      </c>
      <c r="T463" s="15" t="s">
        <v>520</v>
      </c>
      <c r="U463" s="28">
        <v>262080.0</v>
      </c>
      <c r="V463" s="15">
        <v>3.0</v>
      </c>
      <c r="W463" s="31">
        <v>0.2</v>
      </c>
      <c r="X463" s="28">
        <v>85176.0</v>
      </c>
    </row>
    <row r="464" ht="15.75" customHeight="1">
      <c r="A464" s="15">
        <v>546.0</v>
      </c>
      <c r="B464" s="15" t="s">
        <v>1512</v>
      </c>
      <c r="C464" s="18">
        <v>41770.0</v>
      </c>
      <c r="D464" s="18"/>
      <c r="E464" s="18">
        <f t="shared" si="1"/>
        <v>41773</v>
      </c>
      <c r="F464" s="15" t="s">
        <v>55</v>
      </c>
      <c r="G464" s="15" t="s">
        <v>1513</v>
      </c>
      <c r="H464" s="15" t="s">
        <v>1514</v>
      </c>
      <c r="I464" s="15" t="s">
        <v>59</v>
      </c>
      <c r="J464" s="15" t="s">
        <v>60</v>
      </c>
      <c r="K464" s="15" t="s">
        <v>31</v>
      </c>
      <c r="L464" s="15" t="str">
        <f t="array" ref="L464">_xlfn.XLOOKUP(M464,reference_province_to_city!$A$2:$A$11,reference_province_to_city!$B$2:$B$11)</f>
        <v>Balikpapan</v>
      </c>
      <c r="M464" s="15" t="s">
        <v>21</v>
      </c>
      <c r="N464" s="15">
        <v>76114.0</v>
      </c>
      <c r="O464" s="15">
        <f t="array" ref="O464">_xlfn.XLOOKUP(M464,reference_postal_code!$B$2:$B$11,reference_postal_code!$A$2:$A$11)</f>
        <v>76114</v>
      </c>
      <c r="P464" s="15" t="s">
        <v>166</v>
      </c>
      <c r="Q464" s="15" t="s">
        <v>1515</v>
      </c>
      <c r="R464" s="15" t="s">
        <v>106</v>
      </c>
      <c r="S464" s="15" t="s">
        <v>139</v>
      </c>
      <c r="T464" s="15" t="s">
        <v>1516</v>
      </c>
      <c r="U464" s="28">
        <v>991680.0</v>
      </c>
      <c r="V464" s="15">
        <v>4.0</v>
      </c>
      <c r="W464" s="31">
        <v>0.6</v>
      </c>
      <c r="X464" s="28">
        <v>-1264392.0</v>
      </c>
    </row>
    <row r="465" ht="15.75" customHeight="1">
      <c r="A465" s="15">
        <v>544.0</v>
      </c>
      <c r="B465" s="15" t="s">
        <v>1512</v>
      </c>
      <c r="C465" s="18">
        <v>41770.0</v>
      </c>
      <c r="D465" s="18">
        <v>41775.0</v>
      </c>
      <c r="E465" s="18">
        <f t="shared" si="1"/>
        <v>41775</v>
      </c>
      <c r="F465" s="15" t="s">
        <v>55</v>
      </c>
      <c r="G465" s="15" t="s">
        <v>1513</v>
      </c>
      <c r="H465" s="15" t="s">
        <v>1514</v>
      </c>
      <c r="I465" s="15" t="s">
        <v>59</v>
      </c>
      <c r="J465" s="15" t="s">
        <v>60</v>
      </c>
      <c r="K465" s="15" t="s">
        <v>31</v>
      </c>
      <c r="L465" s="15" t="str">
        <f t="array" ref="L465">_xlfn.XLOOKUP(M465,reference_province_to_city!$A$2:$A$11,reference_province_to_city!$B$2:$B$11)</f>
        <v>Balikpapan</v>
      </c>
      <c r="M465" s="15" t="s">
        <v>21</v>
      </c>
      <c r="N465" s="15">
        <v>76114.0</v>
      </c>
      <c r="O465" s="15">
        <f t="array" ref="O465">_xlfn.XLOOKUP(M465,reference_postal_code!$B$2:$B$11,reference_postal_code!$A$2:$A$11)</f>
        <v>76114</v>
      </c>
      <c r="P465" s="15" t="s">
        <v>166</v>
      </c>
      <c r="Q465" s="15" t="s">
        <v>1517</v>
      </c>
      <c r="R465" s="15" t="s">
        <v>110</v>
      </c>
      <c r="S465" s="15" t="s">
        <v>149</v>
      </c>
      <c r="T465" s="15" t="s">
        <v>1518</v>
      </c>
      <c r="U465" s="28">
        <v>871680.0</v>
      </c>
      <c r="V465" s="15">
        <v>2.0</v>
      </c>
      <c r="W465" s="31">
        <v>0.2</v>
      </c>
      <c r="X465" s="28">
        <v>108960.0</v>
      </c>
    </row>
    <row r="466" ht="15.75" customHeight="1">
      <c r="A466" s="15">
        <v>9591.0</v>
      </c>
      <c r="B466" s="15" t="s">
        <v>1509</v>
      </c>
      <c r="C466" s="18">
        <v>41770.0</v>
      </c>
      <c r="D466" s="18">
        <v>41774.0</v>
      </c>
      <c r="E466" s="18">
        <f t="shared" si="1"/>
        <v>41774</v>
      </c>
      <c r="F466" s="15" t="s">
        <v>55</v>
      </c>
      <c r="G466" s="15" t="s">
        <v>1510</v>
      </c>
      <c r="H466" s="15" t="s">
        <v>1511</v>
      </c>
      <c r="I466" s="15" t="s">
        <v>76</v>
      </c>
      <c r="J466" s="15" t="s">
        <v>60</v>
      </c>
      <c r="L466" s="15" t="str">
        <f t="array" ref="L466">_xlfn.XLOOKUP(M466,reference_province_to_city!$A$2:$A$11,reference_province_to_city!$B$2:$B$11)</f>
        <v>Denpasar</v>
      </c>
      <c r="M466" s="15" t="s">
        <v>24</v>
      </c>
      <c r="N466" s="15">
        <v>80231.0</v>
      </c>
      <c r="O466" s="15">
        <f t="array" ref="O466">_xlfn.XLOOKUP(M466,reference_postal_code!$B$2:$B$11,reference_postal_code!$A$2:$A$11)</f>
        <v>80231</v>
      </c>
      <c r="P466" s="15" t="s">
        <v>63</v>
      </c>
      <c r="Q466" s="15" t="s">
        <v>1519</v>
      </c>
      <c r="R466" s="15" t="s">
        <v>65</v>
      </c>
      <c r="S466" s="15" t="s">
        <v>83</v>
      </c>
      <c r="T466" s="15" t="s">
        <v>1520</v>
      </c>
      <c r="U466" s="28">
        <v>1568700.0</v>
      </c>
      <c r="V466" s="15">
        <v>9.0</v>
      </c>
      <c r="W466" s="31">
        <v>0.8</v>
      </c>
      <c r="X466" s="28">
        <v>-2588355.0</v>
      </c>
    </row>
    <row r="467" ht="15.75" customHeight="1">
      <c r="A467" s="15">
        <v>1759.0</v>
      </c>
      <c r="B467" s="15" t="s">
        <v>1521</v>
      </c>
      <c r="C467" s="18">
        <v>41770.0</v>
      </c>
      <c r="D467" s="18">
        <v>41776.0</v>
      </c>
      <c r="E467" s="18">
        <f t="shared" si="1"/>
        <v>41776</v>
      </c>
      <c r="F467" s="15" t="s">
        <v>55</v>
      </c>
      <c r="G467" s="15" t="s">
        <v>1522</v>
      </c>
      <c r="H467" s="15" t="s">
        <v>1523</v>
      </c>
      <c r="I467" s="15" t="s">
        <v>59</v>
      </c>
      <c r="J467" s="15" t="s">
        <v>60</v>
      </c>
      <c r="K467" s="15" t="s">
        <v>31</v>
      </c>
      <c r="L467" s="15" t="str">
        <f t="array" ref="L467">_xlfn.XLOOKUP(M467,reference_province_to_city!$A$2:$A$11,reference_province_to_city!$B$2:$B$11)</f>
        <v>Balikpapan</v>
      </c>
      <c r="M467" s="15" t="s">
        <v>21</v>
      </c>
      <c r="N467" s="15">
        <v>76114.0</v>
      </c>
      <c r="O467" s="15">
        <f t="array" ref="O467">_xlfn.XLOOKUP(M467,reference_postal_code!$B$2:$B$11,reference_postal_code!$A$2:$A$11)</f>
        <v>76114</v>
      </c>
      <c r="P467" s="15" t="s">
        <v>166</v>
      </c>
      <c r="Q467" s="15" t="s">
        <v>1524</v>
      </c>
      <c r="R467" s="15" t="s">
        <v>110</v>
      </c>
      <c r="S467" s="15" t="s">
        <v>149</v>
      </c>
      <c r="T467" s="15" t="s">
        <v>1525</v>
      </c>
      <c r="U467" s="28">
        <v>702960.0</v>
      </c>
      <c r="V467" s="15">
        <v>2.0</v>
      </c>
      <c r="W467" s="31">
        <v>0.2</v>
      </c>
      <c r="X467" s="28">
        <v>114231.0</v>
      </c>
    </row>
    <row r="468" ht="15.75" customHeight="1">
      <c r="A468" s="15">
        <v>9429.0</v>
      </c>
      <c r="B468" s="15" t="s">
        <v>1526</v>
      </c>
      <c r="C468" s="18">
        <v>41770.0</v>
      </c>
      <c r="D468" s="18">
        <v>41775.0</v>
      </c>
      <c r="E468" s="18">
        <f t="shared" si="1"/>
        <v>41775</v>
      </c>
      <c r="F468" s="15" t="s">
        <v>55</v>
      </c>
      <c r="G468" s="15" t="s">
        <v>1527</v>
      </c>
      <c r="H468" s="15" t="s">
        <v>1528</v>
      </c>
      <c r="I468" s="15" t="s">
        <v>128</v>
      </c>
      <c r="J468" s="15" t="s">
        <v>60</v>
      </c>
      <c r="K468" s="15" t="s">
        <v>10</v>
      </c>
      <c r="L468" s="15" t="str">
        <f t="array" ref="L468">_xlfn.XLOOKUP(M468,reference_province_to_city!$A$2:$A$11,reference_province_to_city!$B$2:$B$11)</f>
        <v>Jakarta</v>
      </c>
      <c r="M468" s="15" t="s">
        <v>7</v>
      </c>
      <c r="N468" s="15">
        <v>10110.0</v>
      </c>
      <c r="O468" s="15">
        <f t="array" ref="O468">_xlfn.XLOOKUP(M468,reference_postal_code!$B$2:$B$11,reference_postal_code!$A$2:$A$11)</f>
        <v>10110</v>
      </c>
      <c r="P468" s="15" t="s">
        <v>117</v>
      </c>
      <c r="Q468" s="15" t="s">
        <v>1529</v>
      </c>
      <c r="R468" s="15" t="s">
        <v>106</v>
      </c>
      <c r="S468" s="15" t="s">
        <v>107</v>
      </c>
      <c r="T468" s="15" t="s">
        <v>1530</v>
      </c>
      <c r="U468" s="28">
        <v>1.81944E7</v>
      </c>
      <c r="V468" s="15">
        <v>8.0</v>
      </c>
      <c r="W468" s="31">
        <v>0.3</v>
      </c>
      <c r="X468" s="28">
        <v>-1039680.0</v>
      </c>
    </row>
    <row r="469" ht="15.75" customHeight="1">
      <c r="A469" s="15">
        <v>545.0</v>
      </c>
      <c r="B469" s="15" t="s">
        <v>1512</v>
      </c>
      <c r="C469" s="18">
        <v>41770.0</v>
      </c>
      <c r="D469" s="18">
        <v>41775.0</v>
      </c>
      <c r="E469" s="18">
        <f t="shared" si="1"/>
        <v>41775</v>
      </c>
      <c r="F469" s="15" t="s">
        <v>55</v>
      </c>
      <c r="G469" s="15" t="s">
        <v>1513</v>
      </c>
      <c r="H469" s="15" t="s">
        <v>1514</v>
      </c>
      <c r="I469" s="15" t="s">
        <v>59</v>
      </c>
      <c r="J469" s="15" t="s">
        <v>60</v>
      </c>
      <c r="K469" s="15" t="s">
        <v>31</v>
      </c>
      <c r="L469" s="15" t="str">
        <f t="array" ref="L469">_xlfn.XLOOKUP(M469,reference_province_to_city!$A$2:$A$11,reference_province_to_city!$B$2:$B$11)</f>
        <v>Balikpapan</v>
      </c>
      <c r="M469" s="15" t="s">
        <v>21</v>
      </c>
      <c r="N469" s="15">
        <v>76114.0</v>
      </c>
      <c r="O469" s="15">
        <f t="array" ref="O469">_xlfn.XLOOKUP(M469,reference_postal_code!$B$2:$B$11,reference_postal_code!$A$2:$A$11)</f>
        <v>76114</v>
      </c>
      <c r="P469" s="15" t="s">
        <v>166</v>
      </c>
      <c r="Q469" s="15" t="s">
        <v>1531</v>
      </c>
      <c r="R469" s="15" t="s">
        <v>110</v>
      </c>
      <c r="S469" s="15" t="s">
        <v>111</v>
      </c>
      <c r="T469" s="15" t="s">
        <v>1532</v>
      </c>
      <c r="U469" s="28">
        <v>1511880.0</v>
      </c>
      <c r="V469" s="15">
        <v>1.0</v>
      </c>
      <c r="W469" s="31">
        <v>0.2</v>
      </c>
      <c r="X469" s="28">
        <v>94493.0</v>
      </c>
    </row>
    <row r="470" ht="15.75" customHeight="1">
      <c r="A470" s="15">
        <v>2747.0</v>
      </c>
      <c r="B470" s="15" t="s">
        <v>1533</v>
      </c>
      <c r="C470" s="18">
        <v>41771.0</v>
      </c>
      <c r="D470" s="18">
        <v>41776.0</v>
      </c>
      <c r="E470" s="18">
        <f t="shared" si="1"/>
        <v>41776</v>
      </c>
      <c r="F470" s="15" t="s">
        <v>55</v>
      </c>
      <c r="G470" s="15" t="s">
        <v>629</v>
      </c>
      <c r="H470" s="15" t="s">
        <v>630</v>
      </c>
      <c r="I470" s="15" t="s">
        <v>59</v>
      </c>
      <c r="J470" s="15" t="s">
        <v>60</v>
      </c>
      <c r="K470" s="15" t="s">
        <v>29</v>
      </c>
      <c r="L470" s="15" t="str">
        <f t="array" ref="L470">_xlfn.XLOOKUP(M470,reference_province_to_city!$A$2:$A$11,reference_province_to_city!$B$2:$B$11)</f>
        <v>Palembang</v>
      </c>
      <c r="M470" s="15" t="s">
        <v>13</v>
      </c>
      <c r="N470" s="15">
        <v>30111.0</v>
      </c>
      <c r="O470" s="15">
        <f t="array" ref="O470">_xlfn.XLOOKUP(M470,reference_postal_code!$B$2:$B$11,reference_postal_code!$A$2:$A$11)</f>
        <v>30111</v>
      </c>
      <c r="P470" s="15" t="s">
        <v>77</v>
      </c>
      <c r="Q470" s="15" t="s">
        <v>1534</v>
      </c>
      <c r="R470" s="15" t="s">
        <v>106</v>
      </c>
      <c r="S470" s="15" t="s">
        <v>218</v>
      </c>
      <c r="T470" s="15" t="s">
        <v>1535</v>
      </c>
      <c r="U470" s="28">
        <v>1.050084E7</v>
      </c>
      <c r="V470" s="15">
        <v>3.0</v>
      </c>
      <c r="W470" s="31">
        <v>0.3</v>
      </c>
      <c r="X470" s="28">
        <v>-1950156.0</v>
      </c>
    </row>
    <row r="471" ht="15.75" customHeight="1">
      <c r="A471" s="15">
        <v>1658.0</v>
      </c>
      <c r="B471" s="15" t="s">
        <v>1536</v>
      </c>
      <c r="C471" s="18">
        <v>41771.0</v>
      </c>
      <c r="D471" s="18">
        <v>41774.0</v>
      </c>
      <c r="E471" s="18">
        <f t="shared" si="1"/>
        <v>41774</v>
      </c>
      <c r="F471" s="15" t="s">
        <v>125</v>
      </c>
      <c r="G471" s="15" t="s">
        <v>243</v>
      </c>
      <c r="H471" s="15" t="s">
        <v>244</v>
      </c>
      <c r="I471" s="15" t="s">
        <v>59</v>
      </c>
      <c r="J471" s="15" t="s">
        <v>60</v>
      </c>
      <c r="K471" s="15" t="s">
        <v>22</v>
      </c>
      <c r="L471" s="15" t="str">
        <f t="array" ref="L471">_xlfn.XLOOKUP(M471,reference_province_to_city!$A$2:$A$11,reference_province_to_city!$B$2:$B$11)</f>
        <v>Surabaya</v>
      </c>
      <c r="M471" s="15" t="s">
        <v>20</v>
      </c>
      <c r="N471" s="15">
        <v>60231.0</v>
      </c>
      <c r="O471" s="15">
        <f t="array" ref="O471">_xlfn.XLOOKUP(M471,reference_postal_code!$B$2:$B$11,reference_postal_code!$A$2:$A$11)</f>
        <v>60231</v>
      </c>
      <c r="P471" s="15" t="s">
        <v>166</v>
      </c>
      <c r="Q471" s="15" t="s">
        <v>161</v>
      </c>
      <c r="R471" s="15" t="s">
        <v>106</v>
      </c>
      <c r="S471" s="15" t="s">
        <v>139</v>
      </c>
      <c r="T471" s="15" t="s">
        <v>162</v>
      </c>
      <c r="U471" s="28">
        <v>521850.0</v>
      </c>
      <c r="V471" s="15">
        <v>7.0</v>
      </c>
      <c r="W471" s="31">
        <v>0.0</v>
      </c>
      <c r="X471" s="28">
        <v>161773.0</v>
      </c>
    </row>
    <row r="472" ht="15.75" customHeight="1">
      <c r="A472" s="15">
        <v>1888.0</v>
      </c>
      <c r="B472" s="15" t="s">
        <v>1537</v>
      </c>
      <c r="C472" s="18">
        <v>41772.0</v>
      </c>
      <c r="D472" s="18">
        <v>41774.0</v>
      </c>
      <c r="E472" s="18">
        <f t="shared" si="1"/>
        <v>41774</v>
      </c>
      <c r="F472" s="15" t="s">
        <v>125</v>
      </c>
      <c r="G472" s="15" t="s">
        <v>1538</v>
      </c>
      <c r="H472" s="15" t="s">
        <v>1539</v>
      </c>
      <c r="I472" s="15" t="s">
        <v>76</v>
      </c>
      <c r="J472" s="15" t="s">
        <v>60</v>
      </c>
      <c r="K472" s="15" t="s">
        <v>22</v>
      </c>
      <c r="L472" s="15" t="str">
        <f t="array" ref="L472">_xlfn.XLOOKUP(M472,reference_province_to_city!$A$2:$A$11,reference_province_to_city!$B$2:$B$11)</f>
        <v>Surabaya</v>
      </c>
      <c r="M472" s="15" t="s">
        <v>20</v>
      </c>
      <c r="N472" s="15">
        <v>60231.0</v>
      </c>
      <c r="O472" s="15">
        <f t="array" ref="O472">_xlfn.XLOOKUP(M472,reference_postal_code!$B$2:$B$11,reference_postal_code!$A$2:$A$11)</f>
        <v>60231</v>
      </c>
      <c r="P472" s="15" t="s">
        <v>166</v>
      </c>
      <c r="Q472" s="15" t="s">
        <v>1540</v>
      </c>
      <c r="R472" s="15" t="s">
        <v>65</v>
      </c>
      <c r="S472" s="15" t="s">
        <v>83</v>
      </c>
      <c r="T472" s="15" t="s">
        <v>1541</v>
      </c>
      <c r="U472" s="28">
        <v>5975280.0</v>
      </c>
      <c r="V472" s="15">
        <v>8.0</v>
      </c>
      <c r="W472" s="31">
        <v>0.7</v>
      </c>
      <c r="X472" s="28">
        <v>-4979400.0</v>
      </c>
    </row>
    <row r="473" ht="15.75" customHeight="1">
      <c r="A473" s="15">
        <v>3217.0</v>
      </c>
      <c r="B473" s="15" t="s">
        <v>1542</v>
      </c>
      <c r="C473" s="18">
        <v>41772.0</v>
      </c>
      <c r="D473" s="18"/>
      <c r="E473" s="18">
        <f t="shared" si="1"/>
        <v>41775</v>
      </c>
      <c r="F473" s="15" t="s">
        <v>55</v>
      </c>
      <c r="G473" s="15" t="s">
        <v>1543</v>
      </c>
      <c r="H473" s="15" t="s">
        <v>1544</v>
      </c>
      <c r="I473" s="15" t="s">
        <v>59</v>
      </c>
      <c r="J473" s="15" t="s">
        <v>60</v>
      </c>
      <c r="K473" s="15" t="s">
        <v>31</v>
      </c>
      <c r="L473" s="15" t="str">
        <f t="array" ref="L473">_xlfn.XLOOKUP(M473,reference_province_to_city!$A$2:$A$11,reference_province_to_city!$B$2:$B$11)</f>
        <v>Balikpapan</v>
      </c>
      <c r="M473" s="15" t="s">
        <v>21</v>
      </c>
      <c r="N473" s="15">
        <v>76114.0</v>
      </c>
      <c r="O473" s="15">
        <f t="array" ref="O473">_xlfn.XLOOKUP(M473,reference_postal_code!$B$2:$B$11,reference_postal_code!$A$2:$A$11)</f>
        <v>76114</v>
      </c>
      <c r="P473" s="15" t="s">
        <v>166</v>
      </c>
      <c r="Q473" s="15" t="s">
        <v>1545</v>
      </c>
      <c r="R473" s="15" t="s">
        <v>110</v>
      </c>
      <c r="S473" s="15" t="s">
        <v>149</v>
      </c>
      <c r="T473" s="15" t="s">
        <v>1546</v>
      </c>
      <c r="U473" s="28">
        <v>2249550.0</v>
      </c>
      <c r="V473" s="15">
        <v>3.0</v>
      </c>
      <c r="W473" s="31">
        <v>0.0</v>
      </c>
      <c r="X473" s="28">
        <v>787342.0</v>
      </c>
    </row>
    <row r="474" ht="15.75" customHeight="1">
      <c r="A474" s="15">
        <v>1887.0</v>
      </c>
      <c r="B474" s="15" t="s">
        <v>1537</v>
      </c>
      <c r="C474" s="18">
        <v>41772.0</v>
      </c>
      <c r="D474" s="18">
        <v>41774.0</v>
      </c>
      <c r="E474" s="18">
        <f t="shared" si="1"/>
        <v>41774</v>
      </c>
      <c r="F474" s="15" t="s">
        <v>125</v>
      </c>
      <c r="G474" s="15" t="s">
        <v>1538</v>
      </c>
      <c r="H474" s="15" t="s">
        <v>1539</v>
      </c>
      <c r="I474" s="15" t="s">
        <v>76</v>
      </c>
      <c r="J474" s="15" t="s">
        <v>60</v>
      </c>
      <c r="K474" s="15" t="s">
        <v>22</v>
      </c>
      <c r="L474" s="15" t="str">
        <f t="array" ref="L474">_xlfn.XLOOKUP(M474,reference_province_to_city!$A$2:$A$11,reference_province_to_city!$B$2:$B$11)</f>
        <v>Surabaya</v>
      </c>
      <c r="M474" s="15" t="s">
        <v>20</v>
      </c>
      <c r="N474" s="15">
        <v>60231.0</v>
      </c>
      <c r="O474" s="15">
        <f t="array" ref="O474">_xlfn.XLOOKUP(M474,reference_postal_code!$B$2:$B$11,reference_postal_code!$A$2:$A$11)</f>
        <v>60231</v>
      </c>
      <c r="P474" s="15" t="s">
        <v>166</v>
      </c>
      <c r="Q474" s="15" t="s">
        <v>1547</v>
      </c>
      <c r="R474" s="15" t="s">
        <v>65</v>
      </c>
      <c r="S474" s="15" t="s">
        <v>103</v>
      </c>
      <c r="T474" s="15" t="s">
        <v>1548</v>
      </c>
      <c r="U474" s="28">
        <v>106560.0</v>
      </c>
      <c r="V474" s="15">
        <v>2.0</v>
      </c>
      <c r="W474" s="31">
        <v>0.2</v>
      </c>
      <c r="X474" s="28">
        <v>35964.0</v>
      </c>
    </row>
    <row r="475" ht="15.75" customHeight="1">
      <c r="A475" s="15">
        <v>5356.0</v>
      </c>
      <c r="B475" s="15" t="s">
        <v>1549</v>
      </c>
      <c r="C475" s="18">
        <v>41772.0</v>
      </c>
      <c r="D475" s="18">
        <v>41778.0</v>
      </c>
      <c r="E475" s="18">
        <f t="shared" si="1"/>
        <v>41778</v>
      </c>
      <c r="F475" s="15" t="s">
        <v>55</v>
      </c>
      <c r="G475" s="15" t="s">
        <v>1282</v>
      </c>
      <c r="H475" s="15" t="s">
        <v>1283</v>
      </c>
      <c r="I475" s="15" t="s">
        <v>128</v>
      </c>
      <c r="J475" s="15" t="s">
        <v>60</v>
      </c>
      <c r="K475" s="15" t="s">
        <v>1550</v>
      </c>
      <c r="L475" s="15" t="str">
        <f t="array" ref="L475">_xlfn.XLOOKUP(M475,reference_province_to_city!$A$2:$A$11,reference_province_to_city!$B$2:$B$11)</f>
        <v>Surabaya</v>
      </c>
      <c r="M475" s="15" t="s">
        <v>20</v>
      </c>
      <c r="N475" s="15">
        <v>60231.0</v>
      </c>
      <c r="O475" s="15">
        <f t="array" ref="O475">_xlfn.XLOOKUP(M475,reference_postal_code!$B$2:$B$11,reference_postal_code!$A$2:$A$11)</f>
        <v>60231</v>
      </c>
      <c r="P475" s="15" t="s">
        <v>166</v>
      </c>
      <c r="Q475" s="15" t="s">
        <v>731</v>
      </c>
      <c r="R475" s="15" t="s">
        <v>65</v>
      </c>
      <c r="S475" s="15" t="s">
        <v>66</v>
      </c>
      <c r="T475" s="15" t="s">
        <v>732</v>
      </c>
      <c r="U475" s="28">
        <v>120000.0</v>
      </c>
      <c r="V475" s="15">
        <v>2.0</v>
      </c>
      <c r="W475" s="31">
        <v>0.0</v>
      </c>
      <c r="X475" s="28">
        <v>57600.0</v>
      </c>
    </row>
    <row r="476" ht="15.75" customHeight="1">
      <c r="A476" s="15">
        <v>18.0</v>
      </c>
      <c r="B476" s="15" t="s">
        <v>1551</v>
      </c>
      <c r="C476" s="18">
        <v>41772.0</v>
      </c>
      <c r="D476" s="18">
        <v>41774.0</v>
      </c>
      <c r="E476" s="18">
        <f t="shared" si="1"/>
        <v>41774</v>
      </c>
      <c r="F476" s="15" t="s">
        <v>114</v>
      </c>
      <c r="G476" s="15" t="s">
        <v>1552</v>
      </c>
      <c r="H476" s="15" t="s">
        <v>1553</v>
      </c>
      <c r="I476" s="15" t="s">
        <v>59</v>
      </c>
      <c r="J476" s="15" t="s">
        <v>60</v>
      </c>
      <c r="K476" s="15" t="s">
        <v>31</v>
      </c>
      <c r="L476" s="15" t="str">
        <f t="array" ref="L476">_xlfn.XLOOKUP(M476,reference_province_to_city!$A$2:$A$11,reference_province_to_city!$B$2:$B$11)</f>
        <v>Balikpapan</v>
      </c>
      <c r="M476" s="15" t="s">
        <v>21</v>
      </c>
      <c r="N476" s="15">
        <v>76114.0</v>
      </c>
      <c r="O476" s="15">
        <f t="array" ref="O476">_xlfn.XLOOKUP(M476,reference_postal_code!$B$2:$B$11,reference_postal_code!$A$2:$A$11)</f>
        <v>76114</v>
      </c>
      <c r="P476" s="15" t="s">
        <v>166</v>
      </c>
      <c r="Q476" s="15" t="s">
        <v>1471</v>
      </c>
      <c r="R476" s="15" t="s">
        <v>65</v>
      </c>
      <c r="S476" s="15" t="s">
        <v>87</v>
      </c>
      <c r="T476" s="15" t="s">
        <v>1472</v>
      </c>
      <c r="U476" s="28">
        <v>832500.0</v>
      </c>
      <c r="V476" s="15">
        <v>2.0</v>
      </c>
      <c r="W476" s="31">
        <v>0.0</v>
      </c>
      <c r="X476" s="28">
        <v>149850.0</v>
      </c>
    </row>
    <row r="477" ht="15.75" customHeight="1">
      <c r="A477" s="15">
        <v>5355.0</v>
      </c>
      <c r="B477" s="15" t="s">
        <v>1549</v>
      </c>
      <c r="C477" s="18">
        <v>41772.0</v>
      </c>
      <c r="D477" s="18">
        <v>41778.0</v>
      </c>
      <c r="E477" s="18">
        <f t="shared" si="1"/>
        <v>41778</v>
      </c>
      <c r="F477" s="15" t="s">
        <v>55</v>
      </c>
      <c r="G477" s="15" t="s">
        <v>1282</v>
      </c>
      <c r="H477" s="15" t="s">
        <v>1283</v>
      </c>
      <c r="I477" s="15" t="s">
        <v>128</v>
      </c>
      <c r="J477" s="15" t="s">
        <v>60</v>
      </c>
      <c r="K477" s="15" t="s">
        <v>22</v>
      </c>
      <c r="L477" s="15" t="str">
        <f t="array" ref="L477">_xlfn.XLOOKUP(M477,reference_province_to_city!$A$2:$A$11,reference_province_to_city!$B$2:$B$11)</f>
        <v>Surabaya</v>
      </c>
      <c r="M477" s="15" t="s">
        <v>20</v>
      </c>
      <c r="N477" s="15">
        <v>60231.0</v>
      </c>
      <c r="O477" s="15">
        <f t="array" ref="O477">_xlfn.XLOOKUP(M477,reference_postal_code!$B$2:$B$11,reference_postal_code!$A$2:$A$11)</f>
        <v>60231</v>
      </c>
      <c r="P477" s="15" t="s">
        <v>166</v>
      </c>
      <c r="Q477" s="15" t="s">
        <v>876</v>
      </c>
      <c r="R477" s="15" t="s">
        <v>106</v>
      </c>
      <c r="S477" s="15" t="s">
        <v>107</v>
      </c>
      <c r="T477" s="15" t="s">
        <v>877</v>
      </c>
      <c r="U477" s="28">
        <v>4191840.0</v>
      </c>
      <c r="V477" s="15">
        <v>6.0</v>
      </c>
      <c r="W477" s="31">
        <v>0.2</v>
      </c>
      <c r="X477" s="28">
        <v>314388.0</v>
      </c>
    </row>
    <row r="478" ht="15.75" customHeight="1">
      <c r="A478" s="15">
        <v>769.0</v>
      </c>
      <c r="B478" s="15" t="s">
        <v>1554</v>
      </c>
      <c r="C478" s="18">
        <v>41773.0</v>
      </c>
      <c r="D478" s="18">
        <v>41779.0</v>
      </c>
      <c r="E478" s="18">
        <f t="shared" si="1"/>
        <v>41779</v>
      </c>
      <c r="F478" s="15" t="s">
        <v>55</v>
      </c>
      <c r="G478" s="15" t="s">
        <v>1555</v>
      </c>
      <c r="H478" s="15" t="s">
        <v>1556</v>
      </c>
      <c r="I478" s="15" t="s">
        <v>128</v>
      </c>
      <c r="J478" s="15" t="s">
        <v>60</v>
      </c>
      <c r="K478" s="15" t="s">
        <v>19</v>
      </c>
      <c r="L478" s="15" t="str">
        <f t="array" ref="L478">_xlfn.XLOOKUP(M478,reference_province_to_city!$A$2:$A$11,reference_province_to_city!$B$2:$B$11)</f>
        <v>Yogyakarta</v>
      </c>
      <c r="M478" s="15" t="s">
        <v>18</v>
      </c>
      <c r="N478" s="15">
        <v>55111.0</v>
      </c>
      <c r="O478" s="15">
        <f t="array" ref="O478">_xlfn.XLOOKUP(M478,reference_postal_code!$B$2:$B$11,reference_postal_code!$A$2:$A$11)</f>
        <v>55111</v>
      </c>
      <c r="P478" s="15" t="s">
        <v>77</v>
      </c>
      <c r="Q478" s="15" t="s">
        <v>1557</v>
      </c>
      <c r="R478" s="15" t="s">
        <v>106</v>
      </c>
      <c r="S478" s="15" t="s">
        <v>139</v>
      </c>
      <c r="T478" s="15" t="s">
        <v>1558</v>
      </c>
      <c r="U478" s="28">
        <v>4663200.0</v>
      </c>
      <c r="V478" s="15">
        <v>2.0</v>
      </c>
      <c r="W478" s="31">
        <v>0.2</v>
      </c>
      <c r="X478" s="28">
        <v>349740.0</v>
      </c>
    </row>
    <row r="479" ht="15.75" customHeight="1">
      <c r="A479" s="15">
        <v>8536.0</v>
      </c>
      <c r="B479" s="15" t="s">
        <v>1559</v>
      </c>
      <c r="C479" s="18">
        <v>41775.0</v>
      </c>
      <c r="D479" s="18">
        <v>41779.0</v>
      </c>
      <c r="E479" s="18">
        <f t="shared" si="1"/>
        <v>41779</v>
      </c>
      <c r="F479" s="15" t="s">
        <v>55</v>
      </c>
      <c r="G479" s="15" t="s">
        <v>1560</v>
      </c>
      <c r="H479" s="15" t="s">
        <v>1561</v>
      </c>
      <c r="I479" s="15" t="s">
        <v>59</v>
      </c>
      <c r="J479" s="15" t="s">
        <v>60</v>
      </c>
      <c r="K479" s="15" t="s">
        <v>28</v>
      </c>
      <c r="L479" s="15" t="str">
        <f t="array" ref="L479">_xlfn.XLOOKUP(M479,reference_province_to_city!$A$2:$A$11,reference_province_to_city!$B$2:$B$11)</f>
        <v>Medan</v>
      </c>
      <c r="M479" s="15" t="s">
        <v>11</v>
      </c>
      <c r="N479" s="15">
        <v>20111.0</v>
      </c>
      <c r="O479" s="15">
        <f t="array" ref="O479">_xlfn.XLOOKUP(M479,reference_postal_code!$B$2:$B$11,reference_postal_code!$A$2:$A$11)</f>
        <v>20111</v>
      </c>
      <c r="P479" s="15" t="s">
        <v>77</v>
      </c>
      <c r="Q479" s="15" t="s">
        <v>1562</v>
      </c>
      <c r="R479" s="15" t="s">
        <v>110</v>
      </c>
      <c r="S479" s="15" t="s">
        <v>149</v>
      </c>
      <c r="T479" s="15" t="s">
        <v>1563</v>
      </c>
      <c r="U479" s="28">
        <v>846000.0</v>
      </c>
      <c r="V479" s="15">
        <v>3.0</v>
      </c>
      <c r="W479" s="31">
        <v>0.0</v>
      </c>
      <c r="X479" s="28">
        <v>50760.0</v>
      </c>
    </row>
    <row r="480" ht="15.75" customHeight="1">
      <c r="A480" s="15">
        <v>7825.0</v>
      </c>
      <c r="B480" s="15" t="s">
        <v>1564</v>
      </c>
      <c r="C480" s="18">
        <v>41775.0</v>
      </c>
      <c r="D480" s="18">
        <v>41782.0</v>
      </c>
      <c r="E480" s="18">
        <f t="shared" si="1"/>
        <v>41782</v>
      </c>
      <c r="F480" s="15" t="s">
        <v>55</v>
      </c>
      <c r="G480" s="15" t="s">
        <v>1565</v>
      </c>
      <c r="H480" s="15" t="s">
        <v>1566</v>
      </c>
      <c r="I480" s="15" t="s">
        <v>128</v>
      </c>
      <c r="J480" s="15" t="s">
        <v>60</v>
      </c>
      <c r="K480" s="15" t="s">
        <v>28</v>
      </c>
      <c r="L480" s="15" t="str">
        <f t="array" ref="L480">_xlfn.XLOOKUP(M480,reference_province_to_city!$A$2:$A$11,reference_province_to_city!$B$2:$B$11)</f>
        <v>Medan</v>
      </c>
      <c r="M480" s="15" t="s">
        <v>11</v>
      </c>
      <c r="N480" s="15">
        <v>20111.0</v>
      </c>
      <c r="O480" s="15">
        <f t="array" ref="O480">_xlfn.XLOOKUP(M480,reference_postal_code!$B$2:$B$11,reference_postal_code!$A$2:$A$11)</f>
        <v>20111</v>
      </c>
      <c r="P480" s="15" t="s">
        <v>77</v>
      </c>
      <c r="Q480" s="15" t="s">
        <v>876</v>
      </c>
      <c r="R480" s="15" t="s">
        <v>106</v>
      </c>
      <c r="S480" s="15" t="s">
        <v>107</v>
      </c>
      <c r="T480" s="15" t="s">
        <v>877</v>
      </c>
      <c r="U480" s="28">
        <v>3493200.0</v>
      </c>
      <c r="V480" s="15">
        <v>5.0</v>
      </c>
      <c r="W480" s="31">
        <v>0.2</v>
      </c>
      <c r="X480" s="28">
        <v>261990.0</v>
      </c>
    </row>
    <row r="481" ht="15.75" customHeight="1">
      <c r="A481" s="15">
        <v>3006.0</v>
      </c>
      <c r="B481" s="15" t="s">
        <v>1567</v>
      </c>
      <c r="C481" s="18">
        <v>41776.0</v>
      </c>
      <c r="D481" s="18">
        <v>41780.0</v>
      </c>
      <c r="E481" s="18">
        <f t="shared" si="1"/>
        <v>41780</v>
      </c>
      <c r="F481" s="15" t="s">
        <v>55</v>
      </c>
      <c r="G481" s="15" t="s">
        <v>1568</v>
      </c>
      <c r="H481" s="15" t="s">
        <v>1569</v>
      </c>
      <c r="I481" s="15" t="s">
        <v>76</v>
      </c>
      <c r="J481" s="15" t="s">
        <v>60</v>
      </c>
      <c r="K481" s="15" t="s">
        <v>10</v>
      </c>
      <c r="L481" s="15" t="str">
        <f t="array" ref="L481">_xlfn.XLOOKUP(M481,reference_province_to_city!$A$2:$A$11,reference_province_to_city!$B$2:$B$11)</f>
        <v>Jakarta</v>
      </c>
      <c r="M481" s="15" t="s">
        <v>7</v>
      </c>
      <c r="N481" s="15">
        <v>10110.0</v>
      </c>
      <c r="O481" s="15">
        <f t="array" ref="O481">_xlfn.XLOOKUP(M481,reference_postal_code!$B$2:$B$11,reference_postal_code!$A$2:$A$11)</f>
        <v>10110</v>
      </c>
      <c r="P481" s="15" t="s">
        <v>117</v>
      </c>
      <c r="Q481" s="15" t="s">
        <v>360</v>
      </c>
      <c r="R481" s="15" t="s">
        <v>65</v>
      </c>
      <c r="S481" s="15" t="s">
        <v>83</v>
      </c>
      <c r="T481" s="15" t="s">
        <v>361</v>
      </c>
      <c r="U481" s="28">
        <v>1375200.0</v>
      </c>
      <c r="V481" s="15">
        <v>3.0</v>
      </c>
      <c r="W481" s="31">
        <v>0.0</v>
      </c>
      <c r="X481" s="28">
        <v>687600.0</v>
      </c>
    </row>
    <row r="482" ht="15.75" customHeight="1">
      <c r="A482" s="15">
        <v>3201.0</v>
      </c>
      <c r="B482" s="15" t="s">
        <v>1570</v>
      </c>
      <c r="C482" s="18">
        <v>41777.0</v>
      </c>
      <c r="D482" s="18">
        <v>41779.0</v>
      </c>
      <c r="E482" s="18">
        <f t="shared" si="1"/>
        <v>41779</v>
      </c>
      <c r="F482" s="15" t="s">
        <v>114</v>
      </c>
      <c r="G482" s="15" t="s">
        <v>1571</v>
      </c>
      <c r="H482" s="15" t="s">
        <v>1572</v>
      </c>
      <c r="I482" s="15" t="s">
        <v>59</v>
      </c>
      <c r="J482" s="15" t="s">
        <v>60</v>
      </c>
      <c r="K482" s="15" t="s">
        <v>33</v>
      </c>
      <c r="L482" s="15" t="str">
        <f t="array" ref="L482">_xlfn.XLOOKUP(M482,reference_province_to_city!$A$2:$A$11,reference_province_to_city!$B$2:$B$11)</f>
        <v>Makassar</v>
      </c>
      <c r="M482" s="15" t="s">
        <v>25</v>
      </c>
      <c r="N482" s="15">
        <v>90111.0</v>
      </c>
      <c r="O482" s="15">
        <f t="array" ref="O482">_xlfn.XLOOKUP(M482,reference_postal_code!$B$2:$B$11,reference_postal_code!$A$2:$A$11)</f>
        <v>90111</v>
      </c>
      <c r="P482" s="15" t="s">
        <v>63</v>
      </c>
      <c r="Q482" s="15" t="s">
        <v>1573</v>
      </c>
      <c r="R482" s="15" t="s">
        <v>106</v>
      </c>
      <c r="S482" s="15" t="s">
        <v>139</v>
      </c>
      <c r="T482" s="15" t="s">
        <v>1574</v>
      </c>
      <c r="U482" s="28">
        <v>2238480.0</v>
      </c>
      <c r="V482" s="15">
        <v>3.0</v>
      </c>
      <c r="W482" s="31">
        <v>0.2</v>
      </c>
      <c r="X482" s="28">
        <v>55962.0</v>
      </c>
    </row>
    <row r="483" ht="15.75" customHeight="1">
      <c r="A483" s="15">
        <v>3202.0</v>
      </c>
      <c r="B483" s="15" t="s">
        <v>1570</v>
      </c>
      <c r="C483" s="18">
        <v>41777.0</v>
      </c>
      <c r="D483" s="18">
        <v>41779.0</v>
      </c>
      <c r="E483" s="18">
        <f t="shared" si="1"/>
        <v>41779</v>
      </c>
      <c r="F483" s="15" t="s">
        <v>114</v>
      </c>
      <c r="G483" s="15" t="s">
        <v>1571</v>
      </c>
      <c r="H483" s="15" t="s">
        <v>1572</v>
      </c>
      <c r="I483" s="15" t="s">
        <v>59</v>
      </c>
      <c r="J483" s="15" t="s">
        <v>60</v>
      </c>
      <c r="K483" s="15" t="s">
        <v>33</v>
      </c>
      <c r="L483" s="15" t="str">
        <f t="array" ref="L483">_xlfn.XLOOKUP(M483,reference_province_to_city!$A$2:$A$11,reference_province_to_city!$B$2:$B$11)</f>
        <v>Makassar</v>
      </c>
      <c r="M483" s="15" t="s">
        <v>25</v>
      </c>
      <c r="N483" s="15">
        <v>90111.0</v>
      </c>
      <c r="O483" s="15">
        <f t="array" ref="O483">_xlfn.XLOOKUP(M483,reference_postal_code!$B$2:$B$11,reference_postal_code!$A$2:$A$11)</f>
        <v>90111</v>
      </c>
      <c r="P483" s="15" t="s">
        <v>63</v>
      </c>
      <c r="Q483" s="15" t="s">
        <v>1575</v>
      </c>
      <c r="R483" s="15" t="s">
        <v>65</v>
      </c>
      <c r="S483" s="15" t="s">
        <v>66</v>
      </c>
      <c r="T483" s="15" t="s">
        <v>1576</v>
      </c>
      <c r="U483" s="28">
        <v>239040.0</v>
      </c>
      <c r="V483" s="15">
        <v>4.0</v>
      </c>
      <c r="W483" s="31">
        <v>0.2</v>
      </c>
      <c r="X483" s="28">
        <v>86652.0</v>
      </c>
    </row>
    <row r="484" ht="15.75" customHeight="1">
      <c r="A484" s="15">
        <v>1830.0</v>
      </c>
      <c r="B484" s="15" t="s">
        <v>1577</v>
      </c>
      <c r="C484" s="18">
        <v>41777.0</v>
      </c>
      <c r="D484" s="18">
        <v>41783.0</v>
      </c>
      <c r="E484" s="18">
        <f t="shared" si="1"/>
        <v>41783</v>
      </c>
      <c r="F484" s="15" t="s">
        <v>55</v>
      </c>
      <c r="G484" s="15" t="s">
        <v>1578</v>
      </c>
      <c r="H484" s="15" t="s">
        <v>1579</v>
      </c>
      <c r="I484" s="15" t="s">
        <v>59</v>
      </c>
      <c r="J484" s="15" t="s">
        <v>60</v>
      </c>
      <c r="K484" s="15" t="s">
        <v>33</v>
      </c>
      <c r="L484" s="15" t="str">
        <f t="array" ref="L484">_xlfn.XLOOKUP(M484,reference_province_to_city!$A$2:$A$11,reference_province_to_city!$B$2:$B$11)</f>
        <v>Makassar</v>
      </c>
      <c r="M484" s="15" t="s">
        <v>25</v>
      </c>
      <c r="N484" s="15">
        <v>90111.0</v>
      </c>
      <c r="O484" s="15">
        <f t="array" ref="O484">_xlfn.XLOOKUP(M484,reference_postal_code!$B$2:$B$11,reference_postal_code!$A$2:$A$11)</f>
        <v>90111</v>
      </c>
      <c r="P484" s="15" t="s">
        <v>63</v>
      </c>
      <c r="Q484" s="15" t="s">
        <v>1580</v>
      </c>
      <c r="R484" s="15" t="s">
        <v>110</v>
      </c>
      <c r="S484" s="15" t="s">
        <v>111</v>
      </c>
      <c r="T484" s="15" t="s">
        <v>1581</v>
      </c>
      <c r="U484" s="28">
        <v>1.169694E7</v>
      </c>
      <c r="V484" s="15">
        <v>2.0</v>
      </c>
      <c r="W484" s="31">
        <v>0.4</v>
      </c>
      <c r="X484" s="28">
        <v>-2534337.0</v>
      </c>
    </row>
    <row r="485" ht="15.75" customHeight="1">
      <c r="A485" s="15">
        <v>9833.0</v>
      </c>
      <c r="B485" s="15" t="s">
        <v>1582</v>
      </c>
      <c r="C485" s="18">
        <v>41777.0</v>
      </c>
      <c r="D485" s="18">
        <v>41781.0</v>
      </c>
      <c r="E485" s="18">
        <f t="shared" si="1"/>
        <v>41781</v>
      </c>
      <c r="F485" s="15" t="s">
        <v>114</v>
      </c>
      <c r="G485" s="15" t="s">
        <v>1583</v>
      </c>
      <c r="H485" s="15" t="s">
        <v>1584</v>
      </c>
      <c r="I485" s="15" t="s">
        <v>59</v>
      </c>
      <c r="J485" s="15" t="s">
        <v>60</v>
      </c>
      <c r="K485" s="15" t="s">
        <v>33</v>
      </c>
      <c r="L485" s="15" t="str">
        <f t="array" ref="L485">_xlfn.XLOOKUP(M485,reference_province_to_city!$A$2:$A$11,reference_province_to_city!$B$2:$B$11)</f>
        <v>Makassar</v>
      </c>
      <c r="M485" s="15" t="s">
        <v>25</v>
      </c>
      <c r="N485" s="15">
        <v>90111.0</v>
      </c>
      <c r="O485" s="15">
        <f t="array" ref="O485">_xlfn.XLOOKUP(M485,reference_postal_code!$B$2:$B$11,reference_postal_code!$A$2:$A$11)</f>
        <v>90111</v>
      </c>
      <c r="P485" s="15" t="s">
        <v>63</v>
      </c>
      <c r="Q485" s="15" t="s">
        <v>1575</v>
      </c>
      <c r="R485" s="15" t="s">
        <v>65</v>
      </c>
      <c r="S485" s="15" t="s">
        <v>66</v>
      </c>
      <c r="T485" s="15" t="s">
        <v>1576</v>
      </c>
      <c r="U485" s="28">
        <v>59760.0</v>
      </c>
      <c r="V485" s="15">
        <v>1.0</v>
      </c>
      <c r="W485" s="31">
        <v>0.2</v>
      </c>
      <c r="X485" s="28">
        <v>21663.0</v>
      </c>
    </row>
    <row r="486" ht="15.75" customHeight="1">
      <c r="A486" s="15">
        <v>4143.0</v>
      </c>
      <c r="B486" s="15" t="s">
        <v>1585</v>
      </c>
      <c r="C486" s="18">
        <v>41778.0</v>
      </c>
      <c r="D486" s="18">
        <v>41782.0</v>
      </c>
      <c r="E486" s="18">
        <f t="shared" si="1"/>
        <v>41782</v>
      </c>
      <c r="F486" s="15" t="s">
        <v>55</v>
      </c>
      <c r="G486" s="15" t="s">
        <v>1586</v>
      </c>
      <c r="H486" s="15" t="s">
        <v>1587</v>
      </c>
      <c r="I486" s="15" t="s">
        <v>59</v>
      </c>
      <c r="J486" s="15" t="s">
        <v>60</v>
      </c>
      <c r="K486" s="15" t="s">
        <v>14</v>
      </c>
      <c r="L486" s="15" t="str">
        <f t="array" ref="L486">_xlfn.XLOOKUP(M486,reference_province_to_city!$A$2:$A$11,reference_province_to_city!$B$2:$B$11)</f>
        <v>Bandung</v>
      </c>
      <c r="M486" s="15" t="s">
        <v>12</v>
      </c>
      <c r="N486" s="15">
        <v>40111.0</v>
      </c>
      <c r="O486" s="15">
        <f t="array" ref="O486">_xlfn.XLOOKUP(M486,reference_postal_code!$B$2:$B$11,reference_postal_code!$A$2:$A$11)</f>
        <v>40111</v>
      </c>
      <c r="P486" s="15" t="s">
        <v>117</v>
      </c>
      <c r="Q486" s="15" t="s">
        <v>1588</v>
      </c>
      <c r="R486" s="15" t="s">
        <v>65</v>
      </c>
      <c r="S486" s="15" t="s">
        <v>83</v>
      </c>
      <c r="T486" s="15" t="s">
        <v>1589</v>
      </c>
      <c r="U486" s="28">
        <v>861300.0</v>
      </c>
      <c r="V486" s="15">
        <v>9.0</v>
      </c>
      <c r="W486" s="31">
        <v>0.0</v>
      </c>
      <c r="X486" s="28">
        <v>396198.0</v>
      </c>
    </row>
    <row r="487" ht="15.75" customHeight="1">
      <c r="A487" s="15">
        <v>9603.0</v>
      </c>
      <c r="B487" s="15" t="s">
        <v>1590</v>
      </c>
      <c r="C487" s="18">
        <v>41778.0</v>
      </c>
      <c r="D487" s="18">
        <v>41781.0</v>
      </c>
      <c r="E487" s="18">
        <f t="shared" si="1"/>
        <v>41781</v>
      </c>
      <c r="F487" s="15" t="s">
        <v>125</v>
      </c>
      <c r="G487" s="15" t="s">
        <v>1591</v>
      </c>
      <c r="H487" s="15" t="s">
        <v>1592</v>
      </c>
      <c r="I487" s="15" t="s">
        <v>59</v>
      </c>
      <c r="J487" s="15" t="s">
        <v>60</v>
      </c>
      <c r="K487" s="15" t="s">
        <v>28</v>
      </c>
      <c r="L487" s="15" t="str">
        <f t="array" ref="L487">_xlfn.XLOOKUP(M487,reference_province_to_city!$A$2:$A$11,reference_province_to_city!$B$2:$B$11)</f>
        <v>Medan</v>
      </c>
      <c r="M487" s="15" t="s">
        <v>11</v>
      </c>
      <c r="N487" s="15">
        <v>20111.0</v>
      </c>
      <c r="O487" s="15">
        <f t="array" ref="O487">_xlfn.XLOOKUP(M487,reference_postal_code!$B$2:$B$11,reference_postal_code!$A$2:$A$11)</f>
        <v>20111</v>
      </c>
      <c r="P487" s="15" t="s">
        <v>77</v>
      </c>
      <c r="Q487" s="15" t="s">
        <v>1492</v>
      </c>
      <c r="R487" s="15" t="s">
        <v>65</v>
      </c>
      <c r="S487" s="15" t="s">
        <v>226</v>
      </c>
      <c r="T487" s="15" t="s">
        <v>1493</v>
      </c>
      <c r="U487" s="28">
        <v>513000.0</v>
      </c>
      <c r="V487" s="15">
        <v>5.0</v>
      </c>
      <c r="W487" s="31">
        <v>0.0</v>
      </c>
      <c r="X487" s="28">
        <v>138510.0</v>
      </c>
    </row>
    <row r="488" ht="15.75" customHeight="1">
      <c r="A488" s="15">
        <v>2131.0</v>
      </c>
      <c r="B488" s="15" t="s">
        <v>1593</v>
      </c>
      <c r="C488" s="18">
        <v>41779.0</v>
      </c>
      <c r="D488" s="18">
        <v>41781.0</v>
      </c>
      <c r="E488" s="18">
        <f t="shared" si="1"/>
        <v>41781</v>
      </c>
      <c r="F488" s="15" t="s">
        <v>114</v>
      </c>
      <c r="G488" s="15" t="s">
        <v>1594</v>
      </c>
      <c r="H488" s="15" t="s">
        <v>1595</v>
      </c>
      <c r="I488" s="15" t="s">
        <v>128</v>
      </c>
      <c r="J488" s="15" t="s">
        <v>60</v>
      </c>
      <c r="K488" s="15" t="s">
        <v>19</v>
      </c>
      <c r="L488" s="15" t="str">
        <f t="array" ref="L488">_xlfn.XLOOKUP(M488,reference_province_to_city!$A$2:$A$11,reference_province_to_city!$B$2:$B$11)</f>
        <v>Yogyakarta</v>
      </c>
      <c r="M488" s="15" t="s">
        <v>18</v>
      </c>
      <c r="N488" s="15">
        <v>55111.0</v>
      </c>
      <c r="O488" s="15">
        <f t="array" ref="O488">_xlfn.XLOOKUP(M488,reference_postal_code!$B$2:$B$11,reference_postal_code!$A$2:$A$11)</f>
        <v>55111</v>
      </c>
      <c r="P488" s="15" t="s">
        <v>77</v>
      </c>
      <c r="Q488" s="15" t="s">
        <v>1596</v>
      </c>
      <c r="R488" s="15" t="s">
        <v>65</v>
      </c>
      <c r="S488" s="15" t="s">
        <v>93</v>
      </c>
      <c r="T488" s="15" t="s">
        <v>1597</v>
      </c>
      <c r="U488" s="28">
        <v>577800.0</v>
      </c>
      <c r="V488" s="15">
        <v>9.0</v>
      </c>
      <c r="W488" s="31">
        <v>0.0</v>
      </c>
      <c r="X488" s="28">
        <v>179118.0</v>
      </c>
    </row>
    <row r="489" ht="15.75" customHeight="1">
      <c r="A489" s="15">
        <v>2130.0</v>
      </c>
      <c r="B489" s="15" t="s">
        <v>1593</v>
      </c>
      <c r="C489" s="18">
        <v>41779.0</v>
      </c>
      <c r="D489" s="18">
        <v>41781.0</v>
      </c>
      <c r="E489" s="18">
        <f t="shared" si="1"/>
        <v>41781</v>
      </c>
      <c r="F489" s="15" t="s">
        <v>114</v>
      </c>
      <c r="G489" s="15" t="s">
        <v>1594</v>
      </c>
      <c r="H489" s="15" t="s">
        <v>1595</v>
      </c>
      <c r="I489" s="15" t="s">
        <v>128</v>
      </c>
      <c r="J489" s="15" t="s">
        <v>60</v>
      </c>
      <c r="K489" s="15" t="s">
        <v>19</v>
      </c>
      <c r="L489" s="15" t="str">
        <f t="array" ref="L489">_xlfn.XLOOKUP(M489,reference_province_to_city!$A$2:$A$11,reference_province_to_city!$B$2:$B$11)</f>
        <v>Yogyakarta</v>
      </c>
      <c r="M489" s="15" t="s">
        <v>18</v>
      </c>
      <c r="N489" s="15">
        <v>55111.0</v>
      </c>
      <c r="O489" s="15">
        <f t="array" ref="O489">_xlfn.XLOOKUP(M489,reference_postal_code!$B$2:$B$11,reference_postal_code!$A$2:$A$11)</f>
        <v>55111</v>
      </c>
      <c r="P489" s="15" t="s">
        <v>77</v>
      </c>
      <c r="Q489" s="15" t="s">
        <v>1598</v>
      </c>
      <c r="R489" s="15" t="s">
        <v>65</v>
      </c>
      <c r="S489" s="15" t="s">
        <v>222</v>
      </c>
      <c r="T489" s="15" t="s">
        <v>1599</v>
      </c>
      <c r="U489" s="28">
        <v>499200.0</v>
      </c>
      <c r="V489" s="15">
        <v>4.0</v>
      </c>
      <c r="W489" s="31">
        <v>0.0</v>
      </c>
      <c r="X489" s="28">
        <v>139776.0</v>
      </c>
    </row>
    <row r="490" ht="15.75" customHeight="1">
      <c r="A490" s="15">
        <v>2132.0</v>
      </c>
      <c r="B490" s="15" t="s">
        <v>1593</v>
      </c>
      <c r="C490" s="18">
        <v>41779.0</v>
      </c>
      <c r="D490" s="18">
        <v>41781.0</v>
      </c>
      <c r="E490" s="18">
        <f t="shared" si="1"/>
        <v>41781</v>
      </c>
      <c r="F490" s="15" t="s">
        <v>114</v>
      </c>
      <c r="G490" s="15" t="s">
        <v>1594</v>
      </c>
      <c r="H490" s="15" t="s">
        <v>1595</v>
      </c>
      <c r="I490" s="15" t="s">
        <v>128</v>
      </c>
      <c r="J490" s="15" t="s">
        <v>60</v>
      </c>
      <c r="K490" s="15" t="s">
        <v>19</v>
      </c>
      <c r="L490" s="15" t="str">
        <f t="array" ref="L490">_xlfn.XLOOKUP(M490,reference_province_to_city!$A$2:$A$11,reference_province_to_city!$B$2:$B$11)</f>
        <v>Yogyakarta</v>
      </c>
      <c r="M490" s="15" t="s">
        <v>18</v>
      </c>
      <c r="N490" s="15">
        <v>55111.0</v>
      </c>
      <c r="O490" s="15">
        <f t="array" ref="O490">_xlfn.XLOOKUP(M490,reference_postal_code!$B$2:$B$11,reference_postal_code!$A$2:$A$11)</f>
        <v>55111</v>
      </c>
      <c r="P490" s="15" t="s">
        <v>77</v>
      </c>
      <c r="Q490" s="15" t="s">
        <v>1600</v>
      </c>
      <c r="R490" s="15" t="s">
        <v>106</v>
      </c>
      <c r="S490" s="15" t="s">
        <v>139</v>
      </c>
      <c r="T490" s="15" t="s">
        <v>1601</v>
      </c>
      <c r="U490" s="28">
        <v>2097900.0</v>
      </c>
      <c r="V490" s="15">
        <v>7.0</v>
      </c>
      <c r="W490" s="31">
        <v>0.0</v>
      </c>
      <c r="X490" s="28">
        <v>902097.0</v>
      </c>
    </row>
    <row r="491" ht="15.75" customHeight="1">
      <c r="A491" s="15">
        <v>8581.0</v>
      </c>
      <c r="B491" s="15" t="s">
        <v>1602</v>
      </c>
      <c r="C491" s="18">
        <v>41779.0</v>
      </c>
      <c r="D491" s="18">
        <v>41781.0</v>
      </c>
      <c r="E491" s="18">
        <f t="shared" si="1"/>
        <v>41781</v>
      </c>
      <c r="F491" s="15" t="s">
        <v>114</v>
      </c>
      <c r="G491" s="15" t="s">
        <v>1603</v>
      </c>
      <c r="H491" s="15" t="s">
        <v>1604</v>
      </c>
      <c r="I491" s="15" t="s">
        <v>128</v>
      </c>
      <c r="J491" s="15" t="s">
        <v>60</v>
      </c>
      <c r="K491" s="15" t="s">
        <v>19</v>
      </c>
      <c r="L491" s="15" t="str">
        <f t="array" ref="L491">_xlfn.XLOOKUP(M491,reference_province_to_city!$A$2:$A$11,reference_province_to_city!$B$2:$B$11)</f>
        <v>Yogyakarta</v>
      </c>
      <c r="M491" s="15" t="s">
        <v>18</v>
      </c>
      <c r="N491" s="15">
        <v>55111.0</v>
      </c>
      <c r="O491" s="15">
        <f t="array" ref="O491">_xlfn.XLOOKUP(M491,reference_postal_code!$B$2:$B$11,reference_postal_code!$A$2:$A$11)</f>
        <v>55111</v>
      </c>
      <c r="P491" s="15" t="s">
        <v>77</v>
      </c>
      <c r="Q491" s="15" t="s">
        <v>1605</v>
      </c>
      <c r="R491" s="15" t="s">
        <v>106</v>
      </c>
      <c r="S491" s="15" t="s">
        <v>139</v>
      </c>
      <c r="T491" s="15" t="s">
        <v>1606</v>
      </c>
      <c r="U491" s="28">
        <v>154980.0</v>
      </c>
      <c r="V491" s="15">
        <v>3.0</v>
      </c>
      <c r="W491" s="31">
        <v>0.6</v>
      </c>
      <c r="X491" s="28">
        <v>-89113.0</v>
      </c>
    </row>
    <row r="492" ht="15.75" customHeight="1">
      <c r="A492" s="15">
        <v>8582.0</v>
      </c>
      <c r="B492" s="15" t="s">
        <v>1602</v>
      </c>
      <c r="C492" s="18">
        <v>41779.0</v>
      </c>
      <c r="D492" s="18">
        <v>41781.0</v>
      </c>
      <c r="E492" s="18">
        <f t="shared" si="1"/>
        <v>41781</v>
      </c>
      <c r="F492" s="15" t="s">
        <v>114</v>
      </c>
      <c r="G492" s="15" t="s">
        <v>1603</v>
      </c>
      <c r="H492" s="15" t="s">
        <v>1604</v>
      </c>
      <c r="I492" s="15" t="s">
        <v>128</v>
      </c>
      <c r="J492" s="15" t="s">
        <v>60</v>
      </c>
      <c r="K492" s="15" t="s">
        <v>19</v>
      </c>
      <c r="L492" s="15" t="str">
        <f t="array" ref="L492">_xlfn.XLOOKUP(M492,reference_province_to_city!$A$2:$A$11,reference_province_to_city!$B$2:$B$11)</f>
        <v>Yogyakarta</v>
      </c>
      <c r="M492" s="15" t="s">
        <v>18</v>
      </c>
      <c r="N492" s="15">
        <v>55111.0</v>
      </c>
      <c r="O492" s="15">
        <f t="array" ref="O492">_xlfn.XLOOKUP(M492,reference_postal_code!$B$2:$B$11,reference_postal_code!$A$2:$A$11)</f>
        <v>55111</v>
      </c>
      <c r="P492" s="15" t="s">
        <v>77</v>
      </c>
      <c r="Q492" s="15" t="s">
        <v>1203</v>
      </c>
      <c r="R492" s="15" t="s">
        <v>65</v>
      </c>
      <c r="S492" s="15" t="s">
        <v>66</v>
      </c>
      <c r="T492" s="15" t="s">
        <v>1204</v>
      </c>
      <c r="U492" s="28">
        <v>155520.0</v>
      </c>
      <c r="V492" s="15">
        <v>2.0</v>
      </c>
      <c r="W492" s="31">
        <v>0.2</v>
      </c>
      <c r="X492" s="28">
        <v>54432.0</v>
      </c>
    </row>
    <row r="493" ht="15.75" customHeight="1">
      <c r="A493" s="15">
        <v>8584.0</v>
      </c>
      <c r="B493" s="15" t="s">
        <v>1602</v>
      </c>
      <c r="C493" s="18">
        <v>41779.0</v>
      </c>
      <c r="D493" s="18">
        <v>41781.0</v>
      </c>
      <c r="E493" s="18">
        <f t="shared" si="1"/>
        <v>41781</v>
      </c>
      <c r="F493" s="15" t="s">
        <v>114</v>
      </c>
      <c r="G493" s="15" t="s">
        <v>1603</v>
      </c>
      <c r="H493" s="15" t="s">
        <v>1604</v>
      </c>
      <c r="I493" s="15" t="s">
        <v>128</v>
      </c>
      <c r="J493" s="15" t="s">
        <v>60</v>
      </c>
      <c r="K493" s="15" t="s">
        <v>19</v>
      </c>
      <c r="L493" s="15" t="str">
        <f t="array" ref="L493">_xlfn.XLOOKUP(M493,reference_province_to_city!$A$2:$A$11,reference_province_to_city!$B$2:$B$11)</f>
        <v>Yogyakarta</v>
      </c>
      <c r="M493" s="15" t="s">
        <v>18</v>
      </c>
      <c r="N493" s="15">
        <v>55111.0</v>
      </c>
      <c r="O493" s="15">
        <f t="array" ref="O493">_xlfn.XLOOKUP(M493,reference_postal_code!$B$2:$B$11,reference_postal_code!$A$2:$A$11)</f>
        <v>55111</v>
      </c>
      <c r="P493" s="15" t="s">
        <v>77</v>
      </c>
      <c r="Q493" s="15" t="s">
        <v>989</v>
      </c>
      <c r="R493" s="15" t="s">
        <v>65</v>
      </c>
      <c r="S493" s="15" t="s">
        <v>87</v>
      </c>
      <c r="T493" s="15" t="s">
        <v>990</v>
      </c>
      <c r="U493" s="28">
        <v>1004400.0</v>
      </c>
      <c r="V493" s="15">
        <v>5.0</v>
      </c>
      <c r="W493" s="31">
        <v>0.2</v>
      </c>
      <c r="X493" s="28">
        <v>-200880.0</v>
      </c>
    </row>
    <row r="494" ht="15.75" customHeight="1">
      <c r="A494" s="15">
        <v>8583.0</v>
      </c>
      <c r="B494" s="15" t="s">
        <v>1602</v>
      </c>
      <c r="C494" s="18">
        <v>41779.0</v>
      </c>
      <c r="D494" s="18">
        <v>41781.0</v>
      </c>
      <c r="E494" s="18">
        <f t="shared" si="1"/>
        <v>41781</v>
      </c>
      <c r="F494" s="15" t="s">
        <v>114</v>
      </c>
      <c r="G494" s="15" t="s">
        <v>1603</v>
      </c>
      <c r="H494" s="15" t="s">
        <v>1604</v>
      </c>
      <c r="I494" s="15" t="s">
        <v>128</v>
      </c>
      <c r="J494" s="15" t="s">
        <v>60</v>
      </c>
      <c r="K494" s="15" t="s">
        <v>19</v>
      </c>
      <c r="L494" s="15" t="str">
        <f t="array" ref="L494">_xlfn.XLOOKUP(M494,reference_province_to_city!$A$2:$A$11,reference_province_to_city!$B$2:$B$11)</f>
        <v>Yogyakarta</v>
      </c>
      <c r="M494" s="15" t="s">
        <v>18</v>
      </c>
      <c r="N494" s="15">
        <v>55111.0</v>
      </c>
      <c r="O494" s="15">
        <f t="array" ref="O494">_xlfn.XLOOKUP(M494,reference_postal_code!$B$2:$B$11,reference_postal_code!$A$2:$A$11)</f>
        <v>55111</v>
      </c>
      <c r="P494" s="15" t="s">
        <v>77</v>
      </c>
      <c r="Q494" s="15" t="s">
        <v>1607</v>
      </c>
      <c r="R494" s="15" t="s">
        <v>110</v>
      </c>
      <c r="S494" s="15" t="s">
        <v>149</v>
      </c>
      <c r="T494" s="15" t="s">
        <v>1608</v>
      </c>
      <c r="U494" s="28">
        <v>311760.0</v>
      </c>
      <c r="V494" s="15">
        <v>2.0</v>
      </c>
      <c r="W494" s="31">
        <v>0.2</v>
      </c>
      <c r="X494" s="28">
        <v>-54558.0</v>
      </c>
    </row>
    <row r="495" ht="15.75" customHeight="1">
      <c r="A495" s="15">
        <v>9792.0</v>
      </c>
      <c r="B495" s="15" t="s">
        <v>1609</v>
      </c>
      <c r="C495" s="18">
        <v>41780.0</v>
      </c>
      <c r="D495" s="18">
        <v>41782.0</v>
      </c>
      <c r="E495" s="18">
        <f t="shared" si="1"/>
        <v>41782</v>
      </c>
      <c r="F495" s="15" t="s">
        <v>114</v>
      </c>
      <c r="G495" s="15" t="s">
        <v>1366</v>
      </c>
      <c r="H495" s="15" t="s">
        <v>1367</v>
      </c>
      <c r="I495" s="15" t="s">
        <v>59</v>
      </c>
      <c r="J495" s="15" t="s">
        <v>60</v>
      </c>
      <c r="K495" s="15" t="s">
        <v>26</v>
      </c>
      <c r="L495" s="15" t="str">
        <f t="array" ref="L495">_xlfn.XLOOKUP(M495,reference_province_to_city!$A$2:$A$11,reference_province_to_city!$B$2:$B$11)</f>
        <v>Denpasar</v>
      </c>
      <c r="M495" s="15" t="s">
        <v>24</v>
      </c>
      <c r="N495" s="15">
        <v>80231.0</v>
      </c>
      <c r="O495" s="15">
        <f t="array" ref="O495">_xlfn.XLOOKUP(M495,reference_postal_code!$B$2:$B$11,reference_postal_code!$A$2:$A$11)</f>
        <v>80231</v>
      </c>
      <c r="P495" s="15" t="s">
        <v>63</v>
      </c>
      <c r="Q495" s="15" t="s">
        <v>1610</v>
      </c>
      <c r="R495" s="15" t="s">
        <v>65</v>
      </c>
      <c r="S495" s="15" t="s">
        <v>173</v>
      </c>
      <c r="T495" s="15" t="s">
        <v>1611</v>
      </c>
      <c r="U495" s="28">
        <v>840960.0</v>
      </c>
      <c r="V495" s="15">
        <v>6.0</v>
      </c>
      <c r="W495" s="31">
        <v>0.2</v>
      </c>
      <c r="X495" s="28">
        <v>315360.0</v>
      </c>
    </row>
    <row r="496" ht="15.75" customHeight="1">
      <c r="A496" s="15">
        <v>3079.0</v>
      </c>
      <c r="B496" s="15" t="s">
        <v>1612</v>
      </c>
      <c r="C496" s="18">
        <v>41780.0</v>
      </c>
      <c r="D496" s="18">
        <v>41784.0</v>
      </c>
      <c r="E496" s="18">
        <f t="shared" si="1"/>
        <v>41784</v>
      </c>
      <c r="F496" s="15" t="s">
        <v>55</v>
      </c>
      <c r="G496" s="15" t="s">
        <v>1613</v>
      </c>
      <c r="H496" s="15" t="s">
        <v>1614</v>
      </c>
      <c r="I496" s="15" t="s">
        <v>76</v>
      </c>
      <c r="J496" s="15" t="s">
        <v>60</v>
      </c>
      <c r="K496" s="15" t="s">
        <v>33</v>
      </c>
      <c r="L496" s="15" t="str">
        <f t="array" ref="L496">_xlfn.XLOOKUP(M496,reference_province_to_city!$A$2:$A$11,reference_province_to_city!$B$2:$B$11)</f>
        <v>Makassar</v>
      </c>
      <c r="M496" s="15" t="s">
        <v>25</v>
      </c>
      <c r="N496" s="15">
        <v>90111.0</v>
      </c>
      <c r="O496" s="15">
        <f t="array" ref="O496">_xlfn.XLOOKUP(M496,reference_postal_code!$B$2:$B$11,reference_postal_code!$A$2:$A$11)</f>
        <v>90111</v>
      </c>
      <c r="P496" s="15" t="s">
        <v>63</v>
      </c>
      <c r="Q496" s="15" t="s">
        <v>180</v>
      </c>
      <c r="R496" s="15" t="s">
        <v>65</v>
      </c>
      <c r="S496" s="15" t="s">
        <v>93</v>
      </c>
      <c r="T496" s="15" t="s">
        <v>181</v>
      </c>
      <c r="U496" s="28">
        <v>477600.0</v>
      </c>
      <c r="V496" s="15">
        <v>8.0</v>
      </c>
      <c r="W496" s="31">
        <v>0.0</v>
      </c>
      <c r="X496" s="28">
        <v>157608.0</v>
      </c>
    </row>
    <row r="497" ht="15.75" customHeight="1">
      <c r="A497" s="15">
        <v>9795.0</v>
      </c>
      <c r="B497" s="15" t="s">
        <v>1609</v>
      </c>
      <c r="C497" s="18">
        <v>41780.0</v>
      </c>
      <c r="D497" s="18">
        <v>41782.0</v>
      </c>
      <c r="E497" s="18">
        <f t="shared" si="1"/>
        <v>41782</v>
      </c>
      <c r="F497" s="15" t="s">
        <v>114</v>
      </c>
      <c r="G497" s="15" t="s">
        <v>1366</v>
      </c>
      <c r="H497" s="15" t="s">
        <v>1367</v>
      </c>
      <c r="I497" s="15" t="s">
        <v>59</v>
      </c>
      <c r="J497" s="15" t="s">
        <v>60</v>
      </c>
      <c r="K497" s="15" t="s">
        <v>26</v>
      </c>
      <c r="L497" s="15" t="str">
        <f t="array" ref="L497">_xlfn.XLOOKUP(M497,reference_province_to_city!$A$2:$A$11,reference_province_to_city!$B$2:$B$11)</f>
        <v>Denpasar</v>
      </c>
      <c r="M497" s="15" t="s">
        <v>24</v>
      </c>
      <c r="N497" s="15">
        <v>80231.0</v>
      </c>
      <c r="O497" s="15">
        <f t="array" ref="O497">_xlfn.XLOOKUP(M497,reference_postal_code!$B$2:$B$11,reference_postal_code!$A$2:$A$11)</f>
        <v>80231</v>
      </c>
      <c r="P497" s="15" t="s">
        <v>63</v>
      </c>
      <c r="Q497" s="15" t="s">
        <v>1615</v>
      </c>
      <c r="R497" s="15" t="s">
        <v>65</v>
      </c>
      <c r="S497" s="15" t="s">
        <v>83</v>
      </c>
      <c r="T497" s="15" t="s">
        <v>1616</v>
      </c>
      <c r="U497" s="28">
        <v>273600.0</v>
      </c>
      <c r="V497" s="15">
        <v>3.0</v>
      </c>
      <c r="W497" s="31">
        <v>0.8</v>
      </c>
      <c r="X497" s="28">
        <v>-465120.0</v>
      </c>
    </row>
    <row r="498" ht="15.75" customHeight="1">
      <c r="A498" s="15">
        <v>9794.0</v>
      </c>
      <c r="B498" s="15" t="s">
        <v>1609</v>
      </c>
      <c r="C498" s="18">
        <v>41780.0</v>
      </c>
      <c r="D498" s="18">
        <v>41782.0</v>
      </c>
      <c r="E498" s="18">
        <f t="shared" si="1"/>
        <v>41782</v>
      </c>
      <c r="F498" s="15" t="s">
        <v>114</v>
      </c>
      <c r="G498" s="15" t="s">
        <v>1366</v>
      </c>
      <c r="H498" s="15" t="s">
        <v>1367</v>
      </c>
      <c r="I498" s="15" t="s">
        <v>59</v>
      </c>
      <c r="J498" s="15" t="s">
        <v>60</v>
      </c>
      <c r="K498" s="15" t="s">
        <v>26</v>
      </c>
      <c r="L498" s="15" t="str">
        <f t="array" ref="L498">_xlfn.XLOOKUP(M498,reference_province_to_city!$A$2:$A$11,reference_province_to_city!$B$2:$B$11)</f>
        <v>Denpasar</v>
      </c>
      <c r="M498" s="15" t="s">
        <v>24</v>
      </c>
      <c r="N498" s="15">
        <v>80231.0</v>
      </c>
      <c r="O498" s="15">
        <f t="array" ref="O498">_xlfn.XLOOKUP(M498,reference_postal_code!$B$2:$B$11,reference_postal_code!$A$2:$A$11)</f>
        <v>80231</v>
      </c>
      <c r="P498" s="15" t="s">
        <v>63</v>
      </c>
      <c r="Q498" s="15" t="s">
        <v>1617</v>
      </c>
      <c r="R498" s="15" t="s">
        <v>65</v>
      </c>
      <c r="S498" s="15" t="s">
        <v>66</v>
      </c>
      <c r="T498" s="15" t="s">
        <v>1618</v>
      </c>
      <c r="U498" s="28">
        <v>72480.0</v>
      </c>
      <c r="V498" s="15">
        <v>1.0</v>
      </c>
      <c r="W498" s="31">
        <v>0.2</v>
      </c>
      <c r="X498" s="28">
        <v>24462.0</v>
      </c>
    </row>
    <row r="499" ht="15.75" customHeight="1">
      <c r="A499" s="15">
        <v>5878.0</v>
      </c>
      <c r="B499" s="15" t="s">
        <v>1619</v>
      </c>
      <c r="C499" s="18">
        <v>41780.0</v>
      </c>
      <c r="D499" s="18">
        <v>41785.0</v>
      </c>
      <c r="E499" s="18">
        <f t="shared" si="1"/>
        <v>41785</v>
      </c>
      <c r="F499" s="15" t="s">
        <v>55</v>
      </c>
      <c r="G499" s="15" t="s">
        <v>1620</v>
      </c>
      <c r="H499" s="15" t="s">
        <v>1621</v>
      </c>
      <c r="I499" s="15" t="s">
        <v>76</v>
      </c>
      <c r="J499" s="15" t="s">
        <v>60</v>
      </c>
      <c r="K499" s="15" t="s">
        <v>19</v>
      </c>
      <c r="L499" s="15" t="str">
        <f t="array" ref="L499">_xlfn.XLOOKUP(M499,reference_province_to_city!$A$2:$A$11,reference_province_to_city!$B$2:$B$11)</f>
        <v>Yogyakarta</v>
      </c>
      <c r="M499" s="15" t="s">
        <v>18</v>
      </c>
      <c r="N499" s="15">
        <v>55111.0</v>
      </c>
      <c r="O499" s="15">
        <f t="array" ref="O499">_xlfn.XLOOKUP(M499,reference_postal_code!$B$2:$B$11,reference_postal_code!$A$2:$A$11)</f>
        <v>55111</v>
      </c>
      <c r="P499" s="15" t="s">
        <v>77</v>
      </c>
      <c r="Q499" s="15" t="s">
        <v>1622</v>
      </c>
      <c r="R499" s="15" t="s">
        <v>65</v>
      </c>
      <c r="S499" s="15" t="s">
        <v>66</v>
      </c>
      <c r="T499" s="15" t="s">
        <v>1623</v>
      </c>
      <c r="U499" s="28">
        <v>269100.0</v>
      </c>
      <c r="V499" s="15">
        <v>3.0</v>
      </c>
      <c r="W499" s="31">
        <v>0.0</v>
      </c>
      <c r="X499" s="28">
        <v>131859.0</v>
      </c>
    </row>
    <row r="500" ht="15.75" customHeight="1">
      <c r="A500" s="15">
        <v>5877.0</v>
      </c>
      <c r="B500" s="15" t="s">
        <v>1619</v>
      </c>
      <c r="C500" s="18">
        <v>41780.0</v>
      </c>
      <c r="D500" s="18">
        <v>41785.0</v>
      </c>
      <c r="E500" s="18">
        <f t="shared" si="1"/>
        <v>41785</v>
      </c>
      <c r="F500" s="15" t="s">
        <v>55</v>
      </c>
      <c r="G500" s="15" t="s">
        <v>1620</v>
      </c>
      <c r="H500" s="15" t="s">
        <v>1621</v>
      </c>
      <c r="I500" s="15" t="s">
        <v>76</v>
      </c>
      <c r="J500" s="15" t="s">
        <v>60</v>
      </c>
      <c r="K500" s="15" t="s">
        <v>19</v>
      </c>
      <c r="L500" s="15" t="str">
        <f t="array" ref="L500">_xlfn.XLOOKUP(M500,reference_province_to_city!$A$2:$A$11,reference_province_to_city!$B$2:$B$11)</f>
        <v>Yogyakarta</v>
      </c>
      <c r="M500" s="15" t="s">
        <v>18</v>
      </c>
      <c r="N500" s="15">
        <v>55111.0</v>
      </c>
      <c r="O500" s="15">
        <f t="array" ref="O500">_xlfn.XLOOKUP(M500,reference_postal_code!$B$2:$B$11,reference_postal_code!$A$2:$A$11)</f>
        <v>55111</v>
      </c>
      <c r="P500" s="15" t="s">
        <v>77</v>
      </c>
      <c r="Q500" s="15" t="s">
        <v>1624</v>
      </c>
      <c r="R500" s="15" t="s">
        <v>65</v>
      </c>
      <c r="S500" s="15" t="s">
        <v>83</v>
      </c>
      <c r="T500" s="15" t="s">
        <v>1625</v>
      </c>
      <c r="U500" s="28">
        <v>6717900.0</v>
      </c>
      <c r="V500" s="15">
        <v>7.0</v>
      </c>
      <c r="W500" s="31">
        <v>0.0</v>
      </c>
      <c r="X500" s="28">
        <v>3291771.0</v>
      </c>
    </row>
    <row r="501" ht="15.75" customHeight="1">
      <c r="A501" s="15">
        <v>996.0</v>
      </c>
      <c r="B501" s="15" t="s">
        <v>1626</v>
      </c>
      <c r="C501" s="18">
        <v>41780.0</v>
      </c>
      <c r="D501" s="18">
        <v>41784.0</v>
      </c>
      <c r="E501" s="18">
        <f t="shared" si="1"/>
        <v>41784</v>
      </c>
      <c r="F501" s="15" t="s">
        <v>55</v>
      </c>
      <c r="G501" s="15" t="s">
        <v>1627</v>
      </c>
      <c r="H501" s="15" t="s">
        <v>1628</v>
      </c>
      <c r="I501" s="15" t="s">
        <v>128</v>
      </c>
      <c r="J501" s="15" t="s">
        <v>60</v>
      </c>
      <c r="K501" s="15" t="s">
        <v>10</v>
      </c>
      <c r="L501" s="15" t="str">
        <f t="array" ref="L501">_xlfn.XLOOKUP(M501,reference_province_to_city!$A$2:$A$11,reference_province_to_city!$B$2:$B$11)</f>
        <v>Jakarta</v>
      </c>
      <c r="M501" s="15" t="s">
        <v>7</v>
      </c>
      <c r="N501" s="15">
        <v>10110.0</v>
      </c>
      <c r="O501" s="15">
        <f t="array" ref="O501">_xlfn.XLOOKUP(M501,reference_postal_code!$B$2:$B$11,reference_postal_code!$A$2:$A$11)</f>
        <v>10110</v>
      </c>
      <c r="P501" s="15" t="s">
        <v>117</v>
      </c>
      <c r="Q501" s="15" t="s">
        <v>1629</v>
      </c>
      <c r="R501" s="15" t="s">
        <v>110</v>
      </c>
      <c r="S501" s="15" t="s">
        <v>111</v>
      </c>
      <c r="T501" s="15" t="s">
        <v>1630</v>
      </c>
      <c r="U501" s="28">
        <v>9269550.0</v>
      </c>
      <c r="V501" s="15">
        <v>3.0</v>
      </c>
      <c r="W501" s="31">
        <v>0.0</v>
      </c>
      <c r="X501" s="28">
        <v>2595474.0</v>
      </c>
    </row>
    <row r="502" ht="15.75" customHeight="1">
      <c r="A502" s="15">
        <v>5879.0</v>
      </c>
      <c r="B502" s="15" t="s">
        <v>1619</v>
      </c>
      <c r="C502" s="18">
        <v>41780.0</v>
      </c>
      <c r="D502" s="18">
        <v>41785.0</v>
      </c>
      <c r="E502" s="18">
        <f t="shared" si="1"/>
        <v>41785</v>
      </c>
      <c r="F502" s="15" t="s">
        <v>55</v>
      </c>
      <c r="G502" s="15" t="s">
        <v>1620</v>
      </c>
      <c r="H502" s="15" t="s">
        <v>1621</v>
      </c>
      <c r="I502" s="15" t="s">
        <v>76</v>
      </c>
      <c r="J502" s="15" t="s">
        <v>60</v>
      </c>
      <c r="K502" s="15" t="s">
        <v>19</v>
      </c>
      <c r="L502" s="15" t="str">
        <f t="array" ref="L502">_xlfn.XLOOKUP(M502,reference_province_to_city!$A$2:$A$11,reference_province_to_city!$B$2:$B$11)</f>
        <v>Yogyakarta</v>
      </c>
      <c r="M502" s="15" t="s">
        <v>18</v>
      </c>
      <c r="N502" s="15">
        <v>55111.0</v>
      </c>
      <c r="O502" s="15">
        <f t="array" ref="O502">_xlfn.XLOOKUP(M502,reference_postal_code!$B$2:$B$11,reference_postal_code!$A$2:$A$11)</f>
        <v>55111</v>
      </c>
      <c r="P502" s="15" t="s">
        <v>77</v>
      </c>
      <c r="Q502" s="15" t="s">
        <v>448</v>
      </c>
      <c r="R502" s="15" t="s">
        <v>65</v>
      </c>
      <c r="S502" s="15" t="s">
        <v>222</v>
      </c>
      <c r="T502" s="15" t="s">
        <v>449</v>
      </c>
      <c r="U502" s="28">
        <v>3688200.0</v>
      </c>
      <c r="V502" s="15">
        <v>6.0</v>
      </c>
      <c r="W502" s="31">
        <v>0.0</v>
      </c>
      <c r="X502" s="28">
        <v>1032696.0</v>
      </c>
    </row>
    <row r="503" ht="15.75" customHeight="1">
      <c r="A503" s="15">
        <v>995.0</v>
      </c>
      <c r="B503" s="15" t="s">
        <v>1626</v>
      </c>
      <c r="C503" s="18">
        <v>41780.0</v>
      </c>
      <c r="D503" s="18">
        <v>41784.0</v>
      </c>
      <c r="E503" s="18">
        <f t="shared" si="1"/>
        <v>41784</v>
      </c>
      <c r="F503" s="15" t="s">
        <v>55</v>
      </c>
      <c r="G503" s="15" t="s">
        <v>1627</v>
      </c>
      <c r="H503" s="15" t="s">
        <v>1628</v>
      </c>
      <c r="I503" s="15" t="s">
        <v>128</v>
      </c>
      <c r="J503" s="15" t="s">
        <v>60</v>
      </c>
      <c r="K503" s="15" t="s">
        <v>10</v>
      </c>
      <c r="L503" s="15" t="str">
        <f t="array" ref="L503">_xlfn.XLOOKUP(M503,reference_province_to_city!$A$2:$A$11,reference_province_to_city!$B$2:$B$11)</f>
        <v>Jakarta</v>
      </c>
      <c r="M503" s="15" t="s">
        <v>7</v>
      </c>
      <c r="N503" s="15">
        <v>10110.0</v>
      </c>
      <c r="O503" s="15">
        <f t="array" ref="O503">_xlfn.XLOOKUP(M503,reference_postal_code!$B$2:$B$11,reference_postal_code!$A$2:$A$11)</f>
        <v>10110</v>
      </c>
      <c r="P503" s="15" t="s">
        <v>117</v>
      </c>
      <c r="Q503" s="15" t="s">
        <v>1631</v>
      </c>
      <c r="R503" s="15" t="s">
        <v>65</v>
      </c>
      <c r="S503" s="15" t="s">
        <v>83</v>
      </c>
      <c r="T503" s="15" t="s">
        <v>1632</v>
      </c>
      <c r="U503" s="28">
        <v>4.073895E7</v>
      </c>
      <c r="V503" s="15">
        <v>7.0</v>
      </c>
      <c r="W503" s="31">
        <v>0.0</v>
      </c>
      <c r="X503" s="28">
        <v>1.9147306E7</v>
      </c>
    </row>
    <row r="504" ht="15.75" customHeight="1">
      <c r="A504" s="15">
        <v>9793.0</v>
      </c>
      <c r="B504" s="15" t="s">
        <v>1609</v>
      </c>
      <c r="C504" s="18">
        <v>41780.0</v>
      </c>
      <c r="D504" s="18">
        <v>41782.0</v>
      </c>
      <c r="E504" s="18">
        <f t="shared" si="1"/>
        <v>41782</v>
      </c>
      <c r="F504" s="15" t="s">
        <v>114</v>
      </c>
      <c r="G504" s="15" t="s">
        <v>1366</v>
      </c>
      <c r="H504" s="15" t="s">
        <v>1367</v>
      </c>
      <c r="I504" s="15" t="s">
        <v>59</v>
      </c>
      <c r="J504" s="15" t="s">
        <v>60</v>
      </c>
      <c r="K504" s="15" t="s">
        <v>26</v>
      </c>
      <c r="L504" s="15" t="str">
        <f t="array" ref="L504">_xlfn.XLOOKUP(M504,reference_province_to_city!$A$2:$A$11,reference_province_to_city!$B$2:$B$11)</f>
        <v>Denpasar</v>
      </c>
      <c r="M504" s="15" t="s">
        <v>24</v>
      </c>
      <c r="N504" s="15">
        <v>80231.0</v>
      </c>
      <c r="O504" s="15">
        <f t="array" ref="O504">_xlfn.XLOOKUP(M504,reference_postal_code!$B$2:$B$11,reference_postal_code!$A$2:$A$11)</f>
        <v>80231</v>
      </c>
      <c r="P504" s="15" t="s">
        <v>63</v>
      </c>
      <c r="Q504" s="15" t="s">
        <v>1633</v>
      </c>
      <c r="R504" s="15" t="s">
        <v>106</v>
      </c>
      <c r="S504" s="15" t="s">
        <v>107</v>
      </c>
      <c r="T504" s="15" t="s">
        <v>1634</v>
      </c>
      <c r="U504" s="28">
        <v>1616580.0</v>
      </c>
      <c r="V504" s="15">
        <v>2.0</v>
      </c>
      <c r="W504" s="31">
        <v>0.3</v>
      </c>
      <c r="X504" s="28">
        <v>-438786.0</v>
      </c>
    </row>
    <row r="505" ht="15.75" customHeight="1">
      <c r="A505" s="15">
        <v>3268.0</v>
      </c>
      <c r="B505" s="15" t="s">
        <v>1635</v>
      </c>
      <c r="C505" s="18">
        <v>41781.0</v>
      </c>
      <c r="D505" s="18">
        <v>41788.0</v>
      </c>
      <c r="E505" s="18">
        <f t="shared" si="1"/>
        <v>41788</v>
      </c>
      <c r="F505" s="15" t="s">
        <v>55</v>
      </c>
      <c r="G505" s="15" t="s">
        <v>1636</v>
      </c>
      <c r="H505" s="15" t="s">
        <v>1637</v>
      </c>
      <c r="I505" s="15" t="s">
        <v>59</v>
      </c>
      <c r="J505" s="15" t="s">
        <v>60</v>
      </c>
      <c r="K505" s="15" t="s">
        <v>29</v>
      </c>
      <c r="L505" s="15" t="str">
        <f t="array" ref="L505">_xlfn.XLOOKUP(M505,reference_province_to_city!$A$2:$A$11,reference_province_to_city!$B$2:$B$11)</f>
        <v>Palembang</v>
      </c>
      <c r="M505" s="15" t="s">
        <v>13</v>
      </c>
      <c r="N505" s="15">
        <v>30111.0</v>
      </c>
      <c r="O505" s="15">
        <f t="array" ref="O505">_xlfn.XLOOKUP(M505,reference_postal_code!$B$2:$B$11,reference_postal_code!$A$2:$A$11)</f>
        <v>30111</v>
      </c>
      <c r="P505" s="15" t="s">
        <v>77</v>
      </c>
      <c r="Q505" s="15" t="s">
        <v>1638</v>
      </c>
      <c r="R505" s="15" t="s">
        <v>110</v>
      </c>
      <c r="S505" s="15" t="s">
        <v>111</v>
      </c>
      <c r="T505" s="15" t="s">
        <v>1639</v>
      </c>
      <c r="U505" s="28">
        <v>2039700.0</v>
      </c>
      <c r="V505" s="15">
        <v>2.0</v>
      </c>
      <c r="W505" s="31">
        <v>0.0</v>
      </c>
      <c r="X505" s="28">
        <v>509925.0</v>
      </c>
    </row>
    <row r="506" ht="15.75" customHeight="1">
      <c r="A506" s="15">
        <v>3269.0</v>
      </c>
      <c r="B506" s="15" t="s">
        <v>1635</v>
      </c>
      <c r="C506" s="18">
        <v>41781.0</v>
      </c>
      <c r="D506" s="18">
        <v>41788.0</v>
      </c>
      <c r="E506" s="18">
        <f t="shared" si="1"/>
        <v>41788</v>
      </c>
      <c r="F506" s="15" t="s">
        <v>55</v>
      </c>
      <c r="G506" s="15" t="s">
        <v>1636</v>
      </c>
      <c r="H506" s="15" t="s">
        <v>1637</v>
      </c>
      <c r="I506" s="15" t="s">
        <v>59</v>
      </c>
      <c r="J506" s="15" t="s">
        <v>60</v>
      </c>
      <c r="L506" s="15" t="str">
        <f t="array" ref="L506">_xlfn.XLOOKUP(M506,reference_province_to_city!$A$2:$A$11,reference_province_to_city!$B$2:$B$11)</f>
        <v>Palembang</v>
      </c>
      <c r="M506" s="15" t="s">
        <v>13</v>
      </c>
      <c r="N506" s="15">
        <v>30111.0</v>
      </c>
      <c r="O506" s="15">
        <f t="array" ref="O506">_xlfn.XLOOKUP(M506,reference_postal_code!$B$2:$B$11,reference_postal_code!$A$2:$A$11)</f>
        <v>30111</v>
      </c>
      <c r="P506" s="15" t="s">
        <v>77</v>
      </c>
      <c r="Q506" s="15" t="s">
        <v>1640</v>
      </c>
      <c r="R506" s="15" t="s">
        <v>110</v>
      </c>
      <c r="S506" s="15" t="s">
        <v>111</v>
      </c>
      <c r="T506" s="15" t="s">
        <v>1641</v>
      </c>
      <c r="U506" s="28">
        <v>674250.0</v>
      </c>
      <c r="V506" s="15">
        <v>1.0</v>
      </c>
      <c r="W506" s="31">
        <v>0.0</v>
      </c>
      <c r="X506" s="28">
        <v>188790.0</v>
      </c>
    </row>
    <row r="507" ht="15.75" customHeight="1">
      <c r="A507" s="15">
        <v>608.0</v>
      </c>
      <c r="B507" s="15" t="s">
        <v>1642</v>
      </c>
      <c r="C507" s="18">
        <v>41782.0</v>
      </c>
      <c r="D507" s="18">
        <v>41786.0</v>
      </c>
      <c r="E507" s="18">
        <f t="shared" si="1"/>
        <v>41786</v>
      </c>
      <c r="F507" s="15" t="s">
        <v>55</v>
      </c>
      <c r="G507" s="15" t="s">
        <v>1394</v>
      </c>
      <c r="H507" s="15" t="s">
        <v>1395</v>
      </c>
      <c r="I507" s="15" t="s">
        <v>59</v>
      </c>
      <c r="J507" s="15" t="s">
        <v>60</v>
      </c>
      <c r="K507" s="15" t="s">
        <v>29</v>
      </c>
      <c r="L507" s="15" t="str">
        <f t="array" ref="L507">_xlfn.XLOOKUP(M507,reference_province_to_city!$A$2:$A$11,reference_province_to_city!$B$2:$B$11)</f>
        <v>Palembang</v>
      </c>
      <c r="M507" s="15" t="s">
        <v>13</v>
      </c>
      <c r="N507" s="15">
        <v>30111.0</v>
      </c>
      <c r="O507" s="15">
        <f t="array" ref="O507">_xlfn.XLOOKUP(M507,reference_postal_code!$B$2:$B$11,reference_postal_code!$A$2:$A$11)</f>
        <v>30111</v>
      </c>
      <c r="P507" s="15" t="s">
        <v>77</v>
      </c>
      <c r="Q507" s="15" t="s">
        <v>1643</v>
      </c>
      <c r="R507" s="15" t="s">
        <v>65</v>
      </c>
      <c r="S507" s="15" t="s">
        <v>83</v>
      </c>
      <c r="T507" s="15" t="s">
        <v>1644</v>
      </c>
      <c r="U507" s="28">
        <v>49230.0</v>
      </c>
      <c r="V507" s="15">
        <v>2.0</v>
      </c>
      <c r="W507" s="31">
        <v>0.7</v>
      </c>
      <c r="X507" s="28">
        <v>-39384.0</v>
      </c>
    </row>
    <row r="508" ht="15.75" customHeight="1">
      <c r="A508" s="15">
        <v>7013.0</v>
      </c>
      <c r="B508" s="15" t="s">
        <v>1645</v>
      </c>
      <c r="C508" s="18">
        <v>41782.0</v>
      </c>
      <c r="D508" s="18">
        <v>41786.0</v>
      </c>
      <c r="E508" s="18">
        <f t="shared" si="1"/>
        <v>41786</v>
      </c>
      <c r="F508" s="15" t="s">
        <v>55</v>
      </c>
      <c r="G508" s="15" t="s">
        <v>1646</v>
      </c>
      <c r="H508" s="15" t="s">
        <v>1647</v>
      </c>
      <c r="I508" s="15" t="s">
        <v>59</v>
      </c>
      <c r="J508" s="15" t="s">
        <v>60</v>
      </c>
      <c r="K508" s="15" t="s">
        <v>31</v>
      </c>
      <c r="L508" s="15" t="str">
        <f t="array" ref="L508">_xlfn.XLOOKUP(M508,reference_province_to_city!$A$2:$A$11,reference_province_to_city!$B$2:$B$11)</f>
        <v>Balikpapan</v>
      </c>
      <c r="M508" s="15" t="s">
        <v>21</v>
      </c>
      <c r="N508" s="15">
        <v>76114.0</v>
      </c>
      <c r="O508" s="15">
        <f t="array" ref="O508">_xlfn.XLOOKUP(M508,reference_postal_code!$B$2:$B$11,reference_postal_code!$A$2:$A$11)</f>
        <v>76114</v>
      </c>
      <c r="P508" s="15" t="s">
        <v>166</v>
      </c>
      <c r="Q508" s="15" t="s">
        <v>1648</v>
      </c>
      <c r="R508" s="15" t="s">
        <v>65</v>
      </c>
      <c r="S508" s="15" t="s">
        <v>222</v>
      </c>
      <c r="T508" s="15" t="s">
        <v>1649</v>
      </c>
      <c r="U508" s="28">
        <v>3122400.0</v>
      </c>
      <c r="V508" s="15">
        <v>1.0</v>
      </c>
      <c r="W508" s="31">
        <v>0.0</v>
      </c>
      <c r="X508" s="28">
        <v>843048.0</v>
      </c>
    </row>
    <row r="509" ht="15.75" customHeight="1">
      <c r="A509" s="15">
        <v>609.0</v>
      </c>
      <c r="B509" s="15" t="s">
        <v>1642</v>
      </c>
      <c r="C509" s="18">
        <v>41782.0</v>
      </c>
      <c r="D509" s="18">
        <v>41786.0</v>
      </c>
      <c r="E509" s="18">
        <f t="shared" si="1"/>
        <v>41786</v>
      </c>
      <c r="F509" s="15" t="s">
        <v>55</v>
      </c>
      <c r="G509" s="15" t="s">
        <v>1394</v>
      </c>
      <c r="H509" s="15" t="s">
        <v>1395</v>
      </c>
      <c r="I509" s="15" t="s">
        <v>59</v>
      </c>
      <c r="J509" s="15" t="s">
        <v>60</v>
      </c>
      <c r="K509" s="15" t="s">
        <v>29</v>
      </c>
      <c r="L509" s="15" t="str">
        <f t="array" ref="L509">_xlfn.XLOOKUP(M509,reference_province_to_city!$A$2:$A$11,reference_province_to_city!$B$2:$B$11)</f>
        <v>Palembang</v>
      </c>
      <c r="M509" s="15" t="s">
        <v>13</v>
      </c>
      <c r="N509" s="15">
        <v>30111.0</v>
      </c>
      <c r="O509" s="15">
        <f t="array" ref="O509">_xlfn.XLOOKUP(M509,reference_postal_code!$B$2:$B$11,reference_postal_code!$A$2:$A$11)</f>
        <v>30111</v>
      </c>
      <c r="P509" s="15" t="s">
        <v>77</v>
      </c>
      <c r="Q509" s="15" t="s">
        <v>1650</v>
      </c>
      <c r="R509" s="15" t="s">
        <v>65</v>
      </c>
      <c r="S509" s="15" t="s">
        <v>93</v>
      </c>
      <c r="T509" s="15" t="s">
        <v>1651</v>
      </c>
      <c r="U509" s="28">
        <v>317520.0</v>
      </c>
      <c r="V509" s="15">
        <v>9.0</v>
      </c>
      <c r="W509" s="31">
        <v>0.2</v>
      </c>
      <c r="X509" s="28">
        <v>35721.0</v>
      </c>
    </row>
    <row r="510" ht="15.75" customHeight="1">
      <c r="A510" s="15">
        <v>7011.0</v>
      </c>
      <c r="B510" s="15" t="s">
        <v>1645</v>
      </c>
      <c r="C510" s="18">
        <v>41782.0</v>
      </c>
      <c r="D510" s="18">
        <v>41786.0</v>
      </c>
      <c r="E510" s="18">
        <f t="shared" si="1"/>
        <v>41786</v>
      </c>
      <c r="F510" s="15" t="s">
        <v>55</v>
      </c>
      <c r="G510" s="15" t="s">
        <v>1646</v>
      </c>
      <c r="H510" s="15" t="s">
        <v>1647</v>
      </c>
      <c r="I510" s="15" t="s">
        <v>59</v>
      </c>
      <c r="J510" s="15" t="s">
        <v>60</v>
      </c>
      <c r="K510" s="15" t="s">
        <v>31</v>
      </c>
      <c r="L510" s="15" t="str">
        <f t="array" ref="L510">_xlfn.XLOOKUP(M510,reference_province_to_city!$A$2:$A$11,reference_province_to_city!$B$2:$B$11)</f>
        <v>Balikpapan</v>
      </c>
      <c r="M510" s="15" t="s">
        <v>21</v>
      </c>
      <c r="N510" s="15">
        <v>76114.0</v>
      </c>
      <c r="O510" s="15">
        <f t="array" ref="O510">_xlfn.XLOOKUP(M510,reference_postal_code!$B$2:$B$11,reference_postal_code!$A$2:$A$11)</f>
        <v>76114</v>
      </c>
      <c r="P510" s="15" t="s">
        <v>166</v>
      </c>
      <c r="Q510" s="15" t="s">
        <v>1652</v>
      </c>
      <c r="R510" s="15" t="s">
        <v>65</v>
      </c>
      <c r="S510" s="15" t="s">
        <v>83</v>
      </c>
      <c r="T510" s="15" t="s">
        <v>1653</v>
      </c>
      <c r="U510" s="28">
        <v>269400.0</v>
      </c>
      <c r="V510" s="15">
        <v>5.0</v>
      </c>
      <c r="W510" s="31">
        <v>0.2</v>
      </c>
      <c r="X510" s="28">
        <v>87555.0</v>
      </c>
    </row>
    <row r="511" ht="15.75" customHeight="1">
      <c r="A511" s="15">
        <v>6628.0</v>
      </c>
      <c r="B511" s="15" t="s">
        <v>1654</v>
      </c>
      <c r="C511" s="18">
        <v>41782.0</v>
      </c>
      <c r="D511" s="18">
        <v>41786.0</v>
      </c>
      <c r="E511" s="18">
        <f t="shared" si="1"/>
        <v>41786</v>
      </c>
      <c r="F511" s="15" t="s">
        <v>55</v>
      </c>
      <c r="G511" s="15" t="s">
        <v>206</v>
      </c>
      <c r="H511" s="15" t="s">
        <v>207</v>
      </c>
      <c r="I511" s="15" t="s">
        <v>59</v>
      </c>
      <c r="J511" s="15" t="s">
        <v>60</v>
      </c>
      <c r="K511" s="15" t="s">
        <v>22</v>
      </c>
      <c r="L511" s="15" t="str">
        <f t="array" ref="L511">_xlfn.XLOOKUP(M511,reference_province_to_city!$A$2:$A$11,reference_province_to_city!$B$2:$B$11)</f>
        <v>Surabaya</v>
      </c>
      <c r="M511" s="15" t="s">
        <v>20</v>
      </c>
      <c r="N511" s="15">
        <v>60231.0</v>
      </c>
      <c r="O511" s="15">
        <f t="array" ref="O511">_xlfn.XLOOKUP(M511,reference_postal_code!$B$2:$B$11,reference_postal_code!$A$2:$A$11)</f>
        <v>60231</v>
      </c>
      <c r="P511" s="15" t="s">
        <v>166</v>
      </c>
      <c r="Q511" s="15" t="s">
        <v>1655</v>
      </c>
      <c r="R511" s="15" t="s">
        <v>65</v>
      </c>
      <c r="S511" s="15" t="s">
        <v>66</v>
      </c>
      <c r="T511" s="15" t="s">
        <v>1656</v>
      </c>
      <c r="U511" s="28">
        <v>194400.0</v>
      </c>
      <c r="V511" s="15">
        <v>2.0</v>
      </c>
      <c r="W511" s="31">
        <v>0.0</v>
      </c>
      <c r="X511" s="28">
        <v>93312.0</v>
      </c>
    </row>
    <row r="512" ht="15.75" customHeight="1">
      <c r="A512" s="15">
        <v>610.0</v>
      </c>
      <c r="B512" s="15" t="s">
        <v>1642</v>
      </c>
      <c r="C512" s="18">
        <v>41782.0</v>
      </c>
      <c r="D512" s="18">
        <v>41786.0</v>
      </c>
      <c r="E512" s="18">
        <f t="shared" si="1"/>
        <v>41786</v>
      </c>
      <c r="F512" s="15" t="s">
        <v>55</v>
      </c>
      <c r="G512" s="15" t="s">
        <v>1394</v>
      </c>
      <c r="H512" s="15" t="s">
        <v>1395</v>
      </c>
      <c r="I512" s="15" t="s">
        <v>59</v>
      </c>
      <c r="J512" s="15" t="s">
        <v>60</v>
      </c>
      <c r="L512" s="15" t="str">
        <f t="array" ref="L512">_xlfn.XLOOKUP(M512,reference_province_to_city!$A$2:$A$11,reference_province_to_city!$B$2:$B$11)</f>
        <v>Palembang</v>
      </c>
      <c r="M512" s="15" t="s">
        <v>13</v>
      </c>
      <c r="N512" s="15">
        <v>30111.0</v>
      </c>
      <c r="O512" s="15">
        <f t="array" ref="O512">_xlfn.XLOOKUP(M512,reference_postal_code!$B$2:$B$11,reference_postal_code!$A$2:$A$11)</f>
        <v>30111</v>
      </c>
      <c r="P512" s="15" t="s">
        <v>77</v>
      </c>
      <c r="Q512" s="15" t="s">
        <v>1657</v>
      </c>
      <c r="R512" s="15" t="s">
        <v>110</v>
      </c>
      <c r="S512" s="15" t="s">
        <v>111</v>
      </c>
      <c r="T512" s="15" t="s">
        <v>1658</v>
      </c>
      <c r="U512" s="28">
        <v>827820.0</v>
      </c>
      <c r="V512" s="15">
        <v>2.0</v>
      </c>
      <c r="W512" s="31">
        <v>0.4</v>
      </c>
      <c r="X512" s="28">
        <v>-151767.0</v>
      </c>
    </row>
    <row r="513" ht="15.75" customHeight="1">
      <c r="A513" s="15">
        <v>7012.0</v>
      </c>
      <c r="B513" s="15" t="s">
        <v>1645</v>
      </c>
      <c r="C513" s="18">
        <v>41782.0</v>
      </c>
      <c r="D513" s="18">
        <v>41786.0</v>
      </c>
      <c r="E513" s="18">
        <f t="shared" si="1"/>
        <v>41786</v>
      </c>
      <c r="F513" s="15" t="s">
        <v>55</v>
      </c>
      <c r="G513" s="15" t="s">
        <v>1646</v>
      </c>
      <c r="H513" s="15" t="s">
        <v>1647</v>
      </c>
      <c r="I513" s="15" t="s">
        <v>59</v>
      </c>
      <c r="J513" s="15" t="s">
        <v>60</v>
      </c>
      <c r="K513" s="15" t="s">
        <v>31</v>
      </c>
      <c r="L513" s="15" t="str">
        <f t="array" ref="L513">_xlfn.XLOOKUP(M513,reference_province_to_city!$A$2:$A$11,reference_province_to_city!$B$2:$B$11)</f>
        <v>Balikpapan</v>
      </c>
      <c r="M513" s="15" t="s">
        <v>21</v>
      </c>
      <c r="N513" s="15">
        <v>76114.0</v>
      </c>
      <c r="O513" s="15">
        <f t="array" ref="O513">_xlfn.XLOOKUP(M513,reference_postal_code!$B$2:$B$11,reference_postal_code!$A$2:$A$11)</f>
        <v>76114</v>
      </c>
      <c r="P513" s="15" t="s">
        <v>166</v>
      </c>
      <c r="Q513" s="15" t="s">
        <v>1659</v>
      </c>
      <c r="R513" s="15" t="s">
        <v>65</v>
      </c>
      <c r="S513" s="15" t="s">
        <v>226</v>
      </c>
      <c r="T513" s="15" t="s">
        <v>1660</v>
      </c>
      <c r="U513" s="28">
        <v>75600.0</v>
      </c>
      <c r="V513" s="15">
        <v>2.0</v>
      </c>
      <c r="W513" s="31">
        <v>0.0</v>
      </c>
      <c r="X513" s="28">
        <v>2268.0</v>
      </c>
    </row>
    <row r="514" ht="15.75" customHeight="1">
      <c r="A514" s="15">
        <v>2704.0</v>
      </c>
      <c r="B514" s="15" t="s">
        <v>1661</v>
      </c>
      <c r="C514" s="18">
        <v>41783.0</v>
      </c>
      <c r="D514" s="18">
        <v>41789.0</v>
      </c>
      <c r="E514" s="18">
        <f t="shared" si="1"/>
        <v>41789</v>
      </c>
      <c r="F514" s="15" t="s">
        <v>55</v>
      </c>
      <c r="G514" s="15" t="s">
        <v>1662</v>
      </c>
      <c r="H514" s="15" t="s">
        <v>1663</v>
      </c>
      <c r="I514" s="15" t="s">
        <v>59</v>
      </c>
      <c r="J514" s="15" t="s">
        <v>60</v>
      </c>
      <c r="K514" s="15" t="s">
        <v>14</v>
      </c>
      <c r="L514" s="15" t="str">
        <f t="array" ref="L514">_xlfn.XLOOKUP(M514,reference_province_to_city!$A$2:$A$11,reference_province_to_city!$B$2:$B$11)</f>
        <v>Bandung</v>
      </c>
      <c r="M514" s="15" t="s">
        <v>12</v>
      </c>
      <c r="N514" s="15">
        <v>40111.0</v>
      </c>
      <c r="O514" s="15">
        <f t="array" ref="O514">_xlfn.XLOOKUP(M514,reference_postal_code!$B$2:$B$11,reference_postal_code!$A$2:$A$11)</f>
        <v>40111</v>
      </c>
      <c r="P514" s="15" t="s">
        <v>117</v>
      </c>
      <c r="Q514" s="15" t="s">
        <v>1664</v>
      </c>
      <c r="R514" s="15" t="s">
        <v>65</v>
      </c>
      <c r="S514" s="15" t="s">
        <v>66</v>
      </c>
      <c r="T514" s="15" t="s">
        <v>1665</v>
      </c>
      <c r="U514" s="28">
        <v>1744200.0</v>
      </c>
      <c r="V514" s="15">
        <v>3.0</v>
      </c>
      <c r="W514" s="31">
        <v>0.0</v>
      </c>
      <c r="X514" s="28">
        <v>854658.0</v>
      </c>
    </row>
    <row r="515" ht="15.75" customHeight="1">
      <c r="A515" s="15">
        <v>1819.0</v>
      </c>
      <c r="B515" s="15" t="s">
        <v>1666</v>
      </c>
      <c r="C515" s="18">
        <v>41784.0</v>
      </c>
      <c r="D515" s="18">
        <v>41788.0</v>
      </c>
      <c r="E515" s="18">
        <f t="shared" si="1"/>
        <v>41788</v>
      </c>
      <c r="F515" s="15" t="s">
        <v>55</v>
      </c>
      <c r="G515" s="15" t="s">
        <v>1667</v>
      </c>
      <c r="H515" s="15" t="s">
        <v>1668</v>
      </c>
      <c r="I515" s="15" t="s">
        <v>59</v>
      </c>
      <c r="J515" s="15" t="s">
        <v>60</v>
      </c>
      <c r="K515" s="15" t="s">
        <v>31</v>
      </c>
      <c r="L515" s="15" t="str">
        <f t="array" ref="L515">_xlfn.XLOOKUP(M515,reference_province_to_city!$A$2:$A$11,reference_province_to_city!$B$2:$B$11)</f>
        <v>Balikpapan</v>
      </c>
      <c r="M515" s="15" t="s">
        <v>21</v>
      </c>
      <c r="N515" s="15">
        <v>76114.0</v>
      </c>
      <c r="O515" s="15">
        <f t="array" ref="O515">_xlfn.XLOOKUP(M515,reference_postal_code!$B$2:$B$11,reference_postal_code!$A$2:$A$11)</f>
        <v>76114</v>
      </c>
      <c r="P515" s="15" t="s">
        <v>166</v>
      </c>
      <c r="Q515" s="15" t="s">
        <v>1669</v>
      </c>
      <c r="R515" s="15" t="s">
        <v>65</v>
      </c>
      <c r="S515" s="15" t="s">
        <v>222</v>
      </c>
      <c r="T515" s="15" t="s">
        <v>1670</v>
      </c>
      <c r="U515" s="28">
        <v>1134000.0</v>
      </c>
      <c r="V515" s="15">
        <v>2.0</v>
      </c>
      <c r="W515" s="31">
        <v>0.8</v>
      </c>
      <c r="X515" s="28">
        <v>-2494800.0</v>
      </c>
    </row>
    <row r="516" ht="15.75" customHeight="1">
      <c r="A516" s="15">
        <v>9441.0</v>
      </c>
      <c r="B516" s="15" t="s">
        <v>1671</v>
      </c>
      <c r="C516" s="18">
        <v>41784.0</v>
      </c>
      <c r="D516" s="18">
        <v>41788.0</v>
      </c>
      <c r="E516" s="18">
        <f t="shared" si="1"/>
        <v>41788</v>
      </c>
      <c r="F516" s="15" t="s">
        <v>55</v>
      </c>
      <c r="G516" s="15" t="s">
        <v>1672</v>
      </c>
      <c r="H516" s="15" t="s">
        <v>1673</v>
      </c>
      <c r="I516" s="15" t="s">
        <v>59</v>
      </c>
      <c r="J516" s="15" t="s">
        <v>60</v>
      </c>
      <c r="K516" s="15" t="s">
        <v>31</v>
      </c>
      <c r="L516" s="15" t="str">
        <f t="array" ref="L516">_xlfn.XLOOKUP(M516,reference_province_to_city!$A$2:$A$11,reference_province_to_city!$B$2:$B$11)</f>
        <v>Balikpapan</v>
      </c>
      <c r="M516" s="15" t="s">
        <v>21</v>
      </c>
      <c r="N516" s="15">
        <v>76114.0</v>
      </c>
      <c r="O516" s="15">
        <f t="array" ref="O516">_xlfn.XLOOKUP(M516,reference_postal_code!$B$2:$B$11,reference_postal_code!$A$2:$A$11)</f>
        <v>76114</v>
      </c>
      <c r="P516" s="15" t="s">
        <v>166</v>
      </c>
      <c r="Q516" s="15" t="s">
        <v>1674</v>
      </c>
      <c r="R516" s="15" t="s">
        <v>65</v>
      </c>
      <c r="S516" s="15" t="s">
        <v>66</v>
      </c>
      <c r="T516" s="15" t="s">
        <v>1675</v>
      </c>
      <c r="U516" s="28">
        <v>219300.0</v>
      </c>
      <c r="V516" s="15">
        <v>2.0</v>
      </c>
      <c r="W516" s="31">
        <v>0.0</v>
      </c>
      <c r="X516" s="28">
        <v>100878.0</v>
      </c>
    </row>
    <row r="517" ht="15.75" customHeight="1">
      <c r="A517" s="15">
        <v>1820.0</v>
      </c>
      <c r="B517" s="15" t="s">
        <v>1666</v>
      </c>
      <c r="C517" s="18">
        <v>41784.0</v>
      </c>
      <c r="D517" s="18">
        <v>41788.0</v>
      </c>
      <c r="E517" s="18">
        <f t="shared" si="1"/>
        <v>41788</v>
      </c>
      <c r="F517" s="15" t="s">
        <v>55</v>
      </c>
      <c r="G517" s="15" t="s">
        <v>1667</v>
      </c>
      <c r="H517" s="15" t="s">
        <v>1668</v>
      </c>
      <c r="I517" s="15" t="s">
        <v>59</v>
      </c>
      <c r="J517" s="15" t="s">
        <v>60</v>
      </c>
      <c r="K517" s="15" t="s">
        <v>31</v>
      </c>
      <c r="L517" s="15" t="str">
        <f t="array" ref="L517">_xlfn.XLOOKUP(M517,reference_province_to_city!$A$2:$A$11,reference_province_to_city!$B$2:$B$11)</f>
        <v>Balikpapan</v>
      </c>
      <c r="M517" s="15" t="s">
        <v>21</v>
      </c>
      <c r="N517" s="15">
        <v>76114.0</v>
      </c>
      <c r="O517" s="15">
        <f t="array" ref="O517">_xlfn.XLOOKUP(M517,reference_postal_code!$B$2:$B$11,reference_postal_code!$A$2:$A$11)</f>
        <v>76114</v>
      </c>
      <c r="P517" s="15" t="s">
        <v>166</v>
      </c>
      <c r="Q517" s="15" t="s">
        <v>1676</v>
      </c>
      <c r="R517" s="15" t="s">
        <v>106</v>
      </c>
      <c r="S517" s="15" t="s">
        <v>139</v>
      </c>
      <c r="T517" s="15" t="s">
        <v>1677</v>
      </c>
      <c r="U517" s="28">
        <v>439800.0</v>
      </c>
      <c r="V517" s="15">
        <v>2.0</v>
      </c>
      <c r="W517" s="31">
        <v>0.6</v>
      </c>
      <c r="X517" s="28">
        <v>-362835.0</v>
      </c>
    </row>
    <row r="518" ht="15.75" customHeight="1">
      <c r="A518" s="15">
        <v>6742.0</v>
      </c>
      <c r="B518" s="15" t="s">
        <v>1678</v>
      </c>
      <c r="C518" s="18">
        <v>41785.0</v>
      </c>
      <c r="D518" s="18">
        <v>41790.0</v>
      </c>
      <c r="E518" s="18">
        <f t="shared" si="1"/>
        <v>41790</v>
      </c>
      <c r="F518" s="15" t="s">
        <v>55</v>
      </c>
      <c r="G518" s="15" t="s">
        <v>1161</v>
      </c>
      <c r="H518" s="15" t="s">
        <v>1162</v>
      </c>
      <c r="I518" s="15" t="s">
        <v>59</v>
      </c>
      <c r="J518" s="15" t="s">
        <v>60</v>
      </c>
      <c r="K518" s="15" t="s">
        <v>33</v>
      </c>
      <c r="L518" s="15" t="str">
        <f t="array" ref="L518">_xlfn.XLOOKUP(M518,reference_province_to_city!$A$2:$A$11,reference_province_to_city!$B$2:$B$11)</f>
        <v>Makassar</v>
      </c>
      <c r="M518" s="15" t="s">
        <v>25</v>
      </c>
      <c r="N518" s="15">
        <v>90111.0</v>
      </c>
      <c r="O518" s="15">
        <f t="array" ref="O518">_xlfn.XLOOKUP(M518,reference_postal_code!$B$2:$B$11,reference_postal_code!$A$2:$A$11)</f>
        <v>90111</v>
      </c>
      <c r="P518" s="15" t="s">
        <v>63</v>
      </c>
      <c r="Q518" s="15" t="s">
        <v>1488</v>
      </c>
      <c r="R518" s="15" t="s">
        <v>65</v>
      </c>
      <c r="S518" s="15" t="s">
        <v>93</v>
      </c>
      <c r="T518" s="15" t="s">
        <v>881</v>
      </c>
      <c r="U518" s="28">
        <v>200880.0</v>
      </c>
      <c r="V518" s="15">
        <v>3.0</v>
      </c>
      <c r="W518" s="31">
        <v>0.2</v>
      </c>
      <c r="X518" s="28">
        <v>47709.0</v>
      </c>
    </row>
    <row r="519" ht="15.75" customHeight="1">
      <c r="A519" s="15">
        <v>1613.0</v>
      </c>
      <c r="B519" s="15" t="s">
        <v>1679</v>
      </c>
      <c r="C519" s="18">
        <v>41785.0</v>
      </c>
      <c r="D519" s="18">
        <v>41789.0</v>
      </c>
      <c r="E519" s="18">
        <f t="shared" si="1"/>
        <v>41789</v>
      </c>
      <c r="F519" s="15" t="s">
        <v>55</v>
      </c>
      <c r="G519" s="15" t="s">
        <v>442</v>
      </c>
      <c r="H519" s="15" t="s">
        <v>443</v>
      </c>
      <c r="I519" s="15" t="s">
        <v>128</v>
      </c>
      <c r="J519" s="15" t="s">
        <v>60</v>
      </c>
      <c r="K519" s="15" t="s">
        <v>33</v>
      </c>
      <c r="L519" s="15" t="str">
        <f t="array" ref="L519">_xlfn.XLOOKUP(M519,reference_province_to_city!$A$2:$A$11,reference_province_to_city!$B$2:$B$11)</f>
        <v>Makassar</v>
      </c>
      <c r="M519" s="15" t="s">
        <v>25</v>
      </c>
      <c r="N519" s="15">
        <v>90111.0</v>
      </c>
      <c r="O519" s="15">
        <f t="array" ref="O519">_xlfn.XLOOKUP(M519,reference_postal_code!$B$2:$B$11,reference_postal_code!$A$2:$A$11)</f>
        <v>90111</v>
      </c>
      <c r="P519" s="15" t="s">
        <v>63</v>
      </c>
      <c r="Q519" s="15" t="s">
        <v>1680</v>
      </c>
      <c r="R519" s="15" t="s">
        <v>110</v>
      </c>
      <c r="S519" s="15" t="s">
        <v>111</v>
      </c>
      <c r="T519" s="15" t="s">
        <v>1681</v>
      </c>
      <c r="U519" s="28">
        <v>1259760.0</v>
      </c>
      <c r="V519" s="15">
        <v>2.0</v>
      </c>
      <c r="W519" s="31">
        <v>0.2</v>
      </c>
      <c r="X519" s="28">
        <v>472410.0</v>
      </c>
    </row>
    <row r="520" ht="15.75" customHeight="1">
      <c r="A520" s="15">
        <v>2752.0</v>
      </c>
      <c r="B520" s="15" t="s">
        <v>1682</v>
      </c>
      <c r="C520" s="18">
        <v>41785.0</v>
      </c>
      <c r="D520" s="18">
        <v>41789.0</v>
      </c>
      <c r="E520" s="18">
        <f t="shared" si="1"/>
        <v>41789</v>
      </c>
      <c r="F520" s="15" t="s">
        <v>55</v>
      </c>
      <c r="G520" s="15" t="s">
        <v>1683</v>
      </c>
      <c r="H520" s="15" t="s">
        <v>1684</v>
      </c>
      <c r="I520" s="15" t="s">
        <v>59</v>
      </c>
      <c r="J520" s="15" t="s">
        <v>60</v>
      </c>
      <c r="K520" s="15" t="s">
        <v>10</v>
      </c>
      <c r="L520" s="15" t="str">
        <f t="array" ref="L520">_xlfn.XLOOKUP(M520,reference_province_to_city!$A$2:$A$11,reference_province_to_city!$B$2:$B$11)</f>
        <v>Jakarta</v>
      </c>
      <c r="M520" s="15" t="s">
        <v>7</v>
      </c>
      <c r="N520" s="15">
        <v>10110.0</v>
      </c>
      <c r="O520" s="15">
        <f t="array" ref="O520">_xlfn.XLOOKUP(M520,reference_postal_code!$B$2:$B$11,reference_postal_code!$A$2:$A$11)</f>
        <v>10110</v>
      </c>
      <c r="P520" s="15" t="s">
        <v>117</v>
      </c>
      <c r="Q520" s="15" t="s">
        <v>1685</v>
      </c>
      <c r="R520" s="15" t="s">
        <v>106</v>
      </c>
      <c r="S520" s="15" t="s">
        <v>107</v>
      </c>
      <c r="T520" s="15" t="s">
        <v>1686</v>
      </c>
      <c r="U520" s="28">
        <v>3379440.0</v>
      </c>
      <c r="V520" s="15">
        <v>2.0</v>
      </c>
      <c r="W520" s="31">
        <v>0.2</v>
      </c>
      <c r="X520" s="28">
        <v>337944.0</v>
      </c>
    </row>
    <row r="521" ht="15.75" customHeight="1">
      <c r="A521" s="15">
        <v>1611.0</v>
      </c>
      <c r="B521" s="15" t="s">
        <v>1679</v>
      </c>
      <c r="C521" s="18">
        <v>41785.0</v>
      </c>
      <c r="D521" s="18">
        <v>41789.0</v>
      </c>
      <c r="E521" s="18">
        <f t="shared" si="1"/>
        <v>41789</v>
      </c>
      <c r="F521" s="15" t="s">
        <v>55</v>
      </c>
      <c r="G521" s="15" t="s">
        <v>442</v>
      </c>
      <c r="H521" s="15" t="s">
        <v>443</v>
      </c>
      <c r="I521" s="15" t="s">
        <v>128</v>
      </c>
      <c r="J521" s="15" t="s">
        <v>60</v>
      </c>
      <c r="K521" s="15" t="s">
        <v>33</v>
      </c>
      <c r="L521" s="15" t="str">
        <f t="array" ref="L521">_xlfn.XLOOKUP(M521,reference_province_to_city!$A$2:$A$11,reference_province_to_city!$B$2:$B$11)</f>
        <v>Makassar</v>
      </c>
      <c r="M521" s="15" t="s">
        <v>25</v>
      </c>
      <c r="N521" s="15">
        <v>90111.0</v>
      </c>
      <c r="O521" s="15">
        <f t="array" ref="O521">_xlfn.XLOOKUP(M521,reference_postal_code!$B$2:$B$11,reference_postal_code!$A$2:$A$11)</f>
        <v>90111</v>
      </c>
      <c r="P521" s="15" t="s">
        <v>63</v>
      </c>
      <c r="Q521" s="15" t="s">
        <v>1687</v>
      </c>
      <c r="R521" s="15" t="s">
        <v>106</v>
      </c>
      <c r="S521" s="15" t="s">
        <v>183</v>
      </c>
      <c r="T521" s="15" t="s">
        <v>1688</v>
      </c>
      <c r="U521" s="28">
        <v>4359990.0</v>
      </c>
      <c r="V521" s="15">
        <v>2.0</v>
      </c>
      <c r="W521" s="31">
        <v>0.15</v>
      </c>
      <c r="X521" s="28">
        <v>410352.0</v>
      </c>
    </row>
    <row r="522" ht="15.75" customHeight="1">
      <c r="A522" s="15">
        <v>6741.0</v>
      </c>
      <c r="B522" s="15" t="s">
        <v>1678</v>
      </c>
      <c r="C522" s="18">
        <v>41785.0</v>
      </c>
      <c r="D522" s="18">
        <v>41790.0</v>
      </c>
      <c r="E522" s="18">
        <f t="shared" si="1"/>
        <v>41790</v>
      </c>
      <c r="F522" s="15" t="s">
        <v>55</v>
      </c>
      <c r="G522" s="15" t="s">
        <v>1161</v>
      </c>
      <c r="H522" s="15" t="s">
        <v>1162</v>
      </c>
      <c r="I522" s="15" t="s">
        <v>59</v>
      </c>
      <c r="J522" s="15" t="s">
        <v>60</v>
      </c>
      <c r="K522" s="15" t="s">
        <v>33</v>
      </c>
      <c r="L522" s="15" t="str">
        <f t="array" ref="L522">_xlfn.XLOOKUP(M522,reference_province_to_city!$A$2:$A$11,reference_province_to_city!$B$2:$B$11)</f>
        <v>Makassar</v>
      </c>
      <c r="M522" s="15" t="s">
        <v>25</v>
      </c>
      <c r="N522" s="15">
        <v>90111.0</v>
      </c>
      <c r="O522" s="15">
        <f t="array" ref="O522">_xlfn.XLOOKUP(M522,reference_postal_code!$B$2:$B$11,reference_postal_code!$A$2:$A$11)</f>
        <v>90111</v>
      </c>
      <c r="P522" s="15" t="s">
        <v>63</v>
      </c>
      <c r="Q522" s="15" t="s">
        <v>1689</v>
      </c>
      <c r="R522" s="15" t="s">
        <v>106</v>
      </c>
      <c r="S522" s="15" t="s">
        <v>107</v>
      </c>
      <c r="T522" s="15" t="s">
        <v>1690</v>
      </c>
      <c r="U522" s="28">
        <v>5396580.0</v>
      </c>
      <c r="V522" s="15">
        <v>2.0</v>
      </c>
      <c r="W522" s="31">
        <v>0.3</v>
      </c>
      <c r="X522" s="28">
        <v>-77094.0</v>
      </c>
    </row>
    <row r="523" ht="15.75" customHeight="1">
      <c r="A523" s="15">
        <v>2761.0</v>
      </c>
      <c r="B523" s="15" t="s">
        <v>1691</v>
      </c>
      <c r="C523" s="18">
        <v>41785.0</v>
      </c>
      <c r="D523" s="18">
        <v>41788.0</v>
      </c>
      <c r="E523" s="18">
        <f t="shared" si="1"/>
        <v>41788</v>
      </c>
      <c r="F523" s="15" t="s">
        <v>125</v>
      </c>
      <c r="G523" s="15" t="s">
        <v>1692</v>
      </c>
      <c r="H523" s="15" t="s">
        <v>1693</v>
      </c>
      <c r="I523" s="15" t="s">
        <v>76</v>
      </c>
      <c r="J523" s="15" t="s">
        <v>60</v>
      </c>
      <c r="K523" s="15" t="s">
        <v>17</v>
      </c>
      <c r="L523" s="15" t="str">
        <f t="array" ref="L523">_xlfn.XLOOKUP(M523,reference_province_to_city!$A$2:$A$11,reference_province_to_city!$B$2:$B$11)</f>
        <v>Semarang</v>
      </c>
      <c r="M523" s="15" t="s">
        <v>15</v>
      </c>
      <c r="N523" s="15">
        <v>50111.0</v>
      </c>
      <c r="O523" s="15">
        <f t="array" ref="O523">_xlfn.XLOOKUP(M523,reference_postal_code!$B$2:$B$11,reference_postal_code!$A$2:$A$11)</f>
        <v>50111</v>
      </c>
      <c r="P523" s="15" t="s">
        <v>77</v>
      </c>
      <c r="Q523" s="15" t="s">
        <v>270</v>
      </c>
      <c r="R523" s="15" t="s">
        <v>65</v>
      </c>
      <c r="S523" s="15" t="s">
        <v>66</v>
      </c>
      <c r="T523" s="15" t="s">
        <v>271</v>
      </c>
      <c r="U523" s="28">
        <v>726000.0</v>
      </c>
      <c r="V523" s="15">
        <v>5.0</v>
      </c>
      <c r="W523" s="31">
        <v>0.0</v>
      </c>
      <c r="X523" s="28">
        <v>348480.0</v>
      </c>
    </row>
    <row r="524" ht="15.75" customHeight="1">
      <c r="A524" s="15">
        <v>6740.0</v>
      </c>
      <c r="B524" s="15" t="s">
        <v>1678</v>
      </c>
      <c r="C524" s="18">
        <v>41785.0</v>
      </c>
      <c r="D524" s="18">
        <v>41790.0</v>
      </c>
      <c r="E524" s="18">
        <f t="shared" si="1"/>
        <v>41790</v>
      </c>
      <c r="F524" s="15" t="s">
        <v>55</v>
      </c>
      <c r="G524" s="15" t="s">
        <v>1161</v>
      </c>
      <c r="H524" s="15" t="s">
        <v>1162</v>
      </c>
      <c r="I524" s="15" t="s">
        <v>59</v>
      </c>
      <c r="J524" s="15" t="s">
        <v>60</v>
      </c>
      <c r="K524" s="15" t="s">
        <v>33</v>
      </c>
      <c r="L524" s="15" t="str">
        <f t="array" ref="L524">_xlfn.XLOOKUP(M524,reference_province_to_city!$A$2:$A$11,reference_province_to_city!$B$2:$B$11)</f>
        <v>Makassar</v>
      </c>
      <c r="M524" s="15" t="s">
        <v>25</v>
      </c>
      <c r="N524" s="15">
        <v>90111.0</v>
      </c>
      <c r="O524" s="15">
        <f t="array" ref="O524">_xlfn.XLOOKUP(M524,reference_postal_code!$B$2:$B$11,reference_postal_code!$A$2:$A$11)</f>
        <v>90111</v>
      </c>
      <c r="P524" s="15" t="s">
        <v>63</v>
      </c>
      <c r="Q524" s="15" t="s">
        <v>1694</v>
      </c>
      <c r="R524" s="15" t="s">
        <v>65</v>
      </c>
      <c r="S524" s="15" t="s">
        <v>87</v>
      </c>
      <c r="T524" s="15" t="s">
        <v>1695</v>
      </c>
      <c r="U524" s="28">
        <v>1539360.0</v>
      </c>
      <c r="V524" s="15">
        <v>3.0</v>
      </c>
      <c r="W524" s="31">
        <v>0.2</v>
      </c>
      <c r="X524" s="28">
        <v>115452.0</v>
      </c>
    </row>
    <row r="525" ht="15.75" customHeight="1">
      <c r="A525" s="15">
        <v>1612.0</v>
      </c>
      <c r="B525" s="15" t="s">
        <v>1679</v>
      </c>
      <c r="C525" s="18">
        <v>41785.0</v>
      </c>
      <c r="D525" s="18">
        <v>41789.0</v>
      </c>
      <c r="E525" s="18">
        <f t="shared" si="1"/>
        <v>41789</v>
      </c>
      <c r="F525" s="15" t="s">
        <v>55</v>
      </c>
      <c r="G525" s="15" t="s">
        <v>442</v>
      </c>
      <c r="H525" s="15" t="s">
        <v>443</v>
      </c>
      <c r="I525" s="15" t="s">
        <v>128</v>
      </c>
      <c r="J525" s="15" t="s">
        <v>60</v>
      </c>
      <c r="K525" s="15" t="s">
        <v>33</v>
      </c>
      <c r="L525" s="15" t="str">
        <f t="array" ref="L525">_xlfn.XLOOKUP(M525,reference_province_to_city!$A$2:$A$11,reference_province_to_city!$B$2:$B$11)</f>
        <v>Makassar</v>
      </c>
      <c r="M525" s="15" t="s">
        <v>25</v>
      </c>
      <c r="N525" s="15">
        <v>90111.0</v>
      </c>
      <c r="O525" s="15">
        <f t="array" ref="O525">_xlfn.XLOOKUP(M525,reference_postal_code!$B$2:$B$11,reference_postal_code!$A$2:$A$11)</f>
        <v>90111</v>
      </c>
      <c r="P525" s="15" t="s">
        <v>63</v>
      </c>
      <c r="Q525" s="15" t="s">
        <v>1696</v>
      </c>
      <c r="R525" s="15" t="s">
        <v>110</v>
      </c>
      <c r="S525" s="15" t="s">
        <v>111</v>
      </c>
      <c r="T525" s="15" t="s">
        <v>1697</v>
      </c>
      <c r="U525" s="28">
        <v>3023760.0</v>
      </c>
      <c r="V525" s="15">
        <v>2.0</v>
      </c>
      <c r="W525" s="31">
        <v>0.2</v>
      </c>
      <c r="X525" s="28">
        <v>302376.0</v>
      </c>
    </row>
    <row r="526" ht="15.75" customHeight="1">
      <c r="A526" s="15">
        <v>1049.0</v>
      </c>
      <c r="B526" s="15" t="s">
        <v>1698</v>
      </c>
      <c r="C526" s="18">
        <v>41786.0</v>
      </c>
      <c r="D526" s="18">
        <v>41791.0</v>
      </c>
      <c r="E526" s="18">
        <f t="shared" si="1"/>
        <v>41791</v>
      </c>
      <c r="F526" s="15" t="s">
        <v>114</v>
      </c>
      <c r="G526" s="15" t="s">
        <v>1305</v>
      </c>
      <c r="H526" s="15" t="s">
        <v>1306</v>
      </c>
      <c r="I526" s="15" t="s">
        <v>59</v>
      </c>
      <c r="J526" s="15" t="s">
        <v>60</v>
      </c>
      <c r="K526" s="15" t="s">
        <v>22</v>
      </c>
      <c r="L526" s="15" t="str">
        <f t="array" ref="L526">_xlfn.XLOOKUP(M526,reference_province_to_city!$A$2:$A$11,reference_province_to_city!$B$2:$B$11)</f>
        <v>Surabaya</v>
      </c>
      <c r="M526" s="15" t="s">
        <v>20</v>
      </c>
      <c r="N526" s="15">
        <v>60231.0</v>
      </c>
      <c r="O526" s="15">
        <f t="array" ref="O526">_xlfn.XLOOKUP(M526,reference_postal_code!$B$2:$B$11,reference_postal_code!$A$2:$A$11)</f>
        <v>60231</v>
      </c>
      <c r="P526" s="15" t="s">
        <v>166</v>
      </c>
      <c r="Q526" s="15" t="s">
        <v>1699</v>
      </c>
      <c r="R526" s="15" t="s">
        <v>110</v>
      </c>
      <c r="S526" s="15" t="s">
        <v>111</v>
      </c>
      <c r="T526" s="15" t="s">
        <v>1700</v>
      </c>
      <c r="U526" s="28">
        <v>1.670256E7</v>
      </c>
      <c r="V526" s="15">
        <v>12.0</v>
      </c>
      <c r="W526" s="31">
        <v>0.2</v>
      </c>
      <c r="X526" s="28">
        <v>1879038.0</v>
      </c>
    </row>
    <row r="527" ht="15.75" customHeight="1">
      <c r="A527" s="15">
        <v>747.0</v>
      </c>
      <c r="B527" s="15" t="s">
        <v>1701</v>
      </c>
      <c r="C527" s="18">
        <v>41786.0</v>
      </c>
      <c r="D527" s="18">
        <v>41786.0</v>
      </c>
      <c r="E527" s="18">
        <f t="shared" si="1"/>
        <v>41786</v>
      </c>
      <c r="F527" s="15" t="s">
        <v>466</v>
      </c>
      <c r="G527" s="15" t="s">
        <v>1702</v>
      </c>
      <c r="H527" s="15" t="s">
        <v>1703</v>
      </c>
      <c r="I527" s="15" t="s">
        <v>128</v>
      </c>
      <c r="J527" s="15" t="s">
        <v>60</v>
      </c>
      <c r="K527" s="15" t="s">
        <v>17</v>
      </c>
      <c r="L527" s="15" t="str">
        <f t="array" ref="L527">_xlfn.XLOOKUP(M527,reference_province_to_city!$A$2:$A$11,reference_province_to_city!$B$2:$B$11)</f>
        <v>Semarang</v>
      </c>
      <c r="M527" s="15" t="s">
        <v>15</v>
      </c>
      <c r="O527" s="15">
        <f t="array" ref="O527">_xlfn.XLOOKUP(M527,reference_postal_code!$B$2:$B$11,reference_postal_code!$A$2:$A$11)</f>
        <v>50111</v>
      </c>
      <c r="P527" s="15" t="s">
        <v>77</v>
      </c>
      <c r="Q527" s="15" t="s">
        <v>1704</v>
      </c>
      <c r="R527" s="15" t="s">
        <v>106</v>
      </c>
      <c r="S527" s="15" t="s">
        <v>218</v>
      </c>
      <c r="T527" s="15" t="s">
        <v>1705</v>
      </c>
      <c r="U527" s="28">
        <v>8506800.0</v>
      </c>
      <c r="V527" s="15">
        <v>10.0</v>
      </c>
      <c r="W527" s="31">
        <v>0.2</v>
      </c>
      <c r="X527" s="28">
        <v>-425340.0</v>
      </c>
    </row>
    <row r="528" ht="15.75" customHeight="1">
      <c r="A528" s="15">
        <v>1050.0</v>
      </c>
      <c r="B528" s="15" t="s">
        <v>1698</v>
      </c>
      <c r="C528" s="18">
        <v>41786.0</v>
      </c>
      <c r="D528" s="18">
        <v>41791.0</v>
      </c>
      <c r="E528" s="18">
        <f t="shared" si="1"/>
        <v>41791</v>
      </c>
      <c r="F528" s="15" t="s">
        <v>114</v>
      </c>
      <c r="G528" s="15" t="s">
        <v>1305</v>
      </c>
      <c r="H528" s="15" t="s">
        <v>1306</v>
      </c>
      <c r="I528" s="15" t="s">
        <v>59</v>
      </c>
      <c r="J528" s="15" t="s">
        <v>60</v>
      </c>
      <c r="K528" s="15" t="s">
        <v>22</v>
      </c>
      <c r="L528" s="15" t="str">
        <f t="array" ref="L528">_xlfn.XLOOKUP(M528,reference_province_to_city!$A$2:$A$11,reference_province_to_city!$B$2:$B$11)</f>
        <v>Surabaya</v>
      </c>
      <c r="M528" s="15" t="s">
        <v>20</v>
      </c>
      <c r="N528" s="15">
        <v>60231.0</v>
      </c>
      <c r="O528" s="15">
        <f t="array" ref="O528">_xlfn.XLOOKUP(M528,reference_postal_code!$B$2:$B$11,reference_postal_code!$A$2:$A$11)</f>
        <v>60231</v>
      </c>
      <c r="P528" s="15" t="s">
        <v>166</v>
      </c>
      <c r="Q528" s="15" t="s">
        <v>1706</v>
      </c>
      <c r="R528" s="15" t="s">
        <v>110</v>
      </c>
      <c r="S528" s="15" t="s">
        <v>149</v>
      </c>
      <c r="T528" s="15" t="s">
        <v>1707</v>
      </c>
      <c r="U528" s="28">
        <v>1499850.0</v>
      </c>
      <c r="V528" s="15">
        <v>1.0</v>
      </c>
      <c r="W528" s="31">
        <v>0.0</v>
      </c>
      <c r="X528" s="28">
        <v>569943.0</v>
      </c>
    </row>
    <row r="529" ht="15.75" customHeight="1">
      <c r="A529" s="15">
        <v>748.0</v>
      </c>
      <c r="B529" s="15" t="s">
        <v>1701</v>
      </c>
      <c r="C529" s="18">
        <v>41786.0</v>
      </c>
      <c r="D529" s="18">
        <v>41786.0</v>
      </c>
      <c r="E529" s="18">
        <f t="shared" si="1"/>
        <v>41786</v>
      </c>
      <c r="F529" s="15" t="s">
        <v>466</v>
      </c>
      <c r="G529" s="15" t="s">
        <v>1702</v>
      </c>
      <c r="H529" s="15" t="s">
        <v>1703</v>
      </c>
      <c r="I529" s="15" t="s">
        <v>128</v>
      </c>
      <c r="J529" s="15" t="s">
        <v>60</v>
      </c>
      <c r="K529" s="15" t="s">
        <v>17</v>
      </c>
      <c r="L529" s="15" t="str">
        <f t="array" ref="L529">_xlfn.XLOOKUP(M529,reference_province_to_city!$A$2:$A$11,reference_province_to_city!$B$2:$B$11)</f>
        <v>Semarang</v>
      </c>
      <c r="M529" s="15" t="s">
        <v>15</v>
      </c>
      <c r="N529" s="15">
        <v>50111.0</v>
      </c>
      <c r="O529" s="15">
        <f t="array" ref="O529">_xlfn.XLOOKUP(M529,reference_postal_code!$B$2:$B$11,reference_postal_code!$A$2:$A$11)</f>
        <v>50111</v>
      </c>
      <c r="P529" s="15" t="s">
        <v>77</v>
      </c>
      <c r="Q529" s="15" t="s">
        <v>1708</v>
      </c>
      <c r="R529" s="15" t="s">
        <v>65</v>
      </c>
      <c r="S529" s="15" t="s">
        <v>87</v>
      </c>
      <c r="T529" s="15" t="s">
        <v>1709</v>
      </c>
      <c r="U529" s="28">
        <v>5389800.0</v>
      </c>
      <c r="V529" s="15">
        <v>4.0</v>
      </c>
      <c r="W529" s="31">
        <v>0.0</v>
      </c>
      <c r="X529" s="28">
        <v>107796.0</v>
      </c>
    </row>
    <row r="530" ht="15.75" customHeight="1">
      <c r="A530" s="15">
        <v>1326.0</v>
      </c>
      <c r="B530" s="15" t="s">
        <v>1710</v>
      </c>
      <c r="C530" s="18">
        <v>41786.0</v>
      </c>
      <c r="D530" s="18">
        <v>41789.0</v>
      </c>
      <c r="E530" s="18">
        <f t="shared" si="1"/>
        <v>41789</v>
      </c>
      <c r="F530" s="15" t="s">
        <v>125</v>
      </c>
      <c r="G530" s="15" t="s">
        <v>1711</v>
      </c>
      <c r="H530" s="15" t="s">
        <v>1712</v>
      </c>
      <c r="I530" s="15" t="s">
        <v>59</v>
      </c>
      <c r="J530" s="15" t="s">
        <v>60</v>
      </c>
      <c r="K530" s="15" t="s">
        <v>26</v>
      </c>
      <c r="L530" s="15" t="str">
        <f t="array" ref="L530">_xlfn.XLOOKUP(M530,reference_province_to_city!$A$2:$A$11,reference_province_to_city!$B$2:$B$11)</f>
        <v>Denpasar</v>
      </c>
      <c r="M530" s="15" t="s">
        <v>24</v>
      </c>
      <c r="N530" s="15">
        <v>80231.0</v>
      </c>
      <c r="O530" s="15">
        <f t="array" ref="O530">_xlfn.XLOOKUP(M530,reference_postal_code!$B$2:$B$11,reference_postal_code!$A$2:$A$11)</f>
        <v>80231</v>
      </c>
      <c r="P530" s="15" t="s">
        <v>63</v>
      </c>
      <c r="Q530" s="15" t="s">
        <v>1713</v>
      </c>
      <c r="R530" s="15" t="s">
        <v>65</v>
      </c>
      <c r="S530" s="15" t="s">
        <v>83</v>
      </c>
      <c r="T530" s="15" t="s">
        <v>1714</v>
      </c>
      <c r="U530" s="28">
        <v>261900.0</v>
      </c>
      <c r="V530" s="15">
        <v>6.0</v>
      </c>
      <c r="W530" s="31">
        <v>0.8</v>
      </c>
      <c r="X530" s="28">
        <v>-458325.0</v>
      </c>
    </row>
    <row r="531" ht="15.75" customHeight="1">
      <c r="A531" s="15">
        <v>8439.0</v>
      </c>
      <c r="B531" s="15" t="s">
        <v>1715</v>
      </c>
      <c r="C531" s="18">
        <v>41787.0</v>
      </c>
      <c r="D531" s="18">
        <v>41791.0</v>
      </c>
      <c r="E531" s="18">
        <f t="shared" si="1"/>
        <v>41791</v>
      </c>
      <c r="F531" s="15" t="s">
        <v>55</v>
      </c>
      <c r="G531" s="15" t="s">
        <v>1716</v>
      </c>
      <c r="H531" s="15" t="s">
        <v>1717</v>
      </c>
      <c r="I531" s="15" t="s">
        <v>59</v>
      </c>
      <c r="J531" s="15" t="s">
        <v>60</v>
      </c>
      <c r="K531" s="15" t="s">
        <v>10</v>
      </c>
      <c r="L531" s="15" t="str">
        <f t="array" ref="L531">_xlfn.XLOOKUP(M531,reference_province_to_city!$A$2:$A$11,reference_province_to_city!$B$2:$B$11)</f>
        <v>Jakarta</v>
      </c>
      <c r="M531" s="15" t="s">
        <v>7</v>
      </c>
      <c r="N531" s="15">
        <v>10110.0</v>
      </c>
      <c r="O531" s="15">
        <f t="array" ref="O531">_xlfn.XLOOKUP(M531,reference_postal_code!$B$2:$B$11,reference_postal_code!$A$2:$A$11)</f>
        <v>10110</v>
      </c>
      <c r="P531" s="15" t="s">
        <v>117</v>
      </c>
      <c r="Q531" s="15" t="s">
        <v>1718</v>
      </c>
      <c r="R531" s="15" t="s">
        <v>65</v>
      </c>
      <c r="S531" s="15" t="s">
        <v>83</v>
      </c>
      <c r="T531" s="15" t="s">
        <v>1719</v>
      </c>
      <c r="U531" s="28">
        <v>2054400.0</v>
      </c>
      <c r="V531" s="15">
        <v>4.0</v>
      </c>
      <c r="W531" s="31">
        <v>0.2</v>
      </c>
      <c r="X531" s="28">
        <v>770400.0</v>
      </c>
    </row>
    <row r="532" ht="15.75" customHeight="1">
      <c r="A532" s="15">
        <v>5676.0</v>
      </c>
      <c r="B532" s="15" t="s">
        <v>1720</v>
      </c>
      <c r="C532" s="18">
        <v>41787.0</v>
      </c>
      <c r="D532" s="18">
        <v>41792.0</v>
      </c>
      <c r="E532" s="18">
        <f t="shared" si="1"/>
        <v>41792</v>
      </c>
      <c r="F532" s="15" t="s">
        <v>55</v>
      </c>
      <c r="G532" s="15" t="s">
        <v>1721</v>
      </c>
      <c r="H532" s="15" t="s">
        <v>1722</v>
      </c>
      <c r="I532" s="15" t="s">
        <v>128</v>
      </c>
      <c r="J532" s="15" t="s">
        <v>60</v>
      </c>
      <c r="K532" s="15" t="s">
        <v>14</v>
      </c>
      <c r="L532" s="15" t="str">
        <f t="array" ref="L532">_xlfn.XLOOKUP(M532,reference_province_to_city!$A$2:$A$11,reference_province_to_city!$B$2:$B$11)</f>
        <v>Bandung</v>
      </c>
      <c r="M532" s="15" t="s">
        <v>12</v>
      </c>
      <c r="N532" s="15">
        <v>40111.0</v>
      </c>
      <c r="O532" s="15">
        <f t="array" ref="O532">_xlfn.XLOOKUP(M532,reference_postal_code!$B$2:$B$11,reference_postal_code!$A$2:$A$11)</f>
        <v>40111</v>
      </c>
      <c r="P532" s="15" t="s">
        <v>117</v>
      </c>
      <c r="Q532" s="15" t="s">
        <v>1723</v>
      </c>
      <c r="R532" s="15" t="s">
        <v>110</v>
      </c>
      <c r="S532" s="15" t="s">
        <v>111</v>
      </c>
      <c r="T532" s="15" t="s">
        <v>1724</v>
      </c>
      <c r="U532" s="28">
        <v>861120.0</v>
      </c>
      <c r="V532" s="15">
        <v>6.0</v>
      </c>
      <c r="W532" s="31">
        <v>0.2</v>
      </c>
      <c r="X532" s="28">
        <v>86112.0</v>
      </c>
    </row>
    <row r="533" ht="15.75" customHeight="1">
      <c r="A533" s="15">
        <v>5677.0</v>
      </c>
      <c r="B533" s="15" t="s">
        <v>1720</v>
      </c>
      <c r="C533" s="18">
        <v>41787.0</v>
      </c>
      <c r="D533" s="18">
        <v>41792.0</v>
      </c>
      <c r="E533" s="18">
        <f t="shared" si="1"/>
        <v>41792</v>
      </c>
      <c r="F533" s="15" t="s">
        <v>55</v>
      </c>
      <c r="G533" s="15" t="s">
        <v>1721</v>
      </c>
      <c r="H533" s="15" t="s">
        <v>1722</v>
      </c>
      <c r="I533" s="15" t="s">
        <v>128</v>
      </c>
      <c r="J533" s="15" t="s">
        <v>60</v>
      </c>
      <c r="K533" s="15" t="s">
        <v>14</v>
      </c>
      <c r="L533" s="15" t="str">
        <f t="array" ref="L533">_xlfn.XLOOKUP(M533,reference_province_to_city!$A$2:$A$11,reference_province_to_city!$B$2:$B$11)</f>
        <v>Bandung</v>
      </c>
      <c r="M533" s="15" t="s">
        <v>12</v>
      </c>
      <c r="N533" s="15">
        <v>40111.0</v>
      </c>
      <c r="O533" s="15">
        <f t="array" ref="O533">_xlfn.XLOOKUP(M533,reference_postal_code!$B$2:$B$11,reference_postal_code!$A$2:$A$11)</f>
        <v>40111</v>
      </c>
      <c r="P533" s="15" t="s">
        <v>117</v>
      </c>
      <c r="Q533" s="15" t="s">
        <v>689</v>
      </c>
      <c r="R533" s="15" t="s">
        <v>110</v>
      </c>
      <c r="S533" s="15" t="s">
        <v>149</v>
      </c>
      <c r="T533" s="15" t="s">
        <v>690</v>
      </c>
      <c r="U533" s="28">
        <v>414000.0</v>
      </c>
      <c r="V533" s="15">
        <v>4.0</v>
      </c>
      <c r="W533" s="31">
        <v>0.0</v>
      </c>
      <c r="X533" s="28">
        <v>33120.0</v>
      </c>
    </row>
    <row r="534" ht="15.75" customHeight="1">
      <c r="A534" s="15">
        <v>7858.0</v>
      </c>
      <c r="B534" s="15" t="s">
        <v>1725</v>
      </c>
      <c r="C534" s="18">
        <v>41789.0</v>
      </c>
      <c r="D534" s="18">
        <v>41791.0</v>
      </c>
      <c r="E534" s="18">
        <f t="shared" si="1"/>
        <v>41791</v>
      </c>
      <c r="F534" s="15" t="s">
        <v>125</v>
      </c>
      <c r="G534" s="15" t="s">
        <v>1726</v>
      </c>
      <c r="H534" s="15" t="s">
        <v>1727</v>
      </c>
      <c r="I534" s="15" t="s">
        <v>128</v>
      </c>
      <c r="J534" s="15" t="s">
        <v>60</v>
      </c>
      <c r="K534" s="15" t="s">
        <v>29</v>
      </c>
      <c r="L534" s="15" t="str">
        <f t="array" ref="L534">_xlfn.XLOOKUP(M534,reference_province_to_city!$A$2:$A$11,reference_province_to_city!$B$2:$B$11)</f>
        <v>Palembang</v>
      </c>
      <c r="M534" s="15" t="s">
        <v>13</v>
      </c>
      <c r="N534" s="15">
        <v>30111.0</v>
      </c>
      <c r="O534" s="15">
        <f t="array" ref="O534">_xlfn.XLOOKUP(M534,reference_postal_code!$B$2:$B$11,reference_postal_code!$A$2:$A$11)</f>
        <v>30111</v>
      </c>
      <c r="P534" s="15" t="s">
        <v>77</v>
      </c>
      <c r="Q534" s="15" t="s">
        <v>1728</v>
      </c>
      <c r="R534" s="15" t="s">
        <v>110</v>
      </c>
      <c r="S534" s="15" t="s">
        <v>111</v>
      </c>
      <c r="T534" s="15" t="s">
        <v>1729</v>
      </c>
      <c r="U534" s="28">
        <v>6960000.0</v>
      </c>
      <c r="V534" s="15">
        <v>5.0</v>
      </c>
      <c r="W534" s="31">
        <v>0.0</v>
      </c>
      <c r="X534" s="28">
        <v>2018400.0</v>
      </c>
    </row>
    <row r="535" ht="15.75" customHeight="1">
      <c r="A535" s="15">
        <v>7859.0</v>
      </c>
      <c r="B535" s="15" t="s">
        <v>1725</v>
      </c>
      <c r="C535" s="18">
        <v>41789.0</v>
      </c>
      <c r="D535" s="18">
        <v>41791.0</v>
      </c>
      <c r="E535" s="18">
        <f t="shared" si="1"/>
        <v>41791</v>
      </c>
      <c r="F535" s="15" t="s">
        <v>125</v>
      </c>
      <c r="G535" s="15" t="s">
        <v>1726</v>
      </c>
      <c r="H535" s="15" t="s">
        <v>1727</v>
      </c>
      <c r="I535" s="15" t="s">
        <v>128</v>
      </c>
      <c r="J535" s="15" t="s">
        <v>60</v>
      </c>
      <c r="K535" s="15" t="s">
        <v>29</v>
      </c>
      <c r="L535" s="15" t="str">
        <f t="array" ref="L535">_xlfn.XLOOKUP(M535,reference_province_to_city!$A$2:$A$11,reference_province_to_city!$B$2:$B$11)</f>
        <v>Palembang</v>
      </c>
      <c r="M535" s="15" t="s">
        <v>13</v>
      </c>
      <c r="O535" s="15">
        <f t="array" ref="O535">_xlfn.XLOOKUP(M535,reference_postal_code!$B$2:$B$11,reference_postal_code!$A$2:$A$11)</f>
        <v>30111</v>
      </c>
      <c r="P535" s="15" t="s">
        <v>77</v>
      </c>
      <c r="Q535" s="15" t="s">
        <v>1730</v>
      </c>
      <c r="R535" s="15" t="s">
        <v>65</v>
      </c>
      <c r="S535" s="15" t="s">
        <v>222</v>
      </c>
      <c r="T535" s="15" t="s">
        <v>1731</v>
      </c>
      <c r="U535" s="28">
        <v>3539250.0</v>
      </c>
      <c r="V535" s="15">
        <v>3.0</v>
      </c>
      <c r="W535" s="31">
        <v>0.0</v>
      </c>
      <c r="X535" s="28">
        <v>1167952.0</v>
      </c>
    </row>
    <row r="536" ht="15.75" customHeight="1">
      <c r="A536" s="15">
        <v>8553.0</v>
      </c>
      <c r="B536" s="15" t="s">
        <v>1732</v>
      </c>
      <c r="C536" s="18">
        <v>41789.0</v>
      </c>
      <c r="D536" s="18">
        <v>41793.0</v>
      </c>
      <c r="E536" s="18">
        <f t="shared" si="1"/>
        <v>41793</v>
      </c>
      <c r="F536" s="15" t="s">
        <v>55</v>
      </c>
      <c r="G536" s="15" t="s">
        <v>1733</v>
      </c>
      <c r="H536" s="15" t="s">
        <v>1734</v>
      </c>
      <c r="I536" s="15" t="s">
        <v>128</v>
      </c>
      <c r="J536" s="15" t="s">
        <v>60</v>
      </c>
      <c r="K536" s="15" t="s">
        <v>17</v>
      </c>
      <c r="L536" s="15" t="str">
        <f t="array" ref="L536">_xlfn.XLOOKUP(M536,reference_province_to_city!$A$2:$A$11,reference_province_to_city!$B$2:$B$11)</f>
        <v>Semarang</v>
      </c>
      <c r="M536" s="15" t="s">
        <v>15</v>
      </c>
      <c r="N536" s="15">
        <v>50111.0</v>
      </c>
      <c r="O536" s="15">
        <f t="array" ref="O536">_xlfn.XLOOKUP(M536,reference_postal_code!$B$2:$B$11,reference_postal_code!$A$2:$A$11)</f>
        <v>50111</v>
      </c>
      <c r="P536" s="15" t="s">
        <v>77</v>
      </c>
      <c r="Q536" s="15" t="s">
        <v>1390</v>
      </c>
      <c r="R536" s="15" t="s">
        <v>110</v>
      </c>
      <c r="S536" s="15" t="s">
        <v>1391</v>
      </c>
      <c r="T536" s="15" t="s">
        <v>1392</v>
      </c>
      <c r="U536" s="28">
        <v>1.079964E7</v>
      </c>
      <c r="V536" s="15">
        <v>3.0</v>
      </c>
      <c r="W536" s="31">
        <v>0.2</v>
      </c>
      <c r="X536" s="28">
        <v>2024932.0</v>
      </c>
    </row>
    <row r="537" ht="15.75" customHeight="1">
      <c r="A537" s="15">
        <v>4647.0</v>
      </c>
      <c r="B537" s="15" t="s">
        <v>1735</v>
      </c>
      <c r="C537" s="18">
        <v>41789.0</v>
      </c>
      <c r="D537" s="18">
        <v>41795.0</v>
      </c>
      <c r="E537" s="18">
        <f t="shared" si="1"/>
        <v>41795</v>
      </c>
      <c r="F537" s="15" t="s">
        <v>55</v>
      </c>
      <c r="G537" s="15" t="s">
        <v>1736</v>
      </c>
      <c r="H537" s="15" t="s">
        <v>1737</v>
      </c>
      <c r="I537" s="15" t="s">
        <v>128</v>
      </c>
      <c r="J537" s="15" t="s">
        <v>60</v>
      </c>
      <c r="K537" s="15" t="s">
        <v>19</v>
      </c>
      <c r="L537" s="15" t="str">
        <f t="array" ref="L537">_xlfn.XLOOKUP(M537,reference_province_to_city!$A$2:$A$11,reference_province_to_city!$B$2:$B$11)</f>
        <v>Yogyakarta</v>
      </c>
      <c r="M537" s="15" t="s">
        <v>18</v>
      </c>
      <c r="N537" s="15">
        <v>55111.0</v>
      </c>
      <c r="O537" s="15">
        <f t="array" ref="O537">_xlfn.XLOOKUP(M537,reference_postal_code!$B$2:$B$11,reference_postal_code!$A$2:$A$11)</f>
        <v>55111</v>
      </c>
      <c r="P537" s="15" t="s">
        <v>77</v>
      </c>
      <c r="Q537" s="15" t="s">
        <v>1738</v>
      </c>
      <c r="R537" s="15" t="s">
        <v>65</v>
      </c>
      <c r="S537" s="15" t="s">
        <v>66</v>
      </c>
      <c r="T537" s="15" t="s">
        <v>1739</v>
      </c>
      <c r="U537" s="28">
        <v>204300.0</v>
      </c>
      <c r="V537" s="15">
        <v>3.0</v>
      </c>
      <c r="W537" s="31">
        <v>0.0</v>
      </c>
      <c r="X537" s="28">
        <v>91935.0</v>
      </c>
    </row>
    <row r="538" ht="15.75" customHeight="1">
      <c r="A538" s="15">
        <v>7737.0</v>
      </c>
      <c r="B538" s="15" t="s">
        <v>1740</v>
      </c>
      <c r="C538" s="18">
        <v>41789.0</v>
      </c>
      <c r="D538" s="18">
        <v>41796.0</v>
      </c>
      <c r="E538" s="18">
        <f t="shared" si="1"/>
        <v>41796</v>
      </c>
      <c r="F538" s="15" t="s">
        <v>55</v>
      </c>
      <c r="G538" s="15" t="s">
        <v>1741</v>
      </c>
      <c r="H538" s="15" t="s">
        <v>1742</v>
      </c>
      <c r="I538" s="15" t="s">
        <v>59</v>
      </c>
      <c r="J538" s="15" t="s">
        <v>60</v>
      </c>
      <c r="K538" s="15" t="s">
        <v>17</v>
      </c>
      <c r="L538" s="15" t="str">
        <f t="array" ref="L538">_xlfn.XLOOKUP(M538,reference_province_to_city!$A$2:$A$11,reference_province_to_city!$B$2:$B$11)</f>
        <v>Semarang</v>
      </c>
      <c r="M538" s="15" t="s">
        <v>15</v>
      </c>
      <c r="N538" s="15">
        <v>50111.0</v>
      </c>
      <c r="O538" s="15">
        <f t="array" ref="O538">_xlfn.XLOOKUP(M538,reference_postal_code!$B$2:$B$11,reference_postal_code!$A$2:$A$11)</f>
        <v>50111</v>
      </c>
      <c r="P538" s="15" t="s">
        <v>77</v>
      </c>
      <c r="Q538" s="15" t="s">
        <v>1449</v>
      </c>
      <c r="R538" s="15" t="s">
        <v>65</v>
      </c>
      <c r="S538" s="15" t="s">
        <v>83</v>
      </c>
      <c r="T538" s="15" t="s">
        <v>1450</v>
      </c>
      <c r="U538" s="28">
        <v>1055520.0</v>
      </c>
      <c r="V538" s="15">
        <v>4.0</v>
      </c>
      <c r="W538" s="31">
        <v>0.2</v>
      </c>
      <c r="X538" s="28">
        <v>395820.0</v>
      </c>
    </row>
    <row r="539" ht="15.75" customHeight="1">
      <c r="A539" s="15">
        <v>5751.0</v>
      </c>
      <c r="B539" s="15" t="s">
        <v>1743</v>
      </c>
      <c r="C539" s="18">
        <v>41789.0</v>
      </c>
      <c r="D539" s="18">
        <v>41795.0</v>
      </c>
      <c r="E539" s="18">
        <f t="shared" si="1"/>
        <v>41795</v>
      </c>
      <c r="F539" s="15" t="s">
        <v>55</v>
      </c>
      <c r="G539" s="15" t="s">
        <v>1744</v>
      </c>
      <c r="H539" s="15" t="s">
        <v>1745</v>
      </c>
      <c r="I539" s="15" t="s">
        <v>59</v>
      </c>
      <c r="J539" s="15" t="s">
        <v>60</v>
      </c>
      <c r="K539" s="15" t="s">
        <v>26</v>
      </c>
      <c r="L539" s="15" t="str">
        <f t="array" ref="L539">_xlfn.XLOOKUP(M539,reference_province_to_city!$A$2:$A$11,reference_province_to_city!$B$2:$B$11)</f>
        <v>Denpasar</v>
      </c>
      <c r="M539" s="15" t="s">
        <v>24</v>
      </c>
      <c r="N539" s="15">
        <v>80231.0</v>
      </c>
      <c r="O539" s="15">
        <f t="array" ref="O539">_xlfn.XLOOKUP(M539,reference_postal_code!$B$2:$B$11,reference_postal_code!$A$2:$A$11)</f>
        <v>80231</v>
      </c>
      <c r="P539" s="15" t="s">
        <v>63</v>
      </c>
      <c r="Q539" s="15" t="s">
        <v>1746</v>
      </c>
      <c r="R539" s="15" t="s">
        <v>106</v>
      </c>
      <c r="S539" s="15" t="s">
        <v>218</v>
      </c>
      <c r="T539" s="15" t="s">
        <v>1747</v>
      </c>
      <c r="U539" s="28">
        <v>5331825.0</v>
      </c>
      <c r="V539" s="15">
        <v>3.0</v>
      </c>
      <c r="W539" s="31">
        <v>0.5</v>
      </c>
      <c r="X539" s="28">
        <v>-2772549.0</v>
      </c>
    </row>
    <row r="540" ht="15.75" customHeight="1">
      <c r="A540" s="15">
        <v>7857.0</v>
      </c>
      <c r="B540" s="15" t="s">
        <v>1725</v>
      </c>
      <c r="C540" s="18">
        <v>41789.0</v>
      </c>
      <c r="D540" s="18">
        <v>41791.0</v>
      </c>
      <c r="E540" s="18">
        <f t="shared" si="1"/>
        <v>41791</v>
      </c>
      <c r="F540" s="15" t="s">
        <v>125</v>
      </c>
      <c r="G540" s="15" t="s">
        <v>1726</v>
      </c>
      <c r="H540" s="15" t="s">
        <v>1727</v>
      </c>
      <c r="I540" s="15" t="s">
        <v>128</v>
      </c>
      <c r="J540" s="15" t="s">
        <v>60</v>
      </c>
      <c r="K540" s="15" t="s">
        <v>29</v>
      </c>
      <c r="L540" s="15" t="str">
        <f t="array" ref="L540">_xlfn.XLOOKUP(M540,reference_province_to_city!$A$2:$A$11,reference_province_to_city!$B$2:$B$11)</f>
        <v>Palembang</v>
      </c>
      <c r="M540" s="15" t="s">
        <v>13</v>
      </c>
      <c r="N540" s="15">
        <v>30111.0</v>
      </c>
      <c r="O540" s="15">
        <f t="array" ref="O540">_xlfn.XLOOKUP(M540,reference_postal_code!$B$2:$B$11,reference_postal_code!$A$2:$A$11)</f>
        <v>30111</v>
      </c>
      <c r="P540" s="15" t="s">
        <v>77</v>
      </c>
      <c r="Q540" s="15" t="s">
        <v>1748</v>
      </c>
      <c r="R540" s="15" t="s">
        <v>65</v>
      </c>
      <c r="S540" s="15" t="s">
        <v>83</v>
      </c>
      <c r="T540" s="15" t="s">
        <v>1749</v>
      </c>
      <c r="U540" s="28">
        <v>383760.0</v>
      </c>
      <c r="V540" s="15">
        <v>2.0</v>
      </c>
      <c r="W540" s="31">
        <v>0.2</v>
      </c>
      <c r="X540" s="28">
        <v>134316.0</v>
      </c>
    </row>
    <row r="541" ht="15.75" customHeight="1">
      <c r="A541" s="15">
        <v>7860.0</v>
      </c>
      <c r="B541" s="15" t="s">
        <v>1725</v>
      </c>
      <c r="C541" s="18">
        <v>41789.0</v>
      </c>
      <c r="D541" s="18">
        <v>41791.0</v>
      </c>
      <c r="E541" s="18">
        <f t="shared" si="1"/>
        <v>41791</v>
      </c>
      <c r="F541" s="15" t="s">
        <v>125</v>
      </c>
      <c r="G541" s="15" t="s">
        <v>1726</v>
      </c>
      <c r="H541" s="15" t="s">
        <v>1727</v>
      </c>
      <c r="I541" s="15" t="s">
        <v>128</v>
      </c>
      <c r="J541" s="15" t="s">
        <v>60</v>
      </c>
      <c r="K541" s="15" t="s">
        <v>29</v>
      </c>
      <c r="L541" s="15" t="str">
        <f t="array" ref="L541">_xlfn.XLOOKUP(M541,reference_province_to_city!$A$2:$A$11,reference_province_to_city!$B$2:$B$11)</f>
        <v>Palembang</v>
      </c>
      <c r="M541" s="15" t="s">
        <v>13</v>
      </c>
      <c r="N541" s="15">
        <v>30111.0</v>
      </c>
      <c r="O541" s="15">
        <f t="array" ref="O541">_xlfn.XLOOKUP(M541,reference_postal_code!$B$2:$B$11,reference_postal_code!$A$2:$A$11)</f>
        <v>30111</v>
      </c>
      <c r="P541" s="15" t="s">
        <v>77</v>
      </c>
      <c r="Q541" s="15" t="s">
        <v>1750</v>
      </c>
      <c r="R541" s="15" t="s">
        <v>65</v>
      </c>
      <c r="S541" s="15" t="s">
        <v>66</v>
      </c>
      <c r="T541" s="15" t="s">
        <v>1751</v>
      </c>
      <c r="U541" s="28">
        <v>599400.0</v>
      </c>
      <c r="V541" s="15">
        <v>4.0</v>
      </c>
      <c r="W541" s="31">
        <v>0.0</v>
      </c>
      <c r="X541" s="28">
        <v>269730.0</v>
      </c>
    </row>
    <row r="542" ht="15.75" customHeight="1">
      <c r="A542" s="15">
        <v>7979.0</v>
      </c>
      <c r="B542" s="15" t="s">
        <v>1752</v>
      </c>
      <c r="C542" s="18">
        <v>41790.0</v>
      </c>
      <c r="D542" s="18">
        <v>41795.0</v>
      </c>
      <c r="E542" s="18">
        <f t="shared" si="1"/>
        <v>41795</v>
      </c>
      <c r="F542" s="15" t="s">
        <v>55</v>
      </c>
      <c r="G542" s="15" t="s">
        <v>1753</v>
      </c>
      <c r="H542" s="15" t="s">
        <v>1754</v>
      </c>
      <c r="I542" s="15" t="s">
        <v>59</v>
      </c>
      <c r="J542" s="15" t="s">
        <v>60</v>
      </c>
      <c r="K542" s="15" t="s">
        <v>10</v>
      </c>
      <c r="L542" s="15" t="str">
        <f t="array" ref="L542">_xlfn.XLOOKUP(M542,reference_province_to_city!$A$2:$A$11,reference_province_to_city!$B$2:$B$11)</f>
        <v>Jakarta</v>
      </c>
      <c r="M542" s="15" t="s">
        <v>7</v>
      </c>
      <c r="N542" s="15">
        <v>10110.0</v>
      </c>
      <c r="O542" s="15">
        <f t="array" ref="O542">_xlfn.XLOOKUP(M542,reference_postal_code!$B$2:$B$11,reference_postal_code!$A$2:$A$11)</f>
        <v>10110</v>
      </c>
      <c r="P542" s="15" t="s">
        <v>117</v>
      </c>
      <c r="Q542" s="15" t="s">
        <v>1755</v>
      </c>
      <c r="R542" s="15" t="s">
        <v>110</v>
      </c>
      <c r="S542" s="15" t="s">
        <v>111</v>
      </c>
      <c r="T542" s="15" t="s">
        <v>1756</v>
      </c>
      <c r="U542" s="28">
        <v>1705950.0</v>
      </c>
      <c r="V542" s="15">
        <v>3.0</v>
      </c>
      <c r="W542" s="31">
        <v>0.0</v>
      </c>
      <c r="X542" s="28">
        <v>494725.0</v>
      </c>
    </row>
    <row r="543" ht="15.75" customHeight="1">
      <c r="A543" s="15">
        <v>7978.0</v>
      </c>
      <c r="B543" s="15" t="s">
        <v>1752</v>
      </c>
      <c r="C543" s="18">
        <v>41790.0</v>
      </c>
      <c r="D543" s="18">
        <v>41795.0</v>
      </c>
      <c r="E543" s="18">
        <f t="shared" si="1"/>
        <v>41795</v>
      </c>
      <c r="F543" s="15" t="s">
        <v>55</v>
      </c>
      <c r="G543" s="15" t="s">
        <v>1753</v>
      </c>
      <c r="H543" s="15" t="s">
        <v>1754</v>
      </c>
      <c r="I543" s="15" t="s">
        <v>59</v>
      </c>
      <c r="J543" s="15" t="s">
        <v>60</v>
      </c>
      <c r="K543" s="15" t="s">
        <v>10</v>
      </c>
      <c r="L543" s="15" t="str">
        <f t="array" ref="L543">_xlfn.XLOOKUP(M543,reference_province_to_city!$A$2:$A$11,reference_province_to_city!$B$2:$B$11)</f>
        <v>Jakarta</v>
      </c>
      <c r="M543" s="15" t="s">
        <v>7</v>
      </c>
      <c r="N543" s="15">
        <v>10110.0</v>
      </c>
      <c r="O543" s="15">
        <f t="array" ref="O543">_xlfn.XLOOKUP(M543,reference_postal_code!$B$2:$B$11,reference_postal_code!$A$2:$A$11)</f>
        <v>10110</v>
      </c>
      <c r="P543" s="15" t="s">
        <v>117</v>
      </c>
      <c r="Q543" s="15" t="s">
        <v>1757</v>
      </c>
      <c r="R543" s="15" t="s">
        <v>110</v>
      </c>
      <c r="S543" s="15" t="s">
        <v>111</v>
      </c>
      <c r="T543" s="15" t="s">
        <v>1758</v>
      </c>
      <c r="U543" s="28">
        <v>9899550.0</v>
      </c>
      <c r="V543" s="15">
        <v>3.0</v>
      </c>
      <c r="W543" s="31">
        <v>0.0</v>
      </c>
      <c r="X543" s="28">
        <v>2969865.0</v>
      </c>
    </row>
    <row r="544" ht="15.75" customHeight="1">
      <c r="A544" s="15">
        <v>2201.0</v>
      </c>
      <c r="B544" s="15" t="s">
        <v>1759</v>
      </c>
      <c r="C544" s="18">
        <v>41791.0</v>
      </c>
      <c r="D544" s="18">
        <v>41796.0</v>
      </c>
      <c r="E544" s="18">
        <f t="shared" si="1"/>
        <v>41796</v>
      </c>
      <c r="F544" s="15" t="s">
        <v>55</v>
      </c>
      <c r="G544" s="15" t="s">
        <v>1760</v>
      </c>
      <c r="H544" s="15" t="s">
        <v>1761</v>
      </c>
      <c r="I544" s="15" t="s">
        <v>59</v>
      </c>
      <c r="J544" s="15" t="s">
        <v>60</v>
      </c>
      <c r="K544" s="15" t="s">
        <v>29</v>
      </c>
      <c r="L544" s="15" t="str">
        <f t="array" ref="L544">_xlfn.XLOOKUP(M544,reference_province_to_city!$A$2:$A$11,reference_province_to_city!$B$2:$B$11)</f>
        <v>Palembang</v>
      </c>
      <c r="M544" s="15" t="s">
        <v>13</v>
      </c>
      <c r="N544" s="15">
        <v>30111.0</v>
      </c>
      <c r="O544" s="15">
        <f t="array" ref="O544">_xlfn.XLOOKUP(M544,reference_postal_code!$B$2:$B$11,reference_postal_code!$A$2:$A$11)</f>
        <v>30111</v>
      </c>
      <c r="P544" s="15" t="s">
        <v>77</v>
      </c>
      <c r="Q544" s="15" t="s">
        <v>1762</v>
      </c>
      <c r="R544" s="15" t="s">
        <v>106</v>
      </c>
      <c r="S544" s="15" t="s">
        <v>139</v>
      </c>
      <c r="T544" s="15" t="s">
        <v>1763</v>
      </c>
      <c r="U544" s="28">
        <v>333000.0</v>
      </c>
      <c r="V544" s="15">
        <v>6.0</v>
      </c>
      <c r="W544" s="31">
        <v>0.0</v>
      </c>
      <c r="X544" s="28">
        <v>136530.0</v>
      </c>
    </row>
    <row r="545" ht="15.75" customHeight="1">
      <c r="A545" s="15">
        <v>2202.0</v>
      </c>
      <c r="B545" s="15" t="s">
        <v>1759</v>
      </c>
      <c r="C545" s="18">
        <v>41791.0</v>
      </c>
      <c r="D545" s="18">
        <v>41796.0</v>
      </c>
      <c r="E545" s="18">
        <f t="shared" si="1"/>
        <v>41796</v>
      </c>
      <c r="F545" s="15" t="s">
        <v>55</v>
      </c>
      <c r="G545" s="15" t="s">
        <v>1760</v>
      </c>
      <c r="H545" s="15" t="s">
        <v>1761</v>
      </c>
      <c r="I545" s="15" t="s">
        <v>59</v>
      </c>
      <c r="J545" s="15" t="s">
        <v>60</v>
      </c>
      <c r="K545" s="15" t="s">
        <v>29</v>
      </c>
      <c r="L545" s="15" t="str">
        <f t="array" ref="L545">_xlfn.XLOOKUP(M545,reference_province_to_city!$A$2:$A$11,reference_province_to_city!$B$2:$B$11)</f>
        <v>Palembang</v>
      </c>
      <c r="M545" s="15" t="s">
        <v>13</v>
      </c>
      <c r="N545" s="15">
        <v>30111.0</v>
      </c>
      <c r="O545" s="15">
        <f t="array" ref="O545">_xlfn.XLOOKUP(M545,reference_postal_code!$B$2:$B$11,reference_postal_code!$A$2:$A$11)</f>
        <v>30111</v>
      </c>
      <c r="P545" s="15" t="s">
        <v>77</v>
      </c>
      <c r="Q545" s="15" t="s">
        <v>1764</v>
      </c>
      <c r="R545" s="15" t="s">
        <v>110</v>
      </c>
      <c r="S545" s="15" t="s">
        <v>111</v>
      </c>
      <c r="T545" s="15" t="s">
        <v>1765</v>
      </c>
      <c r="U545" s="28">
        <v>1.322895E7</v>
      </c>
      <c r="V545" s="15">
        <v>7.0</v>
      </c>
      <c r="W545" s="31">
        <v>0.0</v>
      </c>
      <c r="X545" s="28">
        <v>3439527.0</v>
      </c>
    </row>
    <row r="546" ht="15.75" customHeight="1">
      <c r="A546" s="15">
        <v>308.0</v>
      </c>
      <c r="B546" s="15" t="s">
        <v>1766</v>
      </c>
      <c r="C546" s="18">
        <v>41791.0</v>
      </c>
      <c r="D546" s="18">
        <v>41796.0</v>
      </c>
      <c r="E546" s="18">
        <f t="shared" si="1"/>
        <v>41796</v>
      </c>
      <c r="F546" s="15" t="s">
        <v>55</v>
      </c>
      <c r="G546" s="15" t="s">
        <v>1767</v>
      </c>
      <c r="H546" s="15" t="s">
        <v>1768</v>
      </c>
      <c r="I546" s="15" t="s">
        <v>76</v>
      </c>
      <c r="J546" s="15" t="s">
        <v>60</v>
      </c>
      <c r="K546" s="15" t="s">
        <v>31</v>
      </c>
      <c r="L546" s="15" t="str">
        <f t="array" ref="L546">_xlfn.XLOOKUP(M546,reference_province_to_city!$A$2:$A$11,reference_province_to_city!$B$2:$B$11)</f>
        <v>Balikpapan</v>
      </c>
      <c r="M546" s="15" t="s">
        <v>21</v>
      </c>
      <c r="N546" s="15">
        <v>76114.0</v>
      </c>
      <c r="O546" s="15">
        <f t="array" ref="O546">_xlfn.XLOOKUP(M546,reference_postal_code!$B$2:$B$11,reference_postal_code!$A$2:$A$11)</f>
        <v>76114</v>
      </c>
      <c r="P546" s="15" t="s">
        <v>166</v>
      </c>
      <c r="Q546" s="15" t="s">
        <v>1769</v>
      </c>
      <c r="R546" s="15" t="s">
        <v>65</v>
      </c>
      <c r="S546" s="15" t="s">
        <v>93</v>
      </c>
      <c r="T546" s="15" t="s">
        <v>1770</v>
      </c>
      <c r="U546" s="28">
        <v>4338000.0</v>
      </c>
      <c r="V546" s="15">
        <v>6.0</v>
      </c>
      <c r="W546" s="31">
        <v>0.0</v>
      </c>
      <c r="X546" s="28">
        <v>1258020.0</v>
      </c>
    </row>
    <row r="547" ht="15.75" customHeight="1">
      <c r="A547" s="15">
        <v>9150.0</v>
      </c>
      <c r="B547" s="15" t="s">
        <v>1771</v>
      </c>
      <c r="C547" s="18">
        <v>41791.0</v>
      </c>
      <c r="D547" s="18">
        <v>41796.0</v>
      </c>
      <c r="E547" s="18">
        <f t="shared" si="1"/>
        <v>41796</v>
      </c>
      <c r="F547" s="15" t="s">
        <v>55</v>
      </c>
      <c r="G547" s="15" t="s">
        <v>716</v>
      </c>
      <c r="H547" s="15" t="s">
        <v>717</v>
      </c>
      <c r="I547" s="15" t="s">
        <v>128</v>
      </c>
      <c r="J547" s="15" t="s">
        <v>60</v>
      </c>
      <c r="K547" s="15" t="s">
        <v>19</v>
      </c>
      <c r="L547" s="15" t="str">
        <f t="array" ref="L547">_xlfn.XLOOKUP(M547,reference_province_to_city!$A$2:$A$11,reference_province_to_city!$B$2:$B$11)</f>
        <v>Yogyakarta</v>
      </c>
      <c r="M547" s="15" t="s">
        <v>18</v>
      </c>
      <c r="N547" s="15">
        <v>55111.0</v>
      </c>
      <c r="O547" s="15">
        <f t="array" ref="O547">_xlfn.XLOOKUP(M547,reference_postal_code!$B$2:$B$11,reference_postal_code!$A$2:$A$11)</f>
        <v>55111</v>
      </c>
      <c r="P547" s="15" t="s">
        <v>77</v>
      </c>
      <c r="Q547" s="15" t="s">
        <v>1772</v>
      </c>
      <c r="R547" s="15" t="s">
        <v>65</v>
      </c>
      <c r="S547" s="15" t="s">
        <v>83</v>
      </c>
      <c r="T547" s="15" t="s">
        <v>1773</v>
      </c>
      <c r="U547" s="28">
        <v>2078400.0</v>
      </c>
      <c r="V547" s="15">
        <v>4.0</v>
      </c>
      <c r="W547" s="31">
        <v>0.0</v>
      </c>
      <c r="X547" s="28">
        <v>997632.0</v>
      </c>
    </row>
    <row r="548" ht="15.75" customHeight="1">
      <c r="A548" s="15">
        <v>245.0</v>
      </c>
      <c r="B548" s="15" t="s">
        <v>1774</v>
      </c>
      <c r="C548" s="18">
        <v>41791.0</v>
      </c>
      <c r="D548" s="18">
        <v>41796.0</v>
      </c>
      <c r="E548" s="18">
        <f t="shared" si="1"/>
        <v>41796</v>
      </c>
      <c r="F548" s="15" t="s">
        <v>114</v>
      </c>
      <c r="G548" s="15" t="s">
        <v>1775</v>
      </c>
      <c r="H548" s="15" t="s">
        <v>1776</v>
      </c>
      <c r="I548" s="15" t="s">
        <v>76</v>
      </c>
      <c r="J548" s="15" t="s">
        <v>60</v>
      </c>
      <c r="K548" s="15" t="s">
        <v>31</v>
      </c>
      <c r="L548" s="15" t="str">
        <f t="array" ref="L548">_xlfn.XLOOKUP(M548,reference_province_to_city!$A$2:$A$11,reference_province_to_city!$B$2:$B$11)</f>
        <v>Balikpapan</v>
      </c>
      <c r="M548" s="15" t="s">
        <v>21</v>
      </c>
      <c r="N548" s="15">
        <v>76114.0</v>
      </c>
      <c r="O548" s="15">
        <f t="array" ref="O548">_xlfn.XLOOKUP(M548,reference_postal_code!$B$2:$B$11,reference_postal_code!$A$2:$A$11)</f>
        <v>76114</v>
      </c>
      <c r="P548" s="15" t="s">
        <v>166</v>
      </c>
      <c r="Q548" s="15" t="s">
        <v>105</v>
      </c>
      <c r="R548" s="15" t="s">
        <v>106</v>
      </c>
      <c r="S548" s="15" t="s">
        <v>107</v>
      </c>
      <c r="T548" s="15" t="s">
        <v>108</v>
      </c>
      <c r="U548" s="28">
        <v>3.00279E7</v>
      </c>
      <c r="V548" s="15">
        <v>7.0</v>
      </c>
      <c r="W548" s="31">
        <v>0.0</v>
      </c>
      <c r="X548" s="28">
        <v>8708091.0</v>
      </c>
    </row>
    <row r="549" ht="15.75" customHeight="1">
      <c r="A549" s="15">
        <v>9151.0</v>
      </c>
      <c r="B549" s="15" t="s">
        <v>1771</v>
      </c>
      <c r="C549" s="18">
        <v>41791.0</v>
      </c>
      <c r="D549" s="18">
        <v>41796.0</v>
      </c>
      <c r="E549" s="18">
        <f t="shared" si="1"/>
        <v>41796</v>
      </c>
      <c r="F549" s="15" t="s">
        <v>55</v>
      </c>
      <c r="G549" s="15" t="s">
        <v>716</v>
      </c>
      <c r="H549" s="15" t="s">
        <v>717</v>
      </c>
      <c r="I549" s="15" t="s">
        <v>128</v>
      </c>
      <c r="J549" s="15" t="s">
        <v>60</v>
      </c>
      <c r="K549" s="15" t="s">
        <v>19</v>
      </c>
      <c r="L549" s="15" t="str">
        <f t="array" ref="L549">_xlfn.XLOOKUP(M549,reference_province_to_city!$A$2:$A$11,reference_province_to_city!$B$2:$B$11)</f>
        <v>Yogyakarta</v>
      </c>
      <c r="M549" s="15" t="s">
        <v>18</v>
      </c>
      <c r="N549" s="15">
        <v>55111.0</v>
      </c>
      <c r="O549" s="15">
        <f t="array" ref="O549">_xlfn.XLOOKUP(M549,reference_postal_code!$B$2:$B$11,reference_postal_code!$A$2:$A$11)</f>
        <v>55111</v>
      </c>
      <c r="P549" s="15" t="s">
        <v>77</v>
      </c>
      <c r="Q549" s="15" t="s">
        <v>1777</v>
      </c>
      <c r="R549" s="15" t="s">
        <v>65</v>
      </c>
      <c r="S549" s="15" t="s">
        <v>222</v>
      </c>
      <c r="T549" s="15" t="s">
        <v>1778</v>
      </c>
      <c r="U549" s="28">
        <v>982800.0</v>
      </c>
      <c r="V549" s="15">
        <v>5.0</v>
      </c>
      <c r="W549" s="31">
        <v>0.1</v>
      </c>
      <c r="X549" s="28">
        <v>185640.0</v>
      </c>
    </row>
    <row r="550" ht="15.75" customHeight="1">
      <c r="A550" s="15">
        <v>246.0</v>
      </c>
      <c r="B550" s="15" t="s">
        <v>1774</v>
      </c>
      <c r="C550" s="18">
        <v>41791.0</v>
      </c>
      <c r="D550" s="18">
        <v>41796.0</v>
      </c>
      <c r="E550" s="18">
        <f t="shared" si="1"/>
        <v>41796</v>
      </c>
      <c r="F550" s="15" t="s">
        <v>114</v>
      </c>
      <c r="G550" s="15" t="s">
        <v>1775</v>
      </c>
      <c r="H550" s="15" t="s">
        <v>1776</v>
      </c>
      <c r="I550" s="15" t="s">
        <v>76</v>
      </c>
      <c r="J550" s="15" t="s">
        <v>60</v>
      </c>
      <c r="K550" s="15" t="s">
        <v>31</v>
      </c>
      <c r="L550" s="15" t="str">
        <f t="array" ref="L550">_xlfn.XLOOKUP(M550,reference_province_to_city!$A$2:$A$11,reference_province_to_city!$B$2:$B$11)</f>
        <v>Balikpapan</v>
      </c>
      <c r="M550" s="15" t="s">
        <v>21</v>
      </c>
      <c r="N550" s="15">
        <v>76114.0</v>
      </c>
      <c r="O550" s="15">
        <f t="array" ref="O550">_xlfn.XLOOKUP(M550,reference_postal_code!$B$2:$B$11,reference_postal_code!$A$2:$A$11)</f>
        <v>76114</v>
      </c>
      <c r="P550" s="15" t="s">
        <v>166</v>
      </c>
      <c r="Q550" s="15" t="s">
        <v>1779</v>
      </c>
      <c r="R550" s="15" t="s">
        <v>65</v>
      </c>
      <c r="S550" s="15" t="s">
        <v>87</v>
      </c>
      <c r="T550" s="15" t="s">
        <v>1780</v>
      </c>
      <c r="U550" s="28">
        <v>2500800.0</v>
      </c>
      <c r="V550" s="15">
        <v>2.0</v>
      </c>
      <c r="W550" s="31">
        <v>0.0</v>
      </c>
      <c r="X550" s="28">
        <v>625200.0</v>
      </c>
    </row>
    <row r="551" ht="15.75" customHeight="1">
      <c r="A551" s="15">
        <v>248.0</v>
      </c>
      <c r="B551" s="15" t="s">
        <v>1774</v>
      </c>
      <c r="C551" s="18">
        <v>41791.0</v>
      </c>
      <c r="D551" s="18">
        <v>41796.0</v>
      </c>
      <c r="E551" s="18">
        <f t="shared" si="1"/>
        <v>41796</v>
      </c>
      <c r="F551" s="15" t="s">
        <v>114</v>
      </c>
      <c r="G551" s="15" t="s">
        <v>1775</v>
      </c>
      <c r="H551" s="15" t="s">
        <v>1776</v>
      </c>
      <c r="I551" s="15" t="s">
        <v>76</v>
      </c>
      <c r="J551" s="15" t="s">
        <v>60</v>
      </c>
      <c r="K551" s="15" t="s">
        <v>31</v>
      </c>
      <c r="L551" s="15" t="str">
        <f t="array" ref="L551">_xlfn.XLOOKUP(M551,reference_province_to_city!$A$2:$A$11,reference_province_to_city!$B$2:$B$11)</f>
        <v>Balikpapan</v>
      </c>
      <c r="M551" s="15" t="s">
        <v>21</v>
      </c>
      <c r="N551" s="15">
        <v>76114.0</v>
      </c>
      <c r="O551" s="15">
        <f t="array" ref="O551">_xlfn.XLOOKUP(M551,reference_postal_code!$B$2:$B$11,reference_postal_code!$A$2:$A$11)</f>
        <v>76114</v>
      </c>
      <c r="P551" s="15" t="s">
        <v>166</v>
      </c>
      <c r="Q551" s="15" t="s">
        <v>1781</v>
      </c>
      <c r="R551" s="15" t="s">
        <v>65</v>
      </c>
      <c r="S551" s="15" t="s">
        <v>222</v>
      </c>
      <c r="T551" s="15" t="s">
        <v>1782</v>
      </c>
      <c r="U551" s="28">
        <v>2.254875E7</v>
      </c>
      <c r="V551" s="15">
        <v>5.0</v>
      </c>
      <c r="W551" s="31">
        <v>0.0</v>
      </c>
      <c r="X551" s="28">
        <v>7441087.0</v>
      </c>
    </row>
    <row r="552" ht="15.75" customHeight="1">
      <c r="A552" s="15">
        <v>307.0</v>
      </c>
      <c r="B552" s="15" t="s">
        <v>1766</v>
      </c>
      <c r="C552" s="18">
        <v>41791.0</v>
      </c>
      <c r="D552" s="18">
        <v>41796.0</v>
      </c>
      <c r="E552" s="18">
        <f t="shared" si="1"/>
        <v>41796</v>
      </c>
      <c r="F552" s="15" t="s">
        <v>55</v>
      </c>
      <c r="G552" s="15" t="s">
        <v>1767</v>
      </c>
      <c r="H552" s="15" t="s">
        <v>1768</v>
      </c>
      <c r="I552" s="15" t="s">
        <v>76</v>
      </c>
      <c r="J552" s="15" t="s">
        <v>60</v>
      </c>
      <c r="K552" s="15" t="s">
        <v>31</v>
      </c>
      <c r="L552" s="15" t="str">
        <f t="array" ref="L552">_xlfn.XLOOKUP(M552,reference_province_to_city!$A$2:$A$11,reference_province_to_city!$B$2:$B$11)</f>
        <v>Balikpapan</v>
      </c>
      <c r="M552" s="15" t="s">
        <v>21</v>
      </c>
      <c r="N552" s="15">
        <v>76114.0</v>
      </c>
      <c r="O552" s="15">
        <f t="array" ref="O552">_xlfn.XLOOKUP(M552,reference_postal_code!$B$2:$B$11,reference_postal_code!$A$2:$A$11)</f>
        <v>76114</v>
      </c>
      <c r="P552" s="15" t="s">
        <v>166</v>
      </c>
      <c r="Q552" s="15" t="s">
        <v>1783</v>
      </c>
      <c r="R552" s="15" t="s">
        <v>65</v>
      </c>
      <c r="S552" s="15" t="s">
        <v>83</v>
      </c>
      <c r="T552" s="15" t="s">
        <v>1784</v>
      </c>
      <c r="U552" s="28">
        <v>682200.0</v>
      </c>
      <c r="V552" s="15">
        <v>3.0</v>
      </c>
      <c r="W552" s="31">
        <v>0.0</v>
      </c>
      <c r="X552" s="28">
        <v>313812.0</v>
      </c>
    </row>
    <row r="553" ht="15.75" customHeight="1">
      <c r="A553" s="15">
        <v>247.0</v>
      </c>
      <c r="B553" s="15" t="s">
        <v>1774</v>
      </c>
      <c r="C553" s="18">
        <v>41791.0</v>
      </c>
      <c r="D553" s="18">
        <v>41796.0</v>
      </c>
      <c r="E553" s="18">
        <f t="shared" si="1"/>
        <v>41796</v>
      </c>
      <c r="F553" s="15" t="s">
        <v>114</v>
      </c>
      <c r="G553" s="15" t="s">
        <v>1775</v>
      </c>
      <c r="H553" s="15" t="s">
        <v>1776</v>
      </c>
      <c r="I553" s="15" t="s">
        <v>76</v>
      </c>
      <c r="J553" s="15" t="s">
        <v>60</v>
      </c>
      <c r="K553" s="15" t="s">
        <v>31</v>
      </c>
      <c r="L553" s="15" t="str">
        <f t="array" ref="L553">_xlfn.XLOOKUP(M553,reference_province_to_city!$A$2:$A$11,reference_province_to_city!$B$2:$B$11)</f>
        <v>Balikpapan</v>
      </c>
      <c r="M553" s="15" t="s">
        <v>21</v>
      </c>
      <c r="N553" s="15">
        <v>76114.0</v>
      </c>
      <c r="O553" s="15">
        <f t="array" ref="O553">_xlfn.XLOOKUP(M553,reference_postal_code!$B$2:$B$11,reference_postal_code!$A$2:$A$11)</f>
        <v>76114</v>
      </c>
      <c r="P553" s="15" t="s">
        <v>166</v>
      </c>
      <c r="Q553" s="15" t="s">
        <v>1785</v>
      </c>
      <c r="R553" s="15" t="s">
        <v>65</v>
      </c>
      <c r="S553" s="15" t="s">
        <v>66</v>
      </c>
      <c r="T553" s="15" t="s">
        <v>1786</v>
      </c>
      <c r="U553" s="28">
        <v>718200.0</v>
      </c>
      <c r="V553" s="15">
        <v>6.0</v>
      </c>
      <c r="W553" s="31">
        <v>0.0</v>
      </c>
      <c r="X553" s="28">
        <v>359100.0</v>
      </c>
    </row>
    <row r="554" ht="15.75" customHeight="1">
      <c r="A554" s="15">
        <v>249.0</v>
      </c>
      <c r="B554" s="15" t="s">
        <v>1774</v>
      </c>
      <c r="C554" s="18">
        <v>41791.0</v>
      </c>
      <c r="D554" s="18">
        <v>41796.0</v>
      </c>
      <c r="E554" s="18">
        <f t="shared" si="1"/>
        <v>41796</v>
      </c>
      <c r="F554" s="15" t="s">
        <v>114</v>
      </c>
      <c r="G554" s="15" t="s">
        <v>1775</v>
      </c>
      <c r="H554" s="15" t="s">
        <v>1776</v>
      </c>
      <c r="I554" s="15" t="s">
        <v>76</v>
      </c>
      <c r="J554" s="15" t="s">
        <v>60</v>
      </c>
      <c r="K554" s="15" t="s">
        <v>31</v>
      </c>
      <c r="L554" s="15" t="str">
        <f t="array" ref="L554">_xlfn.XLOOKUP(M554,reference_province_to_city!$A$2:$A$11,reference_province_to_city!$B$2:$B$11)</f>
        <v>Balikpapan</v>
      </c>
      <c r="M554" s="15" t="s">
        <v>21</v>
      </c>
      <c r="N554" s="15">
        <v>76114.0</v>
      </c>
      <c r="O554" s="15">
        <f t="array" ref="O554">_xlfn.XLOOKUP(M554,reference_postal_code!$B$2:$B$11,reference_postal_code!$A$2:$A$11)</f>
        <v>76114</v>
      </c>
      <c r="P554" s="15" t="s">
        <v>166</v>
      </c>
      <c r="Q554" s="15" t="s">
        <v>1787</v>
      </c>
      <c r="R554" s="15" t="s">
        <v>65</v>
      </c>
      <c r="S554" s="15" t="s">
        <v>66</v>
      </c>
      <c r="T554" s="15" t="s">
        <v>1788</v>
      </c>
      <c r="U554" s="28">
        <v>388800.0</v>
      </c>
      <c r="V554" s="15">
        <v>4.0</v>
      </c>
      <c r="W554" s="31">
        <v>0.0</v>
      </c>
      <c r="X554" s="28">
        <v>186624.0</v>
      </c>
    </row>
    <row r="555" ht="15.75" customHeight="1">
      <c r="A555" s="15">
        <v>3888.0</v>
      </c>
      <c r="B555" s="15" t="s">
        <v>1789</v>
      </c>
      <c r="C555" s="18">
        <v>41792.0</v>
      </c>
      <c r="D555" s="18">
        <v>41796.0</v>
      </c>
      <c r="E555" s="18">
        <f t="shared" si="1"/>
        <v>41796</v>
      </c>
      <c r="F555" s="15" t="s">
        <v>55</v>
      </c>
      <c r="G555" s="15" t="s">
        <v>1201</v>
      </c>
      <c r="H555" s="15" t="s">
        <v>1202</v>
      </c>
      <c r="I555" s="15" t="s">
        <v>59</v>
      </c>
      <c r="J555" s="15" t="s">
        <v>60</v>
      </c>
      <c r="K555" s="15" t="s">
        <v>26</v>
      </c>
      <c r="L555" s="15" t="str">
        <f t="array" ref="L555">_xlfn.XLOOKUP(M555,reference_province_to_city!$A$2:$A$11,reference_province_to_city!$B$2:$B$11)</f>
        <v>Denpasar</v>
      </c>
      <c r="M555" s="15" t="s">
        <v>24</v>
      </c>
      <c r="N555" s="15">
        <v>80231.0</v>
      </c>
      <c r="O555" s="15">
        <f t="array" ref="O555">_xlfn.XLOOKUP(M555,reference_postal_code!$B$2:$B$11,reference_postal_code!$A$2:$A$11)</f>
        <v>80231</v>
      </c>
      <c r="P555" s="15" t="s">
        <v>63</v>
      </c>
      <c r="Q555" s="15" t="s">
        <v>1596</v>
      </c>
      <c r="R555" s="15" t="s">
        <v>65</v>
      </c>
      <c r="S555" s="15" t="s">
        <v>93</v>
      </c>
      <c r="T555" s="15" t="s">
        <v>1597</v>
      </c>
      <c r="U555" s="28">
        <v>128400.0</v>
      </c>
      <c r="V555" s="15">
        <v>2.0</v>
      </c>
      <c r="W555" s="31">
        <v>0.0</v>
      </c>
      <c r="X555" s="28">
        <v>39804.0</v>
      </c>
    </row>
    <row r="556" ht="15.75" customHeight="1">
      <c r="A556" s="15">
        <v>719.0</v>
      </c>
      <c r="B556" s="15" t="s">
        <v>1790</v>
      </c>
      <c r="C556" s="18">
        <v>41792.0</v>
      </c>
      <c r="D556" s="18">
        <v>41797.0</v>
      </c>
      <c r="E556" s="18">
        <f t="shared" si="1"/>
        <v>41797</v>
      </c>
      <c r="F556" s="15" t="s">
        <v>55</v>
      </c>
      <c r="G556" s="15" t="s">
        <v>683</v>
      </c>
      <c r="H556" s="15" t="s">
        <v>684</v>
      </c>
      <c r="I556" s="15" t="s">
        <v>76</v>
      </c>
      <c r="J556" s="15" t="s">
        <v>60</v>
      </c>
      <c r="K556" s="15" t="s">
        <v>31</v>
      </c>
      <c r="L556" s="15" t="str">
        <f t="array" ref="L556">_xlfn.XLOOKUP(M556,reference_province_to_city!$A$2:$A$11,reference_province_to_city!$B$2:$B$11)</f>
        <v>Balikpapan</v>
      </c>
      <c r="M556" s="15" t="s">
        <v>21</v>
      </c>
      <c r="O556" s="15">
        <f t="array" ref="O556">_xlfn.XLOOKUP(M556,reference_postal_code!$B$2:$B$11,reference_postal_code!$A$2:$A$11)</f>
        <v>76114</v>
      </c>
      <c r="P556" s="15" t="s">
        <v>166</v>
      </c>
      <c r="Q556" s="15" t="s">
        <v>1791</v>
      </c>
      <c r="R556" s="15" t="s">
        <v>65</v>
      </c>
      <c r="S556" s="15" t="s">
        <v>83</v>
      </c>
      <c r="T556" s="15" t="s">
        <v>1792</v>
      </c>
      <c r="U556" s="28">
        <v>897120.0</v>
      </c>
      <c r="V556" s="15">
        <v>3.0</v>
      </c>
      <c r="W556" s="31">
        <v>0.2</v>
      </c>
      <c r="X556" s="28">
        <v>291564.0</v>
      </c>
    </row>
    <row r="557" ht="15.75" customHeight="1">
      <c r="A557" s="15">
        <v>720.0</v>
      </c>
      <c r="B557" s="15" t="s">
        <v>1790</v>
      </c>
      <c r="C557" s="18">
        <v>41792.0</v>
      </c>
      <c r="D557" s="18">
        <v>41797.0</v>
      </c>
      <c r="E557" s="18">
        <f t="shared" si="1"/>
        <v>41797</v>
      </c>
      <c r="F557" s="15" t="s">
        <v>55</v>
      </c>
      <c r="G557" s="15" t="s">
        <v>683</v>
      </c>
      <c r="H557" s="15" t="s">
        <v>684</v>
      </c>
      <c r="I557" s="15" t="s">
        <v>76</v>
      </c>
      <c r="J557" s="15" t="s">
        <v>60</v>
      </c>
      <c r="K557" s="15" t="s">
        <v>31</v>
      </c>
      <c r="L557" s="15" t="str">
        <f t="array" ref="L557">_xlfn.XLOOKUP(M557,reference_province_to_city!$A$2:$A$11,reference_province_to_city!$B$2:$B$11)</f>
        <v>Balikpapan</v>
      </c>
      <c r="M557" s="15" t="s">
        <v>21</v>
      </c>
      <c r="N557" s="15">
        <v>76114.0</v>
      </c>
      <c r="O557" s="15">
        <f t="array" ref="O557">_xlfn.XLOOKUP(M557,reference_postal_code!$B$2:$B$11,reference_postal_code!$A$2:$A$11)</f>
        <v>76114</v>
      </c>
      <c r="P557" s="15" t="s">
        <v>166</v>
      </c>
      <c r="Q557" s="15" t="s">
        <v>1793</v>
      </c>
      <c r="R557" s="15" t="s">
        <v>106</v>
      </c>
      <c r="S557" s="15" t="s">
        <v>139</v>
      </c>
      <c r="T557" s="15" t="s">
        <v>1794</v>
      </c>
      <c r="U557" s="28">
        <v>1099800.0</v>
      </c>
      <c r="V557" s="15">
        <v>6.0</v>
      </c>
      <c r="W557" s="31">
        <v>0.0</v>
      </c>
      <c r="X557" s="28">
        <v>329940.0</v>
      </c>
    </row>
    <row r="558" ht="15.75" customHeight="1">
      <c r="A558" s="15">
        <v>3890.0</v>
      </c>
      <c r="B558" s="15" t="s">
        <v>1789</v>
      </c>
      <c r="C558" s="18">
        <v>41792.0</v>
      </c>
      <c r="D558" s="18">
        <v>41796.0</v>
      </c>
      <c r="E558" s="18">
        <f t="shared" si="1"/>
        <v>41796</v>
      </c>
      <c r="F558" s="15" t="s">
        <v>55</v>
      </c>
      <c r="G558" s="15" t="s">
        <v>1201</v>
      </c>
      <c r="H558" s="15" t="s">
        <v>1202</v>
      </c>
      <c r="I558" s="15" t="s">
        <v>59</v>
      </c>
      <c r="J558" s="15" t="s">
        <v>60</v>
      </c>
      <c r="K558" s="15" t="s">
        <v>26</v>
      </c>
      <c r="L558" s="15" t="str">
        <f t="array" ref="L558">_xlfn.XLOOKUP(M558,reference_province_to_city!$A$2:$A$11,reference_province_to_city!$B$2:$B$11)</f>
        <v>Denpasar</v>
      </c>
      <c r="M558" s="15" t="s">
        <v>24</v>
      </c>
      <c r="N558" s="15">
        <v>80231.0</v>
      </c>
      <c r="O558" s="15">
        <f t="array" ref="O558">_xlfn.XLOOKUP(M558,reference_postal_code!$B$2:$B$11,reference_postal_code!$A$2:$A$11)</f>
        <v>80231</v>
      </c>
      <c r="P558" s="15" t="s">
        <v>63</v>
      </c>
      <c r="Q558" s="15" t="s">
        <v>702</v>
      </c>
      <c r="R558" s="15" t="s">
        <v>65</v>
      </c>
      <c r="S558" s="15" t="s">
        <v>87</v>
      </c>
      <c r="T558" s="15" t="s">
        <v>703</v>
      </c>
      <c r="U558" s="28">
        <v>5354100.0</v>
      </c>
      <c r="V558" s="15">
        <v>2.0</v>
      </c>
      <c r="W558" s="31">
        <v>0.0</v>
      </c>
      <c r="X558" s="28">
        <v>1606230.0</v>
      </c>
    </row>
    <row r="559" ht="15.75" customHeight="1">
      <c r="A559" s="15">
        <v>3889.0</v>
      </c>
      <c r="B559" s="15" t="s">
        <v>1789</v>
      </c>
      <c r="C559" s="18">
        <v>41792.0</v>
      </c>
      <c r="D559" s="18">
        <v>41796.0</v>
      </c>
      <c r="E559" s="18">
        <f t="shared" si="1"/>
        <v>41796</v>
      </c>
      <c r="F559" s="15" t="s">
        <v>55</v>
      </c>
      <c r="G559" s="15" t="s">
        <v>1201</v>
      </c>
      <c r="H559" s="15" t="s">
        <v>1202</v>
      </c>
      <c r="I559" s="15" t="s">
        <v>59</v>
      </c>
      <c r="J559" s="15" t="s">
        <v>60</v>
      </c>
      <c r="K559" s="15" t="s">
        <v>26</v>
      </c>
      <c r="L559" s="15" t="str">
        <f t="array" ref="L559">_xlfn.XLOOKUP(M559,reference_province_to_city!$A$2:$A$11,reference_province_to_city!$B$2:$B$11)</f>
        <v>Denpasar</v>
      </c>
      <c r="M559" s="15" t="s">
        <v>24</v>
      </c>
      <c r="N559" s="15">
        <v>80231.0</v>
      </c>
      <c r="O559" s="15">
        <f t="array" ref="O559">_xlfn.XLOOKUP(M559,reference_postal_code!$B$2:$B$11,reference_postal_code!$A$2:$A$11)</f>
        <v>80231</v>
      </c>
      <c r="P559" s="15" t="s">
        <v>63</v>
      </c>
      <c r="Q559" s="15" t="s">
        <v>1795</v>
      </c>
      <c r="R559" s="15" t="s">
        <v>110</v>
      </c>
      <c r="S559" s="15" t="s">
        <v>111</v>
      </c>
      <c r="T559" s="15" t="s">
        <v>1796</v>
      </c>
      <c r="U559" s="28">
        <v>3599550.0</v>
      </c>
      <c r="V559" s="15">
        <v>3.0</v>
      </c>
      <c r="W559" s="31">
        <v>0.0</v>
      </c>
      <c r="X559" s="28">
        <v>1007874.0</v>
      </c>
    </row>
    <row r="560" ht="15.75" customHeight="1">
      <c r="A560" s="15">
        <v>719.0</v>
      </c>
      <c r="B560" s="15" t="s">
        <v>1790</v>
      </c>
      <c r="C560" s="18">
        <v>41792.0</v>
      </c>
      <c r="D560" s="18">
        <v>41797.0</v>
      </c>
      <c r="E560" s="18">
        <f t="shared" si="1"/>
        <v>41797</v>
      </c>
      <c r="F560" s="15" t="s">
        <v>55</v>
      </c>
      <c r="G560" s="15" t="s">
        <v>683</v>
      </c>
      <c r="H560" s="15" t="s">
        <v>684</v>
      </c>
      <c r="I560" s="15" t="s">
        <v>76</v>
      </c>
      <c r="J560" s="15" t="s">
        <v>60</v>
      </c>
      <c r="K560" s="15" t="s">
        <v>31</v>
      </c>
      <c r="L560" s="15" t="str">
        <f t="array" ref="L560">_xlfn.XLOOKUP(M560,reference_province_to_city!$A$2:$A$11,reference_province_to_city!$B$2:$B$11)</f>
        <v>Balikpapan</v>
      </c>
      <c r="M560" s="15" t="s">
        <v>21</v>
      </c>
      <c r="N560" s="15">
        <v>76114.0</v>
      </c>
      <c r="O560" s="15">
        <f t="array" ref="O560">_xlfn.XLOOKUP(M560,reference_postal_code!$B$2:$B$11,reference_postal_code!$A$2:$A$11)</f>
        <v>76114</v>
      </c>
      <c r="P560" s="15" t="s">
        <v>166</v>
      </c>
      <c r="Q560" s="15" t="s">
        <v>1791</v>
      </c>
      <c r="R560" s="15" t="s">
        <v>65</v>
      </c>
      <c r="S560" s="15" t="s">
        <v>83</v>
      </c>
      <c r="T560" s="15" t="s">
        <v>1792</v>
      </c>
      <c r="U560" s="28">
        <v>897120.0</v>
      </c>
      <c r="V560" s="15">
        <v>3.0</v>
      </c>
      <c r="W560" s="31">
        <v>0.2</v>
      </c>
      <c r="X560" s="28">
        <v>291564.0</v>
      </c>
    </row>
    <row r="561" ht="15.75" customHeight="1">
      <c r="A561" s="15">
        <v>9846.0</v>
      </c>
      <c r="B561" s="15" t="s">
        <v>1797</v>
      </c>
      <c r="C561" s="18">
        <v>41793.0</v>
      </c>
      <c r="D561" s="18">
        <v>41796.0</v>
      </c>
      <c r="E561" s="18">
        <f t="shared" si="1"/>
        <v>41796</v>
      </c>
      <c r="F561" s="15" t="s">
        <v>125</v>
      </c>
      <c r="G561" s="15" t="s">
        <v>1798</v>
      </c>
      <c r="H561" s="15" t="s">
        <v>1799</v>
      </c>
      <c r="I561" s="15" t="s">
        <v>59</v>
      </c>
      <c r="J561" s="15" t="s">
        <v>60</v>
      </c>
      <c r="K561" s="15" t="s">
        <v>14</v>
      </c>
      <c r="L561" s="15" t="str">
        <f t="array" ref="L561">_xlfn.XLOOKUP(M561,reference_province_to_city!$A$2:$A$11,reference_province_to_city!$B$2:$B$11)</f>
        <v>Bandung</v>
      </c>
      <c r="M561" s="15" t="s">
        <v>12</v>
      </c>
      <c r="N561" s="15">
        <v>40111.0</v>
      </c>
      <c r="O561" s="15">
        <f t="array" ref="O561">_xlfn.XLOOKUP(M561,reference_postal_code!$B$2:$B$11,reference_postal_code!$A$2:$A$11)</f>
        <v>40111</v>
      </c>
      <c r="P561" s="15" t="s">
        <v>117</v>
      </c>
      <c r="Q561" s="15" t="s">
        <v>1335</v>
      </c>
      <c r="R561" s="15" t="s">
        <v>65</v>
      </c>
      <c r="S561" s="15" t="s">
        <v>87</v>
      </c>
      <c r="T561" s="15" t="s">
        <v>1336</v>
      </c>
      <c r="U561" s="28">
        <v>1990440.0</v>
      </c>
      <c r="V561" s="15">
        <v>3.0</v>
      </c>
      <c r="W561" s="31">
        <v>0.2</v>
      </c>
      <c r="X561" s="28">
        <v>149283.0</v>
      </c>
    </row>
    <row r="562" ht="15.75" customHeight="1">
      <c r="A562" s="15">
        <v>9845.0</v>
      </c>
      <c r="B562" s="15" t="s">
        <v>1797</v>
      </c>
      <c r="C562" s="18">
        <v>41793.0</v>
      </c>
      <c r="D562" s="18">
        <v>41796.0</v>
      </c>
      <c r="E562" s="18">
        <f t="shared" si="1"/>
        <v>41796</v>
      </c>
      <c r="F562" s="15" t="s">
        <v>125</v>
      </c>
      <c r="G562" s="15" t="s">
        <v>1798</v>
      </c>
      <c r="H562" s="15" t="s">
        <v>1799</v>
      </c>
      <c r="I562" s="15" t="s">
        <v>59</v>
      </c>
      <c r="J562" s="15" t="s">
        <v>60</v>
      </c>
      <c r="K562" s="15" t="s">
        <v>14</v>
      </c>
      <c r="L562" s="15" t="str">
        <f t="array" ref="L562">_xlfn.XLOOKUP(M562,reference_province_to_city!$A$2:$A$11,reference_province_to_city!$B$2:$B$11)</f>
        <v>Bandung</v>
      </c>
      <c r="M562" s="15" t="s">
        <v>12</v>
      </c>
      <c r="N562" s="15">
        <v>40111.0</v>
      </c>
      <c r="O562" s="15">
        <f t="array" ref="O562">_xlfn.XLOOKUP(M562,reference_postal_code!$B$2:$B$11,reference_postal_code!$A$2:$A$11)</f>
        <v>40111</v>
      </c>
      <c r="P562" s="15" t="s">
        <v>117</v>
      </c>
      <c r="Q562" s="15" t="s">
        <v>1800</v>
      </c>
      <c r="R562" s="15" t="s">
        <v>106</v>
      </c>
      <c r="S562" s="15" t="s">
        <v>139</v>
      </c>
      <c r="T562" s="15" t="s">
        <v>1801</v>
      </c>
      <c r="U562" s="28">
        <v>923160.0</v>
      </c>
      <c r="V562" s="15">
        <v>7.0</v>
      </c>
      <c r="W562" s="31">
        <v>0.6</v>
      </c>
      <c r="X562" s="28">
        <v>-600054.0</v>
      </c>
    </row>
    <row r="563" ht="15.75" customHeight="1">
      <c r="A563" s="15">
        <v>9844.0</v>
      </c>
      <c r="B563" s="15" t="s">
        <v>1797</v>
      </c>
      <c r="C563" s="18">
        <v>41793.0</v>
      </c>
      <c r="D563" s="18">
        <v>41796.0</v>
      </c>
      <c r="E563" s="18">
        <f t="shared" si="1"/>
        <v>41796</v>
      </c>
      <c r="F563" s="15" t="s">
        <v>125</v>
      </c>
      <c r="G563" s="15" t="s">
        <v>1798</v>
      </c>
      <c r="H563" s="15" t="s">
        <v>1799</v>
      </c>
      <c r="I563" s="15" t="s">
        <v>59</v>
      </c>
      <c r="J563" s="15" t="s">
        <v>60</v>
      </c>
      <c r="K563" s="15" t="s">
        <v>14</v>
      </c>
      <c r="L563" s="15" t="str">
        <f t="array" ref="L563">_xlfn.XLOOKUP(M563,reference_province_to_city!$A$2:$A$11,reference_province_to_city!$B$2:$B$11)</f>
        <v>Bandung</v>
      </c>
      <c r="M563" s="15" t="s">
        <v>12</v>
      </c>
      <c r="N563" s="15">
        <v>40111.0</v>
      </c>
      <c r="O563" s="15">
        <f t="array" ref="O563">_xlfn.XLOOKUP(M563,reference_postal_code!$B$2:$B$11,reference_postal_code!$A$2:$A$11)</f>
        <v>40111</v>
      </c>
      <c r="P563" s="15" t="s">
        <v>117</v>
      </c>
      <c r="Q563" s="15" t="s">
        <v>1802</v>
      </c>
      <c r="R563" s="15" t="s">
        <v>65</v>
      </c>
      <c r="S563" s="15" t="s">
        <v>79</v>
      </c>
      <c r="T563" s="15" t="s">
        <v>1803</v>
      </c>
      <c r="U563" s="28">
        <v>239040.0</v>
      </c>
      <c r="V563" s="15">
        <v>4.0</v>
      </c>
      <c r="W563" s="31">
        <v>0.2</v>
      </c>
      <c r="X563" s="28">
        <v>77688.0</v>
      </c>
    </row>
    <row r="564" ht="15.75" customHeight="1">
      <c r="A564" s="15">
        <v>1700.0</v>
      </c>
      <c r="B564" s="15" t="s">
        <v>1804</v>
      </c>
      <c r="C564" s="18">
        <v>41793.0</v>
      </c>
      <c r="D564" s="18">
        <v>41797.0</v>
      </c>
      <c r="E564" s="18">
        <f t="shared" si="1"/>
        <v>41797</v>
      </c>
      <c r="F564" s="15" t="s">
        <v>114</v>
      </c>
      <c r="G564" s="15" t="s">
        <v>1805</v>
      </c>
      <c r="H564" s="15" t="s">
        <v>1806</v>
      </c>
      <c r="I564" s="15" t="s">
        <v>59</v>
      </c>
      <c r="J564" s="15" t="s">
        <v>60</v>
      </c>
      <c r="K564" s="15" t="s">
        <v>17</v>
      </c>
      <c r="L564" s="15" t="str">
        <f t="array" ref="L564">_xlfn.XLOOKUP(M564,reference_province_to_city!$A$2:$A$11,reference_province_to_city!$B$2:$B$11)</f>
        <v>Semarang</v>
      </c>
      <c r="M564" s="15" t="s">
        <v>15</v>
      </c>
      <c r="N564" s="15">
        <v>50111.0</v>
      </c>
      <c r="O564" s="15">
        <f t="array" ref="O564">_xlfn.XLOOKUP(M564,reference_postal_code!$B$2:$B$11,reference_postal_code!$A$2:$A$11)</f>
        <v>50111</v>
      </c>
      <c r="P564" s="15" t="s">
        <v>77</v>
      </c>
      <c r="Q564" s="15" t="s">
        <v>1807</v>
      </c>
      <c r="R564" s="15" t="s">
        <v>106</v>
      </c>
      <c r="S564" s="15" t="s">
        <v>218</v>
      </c>
      <c r="T564" s="15" t="s">
        <v>1808</v>
      </c>
      <c r="U564" s="28">
        <v>7738200.0</v>
      </c>
      <c r="V564" s="15">
        <v>6.0</v>
      </c>
      <c r="W564" s="31">
        <v>0.0</v>
      </c>
      <c r="X564" s="28">
        <v>1702404.0</v>
      </c>
    </row>
    <row r="565" ht="15.75" customHeight="1">
      <c r="A565" s="15">
        <v>6323.0</v>
      </c>
      <c r="B565" s="15" t="s">
        <v>1809</v>
      </c>
      <c r="C565" s="18">
        <v>41793.0</v>
      </c>
      <c r="D565" s="18">
        <v>41797.0</v>
      </c>
      <c r="E565" s="18">
        <f t="shared" si="1"/>
        <v>41797</v>
      </c>
      <c r="F565" s="15" t="s">
        <v>114</v>
      </c>
      <c r="G565" s="15" t="s">
        <v>1810</v>
      </c>
      <c r="H565" s="15" t="s">
        <v>1811</v>
      </c>
      <c r="I565" s="15" t="s">
        <v>76</v>
      </c>
      <c r="J565" s="15" t="s">
        <v>60</v>
      </c>
      <c r="K565" s="15" t="s">
        <v>17</v>
      </c>
      <c r="L565" s="15" t="str">
        <f t="array" ref="L565">_xlfn.XLOOKUP(M565,reference_province_to_city!$A$2:$A$11,reference_province_to_city!$B$2:$B$11)</f>
        <v>Semarang</v>
      </c>
      <c r="M565" s="15" t="s">
        <v>15</v>
      </c>
      <c r="N565" s="15">
        <v>50111.0</v>
      </c>
      <c r="O565" s="15">
        <f t="array" ref="O565">_xlfn.XLOOKUP(M565,reference_postal_code!$B$2:$B$11,reference_postal_code!$A$2:$A$11)</f>
        <v>50111</v>
      </c>
      <c r="P565" s="15" t="s">
        <v>77</v>
      </c>
      <c r="Q565" s="15" t="s">
        <v>1812</v>
      </c>
      <c r="R565" s="15" t="s">
        <v>65</v>
      </c>
      <c r="S565" s="15" t="s">
        <v>173</v>
      </c>
      <c r="T565" s="15" t="s">
        <v>1813</v>
      </c>
      <c r="U565" s="28">
        <v>229200.0</v>
      </c>
      <c r="V565" s="15">
        <v>2.0</v>
      </c>
      <c r="W565" s="31">
        <v>0.0</v>
      </c>
      <c r="X565" s="28">
        <v>112308.0</v>
      </c>
    </row>
    <row r="566" ht="15.75" customHeight="1">
      <c r="A566" s="15">
        <v>8608.0</v>
      </c>
      <c r="B566" s="15" t="s">
        <v>1814</v>
      </c>
      <c r="C566" s="18">
        <v>41794.0</v>
      </c>
      <c r="D566" s="18">
        <v>41799.0</v>
      </c>
      <c r="E566" s="18">
        <f t="shared" si="1"/>
        <v>41799</v>
      </c>
      <c r="F566" s="15" t="s">
        <v>55</v>
      </c>
      <c r="G566" s="15" t="s">
        <v>1815</v>
      </c>
      <c r="H566" s="15" t="s">
        <v>1816</v>
      </c>
      <c r="I566" s="15" t="s">
        <v>59</v>
      </c>
      <c r="J566" s="15" t="s">
        <v>60</v>
      </c>
      <c r="K566" s="15" t="s">
        <v>10</v>
      </c>
      <c r="L566" s="15" t="str">
        <f t="array" ref="L566">_xlfn.XLOOKUP(M566,reference_province_to_city!$A$2:$A$11,reference_province_to_city!$B$2:$B$11)</f>
        <v>Jakarta</v>
      </c>
      <c r="M566" s="15" t="s">
        <v>7</v>
      </c>
      <c r="N566" s="15">
        <v>10110.0</v>
      </c>
      <c r="O566" s="15">
        <f t="array" ref="O566">_xlfn.XLOOKUP(M566,reference_postal_code!$B$2:$B$11,reference_postal_code!$A$2:$A$11)</f>
        <v>10110</v>
      </c>
      <c r="P566" s="15" t="s">
        <v>117</v>
      </c>
      <c r="Q566" s="15" t="s">
        <v>1817</v>
      </c>
      <c r="R566" s="15" t="s">
        <v>106</v>
      </c>
      <c r="S566" s="15" t="s">
        <v>139</v>
      </c>
      <c r="T566" s="15" t="s">
        <v>1818</v>
      </c>
      <c r="U566" s="28">
        <v>854400.0</v>
      </c>
      <c r="V566" s="15">
        <v>2.0</v>
      </c>
      <c r="W566" s="31">
        <v>0.0</v>
      </c>
      <c r="X566" s="28">
        <v>316128.0</v>
      </c>
    </row>
    <row r="567" ht="15.75" customHeight="1">
      <c r="A567" s="15">
        <v>8611.0</v>
      </c>
      <c r="B567" s="15" t="s">
        <v>1814</v>
      </c>
      <c r="C567" s="18">
        <v>41794.0</v>
      </c>
      <c r="D567" s="18"/>
      <c r="E567" s="18">
        <f t="shared" si="1"/>
        <v>41797</v>
      </c>
      <c r="F567" s="15" t="s">
        <v>55</v>
      </c>
      <c r="G567" s="15" t="s">
        <v>1815</v>
      </c>
      <c r="H567" s="15" t="s">
        <v>1816</v>
      </c>
      <c r="I567" s="15" t="s">
        <v>59</v>
      </c>
      <c r="J567" s="15" t="s">
        <v>60</v>
      </c>
      <c r="K567" s="15" t="s">
        <v>10</v>
      </c>
      <c r="L567" s="15" t="str">
        <f t="array" ref="L567">_xlfn.XLOOKUP(M567,reference_province_to_city!$A$2:$A$11,reference_province_to_city!$B$2:$B$11)</f>
        <v>Jakarta</v>
      </c>
      <c r="M567" s="15" t="s">
        <v>7</v>
      </c>
      <c r="N567" s="15">
        <v>10110.0</v>
      </c>
      <c r="O567" s="15">
        <f t="array" ref="O567">_xlfn.XLOOKUP(M567,reference_postal_code!$B$2:$B$11,reference_postal_code!$A$2:$A$11)</f>
        <v>10110</v>
      </c>
      <c r="P567" s="15" t="s">
        <v>117</v>
      </c>
      <c r="Q567" s="15" t="s">
        <v>1291</v>
      </c>
      <c r="R567" s="15" t="s">
        <v>106</v>
      </c>
      <c r="S567" s="15" t="s">
        <v>139</v>
      </c>
      <c r="T567" s="15" t="s">
        <v>1292</v>
      </c>
      <c r="U567" s="28">
        <v>209400.0</v>
      </c>
      <c r="V567" s="15">
        <v>2.0</v>
      </c>
      <c r="W567" s="31">
        <v>0.0</v>
      </c>
      <c r="X567" s="28">
        <v>100512.0</v>
      </c>
    </row>
    <row r="568" ht="15.75" customHeight="1">
      <c r="A568" s="15">
        <v>1875.0</v>
      </c>
      <c r="B568" s="15" t="s">
        <v>1819</v>
      </c>
      <c r="C568" s="18">
        <v>41794.0</v>
      </c>
      <c r="D568" s="18">
        <v>41799.0</v>
      </c>
      <c r="E568" s="18">
        <f t="shared" si="1"/>
        <v>41799</v>
      </c>
      <c r="F568" s="15" t="s">
        <v>55</v>
      </c>
      <c r="G568" s="15" t="s">
        <v>926</v>
      </c>
      <c r="H568" s="15" t="s">
        <v>927</v>
      </c>
      <c r="I568" s="15" t="s">
        <v>76</v>
      </c>
      <c r="J568" s="15" t="s">
        <v>60</v>
      </c>
      <c r="K568" s="15" t="s">
        <v>31</v>
      </c>
      <c r="L568" s="15" t="str">
        <f t="array" ref="L568">_xlfn.XLOOKUP(M568,reference_province_to_city!$A$2:$A$11,reference_province_to_city!$B$2:$B$11)</f>
        <v>Balikpapan</v>
      </c>
      <c r="M568" s="15" t="s">
        <v>21</v>
      </c>
      <c r="O568" s="15">
        <f t="array" ref="O568">_xlfn.XLOOKUP(M568,reference_postal_code!$B$2:$B$11,reference_postal_code!$A$2:$A$11)</f>
        <v>76114</v>
      </c>
      <c r="P568" s="15" t="s">
        <v>166</v>
      </c>
      <c r="Q568" s="15" t="s">
        <v>1820</v>
      </c>
      <c r="R568" s="15" t="s">
        <v>65</v>
      </c>
      <c r="S568" s="15" t="s">
        <v>66</v>
      </c>
      <c r="T568" s="15" t="s">
        <v>1821</v>
      </c>
      <c r="U568" s="28">
        <v>243360.0</v>
      </c>
      <c r="V568" s="15">
        <v>2.0</v>
      </c>
      <c r="W568" s="31">
        <v>0.2</v>
      </c>
      <c r="X568" s="28">
        <v>88218.0</v>
      </c>
    </row>
    <row r="569" ht="15.75" customHeight="1">
      <c r="A569" s="15">
        <v>8610.0</v>
      </c>
      <c r="B569" s="15" t="s">
        <v>1814</v>
      </c>
      <c r="C569" s="18">
        <v>41794.0</v>
      </c>
      <c r="D569" s="18">
        <v>41799.0</v>
      </c>
      <c r="E569" s="18">
        <f t="shared" si="1"/>
        <v>41799</v>
      </c>
      <c r="F569" s="15" t="s">
        <v>55</v>
      </c>
      <c r="G569" s="15" t="s">
        <v>1815</v>
      </c>
      <c r="H569" s="15" t="s">
        <v>1816</v>
      </c>
      <c r="I569" s="15" t="s">
        <v>59</v>
      </c>
      <c r="J569" s="15" t="s">
        <v>60</v>
      </c>
      <c r="K569" s="15" t="s">
        <v>10</v>
      </c>
      <c r="L569" s="15" t="str">
        <f t="array" ref="L569">_xlfn.XLOOKUP(M569,reference_province_to_city!$A$2:$A$11,reference_province_to_city!$B$2:$B$11)</f>
        <v>Jakarta</v>
      </c>
      <c r="M569" s="15" t="s">
        <v>7</v>
      </c>
      <c r="N569" s="15">
        <v>10110.0</v>
      </c>
      <c r="O569" s="15">
        <f t="array" ref="O569">_xlfn.XLOOKUP(M569,reference_postal_code!$B$2:$B$11,reference_postal_code!$A$2:$A$11)</f>
        <v>10110</v>
      </c>
      <c r="P569" s="15" t="s">
        <v>117</v>
      </c>
      <c r="Q569" s="15" t="s">
        <v>1822</v>
      </c>
      <c r="R569" s="15" t="s">
        <v>106</v>
      </c>
      <c r="S569" s="15" t="s">
        <v>183</v>
      </c>
      <c r="T569" s="15" t="s">
        <v>1823</v>
      </c>
      <c r="U569" s="28">
        <v>5303520.0</v>
      </c>
      <c r="V569" s="15">
        <v>2.0</v>
      </c>
      <c r="W569" s="31">
        <v>0.2</v>
      </c>
      <c r="X569" s="28">
        <v>-662940.0</v>
      </c>
    </row>
    <row r="570" ht="15.75" customHeight="1">
      <c r="A570" s="15">
        <v>8609.0</v>
      </c>
      <c r="B570" s="15" t="s">
        <v>1814</v>
      </c>
      <c r="C570" s="18">
        <v>41794.0</v>
      </c>
      <c r="D570" s="18">
        <v>41799.0</v>
      </c>
      <c r="E570" s="18">
        <f t="shared" si="1"/>
        <v>41799</v>
      </c>
      <c r="F570" s="15" t="s">
        <v>55</v>
      </c>
      <c r="G570" s="15" t="s">
        <v>1815</v>
      </c>
      <c r="H570" s="15" t="s">
        <v>1816</v>
      </c>
      <c r="I570" s="15" t="s">
        <v>59</v>
      </c>
      <c r="J570" s="15" t="s">
        <v>60</v>
      </c>
      <c r="K570" s="15" t="s">
        <v>10</v>
      </c>
      <c r="L570" s="15" t="str">
        <f t="array" ref="L570">_xlfn.XLOOKUP(M570,reference_province_to_city!$A$2:$A$11,reference_province_to_city!$B$2:$B$11)</f>
        <v>Jakarta</v>
      </c>
      <c r="M570" s="15" t="s">
        <v>7</v>
      </c>
      <c r="N570" s="15">
        <v>10110.0</v>
      </c>
      <c r="O570" s="15">
        <f t="array" ref="O570">_xlfn.XLOOKUP(M570,reference_postal_code!$B$2:$B$11,reference_postal_code!$A$2:$A$11)</f>
        <v>10110</v>
      </c>
      <c r="P570" s="15" t="s">
        <v>117</v>
      </c>
      <c r="Q570" s="15" t="s">
        <v>1824</v>
      </c>
      <c r="R570" s="15" t="s">
        <v>65</v>
      </c>
      <c r="S570" s="15" t="s">
        <v>222</v>
      </c>
      <c r="T570" s="15" t="s">
        <v>1825</v>
      </c>
      <c r="U570" s="28">
        <v>233400.0</v>
      </c>
      <c r="V570" s="15">
        <v>4.0</v>
      </c>
      <c r="W570" s="31">
        <v>0.0</v>
      </c>
      <c r="X570" s="28">
        <v>60684.0</v>
      </c>
    </row>
    <row r="571" ht="15.75" customHeight="1">
      <c r="A571" s="15">
        <v>6599.0</v>
      </c>
      <c r="B571" s="15" t="s">
        <v>1826</v>
      </c>
      <c r="C571" s="18">
        <v>41796.0</v>
      </c>
      <c r="D571" s="18">
        <v>41802.0</v>
      </c>
      <c r="E571" s="18">
        <f t="shared" si="1"/>
        <v>41802</v>
      </c>
      <c r="F571" s="15" t="s">
        <v>55</v>
      </c>
      <c r="G571" s="15" t="s">
        <v>1201</v>
      </c>
      <c r="H571" s="15" t="s">
        <v>1202</v>
      </c>
      <c r="I571" s="15" t="s">
        <v>59</v>
      </c>
      <c r="J571" s="15" t="s">
        <v>60</v>
      </c>
      <c r="K571" s="15" t="s">
        <v>26</v>
      </c>
      <c r="L571" s="15" t="str">
        <f t="array" ref="L571">_xlfn.XLOOKUP(M571,reference_province_to_city!$A$2:$A$11,reference_province_to_city!$B$2:$B$11)</f>
        <v>Denpasar</v>
      </c>
      <c r="M571" s="15" t="s">
        <v>24</v>
      </c>
      <c r="N571" s="15">
        <v>80231.0</v>
      </c>
      <c r="O571" s="15">
        <f t="array" ref="O571">_xlfn.XLOOKUP(M571,reference_postal_code!$B$2:$B$11,reference_postal_code!$A$2:$A$11)</f>
        <v>80231</v>
      </c>
      <c r="P571" s="15" t="s">
        <v>63</v>
      </c>
      <c r="Q571" s="15" t="s">
        <v>1664</v>
      </c>
      <c r="R571" s="15" t="s">
        <v>65</v>
      </c>
      <c r="S571" s="15" t="s">
        <v>66</v>
      </c>
      <c r="T571" s="15" t="s">
        <v>1665</v>
      </c>
      <c r="U571" s="28">
        <v>930240.0</v>
      </c>
      <c r="V571" s="15">
        <v>2.0</v>
      </c>
      <c r="W571" s="31">
        <v>0.2</v>
      </c>
      <c r="X571" s="28">
        <v>337212.0</v>
      </c>
    </row>
    <row r="572" ht="15.75" customHeight="1">
      <c r="A572" s="15">
        <v>6598.0</v>
      </c>
      <c r="B572" s="15" t="s">
        <v>1826</v>
      </c>
      <c r="C572" s="18">
        <v>41796.0</v>
      </c>
      <c r="D572" s="18">
        <v>41802.0</v>
      </c>
      <c r="E572" s="18">
        <f t="shared" si="1"/>
        <v>41802</v>
      </c>
      <c r="F572" s="15" t="s">
        <v>55</v>
      </c>
      <c r="G572" s="15" t="s">
        <v>1201</v>
      </c>
      <c r="H572" s="15" t="s">
        <v>1202</v>
      </c>
      <c r="I572" s="15" t="s">
        <v>59</v>
      </c>
      <c r="J572" s="15" t="s">
        <v>60</v>
      </c>
      <c r="K572" s="15" t="s">
        <v>26</v>
      </c>
      <c r="L572" s="15" t="str">
        <f t="array" ref="L572">_xlfn.XLOOKUP(M572,reference_province_to_city!$A$2:$A$11,reference_province_to_city!$B$2:$B$11)</f>
        <v>Denpasar</v>
      </c>
      <c r="M572" s="15" t="s">
        <v>24</v>
      </c>
      <c r="N572" s="15">
        <v>80231.0</v>
      </c>
      <c r="O572" s="15">
        <f t="array" ref="O572">_xlfn.XLOOKUP(M572,reference_postal_code!$B$2:$B$11,reference_postal_code!$A$2:$A$11)</f>
        <v>80231</v>
      </c>
      <c r="P572" s="15" t="s">
        <v>63</v>
      </c>
      <c r="Q572" s="15" t="s">
        <v>1827</v>
      </c>
      <c r="R572" s="15" t="s">
        <v>65</v>
      </c>
      <c r="S572" s="15" t="s">
        <v>83</v>
      </c>
      <c r="T572" s="15" t="s">
        <v>1828</v>
      </c>
      <c r="U572" s="28">
        <v>20475.0</v>
      </c>
      <c r="V572" s="15">
        <v>1.0</v>
      </c>
      <c r="W572" s="31">
        <v>0.7</v>
      </c>
      <c r="X572" s="28">
        <v>-13650.0</v>
      </c>
    </row>
    <row r="573" ht="15.75" customHeight="1">
      <c r="A573" s="15">
        <v>2140.0</v>
      </c>
      <c r="B573" s="15" t="s">
        <v>1829</v>
      </c>
      <c r="C573" s="18">
        <v>41796.0</v>
      </c>
      <c r="D573" s="18">
        <v>41801.0</v>
      </c>
      <c r="E573" s="18">
        <f t="shared" si="1"/>
        <v>41801</v>
      </c>
      <c r="F573" s="15" t="s">
        <v>55</v>
      </c>
      <c r="G573" s="15" t="s">
        <v>1830</v>
      </c>
      <c r="H573" s="15" t="s">
        <v>1831</v>
      </c>
      <c r="I573" s="15" t="s">
        <v>128</v>
      </c>
      <c r="J573" s="15" t="s">
        <v>60</v>
      </c>
      <c r="K573" s="15" t="s">
        <v>1832</v>
      </c>
      <c r="L573" s="15" t="str">
        <f t="array" ref="L573">_xlfn.XLOOKUP(M573,reference_province_to_city!$A$2:$A$11,reference_province_to_city!$B$2:$B$11)</f>
        <v>Yogyakarta</v>
      </c>
      <c r="M573" s="15" t="s">
        <v>18</v>
      </c>
      <c r="N573" s="15">
        <v>55111.0</v>
      </c>
      <c r="O573" s="15">
        <f t="array" ref="O573">_xlfn.XLOOKUP(M573,reference_postal_code!$B$2:$B$11,reference_postal_code!$A$2:$A$11)</f>
        <v>55111</v>
      </c>
      <c r="P573" s="15" t="s">
        <v>77</v>
      </c>
      <c r="Q573" s="15" t="s">
        <v>1833</v>
      </c>
      <c r="R573" s="15" t="s">
        <v>65</v>
      </c>
      <c r="S573" s="15" t="s">
        <v>83</v>
      </c>
      <c r="T573" s="15" t="s">
        <v>1834</v>
      </c>
      <c r="U573" s="28">
        <v>2243160.0</v>
      </c>
      <c r="V573" s="15">
        <v>9.0</v>
      </c>
      <c r="W573" s="31">
        <v>0.2</v>
      </c>
      <c r="X573" s="28">
        <v>757066.0</v>
      </c>
    </row>
    <row r="574" ht="15.75" customHeight="1">
      <c r="A574" s="15">
        <v>2141.0</v>
      </c>
      <c r="B574" s="15" t="s">
        <v>1829</v>
      </c>
      <c r="C574" s="18">
        <v>41796.0</v>
      </c>
      <c r="D574" s="18">
        <v>41801.0</v>
      </c>
      <c r="E574" s="18">
        <f t="shared" si="1"/>
        <v>41801</v>
      </c>
      <c r="F574" s="15" t="s">
        <v>55</v>
      </c>
      <c r="G574" s="15" t="s">
        <v>1830</v>
      </c>
      <c r="H574" s="15" t="s">
        <v>1831</v>
      </c>
      <c r="I574" s="15" t="s">
        <v>128</v>
      </c>
      <c r="J574" s="15" t="s">
        <v>60</v>
      </c>
      <c r="K574" s="15" t="s">
        <v>19</v>
      </c>
      <c r="L574" s="15" t="str">
        <f t="array" ref="L574">_xlfn.XLOOKUP(M574,reference_province_to_city!$A$2:$A$11,reference_province_to_city!$B$2:$B$11)</f>
        <v>Yogyakarta</v>
      </c>
      <c r="M574" s="15" t="s">
        <v>18</v>
      </c>
      <c r="N574" s="15">
        <v>55111.0</v>
      </c>
      <c r="O574" s="15">
        <f t="array" ref="O574">_xlfn.XLOOKUP(M574,reference_postal_code!$B$2:$B$11,reference_postal_code!$A$2:$A$11)</f>
        <v>55111</v>
      </c>
      <c r="P574" s="15" t="s">
        <v>77</v>
      </c>
      <c r="Q574" s="15" t="s">
        <v>1835</v>
      </c>
      <c r="R574" s="15" t="s">
        <v>65</v>
      </c>
      <c r="S574" s="15" t="s">
        <v>226</v>
      </c>
      <c r="T574" s="15" t="s">
        <v>1836</v>
      </c>
      <c r="U574" s="28">
        <v>257100.0</v>
      </c>
      <c r="V574" s="15">
        <v>2.0</v>
      </c>
      <c r="W574" s="31">
        <v>0.0</v>
      </c>
      <c r="X574" s="28">
        <v>66846.0</v>
      </c>
    </row>
    <row r="575" ht="15.75" customHeight="1">
      <c r="A575" s="15">
        <v>6473.0</v>
      </c>
      <c r="B575" s="15" t="s">
        <v>1837</v>
      </c>
      <c r="C575" s="18">
        <v>41796.0</v>
      </c>
      <c r="D575" s="18">
        <v>41800.0</v>
      </c>
      <c r="E575" s="18">
        <f t="shared" si="1"/>
        <v>41800</v>
      </c>
      <c r="F575" s="15" t="s">
        <v>55</v>
      </c>
      <c r="G575" s="15" t="s">
        <v>1838</v>
      </c>
      <c r="H575" s="15" t="s">
        <v>1839</v>
      </c>
      <c r="I575" s="15" t="s">
        <v>76</v>
      </c>
      <c r="J575" s="15" t="s">
        <v>60</v>
      </c>
      <c r="K575" s="15" t="s">
        <v>19</v>
      </c>
      <c r="L575" s="15" t="str">
        <f t="array" ref="L575">_xlfn.XLOOKUP(M575,reference_province_to_city!$A$2:$A$11,reference_province_to_city!$B$2:$B$11)</f>
        <v>Yogyakarta</v>
      </c>
      <c r="M575" s="15" t="s">
        <v>18</v>
      </c>
      <c r="N575" s="15">
        <v>55111.0</v>
      </c>
      <c r="O575" s="15">
        <f t="array" ref="O575">_xlfn.XLOOKUP(M575,reference_postal_code!$B$2:$B$11,reference_postal_code!$A$2:$A$11)</f>
        <v>55111</v>
      </c>
      <c r="P575" s="15" t="s">
        <v>77</v>
      </c>
      <c r="Q575" s="15" t="s">
        <v>223</v>
      </c>
      <c r="R575" s="15" t="s">
        <v>65</v>
      </c>
      <c r="S575" s="15" t="s">
        <v>79</v>
      </c>
      <c r="T575" s="15" t="s">
        <v>224</v>
      </c>
      <c r="U575" s="28">
        <v>1503600.0</v>
      </c>
      <c r="V575" s="15">
        <v>10.0</v>
      </c>
      <c r="W575" s="31">
        <v>0.2</v>
      </c>
      <c r="X575" s="28">
        <v>507465.0</v>
      </c>
    </row>
    <row r="576" ht="15.75" customHeight="1">
      <c r="A576" s="15">
        <v>6301.0</v>
      </c>
      <c r="B576" s="15" t="s">
        <v>1840</v>
      </c>
      <c r="C576" s="18">
        <v>41796.0</v>
      </c>
      <c r="D576" s="18"/>
      <c r="E576" s="18">
        <f t="shared" si="1"/>
        <v>41799</v>
      </c>
      <c r="F576" s="15" t="s">
        <v>55</v>
      </c>
      <c r="G576" s="15" t="s">
        <v>1841</v>
      </c>
      <c r="H576" s="15" t="s">
        <v>1842</v>
      </c>
      <c r="I576" s="15" t="s">
        <v>59</v>
      </c>
      <c r="J576" s="15" t="s">
        <v>60</v>
      </c>
      <c r="K576" s="15" t="s">
        <v>14</v>
      </c>
      <c r="L576" s="15" t="str">
        <f t="array" ref="L576">_xlfn.XLOOKUP(M576,reference_province_to_city!$A$2:$A$11,reference_province_to_city!$B$2:$B$11)</f>
        <v>Bandung</v>
      </c>
      <c r="M576" s="15" t="s">
        <v>12</v>
      </c>
      <c r="N576" s="15">
        <v>40111.0</v>
      </c>
      <c r="O576" s="15">
        <f t="array" ref="O576">_xlfn.XLOOKUP(M576,reference_postal_code!$B$2:$B$11,reference_postal_code!$A$2:$A$11)</f>
        <v>40111</v>
      </c>
      <c r="P576" s="15" t="s">
        <v>117</v>
      </c>
      <c r="Q576" s="15" t="s">
        <v>1095</v>
      </c>
      <c r="R576" s="15" t="s">
        <v>65</v>
      </c>
      <c r="S576" s="15" t="s">
        <v>83</v>
      </c>
      <c r="T576" s="15" t="s">
        <v>1096</v>
      </c>
      <c r="U576" s="28">
        <v>368820.0</v>
      </c>
      <c r="V576" s="15">
        <v>3.0</v>
      </c>
      <c r="W576" s="31">
        <v>0.8</v>
      </c>
      <c r="X576" s="28">
        <v>-571671.0</v>
      </c>
    </row>
    <row r="577" ht="15.75" customHeight="1">
      <c r="A577" s="15">
        <v>2142.0</v>
      </c>
      <c r="B577" s="15" t="s">
        <v>1829</v>
      </c>
      <c r="C577" s="18">
        <v>41796.0</v>
      </c>
      <c r="D577" s="18">
        <v>41801.0</v>
      </c>
      <c r="E577" s="18">
        <f t="shared" si="1"/>
        <v>41801</v>
      </c>
      <c r="F577" s="15" t="s">
        <v>55</v>
      </c>
      <c r="G577" s="15" t="s">
        <v>1830</v>
      </c>
      <c r="H577" s="15" t="s">
        <v>1831</v>
      </c>
      <c r="I577" s="15" t="s">
        <v>128</v>
      </c>
      <c r="J577" s="15" t="s">
        <v>60</v>
      </c>
      <c r="K577" s="15" t="s">
        <v>19</v>
      </c>
      <c r="L577" s="15" t="str">
        <f t="array" ref="L577">_xlfn.XLOOKUP(M577,reference_province_to_city!$A$2:$A$11,reference_province_to_city!$B$2:$B$11)</f>
        <v>Yogyakarta</v>
      </c>
      <c r="M577" s="15" t="s">
        <v>18</v>
      </c>
      <c r="N577" s="15">
        <v>55111.0</v>
      </c>
      <c r="O577" s="15">
        <f t="array" ref="O577">_xlfn.XLOOKUP(M577,reference_postal_code!$B$2:$B$11,reference_postal_code!$A$2:$A$11)</f>
        <v>55111</v>
      </c>
      <c r="P577" s="15" t="s">
        <v>77</v>
      </c>
      <c r="Q577" s="15" t="s">
        <v>1843</v>
      </c>
      <c r="R577" s="15" t="s">
        <v>106</v>
      </c>
      <c r="S577" s="15" t="s">
        <v>218</v>
      </c>
      <c r="T577" s="15" t="s">
        <v>1844</v>
      </c>
      <c r="U577" s="28">
        <v>1.487646E7</v>
      </c>
      <c r="V577" s="15">
        <v>3.0</v>
      </c>
      <c r="W577" s="31">
        <v>0.4</v>
      </c>
      <c r="X577" s="28">
        <v>-5206761.0</v>
      </c>
    </row>
    <row r="578" ht="15.75" customHeight="1">
      <c r="A578" s="15">
        <v>1746.0</v>
      </c>
      <c r="B578" s="15" t="s">
        <v>1845</v>
      </c>
      <c r="C578" s="18">
        <v>41796.0</v>
      </c>
      <c r="D578" s="18">
        <v>41799.0</v>
      </c>
      <c r="E578" s="18">
        <f t="shared" si="1"/>
        <v>41799</v>
      </c>
      <c r="F578" s="15" t="s">
        <v>125</v>
      </c>
      <c r="G578" s="15" t="s">
        <v>1846</v>
      </c>
      <c r="H578" s="15" t="s">
        <v>1847</v>
      </c>
      <c r="I578" s="15" t="s">
        <v>59</v>
      </c>
      <c r="J578" s="15" t="s">
        <v>60</v>
      </c>
      <c r="L578" s="15" t="str">
        <f t="array" ref="L578">_xlfn.XLOOKUP(M578,reference_province_to_city!$A$2:$A$11,reference_province_to_city!$B$2:$B$11)</f>
        <v>Balikpapan</v>
      </c>
      <c r="M578" s="15" t="s">
        <v>21</v>
      </c>
      <c r="N578" s="15">
        <v>76114.0</v>
      </c>
      <c r="O578" s="15">
        <f t="array" ref="O578">_xlfn.XLOOKUP(M578,reference_postal_code!$B$2:$B$11,reference_postal_code!$A$2:$A$11)</f>
        <v>76114</v>
      </c>
      <c r="P578" s="15" t="s">
        <v>166</v>
      </c>
      <c r="Q578" s="15" t="s">
        <v>1848</v>
      </c>
      <c r="R578" s="15" t="s">
        <v>65</v>
      </c>
      <c r="S578" s="15" t="s">
        <v>93</v>
      </c>
      <c r="T578" s="15" t="s">
        <v>1849</v>
      </c>
      <c r="U578" s="28">
        <v>200400.0</v>
      </c>
      <c r="V578" s="15">
        <v>2.0</v>
      </c>
      <c r="W578" s="31">
        <v>0.0</v>
      </c>
      <c r="X578" s="28">
        <v>74148.0</v>
      </c>
    </row>
    <row r="579" ht="15.75" customHeight="1">
      <c r="A579" s="15">
        <v>6302.0</v>
      </c>
      <c r="B579" s="15" t="s">
        <v>1840</v>
      </c>
      <c r="C579" s="18">
        <v>41796.0</v>
      </c>
      <c r="D579" s="18">
        <v>41802.0</v>
      </c>
      <c r="E579" s="18">
        <f t="shared" si="1"/>
        <v>41802</v>
      </c>
      <c r="F579" s="15" t="s">
        <v>55</v>
      </c>
      <c r="G579" s="15" t="s">
        <v>1841</v>
      </c>
      <c r="H579" s="15" t="s">
        <v>1842</v>
      </c>
      <c r="I579" s="15" t="s">
        <v>59</v>
      </c>
      <c r="J579" s="15" t="s">
        <v>60</v>
      </c>
      <c r="K579" s="15" t="s">
        <v>14</v>
      </c>
      <c r="L579" s="15" t="str">
        <f t="array" ref="L579">_xlfn.XLOOKUP(M579,reference_province_to_city!$A$2:$A$11,reference_province_to_city!$B$2:$B$11)</f>
        <v>Bandung</v>
      </c>
      <c r="M579" s="15" t="s">
        <v>12</v>
      </c>
      <c r="N579" s="15">
        <v>40111.0</v>
      </c>
      <c r="O579" s="15">
        <f t="array" ref="O579">_xlfn.XLOOKUP(M579,reference_postal_code!$B$2:$B$11,reference_postal_code!$A$2:$A$11)</f>
        <v>40111</v>
      </c>
      <c r="P579" s="15" t="s">
        <v>117</v>
      </c>
      <c r="Q579" s="15" t="s">
        <v>1850</v>
      </c>
      <c r="R579" s="15" t="s">
        <v>65</v>
      </c>
      <c r="S579" s="15" t="s">
        <v>173</v>
      </c>
      <c r="T579" s="15" t="s">
        <v>1851</v>
      </c>
      <c r="U579" s="28">
        <v>209760.0</v>
      </c>
      <c r="V579" s="15">
        <v>2.0</v>
      </c>
      <c r="W579" s="31">
        <v>0.2</v>
      </c>
      <c r="X579" s="28">
        <v>70794.0</v>
      </c>
    </row>
    <row r="580" ht="15.75" customHeight="1">
      <c r="A580" s="15">
        <v>4722.0</v>
      </c>
      <c r="B580" s="15" t="s">
        <v>1852</v>
      </c>
      <c r="C580" s="18">
        <v>41797.0</v>
      </c>
      <c r="D580" s="18">
        <v>41801.0</v>
      </c>
      <c r="E580" s="18">
        <f t="shared" si="1"/>
        <v>41801</v>
      </c>
      <c r="F580" s="15" t="s">
        <v>114</v>
      </c>
      <c r="G580" s="15" t="s">
        <v>1853</v>
      </c>
      <c r="H580" s="15" t="s">
        <v>1854</v>
      </c>
      <c r="I580" s="15" t="s">
        <v>59</v>
      </c>
      <c r="J580" s="15" t="s">
        <v>60</v>
      </c>
      <c r="K580" s="15" t="s">
        <v>29</v>
      </c>
      <c r="L580" s="15" t="str">
        <f t="array" ref="L580">_xlfn.XLOOKUP(M580,reference_province_to_city!$A$2:$A$11,reference_province_to_city!$B$2:$B$11)</f>
        <v>Palembang</v>
      </c>
      <c r="M580" s="15" t="s">
        <v>13</v>
      </c>
      <c r="N580" s="15">
        <v>30111.0</v>
      </c>
      <c r="O580" s="15">
        <f t="array" ref="O580">_xlfn.XLOOKUP(M580,reference_postal_code!$B$2:$B$11,reference_postal_code!$A$2:$A$11)</f>
        <v>30111</v>
      </c>
      <c r="P580" s="15" t="s">
        <v>77</v>
      </c>
      <c r="Q580" s="15" t="s">
        <v>1855</v>
      </c>
      <c r="R580" s="15" t="s">
        <v>106</v>
      </c>
      <c r="S580" s="15" t="s">
        <v>218</v>
      </c>
      <c r="T580" s="15" t="s">
        <v>1856</v>
      </c>
      <c r="U580" s="28">
        <v>4034025.0</v>
      </c>
      <c r="V580" s="15">
        <v>3.0</v>
      </c>
      <c r="W580" s="31">
        <v>0.5</v>
      </c>
      <c r="X580" s="28">
        <v>-3146540.0</v>
      </c>
    </row>
    <row r="581" ht="15.75" customHeight="1">
      <c r="A581" s="15">
        <v>394.0</v>
      </c>
      <c r="B581" s="15" t="s">
        <v>1857</v>
      </c>
      <c r="C581" s="18">
        <v>41797.0</v>
      </c>
      <c r="D581" s="18">
        <v>41800.0</v>
      </c>
      <c r="E581" s="18">
        <f t="shared" si="1"/>
        <v>41800</v>
      </c>
      <c r="F581" s="15" t="s">
        <v>114</v>
      </c>
      <c r="G581" s="15" t="s">
        <v>1858</v>
      </c>
      <c r="H581" s="15" t="s">
        <v>1859</v>
      </c>
      <c r="I581" s="15" t="s">
        <v>128</v>
      </c>
      <c r="J581" s="15" t="s">
        <v>60</v>
      </c>
      <c r="K581" s="15" t="s">
        <v>22</v>
      </c>
      <c r="L581" s="15" t="str">
        <f t="array" ref="L581">_xlfn.XLOOKUP(M581,reference_province_to_city!$A$2:$A$11,reference_province_to_city!$B$2:$B$11)</f>
        <v>Surabaya</v>
      </c>
      <c r="M581" s="15" t="s">
        <v>20</v>
      </c>
      <c r="N581" s="15">
        <v>60231.0</v>
      </c>
      <c r="O581" s="15">
        <f t="array" ref="O581">_xlfn.XLOOKUP(M581,reference_postal_code!$B$2:$B$11,reference_postal_code!$A$2:$A$11)</f>
        <v>60231</v>
      </c>
      <c r="P581" s="15" t="s">
        <v>166</v>
      </c>
      <c r="Q581" s="15" t="s">
        <v>1833</v>
      </c>
      <c r="R581" s="15" t="s">
        <v>65</v>
      </c>
      <c r="S581" s="15" t="s">
        <v>83</v>
      </c>
      <c r="T581" s="15" t="s">
        <v>1834</v>
      </c>
      <c r="U581" s="28">
        <v>186930.0</v>
      </c>
      <c r="V581" s="15">
        <v>3.0</v>
      </c>
      <c r="W581" s="31">
        <v>0.8</v>
      </c>
      <c r="X581" s="28">
        <v>-308434.0</v>
      </c>
    </row>
    <row r="582" ht="15.75" customHeight="1">
      <c r="A582" s="15">
        <v>9367.0</v>
      </c>
      <c r="B582" s="15" t="s">
        <v>1860</v>
      </c>
      <c r="C582" s="18">
        <v>41798.0</v>
      </c>
      <c r="D582" s="18">
        <v>41803.0</v>
      </c>
      <c r="E582" s="18">
        <f t="shared" si="1"/>
        <v>41803</v>
      </c>
      <c r="F582" s="15" t="s">
        <v>55</v>
      </c>
      <c r="G582" s="15" t="s">
        <v>1861</v>
      </c>
      <c r="H582" s="15" t="s">
        <v>1862</v>
      </c>
      <c r="I582" s="15" t="s">
        <v>59</v>
      </c>
      <c r="J582" s="15" t="s">
        <v>60</v>
      </c>
      <c r="K582" s="15" t="s">
        <v>22</v>
      </c>
      <c r="L582" s="15" t="str">
        <f t="array" ref="L582">_xlfn.XLOOKUP(M582,reference_province_to_city!$A$2:$A$11,reference_province_to_city!$B$2:$B$11)</f>
        <v>Surabaya</v>
      </c>
      <c r="M582" s="15" t="s">
        <v>20</v>
      </c>
      <c r="N582" s="15">
        <v>60231.0</v>
      </c>
      <c r="O582" s="15">
        <f t="array" ref="O582">_xlfn.XLOOKUP(M582,reference_postal_code!$B$2:$B$11,reference_postal_code!$A$2:$A$11)</f>
        <v>60231</v>
      </c>
      <c r="P582" s="15" t="s">
        <v>166</v>
      </c>
      <c r="Q582" s="15" t="s">
        <v>1718</v>
      </c>
      <c r="R582" s="15" t="s">
        <v>65</v>
      </c>
      <c r="S582" s="15" t="s">
        <v>83</v>
      </c>
      <c r="T582" s="15" t="s">
        <v>1719</v>
      </c>
      <c r="U582" s="28">
        <v>1027200.0</v>
      </c>
      <c r="V582" s="15">
        <v>2.0</v>
      </c>
      <c r="W582" s="31">
        <v>0.2</v>
      </c>
      <c r="X582" s="28">
        <v>385200.0</v>
      </c>
    </row>
    <row r="583" ht="15.75" customHeight="1">
      <c r="A583" s="15">
        <v>9368.0</v>
      </c>
      <c r="B583" s="15" t="s">
        <v>1860</v>
      </c>
      <c r="C583" s="18">
        <v>41798.0</v>
      </c>
      <c r="D583" s="18">
        <v>41803.0</v>
      </c>
      <c r="E583" s="18">
        <f t="shared" si="1"/>
        <v>41803</v>
      </c>
      <c r="F583" s="15" t="s">
        <v>55</v>
      </c>
      <c r="G583" s="15" t="s">
        <v>1861</v>
      </c>
      <c r="H583" s="15" t="s">
        <v>1862</v>
      </c>
      <c r="I583" s="15" t="s">
        <v>59</v>
      </c>
      <c r="J583" s="15" t="s">
        <v>60</v>
      </c>
      <c r="K583" s="15" t="s">
        <v>22</v>
      </c>
      <c r="L583" s="15" t="str">
        <f t="array" ref="L583">_xlfn.XLOOKUP(M583,reference_province_to_city!$A$2:$A$11,reference_province_to_city!$B$2:$B$11)</f>
        <v>Surabaya</v>
      </c>
      <c r="M583" s="15" t="s">
        <v>20</v>
      </c>
      <c r="N583" s="15">
        <v>60231.0</v>
      </c>
      <c r="O583" s="15">
        <f t="array" ref="O583">_xlfn.XLOOKUP(M583,reference_postal_code!$B$2:$B$11,reference_postal_code!$A$2:$A$11)</f>
        <v>60231</v>
      </c>
      <c r="P583" s="15" t="s">
        <v>166</v>
      </c>
      <c r="Q583" s="15" t="s">
        <v>1863</v>
      </c>
      <c r="R583" s="15" t="s">
        <v>65</v>
      </c>
      <c r="S583" s="15" t="s">
        <v>87</v>
      </c>
      <c r="T583" s="15" t="s">
        <v>1864</v>
      </c>
      <c r="U583" s="28">
        <v>2.51532E7</v>
      </c>
      <c r="V583" s="15">
        <v>6.0</v>
      </c>
      <c r="W583" s="31">
        <v>0.0</v>
      </c>
      <c r="X583" s="28">
        <v>1257660.0</v>
      </c>
    </row>
    <row r="584" ht="15.75" customHeight="1">
      <c r="A584" s="15">
        <v>2750.0</v>
      </c>
      <c r="B584" s="15" t="s">
        <v>1865</v>
      </c>
      <c r="C584" s="18">
        <v>41798.0</v>
      </c>
      <c r="D584" s="18">
        <v>41804.0</v>
      </c>
      <c r="E584" s="18">
        <f t="shared" si="1"/>
        <v>41804</v>
      </c>
      <c r="F584" s="15" t="s">
        <v>55</v>
      </c>
      <c r="G584" s="15" t="s">
        <v>1866</v>
      </c>
      <c r="H584" s="15" t="s">
        <v>1867</v>
      </c>
      <c r="I584" s="15" t="s">
        <v>59</v>
      </c>
      <c r="J584" s="15" t="s">
        <v>60</v>
      </c>
      <c r="K584" s="15" t="s">
        <v>29</v>
      </c>
      <c r="L584" s="15" t="str">
        <f t="array" ref="L584">_xlfn.XLOOKUP(M584,reference_province_to_city!$A$2:$A$11,reference_province_to_city!$B$2:$B$11)</f>
        <v>Palembang</v>
      </c>
      <c r="M584" s="15" t="s">
        <v>13</v>
      </c>
      <c r="N584" s="15">
        <v>30111.0</v>
      </c>
      <c r="O584" s="15">
        <f t="array" ref="O584">_xlfn.XLOOKUP(M584,reference_postal_code!$B$2:$B$11,reference_postal_code!$A$2:$A$11)</f>
        <v>30111</v>
      </c>
      <c r="P584" s="15" t="s">
        <v>77</v>
      </c>
      <c r="Q584" s="15" t="s">
        <v>1868</v>
      </c>
      <c r="R584" s="15" t="s">
        <v>106</v>
      </c>
      <c r="S584" s="15" t="s">
        <v>107</v>
      </c>
      <c r="T584" s="15" t="s">
        <v>1869</v>
      </c>
      <c r="U584" s="28">
        <v>8783280.0</v>
      </c>
      <c r="V584" s="15">
        <v>3.0</v>
      </c>
      <c r="W584" s="31">
        <v>0.2</v>
      </c>
      <c r="X584" s="28">
        <v>1097910.0</v>
      </c>
    </row>
    <row r="585" ht="15.75" customHeight="1">
      <c r="A585" s="15">
        <v>3842.0</v>
      </c>
      <c r="B585" s="15" t="s">
        <v>1870</v>
      </c>
      <c r="C585" s="18">
        <v>41798.0</v>
      </c>
      <c r="D585" s="18">
        <v>41802.0</v>
      </c>
      <c r="E585" s="18">
        <f t="shared" si="1"/>
        <v>41802</v>
      </c>
      <c r="F585" s="15" t="s">
        <v>55</v>
      </c>
      <c r="G585" s="15" t="s">
        <v>1016</v>
      </c>
      <c r="H585" s="15" t="s">
        <v>1017</v>
      </c>
      <c r="I585" s="15" t="s">
        <v>128</v>
      </c>
      <c r="J585" s="15" t="s">
        <v>60</v>
      </c>
      <c r="K585" s="15" t="s">
        <v>22</v>
      </c>
      <c r="L585" s="15" t="str">
        <f t="array" ref="L585">_xlfn.XLOOKUP(M585,reference_province_to_city!$A$2:$A$11,reference_province_to_city!$B$2:$B$11)</f>
        <v>Surabaya</v>
      </c>
      <c r="M585" s="15" t="s">
        <v>20</v>
      </c>
      <c r="N585" s="15">
        <v>60231.0</v>
      </c>
      <c r="O585" s="15">
        <f t="array" ref="O585">_xlfn.XLOOKUP(M585,reference_postal_code!$B$2:$B$11,reference_postal_code!$A$2:$A$11)</f>
        <v>60231</v>
      </c>
      <c r="P585" s="15" t="s">
        <v>166</v>
      </c>
      <c r="Q585" s="15" t="s">
        <v>1871</v>
      </c>
      <c r="R585" s="15" t="s">
        <v>106</v>
      </c>
      <c r="S585" s="15" t="s">
        <v>107</v>
      </c>
      <c r="T585" s="15" t="s">
        <v>1872</v>
      </c>
      <c r="U585" s="28">
        <v>2555280.0</v>
      </c>
      <c r="V585" s="15">
        <v>3.0</v>
      </c>
      <c r="W585" s="31">
        <v>0.2</v>
      </c>
      <c r="X585" s="28">
        <v>159705.0</v>
      </c>
    </row>
    <row r="586" ht="15.75" customHeight="1">
      <c r="A586" s="15">
        <v>490.0</v>
      </c>
      <c r="B586" s="15" t="s">
        <v>1873</v>
      </c>
      <c r="C586" s="18">
        <v>41799.0</v>
      </c>
      <c r="D586" s="18">
        <v>41803.0</v>
      </c>
      <c r="E586" s="18">
        <f t="shared" si="1"/>
        <v>41803</v>
      </c>
      <c r="F586" s="15" t="s">
        <v>114</v>
      </c>
      <c r="G586" s="15" t="s">
        <v>1874</v>
      </c>
      <c r="H586" s="15" t="s">
        <v>1875</v>
      </c>
      <c r="I586" s="15" t="s">
        <v>76</v>
      </c>
      <c r="J586" s="15" t="s">
        <v>60</v>
      </c>
      <c r="K586" s="15" t="s">
        <v>33</v>
      </c>
      <c r="L586" s="15" t="str">
        <f t="array" ref="L586">_xlfn.XLOOKUP(M586,reference_province_to_city!$A$2:$A$11,reference_province_to_city!$B$2:$B$11)</f>
        <v>Makassar</v>
      </c>
      <c r="M586" s="15" t="s">
        <v>25</v>
      </c>
      <c r="N586" s="15">
        <v>90111.0</v>
      </c>
      <c r="O586" s="15">
        <f t="array" ref="O586">_xlfn.XLOOKUP(M586,reference_postal_code!$B$2:$B$11,reference_postal_code!$A$2:$A$11)</f>
        <v>90111</v>
      </c>
      <c r="P586" s="15" t="s">
        <v>63</v>
      </c>
      <c r="Q586" s="15" t="s">
        <v>1876</v>
      </c>
      <c r="R586" s="15" t="s">
        <v>110</v>
      </c>
      <c r="S586" s="15" t="s">
        <v>149</v>
      </c>
      <c r="T586" s="15" t="s">
        <v>1877</v>
      </c>
      <c r="U586" s="28">
        <v>959760.0</v>
      </c>
      <c r="V586" s="15">
        <v>2.0</v>
      </c>
      <c r="W586" s="31">
        <v>0.2</v>
      </c>
      <c r="X586" s="28">
        <v>155961.0</v>
      </c>
    </row>
    <row r="587" ht="15.75" customHeight="1">
      <c r="A587" s="15">
        <v>8.0</v>
      </c>
      <c r="B587" s="15" t="s">
        <v>1878</v>
      </c>
      <c r="C587" s="18">
        <v>41799.0</v>
      </c>
      <c r="D587" s="18">
        <v>41804.0</v>
      </c>
      <c r="E587" s="18">
        <f t="shared" si="1"/>
        <v>41804</v>
      </c>
      <c r="F587" s="15" t="s">
        <v>55</v>
      </c>
      <c r="G587" s="15" t="s">
        <v>1879</v>
      </c>
      <c r="H587" s="15" t="s">
        <v>1880</v>
      </c>
      <c r="I587" s="15" t="s">
        <v>59</v>
      </c>
      <c r="J587" s="15" t="s">
        <v>60</v>
      </c>
      <c r="K587" s="15" t="s">
        <v>28</v>
      </c>
      <c r="L587" s="15" t="str">
        <f t="array" ref="L587">_xlfn.XLOOKUP(M587,reference_province_to_city!$A$2:$A$11,reference_province_to_city!$B$2:$B$11)</f>
        <v>Medan</v>
      </c>
      <c r="M587" s="15" t="s">
        <v>11</v>
      </c>
      <c r="N587" s="15">
        <v>20111.0</v>
      </c>
      <c r="O587" s="15">
        <f t="array" ref="O587">_xlfn.XLOOKUP(M587,reference_postal_code!$B$2:$B$11,reference_postal_code!$A$2:$A$11)</f>
        <v>20111</v>
      </c>
      <c r="P587" s="15" t="s">
        <v>77</v>
      </c>
      <c r="Q587" s="15" t="s">
        <v>1881</v>
      </c>
      <c r="R587" s="15" t="s">
        <v>110</v>
      </c>
      <c r="S587" s="15" t="s">
        <v>111</v>
      </c>
      <c r="T587" s="15" t="s">
        <v>1882</v>
      </c>
      <c r="U587" s="28">
        <v>1.360728E7</v>
      </c>
      <c r="V587" s="15">
        <v>6.0</v>
      </c>
      <c r="W587" s="31">
        <v>0.2</v>
      </c>
      <c r="X587" s="28">
        <v>1360728.0</v>
      </c>
    </row>
    <row r="588" ht="15.75" customHeight="1">
      <c r="A588" s="15">
        <v>9.0</v>
      </c>
      <c r="B588" s="15" t="s">
        <v>1878</v>
      </c>
      <c r="C588" s="18">
        <v>41799.0</v>
      </c>
      <c r="D588" s="18">
        <v>41804.0</v>
      </c>
      <c r="E588" s="18">
        <f t="shared" si="1"/>
        <v>41804</v>
      </c>
      <c r="F588" s="15" t="s">
        <v>55</v>
      </c>
      <c r="G588" s="15" t="s">
        <v>1879</v>
      </c>
      <c r="H588" s="15" t="s">
        <v>1880</v>
      </c>
      <c r="I588" s="15" t="s">
        <v>59</v>
      </c>
      <c r="J588" s="15" t="s">
        <v>60</v>
      </c>
      <c r="K588" s="15" t="s">
        <v>28</v>
      </c>
      <c r="L588" s="15" t="str">
        <f t="array" ref="L588">_xlfn.XLOOKUP(M588,reference_province_to_city!$A$2:$A$11,reference_province_to_city!$B$2:$B$11)</f>
        <v>Medan</v>
      </c>
      <c r="M588" s="15" t="s">
        <v>11</v>
      </c>
      <c r="N588" s="15">
        <v>20111.0</v>
      </c>
      <c r="O588" s="15">
        <f t="array" ref="O588">_xlfn.XLOOKUP(M588,reference_postal_code!$B$2:$B$11,reference_postal_code!$A$2:$A$11)</f>
        <v>20111</v>
      </c>
      <c r="P588" s="15" t="s">
        <v>77</v>
      </c>
      <c r="Q588" s="15" t="s">
        <v>1883</v>
      </c>
      <c r="R588" s="15" t="s">
        <v>65</v>
      </c>
      <c r="S588" s="15" t="s">
        <v>83</v>
      </c>
      <c r="T588" s="15" t="s">
        <v>1884</v>
      </c>
      <c r="U588" s="28">
        <v>277560.0</v>
      </c>
      <c r="V588" s="15">
        <v>3.0</v>
      </c>
      <c r="W588" s="31">
        <v>0.2</v>
      </c>
      <c r="X588" s="28">
        <v>86738.0</v>
      </c>
    </row>
    <row r="589" ht="15.75" customHeight="1">
      <c r="A589" s="15">
        <v>4955.0</v>
      </c>
      <c r="B589" s="15" t="s">
        <v>1885</v>
      </c>
      <c r="C589" s="18">
        <v>41799.0</v>
      </c>
      <c r="D589" s="18">
        <v>41803.0</v>
      </c>
      <c r="E589" s="18">
        <f t="shared" si="1"/>
        <v>41803</v>
      </c>
      <c r="F589" s="15" t="s">
        <v>114</v>
      </c>
      <c r="G589" s="15" t="s">
        <v>823</v>
      </c>
      <c r="H589" s="15" t="s">
        <v>824</v>
      </c>
      <c r="I589" s="15" t="s">
        <v>128</v>
      </c>
      <c r="J589" s="15" t="s">
        <v>60</v>
      </c>
      <c r="K589" s="15" t="s">
        <v>14</v>
      </c>
      <c r="L589" s="15" t="str">
        <f t="array" ref="L589">_xlfn.XLOOKUP(M589,reference_province_to_city!$A$2:$A$11,reference_province_to_city!$B$2:$B$11)</f>
        <v>Bandung</v>
      </c>
      <c r="M589" s="15" t="s">
        <v>12</v>
      </c>
      <c r="N589" s="15">
        <v>40111.0</v>
      </c>
      <c r="O589" s="15">
        <f t="array" ref="O589">_xlfn.XLOOKUP(M589,reference_postal_code!$B$2:$B$11,reference_postal_code!$A$2:$A$11)</f>
        <v>40111</v>
      </c>
      <c r="P589" s="15" t="s">
        <v>117</v>
      </c>
      <c r="Q589" s="15" t="s">
        <v>1886</v>
      </c>
      <c r="R589" s="15" t="s">
        <v>65</v>
      </c>
      <c r="S589" s="15" t="s">
        <v>93</v>
      </c>
      <c r="T589" s="15" t="s">
        <v>1887</v>
      </c>
      <c r="U589" s="28">
        <v>270900.0</v>
      </c>
      <c r="V589" s="15">
        <v>7.0</v>
      </c>
      <c r="W589" s="31">
        <v>0.0</v>
      </c>
      <c r="X589" s="28">
        <v>70434.0</v>
      </c>
    </row>
    <row r="590" ht="15.75" customHeight="1">
      <c r="A590" s="15">
        <v>1812.0</v>
      </c>
      <c r="B590" s="15" t="s">
        <v>1888</v>
      </c>
      <c r="C590" s="18">
        <v>41799.0</v>
      </c>
      <c r="D590" s="18">
        <v>41801.0</v>
      </c>
      <c r="E590" s="18">
        <f t="shared" si="1"/>
        <v>41801</v>
      </c>
      <c r="F590" s="15" t="s">
        <v>114</v>
      </c>
      <c r="G590" s="15" t="s">
        <v>1889</v>
      </c>
      <c r="H590" s="15" t="s">
        <v>1890</v>
      </c>
      <c r="I590" s="15" t="s">
        <v>59</v>
      </c>
      <c r="J590" s="15" t="s">
        <v>60</v>
      </c>
      <c r="K590" s="15" t="s">
        <v>28</v>
      </c>
      <c r="L590" s="15" t="str">
        <f t="array" ref="L590">_xlfn.XLOOKUP(M590,reference_province_to_city!$A$2:$A$11,reference_province_to_city!$B$2:$B$11)</f>
        <v>Medan</v>
      </c>
      <c r="M590" s="15" t="s">
        <v>11</v>
      </c>
      <c r="N590" s="15">
        <v>20111.0</v>
      </c>
      <c r="O590" s="15">
        <f t="array" ref="O590">_xlfn.XLOOKUP(M590,reference_postal_code!$B$2:$B$11,reference_postal_code!$A$2:$A$11)</f>
        <v>20111</v>
      </c>
      <c r="P590" s="15" t="s">
        <v>77</v>
      </c>
      <c r="Q590" s="15" t="s">
        <v>1891</v>
      </c>
      <c r="R590" s="15" t="s">
        <v>106</v>
      </c>
      <c r="S590" s="15" t="s">
        <v>218</v>
      </c>
      <c r="T590" s="15" t="s">
        <v>1892</v>
      </c>
      <c r="U590" s="28">
        <v>2.16195E7</v>
      </c>
      <c r="V590" s="15">
        <v>7.0</v>
      </c>
      <c r="W590" s="31">
        <v>0.0</v>
      </c>
      <c r="X590" s="28">
        <v>3675315.0</v>
      </c>
    </row>
    <row r="591" ht="15.75" customHeight="1">
      <c r="A591" s="15">
        <v>6.0</v>
      </c>
      <c r="B591" s="15" t="s">
        <v>1878</v>
      </c>
      <c r="C591" s="18">
        <v>41799.0</v>
      </c>
      <c r="D591" s="18">
        <v>41804.0</v>
      </c>
      <c r="E591" s="18">
        <f t="shared" si="1"/>
        <v>41804</v>
      </c>
      <c r="F591" s="15" t="s">
        <v>55</v>
      </c>
      <c r="G591" s="15" t="s">
        <v>1879</v>
      </c>
      <c r="H591" s="15" t="s">
        <v>1880</v>
      </c>
      <c r="I591" s="15" t="s">
        <v>59</v>
      </c>
      <c r="J591" s="15" t="s">
        <v>60</v>
      </c>
      <c r="K591" s="15" t="s">
        <v>28</v>
      </c>
      <c r="L591" s="15" t="str">
        <f t="array" ref="L591">_xlfn.XLOOKUP(M591,reference_province_to_city!$A$2:$A$11,reference_province_to_city!$B$2:$B$11)</f>
        <v>Medan</v>
      </c>
      <c r="M591" s="15" t="s">
        <v>11</v>
      </c>
      <c r="N591" s="15">
        <v>20111.0</v>
      </c>
      <c r="O591" s="15">
        <f t="array" ref="O591">_xlfn.XLOOKUP(M591,reference_postal_code!$B$2:$B$11,reference_postal_code!$A$2:$A$11)</f>
        <v>20111</v>
      </c>
      <c r="P591" s="15" t="s">
        <v>77</v>
      </c>
      <c r="Q591" s="15" t="s">
        <v>1893</v>
      </c>
      <c r="R591" s="15" t="s">
        <v>106</v>
      </c>
      <c r="S591" s="15" t="s">
        <v>139</v>
      </c>
      <c r="T591" s="15" t="s">
        <v>1894</v>
      </c>
      <c r="U591" s="28">
        <v>732900.0</v>
      </c>
      <c r="V591" s="15">
        <v>7.0</v>
      </c>
      <c r="W591" s="31">
        <v>0.0</v>
      </c>
      <c r="X591" s="28">
        <v>212541.0</v>
      </c>
    </row>
    <row r="592" ht="15.75" customHeight="1">
      <c r="A592" s="15">
        <v>4956.0</v>
      </c>
      <c r="B592" s="15" t="s">
        <v>1885</v>
      </c>
      <c r="C592" s="18">
        <v>41799.0</v>
      </c>
      <c r="D592" s="18"/>
      <c r="E592" s="18">
        <f t="shared" si="1"/>
        <v>41802</v>
      </c>
      <c r="F592" s="15" t="s">
        <v>114</v>
      </c>
      <c r="G592" s="15" t="s">
        <v>823</v>
      </c>
      <c r="H592" s="15" t="s">
        <v>824</v>
      </c>
      <c r="I592" s="15" t="s">
        <v>128</v>
      </c>
      <c r="J592" s="15" t="s">
        <v>60</v>
      </c>
      <c r="K592" s="15" t="s">
        <v>14</v>
      </c>
      <c r="L592" s="15" t="str">
        <f t="array" ref="L592">_xlfn.XLOOKUP(M592,reference_province_to_city!$A$2:$A$11,reference_province_to_city!$B$2:$B$11)</f>
        <v>Bandung</v>
      </c>
      <c r="M592" s="15" t="s">
        <v>12</v>
      </c>
      <c r="N592" s="15">
        <v>40111.0</v>
      </c>
      <c r="O592" s="15">
        <f t="array" ref="O592">_xlfn.XLOOKUP(M592,reference_postal_code!$B$2:$B$11,reference_postal_code!$A$2:$A$11)</f>
        <v>40111</v>
      </c>
      <c r="P592" s="15" t="s">
        <v>117</v>
      </c>
      <c r="Q592" s="15" t="s">
        <v>718</v>
      </c>
      <c r="R592" s="15" t="s">
        <v>65</v>
      </c>
      <c r="S592" s="15" t="s">
        <v>66</v>
      </c>
      <c r="T592" s="15" t="s">
        <v>719</v>
      </c>
      <c r="U592" s="28">
        <v>1187100.0</v>
      </c>
      <c r="V592" s="15">
        <v>3.0</v>
      </c>
      <c r="W592" s="31">
        <v>0.0</v>
      </c>
      <c r="X592" s="28">
        <v>546066.0</v>
      </c>
    </row>
    <row r="593" ht="15.75" customHeight="1">
      <c r="A593" s="15">
        <v>491.0</v>
      </c>
      <c r="B593" s="15" t="s">
        <v>1873</v>
      </c>
      <c r="C593" s="18">
        <v>41799.0</v>
      </c>
      <c r="D593" s="18">
        <v>41803.0</v>
      </c>
      <c r="E593" s="18">
        <f t="shared" si="1"/>
        <v>41803</v>
      </c>
      <c r="F593" s="15" t="s">
        <v>114</v>
      </c>
      <c r="G593" s="15" t="s">
        <v>1874</v>
      </c>
      <c r="H593" s="15" t="s">
        <v>1875</v>
      </c>
      <c r="I593" s="15" t="s">
        <v>76</v>
      </c>
      <c r="J593" s="15" t="s">
        <v>60</v>
      </c>
      <c r="K593" s="15" t="s">
        <v>33</v>
      </c>
      <c r="L593" s="15" t="str">
        <f t="array" ref="L593">_xlfn.XLOOKUP(M593,reference_province_to_city!$A$2:$A$11,reference_province_to_city!$B$2:$B$11)</f>
        <v>Makassar</v>
      </c>
      <c r="M593" s="15" t="s">
        <v>25</v>
      </c>
      <c r="N593" s="15">
        <v>90111.0</v>
      </c>
      <c r="O593" s="15">
        <f t="array" ref="O593">_xlfn.XLOOKUP(M593,reference_postal_code!$B$2:$B$11,reference_postal_code!$A$2:$A$11)</f>
        <v>90111</v>
      </c>
      <c r="P593" s="15" t="s">
        <v>63</v>
      </c>
      <c r="Q593" s="15" t="s">
        <v>1895</v>
      </c>
      <c r="R593" s="15" t="s">
        <v>65</v>
      </c>
      <c r="S593" s="15" t="s">
        <v>93</v>
      </c>
      <c r="T593" s="15" t="s">
        <v>1896</v>
      </c>
      <c r="U593" s="28">
        <v>1055520.0</v>
      </c>
      <c r="V593" s="15">
        <v>2.0</v>
      </c>
      <c r="W593" s="31">
        <v>0.2</v>
      </c>
      <c r="X593" s="28">
        <v>92358.0</v>
      </c>
    </row>
    <row r="594" ht="15.75" customHeight="1">
      <c r="A594" s="15">
        <v>12.0</v>
      </c>
      <c r="B594" s="15" t="s">
        <v>1878</v>
      </c>
      <c r="C594" s="18">
        <v>41799.0</v>
      </c>
      <c r="D594" s="18">
        <v>41804.0</v>
      </c>
      <c r="E594" s="18">
        <f t="shared" si="1"/>
        <v>41804</v>
      </c>
      <c r="F594" s="15" t="s">
        <v>55</v>
      </c>
      <c r="G594" s="15" t="s">
        <v>1879</v>
      </c>
      <c r="H594" s="15" t="s">
        <v>1880</v>
      </c>
      <c r="I594" s="15" t="s">
        <v>59</v>
      </c>
      <c r="J594" s="15" t="s">
        <v>60</v>
      </c>
      <c r="K594" s="15" t="s">
        <v>28</v>
      </c>
      <c r="L594" s="15" t="str">
        <f t="array" ref="L594">_xlfn.XLOOKUP(M594,reference_province_to_city!$A$2:$A$11,reference_province_to_city!$B$2:$B$11)</f>
        <v>Medan</v>
      </c>
      <c r="M594" s="15" t="s">
        <v>11</v>
      </c>
      <c r="N594" s="15">
        <v>20111.0</v>
      </c>
      <c r="O594" s="15">
        <f t="array" ref="O594">_xlfn.XLOOKUP(M594,reference_postal_code!$B$2:$B$11,reference_postal_code!$A$2:$A$11)</f>
        <v>20111</v>
      </c>
      <c r="P594" s="15" t="s">
        <v>77</v>
      </c>
      <c r="Q594" s="15" t="s">
        <v>1897</v>
      </c>
      <c r="R594" s="15" t="s">
        <v>110</v>
      </c>
      <c r="S594" s="15" t="s">
        <v>111</v>
      </c>
      <c r="T594" s="15" t="s">
        <v>1898</v>
      </c>
      <c r="U594" s="28">
        <v>1.367136E7</v>
      </c>
      <c r="V594" s="15">
        <v>4.0</v>
      </c>
      <c r="W594" s="31">
        <v>0.2</v>
      </c>
      <c r="X594" s="28">
        <v>1025352.0</v>
      </c>
    </row>
    <row r="595" ht="15.75" customHeight="1">
      <c r="A595" s="15">
        <v>11.0</v>
      </c>
      <c r="B595" s="15" t="s">
        <v>1878</v>
      </c>
      <c r="C595" s="18">
        <v>41799.0</v>
      </c>
      <c r="D595" s="18">
        <v>41804.0</v>
      </c>
      <c r="E595" s="18">
        <f t="shared" si="1"/>
        <v>41804</v>
      </c>
      <c r="F595" s="15" t="s">
        <v>55</v>
      </c>
      <c r="G595" s="15" t="s">
        <v>1879</v>
      </c>
      <c r="H595" s="15" t="s">
        <v>1880</v>
      </c>
      <c r="I595" s="15" t="s">
        <v>59</v>
      </c>
      <c r="J595" s="15" t="s">
        <v>60</v>
      </c>
      <c r="K595" s="15" t="s">
        <v>28</v>
      </c>
      <c r="L595" s="15" t="str">
        <f t="array" ref="L595">_xlfn.XLOOKUP(M595,reference_province_to_city!$A$2:$A$11,reference_province_to_city!$B$2:$B$11)</f>
        <v>Medan</v>
      </c>
      <c r="M595" s="15" t="s">
        <v>11</v>
      </c>
      <c r="N595" s="15">
        <v>20111.0</v>
      </c>
      <c r="O595" s="15">
        <f t="array" ref="O595">_xlfn.XLOOKUP(M595,reference_postal_code!$B$2:$B$11,reference_postal_code!$A$2:$A$11)</f>
        <v>20111</v>
      </c>
      <c r="P595" s="15" t="s">
        <v>77</v>
      </c>
      <c r="Q595" s="15" t="s">
        <v>1746</v>
      </c>
      <c r="R595" s="15" t="s">
        <v>106</v>
      </c>
      <c r="S595" s="15" t="s">
        <v>218</v>
      </c>
      <c r="T595" s="15" t="s">
        <v>1747</v>
      </c>
      <c r="U595" s="28">
        <v>2.559276E7</v>
      </c>
      <c r="V595" s="15">
        <v>9.0</v>
      </c>
      <c r="W595" s="31">
        <v>0.2</v>
      </c>
      <c r="X595" s="28">
        <v>1279638.0</v>
      </c>
    </row>
    <row r="596" ht="15.75" customHeight="1">
      <c r="A596" s="15">
        <v>10.0</v>
      </c>
      <c r="B596" s="15" t="s">
        <v>1878</v>
      </c>
      <c r="C596" s="18">
        <v>41799.0</v>
      </c>
      <c r="D596" s="18">
        <v>41804.0</v>
      </c>
      <c r="E596" s="18">
        <f t="shared" si="1"/>
        <v>41804</v>
      </c>
      <c r="F596" s="15" t="s">
        <v>55</v>
      </c>
      <c r="G596" s="15" t="s">
        <v>1879</v>
      </c>
      <c r="H596" s="15" t="s">
        <v>1880</v>
      </c>
      <c r="I596" s="15" t="s">
        <v>59</v>
      </c>
      <c r="J596" s="15" t="s">
        <v>60</v>
      </c>
      <c r="K596" s="15" t="s">
        <v>28</v>
      </c>
      <c r="L596" s="15" t="str">
        <f t="array" ref="L596">_xlfn.XLOOKUP(M596,reference_province_to_city!$A$2:$A$11,reference_province_to_city!$B$2:$B$11)</f>
        <v>Medan</v>
      </c>
      <c r="M596" s="15" t="s">
        <v>11</v>
      </c>
      <c r="N596" s="15">
        <v>20111.0</v>
      </c>
      <c r="O596" s="15">
        <f t="array" ref="O596">_xlfn.XLOOKUP(M596,reference_postal_code!$B$2:$B$11,reference_postal_code!$A$2:$A$11)</f>
        <v>20111</v>
      </c>
      <c r="P596" s="15" t="s">
        <v>77</v>
      </c>
      <c r="Q596" s="15" t="s">
        <v>1899</v>
      </c>
      <c r="R596" s="15" t="s">
        <v>65</v>
      </c>
      <c r="S596" s="15" t="s">
        <v>222</v>
      </c>
      <c r="T596" s="15" t="s">
        <v>1900</v>
      </c>
      <c r="U596" s="28">
        <v>1723500.0</v>
      </c>
      <c r="V596" s="15">
        <v>5.0</v>
      </c>
      <c r="W596" s="31">
        <v>0.0</v>
      </c>
      <c r="X596" s="28">
        <v>517050.0</v>
      </c>
    </row>
    <row r="597" ht="15.75" customHeight="1">
      <c r="A597" s="15">
        <v>861.0</v>
      </c>
      <c r="B597" s="15" t="s">
        <v>1901</v>
      </c>
      <c r="C597" s="18">
        <v>41799.0</v>
      </c>
      <c r="D597" s="18">
        <v>41806.0</v>
      </c>
      <c r="E597" s="18">
        <f t="shared" si="1"/>
        <v>41806</v>
      </c>
      <c r="F597" s="15" t="s">
        <v>55</v>
      </c>
      <c r="G597" s="15" t="s">
        <v>1902</v>
      </c>
      <c r="H597" s="15" t="s">
        <v>1903</v>
      </c>
      <c r="I597" s="15" t="s">
        <v>59</v>
      </c>
      <c r="J597" s="15" t="s">
        <v>60</v>
      </c>
      <c r="K597" s="15" t="s">
        <v>10</v>
      </c>
      <c r="L597" s="15" t="str">
        <f t="array" ref="L597">_xlfn.XLOOKUP(M597,reference_province_to_city!$A$2:$A$11,reference_province_to_city!$B$2:$B$11)</f>
        <v>Jakarta</v>
      </c>
      <c r="M597" s="15" t="s">
        <v>7</v>
      </c>
      <c r="N597" s="15">
        <v>10110.0</v>
      </c>
      <c r="O597" s="15">
        <f t="array" ref="O597">_xlfn.XLOOKUP(M597,reference_postal_code!$B$2:$B$11,reference_postal_code!$A$2:$A$11)</f>
        <v>10110</v>
      </c>
      <c r="P597" s="15" t="s">
        <v>117</v>
      </c>
      <c r="Q597" s="15" t="s">
        <v>1904</v>
      </c>
      <c r="R597" s="15" t="s">
        <v>65</v>
      </c>
      <c r="S597" s="15" t="s">
        <v>226</v>
      </c>
      <c r="T597" s="15" t="s">
        <v>1905</v>
      </c>
      <c r="U597" s="28">
        <v>110400.0</v>
      </c>
      <c r="V597" s="15">
        <v>2.0</v>
      </c>
      <c r="W597" s="31">
        <v>0.0</v>
      </c>
      <c r="X597" s="28">
        <v>2208.0</v>
      </c>
    </row>
    <row r="598" ht="15.75" customHeight="1">
      <c r="A598" s="15">
        <v>862.0</v>
      </c>
      <c r="B598" s="15" t="s">
        <v>1901</v>
      </c>
      <c r="C598" s="18">
        <v>41799.0</v>
      </c>
      <c r="D598" s="18">
        <v>41806.0</v>
      </c>
      <c r="E598" s="18">
        <f t="shared" si="1"/>
        <v>41806</v>
      </c>
      <c r="F598" s="15" t="s">
        <v>55</v>
      </c>
      <c r="G598" s="15" t="s">
        <v>1902</v>
      </c>
      <c r="H598" s="15" t="s">
        <v>1903</v>
      </c>
      <c r="I598" s="15" t="s">
        <v>59</v>
      </c>
      <c r="J598" s="15" t="s">
        <v>60</v>
      </c>
      <c r="K598" s="15" t="s">
        <v>10</v>
      </c>
      <c r="L598" s="15" t="str">
        <f t="array" ref="L598">_xlfn.XLOOKUP(M598,reference_province_to_city!$A$2:$A$11,reference_province_to_city!$B$2:$B$11)</f>
        <v>Jakarta</v>
      </c>
      <c r="M598" s="15" t="s">
        <v>7</v>
      </c>
      <c r="N598" s="15">
        <v>10110.0</v>
      </c>
      <c r="O598" s="15">
        <f t="array" ref="O598">_xlfn.XLOOKUP(M598,reference_postal_code!$B$2:$B$11,reference_postal_code!$A$2:$A$11)</f>
        <v>10110</v>
      </c>
      <c r="P598" s="15" t="s">
        <v>117</v>
      </c>
      <c r="Q598" s="15" t="s">
        <v>1906</v>
      </c>
      <c r="R598" s="15" t="s">
        <v>65</v>
      </c>
      <c r="S598" s="15" t="s">
        <v>93</v>
      </c>
      <c r="T598" s="15" t="s">
        <v>1907</v>
      </c>
      <c r="U598" s="28">
        <v>346500.0</v>
      </c>
      <c r="V598" s="15">
        <v>2.0</v>
      </c>
      <c r="W598" s="31">
        <v>0.0</v>
      </c>
      <c r="X598" s="28">
        <v>159390.0</v>
      </c>
    </row>
    <row r="599" ht="15.75" customHeight="1">
      <c r="A599" s="15">
        <v>7.0</v>
      </c>
      <c r="B599" s="15" t="s">
        <v>1878</v>
      </c>
      <c r="C599" s="18">
        <v>41799.0</v>
      </c>
      <c r="D599" s="18">
        <v>41804.0</v>
      </c>
      <c r="E599" s="18">
        <f t="shared" si="1"/>
        <v>41804</v>
      </c>
      <c r="F599" s="15" t="s">
        <v>55</v>
      </c>
      <c r="G599" s="15" t="s">
        <v>1879</v>
      </c>
      <c r="H599" s="15" t="s">
        <v>1880</v>
      </c>
      <c r="I599" s="15" t="s">
        <v>59</v>
      </c>
      <c r="J599" s="15" t="s">
        <v>60</v>
      </c>
      <c r="K599" s="15" t="s">
        <v>28</v>
      </c>
      <c r="L599" s="15" t="str">
        <f t="array" ref="L599">_xlfn.XLOOKUP(M599,reference_province_to_city!$A$2:$A$11,reference_province_to_city!$B$2:$B$11)</f>
        <v>Medan</v>
      </c>
      <c r="M599" s="15" t="s">
        <v>11</v>
      </c>
      <c r="N599" s="15">
        <v>20111.0</v>
      </c>
      <c r="O599" s="15">
        <f t="array" ref="O599">_xlfn.XLOOKUP(M599,reference_postal_code!$B$2:$B$11,reference_postal_code!$A$2:$A$11)</f>
        <v>20111</v>
      </c>
      <c r="P599" s="15" t="s">
        <v>77</v>
      </c>
      <c r="Q599" s="15" t="s">
        <v>1908</v>
      </c>
      <c r="R599" s="15" t="s">
        <v>65</v>
      </c>
      <c r="S599" s="15" t="s">
        <v>93</v>
      </c>
      <c r="T599" s="15" t="s">
        <v>1909</v>
      </c>
      <c r="U599" s="28">
        <v>109200.0</v>
      </c>
      <c r="V599" s="15">
        <v>4.0</v>
      </c>
      <c r="W599" s="31">
        <v>0.0</v>
      </c>
      <c r="X599" s="28">
        <v>29484.0</v>
      </c>
    </row>
    <row r="600" ht="15.75" customHeight="1">
      <c r="A600" s="15">
        <v>4957.0</v>
      </c>
      <c r="B600" s="15" t="s">
        <v>1885</v>
      </c>
      <c r="C600" s="18">
        <v>41799.0</v>
      </c>
      <c r="D600" s="18">
        <v>41803.0</v>
      </c>
      <c r="E600" s="18">
        <f t="shared" si="1"/>
        <v>41803</v>
      </c>
      <c r="F600" s="15" t="s">
        <v>114</v>
      </c>
      <c r="G600" s="15" t="s">
        <v>823</v>
      </c>
      <c r="H600" s="15" t="s">
        <v>824</v>
      </c>
      <c r="I600" s="15" t="s">
        <v>128</v>
      </c>
      <c r="J600" s="15" t="s">
        <v>60</v>
      </c>
      <c r="L600" s="15" t="str">
        <f t="array" ref="L600">_xlfn.XLOOKUP(M600,reference_province_to_city!$A$2:$A$11,reference_province_to_city!$B$2:$B$11)</f>
        <v>Bandung</v>
      </c>
      <c r="M600" s="15" t="s">
        <v>12</v>
      </c>
      <c r="N600" s="15">
        <v>40111.0</v>
      </c>
      <c r="O600" s="15">
        <f t="array" ref="O600">_xlfn.XLOOKUP(M600,reference_postal_code!$B$2:$B$11,reference_postal_code!$A$2:$A$11)</f>
        <v>40111</v>
      </c>
      <c r="P600" s="15" t="s">
        <v>117</v>
      </c>
      <c r="Q600" s="15" t="s">
        <v>1910</v>
      </c>
      <c r="R600" s="15" t="s">
        <v>106</v>
      </c>
      <c r="S600" s="15" t="s">
        <v>139</v>
      </c>
      <c r="T600" s="15" t="s">
        <v>1911</v>
      </c>
      <c r="U600" s="28">
        <v>561000.0</v>
      </c>
      <c r="V600" s="15">
        <v>2.0</v>
      </c>
      <c r="W600" s="31">
        <v>0.0</v>
      </c>
      <c r="X600" s="28">
        <v>213180.0</v>
      </c>
    </row>
    <row r="601" ht="15.75" customHeight="1">
      <c r="A601" s="15">
        <v>489.0</v>
      </c>
      <c r="B601" s="15" t="s">
        <v>1873</v>
      </c>
      <c r="C601" s="18">
        <v>41799.0</v>
      </c>
      <c r="D601" s="18">
        <v>41803.0</v>
      </c>
      <c r="E601" s="18">
        <f t="shared" si="1"/>
        <v>41803</v>
      </c>
      <c r="F601" s="15" t="s">
        <v>114</v>
      </c>
      <c r="G601" s="15" t="s">
        <v>1874</v>
      </c>
      <c r="H601" s="15" t="s">
        <v>1875</v>
      </c>
      <c r="I601" s="15" t="s">
        <v>76</v>
      </c>
      <c r="J601" s="15" t="s">
        <v>60</v>
      </c>
      <c r="K601" s="15" t="s">
        <v>33</v>
      </c>
      <c r="L601" s="15" t="str">
        <f t="array" ref="L601">_xlfn.XLOOKUP(M601,reference_province_to_city!$A$2:$A$11,reference_province_to_city!$B$2:$B$11)</f>
        <v>Makassar</v>
      </c>
      <c r="M601" s="15" t="s">
        <v>25</v>
      </c>
      <c r="N601" s="15">
        <v>90111.0</v>
      </c>
      <c r="O601" s="15">
        <f t="array" ref="O601">_xlfn.XLOOKUP(M601,reference_postal_code!$B$2:$B$11,reference_postal_code!$A$2:$A$11)</f>
        <v>90111</v>
      </c>
      <c r="P601" s="15" t="s">
        <v>63</v>
      </c>
      <c r="Q601" s="15" t="s">
        <v>1368</v>
      </c>
      <c r="R601" s="15" t="s">
        <v>110</v>
      </c>
      <c r="S601" s="15" t="s">
        <v>111</v>
      </c>
      <c r="T601" s="15" t="s">
        <v>1369</v>
      </c>
      <c r="U601" s="28">
        <v>119880.0</v>
      </c>
      <c r="V601" s="15">
        <v>1.0</v>
      </c>
      <c r="W601" s="31">
        <v>0.2</v>
      </c>
      <c r="X601" s="28">
        <v>8991.0</v>
      </c>
    </row>
    <row r="602" ht="15.75" customHeight="1">
      <c r="A602" s="15">
        <v>9697.0</v>
      </c>
      <c r="B602" s="15" t="s">
        <v>1912</v>
      </c>
      <c r="C602" s="18">
        <v>41800.0</v>
      </c>
      <c r="D602" s="18">
        <v>41805.0</v>
      </c>
      <c r="E602" s="18">
        <f t="shared" si="1"/>
        <v>41805</v>
      </c>
      <c r="F602" s="15" t="s">
        <v>114</v>
      </c>
      <c r="G602" s="15" t="s">
        <v>1913</v>
      </c>
      <c r="H602" s="15" t="s">
        <v>1914</v>
      </c>
      <c r="I602" s="15" t="s">
        <v>128</v>
      </c>
      <c r="J602" s="15" t="s">
        <v>60</v>
      </c>
      <c r="K602" s="15" t="s">
        <v>17</v>
      </c>
      <c r="L602" s="15" t="str">
        <f t="array" ref="L602">_xlfn.XLOOKUP(M602,reference_province_to_city!$A$2:$A$11,reference_province_to_city!$B$2:$B$11)</f>
        <v>Semarang</v>
      </c>
      <c r="M602" s="15" t="s">
        <v>15</v>
      </c>
      <c r="N602" s="15">
        <v>50111.0</v>
      </c>
      <c r="O602" s="15">
        <f t="array" ref="O602">_xlfn.XLOOKUP(M602,reference_postal_code!$B$2:$B$11,reference_postal_code!$A$2:$A$11)</f>
        <v>50111</v>
      </c>
      <c r="P602" s="15" t="s">
        <v>77</v>
      </c>
      <c r="Q602" s="15" t="s">
        <v>1915</v>
      </c>
      <c r="R602" s="15" t="s">
        <v>65</v>
      </c>
      <c r="S602" s="15" t="s">
        <v>79</v>
      </c>
      <c r="T602" s="15" t="s">
        <v>1916</v>
      </c>
      <c r="U602" s="28">
        <v>7373250.0</v>
      </c>
      <c r="V602" s="15">
        <v>5.0</v>
      </c>
      <c r="W602" s="31">
        <v>0.0</v>
      </c>
      <c r="X602" s="28">
        <v>3612892.0</v>
      </c>
    </row>
    <row r="603" ht="15.75" customHeight="1">
      <c r="A603" s="15">
        <v>1856.0</v>
      </c>
      <c r="B603" s="15" t="s">
        <v>1917</v>
      </c>
      <c r="C603" s="18">
        <v>41803.0</v>
      </c>
      <c r="D603" s="18">
        <v>41807.0</v>
      </c>
      <c r="E603" s="18">
        <f t="shared" si="1"/>
        <v>41807</v>
      </c>
      <c r="F603" s="15" t="s">
        <v>55</v>
      </c>
      <c r="G603" s="15" t="s">
        <v>639</v>
      </c>
      <c r="H603" s="15" t="s">
        <v>640</v>
      </c>
      <c r="I603" s="15" t="s">
        <v>128</v>
      </c>
      <c r="J603" s="15" t="s">
        <v>60</v>
      </c>
      <c r="K603" s="15" t="s">
        <v>33</v>
      </c>
      <c r="L603" s="15" t="str">
        <f t="array" ref="L603">_xlfn.XLOOKUP(M603,reference_province_to_city!$A$2:$A$11,reference_province_to_city!$B$2:$B$11)</f>
        <v>Makassar</v>
      </c>
      <c r="M603" s="15" t="s">
        <v>25</v>
      </c>
      <c r="N603" s="15">
        <v>90111.0</v>
      </c>
      <c r="O603" s="15">
        <f t="array" ref="O603">_xlfn.XLOOKUP(M603,reference_postal_code!$B$2:$B$11,reference_postal_code!$A$2:$A$11)</f>
        <v>90111</v>
      </c>
      <c r="P603" s="15" t="s">
        <v>63</v>
      </c>
      <c r="Q603" s="15" t="s">
        <v>463</v>
      </c>
      <c r="R603" s="15" t="s">
        <v>65</v>
      </c>
      <c r="S603" s="15" t="s">
        <v>93</v>
      </c>
      <c r="T603" s="15" t="s">
        <v>464</v>
      </c>
      <c r="U603" s="28">
        <v>217800.0</v>
      </c>
      <c r="V603" s="15">
        <v>3.0</v>
      </c>
      <c r="W603" s="31">
        <v>0.0</v>
      </c>
      <c r="X603" s="28">
        <v>71874.0</v>
      </c>
    </row>
    <row r="604" ht="15.75" customHeight="1">
      <c r="A604" s="15">
        <v>5221.0</v>
      </c>
      <c r="B604" s="15" t="s">
        <v>1918</v>
      </c>
      <c r="C604" s="18">
        <v>41804.0</v>
      </c>
      <c r="D604" s="18">
        <v>41810.0</v>
      </c>
      <c r="E604" s="18">
        <f t="shared" si="1"/>
        <v>41810</v>
      </c>
      <c r="F604" s="15" t="s">
        <v>55</v>
      </c>
      <c r="G604" s="15" t="s">
        <v>1919</v>
      </c>
      <c r="H604" s="15" t="s">
        <v>1920</v>
      </c>
      <c r="I604" s="15" t="s">
        <v>76</v>
      </c>
      <c r="J604" s="15" t="s">
        <v>60</v>
      </c>
      <c r="K604" s="15" t="s">
        <v>17</v>
      </c>
      <c r="L604" s="15" t="str">
        <f t="array" ref="L604">_xlfn.XLOOKUP(M604,reference_province_to_city!$A$2:$A$11,reference_province_to_city!$B$2:$B$11)</f>
        <v>Semarang</v>
      </c>
      <c r="M604" s="15" t="s">
        <v>15</v>
      </c>
      <c r="N604" s="15">
        <v>50111.0</v>
      </c>
      <c r="O604" s="15">
        <f t="array" ref="O604">_xlfn.XLOOKUP(M604,reference_postal_code!$B$2:$B$11,reference_postal_code!$A$2:$A$11)</f>
        <v>50111</v>
      </c>
      <c r="P604" s="15" t="s">
        <v>77</v>
      </c>
      <c r="Q604" s="15" t="s">
        <v>1921</v>
      </c>
      <c r="R604" s="15" t="s">
        <v>106</v>
      </c>
      <c r="S604" s="15" t="s">
        <v>183</v>
      </c>
      <c r="T604" s="15" t="s">
        <v>1922</v>
      </c>
      <c r="U604" s="28">
        <v>3194100.0</v>
      </c>
      <c r="V604" s="15">
        <v>3.0</v>
      </c>
      <c r="W604" s="31">
        <v>0.0</v>
      </c>
      <c r="X604" s="28">
        <v>862407.0</v>
      </c>
    </row>
    <row r="605" ht="15.75" customHeight="1">
      <c r="A605" s="15">
        <v>918.0</v>
      </c>
      <c r="B605" s="15" t="s">
        <v>1923</v>
      </c>
      <c r="C605" s="18">
        <v>41805.0</v>
      </c>
      <c r="D605" s="18">
        <v>41811.0</v>
      </c>
      <c r="E605" s="18">
        <f t="shared" si="1"/>
        <v>41811</v>
      </c>
      <c r="F605" s="15" t="s">
        <v>55</v>
      </c>
      <c r="G605" s="15" t="s">
        <v>1924</v>
      </c>
      <c r="H605" s="15" t="s">
        <v>1925</v>
      </c>
      <c r="I605" s="15" t="s">
        <v>128</v>
      </c>
      <c r="J605" s="15" t="s">
        <v>60</v>
      </c>
      <c r="K605" s="15" t="s">
        <v>17</v>
      </c>
      <c r="L605" s="15" t="str">
        <f t="array" ref="L605">_xlfn.XLOOKUP(M605,reference_province_to_city!$A$2:$A$11,reference_province_to_city!$B$2:$B$11)</f>
        <v>Semarang</v>
      </c>
      <c r="M605" s="15" t="s">
        <v>15</v>
      </c>
      <c r="N605" s="15">
        <v>50111.0</v>
      </c>
      <c r="O605" s="15">
        <f t="array" ref="O605">_xlfn.XLOOKUP(M605,reference_postal_code!$B$2:$B$11,reference_postal_code!$A$2:$A$11)</f>
        <v>50111</v>
      </c>
      <c r="P605" s="15" t="s">
        <v>77</v>
      </c>
      <c r="Q605" s="15" t="s">
        <v>1926</v>
      </c>
      <c r="R605" s="15" t="s">
        <v>65</v>
      </c>
      <c r="S605" s="15" t="s">
        <v>83</v>
      </c>
      <c r="T605" s="15" t="s">
        <v>1927</v>
      </c>
      <c r="U605" s="28">
        <v>128520.0</v>
      </c>
      <c r="V605" s="15">
        <v>3.0</v>
      </c>
      <c r="W605" s="31">
        <v>0.8</v>
      </c>
      <c r="X605" s="28">
        <v>-218484.0</v>
      </c>
    </row>
    <row r="606" ht="15.75" customHeight="1">
      <c r="A606" s="15">
        <v>916.0</v>
      </c>
      <c r="B606" s="15" t="s">
        <v>1923</v>
      </c>
      <c r="C606" s="18">
        <v>41805.0</v>
      </c>
      <c r="D606" s="18">
        <v>41811.0</v>
      </c>
      <c r="E606" s="18">
        <f t="shared" si="1"/>
        <v>41811</v>
      </c>
      <c r="F606" s="15" t="s">
        <v>55</v>
      </c>
      <c r="G606" s="15" t="s">
        <v>1924</v>
      </c>
      <c r="H606" s="15" t="s">
        <v>1925</v>
      </c>
      <c r="I606" s="15" t="s">
        <v>128</v>
      </c>
      <c r="J606" s="15" t="s">
        <v>60</v>
      </c>
      <c r="K606" s="15" t="s">
        <v>17</v>
      </c>
      <c r="L606" s="15" t="str">
        <f t="array" ref="L606">_xlfn.XLOOKUP(M606,reference_province_to_city!$A$2:$A$11,reference_province_to_city!$B$2:$B$11)</f>
        <v>Semarang</v>
      </c>
      <c r="M606" s="15" t="s">
        <v>15</v>
      </c>
      <c r="N606" s="15">
        <v>50111.0</v>
      </c>
      <c r="O606" s="15">
        <f t="array" ref="O606">_xlfn.XLOOKUP(M606,reference_postal_code!$B$2:$B$11,reference_postal_code!$A$2:$A$11)</f>
        <v>50111</v>
      </c>
      <c r="P606" s="15" t="s">
        <v>77</v>
      </c>
      <c r="Q606" s="15" t="s">
        <v>1928</v>
      </c>
      <c r="R606" s="15" t="s">
        <v>106</v>
      </c>
      <c r="S606" s="15" t="s">
        <v>218</v>
      </c>
      <c r="T606" s="15" t="s">
        <v>1929</v>
      </c>
      <c r="U606" s="28">
        <v>1498770.0</v>
      </c>
      <c r="V606" s="15">
        <v>2.0</v>
      </c>
      <c r="W606" s="31">
        <v>0.3</v>
      </c>
      <c r="X606" s="28">
        <v>-278343.0</v>
      </c>
    </row>
    <row r="607" ht="15.75" customHeight="1">
      <c r="A607" s="15">
        <v>6938.0</v>
      </c>
      <c r="B607" s="15" t="s">
        <v>1930</v>
      </c>
      <c r="C607" s="18">
        <v>41805.0</v>
      </c>
      <c r="D607" s="18">
        <v>41805.0</v>
      </c>
      <c r="E607" s="18">
        <f t="shared" si="1"/>
        <v>41805</v>
      </c>
      <c r="F607" s="15" t="s">
        <v>466</v>
      </c>
      <c r="G607" s="15" t="s">
        <v>1931</v>
      </c>
      <c r="H607" s="15" t="s">
        <v>1932</v>
      </c>
      <c r="I607" s="15" t="s">
        <v>59</v>
      </c>
      <c r="J607" s="15" t="s">
        <v>60</v>
      </c>
      <c r="K607" s="15" t="s">
        <v>29</v>
      </c>
      <c r="L607" s="15" t="str">
        <f t="array" ref="L607">_xlfn.XLOOKUP(M607,reference_province_to_city!$A$2:$A$11,reference_province_to_city!$B$2:$B$11)</f>
        <v>Palembang</v>
      </c>
      <c r="M607" s="15" t="s">
        <v>13</v>
      </c>
      <c r="N607" s="15">
        <v>30111.0</v>
      </c>
      <c r="O607" s="15">
        <f t="array" ref="O607">_xlfn.XLOOKUP(M607,reference_postal_code!$B$2:$B$11,reference_postal_code!$A$2:$A$11)</f>
        <v>30111</v>
      </c>
      <c r="P607" s="15" t="s">
        <v>77</v>
      </c>
      <c r="Q607" s="15" t="s">
        <v>1933</v>
      </c>
      <c r="R607" s="15" t="s">
        <v>65</v>
      </c>
      <c r="S607" s="15" t="s">
        <v>66</v>
      </c>
      <c r="T607" s="15" t="s">
        <v>1934</v>
      </c>
      <c r="U607" s="28">
        <v>548160.0</v>
      </c>
      <c r="V607" s="15">
        <v>2.0</v>
      </c>
      <c r="W607" s="31">
        <v>0.2</v>
      </c>
      <c r="X607" s="28">
        <v>178152.0</v>
      </c>
    </row>
    <row r="608" ht="15.75" customHeight="1">
      <c r="A608" s="15">
        <v>917.0</v>
      </c>
      <c r="B608" s="15" t="s">
        <v>1923</v>
      </c>
      <c r="C608" s="18">
        <v>41805.0</v>
      </c>
      <c r="D608" s="18">
        <v>41811.0</v>
      </c>
      <c r="E608" s="18">
        <f t="shared" si="1"/>
        <v>41811</v>
      </c>
      <c r="F608" s="15" t="s">
        <v>55</v>
      </c>
      <c r="G608" s="15" t="s">
        <v>1924</v>
      </c>
      <c r="H608" s="15" t="s">
        <v>1925</v>
      </c>
      <c r="I608" s="15" t="s">
        <v>128</v>
      </c>
      <c r="J608" s="15" t="s">
        <v>60</v>
      </c>
      <c r="K608" s="15" t="s">
        <v>1069</v>
      </c>
      <c r="L608" s="15" t="str">
        <f t="array" ref="L608">_xlfn.XLOOKUP(M608,reference_province_to_city!$A$2:$A$11,reference_province_to_city!$B$2:$B$11)</f>
        <v>Semarang</v>
      </c>
      <c r="M608" s="15" t="s">
        <v>15</v>
      </c>
      <c r="N608" s="15">
        <v>50111.0</v>
      </c>
      <c r="O608" s="15">
        <f t="array" ref="O608">_xlfn.XLOOKUP(M608,reference_postal_code!$B$2:$B$11,reference_postal_code!$A$2:$A$11)</f>
        <v>50111</v>
      </c>
      <c r="P608" s="15" t="s">
        <v>77</v>
      </c>
      <c r="Q608" s="15" t="s">
        <v>685</v>
      </c>
      <c r="R608" s="15" t="s">
        <v>106</v>
      </c>
      <c r="S608" s="15" t="s">
        <v>107</v>
      </c>
      <c r="T608" s="15" t="s">
        <v>686</v>
      </c>
      <c r="U608" s="28">
        <v>1.196916E7</v>
      </c>
      <c r="V608" s="15">
        <v>4.0</v>
      </c>
      <c r="W608" s="31">
        <v>0.3</v>
      </c>
      <c r="X608" s="28">
        <v>-854940.0</v>
      </c>
    </row>
    <row r="609" ht="15.75" customHeight="1">
      <c r="A609" s="15">
        <v>2912.0</v>
      </c>
      <c r="B609" s="15" t="s">
        <v>1935</v>
      </c>
      <c r="C609" s="18">
        <v>41806.0</v>
      </c>
      <c r="D609" s="18">
        <v>41811.0</v>
      </c>
      <c r="E609" s="18">
        <f t="shared" si="1"/>
        <v>41811</v>
      </c>
      <c r="F609" s="15" t="s">
        <v>55</v>
      </c>
      <c r="G609" s="15" t="s">
        <v>644</v>
      </c>
      <c r="H609" s="15" t="s">
        <v>645</v>
      </c>
      <c r="I609" s="15" t="s">
        <v>59</v>
      </c>
      <c r="J609" s="15" t="s">
        <v>60</v>
      </c>
      <c r="K609" s="15" t="s">
        <v>26</v>
      </c>
      <c r="L609" s="15" t="str">
        <f t="array" ref="L609">_xlfn.XLOOKUP(M609,reference_province_to_city!$A$2:$A$11,reference_province_to_city!$B$2:$B$11)</f>
        <v>Denpasar</v>
      </c>
      <c r="M609" s="15" t="s">
        <v>24</v>
      </c>
      <c r="N609" s="15">
        <v>80231.0</v>
      </c>
      <c r="O609" s="15">
        <f t="array" ref="O609">_xlfn.XLOOKUP(M609,reference_postal_code!$B$2:$B$11,reference_postal_code!$A$2:$A$11)</f>
        <v>80231</v>
      </c>
      <c r="P609" s="15" t="s">
        <v>63</v>
      </c>
      <c r="Q609" s="15" t="s">
        <v>1936</v>
      </c>
      <c r="R609" s="15" t="s">
        <v>65</v>
      </c>
      <c r="S609" s="15" t="s">
        <v>173</v>
      </c>
      <c r="T609" s="15" t="s">
        <v>1937</v>
      </c>
      <c r="U609" s="28">
        <v>621000.0</v>
      </c>
      <c r="V609" s="15">
        <v>5.0</v>
      </c>
      <c r="W609" s="31">
        <v>0.0</v>
      </c>
      <c r="X609" s="28">
        <v>291870.0</v>
      </c>
    </row>
    <row r="610" ht="15.75" customHeight="1">
      <c r="A610" s="15">
        <v>2496.0</v>
      </c>
      <c r="B610" s="15" t="s">
        <v>1938</v>
      </c>
      <c r="C610" s="18">
        <v>41806.0</v>
      </c>
      <c r="D610" s="18">
        <v>41812.0</v>
      </c>
      <c r="E610" s="18">
        <f t="shared" si="1"/>
        <v>41812</v>
      </c>
      <c r="F610" s="15" t="s">
        <v>55</v>
      </c>
      <c r="G610" s="15" t="s">
        <v>1939</v>
      </c>
      <c r="H610" s="15" t="s">
        <v>1940</v>
      </c>
      <c r="I610" s="15" t="s">
        <v>59</v>
      </c>
      <c r="J610" s="15" t="s">
        <v>60</v>
      </c>
      <c r="K610" s="15" t="s">
        <v>28</v>
      </c>
      <c r="L610" s="15" t="str">
        <f t="array" ref="L610">_xlfn.XLOOKUP(M610,reference_province_to_city!$A$2:$A$11,reference_province_to_city!$B$2:$B$11)</f>
        <v>Medan</v>
      </c>
      <c r="M610" s="15" t="s">
        <v>11</v>
      </c>
      <c r="N610" s="15">
        <v>20111.0</v>
      </c>
      <c r="O610" s="15">
        <f t="array" ref="O610">_xlfn.XLOOKUP(M610,reference_postal_code!$B$2:$B$11,reference_postal_code!$A$2:$A$11)</f>
        <v>20111</v>
      </c>
      <c r="P610" s="15" t="s">
        <v>77</v>
      </c>
      <c r="Q610" s="15" t="s">
        <v>434</v>
      </c>
      <c r="R610" s="15" t="s">
        <v>106</v>
      </c>
      <c r="S610" s="15" t="s">
        <v>107</v>
      </c>
      <c r="T610" s="15" t="s">
        <v>435</v>
      </c>
      <c r="U610" s="28">
        <v>9717600.0</v>
      </c>
      <c r="V610" s="15">
        <v>8.0</v>
      </c>
      <c r="W610" s="31">
        <v>0.0</v>
      </c>
      <c r="X610" s="28">
        <v>485880.0</v>
      </c>
    </row>
    <row r="611" ht="15.75" customHeight="1">
      <c r="A611" s="15">
        <v>2914.0</v>
      </c>
      <c r="B611" s="15" t="s">
        <v>1935</v>
      </c>
      <c r="C611" s="18">
        <v>41806.0</v>
      </c>
      <c r="D611" s="18">
        <v>41811.0</v>
      </c>
      <c r="E611" s="18">
        <f t="shared" si="1"/>
        <v>41811</v>
      </c>
      <c r="F611" s="15" t="s">
        <v>55</v>
      </c>
      <c r="G611" s="15" t="s">
        <v>644</v>
      </c>
      <c r="H611" s="15" t="s">
        <v>645</v>
      </c>
      <c r="I611" s="15" t="s">
        <v>59</v>
      </c>
      <c r="J611" s="15" t="s">
        <v>60</v>
      </c>
      <c r="K611" s="15" t="s">
        <v>26</v>
      </c>
      <c r="L611" s="15" t="str">
        <f t="array" ref="L611">_xlfn.XLOOKUP(M611,reference_province_to_city!$A$2:$A$11,reference_province_to_city!$B$2:$B$11)</f>
        <v>Denpasar</v>
      </c>
      <c r="M611" s="15" t="s">
        <v>24</v>
      </c>
      <c r="N611" s="15">
        <v>80231.0</v>
      </c>
      <c r="O611" s="15">
        <f t="array" ref="O611">_xlfn.XLOOKUP(M611,reference_postal_code!$B$2:$B$11,reference_postal_code!$A$2:$A$11)</f>
        <v>80231</v>
      </c>
      <c r="P611" s="15" t="s">
        <v>63</v>
      </c>
      <c r="Q611" s="15" t="s">
        <v>1062</v>
      </c>
      <c r="R611" s="15" t="s">
        <v>65</v>
      </c>
      <c r="S611" s="15" t="s">
        <v>83</v>
      </c>
      <c r="T611" s="15" t="s">
        <v>1063</v>
      </c>
      <c r="U611" s="28">
        <v>593280.0</v>
      </c>
      <c r="V611" s="15">
        <v>3.0</v>
      </c>
      <c r="W611" s="31">
        <v>0.2</v>
      </c>
      <c r="X611" s="28">
        <v>215064.0</v>
      </c>
    </row>
    <row r="612" ht="15.75" customHeight="1">
      <c r="A612" s="15">
        <v>2913.0</v>
      </c>
      <c r="B612" s="15" t="s">
        <v>1935</v>
      </c>
      <c r="C612" s="18">
        <v>41806.0</v>
      </c>
      <c r="D612" s="18">
        <v>41811.0</v>
      </c>
      <c r="E612" s="18">
        <f t="shared" si="1"/>
        <v>41811</v>
      </c>
      <c r="F612" s="15" t="s">
        <v>55</v>
      </c>
      <c r="G612" s="15" t="s">
        <v>644</v>
      </c>
      <c r="H612" s="15" t="s">
        <v>645</v>
      </c>
      <c r="I612" s="15" t="s">
        <v>59</v>
      </c>
      <c r="J612" s="15" t="s">
        <v>60</v>
      </c>
      <c r="K612" s="15" t="s">
        <v>26</v>
      </c>
      <c r="L612" s="15" t="str">
        <f t="array" ref="L612">_xlfn.XLOOKUP(M612,reference_province_to_city!$A$2:$A$11,reference_province_to_city!$B$2:$B$11)</f>
        <v>Denpasar</v>
      </c>
      <c r="M612" s="15" t="s">
        <v>24</v>
      </c>
      <c r="N612" s="15">
        <v>80231.0</v>
      </c>
      <c r="O612" s="15">
        <f t="array" ref="O612">_xlfn.XLOOKUP(M612,reference_postal_code!$B$2:$B$11,reference_postal_code!$A$2:$A$11)</f>
        <v>80231</v>
      </c>
      <c r="P612" s="15" t="s">
        <v>63</v>
      </c>
      <c r="Q612" s="15" t="s">
        <v>1941</v>
      </c>
      <c r="R612" s="15" t="s">
        <v>65</v>
      </c>
      <c r="S612" s="15" t="s">
        <v>93</v>
      </c>
      <c r="T612" s="15" t="s">
        <v>1942</v>
      </c>
      <c r="U612" s="28">
        <v>525000.0</v>
      </c>
      <c r="V612" s="15">
        <v>4.0</v>
      </c>
      <c r="W612" s="31">
        <v>0.0</v>
      </c>
      <c r="X612" s="28">
        <v>157500.0</v>
      </c>
    </row>
    <row r="613" ht="15.75" customHeight="1">
      <c r="A613" s="15">
        <v>6818.0</v>
      </c>
      <c r="B613" s="15" t="s">
        <v>1943</v>
      </c>
      <c r="C613" s="18">
        <v>41807.0</v>
      </c>
      <c r="D613" s="18">
        <v>41811.0</v>
      </c>
      <c r="E613" s="18">
        <f t="shared" si="1"/>
        <v>41811</v>
      </c>
      <c r="F613" s="15" t="s">
        <v>55</v>
      </c>
      <c r="G613" s="15" t="s">
        <v>1944</v>
      </c>
      <c r="H613" s="15" t="s">
        <v>1945</v>
      </c>
      <c r="I613" s="15" t="s">
        <v>59</v>
      </c>
      <c r="J613" s="15" t="s">
        <v>60</v>
      </c>
      <c r="K613" s="15" t="s">
        <v>19</v>
      </c>
      <c r="L613" s="15" t="str">
        <f t="array" ref="L613">_xlfn.XLOOKUP(M613,reference_province_to_city!$A$2:$A$11,reference_province_to_city!$B$2:$B$11)</f>
        <v>Yogyakarta</v>
      </c>
      <c r="M613" s="15" t="s">
        <v>18</v>
      </c>
      <c r="N613" s="15">
        <v>55111.0</v>
      </c>
      <c r="O613" s="15">
        <f t="array" ref="O613">_xlfn.XLOOKUP(M613,reference_postal_code!$B$2:$B$11,reference_postal_code!$A$2:$A$11)</f>
        <v>55111</v>
      </c>
      <c r="P613" s="15" t="s">
        <v>77</v>
      </c>
      <c r="Q613" s="15" t="s">
        <v>1946</v>
      </c>
      <c r="R613" s="15" t="s">
        <v>65</v>
      </c>
      <c r="S613" s="15" t="s">
        <v>83</v>
      </c>
      <c r="T613" s="15" t="s">
        <v>1947</v>
      </c>
      <c r="U613" s="28">
        <v>4.899564E7</v>
      </c>
      <c r="V613" s="15">
        <v>3.0</v>
      </c>
      <c r="W613" s="31">
        <v>0.2</v>
      </c>
      <c r="X613" s="28">
        <v>1.5923583E7</v>
      </c>
    </row>
    <row r="614" ht="15.75" customHeight="1">
      <c r="A614" s="15">
        <v>6816.0</v>
      </c>
      <c r="B614" s="15" t="s">
        <v>1943</v>
      </c>
      <c r="C614" s="18">
        <v>41807.0</v>
      </c>
      <c r="D614" s="18">
        <v>41811.0</v>
      </c>
      <c r="E614" s="18">
        <f t="shared" si="1"/>
        <v>41811</v>
      </c>
      <c r="F614" s="15" t="s">
        <v>55</v>
      </c>
      <c r="G614" s="15" t="s">
        <v>1944</v>
      </c>
      <c r="H614" s="15" t="s">
        <v>1945</v>
      </c>
      <c r="I614" s="15" t="s">
        <v>59</v>
      </c>
      <c r="J614" s="15" t="s">
        <v>60</v>
      </c>
      <c r="K614" s="15" t="s">
        <v>19</v>
      </c>
      <c r="L614" s="15" t="str">
        <f t="array" ref="L614">_xlfn.XLOOKUP(M614,reference_province_to_city!$A$2:$A$11,reference_province_to_city!$B$2:$B$11)</f>
        <v>Yogyakarta</v>
      </c>
      <c r="M614" s="15" t="s">
        <v>18</v>
      </c>
      <c r="N614" s="15">
        <v>55111.0</v>
      </c>
      <c r="O614" s="15">
        <f t="array" ref="O614">_xlfn.XLOOKUP(M614,reference_postal_code!$B$2:$B$11,reference_postal_code!$A$2:$A$11)</f>
        <v>55111</v>
      </c>
      <c r="P614" s="15" t="s">
        <v>77</v>
      </c>
      <c r="Q614" s="15" t="s">
        <v>662</v>
      </c>
      <c r="R614" s="15" t="s">
        <v>106</v>
      </c>
      <c r="S614" s="15" t="s">
        <v>139</v>
      </c>
      <c r="T614" s="15" t="s">
        <v>663</v>
      </c>
      <c r="U614" s="28">
        <v>93600.0</v>
      </c>
      <c r="V614" s="15">
        <v>3.0</v>
      </c>
      <c r="W614" s="31">
        <v>0.0</v>
      </c>
      <c r="X614" s="28">
        <v>39312.0</v>
      </c>
    </row>
    <row r="615" ht="15.75" customHeight="1">
      <c r="A615" s="15">
        <v>9897.0</v>
      </c>
      <c r="B615" s="15" t="s">
        <v>1948</v>
      </c>
      <c r="C615" s="18">
        <v>41807.0</v>
      </c>
      <c r="D615" s="18">
        <v>41810.0</v>
      </c>
      <c r="E615" s="18">
        <f t="shared" si="1"/>
        <v>41810</v>
      </c>
      <c r="F615" s="15" t="s">
        <v>114</v>
      </c>
      <c r="G615" s="15" t="s">
        <v>1949</v>
      </c>
      <c r="H615" s="15" t="s">
        <v>1950</v>
      </c>
      <c r="I615" s="15" t="s">
        <v>59</v>
      </c>
      <c r="J615" s="15" t="s">
        <v>60</v>
      </c>
      <c r="K615" s="15" t="s">
        <v>17</v>
      </c>
      <c r="L615" s="15" t="str">
        <f t="array" ref="L615">_xlfn.XLOOKUP(M615,reference_province_to_city!$A$2:$A$11,reference_province_to_city!$B$2:$B$11)</f>
        <v>Semarang</v>
      </c>
      <c r="M615" s="15" t="s">
        <v>15</v>
      </c>
      <c r="N615" s="15">
        <v>50111.0</v>
      </c>
      <c r="O615" s="15">
        <f t="array" ref="O615">_xlfn.XLOOKUP(M615,reference_postal_code!$B$2:$B$11,reference_postal_code!$A$2:$A$11)</f>
        <v>50111</v>
      </c>
      <c r="P615" s="15" t="s">
        <v>77</v>
      </c>
      <c r="Q615" s="15" t="s">
        <v>1951</v>
      </c>
      <c r="R615" s="15" t="s">
        <v>65</v>
      </c>
      <c r="S615" s="15" t="s">
        <v>66</v>
      </c>
      <c r="T615" s="15" t="s">
        <v>1952</v>
      </c>
      <c r="U615" s="28">
        <v>930240.0</v>
      </c>
      <c r="V615" s="15">
        <v>2.0</v>
      </c>
      <c r="W615" s="31">
        <v>0.2</v>
      </c>
      <c r="X615" s="28">
        <v>337212.0</v>
      </c>
    </row>
    <row r="616" ht="15.75" customHeight="1">
      <c r="A616" s="15">
        <v>6817.0</v>
      </c>
      <c r="B616" s="15" t="s">
        <v>1943</v>
      </c>
      <c r="C616" s="18">
        <v>41807.0</v>
      </c>
      <c r="D616" s="18">
        <v>41811.0</v>
      </c>
      <c r="E616" s="18">
        <f t="shared" si="1"/>
        <v>41811</v>
      </c>
      <c r="F616" s="15" t="s">
        <v>55</v>
      </c>
      <c r="G616" s="15" t="s">
        <v>1944</v>
      </c>
      <c r="H616" s="15" t="s">
        <v>1945</v>
      </c>
      <c r="I616" s="15" t="s">
        <v>59</v>
      </c>
      <c r="J616" s="15" t="s">
        <v>60</v>
      </c>
      <c r="K616" s="15" t="s">
        <v>19</v>
      </c>
      <c r="L616" s="15" t="str">
        <f t="array" ref="L616">_xlfn.XLOOKUP(M616,reference_province_to_city!$A$2:$A$11,reference_province_to_city!$B$2:$B$11)</f>
        <v>Yogyakarta</v>
      </c>
      <c r="M616" s="15" t="s">
        <v>18</v>
      </c>
      <c r="N616" s="15">
        <v>55111.0</v>
      </c>
      <c r="O616" s="15">
        <f t="array" ref="O616">_xlfn.XLOOKUP(M616,reference_postal_code!$B$2:$B$11,reference_postal_code!$A$2:$A$11)</f>
        <v>55111</v>
      </c>
      <c r="P616" s="15" t="s">
        <v>77</v>
      </c>
      <c r="Q616" s="15" t="s">
        <v>1953</v>
      </c>
      <c r="R616" s="15" t="s">
        <v>65</v>
      </c>
      <c r="S616" s="15" t="s">
        <v>103</v>
      </c>
      <c r="T616" s="15" t="s">
        <v>1954</v>
      </c>
      <c r="U616" s="28">
        <v>268500.0</v>
      </c>
      <c r="V616" s="15">
        <v>5.0</v>
      </c>
      <c r="W616" s="31">
        <v>0.0</v>
      </c>
      <c r="X616" s="28">
        <v>134250.0</v>
      </c>
    </row>
    <row r="617" ht="15.75" customHeight="1">
      <c r="A617" s="15">
        <v>6324.0</v>
      </c>
      <c r="B617" s="15" t="s">
        <v>1955</v>
      </c>
      <c r="C617" s="18">
        <v>41807.0</v>
      </c>
      <c r="D617" s="18">
        <v>41813.0</v>
      </c>
      <c r="E617" s="18">
        <f t="shared" si="1"/>
        <v>41813</v>
      </c>
      <c r="F617" s="15" t="s">
        <v>55</v>
      </c>
      <c r="G617" s="15" t="s">
        <v>1956</v>
      </c>
      <c r="H617" s="15" t="s">
        <v>1957</v>
      </c>
      <c r="I617" s="15" t="s">
        <v>59</v>
      </c>
      <c r="J617" s="15" t="s">
        <v>60</v>
      </c>
      <c r="K617" s="15" t="s">
        <v>14</v>
      </c>
      <c r="L617" s="15" t="str">
        <f t="array" ref="L617">_xlfn.XLOOKUP(M617,reference_province_to_city!$A$2:$A$11,reference_province_to_city!$B$2:$B$11)</f>
        <v>Bandung</v>
      </c>
      <c r="M617" s="15" t="s">
        <v>12</v>
      </c>
      <c r="N617" s="15">
        <v>40111.0</v>
      </c>
      <c r="O617" s="15">
        <f t="array" ref="O617">_xlfn.XLOOKUP(M617,reference_postal_code!$B$2:$B$11,reference_postal_code!$A$2:$A$11)</f>
        <v>40111</v>
      </c>
      <c r="P617" s="15" t="s">
        <v>117</v>
      </c>
      <c r="Q617" s="15" t="s">
        <v>1958</v>
      </c>
      <c r="R617" s="15" t="s">
        <v>110</v>
      </c>
      <c r="S617" s="15" t="s">
        <v>668</v>
      </c>
      <c r="T617" s="15" t="s">
        <v>1959</v>
      </c>
      <c r="U617" s="28">
        <v>989550.0</v>
      </c>
      <c r="V617" s="15">
        <v>3.0</v>
      </c>
      <c r="W617" s="31">
        <v>0.0</v>
      </c>
      <c r="X617" s="28">
        <v>465088.0</v>
      </c>
    </row>
    <row r="618" ht="15.75" customHeight="1">
      <c r="A618" s="15">
        <v>9765.0</v>
      </c>
      <c r="B618" s="15" t="s">
        <v>1960</v>
      </c>
      <c r="C618" s="18">
        <v>41808.0</v>
      </c>
      <c r="D618" s="18">
        <v>41813.0</v>
      </c>
      <c r="E618" s="18">
        <f t="shared" si="1"/>
        <v>41813</v>
      </c>
      <c r="F618" s="15" t="s">
        <v>55</v>
      </c>
      <c r="G618" s="15" t="s">
        <v>1961</v>
      </c>
      <c r="H618" s="15" t="s">
        <v>1962</v>
      </c>
      <c r="I618" s="15" t="s">
        <v>59</v>
      </c>
      <c r="J618" s="15" t="s">
        <v>60</v>
      </c>
      <c r="K618" s="15" t="s">
        <v>31</v>
      </c>
      <c r="L618" s="15" t="str">
        <f t="array" ref="L618">_xlfn.XLOOKUP(M618,reference_province_to_city!$A$2:$A$11,reference_province_to_city!$B$2:$B$11)</f>
        <v>Balikpapan</v>
      </c>
      <c r="M618" s="15" t="s">
        <v>21</v>
      </c>
      <c r="N618" s="15">
        <v>76114.0</v>
      </c>
      <c r="O618" s="15">
        <f t="array" ref="O618">_xlfn.XLOOKUP(M618,reference_postal_code!$B$2:$B$11,reference_postal_code!$A$2:$A$11)</f>
        <v>76114</v>
      </c>
      <c r="P618" s="15" t="s">
        <v>166</v>
      </c>
      <c r="Q618" s="15" t="s">
        <v>1963</v>
      </c>
      <c r="R618" s="15" t="s">
        <v>110</v>
      </c>
      <c r="S618" s="15" t="s">
        <v>111</v>
      </c>
      <c r="T618" s="15" t="s">
        <v>1964</v>
      </c>
      <c r="U618" s="28">
        <v>2097000.0</v>
      </c>
      <c r="V618" s="15">
        <v>5.0</v>
      </c>
      <c r="W618" s="31">
        <v>0.2</v>
      </c>
      <c r="X618" s="28">
        <v>183488.0</v>
      </c>
    </row>
    <row r="619" ht="15.75" customHeight="1">
      <c r="A619" s="15">
        <v>3512.0</v>
      </c>
      <c r="B619" s="15" t="s">
        <v>1965</v>
      </c>
      <c r="C619" s="18">
        <v>41810.0</v>
      </c>
      <c r="D619" s="18">
        <v>41814.0</v>
      </c>
      <c r="E619" s="18">
        <f t="shared" si="1"/>
        <v>41814</v>
      </c>
      <c r="F619" s="15" t="s">
        <v>55</v>
      </c>
      <c r="G619" s="15" t="s">
        <v>558</v>
      </c>
      <c r="H619" s="15" t="s">
        <v>559</v>
      </c>
      <c r="I619" s="15" t="s">
        <v>59</v>
      </c>
      <c r="J619" s="15" t="s">
        <v>60</v>
      </c>
      <c r="K619" s="15" t="s">
        <v>10</v>
      </c>
      <c r="L619" s="15" t="str">
        <f t="array" ref="L619">_xlfn.XLOOKUP(M619,reference_province_to_city!$A$2:$A$11,reference_province_to_city!$B$2:$B$11)</f>
        <v>Jakarta</v>
      </c>
      <c r="M619" s="15" t="s">
        <v>7</v>
      </c>
      <c r="N619" s="15">
        <v>10110.0</v>
      </c>
      <c r="O619" s="15">
        <f t="array" ref="O619">_xlfn.XLOOKUP(M619,reference_postal_code!$B$2:$B$11,reference_postal_code!$A$2:$A$11)</f>
        <v>10110</v>
      </c>
      <c r="P619" s="15" t="s">
        <v>117</v>
      </c>
      <c r="Q619" s="15" t="s">
        <v>1966</v>
      </c>
      <c r="R619" s="15" t="s">
        <v>65</v>
      </c>
      <c r="S619" s="15" t="s">
        <v>87</v>
      </c>
      <c r="T619" s="15" t="s">
        <v>1967</v>
      </c>
      <c r="U619" s="28">
        <v>7642320.0</v>
      </c>
      <c r="V619" s="15">
        <v>7.0</v>
      </c>
      <c r="W619" s="31">
        <v>0.2</v>
      </c>
      <c r="X619" s="28">
        <v>-1910580.0</v>
      </c>
    </row>
    <row r="620" ht="15.75" customHeight="1">
      <c r="A620" s="15">
        <v>3509.0</v>
      </c>
      <c r="B620" s="15" t="s">
        <v>1965</v>
      </c>
      <c r="C620" s="18">
        <v>41810.0</v>
      </c>
      <c r="D620" s="18">
        <v>41814.0</v>
      </c>
      <c r="E620" s="18">
        <f t="shared" si="1"/>
        <v>41814</v>
      </c>
      <c r="F620" s="15" t="s">
        <v>55</v>
      </c>
      <c r="G620" s="15" t="s">
        <v>558</v>
      </c>
      <c r="H620" s="15" t="s">
        <v>559</v>
      </c>
      <c r="I620" s="15" t="s">
        <v>59</v>
      </c>
      <c r="J620" s="15" t="s">
        <v>60</v>
      </c>
      <c r="K620" s="15" t="s">
        <v>10</v>
      </c>
      <c r="L620" s="15" t="str">
        <f t="array" ref="L620">_xlfn.XLOOKUP(M620,reference_province_to_city!$A$2:$A$11,reference_province_to_city!$B$2:$B$11)</f>
        <v>Jakarta</v>
      </c>
      <c r="M620" s="15" t="s">
        <v>7</v>
      </c>
      <c r="N620" s="15">
        <v>10110.0</v>
      </c>
      <c r="O620" s="15">
        <f t="array" ref="O620">_xlfn.XLOOKUP(M620,reference_postal_code!$B$2:$B$11,reference_postal_code!$A$2:$A$11)</f>
        <v>10110</v>
      </c>
      <c r="P620" s="15" t="s">
        <v>117</v>
      </c>
      <c r="Q620" s="15" t="s">
        <v>1968</v>
      </c>
      <c r="R620" s="15" t="s">
        <v>65</v>
      </c>
      <c r="S620" s="15" t="s">
        <v>66</v>
      </c>
      <c r="T620" s="15" t="s">
        <v>1969</v>
      </c>
      <c r="U620" s="28">
        <v>233280.0</v>
      </c>
      <c r="V620" s="15">
        <v>3.0</v>
      </c>
      <c r="W620" s="31">
        <v>0.2</v>
      </c>
      <c r="X620" s="28">
        <v>81648.0</v>
      </c>
    </row>
    <row r="621" ht="15.75" customHeight="1">
      <c r="A621" s="15">
        <v>3510.0</v>
      </c>
      <c r="B621" s="15" t="s">
        <v>1965</v>
      </c>
      <c r="C621" s="18">
        <v>41810.0</v>
      </c>
      <c r="D621" s="18">
        <v>41814.0</v>
      </c>
      <c r="E621" s="18">
        <f t="shared" si="1"/>
        <v>41814</v>
      </c>
      <c r="F621" s="15" t="s">
        <v>55</v>
      </c>
      <c r="G621" s="15" t="s">
        <v>558</v>
      </c>
      <c r="H621" s="15" t="s">
        <v>559</v>
      </c>
      <c r="I621" s="15" t="s">
        <v>59</v>
      </c>
      <c r="J621" s="15" t="s">
        <v>60</v>
      </c>
      <c r="K621" s="15" t="s">
        <v>10</v>
      </c>
      <c r="L621" s="15" t="str">
        <f t="array" ref="L621">_xlfn.XLOOKUP(M621,reference_province_to_city!$A$2:$A$11,reference_province_to_city!$B$2:$B$11)</f>
        <v>Jakarta</v>
      </c>
      <c r="M621" s="15" t="s">
        <v>7</v>
      </c>
      <c r="N621" s="15">
        <v>10110.0</v>
      </c>
      <c r="O621" s="15">
        <f t="array" ref="O621">_xlfn.XLOOKUP(M621,reference_postal_code!$B$2:$B$11,reference_postal_code!$A$2:$A$11)</f>
        <v>10110</v>
      </c>
      <c r="P621" s="15" t="s">
        <v>117</v>
      </c>
      <c r="Q621" s="15" t="s">
        <v>553</v>
      </c>
      <c r="R621" s="15" t="s">
        <v>65</v>
      </c>
      <c r="S621" s="15" t="s">
        <v>66</v>
      </c>
      <c r="T621" s="15" t="s">
        <v>554</v>
      </c>
      <c r="U621" s="28">
        <v>174720.0</v>
      </c>
      <c r="V621" s="15">
        <v>2.0</v>
      </c>
      <c r="W621" s="31">
        <v>0.2</v>
      </c>
      <c r="X621" s="28">
        <v>61152.0</v>
      </c>
    </row>
    <row r="622" ht="15.75" customHeight="1">
      <c r="A622" s="15">
        <v>8146.0</v>
      </c>
      <c r="B622" s="15" t="s">
        <v>1970</v>
      </c>
      <c r="C622" s="18">
        <v>41810.0</v>
      </c>
      <c r="D622" s="18">
        <v>41817.0</v>
      </c>
      <c r="E622" s="18">
        <f t="shared" si="1"/>
        <v>41817</v>
      </c>
      <c r="F622" s="15" t="s">
        <v>55</v>
      </c>
      <c r="G622" s="15" t="s">
        <v>1971</v>
      </c>
      <c r="H622" s="15" t="s">
        <v>1972</v>
      </c>
      <c r="I622" s="15" t="s">
        <v>59</v>
      </c>
      <c r="J622" s="15" t="s">
        <v>60</v>
      </c>
      <c r="K622" s="15" t="s">
        <v>17</v>
      </c>
      <c r="L622" s="15" t="str">
        <f t="array" ref="L622">_xlfn.XLOOKUP(M622,reference_province_to_city!$A$2:$A$11,reference_province_to_city!$B$2:$B$11)</f>
        <v>Semarang</v>
      </c>
      <c r="M622" s="15" t="s">
        <v>15</v>
      </c>
      <c r="N622" s="15">
        <v>50111.0</v>
      </c>
      <c r="O622" s="15">
        <f t="array" ref="O622">_xlfn.XLOOKUP(M622,reference_postal_code!$B$2:$B$11,reference_postal_code!$A$2:$A$11)</f>
        <v>50111</v>
      </c>
      <c r="P622" s="15" t="s">
        <v>77</v>
      </c>
      <c r="Q622" s="15" t="s">
        <v>1730</v>
      </c>
      <c r="R622" s="15" t="s">
        <v>65</v>
      </c>
      <c r="S622" s="15" t="s">
        <v>222</v>
      </c>
      <c r="T622" s="15" t="s">
        <v>1731</v>
      </c>
      <c r="U622" s="28">
        <v>7078500.0</v>
      </c>
      <c r="V622" s="15">
        <v>6.0</v>
      </c>
      <c r="W622" s="31">
        <v>0.0</v>
      </c>
      <c r="X622" s="28">
        <v>2335905.0</v>
      </c>
    </row>
    <row r="623" ht="15.75" customHeight="1">
      <c r="A623" s="15">
        <v>3511.0</v>
      </c>
      <c r="B623" s="15" t="s">
        <v>1965</v>
      </c>
      <c r="C623" s="18">
        <v>41810.0</v>
      </c>
      <c r="D623" s="18">
        <v>41814.0</v>
      </c>
      <c r="E623" s="18">
        <f t="shared" si="1"/>
        <v>41814</v>
      </c>
      <c r="F623" s="15" t="s">
        <v>55</v>
      </c>
      <c r="G623" s="15" t="s">
        <v>558</v>
      </c>
      <c r="H623" s="15" t="s">
        <v>559</v>
      </c>
      <c r="I623" s="15" t="s">
        <v>59</v>
      </c>
      <c r="J623" s="15" t="s">
        <v>60</v>
      </c>
      <c r="K623" s="15" t="s">
        <v>10</v>
      </c>
      <c r="L623" s="15" t="str">
        <f t="array" ref="L623">_xlfn.XLOOKUP(M623,reference_province_to_city!$A$2:$A$11,reference_province_to_city!$B$2:$B$11)</f>
        <v>Jakarta</v>
      </c>
      <c r="M623" s="15" t="s">
        <v>7</v>
      </c>
      <c r="N623" s="15">
        <v>10110.0</v>
      </c>
      <c r="O623" s="15">
        <f t="array" ref="O623">_xlfn.XLOOKUP(M623,reference_postal_code!$B$2:$B$11,reference_postal_code!$A$2:$A$11)</f>
        <v>10110</v>
      </c>
      <c r="P623" s="15" t="s">
        <v>117</v>
      </c>
      <c r="Q623" s="15" t="s">
        <v>1973</v>
      </c>
      <c r="R623" s="15" t="s">
        <v>110</v>
      </c>
      <c r="S623" s="15" t="s">
        <v>668</v>
      </c>
      <c r="T623" s="15" t="s">
        <v>1974</v>
      </c>
      <c r="U623" s="28">
        <v>6282000.0</v>
      </c>
      <c r="V623" s="15">
        <v>2.0</v>
      </c>
      <c r="W623" s="31">
        <v>0.4</v>
      </c>
      <c r="X623" s="28">
        <v>-1465800.0</v>
      </c>
    </row>
    <row r="624" ht="15.75" customHeight="1">
      <c r="A624" s="15">
        <v>3506.0</v>
      </c>
      <c r="B624" s="15" t="s">
        <v>1965</v>
      </c>
      <c r="C624" s="18">
        <v>41810.0</v>
      </c>
      <c r="D624" s="18">
        <v>41814.0</v>
      </c>
      <c r="E624" s="18">
        <f t="shared" si="1"/>
        <v>41814</v>
      </c>
      <c r="F624" s="15" t="s">
        <v>55</v>
      </c>
      <c r="G624" s="15" t="s">
        <v>558</v>
      </c>
      <c r="H624" s="15" t="s">
        <v>559</v>
      </c>
      <c r="I624" s="15" t="s">
        <v>59</v>
      </c>
      <c r="J624" s="15" t="s">
        <v>60</v>
      </c>
      <c r="K624" s="15" t="s">
        <v>10</v>
      </c>
      <c r="L624" s="15" t="str">
        <f t="array" ref="L624">_xlfn.XLOOKUP(M624,reference_province_to_city!$A$2:$A$11,reference_province_to_city!$B$2:$B$11)</f>
        <v>Jakarta</v>
      </c>
      <c r="M624" s="15" t="s">
        <v>7</v>
      </c>
      <c r="N624" s="15">
        <v>10110.0</v>
      </c>
      <c r="O624" s="15">
        <f t="array" ref="O624">_xlfn.XLOOKUP(M624,reference_postal_code!$B$2:$B$11,reference_postal_code!$A$2:$A$11)</f>
        <v>10110</v>
      </c>
      <c r="P624" s="15" t="s">
        <v>117</v>
      </c>
      <c r="Q624" s="15" t="s">
        <v>1975</v>
      </c>
      <c r="R624" s="15" t="s">
        <v>110</v>
      </c>
      <c r="S624" s="15" t="s">
        <v>111</v>
      </c>
      <c r="T624" s="15" t="s">
        <v>1976</v>
      </c>
      <c r="U624" s="28">
        <v>3023760.0</v>
      </c>
      <c r="V624" s="15">
        <v>2.0</v>
      </c>
      <c r="W624" s="31">
        <v>0.2</v>
      </c>
      <c r="X624" s="28">
        <v>302376.0</v>
      </c>
    </row>
    <row r="625" ht="15.75" customHeight="1">
      <c r="A625" s="15">
        <v>3507.0</v>
      </c>
      <c r="B625" s="15" t="s">
        <v>1965</v>
      </c>
      <c r="C625" s="18">
        <v>41810.0</v>
      </c>
      <c r="D625" s="18">
        <v>41814.0</v>
      </c>
      <c r="E625" s="18">
        <f t="shared" si="1"/>
        <v>41814</v>
      </c>
      <c r="F625" s="15" t="s">
        <v>55</v>
      </c>
      <c r="G625" s="15" t="s">
        <v>558</v>
      </c>
      <c r="H625" s="15" t="s">
        <v>559</v>
      </c>
      <c r="I625" s="15" t="s">
        <v>59</v>
      </c>
      <c r="J625" s="15" t="s">
        <v>60</v>
      </c>
      <c r="K625" s="15" t="s">
        <v>10</v>
      </c>
      <c r="L625" s="15" t="str">
        <f t="array" ref="L625">_xlfn.XLOOKUP(M625,reference_province_to_city!$A$2:$A$11,reference_province_to_city!$B$2:$B$11)</f>
        <v>Jakarta</v>
      </c>
      <c r="M625" s="15" t="s">
        <v>7</v>
      </c>
      <c r="N625" s="15">
        <v>10110.0</v>
      </c>
      <c r="O625" s="15">
        <f t="array" ref="O625">_xlfn.XLOOKUP(M625,reference_postal_code!$B$2:$B$11,reference_postal_code!$A$2:$A$11)</f>
        <v>10110</v>
      </c>
      <c r="P625" s="15" t="s">
        <v>117</v>
      </c>
      <c r="Q625" s="15" t="s">
        <v>1977</v>
      </c>
      <c r="R625" s="15" t="s">
        <v>65</v>
      </c>
      <c r="S625" s="15" t="s">
        <v>83</v>
      </c>
      <c r="T625" s="15" t="s">
        <v>1978</v>
      </c>
      <c r="U625" s="28">
        <v>50880.0</v>
      </c>
      <c r="V625" s="15">
        <v>4.0</v>
      </c>
      <c r="W625" s="31">
        <v>0.8</v>
      </c>
      <c r="X625" s="28">
        <v>-76320.0</v>
      </c>
    </row>
    <row r="626" ht="15.75" customHeight="1">
      <c r="A626" s="15">
        <v>3508.0</v>
      </c>
      <c r="B626" s="15" t="s">
        <v>1965</v>
      </c>
      <c r="C626" s="18">
        <v>41810.0</v>
      </c>
      <c r="D626" s="18">
        <v>41814.0</v>
      </c>
      <c r="E626" s="18">
        <f t="shared" si="1"/>
        <v>41814</v>
      </c>
      <c r="F626" s="15" t="s">
        <v>55</v>
      </c>
      <c r="G626" s="15" t="s">
        <v>558</v>
      </c>
      <c r="H626" s="15" t="s">
        <v>559</v>
      </c>
      <c r="I626" s="15" t="s">
        <v>59</v>
      </c>
      <c r="J626" s="15" t="s">
        <v>60</v>
      </c>
      <c r="K626" s="15" t="s">
        <v>10</v>
      </c>
      <c r="L626" s="15" t="str">
        <f t="array" ref="L626">_xlfn.XLOOKUP(M626,reference_province_to_city!$A$2:$A$11,reference_province_to_city!$B$2:$B$11)</f>
        <v>Jakarta</v>
      </c>
      <c r="M626" s="15" t="s">
        <v>7</v>
      </c>
      <c r="N626" s="15">
        <v>10110.0</v>
      </c>
      <c r="O626" s="15">
        <f t="array" ref="O626">_xlfn.XLOOKUP(M626,reference_postal_code!$B$2:$B$11,reference_postal_code!$A$2:$A$11)</f>
        <v>10110</v>
      </c>
      <c r="P626" s="15" t="s">
        <v>117</v>
      </c>
      <c r="Q626" s="15" t="s">
        <v>1979</v>
      </c>
      <c r="R626" s="15" t="s">
        <v>106</v>
      </c>
      <c r="S626" s="15" t="s">
        <v>183</v>
      </c>
      <c r="T626" s="15" t="s">
        <v>1980</v>
      </c>
      <c r="U626" s="28">
        <v>2895984.0</v>
      </c>
      <c r="V626" s="15">
        <v>4.0</v>
      </c>
      <c r="W626" s="31">
        <v>0.32</v>
      </c>
      <c r="X626" s="28">
        <v>-298116.0</v>
      </c>
    </row>
    <row r="627" ht="15.75" customHeight="1">
      <c r="A627" s="15">
        <v>8147.0</v>
      </c>
      <c r="B627" s="15" t="s">
        <v>1970</v>
      </c>
      <c r="C627" s="18">
        <v>41810.0</v>
      </c>
      <c r="D627" s="18">
        <v>41817.0</v>
      </c>
      <c r="E627" s="18">
        <f t="shared" si="1"/>
        <v>41817</v>
      </c>
      <c r="F627" s="15" t="s">
        <v>55</v>
      </c>
      <c r="G627" s="15" t="s">
        <v>1971</v>
      </c>
      <c r="H627" s="15" t="s">
        <v>1972</v>
      </c>
      <c r="I627" s="15" t="s">
        <v>59</v>
      </c>
      <c r="J627" s="15" t="s">
        <v>60</v>
      </c>
      <c r="K627" s="15" t="s">
        <v>17</v>
      </c>
      <c r="L627" s="15" t="str">
        <f t="array" ref="L627">_xlfn.XLOOKUP(M627,reference_province_to_city!$A$2:$A$11,reference_province_to_city!$B$2:$B$11)</f>
        <v>Semarang</v>
      </c>
      <c r="M627" s="15" t="s">
        <v>15</v>
      </c>
      <c r="N627" s="15">
        <v>50111.0</v>
      </c>
      <c r="O627" s="15">
        <f t="array" ref="O627">_xlfn.XLOOKUP(M627,reference_postal_code!$B$2:$B$11,reference_postal_code!$A$2:$A$11)</f>
        <v>50111</v>
      </c>
      <c r="P627" s="15" t="s">
        <v>77</v>
      </c>
      <c r="Q627" s="15" t="s">
        <v>1981</v>
      </c>
      <c r="R627" s="15" t="s">
        <v>65</v>
      </c>
      <c r="S627" s="15" t="s">
        <v>93</v>
      </c>
      <c r="T627" s="15" t="s">
        <v>1982</v>
      </c>
      <c r="U627" s="28">
        <v>52800.0</v>
      </c>
      <c r="V627" s="15">
        <v>2.0</v>
      </c>
      <c r="W627" s="31">
        <v>0.0</v>
      </c>
      <c r="X627" s="28">
        <v>25344.0</v>
      </c>
    </row>
    <row r="628" ht="15.75" customHeight="1">
      <c r="A628" s="15">
        <v>3000.0</v>
      </c>
      <c r="B628" s="15" t="s">
        <v>1983</v>
      </c>
      <c r="C628" s="18">
        <v>41811.0</v>
      </c>
      <c r="D628" s="18">
        <v>41815.0</v>
      </c>
      <c r="E628" s="18">
        <f t="shared" si="1"/>
        <v>41815</v>
      </c>
      <c r="F628" s="15" t="s">
        <v>55</v>
      </c>
      <c r="G628" s="15" t="s">
        <v>1984</v>
      </c>
      <c r="H628" s="15" t="s">
        <v>1985</v>
      </c>
      <c r="I628" s="15" t="s">
        <v>59</v>
      </c>
      <c r="J628" s="15" t="s">
        <v>60</v>
      </c>
      <c r="K628" s="15" t="s">
        <v>31</v>
      </c>
      <c r="L628" s="15" t="str">
        <f t="array" ref="L628">_xlfn.XLOOKUP(M628,reference_province_to_city!$A$2:$A$11,reference_province_to_city!$B$2:$B$11)</f>
        <v>Balikpapan</v>
      </c>
      <c r="M628" s="15" t="s">
        <v>21</v>
      </c>
      <c r="N628" s="15">
        <v>76114.0</v>
      </c>
      <c r="O628" s="15">
        <f t="array" ref="O628">_xlfn.XLOOKUP(M628,reference_postal_code!$B$2:$B$11,reference_postal_code!$A$2:$A$11)</f>
        <v>76114</v>
      </c>
      <c r="P628" s="15" t="s">
        <v>166</v>
      </c>
      <c r="Q628" s="15" t="s">
        <v>1986</v>
      </c>
      <c r="R628" s="15" t="s">
        <v>110</v>
      </c>
      <c r="S628" s="15" t="s">
        <v>668</v>
      </c>
      <c r="T628" s="15" t="s">
        <v>1987</v>
      </c>
      <c r="U628" s="28">
        <v>3104865.0</v>
      </c>
      <c r="V628" s="15">
        <v>3.0</v>
      </c>
      <c r="W628" s="31">
        <v>0.7</v>
      </c>
      <c r="X628" s="28">
        <v>-2587388.0</v>
      </c>
    </row>
    <row r="629" ht="15.75" customHeight="1">
      <c r="A629" s="15">
        <v>4414.0</v>
      </c>
      <c r="B629" s="15" t="s">
        <v>1988</v>
      </c>
      <c r="C629" s="18">
        <v>41811.0</v>
      </c>
      <c r="D629" s="18">
        <v>41814.0</v>
      </c>
      <c r="E629" s="18">
        <f t="shared" si="1"/>
        <v>41814</v>
      </c>
      <c r="F629" s="15" t="s">
        <v>125</v>
      </c>
      <c r="G629" s="15" t="s">
        <v>1989</v>
      </c>
      <c r="H629" s="15" t="s">
        <v>1990</v>
      </c>
      <c r="I629" s="15" t="s">
        <v>59</v>
      </c>
      <c r="J629" s="15" t="s">
        <v>60</v>
      </c>
      <c r="K629" s="15" t="s">
        <v>29</v>
      </c>
      <c r="L629" s="15" t="str">
        <f t="array" ref="L629">_xlfn.XLOOKUP(M629,reference_province_to_city!$A$2:$A$11,reference_province_to_city!$B$2:$B$11)</f>
        <v>Palembang</v>
      </c>
      <c r="M629" s="15" t="s">
        <v>13</v>
      </c>
      <c r="N629" s="15">
        <v>30111.0</v>
      </c>
      <c r="O629" s="15">
        <f t="array" ref="O629">_xlfn.XLOOKUP(M629,reference_postal_code!$B$2:$B$11,reference_postal_code!$A$2:$A$11)</f>
        <v>30111</v>
      </c>
      <c r="P629" s="15" t="s">
        <v>77</v>
      </c>
      <c r="Q629" s="15" t="s">
        <v>458</v>
      </c>
      <c r="R629" s="15" t="s">
        <v>65</v>
      </c>
      <c r="S629" s="15" t="s">
        <v>222</v>
      </c>
      <c r="T629" s="15" t="s">
        <v>459</v>
      </c>
      <c r="U629" s="28">
        <v>895500.0</v>
      </c>
      <c r="V629" s="15">
        <v>3.0</v>
      </c>
      <c r="W629" s="31">
        <v>0.0</v>
      </c>
      <c r="X629" s="28">
        <v>402975.0</v>
      </c>
    </row>
    <row r="630" ht="15.75" customHeight="1">
      <c r="A630" s="15">
        <v>2998.0</v>
      </c>
      <c r="B630" s="15" t="s">
        <v>1983</v>
      </c>
      <c r="C630" s="18">
        <v>41811.0</v>
      </c>
      <c r="D630" s="18">
        <v>41815.0</v>
      </c>
      <c r="E630" s="18">
        <f t="shared" si="1"/>
        <v>41815</v>
      </c>
      <c r="F630" s="15" t="s">
        <v>55</v>
      </c>
      <c r="G630" s="15" t="s">
        <v>1984</v>
      </c>
      <c r="H630" s="15" t="s">
        <v>1985</v>
      </c>
      <c r="I630" s="15" t="s">
        <v>59</v>
      </c>
      <c r="J630" s="15" t="s">
        <v>60</v>
      </c>
      <c r="K630" s="15" t="s">
        <v>31</v>
      </c>
      <c r="L630" s="15" t="str">
        <f t="array" ref="L630">_xlfn.XLOOKUP(M630,reference_province_to_city!$A$2:$A$11,reference_province_to_city!$B$2:$B$11)</f>
        <v>Balikpapan</v>
      </c>
      <c r="M630" s="15" t="s">
        <v>21</v>
      </c>
      <c r="N630" s="15">
        <v>76114.0</v>
      </c>
      <c r="O630" s="15">
        <f t="array" ref="O630">_xlfn.XLOOKUP(M630,reference_postal_code!$B$2:$B$11,reference_postal_code!$A$2:$A$11)</f>
        <v>76114</v>
      </c>
      <c r="P630" s="15" t="s">
        <v>166</v>
      </c>
      <c r="Q630" s="15" t="s">
        <v>1991</v>
      </c>
      <c r="R630" s="15" t="s">
        <v>106</v>
      </c>
      <c r="S630" s="15" t="s">
        <v>139</v>
      </c>
      <c r="T630" s="15" t="s">
        <v>1992</v>
      </c>
      <c r="U630" s="28">
        <v>59760.0</v>
      </c>
      <c r="V630" s="15">
        <v>1.0</v>
      </c>
      <c r="W630" s="31">
        <v>0.2</v>
      </c>
      <c r="X630" s="28">
        <v>9711.0</v>
      </c>
    </row>
    <row r="631" ht="15.75" customHeight="1">
      <c r="A631" s="15">
        <v>2997.0</v>
      </c>
      <c r="B631" s="15" t="s">
        <v>1983</v>
      </c>
      <c r="C631" s="18">
        <v>41811.0</v>
      </c>
      <c r="D631" s="18">
        <v>41815.0</v>
      </c>
      <c r="E631" s="18">
        <f t="shared" si="1"/>
        <v>41815</v>
      </c>
      <c r="F631" s="15" t="s">
        <v>55</v>
      </c>
      <c r="G631" s="15" t="s">
        <v>1984</v>
      </c>
      <c r="H631" s="15" t="s">
        <v>1985</v>
      </c>
      <c r="I631" s="15" t="s">
        <v>59</v>
      </c>
      <c r="J631" s="15" t="s">
        <v>60</v>
      </c>
      <c r="L631" s="15" t="str">
        <f t="array" ref="L631">_xlfn.XLOOKUP(M631,reference_province_to_city!$A$2:$A$11,reference_province_to_city!$B$2:$B$11)</f>
        <v>Balikpapan</v>
      </c>
      <c r="M631" s="15" t="s">
        <v>21</v>
      </c>
      <c r="N631" s="15">
        <v>76114.0</v>
      </c>
      <c r="O631" s="15">
        <f t="array" ref="O631">_xlfn.XLOOKUP(M631,reference_postal_code!$B$2:$B$11,reference_postal_code!$A$2:$A$11)</f>
        <v>76114</v>
      </c>
      <c r="P631" s="15" t="s">
        <v>166</v>
      </c>
      <c r="Q631" s="15" t="s">
        <v>245</v>
      </c>
      <c r="R631" s="15" t="s">
        <v>65</v>
      </c>
      <c r="S631" s="15" t="s">
        <v>173</v>
      </c>
      <c r="T631" s="15" t="s">
        <v>246</v>
      </c>
      <c r="U631" s="28">
        <v>373440.0</v>
      </c>
      <c r="V631" s="15">
        <v>4.0</v>
      </c>
      <c r="W631" s="31">
        <v>0.2</v>
      </c>
      <c r="X631" s="28">
        <v>126036.0</v>
      </c>
    </row>
    <row r="632" ht="15.75" customHeight="1">
      <c r="A632" s="15">
        <v>4413.0</v>
      </c>
      <c r="B632" s="15" t="s">
        <v>1988</v>
      </c>
      <c r="C632" s="18">
        <v>41811.0</v>
      </c>
      <c r="D632" s="18">
        <v>41814.0</v>
      </c>
      <c r="E632" s="18">
        <f t="shared" si="1"/>
        <v>41814</v>
      </c>
      <c r="F632" s="15" t="s">
        <v>125</v>
      </c>
      <c r="G632" s="15" t="s">
        <v>1989</v>
      </c>
      <c r="H632" s="15" t="s">
        <v>1990</v>
      </c>
      <c r="I632" s="15" t="s">
        <v>59</v>
      </c>
      <c r="J632" s="15" t="s">
        <v>60</v>
      </c>
      <c r="K632" s="15" t="s">
        <v>29</v>
      </c>
      <c r="L632" s="15" t="str">
        <f t="array" ref="L632">_xlfn.XLOOKUP(M632,reference_province_to_city!$A$2:$A$11,reference_province_to_city!$B$2:$B$11)</f>
        <v>Palembang</v>
      </c>
      <c r="M632" s="15" t="s">
        <v>13</v>
      </c>
      <c r="N632" s="15">
        <v>30111.0</v>
      </c>
      <c r="O632" s="15">
        <f t="array" ref="O632">_xlfn.XLOOKUP(M632,reference_postal_code!$B$2:$B$11,reference_postal_code!$A$2:$A$11)</f>
        <v>30111</v>
      </c>
      <c r="P632" s="15" t="s">
        <v>77</v>
      </c>
      <c r="Q632" s="15" t="s">
        <v>1993</v>
      </c>
      <c r="R632" s="15" t="s">
        <v>110</v>
      </c>
      <c r="S632" s="15" t="s">
        <v>111</v>
      </c>
      <c r="T632" s="15" t="s">
        <v>1994</v>
      </c>
      <c r="U632" s="28">
        <v>9269550.0</v>
      </c>
      <c r="V632" s="15">
        <v>3.0</v>
      </c>
      <c r="W632" s="31">
        <v>0.0</v>
      </c>
      <c r="X632" s="28">
        <v>2410083.0</v>
      </c>
    </row>
    <row r="633" ht="15.75" customHeight="1">
      <c r="A633" s="15">
        <v>5150.0</v>
      </c>
      <c r="B633" s="15" t="s">
        <v>1995</v>
      </c>
      <c r="C633" s="18">
        <v>41811.0</v>
      </c>
      <c r="D633" s="18">
        <v>41811.0</v>
      </c>
      <c r="E633" s="18">
        <f t="shared" si="1"/>
        <v>41811</v>
      </c>
      <c r="F633" s="15" t="s">
        <v>466</v>
      </c>
      <c r="G633" s="15" t="s">
        <v>1741</v>
      </c>
      <c r="H633" s="15" t="s">
        <v>1742</v>
      </c>
      <c r="I633" s="15" t="s">
        <v>59</v>
      </c>
      <c r="J633" s="15" t="s">
        <v>60</v>
      </c>
      <c r="K633" s="15" t="s">
        <v>17</v>
      </c>
      <c r="L633" s="15" t="str">
        <f t="array" ref="L633">_xlfn.XLOOKUP(M633,reference_province_to_city!$A$2:$A$11,reference_province_to_city!$B$2:$B$11)</f>
        <v>Semarang</v>
      </c>
      <c r="M633" s="15" t="s">
        <v>15</v>
      </c>
      <c r="N633" s="15">
        <v>50111.0</v>
      </c>
      <c r="O633" s="15">
        <f t="array" ref="O633">_xlfn.XLOOKUP(M633,reference_postal_code!$B$2:$B$11,reference_postal_code!$A$2:$A$11)</f>
        <v>50111</v>
      </c>
      <c r="P633" s="15" t="s">
        <v>77</v>
      </c>
      <c r="Q633" s="15" t="s">
        <v>1996</v>
      </c>
      <c r="R633" s="15" t="s">
        <v>110</v>
      </c>
      <c r="S633" s="15" t="s">
        <v>111</v>
      </c>
      <c r="T633" s="15" t="s">
        <v>1997</v>
      </c>
      <c r="U633" s="28">
        <v>1.822275E7</v>
      </c>
      <c r="V633" s="15">
        <v>3.0</v>
      </c>
      <c r="W633" s="31">
        <v>0.0</v>
      </c>
      <c r="X633" s="28">
        <v>5284598.0</v>
      </c>
    </row>
    <row r="634" ht="15.75" customHeight="1">
      <c r="A634" s="15">
        <v>690.0</v>
      </c>
      <c r="B634" s="15" t="s">
        <v>1998</v>
      </c>
      <c r="C634" s="18">
        <v>41811.0</v>
      </c>
      <c r="D634" s="18">
        <v>41813.0</v>
      </c>
      <c r="E634" s="18">
        <f t="shared" si="1"/>
        <v>41813</v>
      </c>
      <c r="F634" s="15" t="s">
        <v>114</v>
      </c>
      <c r="G634" s="15" t="s">
        <v>1543</v>
      </c>
      <c r="H634" s="15" t="s">
        <v>1544</v>
      </c>
      <c r="I634" s="15" t="s">
        <v>59</v>
      </c>
      <c r="J634" s="15" t="s">
        <v>60</v>
      </c>
      <c r="K634" s="15" t="s">
        <v>31</v>
      </c>
      <c r="L634" s="15" t="str">
        <f t="array" ref="L634">_xlfn.XLOOKUP(M634,reference_province_to_city!$A$2:$A$11,reference_province_to_city!$B$2:$B$11)</f>
        <v>Balikpapan</v>
      </c>
      <c r="M634" s="15" t="s">
        <v>21</v>
      </c>
      <c r="N634" s="15">
        <v>76114.0</v>
      </c>
      <c r="O634" s="15">
        <f t="array" ref="O634">_xlfn.XLOOKUP(M634,reference_postal_code!$B$2:$B$11,reference_postal_code!$A$2:$A$11)</f>
        <v>76114</v>
      </c>
      <c r="P634" s="15" t="s">
        <v>166</v>
      </c>
      <c r="Q634" s="15" t="s">
        <v>1999</v>
      </c>
      <c r="R634" s="15" t="s">
        <v>106</v>
      </c>
      <c r="S634" s="15" t="s">
        <v>139</v>
      </c>
      <c r="T634" s="15" t="s">
        <v>2000</v>
      </c>
      <c r="U634" s="28">
        <v>1560150.0</v>
      </c>
      <c r="V634" s="15">
        <v>1.0</v>
      </c>
      <c r="W634" s="31">
        <v>0.0</v>
      </c>
      <c r="X634" s="28">
        <v>218421.0</v>
      </c>
    </row>
    <row r="635" ht="15.75" customHeight="1">
      <c r="A635" s="15">
        <v>4412.0</v>
      </c>
      <c r="B635" s="15" t="s">
        <v>1988</v>
      </c>
      <c r="C635" s="18">
        <v>41811.0</v>
      </c>
      <c r="D635" s="18">
        <v>41814.0</v>
      </c>
      <c r="E635" s="18">
        <f t="shared" si="1"/>
        <v>41814</v>
      </c>
      <c r="F635" s="15" t="s">
        <v>125</v>
      </c>
      <c r="G635" s="15" t="s">
        <v>1989</v>
      </c>
      <c r="H635" s="15" t="s">
        <v>1990</v>
      </c>
      <c r="I635" s="15" t="s">
        <v>59</v>
      </c>
      <c r="J635" s="15" t="s">
        <v>60</v>
      </c>
      <c r="K635" s="15" t="s">
        <v>29</v>
      </c>
      <c r="L635" s="15" t="str">
        <f t="array" ref="L635">_xlfn.XLOOKUP(M635,reference_province_to_city!$A$2:$A$11,reference_province_to_city!$B$2:$B$11)</f>
        <v>Palembang</v>
      </c>
      <c r="M635" s="15" t="s">
        <v>13</v>
      </c>
      <c r="N635" s="15">
        <v>30111.0</v>
      </c>
      <c r="O635" s="15">
        <f t="array" ref="O635">_xlfn.XLOOKUP(M635,reference_postal_code!$B$2:$B$11,reference_postal_code!$A$2:$A$11)</f>
        <v>30111</v>
      </c>
      <c r="P635" s="15" t="s">
        <v>77</v>
      </c>
      <c r="Q635" s="15" t="s">
        <v>2001</v>
      </c>
      <c r="R635" s="15" t="s">
        <v>65</v>
      </c>
      <c r="S635" s="15" t="s">
        <v>66</v>
      </c>
      <c r="T635" s="15" t="s">
        <v>2002</v>
      </c>
      <c r="U635" s="28">
        <v>294750.0</v>
      </c>
      <c r="V635" s="15">
        <v>3.0</v>
      </c>
      <c r="W635" s="31">
        <v>0.0</v>
      </c>
      <c r="X635" s="28">
        <v>135585.0</v>
      </c>
    </row>
    <row r="636" ht="15.75" customHeight="1">
      <c r="A636" s="15">
        <v>2679.0</v>
      </c>
      <c r="B636" s="15" t="s">
        <v>2003</v>
      </c>
      <c r="C636" s="18">
        <v>41811.0</v>
      </c>
      <c r="D636" s="18">
        <v>41811.0</v>
      </c>
      <c r="E636" s="18">
        <f t="shared" si="1"/>
        <v>41811</v>
      </c>
      <c r="F636" s="15" t="s">
        <v>466</v>
      </c>
      <c r="G636" s="15" t="s">
        <v>1201</v>
      </c>
      <c r="H636" s="15" t="s">
        <v>1202</v>
      </c>
      <c r="I636" s="15" t="s">
        <v>59</v>
      </c>
      <c r="J636" s="15" t="s">
        <v>60</v>
      </c>
      <c r="K636" s="15" t="s">
        <v>26</v>
      </c>
      <c r="L636" s="15" t="str">
        <f t="array" ref="L636">_xlfn.XLOOKUP(M636,reference_province_to_city!$A$2:$A$11,reference_province_to_city!$B$2:$B$11)</f>
        <v>Denpasar</v>
      </c>
      <c r="M636" s="15" t="s">
        <v>24</v>
      </c>
      <c r="N636" s="15">
        <v>80231.0</v>
      </c>
      <c r="O636" s="15">
        <f t="array" ref="O636">_xlfn.XLOOKUP(M636,reference_postal_code!$B$2:$B$11,reference_postal_code!$A$2:$A$11)</f>
        <v>80231</v>
      </c>
      <c r="P636" s="15" t="s">
        <v>63</v>
      </c>
      <c r="Q636" s="15" t="s">
        <v>2004</v>
      </c>
      <c r="R636" s="15" t="s">
        <v>65</v>
      </c>
      <c r="S636" s="15" t="s">
        <v>83</v>
      </c>
      <c r="T636" s="15" t="s">
        <v>2005</v>
      </c>
      <c r="U636" s="28">
        <v>377460.0</v>
      </c>
      <c r="V636" s="15">
        <v>2.0</v>
      </c>
      <c r="W636" s="31">
        <v>0.7</v>
      </c>
      <c r="X636" s="28">
        <v>-251640.0</v>
      </c>
    </row>
    <row r="637" ht="15.75" customHeight="1">
      <c r="A637" s="15">
        <v>692.0</v>
      </c>
      <c r="B637" s="15" t="s">
        <v>1998</v>
      </c>
      <c r="C637" s="18">
        <v>41811.0</v>
      </c>
      <c r="D637" s="18">
        <v>41813.0</v>
      </c>
      <c r="E637" s="18">
        <f t="shared" si="1"/>
        <v>41813</v>
      </c>
      <c r="F637" s="15" t="s">
        <v>114</v>
      </c>
      <c r="G637" s="15" t="s">
        <v>1543</v>
      </c>
      <c r="H637" s="15" t="s">
        <v>1544</v>
      </c>
      <c r="I637" s="15" t="s">
        <v>59</v>
      </c>
      <c r="J637" s="15" t="s">
        <v>60</v>
      </c>
      <c r="K637" s="15" t="s">
        <v>31</v>
      </c>
      <c r="L637" s="15" t="str">
        <f t="array" ref="L637">_xlfn.XLOOKUP(M637,reference_province_to_city!$A$2:$A$11,reference_province_to_city!$B$2:$B$11)</f>
        <v>Balikpapan</v>
      </c>
      <c r="M637" s="15" t="s">
        <v>21</v>
      </c>
      <c r="O637" s="15">
        <f t="array" ref="O637">_xlfn.XLOOKUP(M637,reference_postal_code!$B$2:$B$11,reference_postal_code!$A$2:$A$11)</f>
        <v>76114</v>
      </c>
      <c r="P637" s="15" t="s">
        <v>166</v>
      </c>
      <c r="Q637" s="15" t="s">
        <v>2006</v>
      </c>
      <c r="R637" s="15" t="s">
        <v>65</v>
      </c>
      <c r="S637" s="15" t="s">
        <v>87</v>
      </c>
      <c r="T637" s="15" t="s">
        <v>2007</v>
      </c>
      <c r="U637" s="28">
        <v>552600.0</v>
      </c>
      <c r="V637" s="15">
        <v>3.0</v>
      </c>
      <c r="W637" s="31">
        <v>0.0</v>
      </c>
      <c r="X637" s="28">
        <v>154728.0</v>
      </c>
    </row>
    <row r="638" ht="15.75" customHeight="1">
      <c r="A638" s="15">
        <v>3002.0</v>
      </c>
      <c r="B638" s="15" t="s">
        <v>1983</v>
      </c>
      <c r="C638" s="18">
        <v>41811.0</v>
      </c>
      <c r="D638" s="18">
        <v>41815.0</v>
      </c>
      <c r="E638" s="18">
        <f t="shared" si="1"/>
        <v>41815</v>
      </c>
      <c r="F638" s="15" t="s">
        <v>55</v>
      </c>
      <c r="G638" s="15" t="s">
        <v>1984</v>
      </c>
      <c r="H638" s="15" t="s">
        <v>1985</v>
      </c>
      <c r="I638" s="15" t="s">
        <v>59</v>
      </c>
      <c r="J638" s="15" t="s">
        <v>60</v>
      </c>
      <c r="K638" s="15" t="s">
        <v>31</v>
      </c>
      <c r="L638" s="15" t="str">
        <f t="array" ref="L638">_xlfn.XLOOKUP(M638,reference_province_to_city!$A$2:$A$11,reference_province_to_city!$B$2:$B$11)</f>
        <v>Balikpapan</v>
      </c>
      <c r="M638" s="15" t="s">
        <v>21</v>
      </c>
      <c r="N638" s="15">
        <v>76114.0</v>
      </c>
      <c r="O638" s="15">
        <f t="array" ref="O638">_xlfn.XLOOKUP(M638,reference_postal_code!$B$2:$B$11,reference_postal_code!$A$2:$A$11)</f>
        <v>76114</v>
      </c>
      <c r="P638" s="15" t="s">
        <v>166</v>
      </c>
      <c r="Q638" s="15" t="s">
        <v>2008</v>
      </c>
      <c r="R638" s="15" t="s">
        <v>65</v>
      </c>
      <c r="S638" s="15" t="s">
        <v>83</v>
      </c>
      <c r="T638" s="15" t="s">
        <v>2009</v>
      </c>
      <c r="U638" s="28">
        <v>135090.0</v>
      </c>
      <c r="V638" s="15">
        <v>2.0</v>
      </c>
      <c r="W638" s="31">
        <v>0.7</v>
      </c>
      <c r="X638" s="28">
        <v>-108072.0</v>
      </c>
    </row>
    <row r="639" ht="15.75" customHeight="1">
      <c r="A639" s="15">
        <v>691.0</v>
      </c>
      <c r="B639" s="15" t="s">
        <v>1998</v>
      </c>
      <c r="C639" s="18">
        <v>41811.0</v>
      </c>
      <c r="D639" s="18">
        <v>41813.0</v>
      </c>
      <c r="E639" s="18">
        <f t="shared" si="1"/>
        <v>41813</v>
      </c>
      <c r="F639" s="15" t="s">
        <v>114</v>
      </c>
      <c r="G639" s="15" t="s">
        <v>1543</v>
      </c>
      <c r="H639" s="15" t="s">
        <v>1544</v>
      </c>
      <c r="I639" s="15" t="s">
        <v>59</v>
      </c>
      <c r="J639" s="15" t="s">
        <v>60</v>
      </c>
      <c r="K639" s="15" t="s">
        <v>31</v>
      </c>
      <c r="L639" s="15" t="str">
        <f t="array" ref="L639">_xlfn.XLOOKUP(M639,reference_province_to_city!$A$2:$A$11,reference_province_to_city!$B$2:$B$11)</f>
        <v>Balikpapan</v>
      </c>
      <c r="M639" s="15" t="s">
        <v>21</v>
      </c>
      <c r="N639" s="15">
        <v>76114.0</v>
      </c>
      <c r="O639" s="15">
        <f t="array" ref="O639">_xlfn.XLOOKUP(M639,reference_postal_code!$B$2:$B$11,reference_postal_code!$A$2:$A$11)</f>
        <v>76114</v>
      </c>
      <c r="P639" s="15" t="s">
        <v>166</v>
      </c>
      <c r="Q639" s="15" t="s">
        <v>1897</v>
      </c>
      <c r="R639" s="15" t="s">
        <v>110</v>
      </c>
      <c r="S639" s="15" t="s">
        <v>111</v>
      </c>
      <c r="T639" s="15" t="s">
        <v>1898</v>
      </c>
      <c r="U639" s="28">
        <v>4272300.0</v>
      </c>
      <c r="V639" s="15">
        <v>1.0</v>
      </c>
      <c r="W639" s="31">
        <v>0.0</v>
      </c>
      <c r="X639" s="28">
        <v>1110798.0</v>
      </c>
    </row>
    <row r="640" ht="15.75" customHeight="1">
      <c r="A640" s="15">
        <v>1836.0</v>
      </c>
      <c r="B640" s="15" t="s">
        <v>2010</v>
      </c>
      <c r="C640" s="18">
        <v>41811.0</v>
      </c>
      <c r="D640" s="18">
        <v>41814.0</v>
      </c>
      <c r="E640" s="18">
        <f t="shared" si="1"/>
        <v>41814</v>
      </c>
      <c r="F640" s="15" t="s">
        <v>125</v>
      </c>
      <c r="G640" s="15" t="s">
        <v>1522</v>
      </c>
      <c r="H640" s="15" t="s">
        <v>1523</v>
      </c>
      <c r="I640" s="15" t="s">
        <v>59</v>
      </c>
      <c r="J640" s="15" t="s">
        <v>60</v>
      </c>
      <c r="K640" s="15" t="s">
        <v>31</v>
      </c>
      <c r="L640" s="15" t="str">
        <f t="array" ref="L640">_xlfn.XLOOKUP(M640,reference_province_to_city!$A$2:$A$11,reference_province_to_city!$B$2:$B$11)</f>
        <v>Balikpapan</v>
      </c>
      <c r="M640" s="15" t="s">
        <v>21</v>
      </c>
      <c r="N640" s="15">
        <v>76114.0</v>
      </c>
      <c r="O640" s="15">
        <f t="array" ref="O640">_xlfn.XLOOKUP(M640,reference_postal_code!$B$2:$B$11,reference_postal_code!$A$2:$A$11)</f>
        <v>76114</v>
      </c>
      <c r="P640" s="15" t="s">
        <v>166</v>
      </c>
      <c r="Q640" s="15" t="s">
        <v>2011</v>
      </c>
      <c r="R640" s="15" t="s">
        <v>65</v>
      </c>
      <c r="S640" s="15" t="s">
        <v>93</v>
      </c>
      <c r="T640" s="15" t="s">
        <v>2012</v>
      </c>
      <c r="U640" s="28">
        <v>321000.0</v>
      </c>
      <c r="V640" s="15">
        <v>5.0</v>
      </c>
      <c r="W640" s="31">
        <v>0.0</v>
      </c>
      <c r="X640" s="28">
        <v>93090.0</v>
      </c>
    </row>
    <row r="641" ht="15.75" customHeight="1">
      <c r="A641" s="15">
        <v>1182.0</v>
      </c>
      <c r="B641" s="15" t="s">
        <v>2013</v>
      </c>
      <c r="C641" s="18">
        <v>41811.0</v>
      </c>
      <c r="D641" s="18">
        <v>41815.0</v>
      </c>
      <c r="E641" s="18">
        <f t="shared" si="1"/>
        <v>41815</v>
      </c>
      <c r="F641" s="15" t="s">
        <v>55</v>
      </c>
      <c r="G641" s="15" t="s">
        <v>514</v>
      </c>
      <c r="H641" s="15" t="s">
        <v>515</v>
      </c>
      <c r="I641" s="15" t="s">
        <v>59</v>
      </c>
      <c r="J641" s="15" t="s">
        <v>60</v>
      </c>
      <c r="K641" s="15" t="s">
        <v>22</v>
      </c>
      <c r="L641" s="15" t="str">
        <f t="array" ref="L641">_xlfn.XLOOKUP(M641,reference_province_to_city!$A$2:$A$11,reference_province_to_city!$B$2:$B$11)</f>
        <v>Surabaya</v>
      </c>
      <c r="M641" s="15" t="s">
        <v>20</v>
      </c>
      <c r="N641" s="15">
        <v>60231.0</v>
      </c>
      <c r="O641" s="15">
        <f t="array" ref="O641">_xlfn.XLOOKUP(M641,reference_postal_code!$B$2:$B$11,reference_postal_code!$A$2:$A$11)</f>
        <v>60231</v>
      </c>
      <c r="P641" s="15" t="s">
        <v>166</v>
      </c>
      <c r="Q641" s="15" t="s">
        <v>2014</v>
      </c>
      <c r="R641" s="15" t="s">
        <v>65</v>
      </c>
      <c r="S641" s="15" t="s">
        <v>93</v>
      </c>
      <c r="T641" s="15" t="s">
        <v>2015</v>
      </c>
      <c r="U641" s="28">
        <v>56400.0</v>
      </c>
      <c r="V641" s="15">
        <v>2.0</v>
      </c>
      <c r="W641" s="31">
        <v>0.0</v>
      </c>
      <c r="X641" s="28">
        <v>16356.0</v>
      </c>
    </row>
    <row r="642" ht="15.75" customHeight="1">
      <c r="A642" s="15">
        <v>2678.0</v>
      </c>
      <c r="B642" s="15" t="s">
        <v>2003</v>
      </c>
      <c r="C642" s="18">
        <v>41811.0</v>
      </c>
      <c r="D642" s="18">
        <v>41811.0</v>
      </c>
      <c r="E642" s="18">
        <f t="shared" si="1"/>
        <v>41811</v>
      </c>
      <c r="F642" s="15" t="s">
        <v>466</v>
      </c>
      <c r="G642" s="15" t="s">
        <v>1201</v>
      </c>
      <c r="H642" s="15" t="s">
        <v>1202</v>
      </c>
      <c r="I642" s="15" t="s">
        <v>59</v>
      </c>
      <c r="J642" s="15" t="s">
        <v>60</v>
      </c>
      <c r="K642" s="15" t="s">
        <v>26</v>
      </c>
      <c r="L642" s="15" t="str">
        <f t="array" ref="L642">_xlfn.XLOOKUP(M642,reference_province_to_city!$A$2:$A$11,reference_province_to_city!$B$2:$B$11)</f>
        <v>Denpasar</v>
      </c>
      <c r="M642" s="15" t="s">
        <v>24</v>
      </c>
      <c r="N642" s="15">
        <v>80231.0</v>
      </c>
      <c r="O642" s="15">
        <f t="array" ref="O642">_xlfn.XLOOKUP(M642,reference_postal_code!$B$2:$B$11,reference_postal_code!$A$2:$A$11)</f>
        <v>80231</v>
      </c>
      <c r="P642" s="15" t="s">
        <v>63</v>
      </c>
      <c r="Q642" s="15" t="s">
        <v>2016</v>
      </c>
      <c r="R642" s="15" t="s">
        <v>65</v>
      </c>
      <c r="S642" s="15" t="s">
        <v>83</v>
      </c>
      <c r="T642" s="15" t="s">
        <v>2017</v>
      </c>
      <c r="U642" s="28">
        <v>166320.0</v>
      </c>
      <c r="V642" s="15">
        <v>7.0</v>
      </c>
      <c r="W642" s="31">
        <v>0.7</v>
      </c>
      <c r="X642" s="28">
        <v>-121968.0</v>
      </c>
    </row>
    <row r="643" ht="15.75" customHeight="1">
      <c r="A643" s="15">
        <v>2999.0</v>
      </c>
      <c r="B643" s="15" t="s">
        <v>1983</v>
      </c>
      <c r="C643" s="18">
        <v>41811.0</v>
      </c>
      <c r="D643" s="18">
        <v>41815.0</v>
      </c>
      <c r="E643" s="18">
        <f t="shared" si="1"/>
        <v>41815</v>
      </c>
      <c r="F643" s="15" t="s">
        <v>55</v>
      </c>
      <c r="G643" s="15" t="s">
        <v>1984</v>
      </c>
      <c r="H643" s="15" t="s">
        <v>1985</v>
      </c>
      <c r="I643" s="15" t="s">
        <v>59</v>
      </c>
      <c r="J643" s="15" t="s">
        <v>60</v>
      </c>
      <c r="K643" s="15" t="s">
        <v>31</v>
      </c>
      <c r="L643" s="15" t="str">
        <f t="array" ref="L643">_xlfn.XLOOKUP(M643,reference_province_to_city!$A$2:$A$11,reference_province_to_city!$B$2:$B$11)</f>
        <v>Balikpapan</v>
      </c>
      <c r="M643" s="15" t="s">
        <v>21</v>
      </c>
      <c r="N643" s="15">
        <v>76114.0</v>
      </c>
      <c r="O643" s="15">
        <f t="array" ref="O643">_xlfn.XLOOKUP(M643,reference_postal_code!$B$2:$B$11,reference_postal_code!$A$2:$A$11)</f>
        <v>76114</v>
      </c>
      <c r="P643" s="15" t="s">
        <v>166</v>
      </c>
      <c r="Q643" s="15" t="s">
        <v>208</v>
      </c>
      <c r="R643" s="15" t="s">
        <v>110</v>
      </c>
      <c r="S643" s="15" t="s">
        <v>149</v>
      </c>
      <c r="T643" s="15" t="s">
        <v>209</v>
      </c>
      <c r="U643" s="28">
        <v>1439520.0</v>
      </c>
      <c r="V643" s="15">
        <v>4.0</v>
      </c>
      <c r="W643" s="31">
        <v>0.2</v>
      </c>
      <c r="X643" s="28">
        <v>431856.0</v>
      </c>
    </row>
    <row r="644" ht="15.75" customHeight="1">
      <c r="A644" s="15">
        <v>3001.0</v>
      </c>
      <c r="B644" s="15" t="s">
        <v>1983</v>
      </c>
      <c r="C644" s="18">
        <v>41811.0</v>
      </c>
      <c r="D644" s="18">
        <v>41815.0</v>
      </c>
      <c r="E644" s="18">
        <f t="shared" si="1"/>
        <v>41815</v>
      </c>
      <c r="F644" s="15" t="s">
        <v>55</v>
      </c>
      <c r="G644" s="15" t="s">
        <v>1984</v>
      </c>
      <c r="H644" s="15" t="s">
        <v>1985</v>
      </c>
      <c r="I644" s="15" t="s">
        <v>59</v>
      </c>
      <c r="J644" s="15" t="s">
        <v>60</v>
      </c>
      <c r="K644" s="15" t="s">
        <v>31</v>
      </c>
      <c r="L644" s="15" t="str">
        <f t="array" ref="L644">_xlfn.XLOOKUP(M644,reference_province_to_city!$A$2:$A$11,reference_province_to_city!$B$2:$B$11)</f>
        <v>Balikpapan</v>
      </c>
      <c r="M644" s="15" t="s">
        <v>21</v>
      </c>
      <c r="N644" s="15">
        <v>76114.0</v>
      </c>
      <c r="O644" s="15">
        <f t="array" ref="O644">_xlfn.XLOOKUP(M644,reference_postal_code!$B$2:$B$11,reference_postal_code!$A$2:$A$11)</f>
        <v>76114</v>
      </c>
      <c r="P644" s="15" t="s">
        <v>166</v>
      </c>
      <c r="Q644" s="15" t="s">
        <v>2018</v>
      </c>
      <c r="R644" s="15" t="s">
        <v>65</v>
      </c>
      <c r="S644" s="15" t="s">
        <v>222</v>
      </c>
      <c r="T644" s="15" t="s">
        <v>2019</v>
      </c>
      <c r="U644" s="28">
        <v>666240.0</v>
      </c>
      <c r="V644" s="15">
        <v>2.0</v>
      </c>
      <c r="W644" s="31">
        <v>0.2</v>
      </c>
      <c r="X644" s="28">
        <v>58296.0</v>
      </c>
    </row>
    <row r="645" ht="15.75" customHeight="1">
      <c r="A645" s="15">
        <v>1181.0</v>
      </c>
      <c r="B645" s="15" t="s">
        <v>2013</v>
      </c>
      <c r="C645" s="18">
        <v>41811.0</v>
      </c>
      <c r="D645" s="18"/>
      <c r="E645" s="18">
        <f t="shared" si="1"/>
        <v>41814</v>
      </c>
      <c r="F645" s="15" t="s">
        <v>55</v>
      </c>
      <c r="G645" s="15" t="s">
        <v>514</v>
      </c>
      <c r="H645" s="15" t="s">
        <v>515</v>
      </c>
      <c r="I645" s="15" t="s">
        <v>59</v>
      </c>
      <c r="J645" s="15" t="s">
        <v>60</v>
      </c>
      <c r="K645" s="15" t="s">
        <v>22</v>
      </c>
      <c r="L645" s="15" t="str">
        <f t="array" ref="L645">_xlfn.XLOOKUP(M645,reference_province_to_city!$A$2:$A$11,reference_province_to_city!$B$2:$B$11)</f>
        <v>Surabaya</v>
      </c>
      <c r="M645" s="15" t="s">
        <v>20</v>
      </c>
      <c r="N645" s="15">
        <v>60231.0</v>
      </c>
      <c r="O645" s="15">
        <f t="array" ref="O645">_xlfn.XLOOKUP(M645,reference_postal_code!$B$2:$B$11,reference_postal_code!$A$2:$A$11)</f>
        <v>60231</v>
      </c>
      <c r="P645" s="15" t="s">
        <v>166</v>
      </c>
      <c r="Q645" s="15" t="s">
        <v>109</v>
      </c>
      <c r="R645" s="15" t="s">
        <v>110</v>
      </c>
      <c r="S645" s="15" t="s">
        <v>111</v>
      </c>
      <c r="T645" s="15" t="s">
        <v>112</v>
      </c>
      <c r="U645" s="28">
        <v>1.984395E7</v>
      </c>
      <c r="V645" s="15">
        <v>7.0</v>
      </c>
      <c r="W645" s="31">
        <v>0.0</v>
      </c>
      <c r="X645" s="28">
        <v>5357866.0</v>
      </c>
    </row>
    <row r="646" ht="15.75" customHeight="1">
      <c r="A646" s="15">
        <v>4022.0</v>
      </c>
      <c r="B646" s="15" t="s">
        <v>2020</v>
      </c>
      <c r="C646" s="18">
        <v>41812.0</v>
      </c>
      <c r="D646" s="18">
        <v>41817.0</v>
      </c>
      <c r="E646" s="18">
        <f t="shared" si="1"/>
        <v>41817</v>
      </c>
      <c r="F646" s="15" t="s">
        <v>55</v>
      </c>
      <c r="G646" s="15" t="s">
        <v>2021</v>
      </c>
      <c r="H646" s="15" t="s">
        <v>2022</v>
      </c>
      <c r="I646" s="15" t="s">
        <v>59</v>
      </c>
      <c r="J646" s="15" t="s">
        <v>60</v>
      </c>
      <c r="K646" s="15" t="s">
        <v>2023</v>
      </c>
      <c r="L646" s="15" t="str">
        <f t="array" ref="L646">_xlfn.XLOOKUP(M646,reference_province_to_city!$A$2:$A$11,reference_province_to_city!$B$2:$B$11)</f>
        <v>Bandung</v>
      </c>
      <c r="M646" s="15" t="s">
        <v>12</v>
      </c>
      <c r="N646" s="15">
        <v>40111.0</v>
      </c>
      <c r="O646" s="15">
        <f t="array" ref="O646">_xlfn.XLOOKUP(M646,reference_postal_code!$B$2:$B$11,reference_postal_code!$A$2:$A$11)</f>
        <v>40111</v>
      </c>
      <c r="P646" s="15" t="s">
        <v>117</v>
      </c>
      <c r="Q646" s="15" t="s">
        <v>2024</v>
      </c>
      <c r="R646" s="15" t="s">
        <v>110</v>
      </c>
      <c r="S646" s="15" t="s">
        <v>111</v>
      </c>
      <c r="T646" s="15" t="s">
        <v>2025</v>
      </c>
      <c r="U646" s="28">
        <v>1241730.0</v>
      </c>
      <c r="V646" s="15">
        <v>3.0</v>
      </c>
      <c r="W646" s="31">
        <v>0.4</v>
      </c>
      <c r="X646" s="28">
        <v>-227651.0</v>
      </c>
    </row>
    <row r="647" ht="15.75" customHeight="1">
      <c r="A647" s="15">
        <v>4023.0</v>
      </c>
      <c r="B647" s="15" t="s">
        <v>2020</v>
      </c>
      <c r="C647" s="18">
        <v>41812.0</v>
      </c>
      <c r="D647" s="18">
        <v>41817.0</v>
      </c>
      <c r="E647" s="18">
        <f t="shared" si="1"/>
        <v>41817</v>
      </c>
      <c r="F647" s="15" t="s">
        <v>55</v>
      </c>
      <c r="G647" s="15" t="s">
        <v>2021</v>
      </c>
      <c r="H647" s="15" t="s">
        <v>2022</v>
      </c>
      <c r="I647" s="15" t="s">
        <v>59</v>
      </c>
      <c r="J647" s="15" t="s">
        <v>60</v>
      </c>
      <c r="K647" s="15" t="s">
        <v>14</v>
      </c>
      <c r="L647" s="15" t="str">
        <f t="array" ref="L647">_xlfn.XLOOKUP(M647,reference_province_to_city!$A$2:$A$11,reference_province_to_city!$B$2:$B$11)</f>
        <v>Bandung</v>
      </c>
      <c r="M647" s="15" t="s">
        <v>12</v>
      </c>
      <c r="N647" s="15">
        <v>40111.0</v>
      </c>
      <c r="O647" s="15">
        <f t="array" ref="O647">_xlfn.XLOOKUP(M647,reference_postal_code!$B$2:$B$11,reference_postal_code!$A$2:$A$11)</f>
        <v>40111</v>
      </c>
      <c r="P647" s="15" t="s">
        <v>117</v>
      </c>
      <c r="Q647" s="15" t="s">
        <v>2026</v>
      </c>
      <c r="R647" s="15" t="s">
        <v>106</v>
      </c>
      <c r="S647" s="15" t="s">
        <v>107</v>
      </c>
      <c r="T647" s="15" t="s">
        <v>2027</v>
      </c>
      <c r="U647" s="28">
        <v>1.280895E7</v>
      </c>
      <c r="V647" s="15">
        <v>5.0</v>
      </c>
      <c r="W647" s="31">
        <v>0.3</v>
      </c>
      <c r="X647" s="28">
        <v>0.0</v>
      </c>
    </row>
    <row r="648" ht="15.75" customHeight="1">
      <c r="A648" s="15">
        <v>4021.0</v>
      </c>
      <c r="B648" s="15" t="s">
        <v>2020</v>
      </c>
      <c r="C648" s="18">
        <v>41812.0</v>
      </c>
      <c r="D648" s="18">
        <v>41817.0</v>
      </c>
      <c r="E648" s="18">
        <f t="shared" si="1"/>
        <v>41817</v>
      </c>
      <c r="F648" s="15" t="s">
        <v>55</v>
      </c>
      <c r="G648" s="15" t="s">
        <v>2021</v>
      </c>
      <c r="H648" s="15" t="s">
        <v>2022</v>
      </c>
      <c r="I648" s="15" t="s">
        <v>59</v>
      </c>
      <c r="J648" s="15" t="s">
        <v>60</v>
      </c>
      <c r="K648" s="15" t="s">
        <v>14</v>
      </c>
      <c r="L648" s="15" t="str">
        <f t="array" ref="L648">_xlfn.XLOOKUP(M648,reference_province_to_city!$A$2:$A$11,reference_province_to_city!$B$2:$B$11)</f>
        <v>Bandung</v>
      </c>
      <c r="M648" s="15" t="s">
        <v>12</v>
      </c>
      <c r="N648" s="15">
        <v>40111.0</v>
      </c>
      <c r="O648" s="15">
        <f t="array" ref="O648">_xlfn.XLOOKUP(M648,reference_postal_code!$B$2:$B$11,reference_postal_code!$A$2:$A$11)</f>
        <v>40111</v>
      </c>
      <c r="P648" s="15" t="s">
        <v>117</v>
      </c>
      <c r="Q648" s="15" t="s">
        <v>2028</v>
      </c>
      <c r="R648" s="15" t="s">
        <v>106</v>
      </c>
      <c r="S648" s="15" t="s">
        <v>107</v>
      </c>
      <c r="T648" s="15" t="s">
        <v>2029</v>
      </c>
      <c r="U648" s="28">
        <v>2550870.0</v>
      </c>
      <c r="V648" s="15">
        <v>3.0</v>
      </c>
      <c r="W648" s="31">
        <v>0.3</v>
      </c>
      <c r="X648" s="28">
        <v>-72882.0</v>
      </c>
    </row>
    <row r="649" ht="15.75" customHeight="1">
      <c r="A649" s="15">
        <v>2158.0</v>
      </c>
      <c r="B649" s="15" t="s">
        <v>2030</v>
      </c>
      <c r="C649" s="18">
        <v>41812.0</v>
      </c>
      <c r="D649" s="18">
        <v>41814.0</v>
      </c>
      <c r="E649" s="18">
        <f t="shared" si="1"/>
        <v>41814</v>
      </c>
      <c r="F649" s="15" t="s">
        <v>125</v>
      </c>
      <c r="G649" s="15" t="s">
        <v>2031</v>
      </c>
      <c r="H649" s="15" t="s">
        <v>2032</v>
      </c>
      <c r="I649" s="15" t="s">
        <v>59</v>
      </c>
      <c r="J649" s="15" t="s">
        <v>60</v>
      </c>
      <c r="K649" s="15" t="s">
        <v>14</v>
      </c>
      <c r="L649" s="15" t="str">
        <f t="array" ref="L649">_xlfn.XLOOKUP(M649,reference_province_to_city!$A$2:$A$11,reference_province_to_city!$B$2:$B$11)</f>
        <v>Bandung</v>
      </c>
      <c r="M649" s="15" t="s">
        <v>12</v>
      </c>
      <c r="N649" s="15">
        <v>40111.0</v>
      </c>
      <c r="O649" s="15">
        <f t="array" ref="O649">_xlfn.XLOOKUP(M649,reference_postal_code!$B$2:$B$11,reference_postal_code!$A$2:$A$11)</f>
        <v>40111</v>
      </c>
      <c r="P649" s="15" t="s">
        <v>117</v>
      </c>
      <c r="Q649" s="15" t="s">
        <v>532</v>
      </c>
      <c r="R649" s="15" t="s">
        <v>65</v>
      </c>
      <c r="S649" s="15" t="s">
        <v>87</v>
      </c>
      <c r="T649" s="15" t="s">
        <v>533</v>
      </c>
      <c r="U649" s="28">
        <v>2429100.0</v>
      </c>
      <c r="V649" s="15">
        <v>3.0</v>
      </c>
      <c r="W649" s="31">
        <v>0.0</v>
      </c>
      <c r="X649" s="28">
        <v>145746.0</v>
      </c>
    </row>
    <row r="650" ht="15.75" customHeight="1">
      <c r="A650" s="15">
        <v>9001.0</v>
      </c>
      <c r="B650" s="15" t="s">
        <v>2033</v>
      </c>
      <c r="C650" s="18">
        <v>41812.0</v>
      </c>
      <c r="D650" s="18">
        <v>41812.0</v>
      </c>
      <c r="E650" s="18">
        <f t="shared" si="1"/>
        <v>41812</v>
      </c>
      <c r="F650" s="15" t="s">
        <v>466</v>
      </c>
      <c r="G650" s="15" t="s">
        <v>1989</v>
      </c>
      <c r="H650" s="15" t="s">
        <v>1990</v>
      </c>
      <c r="I650" s="15" t="s">
        <v>59</v>
      </c>
      <c r="J650" s="15" t="s">
        <v>60</v>
      </c>
      <c r="K650" s="15" t="s">
        <v>29</v>
      </c>
      <c r="L650" s="15" t="str">
        <f t="array" ref="L650">_xlfn.XLOOKUP(M650,reference_province_to_city!$A$2:$A$11,reference_province_to_city!$B$2:$B$11)</f>
        <v>Palembang</v>
      </c>
      <c r="M650" s="15" t="s">
        <v>13</v>
      </c>
      <c r="N650" s="15">
        <v>30111.0</v>
      </c>
      <c r="O650" s="15">
        <f t="array" ref="O650">_xlfn.XLOOKUP(M650,reference_postal_code!$B$2:$B$11,reference_postal_code!$A$2:$A$11)</f>
        <v>30111</v>
      </c>
      <c r="P650" s="15" t="s">
        <v>77</v>
      </c>
      <c r="Q650" s="15" t="s">
        <v>2034</v>
      </c>
      <c r="R650" s="15" t="s">
        <v>65</v>
      </c>
      <c r="S650" s="15" t="s">
        <v>83</v>
      </c>
      <c r="T650" s="15" t="s">
        <v>2035</v>
      </c>
      <c r="U650" s="28">
        <v>123390.0</v>
      </c>
      <c r="V650" s="15">
        <v>3.0</v>
      </c>
      <c r="W650" s="31">
        <v>0.7</v>
      </c>
      <c r="X650" s="28">
        <v>-90486.0</v>
      </c>
    </row>
    <row r="651" ht="15.75" customHeight="1">
      <c r="A651" s="15">
        <v>2157.0</v>
      </c>
      <c r="B651" s="15" t="s">
        <v>2030</v>
      </c>
      <c r="C651" s="18">
        <v>41812.0</v>
      </c>
      <c r="D651" s="18">
        <v>41814.0</v>
      </c>
      <c r="E651" s="18">
        <f t="shared" si="1"/>
        <v>41814</v>
      </c>
      <c r="F651" s="15" t="s">
        <v>125</v>
      </c>
      <c r="G651" s="15" t="s">
        <v>2031</v>
      </c>
      <c r="H651" s="15" t="s">
        <v>2032</v>
      </c>
      <c r="I651" s="15" t="s">
        <v>59</v>
      </c>
      <c r="J651" s="15" t="s">
        <v>60</v>
      </c>
      <c r="K651" s="15" t="s">
        <v>14</v>
      </c>
      <c r="L651" s="15" t="str">
        <f t="array" ref="L651">_xlfn.XLOOKUP(M651,reference_province_to_city!$A$2:$A$11,reference_province_to_city!$B$2:$B$11)</f>
        <v>Bandung</v>
      </c>
      <c r="M651" s="15" t="s">
        <v>12</v>
      </c>
      <c r="N651" s="15">
        <v>40111.0</v>
      </c>
      <c r="O651" s="15">
        <f t="array" ref="O651">_xlfn.XLOOKUP(M651,reference_postal_code!$B$2:$B$11,reference_postal_code!$A$2:$A$11)</f>
        <v>40111</v>
      </c>
      <c r="P651" s="15" t="s">
        <v>117</v>
      </c>
      <c r="Q651" s="15" t="s">
        <v>2036</v>
      </c>
      <c r="R651" s="15" t="s">
        <v>65</v>
      </c>
      <c r="S651" s="15" t="s">
        <v>87</v>
      </c>
      <c r="T651" s="15" t="s">
        <v>2037</v>
      </c>
      <c r="U651" s="28">
        <v>7527150.0</v>
      </c>
      <c r="V651" s="15">
        <v>3.0</v>
      </c>
      <c r="W651" s="31">
        <v>0.0</v>
      </c>
      <c r="X651" s="28">
        <v>0.0</v>
      </c>
    </row>
    <row r="652" ht="15.75" customHeight="1">
      <c r="A652" s="15">
        <v>422.0</v>
      </c>
      <c r="B652" s="15" t="s">
        <v>2038</v>
      </c>
      <c r="C652" s="18">
        <v>41812.0</v>
      </c>
      <c r="D652" s="18">
        <v>41815.0</v>
      </c>
      <c r="E652" s="18">
        <f t="shared" si="1"/>
        <v>41815</v>
      </c>
      <c r="F652" s="15" t="s">
        <v>125</v>
      </c>
      <c r="G652" s="15" t="s">
        <v>2039</v>
      </c>
      <c r="H652" s="15" t="s">
        <v>2040</v>
      </c>
      <c r="I652" s="15" t="s">
        <v>59</v>
      </c>
      <c r="J652" s="15" t="s">
        <v>60</v>
      </c>
      <c r="K652" s="15" t="s">
        <v>22</v>
      </c>
      <c r="L652" s="15" t="str">
        <f t="array" ref="L652">_xlfn.XLOOKUP(M652,reference_province_to_city!$A$2:$A$11,reference_province_to_city!$B$2:$B$11)</f>
        <v>Surabaya</v>
      </c>
      <c r="M652" s="15" t="s">
        <v>20</v>
      </c>
      <c r="N652" s="15">
        <v>60231.0</v>
      </c>
      <c r="O652" s="15">
        <f t="array" ref="O652">_xlfn.XLOOKUP(M652,reference_postal_code!$B$2:$B$11,reference_postal_code!$A$2:$A$11)</f>
        <v>60231</v>
      </c>
      <c r="P652" s="15" t="s">
        <v>166</v>
      </c>
      <c r="Q652" s="15" t="s">
        <v>2041</v>
      </c>
      <c r="R652" s="15" t="s">
        <v>110</v>
      </c>
      <c r="S652" s="15" t="s">
        <v>149</v>
      </c>
      <c r="T652" s="15" t="s">
        <v>2042</v>
      </c>
      <c r="U652" s="28">
        <v>2951280.0</v>
      </c>
      <c r="V652" s="15">
        <v>6.0</v>
      </c>
      <c r="W652" s="31">
        <v>0.2</v>
      </c>
      <c r="X652" s="28">
        <v>848493.0</v>
      </c>
    </row>
    <row r="653" ht="15.75" customHeight="1">
      <c r="A653" s="15">
        <v>4064.0</v>
      </c>
      <c r="B653" s="15" t="s">
        <v>2043</v>
      </c>
      <c r="C653" s="18">
        <v>41813.0</v>
      </c>
      <c r="D653" s="18">
        <v>41816.0</v>
      </c>
      <c r="E653" s="18">
        <f t="shared" si="1"/>
        <v>41816</v>
      </c>
      <c r="F653" s="15" t="s">
        <v>125</v>
      </c>
      <c r="G653" s="15" t="s">
        <v>2044</v>
      </c>
      <c r="H653" s="15" t="s">
        <v>2045</v>
      </c>
      <c r="I653" s="15" t="s">
        <v>59</v>
      </c>
      <c r="J653" s="15" t="s">
        <v>60</v>
      </c>
      <c r="K653" s="15" t="s">
        <v>31</v>
      </c>
      <c r="L653" s="15" t="str">
        <f t="array" ref="L653">_xlfn.XLOOKUP(M653,reference_province_to_city!$A$2:$A$11,reference_province_to_city!$B$2:$B$11)</f>
        <v>Balikpapan</v>
      </c>
      <c r="M653" s="15" t="s">
        <v>21</v>
      </c>
      <c r="N653" s="15">
        <v>76114.0</v>
      </c>
      <c r="O653" s="15">
        <f t="array" ref="O653">_xlfn.XLOOKUP(M653,reference_postal_code!$B$2:$B$11,reference_postal_code!$A$2:$A$11)</f>
        <v>76114</v>
      </c>
      <c r="P653" s="15" t="s">
        <v>166</v>
      </c>
      <c r="Q653" s="15" t="s">
        <v>2046</v>
      </c>
      <c r="R653" s="15" t="s">
        <v>65</v>
      </c>
      <c r="S653" s="15" t="s">
        <v>93</v>
      </c>
      <c r="T653" s="15" t="s">
        <v>2047</v>
      </c>
      <c r="U653" s="28">
        <v>300240.0</v>
      </c>
      <c r="V653" s="15">
        <v>9.0</v>
      </c>
      <c r="W653" s="31">
        <v>0.2</v>
      </c>
      <c r="X653" s="28">
        <v>26271.0</v>
      </c>
    </row>
    <row r="654" ht="15.75" customHeight="1">
      <c r="A654" s="15">
        <v>4065.0</v>
      </c>
      <c r="B654" s="15" t="s">
        <v>2043</v>
      </c>
      <c r="C654" s="18">
        <v>41813.0</v>
      </c>
      <c r="D654" s="18">
        <v>41816.0</v>
      </c>
      <c r="E654" s="18">
        <f t="shared" si="1"/>
        <v>41816</v>
      </c>
      <c r="F654" s="15" t="s">
        <v>125</v>
      </c>
      <c r="G654" s="15" t="s">
        <v>2044</v>
      </c>
      <c r="H654" s="15" t="s">
        <v>2045</v>
      </c>
      <c r="I654" s="15" t="s">
        <v>59</v>
      </c>
      <c r="J654" s="15" t="s">
        <v>60</v>
      </c>
      <c r="K654" s="15" t="s">
        <v>2048</v>
      </c>
      <c r="L654" s="15" t="str">
        <f t="array" ref="L654">_xlfn.XLOOKUP(M654,reference_province_to_city!$A$2:$A$11,reference_province_to_city!$B$2:$B$11)</f>
        <v>Balikpapan</v>
      </c>
      <c r="M654" s="15" t="s">
        <v>21</v>
      </c>
      <c r="N654" s="15">
        <v>76114.0</v>
      </c>
      <c r="O654" s="15">
        <f t="array" ref="O654">_xlfn.XLOOKUP(M654,reference_postal_code!$B$2:$B$11,reference_postal_code!$A$2:$A$11)</f>
        <v>76114</v>
      </c>
      <c r="P654" s="15" t="s">
        <v>166</v>
      </c>
      <c r="Q654" s="15" t="s">
        <v>2049</v>
      </c>
      <c r="R654" s="15" t="s">
        <v>65</v>
      </c>
      <c r="S654" s="15" t="s">
        <v>226</v>
      </c>
      <c r="T654" s="15" t="s">
        <v>2050</v>
      </c>
      <c r="U654" s="28">
        <v>46560.0</v>
      </c>
      <c r="V654" s="15">
        <v>1.0</v>
      </c>
      <c r="W654" s="31">
        <v>0.2</v>
      </c>
      <c r="X654" s="28">
        <v>5238.0</v>
      </c>
    </row>
    <row r="655" ht="15.75" customHeight="1">
      <c r="A655" s="15">
        <v>2127.0</v>
      </c>
      <c r="B655" s="15" t="s">
        <v>2051</v>
      </c>
      <c r="C655" s="18">
        <v>41813.0</v>
      </c>
      <c r="D655" s="18">
        <v>41818.0</v>
      </c>
      <c r="E655" s="18">
        <f t="shared" si="1"/>
        <v>41818</v>
      </c>
      <c r="F655" s="15" t="s">
        <v>55</v>
      </c>
      <c r="G655" s="15" t="s">
        <v>2052</v>
      </c>
      <c r="H655" s="15" t="s">
        <v>2053</v>
      </c>
      <c r="I655" s="15" t="s">
        <v>59</v>
      </c>
      <c r="J655" s="15" t="s">
        <v>60</v>
      </c>
      <c r="K655" s="15" t="s">
        <v>33</v>
      </c>
      <c r="L655" s="15" t="str">
        <f t="array" ref="L655">_xlfn.XLOOKUP(M655,reference_province_to_city!$A$2:$A$11,reference_province_to_city!$B$2:$B$11)</f>
        <v>Makassar</v>
      </c>
      <c r="M655" s="15" t="s">
        <v>25</v>
      </c>
      <c r="N655" s="15">
        <v>90111.0</v>
      </c>
      <c r="O655" s="15">
        <f t="array" ref="O655">_xlfn.XLOOKUP(M655,reference_postal_code!$B$2:$B$11,reference_postal_code!$A$2:$A$11)</f>
        <v>90111</v>
      </c>
      <c r="P655" s="15" t="s">
        <v>63</v>
      </c>
      <c r="Q655" s="15" t="s">
        <v>2054</v>
      </c>
      <c r="R655" s="15" t="s">
        <v>110</v>
      </c>
      <c r="S655" s="15" t="s">
        <v>149</v>
      </c>
      <c r="T655" s="15" t="s">
        <v>2055</v>
      </c>
      <c r="U655" s="28">
        <v>1295640.0</v>
      </c>
      <c r="V655" s="15">
        <v>3.0</v>
      </c>
      <c r="W655" s="31">
        <v>0.2</v>
      </c>
      <c r="X655" s="28">
        <v>16195.0</v>
      </c>
    </row>
    <row r="656" ht="15.75" customHeight="1">
      <c r="A656" s="15">
        <v>9402.0</v>
      </c>
      <c r="B656" s="15" t="s">
        <v>2056</v>
      </c>
      <c r="C656" s="18">
        <v>41814.0</v>
      </c>
      <c r="D656" s="18">
        <v>41818.0</v>
      </c>
      <c r="E656" s="18">
        <f t="shared" si="1"/>
        <v>41818</v>
      </c>
      <c r="F656" s="15" t="s">
        <v>55</v>
      </c>
      <c r="G656" s="15" t="s">
        <v>2057</v>
      </c>
      <c r="H656" s="15" t="s">
        <v>2058</v>
      </c>
      <c r="I656" s="15" t="s">
        <v>59</v>
      </c>
      <c r="J656" s="15" t="s">
        <v>60</v>
      </c>
      <c r="K656" s="15" t="s">
        <v>14</v>
      </c>
      <c r="L656" s="15" t="str">
        <f t="array" ref="L656">_xlfn.XLOOKUP(M656,reference_province_to_city!$A$2:$A$11,reference_province_to_city!$B$2:$B$11)</f>
        <v>Bandung</v>
      </c>
      <c r="M656" s="15" t="s">
        <v>12</v>
      </c>
      <c r="N656" s="15">
        <v>40111.0</v>
      </c>
      <c r="O656" s="15">
        <f t="array" ref="O656">_xlfn.XLOOKUP(M656,reference_postal_code!$B$2:$B$11,reference_postal_code!$A$2:$A$11)</f>
        <v>40111</v>
      </c>
      <c r="P656" s="15" t="s">
        <v>117</v>
      </c>
      <c r="Q656" s="15" t="s">
        <v>2059</v>
      </c>
      <c r="R656" s="15" t="s">
        <v>106</v>
      </c>
      <c r="S656" s="15" t="s">
        <v>139</v>
      </c>
      <c r="T656" s="15" t="s">
        <v>2060</v>
      </c>
      <c r="U656" s="28">
        <v>64080.0</v>
      </c>
      <c r="V656" s="15">
        <v>2.0</v>
      </c>
      <c r="W656" s="31">
        <v>0.2</v>
      </c>
      <c r="X656" s="28">
        <v>14418.0</v>
      </c>
    </row>
    <row r="657" ht="15.75" customHeight="1">
      <c r="A657" s="15">
        <v>1098.0</v>
      </c>
      <c r="B657" s="15" t="s">
        <v>2061</v>
      </c>
      <c r="C657" s="18">
        <v>41815.0</v>
      </c>
      <c r="D657" s="18">
        <v>41818.0</v>
      </c>
      <c r="E657" s="18">
        <f t="shared" si="1"/>
        <v>41818</v>
      </c>
      <c r="F657" s="15" t="s">
        <v>125</v>
      </c>
      <c r="G657" s="15" t="s">
        <v>2062</v>
      </c>
      <c r="H657" s="15" t="s">
        <v>2063</v>
      </c>
      <c r="I657" s="15" t="s">
        <v>128</v>
      </c>
      <c r="J657" s="15" t="s">
        <v>60</v>
      </c>
      <c r="K657" s="15" t="s">
        <v>33</v>
      </c>
      <c r="L657" s="15" t="str">
        <f t="array" ref="L657">_xlfn.XLOOKUP(M657,reference_province_to_city!$A$2:$A$11,reference_province_to_city!$B$2:$B$11)</f>
        <v>Makassar</v>
      </c>
      <c r="M657" s="15" t="s">
        <v>25</v>
      </c>
      <c r="N657" s="15">
        <v>90111.0</v>
      </c>
      <c r="O657" s="15">
        <f t="array" ref="O657">_xlfn.XLOOKUP(M657,reference_postal_code!$B$2:$B$11,reference_postal_code!$A$2:$A$11)</f>
        <v>90111</v>
      </c>
      <c r="P657" s="15" t="s">
        <v>63</v>
      </c>
      <c r="Q657" s="15" t="s">
        <v>2064</v>
      </c>
      <c r="R657" s="15" t="s">
        <v>106</v>
      </c>
      <c r="S657" s="15" t="s">
        <v>218</v>
      </c>
      <c r="T657" s="15" t="s">
        <v>2065</v>
      </c>
      <c r="U657" s="28">
        <v>6717600.0</v>
      </c>
      <c r="V657" s="15">
        <v>5.0</v>
      </c>
      <c r="W657" s="31">
        <v>0.2</v>
      </c>
      <c r="X657" s="28">
        <v>167940.0</v>
      </c>
    </row>
    <row r="658" ht="15.75" customHeight="1">
      <c r="A658" s="15">
        <v>4848.0</v>
      </c>
      <c r="B658" s="15" t="s">
        <v>2066</v>
      </c>
      <c r="C658" s="18">
        <v>41815.0</v>
      </c>
      <c r="D658" s="18">
        <v>41817.0</v>
      </c>
      <c r="E658" s="18">
        <f t="shared" si="1"/>
        <v>41817</v>
      </c>
      <c r="F658" s="15" t="s">
        <v>114</v>
      </c>
      <c r="G658" s="15" t="s">
        <v>2067</v>
      </c>
      <c r="H658" s="15" t="s">
        <v>2068</v>
      </c>
      <c r="I658" s="15" t="s">
        <v>128</v>
      </c>
      <c r="J658" s="15" t="s">
        <v>60</v>
      </c>
      <c r="K658" s="15" t="s">
        <v>17</v>
      </c>
      <c r="L658" s="15" t="str">
        <f t="array" ref="L658">_xlfn.XLOOKUP(M658,reference_province_to_city!$A$2:$A$11,reference_province_to_city!$B$2:$B$11)</f>
        <v>Semarang</v>
      </c>
      <c r="M658" s="15" t="s">
        <v>15</v>
      </c>
      <c r="N658" s="15">
        <v>50111.0</v>
      </c>
      <c r="O658" s="15">
        <f t="array" ref="O658">_xlfn.XLOOKUP(M658,reference_postal_code!$B$2:$B$11,reference_postal_code!$A$2:$A$11)</f>
        <v>50111</v>
      </c>
      <c r="P658" s="15" t="s">
        <v>77</v>
      </c>
      <c r="Q658" s="15" t="s">
        <v>92</v>
      </c>
      <c r="R658" s="15" t="s">
        <v>65</v>
      </c>
      <c r="S658" s="15" t="s">
        <v>93</v>
      </c>
      <c r="T658" s="15" t="s">
        <v>94</v>
      </c>
      <c r="U658" s="28">
        <v>1074480.0</v>
      </c>
      <c r="V658" s="15">
        <v>11.0</v>
      </c>
      <c r="W658" s="31">
        <v>0.2</v>
      </c>
      <c r="X658" s="28">
        <v>268620.0</v>
      </c>
    </row>
    <row r="659" ht="15.75" customHeight="1">
      <c r="A659" s="15">
        <v>4847.0</v>
      </c>
      <c r="B659" s="15" t="s">
        <v>2066</v>
      </c>
      <c r="C659" s="18">
        <v>41815.0</v>
      </c>
      <c r="D659" s="18">
        <v>41817.0</v>
      </c>
      <c r="E659" s="18">
        <f t="shared" si="1"/>
        <v>41817</v>
      </c>
      <c r="F659" s="15" t="s">
        <v>114</v>
      </c>
      <c r="G659" s="15" t="s">
        <v>2067</v>
      </c>
      <c r="H659" s="15" t="s">
        <v>2068</v>
      </c>
      <c r="I659" s="15" t="s">
        <v>128</v>
      </c>
      <c r="J659" s="15" t="s">
        <v>60</v>
      </c>
      <c r="K659" s="15" t="s">
        <v>17</v>
      </c>
      <c r="L659" s="15" t="str">
        <f t="array" ref="L659">_xlfn.XLOOKUP(M659,reference_province_to_city!$A$2:$A$11,reference_province_to_city!$B$2:$B$11)</f>
        <v>Semarang</v>
      </c>
      <c r="M659" s="15" t="s">
        <v>15</v>
      </c>
      <c r="N659" s="15">
        <v>50111.0</v>
      </c>
      <c r="O659" s="15">
        <f t="array" ref="O659">_xlfn.XLOOKUP(M659,reference_postal_code!$B$2:$B$11,reference_postal_code!$A$2:$A$11)</f>
        <v>50111</v>
      </c>
      <c r="P659" s="15" t="s">
        <v>77</v>
      </c>
      <c r="Q659" s="15" t="s">
        <v>2069</v>
      </c>
      <c r="R659" s="15" t="s">
        <v>110</v>
      </c>
      <c r="S659" s="15" t="s">
        <v>111</v>
      </c>
      <c r="T659" s="15" t="s">
        <v>2070</v>
      </c>
      <c r="U659" s="28">
        <v>3959400.0</v>
      </c>
      <c r="V659" s="15">
        <v>5.0</v>
      </c>
      <c r="W659" s="31">
        <v>0.2</v>
      </c>
      <c r="X659" s="28">
        <v>296955.0</v>
      </c>
    </row>
    <row r="660" ht="15.75" customHeight="1">
      <c r="A660" s="15">
        <v>4849.0</v>
      </c>
      <c r="B660" s="15" t="s">
        <v>2066</v>
      </c>
      <c r="C660" s="18">
        <v>41815.0</v>
      </c>
      <c r="D660" s="18">
        <v>41817.0</v>
      </c>
      <c r="E660" s="18">
        <f t="shared" si="1"/>
        <v>41817</v>
      </c>
      <c r="F660" s="15" t="s">
        <v>114</v>
      </c>
      <c r="G660" s="15" t="s">
        <v>2067</v>
      </c>
      <c r="H660" s="15" t="s">
        <v>2068</v>
      </c>
      <c r="I660" s="15" t="s">
        <v>128</v>
      </c>
      <c r="J660" s="15" t="s">
        <v>60</v>
      </c>
      <c r="K660" s="15" t="s">
        <v>17</v>
      </c>
      <c r="L660" s="15" t="str">
        <f t="array" ref="L660">_xlfn.XLOOKUP(M660,reference_province_to_city!$A$2:$A$11,reference_province_to_city!$B$2:$B$11)</f>
        <v>Semarang</v>
      </c>
      <c r="M660" s="15" t="s">
        <v>15</v>
      </c>
      <c r="N660" s="15">
        <v>50111.0</v>
      </c>
      <c r="O660" s="15">
        <f t="array" ref="O660">_xlfn.XLOOKUP(M660,reference_postal_code!$B$2:$B$11,reference_postal_code!$A$2:$A$11)</f>
        <v>50111</v>
      </c>
      <c r="P660" s="15" t="s">
        <v>77</v>
      </c>
      <c r="Q660" s="15" t="s">
        <v>2071</v>
      </c>
      <c r="R660" s="15" t="s">
        <v>65</v>
      </c>
      <c r="S660" s="15" t="s">
        <v>93</v>
      </c>
      <c r="T660" s="15" t="s">
        <v>2072</v>
      </c>
      <c r="U660" s="28">
        <v>139920.0</v>
      </c>
      <c r="V660" s="15">
        <v>1.0</v>
      </c>
      <c r="W660" s="31">
        <v>0.2</v>
      </c>
      <c r="X660" s="28">
        <v>12243.0</v>
      </c>
    </row>
    <row r="661" ht="15.75" customHeight="1">
      <c r="A661" s="15">
        <v>2279.0</v>
      </c>
      <c r="B661" s="15" t="s">
        <v>2073</v>
      </c>
      <c r="C661" s="18">
        <v>41817.0</v>
      </c>
      <c r="D661" s="18">
        <v>41821.0</v>
      </c>
      <c r="E661" s="18">
        <f t="shared" si="1"/>
        <v>41821</v>
      </c>
      <c r="F661" s="15" t="s">
        <v>55</v>
      </c>
      <c r="G661" s="15" t="s">
        <v>2074</v>
      </c>
      <c r="H661" s="15" t="s">
        <v>2075</v>
      </c>
      <c r="I661" s="15" t="s">
        <v>59</v>
      </c>
      <c r="J661" s="15" t="s">
        <v>60</v>
      </c>
      <c r="K661" s="15" t="s">
        <v>19</v>
      </c>
      <c r="L661" s="15" t="str">
        <f t="array" ref="L661">_xlfn.XLOOKUP(M661,reference_province_to_city!$A$2:$A$11,reference_province_to_city!$B$2:$B$11)</f>
        <v>Yogyakarta</v>
      </c>
      <c r="M661" s="15" t="s">
        <v>18</v>
      </c>
      <c r="N661" s="15">
        <v>55111.0</v>
      </c>
      <c r="O661" s="15">
        <f t="array" ref="O661">_xlfn.XLOOKUP(M661,reference_postal_code!$B$2:$B$11,reference_postal_code!$A$2:$A$11)</f>
        <v>55111</v>
      </c>
      <c r="P661" s="15" t="s">
        <v>77</v>
      </c>
      <c r="Q661" s="15" t="s">
        <v>1478</v>
      </c>
      <c r="R661" s="15" t="s">
        <v>110</v>
      </c>
      <c r="S661" s="15" t="s">
        <v>149</v>
      </c>
      <c r="T661" s="15" t="s">
        <v>1479</v>
      </c>
      <c r="U661" s="28">
        <v>3359400.0</v>
      </c>
      <c r="V661" s="15">
        <v>4.0</v>
      </c>
      <c r="W661" s="31">
        <v>0.0</v>
      </c>
      <c r="X661" s="28">
        <v>806256.0</v>
      </c>
    </row>
    <row r="662" ht="15.75" customHeight="1">
      <c r="A662" s="15">
        <v>2277.0</v>
      </c>
      <c r="B662" s="15" t="s">
        <v>2073</v>
      </c>
      <c r="C662" s="18">
        <v>41817.0</v>
      </c>
      <c r="D662" s="18">
        <v>41821.0</v>
      </c>
      <c r="E662" s="18">
        <f t="shared" si="1"/>
        <v>41821</v>
      </c>
      <c r="F662" s="15" t="s">
        <v>55</v>
      </c>
      <c r="G662" s="15" t="s">
        <v>2074</v>
      </c>
      <c r="H662" s="15" t="s">
        <v>2075</v>
      </c>
      <c r="I662" s="15" t="s">
        <v>59</v>
      </c>
      <c r="J662" s="15" t="s">
        <v>60</v>
      </c>
      <c r="K662" s="15" t="s">
        <v>19</v>
      </c>
      <c r="L662" s="15" t="str">
        <f t="array" ref="L662">_xlfn.XLOOKUP(M662,reference_province_to_city!$A$2:$A$11,reference_province_to_city!$B$2:$B$11)</f>
        <v>Yogyakarta</v>
      </c>
      <c r="M662" s="15" t="s">
        <v>18</v>
      </c>
      <c r="N662" s="15">
        <v>55111.0</v>
      </c>
      <c r="O662" s="15">
        <f t="array" ref="O662">_xlfn.XLOOKUP(M662,reference_postal_code!$B$2:$B$11,reference_postal_code!$A$2:$A$11)</f>
        <v>55111</v>
      </c>
      <c r="P662" s="15" t="s">
        <v>77</v>
      </c>
      <c r="Q662" s="15" t="s">
        <v>322</v>
      </c>
      <c r="R662" s="15" t="s">
        <v>65</v>
      </c>
      <c r="S662" s="15" t="s">
        <v>87</v>
      </c>
      <c r="T662" s="15" t="s">
        <v>323</v>
      </c>
      <c r="U662" s="28">
        <v>4593000.0</v>
      </c>
      <c r="V662" s="15">
        <v>5.0</v>
      </c>
      <c r="W662" s="31">
        <v>0.0</v>
      </c>
      <c r="X662" s="28">
        <v>0.0</v>
      </c>
    </row>
    <row r="663" ht="15.75" customHeight="1">
      <c r="A663" s="15">
        <v>2278.0</v>
      </c>
      <c r="B663" s="15" t="s">
        <v>2073</v>
      </c>
      <c r="C663" s="18">
        <v>41817.0</v>
      </c>
      <c r="D663" s="18"/>
      <c r="E663" s="18">
        <f t="shared" si="1"/>
        <v>41820</v>
      </c>
      <c r="F663" s="15" t="s">
        <v>55</v>
      </c>
      <c r="G663" s="15" t="s">
        <v>2074</v>
      </c>
      <c r="H663" s="15" t="s">
        <v>2075</v>
      </c>
      <c r="I663" s="15" t="s">
        <v>59</v>
      </c>
      <c r="J663" s="15" t="s">
        <v>60</v>
      </c>
      <c r="K663" s="15" t="s">
        <v>19</v>
      </c>
      <c r="L663" s="15" t="str">
        <f t="array" ref="L663">_xlfn.XLOOKUP(M663,reference_province_to_city!$A$2:$A$11,reference_province_to_city!$B$2:$B$11)</f>
        <v>Yogyakarta</v>
      </c>
      <c r="M663" s="15" t="s">
        <v>18</v>
      </c>
      <c r="N663" s="15">
        <v>55111.0</v>
      </c>
      <c r="O663" s="15">
        <f t="array" ref="O663">_xlfn.XLOOKUP(M663,reference_postal_code!$B$2:$B$11,reference_postal_code!$A$2:$A$11)</f>
        <v>55111</v>
      </c>
      <c r="P663" s="15" t="s">
        <v>77</v>
      </c>
      <c r="Q663" s="15" t="s">
        <v>1110</v>
      </c>
      <c r="R663" s="15" t="s">
        <v>106</v>
      </c>
      <c r="S663" s="15" t="s">
        <v>218</v>
      </c>
      <c r="T663" s="15" t="s">
        <v>1111</v>
      </c>
      <c r="U663" s="28">
        <v>1289700.0</v>
      </c>
      <c r="V663" s="15">
        <v>1.0</v>
      </c>
      <c r="W663" s="31">
        <v>0.0</v>
      </c>
      <c r="X663" s="28">
        <v>335322.0</v>
      </c>
    </row>
    <row r="664" ht="15.75" customHeight="1">
      <c r="A664" s="15">
        <v>2924.0</v>
      </c>
      <c r="B664" s="15" t="s">
        <v>2076</v>
      </c>
      <c r="C664" s="18">
        <v>41818.0</v>
      </c>
      <c r="D664" s="18">
        <v>41824.0</v>
      </c>
      <c r="E664" s="18">
        <f t="shared" si="1"/>
        <v>41824</v>
      </c>
      <c r="F664" s="15" t="s">
        <v>55</v>
      </c>
      <c r="G664" s="15" t="s">
        <v>2077</v>
      </c>
      <c r="H664" s="15" t="s">
        <v>2078</v>
      </c>
      <c r="I664" s="15" t="s">
        <v>128</v>
      </c>
      <c r="J664" s="15" t="s">
        <v>60</v>
      </c>
      <c r="K664" s="15" t="s">
        <v>31</v>
      </c>
      <c r="L664" s="15" t="str">
        <f t="array" ref="L664">_xlfn.XLOOKUP(M664,reference_province_to_city!$A$2:$A$11,reference_province_to_city!$B$2:$B$11)</f>
        <v>Balikpapan</v>
      </c>
      <c r="M664" s="15" t="s">
        <v>21</v>
      </c>
      <c r="N664" s="15">
        <v>76114.0</v>
      </c>
      <c r="O664" s="15">
        <f t="array" ref="O664">_xlfn.XLOOKUP(M664,reference_postal_code!$B$2:$B$11,reference_postal_code!$A$2:$A$11)</f>
        <v>76114</v>
      </c>
      <c r="P664" s="15" t="s">
        <v>166</v>
      </c>
      <c r="Q664" s="15" t="s">
        <v>2079</v>
      </c>
      <c r="R664" s="15" t="s">
        <v>65</v>
      </c>
      <c r="S664" s="15" t="s">
        <v>103</v>
      </c>
      <c r="T664" s="15" t="s">
        <v>2080</v>
      </c>
      <c r="U664" s="28">
        <v>91200.0</v>
      </c>
      <c r="V664" s="15">
        <v>1.0</v>
      </c>
      <c r="W664" s="31">
        <v>0.0</v>
      </c>
      <c r="X664" s="28">
        <v>45600.0</v>
      </c>
    </row>
    <row r="665" ht="15.75" customHeight="1">
      <c r="A665" s="15">
        <v>820.0</v>
      </c>
      <c r="B665" s="15" t="s">
        <v>2081</v>
      </c>
      <c r="C665" s="18">
        <v>41818.0</v>
      </c>
      <c r="D665" s="18">
        <v>41822.0</v>
      </c>
      <c r="E665" s="18">
        <f t="shared" si="1"/>
        <v>41822</v>
      </c>
      <c r="F665" s="15" t="s">
        <v>55</v>
      </c>
      <c r="G665" s="15" t="s">
        <v>2082</v>
      </c>
      <c r="H665" s="15" t="s">
        <v>2083</v>
      </c>
      <c r="I665" s="15" t="s">
        <v>59</v>
      </c>
      <c r="J665" s="15" t="s">
        <v>60</v>
      </c>
      <c r="K665" s="15" t="s">
        <v>22</v>
      </c>
      <c r="L665" s="15" t="str">
        <f t="array" ref="L665">_xlfn.XLOOKUP(M665,reference_province_to_city!$A$2:$A$11,reference_province_to_city!$B$2:$B$11)</f>
        <v>Surabaya</v>
      </c>
      <c r="M665" s="15" t="s">
        <v>20</v>
      </c>
      <c r="N665" s="15">
        <v>60231.0</v>
      </c>
      <c r="O665" s="15">
        <f t="array" ref="O665">_xlfn.XLOOKUP(M665,reference_postal_code!$B$2:$B$11,reference_postal_code!$A$2:$A$11)</f>
        <v>60231</v>
      </c>
      <c r="P665" s="15" t="s">
        <v>166</v>
      </c>
      <c r="Q665" s="15" t="s">
        <v>1376</v>
      </c>
      <c r="R665" s="15" t="s">
        <v>106</v>
      </c>
      <c r="S665" s="15" t="s">
        <v>107</v>
      </c>
      <c r="T665" s="15" t="s">
        <v>1377</v>
      </c>
      <c r="U665" s="28">
        <v>1.8426975E7</v>
      </c>
      <c r="V665" s="15">
        <v>5.0</v>
      </c>
      <c r="W665" s="31">
        <v>0.3</v>
      </c>
      <c r="X665" s="28">
        <v>0.0</v>
      </c>
    </row>
    <row r="666" ht="15.75" customHeight="1">
      <c r="A666" s="15">
        <v>819.0</v>
      </c>
      <c r="B666" s="15" t="s">
        <v>2081</v>
      </c>
      <c r="C666" s="18">
        <v>41818.0</v>
      </c>
      <c r="D666" s="18">
        <v>41822.0</v>
      </c>
      <c r="E666" s="18">
        <f t="shared" si="1"/>
        <v>41822</v>
      </c>
      <c r="F666" s="15" t="s">
        <v>55</v>
      </c>
      <c r="G666" s="15" t="s">
        <v>2082</v>
      </c>
      <c r="H666" s="15" t="s">
        <v>2083</v>
      </c>
      <c r="I666" s="15" t="s">
        <v>59</v>
      </c>
      <c r="J666" s="15" t="s">
        <v>60</v>
      </c>
      <c r="K666" s="15" t="s">
        <v>22</v>
      </c>
      <c r="L666" s="15" t="str">
        <f t="array" ref="L666">_xlfn.XLOOKUP(M666,reference_province_to_city!$A$2:$A$11,reference_province_to_city!$B$2:$B$11)</f>
        <v>Surabaya</v>
      </c>
      <c r="M666" s="15" t="s">
        <v>20</v>
      </c>
      <c r="N666" s="15">
        <v>60231.0</v>
      </c>
      <c r="O666" s="15">
        <f t="array" ref="O666">_xlfn.XLOOKUP(M666,reference_postal_code!$B$2:$B$11,reference_postal_code!$A$2:$A$11)</f>
        <v>60231</v>
      </c>
      <c r="P666" s="15" t="s">
        <v>166</v>
      </c>
      <c r="Q666" s="15" t="s">
        <v>2084</v>
      </c>
      <c r="R666" s="15" t="s">
        <v>65</v>
      </c>
      <c r="S666" s="15" t="s">
        <v>83</v>
      </c>
      <c r="T666" s="15" t="s">
        <v>2085</v>
      </c>
      <c r="U666" s="28">
        <v>47520.0</v>
      </c>
      <c r="V666" s="15">
        <v>3.0</v>
      </c>
      <c r="W666" s="31">
        <v>0.7</v>
      </c>
      <c r="X666" s="28">
        <v>-36432.0</v>
      </c>
    </row>
    <row r="667" ht="15.75" customHeight="1">
      <c r="A667" s="15">
        <v>818.0</v>
      </c>
      <c r="B667" s="15" t="s">
        <v>2081</v>
      </c>
      <c r="C667" s="18">
        <v>41818.0</v>
      </c>
      <c r="D667" s="18">
        <v>41822.0</v>
      </c>
      <c r="E667" s="18">
        <f t="shared" si="1"/>
        <v>41822</v>
      </c>
      <c r="F667" s="15" t="s">
        <v>55</v>
      </c>
      <c r="G667" s="15" t="s">
        <v>2082</v>
      </c>
      <c r="H667" s="15" t="s">
        <v>2083</v>
      </c>
      <c r="I667" s="15" t="s">
        <v>59</v>
      </c>
      <c r="J667" s="15" t="s">
        <v>60</v>
      </c>
      <c r="K667" s="15" t="s">
        <v>22</v>
      </c>
      <c r="L667" s="15" t="str">
        <f t="array" ref="L667">_xlfn.XLOOKUP(M667,reference_province_to_city!$A$2:$A$11,reference_province_to_city!$B$2:$B$11)</f>
        <v>Surabaya</v>
      </c>
      <c r="M667" s="15" t="s">
        <v>20</v>
      </c>
      <c r="N667" s="15">
        <v>60231.0</v>
      </c>
      <c r="O667" s="15">
        <f t="array" ref="O667">_xlfn.XLOOKUP(M667,reference_postal_code!$B$2:$B$11,reference_postal_code!$A$2:$A$11)</f>
        <v>60231</v>
      </c>
      <c r="P667" s="15" t="s">
        <v>166</v>
      </c>
      <c r="Q667" s="15" t="s">
        <v>2086</v>
      </c>
      <c r="R667" s="15" t="s">
        <v>65</v>
      </c>
      <c r="S667" s="15" t="s">
        <v>66</v>
      </c>
      <c r="T667" s="15" t="s">
        <v>2087</v>
      </c>
      <c r="U667" s="28">
        <v>622080.0</v>
      </c>
      <c r="V667" s="15">
        <v>8.0</v>
      </c>
      <c r="W667" s="31">
        <v>0.2</v>
      </c>
      <c r="X667" s="28">
        <v>217728.0</v>
      </c>
    </row>
    <row r="668" ht="15.75" customHeight="1">
      <c r="A668" s="15">
        <v>822.0</v>
      </c>
      <c r="B668" s="15" t="s">
        <v>2081</v>
      </c>
      <c r="C668" s="18">
        <v>41818.0</v>
      </c>
      <c r="D668" s="18">
        <v>41822.0</v>
      </c>
      <c r="E668" s="18">
        <f t="shared" si="1"/>
        <v>41822</v>
      </c>
      <c r="F668" s="15" t="s">
        <v>55</v>
      </c>
      <c r="G668" s="15" t="s">
        <v>2082</v>
      </c>
      <c r="H668" s="15" t="s">
        <v>2083</v>
      </c>
      <c r="I668" s="15" t="s">
        <v>59</v>
      </c>
      <c r="J668" s="15" t="s">
        <v>60</v>
      </c>
      <c r="K668" s="15" t="s">
        <v>22</v>
      </c>
      <c r="L668" s="15" t="str">
        <f t="array" ref="L668">_xlfn.XLOOKUP(M668,reference_province_to_city!$A$2:$A$11,reference_province_to_city!$B$2:$B$11)</f>
        <v>Surabaya</v>
      </c>
      <c r="M668" s="15" t="s">
        <v>20</v>
      </c>
      <c r="N668" s="15">
        <v>60231.0</v>
      </c>
      <c r="O668" s="15">
        <f t="array" ref="O668">_xlfn.XLOOKUP(M668,reference_postal_code!$B$2:$B$11,reference_postal_code!$A$2:$A$11)</f>
        <v>60231</v>
      </c>
      <c r="P668" s="15" t="s">
        <v>166</v>
      </c>
      <c r="Q668" s="15" t="s">
        <v>2088</v>
      </c>
      <c r="R668" s="15" t="s">
        <v>65</v>
      </c>
      <c r="S668" s="15" t="s">
        <v>66</v>
      </c>
      <c r="T668" s="15" t="s">
        <v>2089</v>
      </c>
      <c r="U668" s="28">
        <v>5032800.0</v>
      </c>
      <c r="V668" s="15">
        <v>4.0</v>
      </c>
      <c r="W668" s="31">
        <v>0.2</v>
      </c>
      <c r="X668" s="28">
        <v>1761480.0</v>
      </c>
    </row>
    <row r="669" ht="15.75" customHeight="1">
      <c r="A669" s="15">
        <v>821.0</v>
      </c>
      <c r="B669" s="15" t="s">
        <v>2081</v>
      </c>
      <c r="C669" s="18">
        <v>41818.0</v>
      </c>
      <c r="D669" s="18"/>
      <c r="E669" s="18">
        <f t="shared" si="1"/>
        <v>41821</v>
      </c>
      <c r="F669" s="15" t="s">
        <v>55</v>
      </c>
      <c r="G669" s="15" t="s">
        <v>2082</v>
      </c>
      <c r="H669" s="15" t="s">
        <v>2083</v>
      </c>
      <c r="I669" s="15" t="s">
        <v>59</v>
      </c>
      <c r="J669" s="15" t="s">
        <v>60</v>
      </c>
      <c r="K669" s="15" t="s">
        <v>22</v>
      </c>
      <c r="L669" s="15" t="str">
        <f t="array" ref="L669">_xlfn.XLOOKUP(M669,reference_province_to_city!$A$2:$A$11,reference_province_to_city!$B$2:$B$11)</f>
        <v>Surabaya</v>
      </c>
      <c r="M669" s="15" t="s">
        <v>20</v>
      </c>
      <c r="N669" s="15">
        <v>60231.0</v>
      </c>
      <c r="O669" s="15">
        <f t="array" ref="O669">_xlfn.XLOOKUP(M669,reference_postal_code!$B$2:$B$11,reference_postal_code!$A$2:$A$11)</f>
        <v>60231</v>
      </c>
      <c r="P669" s="15" t="s">
        <v>166</v>
      </c>
      <c r="Q669" s="15" t="s">
        <v>379</v>
      </c>
      <c r="R669" s="15" t="s">
        <v>65</v>
      </c>
      <c r="S669" s="15" t="s">
        <v>83</v>
      </c>
      <c r="T669" s="15" t="s">
        <v>380</v>
      </c>
      <c r="U669" s="28">
        <v>466290.0</v>
      </c>
      <c r="V669" s="15">
        <v>3.0</v>
      </c>
      <c r="W669" s="31">
        <v>0.7</v>
      </c>
      <c r="X669" s="28">
        <v>-341946.0</v>
      </c>
    </row>
    <row r="670" ht="15.75" customHeight="1">
      <c r="A670" s="15">
        <v>5736.0</v>
      </c>
      <c r="B670" s="15" t="s">
        <v>2090</v>
      </c>
      <c r="C670" s="18">
        <v>41819.0</v>
      </c>
      <c r="D670" s="18">
        <v>41823.0</v>
      </c>
      <c r="E670" s="18">
        <f t="shared" si="1"/>
        <v>41823</v>
      </c>
      <c r="F670" s="15" t="s">
        <v>55</v>
      </c>
      <c r="G670" s="15" t="s">
        <v>1753</v>
      </c>
      <c r="H670" s="15" t="s">
        <v>1754</v>
      </c>
      <c r="I670" s="15" t="s">
        <v>59</v>
      </c>
      <c r="J670" s="15" t="s">
        <v>60</v>
      </c>
      <c r="K670" s="15" t="s">
        <v>10</v>
      </c>
      <c r="L670" s="15" t="str">
        <f t="array" ref="L670">_xlfn.XLOOKUP(M670,reference_province_to_city!$A$2:$A$11,reference_province_to_city!$B$2:$B$11)</f>
        <v>Jakarta</v>
      </c>
      <c r="M670" s="15" t="s">
        <v>7</v>
      </c>
      <c r="N670" s="15">
        <v>10110.0</v>
      </c>
      <c r="O670" s="15">
        <f t="array" ref="O670">_xlfn.XLOOKUP(M670,reference_postal_code!$B$2:$B$11,reference_postal_code!$A$2:$A$11)</f>
        <v>10110</v>
      </c>
      <c r="P670" s="15" t="s">
        <v>117</v>
      </c>
      <c r="Q670" s="15" t="s">
        <v>2091</v>
      </c>
      <c r="R670" s="15" t="s">
        <v>65</v>
      </c>
      <c r="S670" s="15" t="s">
        <v>83</v>
      </c>
      <c r="T670" s="15" t="s">
        <v>2092</v>
      </c>
      <c r="U670" s="28">
        <v>208800.0</v>
      </c>
      <c r="V670" s="15">
        <v>3.0</v>
      </c>
      <c r="W670" s="31">
        <v>0.2</v>
      </c>
      <c r="X670" s="28">
        <v>73080.0</v>
      </c>
    </row>
    <row r="671" ht="15.75" customHeight="1">
      <c r="A671" s="15">
        <v>777.0</v>
      </c>
      <c r="B671" s="15" t="s">
        <v>2093</v>
      </c>
      <c r="C671" s="18">
        <v>41819.0</v>
      </c>
      <c r="D671" s="18">
        <v>41826.0</v>
      </c>
      <c r="E671" s="18">
        <f t="shared" si="1"/>
        <v>41826</v>
      </c>
      <c r="F671" s="15" t="s">
        <v>55</v>
      </c>
      <c r="G671" s="15" t="s">
        <v>2094</v>
      </c>
      <c r="H671" s="15" t="s">
        <v>2095</v>
      </c>
      <c r="I671" s="15" t="s">
        <v>59</v>
      </c>
      <c r="J671" s="15" t="s">
        <v>60</v>
      </c>
      <c r="K671" s="15" t="s">
        <v>26</v>
      </c>
      <c r="L671" s="15" t="str">
        <f t="array" ref="L671">_xlfn.XLOOKUP(M671,reference_province_to_city!$A$2:$A$11,reference_province_to_city!$B$2:$B$11)</f>
        <v>Denpasar</v>
      </c>
      <c r="M671" s="15" t="s">
        <v>24</v>
      </c>
      <c r="N671" s="15">
        <v>80231.0</v>
      </c>
      <c r="O671" s="15">
        <f t="array" ref="O671">_xlfn.XLOOKUP(M671,reference_postal_code!$B$2:$B$11,reference_postal_code!$A$2:$A$11)</f>
        <v>80231</v>
      </c>
      <c r="P671" s="15" t="s">
        <v>63</v>
      </c>
      <c r="Q671" s="15" t="s">
        <v>2096</v>
      </c>
      <c r="R671" s="15" t="s">
        <v>65</v>
      </c>
      <c r="S671" s="15" t="s">
        <v>93</v>
      </c>
      <c r="T671" s="15" t="s">
        <v>2097</v>
      </c>
      <c r="U671" s="28">
        <v>491400.0</v>
      </c>
      <c r="V671" s="15">
        <v>7.0</v>
      </c>
      <c r="W671" s="31">
        <v>0.2</v>
      </c>
      <c r="X671" s="28">
        <v>55282.0</v>
      </c>
    </row>
    <row r="672" ht="15.75" customHeight="1">
      <c r="A672" s="15">
        <v>5154.0</v>
      </c>
      <c r="B672" s="15" t="s">
        <v>2098</v>
      </c>
      <c r="C672" s="18">
        <v>41820.0</v>
      </c>
      <c r="D672" s="18">
        <v>41826.0</v>
      </c>
      <c r="E672" s="18">
        <f t="shared" si="1"/>
        <v>41826</v>
      </c>
      <c r="F672" s="15" t="s">
        <v>55</v>
      </c>
      <c r="G672" s="15" t="s">
        <v>1388</v>
      </c>
      <c r="H672" s="15" t="s">
        <v>1389</v>
      </c>
      <c r="I672" s="15" t="s">
        <v>59</v>
      </c>
      <c r="J672" s="15" t="s">
        <v>60</v>
      </c>
      <c r="K672" s="15" t="s">
        <v>10</v>
      </c>
      <c r="L672" s="15" t="str">
        <f t="array" ref="L672">_xlfn.XLOOKUP(M672,reference_province_to_city!$A$2:$A$11,reference_province_to_city!$B$2:$B$11)</f>
        <v>Jakarta</v>
      </c>
      <c r="M672" s="15" t="s">
        <v>7</v>
      </c>
      <c r="N672" s="15">
        <v>10110.0</v>
      </c>
      <c r="O672" s="15">
        <f t="array" ref="O672">_xlfn.XLOOKUP(M672,reference_postal_code!$B$2:$B$11,reference_postal_code!$A$2:$A$11)</f>
        <v>10110</v>
      </c>
      <c r="P672" s="15" t="s">
        <v>117</v>
      </c>
      <c r="Q672" s="15" t="s">
        <v>2099</v>
      </c>
      <c r="R672" s="15" t="s">
        <v>65</v>
      </c>
      <c r="S672" s="15" t="s">
        <v>93</v>
      </c>
      <c r="T672" s="15" t="s">
        <v>2100</v>
      </c>
      <c r="U672" s="28">
        <v>99000.0</v>
      </c>
      <c r="V672" s="15">
        <v>3.0</v>
      </c>
      <c r="W672" s="31">
        <v>0.0</v>
      </c>
      <c r="X672" s="28">
        <v>43560.0</v>
      </c>
    </row>
    <row r="673" ht="15.75" customHeight="1">
      <c r="A673" s="15">
        <v>5153.0</v>
      </c>
      <c r="B673" s="15" t="s">
        <v>2098</v>
      </c>
      <c r="C673" s="18">
        <v>41820.0</v>
      </c>
      <c r="D673" s="18">
        <v>41826.0</v>
      </c>
      <c r="E673" s="18">
        <f t="shared" si="1"/>
        <v>41826</v>
      </c>
      <c r="F673" s="15" t="s">
        <v>55</v>
      </c>
      <c r="G673" s="15" t="s">
        <v>1388</v>
      </c>
      <c r="H673" s="15" t="s">
        <v>1389</v>
      </c>
      <c r="I673" s="15" t="s">
        <v>59</v>
      </c>
      <c r="J673" s="15" t="s">
        <v>60</v>
      </c>
      <c r="K673" s="15" t="s">
        <v>10</v>
      </c>
      <c r="L673" s="15" t="str">
        <f t="array" ref="L673">_xlfn.XLOOKUP(M673,reference_province_to_city!$A$2:$A$11,reference_province_to_city!$B$2:$B$11)</f>
        <v>Jakarta</v>
      </c>
      <c r="M673" s="15" t="s">
        <v>7</v>
      </c>
      <c r="N673" s="15">
        <v>10110.0</v>
      </c>
      <c r="O673" s="15">
        <f t="array" ref="O673">_xlfn.XLOOKUP(M673,reference_postal_code!$B$2:$B$11,reference_postal_code!$A$2:$A$11)</f>
        <v>10110</v>
      </c>
      <c r="P673" s="15" t="s">
        <v>117</v>
      </c>
      <c r="Q673" s="15" t="s">
        <v>2101</v>
      </c>
      <c r="R673" s="15" t="s">
        <v>65</v>
      </c>
      <c r="S673" s="15" t="s">
        <v>83</v>
      </c>
      <c r="T673" s="15" t="s">
        <v>2102</v>
      </c>
      <c r="U673" s="28">
        <v>40320.0</v>
      </c>
      <c r="V673" s="15">
        <v>1.0</v>
      </c>
      <c r="W673" s="31">
        <v>0.2</v>
      </c>
      <c r="X673" s="28">
        <v>12600.0</v>
      </c>
    </row>
    <row r="674" ht="15.75" customHeight="1">
      <c r="A674" s="15">
        <v>8397.0</v>
      </c>
      <c r="B674" s="15" t="s">
        <v>2103</v>
      </c>
      <c r="C674" s="18">
        <v>41820.0</v>
      </c>
      <c r="D674" s="18">
        <v>41820.0</v>
      </c>
      <c r="E674" s="18">
        <f t="shared" si="1"/>
        <v>41820</v>
      </c>
      <c r="F674" s="15" t="s">
        <v>466</v>
      </c>
      <c r="G674" s="15" t="s">
        <v>2104</v>
      </c>
      <c r="H674" s="15" t="s">
        <v>2105</v>
      </c>
      <c r="I674" s="15" t="s">
        <v>59</v>
      </c>
      <c r="J674" s="15" t="s">
        <v>60</v>
      </c>
      <c r="K674" s="15" t="s">
        <v>29</v>
      </c>
      <c r="L674" s="15" t="str">
        <f t="array" ref="L674">_xlfn.XLOOKUP(M674,reference_province_to_city!$A$2:$A$11,reference_province_to_city!$B$2:$B$11)</f>
        <v>Palembang</v>
      </c>
      <c r="M674" s="15" t="s">
        <v>13</v>
      </c>
      <c r="N674" s="15">
        <v>30111.0</v>
      </c>
      <c r="O674" s="15">
        <f t="array" ref="O674">_xlfn.XLOOKUP(M674,reference_postal_code!$B$2:$B$11,reference_postal_code!$A$2:$A$11)</f>
        <v>30111</v>
      </c>
      <c r="P674" s="15" t="s">
        <v>77</v>
      </c>
      <c r="Q674" s="15" t="s">
        <v>2106</v>
      </c>
      <c r="R674" s="15" t="s">
        <v>65</v>
      </c>
      <c r="S674" s="15" t="s">
        <v>66</v>
      </c>
      <c r="T674" s="15" t="s">
        <v>2107</v>
      </c>
      <c r="U674" s="28">
        <v>4660320.0</v>
      </c>
      <c r="V674" s="15">
        <v>7.0</v>
      </c>
      <c r="W674" s="31">
        <v>0.2</v>
      </c>
      <c r="X674" s="28">
        <v>1631112.0</v>
      </c>
    </row>
    <row r="675" ht="15.75" customHeight="1">
      <c r="A675" s="15">
        <v>1414.0</v>
      </c>
      <c r="B675" s="15" t="s">
        <v>2108</v>
      </c>
      <c r="C675" s="18">
        <v>41820.0</v>
      </c>
      <c r="D675" s="18">
        <v>41825.0</v>
      </c>
      <c r="E675" s="18">
        <f t="shared" si="1"/>
        <v>41825</v>
      </c>
      <c r="F675" s="15" t="s">
        <v>55</v>
      </c>
      <c r="G675" s="15" t="s">
        <v>2109</v>
      </c>
      <c r="H675" s="15" t="s">
        <v>2110</v>
      </c>
      <c r="I675" s="15" t="s">
        <v>59</v>
      </c>
      <c r="J675" s="15" t="s">
        <v>60</v>
      </c>
      <c r="K675" s="15" t="s">
        <v>17</v>
      </c>
      <c r="L675" s="15" t="str">
        <f t="array" ref="L675">_xlfn.XLOOKUP(M675,reference_province_to_city!$A$2:$A$11,reference_province_to_city!$B$2:$B$11)</f>
        <v>Semarang</v>
      </c>
      <c r="M675" s="15" t="s">
        <v>15</v>
      </c>
      <c r="N675" s="15">
        <v>50111.0</v>
      </c>
      <c r="O675" s="15">
        <f t="array" ref="O675">_xlfn.XLOOKUP(M675,reference_postal_code!$B$2:$B$11,reference_postal_code!$A$2:$A$11)</f>
        <v>50111</v>
      </c>
      <c r="P675" s="15" t="s">
        <v>77</v>
      </c>
      <c r="Q675" s="15" t="s">
        <v>2111</v>
      </c>
      <c r="R675" s="15" t="s">
        <v>65</v>
      </c>
      <c r="S675" s="15" t="s">
        <v>83</v>
      </c>
      <c r="T675" s="15" t="s">
        <v>2112</v>
      </c>
      <c r="U675" s="28">
        <v>5021520.0</v>
      </c>
      <c r="V675" s="15">
        <v>7.0</v>
      </c>
      <c r="W675" s="31">
        <v>0.2</v>
      </c>
      <c r="X675" s="28">
        <v>1631994.0</v>
      </c>
    </row>
    <row r="676" ht="15.75" customHeight="1">
      <c r="A676" s="15">
        <v>3148.0</v>
      </c>
      <c r="B676" s="15" t="s">
        <v>2113</v>
      </c>
      <c r="C676" s="18">
        <v>41820.0</v>
      </c>
      <c r="D676" s="18">
        <v>41823.0</v>
      </c>
      <c r="E676" s="18">
        <f t="shared" si="1"/>
        <v>41823</v>
      </c>
      <c r="F676" s="15" t="s">
        <v>114</v>
      </c>
      <c r="G676" s="15" t="s">
        <v>2114</v>
      </c>
      <c r="H676" s="15" t="s">
        <v>2115</v>
      </c>
      <c r="I676" s="15" t="s">
        <v>128</v>
      </c>
      <c r="J676" s="15" t="s">
        <v>60</v>
      </c>
      <c r="K676" s="15" t="s">
        <v>19</v>
      </c>
      <c r="L676" s="15" t="str">
        <f t="array" ref="L676">_xlfn.XLOOKUP(M676,reference_province_to_city!$A$2:$A$11,reference_province_to_city!$B$2:$B$11)</f>
        <v>Yogyakarta</v>
      </c>
      <c r="M676" s="15" t="s">
        <v>18</v>
      </c>
      <c r="N676" s="15">
        <v>55111.0</v>
      </c>
      <c r="O676" s="15">
        <f t="array" ref="O676">_xlfn.XLOOKUP(M676,reference_postal_code!$B$2:$B$11,reference_postal_code!$A$2:$A$11)</f>
        <v>55111</v>
      </c>
      <c r="P676" s="15" t="s">
        <v>77</v>
      </c>
      <c r="Q676" s="15" t="s">
        <v>590</v>
      </c>
      <c r="R676" s="15" t="s">
        <v>65</v>
      </c>
      <c r="S676" s="15" t="s">
        <v>93</v>
      </c>
      <c r="T676" s="15" t="s">
        <v>591</v>
      </c>
      <c r="U676" s="28">
        <v>486000.0</v>
      </c>
      <c r="V676" s="15">
        <v>5.0</v>
      </c>
      <c r="W676" s="31">
        <v>0.0</v>
      </c>
      <c r="X676" s="28">
        <v>155520.0</v>
      </c>
    </row>
    <row r="677" ht="15.75" customHeight="1">
      <c r="A677" s="15">
        <v>2690.0</v>
      </c>
      <c r="B677" s="15" t="s">
        <v>2116</v>
      </c>
      <c r="C677" s="18">
        <v>41820.0</v>
      </c>
      <c r="D677" s="18">
        <v>41822.0</v>
      </c>
      <c r="E677" s="18">
        <f t="shared" si="1"/>
        <v>41822</v>
      </c>
      <c r="F677" s="15" t="s">
        <v>125</v>
      </c>
      <c r="G677" s="15" t="s">
        <v>2117</v>
      </c>
      <c r="H677" s="15" t="s">
        <v>2118</v>
      </c>
      <c r="I677" s="15" t="s">
        <v>59</v>
      </c>
      <c r="J677" s="15" t="s">
        <v>60</v>
      </c>
      <c r="K677" s="15" t="s">
        <v>33</v>
      </c>
      <c r="L677" s="15" t="str">
        <f t="array" ref="L677">_xlfn.XLOOKUP(M677,reference_province_to_city!$A$2:$A$11,reference_province_to_city!$B$2:$B$11)</f>
        <v>Makassar</v>
      </c>
      <c r="M677" s="15" t="s">
        <v>25</v>
      </c>
      <c r="N677" s="15">
        <v>90111.0</v>
      </c>
      <c r="O677" s="15">
        <f t="array" ref="O677">_xlfn.XLOOKUP(M677,reference_postal_code!$B$2:$B$11,reference_postal_code!$A$2:$A$11)</f>
        <v>90111</v>
      </c>
      <c r="P677" s="15" t="s">
        <v>63</v>
      </c>
      <c r="Q677" s="15" t="s">
        <v>2119</v>
      </c>
      <c r="R677" s="15" t="s">
        <v>65</v>
      </c>
      <c r="S677" s="15" t="s">
        <v>93</v>
      </c>
      <c r="T677" s="15" t="s">
        <v>2120</v>
      </c>
      <c r="U677" s="28">
        <v>78720.0</v>
      </c>
      <c r="V677" s="15">
        <v>4.0</v>
      </c>
      <c r="W677" s="31">
        <v>0.2</v>
      </c>
      <c r="X677" s="28">
        <v>24600.0</v>
      </c>
    </row>
    <row r="678" ht="15.75" customHeight="1">
      <c r="A678" s="15">
        <v>4503.0</v>
      </c>
      <c r="B678" s="15" t="s">
        <v>2121</v>
      </c>
      <c r="C678" s="18">
        <v>41820.0</v>
      </c>
      <c r="D678" s="18">
        <v>41824.0</v>
      </c>
      <c r="E678" s="18">
        <f t="shared" si="1"/>
        <v>41824</v>
      </c>
      <c r="F678" s="15" t="s">
        <v>55</v>
      </c>
      <c r="G678" s="15" t="s">
        <v>2122</v>
      </c>
      <c r="H678" s="15" t="s">
        <v>2123</v>
      </c>
      <c r="I678" s="15" t="s">
        <v>128</v>
      </c>
      <c r="J678" s="15" t="s">
        <v>60</v>
      </c>
      <c r="K678" s="15" t="s">
        <v>29</v>
      </c>
      <c r="L678" s="15" t="str">
        <f t="array" ref="L678">_xlfn.XLOOKUP(M678,reference_province_to_city!$A$2:$A$11,reference_province_to_city!$B$2:$B$11)</f>
        <v>Palembang</v>
      </c>
      <c r="M678" s="15" t="s">
        <v>13</v>
      </c>
      <c r="N678" s="15">
        <v>30111.0</v>
      </c>
      <c r="O678" s="15">
        <f t="array" ref="O678">_xlfn.XLOOKUP(M678,reference_postal_code!$B$2:$B$11,reference_postal_code!$A$2:$A$11)</f>
        <v>30111</v>
      </c>
      <c r="P678" s="15" t="s">
        <v>77</v>
      </c>
      <c r="Q678" s="15" t="s">
        <v>1547</v>
      </c>
      <c r="R678" s="15" t="s">
        <v>65</v>
      </c>
      <c r="S678" s="15" t="s">
        <v>103</v>
      </c>
      <c r="T678" s="15" t="s">
        <v>1548</v>
      </c>
      <c r="U678" s="28">
        <v>319680.0</v>
      </c>
      <c r="V678" s="15">
        <v>6.0</v>
      </c>
      <c r="W678" s="31">
        <v>0.2</v>
      </c>
      <c r="X678" s="28">
        <v>107892.0</v>
      </c>
    </row>
    <row r="679" ht="15.75" customHeight="1">
      <c r="A679" s="15">
        <v>4502.0</v>
      </c>
      <c r="B679" s="15" t="s">
        <v>2121</v>
      </c>
      <c r="C679" s="18">
        <v>41820.0</v>
      </c>
      <c r="D679" s="18">
        <v>41824.0</v>
      </c>
      <c r="E679" s="18">
        <f t="shared" si="1"/>
        <v>41824</v>
      </c>
      <c r="F679" s="15" t="s">
        <v>55</v>
      </c>
      <c r="G679" s="15" t="s">
        <v>2122</v>
      </c>
      <c r="H679" s="15" t="s">
        <v>2123</v>
      </c>
      <c r="I679" s="15" t="s">
        <v>128</v>
      </c>
      <c r="J679" s="15" t="s">
        <v>60</v>
      </c>
      <c r="K679" s="15" t="s">
        <v>29</v>
      </c>
      <c r="L679" s="15" t="str">
        <f t="array" ref="L679">_xlfn.XLOOKUP(M679,reference_province_to_city!$A$2:$A$11,reference_province_to_city!$B$2:$B$11)</f>
        <v>Palembang</v>
      </c>
      <c r="M679" s="15" t="s">
        <v>13</v>
      </c>
      <c r="N679" s="15">
        <v>30111.0</v>
      </c>
      <c r="O679" s="15">
        <f t="array" ref="O679">_xlfn.XLOOKUP(M679,reference_postal_code!$B$2:$B$11,reference_postal_code!$A$2:$A$11)</f>
        <v>30111</v>
      </c>
      <c r="P679" s="15" t="s">
        <v>77</v>
      </c>
      <c r="Q679" s="15" t="s">
        <v>118</v>
      </c>
      <c r="R679" s="15" t="s">
        <v>65</v>
      </c>
      <c r="S679" s="15" t="s">
        <v>66</v>
      </c>
      <c r="T679" s="15" t="s">
        <v>119</v>
      </c>
      <c r="U679" s="28">
        <v>388800.0</v>
      </c>
      <c r="V679" s="15">
        <v>5.0</v>
      </c>
      <c r="W679" s="31">
        <v>0.2</v>
      </c>
      <c r="X679" s="28">
        <v>136080.0</v>
      </c>
    </row>
    <row r="680" ht="15.75" customHeight="1">
      <c r="A680" s="15">
        <v>1320.0</v>
      </c>
      <c r="B680" s="15" t="s">
        <v>2124</v>
      </c>
      <c r="C680" s="18">
        <v>41821.0</v>
      </c>
      <c r="D680" s="18">
        <v>41825.0</v>
      </c>
      <c r="E680" s="18">
        <f t="shared" si="1"/>
        <v>41825</v>
      </c>
      <c r="F680" s="15" t="s">
        <v>55</v>
      </c>
      <c r="G680" s="15" t="s">
        <v>1726</v>
      </c>
      <c r="H680" s="15" t="s">
        <v>1727</v>
      </c>
      <c r="I680" s="15" t="s">
        <v>128</v>
      </c>
      <c r="J680" s="15" t="s">
        <v>60</v>
      </c>
      <c r="K680" s="15" t="s">
        <v>29</v>
      </c>
      <c r="L680" s="15" t="str">
        <f t="array" ref="L680">_xlfn.XLOOKUP(M680,reference_province_to_city!$A$2:$A$11,reference_province_to_city!$B$2:$B$11)</f>
        <v>Palembang</v>
      </c>
      <c r="M680" s="15" t="s">
        <v>13</v>
      </c>
      <c r="N680" s="15">
        <v>30111.0</v>
      </c>
      <c r="O680" s="15">
        <f t="array" ref="O680">_xlfn.XLOOKUP(M680,reference_postal_code!$B$2:$B$11,reference_postal_code!$A$2:$A$11)</f>
        <v>30111</v>
      </c>
      <c r="P680" s="15" t="s">
        <v>77</v>
      </c>
      <c r="Q680" s="15" t="s">
        <v>2125</v>
      </c>
      <c r="R680" s="15" t="s">
        <v>65</v>
      </c>
      <c r="S680" s="15" t="s">
        <v>83</v>
      </c>
      <c r="T680" s="15" t="s">
        <v>2126</v>
      </c>
      <c r="U680" s="28">
        <v>77760.0</v>
      </c>
      <c r="V680" s="15">
        <v>6.0</v>
      </c>
      <c r="W680" s="31">
        <v>0.7</v>
      </c>
      <c r="X680" s="28">
        <v>-54432.0</v>
      </c>
    </row>
    <row r="681" ht="15.75" customHeight="1">
      <c r="A681" s="15">
        <v>716.0</v>
      </c>
      <c r="B681" s="15" t="s">
        <v>2127</v>
      </c>
      <c r="C681" s="18">
        <v>41821.0</v>
      </c>
      <c r="D681" s="18">
        <v>41826.0</v>
      </c>
      <c r="E681" s="18">
        <f t="shared" si="1"/>
        <v>41826</v>
      </c>
      <c r="F681" s="15" t="s">
        <v>114</v>
      </c>
      <c r="G681" s="15" t="s">
        <v>939</v>
      </c>
      <c r="H681" s="15" t="s">
        <v>940</v>
      </c>
      <c r="I681" s="15" t="s">
        <v>128</v>
      </c>
      <c r="J681" s="15" t="s">
        <v>60</v>
      </c>
      <c r="K681" s="15" t="s">
        <v>33</v>
      </c>
      <c r="L681" s="15" t="str">
        <f t="array" ref="L681">_xlfn.XLOOKUP(M681,reference_province_to_city!$A$2:$A$11,reference_province_to_city!$B$2:$B$11)</f>
        <v>Makassar</v>
      </c>
      <c r="M681" s="15" t="s">
        <v>25</v>
      </c>
      <c r="N681" s="15">
        <v>90111.0</v>
      </c>
      <c r="O681" s="15">
        <f t="array" ref="O681">_xlfn.XLOOKUP(M681,reference_postal_code!$B$2:$B$11,reference_postal_code!$A$2:$A$11)</f>
        <v>90111</v>
      </c>
      <c r="P681" s="15" t="s">
        <v>63</v>
      </c>
      <c r="Q681" s="15" t="s">
        <v>2128</v>
      </c>
      <c r="R681" s="15" t="s">
        <v>65</v>
      </c>
      <c r="S681" s="15" t="s">
        <v>83</v>
      </c>
      <c r="T681" s="15" t="s">
        <v>2129</v>
      </c>
      <c r="U681" s="28">
        <v>298800.0</v>
      </c>
      <c r="V681" s="15">
        <v>5.0</v>
      </c>
      <c r="W681" s="31">
        <v>0.2</v>
      </c>
      <c r="X681" s="28">
        <v>104580.0</v>
      </c>
    </row>
    <row r="682" ht="15.75" customHeight="1">
      <c r="A682" s="15">
        <v>1319.0</v>
      </c>
      <c r="B682" s="15" t="s">
        <v>2124</v>
      </c>
      <c r="C682" s="18">
        <v>41821.0</v>
      </c>
      <c r="D682" s="18">
        <v>41825.0</v>
      </c>
      <c r="E682" s="18">
        <f t="shared" si="1"/>
        <v>41825</v>
      </c>
      <c r="F682" s="15" t="s">
        <v>55</v>
      </c>
      <c r="G682" s="15" t="s">
        <v>1726</v>
      </c>
      <c r="H682" s="15" t="s">
        <v>1727</v>
      </c>
      <c r="I682" s="15" t="s">
        <v>128</v>
      </c>
      <c r="J682" s="15" t="s">
        <v>60</v>
      </c>
      <c r="K682" s="15" t="s">
        <v>29</v>
      </c>
      <c r="L682" s="15" t="str">
        <f t="array" ref="L682">_xlfn.XLOOKUP(M682,reference_province_to_city!$A$2:$A$11,reference_province_to_city!$B$2:$B$11)</f>
        <v>Palembang</v>
      </c>
      <c r="M682" s="15" t="s">
        <v>13</v>
      </c>
      <c r="N682" s="15">
        <v>30111.0</v>
      </c>
      <c r="O682" s="15">
        <f t="array" ref="O682">_xlfn.XLOOKUP(M682,reference_postal_code!$B$2:$B$11,reference_postal_code!$A$2:$A$11)</f>
        <v>30111</v>
      </c>
      <c r="P682" s="15" t="s">
        <v>77</v>
      </c>
      <c r="Q682" s="15" t="s">
        <v>2130</v>
      </c>
      <c r="R682" s="15" t="s">
        <v>110</v>
      </c>
      <c r="S682" s="15" t="s">
        <v>111</v>
      </c>
      <c r="T682" s="15" t="s">
        <v>2131</v>
      </c>
      <c r="U682" s="28">
        <v>8638800.0</v>
      </c>
      <c r="V682" s="15">
        <v>2.0</v>
      </c>
      <c r="W682" s="31">
        <v>0.2</v>
      </c>
      <c r="X682" s="28">
        <v>1079850.0</v>
      </c>
    </row>
    <row r="683" ht="15.75" customHeight="1">
      <c r="A683" s="15">
        <v>2734.0</v>
      </c>
      <c r="B683" s="15" t="s">
        <v>2132</v>
      </c>
      <c r="C683" s="18">
        <v>41822.0</v>
      </c>
      <c r="D683" s="18">
        <v>41826.0</v>
      </c>
      <c r="E683" s="18">
        <f t="shared" si="1"/>
        <v>41826</v>
      </c>
      <c r="F683" s="15" t="s">
        <v>55</v>
      </c>
      <c r="G683" s="15" t="s">
        <v>2133</v>
      </c>
      <c r="H683" s="15" t="s">
        <v>2134</v>
      </c>
      <c r="I683" s="15" t="s">
        <v>59</v>
      </c>
      <c r="J683" s="15" t="s">
        <v>60</v>
      </c>
      <c r="K683" s="15" t="s">
        <v>28</v>
      </c>
      <c r="L683" s="15" t="str">
        <f t="array" ref="L683">_xlfn.XLOOKUP(M683,reference_province_to_city!$A$2:$A$11,reference_province_to_city!$B$2:$B$11)</f>
        <v>Medan</v>
      </c>
      <c r="M683" s="15" t="s">
        <v>11</v>
      </c>
      <c r="N683" s="15">
        <v>20111.0</v>
      </c>
      <c r="O683" s="15">
        <f t="array" ref="O683">_xlfn.XLOOKUP(M683,reference_postal_code!$B$2:$B$11,reference_postal_code!$A$2:$A$11)</f>
        <v>20111</v>
      </c>
      <c r="P683" s="15" t="s">
        <v>77</v>
      </c>
      <c r="Q683" s="15" t="s">
        <v>1488</v>
      </c>
      <c r="R683" s="15" t="s">
        <v>65</v>
      </c>
      <c r="S683" s="15" t="s">
        <v>93</v>
      </c>
      <c r="T683" s="15" t="s">
        <v>881</v>
      </c>
      <c r="U683" s="28">
        <v>83700.0</v>
      </c>
      <c r="V683" s="15">
        <v>1.0</v>
      </c>
      <c r="W683" s="31">
        <v>0.0</v>
      </c>
      <c r="X683" s="28">
        <v>32643.0</v>
      </c>
    </row>
    <row r="684" ht="15.75" customHeight="1">
      <c r="A684" s="15">
        <v>2733.0</v>
      </c>
      <c r="B684" s="15" t="s">
        <v>2132</v>
      </c>
      <c r="C684" s="18">
        <v>41822.0</v>
      </c>
      <c r="D684" s="18">
        <v>41826.0</v>
      </c>
      <c r="E684" s="18">
        <f t="shared" si="1"/>
        <v>41826</v>
      </c>
      <c r="F684" s="15" t="s">
        <v>55</v>
      </c>
      <c r="G684" s="15" t="s">
        <v>2133</v>
      </c>
      <c r="H684" s="15" t="s">
        <v>2134</v>
      </c>
      <c r="I684" s="15" t="s">
        <v>59</v>
      </c>
      <c r="J684" s="15" t="s">
        <v>60</v>
      </c>
      <c r="K684" s="15" t="s">
        <v>28</v>
      </c>
      <c r="L684" s="15" t="str">
        <f t="array" ref="L684">_xlfn.XLOOKUP(M684,reference_province_to_city!$A$2:$A$11,reference_province_to_city!$B$2:$B$11)</f>
        <v>Medan</v>
      </c>
      <c r="M684" s="15" t="s">
        <v>11</v>
      </c>
      <c r="N684" s="15">
        <v>20111.0</v>
      </c>
      <c r="O684" s="15">
        <f t="array" ref="O684">_xlfn.XLOOKUP(M684,reference_postal_code!$B$2:$B$11,reference_postal_code!$A$2:$A$11)</f>
        <v>20111</v>
      </c>
      <c r="P684" s="15" t="s">
        <v>77</v>
      </c>
      <c r="Q684" s="15" t="s">
        <v>2135</v>
      </c>
      <c r="R684" s="15" t="s">
        <v>110</v>
      </c>
      <c r="S684" s="15" t="s">
        <v>111</v>
      </c>
      <c r="T684" s="15" t="s">
        <v>2136</v>
      </c>
      <c r="U684" s="28">
        <v>1109700.0</v>
      </c>
      <c r="V684" s="15">
        <v>2.0</v>
      </c>
      <c r="W684" s="31">
        <v>0.0</v>
      </c>
      <c r="X684" s="28">
        <v>299619.0</v>
      </c>
    </row>
    <row r="685" ht="15.75" customHeight="1">
      <c r="A685" s="15">
        <v>6734.0</v>
      </c>
      <c r="B685" s="15" t="s">
        <v>2137</v>
      </c>
      <c r="C685" s="18">
        <v>41824.0</v>
      </c>
      <c r="D685" s="18">
        <v>41827.0</v>
      </c>
      <c r="E685" s="18">
        <f t="shared" si="1"/>
        <v>41827</v>
      </c>
      <c r="F685" s="15" t="s">
        <v>125</v>
      </c>
      <c r="G685" s="15" t="s">
        <v>1016</v>
      </c>
      <c r="H685" s="15" t="s">
        <v>1017</v>
      </c>
      <c r="I685" s="15" t="s">
        <v>128</v>
      </c>
      <c r="J685" s="15" t="s">
        <v>60</v>
      </c>
      <c r="L685" s="15" t="str">
        <f t="array" ref="L685">_xlfn.XLOOKUP(M685,reference_province_to_city!$A$2:$A$11,reference_province_to_city!$B$2:$B$11)</f>
        <v>Surabaya</v>
      </c>
      <c r="M685" s="15" t="s">
        <v>20</v>
      </c>
      <c r="N685" s="15">
        <v>60231.0</v>
      </c>
      <c r="O685" s="15">
        <f t="array" ref="O685">_xlfn.XLOOKUP(M685,reference_postal_code!$B$2:$B$11,reference_postal_code!$A$2:$A$11)</f>
        <v>60231</v>
      </c>
      <c r="P685" s="15" t="s">
        <v>166</v>
      </c>
      <c r="Q685" s="15" t="s">
        <v>229</v>
      </c>
      <c r="R685" s="15" t="s">
        <v>65</v>
      </c>
      <c r="S685" s="15" t="s">
        <v>222</v>
      </c>
      <c r="T685" s="15" t="s">
        <v>230</v>
      </c>
      <c r="U685" s="28">
        <v>486480.0</v>
      </c>
      <c r="V685" s="15">
        <v>2.0</v>
      </c>
      <c r="W685" s="31">
        <v>0.2</v>
      </c>
      <c r="X685" s="28">
        <v>48648.0</v>
      </c>
    </row>
    <row r="686" ht="15.75" customHeight="1">
      <c r="A686" s="15">
        <v>7163.0</v>
      </c>
      <c r="B686" s="15" t="s">
        <v>2138</v>
      </c>
      <c r="C686" s="18">
        <v>41824.0</v>
      </c>
      <c r="D686" s="18">
        <v>41829.0</v>
      </c>
      <c r="E686" s="18">
        <f t="shared" si="1"/>
        <v>41829</v>
      </c>
      <c r="F686" s="15" t="s">
        <v>55</v>
      </c>
      <c r="G686" s="15" t="s">
        <v>2139</v>
      </c>
      <c r="H686" s="15" t="s">
        <v>2140</v>
      </c>
      <c r="I686" s="15" t="s">
        <v>59</v>
      </c>
      <c r="J686" s="15" t="s">
        <v>60</v>
      </c>
      <c r="K686" s="15" t="s">
        <v>33</v>
      </c>
      <c r="L686" s="15" t="str">
        <f t="array" ref="L686">_xlfn.XLOOKUP(M686,reference_province_to_city!$A$2:$A$11,reference_province_to_city!$B$2:$B$11)</f>
        <v>Makassar</v>
      </c>
      <c r="M686" s="15" t="s">
        <v>25</v>
      </c>
      <c r="N686" s="15">
        <v>90111.0</v>
      </c>
      <c r="O686" s="15">
        <f t="array" ref="O686">_xlfn.XLOOKUP(M686,reference_postal_code!$B$2:$B$11,reference_postal_code!$A$2:$A$11)</f>
        <v>90111</v>
      </c>
      <c r="P686" s="15" t="s">
        <v>63</v>
      </c>
      <c r="Q686" s="15" t="s">
        <v>994</v>
      </c>
      <c r="R686" s="15" t="s">
        <v>65</v>
      </c>
      <c r="S686" s="15" t="s">
        <v>83</v>
      </c>
      <c r="T686" s="15" t="s">
        <v>995</v>
      </c>
      <c r="U686" s="28">
        <v>234000.0</v>
      </c>
      <c r="V686" s="15">
        <v>5.0</v>
      </c>
      <c r="W686" s="31">
        <v>0.0</v>
      </c>
      <c r="X686" s="28">
        <v>114660.0</v>
      </c>
    </row>
    <row r="687" ht="15.75" customHeight="1">
      <c r="A687" s="15">
        <v>6733.0</v>
      </c>
      <c r="B687" s="15" t="s">
        <v>2137</v>
      </c>
      <c r="C687" s="18">
        <v>41824.0</v>
      </c>
      <c r="D687" s="18">
        <v>41827.0</v>
      </c>
      <c r="E687" s="18">
        <f t="shared" si="1"/>
        <v>41827</v>
      </c>
      <c r="F687" s="15" t="s">
        <v>125</v>
      </c>
      <c r="G687" s="15" t="s">
        <v>1016</v>
      </c>
      <c r="H687" s="15" t="s">
        <v>1017</v>
      </c>
      <c r="I687" s="15" t="s">
        <v>128</v>
      </c>
      <c r="J687" s="15" t="s">
        <v>60</v>
      </c>
      <c r="K687" s="15" t="s">
        <v>22</v>
      </c>
      <c r="L687" s="15" t="str">
        <f t="array" ref="L687">_xlfn.XLOOKUP(M687,reference_province_to_city!$A$2:$A$11,reference_province_to_city!$B$2:$B$11)</f>
        <v>Surabaya</v>
      </c>
      <c r="M687" s="15" t="s">
        <v>20</v>
      </c>
      <c r="N687" s="15">
        <v>60231.0</v>
      </c>
      <c r="O687" s="15">
        <f t="array" ref="O687">_xlfn.XLOOKUP(M687,reference_postal_code!$B$2:$B$11,reference_postal_code!$A$2:$A$11)</f>
        <v>60231</v>
      </c>
      <c r="P687" s="15" t="s">
        <v>166</v>
      </c>
      <c r="Q687" s="15" t="s">
        <v>1099</v>
      </c>
      <c r="R687" s="15" t="s">
        <v>65</v>
      </c>
      <c r="S687" s="15" t="s">
        <v>66</v>
      </c>
      <c r="T687" s="15" t="s">
        <v>1100</v>
      </c>
      <c r="U687" s="28">
        <v>2663040.0</v>
      </c>
      <c r="V687" s="15">
        <v>4.0</v>
      </c>
      <c r="W687" s="31">
        <v>0.2</v>
      </c>
      <c r="X687" s="28">
        <v>932064.0</v>
      </c>
    </row>
    <row r="688" ht="15.75" customHeight="1">
      <c r="A688" s="15">
        <v>7162.0</v>
      </c>
      <c r="B688" s="15" t="s">
        <v>2138</v>
      </c>
      <c r="C688" s="18">
        <v>41824.0</v>
      </c>
      <c r="D688" s="18">
        <v>41829.0</v>
      </c>
      <c r="E688" s="18">
        <f t="shared" si="1"/>
        <v>41829</v>
      </c>
      <c r="F688" s="15" t="s">
        <v>55</v>
      </c>
      <c r="G688" s="15" t="s">
        <v>2139</v>
      </c>
      <c r="H688" s="15" t="s">
        <v>2140</v>
      </c>
      <c r="I688" s="15" t="s">
        <v>59</v>
      </c>
      <c r="J688" s="15" t="s">
        <v>60</v>
      </c>
      <c r="K688" s="15" t="s">
        <v>33</v>
      </c>
      <c r="L688" s="15" t="str">
        <f t="array" ref="L688">_xlfn.XLOOKUP(M688,reference_province_to_city!$A$2:$A$11,reference_province_to_city!$B$2:$B$11)</f>
        <v>Makassar</v>
      </c>
      <c r="M688" s="15" t="s">
        <v>25</v>
      </c>
      <c r="N688" s="15">
        <v>90111.0</v>
      </c>
      <c r="O688" s="15">
        <f t="array" ref="O688">_xlfn.XLOOKUP(M688,reference_postal_code!$B$2:$B$11,reference_postal_code!$A$2:$A$11)</f>
        <v>90111</v>
      </c>
      <c r="P688" s="15" t="s">
        <v>63</v>
      </c>
      <c r="Q688" s="15" t="s">
        <v>2141</v>
      </c>
      <c r="R688" s="15" t="s">
        <v>65</v>
      </c>
      <c r="S688" s="15" t="s">
        <v>66</v>
      </c>
      <c r="T688" s="15" t="s">
        <v>2142</v>
      </c>
      <c r="U688" s="28">
        <v>327600.0</v>
      </c>
      <c r="V688" s="15">
        <v>3.0</v>
      </c>
      <c r="W688" s="31">
        <v>0.0</v>
      </c>
      <c r="X688" s="28">
        <v>163800.0</v>
      </c>
    </row>
    <row r="689" ht="15.75" customHeight="1">
      <c r="A689" s="15">
        <v>3791.0</v>
      </c>
      <c r="B689" s="15" t="s">
        <v>2143</v>
      </c>
      <c r="C689" s="18">
        <v>41825.0</v>
      </c>
      <c r="D689" s="18">
        <v>41831.0</v>
      </c>
      <c r="E689" s="18">
        <f t="shared" si="1"/>
        <v>41831</v>
      </c>
      <c r="F689" s="15" t="s">
        <v>55</v>
      </c>
      <c r="G689" s="15" t="s">
        <v>2144</v>
      </c>
      <c r="H689" s="15" t="s">
        <v>2145</v>
      </c>
      <c r="I689" s="15" t="s">
        <v>76</v>
      </c>
      <c r="J689" s="15" t="s">
        <v>60</v>
      </c>
      <c r="K689" s="15" t="s">
        <v>28</v>
      </c>
      <c r="L689" s="15" t="str">
        <f t="array" ref="L689">_xlfn.XLOOKUP(M689,reference_province_to_city!$A$2:$A$11,reference_province_to_city!$B$2:$B$11)</f>
        <v>Medan</v>
      </c>
      <c r="M689" s="15" t="s">
        <v>11</v>
      </c>
      <c r="N689" s="15">
        <v>20111.0</v>
      </c>
      <c r="O689" s="15">
        <f t="array" ref="O689">_xlfn.XLOOKUP(M689,reference_postal_code!$B$2:$B$11,reference_postal_code!$A$2:$A$11)</f>
        <v>20111</v>
      </c>
      <c r="P689" s="15" t="s">
        <v>77</v>
      </c>
      <c r="Q689" s="15" t="s">
        <v>2146</v>
      </c>
      <c r="R689" s="15" t="s">
        <v>65</v>
      </c>
      <c r="S689" s="15" t="s">
        <v>83</v>
      </c>
      <c r="T689" s="15" t="s">
        <v>2147</v>
      </c>
      <c r="U689" s="28">
        <v>2714400.0</v>
      </c>
      <c r="V689" s="15">
        <v>6.0</v>
      </c>
      <c r="W689" s="31">
        <v>0.2</v>
      </c>
      <c r="X689" s="28">
        <v>1017900.0</v>
      </c>
    </row>
    <row r="690" ht="15.75" customHeight="1">
      <c r="A690" s="15">
        <v>688.0</v>
      </c>
      <c r="B690" s="15" t="s">
        <v>2148</v>
      </c>
      <c r="C690" s="18">
        <v>41825.0</v>
      </c>
      <c r="D690" s="18">
        <v>41828.0</v>
      </c>
      <c r="E690" s="18">
        <f t="shared" si="1"/>
        <v>41828</v>
      </c>
      <c r="F690" s="15" t="s">
        <v>125</v>
      </c>
      <c r="G690" s="15" t="s">
        <v>2149</v>
      </c>
      <c r="H690" s="15" t="s">
        <v>2150</v>
      </c>
      <c r="I690" s="15" t="s">
        <v>59</v>
      </c>
      <c r="J690" s="15" t="s">
        <v>60</v>
      </c>
      <c r="L690" s="15" t="str">
        <f t="array" ref="L690">_xlfn.XLOOKUP(M690,reference_province_to_city!$A$2:$A$11,reference_province_to_city!$B$2:$B$11)</f>
        <v>Semarang</v>
      </c>
      <c r="M690" s="15" t="s">
        <v>15</v>
      </c>
      <c r="N690" s="15">
        <v>50111.0</v>
      </c>
      <c r="O690" s="15">
        <f t="array" ref="O690">_xlfn.XLOOKUP(M690,reference_postal_code!$B$2:$B$11,reference_postal_code!$A$2:$A$11)</f>
        <v>50111</v>
      </c>
      <c r="P690" s="15" t="s">
        <v>77</v>
      </c>
      <c r="Q690" s="15" t="s">
        <v>2086</v>
      </c>
      <c r="R690" s="15" t="s">
        <v>65</v>
      </c>
      <c r="S690" s="15" t="s">
        <v>66</v>
      </c>
      <c r="T690" s="15" t="s">
        <v>2087</v>
      </c>
      <c r="U690" s="28">
        <v>291600.0</v>
      </c>
      <c r="V690" s="15">
        <v>3.0</v>
      </c>
      <c r="W690" s="31">
        <v>0.0</v>
      </c>
      <c r="X690" s="28">
        <v>139968.0</v>
      </c>
    </row>
    <row r="691" ht="15.75" customHeight="1">
      <c r="A691" s="15">
        <v>1357.0</v>
      </c>
      <c r="B691" s="15" t="s">
        <v>2151</v>
      </c>
      <c r="C691" s="18">
        <v>41825.0</v>
      </c>
      <c r="D691" s="18">
        <v>41825.0</v>
      </c>
      <c r="E691" s="18">
        <f t="shared" si="1"/>
        <v>41825</v>
      </c>
      <c r="F691" s="15" t="s">
        <v>466</v>
      </c>
      <c r="G691" s="15" t="s">
        <v>2152</v>
      </c>
      <c r="H691" s="15" t="s">
        <v>2153</v>
      </c>
      <c r="I691" s="15" t="s">
        <v>59</v>
      </c>
      <c r="J691" s="15" t="s">
        <v>60</v>
      </c>
      <c r="K691" s="15" t="s">
        <v>29</v>
      </c>
      <c r="L691" s="15" t="str">
        <f t="array" ref="L691">_xlfn.XLOOKUP(M691,reference_province_to_city!$A$2:$A$11,reference_province_to_city!$B$2:$B$11)</f>
        <v>Palembang</v>
      </c>
      <c r="M691" s="15" t="s">
        <v>13</v>
      </c>
      <c r="N691" s="15">
        <v>30111.0</v>
      </c>
      <c r="O691" s="15">
        <f t="array" ref="O691">_xlfn.XLOOKUP(M691,reference_postal_code!$B$2:$B$11,reference_postal_code!$A$2:$A$11)</f>
        <v>30111</v>
      </c>
      <c r="P691" s="15" t="s">
        <v>77</v>
      </c>
      <c r="Q691" s="15" t="s">
        <v>2154</v>
      </c>
      <c r="R691" s="15" t="s">
        <v>65</v>
      </c>
      <c r="S691" s="15" t="s">
        <v>87</v>
      </c>
      <c r="T691" s="15" t="s">
        <v>2155</v>
      </c>
      <c r="U691" s="28">
        <v>4221360.0</v>
      </c>
      <c r="V691" s="15">
        <v>11.0</v>
      </c>
      <c r="W691" s="31">
        <v>0.2</v>
      </c>
      <c r="X691" s="28">
        <v>-527670.0</v>
      </c>
    </row>
    <row r="692" ht="15.75" customHeight="1">
      <c r="A692" s="15">
        <v>5437.0</v>
      </c>
      <c r="B692" s="15" t="s">
        <v>2156</v>
      </c>
      <c r="C692" s="18">
        <v>41825.0</v>
      </c>
      <c r="D692" s="18">
        <v>41828.0</v>
      </c>
      <c r="E692" s="18">
        <f t="shared" si="1"/>
        <v>41828</v>
      </c>
      <c r="F692" s="15" t="s">
        <v>125</v>
      </c>
      <c r="G692" s="15" t="s">
        <v>2157</v>
      </c>
      <c r="H692" s="15" t="s">
        <v>2158</v>
      </c>
      <c r="I692" s="15" t="s">
        <v>128</v>
      </c>
      <c r="J692" s="15" t="s">
        <v>60</v>
      </c>
      <c r="K692" s="15" t="s">
        <v>10</v>
      </c>
      <c r="L692" s="15" t="str">
        <f t="array" ref="L692">_xlfn.XLOOKUP(M692,reference_province_to_city!$A$2:$A$11,reference_province_to_city!$B$2:$B$11)</f>
        <v>Jakarta</v>
      </c>
      <c r="M692" s="15" t="s">
        <v>7</v>
      </c>
      <c r="N692" s="15">
        <v>10110.0</v>
      </c>
      <c r="O692" s="15">
        <f t="array" ref="O692">_xlfn.XLOOKUP(M692,reference_postal_code!$B$2:$B$11,reference_postal_code!$A$2:$A$11)</f>
        <v>10110</v>
      </c>
      <c r="P692" s="15" t="s">
        <v>117</v>
      </c>
      <c r="Q692" s="15" t="s">
        <v>2159</v>
      </c>
      <c r="R692" s="15" t="s">
        <v>106</v>
      </c>
      <c r="S692" s="15" t="s">
        <v>139</v>
      </c>
      <c r="T692" s="15" t="s">
        <v>2160</v>
      </c>
      <c r="U692" s="28">
        <v>292800.0</v>
      </c>
      <c r="V692" s="15">
        <v>2.0</v>
      </c>
      <c r="W692" s="31">
        <v>0.2</v>
      </c>
      <c r="X692" s="28">
        <v>80520.0</v>
      </c>
    </row>
    <row r="693" ht="15.75" customHeight="1">
      <c r="A693" s="15">
        <v>686.0</v>
      </c>
      <c r="B693" s="15" t="s">
        <v>2148</v>
      </c>
      <c r="C693" s="18">
        <v>41825.0</v>
      </c>
      <c r="D693" s="18">
        <v>41828.0</v>
      </c>
      <c r="E693" s="18">
        <f t="shared" si="1"/>
        <v>41828</v>
      </c>
      <c r="F693" s="15" t="s">
        <v>125</v>
      </c>
      <c r="G693" s="15" t="s">
        <v>2149</v>
      </c>
      <c r="H693" s="15" t="s">
        <v>2150</v>
      </c>
      <c r="I693" s="15" t="s">
        <v>59</v>
      </c>
      <c r="J693" s="15" t="s">
        <v>60</v>
      </c>
      <c r="K693" s="15" t="s">
        <v>17</v>
      </c>
      <c r="L693" s="15" t="str">
        <f t="array" ref="L693">_xlfn.XLOOKUP(M693,reference_province_to_city!$A$2:$A$11,reference_province_to_city!$B$2:$B$11)</f>
        <v>Semarang</v>
      </c>
      <c r="M693" s="15" t="s">
        <v>15</v>
      </c>
      <c r="N693" s="15">
        <v>50111.0</v>
      </c>
      <c r="O693" s="15">
        <f t="array" ref="O693">_xlfn.XLOOKUP(M693,reference_postal_code!$B$2:$B$11,reference_postal_code!$A$2:$A$11)</f>
        <v>50111</v>
      </c>
      <c r="P693" s="15" t="s">
        <v>77</v>
      </c>
      <c r="Q693" s="15" t="s">
        <v>2161</v>
      </c>
      <c r="R693" s="15" t="s">
        <v>110</v>
      </c>
      <c r="S693" s="15" t="s">
        <v>149</v>
      </c>
      <c r="T693" s="15" t="s">
        <v>2162</v>
      </c>
      <c r="U693" s="28">
        <v>7199550.0</v>
      </c>
      <c r="V693" s="15">
        <v>3.0</v>
      </c>
      <c r="W693" s="31">
        <v>0.0</v>
      </c>
      <c r="X693" s="28">
        <v>2447847.0</v>
      </c>
    </row>
    <row r="694" ht="15.75" customHeight="1">
      <c r="A694" s="15">
        <v>3885.0</v>
      </c>
      <c r="B694" s="15" t="s">
        <v>2163</v>
      </c>
      <c r="C694" s="18">
        <v>41825.0</v>
      </c>
      <c r="D694" s="18">
        <v>41832.0</v>
      </c>
      <c r="E694" s="18">
        <f t="shared" si="1"/>
        <v>41832</v>
      </c>
      <c r="F694" s="15" t="s">
        <v>55</v>
      </c>
      <c r="G694" s="15" t="s">
        <v>227</v>
      </c>
      <c r="H694" s="15" t="s">
        <v>228</v>
      </c>
      <c r="I694" s="15" t="s">
        <v>128</v>
      </c>
      <c r="J694" s="15" t="s">
        <v>60</v>
      </c>
      <c r="K694" s="15" t="s">
        <v>33</v>
      </c>
      <c r="L694" s="15" t="str">
        <f t="array" ref="L694">_xlfn.XLOOKUP(M694,reference_province_to_city!$A$2:$A$11,reference_province_to_city!$B$2:$B$11)</f>
        <v>Makassar</v>
      </c>
      <c r="M694" s="15" t="s">
        <v>25</v>
      </c>
      <c r="N694" s="15">
        <v>90111.0</v>
      </c>
      <c r="O694" s="15">
        <f t="array" ref="O694">_xlfn.XLOOKUP(M694,reference_postal_code!$B$2:$B$11,reference_postal_code!$A$2:$A$11)</f>
        <v>90111</v>
      </c>
      <c r="P694" s="15" t="s">
        <v>63</v>
      </c>
      <c r="Q694" s="15" t="s">
        <v>1908</v>
      </c>
      <c r="R694" s="15" t="s">
        <v>65</v>
      </c>
      <c r="S694" s="15" t="s">
        <v>93</v>
      </c>
      <c r="T694" s="15" t="s">
        <v>1909</v>
      </c>
      <c r="U694" s="28">
        <v>65520.0</v>
      </c>
      <c r="V694" s="15">
        <v>3.0</v>
      </c>
      <c r="W694" s="31">
        <v>0.2</v>
      </c>
      <c r="X694" s="28">
        <v>5733.0</v>
      </c>
    </row>
    <row r="695" ht="15.75" customHeight="1">
      <c r="A695" s="15">
        <v>1356.0</v>
      </c>
      <c r="B695" s="15" t="s">
        <v>2151</v>
      </c>
      <c r="C695" s="18">
        <v>41825.0</v>
      </c>
      <c r="D695" s="18">
        <v>41825.0</v>
      </c>
      <c r="E695" s="18">
        <f t="shared" si="1"/>
        <v>41825</v>
      </c>
      <c r="F695" s="15" t="s">
        <v>466</v>
      </c>
      <c r="G695" s="15" t="s">
        <v>2152</v>
      </c>
      <c r="H695" s="15" t="s">
        <v>2153</v>
      </c>
      <c r="I695" s="15" t="s">
        <v>59</v>
      </c>
      <c r="J695" s="15" t="s">
        <v>60</v>
      </c>
      <c r="K695" s="15" t="s">
        <v>29</v>
      </c>
      <c r="L695" s="15" t="str">
        <f t="array" ref="L695">_xlfn.XLOOKUP(M695,reference_province_to_city!$A$2:$A$11,reference_province_to_city!$B$2:$B$11)</f>
        <v>Palembang</v>
      </c>
      <c r="M695" s="15" t="s">
        <v>13</v>
      </c>
      <c r="N695" s="15">
        <v>30111.0</v>
      </c>
      <c r="O695" s="15">
        <f t="array" ref="O695">_xlfn.XLOOKUP(M695,reference_postal_code!$B$2:$B$11,reference_postal_code!$A$2:$A$11)</f>
        <v>30111</v>
      </c>
      <c r="P695" s="15" t="s">
        <v>77</v>
      </c>
      <c r="Q695" s="15" t="s">
        <v>2164</v>
      </c>
      <c r="R695" s="15" t="s">
        <v>65</v>
      </c>
      <c r="S695" s="15" t="s">
        <v>87</v>
      </c>
      <c r="T695" s="15" t="s">
        <v>2165</v>
      </c>
      <c r="U695" s="28">
        <v>3311640.0</v>
      </c>
      <c r="V695" s="15">
        <v>3.0</v>
      </c>
      <c r="W695" s="31">
        <v>0.2</v>
      </c>
      <c r="X695" s="28">
        <v>-662328.0</v>
      </c>
    </row>
    <row r="696" ht="15.75" customHeight="1">
      <c r="A696" s="15">
        <v>5439.0</v>
      </c>
      <c r="B696" s="15" t="s">
        <v>2156</v>
      </c>
      <c r="C696" s="18">
        <v>41825.0</v>
      </c>
      <c r="D696" s="18">
        <v>41828.0</v>
      </c>
      <c r="E696" s="18">
        <f t="shared" si="1"/>
        <v>41828</v>
      </c>
      <c r="F696" s="15" t="s">
        <v>125</v>
      </c>
      <c r="G696" s="15" t="s">
        <v>2157</v>
      </c>
      <c r="H696" s="15" t="s">
        <v>2158</v>
      </c>
      <c r="I696" s="15" t="s">
        <v>128</v>
      </c>
      <c r="J696" s="15" t="s">
        <v>60</v>
      </c>
      <c r="K696" s="15" t="s">
        <v>10</v>
      </c>
      <c r="L696" s="15" t="str">
        <f t="array" ref="L696">_xlfn.XLOOKUP(M696,reference_province_to_city!$A$2:$A$11,reference_province_to_city!$B$2:$B$11)</f>
        <v>Jakarta</v>
      </c>
      <c r="M696" s="15" t="s">
        <v>7</v>
      </c>
      <c r="N696" s="15">
        <v>10110.0</v>
      </c>
      <c r="O696" s="15">
        <f t="array" ref="O696">_xlfn.XLOOKUP(M696,reference_postal_code!$B$2:$B$11,reference_postal_code!$A$2:$A$11)</f>
        <v>10110</v>
      </c>
      <c r="P696" s="15" t="s">
        <v>117</v>
      </c>
      <c r="Q696" s="15" t="s">
        <v>1002</v>
      </c>
      <c r="R696" s="15" t="s">
        <v>106</v>
      </c>
      <c r="S696" s="15" t="s">
        <v>139</v>
      </c>
      <c r="T696" s="15" t="s">
        <v>1003</v>
      </c>
      <c r="U696" s="28">
        <v>3198240.0</v>
      </c>
      <c r="V696" s="15">
        <v>3.0</v>
      </c>
      <c r="W696" s="31">
        <v>0.2</v>
      </c>
      <c r="X696" s="28">
        <v>239868.0</v>
      </c>
    </row>
    <row r="697" ht="15.75" customHeight="1">
      <c r="A697" s="15">
        <v>5438.0</v>
      </c>
      <c r="B697" s="15" t="s">
        <v>2156</v>
      </c>
      <c r="C697" s="18">
        <v>41825.0</v>
      </c>
      <c r="D697" s="18">
        <v>41828.0</v>
      </c>
      <c r="E697" s="18">
        <f t="shared" si="1"/>
        <v>41828</v>
      </c>
      <c r="F697" s="15" t="s">
        <v>125</v>
      </c>
      <c r="G697" s="15" t="s">
        <v>2157</v>
      </c>
      <c r="H697" s="15" t="s">
        <v>2158</v>
      </c>
      <c r="I697" s="15" t="s">
        <v>128</v>
      </c>
      <c r="J697" s="15" t="s">
        <v>60</v>
      </c>
      <c r="K697" s="15" t="s">
        <v>10</v>
      </c>
      <c r="L697" s="15" t="str">
        <f t="array" ref="L697">_xlfn.XLOOKUP(M697,reference_province_to_city!$A$2:$A$11,reference_province_to_city!$B$2:$B$11)</f>
        <v>Jakarta</v>
      </c>
      <c r="M697" s="15" t="s">
        <v>7</v>
      </c>
      <c r="N697" s="15">
        <v>10110.0</v>
      </c>
      <c r="O697" s="15">
        <f t="array" ref="O697">_xlfn.XLOOKUP(M697,reference_postal_code!$B$2:$B$11,reference_postal_code!$A$2:$A$11)</f>
        <v>10110</v>
      </c>
      <c r="P697" s="15" t="s">
        <v>117</v>
      </c>
      <c r="Q697" s="15" t="s">
        <v>2166</v>
      </c>
      <c r="R697" s="15" t="s">
        <v>65</v>
      </c>
      <c r="S697" s="15" t="s">
        <v>83</v>
      </c>
      <c r="T697" s="15" t="s">
        <v>2167</v>
      </c>
      <c r="U697" s="28">
        <v>147150.0</v>
      </c>
      <c r="V697" s="15">
        <v>5.0</v>
      </c>
      <c r="W697" s="31">
        <v>0.7</v>
      </c>
      <c r="X697" s="28">
        <v>-103005.0</v>
      </c>
    </row>
    <row r="698" ht="15.75" customHeight="1">
      <c r="A698" s="15">
        <v>687.0</v>
      </c>
      <c r="B698" s="15" t="s">
        <v>2148</v>
      </c>
      <c r="C698" s="18">
        <v>41825.0</v>
      </c>
      <c r="D698" s="18">
        <v>41828.0</v>
      </c>
      <c r="E698" s="18">
        <f t="shared" si="1"/>
        <v>41828</v>
      </c>
      <c r="F698" s="15" t="s">
        <v>125</v>
      </c>
      <c r="G698" s="15" t="s">
        <v>2149</v>
      </c>
      <c r="H698" s="15" t="s">
        <v>2150</v>
      </c>
      <c r="I698" s="15" t="s">
        <v>59</v>
      </c>
      <c r="J698" s="15" t="s">
        <v>60</v>
      </c>
      <c r="K698" s="15" t="s">
        <v>17</v>
      </c>
      <c r="L698" s="15" t="str">
        <f t="array" ref="L698">_xlfn.XLOOKUP(M698,reference_province_to_city!$A$2:$A$11,reference_province_to_city!$B$2:$B$11)</f>
        <v>Semarang</v>
      </c>
      <c r="M698" s="15" t="s">
        <v>15</v>
      </c>
      <c r="N698" s="15">
        <v>50111.0</v>
      </c>
      <c r="O698" s="15">
        <f t="array" ref="O698">_xlfn.XLOOKUP(M698,reference_postal_code!$B$2:$B$11,reference_postal_code!$A$2:$A$11)</f>
        <v>50111</v>
      </c>
      <c r="P698" s="15" t="s">
        <v>77</v>
      </c>
      <c r="Q698" s="15" t="s">
        <v>2168</v>
      </c>
      <c r="R698" s="15" t="s">
        <v>65</v>
      </c>
      <c r="S698" s="15" t="s">
        <v>79</v>
      </c>
      <c r="T698" s="15" t="s">
        <v>2169</v>
      </c>
      <c r="U698" s="28">
        <v>219300.0</v>
      </c>
      <c r="V698" s="15">
        <v>2.0</v>
      </c>
      <c r="W698" s="31">
        <v>0.0</v>
      </c>
      <c r="X698" s="28">
        <v>103071.0</v>
      </c>
    </row>
    <row r="699" ht="15.75" customHeight="1">
      <c r="A699" s="15">
        <v>1550.0</v>
      </c>
      <c r="B699" s="15" t="s">
        <v>2170</v>
      </c>
      <c r="C699" s="18">
        <v>41826.0</v>
      </c>
      <c r="D699" s="18">
        <v>41828.0</v>
      </c>
      <c r="E699" s="18">
        <f t="shared" si="1"/>
        <v>41828</v>
      </c>
      <c r="F699" s="15" t="s">
        <v>125</v>
      </c>
      <c r="G699" s="15" t="s">
        <v>2171</v>
      </c>
      <c r="H699" s="15" t="s">
        <v>2172</v>
      </c>
      <c r="I699" s="15" t="s">
        <v>59</v>
      </c>
      <c r="J699" s="15" t="s">
        <v>60</v>
      </c>
      <c r="K699" s="15" t="s">
        <v>22</v>
      </c>
      <c r="L699" s="15" t="str">
        <f t="array" ref="L699">_xlfn.XLOOKUP(M699,reference_province_to_city!$A$2:$A$11,reference_province_to_city!$B$2:$B$11)</f>
        <v>Surabaya</v>
      </c>
      <c r="M699" s="15" t="s">
        <v>20</v>
      </c>
      <c r="N699" s="15">
        <v>60231.0</v>
      </c>
      <c r="O699" s="15">
        <f t="array" ref="O699">_xlfn.XLOOKUP(M699,reference_postal_code!$B$2:$B$11,reference_postal_code!$A$2:$A$11)</f>
        <v>60231</v>
      </c>
      <c r="P699" s="15" t="s">
        <v>166</v>
      </c>
      <c r="Q699" s="15" t="s">
        <v>2173</v>
      </c>
      <c r="R699" s="15" t="s">
        <v>110</v>
      </c>
      <c r="S699" s="15" t="s">
        <v>1391</v>
      </c>
      <c r="T699" s="15" t="s">
        <v>2174</v>
      </c>
      <c r="U699" s="28">
        <v>8399880.0</v>
      </c>
      <c r="V699" s="15">
        <v>1.0</v>
      </c>
      <c r="W699" s="31">
        <v>0.2</v>
      </c>
      <c r="X699" s="28">
        <v>2624962.0</v>
      </c>
    </row>
    <row r="700" ht="15.75" customHeight="1">
      <c r="A700" s="15">
        <v>6846.0</v>
      </c>
      <c r="B700" s="15" t="s">
        <v>2175</v>
      </c>
      <c r="C700" s="18">
        <v>41826.0</v>
      </c>
      <c r="D700" s="18">
        <v>41832.0</v>
      </c>
      <c r="E700" s="18">
        <f t="shared" si="1"/>
        <v>41832</v>
      </c>
      <c r="F700" s="15" t="s">
        <v>55</v>
      </c>
      <c r="G700" s="15" t="s">
        <v>2176</v>
      </c>
      <c r="H700" s="15" t="s">
        <v>2177</v>
      </c>
      <c r="I700" s="15" t="s">
        <v>76</v>
      </c>
      <c r="J700" s="15" t="s">
        <v>60</v>
      </c>
      <c r="L700" s="15" t="str">
        <f t="array" ref="L700">_xlfn.XLOOKUP(M700,reference_province_to_city!$A$2:$A$11,reference_province_to_city!$B$2:$B$11)</f>
        <v>Makassar</v>
      </c>
      <c r="M700" s="15" t="s">
        <v>25</v>
      </c>
      <c r="N700" s="15">
        <v>90111.0</v>
      </c>
      <c r="O700" s="15">
        <f t="array" ref="O700">_xlfn.XLOOKUP(M700,reference_postal_code!$B$2:$B$11,reference_postal_code!$A$2:$A$11)</f>
        <v>90111</v>
      </c>
      <c r="P700" s="15" t="s">
        <v>63</v>
      </c>
      <c r="Q700" s="15" t="s">
        <v>2178</v>
      </c>
      <c r="R700" s="15" t="s">
        <v>106</v>
      </c>
      <c r="S700" s="15" t="s">
        <v>107</v>
      </c>
      <c r="T700" s="15" t="s">
        <v>2179</v>
      </c>
      <c r="U700" s="28">
        <v>7177200.0</v>
      </c>
      <c r="V700" s="15">
        <v>2.0</v>
      </c>
      <c r="W700" s="31">
        <v>0.2</v>
      </c>
      <c r="X700" s="28">
        <v>717720.0</v>
      </c>
    </row>
    <row r="701" ht="15.75" customHeight="1">
      <c r="A701" s="15">
        <v>4398.0</v>
      </c>
      <c r="B701" s="15" t="s">
        <v>2180</v>
      </c>
      <c r="C701" s="18">
        <v>41827.0</v>
      </c>
      <c r="D701" s="18">
        <v>41831.0</v>
      </c>
      <c r="E701" s="18">
        <f t="shared" si="1"/>
        <v>41831</v>
      </c>
      <c r="F701" s="15" t="s">
        <v>55</v>
      </c>
      <c r="G701" s="15" t="s">
        <v>1232</v>
      </c>
      <c r="H701" s="15" t="s">
        <v>1233</v>
      </c>
      <c r="I701" s="15" t="s">
        <v>59</v>
      </c>
      <c r="J701" s="15" t="s">
        <v>60</v>
      </c>
      <c r="K701" s="15" t="s">
        <v>22</v>
      </c>
      <c r="L701" s="15" t="str">
        <f t="array" ref="L701">_xlfn.XLOOKUP(M701,reference_province_to_city!$A$2:$A$11,reference_province_to_city!$B$2:$B$11)</f>
        <v>Surabaya</v>
      </c>
      <c r="M701" s="15" t="s">
        <v>20</v>
      </c>
      <c r="N701" s="15">
        <v>60231.0</v>
      </c>
      <c r="O701" s="15">
        <f t="array" ref="O701">_xlfn.XLOOKUP(M701,reference_postal_code!$B$2:$B$11,reference_postal_code!$A$2:$A$11)</f>
        <v>60231</v>
      </c>
      <c r="P701" s="15" t="s">
        <v>166</v>
      </c>
      <c r="Q701" s="15" t="s">
        <v>2181</v>
      </c>
      <c r="R701" s="15" t="s">
        <v>106</v>
      </c>
      <c r="S701" s="15" t="s">
        <v>107</v>
      </c>
      <c r="T701" s="15" t="s">
        <v>2182</v>
      </c>
      <c r="U701" s="28">
        <v>2582790.0</v>
      </c>
      <c r="V701" s="15">
        <v>2.0</v>
      </c>
      <c r="W701" s="31">
        <v>0.3</v>
      </c>
      <c r="X701" s="28">
        <v>-701043.0</v>
      </c>
    </row>
    <row r="702" ht="15.75" customHeight="1">
      <c r="A702" s="15">
        <v>4399.0</v>
      </c>
      <c r="B702" s="15" t="s">
        <v>2180</v>
      </c>
      <c r="C702" s="18">
        <v>41827.0</v>
      </c>
      <c r="D702" s="18">
        <v>41831.0</v>
      </c>
      <c r="E702" s="18">
        <f t="shared" si="1"/>
        <v>41831</v>
      </c>
      <c r="F702" s="15" t="s">
        <v>55</v>
      </c>
      <c r="G702" s="15" t="s">
        <v>1232</v>
      </c>
      <c r="H702" s="15" t="s">
        <v>1233</v>
      </c>
      <c r="I702" s="15" t="s">
        <v>59</v>
      </c>
      <c r="J702" s="15" t="s">
        <v>60</v>
      </c>
      <c r="K702" s="15" t="s">
        <v>22</v>
      </c>
      <c r="L702" s="15" t="str">
        <f t="array" ref="L702">_xlfn.XLOOKUP(M702,reference_province_to_city!$A$2:$A$11,reference_province_to_city!$B$2:$B$11)</f>
        <v>Surabaya</v>
      </c>
      <c r="M702" s="15" t="s">
        <v>20</v>
      </c>
      <c r="N702" s="15">
        <v>60231.0</v>
      </c>
      <c r="O702" s="15">
        <f t="array" ref="O702">_xlfn.XLOOKUP(M702,reference_postal_code!$B$2:$B$11,reference_postal_code!$A$2:$A$11)</f>
        <v>60231</v>
      </c>
      <c r="P702" s="15" t="s">
        <v>166</v>
      </c>
      <c r="Q702" s="15" t="s">
        <v>2183</v>
      </c>
      <c r="R702" s="15" t="s">
        <v>106</v>
      </c>
      <c r="S702" s="15" t="s">
        <v>139</v>
      </c>
      <c r="T702" s="15" t="s">
        <v>2184</v>
      </c>
      <c r="U702" s="28">
        <v>1035120.0</v>
      </c>
      <c r="V702" s="15">
        <v>2.0</v>
      </c>
      <c r="W702" s="31">
        <v>0.2</v>
      </c>
      <c r="X702" s="28">
        <v>181146.0</v>
      </c>
    </row>
    <row r="703" ht="15.75" customHeight="1">
      <c r="A703" s="15">
        <v>4780.0</v>
      </c>
      <c r="B703" s="15" t="s">
        <v>2185</v>
      </c>
      <c r="C703" s="18">
        <v>41828.0</v>
      </c>
      <c r="D703" s="18">
        <v>41830.0</v>
      </c>
      <c r="E703" s="18">
        <f t="shared" si="1"/>
        <v>41830</v>
      </c>
      <c r="F703" s="15" t="s">
        <v>125</v>
      </c>
      <c r="G703" s="15" t="s">
        <v>2186</v>
      </c>
      <c r="H703" s="15" t="s">
        <v>2187</v>
      </c>
      <c r="I703" s="15" t="s">
        <v>59</v>
      </c>
      <c r="J703" s="15" t="s">
        <v>60</v>
      </c>
      <c r="K703" s="15" t="s">
        <v>29</v>
      </c>
      <c r="L703" s="15" t="str">
        <f t="array" ref="L703">_xlfn.XLOOKUP(M703,reference_province_to_city!$A$2:$A$11,reference_province_to_city!$B$2:$B$11)</f>
        <v>Palembang</v>
      </c>
      <c r="M703" s="15" t="s">
        <v>13</v>
      </c>
      <c r="N703" s="15">
        <v>30111.0</v>
      </c>
      <c r="O703" s="15">
        <f t="array" ref="O703">_xlfn.XLOOKUP(M703,reference_postal_code!$B$2:$B$11,reference_postal_code!$A$2:$A$11)</f>
        <v>30111</v>
      </c>
      <c r="P703" s="15" t="s">
        <v>77</v>
      </c>
      <c r="Q703" s="15" t="s">
        <v>1871</v>
      </c>
      <c r="R703" s="15" t="s">
        <v>106</v>
      </c>
      <c r="S703" s="15" t="s">
        <v>107</v>
      </c>
      <c r="T703" s="15" t="s">
        <v>1872</v>
      </c>
      <c r="U703" s="28">
        <v>958230.0</v>
      </c>
      <c r="V703" s="15">
        <v>1.0</v>
      </c>
      <c r="W703" s="31">
        <v>0.1</v>
      </c>
      <c r="X703" s="28">
        <v>159705.0</v>
      </c>
    </row>
    <row r="704" ht="15.75" customHeight="1">
      <c r="A704" s="15">
        <v>6288.0</v>
      </c>
      <c r="B704" s="15" t="s">
        <v>2188</v>
      </c>
      <c r="C704" s="18">
        <v>41828.0</v>
      </c>
      <c r="D704" s="18">
        <v>41832.0</v>
      </c>
      <c r="E704" s="18">
        <f t="shared" si="1"/>
        <v>41832</v>
      </c>
      <c r="F704" s="15" t="s">
        <v>55</v>
      </c>
      <c r="G704" s="15" t="s">
        <v>2189</v>
      </c>
      <c r="H704" s="15" t="s">
        <v>2190</v>
      </c>
      <c r="I704" s="15" t="s">
        <v>128</v>
      </c>
      <c r="J704" s="15" t="s">
        <v>60</v>
      </c>
      <c r="K704" s="15" t="s">
        <v>22</v>
      </c>
      <c r="L704" s="15" t="str">
        <f t="array" ref="L704">_xlfn.XLOOKUP(M704,reference_province_to_city!$A$2:$A$11,reference_province_to_city!$B$2:$B$11)</f>
        <v>Surabaya</v>
      </c>
      <c r="M704" s="15" t="s">
        <v>20</v>
      </c>
      <c r="N704" s="15">
        <v>60231.0</v>
      </c>
      <c r="O704" s="15">
        <f t="array" ref="O704">_xlfn.XLOOKUP(M704,reference_postal_code!$B$2:$B$11,reference_postal_code!$A$2:$A$11)</f>
        <v>60231</v>
      </c>
      <c r="P704" s="15" t="s">
        <v>166</v>
      </c>
      <c r="Q704" s="15" t="s">
        <v>419</v>
      </c>
      <c r="R704" s="15" t="s">
        <v>106</v>
      </c>
      <c r="S704" s="15" t="s">
        <v>218</v>
      </c>
      <c r="T704" s="15" t="s">
        <v>420</v>
      </c>
      <c r="U704" s="28">
        <v>7537320.0</v>
      </c>
      <c r="V704" s="15">
        <v>3.0</v>
      </c>
      <c r="W704" s="31">
        <v>0.2</v>
      </c>
      <c r="X704" s="28">
        <v>-1319031.0</v>
      </c>
    </row>
    <row r="705" ht="15.75" customHeight="1">
      <c r="A705" s="15">
        <v>6289.0</v>
      </c>
      <c r="B705" s="15" t="s">
        <v>2188</v>
      </c>
      <c r="C705" s="18">
        <v>41828.0</v>
      </c>
      <c r="D705" s="18">
        <v>41832.0</v>
      </c>
      <c r="E705" s="18">
        <f t="shared" si="1"/>
        <v>41832</v>
      </c>
      <c r="F705" s="15" t="s">
        <v>55</v>
      </c>
      <c r="G705" s="15" t="s">
        <v>2189</v>
      </c>
      <c r="H705" s="15" t="s">
        <v>2190</v>
      </c>
      <c r="I705" s="15" t="s">
        <v>128</v>
      </c>
      <c r="J705" s="15" t="s">
        <v>60</v>
      </c>
      <c r="K705" s="15" t="s">
        <v>22</v>
      </c>
      <c r="L705" s="15" t="str">
        <f t="array" ref="L705">_xlfn.XLOOKUP(M705,reference_province_to_city!$A$2:$A$11,reference_province_to_city!$B$2:$B$11)</f>
        <v>Surabaya</v>
      </c>
      <c r="M705" s="15" t="s">
        <v>20</v>
      </c>
      <c r="N705" s="15">
        <v>60231.0</v>
      </c>
      <c r="O705" s="15">
        <f t="array" ref="O705">_xlfn.XLOOKUP(M705,reference_postal_code!$B$2:$B$11,reference_postal_code!$A$2:$A$11)</f>
        <v>60231</v>
      </c>
      <c r="P705" s="15" t="s">
        <v>166</v>
      </c>
      <c r="Q705" s="15" t="s">
        <v>807</v>
      </c>
      <c r="R705" s="15" t="s">
        <v>65</v>
      </c>
      <c r="S705" s="15" t="s">
        <v>83</v>
      </c>
      <c r="T705" s="15" t="s">
        <v>808</v>
      </c>
      <c r="U705" s="28">
        <v>2950560.0</v>
      </c>
      <c r="V705" s="15">
        <v>6.0</v>
      </c>
      <c r="W705" s="31">
        <v>0.2</v>
      </c>
      <c r="X705" s="28">
        <v>1032696.0</v>
      </c>
    </row>
    <row r="706" ht="15.75" customHeight="1">
      <c r="A706" s="15">
        <v>3368.0</v>
      </c>
      <c r="B706" s="15" t="s">
        <v>2191</v>
      </c>
      <c r="C706" s="18">
        <v>41829.0</v>
      </c>
      <c r="D706" s="18">
        <v>41835.0</v>
      </c>
      <c r="E706" s="18">
        <f t="shared" si="1"/>
        <v>41835</v>
      </c>
      <c r="F706" s="15" t="s">
        <v>55</v>
      </c>
      <c r="G706" s="15" t="s">
        <v>2192</v>
      </c>
      <c r="H706" s="15" t="s">
        <v>2193</v>
      </c>
      <c r="I706" s="15" t="s">
        <v>128</v>
      </c>
      <c r="J706" s="15" t="s">
        <v>60</v>
      </c>
      <c r="K706" s="15" t="s">
        <v>22</v>
      </c>
      <c r="L706" s="15" t="str">
        <f t="array" ref="L706">_xlfn.XLOOKUP(M706,reference_province_to_city!$A$2:$A$11,reference_province_to_city!$B$2:$B$11)</f>
        <v>Surabaya</v>
      </c>
      <c r="M706" s="15" t="s">
        <v>20</v>
      </c>
      <c r="N706" s="15">
        <v>60231.0</v>
      </c>
      <c r="O706" s="15">
        <f t="array" ref="O706">_xlfn.XLOOKUP(M706,reference_postal_code!$B$2:$B$11,reference_postal_code!$A$2:$A$11)</f>
        <v>60231</v>
      </c>
      <c r="P706" s="15" t="s">
        <v>166</v>
      </c>
      <c r="Q706" s="15" t="s">
        <v>2194</v>
      </c>
      <c r="R706" s="15" t="s">
        <v>65</v>
      </c>
      <c r="S706" s="15" t="s">
        <v>66</v>
      </c>
      <c r="T706" s="15" t="s">
        <v>2195</v>
      </c>
      <c r="U706" s="28">
        <v>215280.0</v>
      </c>
      <c r="V706" s="15">
        <v>3.0</v>
      </c>
      <c r="W706" s="31">
        <v>0.2</v>
      </c>
      <c r="X706" s="28">
        <v>67275.0</v>
      </c>
    </row>
    <row r="707" ht="15.75" customHeight="1">
      <c r="A707" s="15">
        <v>9245.0</v>
      </c>
      <c r="B707" s="15" t="s">
        <v>2196</v>
      </c>
      <c r="C707" s="18">
        <v>41829.0</v>
      </c>
      <c r="D707" s="18">
        <v>41834.0</v>
      </c>
      <c r="E707" s="18">
        <f t="shared" si="1"/>
        <v>41834</v>
      </c>
      <c r="F707" s="15" t="s">
        <v>55</v>
      </c>
      <c r="G707" s="15" t="s">
        <v>2197</v>
      </c>
      <c r="H707" s="15" t="s">
        <v>2198</v>
      </c>
      <c r="I707" s="15" t="s">
        <v>76</v>
      </c>
      <c r="J707" s="15" t="s">
        <v>60</v>
      </c>
      <c r="K707" s="15" t="s">
        <v>33</v>
      </c>
      <c r="L707" s="15" t="str">
        <f t="array" ref="L707">_xlfn.XLOOKUP(M707,reference_province_to_city!$A$2:$A$11,reference_province_to_city!$B$2:$B$11)</f>
        <v>Makassar</v>
      </c>
      <c r="M707" s="15" t="s">
        <v>25</v>
      </c>
      <c r="N707" s="15">
        <v>90111.0</v>
      </c>
      <c r="O707" s="15">
        <f t="array" ref="O707">_xlfn.XLOOKUP(M707,reference_postal_code!$B$2:$B$11,reference_postal_code!$A$2:$A$11)</f>
        <v>90111</v>
      </c>
      <c r="P707" s="15" t="s">
        <v>63</v>
      </c>
      <c r="Q707" s="15" t="s">
        <v>2199</v>
      </c>
      <c r="R707" s="15" t="s">
        <v>65</v>
      </c>
      <c r="S707" s="15" t="s">
        <v>93</v>
      </c>
      <c r="T707" s="15" t="s">
        <v>2200</v>
      </c>
      <c r="U707" s="28">
        <v>83400.0</v>
      </c>
      <c r="V707" s="15">
        <v>2.0</v>
      </c>
      <c r="W707" s="31">
        <v>0.0</v>
      </c>
      <c r="X707" s="28">
        <v>33360.0</v>
      </c>
    </row>
    <row r="708" ht="15.75" customHeight="1">
      <c r="A708" s="15">
        <v>9246.0</v>
      </c>
      <c r="B708" s="15" t="s">
        <v>2196</v>
      </c>
      <c r="C708" s="18">
        <v>41829.0</v>
      </c>
      <c r="D708" s="18">
        <v>41834.0</v>
      </c>
      <c r="E708" s="18">
        <f t="shared" si="1"/>
        <v>41834</v>
      </c>
      <c r="F708" s="15" t="s">
        <v>55</v>
      </c>
      <c r="G708" s="15" t="s">
        <v>2197</v>
      </c>
      <c r="H708" s="15" t="s">
        <v>2198</v>
      </c>
      <c r="I708" s="15" t="s">
        <v>76</v>
      </c>
      <c r="J708" s="15" t="s">
        <v>60</v>
      </c>
      <c r="K708" s="15" t="s">
        <v>33</v>
      </c>
      <c r="L708" s="15" t="str">
        <f t="array" ref="L708">_xlfn.XLOOKUP(M708,reference_province_to_city!$A$2:$A$11,reference_province_to_city!$B$2:$B$11)</f>
        <v>Makassar</v>
      </c>
      <c r="M708" s="15" t="s">
        <v>25</v>
      </c>
      <c r="N708" s="15">
        <v>90111.0</v>
      </c>
      <c r="O708" s="15">
        <f t="array" ref="O708">_xlfn.XLOOKUP(M708,reference_postal_code!$B$2:$B$11,reference_postal_code!$A$2:$A$11)</f>
        <v>90111</v>
      </c>
      <c r="P708" s="15" t="s">
        <v>63</v>
      </c>
      <c r="Q708" s="15" t="s">
        <v>752</v>
      </c>
      <c r="R708" s="15" t="s">
        <v>65</v>
      </c>
      <c r="S708" s="15" t="s">
        <v>66</v>
      </c>
      <c r="T708" s="15" t="s">
        <v>753</v>
      </c>
      <c r="U708" s="28">
        <v>486000.0</v>
      </c>
      <c r="V708" s="15">
        <v>5.0</v>
      </c>
      <c r="W708" s="31">
        <v>0.0</v>
      </c>
      <c r="X708" s="28">
        <v>233280.0</v>
      </c>
    </row>
    <row r="709" ht="15.75" customHeight="1">
      <c r="A709" s="15">
        <v>9244.0</v>
      </c>
      <c r="B709" s="15" t="s">
        <v>2196</v>
      </c>
      <c r="C709" s="18">
        <v>41829.0</v>
      </c>
      <c r="D709" s="18">
        <v>41834.0</v>
      </c>
      <c r="E709" s="18">
        <f t="shared" si="1"/>
        <v>41834</v>
      </c>
      <c r="F709" s="15" t="s">
        <v>55</v>
      </c>
      <c r="G709" s="15" t="s">
        <v>2197</v>
      </c>
      <c r="H709" s="15" t="s">
        <v>2198</v>
      </c>
      <c r="I709" s="15" t="s">
        <v>76</v>
      </c>
      <c r="J709" s="15" t="s">
        <v>60</v>
      </c>
      <c r="K709" s="15" t="s">
        <v>33</v>
      </c>
      <c r="L709" s="15" t="str">
        <f t="array" ref="L709">_xlfn.XLOOKUP(M709,reference_province_to_city!$A$2:$A$11,reference_province_to_city!$B$2:$B$11)</f>
        <v>Makassar</v>
      </c>
      <c r="M709" s="15" t="s">
        <v>25</v>
      </c>
      <c r="N709" s="15">
        <v>90111.0</v>
      </c>
      <c r="O709" s="15">
        <f t="array" ref="O709">_xlfn.XLOOKUP(M709,reference_postal_code!$B$2:$B$11,reference_postal_code!$A$2:$A$11)</f>
        <v>90111</v>
      </c>
      <c r="P709" s="15" t="s">
        <v>63</v>
      </c>
      <c r="Q709" s="15" t="s">
        <v>768</v>
      </c>
      <c r="R709" s="15" t="s">
        <v>106</v>
      </c>
      <c r="S709" s="15" t="s">
        <v>183</v>
      </c>
      <c r="T709" s="15" t="s">
        <v>769</v>
      </c>
      <c r="U709" s="28">
        <v>1797495.0</v>
      </c>
      <c r="V709" s="15">
        <v>1.0</v>
      </c>
      <c r="W709" s="31">
        <v>0.15</v>
      </c>
      <c r="X709" s="28">
        <v>105735.0</v>
      </c>
    </row>
    <row r="710" ht="15.75" customHeight="1">
      <c r="A710" s="15">
        <v>8174.0</v>
      </c>
      <c r="B710" s="15" t="s">
        <v>2201</v>
      </c>
      <c r="C710" s="18">
        <v>41829.0</v>
      </c>
      <c r="D710" s="18">
        <v>41833.0</v>
      </c>
      <c r="E710" s="18">
        <f t="shared" si="1"/>
        <v>41833</v>
      </c>
      <c r="F710" s="15" t="s">
        <v>55</v>
      </c>
      <c r="G710" s="15" t="s">
        <v>2202</v>
      </c>
      <c r="H710" s="15" t="s">
        <v>2203</v>
      </c>
      <c r="I710" s="15" t="s">
        <v>76</v>
      </c>
      <c r="J710" s="15" t="s">
        <v>60</v>
      </c>
      <c r="K710" s="15" t="s">
        <v>29</v>
      </c>
      <c r="L710" s="15" t="str">
        <f t="array" ref="L710">_xlfn.XLOOKUP(M710,reference_province_to_city!$A$2:$A$11,reference_province_to_city!$B$2:$B$11)</f>
        <v>Palembang</v>
      </c>
      <c r="M710" s="15" t="s">
        <v>13</v>
      </c>
      <c r="N710" s="15">
        <v>30111.0</v>
      </c>
      <c r="O710" s="15">
        <f t="array" ref="O710">_xlfn.XLOOKUP(M710,reference_postal_code!$B$2:$B$11,reference_postal_code!$A$2:$A$11)</f>
        <v>30111</v>
      </c>
      <c r="P710" s="15" t="s">
        <v>77</v>
      </c>
      <c r="Q710" s="15" t="s">
        <v>423</v>
      </c>
      <c r="R710" s="15" t="s">
        <v>65</v>
      </c>
      <c r="S710" s="15" t="s">
        <v>83</v>
      </c>
      <c r="T710" s="15" t="s">
        <v>424</v>
      </c>
      <c r="U710" s="28">
        <v>628560.0</v>
      </c>
      <c r="V710" s="15">
        <v>6.0</v>
      </c>
      <c r="W710" s="31">
        <v>0.2</v>
      </c>
      <c r="X710" s="28">
        <v>212139.0</v>
      </c>
    </row>
    <row r="711" ht="15.75" customHeight="1">
      <c r="A711" s="15">
        <v>8173.0</v>
      </c>
      <c r="B711" s="15" t="s">
        <v>2201</v>
      </c>
      <c r="C711" s="18">
        <v>41829.0</v>
      </c>
      <c r="D711" s="18">
        <v>41833.0</v>
      </c>
      <c r="E711" s="18">
        <f t="shared" si="1"/>
        <v>41833</v>
      </c>
      <c r="F711" s="15" t="s">
        <v>55</v>
      </c>
      <c r="G711" s="15" t="s">
        <v>2202</v>
      </c>
      <c r="H711" s="15" t="s">
        <v>2203</v>
      </c>
      <c r="I711" s="15" t="s">
        <v>76</v>
      </c>
      <c r="J711" s="15" t="s">
        <v>60</v>
      </c>
      <c r="K711" s="15" t="s">
        <v>29</v>
      </c>
      <c r="L711" s="15" t="str">
        <f t="array" ref="L711">_xlfn.XLOOKUP(M711,reference_province_to_city!$A$2:$A$11,reference_province_to_city!$B$2:$B$11)</f>
        <v>Palembang</v>
      </c>
      <c r="M711" s="15" t="s">
        <v>13</v>
      </c>
      <c r="N711" s="15">
        <v>30111.0</v>
      </c>
      <c r="O711" s="15">
        <f t="array" ref="O711">_xlfn.XLOOKUP(M711,reference_postal_code!$B$2:$B$11,reference_postal_code!$A$2:$A$11)</f>
        <v>30111</v>
      </c>
      <c r="P711" s="15" t="s">
        <v>77</v>
      </c>
      <c r="Q711" s="15" t="s">
        <v>2204</v>
      </c>
      <c r="R711" s="15" t="s">
        <v>65</v>
      </c>
      <c r="S711" s="15" t="s">
        <v>79</v>
      </c>
      <c r="T711" s="15" t="s">
        <v>2205</v>
      </c>
      <c r="U711" s="28">
        <v>43200.0</v>
      </c>
      <c r="V711" s="15">
        <v>1.0</v>
      </c>
      <c r="W711" s="31">
        <v>0.0</v>
      </c>
      <c r="X711" s="28">
        <v>21168.0</v>
      </c>
    </row>
    <row r="712" ht="15.75" customHeight="1">
      <c r="A712" s="15">
        <v>8175.0</v>
      </c>
      <c r="B712" s="15" t="s">
        <v>2201</v>
      </c>
      <c r="C712" s="18">
        <v>41829.0</v>
      </c>
      <c r="D712" s="18">
        <v>41833.0</v>
      </c>
      <c r="E712" s="18">
        <f t="shared" si="1"/>
        <v>41833</v>
      </c>
      <c r="F712" s="15" t="s">
        <v>55</v>
      </c>
      <c r="G712" s="15" t="s">
        <v>2202</v>
      </c>
      <c r="H712" s="15" t="s">
        <v>2203</v>
      </c>
      <c r="I712" s="15" t="s">
        <v>76</v>
      </c>
      <c r="J712" s="15" t="s">
        <v>60</v>
      </c>
      <c r="K712" s="15" t="s">
        <v>29</v>
      </c>
      <c r="L712" s="15" t="str">
        <f t="array" ref="L712">_xlfn.XLOOKUP(M712,reference_province_to_city!$A$2:$A$11,reference_province_to_city!$B$2:$B$11)</f>
        <v>Palembang</v>
      </c>
      <c r="M712" s="15" t="s">
        <v>13</v>
      </c>
      <c r="N712" s="15">
        <v>30111.0</v>
      </c>
      <c r="O712" s="15">
        <f t="array" ref="O712">_xlfn.XLOOKUP(M712,reference_postal_code!$B$2:$B$11,reference_postal_code!$A$2:$A$11)</f>
        <v>30111</v>
      </c>
      <c r="P712" s="15" t="s">
        <v>77</v>
      </c>
      <c r="Q712" s="15" t="s">
        <v>2206</v>
      </c>
      <c r="R712" s="15" t="s">
        <v>65</v>
      </c>
      <c r="S712" s="15" t="s">
        <v>87</v>
      </c>
      <c r="T712" s="15" t="s">
        <v>2207</v>
      </c>
      <c r="U712" s="28">
        <v>358800.0</v>
      </c>
      <c r="V712" s="15">
        <v>4.0</v>
      </c>
      <c r="W712" s="31">
        <v>0.0</v>
      </c>
      <c r="X712" s="28">
        <v>60996.0</v>
      </c>
    </row>
    <row r="713" ht="15.75" customHeight="1">
      <c r="A713" s="15">
        <v>3367.0</v>
      </c>
      <c r="B713" s="15" t="s">
        <v>2191</v>
      </c>
      <c r="C713" s="18">
        <v>41829.0</v>
      </c>
      <c r="D713" s="18">
        <v>41835.0</v>
      </c>
      <c r="E713" s="18">
        <f t="shared" si="1"/>
        <v>41835</v>
      </c>
      <c r="F713" s="15" t="s">
        <v>55</v>
      </c>
      <c r="G713" s="15" t="s">
        <v>2192</v>
      </c>
      <c r="H713" s="15" t="s">
        <v>2193</v>
      </c>
      <c r="I713" s="15" t="s">
        <v>128</v>
      </c>
      <c r="J713" s="15" t="s">
        <v>60</v>
      </c>
      <c r="K713" s="15" t="s">
        <v>1550</v>
      </c>
      <c r="L713" s="15" t="str">
        <f t="array" ref="L713">_xlfn.XLOOKUP(M713,reference_province_to_city!$A$2:$A$11,reference_province_to_city!$B$2:$B$11)</f>
        <v>Surabaya</v>
      </c>
      <c r="M713" s="15" t="s">
        <v>20</v>
      </c>
      <c r="N713" s="15">
        <v>60231.0</v>
      </c>
      <c r="O713" s="15">
        <f t="array" ref="O713">_xlfn.XLOOKUP(M713,reference_postal_code!$B$2:$B$11,reference_postal_code!$A$2:$A$11)</f>
        <v>60231</v>
      </c>
      <c r="P713" s="15" t="s">
        <v>166</v>
      </c>
      <c r="Q713" s="15" t="s">
        <v>312</v>
      </c>
      <c r="R713" s="15" t="s">
        <v>65</v>
      </c>
      <c r="S713" s="15" t="s">
        <v>66</v>
      </c>
      <c r="T713" s="15" t="s">
        <v>313</v>
      </c>
      <c r="U713" s="28">
        <v>155520.0</v>
      </c>
      <c r="V713" s="15">
        <v>2.0</v>
      </c>
      <c r="W713" s="31">
        <v>0.2</v>
      </c>
      <c r="X713" s="28">
        <v>54432.0</v>
      </c>
    </row>
    <row r="714" ht="15.75" customHeight="1">
      <c r="A714" s="15">
        <v>9243.0</v>
      </c>
      <c r="B714" s="15" t="s">
        <v>2196</v>
      </c>
      <c r="C714" s="18">
        <v>41829.0</v>
      </c>
      <c r="D714" s="18">
        <v>41834.0</v>
      </c>
      <c r="E714" s="18">
        <f t="shared" si="1"/>
        <v>41834</v>
      </c>
      <c r="F714" s="15" t="s">
        <v>55</v>
      </c>
      <c r="G714" s="15" t="s">
        <v>2197</v>
      </c>
      <c r="H714" s="15" t="s">
        <v>2198</v>
      </c>
      <c r="I714" s="15" t="s">
        <v>76</v>
      </c>
      <c r="J714" s="15" t="s">
        <v>60</v>
      </c>
      <c r="K714" s="15" t="s">
        <v>33</v>
      </c>
      <c r="L714" s="15" t="str">
        <f t="array" ref="L714">_xlfn.XLOOKUP(M714,reference_province_to_city!$A$2:$A$11,reference_province_to_city!$B$2:$B$11)</f>
        <v>Makassar</v>
      </c>
      <c r="M714" s="15" t="s">
        <v>25</v>
      </c>
      <c r="N714" s="15">
        <v>90111.0</v>
      </c>
      <c r="O714" s="15">
        <f t="array" ref="O714">_xlfn.XLOOKUP(M714,reference_postal_code!$B$2:$B$11,reference_postal_code!$A$2:$A$11)</f>
        <v>90111</v>
      </c>
      <c r="P714" s="15" t="s">
        <v>63</v>
      </c>
      <c r="Q714" s="15" t="s">
        <v>2208</v>
      </c>
      <c r="R714" s="15" t="s">
        <v>65</v>
      </c>
      <c r="S714" s="15" t="s">
        <v>83</v>
      </c>
      <c r="T714" s="15" t="s">
        <v>2209</v>
      </c>
      <c r="U714" s="28">
        <v>214560.0</v>
      </c>
      <c r="V714" s="15">
        <v>6.0</v>
      </c>
      <c r="W714" s="31">
        <v>0.2</v>
      </c>
      <c r="X714" s="28">
        <v>69732.0</v>
      </c>
    </row>
    <row r="715" ht="15.75" customHeight="1">
      <c r="A715" s="15">
        <v>1030.0</v>
      </c>
      <c r="B715" s="15" t="s">
        <v>2210</v>
      </c>
      <c r="C715" s="18">
        <v>41831.0</v>
      </c>
      <c r="D715" s="18">
        <v>41835.0</v>
      </c>
      <c r="E715" s="18">
        <f t="shared" si="1"/>
        <v>41835</v>
      </c>
      <c r="F715" s="15" t="s">
        <v>55</v>
      </c>
      <c r="G715" s="15" t="s">
        <v>1374</v>
      </c>
      <c r="H715" s="15" t="s">
        <v>1375</v>
      </c>
      <c r="I715" s="15" t="s">
        <v>128</v>
      </c>
      <c r="J715" s="15" t="s">
        <v>60</v>
      </c>
      <c r="K715" s="15" t="s">
        <v>1069</v>
      </c>
      <c r="L715" s="15" t="str">
        <f t="array" ref="L715">_xlfn.XLOOKUP(M715,reference_province_to_city!$A$2:$A$11,reference_province_to_city!$B$2:$B$11)</f>
        <v>Semarang</v>
      </c>
      <c r="M715" s="15" t="s">
        <v>15</v>
      </c>
      <c r="N715" s="15">
        <v>50111.0</v>
      </c>
      <c r="O715" s="15">
        <f t="array" ref="O715">_xlfn.XLOOKUP(M715,reference_postal_code!$B$2:$B$11,reference_postal_code!$A$2:$A$11)</f>
        <v>50111</v>
      </c>
      <c r="P715" s="15" t="s">
        <v>77</v>
      </c>
      <c r="Q715" s="15" t="s">
        <v>2211</v>
      </c>
      <c r="R715" s="15" t="s">
        <v>110</v>
      </c>
      <c r="S715" s="15" t="s">
        <v>111</v>
      </c>
      <c r="T715" s="15" t="s">
        <v>2212</v>
      </c>
      <c r="U715" s="28">
        <v>2969550.0</v>
      </c>
      <c r="V715" s="15">
        <v>3.0</v>
      </c>
      <c r="W715" s="31">
        <v>0.0</v>
      </c>
      <c r="X715" s="28">
        <v>861169.0</v>
      </c>
    </row>
    <row r="716" ht="15.75" customHeight="1">
      <c r="A716" s="15">
        <v>1032.0</v>
      </c>
      <c r="B716" s="15" t="s">
        <v>2210</v>
      </c>
      <c r="C716" s="18">
        <v>41831.0</v>
      </c>
      <c r="D716" s="18">
        <v>41835.0</v>
      </c>
      <c r="E716" s="18">
        <f t="shared" si="1"/>
        <v>41835</v>
      </c>
      <c r="F716" s="15" t="s">
        <v>55</v>
      </c>
      <c r="G716" s="15" t="s">
        <v>1374</v>
      </c>
      <c r="H716" s="15" t="s">
        <v>1375</v>
      </c>
      <c r="I716" s="15" t="s">
        <v>128</v>
      </c>
      <c r="J716" s="15" t="s">
        <v>60</v>
      </c>
      <c r="K716" s="15" t="s">
        <v>17</v>
      </c>
      <c r="L716" s="15" t="str">
        <f t="array" ref="L716">_xlfn.XLOOKUP(M716,reference_province_to_city!$A$2:$A$11,reference_province_to_city!$B$2:$B$11)</f>
        <v>Semarang</v>
      </c>
      <c r="M716" s="15" t="s">
        <v>15</v>
      </c>
      <c r="N716" s="15">
        <v>50111.0</v>
      </c>
      <c r="O716" s="15">
        <f t="array" ref="O716">_xlfn.XLOOKUP(M716,reference_postal_code!$B$2:$B$11,reference_postal_code!$A$2:$A$11)</f>
        <v>50111</v>
      </c>
      <c r="P716" s="15" t="s">
        <v>77</v>
      </c>
      <c r="Q716" s="15" t="s">
        <v>2213</v>
      </c>
      <c r="R716" s="15" t="s">
        <v>106</v>
      </c>
      <c r="S716" s="15" t="s">
        <v>139</v>
      </c>
      <c r="T716" s="15" t="s">
        <v>2214</v>
      </c>
      <c r="U716" s="28">
        <v>1861650.0</v>
      </c>
      <c r="V716" s="15">
        <v>9.0</v>
      </c>
      <c r="W716" s="31">
        <v>0.0</v>
      </c>
      <c r="X716" s="28">
        <v>781893.0</v>
      </c>
    </row>
    <row r="717" ht="15.75" customHeight="1">
      <c r="A717" s="15">
        <v>6335.0</v>
      </c>
      <c r="B717" s="15" t="s">
        <v>2215</v>
      </c>
      <c r="C717" s="18">
        <v>41831.0</v>
      </c>
      <c r="D717" s="18">
        <v>41835.0</v>
      </c>
      <c r="E717" s="18">
        <f t="shared" si="1"/>
        <v>41835</v>
      </c>
      <c r="F717" s="15" t="s">
        <v>55</v>
      </c>
      <c r="G717" s="15" t="s">
        <v>2216</v>
      </c>
      <c r="H717" s="15" t="s">
        <v>2217</v>
      </c>
      <c r="I717" s="15" t="s">
        <v>59</v>
      </c>
      <c r="J717" s="15" t="s">
        <v>60</v>
      </c>
      <c r="K717" s="15" t="s">
        <v>524</v>
      </c>
      <c r="L717" s="15" t="str">
        <f t="array" ref="L717">_xlfn.XLOOKUP(M717,reference_province_to_city!$A$2:$A$11,reference_province_to_city!$B$2:$B$11)</f>
        <v>Balikpapan</v>
      </c>
      <c r="M717" s="15" t="s">
        <v>21</v>
      </c>
      <c r="N717" s="15">
        <v>76114.0</v>
      </c>
      <c r="O717" s="15">
        <f t="array" ref="O717">_xlfn.XLOOKUP(M717,reference_postal_code!$B$2:$B$11,reference_postal_code!$A$2:$A$11)</f>
        <v>76114</v>
      </c>
      <c r="P717" s="15" t="s">
        <v>166</v>
      </c>
      <c r="Q717" s="15" t="s">
        <v>2218</v>
      </c>
      <c r="R717" s="15" t="s">
        <v>65</v>
      </c>
      <c r="S717" s="15" t="s">
        <v>66</v>
      </c>
      <c r="T717" s="15" t="s">
        <v>2219</v>
      </c>
      <c r="U717" s="28">
        <v>736800.0</v>
      </c>
      <c r="V717" s="15">
        <v>4.0</v>
      </c>
      <c r="W717" s="31">
        <v>0.0</v>
      </c>
      <c r="X717" s="28">
        <v>346296.0</v>
      </c>
    </row>
    <row r="718" ht="15.75" customHeight="1">
      <c r="A718" s="15">
        <v>6336.0</v>
      </c>
      <c r="B718" s="15" t="s">
        <v>2215</v>
      </c>
      <c r="C718" s="18">
        <v>41831.0</v>
      </c>
      <c r="D718" s="18">
        <v>41835.0</v>
      </c>
      <c r="E718" s="18">
        <f t="shared" si="1"/>
        <v>41835</v>
      </c>
      <c r="F718" s="15" t="s">
        <v>55</v>
      </c>
      <c r="G718" s="15" t="s">
        <v>2216</v>
      </c>
      <c r="H718" s="15" t="s">
        <v>2217</v>
      </c>
      <c r="I718" s="15" t="s">
        <v>59</v>
      </c>
      <c r="J718" s="15" t="s">
        <v>60</v>
      </c>
      <c r="K718" s="15" t="s">
        <v>31</v>
      </c>
      <c r="L718" s="15" t="str">
        <f t="array" ref="L718">_xlfn.XLOOKUP(M718,reference_province_to_city!$A$2:$A$11,reference_province_to_city!$B$2:$B$11)</f>
        <v>Balikpapan</v>
      </c>
      <c r="M718" s="15" t="s">
        <v>21</v>
      </c>
      <c r="N718" s="15">
        <v>76114.0</v>
      </c>
      <c r="O718" s="15">
        <f t="array" ref="O718">_xlfn.XLOOKUP(M718,reference_postal_code!$B$2:$B$11,reference_postal_code!$A$2:$A$11)</f>
        <v>76114</v>
      </c>
      <c r="P718" s="15" t="s">
        <v>166</v>
      </c>
      <c r="Q718" s="15" t="s">
        <v>2220</v>
      </c>
      <c r="R718" s="15" t="s">
        <v>65</v>
      </c>
      <c r="S718" s="15" t="s">
        <v>83</v>
      </c>
      <c r="T718" s="15" t="s">
        <v>2221</v>
      </c>
      <c r="U718" s="28">
        <v>274200.0</v>
      </c>
      <c r="V718" s="15">
        <v>5.0</v>
      </c>
      <c r="W718" s="31">
        <v>0.2</v>
      </c>
      <c r="X718" s="28">
        <v>95970.0</v>
      </c>
    </row>
    <row r="719" ht="15.75" customHeight="1">
      <c r="A719" s="15">
        <v>5801.0</v>
      </c>
      <c r="B719" s="15" t="s">
        <v>2222</v>
      </c>
      <c r="C719" s="18">
        <v>41831.0</v>
      </c>
      <c r="D719" s="18">
        <v>41834.0</v>
      </c>
      <c r="E719" s="18">
        <f t="shared" si="1"/>
        <v>41834</v>
      </c>
      <c r="F719" s="15" t="s">
        <v>125</v>
      </c>
      <c r="G719" s="15" t="s">
        <v>456</v>
      </c>
      <c r="H719" s="15" t="s">
        <v>457</v>
      </c>
      <c r="I719" s="15" t="s">
        <v>59</v>
      </c>
      <c r="J719" s="15" t="s">
        <v>60</v>
      </c>
      <c r="K719" s="15" t="s">
        <v>31</v>
      </c>
      <c r="L719" s="15" t="str">
        <f t="array" ref="L719">_xlfn.XLOOKUP(M719,reference_province_to_city!$A$2:$A$11,reference_province_to_city!$B$2:$B$11)</f>
        <v>Balikpapan</v>
      </c>
      <c r="M719" s="15" t="s">
        <v>21</v>
      </c>
      <c r="N719" s="15">
        <v>76114.0</v>
      </c>
      <c r="O719" s="15">
        <f t="array" ref="O719">_xlfn.XLOOKUP(M719,reference_postal_code!$B$2:$B$11,reference_postal_code!$A$2:$A$11)</f>
        <v>76114</v>
      </c>
      <c r="P719" s="15" t="s">
        <v>166</v>
      </c>
      <c r="Q719" s="15" t="s">
        <v>2223</v>
      </c>
      <c r="R719" s="15" t="s">
        <v>110</v>
      </c>
      <c r="S719" s="15" t="s">
        <v>111</v>
      </c>
      <c r="T719" s="15" t="s">
        <v>2224</v>
      </c>
      <c r="U719" s="28">
        <v>8639520.0</v>
      </c>
      <c r="V719" s="15">
        <v>4.0</v>
      </c>
      <c r="W719" s="31">
        <v>0.2</v>
      </c>
      <c r="X719" s="28">
        <v>647964.0</v>
      </c>
    </row>
    <row r="720" ht="15.75" customHeight="1">
      <c r="A720" s="15">
        <v>5802.0</v>
      </c>
      <c r="B720" s="15" t="s">
        <v>2222</v>
      </c>
      <c r="C720" s="18">
        <v>41831.0</v>
      </c>
      <c r="D720" s="18">
        <v>41834.0</v>
      </c>
      <c r="E720" s="18">
        <f t="shared" si="1"/>
        <v>41834</v>
      </c>
      <c r="F720" s="15" t="s">
        <v>125</v>
      </c>
      <c r="G720" s="15" t="s">
        <v>456</v>
      </c>
      <c r="H720" s="15" t="s">
        <v>457</v>
      </c>
      <c r="I720" s="15" t="s">
        <v>59</v>
      </c>
      <c r="J720" s="15" t="s">
        <v>60</v>
      </c>
      <c r="K720" s="15" t="s">
        <v>31</v>
      </c>
      <c r="L720" s="15" t="str">
        <f t="array" ref="L720">_xlfn.XLOOKUP(M720,reference_province_to_city!$A$2:$A$11,reference_province_to_city!$B$2:$B$11)</f>
        <v>Balikpapan</v>
      </c>
      <c r="M720" s="15" t="s">
        <v>21</v>
      </c>
      <c r="N720" s="15">
        <v>76114.0</v>
      </c>
      <c r="O720" s="15">
        <f t="array" ref="O720">_xlfn.XLOOKUP(M720,reference_postal_code!$B$2:$B$11,reference_postal_code!$A$2:$A$11)</f>
        <v>76114</v>
      </c>
      <c r="P720" s="15" t="s">
        <v>166</v>
      </c>
      <c r="Q720" s="15" t="s">
        <v>2225</v>
      </c>
      <c r="R720" s="15" t="s">
        <v>65</v>
      </c>
      <c r="S720" s="15" t="s">
        <v>66</v>
      </c>
      <c r="T720" s="15" t="s">
        <v>2226</v>
      </c>
      <c r="U720" s="28">
        <v>155520.0</v>
      </c>
      <c r="V720" s="15">
        <v>2.0</v>
      </c>
      <c r="W720" s="31">
        <v>0.2</v>
      </c>
      <c r="X720" s="28">
        <v>54432.0</v>
      </c>
    </row>
    <row r="721" ht="15.75" customHeight="1">
      <c r="A721" s="15">
        <v>1033.0</v>
      </c>
      <c r="B721" s="15" t="s">
        <v>2210</v>
      </c>
      <c r="C721" s="18">
        <v>41831.0</v>
      </c>
      <c r="D721" s="18"/>
      <c r="E721" s="18">
        <f t="shared" si="1"/>
        <v>41834</v>
      </c>
      <c r="F721" s="15" t="s">
        <v>55</v>
      </c>
      <c r="G721" s="15" t="s">
        <v>1374</v>
      </c>
      <c r="H721" s="15" t="s">
        <v>1375</v>
      </c>
      <c r="I721" s="15" t="s">
        <v>128</v>
      </c>
      <c r="J721" s="15" t="s">
        <v>60</v>
      </c>
      <c r="K721" s="15" t="s">
        <v>17</v>
      </c>
      <c r="L721" s="15" t="str">
        <f t="array" ref="L721">_xlfn.XLOOKUP(M721,reference_province_to_city!$A$2:$A$11,reference_province_to_city!$B$2:$B$11)</f>
        <v>Semarang</v>
      </c>
      <c r="M721" s="15" t="s">
        <v>15</v>
      </c>
      <c r="N721" s="15">
        <v>50111.0</v>
      </c>
      <c r="O721" s="15">
        <f t="array" ref="O721">_xlfn.XLOOKUP(M721,reference_postal_code!$B$2:$B$11,reference_postal_code!$A$2:$A$11)</f>
        <v>50111</v>
      </c>
      <c r="P721" s="15" t="s">
        <v>77</v>
      </c>
      <c r="Q721" s="15" t="s">
        <v>2227</v>
      </c>
      <c r="R721" s="15" t="s">
        <v>65</v>
      </c>
      <c r="S721" s="15" t="s">
        <v>79</v>
      </c>
      <c r="T721" s="15" t="s">
        <v>2228</v>
      </c>
      <c r="U721" s="28">
        <v>216000.0</v>
      </c>
      <c r="V721" s="15">
        <v>5.0</v>
      </c>
      <c r="W721" s="31">
        <v>0.0</v>
      </c>
      <c r="X721" s="28">
        <v>105840.0</v>
      </c>
    </row>
    <row r="722" ht="15.75" customHeight="1">
      <c r="A722" s="15">
        <v>1029.0</v>
      </c>
      <c r="B722" s="15" t="s">
        <v>2210</v>
      </c>
      <c r="C722" s="18">
        <v>41831.0</v>
      </c>
      <c r="D722" s="18">
        <v>41835.0</v>
      </c>
      <c r="E722" s="18">
        <f t="shared" si="1"/>
        <v>41835</v>
      </c>
      <c r="F722" s="15" t="s">
        <v>55</v>
      </c>
      <c r="G722" s="15" t="s">
        <v>1374</v>
      </c>
      <c r="H722" s="15" t="s">
        <v>1375</v>
      </c>
      <c r="I722" s="15" t="s">
        <v>128</v>
      </c>
      <c r="J722" s="15" t="s">
        <v>60</v>
      </c>
      <c r="K722" s="15" t="s">
        <v>17</v>
      </c>
      <c r="L722" s="15" t="str">
        <f t="array" ref="L722">_xlfn.XLOOKUP(M722,reference_province_to_city!$A$2:$A$11,reference_province_to_city!$B$2:$B$11)</f>
        <v>Semarang</v>
      </c>
      <c r="M722" s="15" t="s">
        <v>15</v>
      </c>
      <c r="N722" s="15">
        <v>50111.0</v>
      </c>
      <c r="O722" s="15">
        <f t="array" ref="O722">_xlfn.XLOOKUP(M722,reference_postal_code!$B$2:$B$11,reference_postal_code!$A$2:$A$11)</f>
        <v>50111</v>
      </c>
      <c r="P722" s="15" t="s">
        <v>77</v>
      </c>
      <c r="Q722" s="15" t="s">
        <v>1439</v>
      </c>
      <c r="R722" s="15" t="s">
        <v>65</v>
      </c>
      <c r="S722" s="15" t="s">
        <v>66</v>
      </c>
      <c r="T722" s="15" t="s">
        <v>1440</v>
      </c>
      <c r="U722" s="28">
        <v>2658000.0</v>
      </c>
      <c r="V722" s="15">
        <v>5.0</v>
      </c>
      <c r="W722" s="31">
        <v>0.0</v>
      </c>
      <c r="X722" s="28">
        <v>1249260.0</v>
      </c>
    </row>
    <row r="723" ht="15.75" customHeight="1">
      <c r="A723" s="15">
        <v>1031.0</v>
      </c>
      <c r="B723" s="15" t="s">
        <v>2210</v>
      </c>
      <c r="C723" s="18">
        <v>41831.0</v>
      </c>
      <c r="D723" s="18"/>
      <c r="E723" s="18">
        <f t="shared" si="1"/>
        <v>41834</v>
      </c>
      <c r="F723" s="15" t="s">
        <v>55</v>
      </c>
      <c r="G723" s="15" t="s">
        <v>1374</v>
      </c>
      <c r="H723" s="15" t="s">
        <v>1375</v>
      </c>
      <c r="I723" s="15" t="s">
        <v>128</v>
      </c>
      <c r="J723" s="15" t="s">
        <v>60</v>
      </c>
      <c r="K723" s="15" t="s">
        <v>17</v>
      </c>
      <c r="L723" s="15" t="str">
        <f t="array" ref="L723">_xlfn.XLOOKUP(M723,reference_province_to_city!$A$2:$A$11,reference_province_to_city!$B$2:$B$11)</f>
        <v>Semarang</v>
      </c>
      <c r="M723" s="15" t="s">
        <v>15</v>
      </c>
      <c r="N723" s="15">
        <v>50111.0</v>
      </c>
      <c r="O723" s="15">
        <f t="array" ref="O723">_xlfn.XLOOKUP(M723,reference_postal_code!$B$2:$B$11,reference_postal_code!$A$2:$A$11)</f>
        <v>50111</v>
      </c>
      <c r="P723" s="15" t="s">
        <v>77</v>
      </c>
      <c r="Q723" s="15" t="s">
        <v>685</v>
      </c>
      <c r="R723" s="15" t="s">
        <v>106</v>
      </c>
      <c r="S723" s="15" t="s">
        <v>107</v>
      </c>
      <c r="T723" s="15" t="s">
        <v>686</v>
      </c>
      <c r="U723" s="28">
        <v>1.28241E7</v>
      </c>
      <c r="V723" s="15">
        <v>3.0</v>
      </c>
      <c r="W723" s="31">
        <v>0.0</v>
      </c>
      <c r="X723" s="28">
        <v>3206025.0</v>
      </c>
    </row>
    <row r="724" ht="15.75" customHeight="1">
      <c r="A724" s="15">
        <v>9934.0</v>
      </c>
      <c r="B724" s="15" t="s">
        <v>2229</v>
      </c>
      <c r="C724" s="18">
        <v>41831.0</v>
      </c>
      <c r="D724" s="18">
        <v>41834.0</v>
      </c>
      <c r="E724" s="18">
        <f t="shared" si="1"/>
        <v>41834</v>
      </c>
      <c r="F724" s="15" t="s">
        <v>125</v>
      </c>
      <c r="G724" s="15" t="s">
        <v>2230</v>
      </c>
      <c r="H724" s="15" t="s">
        <v>2231</v>
      </c>
      <c r="I724" s="15" t="s">
        <v>59</v>
      </c>
      <c r="J724" s="15" t="s">
        <v>60</v>
      </c>
      <c r="K724" s="15" t="s">
        <v>28</v>
      </c>
      <c r="L724" s="15" t="str">
        <f t="array" ref="L724">_xlfn.XLOOKUP(M724,reference_province_to_city!$A$2:$A$11,reference_province_to_city!$B$2:$B$11)</f>
        <v>Medan</v>
      </c>
      <c r="M724" s="15" t="s">
        <v>11</v>
      </c>
      <c r="N724" s="15">
        <v>20111.0</v>
      </c>
      <c r="O724" s="15">
        <f t="array" ref="O724">_xlfn.XLOOKUP(M724,reference_postal_code!$B$2:$B$11,reference_postal_code!$A$2:$A$11)</f>
        <v>20111</v>
      </c>
      <c r="P724" s="15" t="s">
        <v>77</v>
      </c>
      <c r="Q724" s="15" t="s">
        <v>2232</v>
      </c>
      <c r="R724" s="15" t="s">
        <v>110</v>
      </c>
      <c r="S724" s="15" t="s">
        <v>111</v>
      </c>
      <c r="T724" s="15" t="s">
        <v>2233</v>
      </c>
      <c r="U724" s="28">
        <v>2472750.0</v>
      </c>
      <c r="V724" s="15">
        <v>3.0</v>
      </c>
      <c r="W724" s="31">
        <v>0.0</v>
      </c>
      <c r="X724" s="28">
        <v>717097.0</v>
      </c>
    </row>
    <row r="725" ht="15.75" customHeight="1">
      <c r="A725" s="15">
        <v>2983.0</v>
      </c>
      <c r="B725" s="15" t="s">
        <v>2234</v>
      </c>
      <c r="C725" s="18">
        <v>41832.0</v>
      </c>
      <c r="D725" s="18">
        <v>41838.0</v>
      </c>
      <c r="E725" s="18">
        <f t="shared" si="1"/>
        <v>41838</v>
      </c>
      <c r="F725" s="15" t="s">
        <v>55</v>
      </c>
      <c r="G725" s="15" t="s">
        <v>585</v>
      </c>
      <c r="H725" s="15" t="s">
        <v>586</v>
      </c>
      <c r="I725" s="15" t="s">
        <v>59</v>
      </c>
      <c r="J725" s="15" t="s">
        <v>60</v>
      </c>
      <c r="K725" s="15" t="s">
        <v>22</v>
      </c>
      <c r="L725" s="15" t="str">
        <f t="array" ref="L725">_xlfn.XLOOKUP(M725,reference_province_to_city!$A$2:$A$11,reference_province_to_city!$B$2:$B$11)</f>
        <v>Surabaya</v>
      </c>
      <c r="M725" s="15" t="s">
        <v>20</v>
      </c>
      <c r="N725" s="15">
        <v>60231.0</v>
      </c>
      <c r="O725" s="15">
        <f t="array" ref="O725">_xlfn.XLOOKUP(M725,reference_postal_code!$B$2:$B$11,reference_postal_code!$A$2:$A$11)</f>
        <v>60231</v>
      </c>
      <c r="P725" s="15" t="s">
        <v>166</v>
      </c>
      <c r="Q725" s="15" t="s">
        <v>2084</v>
      </c>
      <c r="R725" s="15" t="s">
        <v>65</v>
      </c>
      <c r="S725" s="15" t="s">
        <v>83</v>
      </c>
      <c r="T725" s="15" t="s">
        <v>2085</v>
      </c>
      <c r="U725" s="28">
        <v>168960.0</v>
      </c>
      <c r="V725" s="15">
        <v>4.0</v>
      </c>
      <c r="W725" s="31">
        <v>0.2</v>
      </c>
      <c r="X725" s="28">
        <v>57024.0</v>
      </c>
    </row>
    <row r="726" ht="15.75" customHeight="1">
      <c r="A726" s="15">
        <v>8317.0</v>
      </c>
      <c r="B726" s="15" t="s">
        <v>2235</v>
      </c>
      <c r="C726" s="18">
        <v>41832.0</v>
      </c>
      <c r="D726" s="18">
        <v>41836.0</v>
      </c>
      <c r="E726" s="18">
        <f t="shared" si="1"/>
        <v>41836</v>
      </c>
      <c r="F726" s="15" t="s">
        <v>55</v>
      </c>
      <c r="G726" s="15" t="s">
        <v>2236</v>
      </c>
      <c r="H726" s="15" t="s">
        <v>2237</v>
      </c>
      <c r="I726" s="15" t="s">
        <v>76</v>
      </c>
      <c r="J726" s="15" t="s">
        <v>60</v>
      </c>
      <c r="K726" s="15" t="s">
        <v>14</v>
      </c>
      <c r="L726" s="15" t="str">
        <f t="array" ref="L726">_xlfn.XLOOKUP(M726,reference_province_to_city!$A$2:$A$11,reference_province_to_city!$B$2:$B$11)</f>
        <v>Bandung</v>
      </c>
      <c r="M726" s="15" t="s">
        <v>12</v>
      </c>
      <c r="N726" s="15">
        <v>40111.0</v>
      </c>
      <c r="O726" s="15">
        <f t="array" ref="O726">_xlfn.XLOOKUP(M726,reference_postal_code!$B$2:$B$11,reference_postal_code!$A$2:$A$11)</f>
        <v>40111</v>
      </c>
      <c r="P726" s="15" t="s">
        <v>117</v>
      </c>
      <c r="Q726" s="15" t="s">
        <v>300</v>
      </c>
      <c r="R726" s="15" t="s">
        <v>65</v>
      </c>
      <c r="S726" s="15" t="s">
        <v>66</v>
      </c>
      <c r="T726" s="15" t="s">
        <v>301</v>
      </c>
      <c r="U726" s="28">
        <v>240480.0</v>
      </c>
      <c r="V726" s="15">
        <v>3.0</v>
      </c>
      <c r="W726" s="31">
        <v>0.2</v>
      </c>
      <c r="X726" s="28">
        <v>84168.0</v>
      </c>
    </row>
    <row r="727" ht="15.75" customHeight="1">
      <c r="A727" s="15">
        <v>7400.0</v>
      </c>
      <c r="B727" s="15" t="s">
        <v>2238</v>
      </c>
      <c r="C727" s="18">
        <v>41832.0</v>
      </c>
      <c r="D727" s="18">
        <v>41835.0</v>
      </c>
      <c r="E727" s="18">
        <f t="shared" si="1"/>
        <v>41835</v>
      </c>
      <c r="F727" s="15" t="s">
        <v>114</v>
      </c>
      <c r="G727" s="15" t="s">
        <v>2239</v>
      </c>
      <c r="H727" s="15" t="s">
        <v>2240</v>
      </c>
      <c r="I727" s="15" t="s">
        <v>59</v>
      </c>
      <c r="J727" s="15" t="s">
        <v>60</v>
      </c>
      <c r="K727" s="15" t="s">
        <v>10</v>
      </c>
      <c r="L727" s="15" t="str">
        <f t="array" ref="L727">_xlfn.XLOOKUP(M727,reference_province_to_city!$A$2:$A$11,reference_province_to_city!$B$2:$B$11)</f>
        <v>Jakarta</v>
      </c>
      <c r="M727" s="15" t="s">
        <v>7</v>
      </c>
      <c r="N727" s="15">
        <v>10110.0</v>
      </c>
      <c r="O727" s="15">
        <f t="array" ref="O727">_xlfn.XLOOKUP(M727,reference_postal_code!$B$2:$B$11,reference_postal_code!$A$2:$A$11)</f>
        <v>10110</v>
      </c>
      <c r="P727" s="15" t="s">
        <v>117</v>
      </c>
      <c r="Q727" s="15" t="s">
        <v>2241</v>
      </c>
      <c r="R727" s="15" t="s">
        <v>110</v>
      </c>
      <c r="S727" s="15" t="s">
        <v>149</v>
      </c>
      <c r="T727" s="15" t="s">
        <v>2242</v>
      </c>
      <c r="U727" s="28">
        <v>357600.0</v>
      </c>
      <c r="V727" s="15">
        <v>4.0</v>
      </c>
      <c r="W727" s="31">
        <v>0.2</v>
      </c>
      <c r="X727" s="28">
        <v>49170.0</v>
      </c>
    </row>
    <row r="728" ht="15.75" customHeight="1">
      <c r="A728" s="15">
        <v>1221.0</v>
      </c>
      <c r="B728" s="15" t="s">
        <v>2243</v>
      </c>
      <c r="C728" s="18">
        <v>41832.0</v>
      </c>
      <c r="D728" s="18">
        <v>41836.0</v>
      </c>
      <c r="E728" s="18">
        <f t="shared" si="1"/>
        <v>41836</v>
      </c>
      <c r="F728" s="15" t="s">
        <v>55</v>
      </c>
      <c r="G728" s="15" t="s">
        <v>1213</v>
      </c>
      <c r="H728" s="15" t="s">
        <v>1214</v>
      </c>
      <c r="I728" s="15" t="s">
        <v>76</v>
      </c>
      <c r="J728" s="15" t="s">
        <v>60</v>
      </c>
      <c r="K728" s="15" t="s">
        <v>31</v>
      </c>
      <c r="L728" s="15" t="str">
        <f t="array" ref="L728">_xlfn.XLOOKUP(M728,reference_province_to_city!$A$2:$A$11,reference_province_to_city!$B$2:$B$11)</f>
        <v>Balikpapan</v>
      </c>
      <c r="M728" s="15" t="s">
        <v>21</v>
      </c>
      <c r="N728" s="15">
        <v>76114.0</v>
      </c>
      <c r="O728" s="15">
        <f t="array" ref="O728">_xlfn.XLOOKUP(M728,reference_postal_code!$B$2:$B$11,reference_postal_code!$A$2:$A$11)</f>
        <v>76114</v>
      </c>
      <c r="P728" s="15" t="s">
        <v>166</v>
      </c>
      <c r="Q728" s="15" t="s">
        <v>1471</v>
      </c>
      <c r="R728" s="15" t="s">
        <v>65</v>
      </c>
      <c r="S728" s="15" t="s">
        <v>87</v>
      </c>
      <c r="T728" s="15" t="s">
        <v>1472</v>
      </c>
      <c r="U728" s="28">
        <v>3746250.0</v>
      </c>
      <c r="V728" s="15">
        <v>9.0</v>
      </c>
      <c r="W728" s="31">
        <v>0.0</v>
      </c>
      <c r="X728" s="28">
        <v>674325.0</v>
      </c>
    </row>
    <row r="729" ht="15.75" customHeight="1">
      <c r="A729" s="15">
        <v>2982.0</v>
      </c>
      <c r="B729" s="15" t="s">
        <v>2234</v>
      </c>
      <c r="C729" s="18">
        <v>41832.0</v>
      </c>
      <c r="D729" s="18">
        <v>41838.0</v>
      </c>
      <c r="E729" s="18">
        <f t="shared" si="1"/>
        <v>41838</v>
      </c>
      <c r="F729" s="15" t="s">
        <v>55</v>
      </c>
      <c r="G729" s="15" t="s">
        <v>585</v>
      </c>
      <c r="H729" s="15" t="s">
        <v>586</v>
      </c>
      <c r="I729" s="15" t="s">
        <v>59</v>
      </c>
      <c r="J729" s="15" t="s">
        <v>60</v>
      </c>
      <c r="K729" s="15" t="s">
        <v>22</v>
      </c>
      <c r="L729" s="15" t="str">
        <f t="array" ref="L729">_xlfn.XLOOKUP(M729,reference_province_to_city!$A$2:$A$11,reference_province_to_city!$B$2:$B$11)</f>
        <v>Surabaya</v>
      </c>
      <c r="M729" s="15" t="s">
        <v>20</v>
      </c>
      <c r="N729" s="15">
        <v>60231.0</v>
      </c>
      <c r="O729" s="15">
        <f t="array" ref="O729">_xlfn.XLOOKUP(M729,reference_postal_code!$B$2:$B$11,reference_postal_code!$A$2:$A$11)</f>
        <v>60231</v>
      </c>
      <c r="P729" s="15" t="s">
        <v>166</v>
      </c>
      <c r="Q729" s="15" t="s">
        <v>2244</v>
      </c>
      <c r="R729" s="15" t="s">
        <v>106</v>
      </c>
      <c r="S729" s="15" t="s">
        <v>107</v>
      </c>
      <c r="T729" s="15" t="s">
        <v>2245</v>
      </c>
      <c r="U729" s="28">
        <v>1847040.0</v>
      </c>
      <c r="V729" s="15">
        <v>4.0</v>
      </c>
      <c r="W729" s="31">
        <v>0.2</v>
      </c>
      <c r="X729" s="28">
        <v>207792.0</v>
      </c>
    </row>
    <row r="730" ht="15.75" customHeight="1">
      <c r="A730" s="15">
        <v>1222.0</v>
      </c>
      <c r="B730" s="15" t="s">
        <v>2243</v>
      </c>
      <c r="C730" s="18">
        <v>41832.0</v>
      </c>
      <c r="D730" s="18">
        <v>41836.0</v>
      </c>
      <c r="E730" s="18">
        <f t="shared" si="1"/>
        <v>41836</v>
      </c>
      <c r="F730" s="15" t="s">
        <v>55</v>
      </c>
      <c r="G730" s="15" t="s">
        <v>1213</v>
      </c>
      <c r="H730" s="15" t="s">
        <v>1214</v>
      </c>
      <c r="I730" s="15" t="s">
        <v>76</v>
      </c>
      <c r="J730" s="15" t="s">
        <v>60</v>
      </c>
      <c r="K730" s="15" t="s">
        <v>31</v>
      </c>
      <c r="L730" s="15" t="str">
        <f t="array" ref="L730">_xlfn.XLOOKUP(M730,reference_province_to_city!$A$2:$A$11,reference_province_to_city!$B$2:$B$11)</f>
        <v>Balikpapan</v>
      </c>
      <c r="M730" s="15" t="s">
        <v>21</v>
      </c>
      <c r="O730" s="15">
        <f t="array" ref="O730">_xlfn.XLOOKUP(M730,reference_postal_code!$B$2:$B$11,reference_postal_code!$A$2:$A$11)</f>
        <v>76114</v>
      </c>
      <c r="P730" s="15" t="s">
        <v>166</v>
      </c>
      <c r="Q730" s="15" t="s">
        <v>2246</v>
      </c>
      <c r="R730" s="15" t="s">
        <v>110</v>
      </c>
      <c r="S730" s="15" t="s">
        <v>111</v>
      </c>
      <c r="T730" s="15" t="s">
        <v>2247</v>
      </c>
      <c r="U730" s="28">
        <v>3839040.0</v>
      </c>
      <c r="V730" s="15">
        <v>8.0</v>
      </c>
      <c r="W730" s="31">
        <v>0.2</v>
      </c>
      <c r="X730" s="28">
        <v>431892.0</v>
      </c>
    </row>
    <row r="731" ht="15.75" customHeight="1">
      <c r="A731" s="15">
        <v>7399.0</v>
      </c>
      <c r="B731" s="15" t="s">
        <v>2238</v>
      </c>
      <c r="C731" s="18">
        <v>41832.0</v>
      </c>
      <c r="D731" s="18">
        <v>41835.0</v>
      </c>
      <c r="E731" s="18">
        <f t="shared" si="1"/>
        <v>41835</v>
      </c>
      <c r="F731" s="15" t="s">
        <v>114</v>
      </c>
      <c r="G731" s="15" t="s">
        <v>2239</v>
      </c>
      <c r="H731" s="15" t="s">
        <v>2240</v>
      </c>
      <c r="I731" s="15" t="s">
        <v>59</v>
      </c>
      <c r="J731" s="15" t="s">
        <v>60</v>
      </c>
      <c r="K731" s="15" t="s">
        <v>10</v>
      </c>
      <c r="L731" s="15" t="str">
        <f t="array" ref="L731">_xlfn.XLOOKUP(M731,reference_province_to_city!$A$2:$A$11,reference_province_to_city!$B$2:$B$11)</f>
        <v>Jakarta</v>
      </c>
      <c r="M731" s="15" t="s">
        <v>7</v>
      </c>
      <c r="N731" s="15">
        <v>10110.0</v>
      </c>
      <c r="O731" s="15">
        <f t="array" ref="O731">_xlfn.XLOOKUP(M731,reference_postal_code!$B$2:$B$11,reference_postal_code!$A$2:$A$11)</f>
        <v>10110</v>
      </c>
      <c r="P731" s="15" t="s">
        <v>117</v>
      </c>
      <c r="Q731" s="15" t="s">
        <v>1575</v>
      </c>
      <c r="R731" s="15" t="s">
        <v>65</v>
      </c>
      <c r="S731" s="15" t="s">
        <v>66</v>
      </c>
      <c r="T731" s="15" t="s">
        <v>1576</v>
      </c>
      <c r="U731" s="28">
        <v>537840.0</v>
      </c>
      <c r="V731" s="15">
        <v>9.0</v>
      </c>
      <c r="W731" s="31">
        <v>0.2</v>
      </c>
      <c r="X731" s="28">
        <v>194967.0</v>
      </c>
    </row>
    <row r="732" ht="15.75" customHeight="1">
      <c r="A732" s="15">
        <v>339.0</v>
      </c>
      <c r="B732" s="15" t="s">
        <v>2248</v>
      </c>
      <c r="C732" s="18">
        <v>41832.0</v>
      </c>
      <c r="D732" s="18">
        <v>41837.0</v>
      </c>
      <c r="E732" s="18">
        <f t="shared" si="1"/>
        <v>41837</v>
      </c>
      <c r="F732" s="15" t="s">
        <v>55</v>
      </c>
      <c r="G732" s="15" t="s">
        <v>2249</v>
      </c>
      <c r="H732" s="15" t="s">
        <v>2250</v>
      </c>
      <c r="I732" s="15" t="s">
        <v>128</v>
      </c>
      <c r="J732" s="15" t="s">
        <v>60</v>
      </c>
      <c r="K732" s="15" t="s">
        <v>14</v>
      </c>
      <c r="L732" s="15" t="str">
        <f t="array" ref="L732">_xlfn.XLOOKUP(M732,reference_province_to_city!$A$2:$A$11,reference_province_to_city!$B$2:$B$11)</f>
        <v>Bandung</v>
      </c>
      <c r="M732" s="15" t="s">
        <v>12</v>
      </c>
      <c r="N732" s="15">
        <v>40111.0</v>
      </c>
      <c r="O732" s="15">
        <f t="array" ref="O732">_xlfn.XLOOKUP(M732,reference_postal_code!$B$2:$B$11,reference_postal_code!$A$2:$A$11)</f>
        <v>40111</v>
      </c>
      <c r="P732" s="15" t="s">
        <v>117</v>
      </c>
      <c r="Q732" s="15" t="s">
        <v>2251</v>
      </c>
      <c r="R732" s="15" t="s">
        <v>106</v>
      </c>
      <c r="S732" s="15" t="s">
        <v>218</v>
      </c>
      <c r="T732" s="15" t="s">
        <v>2252</v>
      </c>
      <c r="U732" s="28">
        <v>1.047528E7</v>
      </c>
      <c r="V732" s="15">
        <v>3.0</v>
      </c>
      <c r="W732" s="31">
        <v>0.2</v>
      </c>
      <c r="X732" s="28">
        <v>-261882.0</v>
      </c>
    </row>
    <row r="733" ht="15.75" customHeight="1">
      <c r="A733" s="15">
        <v>8316.0</v>
      </c>
      <c r="B733" s="15" t="s">
        <v>2235</v>
      </c>
      <c r="C733" s="18">
        <v>41832.0</v>
      </c>
      <c r="D733" s="18">
        <v>41836.0</v>
      </c>
      <c r="E733" s="18">
        <f t="shared" si="1"/>
        <v>41836</v>
      </c>
      <c r="F733" s="15" t="s">
        <v>55</v>
      </c>
      <c r="G733" s="15" t="s">
        <v>2236</v>
      </c>
      <c r="H733" s="15" t="s">
        <v>2237</v>
      </c>
      <c r="I733" s="15" t="s">
        <v>76</v>
      </c>
      <c r="J733" s="15" t="s">
        <v>60</v>
      </c>
      <c r="K733" s="15" t="s">
        <v>14</v>
      </c>
      <c r="L733" s="15" t="str">
        <f t="array" ref="L733">_xlfn.XLOOKUP(M733,reference_province_to_city!$A$2:$A$11,reference_province_to_city!$B$2:$B$11)</f>
        <v>Bandung</v>
      </c>
      <c r="M733" s="15" t="s">
        <v>12</v>
      </c>
      <c r="N733" s="15">
        <v>40111.0</v>
      </c>
      <c r="O733" s="15">
        <f t="array" ref="O733">_xlfn.XLOOKUP(M733,reference_postal_code!$B$2:$B$11,reference_postal_code!$A$2:$A$11)</f>
        <v>40111</v>
      </c>
      <c r="P733" s="15" t="s">
        <v>117</v>
      </c>
      <c r="Q733" s="15" t="s">
        <v>2253</v>
      </c>
      <c r="R733" s="15" t="s">
        <v>65</v>
      </c>
      <c r="S733" s="15" t="s">
        <v>93</v>
      </c>
      <c r="T733" s="15" t="s">
        <v>2254</v>
      </c>
      <c r="U733" s="28">
        <v>334320.0</v>
      </c>
      <c r="V733" s="15">
        <v>7.0</v>
      </c>
      <c r="W733" s="31">
        <v>0.2</v>
      </c>
      <c r="X733" s="28">
        <v>58506.0</v>
      </c>
    </row>
    <row r="734" ht="15.75" customHeight="1">
      <c r="A734" s="15">
        <v>8314.0</v>
      </c>
      <c r="B734" s="15" t="s">
        <v>2235</v>
      </c>
      <c r="C734" s="18">
        <v>41832.0</v>
      </c>
      <c r="D734" s="18">
        <v>41836.0</v>
      </c>
      <c r="E734" s="18">
        <f t="shared" si="1"/>
        <v>41836</v>
      </c>
      <c r="F734" s="15" t="s">
        <v>55</v>
      </c>
      <c r="G734" s="15" t="s">
        <v>2236</v>
      </c>
      <c r="H734" s="15" t="s">
        <v>2237</v>
      </c>
      <c r="I734" s="15" t="s">
        <v>76</v>
      </c>
      <c r="J734" s="15" t="s">
        <v>60</v>
      </c>
      <c r="K734" s="15" t="s">
        <v>14</v>
      </c>
      <c r="L734" s="15" t="str">
        <f t="array" ref="L734">_xlfn.XLOOKUP(M734,reference_province_to_city!$A$2:$A$11,reference_province_to_city!$B$2:$B$11)</f>
        <v>Bandung</v>
      </c>
      <c r="M734" s="15" t="s">
        <v>12</v>
      </c>
      <c r="N734" s="15">
        <v>40111.0</v>
      </c>
      <c r="O734" s="15">
        <f t="array" ref="O734">_xlfn.XLOOKUP(M734,reference_postal_code!$B$2:$B$11,reference_postal_code!$A$2:$A$11)</f>
        <v>40111</v>
      </c>
      <c r="P734" s="15" t="s">
        <v>117</v>
      </c>
      <c r="Q734" s="15" t="s">
        <v>2255</v>
      </c>
      <c r="R734" s="15" t="s">
        <v>106</v>
      </c>
      <c r="S734" s="15" t="s">
        <v>107</v>
      </c>
      <c r="T734" s="15" t="s">
        <v>2256</v>
      </c>
      <c r="U734" s="28">
        <v>7685370.0</v>
      </c>
      <c r="V734" s="15">
        <v>3.0</v>
      </c>
      <c r="W734" s="31">
        <v>0.3</v>
      </c>
      <c r="X734" s="28">
        <v>-219582.0</v>
      </c>
    </row>
    <row r="735" ht="15.75" customHeight="1">
      <c r="A735" s="15">
        <v>8315.0</v>
      </c>
      <c r="B735" s="15" t="s">
        <v>2235</v>
      </c>
      <c r="C735" s="18">
        <v>41832.0</v>
      </c>
      <c r="D735" s="18">
        <v>41836.0</v>
      </c>
      <c r="E735" s="18">
        <f t="shared" si="1"/>
        <v>41836</v>
      </c>
      <c r="F735" s="15" t="s">
        <v>55</v>
      </c>
      <c r="G735" s="15" t="s">
        <v>2236</v>
      </c>
      <c r="H735" s="15" t="s">
        <v>2237</v>
      </c>
      <c r="I735" s="15" t="s">
        <v>76</v>
      </c>
      <c r="J735" s="15" t="s">
        <v>60</v>
      </c>
      <c r="K735" s="15" t="s">
        <v>14</v>
      </c>
      <c r="L735" s="15" t="str">
        <f t="array" ref="L735">_xlfn.XLOOKUP(M735,reference_province_to_city!$A$2:$A$11,reference_province_to_city!$B$2:$B$11)</f>
        <v>Bandung</v>
      </c>
      <c r="M735" s="15" t="s">
        <v>12</v>
      </c>
      <c r="N735" s="15">
        <v>40111.0</v>
      </c>
      <c r="O735" s="15">
        <f t="array" ref="O735">_xlfn.XLOOKUP(M735,reference_postal_code!$B$2:$B$11,reference_postal_code!$A$2:$A$11)</f>
        <v>40111</v>
      </c>
      <c r="P735" s="15" t="s">
        <v>117</v>
      </c>
      <c r="Q735" s="15" t="s">
        <v>646</v>
      </c>
      <c r="R735" s="15" t="s">
        <v>65</v>
      </c>
      <c r="S735" s="15" t="s">
        <v>103</v>
      </c>
      <c r="T735" s="15" t="s">
        <v>647</v>
      </c>
      <c r="U735" s="28">
        <v>52320.0</v>
      </c>
      <c r="V735" s="15">
        <v>2.0</v>
      </c>
      <c r="W735" s="31">
        <v>0.2</v>
      </c>
      <c r="X735" s="28">
        <v>8502.0</v>
      </c>
    </row>
    <row r="736" ht="15.75" customHeight="1">
      <c r="A736" s="15">
        <v>338.0</v>
      </c>
      <c r="B736" s="15" t="s">
        <v>2248</v>
      </c>
      <c r="C736" s="18">
        <v>41832.0</v>
      </c>
      <c r="D736" s="18">
        <v>41837.0</v>
      </c>
      <c r="E736" s="18">
        <f t="shared" si="1"/>
        <v>41837</v>
      </c>
      <c r="F736" s="15" t="s">
        <v>55</v>
      </c>
      <c r="G736" s="15" t="s">
        <v>2249</v>
      </c>
      <c r="H736" s="15" t="s">
        <v>2250</v>
      </c>
      <c r="I736" s="15" t="s">
        <v>128</v>
      </c>
      <c r="J736" s="15" t="s">
        <v>60</v>
      </c>
      <c r="K736" s="15" t="s">
        <v>14</v>
      </c>
      <c r="L736" s="15" t="str">
        <f t="array" ref="L736">_xlfn.XLOOKUP(M736,reference_province_to_city!$A$2:$A$11,reference_province_to_city!$B$2:$B$11)</f>
        <v>Bandung</v>
      </c>
      <c r="M736" s="15" t="s">
        <v>12</v>
      </c>
      <c r="N736" s="15">
        <v>40111.0</v>
      </c>
      <c r="O736" s="15">
        <f t="array" ref="O736">_xlfn.XLOOKUP(M736,reference_postal_code!$B$2:$B$11,reference_postal_code!$A$2:$A$11)</f>
        <v>40111</v>
      </c>
      <c r="P736" s="15" t="s">
        <v>117</v>
      </c>
      <c r="Q736" s="15" t="s">
        <v>2257</v>
      </c>
      <c r="R736" s="15" t="s">
        <v>65</v>
      </c>
      <c r="S736" s="15" t="s">
        <v>83</v>
      </c>
      <c r="T736" s="15" t="s">
        <v>2258</v>
      </c>
      <c r="U736" s="28">
        <v>115680.0</v>
      </c>
      <c r="V736" s="15">
        <v>2.0</v>
      </c>
      <c r="W736" s="31">
        <v>0.2</v>
      </c>
      <c r="X736" s="28">
        <v>41934.0</v>
      </c>
    </row>
    <row r="737" ht="15.75" customHeight="1">
      <c r="A737" s="15">
        <v>4552.0</v>
      </c>
      <c r="B737" s="15" t="s">
        <v>2259</v>
      </c>
      <c r="C737" s="18">
        <v>41833.0</v>
      </c>
      <c r="D737" s="18">
        <v>41837.0</v>
      </c>
      <c r="E737" s="18">
        <f t="shared" si="1"/>
        <v>41837</v>
      </c>
      <c r="F737" s="15" t="s">
        <v>55</v>
      </c>
      <c r="G737" s="15" t="s">
        <v>2067</v>
      </c>
      <c r="H737" s="15" t="s">
        <v>2068</v>
      </c>
      <c r="I737" s="15" t="s">
        <v>128</v>
      </c>
      <c r="J737" s="15" t="s">
        <v>60</v>
      </c>
      <c r="K737" s="15" t="s">
        <v>17</v>
      </c>
      <c r="L737" s="15" t="str">
        <f t="array" ref="L737">_xlfn.XLOOKUP(M737,reference_province_to_city!$A$2:$A$11,reference_province_to_city!$B$2:$B$11)</f>
        <v>Semarang</v>
      </c>
      <c r="M737" s="15" t="s">
        <v>15</v>
      </c>
      <c r="N737" s="15">
        <v>50111.0</v>
      </c>
      <c r="O737" s="15">
        <f t="array" ref="O737">_xlfn.XLOOKUP(M737,reference_postal_code!$B$2:$B$11,reference_postal_code!$A$2:$A$11)</f>
        <v>50111</v>
      </c>
      <c r="P737" s="15" t="s">
        <v>77</v>
      </c>
      <c r="Q737" s="15" t="s">
        <v>2260</v>
      </c>
      <c r="R737" s="15" t="s">
        <v>106</v>
      </c>
      <c r="S737" s="15" t="s">
        <v>218</v>
      </c>
      <c r="T737" s="15" t="s">
        <v>2261</v>
      </c>
      <c r="U737" s="28">
        <v>5268240.0</v>
      </c>
      <c r="V737" s="15">
        <v>3.0</v>
      </c>
      <c r="W737" s="31">
        <v>0.2</v>
      </c>
      <c r="X737" s="28">
        <v>65853.0</v>
      </c>
    </row>
    <row r="738" ht="15.75" customHeight="1">
      <c r="A738" s="15">
        <v>2207.0</v>
      </c>
      <c r="B738" s="15" t="s">
        <v>2262</v>
      </c>
      <c r="C738" s="18">
        <v>41834.0</v>
      </c>
      <c r="D738" s="18">
        <v>41840.0</v>
      </c>
      <c r="E738" s="18">
        <f t="shared" si="1"/>
        <v>41840</v>
      </c>
      <c r="F738" s="15" t="s">
        <v>55</v>
      </c>
      <c r="G738" s="15" t="s">
        <v>2263</v>
      </c>
      <c r="H738" s="15" t="s">
        <v>2264</v>
      </c>
      <c r="I738" s="15" t="s">
        <v>76</v>
      </c>
      <c r="J738" s="15" t="s">
        <v>60</v>
      </c>
      <c r="K738" s="15" t="s">
        <v>19</v>
      </c>
      <c r="L738" s="15" t="str">
        <f t="array" ref="L738">_xlfn.XLOOKUP(M738,reference_province_to_city!$A$2:$A$11,reference_province_to_city!$B$2:$B$11)</f>
        <v>Yogyakarta</v>
      </c>
      <c r="M738" s="15" t="s">
        <v>18</v>
      </c>
      <c r="N738" s="15">
        <v>55111.0</v>
      </c>
      <c r="O738" s="15">
        <f t="array" ref="O738">_xlfn.XLOOKUP(M738,reference_postal_code!$B$2:$B$11,reference_postal_code!$A$2:$A$11)</f>
        <v>55111</v>
      </c>
      <c r="P738" s="15" t="s">
        <v>77</v>
      </c>
      <c r="Q738" s="15" t="s">
        <v>2265</v>
      </c>
      <c r="R738" s="15" t="s">
        <v>65</v>
      </c>
      <c r="S738" s="15" t="s">
        <v>83</v>
      </c>
      <c r="T738" s="15" t="s">
        <v>2266</v>
      </c>
      <c r="U738" s="28">
        <v>448980.0</v>
      </c>
      <c r="V738" s="15">
        <v>7.0</v>
      </c>
      <c r="W738" s="31">
        <v>0.8</v>
      </c>
      <c r="X738" s="28">
        <v>-695919.0</v>
      </c>
    </row>
    <row r="739" ht="15.75" customHeight="1">
      <c r="A739" s="15">
        <v>6935.0</v>
      </c>
      <c r="B739" s="15" t="s">
        <v>2267</v>
      </c>
      <c r="C739" s="18">
        <v>41834.0</v>
      </c>
      <c r="D739" s="18">
        <v>41838.0</v>
      </c>
      <c r="E739" s="18">
        <f t="shared" si="1"/>
        <v>41838</v>
      </c>
      <c r="F739" s="15" t="s">
        <v>55</v>
      </c>
      <c r="G739" s="15" t="s">
        <v>437</v>
      </c>
      <c r="H739" s="15" t="s">
        <v>438</v>
      </c>
      <c r="I739" s="15" t="s">
        <v>59</v>
      </c>
      <c r="J739" s="15" t="s">
        <v>60</v>
      </c>
      <c r="K739" s="15" t="s">
        <v>14</v>
      </c>
      <c r="L739" s="15" t="str">
        <f t="array" ref="L739">_xlfn.XLOOKUP(M739,reference_province_to_city!$A$2:$A$11,reference_province_to_city!$B$2:$B$11)</f>
        <v>Bandung</v>
      </c>
      <c r="M739" s="15" t="s">
        <v>12</v>
      </c>
      <c r="N739" s="15">
        <v>40111.0</v>
      </c>
      <c r="O739" s="15">
        <f t="array" ref="O739">_xlfn.XLOOKUP(M739,reference_postal_code!$B$2:$B$11,reference_postal_code!$A$2:$A$11)</f>
        <v>40111</v>
      </c>
      <c r="P739" s="15" t="s">
        <v>117</v>
      </c>
      <c r="Q739" s="15" t="s">
        <v>631</v>
      </c>
      <c r="R739" s="15" t="s">
        <v>65</v>
      </c>
      <c r="S739" s="15" t="s">
        <v>93</v>
      </c>
      <c r="T739" s="15" t="s">
        <v>632</v>
      </c>
      <c r="U739" s="28">
        <v>623760.0</v>
      </c>
      <c r="V739" s="15">
        <v>2.0</v>
      </c>
      <c r="W739" s="31">
        <v>0.2</v>
      </c>
      <c r="X739" s="28">
        <v>70173.0</v>
      </c>
    </row>
    <row r="740" ht="15.75" customHeight="1">
      <c r="A740" s="15">
        <v>2208.0</v>
      </c>
      <c r="B740" s="15" t="s">
        <v>2262</v>
      </c>
      <c r="C740" s="18">
        <v>41834.0</v>
      </c>
      <c r="D740" s="18">
        <v>41840.0</v>
      </c>
      <c r="E740" s="18">
        <f t="shared" si="1"/>
        <v>41840</v>
      </c>
      <c r="F740" s="15" t="s">
        <v>55</v>
      </c>
      <c r="G740" s="15" t="s">
        <v>2263</v>
      </c>
      <c r="H740" s="15" t="s">
        <v>2264</v>
      </c>
      <c r="I740" s="15" t="s">
        <v>76</v>
      </c>
      <c r="J740" s="15" t="s">
        <v>60</v>
      </c>
      <c r="K740" s="15" t="s">
        <v>19</v>
      </c>
      <c r="L740" s="15" t="str">
        <f t="array" ref="L740">_xlfn.XLOOKUP(M740,reference_province_to_city!$A$2:$A$11,reference_province_to_city!$B$2:$B$11)</f>
        <v>Yogyakarta</v>
      </c>
      <c r="M740" s="15" t="s">
        <v>18</v>
      </c>
      <c r="N740" s="15">
        <v>55111.0</v>
      </c>
      <c r="O740" s="15">
        <f t="array" ref="O740">_xlfn.XLOOKUP(M740,reference_postal_code!$B$2:$B$11,reference_postal_code!$A$2:$A$11)</f>
        <v>55111</v>
      </c>
      <c r="P740" s="15" t="s">
        <v>77</v>
      </c>
      <c r="Q740" s="15" t="s">
        <v>1723</v>
      </c>
      <c r="R740" s="15" t="s">
        <v>110</v>
      </c>
      <c r="S740" s="15" t="s">
        <v>111</v>
      </c>
      <c r="T740" s="15" t="s">
        <v>1724</v>
      </c>
      <c r="U740" s="28">
        <v>574080.0</v>
      </c>
      <c r="V740" s="15">
        <v>4.0</v>
      </c>
      <c r="W740" s="31">
        <v>0.2</v>
      </c>
      <c r="X740" s="28">
        <v>57408.0</v>
      </c>
    </row>
    <row r="741" ht="15.75" customHeight="1">
      <c r="A741" s="15">
        <v>6932.0</v>
      </c>
      <c r="B741" s="15" t="s">
        <v>2267</v>
      </c>
      <c r="C741" s="18">
        <v>41834.0</v>
      </c>
      <c r="D741" s="18">
        <v>41838.0</v>
      </c>
      <c r="E741" s="18">
        <f t="shared" si="1"/>
        <v>41838</v>
      </c>
      <c r="F741" s="15" t="s">
        <v>55</v>
      </c>
      <c r="G741" s="15" t="s">
        <v>437</v>
      </c>
      <c r="H741" s="15" t="s">
        <v>438</v>
      </c>
      <c r="I741" s="15" t="s">
        <v>59</v>
      </c>
      <c r="J741" s="15" t="s">
        <v>60</v>
      </c>
      <c r="K741" s="15" t="s">
        <v>14</v>
      </c>
      <c r="L741" s="15" t="str">
        <f t="array" ref="L741">_xlfn.XLOOKUP(M741,reference_province_to_city!$A$2:$A$11,reference_province_to_city!$B$2:$B$11)</f>
        <v>Bandung</v>
      </c>
      <c r="M741" s="15" t="s">
        <v>12</v>
      </c>
      <c r="N741" s="15">
        <v>40111.0</v>
      </c>
      <c r="O741" s="15">
        <f t="array" ref="O741">_xlfn.XLOOKUP(M741,reference_postal_code!$B$2:$B$11,reference_postal_code!$A$2:$A$11)</f>
        <v>40111</v>
      </c>
      <c r="P741" s="15" t="s">
        <v>117</v>
      </c>
      <c r="Q741" s="15" t="s">
        <v>2268</v>
      </c>
      <c r="R741" s="15" t="s">
        <v>110</v>
      </c>
      <c r="S741" s="15" t="s">
        <v>111</v>
      </c>
      <c r="T741" s="15" t="s">
        <v>2269</v>
      </c>
      <c r="U741" s="28">
        <v>202410.0</v>
      </c>
      <c r="V741" s="15">
        <v>1.0</v>
      </c>
      <c r="W741" s="31">
        <v>0.4</v>
      </c>
      <c r="X741" s="28">
        <v>-33735.0</v>
      </c>
    </row>
    <row r="742" ht="15.75" customHeight="1">
      <c r="A742" s="15">
        <v>6933.0</v>
      </c>
      <c r="B742" s="15" t="s">
        <v>2267</v>
      </c>
      <c r="C742" s="18">
        <v>41834.0</v>
      </c>
      <c r="D742" s="18">
        <v>41838.0</v>
      </c>
      <c r="E742" s="18">
        <f t="shared" si="1"/>
        <v>41838</v>
      </c>
      <c r="F742" s="15" t="s">
        <v>55</v>
      </c>
      <c r="G742" s="15" t="s">
        <v>437</v>
      </c>
      <c r="H742" s="15" t="s">
        <v>438</v>
      </c>
      <c r="I742" s="15" t="s">
        <v>59</v>
      </c>
      <c r="J742" s="15" t="s">
        <v>60</v>
      </c>
      <c r="K742" s="15" t="s">
        <v>14</v>
      </c>
      <c r="L742" s="15" t="str">
        <f t="array" ref="L742">_xlfn.XLOOKUP(M742,reference_province_to_city!$A$2:$A$11,reference_province_to_city!$B$2:$B$11)</f>
        <v>Bandung</v>
      </c>
      <c r="M742" s="15" t="s">
        <v>12</v>
      </c>
      <c r="N742" s="15">
        <v>40111.0</v>
      </c>
      <c r="O742" s="15">
        <f t="array" ref="O742">_xlfn.XLOOKUP(M742,reference_postal_code!$B$2:$B$11,reference_postal_code!$A$2:$A$11)</f>
        <v>40111</v>
      </c>
      <c r="P742" s="15" t="s">
        <v>117</v>
      </c>
      <c r="Q742" s="15" t="s">
        <v>2270</v>
      </c>
      <c r="R742" s="15" t="s">
        <v>110</v>
      </c>
      <c r="S742" s="15" t="s">
        <v>111</v>
      </c>
      <c r="T742" s="15" t="s">
        <v>2271</v>
      </c>
      <c r="U742" s="28">
        <v>359820.0</v>
      </c>
      <c r="V742" s="15">
        <v>2.0</v>
      </c>
      <c r="W742" s="31">
        <v>0.4</v>
      </c>
      <c r="X742" s="28">
        <v>-209895.0</v>
      </c>
    </row>
    <row r="743" ht="15.75" customHeight="1">
      <c r="A743" s="15">
        <v>6934.0</v>
      </c>
      <c r="B743" s="15" t="s">
        <v>2267</v>
      </c>
      <c r="C743" s="18">
        <v>41834.0</v>
      </c>
      <c r="D743" s="18">
        <v>41838.0</v>
      </c>
      <c r="E743" s="18">
        <f t="shared" si="1"/>
        <v>41838</v>
      </c>
      <c r="F743" s="15" t="s">
        <v>55</v>
      </c>
      <c r="G743" s="15" t="s">
        <v>437</v>
      </c>
      <c r="H743" s="15" t="s">
        <v>438</v>
      </c>
      <c r="I743" s="15" t="s">
        <v>59</v>
      </c>
      <c r="J743" s="15" t="s">
        <v>60</v>
      </c>
      <c r="K743" s="15" t="s">
        <v>14</v>
      </c>
      <c r="L743" s="15" t="str">
        <f t="array" ref="L743">_xlfn.XLOOKUP(M743,reference_province_to_city!$A$2:$A$11,reference_province_to_city!$B$2:$B$11)</f>
        <v>Bandung</v>
      </c>
      <c r="M743" s="15" t="s">
        <v>12</v>
      </c>
      <c r="N743" s="15">
        <v>40111.0</v>
      </c>
      <c r="O743" s="15">
        <f t="array" ref="O743">_xlfn.XLOOKUP(M743,reference_postal_code!$B$2:$B$11,reference_postal_code!$A$2:$A$11)</f>
        <v>40111</v>
      </c>
      <c r="P743" s="15" t="s">
        <v>117</v>
      </c>
      <c r="Q743" s="15" t="s">
        <v>2272</v>
      </c>
      <c r="R743" s="15" t="s">
        <v>106</v>
      </c>
      <c r="S743" s="15" t="s">
        <v>139</v>
      </c>
      <c r="T743" s="15" t="s">
        <v>2273</v>
      </c>
      <c r="U743" s="28">
        <v>479760.0</v>
      </c>
      <c r="V743" s="15">
        <v>2.0</v>
      </c>
      <c r="W743" s="31">
        <v>0.2</v>
      </c>
      <c r="X743" s="28">
        <v>17991.0</v>
      </c>
    </row>
    <row r="744" ht="15.75" customHeight="1">
      <c r="A744" s="15">
        <v>8053.0</v>
      </c>
      <c r="B744" s="15" t="s">
        <v>2274</v>
      </c>
      <c r="C744" s="18">
        <v>41834.0</v>
      </c>
      <c r="D744" s="18">
        <v>41837.0</v>
      </c>
      <c r="E744" s="18">
        <f t="shared" si="1"/>
        <v>41837</v>
      </c>
      <c r="F744" s="15" t="s">
        <v>114</v>
      </c>
      <c r="G744" s="15" t="s">
        <v>2275</v>
      </c>
      <c r="H744" s="15" t="s">
        <v>2276</v>
      </c>
      <c r="I744" s="15" t="s">
        <v>128</v>
      </c>
      <c r="J744" s="15" t="s">
        <v>60</v>
      </c>
      <c r="K744" s="15" t="s">
        <v>14</v>
      </c>
      <c r="L744" s="15" t="str">
        <f t="array" ref="L744">_xlfn.XLOOKUP(M744,reference_province_to_city!$A$2:$A$11,reference_province_to_city!$B$2:$B$11)</f>
        <v>Bandung</v>
      </c>
      <c r="M744" s="15" t="s">
        <v>12</v>
      </c>
      <c r="N744" s="15">
        <v>40111.0</v>
      </c>
      <c r="O744" s="15">
        <f t="array" ref="O744">_xlfn.XLOOKUP(M744,reference_postal_code!$B$2:$B$11,reference_postal_code!$A$2:$A$11)</f>
        <v>40111</v>
      </c>
      <c r="P744" s="15" t="s">
        <v>117</v>
      </c>
      <c r="Q744" s="15" t="s">
        <v>2277</v>
      </c>
      <c r="R744" s="15" t="s">
        <v>65</v>
      </c>
      <c r="S744" s="15" t="s">
        <v>93</v>
      </c>
      <c r="T744" s="15" t="s">
        <v>2278</v>
      </c>
      <c r="U744" s="28">
        <v>269100.0</v>
      </c>
      <c r="V744" s="15">
        <v>3.0</v>
      </c>
      <c r="W744" s="31">
        <v>0.0</v>
      </c>
      <c r="X744" s="28">
        <v>67275.0</v>
      </c>
    </row>
    <row r="745" ht="15.75" customHeight="1">
      <c r="A745" s="15">
        <v>7624.0</v>
      </c>
      <c r="B745" s="15" t="s">
        <v>2279</v>
      </c>
      <c r="C745" s="18">
        <v>41834.0</v>
      </c>
      <c r="D745" s="18">
        <v>41840.0</v>
      </c>
      <c r="E745" s="18">
        <f t="shared" si="1"/>
        <v>41840</v>
      </c>
      <c r="F745" s="15" t="s">
        <v>55</v>
      </c>
      <c r="G745" s="15" t="s">
        <v>2280</v>
      </c>
      <c r="H745" s="15" t="s">
        <v>2281</v>
      </c>
      <c r="I745" s="15" t="s">
        <v>76</v>
      </c>
      <c r="J745" s="15" t="s">
        <v>60</v>
      </c>
      <c r="K745" s="15" t="s">
        <v>17</v>
      </c>
      <c r="L745" s="15" t="str">
        <f t="array" ref="L745">_xlfn.XLOOKUP(M745,reference_province_to_city!$A$2:$A$11,reference_province_to_city!$B$2:$B$11)</f>
        <v>Semarang</v>
      </c>
      <c r="M745" s="15" t="s">
        <v>15</v>
      </c>
      <c r="N745" s="15">
        <v>50111.0</v>
      </c>
      <c r="O745" s="15">
        <f t="array" ref="O745">_xlfn.XLOOKUP(M745,reference_postal_code!$B$2:$B$11,reference_postal_code!$A$2:$A$11)</f>
        <v>50111</v>
      </c>
      <c r="P745" s="15" t="s">
        <v>77</v>
      </c>
      <c r="Q745" s="15" t="s">
        <v>2282</v>
      </c>
      <c r="R745" s="15" t="s">
        <v>65</v>
      </c>
      <c r="S745" s="15" t="s">
        <v>222</v>
      </c>
      <c r="T745" s="15" t="s">
        <v>2283</v>
      </c>
      <c r="U745" s="28">
        <v>592200.0</v>
      </c>
      <c r="V745" s="15">
        <v>1.0</v>
      </c>
      <c r="W745" s="31">
        <v>0.0</v>
      </c>
      <c r="X745" s="28">
        <v>165816.0</v>
      </c>
    </row>
    <row r="746" ht="15.75" customHeight="1">
      <c r="A746" s="15">
        <v>2996.0</v>
      </c>
      <c r="B746" s="15" t="s">
        <v>2284</v>
      </c>
      <c r="C746" s="18">
        <v>41834.0</v>
      </c>
      <c r="D746" s="18">
        <v>41841.0</v>
      </c>
      <c r="E746" s="18">
        <f t="shared" si="1"/>
        <v>41841</v>
      </c>
      <c r="F746" s="15" t="s">
        <v>55</v>
      </c>
      <c r="G746" s="15" t="s">
        <v>2285</v>
      </c>
      <c r="H746" s="15" t="s">
        <v>2286</v>
      </c>
      <c r="I746" s="15" t="s">
        <v>59</v>
      </c>
      <c r="J746" s="15" t="s">
        <v>60</v>
      </c>
      <c r="K746" s="15" t="s">
        <v>14</v>
      </c>
      <c r="L746" s="15" t="str">
        <f t="array" ref="L746">_xlfn.XLOOKUP(M746,reference_province_to_city!$A$2:$A$11,reference_province_to_city!$B$2:$B$11)</f>
        <v>Bandung</v>
      </c>
      <c r="M746" s="15" t="s">
        <v>12</v>
      </c>
      <c r="N746" s="15">
        <v>40111.0</v>
      </c>
      <c r="O746" s="15">
        <f t="array" ref="O746">_xlfn.XLOOKUP(M746,reference_postal_code!$B$2:$B$11,reference_postal_code!$A$2:$A$11)</f>
        <v>40111</v>
      </c>
      <c r="P746" s="15" t="s">
        <v>117</v>
      </c>
      <c r="Q746" s="15" t="s">
        <v>276</v>
      </c>
      <c r="R746" s="15" t="s">
        <v>65</v>
      </c>
      <c r="S746" s="15" t="s">
        <v>87</v>
      </c>
      <c r="T746" s="15" t="s">
        <v>277</v>
      </c>
      <c r="U746" s="28">
        <v>838800.0</v>
      </c>
      <c r="V746" s="15">
        <v>5.0</v>
      </c>
      <c r="W746" s="31">
        <v>0.2</v>
      </c>
      <c r="X746" s="28">
        <v>94365.0</v>
      </c>
    </row>
    <row r="747" ht="15.75" customHeight="1">
      <c r="A747" s="15">
        <v>3271.0</v>
      </c>
      <c r="B747" s="15" t="s">
        <v>2287</v>
      </c>
      <c r="C747" s="18">
        <v>41835.0</v>
      </c>
      <c r="D747" s="18">
        <v>41839.0</v>
      </c>
      <c r="E747" s="18">
        <f t="shared" si="1"/>
        <v>41839</v>
      </c>
      <c r="F747" s="15" t="s">
        <v>55</v>
      </c>
      <c r="G747" s="15" t="s">
        <v>1527</v>
      </c>
      <c r="H747" s="15" t="s">
        <v>1528</v>
      </c>
      <c r="I747" s="15" t="s">
        <v>128</v>
      </c>
      <c r="J747" s="15" t="s">
        <v>60</v>
      </c>
      <c r="K747" s="15" t="s">
        <v>2288</v>
      </c>
      <c r="L747" s="15" t="str">
        <f t="array" ref="L747">_xlfn.XLOOKUP(M747,reference_province_to_city!$A$2:$A$11,reference_province_to_city!$B$2:$B$11)</f>
        <v>Jakarta</v>
      </c>
      <c r="M747" s="15" t="s">
        <v>7</v>
      </c>
      <c r="N747" s="15">
        <v>10110.0</v>
      </c>
      <c r="O747" s="15">
        <f t="array" ref="O747">_xlfn.XLOOKUP(M747,reference_postal_code!$B$2:$B$11,reference_postal_code!$A$2:$A$11)</f>
        <v>10110</v>
      </c>
      <c r="P747" s="15" t="s">
        <v>117</v>
      </c>
      <c r="Q747" s="15" t="s">
        <v>2289</v>
      </c>
      <c r="R747" s="15" t="s">
        <v>65</v>
      </c>
      <c r="S747" s="15" t="s">
        <v>103</v>
      </c>
      <c r="T747" s="15" t="s">
        <v>2290</v>
      </c>
      <c r="U747" s="28">
        <v>98100.0</v>
      </c>
      <c r="V747" s="15">
        <v>3.0</v>
      </c>
      <c r="W747" s="31">
        <v>0.0</v>
      </c>
      <c r="X747" s="28">
        <v>40221.0</v>
      </c>
    </row>
    <row r="748" ht="15.75" customHeight="1">
      <c r="A748" s="15">
        <v>3270.0</v>
      </c>
      <c r="B748" s="15" t="s">
        <v>2287</v>
      </c>
      <c r="C748" s="18">
        <v>41835.0</v>
      </c>
      <c r="D748" s="18">
        <v>41839.0</v>
      </c>
      <c r="E748" s="18">
        <f t="shared" si="1"/>
        <v>41839</v>
      </c>
      <c r="F748" s="15" t="s">
        <v>55</v>
      </c>
      <c r="G748" s="15" t="s">
        <v>1527</v>
      </c>
      <c r="H748" s="15" t="s">
        <v>1528</v>
      </c>
      <c r="I748" s="15" t="s">
        <v>128</v>
      </c>
      <c r="J748" s="15" t="s">
        <v>60</v>
      </c>
      <c r="K748" s="15" t="s">
        <v>10</v>
      </c>
      <c r="L748" s="15" t="str">
        <f t="array" ref="L748">_xlfn.XLOOKUP(M748,reference_province_to_city!$A$2:$A$11,reference_province_to_city!$B$2:$B$11)</f>
        <v>Jakarta</v>
      </c>
      <c r="M748" s="15" t="s">
        <v>7</v>
      </c>
      <c r="N748" s="15">
        <v>10110.0</v>
      </c>
      <c r="O748" s="15">
        <f t="array" ref="O748">_xlfn.XLOOKUP(M748,reference_postal_code!$B$2:$B$11,reference_postal_code!$A$2:$A$11)</f>
        <v>10110</v>
      </c>
      <c r="P748" s="15" t="s">
        <v>117</v>
      </c>
      <c r="Q748" s="15" t="s">
        <v>2291</v>
      </c>
      <c r="R748" s="15" t="s">
        <v>110</v>
      </c>
      <c r="S748" s="15" t="s">
        <v>149</v>
      </c>
      <c r="T748" s="15" t="s">
        <v>2292</v>
      </c>
      <c r="U748" s="28">
        <v>44550.0</v>
      </c>
      <c r="V748" s="15">
        <v>3.0</v>
      </c>
      <c r="W748" s="31">
        <v>0.0</v>
      </c>
      <c r="X748" s="28">
        <v>19602.0</v>
      </c>
    </row>
    <row r="749" ht="15.75" customHeight="1">
      <c r="A749" s="15">
        <v>9030.0</v>
      </c>
      <c r="B749" s="15" t="s">
        <v>2293</v>
      </c>
      <c r="C749" s="18">
        <v>41838.0</v>
      </c>
      <c r="D749" s="18">
        <v>41843.0</v>
      </c>
      <c r="E749" s="18">
        <f t="shared" si="1"/>
        <v>41843</v>
      </c>
      <c r="F749" s="15" t="s">
        <v>55</v>
      </c>
      <c r="G749" s="15" t="s">
        <v>2294</v>
      </c>
      <c r="H749" s="15" t="s">
        <v>2295</v>
      </c>
      <c r="I749" s="15" t="s">
        <v>59</v>
      </c>
      <c r="J749" s="15" t="s">
        <v>60</v>
      </c>
      <c r="K749" s="15" t="s">
        <v>14</v>
      </c>
      <c r="L749" s="15" t="str">
        <f t="array" ref="L749">_xlfn.XLOOKUP(M749,reference_province_to_city!$A$2:$A$11,reference_province_to_city!$B$2:$B$11)</f>
        <v>Bandung</v>
      </c>
      <c r="M749" s="15" t="s">
        <v>12</v>
      </c>
      <c r="N749" s="15">
        <v>40111.0</v>
      </c>
      <c r="O749" s="15">
        <f t="array" ref="O749">_xlfn.XLOOKUP(M749,reference_postal_code!$B$2:$B$11,reference_postal_code!$A$2:$A$11)</f>
        <v>40111</v>
      </c>
      <c r="P749" s="15" t="s">
        <v>117</v>
      </c>
      <c r="Q749" s="15" t="s">
        <v>2296</v>
      </c>
      <c r="R749" s="15" t="s">
        <v>65</v>
      </c>
      <c r="S749" s="15" t="s">
        <v>83</v>
      </c>
      <c r="T749" s="15" t="s">
        <v>2297</v>
      </c>
      <c r="U749" s="28">
        <v>208560.0</v>
      </c>
      <c r="V749" s="15">
        <v>2.0</v>
      </c>
      <c r="W749" s="31">
        <v>0.2</v>
      </c>
      <c r="X749" s="28">
        <v>67782.0</v>
      </c>
    </row>
    <row r="750" ht="15.75" customHeight="1">
      <c r="A750" s="15">
        <v>2103.0</v>
      </c>
      <c r="B750" s="15" t="s">
        <v>2298</v>
      </c>
      <c r="C750" s="18">
        <v>41838.0</v>
      </c>
      <c r="D750" s="18">
        <v>41838.0</v>
      </c>
      <c r="E750" s="18">
        <f t="shared" si="1"/>
        <v>41838</v>
      </c>
      <c r="F750" s="15" t="s">
        <v>466</v>
      </c>
      <c r="G750" s="15" t="s">
        <v>2299</v>
      </c>
      <c r="H750" s="15" t="s">
        <v>2300</v>
      </c>
      <c r="I750" s="15" t="s">
        <v>76</v>
      </c>
      <c r="J750" s="15" t="s">
        <v>60</v>
      </c>
      <c r="K750" s="15" t="s">
        <v>14</v>
      </c>
      <c r="L750" s="15" t="str">
        <f t="array" ref="L750">_xlfn.XLOOKUP(M750,reference_province_to_city!$A$2:$A$11,reference_province_to_city!$B$2:$B$11)</f>
        <v>Bandung</v>
      </c>
      <c r="M750" s="15" t="s">
        <v>12</v>
      </c>
      <c r="N750" s="15">
        <v>40111.0</v>
      </c>
      <c r="O750" s="15">
        <f t="array" ref="O750">_xlfn.XLOOKUP(M750,reference_postal_code!$B$2:$B$11,reference_postal_code!$A$2:$A$11)</f>
        <v>40111</v>
      </c>
      <c r="P750" s="15" t="s">
        <v>117</v>
      </c>
      <c r="Q750" s="15" t="s">
        <v>2301</v>
      </c>
      <c r="R750" s="15" t="s">
        <v>106</v>
      </c>
      <c r="S750" s="15" t="s">
        <v>107</v>
      </c>
      <c r="T750" s="15" t="s">
        <v>2302</v>
      </c>
      <c r="U750" s="28">
        <v>3887040.0</v>
      </c>
      <c r="V750" s="15">
        <v>4.0</v>
      </c>
      <c r="W750" s="31">
        <v>0.2</v>
      </c>
      <c r="X750" s="28">
        <v>-388704.0</v>
      </c>
    </row>
    <row r="751" ht="15.75" customHeight="1">
      <c r="A751" s="15">
        <v>3356.0</v>
      </c>
      <c r="B751" s="15" t="s">
        <v>2303</v>
      </c>
      <c r="C751" s="18">
        <v>41839.0</v>
      </c>
      <c r="D751" s="18">
        <v>41844.0</v>
      </c>
      <c r="E751" s="18">
        <f t="shared" si="1"/>
        <v>41844</v>
      </c>
      <c r="F751" s="15" t="s">
        <v>55</v>
      </c>
      <c r="G751" s="15" t="s">
        <v>2304</v>
      </c>
      <c r="H751" s="15" t="s">
        <v>2305</v>
      </c>
      <c r="I751" s="15" t="s">
        <v>128</v>
      </c>
      <c r="J751" s="15" t="s">
        <v>60</v>
      </c>
      <c r="K751" s="15" t="s">
        <v>29</v>
      </c>
      <c r="L751" s="15" t="str">
        <f t="array" ref="L751">_xlfn.XLOOKUP(M751,reference_province_to_city!$A$2:$A$11,reference_province_to_city!$B$2:$B$11)</f>
        <v>Palembang</v>
      </c>
      <c r="M751" s="15" t="s">
        <v>13</v>
      </c>
      <c r="N751" s="15">
        <v>30111.0</v>
      </c>
      <c r="O751" s="15">
        <f t="array" ref="O751">_xlfn.XLOOKUP(M751,reference_postal_code!$B$2:$B$11,reference_postal_code!$A$2:$A$11)</f>
        <v>30111</v>
      </c>
      <c r="P751" s="15" t="s">
        <v>77</v>
      </c>
      <c r="Q751" s="15" t="s">
        <v>2306</v>
      </c>
      <c r="R751" s="15" t="s">
        <v>65</v>
      </c>
      <c r="S751" s="15" t="s">
        <v>83</v>
      </c>
      <c r="T751" s="15" t="s">
        <v>2307</v>
      </c>
      <c r="U751" s="28">
        <v>313200.0</v>
      </c>
      <c r="V751" s="15">
        <v>2.0</v>
      </c>
      <c r="W751" s="31">
        <v>0.0</v>
      </c>
      <c r="X751" s="28">
        <v>144072.0</v>
      </c>
    </row>
    <row r="752" ht="15.75" customHeight="1">
      <c r="A752" s="15">
        <v>3354.0</v>
      </c>
      <c r="B752" s="15" t="s">
        <v>2303</v>
      </c>
      <c r="C752" s="18">
        <v>41839.0</v>
      </c>
      <c r="D752" s="18">
        <v>41844.0</v>
      </c>
      <c r="E752" s="18">
        <f t="shared" si="1"/>
        <v>41844</v>
      </c>
      <c r="F752" s="15" t="s">
        <v>55</v>
      </c>
      <c r="G752" s="15" t="s">
        <v>2304</v>
      </c>
      <c r="H752" s="15" t="s">
        <v>2305</v>
      </c>
      <c r="I752" s="15" t="s">
        <v>128</v>
      </c>
      <c r="J752" s="15" t="s">
        <v>60</v>
      </c>
      <c r="K752" s="15" t="s">
        <v>29</v>
      </c>
      <c r="L752" s="15" t="str">
        <f t="array" ref="L752">_xlfn.XLOOKUP(M752,reference_province_to_city!$A$2:$A$11,reference_province_to_city!$B$2:$B$11)</f>
        <v>Palembang</v>
      </c>
      <c r="M752" s="15" t="s">
        <v>13</v>
      </c>
      <c r="N752" s="15">
        <v>30111.0</v>
      </c>
      <c r="O752" s="15">
        <f t="array" ref="O752">_xlfn.XLOOKUP(M752,reference_postal_code!$B$2:$B$11,reference_postal_code!$A$2:$A$11)</f>
        <v>30111</v>
      </c>
      <c r="P752" s="15" t="s">
        <v>77</v>
      </c>
      <c r="Q752" s="15" t="s">
        <v>2223</v>
      </c>
      <c r="R752" s="15" t="s">
        <v>110</v>
      </c>
      <c r="S752" s="15" t="s">
        <v>111</v>
      </c>
      <c r="T752" s="15" t="s">
        <v>2224</v>
      </c>
      <c r="U752" s="28">
        <v>5399700.0</v>
      </c>
      <c r="V752" s="15">
        <v>2.0</v>
      </c>
      <c r="W752" s="31">
        <v>0.0</v>
      </c>
      <c r="X752" s="28">
        <v>1403922.0</v>
      </c>
    </row>
    <row r="753" ht="15.75" customHeight="1">
      <c r="A753" s="15">
        <v>3357.0</v>
      </c>
      <c r="B753" s="15" t="s">
        <v>2303</v>
      </c>
      <c r="C753" s="18">
        <v>41839.0</v>
      </c>
      <c r="D753" s="18"/>
      <c r="E753" s="18">
        <f t="shared" si="1"/>
        <v>41842</v>
      </c>
      <c r="F753" s="15" t="s">
        <v>55</v>
      </c>
      <c r="G753" s="15" t="s">
        <v>2304</v>
      </c>
      <c r="H753" s="15" t="s">
        <v>2305</v>
      </c>
      <c r="I753" s="15" t="s">
        <v>128</v>
      </c>
      <c r="J753" s="15" t="s">
        <v>60</v>
      </c>
      <c r="K753" s="15" t="s">
        <v>29</v>
      </c>
      <c r="L753" s="15" t="str">
        <f t="array" ref="L753">_xlfn.XLOOKUP(M753,reference_province_to_city!$A$2:$A$11,reference_province_to_city!$B$2:$B$11)</f>
        <v>Palembang</v>
      </c>
      <c r="M753" s="15" t="s">
        <v>13</v>
      </c>
      <c r="N753" s="15">
        <v>30111.0</v>
      </c>
      <c r="O753" s="15">
        <f t="array" ref="O753">_xlfn.XLOOKUP(M753,reference_postal_code!$B$2:$B$11,reference_postal_code!$A$2:$A$11)</f>
        <v>30111</v>
      </c>
      <c r="P753" s="15" t="s">
        <v>77</v>
      </c>
      <c r="Q753" s="15" t="s">
        <v>2308</v>
      </c>
      <c r="R753" s="15" t="s">
        <v>65</v>
      </c>
      <c r="S753" s="15" t="s">
        <v>83</v>
      </c>
      <c r="T753" s="15" t="s">
        <v>1784</v>
      </c>
      <c r="U753" s="28">
        <v>57150.0</v>
      </c>
      <c r="V753" s="15">
        <v>1.0</v>
      </c>
      <c r="W753" s="31">
        <v>0.0</v>
      </c>
      <c r="X753" s="28">
        <v>27432.0</v>
      </c>
    </row>
    <row r="754" ht="15.75" customHeight="1">
      <c r="A754" s="15">
        <v>5589.0</v>
      </c>
      <c r="B754" s="15" t="s">
        <v>2309</v>
      </c>
      <c r="C754" s="18">
        <v>41839.0</v>
      </c>
      <c r="D754" s="18">
        <v>41844.0</v>
      </c>
      <c r="E754" s="18">
        <f t="shared" si="1"/>
        <v>41844</v>
      </c>
      <c r="F754" s="15" t="s">
        <v>55</v>
      </c>
      <c r="G754" s="15" t="s">
        <v>2310</v>
      </c>
      <c r="H754" s="15" t="s">
        <v>2311</v>
      </c>
      <c r="I754" s="15" t="s">
        <v>76</v>
      </c>
      <c r="J754" s="15" t="s">
        <v>60</v>
      </c>
      <c r="K754" s="15" t="s">
        <v>10</v>
      </c>
      <c r="L754" s="15" t="str">
        <f t="array" ref="L754">_xlfn.XLOOKUP(M754,reference_province_to_city!$A$2:$A$11,reference_province_to_city!$B$2:$B$11)</f>
        <v>Jakarta</v>
      </c>
      <c r="M754" s="15" t="s">
        <v>7</v>
      </c>
      <c r="N754" s="15">
        <v>10110.0</v>
      </c>
      <c r="O754" s="15">
        <f t="array" ref="O754">_xlfn.XLOOKUP(M754,reference_postal_code!$B$2:$B$11,reference_postal_code!$A$2:$A$11)</f>
        <v>10110</v>
      </c>
      <c r="P754" s="15" t="s">
        <v>117</v>
      </c>
      <c r="Q754" s="15" t="s">
        <v>2312</v>
      </c>
      <c r="R754" s="15" t="s">
        <v>65</v>
      </c>
      <c r="S754" s="15" t="s">
        <v>83</v>
      </c>
      <c r="T754" s="15" t="s">
        <v>2313</v>
      </c>
      <c r="U754" s="28">
        <v>91440.0</v>
      </c>
      <c r="V754" s="15">
        <v>2.0</v>
      </c>
      <c r="W754" s="31">
        <v>0.2</v>
      </c>
      <c r="X754" s="28">
        <v>33147.0</v>
      </c>
    </row>
    <row r="755" ht="15.75" customHeight="1">
      <c r="A755" s="15">
        <v>3355.0</v>
      </c>
      <c r="B755" s="15" t="s">
        <v>2303</v>
      </c>
      <c r="C755" s="18">
        <v>41839.0</v>
      </c>
      <c r="D755" s="18">
        <v>41844.0</v>
      </c>
      <c r="E755" s="18">
        <f t="shared" si="1"/>
        <v>41844</v>
      </c>
      <c r="F755" s="15" t="s">
        <v>55</v>
      </c>
      <c r="G755" s="15" t="s">
        <v>2304</v>
      </c>
      <c r="H755" s="15" t="s">
        <v>2305</v>
      </c>
      <c r="I755" s="15" t="s">
        <v>128</v>
      </c>
      <c r="J755" s="15" t="s">
        <v>60</v>
      </c>
      <c r="K755" s="15" t="s">
        <v>29</v>
      </c>
      <c r="L755" s="15" t="str">
        <f t="array" ref="L755">_xlfn.XLOOKUP(M755,reference_province_to_city!$A$2:$A$11,reference_province_to_city!$B$2:$B$11)</f>
        <v>Palembang</v>
      </c>
      <c r="M755" s="15" t="s">
        <v>13</v>
      </c>
      <c r="N755" s="15">
        <v>30111.0</v>
      </c>
      <c r="O755" s="15">
        <f t="array" ref="O755">_xlfn.XLOOKUP(M755,reference_postal_code!$B$2:$B$11,reference_postal_code!$A$2:$A$11)</f>
        <v>30111</v>
      </c>
      <c r="P755" s="15" t="s">
        <v>77</v>
      </c>
      <c r="Q755" s="15" t="s">
        <v>2314</v>
      </c>
      <c r="R755" s="15" t="s">
        <v>106</v>
      </c>
      <c r="S755" s="15" t="s">
        <v>218</v>
      </c>
      <c r="T755" s="15" t="s">
        <v>2315</v>
      </c>
      <c r="U755" s="28">
        <v>1058400.0</v>
      </c>
      <c r="V755" s="15">
        <v>1.0</v>
      </c>
      <c r="W755" s="31">
        <v>0.3</v>
      </c>
      <c r="X755" s="28">
        <v>-60480.0</v>
      </c>
    </row>
    <row r="756" ht="15.75" customHeight="1">
      <c r="A756" s="15">
        <v>4395.0</v>
      </c>
      <c r="B756" s="15" t="s">
        <v>2316</v>
      </c>
      <c r="C756" s="18">
        <v>41840.0</v>
      </c>
      <c r="D756" s="18">
        <v>41840.0</v>
      </c>
      <c r="E756" s="18">
        <f t="shared" si="1"/>
        <v>41840</v>
      </c>
      <c r="F756" s="15" t="s">
        <v>466</v>
      </c>
      <c r="G756" s="15" t="s">
        <v>2317</v>
      </c>
      <c r="H756" s="15" t="s">
        <v>2318</v>
      </c>
      <c r="I756" s="15" t="s">
        <v>59</v>
      </c>
      <c r="J756" s="15" t="s">
        <v>60</v>
      </c>
      <c r="K756" s="15" t="s">
        <v>28</v>
      </c>
      <c r="L756" s="15" t="str">
        <f t="array" ref="L756">_xlfn.XLOOKUP(M756,reference_province_to_city!$A$2:$A$11,reference_province_to_city!$B$2:$B$11)</f>
        <v>Medan</v>
      </c>
      <c r="M756" s="15" t="s">
        <v>11</v>
      </c>
      <c r="N756" s="15">
        <v>20111.0</v>
      </c>
      <c r="O756" s="15">
        <f t="array" ref="O756">_xlfn.XLOOKUP(M756,reference_postal_code!$B$2:$B$11,reference_postal_code!$A$2:$A$11)</f>
        <v>20111</v>
      </c>
      <c r="P756" s="15" t="s">
        <v>77</v>
      </c>
      <c r="Q756" s="15" t="s">
        <v>417</v>
      </c>
      <c r="R756" s="15" t="s">
        <v>65</v>
      </c>
      <c r="S756" s="15" t="s">
        <v>87</v>
      </c>
      <c r="T756" s="15" t="s">
        <v>418</v>
      </c>
      <c r="U756" s="28">
        <v>389760.0</v>
      </c>
      <c r="V756" s="15">
        <v>1.0</v>
      </c>
      <c r="W756" s="31">
        <v>0.2</v>
      </c>
      <c r="X756" s="28">
        <v>-77952.0</v>
      </c>
    </row>
    <row r="757" ht="15.75" customHeight="1">
      <c r="A757" s="15">
        <v>7229.0</v>
      </c>
      <c r="B757" s="15" t="s">
        <v>2319</v>
      </c>
      <c r="C757" s="18">
        <v>41840.0</v>
      </c>
      <c r="D757" s="18">
        <v>41842.0</v>
      </c>
      <c r="E757" s="18">
        <f t="shared" si="1"/>
        <v>41842</v>
      </c>
      <c r="F757" s="15" t="s">
        <v>125</v>
      </c>
      <c r="G757" s="15" t="s">
        <v>2320</v>
      </c>
      <c r="H757" s="15" t="s">
        <v>2321</v>
      </c>
      <c r="I757" s="15" t="s">
        <v>59</v>
      </c>
      <c r="J757" s="15" t="s">
        <v>60</v>
      </c>
      <c r="K757" s="15" t="s">
        <v>22</v>
      </c>
      <c r="L757" s="15" t="str">
        <f t="array" ref="L757">_xlfn.XLOOKUP(M757,reference_province_to_city!$A$2:$A$11,reference_province_to_city!$B$2:$B$11)</f>
        <v>Surabaya</v>
      </c>
      <c r="M757" s="15" t="s">
        <v>20</v>
      </c>
      <c r="N757" s="15">
        <v>60231.0</v>
      </c>
      <c r="O757" s="15">
        <f t="array" ref="O757">_xlfn.XLOOKUP(M757,reference_postal_code!$B$2:$B$11,reference_postal_code!$A$2:$A$11)</f>
        <v>60231</v>
      </c>
      <c r="P757" s="15" t="s">
        <v>166</v>
      </c>
      <c r="Q757" s="15" t="s">
        <v>2322</v>
      </c>
      <c r="R757" s="15" t="s">
        <v>65</v>
      </c>
      <c r="S757" s="15" t="s">
        <v>83</v>
      </c>
      <c r="T757" s="15" t="s">
        <v>2323</v>
      </c>
      <c r="U757" s="28">
        <v>1345680.0</v>
      </c>
      <c r="V757" s="15">
        <v>6.0</v>
      </c>
      <c r="W757" s="31">
        <v>0.2</v>
      </c>
      <c r="X757" s="28">
        <v>454167.0</v>
      </c>
    </row>
    <row r="758" ht="15.75" customHeight="1">
      <c r="A758" s="15">
        <v>8132.0</v>
      </c>
      <c r="B758" s="15" t="s">
        <v>2324</v>
      </c>
      <c r="C758" s="18">
        <v>41840.0</v>
      </c>
      <c r="D758" s="18">
        <v>41843.0</v>
      </c>
      <c r="E758" s="18">
        <f t="shared" si="1"/>
        <v>41843</v>
      </c>
      <c r="F758" s="15" t="s">
        <v>125</v>
      </c>
      <c r="G758" s="15" t="s">
        <v>888</v>
      </c>
      <c r="H758" s="15" t="s">
        <v>889</v>
      </c>
      <c r="I758" s="15" t="s">
        <v>128</v>
      </c>
      <c r="J758" s="15" t="s">
        <v>60</v>
      </c>
      <c r="K758" s="15" t="s">
        <v>28</v>
      </c>
      <c r="L758" s="15" t="str">
        <f t="array" ref="L758">_xlfn.XLOOKUP(M758,reference_province_to_city!$A$2:$A$11,reference_province_to_city!$B$2:$B$11)</f>
        <v>Medan</v>
      </c>
      <c r="M758" s="15" t="s">
        <v>11</v>
      </c>
      <c r="N758" s="15">
        <v>20111.0</v>
      </c>
      <c r="O758" s="15">
        <f t="array" ref="O758">_xlfn.XLOOKUP(M758,reference_postal_code!$B$2:$B$11,reference_postal_code!$A$2:$A$11)</f>
        <v>20111</v>
      </c>
      <c r="P758" s="15" t="s">
        <v>77</v>
      </c>
      <c r="Q758" s="15" t="s">
        <v>2325</v>
      </c>
      <c r="R758" s="15" t="s">
        <v>65</v>
      </c>
      <c r="S758" s="15" t="s">
        <v>93</v>
      </c>
      <c r="T758" s="15" t="s">
        <v>2326</v>
      </c>
      <c r="U758" s="28">
        <v>196800.0</v>
      </c>
      <c r="V758" s="15">
        <v>4.0</v>
      </c>
      <c r="W758" s="31">
        <v>0.0</v>
      </c>
      <c r="X758" s="28">
        <v>57072.0</v>
      </c>
    </row>
    <row r="759" ht="15.75" customHeight="1">
      <c r="A759" s="15">
        <v>4396.0</v>
      </c>
      <c r="B759" s="15" t="s">
        <v>2316</v>
      </c>
      <c r="C759" s="18">
        <v>41840.0</v>
      </c>
      <c r="D759" s="18">
        <v>41840.0</v>
      </c>
      <c r="E759" s="18">
        <f t="shared" si="1"/>
        <v>41840</v>
      </c>
      <c r="F759" s="15" t="s">
        <v>466</v>
      </c>
      <c r="G759" s="15" t="s">
        <v>2317</v>
      </c>
      <c r="H759" s="15" t="s">
        <v>2318</v>
      </c>
      <c r="I759" s="15" t="s">
        <v>59</v>
      </c>
      <c r="J759" s="15" t="s">
        <v>60</v>
      </c>
      <c r="K759" s="15" t="s">
        <v>541</v>
      </c>
      <c r="L759" s="15" t="str">
        <f t="array" ref="L759">_xlfn.XLOOKUP(M759,reference_province_to_city!$A$2:$A$11,reference_province_to_city!$B$2:$B$11)</f>
        <v>Medan</v>
      </c>
      <c r="M759" s="15" t="s">
        <v>11</v>
      </c>
      <c r="N759" s="15">
        <v>20111.0</v>
      </c>
      <c r="O759" s="15">
        <f t="array" ref="O759">_xlfn.XLOOKUP(M759,reference_postal_code!$B$2:$B$11,reference_postal_code!$A$2:$A$11)</f>
        <v>20111</v>
      </c>
      <c r="P759" s="15" t="s">
        <v>77</v>
      </c>
      <c r="Q759" s="15" t="s">
        <v>1615</v>
      </c>
      <c r="R759" s="15" t="s">
        <v>65</v>
      </c>
      <c r="S759" s="15" t="s">
        <v>83</v>
      </c>
      <c r="T759" s="15" t="s">
        <v>1616</v>
      </c>
      <c r="U759" s="28">
        <v>410400.0</v>
      </c>
      <c r="V759" s="15">
        <v>3.0</v>
      </c>
      <c r="W759" s="31">
        <v>0.7</v>
      </c>
      <c r="X759" s="28">
        <v>-328320.0</v>
      </c>
    </row>
    <row r="760" ht="15.75" customHeight="1">
      <c r="A760" s="15">
        <v>5970.0</v>
      </c>
      <c r="B760" s="15" t="s">
        <v>2327</v>
      </c>
      <c r="C760" s="18">
        <v>41840.0</v>
      </c>
      <c r="D760" s="18">
        <v>41842.0</v>
      </c>
      <c r="E760" s="18">
        <f t="shared" si="1"/>
        <v>41842</v>
      </c>
      <c r="F760" s="15" t="s">
        <v>125</v>
      </c>
      <c r="G760" s="15" t="s">
        <v>2328</v>
      </c>
      <c r="H760" s="15" t="s">
        <v>2329</v>
      </c>
      <c r="I760" s="15" t="s">
        <v>59</v>
      </c>
      <c r="J760" s="15" t="s">
        <v>60</v>
      </c>
      <c r="K760" s="15" t="s">
        <v>10</v>
      </c>
      <c r="L760" s="15" t="str">
        <f t="array" ref="L760">_xlfn.XLOOKUP(M760,reference_province_to_city!$A$2:$A$11,reference_province_to_city!$B$2:$B$11)</f>
        <v>Jakarta</v>
      </c>
      <c r="M760" s="15" t="s">
        <v>7</v>
      </c>
      <c r="N760" s="15">
        <v>10110.0</v>
      </c>
      <c r="O760" s="15">
        <f t="array" ref="O760">_xlfn.XLOOKUP(M760,reference_postal_code!$B$2:$B$11,reference_postal_code!$A$2:$A$11)</f>
        <v>10110</v>
      </c>
      <c r="P760" s="15" t="s">
        <v>117</v>
      </c>
      <c r="Q760" s="15" t="s">
        <v>2330</v>
      </c>
      <c r="R760" s="15" t="s">
        <v>65</v>
      </c>
      <c r="S760" s="15" t="s">
        <v>83</v>
      </c>
      <c r="T760" s="15" t="s">
        <v>2331</v>
      </c>
      <c r="U760" s="28">
        <v>130560.0</v>
      </c>
      <c r="V760" s="15">
        <v>2.0</v>
      </c>
      <c r="W760" s="31">
        <v>0.2</v>
      </c>
      <c r="X760" s="28">
        <v>47328.0</v>
      </c>
    </row>
    <row r="761" ht="15.75" customHeight="1">
      <c r="A761" s="15">
        <v>5969.0</v>
      </c>
      <c r="B761" s="15" t="s">
        <v>2327</v>
      </c>
      <c r="C761" s="18">
        <v>41840.0</v>
      </c>
      <c r="D761" s="18">
        <v>41842.0</v>
      </c>
      <c r="E761" s="18">
        <f t="shared" si="1"/>
        <v>41842</v>
      </c>
      <c r="F761" s="15" t="s">
        <v>125</v>
      </c>
      <c r="G761" s="15" t="s">
        <v>2328</v>
      </c>
      <c r="H761" s="15" t="s">
        <v>2329</v>
      </c>
      <c r="I761" s="15" t="s">
        <v>59</v>
      </c>
      <c r="J761" s="15" t="s">
        <v>60</v>
      </c>
      <c r="K761" s="15" t="s">
        <v>10</v>
      </c>
      <c r="L761" s="15" t="str">
        <f t="array" ref="L761">_xlfn.XLOOKUP(M761,reference_province_to_city!$A$2:$A$11,reference_province_to_city!$B$2:$B$11)</f>
        <v>Jakarta</v>
      </c>
      <c r="M761" s="15" t="s">
        <v>7</v>
      </c>
      <c r="N761" s="15">
        <v>10110.0</v>
      </c>
      <c r="O761" s="15">
        <f t="array" ref="O761">_xlfn.XLOOKUP(M761,reference_postal_code!$B$2:$B$11,reference_postal_code!$A$2:$A$11)</f>
        <v>10110</v>
      </c>
      <c r="P761" s="15" t="s">
        <v>117</v>
      </c>
      <c r="Q761" s="15" t="s">
        <v>2332</v>
      </c>
      <c r="R761" s="15" t="s">
        <v>65</v>
      </c>
      <c r="S761" s="15" t="s">
        <v>66</v>
      </c>
      <c r="T761" s="15" t="s">
        <v>2333</v>
      </c>
      <c r="U761" s="28">
        <v>1572750.0</v>
      </c>
      <c r="V761" s="15">
        <v>1.0</v>
      </c>
      <c r="W761" s="31">
        <v>0.0</v>
      </c>
      <c r="X761" s="28">
        <v>754920.0</v>
      </c>
    </row>
    <row r="762" ht="15.75" customHeight="1">
      <c r="A762" s="15">
        <v>8130.0</v>
      </c>
      <c r="B762" s="15" t="s">
        <v>2324</v>
      </c>
      <c r="C762" s="18">
        <v>41840.0</v>
      </c>
      <c r="D762" s="18">
        <v>41843.0</v>
      </c>
      <c r="E762" s="18">
        <f t="shared" si="1"/>
        <v>41843</v>
      </c>
      <c r="F762" s="15" t="s">
        <v>125</v>
      </c>
      <c r="G762" s="15" t="s">
        <v>888</v>
      </c>
      <c r="H762" s="15" t="s">
        <v>889</v>
      </c>
      <c r="I762" s="15" t="s">
        <v>128</v>
      </c>
      <c r="J762" s="15" t="s">
        <v>60</v>
      </c>
      <c r="K762" s="15" t="s">
        <v>28</v>
      </c>
      <c r="L762" s="15" t="str">
        <f t="array" ref="L762">_xlfn.XLOOKUP(M762,reference_province_to_city!$A$2:$A$11,reference_province_to_city!$B$2:$B$11)</f>
        <v>Medan</v>
      </c>
      <c r="M762" s="15" t="s">
        <v>11</v>
      </c>
      <c r="N762" s="15">
        <v>20111.0</v>
      </c>
      <c r="O762" s="15">
        <f t="array" ref="O762">_xlfn.XLOOKUP(M762,reference_postal_code!$B$2:$B$11,reference_postal_code!$A$2:$A$11)</f>
        <v>20111</v>
      </c>
      <c r="P762" s="15" t="s">
        <v>77</v>
      </c>
      <c r="Q762" s="15" t="s">
        <v>2334</v>
      </c>
      <c r="R762" s="15" t="s">
        <v>110</v>
      </c>
      <c r="S762" s="15" t="s">
        <v>149</v>
      </c>
      <c r="T762" s="15" t="s">
        <v>2335</v>
      </c>
      <c r="U762" s="28">
        <v>629100.0</v>
      </c>
      <c r="V762" s="15">
        <v>2.0</v>
      </c>
      <c r="W762" s="31">
        <v>0.0</v>
      </c>
      <c r="X762" s="28">
        <v>226476.0</v>
      </c>
    </row>
    <row r="763" ht="15.75" customHeight="1">
      <c r="A763" s="15">
        <v>8131.0</v>
      </c>
      <c r="B763" s="15" t="s">
        <v>2324</v>
      </c>
      <c r="C763" s="18">
        <v>41840.0</v>
      </c>
      <c r="D763" s="18">
        <v>41843.0</v>
      </c>
      <c r="E763" s="18">
        <f t="shared" si="1"/>
        <v>41843</v>
      </c>
      <c r="F763" s="15" t="s">
        <v>125</v>
      </c>
      <c r="G763" s="15" t="s">
        <v>888</v>
      </c>
      <c r="H763" s="15" t="s">
        <v>889</v>
      </c>
      <c r="I763" s="15" t="s">
        <v>128</v>
      </c>
      <c r="J763" s="15" t="s">
        <v>60</v>
      </c>
      <c r="K763" s="15" t="s">
        <v>28</v>
      </c>
      <c r="L763" s="15" t="str">
        <f t="array" ref="L763">_xlfn.XLOOKUP(M763,reference_province_to_city!$A$2:$A$11,reference_province_to_city!$B$2:$B$11)</f>
        <v>Medan</v>
      </c>
      <c r="M763" s="15" t="s">
        <v>11</v>
      </c>
      <c r="N763" s="15">
        <v>20111.0</v>
      </c>
      <c r="O763" s="15">
        <f t="array" ref="O763">_xlfn.XLOOKUP(M763,reference_postal_code!$B$2:$B$11,reference_postal_code!$A$2:$A$11)</f>
        <v>20111</v>
      </c>
      <c r="P763" s="15" t="s">
        <v>77</v>
      </c>
      <c r="Q763" s="15" t="s">
        <v>2336</v>
      </c>
      <c r="R763" s="15" t="s">
        <v>65</v>
      </c>
      <c r="S763" s="15" t="s">
        <v>66</v>
      </c>
      <c r="T763" s="15" t="s">
        <v>2337</v>
      </c>
      <c r="U763" s="28">
        <v>179400.0</v>
      </c>
      <c r="V763" s="15">
        <v>2.0</v>
      </c>
      <c r="W763" s="31">
        <v>0.0</v>
      </c>
      <c r="X763" s="28">
        <v>87906.0</v>
      </c>
    </row>
    <row r="764" ht="15.75" customHeight="1">
      <c r="A764" s="15">
        <v>3077.0</v>
      </c>
      <c r="B764" s="15" t="s">
        <v>2338</v>
      </c>
      <c r="C764" s="18">
        <v>41840.0</v>
      </c>
      <c r="D764" s="18">
        <v>41844.0</v>
      </c>
      <c r="E764" s="18">
        <f t="shared" si="1"/>
        <v>41844</v>
      </c>
      <c r="F764" s="15" t="s">
        <v>55</v>
      </c>
      <c r="G764" s="15" t="s">
        <v>2339</v>
      </c>
      <c r="H764" s="15" t="s">
        <v>2340</v>
      </c>
      <c r="I764" s="15" t="s">
        <v>76</v>
      </c>
      <c r="J764" s="15" t="s">
        <v>60</v>
      </c>
      <c r="K764" s="15" t="s">
        <v>33</v>
      </c>
      <c r="L764" s="15" t="str">
        <f t="array" ref="L764">_xlfn.XLOOKUP(M764,reference_province_to_city!$A$2:$A$11,reference_province_to_city!$B$2:$B$11)</f>
        <v>Makassar</v>
      </c>
      <c r="M764" s="15" t="s">
        <v>25</v>
      </c>
      <c r="N764" s="15">
        <v>90111.0</v>
      </c>
      <c r="O764" s="15">
        <f t="array" ref="O764">_xlfn.XLOOKUP(M764,reference_postal_code!$B$2:$B$11,reference_postal_code!$A$2:$A$11)</f>
        <v>90111</v>
      </c>
      <c r="P764" s="15" t="s">
        <v>63</v>
      </c>
      <c r="Q764" s="15" t="s">
        <v>2341</v>
      </c>
      <c r="R764" s="15" t="s">
        <v>106</v>
      </c>
      <c r="S764" s="15" t="s">
        <v>139</v>
      </c>
      <c r="T764" s="15" t="s">
        <v>2342</v>
      </c>
      <c r="U764" s="28">
        <v>251100.0</v>
      </c>
      <c r="V764" s="15">
        <v>5.0</v>
      </c>
      <c r="W764" s="31">
        <v>0.6</v>
      </c>
      <c r="X764" s="28">
        <v>-213435.0</v>
      </c>
    </row>
    <row r="765" ht="15.75" customHeight="1">
      <c r="A765" s="15">
        <v>3076.0</v>
      </c>
      <c r="B765" s="15" t="s">
        <v>2338</v>
      </c>
      <c r="C765" s="18">
        <v>41840.0</v>
      </c>
      <c r="D765" s="18">
        <v>41844.0</v>
      </c>
      <c r="E765" s="18">
        <f t="shared" si="1"/>
        <v>41844</v>
      </c>
      <c r="F765" s="15" t="s">
        <v>55</v>
      </c>
      <c r="G765" s="15" t="s">
        <v>2339</v>
      </c>
      <c r="H765" s="15" t="s">
        <v>2340</v>
      </c>
      <c r="I765" s="15" t="s">
        <v>76</v>
      </c>
      <c r="J765" s="15" t="s">
        <v>60</v>
      </c>
      <c r="K765" s="15" t="s">
        <v>33</v>
      </c>
      <c r="L765" s="15" t="str">
        <f t="array" ref="L765">_xlfn.XLOOKUP(M765,reference_province_to_city!$A$2:$A$11,reference_province_to_city!$B$2:$B$11)</f>
        <v>Makassar</v>
      </c>
      <c r="M765" s="15" t="s">
        <v>25</v>
      </c>
      <c r="N765" s="15">
        <v>90111.0</v>
      </c>
      <c r="O765" s="15">
        <f t="array" ref="O765">_xlfn.XLOOKUP(M765,reference_postal_code!$B$2:$B$11,reference_postal_code!$A$2:$A$11)</f>
        <v>90111</v>
      </c>
      <c r="P765" s="15" t="s">
        <v>63</v>
      </c>
      <c r="Q765" s="15" t="s">
        <v>2343</v>
      </c>
      <c r="R765" s="15" t="s">
        <v>65</v>
      </c>
      <c r="S765" s="15" t="s">
        <v>87</v>
      </c>
      <c r="T765" s="15" t="s">
        <v>2344</v>
      </c>
      <c r="U765" s="28">
        <v>5142960.0</v>
      </c>
      <c r="V765" s="15">
        <v>3.0</v>
      </c>
      <c r="W765" s="31">
        <v>0.2</v>
      </c>
      <c r="X765" s="28">
        <v>578583.0</v>
      </c>
    </row>
    <row r="766" ht="15.75" customHeight="1">
      <c r="A766" s="15">
        <v>5971.0</v>
      </c>
      <c r="B766" s="15" t="s">
        <v>2327</v>
      </c>
      <c r="C766" s="18">
        <v>41840.0</v>
      </c>
      <c r="D766" s="18">
        <v>41842.0</v>
      </c>
      <c r="E766" s="18">
        <f t="shared" si="1"/>
        <v>41842</v>
      </c>
      <c r="F766" s="15" t="s">
        <v>125</v>
      </c>
      <c r="G766" s="15" t="s">
        <v>2328</v>
      </c>
      <c r="H766" s="15" t="s">
        <v>2329</v>
      </c>
      <c r="I766" s="15" t="s">
        <v>59</v>
      </c>
      <c r="J766" s="15" t="s">
        <v>60</v>
      </c>
      <c r="K766" s="15" t="s">
        <v>10</v>
      </c>
      <c r="L766" s="15" t="str">
        <f t="array" ref="L766">_xlfn.XLOOKUP(M766,reference_province_to_city!$A$2:$A$11,reference_province_to_city!$B$2:$B$11)</f>
        <v>Jakarta</v>
      </c>
      <c r="M766" s="15" t="s">
        <v>7</v>
      </c>
      <c r="N766" s="15">
        <v>10110.0</v>
      </c>
      <c r="O766" s="15">
        <f t="array" ref="O766">_xlfn.XLOOKUP(M766,reference_postal_code!$B$2:$B$11,reference_postal_code!$A$2:$A$11)</f>
        <v>10110</v>
      </c>
      <c r="P766" s="15" t="s">
        <v>117</v>
      </c>
      <c r="Q766" s="15" t="s">
        <v>2345</v>
      </c>
      <c r="R766" s="15" t="s">
        <v>65</v>
      </c>
      <c r="S766" s="15" t="s">
        <v>66</v>
      </c>
      <c r="T766" s="15" t="s">
        <v>2346</v>
      </c>
      <c r="U766" s="28">
        <v>298800.0</v>
      </c>
      <c r="V766" s="15">
        <v>4.0</v>
      </c>
      <c r="W766" s="31">
        <v>0.0</v>
      </c>
      <c r="X766" s="28">
        <v>146412.0</v>
      </c>
    </row>
    <row r="767" ht="15.75" customHeight="1">
      <c r="A767" s="15">
        <v>3078.0</v>
      </c>
      <c r="B767" s="15" t="s">
        <v>2338</v>
      </c>
      <c r="C767" s="18">
        <v>41840.0</v>
      </c>
      <c r="D767" s="18">
        <v>41844.0</v>
      </c>
      <c r="E767" s="18">
        <f t="shared" si="1"/>
        <v>41844</v>
      </c>
      <c r="F767" s="15" t="s">
        <v>55</v>
      </c>
      <c r="G767" s="15" t="s">
        <v>2339</v>
      </c>
      <c r="H767" s="15" t="s">
        <v>2340</v>
      </c>
      <c r="I767" s="15" t="s">
        <v>76</v>
      </c>
      <c r="J767" s="15" t="s">
        <v>60</v>
      </c>
      <c r="K767" s="15" t="s">
        <v>33</v>
      </c>
      <c r="L767" s="15" t="str">
        <f t="array" ref="L767">_xlfn.XLOOKUP(M767,reference_province_to_city!$A$2:$A$11,reference_province_to_city!$B$2:$B$11)</f>
        <v>Makassar</v>
      </c>
      <c r="M767" s="15" t="s">
        <v>25</v>
      </c>
      <c r="N767" s="15">
        <v>90111.0</v>
      </c>
      <c r="O767" s="15">
        <f t="array" ref="O767">_xlfn.XLOOKUP(M767,reference_postal_code!$B$2:$B$11,reference_postal_code!$A$2:$A$11)</f>
        <v>90111</v>
      </c>
      <c r="P767" s="15" t="s">
        <v>63</v>
      </c>
      <c r="Q767" s="15" t="s">
        <v>2347</v>
      </c>
      <c r="R767" s="15" t="s">
        <v>106</v>
      </c>
      <c r="S767" s="15" t="s">
        <v>107</v>
      </c>
      <c r="T767" s="15" t="s">
        <v>2348</v>
      </c>
      <c r="U767" s="28">
        <v>1.472058E7</v>
      </c>
      <c r="V767" s="15">
        <v>2.0</v>
      </c>
      <c r="W767" s="31">
        <v>0.3</v>
      </c>
      <c r="X767" s="28">
        <v>-2102940.0</v>
      </c>
    </row>
    <row r="768" ht="15.75" customHeight="1">
      <c r="A768" s="15">
        <v>5972.0</v>
      </c>
      <c r="B768" s="15" t="s">
        <v>2327</v>
      </c>
      <c r="C768" s="18">
        <v>41840.0</v>
      </c>
      <c r="D768" s="18">
        <v>41842.0</v>
      </c>
      <c r="E768" s="18">
        <f t="shared" si="1"/>
        <v>41842</v>
      </c>
      <c r="F768" s="15" t="s">
        <v>125</v>
      </c>
      <c r="G768" s="15" t="s">
        <v>2328</v>
      </c>
      <c r="H768" s="15" t="s">
        <v>2329</v>
      </c>
      <c r="I768" s="15" t="s">
        <v>59</v>
      </c>
      <c r="J768" s="15" t="s">
        <v>60</v>
      </c>
      <c r="K768" s="15" t="s">
        <v>10</v>
      </c>
      <c r="L768" s="15" t="str">
        <f t="array" ref="L768">_xlfn.XLOOKUP(M768,reference_province_to_city!$A$2:$A$11,reference_province_to_city!$B$2:$B$11)</f>
        <v>Jakarta</v>
      </c>
      <c r="M768" s="15" t="s">
        <v>7</v>
      </c>
      <c r="N768" s="15">
        <v>10110.0</v>
      </c>
      <c r="O768" s="15">
        <f t="array" ref="O768">_xlfn.XLOOKUP(M768,reference_postal_code!$B$2:$B$11,reference_postal_code!$A$2:$A$11)</f>
        <v>10110</v>
      </c>
      <c r="P768" s="15" t="s">
        <v>117</v>
      </c>
      <c r="Q768" s="15" t="s">
        <v>2349</v>
      </c>
      <c r="R768" s="15" t="s">
        <v>106</v>
      </c>
      <c r="S768" s="15" t="s">
        <v>139</v>
      </c>
      <c r="T768" s="15" t="s">
        <v>2350</v>
      </c>
      <c r="U768" s="28">
        <v>645300.0</v>
      </c>
      <c r="V768" s="15">
        <v>3.0</v>
      </c>
      <c r="W768" s="31">
        <v>0.0</v>
      </c>
      <c r="X768" s="28">
        <v>232308.0</v>
      </c>
    </row>
    <row r="769" ht="15.75" customHeight="1">
      <c r="A769" s="15">
        <v>7230.0</v>
      </c>
      <c r="B769" s="15" t="s">
        <v>2319</v>
      </c>
      <c r="C769" s="18">
        <v>41840.0</v>
      </c>
      <c r="D769" s="18">
        <v>41842.0</v>
      </c>
      <c r="E769" s="18">
        <f t="shared" si="1"/>
        <v>41842</v>
      </c>
      <c r="F769" s="15" t="s">
        <v>125</v>
      </c>
      <c r="G769" s="15" t="s">
        <v>2320</v>
      </c>
      <c r="H769" s="15" t="s">
        <v>2321</v>
      </c>
      <c r="I769" s="15" t="s">
        <v>59</v>
      </c>
      <c r="J769" s="15" t="s">
        <v>60</v>
      </c>
      <c r="K769" s="15" t="s">
        <v>22</v>
      </c>
      <c r="L769" s="15" t="str">
        <f t="array" ref="L769">_xlfn.XLOOKUP(M769,reference_province_to_city!$A$2:$A$11,reference_province_to_city!$B$2:$B$11)</f>
        <v>Surabaya</v>
      </c>
      <c r="M769" s="15" t="s">
        <v>20</v>
      </c>
      <c r="N769" s="15">
        <v>60231.0</v>
      </c>
      <c r="O769" s="15">
        <f t="array" ref="O769">_xlfn.XLOOKUP(M769,reference_postal_code!$B$2:$B$11,reference_postal_code!$A$2:$A$11)</f>
        <v>60231</v>
      </c>
      <c r="P769" s="15" t="s">
        <v>166</v>
      </c>
      <c r="Q769" s="15" t="s">
        <v>2351</v>
      </c>
      <c r="R769" s="15" t="s">
        <v>65</v>
      </c>
      <c r="S769" s="15" t="s">
        <v>66</v>
      </c>
      <c r="T769" s="15" t="s">
        <v>2352</v>
      </c>
      <c r="U769" s="28">
        <v>342450.0</v>
      </c>
      <c r="V769" s="15">
        <v>3.0</v>
      </c>
      <c r="W769" s="31">
        <v>0.0</v>
      </c>
      <c r="X769" s="28">
        <v>160952.0</v>
      </c>
    </row>
    <row r="770" ht="15.75" customHeight="1">
      <c r="A770" s="15">
        <v>8133.0</v>
      </c>
      <c r="B770" s="15" t="s">
        <v>2324</v>
      </c>
      <c r="C770" s="18">
        <v>41840.0</v>
      </c>
      <c r="D770" s="18">
        <v>41843.0</v>
      </c>
      <c r="E770" s="18">
        <f t="shared" si="1"/>
        <v>41843</v>
      </c>
      <c r="F770" s="15" t="s">
        <v>125</v>
      </c>
      <c r="G770" s="15" t="s">
        <v>888</v>
      </c>
      <c r="H770" s="15" t="s">
        <v>889</v>
      </c>
      <c r="I770" s="15" t="s">
        <v>128</v>
      </c>
      <c r="J770" s="15" t="s">
        <v>60</v>
      </c>
      <c r="K770" s="15" t="s">
        <v>28</v>
      </c>
      <c r="L770" s="15" t="str">
        <f t="array" ref="L770">_xlfn.XLOOKUP(M770,reference_province_to_city!$A$2:$A$11,reference_province_to_city!$B$2:$B$11)</f>
        <v>Medan</v>
      </c>
      <c r="M770" s="15" t="s">
        <v>11</v>
      </c>
      <c r="N770" s="15">
        <v>20111.0</v>
      </c>
      <c r="O770" s="15">
        <f t="array" ref="O770">_xlfn.XLOOKUP(M770,reference_postal_code!$B$2:$B$11,reference_postal_code!$A$2:$A$11)</f>
        <v>20111</v>
      </c>
      <c r="P770" s="15" t="s">
        <v>77</v>
      </c>
      <c r="Q770" s="15" t="s">
        <v>702</v>
      </c>
      <c r="R770" s="15" t="s">
        <v>65</v>
      </c>
      <c r="S770" s="15" t="s">
        <v>87</v>
      </c>
      <c r="T770" s="15" t="s">
        <v>703</v>
      </c>
      <c r="U770" s="28">
        <v>8031150.0</v>
      </c>
      <c r="V770" s="15">
        <v>3.0</v>
      </c>
      <c r="W770" s="31">
        <v>0.0</v>
      </c>
      <c r="X770" s="28">
        <v>2409345.0</v>
      </c>
    </row>
    <row r="771" ht="15.75" customHeight="1">
      <c r="A771" s="15">
        <v>8025.0</v>
      </c>
      <c r="B771" s="15" t="s">
        <v>2353</v>
      </c>
      <c r="C771" s="18">
        <v>41841.0</v>
      </c>
      <c r="D771" s="18">
        <v>41845.0</v>
      </c>
      <c r="E771" s="18">
        <f t="shared" si="1"/>
        <v>41845</v>
      </c>
      <c r="F771" s="15" t="s">
        <v>55</v>
      </c>
      <c r="G771" s="15" t="s">
        <v>2354</v>
      </c>
      <c r="H771" s="15" t="s">
        <v>2355</v>
      </c>
      <c r="I771" s="15" t="s">
        <v>128</v>
      </c>
      <c r="J771" s="15" t="s">
        <v>60</v>
      </c>
      <c r="K771" s="15" t="s">
        <v>26</v>
      </c>
      <c r="L771" s="15" t="str">
        <f t="array" ref="L771">_xlfn.XLOOKUP(M771,reference_province_to_city!$A$2:$A$11,reference_province_to_city!$B$2:$B$11)</f>
        <v>Denpasar</v>
      </c>
      <c r="M771" s="15" t="s">
        <v>24</v>
      </c>
      <c r="N771" s="15">
        <v>80231.0</v>
      </c>
      <c r="O771" s="15">
        <f t="array" ref="O771">_xlfn.XLOOKUP(M771,reference_postal_code!$B$2:$B$11,reference_postal_code!$A$2:$A$11)</f>
        <v>80231</v>
      </c>
      <c r="P771" s="15" t="s">
        <v>63</v>
      </c>
      <c r="Q771" s="15" t="s">
        <v>2356</v>
      </c>
      <c r="R771" s="15" t="s">
        <v>65</v>
      </c>
      <c r="S771" s="15" t="s">
        <v>83</v>
      </c>
      <c r="T771" s="15" t="s">
        <v>2357</v>
      </c>
      <c r="U771" s="28">
        <v>15660.0</v>
      </c>
      <c r="V771" s="15">
        <v>1.0</v>
      </c>
      <c r="W771" s="31">
        <v>0.8</v>
      </c>
      <c r="X771" s="28">
        <v>-27405.0</v>
      </c>
    </row>
    <row r="772" ht="15.75" customHeight="1">
      <c r="A772" s="15">
        <v>8023.0</v>
      </c>
      <c r="B772" s="15" t="s">
        <v>2353</v>
      </c>
      <c r="C772" s="18">
        <v>41841.0</v>
      </c>
      <c r="D772" s="18">
        <v>41845.0</v>
      </c>
      <c r="E772" s="18">
        <f t="shared" si="1"/>
        <v>41845</v>
      </c>
      <c r="F772" s="15" t="s">
        <v>55</v>
      </c>
      <c r="G772" s="15" t="s">
        <v>2354</v>
      </c>
      <c r="H772" s="15" t="s">
        <v>2355</v>
      </c>
      <c r="I772" s="15" t="s">
        <v>128</v>
      </c>
      <c r="J772" s="15" t="s">
        <v>60</v>
      </c>
      <c r="K772" s="15" t="s">
        <v>26</v>
      </c>
      <c r="L772" s="15" t="str">
        <f t="array" ref="L772">_xlfn.XLOOKUP(M772,reference_province_to_city!$A$2:$A$11,reference_province_to_city!$B$2:$B$11)</f>
        <v>Denpasar</v>
      </c>
      <c r="M772" s="15" t="s">
        <v>24</v>
      </c>
      <c r="N772" s="15">
        <v>80231.0</v>
      </c>
      <c r="O772" s="15">
        <f t="array" ref="O772">_xlfn.XLOOKUP(M772,reference_postal_code!$B$2:$B$11,reference_postal_code!$A$2:$A$11)</f>
        <v>80231</v>
      </c>
      <c r="P772" s="15" t="s">
        <v>63</v>
      </c>
      <c r="Q772" s="15" t="s">
        <v>2358</v>
      </c>
      <c r="R772" s="15" t="s">
        <v>65</v>
      </c>
      <c r="S772" s="15" t="s">
        <v>173</v>
      </c>
      <c r="T772" s="15" t="s">
        <v>2359</v>
      </c>
      <c r="U772" s="28">
        <v>1318800.0</v>
      </c>
      <c r="V772" s="15">
        <v>5.0</v>
      </c>
      <c r="W772" s="31">
        <v>0.2</v>
      </c>
      <c r="X772" s="28">
        <v>445095.0</v>
      </c>
    </row>
    <row r="773" ht="15.75" customHeight="1">
      <c r="A773" s="15">
        <v>1873.0</v>
      </c>
      <c r="B773" s="15" t="s">
        <v>2360</v>
      </c>
      <c r="C773" s="18">
        <v>41841.0</v>
      </c>
      <c r="D773" s="18">
        <v>41845.0</v>
      </c>
      <c r="E773" s="18">
        <f t="shared" si="1"/>
        <v>41845</v>
      </c>
      <c r="F773" s="15" t="s">
        <v>55</v>
      </c>
      <c r="G773" s="15" t="s">
        <v>2361</v>
      </c>
      <c r="H773" s="15" t="s">
        <v>2362</v>
      </c>
      <c r="I773" s="15" t="s">
        <v>128</v>
      </c>
      <c r="J773" s="15" t="s">
        <v>60</v>
      </c>
      <c r="K773" s="15" t="s">
        <v>19</v>
      </c>
      <c r="L773" s="15" t="str">
        <f t="array" ref="L773">_xlfn.XLOOKUP(M773,reference_province_to_city!$A$2:$A$11,reference_province_to_city!$B$2:$B$11)</f>
        <v>Yogyakarta</v>
      </c>
      <c r="M773" s="15" t="s">
        <v>18</v>
      </c>
      <c r="N773" s="15">
        <v>55111.0</v>
      </c>
      <c r="O773" s="15">
        <f t="array" ref="O773">_xlfn.XLOOKUP(M773,reference_postal_code!$B$2:$B$11,reference_postal_code!$A$2:$A$11)</f>
        <v>55111</v>
      </c>
      <c r="P773" s="15" t="s">
        <v>77</v>
      </c>
      <c r="Q773" s="15" t="s">
        <v>744</v>
      </c>
      <c r="R773" s="15" t="s">
        <v>106</v>
      </c>
      <c r="S773" s="15" t="s">
        <v>218</v>
      </c>
      <c r="T773" s="15" t="s">
        <v>745</v>
      </c>
      <c r="U773" s="28">
        <v>4092720.0</v>
      </c>
      <c r="V773" s="15">
        <v>1.0</v>
      </c>
      <c r="W773" s="31">
        <v>0.2</v>
      </c>
      <c r="X773" s="28">
        <v>409272.0</v>
      </c>
    </row>
    <row r="774" ht="15.75" customHeight="1">
      <c r="A774" s="15">
        <v>1871.0</v>
      </c>
      <c r="B774" s="15" t="s">
        <v>2360</v>
      </c>
      <c r="C774" s="18">
        <v>41841.0</v>
      </c>
      <c r="D774" s="18">
        <v>41845.0</v>
      </c>
      <c r="E774" s="18">
        <f t="shared" si="1"/>
        <v>41845</v>
      </c>
      <c r="F774" s="15" t="s">
        <v>55</v>
      </c>
      <c r="G774" s="15" t="s">
        <v>2361</v>
      </c>
      <c r="H774" s="15" t="s">
        <v>2362</v>
      </c>
      <c r="I774" s="15" t="s">
        <v>128</v>
      </c>
      <c r="J774" s="15" t="s">
        <v>60</v>
      </c>
      <c r="K774" s="15" t="s">
        <v>19</v>
      </c>
      <c r="L774" s="15" t="str">
        <f t="array" ref="L774">_xlfn.XLOOKUP(M774,reference_province_to_city!$A$2:$A$11,reference_province_to_city!$B$2:$B$11)</f>
        <v>Yogyakarta</v>
      </c>
      <c r="M774" s="15" t="s">
        <v>18</v>
      </c>
      <c r="N774" s="15">
        <v>55111.0</v>
      </c>
      <c r="O774" s="15">
        <f t="array" ref="O774">_xlfn.XLOOKUP(M774,reference_postal_code!$B$2:$B$11,reference_postal_code!$A$2:$A$11)</f>
        <v>55111</v>
      </c>
      <c r="P774" s="15" t="s">
        <v>77</v>
      </c>
      <c r="Q774" s="15" t="s">
        <v>2363</v>
      </c>
      <c r="R774" s="15" t="s">
        <v>65</v>
      </c>
      <c r="S774" s="15" t="s">
        <v>93</v>
      </c>
      <c r="T774" s="15" t="s">
        <v>2364</v>
      </c>
      <c r="U774" s="28">
        <v>1488000.0</v>
      </c>
      <c r="V774" s="15">
        <v>5.0</v>
      </c>
      <c r="W774" s="31">
        <v>0.0</v>
      </c>
      <c r="X774" s="28">
        <v>386880.0</v>
      </c>
    </row>
    <row r="775" ht="15.75" customHeight="1">
      <c r="A775" s="15">
        <v>8481.0</v>
      </c>
      <c r="B775" s="15" t="s">
        <v>2365</v>
      </c>
      <c r="C775" s="18">
        <v>41841.0</v>
      </c>
      <c r="D775" s="18"/>
      <c r="E775" s="18">
        <f t="shared" si="1"/>
        <v>41844</v>
      </c>
      <c r="F775" s="15" t="s">
        <v>55</v>
      </c>
      <c r="G775" s="15" t="s">
        <v>1476</v>
      </c>
      <c r="H775" s="15" t="s">
        <v>1477</v>
      </c>
      <c r="I775" s="15" t="s">
        <v>59</v>
      </c>
      <c r="J775" s="15" t="s">
        <v>60</v>
      </c>
      <c r="K775" s="15" t="s">
        <v>10</v>
      </c>
      <c r="L775" s="15" t="str">
        <f t="array" ref="L775">_xlfn.XLOOKUP(M775,reference_province_to_city!$A$2:$A$11,reference_province_to_city!$B$2:$B$11)</f>
        <v>Jakarta</v>
      </c>
      <c r="M775" s="15" t="s">
        <v>7</v>
      </c>
      <c r="N775" s="15">
        <v>10110.0</v>
      </c>
      <c r="O775" s="15">
        <f t="array" ref="O775">_xlfn.XLOOKUP(M775,reference_postal_code!$B$2:$B$11,reference_postal_code!$A$2:$A$11)</f>
        <v>10110</v>
      </c>
      <c r="P775" s="15" t="s">
        <v>117</v>
      </c>
      <c r="Q775" s="15" t="s">
        <v>892</v>
      </c>
      <c r="R775" s="15" t="s">
        <v>110</v>
      </c>
      <c r="S775" s="15" t="s">
        <v>111</v>
      </c>
      <c r="T775" s="15" t="s">
        <v>392</v>
      </c>
      <c r="U775" s="28">
        <v>539700.0</v>
      </c>
      <c r="V775" s="15">
        <v>2.0</v>
      </c>
      <c r="W775" s="31">
        <v>0.0</v>
      </c>
      <c r="X775" s="28">
        <v>151116.0</v>
      </c>
    </row>
    <row r="776" ht="15.75" customHeight="1">
      <c r="A776" s="15">
        <v>8024.0</v>
      </c>
      <c r="B776" s="15" t="s">
        <v>2353</v>
      </c>
      <c r="C776" s="18">
        <v>41841.0</v>
      </c>
      <c r="D776" s="18">
        <v>41845.0</v>
      </c>
      <c r="E776" s="18">
        <f t="shared" si="1"/>
        <v>41845</v>
      </c>
      <c r="F776" s="15" t="s">
        <v>55</v>
      </c>
      <c r="G776" s="15" t="s">
        <v>2354</v>
      </c>
      <c r="H776" s="15" t="s">
        <v>2355</v>
      </c>
      <c r="I776" s="15" t="s">
        <v>128</v>
      </c>
      <c r="J776" s="15" t="s">
        <v>60</v>
      </c>
      <c r="K776" s="15" t="s">
        <v>26</v>
      </c>
      <c r="L776" s="15" t="str">
        <f t="array" ref="L776">_xlfn.XLOOKUP(M776,reference_province_to_city!$A$2:$A$11,reference_province_to_city!$B$2:$B$11)</f>
        <v>Denpasar</v>
      </c>
      <c r="M776" s="15" t="s">
        <v>24</v>
      </c>
      <c r="O776" s="15">
        <f t="array" ref="O776">_xlfn.XLOOKUP(M776,reference_postal_code!$B$2:$B$11,reference_postal_code!$A$2:$A$11)</f>
        <v>80231</v>
      </c>
      <c r="P776" s="15" t="s">
        <v>63</v>
      </c>
      <c r="Q776" s="15" t="s">
        <v>2366</v>
      </c>
      <c r="R776" s="15" t="s">
        <v>106</v>
      </c>
      <c r="S776" s="15" t="s">
        <v>107</v>
      </c>
      <c r="T776" s="15" t="s">
        <v>2367</v>
      </c>
      <c r="U776" s="28">
        <v>9868950.0</v>
      </c>
      <c r="V776" s="15">
        <v>5.0</v>
      </c>
      <c r="W776" s="31">
        <v>0.3</v>
      </c>
      <c r="X776" s="28">
        <v>-1409850.0</v>
      </c>
    </row>
    <row r="777" ht="15.75" customHeight="1">
      <c r="A777" s="15">
        <v>8022.0</v>
      </c>
      <c r="B777" s="15" t="s">
        <v>2353</v>
      </c>
      <c r="C777" s="18">
        <v>41841.0</v>
      </c>
      <c r="D777" s="18">
        <v>41845.0</v>
      </c>
      <c r="E777" s="18">
        <f t="shared" si="1"/>
        <v>41845</v>
      </c>
      <c r="F777" s="15" t="s">
        <v>55</v>
      </c>
      <c r="G777" s="15" t="s">
        <v>2354</v>
      </c>
      <c r="H777" s="15" t="s">
        <v>2355</v>
      </c>
      <c r="I777" s="15" t="s">
        <v>128</v>
      </c>
      <c r="J777" s="15" t="s">
        <v>60</v>
      </c>
      <c r="K777" s="15" t="s">
        <v>26</v>
      </c>
      <c r="L777" s="15" t="str">
        <f t="array" ref="L777">_xlfn.XLOOKUP(M777,reference_province_to_city!$A$2:$A$11,reference_province_to_city!$B$2:$B$11)</f>
        <v>Denpasar</v>
      </c>
      <c r="M777" s="15" t="s">
        <v>24</v>
      </c>
      <c r="N777" s="15">
        <v>80231.0</v>
      </c>
      <c r="O777" s="15">
        <f t="array" ref="O777">_xlfn.XLOOKUP(M777,reference_postal_code!$B$2:$B$11,reference_postal_code!$A$2:$A$11)</f>
        <v>80231</v>
      </c>
      <c r="P777" s="15" t="s">
        <v>63</v>
      </c>
      <c r="Q777" s="15" t="s">
        <v>1598</v>
      </c>
      <c r="R777" s="15" t="s">
        <v>65</v>
      </c>
      <c r="S777" s="15" t="s">
        <v>222</v>
      </c>
      <c r="T777" s="15" t="s">
        <v>1599</v>
      </c>
      <c r="U777" s="28">
        <v>74880.0</v>
      </c>
      <c r="V777" s="15">
        <v>3.0</v>
      </c>
      <c r="W777" s="31">
        <v>0.8</v>
      </c>
      <c r="X777" s="28">
        <v>-194688.0</v>
      </c>
    </row>
    <row r="778" ht="15.75" customHeight="1">
      <c r="A778" s="15">
        <v>1872.0</v>
      </c>
      <c r="B778" s="15" t="s">
        <v>2360</v>
      </c>
      <c r="C778" s="18">
        <v>41841.0</v>
      </c>
      <c r="D778" s="18">
        <v>41845.0</v>
      </c>
      <c r="E778" s="18">
        <f t="shared" si="1"/>
        <v>41845</v>
      </c>
      <c r="F778" s="15" t="s">
        <v>55</v>
      </c>
      <c r="G778" s="15" t="s">
        <v>2361</v>
      </c>
      <c r="H778" s="15" t="s">
        <v>2362</v>
      </c>
      <c r="I778" s="15" t="s">
        <v>128</v>
      </c>
      <c r="J778" s="15" t="s">
        <v>60</v>
      </c>
      <c r="K778" s="15" t="s">
        <v>19</v>
      </c>
      <c r="L778" s="15" t="str">
        <f t="array" ref="L778">_xlfn.XLOOKUP(M778,reference_province_to_city!$A$2:$A$11,reference_province_to_city!$B$2:$B$11)</f>
        <v>Yogyakarta</v>
      </c>
      <c r="M778" s="15" t="s">
        <v>18</v>
      </c>
      <c r="N778" s="15">
        <v>55111.0</v>
      </c>
      <c r="O778" s="15">
        <f t="array" ref="O778">_xlfn.XLOOKUP(M778,reference_postal_code!$B$2:$B$11,reference_postal_code!$A$2:$A$11)</f>
        <v>55111</v>
      </c>
      <c r="P778" s="15" t="s">
        <v>77</v>
      </c>
      <c r="Q778" s="15" t="s">
        <v>2368</v>
      </c>
      <c r="R778" s="15" t="s">
        <v>106</v>
      </c>
      <c r="S778" s="15" t="s">
        <v>107</v>
      </c>
      <c r="T778" s="15" t="s">
        <v>2369</v>
      </c>
      <c r="U778" s="28">
        <v>1.202352E7</v>
      </c>
      <c r="V778" s="15">
        <v>2.0</v>
      </c>
      <c r="W778" s="31">
        <v>0.2</v>
      </c>
      <c r="X778" s="28">
        <v>751470.0</v>
      </c>
    </row>
    <row r="779" ht="15.75" customHeight="1">
      <c r="A779" s="15">
        <v>7167.0</v>
      </c>
      <c r="B779" s="15" t="s">
        <v>2370</v>
      </c>
      <c r="C779" s="18">
        <v>41842.0</v>
      </c>
      <c r="D779" s="18">
        <v>41844.0</v>
      </c>
      <c r="E779" s="18">
        <f t="shared" si="1"/>
        <v>41844</v>
      </c>
      <c r="F779" s="15" t="s">
        <v>114</v>
      </c>
      <c r="G779" s="15" t="s">
        <v>1543</v>
      </c>
      <c r="H779" s="15" t="s">
        <v>1544</v>
      </c>
      <c r="I779" s="15" t="s">
        <v>59</v>
      </c>
      <c r="J779" s="15" t="s">
        <v>60</v>
      </c>
      <c r="K779" s="15" t="s">
        <v>31</v>
      </c>
      <c r="L779" s="15" t="str">
        <f t="array" ref="L779">_xlfn.XLOOKUP(M779,reference_province_to_city!$A$2:$A$11,reference_province_to_city!$B$2:$B$11)</f>
        <v>Balikpapan</v>
      </c>
      <c r="M779" s="15" t="s">
        <v>21</v>
      </c>
      <c r="N779" s="15">
        <v>76114.0</v>
      </c>
      <c r="O779" s="15">
        <f t="array" ref="O779">_xlfn.XLOOKUP(M779,reference_postal_code!$B$2:$B$11,reference_postal_code!$A$2:$A$11)</f>
        <v>76114</v>
      </c>
      <c r="P779" s="15" t="s">
        <v>166</v>
      </c>
      <c r="Q779" s="15" t="s">
        <v>2371</v>
      </c>
      <c r="R779" s="15" t="s">
        <v>65</v>
      </c>
      <c r="S779" s="15" t="s">
        <v>93</v>
      </c>
      <c r="T779" s="15" t="s">
        <v>2372</v>
      </c>
      <c r="U779" s="28">
        <v>172800.0</v>
      </c>
      <c r="V779" s="15">
        <v>4.0</v>
      </c>
      <c r="W779" s="31">
        <v>0.0</v>
      </c>
      <c r="X779" s="28">
        <v>48384.0</v>
      </c>
    </row>
    <row r="780" ht="15.75" customHeight="1">
      <c r="A780" s="15">
        <v>9484.0</v>
      </c>
      <c r="B780" s="15" t="s">
        <v>2373</v>
      </c>
      <c r="C780" s="18">
        <v>41842.0</v>
      </c>
      <c r="D780" s="18">
        <v>41848.0</v>
      </c>
      <c r="E780" s="18">
        <f t="shared" si="1"/>
        <v>41848</v>
      </c>
      <c r="F780" s="15" t="s">
        <v>55</v>
      </c>
      <c r="G780" s="15" t="s">
        <v>2374</v>
      </c>
      <c r="H780" s="15" t="s">
        <v>2375</v>
      </c>
      <c r="I780" s="15" t="s">
        <v>76</v>
      </c>
      <c r="J780" s="15" t="s">
        <v>60</v>
      </c>
      <c r="K780" s="15" t="s">
        <v>26</v>
      </c>
      <c r="L780" s="15" t="str">
        <f t="array" ref="L780">_xlfn.XLOOKUP(M780,reference_province_to_city!$A$2:$A$11,reference_province_to_city!$B$2:$B$11)</f>
        <v>Denpasar</v>
      </c>
      <c r="M780" s="15" t="s">
        <v>24</v>
      </c>
      <c r="N780" s="15">
        <v>80231.0</v>
      </c>
      <c r="O780" s="15">
        <f t="array" ref="O780">_xlfn.XLOOKUP(M780,reference_postal_code!$B$2:$B$11,reference_postal_code!$A$2:$A$11)</f>
        <v>80231</v>
      </c>
      <c r="P780" s="15" t="s">
        <v>63</v>
      </c>
      <c r="Q780" s="15" t="s">
        <v>1072</v>
      </c>
      <c r="R780" s="15" t="s">
        <v>65</v>
      </c>
      <c r="S780" s="15" t="s">
        <v>93</v>
      </c>
      <c r="T780" s="15" t="s">
        <v>1073</v>
      </c>
      <c r="U780" s="28">
        <v>295200.0</v>
      </c>
      <c r="V780" s="15">
        <v>6.0</v>
      </c>
      <c r="W780" s="31">
        <v>0.0</v>
      </c>
      <c r="X780" s="28">
        <v>97416.0</v>
      </c>
    </row>
    <row r="781" ht="15.75" customHeight="1">
      <c r="A781" s="15">
        <v>483.0</v>
      </c>
      <c r="B781" s="15" t="s">
        <v>2376</v>
      </c>
      <c r="C781" s="18">
        <v>41842.0</v>
      </c>
      <c r="D781" s="18">
        <v>41847.0</v>
      </c>
      <c r="E781" s="18">
        <f t="shared" si="1"/>
        <v>41847</v>
      </c>
      <c r="F781" s="15" t="s">
        <v>55</v>
      </c>
      <c r="G781" s="15" t="s">
        <v>2377</v>
      </c>
      <c r="H781" s="15" t="s">
        <v>2378</v>
      </c>
      <c r="I781" s="15" t="s">
        <v>59</v>
      </c>
      <c r="J781" s="15" t="s">
        <v>60</v>
      </c>
      <c r="K781" s="15" t="s">
        <v>14</v>
      </c>
      <c r="L781" s="15" t="str">
        <f t="array" ref="L781">_xlfn.XLOOKUP(M781,reference_province_to_city!$A$2:$A$11,reference_province_to_city!$B$2:$B$11)</f>
        <v>Bandung</v>
      </c>
      <c r="M781" s="15" t="s">
        <v>12</v>
      </c>
      <c r="N781" s="15">
        <v>40111.0</v>
      </c>
      <c r="O781" s="15">
        <f t="array" ref="O781">_xlfn.XLOOKUP(M781,reference_postal_code!$B$2:$B$11,reference_postal_code!$A$2:$A$11)</f>
        <v>40111</v>
      </c>
      <c r="P781" s="15" t="s">
        <v>117</v>
      </c>
      <c r="Q781" s="15" t="s">
        <v>2379</v>
      </c>
      <c r="R781" s="15" t="s">
        <v>65</v>
      </c>
      <c r="S781" s="15" t="s">
        <v>93</v>
      </c>
      <c r="T781" s="15" t="s">
        <v>2380</v>
      </c>
      <c r="U781" s="28">
        <v>89400.0</v>
      </c>
      <c r="V781" s="15">
        <v>2.0</v>
      </c>
      <c r="W781" s="31">
        <v>0.0</v>
      </c>
      <c r="X781" s="28">
        <v>25032.0</v>
      </c>
    </row>
    <row r="782" ht="15.75" customHeight="1">
      <c r="A782" s="15">
        <v>9675.0</v>
      </c>
      <c r="B782" s="15" t="s">
        <v>2381</v>
      </c>
      <c r="C782" s="18">
        <v>41842.0</v>
      </c>
      <c r="D782" s="18"/>
      <c r="E782" s="18">
        <f t="shared" si="1"/>
        <v>41845</v>
      </c>
      <c r="F782" s="15" t="s">
        <v>114</v>
      </c>
      <c r="G782" s="15" t="s">
        <v>2382</v>
      </c>
      <c r="H782" s="15" t="s">
        <v>2383</v>
      </c>
      <c r="I782" s="15" t="s">
        <v>59</v>
      </c>
      <c r="J782" s="15" t="s">
        <v>60</v>
      </c>
      <c r="K782" s="15" t="s">
        <v>29</v>
      </c>
      <c r="L782" s="15" t="str">
        <f t="array" ref="L782">_xlfn.XLOOKUP(M782,reference_province_to_city!$A$2:$A$11,reference_province_to_city!$B$2:$B$11)</f>
        <v>Palembang</v>
      </c>
      <c r="M782" s="15" t="s">
        <v>13</v>
      </c>
      <c r="N782" s="15">
        <v>30111.0</v>
      </c>
      <c r="O782" s="15">
        <f t="array" ref="O782">_xlfn.XLOOKUP(M782,reference_postal_code!$B$2:$B$11,reference_postal_code!$A$2:$A$11)</f>
        <v>30111</v>
      </c>
      <c r="P782" s="15" t="s">
        <v>77</v>
      </c>
      <c r="Q782" s="15" t="s">
        <v>280</v>
      </c>
      <c r="R782" s="15" t="s">
        <v>65</v>
      </c>
      <c r="S782" s="15" t="s">
        <v>87</v>
      </c>
      <c r="T782" s="15" t="s">
        <v>281</v>
      </c>
      <c r="U782" s="28">
        <v>399480.0</v>
      </c>
      <c r="V782" s="15">
        <v>1.0</v>
      </c>
      <c r="W782" s="31">
        <v>0.2</v>
      </c>
      <c r="X782" s="28">
        <v>19974.0</v>
      </c>
    </row>
    <row r="783" ht="15.75" customHeight="1">
      <c r="A783" s="15">
        <v>7170.0</v>
      </c>
      <c r="B783" s="15" t="s">
        <v>2370</v>
      </c>
      <c r="C783" s="18">
        <v>41842.0</v>
      </c>
      <c r="D783" s="18">
        <v>41844.0</v>
      </c>
      <c r="E783" s="18">
        <f t="shared" si="1"/>
        <v>41844</v>
      </c>
      <c r="F783" s="15" t="s">
        <v>114</v>
      </c>
      <c r="G783" s="15" t="s">
        <v>1543</v>
      </c>
      <c r="H783" s="15" t="s">
        <v>1544</v>
      </c>
      <c r="I783" s="15" t="s">
        <v>59</v>
      </c>
      <c r="J783" s="15" t="s">
        <v>60</v>
      </c>
      <c r="K783" s="15" t="s">
        <v>31</v>
      </c>
      <c r="L783" s="15" t="str">
        <f t="array" ref="L783">_xlfn.XLOOKUP(M783,reference_province_to_city!$A$2:$A$11,reference_province_to_city!$B$2:$B$11)</f>
        <v>Balikpapan</v>
      </c>
      <c r="M783" s="15" t="s">
        <v>21</v>
      </c>
      <c r="N783" s="15">
        <v>76114.0</v>
      </c>
      <c r="O783" s="15">
        <f t="array" ref="O783">_xlfn.XLOOKUP(M783,reference_postal_code!$B$2:$B$11,reference_postal_code!$A$2:$A$11)</f>
        <v>76114</v>
      </c>
      <c r="P783" s="15" t="s">
        <v>166</v>
      </c>
      <c r="Q783" s="15" t="s">
        <v>2384</v>
      </c>
      <c r="R783" s="15" t="s">
        <v>106</v>
      </c>
      <c r="S783" s="15" t="s">
        <v>218</v>
      </c>
      <c r="T783" s="15" t="s">
        <v>2385</v>
      </c>
      <c r="U783" s="28">
        <v>2555280.0</v>
      </c>
      <c r="V783" s="15">
        <v>3.0</v>
      </c>
      <c r="W783" s="31">
        <v>0.2</v>
      </c>
      <c r="X783" s="28">
        <v>287469.0</v>
      </c>
    </row>
    <row r="784" ht="15.75" customHeight="1">
      <c r="A784" s="15">
        <v>484.0</v>
      </c>
      <c r="B784" s="15" t="s">
        <v>2376</v>
      </c>
      <c r="C784" s="18">
        <v>41842.0</v>
      </c>
      <c r="D784" s="18">
        <v>41847.0</v>
      </c>
      <c r="E784" s="18">
        <f t="shared" si="1"/>
        <v>41847</v>
      </c>
      <c r="F784" s="15" t="s">
        <v>55</v>
      </c>
      <c r="G784" s="15" t="s">
        <v>2377</v>
      </c>
      <c r="H784" s="15" t="s">
        <v>2378</v>
      </c>
      <c r="I784" s="15" t="s">
        <v>59</v>
      </c>
      <c r="J784" s="15" t="s">
        <v>60</v>
      </c>
      <c r="K784" s="15" t="s">
        <v>14</v>
      </c>
      <c r="L784" s="15" t="str">
        <f t="array" ref="L784">_xlfn.XLOOKUP(M784,reference_province_to_city!$A$2:$A$11,reference_province_to_city!$B$2:$B$11)</f>
        <v>Bandung</v>
      </c>
      <c r="M784" s="15" t="s">
        <v>12</v>
      </c>
      <c r="N784" s="15">
        <v>40111.0</v>
      </c>
      <c r="O784" s="15">
        <f t="array" ref="O784">_xlfn.XLOOKUP(M784,reference_postal_code!$B$2:$B$11,reference_postal_code!$A$2:$A$11)</f>
        <v>40111</v>
      </c>
      <c r="P784" s="15" t="s">
        <v>117</v>
      </c>
      <c r="Q784" s="15" t="s">
        <v>2386</v>
      </c>
      <c r="R784" s="15" t="s">
        <v>110</v>
      </c>
      <c r="S784" s="15" t="s">
        <v>149</v>
      </c>
      <c r="T784" s="15" t="s">
        <v>2387</v>
      </c>
      <c r="U784" s="28">
        <v>2399700.0</v>
      </c>
      <c r="V784" s="15">
        <v>2.0</v>
      </c>
      <c r="W784" s="31">
        <v>0.0</v>
      </c>
      <c r="X784" s="28">
        <v>863892.0</v>
      </c>
    </row>
    <row r="785" ht="15.75" customHeight="1">
      <c r="A785" s="15">
        <v>7169.0</v>
      </c>
      <c r="B785" s="15" t="s">
        <v>2370</v>
      </c>
      <c r="C785" s="18">
        <v>41842.0</v>
      </c>
      <c r="D785" s="18">
        <v>41844.0</v>
      </c>
      <c r="E785" s="18">
        <f t="shared" si="1"/>
        <v>41844</v>
      </c>
      <c r="F785" s="15" t="s">
        <v>114</v>
      </c>
      <c r="G785" s="15" t="s">
        <v>1543</v>
      </c>
      <c r="H785" s="15" t="s">
        <v>1544</v>
      </c>
      <c r="I785" s="15" t="s">
        <v>59</v>
      </c>
      <c r="J785" s="15" t="s">
        <v>60</v>
      </c>
      <c r="K785" s="15" t="s">
        <v>31</v>
      </c>
      <c r="L785" s="15" t="str">
        <f t="array" ref="L785">_xlfn.XLOOKUP(M785,reference_province_to_city!$A$2:$A$11,reference_province_to_city!$B$2:$B$11)</f>
        <v>Balikpapan</v>
      </c>
      <c r="M785" s="15" t="s">
        <v>21</v>
      </c>
      <c r="N785" s="15">
        <v>76114.0</v>
      </c>
      <c r="O785" s="15">
        <f t="array" ref="O785">_xlfn.XLOOKUP(M785,reference_postal_code!$B$2:$B$11,reference_postal_code!$A$2:$A$11)</f>
        <v>76114</v>
      </c>
      <c r="P785" s="15" t="s">
        <v>166</v>
      </c>
      <c r="Q785" s="15" t="s">
        <v>2388</v>
      </c>
      <c r="R785" s="15" t="s">
        <v>65</v>
      </c>
      <c r="S785" s="15" t="s">
        <v>87</v>
      </c>
      <c r="T785" s="15" t="s">
        <v>2389</v>
      </c>
      <c r="U785" s="28">
        <v>3547500.0</v>
      </c>
      <c r="V785" s="15">
        <v>10.0</v>
      </c>
      <c r="W785" s="31">
        <v>0.0</v>
      </c>
      <c r="X785" s="28">
        <v>1028775.0</v>
      </c>
    </row>
    <row r="786" ht="15.75" customHeight="1">
      <c r="A786" s="15">
        <v>7168.0</v>
      </c>
      <c r="B786" s="15" t="s">
        <v>2370</v>
      </c>
      <c r="C786" s="18">
        <v>41842.0</v>
      </c>
      <c r="D786" s="18">
        <v>41844.0</v>
      </c>
      <c r="E786" s="18">
        <f t="shared" si="1"/>
        <v>41844</v>
      </c>
      <c r="F786" s="15" t="s">
        <v>114</v>
      </c>
      <c r="G786" s="15" t="s">
        <v>1543</v>
      </c>
      <c r="H786" s="15" t="s">
        <v>1544</v>
      </c>
      <c r="I786" s="15" t="s">
        <v>59</v>
      </c>
      <c r="J786" s="15" t="s">
        <v>60</v>
      </c>
      <c r="K786" s="15" t="s">
        <v>31</v>
      </c>
      <c r="L786" s="15" t="str">
        <f t="array" ref="L786">_xlfn.XLOOKUP(M786,reference_province_to_city!$A$2:$A$11,reference_province_to_city!$B$2:$B$11)</f>
        <v>Balikpapan</v>
      </c>
      <c r="M786" s="15" t="s">
        <v>21</v>
      </c>
      <c r="N786" s="15">
        <v>76114.0</v>
      </c>
      <c r="O786" s="15">
        <f t="array" ref="O786">_xlfn.XLOOKUP(M786,reference_postal_code!$B$2:$B$11,reference_postal_code!$A$2:$A$11)</f>
        <v>76114</v>
      </c>
      <c r="P786" s="15" t="s">
        <v>166</v>
      </c>
      <c r="Q786" s="15" t="s">
        <v>2178</v>
      </c>
      <c r="R786" s="15" t="s">
        <v>106</v>
      </c>
      <c r="S786" s="15" t="s">
        <v>107</v>
      </c>
      <c r="T786" s="15" t="s">
        <v>2179</v>
      </c>
      <c r="U786" s="28">
        <v>1.07658E7</v>
      </c>
      <c r="V786" s="15">
        <v>3.0</v>
      </c>
      <c r="W786" s="31">
        <v>0.2</v>
      </c>
      <c r="X786" s="28">
        <v>1076580.0</v>
      </c>
    </row>
    <row r="787" ht="15.75" customHeight="1">
      <c r="A787" s="15">
        <v>374.0</v>
      </c>
      <c r="B787" s="15" t="s">
        <v>2390</v>
      </c>
      <c r="C787" s="18">
        <v>41843.0</v>
      </c>
      <c r="D787" s="18">
        <v>41847.0</v>
      </c>
      <c r="E787" s="18">
        <f t="shared" si="1"/>
        <v>41847</v>
      </c>
      <c r="F787" s="15" t="s">
        <v>55</v>
      </c>
      <c r="G787" s="15" t="s">
        <v>2391</v>
      </c>
      <c r="H787" s="15" t="s">
        <v>2392</v>
      </c>
      <c r="I787" s="15" t="s">
        <v>59</v>
      </c>
      <c r="J787" s="15" t="s">
        <v>60</v>
      </c>
      <c r="K787" s="15" t="s">
        <v>14</v>
      </c>
      <c r="L787" s="15" t="str">
        <f t="array" ref="L787">_xlfn.XLOOKUP(M787,reference_province_to_city!$A$2:$A$11,reference_province_to_city!$B$2:$B$11)</f>
        <v>Bandung</v>
      </c>
      <c r="M787" s="15" t="s">
        <v>12</v>
      </c>
      <c r="N787" s="15">
        <v>40111.0</v>
      </c>
      <c r="O787" s="15">
        <f t="array" ref="O787">_xlfn.XLOOKUP(M787,reference_postal_code!$B$2:$B$11,reference_postal_code!$A$2:$A$11)</f>
        <v>40111</v>
      </c>
      <c r="P787" s="15" t="s">
        <v>117</v>
      </c>
      <c r="Q787" s="15" t="s">
        <v>2161</v>
      </c>
      <c r="R787" s="15" t="s">
        <v>110</v>
      </c>
      <c r="S787" s="15" t="s">
        <v>149</v>
      </c>
      <c r="T787" s="15" t="s">
        <v>2162</v>
      </c>
      <c r="U787" s="28">
        <v>1.535904E7</v>
      </c>
      <c r="V787" s="15">
        <v>8.0</v>
      </c>
      <c r="W787" s="31">
        <v>0.2</v>
      </c>
      <c r="X787" s="28">
        <v>2687832.0</v>
      </c>
    </row>
    <row r="788" ht="15.75" customHeight="1">
      <c r="A788" s="15">
        <v>375.0</v>
      </c>
      <c r="B788" s="15" t="s">
        <v>2390</v>
      </c>
      <c r="C788" s="18">
        <v>41843.0</v>
      </c>
      <c r="D788" s="18">
        <v>41847.0</v>
      </c>
      <c r="E788" s="18">
        <f t="shared" si="1"/>
        <v>41847</v>
      </c>
      <c r="F788" s="15" t="s">
        <v>55</v>
      </c>
      <c r="G788" s="15" t="s">
        <v>2391</v>
      </c>
      <c r="H788" s="15" t="s">
        <v>2392</v>
      </c>
      <c r="I788" s="15" t="s">
        <v>59</v>
      </c>
      <c r="J788" s="15" t="s">
        <v>60</v>
      </c>
      <c r="K788" s="15" t="s">
        <v>14</v>
      </c>
      <c r="L788" s="15" t="str">
        <f t="array" ref="L788">_xlfn.XLOOKUP(M788,reference_province_to_city!$A$2:$A$11,reference_province_to_city!$B$2:$B$11)</f>
        <v>Bandung</v>
      </c>
      <c r="M788" s="15" t="s">
        <v>12</v>
      </c>
      <c r="O788" s="15">
        <f t="array" ref="O788">_xlfn.XLOOKUP(M788,reference_postal_code!$B$2:$B$11,reference_postal_code!$A$2:$A$11)</f>
        <v>40111</v>
      </c>
      <c r="P788" s="15" t="s">
        <v>117</v>
      </c>
      <c r="Q788" s="15" t="s">
        <v>2393</v>
      </c>
      <c r="R788" s="15" t="s">
        <v>65</v>
      </c>
      <c r="S788" s="15" t="s">
        <v>93</v>
      </c>
      <c r="T788" s="15" t="s">
        <v>2394</v>
      </c>
      <c r="U788" s="28">
        <v>138600.0</v>
      </c>
      <c r="V788" s="15">
        <v>1.0</v>
      </c>
      <c r="W788" s="31">
        <v>0.2</v>
      </c>
      <c r="X788" s="28">
        <v>13860.0</v>
      </c>
    </row>
    <row r="789" ht="15.75" customHeight="1">
      <c r="A789" s="15">
        <v>7411.0</v>
      </c>
      <c r="B789" s="15" t="s">
        <v>2395</v>
      </c>
      <c r="C789" s="18">
        <v>41843.0</v>
      </c>
      <c r="D789" s="18">
        <v>41844.0</v>
      </c>
      <c r="E789" s="18">
        <f t="shared" si="1"/>
        <v>41844</v>
      </c>
      <c r="F789" s="15" t="s">
        <v>125</v>
      </c>
      <c r="G789" s="15" t="s">
        <v>1552</v>
      </c>
      <c r="H789" s="15" t="s">
        <v>1553</v>
      </c>
      <c r="I789" s="15" t="s">
        <v>59</v>
      </c>
      <c r="J789" s="15" t="s">
        <v>60</v>
      </c>
      <c r="K789" s="15" t="s">
        <v>31</v>
      </c>
      <c r="L789" s="15" t="str">
        <f t="array" ref="L789">_xlfn.XLOOKUP(M789,reference_province_to_city!$A$2:$A$11,reference_province_to_city!$B$2:$B$11)</f>
        <v>Balikpapan</v>
      </c>
      <c r="M789" s="15" t="s">
        <v>21</v>
      </c>
      <c r="N789" s="15">
        <v>76114.0</v>
      </c>
      <c r="O789" s="15">
        <f t="array" ref="O789">_xlfn.XLOOKUP(M789,reference_postal_code!$B$2:$B$11,reference_postal_code!$A$2:$A$11)</f>
        <v>76114</v>
      </c>
      <c r="P789" s="15" t="s">
        <v>166</v>
      </c>
      <c r="Q789" s="15" t="s">
        <v>2396</v>
      </c>
      <c r="R789" s="15" t="s">
        <v>110</v>
      </c>
      <c r="S789" s="15" t="s">
        <v>149</v>
      </c>
      <c r="T789" s="15" t="s">
        <v>2397</v>
      </c>
      <c r="U789" s="28">
        <v>1499700.0</v>
      </c>
      <c r="V789" s="15">
        <v>2.0</v>
      </c>
      <c r="W789" s="31">
        <v>0.0</v>
      </c>
      <c r="X789" s="28">
        <v>119976.0</v>
      </c>
    </row>
    <row r="790" ht="15.75" customHeight="1">
      <c r="A790" s="15">
        <v>9424.0</v>
      </c>
      <c r="B790" s="15" t="s">
        <v>2398</v>
      </c>
      <c r="C790" s="18">
        <v>41843.0</v>
      </c>
      <c r="D790" s="18">
        <v>41847.0</v>
      </c>
      <c r="E790" s="18">
        <f t="shared" si="1"/>
        <v>41847</v>
      </c>
      <c r="F790" s="15" t="s">
        <v>55</v>
      </c>
      <c r="G790" s="15" t="s">
        <v>2399</v>
      </c>
      <c r="H790" s="15" t="s">
        <v>2400</v>
      </c>
      <c r="I790" s="15" t="s">
        <v>128</v>
      </c>
      <c r="J790" s="15" t="s">
        <v>60</v>
      </c>
      <c r="K790" s="15" t="s">
        <v>33</v>
      </c>
      <c r="L790" s="15" t="str">
        <f t="array" ref="L790">_xlfn.XLOOKUP(M790,reference_province_to_city!$A$2:$A$11,reference_province_to_city!$B$2:$B$11)</f>
        <v>Makassar</v>
      </c>
      <c r="M790" s="15" t="s">
        <v>25</v>
      </c>
      <c r="N790" s="15">
        <v>90111.0</v>
      </c>
      <c r="O790" s="15">
        <f t="array" ref="O790">_xlfn.XLOOKUP(M790,reference_postal_code!$B$2:$B$11,reference_postal_code!$A$2:$A$11)</f>
        <v>90111</v>
      </c>
      <c r="P790" s="15" t="s">
        <v>63</v>
      </c>
      <c r="Q790" s="15" t="s">
        <v>1307</v>
      </c>
      <c r="R790" s="15" t="s">
        <v>110</v>
      </c>
      <c r="S790" s="15" t="s">
        <v>111</v>
      </c>
      <c r="T790" s="15" t="s">
        <v>1308</v>
      </c>
      <c r="U790" s="28">
        <v>4535640.0</v>
      </c>
      <c r="V790" s="15">
        <v>3.0</v>
      </c>
      <c r="W790" s="31">
        <v>0.2</v>
      </c>
      <c r="X790" s="28">
        <v>566955.0</v>
      </c>
    </row>
    <row r="791" ht="15.75" customHeight="1">
      <c r="A791" s="15">
        <v>9425.0</v>
      </c>
      <c r="B791" s="15" t="s">
        <v>2398</v>
      </c>
      <c r="C791" s="18">
        <v>41843.0</v>
      </c>
      <c r="D791" s="18">
        <v>41847.0</v>
      </c>
      <c r="E791" s="18">
        <f t="shared" si="1"/>
        <v>41847</v>
      </c>
      <c r="F791" s="15" t="s">
        <v>55</v>
      </c>
      <c r="G791" s="15" t="s">
        <v>2399</v>
      </c>
      <c r="H791" s="15" t="s">
        <v>2400</v>
      </c>
      <c r="I791" s="15" t="s">
        <v>128</v>
      </c>
      <c r="J791" s="15" t="s">
        <v>60</v>
      </c>
      <c r="K791" s="15" t="s">
        <v>33</v>
      </c>
      <c r="L791" s="15" t="str">
        <f t="array" ref="L791">_xlfn.XLOOKUP(M791,reference_province_to_city!$A$2:$A$11,reference_province_to_city!$B$2:$B$11)</f>
        <v>Makassar</v>
      </c>
      <c r="M791" s="15" t="s">
        <v>25</v>
      </c>
      <c r="N791" s="15">
        <v>90111.0</v>
      </c>
      <c r="O791" s="15">
        <f t="array" ref="O791">_xlfn.XLOOKUP(M791,reference_postal_code!$B$2:$B$11,reference_postal_code!$A$2:$A$11)</f>
        <v>90111</v>
      </c>
      <c r="P791" s="15" t="s">
        <v>63</v>
      </c>
      <c r="Q791" s="15" t="s">
        <v>2401</v>
      </c>
      <c r="R791" s="15" t="s">
        <v>110</v>
      </c>
      <c r="S791" s="15" t="s">
        <v>149</v>
      </c>
      <c r="T791" s="15" t="s">
        <v>2402</v>
      </c>
      <c r="U791" s="28">
        <v>675000.0</v>
      </c>
      <c r="V791" s="15">
        <v>3.0</v>
      </c>
      <c r="W791" s="31">
        <v>0.0</v>
      </c>
      <c r="X791" s="28">
        <v>74250.0</v>
      </c>
    </row>
    <row r="792" ht="15.75" customHeight="1">
      <c r="A792" s="15">
        <v>9423.0</v>
      </c>
      <c r="B792" s="15" t="s">
        <v>2398</v>
      </c>
      <c r="C792" s="18">
        <v>41843.0</v>
      </c>
      <c r="D792" s="18">
        <v>41847.0</v>
      </c>
      <c r="E792" s="18">
        <f t="shared" si="1"/>
        <v>41847</v>
      </c>
      <c r="F792" s="15" t="s">
        <v>55</v>
      </c>
      <c r="G792" s="15" t="s">
        <v>2399</v>
      </c>
      <c r="H792" s="15" t="s">
        <v>2400</v>
      </c>
      <c r="I792" s="15" t="s">
        <v>128</v>
      </c>
      <c r="J792" s="15" t="s">
        <v>60</v>
      </c>
      <c r="K792" s="15" t="s">
        <v>33</v>
      </c>
      <c r="L792" s="15" t="str">
        <f t="array" ref="L792">_xlfn.XLOOKUP(M792,reference_province_to_city!$A$2:$A$11,reference_province_to_city!$B$2:$B$11)</f>
        <v>Makassar</v>
      </c>
      <c r="M792" s="15" t="s">
        <v>25</v>
      </c>
      <c r="N792" s="15">
        <v>90111.0</v>
      </c>
      <c r="O792" s="15">
        <f t="array" ref="O792">_xlfn.XLOOKUP(M792,reference_postal_code!$B$2:$B$11,reference_postal_code!$A$2:$A$11)</f>
        <v>90111</v>
      </c>
      <c r="P792" s="15" t="s">
        <v>63</v>
      </c>
      <c r="Q792" s="15" t="s">
        <v>2403</v>
      </c>
      <c r="R792" s="15" t="s">
        <v>65</v>
      </c>
      <c r="S792" s="15" t="s">
        <v>226</v>
      </c>
      <c r="T792" s="15" t="s">
        <v>2404</v>
      </c>
      <c r="U792" s="28">
        <v>610500.0</v>
      </c>
      <c r="V792" s="15">
        <v>5.0</v>
      </c>
      <c r="W792" s="31">
        <v>0.0</v>
      </c>
      <c r="X792" s="28">
        <v>177045.0</v>
      </c>
    </row>
    <row r="793" ht="15.75" customHeight="1">
      <c r="A793" s="15">
        <v>376.0</v>
      </c>
      <c r="B793" s="15" t="s">
        <v>2390</v>
      </c>
      <c r="C793" s="18">
        <v>41843.0</v>
      </c>
      <c r="D793" s="18">
        <v>41847.0</v>
      </c>
      <c r="E793" s="18">
        <f t="shared" si="1"/>
        <v>41847</v>
      </c>
      <c r="F793" s="15" t="s">
        <v>55</v>
      </c>
      <c r="G793" s="15" t="s">
        <v>2391</v>
      </c>
      <c r="H793" s="15" t="s">
        <v>2392</v>
      </c>
      <c r="I793" s="15" t="s">
        <v>59</v>
      </c>
      <c r="J793" s="15" t="s">
        <v>60</v>
      </c>
      <c r="K793" s="15" t="s">
        <v>14</v>
      </c>
      <c r="L793" s="15" t="str">
        <f t="array" ref="L793">_xlfn.XLOOKUP(M793,reference_province_to_city!$A$2:$A$11,reference_province_to_city!$B$2:$B$11)</f>
        <v>Bandung</v>
      </c>
      <c r="M793" s="15" t="s">
        <v>12</v>
      </c>
      <c r="N793" s="15">
        <v>40111.0</v>
      </c>
      <c r="O793" s="15">
        <f t="array" ref="O793">_xlfn.XLOOKUP(M793,reference_postal_code!$B$2:$B$11,reference_postal_code!$A$2:$A$11)</f>
        <v>40111</v>
      </c>
      <c r="P793" s="15" t="s">
        <v>117</v>
      </c>
      <c r="Q793" s="15" t="s">
        <v>2405</v>
      </c>
      <c r="R793" s="15" t="s">
        <v>110</v>
      </c>
      <c r="S793" s="15" t="s">
        <v>149</v>
      </c>
      <c r="T793" s="15" t="s">
        <v>2406</v>
      </c>
      <c r="U793" s="28">
        <v>7185600.0</v>
      </c>
      <c r="V793" s="15">
        <v>10.0</v>
      </c>
      <c r="W793" s="31">
        <v>0.2</v>
      </c>
      <c r="X793" s="28">
        <v>-449100.0</v>
      </c>
    </row>
    <row r="794" ht="15.75" customHeight="1">
      <c r="A794" s="15">
        <v>9422.0</v>
      </c>
      <c r="B794" s="15" t="s">
        <v>2398</v>
      </c>
      <c r="C794" s="18">
        <v>41843.0</v>
      </c>
      <c r="D794" s="18">
        <v>41847.0</v>
      </c>
      <c r="E794" s="18">
        <f t="shared" si="1"/>
        <v>41847</v>
      </c>
      <c r="F794" s="15" t="s">
        <v>55</v>
      </c>
      <c r="G794" s="15" t="s">
        <v>2399</v>
      </c>
      <c r="H794" s="15" t="s">
        <v>2400</v>
      </c>
      <c r="I794" s="15" t="s">
        <v>128</v>
      </c>
      <c r="J794" s="15" t="s">
        <v>60</v>
      </c>
      <c r="K794" s="15" t="s">
        <v>33</v>
      </c>
      <c r="L794" s="15" t="str">
        <f t="array" ref="L794">_xlfn.XLOOKUP(M794,reference_province_to_city!$A$2:$A$11,reference_province_to_city!$B$2:$B$11)</f>
        <v>Makassar</v>
      </c>
      <c r="M794" s="15" t="s">
        <v>25</v>
      </c>
      <c r="N794" s="15">
        <v>90111.0</v>
      </c>
      <c r="O794" s="15">
        <f t="array" ref="O794">_xlfn.XLOOKUP(M794,reference_postal_code!$B$2:$B$11,reference_postal_code!$A$2:$A$11)</f>
        <v>90111</v>
      </c>
      <c r="P794" s="15" t="s">
        <v>63</v>
      </c>
      <c r="Q794" s="15" t="s">
        <v>1696</v>
      </c>
      <c r="R794" s="15" t="s">
        <v>110</v>
      </c>
      <c r="S794" s="15" t="s">
        <v>111</v>
      </c>
      <c r="T794" s="15" t="s">
        <v>1697</v>
      </c>
      <c r="U794" s="28">
        <v>9071280.0</v>
      </c>
      <c r="V794" s="15">
        <v>6.0</v>
      </c>
      <c r="W794" s="31">
        <v>0.2</v>
      </c>
      <c r="X794" s="28">
        <v>907128.0</v>
      </c>
    </row>
    <row r="795" ht="15.75" customHeight="1">
      <c r="A795" s="15">
        <v>373.0</v>
      </c>
      <c r="B795" s="15" t="s">
        <v>2390</v>
      </c>
      <c r="C795" s="18">
        <v>41843.0</v>
      </c>
      <c r="D795" s="18">
        <v>41847.0</v>
      </c>
      <c r="E795" s="18">
        <f t="shared" si="1"/>
        <v>41847</v>
      </c>
      <c r="F795" s="15" t="s">
        <v>55</v>
      </c>
      <c r="G795" s="15" t="s">
        <v>2391</v>
      </c>
      <c r="H795" s="15" t="s">
        <v>2392</v>
      </c>
      <c r="I795" s="15" t="s">
        <v>59</v>
      </c>
      <c r="J795" s="15" t="s">
        <v>60</v>
      </c>
      <c r="K795" s="15" t="s">
        <v>14</v>
      </c>
      <c r="L795" s="15" t="str">
        <f t="array" ref="L795">_xlfn.XLOOKUP(M795,reference_province_to_city!$A$2:$A$11,reference_province_to_city!$B$2:$B$11)</f>
        <v>Bandung</v>
      </c>
      <c r="M795" s="15" t="s">
        <v>12</v>
      </c>
      <c r="N795" s="15">
        <v>40111.0</v>
      </c>
      <c r="O795" s="15">
        <f t="array" ref="O795">_xlfn.XLOOKUP(M795,reference_postal_code!$B$2:$B$11,reference_postal_code!$A$2:$A$11)</f>
        <v>40111</v>
      </c>
      <c r="P795" s="15" t="s">
        <v>117</v>
      </c>
      <c r="Q795" s="15" t="s">
        <v>2330</v>
      </c>
      <c r="R795" s="15" t="s">
        <v>65</v>
      </c>
      <c r="S795" s="15" t="s">
        <v>83</v>
      </c>
      <c r="T795" s="15" t="s">
        <v>2331</v>
      </c>
      <c r="U795" s="28">
        <v>122400.0</v>
      </c>
      <c r="V795" s="15">
        <v>5.0</v>
      </c>
      <c r="W795" s="31">
        <v>0.7</v>
      </c>
      <c r="X795" s="28">
        <v>-85680.0</v>
      </c>
    </row>
    <row r="796" ht="15.75" customHeight="1">
      <c r="A796" s="15">
        <v>2507.0</v>
      </c>
      <c r="B796" s="15" t="s">
        <v>2407</v>
      </c>
      <c r="C796" s="18">
        <v>41845.0</v>
      </c>
      <c r="D796" s="18">
        <v>41847.0</v>
      </c>
      <c r="E796" s="18">
        <f t="shared" si="1"/>
        <v>41847</v>
      </c>
      <c r="F796" s="15" t="s">
        <v>114</v>
      </c>
      <c r="G796" s="15" t="s">
        <v>2408</v>
      </c>
      <c r="H796" s="15" t="s">
        <v>2409</v>
      </c>
      <c r="I796" s="15" t="s">
        <v>59</v>
      </c>
      <c r="J796" s="15" t="s">
        <v>60</v>
      </c>
      <c r="K796" s="15" t="s">
        <v>26</v>
      </c>
      <c r="L796" s="15" t="str">
        <f t="array" ref="L796">_xlfn.XLOOKUP(M796,reference_province_to_city!$A$2:$A$11,reference_province_to_city!$B$2:$B$11)</f>
        <v>Denpasar</v>
      </c>
      <c r="M796" s="15" t="s">
        <v>24</v>
      </c>
      <c r="N796" s="15">
        <v>80231.0</v>
      </c>
      <c r="O796" s="15">
        <f t="array" ref="O796">_xlfn.XLOOKUP(M796,reference_postal_code!$B$2:$B$11,reference_postal_code!$A$2:$A$11)</f>
        <v>80231</v>
      </c>
      <c r="P796" s="15" t="s">
        <v>63</v>
      </c>
      <c r="Q796" s="15" t="s">
        <v>2410</v>
      </c>
      <c r="R796" s="15" t="s">
        <v>106</v>
      </c>
      <c r="S796" s="15" t="s">
        <v>139</v>
      </c>
      <c r="T796" s="15" t="s">
        <v>2411</v>
      </c>
      <c r="U796" s="28">
        <v>1168800.0</v>
      </c>
      <c r="V796" s="15">
        <v>8.0</v>
      </c>
      <c r="W796" s="31">
        <v>0.0</v>
      </c>
      <c r="X796" s="28">
        <v>514272.0</v>
      </c>
    </row>
    <row r="797" ht="15.75" customHeight="1">
      <c r="A797" s="15">
        <v>3647.0</v>
      </c>
      <c r="B797" s="15" t="s">
        <v>2412</v>
      </c>
      <c r="C797" s="18">
        <v>41845.0</v>
      </c>
      <c r="D797" s="18"/>
      <c r="E797" s="18">
        <f t="shared" si="1"/>
        <v>41848</v>
      </c>
      <c r="F797" s="15" t="s">
        <v>114</v>
      </c>
      <c r="G797" s="15" t="s">
        <v>517</v>
      </c>
      <c r="H797" s="15" t="s">
        <v>518</v>
      </c>
      <c r="I797" s="15" t="s">
        <v>76</v>
      </c>
      <c r="J797" s="15" t="s">
        <v>60</v>
      </c>
      <c r="K797" s="15" t="s">
        <v>19</v>
      </c>
      <c r="L797" s="15" t="str">
        <f t="array" ref="L797">_xlfn.XLOOKUP(M797,reference_province_to_city!$A$2:$A$11,reference_province_to_city!$B$2:$B$11)</f>
        <v>Yogyakarta</v>
      </c>
      <c r="M797" s="15" t="s">
        <v>18</v>
      </c>
      <c r="N797" s="15">
        <v>55111.0</v>
      </c>
      <c r="O797" s="15">
        <f t="array" ref="O797">_xlfn.XLOOKUP(M797,reference_postal_code!$B$2:$B$11,reference_postal_code!$A$2:$A$11)</f>
        <v>55111</v>
      </c>
      <c r="P797" s="15" t="s">
        <v>77</v>
      </c>
      <c r="Q797" s="15" t="s">
        <v>740</v>
      </c>
      <c r="R797" s="15" t="s">
        <v>65</v>
      </c>
      <c r="S797" s="15" t="s">
        <v>66</v>
      </c>
      <c r="T797" s="15" t="s">
        <v>741</v>
      </c>
      <c r="U797" s="28">
        <v>97200.0</v>
      </c>
      <c r="V797" s="15">
        <v>1.0</v>
      </c>
      <c r="W797" s="31">
        <v>0.0</v>
      </c>
      <c r="X797" s="28">
        <v>47628.0</v>
      </c>
    </row>
    <row r="798" ht="15.75" customHeight="1">
      <c r="A798" s="15">
        <v>3648.0</v>
      </c>
      <c r="B798" s="15" t="s">
        <v>2412</v>
      </c>
      <c r="C798" s="18">
        <v>41845.0</v>
      </c>
      <c r="D798" s="18">
        <v>41847.0</v>
      </c>
      <c r="E798" s="18">
        <f t="shared" si="1"/>
        <v>41847</v>
      </c>
      <c r="F798" s="15" t="s">
        <v>114</v>
      </c>
      <c r="G798" s="15" t="s">
        <v>517</v>
      </c>
      <c r="H798" s="15" t="s">
        <v>518</v>
      </c>
      <c r="I798" s="15" t="s">
        <v>76</v>
      </c>
      <c r="J798" s="15" t="s">
        <v>60</v>
      </c>
      <c r="L798" s="15" t="str">
        <f t="array" ref="L798">_xlfn.XLOOKUP(M798,reference_province_to_city!$A$2:$A$11,reference_province_to_city!$B$2:$B$11)</f>
        <v>Yogyakarta</v>
      </c>
      <c r="M798" s="15" t="s">
        <v>18</v>
      </c>
      <c r="N798" s="15">
        <v>55111.0</v>
      </c>
      <c r="O798" s="15">
        <f t="array" ref="O798">_xlfn.XLOOKUP(M798,reference_postal_code!$B$2:$B$11,reference_postal_code!$A$2:$A$11)</f>
        <v>55111</v>
      </c>
      <c r="P798" s="15" t="s">
        <v>77</v>
      </c>
      <c r="Q798" s="15" t="s">
        <v>2049</v>
      </c>
      <c r="R798" s="15" t="s">
        <v>65</v>
      </c>
      <c r="S798" s="15" t="s">
        <v>226</v>
      </c>
      <c r="T798" s="15" t="s">
        <v>2050</v>
      </c>
      <c r="U798" s="28">
        <v>232800.0</v>
      </c>
      <c r="V798" s="15">
        <v>4.0</v>
      </c>
      <c r="W798" s="31">
        <v>0.0</v>
      </c>
      <c r="X798" s="28">
        <v>67512.0</v>
      </c>
    </row>
    <row r="799" ht="15.75" customHeight="1">
      <c r="A799" s="15">
        <v>2505.0</v>
      </c>
      <c r="B799" s="15" t="s">
        <v>2407</v>
      </c>
      <c r="C799" s="18">
        <v>41845.0</v>
      </c>
      <c r="D799" s="18">
        <v>41847.0</v>
      </c>
      <c r="E799" s="18">
        <f t="shared" si="1"/>
        <v>41847</v>
      </c>
      <c r="F799" s="15" t="s">
        <v>114</v>
      </c>
      <c r="G799" s="15" t="s">
        <v>2408</v>
      </c>
      <c r="H799" s="15" t="s">
        <v>2409</v>
      </c>
      <c r="I799" s="15" t="s">
        <v>59</v>
      </c>
      <c r="J799" s="15" t="s">
        <v>60</v>
      </c>
      <c r="K799" s="15" t="s">
        <v>26</v>
      </c>
      <c r="L799" s="15" t="str">
        <f t="array" ref="L799">_xlfn.XLOOKUP(M799,reference_province_to_city!$A$2:$A$11,reference_province_to_city!$B$2:$B$11)</f>
        <v>Denpasar</v>
      </c>
      <c r="M799" s="15" t="s">
        <v>24</v>
      </c>
      <c r="N799" s="15">
        <v>80231.0</v>
      </c>
      <c r="O799" s="15">
        <f t="array" ref="O799">_xlfn.XLOOKUP(M799,reference_postal_code!$B$2:$B$11,reference_postal_code!$A$2:$A$11)</f>
        <v>80231</v>
      </c>
      <c r="P799" s="15" t="s">
        <v>63</v>
      </c>
      <c r="Q799" s="15" t="s">
        <v>2413</v>
      </c>
      <c r="R799" s="15" t="s">
        <v>65</v>
      </c>
      <c r="S799" s="15" t="s">
        <v>87</v>
      </c>
      <c r="T799" s="15" t="s">
        <v>2414</v>
      </c>
      <c r="U799" s="28">
        <v>805800.0</v>
      </c>
      <c r="V799" s="15">
        <v>4.0</v>
      </c>
      <c r="W799" s="31">
        <v>0.0</v>
      </c>
      <c r="X799" s="28">
        <v>225624.0</v>
      </c>
    </row>
    <row r="800" ht="15.75" customHeight="1">
      <c r="A800" s="15">
        <v>2506.0</v>
      </c>
      <c r="B800" s="15" t="s">
        <v>2407</v>
      </c>
      <c r="C800" s="18">
        <v>41845.0</v>
      </c>
      <c r="D800" s="18">
        <v>41847.0</v>
      </c>
      <c r="E800" s="18">
        <f t="shared" si="1"/>
        <v>41847</v>
      </c>
      <c r="F800" s="15" t="s">
        <v>114</v>
      </c>
      <c r="G800" s="15" t="s">
        <v>2408</v>
      </c>
      <c r="H800" s="15" t="s">
        <v>2409</v>
      </c>
      <c r="I800" s="15" t="s">
        <v>59</v>
      </c>
      <c r="J800" s="15" t="s">
        <v>60</v>
      </c>
      <c r="L800" s="15" t="str">
        <f t="array" ref="L800">_xlfn.XLOOKUP(M800,reference_province_to_city!$A$2:$A$11,reference_province_to_city!$B$2:$B$11)</f>
        <v>Denpasar</v>
      </c>
      <c r="M800" s="15" t="s">
        <v>24</v>
      </c>
      <c r="N800" s="15">
        <v>80231.0</v>
      </c>
      <c r="O800" s="15">
        <f t="array" ref="O800">_xlfn.XLOOKUP(M800,reference_postal_code!$B$2:$B$11,reference_postal_code!$A$2:$A$11)</f>
        <v>80231</v>
      </c>
      <c r="P800" s="15" t="s">
        <v>63</v>
      </c>
      <c r="Q800" s="15" t="s">
        <v>2415</v>
      </c>
      <c r="R800" s="15" t="s">
        <v>65</v>
      </c>
      <c r="S800" s="15" t="s">
        <v>226</v>
      </c>
      <c r="T800" s="15" t="s">
        <v>2416</v>
      </c>
      <c r="U800" s="28">
        <v>1.2281475E8</v>
      </c>
      <c r="V800" s="15">
        <v>5.0</v>
      </c>
      <c r="W800" s="31">
        <v>0.0</v>
      </c>
      <c r="X800" s="28">
        <v>4912590.0</v>
      </c>
    </row>
    <row r="801" ht="15.75" customHeight="1">
      <c r="A801" s="15">
        <v>6423.0</v>
      </c>
      <c r="B801" s="15" t="s">
        <v>2417</v>
      </c>
      <c r="C801" s="18">
        <v>41846.0</v>
      </c>
      <c r="D801" s="18">
        <v>41852.0</v>
      </c>
      <c r="E801" s="18">
        <f t="shared" si="1"/>
        <v>41852</v>
      </c>
      <c r="F801" s="15" t="s">
        <v>55</v>
      </c>
      <c r="G801" s="15" t="s">
        <v>126</v>
      </c>
      <c r="H801" s="15" t="s">
        <v>127</v>
      </c>
      <c r="I801" s="15" t="s">
        <v>128</v>
      </c>
      <c r="J801" s="15" t="s">
        <v>60</v>
      </c>
      <c r="K801" s="15" t="s">
        <v>19</v>
      </c>
      <c r="L801" s="15" t="str">
        <f t="array" ref="L801">_xlfn.XLOOKUP(M801,reference_province_to_city!$A$2:$A$11,reference_province_to_city!$B$2:$B$11)</f>
        <v>Yogyakarta</v>
      </c>
      <c r="M801" s="15" t="s">
        <v>18</v>
      </c>
      <c r="N801" s="15">
        <v>55111.0</v>
      </c>
      <c r="O801" s="15">
        <f t="array" ref="O801">_xlfn.XLOOKUP(M801,reference_postal_code!$B$2:$B$11,reference_postal_code!$A$2:$A$11)</f>
        <v>55111</v>
      </c>
      <c r="P801" s="15" t="s">
        <v>77</v>
      </c>
      <c r="Q801" s="15" t="s">
        <v>2418</v>
      </c>
      <c r="R801" s="15" t="s">
        <v>110</v>
      </c>
      <c r="S801" s="15" t="s">
        <v>149</v>
      </c>
      <c r="T801" s="15" t="s">
        <v>2419</v>
      </c>
      <c r="U801" s="28">
        <v>1678950.0</v>
      </c>
      <c r="V801" s="15">
        <v>7.0</v>
      </c>
      <c r="W801" s="31">
        <v>0.0</v>
      </c>
      <c r="X801" s="28">
        <v>520474.0</v>
      </c>
    </row>
    <row r="802" ht="15.75" customHeight="1">
      <c r="A802" s="15">
        <v>9776.0</v>
      </c>
      <c r="B802" s="15" t="s">
        <v>2420</v>
      </c>
      <c r="C802" s="18">
        <v>41846.0</v>
      </c>
      <c r="D802" s="18">
        <v>41850.0</v>
      </c>
      <c r="E802" s="18">
        <f t="shared" si="1"/>
        <v>41850</v>
      </c>
      <c r="F802" s="15" t="s">
        <v>55</v>
      </c>
      <c r="G802" s="15" t="s">
        <v>2421</v>
      </c>
      <c r="H802" s="15" t="s">
        <v>2422</v>
      </c>
      <c r="I802" s="15" t="s">
        <v>59</v>
      </c>
      <c r="J802" s="15" t="s">
        <v>60</v>
      </c>
      <c r="K802" s="15" t="s">
        <v>17</v>
      </c>
      <c r="L802" s="15" t="str">
        <f t="array" ref="L802">_xlfn.XLOOKUP(M802,reference_province_to_city!$A$2:$A$11,reference_province_to_city!$B$2:$B$11)</f>
        <v>Semarang</v>
      </c>
      <c r="M802" s="15" t="s">
        <v>15</v>
      </c>
      <c r="N802" s="15">
        <v>50111.0</v>
      </c>
      <c r="O802" s="15">
        <f t="array" ref="O802">_xlfn.XLOOKUP(M802,reference_postal_code!$B$2:$B$11,reference_postal_code!$A$2:$A$11)</f>
        <v>50111</v>
      </c>
      <c r="P802" s="15" t="s">
        <v>77</v>
      </c>
      <c r="Q802" s="15" t="s">
        <v>2423</v>
      </c>
      <c r="R802" s="15" t="s">
        <v>106</v>
      </c>
      <c r="S802" s="15" t="s">
        <v>139</v>
      </c>
      <c r="T802" s="15" t="s">
        <v>2424</v>
      </c>
      <c r="U802" s="28">
        <v>262440.0</v>
      </c>
      <c r="V802" s="15">
        <v>3.0</v>
      </c>
      <c r="W802" s="31">
        <v>0.6</v>
      </c>
      <c r="X802" s="28">
        <v>-150903.0</v>
      </c>
    </row>
    <row r="803" ht="15.75" customHeight="1">
      <c r="A803" s="15">
        <v>3841.0</v>
      </c>
      <c r="B803" s="15" t="s">
        <v>2425</v>
      </c>
      <c r="C803" s="18">
        <v>41846.0</v>
      </c>
      <c r="D803" s="18">
        <v>41853.0</v>
      </c>
      <c r="E803" s="18">
        <f t="shared" si="1"/>
        <v>41853</v>
      </c>
      <c r="F803" s="15" t="s">
        <v>55</v>
      </c>
      <c r="G803" s="15" t="s">
        <v>921</v>
      </c>
      <c r="H803" s="15" t="s">
        <v>922</v>
      </c>
      <c r="I803" s="15" t="s">
        <v>59</v>
      </c>
      <c r="J803" s="15" t="s">
        <v>60</v>
      </c>
      <c r="K803" s="15" t="s">
        <v>26</v>
      </c>
      <c r="L803" s="15" t="str">
        <f t="array" ref="L803">_xlfn.XLOOKUP(M803,reference_province_to_city!$A$2:$A$11,reference_province_to_city!$B$2:$B$11)</f>
        <v>Denpasar</v>
      </c>
      <c r="M803" s="15" t="s">
        <v>24</v>
      </c>
      <c r="N803" s="15">
        <v>80231.0</v>
      </c>
      <c r="O803" s="15">
        <f t="array" ref="O803">_xlfn.XLOOKUP(M803,reference_postal_code!$B$2:$B$11,reference_postal_code!$A$2:$A$11)</f>
        <v>80231</v>
      </c>
      <c r="P803" s="15" t="s">
        <v>63</v>
      </c>
      <c r="Q803" s="15" t="s">
        <v>2426</v>
      </c>
      <c r="R803" s="15" t="s">
        <v>110</v>
      </c>
      <c r="S803" s="15" t="s">
        <v>149</v>
      </c>
      <c r="T803" s="15" t="s">
        <v>2427</v>
      </c>
      <c r="U803" s="28">
        <v>2564550.0</v>
      </c>
      <c r="V803" s="15">
        <v>3.0</v>
      </c>
      <c r="W803" s="31">
        <v>0.0</v>
      </c>
      <c r="X803" s="28">
        <v>1051466.0</v>
      </c>
    </row>
    <row r="804" ht="15.75" customHeight="1">
      <c r="A804" s="15">
        <v>9775.0</v>
      </c>
      <c r="B804" s="15" t="s">
        <v>2420</v>
      </c>
      <c r="C804" s="18">
        <v>41846.0</v>
      </c>
      <c r="D804" s="18">
        <v>41850.0</v>
      </c>
      <c r="E804" s="18">
        <f t="shared" si="1"/>
        <v>41850</v>
      </c>
      <c r="F804" s="15" t="s">
        <v>55</v>
      </c>
      <c r="G804" s="15" t="s">
        <v>2421</v>
      </c>
      <c r="H804" s="15" t="s">
        <v>2422</v>
      </c>
      <c r="I804" s="15" t="s">
        <v>59</v>
      </c>
      <c r="J804" s="15" t="s">
        <v>60</v>
      </c>
      <c r="K804" s="15" t="s">
        <v>17</v>
      </c>
      <c r="L804" s="15" t="str">
        <f t="array" ref="L804">_xlfn.XLOOKUP(M804,reference_province_to_city!$A$2:$A$11,reference_province_to_city!$B$2:$B$11)</f>
        <v>Semarang</v>
      </c>
      <c r="M804" s="15" t="s">
        <v>15</v>
      </c>
      <c r="N804" s="15">
        <v>50111.0</v>
      </c>
      <c r="O804" s="15">
        <f t="array" ref="O804">_xlfn.XLOOKUP(M804,reference_postal_code!$B$2:$B$11,reference_postal_code!$A$2:$A$11)</f>
        <v>50111</v>
      </c>
      <c r="P804" s="15" t="s">
        <v>77</v>
      </c>
      <c r="Q804" s="15" t="s">
        <v>1946</v>
      </c>
      <c r="R804" s="15" t="s">
        <v>65</v>
      </c>
      <c r="S804" s="15" t="s">
        <v>83</v>
      </c>
      <c r="T804" s="15" t="s">
        <v>1947</v>
      </c>
      <c r="U804" s="28">
        <v>3.266376E7</v>
      </c>
      <c r="V804" s="15">
        <v>8.0</v>
      </c>
      <c r="W804" s="31">
        <v>0.8</v>
      </c>
      <c r="X804" s="28">
        <v>-5.5528392E7</v>
      </c>
    </row>
    <row r="805" ht="15.75" customHeight="1">
      <c r="A805" s="15">
        <v>9778.0</v>
      </c>
      <c r="B805" s="15" t="s">
        <v>2420</v>
      </c>
      <c r="C805" s="18">
        <v>41846.0</v>
      </c>
      <c r="D805" s="18">
        <v>41850.0</v>
      </c>
      <c r="E805" s="18">
        <f t="shared" si="1"/>
        <v>41850</v>
      </c>
      <c r="F805" s="15" t="s">
        <v>55</v>
      </c>
      <c r="G805" s="15" t="s">
        <v>2421</v>
      </c>
      <c r="H805" s="15" t="s">
        <v>2422</v>
      </c>
      <c r="I805" s="15" t="s">
        <v>59</v>
      </c>
      <c r="J805" s="15" t="s">
        <v>60</v>
      </c>
      <c r="K805" s="15" t="s">
        <v>17</v>
      </c>
      <c r="L805" s="15" t="str">
        <f t="array" ref="L805">_xlfn.XLOOKUP(M805,reference_province_to_city!$A$2:$A$11,reference_province_to_city!$B$2:$B$11)</f>
        <v>Semarang</v>
      </c>
      <c r="M805" s="15" t="s">
        <v>15</v>
      </c>
      <c r="N805" s="15">
        <v>50111.0</v>
      </c>
      <c r="O805" s="15">
        <f t="array" ref="O805">_xlfn.XLOOKUP(M805,reference_postal_code!$B$2:$B$11,reference_postal_code!$A$2:$A$11)</f>
        <v>50111</v>
      </c>
      <c r="P805" s="15" t="s">
        <v>77</v>
      </c>
      <c r="Q805" s="15" t="s">
        <v>2405</v>
      </c>
      <c r="R805" s="15" t="s">
        <v>110</v>
      </c>
      <c r="S805" s="15" t="s">
        <v>149</v>
      </c>
      <c r="T805" s="15" t="s">
        <v>2406</v>
      </c>
      <c r="U805" s="28">
        <v>6467040.0</v>
      </c>
      <c r="V805" s="15">
        <v>9.0</v>
      </c>
      <c r="W805" s="31">
        <v>0.2</v>
      </c>
      <c r="X805" s="28">
        <v>-404190.0</v>
      </c>
    </row>
    <row r="806" ht="15.75" customHeight="1">
      <c r="A806" s="15">
        <v>9779.0</v>
      </c>
      <c r="B806" s="15" t="s">
        <v>2420</v>
      </c>
      <c r="C806" s="18">
        <v>41846.0</v>
      </c>
      <c r="D806" s="18">
        <v>41850.0</v>
      </c>
      <c r="E806" s="18">
        <f t="shared" si="1"/>
        <v>41850</v>
      </c>
      <c r="F806" s="15" t="s">
        <v>55</v>
      </c>
      <c r="G806" s="15" t="s">
        <v>2421</v>
      </c>
      <c r="H806" s="15" t="s">
        <v>2422</v>
      </c>
      <c r="I806" s="15" t="s">
        <v>59</v>
      </c>
      <c r="J806" s="15" t="s">
        <v>60</v>
      </c>
      <c r="K806" s="15" t="s">
        <v>1069</v>
      </c>
      <c r="L806" s="15" t="str">
        <f t="array" ref="L806">_xlfn.XLOOKUP(M806,reference_province_to_city!$A$2:$A$11,reference_province_to_city!$B$2:$B$11)</f>
        <v>Semarang</v>
      </c>
      <c r="M806" s="15" t="s">
        <v>15</v>
      </c>
      <c r="N806" s="15">
        <v>50111.0</v>
      </c>
      <c r="O806" s="15">
        <f t="array" ref="O806">_xlfn.XLOOKUP(M806,reference_postal_code!$B$2:$B$11,reference_postal_code!$A$2:$A$11)</f>
        <v>50111</v>
      </c>
      <c r="P806" s="15" t="s">
        <v>77</v>
      </c>
      <c r="Q806" s="15" t="s">
        <v>2428</v>
      </c>
      <c r="R806" s="15" t="s">
        <v>65</v>
      </c>
      <c r="S806" s="15" t="s">
        <v>83</v>
      </c>
      <c r="T806" s="15" t="s">
        <v>2429</v>
      </c>
      <c r="U806" s="28">
        <v>133200.0</v>
      </c>
      <c r="V806" s="15">
        <v>5.0</v>
      </c>
      <c r="W806" s="31">
        <v>0.8</v>
      </c>
      <c r="X806" s="28">
        <v>-199800.0</v>
      </c>
    </row>
    <row r="807" ht="15.75" customHeight="1">
      <c r="A807" s="15">
        <v>3838.0</v>
      </c>
      <c r="B807" s="15" t="s">
        <v>2425</v>
      </c>
      <c r="C807" s="18">
        <v>41846.0</v>
      </c>
      <c r="D807" s="18">
        <v>41853.0</v>
      </c>
      <c r="E807" s="18">
        <f t="shared" si="1"/>
        <v>41853</v>
      </c>
      <c r="F807" s="15" t="s">
        <v>55</v>
      </c>
      <c r="G807" s="15" t="s">
        <v>921</v>
      </c>
      <c r="H807" s="15" t="s">
        <v>922</v>
      </c>
      <c r="I807" s="15" t="s">
        <v>59</v>
      </c>
      <c r="J807" s="15" t="s">
        <v>60</v>
      </c>
      <c r="K807" s="15" t="s">
        <v>26</v>
      </c>
      <c r="L807" s="15" t="str">
        <f t="array" ref="L807">_xlfn.XLOOKUP(M807,reference_province_to_city!$A$2:$A$11,reference_province_to_city!$B$2:$B$11)</f>
        <v>Denpasar</v>
      </c>
      <c r="M807" s="15" t="s">
        <v>24</v>
      </c>
      <c r="N807" s="15">
        <v>80231.0</v>
      </c>
      <c r="O807" s="15">
        <f t="array" ref="O807">_xlfn.XLOOKUP(M807,reference_postal_code!$B$2:$B$11,reference_postal_code!$A$2:$A$11)</f>
        <v>80231</v>
      </c>
      <c r="P807" s="15" t="s">
        <v>63</v>
      </c>
      <c r="Q807" s="15" t="s">
        <v>2430</v>
      </c>
      <c r="R807" s="15" t="s">
        <v>110</v>
      </c>
      <c r="S807" s="15" t="s">
        <v>111</v>
      </c>
      <c r="T807" s="15" t="s">
        <v>2431</v>
      </c>
      <c r="U807" s="28">
        <v>1.367976E7</v>
      </c>
      <c r="V807" s="15">
        <v>2.0</v>
      </c>
      <c r="W807" s="31">
        <v>0.2</v>
      </c>
      <c r="X807" s="28">
        <v>1709970.0</v>
      </c>
    </row>
    <row r="808" ht="15.75" customHeight="1">
      <c r="A808" s="15">
        <v>9777.0</v>
      </c>
      <c r="B808" s="15" t="s">
        <v>2420</v>
      </c>
      <c r="C808" s="18">
        <v>41846.0</v>
      </c>
      <c r="D808" s="18">
        <v>41850.0</v>
      </c>
      <c r="E808" s="18">
        <f t="shared" si="1"/>
        <v>41850</v>
      </c>
      <c r="F808" s="15" t="s">
        <v>55</v>
      </c>
      <c r="G808" s="15" t="s">
        <v>2421</v>
      </c>
      <c r="H808" s="15" t="s">
        <v>2422</v>
      </c>
      <c r="I808" s="15" t="s">
        <v>59</v>
      </c>
      <c r="J808" s="15" t="s">
        <v>60</v>
      </c>
      <c r="K808" s="15" t="s">
        <v>17</v>
      </c>
      <c r="L808" s="15" t="str">
        <f t="array" ref="L808">_xlfn.XLOOKUP(M808,reference_province_to_city!$A$2:$A$11,reference_province_to_city!$B$2:$B$11)</f>
        <v>Semarang</v>
      </c>
      <c r="M808" s="15" t="s">
        <v>15</v>
      </c>
      <c r="N808" s="15">
        <v>50111.0</v>
      </c>
      <c r="O808" s="15">
        <f t="array" ref="O808">_xlfn.XLOOKUP(M808,reference_postal_code!$B$2:$B$11,reference_postal_code!$A$2:$A$11)</f>
        <v>50111</v>
      </c>
      <c r="P808" s="15" t="s">
        <v>77</v>
      </c>
      <c r="Q808" s="15" t="s">
        <v>2432</v>
      </c>
      <c r="R808" s="15" t="s">
        <v>65</v>
      </c>
      <c r="S808" s="15" t="s">
        <v>83</v>
      </c>
      <c r="T808" s="15" t="s">
        <v>2433</v>
      </c>
      <c r="U808" s="28">
        <v>251760.0</v>
      </c>
      <c r="V808" s="15">
        <v>4.0</v>
      </c>
      <c r="W808" s="31">
        <v>0.8</v>
      </c>
      <c r="X808" s="28">
        <v>-402816.0</v>
      </c>
    </row>
    <row r="809" ht="15.75" customHeight="1">
      <c r="A809" s="15">
        <v>3839.0</v>
      </c>
      <c r="B809" s="15" t="s">
        <v>2425</v>
      </c>
      <c r="C809" s="18">
        <v>41846.0</v>
      </c>
      <c r="D809" s="18">
        <v>41853.0</v>
      </c>
      <c r="E809" s="18">
        <f t="shared" si="1"/>
        <v>41853</v>
      </c>
      <c r="F809" s="15" t="s">
        <v>55</v>
      </c>
      <c r="G809" s="15" t="s">
        <v>921</v>
      </c>
      <c r="H809" s="15" t="s">
        <v>922</v>
      </c>
      <c r="I809" s="15" t="s">
        <v>59</v>
      </c>
      <c r="J809" s="15" t="s">
        <v>60</v>
      </c>
      <c r="K809" s="15" t="s">
        <v>26</v>
      </c>
      <c r="L809" s="15" t="str">
        <f t="array" ref="L809">_xlfn.XLOOKUP(M809,reference_province_to_city!$A$2:$A$11,reference_province_to_city!$B$2:$B$11)</f>
        <v>Denpasar</v>
      </c>
      <c r="M809" s="15" t="s">
        <v>24</v>
      </c>
      <c r="N809" s="15">
        <v>80231.0</v>
      </c>
      <c r="O809" s="15">
        <f t="array" ref="O809">_xlfn.XLOOKUP(M809,reference_postal_code!$B$2:$B$11,reference_postal_code!$A$2:$A$11)</f>
        <v>80231</v>
      </c>
      <c r="P809" s="15" t="s">
        <v>63</v>
      </c>
      <c r="Q809" s="15" t="s">
        <v>2434</v>
      </c>
      <c r="R809" s="15" t="s">
        <v>106</v>
      </c>
      <c r="S809" s="15" t="s">
        <v>107</v>
      </c>
      <c r="T809" s="15" t="s">
        <v>2435</v>
      </c>
      <c r="U809" s="28">
        <v>1.011528E7</v>
      </c>
      <c r="V809" s="15">
        <v>3.0</v>
      </c>
      <c r="W809" s="31">
        <v>0.2</v>
      </c>
      <c r="X809" s="28">
        <v>-1643733.0</v>
      </c>
    </row>
    <row r="810" ht="15.75" customHeight="1">
      <c r="A810" s="15">
        <v>7342.0</v>
      </c>
      <c r="B810" s="15" t="s">
        <v>2436</v>
      </c>
      <c r="C810" s="18">
        <v>41846.0</v>
      </c>
      <c r="D810" s="18">
        <v>41852.0</v>
      </c>
      <c r="E810" s="18">
        <f t="shared" si="1"/>
        <v>41852</v>
      </c>
      <c r="F810" s="15" t="s">
        <v>55</v>
      </c>
      <c r="G810" s="15" t="s">
        <v>2437</v>
      </c>
      <c r="H810" s="15" t="s">
        <v>2438</v>
      </c>
      <c r="I810" s="15" t="s">
        <v>59</v>
      </c>
      <c r="J810" s="15" t="s">
        <v>60</v>
      </c>
      <c r="K810" s="15" t="s">
        <v>19</v>
      </c>
      <c r="L810" s="15" t="str">
        <f t="array" ref="L810">_xlfn.XLOOKUP(M810,reference_province_to_city!$A$2:$A$11,reference_province_to_city!$B$2:$B$11)</f>
        <v>Yogyakarta</v>
      </c>
      <c r="M810" s="15" t="s">
        <v>18</v>
      </c>
      <c r="N810" s="15">
        <v>55111.0</v>
      </c>
      <c r="O810" s="15">
        <f t="array" ref="O810">_xlfn.XLOOKUP(M810,reference_postal_code!$B$2:$B$11,reference_postal_code!$A$2:$A$11)</f>
        <v>55111</v>
      </c>
      <c r="P810" s="15" t="s">
        <v>77</v>
      </c>
      <c r="Q810" s="15" t="s">
        <v>2439</v>
      </c>
      <c r="R810" s="15" t="s">
        <v>65</v>
      </c>
      <c r="S810" s="15" t="s">
        <v>79</v>
      </c>
      <c r="T810" s="15" t="s">
        <v>2440</v>
      </c>
      <c r="U810" s="28">
        <v>2443350.0</v>
      </c>
      <c r="V810" s="15">
        <v>13.0</v>
      </c>
      <c r="W810" s="31">
        <v>0.0</v>
      </c>
      <c r="X810" s="28">
        <v>1148374.0</v>
      </c>
    </row>
    <row r="811" ht="15.75" customHeight="1">
      <c r="A811" s="15">
        <v>7343.0</v>
      </c>
      <c r="B811" s="15" t="s">
        <v>2436</v>
      </c>
      <c r="C811" s="18">
        <v>41846.0</v>
      </c>
      <c r="D811" s="18">
        <v>41852.0</v>
      </c>
      <c r="E811" s="18">
        <f t="shared" si="1"/>
        <v>41852</v>
      </c>
      <c r="F811" s="15" t="s">
        <v>55</v>
      </c>
      <c r="G811" s="15" t="s">
        <v>2437</v>
      </c>
      <c r="H811" s="15" t="s">
        <v>2438</v>
      </c>
      <c r="I811" s="15" t="s">
        <v>59</v>
      </c>
      <c r="J811" s="15" t="s">
        <v>60</v>
      </c>
      <c r="K811" s="15" t="s">
        <v>19</v>
      </c>
      <c r="L811" s="15" t="str">
        <f t="array" ref="L811">_xlfn.XLOOKUP(M811,reference_province_to_city!$A$2:$A$11,reference_province_to_city!$B$2:$B$11)</f>
        <v>Yogyakarta</v>
      </c>
      <c r="M811" s="15" t="s">
        <v>18</v>
      </c>
      <c r="N811" s="15">
        <v>55111.0</v>
      </c>
      <c r="O811" s="15">
        <f t="array" ref="O811">_xlfn.XLOOKUP(M811,reference_postal_code!$B$2:$B$11,reference_postal_code!$A$2:$A$11)</f>
        <v>55111</v>
      </c>
      <c r="P811" s="15" t="s">
        <v>77</v>
      </c>
      <c r="Q811" s="15" t="s">
        <v>2441</v>
      </c>
      <c r="R811" s="15" t="s">
        <v>106</v>
      </c>
      <c r="S811" s="15" t="s">
        <v>139</v>
      </c>
      <c r="T811" s="15" t="s">
        <v>2442</v>
      </c>
      <c r="U811" s="28">
        <v>385650.0</v>
      </c>
      <c r="V811" s="15">
        <v>3.0</v>
      </c>
      <c r="W811" s="31">
        <v>0.0</v>
      </c>
      <c r="X811" s="28">
        <v>138834.0</v>
      </c>
    </row>
    <row r="812" ht="15.75" customHeight="1">
      <c r="A812" s="15">
        <v>9780.0</v>
      </c>
      <c r="B812" s="15" t="s">
        <v>2420</v>
      </c>
      <c r="C812" s="18">
        <v>41846.0</v>
      </c>
      <c r="D812" s="18">
        <v>41850.0</v>
      </c>
      <c r="E812" s="18">
        <f t="shared" si="1"/>
        <v>41850</v>
      </c>
      <c r="F812" s="15" t="s">
        <v>55</v>
      </c>
      <c r="G812" s="15" t="s">
        <v>2421</v>
      </c>
      <c r="H812" s="15" t="s">
        <v>2422</v>
      </c>
      <c r="I812" s="15" t="s">
        <v>59</v>
      </c>
      <c r="J812" s="15" t="s">
        <v>60</v>
      </c>
      <c r="K812" s="15" t="s">
        <v>17</v>
      </c>
      <c r="L812" s="15" t="str">
        <f t="array" ref="L812">_xlfn.XLOOKUP(M812,reference_province_to_city!$A$2:$A$11,reference_province_to_city!$B$2:$B$11)</f>
        <v>Semarang</v>
      </c>
      <c r="M812" s="15" t="s">
        <v>15</v>
      </c>
      <c r="N812" s="15">
        <v>50111.0</v>
      </c>
      <c r="O812" s="15">
        <f t="array" ref="O812">_xlfn.XLOOKUP(M812,reference_postal_code!$B$2:$B$11,reference_postal_code!$A$2:$A$11)</f>
        <v>50111</v>
      </c>
      <c r="P812" s="15" t="s">
        <v>77</v>
      </c>
      <c r="Q812" s="15" t="s">
        <v>2443</v>
      </c>
      <c r="R812" s="15" t="s">
        <v>65</v>
      </c>
      <c r="S812" s="15" t="s">
        <v>222</v>
      </c>
      <c r="T812" s="15" t="s">
        <v>2444</v>
      </c>
      <c r="U812" s="28">
        <v>72540.0</v>
      </c>
      <c r="V812" s="15">
        <v>2.0</v>
      </c>
      <c r="W812" s="31">
        <v>0.8</v>
      </c>
      <c r="X812" s="28">
        <v>-181350.0</v>
      </c>
    </row>
    <row r="813" ht="15.75" customHeight="1">
      <c r="A813" s="15">
        <v>3840.0</v>
      </c>
      <c r="B813" s="15" t="s">
        <v>2425</v>
      </c>
      <c r="C813" s="18">
        <v>41846.0</v>
      </c>
      <c r="D813" s="18">
        <v>41853.0</v>
      </c>
      <c r="E813" s="18">
        <f t="shared" si="1"/>
        <v>41853</v>
      </c>
      <c r="F813" s="15" t="s">
        <v>55</v>
      </c>
      <c r="G813" s="15" t="s">
        <v>921</v>
      </c>
      <c r="H813" s="15" t="s">
        <v>922</v>
      </c>
      <c r="I813" s="15" t="s">
        <v>59</v>
      </c>
      <c r="J813" s="15" t="s">
        <v>60</v>
      </c>
      <c r="K813" s="15" t="s">
        <v>26</v>
      </c>
      <c r="L813" s="15" t="str">
        <f t="array" ref="L813">_xlfn.XLOOKUP(M813,reference_province_to_city!$A$2:$A$11,reference_province_to_city!$B$2:$B$11)</f>
        <v>Denpasar</v>
      </c>
      <c r="M813" s="15" t="s">
        <v>24</v>
      </c>
      <c r="N813" s="15">
        <v>80231.0</v>
      </c>
      <c r="O813" s="15">
        <f t="array" ref="O813">_xlfn.XLOOKUP(M813,reference_postal_code!$B$2:$B$11,reference_postal_code!$A$2:$A$11)</f>
        <v>80231</v>
      </c>
      <c r="P813" s="15" t="s">
        <v>63</v>
      </c>
      <c r="Q813" s="15" t="s">
        <v>2445</v>
      </c>
      <c r="R813" s="15" t="s">
        <v>106</v>
      </c>
      <c r="S813" s="15" t="s">
        <v>139</v>
      </c>
      <c r="T813" s="15" t="s">
        <v>2446</v>
      </c>
      <c r="U813" s="28">
        <v>2010150.0</v>
      </c>
      <c r="V813" s="15">
        <v>9.0</v>
      </c>
      <c r="W813" s="31">
        <v>0.0</v>
      </c>
      <c r="X813" s="28">
        <v>542741.0</v>
      </c>
    </row>
    <row r="814" ht="15.75" customHeight="1">
      <c r="A814" s="15">
        <v>2344.0</v>
      </c>
      <c r="B814" s="15" t="s">
        <v>2447</v>
      </c>
      <c r="C814" s="18">
        <v>41846.0</v>
      </c>
      <c r="D814" s="18">
        <v>41850.0</v>
      </c>
      <c r="E814" s="18">
        <f t="shared" si="1"/>
        <v>41850</v>
      </c>
      <c r="F814" s="15" t="s">
        <v>114</v>
      </c>
      <c r="G814" s="15" t="s">
        <v>2448</v>
      </c>
      <c r="H814" s="15" t="s">
        <v>2449</v>
      </c>
      <c r="I814" s="15" t="s">
        <v>59</v>
      </c>
      <c r="J814" s="15" t="s">
        <v>60</v>
      </c>
      <c r="K814" s="15" t="s">
        <v>31</v>
      </c>
      <c r="L814" s="15" t="str">
        <f t="array" ref="L814">_xlfn.XLOOKUP(M814,reference_province_to_city!$A$2:$A$11,reference_province_to_city!$B$2:$B$11)</f>
        <v>Balikpapan</v>
      </c>
      <c r="M814" s="15" t="s">
        <v>21</v>
      </c>
      <c r="N814" s="15">
        <v>76114.0</v>
      </c>
      <c r="O814" s="15">
        <f t="array" ref="O814">_xlfn.XLOOKUP(M814,reference_postal_code!$B$2:$B$11,reference_postal_code!$A$2:$A$11)</f>
        <v>76114</v>
      </c>
      <c r="P814" s="15" t="s">
        <v>166</v>
      </c>
      <c r="Q814" s="15" t="s">
        <v>2450</v>
      </c>
      <c r="R814" s="15" t="s">
        <v>65</v>
      </c>
      <c r="S814" s="15" t="s">
        <v>87</v>
      </c>
      <c r="T814" s="15" t="s">
        <v>2451</v>
      </c>
      <c r="U814" s="28">
        <v>1853280.0</v>
      </c>
      <c r="V814" s="15">
        <v>3.0</v>
      </c>
      <c r="W814" s="31">
        <v>0.2</v>
      </c>
      <c r="X814" s="28">
        <v>-440154.0</v>
      </c>
    </row>
    <row r="815" ht="15.75" customHeight="1">
      <c r="A815" s="15">
        <v>7341.0</v>
      </c>
      <c r="B815" s="15" t="s">
        <v>2436</v>
      </c>
      <c r="C815" s="18">
        <v>41846.0</v>
      </c>
      <c r="D815" s="18">
        <v>41852.0</v>
      </c>
      <c r="E815" s="18">
        <f t="shared" si="1"/>
        <v>41852</v>
      </c>
      <c r="F815" s="15" t="s">
        <v>55</v>
      </c>
      <c r="G815" s="15" t="s">
        <v>2437</v>
      </c>
      <c r="H815" s="15" t="s">
        <v>2438</v>
      </c>
      <c r="I815" s="15" t="s">
        <v>59</v>
      </c>
      <c r="J815" s="15" t="s">
        <v>60</v>
      </c>
      <c r="K815" s="15" t="s">
        <v>19</v>
      </c>
      <c r="L815" s="15" t="str">
        <f t="array" ref="L815">_xlfn.XLOOKUP(M815,reference_province_to_city!$A$2:$A$11,reference_province_to_city!$B$2:$B$11)</f>
        <v>Yogyakarta</v>
      </c>
      <c r="M815" s="15" t="s">
        <v>18</v>
      </c>
      <c r="N815" s="15">
        <v>55111.0</v>
      </c>
      <c r="O815" s="15">
        <f t="array" ref="O815">_xlfn.XLOOKUP(M815,reference_postal_code!$B$2:$B$11,reference_postal_code!$A$2:$A$11)</f>
        <v>55111</v>
      </c>
      <c r="P815" s="15" t="s">
        <v>77</v>
      </c>
      <c r="Q815" s="15" t="s">
        <v>2452</v>
      </c>
      <c r="R815" s="15" t="s">
        <v>106</v>
      </c>
      <c r="S815" s="15" t="s">
        <v>107</v>
      </c>
      <c r="T815" s="15" t="s">
        <v>2453</v>
      </c>
      <c r="U815" s="28">
        <v>1018200.0</v>
      </c>
      <c r="V815" s="15">
        <v>2.0</v>
      </c>
      <c r="W815" s="31">
        <v>0.0</v>
      </c>
      <c r="X815" s="28">
        <v>274914.0</v>
      </c>
    </row>
    <row r="816" ht="15.75" customHeight="1">
      <c r="A816" s="15">
        <v>7341.0</v>
      </c>
      <c r="B816" s="15" t="s">
        <v>2436</v>
      </c>
      <c r="C816" s="18">
        <v>41846.0</v>
      </c>
      <c r="D816" s="18"/>
      <c r="E816" s="18">
        <f t="shared" si="1"/>
        <v>41849</v>
      </c>
      <c r="F816" s="15" t="s">
        <v>55</v>
      </c>
      <c r="G816" s="15" t="s">
        <v>2437</v>
      </c>
      <c r="H816" s="15" t="s">
        <v>2438</v>
      </c>
      <c r="I816" s="15" t="s">
        <v>59</v>
      </c>
      <c r="J816" s="15" t="s">
        <v>60</v>
      </c>
      <c r="K816" s="15" t="s">
        <v>19</v>
      </c>
      <c r="L816" s="15" t="str">
        <f t="array" ref="L816">_xlfn.XLOOKUP(M816,reference_province_to_city!$A$2:$A$11,reference_province_to_city!$B$2:$B$11)</f>
        <v>Yogyakarta</v>
      </c>
      <c r="M816" s="15" t="s">
        <v>18</v>
      </c>
      <c r="N816" s="15">
        <v>55111.0</v>
      </c>
      <c r="O816" s="15">
        <f t="array" ref="O816">_xlfn.XLOOKUP(M816,reference_postal_code!$B$2:$B$11,reference_postal_code!$A$2:$A$11)</f>
        <v>55111</v>
      </c>
      <c r="P816" s="15" t="s">
        <v>77</v>
      </c>
      <c r="Q816" s="15" t="s">
        <v>2452</v>
      </c>
      <c r="R816" s="15" t="s">
        <v>106</v>
      </c>
      <c r="S816" s="15" t="s">
        <v>107</v>
      </c>
      <c r="T816" s="15" t="s">
        <v>2453</v>
      </c>
      <c r="U816" s="28">
        <v>1018200.0</v>
      </c>
      <c r="V816" s="15">
        <v>2.0</v>
      </c>
      <c r="W816" s="31">
        <v>0.0</v>
      </c>
      <c r="X816" s="28">
        <v>274914.0</v>
      </c>
    </row>
    <row r="817" ht="15.75" customHeight="1">
      <c r="A817" s="15">
        <v>3866.0</v>
      </c>
      <c r="B817" s="15" t="s">
        <v>2454</v>
      </c>
      <c r="C817" s="18">
        <v>41847.0</v>
      </c>
      <c r="D817" s="18">
        <v>41849.0</v>
      </c>
      <c r="E817" s="18">
        <f t="shared" si="1"/>
        <v>41849</v>
      </c>
      <c r="F817" s="15" t="s">
        <v>114</v>
      </c>
      <c r="G817" s="15" t="s">
        <v>530</v>
      </c>
      <c r="H817" s="15" t="s">
        <v>531</v>
      </c>
      <c r="I817" s="15" t="s">
        <v>59</v>
      </c>
      <c r="J817" s="15" t="s">
        <v>60</v>
      </c>
      <c r="K817" s="15" t="s">
        <v>28</v>
      </c>
      <c r="L817" s="15" t="str">
        <f t="array" ref="L817">_xlfn.XLOOKUP(M817,reference_province_to_city!$A$2:$A$11,reference_province_to_city!$B$2:$B$11)</f>
        <v>Medan</v>
      </c>
      <c r="M817" s="15" t="s">
        <v>11</v>
      </c>
      <c r="N817" s="15">
        <v>20111.0</v>
      </c>
      <c r="O817" s="15">
        <f t="array" ref="O817">_xlfn.XLOOKUP(M817,reference_postal_code!$B$2:$B$11,reference_postal_code!$A$2:$A$11)</f>
        <v>20111</v>
      </c>
      <c r="P817" s="15" t="s">
        <v>77</v>
      </c>
      <c r="Q817" s="15" t="s">
        <v>2455</v>
      </c>
      <c r="R817" s="15" t="s">
        <v>110</v>
      </c>
      <c r="S817" s="15" t="s">
        <v>149</v>
      </c>
      <c r="T817" s="15" t="s">
        <v>2456</v>
      </c>
      <c r="U817" s="28">
        <v>3570000.0</v>
      </c>
      <c r="V817" s="15">
        <v>2.0</v>
      </c>
      <c r="W817" s="31">
        <v>0.0</v>
      </c>
      <c r="X817" s="28">
        <v>571200.0</v>
      </c>
    </row>
    <row r="818" ht="15.75" customHeight="1">
      <c r="A818" s="15">
        <v>8888.0</v>
      </c>
      <c r="B818" s="15" t="s">
        <v>2457</v>
      </c>
      <c r="C818" s="18">
        <v>41847.0</v>
      </c>
      <c r="D818" s="18">
        <v>41850.0</v>
      </c>
      <c r="E818" s="18">
        <f t="shared" si="1"/>
        <v>41850</v>
      </c>
      <c r="F818" s="15" t="s">
        <v>114</v>
      </c>
      <c r="G818" s="15" t="s">
        <v>2458</v>
      </c>
      <c r="H818" s="15" t="s">
        <v>2459</v>
      </c>
      <c r="I818" s="15" t="s">
        <v>128</v>
      </c>
      <c r="J818" s="15" t="s">
        <v>60</v>
      </c>
      <c r="K818" s="15" t="s">
        <v>14</v>
      </c>
      <c r="L818" s="15" t="str">
        <f t="array" ref="L818">_xlfn.XLOOKUP(M818,reference_province_to_city!$A$2:$A$11,reference_province_to_city!$B$2:$B$11)</f>
        <v>Bandung</v>
      </c>
      <c r="M818" s="15" t="s">
        <v>12</v>
      </c>
      <c r="N818" s="15">
        <v>40111.0</v>
      </c>
      <c r="O818" s="15">
        <f t="array" ref="O818">_xlfn.XLOOKUP(M818,reference_postal_code!$B$2:$B$11,reference_postal_code!$A$2:$A$11)</f>
        <v>40111</v>
      </c>
      <c r="P818" s="15" t="s">
        <v>117</v>
      </c>
      <c r="Q818" s="15" t="s">
        <v>1274</v>
      </c>
      <c r="R818" s="15" t="s">
        <v>65</v>
      </c>
      <c r="S818" s="15" t="s">
        <v>87</v>
      </c>
      <c r="T818" s="15" t="s">
        <v>1275</v>
      </c>
      <c r="U818" s="28">
        <v>4144200.0</v>
      </c>
      <c r="V818" s="15">
        <v>2.0</v>
      </c>
      <c r="W818" s="31">
        <v>0.0</v>
      </c>
      <c r="X818" s="28">
        <v>0.0</v>
      </c>
    </row>
    <row r="819" ht="15.75" customHeight="1">
      <c r="A819" s="15">
        <v>4580.0</v>
      </c>
      <c r="B819" s="15" t="s">
        <v>2460</v>
      </c>
      <c r="C819" s="18">
        <v>41847.0</v>
      </c>
      <c r="D819" s="18"/>
      <c r="E819" s="18">
        <f t="shared" si="1"/>
        <v>41850</v>
      </c>
      <c r="F819" s="15" t="s">
        <v>55</v>
      </c>
      <c r="G819" s="15" t="s">
        <v>2461</v>
      </c>
      <c r="H819" s="15" t="s">
        <v>2462</v>
      </c>
      <c r="I819" s="15" t="s">
        <v>128</v>
      </c>
      <c r="J819" s="15" t="s">
        <v>60</v>
      </c>
      <c r="K819" s="15" t="s">
        <v>22</v>
      </c>
      <c r="L819" s="15" t="str">
        <f t="array" ref="L819">_xlfn.XLOOKUP(M819,reference_province_to_city!$A$2:$A$11,reference_province_to_city!$B$2:$B$11)</f>
        <v>Surabaya</v>
      </c>
      <c r="M819" s="15" t="s">
        <v>20</v>
      </c>
      <c r="N819" s="15">
        <v>60231.0</v>
      </c>
      <c r="O819" s="15">
        <f t="array" ref="O819">_xlfn.XLOOKUP(M819,reference_postal_code!$B$2:$B$11,reference_postal_code!$A$2:$A$11)</f>
        <v>60231</v>
      </c>
      <c r="P819" s="15" t="s">
        <v>166</v>
      </c>
      <c r="Q819" s="15" t="s">
        <v>2463</v>
      </c>
      <c r="R819" s="15" t="s">
        <v>65</v>
      </c>
      <c r="S819" s="15" t="s">
        <v>66</v>
      </c>
      <c r="T819" s="15" t="s">
        <v>2464</v>
      </c>
      <c r="U819" s="28">
        <v>986700.0</v>
      </c>
      <c r="V819" s="15">
        <v>11.0</v>
      </c>
      <c r="W819" s="31">
        <v>0.0</v>
      </c>
      <c r="X819" s="28">
        <v>483483.0</v>
      </c>
    </row>
    <row r="820" ht="15.75" customHeight="1">
      <c r="A820" s="15">
        <v>5687.0</v>
      </c>
      <c r="B820" s="15" t="s">
        <v>2465</v>
      </c>
      <c r="C820" s="18">
        <v>41848.0</v>
      </c>
      <c r="D820" s="18"/>
      <c r="E820" s="18">
        <f t="shared" si="1"/>
        <v>41851</v>
      </c>
      <c r="F820" s="15" t="s">
        <v>466</v>
      </c>
      <c r="G820" s="15" t="s">
        <v>644</v>
      </c>
      <c r="H820" s="15" t="s">
        <v>645</v>
      </c>
      <c r="I820" s="15" t="s">
        <v>59</v>
      </c>
      <c r="J820" s="15" t="s">
        <v>60</v>
      </c>
      <c r="K820" s="15" t="s">
        <v>26</v>
      </c>
      <c r="L820" s="15" t="str">
        <f t="array" ref="L820">_xlfn.XLOOKUP(M820,reference_province_to_city!$A$2:$A$11,reference_province_to_city!$B$2:$B$11)</f>
        <v>Denpasar</v>
      </c>
      <c r="M820" s="15" t="s">
        <v>24</v>
      </c>
      <c r="N820" s="15">
        <v>80231.0</v>
      </c>
      <c r="O820" s="15">
        <f t="array" ref="O820">_xlfn.XLOOKUP(M820,reference_postal_code!$B$2:$B$11,reference_postal_code!$A$2:$A$11)</f>
        <v>80231</v>
      </c>
      <c r="P820" s="15" t="s">
        <v>63</v>
      </c>
      <c r="Q820" s="15" t="s">
        <v>2466</v>
      </c>
      <c r="R820" s="15" t="s">
        <v>65</v>
      </c>
      <c r="S820" s="15" t="s">
        <v>103</v>
      </c>
      <c r="T820" s="15" t="s">
        <v>2467</v>
      </c>
      <c r="U820" s="28">
        <v>214800.0</v>
      </c>
      <c r="V820" s="15">
        <v>5.0</v>
      </c>
      <c r="W820" s="31">
        <v>0.2</v>
      </c>
      <c r="X820" s="28">
        <v>77865.0</v>
      </c>
    </row>
    <row r="821" ht="15.75" customHeight="1">
      <c r="A821" s="15">
        <v>5688.0</v>
      </c>
      <c r="B821" s="15" t="s">
        <v>2465</v>
      </c>
      <c r="C821" s="18">
        <v>41848.0</v>
      </c>
      <c r="D821" s="18">
        <v>41848.0</v>
      </c>
      <c r="E821" s="18">
        <f t="shared" si="1"/>
        <v>41848</v>
      </c>
      <c r="F821" s="15" t="s">
        <v>466</v>
      </c>
      <c r="G821" s="15" t="s">
        <v>644</v>
      </c>
      <c r="H821" s="15" t="s">
        <v>645</v>
      </c>
      <c r="I821" s="15" t="s">
        <v>59</v>
      </c>
      <c r="J821" s="15" t="s">
        <v>60</v>
      </c>
      <c r="K821" s="15" t="s">
        <v>26</v>
      </c>
      <c r="L821" s="15" t="str">
        <f t="array" ref="L821">_xlfn.XLOOKUP(M821,reference_province_to_city!$A$2:$A$11,reference_province_to_city!$B$2:$B$11)</f>
        <v>Denpasar</v>
      </c>
      <c r="M821" s="15" t="s">
        <v>24</v>
      </c>
      <c r="N821" s="15">
        <v>80231.0</v>
      </c>
      <c r="O821" s="15">
        <f t="array" ref="O821">_xlfn.XLOOKUP(M821,reference_postal_code!$B$2:$B$11,reference_postal_code!$A$2:$A$11)</f>
        <v>80231</v>
      </c>
      <c r="P821" s="15" t="s">
        <v>63</v>
      </c>
      <c r="Q821" s="15" t="s">
        <v>2468</v>
      </c>
      <c r="R821" s="15" t="s">
        <v>106</v>
      </c>
      <c r="S821" s="15" t="s">
        <v>139</v>
      </c>
      <c r="T821" s="15" t="s">
        <v>2469</v>
      </c>
      <c r="U821" s="28">
        <v>1948320.0</v>
      </c>
      <c r="V821" s="15">
        <v>6.0</v>
      </c>
      <c r="W821" s="31">
        <v>0.2</v>
      </c>
      <c r="X821" s="28">
        <v>194832.0</v>
      </c>
    </row>
    <row r="822" ht="15.75" customHeight="1">
      <c r="A822" s="15">
        <v>5689.0</v>
      </c>
      <c r="B822" s="15" t="s">
        <v>2465</v>
      </c>
      <c r="C822" s="18">
        <v>41848.0</v>
      </c>
      <c r="D822" s="18">
        <v>41848.0</v>
      </c>
      <c r="E822" s="18">
        <f t="shared" si="1"/>
        <v>41848</v>
      </c>
      <c r="F822" s="15" t="s">
        <v>466</v>
      </c>
      <c r="G822" s="15" t="s">
        <v>644</v>
      </c>
      <c r="H822" s="15" t="s">
        <v>645</v>
      </c>
      <c r="I822" s="15" t="s">
        <v>59</v>
      </c>
      <c r="J822" s="15" t="s">
        <v>60</v>
      </c>
      <c r="K822" s="15" t="s">
        <v>26</v>
      </c>
      <c r="L822" s="15" t="str">
        <f t="array" ref="L822">_xlfn.XLOOKUP(M822,reference_province_to_city!$A$2:$A$11,reference_province_to_city!$B$2:$B$11)</f>
        <v>Denpasar</v>
      </c>
      <c r="M822" s="15" t="s">
        <v>24</v>
      </c>
      <c r="N822" s="15">
        <v>80231.0</v>
      </c>
      <c r="O822" s="15">
        <f t="array" ref="O822">_xlfn.XLOOKUP(M822,reference_postal_code!$B$2:$B$11,reference_postal_code!$A$2:$A$11)</f>
        <v>80231</v>
      </c>
      <c r="P822" s="15" t="s">
        <v>63</v>
      </c>
      <c r="Q822" s="15" t="s">
        <v>2470</v>
      </c>
      <c r="R822" s="15" t="s">
        <v>65</v>
      </c>
      <c r="S822" s="15" t="s">
        <v>173</v>
      </c>
      <c r="T822" s="15" t="s">
        <v>2471</v>
      </c>
      <c r="U822" s="28">
        <v>734160.0</v>
      </c>
      <c r="V822" s="15">
        <v>7.0</v>
      </c>
      <c r="W822" s="31">
        <v>0.2</v>
      </c>
      <c r="X822" s="28">
        <v>247779.0</v>
      </c>
    </row>
    <row r="823" ht="15.75" customHeight="1">
      <c r="A823" s="15">
        <v>5162.0</v>
      </c>
      <c r="B823" s="15" t="s">
        <v>2472</v>
      </c>
      <c r="C823" s="18">
        <v>41850.0</v>
      </c>
      <c r="D823" s="18">
        <v>41856.0</v>
      </c>
      <c r="E823" s="18">
        <f t="shared" si="1"/>
        <v>41856</v>
      </c>
      <c r="F823" s="15" t="s">
        <v>55</v>
      </c>
      <c r="G823" s="15" t="s">
        <v>2473</v>
      </c>
      <c r="H823" s="15" t="s">
        <v>2474</v>
      </c>
      <c r="I823" s="15" t="s">
        <v>128</v>
      </c>
      <c r="J823" s="15" t="s">
        <v>60</v>
      </c>
      <c r="K823" s="15" t="s">
        <v>552</v>
      </c>
      <c r="L823" s="15" t="str">
        <f t="array" ref="L823">_xlfn.XLOOKUP(M823,reference_province_to_city!$A$2:$A$11,reference_province_to_city!$B$2:$B$11)</f>
        <v>Denpasar</v>
      </c>
      <c r="M823" s="15" t="s">
        <v>24</v>
      </c>
      <c r="N823" s="15">
        <v>80231.0</v>
      </c>
      <c r="O823" s="15">
        <f t="array" ref="O823">_xlfn.XLOOKUP(M823,reference_postal_code!$B$2:$B$11,reference_postal_code!$A$2:$A$11)</f>
        <v>80231</v>
      </c>
      <c r="P823" s="15" t="s">
        <v>63</v>
      </c>
      <c r="Q823" s="15" t="s">
        <v>2475</v>
      </c>
      <c r="R823" s="15" t="s">
        <v>106</v>
      </c>
      <c r="S823" s="15" t="s">
        <v>183</v>
      </c>
      <c r="T823" s="15" t="s">
        <v>2476</v>
      </c>
      <c r="U823" s="28">
        <v>2.05176E7</v>
      </c>
      <c r="V823" s="15">
        <v>8.0</v>
      </c>
      <c r="W823" s="31">
        <v>0.0</v>
      </c>
      <c r="X823" s="28">
        <v>3898344.0</v>
      </c>
    </row>
    <row r="824" ht="15.75" customHeight="1">
      <c r="A824" s="15">
        <v>1841.0</v>
      </c>
      <c r="B824" s="15" t="s">
        <v>2477</v>
      </c>
      <c r="C824" s="18">
        <v>41852.0</v>
      </c>
      <c r="D824" s="18">
        <v>41856.0</v>
      </c>
      <c r="E824" s="18">
        <f t="shared" si="1"/>
        <v>41856</v>
      </c>
      <c r="F824" s="15" t="s">
        <v>55</v>
      </c>
      <c r="G824" s="15" t="s">
        <v>2275</v>
      </c>
      <c r="H824" s="15" t="s">
        <v>2276</v>
      </c>
      <c r="I824" s="15" t="s">
        <v>128</v>
      </c>
      <c r="J824" s="15" t="s">
        <v>60</v>
      </c>
      <c r="K824" s="15" t="s">
        <v>14</v>
      </c>
      <c r="L824" s="15" t="str">
        <f t="array" ref="L824">_xlfn.XLOOKUP(M824,reference_province_to_city!$A$2:$A$11,reference_province_to_city!$B$2:$B$11)</f>
        <v>Bandung</v>
      </c>
      <c r="M824" s="15" t="s">
        <v>12</v>
      </c>
      <c r="N824" s="15">
        <v>40111.0</v>
      </c>
      <c r="O824" s="15">
        <f t="array" ref="O824">_xlfn.XLOOKUP(M824,reference_postal_code!$B$2:$B$11,reference_postal_code!$A$2:$A$11)</f>
        <v>40111</v>
      </c>
      <c r="P824" s="15" t="s">
        <v>117</v>
      </c>
      <c r="Q824" s="15" t="s">
        <v>2478</v>
      </c>
      <c r="R824" s="15" t="s">
        <v>65</v>
      </c>
      <c r="S824" s="15" t="s">
        <v>66</v>
      </c>
      <c r="T824" s="15" t="s">
        <v>2479</v>
      </c>
      <c r="U824" s="28">
        <v>1174560.0</v>
      </c>
      <c r="V824" s="15">
        <v>2.0</v>
      </c>
      <c r="W824" s="31">
        <v>0.2</v>
      </c>
      <c r="X824" s="28">
        <v>440460.0</v>
      </c>
    </row>
    <row r="825" ht="15.75" customHeight="1">
      <c r="A825" s="15">
        <v>1840.0</v>
      </c>
      <c r="B825" s="15" t="s">
        <v>2477</v>
      </c>
      <c r="C825" s="18">
        <v>41852.0</v>
      </c>
      <c r="D825" s="18">
        <v>41856.0</v>
      </c>
      <c r="E825" s="18">
        <f t="shared" si="1"/>
        <v>41856</v>
      </c>
      <c r="F825" s="15" t="s">
        <v>55</v>
      </c>
      <c r="G825" s="15" t="s">
        <v>2275</v>
      </c>
      <c r="H825" s="15" t="s">
        <v>2276</v>
      </c>
      <c r="I825" s="15" t="s">
        <v>128</v>
      </c>
      <c r="J825" s="15" t="s">
        <v>60</v>
      </c>
      <c r="K825" s="15" t="s">
        <v>2023</v>
      </c>
      <c r="L825" s="15" t="str">
        <f t="array" ref="L825">_xlfn.XLOOKUP(M825,reference_province_to_city!$A$2:$A$11,reference_province_to_city!$B$2:$B$11)</f>
        <v>Bandung</v>
      </c>
      <c r="M825" s="15" t="s">
        <v>12</v>
      </c>
      <c r="N825" s="15">
        <v>40111.0</v>
      </c>
      <c r="O825" s="15">
        <f t="array" ref="O825">_xlfn.XLOOKUP(M825,reference_postal_code!$B$2:$B$11,reference_postal_code!$A$2:$A$11)</f>
        <v>40111</v>
      </c>
      <c r="P825" s="15" t="s">
        <v>117</v>
      </c>
      <c r="Q825" s="15" t="s">
        <v>1730</v>
      </c>
      <c r="R825" s="15" t="s">
        <v>65</v>
      </c>
      <c r="S825" s="15" t="s">
        <v>222</v>
      </c>
      <c r="T825" s="15" t="s">
        <v>1731</v>
      </c>
      <c r="U825" s="28">
        <v>943800.0</v>
      </c>
      <c r="V825" s="15">
        <v>1.0</v>
      </c>
      <c r="W825" s="31">
        <v>0.2</v>
      </c>
      <c r="X825" s="28">
        <v>153367.0</v>
      </c>
    </row>
    <row r="826" ht="15.75" customHeight="1">
      <c r="A826" s="15">
        <v>1839.0</v>
      </c>
      <c r="B826" s="15" t="s">
        <v>2477</v>
      </c>
      <c r="C826" s="18">
        <v>41852.0</v>
      </c>
      <c r="D826" s="18">
        <v>41856.0</v>
      </c>
      <c r="E826" s="18">
        <f t="shared" si="1"/>
        <v>41856</v>
      </c>
      <c r="F826" s="15" t="s">
        <v>55</v>
      </c>
      <c r="G826" s="15" t="s">
        <v>2275</v>
      </c>
      <c r="H826" s="15" t="s">
        <v>2276</v>
      </c>
      <c r="I826" s="15" t="s">
        <v>128</v>
      </c>
      <c r="J826" s="15" t="s">
        <v>60</v>
      </c>
      <c r="K826" s="15" t="s">
        <v>14</v>
      </c>
      <c r="L826" s="15" t="str">
        <f t="array" ref="L826">_xlfn.XLOOKUP(M826,reference_province_to_city!$A$2:$A$11,reference_province_to_city!$B$2:$B$11)</f>
        <v>Bandung</v>
      </c>
      <c r="M826" s="15" t="s">
        <v>12</v>
      </c>
      <c r="N826" s="15">
        <v>40111.0</v>
      </c>
      <c r="O826" s="15">
        <f t="array" ref="O826">_xlfn.XLOOKUP(M826,reference_postal_code!$B$2:$B$11,reference_postal_code!$A$2:$A$11)</f>
        <v>40111</v>
      </c>
      <c r="P826" s="15" t="s">
        <v>117</v>
      </c>
      <c r="Q826" s="15" t="s">
        <v>2213</v>
      </c>
      <c r="R826" s="15" t="s">
        <v>106</v>
      </c>
      <c r="S826" s="15" t="s">
        <v>139</v>
      </c>
      <c r="T826" s="15" t="s">
        <v>2214</v>
      </c>
      <c r="U826" s="28">
        <v>661920.0</v>
      </c>
      <c r="V826" s="15">
        <v>4.0</v>
      </c>
      <c r="W826" s="31">
        <v>0.2</v>
      </c>
      <c r="X826" s="28">
        <v>182028.0</v>
      </c>
    </row>
    <row r="827" ht="15.75" customHeight="1">
      <c r="A827" s="15">
        <v>2173.0</v>
      </c>
      <c r="B827" s="15" t="s">
        <v>2480</v>
      </c>
      <c r="C827" s="18">
        <v>41852.0</v>
      </c>
      <c r="D827" s="18">
        <v>41854.0</v>
      </c>
      <c r="E827" s="18">
        <f t="shared" si="1"/>
        <v>41854</v>
      </c>
      <c r="F827" s="15" t="s">
        <v>125</v>
      </c>
      <c r="G827" s="15" t="s">
        <v>2481</v>
      </c>
      <c r="H827" s="15" t="s">
        <v>2482</v>
      </c>
      <c r="I827" s="15" t="s">
        <v>59</v>
      </c>
      <c r="J827" s="15" t="s">
        <v>60</v>
      </c>
      <c r="K827" s="15" t="s">
        <v>22</v>
      </c>
      <c r="L827" s="15" t="str">
        <f t="array" ref="L827">_xlfn.XLOOKUP(M827,reference_province_to_city!$A$2:$A$11,reference_province_to_city!$B$2:$B$11)</f>
        <v>Surabaya</v>
      </c>
      <c r="M827" s="15" t="s">
        <v>20</v>
      </c>
      <c r="N827" s="15">
        <v>60231.0</v>
      </c>
      <c r="O827" s="15">
        <f t="array" ref="O827">_xlfn.XLOOKUP(M827,reference_postal_code!$B$2:$B$11,reference_postal_code!$A$2:$A$11)</f>
        <v>60231</v>
      </c>
      <c r="P827" s="15" t="s">
        <v>166</v>
      </c>
      <c r="Q827" s="15" t="s">
        <v>2483</v>
      </c>
      <c r="R827" s="15" t="s">
        <v>65</v>
      </c>
      <c r="S827" s="15" t="s">
        <v>83</v>
      </c>
      <c r="T827" s="15" t="s">
        <v>2484</v>
      </c>
      <c r="U827" s="28">
        <v>296280.0</v>
      </c>
      <c r="V827" s="15">
        <v>3.0</v>
      </c>
      <c r="W827" s="31">
        <v>0.2</v>
      </c>
      <c r="X827" s="28">
        <v>103698.0</v>
      </c>
    </row>
    <row r="828" ht="15.75" customHeight="1">
      <c r="A828" s="15">
        <v>1838.0</v>
      </c>
      <c r="B828" s="15" t="s">
        <v>2477</v>
      </c>
      <c r="C828" s="18">
        <v>41852.0</v>
      </c>
      <c r="D828" s="18">
        <v>41856.0</v>
      </c>
      <c r="E828" s="18">
        <f t="shared" si="1"/>
        <v>41856</v>
      </c>
      <c r="F828" s="15" t="s">
        <v>55</v>
      </c>
      <c r="G828" s="15" t="s">
        <v>2275</v>
      </c>
      <c r="H828" s="15" t="s">
        <v>2276</v>
      </c>
      <c r="I828" s="15" t="s">
        <v>128</v>
      </c>
      <c r="J828" s="15" t="s">
        <v>60</v>
      </c>
      <c r="K828" s="15" t="s">
        <v>14</v>
      </c>
      <c r="L828" s="15" t="str">
        <f t="array" ref="L828">_xlfn.XLOOKUP(M828,reference_province_to_city!$A$2:$A$11,reference_province_to_city!$B$2:$B$11)</f>
        <v>Bandung</v>
      </c>
      <c r="M828" s="15" t="s">
        <v>12</v>
      </c>
      <c r="N828" s="15">
        <v>40111.0</v>
      </c>
      <c r="O828" s="15">
        <f t="array" ref="O828">_xlfn.XLOOKUP(M828,reference_postal_code!$B$2:$B$11,reference_postal_code!$A$2:$A$11)</f>
        <v>40111</v>
      </c>
      <c r="P828" s="15" t="s">
        <v>117</v>
      </c>
      <c r="Q828" s="15" t="s">
        <v>2485</v>
      </c>
      <c r="R828" s="15" t="s">
        <v>65</v>
      </c>
      <c r="S828" s="15" t="s">
        <v>79</v>
      </c>
      <c r="T828" s="15" t="s">
        <v>2486</v>
      </c>
      <c r="U828" s="28">
        <v>263160.0</v>
      </c>
      <c r="V828" s="15">
        <v>3.0</v>
      </c>
      <c r="W828" s="31">
        <v>0.2</v>
      </c>
      <c r="X828" s="28">
        <v>88816.0</v>
      </c>
    </row>
    <row r="829" ht="15.75" customHeight="1">
      <c r="A829" s="15">
        <v>2411.0</v>
      </c>
      <c r="B829" s="15" t="s">
        <v>2487</v>
      </c>
      <c r="C829" s="18">
        <v>41852.0</v>
      </c>
      <c r="D829" s="18">
        <v>41857.0</v>
      </c>
      <c r="E829" s="18">
        <f t="shared" si="1"/>
        <v>41857</v>
      </c>
      <c r="F829" s="15" t="s">
        <v>55</v>
      </c>
      <c r="G829" s="15" t="s">
        <v>2488</v>
      </c>
      <c r="H829" s="15" t="s">
        <v>2489</v>
      </c>
      <c r="I829" s="15" t="s">
        <v>76</v>
      </c>
      <c r="J829" s="15" t="s">
        <v>60</v>
      </c>
      <c r="K829" s="15" t="s">
        <v>26</v>
      </c>
      <c r="L829" s="15" t="str">
        <f t="array" ref="L829">_xlfn.XLOOKUP(M829,reference_province_to_city!$A$2:$A$11,reference_province_to_city!$B$2:$B$11)</f>
        <v>Denpasar</v>
      </c>
      <c r="M829" s="15" t="s">
        <v>24</v>
      </c>
      <c r="N829" s="15">
        <v>80231.0</v>
      </c>
      <c r="O829" s="15">
        <f t="array" ref="O829">_xlfn.XLOOKUP(M829,reference_postal_code!$B$2:$B$11,reference_postal_code!$A$2:$A$11)</f>
        <v>80231</v>
      </c>
      <c r="P829" s="15" t="s">
        <v>63</v>
      </c>
      <c r="Q829" s="15" t="s">
        <v>2490</v>
      </c>
      <c r="R829" s="15" t="s">
        <v>65</v>
      </c>
      <c r="S829" s="15" t="s">
        <v>103</v>
      </c>
      <c r="T829" s="15" t="s">
        <v>2491</v>
      </c>
      <c r="U829" s="28">
        <v>85200.0</v>
      </c>
      <c r="V829" s="15">
        <v>2.0</v>
      </c>
      <c r="W829" s="31">
        <v>0.2</v>
      </c>
      <c r="X829" s="28">
        <v>28755.0</v>
      </c>
    </row>
    <row r="830" ht="15.75" customHeight="1">
      <c r="A830" s="15">
        <v>6175.0</v>
      </c>
      <c r="B830" s="15" t="s">
        <v>2492</v>
      </c>
      <c r="C830" s="18">
        <v>41853.0</v>
      </c>
      <c r="D830" s="18">
        <v>41859.0</v>
      </c>
      <c r="E830" s="18">
        <f t="shared" si="1"/>
        <v>41859</v>
      </c>
      <c r="F830" s="15" t="s">
        <v>55</v>
      </c>
      <c r="G830" s="15" t="s">
        <v>2493</v>
      </c>
      <c r="H830" s="15" t="s">
        <v>2494</v>
      </c>
      <c r="I830" s="15" t="s">
        <v>76</v>
      </c>
      <c r="J830" s="15" t="s">
        <v>60</v>
      </c>
      <c r="K830" s="15" t="s">
        <v>19</v>
      </c>
      <c r="L830" s="15" t="str">
        <f t="array" ref="L830">_xlfn.XLOOKUP(M830,reference_province_to_city!$A$2:$A$11,reference_province_to_city!$B$2:$B$11)</f>
        <v>Yogyakarta</v>
      </c>
      <c r="M830" s="15" t="s">
        <v>18</v>
      </c>
      <c r="N830" s="15">
        <v>55111.0</v>
      </c>
      <c r="O830" s="15">
        <f t="array" ref="O830">_xlfn.XLOOKUP(M830,reference_postal_code!$B$2:$B$11,reference_postal_code!$A$2:$A$11)</f>
        <v>55111</v>
      </c>
      <c r="P830" s="15" t="s">
        <v>77</v>
      </c>
      <c r="Q830" s="15" t="s">
        <v>2495</v>
      </c>
      <c r="R830" s="15" t="s">
        <v>65</v>
      </c>
      <c r="S830" s="15" t="s">
        <v>87</v>
      </c>
      <c r="T830" s="15" t="s">
        <v>2496</v>
      </c>
      <c r="U830" s="28">
        <v>1.25757E7</v>
      </c>
      <c r="V830" s="15">
        <v>2.0</v>
      </c>
      <c r="W830" s="31">
        <v>0.0</v>
      </c>
      <c r="X830" s="28">
        <v>3395439.0</v>
      </c>
    </row>
    <row r="831" ht="15.75" customHeight="1">
      <c r="A831" s="15">
        <v>6173.0</v>
      </c>
      <c r="B831" s="15" t="s">
        <v>2492</v>
      </c>
      <c r="C831" s="18">
        <v>41853.0</v>
      </c>
      <c r="D831" s="18">
        <v>41859.0</v>
      </c>
      <c r="E831" s="18">
        <f t="shared" si="1"/>
        <v>41859</v>
      </c>
      <c r="F831" s="15" t="s">
        <v>55</v>
      </c>
      <c r="G831" s="15" t="s">
        <v>2493</v>
      </c>
      <c r="H831" s="15" t="s">
        <v>2494</v>
      </c>
      <c r="I831" s="15" t="s">
        <v>76</v>
      </c>
      <c r="J831" s="15" t="s">
        <v>60</v>
      </c>
      <c r="K831" s="15" t="s">
        <v>19</v>
      </c>
      <c r="L831" s="15" t="str">
        <f t="array" ref="L831">_xlfn.XLOOKUP(M831,reference_province_to_city!$A$2:$A$11,reference_province_to_city!$B$2:$B$11)</f>
        <v>Yogyakarta</v>
      </c>
      <c r="M831" s="15" t="s">
        <v>18</v>
      </c>
      <c r="N831" s="15">
        <v>55111.0</v>
      </c>
      <c r="O831" s="15">
        <f t="array" ref="O831">_xlfn.XLOOKUP(M831,reference_postal_code!$B$2:$B$11,reference_postal_code!$A$2:$A$11)</f>
        <v>55111</v>
      </c>
      <c r="P831" s="15" t="s">
        <v>77</v>
      </c>
      <c r="Q831" s="15" t="s">
        <v>316</v>
      </c>
      <c r="R831" s="15" t="s">
        <v>65</v>
      </c>
      <c r="S831" s="15" t="s">
        <v>83</v>
      </c>
      <c r="T831" s="15" t="s">
        <v>317</v>
      </c>
      <c r="U831" s="28">
        <v>400500.0</v>
      </c>
      <c r="V831" s="15">
        <v>5.0</v>
      </c>
      <c r="W831" s="31">
        <v>0.0</v>
      </c>
      <c r="X831" s="28">
        <v>188235.0</v>
      </c>
    </row>
    <row r="832" ht="15.75" customHeight="1">
      <c r="A832" s="15">
        <v>6174.0</v>
      </c>
      <c r="B832" s="15" t="s">
        <v>2492</v>
      </c>
      <c r="C832" s="18">
        <v>41853.0</v>
      </c>
      <c r="D832" s="18">
        <v>41859.0</v>
      </c>
      <c r="E832" s="18">
        <f t="shared" si="1"/>
        <v>41859</v>
      </c>
      <c r="F832" s="15" t="s">
        <v>55</v>
      </c>
      <c r="G832" s="15" t="s">
        <v>2493</v>
      </c>
      <c r="H832" s="15" t="s">
        <v>2494</v>
      </c>
      <c r="I832" s="15" t="s">
        <v>76</v>
      </c>
      <c r="J832" s="15" t="s">
        <v>60</v>
      </c>
      <c r="K832" s="15" t="s">
        <v>19</v>
      </c>
      <c r="L832" s="15" t="str">
        <f t="array" ref="L832">_xlfn.XLOOKUP(M832,reference_province_to_city!$A$2:$A$11,reference_province_to_city!$B$2:$B$11)</f>
        <v>Yogyakarta</v>
      </c>
      <c r="M832" s="15" t="s">
        <v>18</v>
      </c>
      <c r="N832" s="15">
        <v>55111.0</v>
      </c>
      <c r="O832" s="15">
        <f t="array" ref="O832">_xlfn.XLOOKUP(M832,reference_postal_code!$B$2:$B$11,reference_postal_code!$A$2:$A$11)</f>
        <v>55111</v>
      </c>
      <c r="P832" s="15" t="s">
        <v>77</v>
      </c>
      <c r="Q832" s="15" t="s">
        <v>2497</v>
      </c>
      <c r="R832" s="15" t="s">
        <v>110</v>
      </c>
      <c r="S832" s="15" t="s">
        <v>149</v>
      </c>
      <c r="T832" s="15" t="s">
        <v>2498</v>
      </c>
      <c r="U832" s="28">
        <v>318000.0</v>
      </c>
      <c r="V832" s="15">
        <v>2.0</v>
      </c>
      <c r="W832" s="31">
        <v>0.0</v>
      </c>
      <c r="X832" s="28">
        <v>136740.0</v>
      </c>
    </row>
    <row r="833" ht="15.75" customHeight="1">
      <c r="A833" s="15">
        <v>856.0</v>
      </c>
      <c r="B833" s="15" t="s">
        <v>2499</v>
      </c>
      <c r="C833" s="18">
        <v>41854.0</v>
      </c>
      <c r="D833" s="18">
        <v>41859.0</v>
      </c>
      <c r="E833" s="18">
        <f t="shared" si="1"/>
        <v>41859</v>
      </c>
      <c r="F833" s="15" t="s">
        <v>55</v>
      </c>
      <c r="G833" s="15" t="s">
        <v>2500</v>
      </c>
      <c r="H833" s="15" t="s">
        <v>2501</v>
      </c>
      <c r="I833" s="15" t="s">
        <v>59</v>
      </c>
      <c r="J833" s="15" t="s">
        <v>60</v>
      </c>
      <c r="K833" s="15" t="s">
        <v>31</v>
      </c>
      <c r="L833" s="15" t="str">
        <f t="array" ref="L833">_xlfn.XLOOKUP(M833,reference_province_to_city!$A$2:$A$11,reference_province_to_city!$B$2:$B$11)</f>
        <v>Balikpapan</v>
      </c>
      <c r="M833" s="15" t="s">
        <v>21</v>
      </c>
      <c r="N833" s="15">
        <v>76114.0</v>
      </c>
      <c r="O833" s="15">
        <f t="array" ref="O833">_xlfn.XLOOKUP(M833,reference_postal_code!$B$2:$B$11,reference_postal_code!$A$2:$A$11)</f>
        <v>76114</v>
      </c>
      <c r="P833" s="15" t="s">
        <v>166</v>
      </c>
      <c r="Q833" s="15" t="s">
        <v>2502</v>
      </c>
      <c r="R833" s="15" t="s">
        <v>65</v>
      </c>
      <c r="S833" s="15" t="s">
        <v>66</v>
      </c>
      <c r="T833" s="15" t="s">
        <v>2503</v>
      </c>
      <c r="U833" s="28">
        <v>599400.0</v>
      </c>
      <c r="V833" s="15">
        <v>2.0</v>
      </c>
      <c r="W833" s="31">
        <v>0.0</v>
      </c>
      <c r="X833" s="28">
        <v>281718.0</v>
      </c>
    </row>
    <row r="834" ht="15.75" customHeight="1">
      <c r="A834" s="15">
        <v>858.0</v>
      </c>
      <c r="B834" s="15" t="s">
        <v>2499</v>
      </c>
      <c r="C834" s="18">
        <v>41854.0</v>
      </c>
      <c r="D834" s="18">
        <v>41859.0</v>
      </c>
      <c r="E834" s="18">
        <f t="shared" si="1"/>
        <v>41859</v>
      </c>
      <c r="F834" s="15" t="s">
        <v>55</v>
      </c>
      <c r="G834" s="15" t="s">
        <v>2500</v>
      </c>
      <c r="H834" s="15" t="s">
        <v>2501</v>
      </c>
      <c r="I834" s="15" t="s">
        <v>59</v>
      </c>
      <c r="J834" s="15" t="s">
        <v>60</v>
      </c>
      <c r="K834" s="15" t="s">
        <v>31</v>
      </c>
      <c r="L834" s="15" t="str">
        <f t="array" ref="L834">_xlfn.XLOOKUP(M834,reference_province_to_city!$A$2:$A$11,reference_province_to_city!$B$2:$B$11)</f>
        <v>Balikpapan</v>
      </c>
      <c r="M834" s="15" t="s">
        <v>21</v>
      </c>
      <c r="N834" s="15">
        <v>76114.0</v>
      </c>
      <c r="O834" s="15">
        <f t="array" ref="O834">_xlfn.XLOOKUP(M834,reference_postal_code!$B$2:$B$11,reference_postal_code!$A$2:$A$11)</f>
        <v>76114</v>
      </c>
      <c r="P834" s="15" t="s">
        <v>166</v>
      </c>
      <c r="Q834" s="15" t="s">
        <v>675</v>
      </c>
      <c r="R834" s="15" t="s">
        <v>65</v>
      </c>
      <c r="S834" s="15" t="s">
        <v>87</v>
      </c>
      <c r="T834" s="15" t="s">
        <v>676</v>
      </c>
      <c r="U834" s="28">
        <v>320400.0</v>
      </c>
      <c r="V834" s="15">
        <v>2.0</v>
      </c>
      <c r="W834" s="31">
        <v>0.0</v>
      </c>
      <c r="X834" s="28">
        <v>86508.0</v>
      </c>
    </row>
    <row r="835" ht="15.75" customHeight="1">
      <c r="A835" s="15">
        <v>857.0</v>
      </c>
      <c r="B835" s="15" t="s">
        <v>2499</v>
      </c>
      <c r="C835" s="18">
        <v>41854.0</v>
      </c>
      <c r="D835" s="18">
        <v>41859.0</v>
      </c>
      <c r="E835" s="18">
        <f t="shared" si="1"/>
        <v>41859</v>
      </c>
      <c r="F835" s="15" t="s">
        <v>55</v>
      </c>
      <c r="G835" s="15" t="s">
        <v>2500</v>
      </c>
      <c r="H835" s="15" t="s">
        <v>2501</v>
      </c>
      <c r="I835" s="15" t="s">
        <v>59</v>
      </c>
      <c r="J835" s="15" t="s">
        <v>60</v>
      </c>
      <c r="K835" s="15" t="s">
        <v>31</v>
      </c>
      <c r="L835" s="15" t="str">
        <f t="array" ref="L835">_xlfn.XLOOKUP(M835,reference_province_to_city!$A$2:$A$11,reference_province_to_city!$B$2:$B$11)</f>
        <v>Balikpapan</v>
      </c>
      <c r="M835" s="15" t="s">
        <v>21</v>
      </c>
      <c r="N835" s="15">
        <v>76114.0</v>
      </c>
      <c r="O835" s="15">
        <f t="array" ref="O835">_xlfn.XLOOKUP(M835,reference_postal_code!$B$2:$B$11,reference_postal_code!$A$2:$A$11)</f>
        <v>76114</v>
      </c>
      <c r="P835" s="15" t="s">
        <v>166</v>
      </c>
      <c r="Q835" s="15" t="s">
        <v>2504</v>
      </c>
      <c r="R835" s="15" t="s">
        <v>65</v>
      </c>
      <c r="S835" s="15" t="s">
        <v>226</v>
      </c>
      <c r="T835" s="15" t="s">
        <v>2505</v>
      </c>
      <c r="U835" s="28">
        <v>1534500.0</v>
      </c>
      <c r="V835" s="15">
        <v>10.0</v>
      </c>
      <c r="W835" s="31">
        <v>0.0</v>
      </c>
      <c r="X835" s="28">
        <v>398970.0</v>
      </c>
    </row>
    <row r="836" ht="15.75" customHeight="1">
      <c r="A836" s="15">
        <v>203.0</v>
      </c>
      <c r="B836" s="15" t="s">
        <v>2506</v>
      </c>
      <c r="C836" s="18">
        <v>41854.0</v>
      </c>
      <c r="D836" s="18">
        <v>41856.0</v>
      </c>
      <c r="E836" s="18">
        <f t="shared" si="1"/>
        <v>41856</v>
      </c>
      <c r="F836" s="15" t="s">
        <v>125</v>
      </c>
      <c r="G836" s="15" t="s">
        <v>1578</v>
      </c>
      <c r="H836" s="15" t="s">
        <v>1579</v>
      </c>
      <c r="I836" s="15" t="s">
        <v>59</v>
      </c>
      <c r="J836" s="15" t="s">
        <v>60</v>
      </c>
      <c r="K836" s="15" t="s">
        <v>33</v>
      </c>
      <c r="L836" s="15" t="str">
        <f t="array" ref="L836">_xlfn.XLOOKUP(M836,reference_province_to_city!$A$2:$A$11,reference_province_to_city!$B$2:$B$11)</f>
        <v>Makassar</v>
      </c>
      <c r="M836" s="15" t="s">
        <v>25</v>
      </c>
      <c r="O836" s="15">
        <f t="array" ref="O836">_xlfn.XLOOKUP(M836,reference_postal_code!$B$2:$B$11,reference_postal_code!$A$2:$A$11)</f>
        <v>90111</v>
      </c>
      <c r="P836" s="15" t="s">
        <v>63</v>
      </c>
      <c r="Q836" s="15" t="s">
        <v>2507</v>
      </c>
      <c r="R836" s="15" t="s">
        <v>65</v>
      </c>
      <c r="S836" s="15" t="s">
        <v>222</v>
      </c>
      <c r="T836" s="15" t="s">
        <v>2508</v>
      </c>
      <c r="U836" s="28">
        <v>39000.0</v>
      </c>
      <c r="V836" s="15">
        <v>1.0</v>
      </c>
      <c r="W836" s="31">
        <v>0.2</v>
      </c>
      <c r="X836" s="28">
        <v>4387.0</v>
      </c>
    </row>
    <row r="837" ht="15.75" customHeight="1">
      <c r="A837" s="15">
        <v>202.0</v>
      </c>
      <c r="B837" s="15" t="s">
        <v>2506</v>
      </c>
      <c r="C837" s="18">
        <v>41854.0</v>
      </c>
      <c r="D837" s="18">
        <v>41856.0</v>
      </c>
      <c r="E837" s="18">
        <f t="shared" si="1"/>
        <v>41856</v>
      </c>
      <c r="F837" s="15" t="s">
        <v>125</v>
      </c>
      <c r="G837" s="15" t="s">
        <v>1578</v>
      </c>
      <c r="H837" s="15" t="s">
        <v>1579</v>
      </c>
      <c r="I837" s="15" t="s">
        <v>59</v>
      </c>
      <c r="J837" s="15" t="s">
        <v>60</v>
      </c>
      <c r="K837" s="15" t="s">
        <v>33</v>
      </c>
      <c r="L837" s="15" t="str">
        <f t="array" ref="L837">_xlfn.XLOOKUP(M837,reference_province_to_city!$A$2:$A$11,reference_province_to_city!$B$2:$B$11)</f>
        <v>Makassar</v>
      </c>
      <c r="M837" s="15" t="s">
        <v>25</v>
      </c>
      <c r="N837" s="15">
        <v>90111.0</v>
      </c>
      <c r="O837" s="15">
        <f t="array" ref="O837">_xlfn.XLOOKUP(M837,reference_postal_code!$B$2:$B$11,reference_postal_code!$A$2:$A$11)</f>
        <v>90111</v>
      </c>
      <c r="P837" s="15" t="s">
        <v>63</v>
      </c>
      <c r="Q837" s="15" t="s">
        <v>2509</v>
      </c>
      <c r="R837" s="15" t="s">
        <v>106</v>
      </c>
      <c r="S837" s="15" t="s">
        <v>218</v>
      </c>
      <c r="T837" s="15" t="s">
        <v>2510</v>
      </c>
      <c r="U837" s="28">
        <v>3281250.0</v>
      </c>
      <c r="V837" s="15">
        <v>2.0</v>
      </c>
      <c r="W837" s="31">
        <v>0.5</v>
      </c>
      <c r="X837" s="28">
        <v>-2428125.0</v>
      </c>
    </row>
    <row r="838" ht="15.75" customHeight="1">
      <c r="A838" s="15">
        <v>3156.0</v>
      </c>
      <c r="B838" s="15" t="s">
        <v>2511</v>
      </c>
      <c r="C838" s="18">
        <v>41854.0</v>
      </c>
      <c r="D838" s="18">
        <v>41856.0</v>
      </c>
      <c r="E838" s="18">
        <f t="shared" si="1"/>
        <v>41856</v>
      </c>
      <c r="F838" s="15" t="s">
        <v>114</v>
      </c>
      <c r="G838" s="15" t="s">
        <v>2202</v>
      </c>
      <c r="H838" s="15" t="s">
        <v>2203</v>
      </c>
      <c r="I838" s="15" t="s">
        <v>76</v>
      </c>
      <c r="J838" s="15" t="s">
        <v>60</v>
      </c>
      <c r="K838" s="15" t="s">
        <v>29</v>
      </c>
      <c r="L838" s="15" t="str">
        <f t="array" ref="L838">_xlfn.XLOOKUP(M838,reference_province_to_city!$A$2:$A$11,reference_province_to_city!$B$2:$B$11)</f>
        <v>Palembang</v>
      </c>
      <c r="M838" s="15" t="s">
        <v>13</v>
      </c>
      <c r="N838" s="15">
        <v>30111.0</v>
      </c>
      <c r="O838" s="15">
        <f t="array" ref="O838">_xlfn.XLOOKUP(M838,reference_postal_code!$B$2:$B$11,reference_postal_code!$A$2:$A$11)</f>
        <v>30111</v>
      </c>
      <c r="P838" s="15" t="s">
        <v>77</v>
      </c>
      <c r="Q838" s="15" t="s">
        <v>2512</v>
      </c>
      <c r="R838" s="15" t="s">
        <v>65</v>
      </c>
      <c r="S838" s="15" t="s">
        <v>66</v>
      </c>
      <c r="T838" s="15" t="s">
        <v>2513</v>
      </c>
      <c r="U838" s="28">
        <v>1395360.0</v>
      </c>
      <c r="V838" s="15">
        <v>3.0</v>
      </c>
      <c r="W838" s="31">
        <v>0.2</v>
      </c>
      <c r="X838" s="28">
        <v>505818.0</v>
      </c>
    </row>
    <row r="839" ht="15.75" customHeight="1">
      <c r="A839" s="15">
        <v>1376.0</v>
      </c>
      <c r="B839" s="15" t="s">
        <v>2514</v>
      </c>
      <c r="C839" s="18">
        <v>41855.0</v>
      </c>
      <c r="D839" s="18">
        <v>41860.0</v>
      </c>
      <c r="E839" s="18">
        <f t="shared" si="1"/>
        <v>41860</v>
      </c>
      <c r="F839" s="15" t="s">
        <v>114</v>
      </c>
      <c r="G839" s="15" t="s">
        <v>2515</v>
      </c>
      <c r="H839" s="15" t="s">
        <v>2516</v>
      </c>
      <c r="I839" s="15" t="s">
        <v>59</v>
      </c>
      <c r="J839" s="15" t="s">
        <v>60</v>
      </c>
      <c r="K839" s="15" t="s">
        <v>33</v>
      </c>
      <c r="L839" s="15" t="str">
        <f t="array" ref="L839">_xlfn.XLOOKUP(M839,reference_province_to_city!$A$2:$A$11,reference_province_to_city!$B$2:$B$11)</f>
        <v>Makassar</v>
      </c>
      <c r="M839" s="15" t="s">
        <v>25</v>
      </c>
      <c r="N839" s="15">
        <v>90111.0</v>
      </c>
      <c r="O839" s="15">
        <f t="array" ref="O839">_xlfn.XLOOKUP(M839,reference_postal_code!$B$2:$B$11,reference_postal_code!$A$2:$A$11)</f>
        <v>90111</v>
      </c>
      <c r="P839" s="15" t="s">
        <v>63</v>
      </c>
      <c r="Q839" s="15" t="s">
        <v>2517</v>
      </c>
      <c r="R839" s="15" t="s">
        <v>65</v>
      </c>
      <c r="S839" s="15" t="s">
        <v>222</v>
      </c>
      <c r="T839" s="15" t="s">
        <v>2518</v>
      </c>
      <c r="U839" s="28">
        <v>1.634625E7</v>
      </c>
      <c r="V839" s="15">
        <v>3.0</v>
      </c>
      <c r="W839" s="31">
        <v>0.0</v>
      </c>
      <c r="X839" s="28">
        <v>4576950.0</v>
      </c>
    </row>
    <row r="840" ht="15.75" customHeight="1">
      <c r="A840" s="15">
        <v>1378.0</v>
      </c>
      <c r="B840" s="15" t="s">
        <v>2514</v>
      </c>
      <c r="C840" s="18">
        <v>41855.0</v>
      </c>
      <c r="D840" s="18">
        <v>41860.0</v>
      </c>
      <c r="E840" s="18">
        <f t="shared" si="1"/>
        <v>41860</v>
      </c>
      <c r="F840" s="15" t="s">
        <v>114</v>
      </c>
      <c r="G840" s="15" t="s">
        <v>2515</v>
      </c>
      <c r="H840" s="15" t="s">
        <v>2516</v>
      </c>
      <c r="I840" s="15" t="s">
        <v>59</v>
      </c>
      <c r="J840" s="15" t="s">
        <v>60</v>
      </c>
      <c r="K840" s="15" t="s">
        <v>33</v>
      </c>
      <c r="L840" s="15" t="str">
        <f t="array" ref="L840">_xlfn.XLOOKUP(M840,reference_province_to_city!$A$2:$A$11,reference_province_to_city!$B$2:$B$11)</f>
        <v>Makassar</v>
      </c>
      <c r="M840" s="15" t="s">
        <v>25</v>
      </c>
      <c r="N840" s="15">
        <v>90111.0</v>
      </c>
      <c r="O840" s="15">
        <f t="array" ref="O840">_xlfn.XLOOKUP(M840,reference_postal_code!$B$2:$B$11,reference_postal_code!$A$2:$A$11)</f>
        <v>90111</v>
      </c>
      <c r="P840" s="15" t="s">
        <v>63</v>
      </c>
      <c r="Q840" s="15" t="s">
        <v>2519</v>
      </c>
      <c r="R840" s="15" t="s">
        <v>65</v>
      </c>
      <c r="S840" s="15" t="s">
        <v>93</v>
      </c>
      <c r="T840" s="15" t="s">
        <v>2520</v>
      </c>
      <c r="U840" s="28">
        <v>246000.0</v>
      </c>
      <c r="V840" s="15">
        <v>5.0</v>
      </c>
      <c r="W840" s="31">
        <v>0.0</v>
      </c>
      <c r="X840" s="28">
        <v>63960.0</v>
      </c>
    </row>
    <row r="841" ht="15.75" customHeight="1">
      <c r="A841" s="15">
        <v>1377.0</v>
      </c>
      <c r="B841" s="15" t="s">
        <v>2514</v>
      </c>
      <c r="C841" s="18">
        <v>41855.0</v>
      </c>
      <c r="D841" s="18">
        <v>41860.0</v>
      </c>
      <c r="E841" s="18">
        <f t="shared" si="1"/>
        <v>41860</v>
      </c>
      <c r="F841" s="15" t="s">
        <v>114</v>
      </c>
      <c r="G841" s="15" t="s">
        <v>2515</v>
      </c>
      <c r="H841" s="15" t="s">
        <v>2516</v>
      </c>
      <c r="I841" s="15" t="s">
        <v>59</v>
      </c>
      <c r="J841" s="15" t="s">
        <v>60</v>
      </c>
      <c r="K841" s="15" t="s">
        <v>33</v>
      </c>
      <c r="L841" s="15" t="str">
        <f t="array" ref="L841">_xlfn.XLOOKUP(M841,reference_province_to_city!$A$2:$A$11,reference_province_to_city!$B$2:$B$11)</f>
        <v>Makassar</v>
      </c>
      <c r="M841" s="15" t="s">
        <v>25</v>
      </c>
      <c r="N841" s="15">
        <v>90111.0</v>
      </c>
      <c r="O841" s="15">
        <f t="array" ref="O841">_xlfn.XLOOKUP(M841,reference_postal_code!$B$2:$B$11,reference_postal_code!$A$2:$A$11)</f>
        <v>90111</v>
      </c>
      <c r="P841" s="15" t="s">
        <v>63</v>
      </c>
      <c r="Q841" s="15" t="s">
        <v>2521</v>
      </c>
      <c r="R841" s="15" t="s">
        <v>65</v>
      </c>
      <c r="S841" s="15" t="s">
        <v>66</v>
      </c>
      <c r="T841" s="15" t="s">
        <v>2522</v>
      </c>
      <c r="U841" s="28">
        <v>6717600.0</v>
      </c>
      <c r="V841" s="15">
        <v>8.0</v>
      </c>
      <c r="W841" s="31">
        <v>0.0</v>
      </c>
      <c r="X841" s="28">
        <v>3291624.0</v>
      </c>
    </row>
    <row r="842" ht="15.75" customHeight="1">
      <c r="A842" s="15">
        <v>1381.0</v>
      </c>
      <c r="B842" s="15" t="s">
        <v>2514</v>
      </c>
      <c r="C842" s="18">
        <v>41855.0</v>
      </c>
      <c r="D842" s="18">
        <v>41860.0</v>
      </c>
      <c r="E842" s="18">
        <f t="shared" si="1"/>
        <v>41860</v>
      </c>
      <c r="F842" s="15" t="s">
        <v>114</v>
      </c>
      <c r="G842" s="15" t="s">
        <v>2515</v>
      </c>
      <c r="H842" s="15" t="s">
        <v>2516</v>
      </c>
      <c r="I842" s="15" t="s">
        <v>59</v>
      </c>
      <c r="J842" s="15" t="s">
        <v>60</v>
      </c>
      <c r="K842" s="15" t="s">
        <v>33</v>
      </c>
      <c r="L842" s="15" t="str">
        <f t="array" ref="L842">_xlfn.XLOOKUP(M842,reference_province_to_city!$A$2:$A$11,reference_province_to_city!$B$2:$B$11)</f>
        <v>Makassar</v>
      </c>
      <c r="M842" s="15" t="s">
        <v>25</v>
      </c>
      <c r="N842" s="15">
        <v>90111.0</v>
      </c>
      <c r="O842" s="15">
        <f t="array" ref="O842">_xlfn.XLOOKUP(M842,reference_postal_code!$B$2:$B$11,reference_postal_code!$A$2:$A$11)</f>
        <v>90111</v>
      </c>
      <c r="P842" s="15" t="s">
        <v>63</v>
      </c>
      <c r="Q842" s="15" t="s">
        <v>1062</v>
      </c>
      <c r="R842" s="15" t="s">
        <v>65</v>
      </c>
      <c r="S842" s="15" t="s">
        <v>83</v>
      </c>
      <c r="T842" s="15" t="s">
        <v>1063</v>
      </c>
      <c r="U842" s="28">
        <v>197760.0</v>
      </c>
      <c r="V842" s="15">
        <v>1.0</v>
      </c>
      <c r="W842" s="31">
        <v>0.2</v>
      </c>
      <c r="X842" s="28">
        <v>71688.0</v>
      </c>
    </row>
    <row r="843" ht="15.75" customHeight="1">
      <c r="A843" s="15">
        <v>9159.0</v>
      </c>
      <c r="B843" s="15" t="s">
        <v>2523</v>
      </c>
      <c r="C843" s="18">
        <v>41855.0</v>
      </c>
      <c r="D843" s="18">
        <v>41859.0</v>
      </c>
      <c r="E843" s="18">
        <f t="shared" si="1"/>
        <v>41859</v>
      </c>
      <c r="F843" s="15" t="s">
        <v>55</v>
      </c>
      <c r="G843" s="15" t="s">
        <v>442</v>
      </c>
      <c r="H843" s="15" t="s">
        <v>443</v>
      </c>
      <c r="I843" s="15" t="s">
        <v>128</v>
      </c>
      <c r="J843" s="15" t="s">
        <v>60</v>
      </c>
      <c r="K843" s="15" t="s">
        <v>33</v>
      </c>
      <c r="L843" s="15" t="str">
        <f t="array" ref="L843">_xlfn.XLOOKUP(M843,reference_province_to_city!$A$2:$A$11,reference_province_to_city!$B$2:$B$11)</f>
        <v>Makassar</v>
      </c>
      <c r="M843" s="15" t="s">
        <v>25</v>
      </c>
      <c r="N843" s="15">
        <v>90111.0</v>
      </c>
      <c r="O843" s="15">
        <f t="array" ref="O843">_xlfn.XLOOKUP(M843,reference_postal_code!$B$2:$B$11,reference_postal_code!$A$2:$A$11)</f>
        <v>90111</v>
      </c>
      <c r="P843" s="15" t="s">
        <v>63</v>
      </c>
      <c r="Q843" s="15" t="s">
        <v>2524</v>
      </c>
      <c r="R843" s="15" t="s">
        <v>110</v>
      </c>
      <c r="S843" s="15" t="s">
        <v>149</v>
      </c>
      <c r="T843" s="15" t="s">
        <v>2525</v>
      </c>
      <c r="U843" s="28">
        <v>3831300.0</v>
      </c>
      <c r="V843" s="15">
        <v>9.0</v>
      </c>
      <c r="W843" s="31">
        <v>0.0</v>
      </c>
      <c r="X843" s="28">
        <v>1570833.0</v>
      </c>
    </row>
    <row r="844" ht="15.75" customHeight="1">
      <c r="A844" s="15">
        <v>9158.0</v>
      </c>
      <c r="B844" s="15" t="s">
        <v>2523</v>
      </c>
      <c r="C844" s="18">
        <v>41855.0</v>
      </c>
      <c r="D844" s="18">
        <v>41859.0</v>
      </c>
      <c r="E844" s="18">
        <f t="shared" si="1"/>
        <v>41859</v>
      </c>
      <c r="F844" s="15" t="s">
        <v>55</v>
      </c>
      <c r="G844" s="15" t="s">
        <v>442</v>
      </c>
      <c r="H844" s="15" t="s">
        <v>443</v>
      </c>
      <c r="I844" s="15" t="s">
        <v>128</v>
      </c>
      <c r="J844" s="15" t="s">
        <v>60</v>
      </c>
      <c r="K844" s="15" t="s">
        <v>33</v>
      </c>
      <c r="L844" s="15" t="str">
        <f t="array" ref="L844">_xlfn.XLOOKUP(M844,reference_province_to_city!$A$2:$A$11,reference_province_to_city!$B$2:$B$11)</f>
        <v>Makassar</v>
      </c>
      <c r="M844" s="15" t="s">
        <v>25</v>
      </c>
      <c r="N844" s="15">
        <v>90111.0</v>
      </c>
      <c r="O844" s="15">
        <f t="array" ref="O844">_xlfn.XLOOKUP(M844,reference_postal_code!$B$2:$B$11,reference_postal_code!$A$2:$A$11)</f>
        <v>90111</v>
      </c>
      <c r="P844" s="15" t="s">
        <v>63</v>
      </c>
      <c r="Q844" s="15" t="s">
        <v>1498</v>
      </c>
      <c r="R844" s="15" t="s">
        <v>65</v>
      </c>
      <c r="S844" s="15" t="s">
        <v>66</v>
      </c>
      <c r="T844" s="15" t="s">
        <v>1499</v>
      </c>
      <c r="U844" s="28">
        <v>3896100.0</v>
      </c>
      <c r="V844" s="15">
        <v>13.0</v>
      </c>
      <c r="W844" s="31">
        <v>0.0</v>
      </c>
      <c r="X844" s="28">
        <v>1870128.0</v>
      </c>
    </row>
    <row r="845" ht="15.75" customHeight="1">
      <c r="A845" s="15">
        <v>9157.0</v>
      </c>
      <c r="B845" s="15" t="s">
        <v>2523</v>
      </c>
      <c r="C845" s="18">
        <v>41855.0</v>
      </c>
      <c r="D845" s="18">
        <v>41859.0</v>
      </c>
      <c r="E845" s="18">
        <f t="shared" si="1"/>
        <v>41859</v>
      </c>
      <c r="F845" s="15" t="s">
        <v>55</v>
      </c>
      <c r="G845" s="15" t="s">
        <v>442</v>
      </c>
      <c r="H845" s="15" t="s">
        <v>443</v>
      </c>
      <c r="I845" s="15" t="s">
        <v>128</v>
      </c>
      <c r="J845" s="15" t="s">
        <v>60</v>
      </c>
      <c r="K845" s="15" t="s">
        <v>33</v>
      </c>
      <c r="L845" s="15" t="str">
        <f t="array" ref="L845">_xlfn.XLOOKUP(M845,reference_province_to_city!$A$2:$A$11,reference_province_to_city!$B$2:$B$11)</f>
        <v>Makassar</v>
      </c>
      <c r="M845" s="15" t="s">
        <v>25</v>
      </c>
      <c r="N845" s="15">
        <v>90111.0</v>
      </c>
      <c r="O845" s="15">
        <f t="array" ref="O845">_xlfn.XLOOKUP(M845,reference_postal_code!$B$2:$B$11,reference_postal_code!$A$2:$A$11)</f>
        <v>90111</v>
      </c>
      <c r="P845" s="15" t="s">
        <v>63</v>
      </c>
      <c r="Q845" s="15" t="s">
        <v>2526</v>
      </c>
      <c r="R845" s="15" t="s">
        <v>65</v>
      </c>
      <c r="S845" s="15" t="s">
        <v>222</v>
      </c>
      <c r="T845" s="15" t="s">
        <v>2527</v>
      </c>
      <c r="U845" s="28">
        <v>1529400.0</v>
      </c>
      <c r="V845" s="15">
        <v>2.0</v>
      </c>
      <c r="W845" s="31">
        <v>0.0</v>
      </c>
      <c r="X845" s="28">
        <v>412938.0</v>
      </c>
    </row>
    <row r="846" ht="15.75" customHeight="1">
      <c r="A846" s="15">
        <v>1379.0</v>
      </c>
      <c r="B846" s="15" t="s">
        <v>2514</v>
      </c>
      <c r="C846" s="18">
        <v>41855.0</v>
      </c>
      <c r="D846" s="18">
        <v>41860.0</v>
      </c>
      <c r="E846" s="18">
        <f t="shared" si="1"/>
        <v>41860</v>
      </c>
      <c r="F846" s="15" t="s">
        <v>114</v>
      </c>
      <c r="G846" s="15" t="s">
        <v>2515</v>
      </c>
      <c r="H846" s="15" t="s">
        <v>2516</v>
      </c>
      <c r="I846" s="15" t="s">
        <v>59</v>
      </c>
      <c r="J846" s="15" t="s">
        <v>60</v>
      </c>
      <c r="K846" s="15" t="s">
        <v>33</v>
      </c>
      <c r="L846" s="15" t="str">
        <f t="array" ref="L846">_xlfn.XLOOKUP(M846,reference_province_to_city!$A$2:$A$11,reference_province_to_city!$B$2:$B$11)</f>
        <v>Makassar</v>
      </c>
      <c r="M846" s="15" t="s">
        <v>25</v>
      </c>
      <c r="N846" s="15">
        <v>90111.0</v>
      </c>
      <c r="O846" s="15">
        <f t="array" ref="O846">_xlfn.XLOOKUP(M846,reference_postal_code!$B$2:$B$11,reference_postal_code!$A$2:$A$11)</f>
        <v>90111</v>
      </c>
      <c r="P846" s="15" t="s">
        <v>63</v>
      </c>
      <c r="Q846" s="15" t="s">
        <v>2528</v>
      </c>
      <c r="R846" s="15" t="s">
        <v>110</v>
      </c>
      <c r="S846" s="15" t="s">
        <v>111</v>
      </c>
      <c r="T846" s="15" t="s">
        <v>2529</v>
      </c>
      <c r="U846" s="28">
        <v>5999400.0</v>
      </c>
      <c r="V846" s="15">
        <v>5.0</v>
      </c>
      <c r="W846" s="31">
        <v>0.2</v>
      </c>
      <c r="X846" s="28">
        <v>524947.0</v>
      </c>
    </row>
    <row r="847" ht="15.75" customHeight="1">
      <c r="A847" s="15">
        <v>1380.0</v>
      </c>
      <c r="B847" s="15" t="s">
        <v>2514</v>
      </c>
      <c r="C847" s="18">
        <v>41855.0</v>
      </c>
      <c r="D847" s="18">
        <v>41860.0</v>
      </c>
      <c r="E847" s="18">
        <f t="shared" si="1"/>
        <v>41860</v>
      </c>
      <c r="F847" s="15" t="s">
        <v>114</v>
      </c>
      <c r="G847" s="15" t="s">
        <v>2515</v>
      </c>
      <c r="H847" s="15" t="s">
        <v>2516</v>
      </c>
      <c r="I847" s="15" t="s">
        <v>59</v>
      </c>
      <c r="J847" s="15" t="s">
        <v>60</v>
      </c>
      <c r="K847" s="15" t="s">
        <v>33</v>
      </c>
      <c r="L847" s="15" t="str">
        <f t="array" ref="L847">_xlfn.XLOOKUP(M847,reference_province_to_city!$A$2:$A$11,reference_province_to_city!$B$2:$B$11)</f>
        <v>Makassar</v>
      </c>
      <c r="M847" s="15" t="s">
        <v>25</v>
      </c>
      <c r="N847" s="15">
        <v>90111.0</v>
      </c>
      <c r="O847" s="15">
        <f t="array" ref="O847">_xlfn.XLOOKUP(M847,reference_postal_code!$B$2:$B$11,reference_postal_code!$A$2:$A$11)</f>
        <v>90111</v>
      </c>
      <c r="P847" s="15" t="s">
        <v>63</v>
      </c>
      <c r="Q847" s="15" t="s">
        <v>2530</v>
      </c>
      <c r="R847" s="15" t="s">
        <v>65</v>
      </c>
      <c r="S847" s="15" t="s">
        <v>87</v>
      </c>
      <c r="T847" s="15" t="s">
        <v>2531</v>
      </c>
      <c r="U847" s="28">
        <v>2383500.0</v>
      </c>
      <c r="V847" s="15">
        <v>5.0</v>
      </c>
      <c r="W847" s="31">
        <v>0.0</v>
      </c>
      <c r="X847" s="28">
        <v>119175.0</v>
      </c>
    </row>
    <row r="848" ht="15.75" customHeight="1">
      <c r="A848" s="15">
        <v>172.0</v>
      </c>
      <c r="B848" s="15" t="s">
        <v>2532</v>
      </c>
      <c r="C848" s="18">
        <v>41856.0</v>
      </c>
      <c r="D848" s="18">
        <v>41860.0</v>
      </c>
      <c r="E848" s="18">
        <f t="shared" si="1"/>
        <v>41860</v>
      </c>
      <c r="F848" s="15" t="s">
        <v>55</v>
      </c>
      <c r="G848" s="15" t="s">
        <v>2533</v>
      </c>
      <c r="H848" s="15" t="s">
        <v>2534</v>
      </c>
      <c r="I848" s="15" t="s">
        <v>59</v>
      </c>
      <c r="J848" s="15" t="s">
        <v>60</v>
      </c>
      <c r="K848" s="15" t="s">
        <v>29</v>
      </c>
      <c r="L848" s="15" t="str">
        <f t="array" ref="L848">_xlfn.XLOOKUP(M848,reference_province_to_city!$A$2:$A$11,reference_province_to_city!$B$2:$B$11)</f>
        <v>Palembang</v>
      </c>
      <c r="M848" s="15" t="s">
        <v>13</v>
      </c>
      <c r="N848" s="15">
        <v>30111.0</v>
      </c>
      <c r="O848" s="15">
        <f t="array" ref="O848">_xlfn.XLOOKUP(M848,reference_postal_code!$B$2:$B$11,reference_postal_code!$A$2:$A$11)</f>
        <v>30111</v>
      </c>
      <c r="P848" s="15" t="s">
        <v>77</v>
      </c>
      <c r="Q848" s="15" t="s">
        <v>236</v>
      </c>
      <c r="R848" s="15" t="s">
        <v>65</v>
      </c>
      <c r="S848" s="15" t="s">
        <v>66</v>
      </c>
      <c r="T848" s="15" t="s">
        <v>237</v>
      </c>
      <c r="U848" s="28">
        <v>314100.0</v>
      </c>
      <c r="V848" s="15">
        <v>3.0</v>
      </c>
      <c r="W848" s="31">
        <v>0.0</v>
      </c>
      <c r="X848" s="28">
        <v>147627.0</v>
      </c>
    </row>
    <row r="849" ht="15.75" customHeight="1">
      <c r="A849" s="15">
        <v>5866.0</v>
      </c>
      <c r="B849" s="15" t="s">
        <v>2535</v>
      </c>
      <c r="C849" s="18">
        <v>41856.0</v>
      </c>
      <c r="D849" s="18">
        <v>41858.0</v>
      </c>
      <c r="E849" s="18">
        <f t="shared" si="1"/>
        <v>41858</v>
      </c>
      <c r="F849" s="15" t="s">
        <v>114</v>
      </c>
      <c r="G849" s="15" t="s">
        <v>2536</v>
      </c>
      <c r="H849" s="15" t="s">
        <v>2537</v>
      </c>
      <c r="I849" s="15" t="s">
        <v>128</v>
      </c>
      <c r="J849" s="15" t="s">
        <v>60</v>
      </c>
      <c r="K849" s="15" t="s">
        <v>22</v>
      </c>
      <c r="L849" s="15" t="str">
        <f t="array" ref="L849">_xlfn.XLOOKUP(M849,reference_province_to_city!$A$2:$A$11,reference_province_to_city!$B$2:$B$11)</f>
        <v>Surabaya</v>
      </c>
      <c r="M849" s="15" t="s">
        <v>20</v>
      </c>
      <c r="N849" s="15">
        <v>60231.0</v>
      </c>
      <c r="O849" s="15">
        <f t="array" ref="O849">_xlfn.XLOOKUP(M849,reference_postal_code!$B$2:$B$11,reference_postal_code!$A$2:$A$11)</f>
        <v>60231</v>
      </c>
      <c r="P849" s="15" t="s">
        <v>166</v>
      </c>
      <c r="Q849" s="15" t="s">
        <v>2538</v>
      </c>
      <c r="R849" s="15" t="s">
        <v>65</v>
      </c>
      <c r="S849" s="15" t="s">
        <v>93</v>
      </c>
      <c r="T849" s="15" t="s">
        <v>2539</v>
      </c>
      <c r="U849" s="28">
        <v>68400.0</v>
      </c>
      <c r="V849" s="15">
        <v>2.0</v>
      </c>
      <c r="W849" s="31">
        <v>0.0</v>
      </c>
      <c r="X849" s="28">
        <v>30096.0</v>
      </c>
    </row>
    <row r="850" ht="15.75" customHeight="1">
      <c r="A850" s="15">
        <v>5360.0</v>
      </c>
      <c r="B850" s="15" t="s">
        <v>2540</v>
      </c>
      <c r="C850" s="18">
        <v>41856.0</v>
      </c>
      <c r="D850" s="18">
        <v>41862.0</v>
      </c>
      <c r="E850" s="18">
        <f t="shared" si="1"/>
        <v>41862</v>
      </c>
      <c r="F850" s="15" t="s">
        <v>55</v>
      </c>
      <c r="G850" s="15" t="s">
        <v>2541</v>
      </c>
      <c r="H850" s="15" t="s">
        <v>2542</v>
      </c>
      <c r="I850" s="15" t="s">
        <v>59</v>
      </c>
      <c r="J850" s="15" t="s">
        <v>60</v>
      </c>
      <c r="K850" s="15" t="s">
        <v>17</v>
      </c>
      <c r="L850" s="15" t="str">
        <f t="array" ref="L850">_xlfn.XLOOKUP(M850,reference_province_to_city!$A$2:$A$11,reference_province_to_city!$B$2:$B$11)</f>
        <v>Semarang</v>
      </c>
      <c r="M850" s="15" t="s">
        <v>15</v>
      </c>
      <c r="N850" s="15">
        <v>50111.0</v>
      </c>
      <c r="O850" s="15">
        <f t="array" ref="O850">_xlfn.XLOOKUP(M850,reference_postal_code!$B$2:$B$11,reference_postal_code!$A$2:$A$11)</f>
        <v>50111</v>
      </c>
      <c r="P850" s="15" t="s">
        <v>77</v>
      </c>
      <c r="Q850" s="15" t="s">
        <v>2543</v>
      </c>
      <c r="R850" s="15" t="s">
        <v>65</v>
      </c>
      <c r="S850" s="15" t="s">
        <v>93</v>
      </c>
      <c r="T850" s="15" t="s">
        <v>2544</v>
      </c>
      <c r="U850" s="28">
        <v>689700.0</v>
      </c>
      <c r="V850" s="15">
        <v>2.0</v>
      </c>
      <c r="W850" s="31">
        <v>0.0</v>
      </c>
      <c r="X850" s="28">
        <v>193116.0</v>
      </c>
    </row>
    <row r="851" ht="15.75" customHeight="1">
      <c r="A851" s="15">
        <v>5358.0</v>
      </c>
      <c r="B851" s="15" t="s">
        <v>2540</v>
      </c>
      <c r="C851" s="18">
        <v>41856.0</v>
      </c>
      <c r="D851" s="18">
        <v>41862.0</v>
      </c>
      <c r="E851" s="18">
        <f t="shared" si="1"/>
        <v>41862</v>
      </c>
      <c r="F851" s="15" t="s">
        <v>55</v>
      </c>
      <c r="G851" s="15" t="s">
        <v>2541</v>
      </c>
      <c r="H851" s="15" t="s">
        <v>2542</v>
      </c>
      <c r="I851" s="15" t="s">
        <v>59</v>
      </c>
      <c r="J851" s="15" t="s">
        <v>60</v>
      </c>
      <c r="K851" s="15" t="s">
        <v>17</v>
      </c>
      <c r="L851" s="15" t="str">
        <f t="array" ref="L851">_xlfn.XLOOKUP(M851,reference_province_to_city!$A$2:$A$11,reference_province_to_city!$B$2:$B$11)</f>
        <v>Semarang</v>
      </c>
      <c r="M851" s="15" t="s">
        <v>15</v>
      </c>
      <c r="N851" s="15">
        <v>50111.0</v>
      </c>
      <c r="O851" s="15">
        <f t="array" ref="O851">_xlfn.XLOOKUP(M851,reference_postal_code!$B$2:$B$11,reference_postal_code!$A$2:$A$11)</f>
        <v>50111</v>
      </c>
      <c r="P851" s="15" t="s">
        <v>77</v>
      </c>
      <c r="Q851" s="15" t="s">
        <v>2545</v>
      </c>
      <c r="R851" s="15" t="s">
        <v>110</v>
      </c>
      <c r="S851" s="15" t="s">
        <v>149</v>
      </c>
      <c r="T851" s="15" t="s">
        <v>2546</v>
      </c>
      <c r="U851" s="28">
        <v>245400.0</v>
      </c>
      <c r="V851" s="15">
        <v>1.0</v>
      </c>
      <c r="W851" s="31">
        <v>0.0</v>
      </c>
      <c r="X851" s="28">
        <v>24540.0</v>
      </c>
    </row>
    <row r="852" ht="15.75" customHeight="1">
      <c r="A852" s="15">
        <v>5359.0</v>
      </c>
      <c r="B852" s="15" t="s">
        <v>2540</v>
      </c>
      <c r="C852" s="18">
        <v>41856.0</v>
      </c>
      <c r="D852" s="18">
        <v>41862.0</v>
      </c>
      <c r="E852" s="18">
        <f t="shared" si="1"/>
        <v>41862</v>
      </c>
      <c r="F852" s="15" t="s">
        <v>55</v>
      </c>
      <c r="G852" s="15" t="s">
        <v>2541</v>
      </c>
      <c r="H852" s="15" t="s">
        <v>2542</v>
      </c>
      <c r="I852" s="15" t="s">
        <v>59</v>
      </c>
      <c r="J852" s="15" t="s">
        <v>60</v>
      </c>
      <c r="K852" s="15" t="s">
        <v>17</v>
      </c>
      <c r="L852" s="15" t="str">
        <f t="array" ref="L852">_xlfn.XLOOKUP(M852,reference_province_to_city!$A$2:$A$11,reference_province_to_city!$B$2:$B$11)</f>
        <v>Semarang</v>
      </c>
      <c r="M852" s="15" t="s">
        <v>15</v>
      </c>
      <c r="N852" s="15">
        <v>50111.0</v>
      </c>
      <c r="O852" s="15">
        <f t="array" ref="O852">_xlfn.XLOOKUP(M852,reference_postal_code!$B$2:$B$11,reference_postal_code!$A$2:$A$11)</f>
        <v>50111</v>
      </c>
      <c r="P852" s="15" t="s">
        <v>77</v>
      </c>
      <c r="Q852" s="15" t="s">
        <v>474</v>
      </c>
      <c r="R852" s="15" t="s">
        <v>65</v>
      </c>
      <c r="S852" s="15" t="s">
        <v>87</v>
      </c>
      <c r="T852" s="15" t="s">
        <v>475</v>
      </c>
      <c r="U852" s="28">
        <v>236700.0</v>
      </c>
      <c r="V852" s="15">
        <v>2.0</v>
      </c>
      <c r="W852" s="31">
        <v>0.0</v>
      </c>
      <c r="X852" s="28">
        <v>9468.0</v>
      </c>
    </row>
    <row r="853" ht="15.75" customHeight="1">
      <c r="A853" s="15">
        <v>5867.0</v>
      </c>
      <c r="B853" s="15" t="s">
        <v>2535</v>
      </c>
      <c r="C853" s="18">
        <v>41856.0</v>
      </c>
      <c r="D853" s="18">
        <v>41858.0</v>
      </c>
      <c r="E853" s="18">
        <f t="shared" si="1"/>
        <v>41858</v>
      </c>
      <c r="F853" s="15" t="s">
        <v>114</v>
      </c>
      <c r="G853" s="15" t="s">
        <v>2536</v>
      </c>
      <c r="H853" s="15" t="s">
        <v>2537</v>
      </c>
      <c r="I853" s="15" t="s">
        <v>128</v>
      </c>
      <c r="J853" s="15" t="s">
        <v>60</v>
      </c>
      <c r="K853" s="15" t="s">
        <v>22</v>
      </c>
      <c r="L853" s="15" t="str">
        <f t="array" ref="L853">_xlfn.XLOOKUP(M853,reference_province_to_city!$A$2:$A$11,reference_province_to_city!$B$2:$B$11)</f>
        <v>Surabaya</v>
      </c>
      <c r="M853" s="15" t="s">
        <v>20</v>
      </c>
      <c r="N853" s="15">
        <v>60231.0</v>
      </c>
      <c r="O853" s="15">
        <f t="array" ref="O853">_xlfn.XLOOKUP(M853,reference_postal_code!$B$2:$B$11,reference_postal_code!$A$2:$A$11)</f>
        <v>60231</v>
      </c>
      <c r="P853" s="15" t="s">
        <v>166</v>
      </c>
      <c r="Q853" s="15" t="s">
        <v>2547</v>
      </c>
      <c r="R853" s="15" t="s">
        <v>106</v>
      </c>
      <c r="S853" s="15" t="s">
        <v>107</v>
      </c>
      <c r="T853" s="15" t="s">
        <v>2548</v>
      </c>
      <c r="U853" s="28">
        <v>1.700025E7</v>
      </c>
      <c r="V853" s="15">
        <v>5.0</v>
      </c>
      <c r="W853" s="31">
        <v>0.0</v>
      </c>
      <c r="X853" s="28">
        <v>4420065.0</v>
      </c>
    </row>
    <row r="854" ht="15.75" customHeight="1">
      <c r="A854" s="15">
        <v>6458.0</v>
      </c>
      <c r="B854" s="15" t="s">
        <v>2549</v>
      </c>
      <c r="C854" s="18">
        <v>41856.0</v>
      </c>
      <c r="D854" s="18">
        <v>41862.0</v>
      </c>
      <c r="E854" s="18">
        <f t="shared" si="1"/>
        <v>41862</v>
      </c>
      <c r="F854" s="15" t="s">
        <v>55</v>
      </c>
      <c r="G854" s="15" t="s">
        <v>1229</v>
      </c>
      <c r="H854" s="15" t="s">
        <v>1230</v>
      </c>
      <c r="I854" s="15" t="s">
        <v>128</v>
      </c>
      <c r="J854" s="15" t="s">
        <v>60</v>
      </c>
      <c r="K854" s="15" t="s">
        <v>10</v>
      </c>
      <c r="L854" s="15" t="str">
        <f t="array" ref="L854">_xlfn.XLOOKUP(M854,reference_province_to_city!$A$2:$A$11,reference_province_to_city!$B$2:$B$11)</f>
        <v>Jakarta</v>
      </c>
      <c r="M854" s="15" t="s">
        <v>7</v>
      </c>
      <c r="N854" s="15">
        <v>10110.0</v>
      </c>
      <c r="O854" s="15">
        <f t="array" ref="O854">_xlfn.XLOOKUP(M854,reference_postal_code!$B$2:$B$11,reference_postal_code!$A$2:$A$11)</f>
        <v>10110</v>
      </c>
      <c r="P854" s="15" t="s">
        <v>117</v>
      </c>
      <c r="Q854" s="15" t="s">
        <v>2538</v>
      </c>
      <c r="R854" s="15" t="s">
        <v>65</v>
      </c>
      <c r="S854" s="15" t="s">
        <v>93</v>
      </c>
      <c r="T854" s="15" t="s">
        <v>2539</v>
      </c>
      <c r="U854" s="28">
        <v>239400.0</v>
      </c>
      <c r="V854" s="15">
        <v>7.0</v>
      </c>
      <c r="W854" s="31">
        <v>0.0</v>
      </c>
      <c r="X854" s="28">
        <v>105336.0</v>
      </c>
    </row>
    <row r="855" ht="15.75" customHeight="1">
      <c r="A855" s="15">
        <v>174.0</v>
      </c>
      <c r="B855" s="15" t="s">
        <v>2532</v>
      </c>
      <c r="C855" s="18">
        <v>41856.0</v>
      </c>
      <c r="D855" s="18">
        <v>41860.0</v>
      </c>
      <c r="E855" s="18">
        <f t="shared" si="1"/>
        <v>41860</v>
      </c>
      <c r="F855" s="15" t="s">
        <v>55</v>
      </c>
      <c r="G855" s="15" t="s">
        <v>2533</v>
      </c>
      <c r="H855" s="15" t="s">
        <v>2534</v>
      </c>
      <c r="I855" s="15" t="s">
        <v>59</v>
      </c>
      <c r="J855" s="15" t="s">
        <v>60</v>
      </c>
      <c r="K855" s="15" t="s">
        <v>29</v>
      </c>
      <c r="L855" s="15" t="str">
        <f t="array" ref="L855">_xlfn.XLOOKUP(M855,reference_province_to_city!$A$2:$A$11,reference_province_to_city!$B$2:$B$11)</f>
        <v>Palembang</v>
      </c>
      <c r="M855" s="15" t="s">
        <v>13</v>
      </c>
      <c r="N855" s="15">
        <v>30111.0</v>
      </c>
      <c r="O855" s="15">
        <f t="array" ref="O855">_xlfn.XLOOKUP(M855,reference_postal_code!$B$2:$B$11,reference_postal_code!$A$2:$A$11)</f>
        <v>30111</v>
      </c>
      <c r="P855" s="15" t="s">
        <v>77</v>
      </c>
      <c r="Q855" s="15" t="s">
        <v>2550</v>
      </c>
      <c r="R855" s="15" t="s">
        <v>106</v>
      </c>
      <c r="S855" s="15" t="s">
        <v>107</v>
      </c>
      <c r="T855" s="15" t="s">
        <v>2551</v>
      </c>
      <c r="U855" s="28">
        <v>5102160.0</v>
      </c>
      <c r="V855" s="15">
        <v>7.0</v>
      </c>
      <c r="W855" s="31">
        <v>0.2</v>
      </c>
      <c r="X855" s="28">
        <v>318885.0</v>
      </c>
    </row>
    <row r="856" ht="15.75" customHeight="1">
      <c r="A856" s="15">
        <v>8894.0</v>
      </c>
      <c r="B856" s="15" t="s">
        <v>2552</v>
      </c>
      <c r="C856" s="18">
        <v>41856.0</v>
      </c>
      <c r="D856" s="18">
        <v>41863.0</v>
      </c>
      <c r="E856" s="18">
        <f t="shared" si="1"/>
        <v>41863</v>
      </c>
      <c r="F856" s="15" t="s">
        <v>55</v>
      </c>
      <c r="G856" s="15" t="s">
        <v>2553</v>
      </c>
      <c r="H856" s="15" t="s">
        <v>2554</v>
      </c>
      <c r="I856" s="15" t="s">
        <v>59</v>
      </c>
      <c r="J856" s="15" t="s">
        <v>60</v>
      </c>
      <c r="K856" s="15" t="s">
        <v>26</v>
      </c>
      <c r="L856" s="15" t="str">
        <f t="array" ref="L856">_xlfn.XLOOKUP(M856,reference_province_to_city!$A$2:$A$11,reference_province_to_city!$B$2:$B$11)</f>
        <v>Denpasar</v>
      </c>
      <c r="M856" s="15" t="s">
        <v>24</v>
      </c>
      <c r="N856" s="15">
        <v>80231.0</v>
      </c>
      <c r="O856" s="15">
        <f t="array" ref="O856">_xlfn.XLOOKUP(M856,reference_postal_code!$B$2:$B$11,reference_postal_code!$A$2:$A$11)</f>
        <v>80231</v>
      </c>
      <c r="P856" s="15" t="s">
        <v>63</v>
      </c>
      <c r="Q856" s="15" t="s">
        <v>2555</v>
      </c>
      <c r="R856" s="15" t="s">
        <v>106</v>
      </c>
      <c r="S856" s="15" t="s">
        <v>218</v>
      </c>
      <c r="T856" s="15" t="s">
        <v>2556</v>
      </c>
      <c r="U856" s="28">
        <v>7338450.0</v>
      </c>
      <c r="V856" s="15">
        <v>2.0</v>
      </c>
      <c r="W856" s="31">
        <v>0.3</v>
      </c>
      <c r="X856" s="28">
        <v>629010.0</v>
      </c>
    </row>
    <row r="857" ht="15.75" customHeight="1">
      <c r="A857" s="15">
        <v>173.0</v>
      </c>
      <c r="B857" s="15" t="s">
        <v>2532</v>
      </c>
      <c r="C857" s="18">
        <v>41856.0</v>
      </c>
      <c r="D857" s="18">
        <v>41860.0</v>
      </c>
      <c r="E857" s="18">
        <f t="shared" si="1"/>
        <v>41860</v>
      </c>
      <c r="F857" s="15" t="s">
        <v>55</v>
      </c>
      <c r="G857" s="15" t="s">
        <v>2533</v>
      </c>
      <c r="H857" s="15" t="s">
        <v>2534</v>
      </c>
      <c r="I857" s="15" t="s">
        <v>59</v>
      </c>
      <c r="J857" s="15" t="s">
        <v>60</v>
      </c>
      <c r="K857" s="15" t="s">
        <v>29</v>
      </c>
      <c r="L857" s="15" t="str">
        <f t="array" ref="L857">_xlfn.XLOOKUP(M857,reference_province_to_city!$A$2:$A$11,reference_province_to_city!$B$2:$B$11)</f>
        <v>Palembang</v>
      </c>
      <c r="M857" s="15" t="s">
        <v>13</v>
      </c>
      <c r="O857" s="15">
        <f t="array" ref="O857">_xlfn.XLOOKUP(M857,reference_postal_code!$B$2:$B$11,reference_postal_code!$A$2:$A$11)</f>
        <v>30111</v>
      </c>
      <c r="P857" s="15" t="s">
        <v>77</v>
      </c>
      <c r="Q857" s="15" t="s">
        <v>2106</v>
      </c>
      <c r="R857" s="15" t="s">
        <v>65</v>
      </c>
      <c r="S857" s="15" t="s">
        <v>66</v>
      </c>
      <c r="T857" s="15" t="s">
        <v>2107</v>
      </c>
      <c r="U857" s="28">
        <v>1664400.0</v>
      </c>
      <c r="V857" s="15">
        <v>2.0</v>
      </c>
      <c r="W857" s="31">
        <v>0.0</v>
      </c>
      <c r="X857" s="28">
        <v>798912.0</v>
      </c>
    </row>
    <row r="858" ht="15.75" customHeight="1">
      <c r="A858" s="15">
        <v>6457.0</v>
      </c>
      <c r="B858" s="15" t="s">
        <v>2549</v>
      </c>
      <c r="C858" s="18">
        <v>41856.0</v>
      </c>
      <c r="D858" s="18">
        <v>41862.0</v>
      </c>
      <c r="E858" s="18">
        <f t="shared" si="1"/>
        <v>41862</v>
      </c>
      <c r="F858" s="15" t="s">
        <v>55</v>
      </c>
      <c r="G858" s="15" t="s">
        <v>1229</v>
      </c>
      <c r="H858" s="15" t="s">
        <v>1230</v>
      </c>
      <c r="I858" s="15" t="s">
        <v>128</v>
      </c>
      <c r="J858" s="15" t="s">
        <v>60</v>
      </c>
      <c r="K858" s="15" t="s">
        <v>10</v>
      </c>
      <c r="L858" s="15" t="str">
        <f t="array" ref="L858">_xlfn.XLOOKUP(M858,reference_province_to_city!$A$2:$A$11,reference_province_to_city!$B$2:$B$11)</f>
        <v>Jakarta</v>
      </c>
      <c r="M858" s="15" t="s">
        <v>7</v>
      </c>
      <c r="N858" s="15">
        <v>10110.0</v>
      </c>
      <c r="O858" s="15">
        <f t="array" ref="O858">_xlfn.XLOOKUP(M858,reference_postal_code!$B$2:$B$11,reference_postal_code!$A$2:$A$11)</f>
        <v>10110</v>
      </c>
      <c r="P858" s="15" t="s">
        <v>117</v>
      </c>
      <c r="Q858" s="15" t="s">
        <v>2557</v>
      </c>
      <c r="R858" s="15" t="s">
        <v>110</v>
      </c>
      <c r="S858" s="15" t="s">
        <v>111</v>
      </c>
      <c r="T858" s="15" t="s">
        <v>2558</v>
      </c>
      <c r="U858" s="28">
        <v>2039850.0</v>
      </c>
      <c r="V858" s="15">
        <v>1.0</v>
      </c>
      <c r="W858" s="31">
        <v>0.0</v>
      </c>
      <c r="X858" s="28">
        <v>550760.0</v>
      </c>
    </row>
    <row r="859" ht="15.75" customHeight="1">
      <c r="A859" s="15">
        <v>5865.0</v>
      </c>
      <c r="B859" s="15" t="s">
        <v>2535</v>
      </c>
      <c r="C859" s="18">
        <v>41856.0</v>
      </c>
      <c r="D859" s="18">
        <v>41858.0</v>
      </c>
      <c r="E859" s="18">
        <f t="shared" si="1"/>
        <v>41858</v>
      </c>
      <c r="F859" s="15" t="s">
        <v>114</v>
      </c>
      <c r="G859" s="15" t="s">
        <v>2536</v>
      </c>
      <c r="H859" s="15" t="s">
        <v>2537</v>
      </c>
      <c r="I859" s="15" t="s">
        <v>128</v>
      </c>
      <c r="J859" s="15" t="s">
        <v>60</v>
      </c>
      <c r="L859" s="15" t="str">
        <f t="array" ref="L859">_xlfn.XLOOKUP(M859,reference_province_to_city!$A$2:$A$11,reference_province_to_city!$B$2:$B$11)</f>
        <v>Surabaya</v>
      </c>
      <c r="M859" s="15" t="s">
        <v>20</v>
      </c>
      <c r="N859" s="15">
        <v>60231.0</v>
      </c>
      <c r="O859" s="15">
        <f t="array" ref="O859">_xlfn.XLOOKUP(M859,reference_postal_code!$B$2:$B$11,reference_postal_code!$A$2:$A$11)</f>
        <v>60231</v>
      </c>
      <c r="P859" s="15" t="s">
        <v>166</v>
      </c>
      <c r="Q859" s="15" t="s">
        <v>977</v>
      </c>
      <c r="R859" s="15" t="s">
        <v>65</v>
      </c>
      <c r="S859" s="15" t="s">
        <v>222</v>
      </c>
      <c r="T859" s="15" t="s">
        <v>978</v>
      </c>
      <c r="U859" s="28">
        <v>1192050.0</v>
      </c>
      <c r="V859" s="15">
        <v>3.0</v>
      </c>
      <c r="W859" s="31">
        <v>0.0</v>
      </c>
      <c r="X859" s="28">
        <v>333774.0</v>
      </c>
    </row>
    <row r="860" ht="15.75" customHeight="1">
      <c r="A860" s="15">
        <v>3773.0</v>
      </c>
      <c r="B860" s="15" t="s">
        <v>2559</v>
      </c>
      <c r="C860" s="18">
        <v>41857.0</v>
      </c>
      <c r="D860" s="18">
        <v>41862.0</v>
      </c>
      <c r="E860" s="18">
        <f t="shared" si="1"/>
        <v>41862</v>
      </c>
      <c r="F860" s="15" t="s">
        <v>114</v>
      </c>
      <c r="G860" s="15" t="s">
        <v>2560</v>
      </c>
      <c r="H860" s="15" t="s">
        <v>2561</v>
      </c>
      <c r="I860" s="15" t="s">
        <v>59</v>
      </c>
      <c r="J860" s="15" t="s">
        <v>60</v>
      </c>
      <c r="K860" s="15" t="s">
        <v>31</v>
      </c>
      <c r="L860" s="15" t="str">
        <f t="array" ref="L860">_xlfn.XLOOKUP(M860,reference_province_to_city!$A$2:$A$11,reference_province_to_city!$B$2:$B$11)</f>
        <v>Balikpapan</v>
      </c>
      <c r="M860" s="15" t="s">
        <v>21</v>
      </c>
      <c r="N860" s="15">
        <v>76114.0</v>
      </c>
      <c r="O860" s="15">
        <f t="array" ref="O860">_xlfn.XLOOKUP(M860,reference_postal_code!$B$2:$B$11,reference_postal_code!$A$2:$A$11)</f>
        <v>76114</v>
      </c>
      <c r="P860" s="15" t="s">
        <v>166</v>
      </c>
      <c r="Q860" s="15" t="s">
        <v>2334</v>
      </c>
      <c r="R860" s="15" t="s">
        <v>110</v>
      </c>
      <c r="S860" s="15" t="s">
        <v>149</v>
      </c>
      <c r="T860" s="15" t="s">
        <v>2335</v>
      </c>
      <c r="U860" s="28">
        <v>943650.0</v>
      </c>
      <c r="V860" s="15">
        <v>3.0</v>
      </c>
      <c r="W860" s="31">
        <v>0.0</v>
      </c>
      <c r="X860" s="28">
        <v>339714.0</v>
      </c>
    </row>
    <row r="861" ht="15.75" customHeight="1">
      <c r="A861" s="15">
        <v>8544.0</v>
      </c>
      <c r="B861" s="15" t="s">
        <v>2562</v>
      </c>
      <c r="C861" s="18">
        <v>41857.0</v>
      </c>
      <c r="D861" s="18">
        <v>41862.0</v>
      </c>
      <c r="E861" s="18">
        <f t="shared" si="1"/>
        <v>41862</v>
      </c>
      <c r="F861" s="15" t="s">
        <v>55</v>
      </c>
      <c r="G861" s="15" t="s">
        <v>2563</v>
      </c>
      <c r="H861" s="15" t="s">
        <v>2564</v>
      </c>
      <c r="I861" s="15" t="s">
        <v>59</v>
      </c>
      <c r="J861" s="15" t="s">
        <v>60</v>
      </c>
      <c r="K861" s="15" t="s">
        <v>26</v>
      </c>
      <c r="L861" s="15" t="str">
        <f t="array" ref="L861">_xlfn.XLOOKUP(M861,reference_province_to_city!$A$2:$A$11,reference_province_to_city!$B$2:$B$11)</f>
        <v>Denpasar</v>
      </c>
      <c r="M861" s="15" t="s">
        <v>24</v>
      </c>
      <c r="N861" s="15">
        <v>80231.0</v>
      </c>
      <c r="O861" s="15">
        <f t="array" ref="O861">_xlfn.XLOOKUP(M861,reference_postal_code!$B$2:$B$11,reference_postal_code!$A$2:$A$11)</f>
        <v>80231</v>
      </c>
      <c r="P861" s="15" t="s">
        <v>63</v>
      </c>
      <c r="Q861" s="15" t="s">
        <v>2565</v>
      </c>
      <c r="R861" s="15" t="s">
        <v>110</v>
      </c>
      <c r="S861" s="15" t="s">
        <v>149</v>
      </c>
      <c r="T861" s="15" t="s">
        <v>2566</v>
      </c>
      <c r="U861" s="28">
        <v>2999700.0</v>
      </c>
      <c r="V861" s="15">
        <v>2.0</v>
      </c>
      <c r="W861" s="31">
        <v>0.0</v>
      </c>
      <c r="X861" s="28">
        <v>1259874.0</v>
      </c>
    </row>
    <row r="862" ht="15.75" customHeight="1">
      <c r="A862" s="15">
        <v>1467.0</v>
      </c>
      <c r="B862" s="15" t="s">
        <v>2567</v>
      </c>
      <c r="C862" s="18">
        <v>41859.0</v>
      </c>
      <c r="D862" s="18">
        <v>41865.0</v>
      </c>
      <c r="E862" s="18">
        <f t="shared" si="1"/>
        <v>41865</v>
      </c>
      <c r="F862" s="15" t="s">
        <v>55</v>
      </c>
      <c r="G862" s="15" t="s">
        <v>2568</v>
      </c>
      <c r="H862" s="15" t="s">
        <v>2569</v>
      </c>
      <c r="I862" s="15" t="s">
        <v>59</v>
      </c>
      <c r="J862" s="15" t="s">
        <v>60</v>
      </c>
      <c r="K862" s="15" t="s">
        <v>28</v>
      </c>
      <c r="L862" s="15" t="str">
        <f t="array" ref="L862">_xlfn.XLOOKUP(M862,reference_province_to_city!$A$2:$A$11,reference_province_to_city!$B$2:$B$11)</f>
        <v>Medan</v>
      </c>
      <c r="M862" s="15" t="s">
        <v>11</v>
      </c>
      <c r="N862" s="15">
        <v>20111.0</v>
      </c>
      <c r="O862" s="15">
        <f t="array" ref="O862">_xlfn.XLOOKUP(M862,reference_postal_code!$B$2:$B$11,reference_postal_code!$A$2:$A$11)</f>
        <v>20111</v>
      </c>
      <c r="P862" s="15" t="s">
        <v>77</v>
      </c>
      <c r="Q862" s="15" t="s">
        <v>2570</v>
      </c>
      <c r="R862" s="15" t="s">
        <v>110</v>
      </c>
      <c r="S862" s="15" t="s">
        <v>149</v>
      </c>
      <c r="T862" s="15" t="s">
        <v>2571</v>
      </c>
      <c r="U862" s="28">
        <v>1439640.0</v>
      </c>
      <c r="V862" s="15">
        <v>3.0</v>
      </c>
      <c r="W862" s="31">
        <v>0.2</v>
      </c>
      <c r="X862" s="28">
        <v>-161960.0</v>
      </c>
    </row>
    <row r="863" ht="15.75" customHeight="1">
      <c r="A863" s="15">
        <v>597.0</v>
      </c>
      <c r="B863" s="15" t="s">
        <v>2572</v>
      </c>
      <c r="C863" s="18">
        <v>41859.0</v>
      </c>
      <c r="D863" s="18">
        <v>41866.0</v>
      </c>
      <c r="E863" s="18">
        <f t="shared" si="1"/>
        <v>41866</v>
      </c>
      <c r="F863" s="15" t="s">
        <v>55</v>
      </c>
      <c r="G863" s="15" t="s">
        <v>2573</v>
      </c>
      <c r="H863" s="15" t="s">
        <v>2574</v>
      </c>
      <c r="I863" s="15" t="s">
        <v>59</v>
      </c>
      <c r="J863" s="15" t="s">
        <v>60</v>
      </c>
      <c r="K863" s="15" t="s">
        <v>19</v>
      </c>
      <c r="L863" s="15" t="str">
        <f t="array" ref="L863">_xlfn.XLOOKUP(M863,reference_province_to_city!$A$2:$A$11,reference_province_to_city!$B$2:$B$11)</f>
        <v>Yogyakarta</v>
      </c>
      <c r="M863" s="15" t="s">
        <v>18</v>
      </c>
      <c r="N863" s="15">
        <v>55111.0</v>
      </c>
      <c r="O863" s="15">
        <f t="array" ref="O863">_xlfn.XLOOKUP(M863,reference_postal_code!$B$2:$B$11,reference_postal_code!$A$2:$A$11)</f>
        <v>55111</v>
      </c>
      <c r="P863" s="15" t="s">
        <v>77</v>
      </c>
      <c r="Q863" s="15" t="s">
        <v>2575</v>
      </c>
      <c r="R863" s="15" t="s">
        <v>110</v>
      </c>
      <c r="S863" s="15" t="s">
        <v>111</v>
      </c>
      <c r="T863" s="15" t="s">
        <v>2576</v>
      </c>
      <c r="U863" s="28">
        <v>6689400.0</v>
      </c>
      <c r="V863" s="15">
        <v>5.0</v>
      </c>
      <c r="W863" s="31">
        <v>0.2</v>
      </c>
      <c r="X863" s="28">
        <v>836175.0</v>
      </c>
    </row>
    <row r="864" ht="15.75" customHeight="1">
      <c r="A864" s="15">
        <v>5071.0</v>
      </c>
      <c r="B864" s="15" t="s">
        <v>2577</v>
      </c>
      <c r="C864" s="18">
        <v>41859.0</v>
      </c>
      <c r="D864" s="18">
        <v>41863.0</v>
      </c>
      <c r="E864" s="18">
        <f t="shared" si="1"/>
        <v>41863</v>
      </c>
      <c r="F864" s="15" t="s">
        <v>55</v>
      </c>
      <c r="G864" s="15" t="s">
        <v>2578</v>
      </c>
      <c r="H864" s="15" t="s">
        <v>2579</v>
      </c>
      <c r="I864" s="15" t="s">
        <v>76</v>
      </c>
      <c r="J864" s="15" t="s">
        <v>60</v>
      </c>
      <c r="K864" s="15" t="s">
        <v>19</v>
      </c>
      <c r="L864" s="15" t="str">
        <f t="array" ref="L864">_xlfn.XLOOKUP(M864,reference_province_to_city!$A$2:$A$11,reference_province_to_city!$B$2:$B$11)</f>
        <v>Yogyakarta</v>
      </c>
      <c r="M864" s="15" t="s">
        <v>18</v>
      </c>
      <c r="N864" s="15">
        <v>55111.0</v>
      </c>
      <c r="O864" s="15">
        <f t="array" ref="O864">_xlfn.XLOOKUP(M864,reference_postal_code!$B$2:$B$11,reference_postal_code!$A$2:$A$11)</f>
        <v>55111</v>
      </c>
      <c r="P864" s="15" t="s">
        <v>77</v>
      </c>
      <c r="Q864" s="15" t="s">
        <v>2580</v>
      </c>
      <c r="R864" s="15" t="s">
        <v>65</v>
      </c>
      <c r="S864" s="15" t="s">
        <v>173</v>
      </c>
      <c r="T864" s="15" t="s">
        <v>2581</v>
      </c>
      <c r="U864" s="28">
        <v>575100.0</v>
      </c>
      <c r="V864" s="15">
        <v>3.0</v>
      </c>
      <c r="W864" s="31">
        <v>0.0</v>
      </c>
      <c r="X864" s="28">
        <v>258795.0</v>
      </c>
    </row>
    <row r="865" ht="15.75" customHeight="1">
      <c r="A865" s="15">
        <v>5070.0</v>
      </c>
      <c r="B865" s="15" t="s">
        <v>2577</v>
      </c>
      <c r="C865" s="18">
        <v>41859.0</v>
      </c>
      <c r="D865" s="18">
        <v>41863.0</v>
      </c>
      <c r="E865" s="18">
        <f t="shared" si="1"/>
        <v>41863</v>
      </c>
      <c r="F865" s="15" t="s">
        <v>55</v>
      </c>
      <c r="G865" s="15" t="s">
        <v>2578</v>
      </c>
      <c r="H865" s="15" t="s">
        <v>2579</v>
      </c>
      <c r="I865" s="15" t="s">
        <v>76</v>
      </c>
      <c r="J865" s="15" t="s">
        <v>60</v>
      </c>
      <c r="K865" s="15" t="s">
        <v>19</v>
      </c>
      <c r="L865" s="15" t="str">
        <f t="array" ref="L865">_xlfn.XLOOKUP(M865,reference_province_to_city!$A$2:$A$11,reference_province_to_city!$B$2:$B$11)</f>
        <v>Yogyakarta</v>
      </c>
      <c r="M865" s="15" t="s">
        <v>18</v>
      </c>
      <c r="N865" s="15">
        <v>55111.0</v>
      </c>
      <c r="O865" s="15">
        <f t="array" ref="O865">_xlfn.XLOOKUP(M865,reference_postal_code!$B$2:$B$11,reference_postal_code!$A$2:$A$11)</f>
        <v>55111</v>
      </c>
      <c r="P865" s="15" t="s">
        <v>77</v>
      </c>
      <c r="Q865" s="15" t="s">
        <v>2582</v>
      </c>
      <c r="R865" s="15" t="s">
        <v>65</v>
      </c>
      <c r="S865" s="15" t="s">
        <v>222</v>
      </c>
      <c r="T865" s="15" t="s">
        <v>2583</v>
      </c>
      <c r="U865" s="28">
        <v>2513025.0</v>
      </c>
      <c r="V865" s="15">
        <v>3.0</v>
      </c>
      <c r="W865" s="31">
        <v>0.1</v>
      </c>
      <c r="X865" s="28">
        <v>558450.0</v>
      </c>
    </row>
    <row r="866" ht="15.75" customHeight="1">
      <c r="A866" s="15">
        <v>8955.0</v>
      </c>
      <c r="B866" s="15" t="s">
        <v>2584</v>
      </c>
      <c r="C866" s="18">
        <v>41859.0</v>
      </c>
      <c r="D866" s="18">
        <v>41861.0</v>
      </c>
      <c r="E866" s="18">
        <f t="shared" si="1"/>
        <v>41861</v>
      </c>
      <c r="F866" s="15" t="s">
        <v>114</v>
      </c>
      <c r="G866" s="15" t="s">
        <v>2585</v>
      </c>
      <c r="H866" s="15" t="s">
        <v>2586</v>
      </c>
      <c r="I866" s="15" t="s">
        <v>59</v>
      </c>
      <c r="J866" s="15" t="s">
        <v>60</v>
      </c>
      <c r="K866" s="15" t="s">
        <v>33</v>
      </c>
      <c r="L866" s="15" t="str">
        <f t="array" ref="L866">_xlfn.XLOOKUP(M866,reference_province_to_city!$A$2:$A$11,reference_province_to_city!$B$2:$B$11)</f>
        <v>Makassar</v>
      </c>
      <c r="M866" s="15" t="s">
        <v>25</v>
      </c>
      <c r="N866" s="15">
        <v>90111.0</v>
      </c>
      <c r="O866" s="15">
        <f t="array" ref="O866">_xlfn.XLOOKUP(M866,reference_postal_code!$B$2:$B$11,reference_postal_code!$A$2:$A$11)</f>
        <v>90111</v>
      </c>
      <c r="P866" s="15" t="s">
        <v>63</v>
      </c>
      <c r="Q866" s="15" t="s">
        <v>2587</v>
      </c>
      <c r="R866" s="15" t="s">
        <v>106</v>
      </c>
      <c r="S866" s="15" t="s">
        <v>183</v>
      </c>
      <c r="T866" s="15" t="s">
        <v>2588</v>
      </c>
      <c r="U866" s="28">
        <v>2331840.0</v>
      </c>
      <c r="V866" s="15">
        <v>4.0</v>
      </c>
      <c r="W866" s="31">
        <v>0.2</v>
      </c>
      <c r="X866" s="28">
        <v>-116592.0</v>
      </c>
    </row>
    <row r="867" ht="15.75" customHeight="1">
      <c r="A867" s="15">
        <v>2751.0</v>
      </c>
      <c r="B867" s="15" t="s">
        <v>2589</v>
      </c>
      <c r="C867" s="18">
        <v>41859.0</v>
      </c>
      <c r="D867" s="18">
        <v>41862.0</v>
      </c>
      <c r="E867" s="18">
        <f t="shared" si="1"/>
        <v>41862</v>
      </c>
      <c r="F867" s="15" t="s">
        <v>114</v>
      </c>
      <c r="G867" s="15" t="s">
        <v>489</v>
      </c>
      <c r="H867" s="15" t="s">
        <v>490</v>
      </c>
      <c r="I867" s="15" t="s">
        <v>59</v>
      </c>
      <c r="J867" s="15" t="s">
        <v>60</v>
      </c>
      <c r="K867" s="15" t="s">
        <v>22</v>
      </c>
      <c r="L867" s="15" t="str">
        <f t="array" ref="L867">_xlfn.XLOOKUP(M867,reference_province_to_city!$A$2:$A$11,reference_province_to_city!$B$2:$B$11)</f>
        <v>Surabaya</v>
      </c>
      <c r="M867" s="15" t="s">
        <v>20</v>
      </c>
      <c r="N867" s="15">
        <v>60231.0</v>
      </c>
      <c r="O867" s="15">
        <f t="array" ref="O867">_xlfn.XLOOKUP(M867,reference_postal_code!$B$2:$B$11,reference_postal_code!$A$2:$A$11)</f>
        <v>60231</v>
      </c>
      <c r="P867" s="15" t="s">
        <v>166</v>
      </c>
      <c r="Q867" s="15" t="s">
        <v>2590</v>
      </c>
      <c r="R867" s="15" t="s">
        <v>65</v>
      </c>
      <c r="S867" s="15" t="s">
        <v>87</v>
      </c>
      <c r="T867" s="15" t="s">
        <v>2591</v>
      </c>
      <c r="U867" s="28">
        <v>6349200.0</v>
      </c>
      <c r="V867" s="15">
        <v>11.0</v>
      </c>
      <c r="W867" s="31">
        <v>0.0</v>
      </c>
      <c r="X867" s="28">
        <v>1650792.0</v>
      </c>
    </row>
    <row r="868" ht="15.75" customHeight="1">
      <c r="A868" s="15">
        <v>595.0</v>
      </c>
      <c r="B868" s="15" t="s">
        <v>2572</v>
      </c>
      <c r="C868" s="18">
        <v>41859.0</v>
      </c>
      <c r="D868" s="18">
        <v>41866.0</v>
      </c>
      <c r="E868" s="18">
        <f t="shared" si="1"/>
        <v>41866</v>
      </c>
      <c r="F868" s="15" t="s">
        <v>55</v>
      </c>
      <c r="G868" s="15" t="s">
        <v>2573</v>
      </c>
      <c r="H868" s="15" t="s">
        <v>2574</v>
      </c>
      <c r="I868" s="15" t="s">
        <v>59</v>
      </c>
      <c r="J868" s="15" t="s">
        <v>60</v>
      </c>
      <c r="K868" s="15" t="s">
        <v>19</v>
      </c>
      <c r="L868" s="15" t="str">
        <f t="array" ref="L868">_xlfn.XLOOKUP(M868,reference_province_to_city!$A$2:$A$11,reference_province_to_city!$B$2:$B$11)</f>
        <v>Yogyakarta</v>
      </c>
      <c r="M868" s="15" t="s">
        <v>18</v>
      </c>
      <c r="N868" s="15">
        <v>55111.0</v>
      </c>
      <c r="O868" s="15">
        <f t="array" ref="O868">_xlfn.XLOOKUP(M868,reference_postal_code!$B$2:$B$11,reference_postal_code!$A$2:$A$11)</f>
        <v>55111</v>
      </c>
      <c r="P868" s="15" t="s">
        <v>77</v>
      </c>
      <c r="Q868" s="15" t="s">
        <v>2592</v>
      </c>
      <c r="R868" s="15" t="s">
        <v>65</v>
      </c>
      <c r="S868" s="15" t="s">
        <v>222</v>
      </c>
      <c r="T868" s="15" t="s">
        <v>2593</v>
      </c>
      <c r="U868" s="28">
        <v>1141800.0</v>
      </c>
      <c r="V868" s="15">
        <v>2.0</v>
      </c>
      <c r="W868" s="31">
        <v>0.0</v>
      </c>
      <c r="X868" s="28">
        <v>331122.0</v>
      </c>
    </row>
    <row r="869" ht="15.75" customHeight="1">
      <c r="A869" s="15">
        <v>598.0</v>
      </c>
      <c r="B869" s="15" t="s">
        <v>2572</v>
      </c>
      <c r="C869" s="18">
        <v>41859.0</v>
      </c>
      <c r="D869" s="18">
        <v>41866.0</v>
      </c>
      <c r="E869" s="18">
        <f t="shared" si="1"/>
        <v>41866</v>
      </c>
      <c r="F869" s="15" t="s">
        <v>55</v>
      </c>
      <c r="G869" s="15" t="s">
        <v>2573</v>
      </c>
      <c r="H869" s="15" t="s">
        <v>2574</v>
      </c>
      <c r="I869" s="15" t="s">
        <v>59</v>
      </c>
      <c r="J869" s="15" t="s">
        <v>60</v>
      </c>
      <c r="K869" s="15" t="s">
        <v>19</v>
      </c>
      <c r="L869" s="15" t="str">
        <f t="array" ref="L869">_xlfn.XLOOKUP(M869,reference_province_to_city!$A$2:$A$11,reference_province_to_city!$B$2:$B$11)</f>
        <v>Yogyakarta</v>
      </c>
      <c r="M869" s="15" t="s">
        <v>18</v>
      </c>
      <c r="N869" s="15">
        <v>55111.0</v>
      </c>
      <c r="O869" s="15">
        <f t="array" ref="O869">_xlfn.XLOOKUP(M869,reference_postal_code!$B$2:$B$11,reference_postal_code!$A$2:$A$11)</f>
        <v>55111</v>
      </c>
      <c r="P869" s="15" t="s">
        <v>77</v>
      </c>
      <c r="Q869" s="15" t="s">
        <v>2594</v>
      </c>
      <c r="R869" s="15" t="s">
        <v>106</v>
      </c>
      <c r="S869" s="15" t="s">
        <v>139</v>
      </c>
      <c r="T869" s="15" t="s">
        <v>2595</v>
      </c>
      <c r="U869" s="28">
        <v>4916400.0</v>
      </c>
      <c r="V869" s="15">
        <v>8.0</v>
      </c>
      <c r="W869" s="31">
        <v>0.0</v>
      </c>
      <c r="X869" s="28">
        <v>1376592.0</v>
      </c>
    </row>
    <row r="870" ht="15.75" customHeight="1">
      <c r="A870" s="15">
        <v>5069.0</v>
      </c>
      <c r="B870" s="15" t="s">
        <v>2577</v>
      </c>
      <c r="C870" s="18">
        <v>41859.0</v>
      </c>
      <c r="D870" s="18">
        <v>41863.0</v>
      </c>
      <c r="E870" s="18">
        <f t="shared" si="1"/>
        <v>41863</v>
      </c>
      <c r="F870" s="15" t="s">
        <v>55</v>
      </c>
      <c r="G870" s="15" t="s">
        <v>2578</v>
      </c>
      <c r="H870" s="15" t="s">
        <v>2579</v>
      </c>
      <c r="I870" s="15" t="s">
        <v>76</v>
      </c>
      <c r="J870" s="15" t="s">
        <v>60</v>
      </c>
      <c r="K870" s="15" t="s">
        <v>19</v>
      </c>
      <c r="L870" s="15" t="str">
        <f t="array" ref="L870">_xlfn.XLOOKUP(M870,reference_province_to_city!$A$2:$A$11,reference_province_to_city!$B$2:$B$11)</f>
        <v>Yogyakarta</v>
      </c>
      <c r="M870" s="15" t="s">
        <v>18</v>
      </c>
      <c r="N870" s="15">
        <v>55111.0</v>
      </c>
      <c r="O870" s="15">
        <f t="array" ref="O870">_xlfn.XLOOKUP(M870,reference_postal_code!$B$2:$B$11,reference_postal_code!$A$2:$A$11)</f>
        <v>55111</v>
      </c>
      <c r="P870" s="15" t="s">
        <v>77</v>
      </c>
      <c r="Q870" s="15" t="s">
        <v>2596</v>
      </c>
      <c r="R870" s="15" t="s">
        <v>110</v>
      </c>
      <c r="S870" s="15" t="s">
        <v>1391</v>
      </c>
      <c r="T870" s="15" t="s">
        <v>2597</v>
      </c>
      <c r="U870" s="28">
        <v>8249850.0</v>
      </c>
      <c r="V870" s="15">
        <v>1.0</v>
      </c>
      <c r="W870" s="31">
        <v>0.0</v>
      </c>
      <c r="X870" s="28">
        <v>4124925.0</v>
      </c>
    </row>
    <row r="871" ht="15.75" customHeight="1">
      <c r="A871" s="15">
        <v>596.0</v>
      </c>
      <c r="B871" s="15" t="s">
        <v>2572</v>
      </c>
      <c r="C871" s="18">
        <v>41859.0</v>
      </c>
      <c r="D871" s="18">
        <v>41866.0</v>
      </c>
      <c r="E871" s="18">
        <f t="shared" si="1"/>
        <v>41866</v>
      </c>
      <c r="F871" s="15" t="s">
        <v>55</v>
      </c>
      <c r="G871" s="15" t="s">
        <v>2573</v>
      </c>
      <c r="H871" s="15" t="s">
        <v>2574</v>
      </c>
      <c r="I871" s="15" t="s">
        <v>59</v>
      </c>
      <c r="J871" s="15" t="s">
        <v>60</v>
      </c>
      <c r="K871" s="15" t="s">
        <v>1832</v>
      </c>
      <c r="L871" s="15" t="str">
        <f t="array" ref="L871">_xlfn.XLOOKUP(M871,reference_province_to_city!$A$2:$A$11,reference_province_to_city!$B$2:$B$11)</f>
        <v>Yogyakarta</v>
      </c>
      <c r="M871" s="15" t="s">
        <v>18</v>
      </c>
      <c r="N871" s="15">
        <v>55111.0</v>
      </c>
      <c r="O871" s="15">
        <f t="array" ref="O871">_xlfn.XLOOKUP(M871,reference_postal_code!$B$2:$B$11,reference_postal_code!$A$2:$A$11)</f>
        <v>55111</v>
      </c>
      <c r="P871" s="15" t="s">
        <v>77</v>
      </c>
      <c r="Q871" s="15" t="s">
        <v>2598</v>
      </c>
      <c r="R871" s="15" t="s">
        <v>110</v>
      </c>
      <c r="S871" s="15" t="s">
        <v>1391</v>
      </c>
      <c r="T871" s="15" t="s">
        <v>2599</v>
      </c>
      <c r="U871" s="28">
        <v>1.799964E7</v>
      </c>
      <c r="V871" s="15">
        <v>3.0</v>
      </c>
      <c r="W871" s="31">
        <v>0.2</v>
      </c>
      <c r="X871" s="28">
        <v>6524870.0</v>
      </c>
    </row>
    <row r="872" ht="15.75" customHeight="1">
      <c r="A872" s="15">
        <v>5072.0</v>
      </c>
      <c r="B872" s="15" t="s">
        <v>2577</v>
      </c>
      <c r="C872" s="18">
        <v>41859.0</v>
      </c>
      <c r="D872" s="18">
        <v>41863.0</v>
      </c>
      <c r="E872" s="18">
        <f t="shared" si="1"/>
        <v>41863</v>
      </c>
      <c r="F872" s="15" t="s">
        <v>55</v>
      </c>
      <c r="G872" s="15" t="s">
        <v>2578</v>
      </c>
      <c r="H872" s="15" t="s">
        <v>2579</v>
      </c>
      <c r="I872" s="15" t="s">
        <v>76</v>
      </c>
      <c r="J872" s="15" t="s">
        <v>60</v>
      </c>
      <c r="K872" s="15" t="s">
        <v>19</v>
      </c>
      <c r="L872" s="15" t="str">
        <f t="array" ref="L872">_xlfn.XLOOKUP(M872,reference_province_to_city!$A$2:$A$11,reference_province_to_city!$B$2:$B$11)</f>
        <v>Yogyakarta</v>
      </c>
      <c r="M872" s="15" t="s">
        <v>18</v>
      </c>
      <c r="N872" s="15">
        <v>55111.0</v>
      </c>
      <c r="O872" s="15">
        <f t="array" ref="O872">_xlfn.XLOOKUP(M872,reference_postal_code!$B$2:$B$11,reference_postal_code!$A$2:$A$11)</f>
        <v>55111</v>
      </c>
      <c r="P872" s="15" t="s">
        <v>77</v>
      </c>
      <c r="Q872" s="15" t="s">
        <v>2600</v>
      </c>
      <c r="R872" s="15" t="s">
        <v>106</v>
      </c>
      <c r="S872" s="15" t="s">
        <v>139</v>
      </c>
      <c r="T872" s="15" t="s">
        <v>2601</v>
      </c>
      <c r="U872" s="28">
        <v>808200.0</v>
      </c>
      <c r="V872" s="15">
        <v>6.0</v>
      </c>
      <c r="W872" s="31">
        <v>0.0</v>
      </c>
      <c r="X872" s="28">
        <v>339444.0</v>
      </c>
    </row>
    <row r="873" ht="15.75" customHeight="1">
      <c r="A873" s="15">
        <v>1466.0</v>
      </c>
      <c r="B873" s="15" t="s">
        <v>2567</v>
      </c>
      <c r="C873" s="18">
        <v>41859.0</v>
      </c>
      <c r="D873" s="18">
        <v>41865.0</v>
      </c>
      <c r="E873" s="18">
        <f t="shared" si="1"/>
        <v>41865</v>
      </c>
      <c r="F873" s="15" t="s">
        <v>55</v>
      </c>
      <c r="G873" s="15" t="s">
        <v>2568</v>
      </c>
      <c r="H873" s="15" t="s">
        <v>2569</v>
      </c>
      <c r="I873" s="15" t="s">
        <v>59</v>
      </c>
      <c r="J873" s="15" t="s">
        <v>60</v>
      </c>
      <c r="K873" s="15" t="s">
        <v>28</v>
      </c>
      <c r="L873" s="15" t="str">
        <f t="array" ref="L873">_xlfn.XLOOKUP(M873,reference_province_to_city!$A$2:$A$11,reference_province_to_city!$B$2:$B$11)</f>
        <v>Medan</v>
      </c>
      <c r="M873" s="15" t="s">
        <v>11</v>
      </c>
      <c r="N873" s="15">
        <v>20111.0</v>
      </c>
      <c r="O873" s="15">
        <f t="array" ref="O873">_xlfn.XLOOKUP(M873,reference_postal_code!$B$2:$B$11,reference_postal_code!$A$2:$A$11)</f>
        <v>20111</v>
      </c>
      <c r="P873" s="15" t="s">
        <v>77</v>
      </c>
      <c r="Q873" s="15" t="s">
        <v>2602</v>
      </c>
      <c r="R873" s="15" t="s">
        <v>106</v>
      </c>
      <c r="S873" s="15" t="s">
        <v>139</v>
      </c>
      <c r="T873" s="15" t="s">
        <v>2603</v>
      </c>
      <c r="U873" s="28">
        <v>1820640.0</v>
      </c>
      <c r="V873" s="15">
        <v>4.0</v>
      </c>
      <c r="W873" s="31">
        <v>0.2</v>
      </c>
      <c r="X873" s="28">
        <v>-45516.0</v>
      </c>
    </row>
    <row r="874" ht="15.75" customHeight="1">
      <c r="A874" s="15">
        <v>5073.0</v>
      </c>
      <c r="B874" s="15" t="s">
        <v>2577</v>
      </c>
      <c r="C874" s="18">
        <v>41859.0</v>
      </c>
      <c r="D874" s="18">
        <v>41863.0</v>
      </c>
      <c r="E874" s="18">
        <f t="shared" si="1"/>
        <v>41863</v>
      </c>
      <c r="F874" s="15" t="s">
        <v>55</v>
      </c>
      <c r="G874" s="15" t="s">
        <v>2578</v>
      </c>
      <c r="H874" s="15" t="s">
        <v>2579</v>
      </c>
      <c r="I874" s="15" t="s">
        <v>76</v>
      </c>
      <c r="J874" s="15" t="s">
        <v>60</v>
      </c>
      <c r="K874" s="15" t="s">
        <v>19</v>
      </c>
      <c r="L874" s="15" t="str">
        <f t="array" ref="L874">_xlfn.XLOOKUP(M874,reference_province_to_city!$A$2:$A$11,reference_province_to_city!$B$2:$B$11)</f>
        <v>Yogyakarta</v>
      </c>
      <c r="M874" s="15" t="s">
        <v>18</v>
      </c>
      <c r="N874" s="15">
        <v>55111.0</v>
      </c>
      <c r="O874" s="15">
        <f t="array" ref="O874">_xlfn.XLOOKUP(M874,reference_postal_code!$B$2:$B$11,reference_postal_code!$A$2:$A$11)</f>
        <v>55111</v>
      </c>
      <c r="P874" s="15" t="s">
        <v>77</v>
      </c>
      <c r="Q874" s="15" t="s">
        <v>1011</v>
      </c>
      <c r="R874" s="15" t="s">
        <v>110</v>
      </c>
      <c r="S874" s="15" t="s">
        <v>111</v>
      </c>
      <c r="T874" s="15" t="s">
        <v>1012</v>
      </c>
      <c r="U874" s="28">
        <v>4499700.0</v>
      </c>
      <c r="V874" s="15">
        <v>2.0</v>
      </c>
      <c r="W874" s="31">
        <v>0.0</v>
      </c>
      <c r="X874" s="28">
        <v>1259916.0</v>
      </c>
    </row>
    <row r="875" ht="15.75" customHeight="1">
      <c r="A875" s="15">
        <v>315.0</v>
      </c>
      <c r="B875" s="15" t="s">
        <v>2604</v>
      </c>
      <c r="C875" s="18">
        <v>41860.0</v>
      </c>
      <c r="D875" s="18">
        <v>41867.0</v>
      </c>
      <c r="E875" s="18">
        <f t="shared" si="1"/>
        <v>41867</v>
      </c>
      <c r="F875" s="15" t="s">
        <v>55</v>
      </c>
      <c r="G875" s="15" t="s">
        <v>2605</v>
      </c>
      <c r="H875" s="15" t="s">
        <v>2606</v>
      </c>
      <c r="I875" s="15" t="s">
        <v>128</v>
      </c>
      <c r="J875" s="15" t="s">
        <v>60</v>
      </c>
      <c r="K875" s="15" t="s">
        <v>22</v>
      </c>
      <c r="L875" s="15" t="str">
        <f t="array" ref="L875">_xlfn.XLOOKUP(M875,reference_province_to_city!$A$2:$A$11,reference_province_to_city!$B$2:$B$11)</f>
        <v>Surabaya</v>
      </c>
      <c r="M875" s="15" t="s">
        <v>20</v>
      </c>
      <c r="N875" s="15">
        <v>60231.0</v>
      </c>
      <c r="O875" s="15">
        <f t="array" ref="O875">_xlfn.XLOOKUP(M875,reference_postal_code!$B$2:$B$11,reference_postal_code!$A$2:$A$11)</f>
        <v>60231</v>
      </c>
      <c r="P875" s="15" t="s">
        <v>166</v>
      </c>
      <c r="Q875" s="15" t="s">
        <v>2575</v>
      </c>
      <c r="R875" s="15" t="s">
        <v>110</v>
      </c>
      <c r="S875" s="15" t="s">
        <v>111</v>
      </c>
      <c r="T875" s="15" t="s">
        <v>2576</v>
      </c>
      <c r="U875" s="28">
        <v>2675760.0</v>
      </c>
      <c r="V875" s="15">
        <v>2.0</v>
      </c>
      <c r="W875" s="31">
        <v>0.2</v>
      </c>
      <c r="X875" s="28">
        <v>334470.0</v>
      </c>
    </row>
    <row r="876" ht="15.75" customHeight="1">
      <c r="A876" s="15">
        <v>7433.0</v>
      </c>
      <c r="B876" s="15" t="s">
        <v>2607</v>
      </c>
      <c r="C876" s="18">
        <v>41860.0</v>
      </c>
      <c r="D876" s="18">
        <v>41864.0</v>
      </c>
      <c r="E876" s="18">
        <f t="shared" si="1"/>
        <v>41864</v>
      </c>
      <c r="F876" s="15" t="s">
        <v>55</v>
      </c>
      <c r="G876" s="15" t="s">
        <v>2320</v>
      </c>
      <c r="H876" s="15" t="s">
        <v>2321</v>
      </c>
      <c r="I876" s="15" t="s">
        <v>59</v>
      </c>
      <c r="J876" s="15" t="s">
        <v>60</v>
      </c>
      <c r="K876" s="15" t="s">
        <v>22</v>
      </c>
      <c r="L876" s="15" t="str">
        <f t="array" ref="L876">_xlfn.XLOOKUP(M876,reference_province_to_city!$A$2:$A$11,reference_province_to_city!$B$2:$B$11)</f>
        <v>Surabaya</v>
      </c>
      <c r="M876" s="15" t="s">
        <v>20</v>
      </c>
      <c r="N876" s="15">
        <v>60231.0</v>
      </c>
      <c r="O876" s="15">
        <f t="array" ref="O876">_xlfn.XLOOKUP(M876,reference_postal_code!$B$2:$B$11,reference_postal_code!$A$2:$A$11)</f>
        <v>60231</v>
      </c>
      <c r="P876" s="15" t="s">
        <v>166</v>
      </c>
      <c r="Q876" s="15" t="s">
        <v>2608</v>
      </c>
      <c r="R876" s="15" t="s">
        <v>65</v>
      </c>
      <c r="S876" s="15" t="s">
        <v>103</v>
      </c>
      <c r="T876" s="15" t="s">
        <v>2609</v>
      </c>
      <c r="U876" s="28">
        <v>66960.0</v>
      </c>
      <c r="V876" s="15">
        <v>3.0</v>
      </c>
      <c r="W876" s="31">
        <v>0.2</v>
      </c>
      <c r="X876" s="28">
        <v>-14229.0</v>
      </c>
    </row>
    <row r="877" ht="15.75" customHeight="1">
      <c r="A877" s="15">
        <v>3392.0</v>
      </c>
      <c r="B877" s="15" t="s">
        <v>2610</v>
      </c>
      <c r="C877" s="18">
        <v>41860.0</v>
      </c>
      <c r="D877" s="18">
        <v>41864.0</v>
      </c>
      <c r="E877" s="18">
        <f t="shared" si="1"/>
        <v>41864</v>
      </c>
      <c r="F877" s="15" t="s">
        <v>55</v>
      </c>
      <c r="G877" s="15" t="s">
        <v>2611</v>
      </c>
      <c r="H877" s="15" t="s">
        <v>2612</v>
      </c>
      <c r="I877" s="15" t="s">
        <v>76</v>
      </c>
      <c r="J877" s="15" t="s">
        <v>60</v>
      </c>
      <c r="K877" s="15" t="s">
        <v>26</v>
      </c>
      <c r="L877" s="15" t="str">
        <f t="array" ref="L877">_xlfn.XLOOKUP(M877,reference_province_to_city!$A$2:$A$11,reference_province_to_city!$B$2:$B$11)</f>
        <v>Denpasar</v>
      </c>
      <c r="M877" s="15" t="s">
        <v>24</v>
      </c>
      <c r="N877" s="15">
        <v>80231.0</v>
      </c>
      <c r="O877" s="15">
        <f t="array" ref="O877">_xlfn.XLOOKUP(M877,reference_postal_code!$B$2:$B$11,reference_postal_code!$A$2:$A$11)</f>
        <v>80231</v>
      </c>
      <c r="P877" s="15" t="s">
        <v>63</v>
      </c>
      <c r="Q877" s="15" t="s">
        <v>1629</v>
      </c>
      <c r="R877" s="15" t="s">
        <v>110</v>
      </c>
      <c r="S877" s="15" t="s">
        <v>111</v>
      </c>
      <c r="T877" s="15" t="s">
        <v>1630</v>
      </c>
      <c r="U877" s="28">
        <v>1.636752E7</v>
      </c>
      <c r="V877" s="15">
        <v>4.0</v>
      </c>
      <c r="W877" s="31">
        <v>0.2</v>
      </c>
      <c r="X877" s="28">
        <v>1022970.0</v>
      </c>
    </row>
    <row r="878" ht="15.75" customHeight="1">
      <c r="A878" s="15">
        <v>7434.0</v>
      </c>
      <c r="B878" s="15" t="s">
        <v>2607</v>
      </c>
      <c r="C878" s="18">
        <v>41860.0</v>
      </c>
      <c r="D878" s="18">
        <v>41864.0</v>
      </c>
      <c r="E878" s="18">
        <f t="shared" si="1"/>
        <v>41864</v>
      </c>
      <c r="F878" s="15" t="s">
        <v>55</v>
      </c>
      <c r="G878" s="15" t="s">
        <v>2320</v>
      </c>
      <c r="H878" s="15" t="s">
        <v>2321</v>
      </c>
      <c r="I878" s="15" t="s">
        <v>59</v>
      </c>
      <c r="J878" s="15" t="s">
        <v>60</v>
      </c>
      <c r="K878" s="15" t="s">
        <v>22</v>
      </c>
      <c r="L878" s="15" t="str">
        <f t="array" ref="L878">_xlfn.XLOOKUP(M878,reference_province_to_city!$A$2:$A$11,reference_province_to_city!$B$2:$B$11)</f>
        <v>Surabaya</v>
      </c>
      <c r="M878" s="15" t="s">
        <v>20</v>
      </c>
      <c r="N878" s="15">
        <v>60231.0</v>
      </c>
      <c r="O878" s="15">
        <f t="array" ref="O878">_xlfn.XLOOKUP(M878,reference_postal_code!$B$2:$B$11,reference_postal_code!$A$2:$A$11)</f>
        <v>60231</v>
      </c>
      <c r="P878" s="15" t="s">
        <v>166</v>
      </c>
      <c r="Q878" s="15" t="s">
        <v>967</v>
      </c>
      <c r="R878" s="15" t="s">
        <v>65</v>
      </c>
      <c r="S878" s="15" t="s">
        <v>83</v>
      </c>
      <c r="T878" s="15" t="s">
        <v>968</v>
      </c>
      <c r="U878" s="28">
        <v>140175.0</v>
      </c>
      <c r="V878" s="15">
        <v>5.0</v>
      </c>
      <c r="W878" s="31">
        <v>0.7</v>
      </c>
      <c r="X878" s="28">
        <v>-98122.0</v>
      </c>
    </row>
    <row r="879" ht="15.75" customHeight="1">
      <c r="A879" s="15">
        <v>7070.0</v>
      </c>
      <c r="B879" s="15" t="s">
        <v>2613</v>
      </c>
      <c r="C879" s="18">
        <v>41860.0</v>
      </c>
      <c r="D879" s="18">
        <v>41865.0</v>
      </c>
      <c r="E879" s="18">
        <f t="shared" si="1"/>
        <v>41865</v>
      </c>
      <c r="F879" s="15" t="s">
        <v>55</v>
      </c>
      <c r="G879" s="15" t="s">
        <v>2614</v>
      </c>
      <c r="H879" s="15" t="s">
        <v>2615</v>
      </c>
      <c r="I879" s="15" t="s">
        <v>59</v>
      </c>
      <c r="J879" s="15" t="s">
        <v>60</v>
      </c>
      <c r="K879" s="15" t="s">
        <v>14</v>
      </c>
      <c r="L879" s="15" t="str">
        <f t="array" ref="L879">_xlfn.XLOOKUP(M879,reference_province_to_city!$A$2:$A$11,reference_province_to_city!$B$2:$B$11)</f>
        <v>Bandung</v>
      </c>
      <c r="M879" s="15" t="s">
        <v>12</v>
      </c>
      <c r="N879" s="15">
        <v>40111.0</v>
      </c>
      <c r="O879" s="15">
        <f t="array" ref="O879">_xlfn.XLOOKUP(M879,reference_postal_code!$B$2:$B$11,reference_postal_code!$A$2:$A$11)</f>
        <v>40111</v>
      </c>
      <c r="P879" s="15" t="s">
        <v>117</v>
      </c>
      <c r="Q879" s="15" t="s">
        <v>2616</v>
      </c>
      <c r="R879" s="15" t="s">
        <v>65</v>
      </c>
      <c r="S879" s="15" t="s">
        <v>66</v>
      </c>
      <c r="T879" s="15" t="s">
        <v>2617</v>
      </c>
      <c r="U879" s="28">
        <v>89700.0</v>
      </c>
      <c r="V879" s="15">
        <v>1.0</v>
      </c>
      <c r="W879" s="31">
        <v>0.0</v>
      </c>
      <c r="X879" s="28">
        <v>40365.0</v>
      </c>
    </row>
    <row r="880" ht="15.75" customHeight="1">
      <c r="A880" s="15">
        <v>3629.0</v>
      </c>
      <c r="B880" s="15" t="s">
        <v>2618</v>
      </c>
      <c r="C880" s="18">
        <v>41860.0</v>
      </c>
      <c r="D880" s="18">
        <v>41864.0</v>
      </c>
      <c r="E880" s="18">
        <f t="shared" si="1"/>
        <v>41864</v>
      </c>
      <c r="F880" s="15" t="s">
        <v>55</v>
      </c>
      <c r="G880" s="15" t="s">
        <v>2619</v>
      </c>
      <c r="H880" s="15" t="s">
        <v>2620</v>
      </c>
      <c r="I880" s="15" t="s">
        <v>59</v>
      </c>
      <c r="J880" s="15" t="s">
        <v>60</v>
      </c>
      <c r="K880" s="15" t="s">
        <v>31</v>
      </c>
      <c r="L880" s="15" t="str">
        <f t="array" ref="L880">_xlfn.XLOOKUP(M880,reference_province_to_city!$A$2:$A$11,reference_province_to_city!$B$2:$B$11)</f>
        <v>Balikpapan</v>
      </c>
      <c r="M880" s="15" t="s">
        <v>21</v>
      </c>
      <c r="N880" s="15">
        <v>76114.0</v>
      </c>
      <c r="O880" s="15">
        <f t="array" ref="O880">_xlfn.XLOOKUP(M880,reference_postal_code!$B$2:$B$11,reference_postal_code!$A$2:$A$11)</f>
        <v>76114</v>
      </c>
      <c r="P880" s="15" t="s">
        <v>166</v>
      </c>
      <c r="Q880" s="15" t="s">
        <v>2621</v>
      </c>
      <c r="R880" s="15" t="s">
        <v>65</v>
      </c>
      <c r="S880" s="15" t="s">
        <v>83</v>
      </c>
      <c r="T880" s="15" t="s">
        <v>2622</v>
      </c>
      <c r="U880" s="28">
        <v>3.091116E7</v>
      </c>
      <c r="V880" s="15">
        <v>7.0</v>
      </c>
      <c r="W880" s="31">
        <v>0.2</v>
      </c>
      <c r="X880" s="28">
        <v>9659738.0</v>
      </c>
    </row>
    <row r="881" ht="15.75" customHeight="1">
      <c r="A881" s="15">
        <v>1741.0</v>
      </c>
      <c r="B881" s="15" t="s">
        <v>2623</v>
      </c>
      <c r="C881" s="18">
        <v>41860.0</v>
      </c>
      <c r="D881" s="18">
        <v>41867.0</v>
      </c>
      <c r="E881" s="18">
        <f t="shared" si="1"/>
        <v>41867</v>
      </c>
      <c r="F881" s="15" t="s">
        <v>55</v>
      </c>
      <c r="G881" s="15" t="s">
        <v>2624</v>
      </c>
      <c r="H881" s="15" t="s">
        <v>2625</v>
      </c>
      <c r="I881" s="15" t="s">
        <v>76</v>
      </c>
      <c r="J881" s="15" t="s">
        <v>60</v>
      </c>
      <c r="K881" s="15" t="s">
        <v>19</v>
      </c>
      <c r="L881" s="15" t="str">
        <f t="array" ref="L881">_xlfn.XLOOKUP(M881,reference_province_to_city!$A$2:$A$11,reference_province_to_city!$B$2:$B$11)</f>
        <v>Yogyakarta</v>
      </c>
      <c r="M881" s="15" t="s">
        <v>18</v>
      </c>
      <c r="N881" s="15">
        <v>55111.0</v>
      </c>
      <c r="O881" s="15">
        <f t="array" ref="O881">_xlfn.XLOOKUP(M881,reference_postal_code!$B$2:$B$11,reference_postal_code!$A$2:$A$11)</f>
        <v>55111</v>
      </c>
      <c r="P881" s="15" t="s">
        <v>77</v>
      </c>
      <c r="Q881" s="15" t="s">
        <v>2626</v>
      </c>
      <c r="R881" s="15" t="s">
        <v>65</v>
      </c>
      <c r="S881" s="15" t="s">
        <v>79</v>
      </c>
      <c r="T881" s="15" t="s">
        <v>2627</v>
      </c>
      <c r="U881" s="28">
        <v>313200.0</v>
      </c>
      <c r="V881" s="15">
        <v>8.0</v>
      </c>
      <c r="W881" s="31">
        <v>0.0</v>
      </c>
      <c r="X881" s="28">
        <v>144072.0</v>
      </c>
    </row>
    <row r="882" ht="15.75" customHeight="1">
      <c r="A882" s="15">
        <v>3393.0</v>
      </c>
      <c r="B882" s="15" t="s">
        <v>2610</v>
      </c>
      <c r="C882" s="18">
        <v>41860.0</v>
      </c>
      <c r="D882" s="18">
        <v>41864.0</v>
      </c>
      <c r="E882" s="18">
        <f t="shared" si="1"/>
        <v>41864</v>
      </c>
      <c r="F882" s="15" t="s">
        <v>55</v>
      </c>
      <c r="G882" s="15" t="s">
        <v>2611</v>
      </c>
      <c r="H882" s="15" t="s">
        <v>2612</v>
      </c>
      <c r="I882" s="15" t="s">
        <v>76</v>
      </c>
      <c r="J882" s="15" t="s">
        <v>60</v>
      </c>
      <c r="K882" s="15" t="s">
        <v>26</v>
      </c>
      <c r="L882" s="15" t="str">
        <f t="array" ref="L882">_xlfn.XLOOKUP(M882,reference_province_to_city!$A$2:$A$11,reference_province_to_city!$B$2:$B$11)</f>
        <v>Denpasar</v>
      </c>
      <c r="M882" s="15" t="s">
        <v>24</v>
      </c>
      <c r="N882" s="15">
        <v>80231.0</v>
      </c>
      <c r="O882" s="15">
        <f t="array" ref="O882">_xlfn.XLOOKUP(M882,reference_postal_code!$B$2:$B$11,reference_postal_code!$A$2:$A$11)</f>
        <v>80231</v>
      </c>
      <c r="P882" s="15" t="s">
        <v>63</v>
      </c>
      <c r="Q882" s="15" t="s">
        <v>2628</v>
      </c>
      <c r="R882" s="15" t="s">
        <v>110</v>
      </c>
      <c r="S882" s="15" t="s">
        <v>111</v>
      </c>
      <c r="T882" s="15" t="s">
        <v>2629</v>
      </c>
      <c r="U882" s="28">
        <v>3287520.0</v>
      </c>
      <c r="V882" s="15">
        <v>2.0</v>
      </c>
      <c r="W882" s="31">
        <v>0.2</v>
      </c>
      <c r="X882" s="28">
        <v>-657504.0</v>
      </c>
    </row>
    <row r="883" ht="15.75" customHeight="1">
      <c r="A883" s="15">
        <v>316.0</v>
      </c>
      <c r="B883" s="15" t="s">
        <v>2604</v>
      </c>
      <c r="C883" s="18">
        <v>41860.0</v>
      </c>
      <c r="D883" s="18">
        <v>41867.0</v>
      </c>
      <c r="E883" s="18">
        <f t="shared" si="1"/>
        <v>41867</v>
      </c>
      <c r="F883" s="15" t="s">
        <v>55</v>
      </c>
      <c r="G883" s="15" t="s">
        <v>2605</v>
      </c>
      <c r="H883" s="15" t="s">
        <v>2606</v>
      </c>
      <c r="I883" s="15" t="s">
        <v>128</v>
      </c>
      <c r="J883" s="15" t="s">
        <v>60</v>
      </c>
      <c r="K883" s="15" t="s">
        <v>22</v>
      </c>
      <c r="L883" s="15" t="str">
        <f t="array" ref="L883">_xlfn.XLOOKUP(M883,reference_province_to_city!$A$2:$A$11,reference_province_to_city!$B$2:$B$11)</f>
        <v>Surabaya</v>
      </c>
      <c r="M883" s="15" t="s">
        <v>20</v>
      </c>
      <c r="N883" s="15">
        <v>60231.0</v>
      </c>
      <c r="O883" s="15">
        <f t="array" ref="O883">_xlfn.XLOOKUP(M883,reference_postal_code!$B$2:$B$11,reference_postal_code!$A$2:$A$11)</f>
        <v>60231</v>
      </c>
      <c r="P883" s="15" t="s">
        <v>166</v>
      </c>
      <c r="Q883" s="15" t="s">
        <v>2630</v>
      </c>
      <c r="R883" s="15" t="s">
        <v>65</v>
      </c>
      <c r="S883" s="15" t="s">
        <v>66</v>
      </c>
      <c r="T883" s="15" t="s">
        <v>2631</v>
      </c>
      <c r="U883" s="28">
        <v>233280.0</v>
      </c>
      <c r="V883" s="15">
        <v>3.0</v>
      </c>
      <c r="W883" s="31">
        <v>0.2</v>
      </c>
      <c r="X883" s="28">
        <v>81648.0</v>
      </c>
    </row>
    <row r="884" ht="15.75" customHeight="1">
      <c r="A884" s="15">
        <v>1240.0</v>
      </c>
      <c r="B884" s="15" t="s">
        <v>2632</v>
      </c>
      <c r="C884" s="18">
        <v>41862.0</v>
      </c>
      <c r="D884" s="18">
        <v>41866.0</v>
      </c>
      <c r="E884" s="18">
        <f t="shared" si="1"/>
        <v>41866</v>
      </c>
      <c r="F884" s="15" t="s">
        <v>55</v>
      </c>
      <c r="G884" s="15" t="s">
        <v>1490</v>
      </c>
      <c r="H884" s="15" t="s">
        <v>1491</v>
      </c>
      <c r="I884" s="15" t="s">
        <v>59</v>
      </c>
      <c r="J884" s="15" t="s">
        <v>60</v>
      </c>
      <c r="K884" s="15" t="s">
        <v>2023</v>
      </c>
      <c r="L884" s="15" t="str">
        <f t="array" ref="L884">_xlfn.XLOOKUP(M884,reference_province_to_city!$A$2:$A$11,reference_province_to_city!$B$2:$B$11)</f>
        <v>Bandung</v>
      </c>
      <c r="M884" s="15" t="s">
        <v>12</v>
      </c>
      <c r="N884" s="15">
        <v>40111.0</v>
      </c>
      <c r="O884" s="15">
        <f t="array" ref="O884">_xlfn.XLOOKUP(M884,reference_postal_code!$B$2:$B$11,reference_postal_code!$A$2:$A$11)</f>
        <v>40111</v>
      </c>
      <c r="P884" s="15" t="s">
        <v>117</v>
      </c>
      <c r="Q884" s="15" t="s">
        <v>2633</v>
      </c>
      <c r="R884" s="15" t="s">
        <v>65</v>
      </c>
      <c r="S884" s="15" t="s">
        <v>93</v>
      </c>
      <c r="T884" s="15" t="s">
        <v>2634</v>
      </c>
      <c r="U884" s="28">
        <v>614550.0</v>
      </c>
      <c r="V884" s="15">
        <v>1.0</v>
      </c>
      <c r="W884" s="31">
        <v>0.0</v>
      </c>
      <c r="X884" s="28">
        <v>159783.0</v>
      </c>
    </row>
    <row r="885" ht="15.75" customHeight="1">
      <c r="A885" s="15">
        <v>3230.0</v>
      </c>
      <c r="B885" s="15" t="s">
        <v>2635</v>
      </c>
      <c r="C885" s="18">
        <v>41862.0</v>
      </c>
      <c r="D885" s="18">
        <v>41867.0</v>
      </c>
      <c r="E885" s="18">
        <f t="shared" si="1"/>
        <v>41867</v>
      </c>
      <c r="F885" s="15" t="s">
        <v>55</v>
      </c>
      <c r="G885" s="15" t="s">
        <v>2408</v>
      </c>
      <c r="H885" s="15" t="s">
        <v>2409</v>
      </c>
      <c r="I885" s="15" t="s">
        <v>59</v>
      </c>
      <c r="J885" s="15" t="s">
        <v>60</v>
      </c>
      <c r="K885" s="15" t="s">
        <v>26</v>
      </c>
      <c r="L885" s="15" t="str">
        <f t="array" ref="L885">_xlfn.XLOOKUP(M885,reference_province_to_city!$A$2:$A$11,reference_province_to_city!$B$2:$B$11)</f>
        <v>Denpasar</v>
      </c>
      <c r="M885" s="15" t="s">
        <v>24</v>
      </c>
      <c r="N885" s="15">
        <v>80231.0</v>
      </c>
      <c r="O885" s="15">
        <f t="array" ref="O885">_xlfn.XLOOKUP(M885,reference_postal_code!$B$2:$B$11,reference_postal_code!$A$2:$A$11)</f>
        <v>80231</v>
      </c>
      <c r="P885" s="15" t="s">
        <v>63</v>
      </c>
      <c r="Q885" s="15" t="s">
        <v>2636</v>
      </c>
      <c r="R885" s="15" t="s">
        <v>65</v>
      </c>
      <c r="S885" s="15" t="s">
        <v>87</v>
      </c>
      <c r="T885" s="15" t="s">
        <v>2637</v>
      </c>
      <c r="U885" s="28">
        <v>5630100.0</v>
      </c>
      <c r="V885" s="15">
        <v>1.0</v>
      </c>
      <c r="W885" s="31">
        <v>0.0</v>
      </c>
      <c r="X885" s="28">
        <v>281505.0</v>
      </c>
    </row>
    <row r="886" ht="15.75" customHeight="1">
      <c r="A886" s="15">
        <v>1241.0</v>
      </c>
      <c r="B886" s="15" t="s">
        <v>2632</v>
      </c>
      <c r="C886" s="18">
        <v>41862.0</v>
      </c>
      <c r="D886" s="18">
        <v>41866.0</v>
      </c>
      <c r="E886" s="18">
        <f t="shared" si="1"/>
        <v>41866</v>
      </c>
      <c r="F886" s="15" t="s">
        <v>55</v>
      </c>
      <c r="G886" s="15" t="s">
        <v>1490</v>
      </c>
      <c r="H886" s="15" t="s">
        <v>1491</v>
      </c>
      <c r="I886" s="15" t="s">
        <v>59</v>
      </c>
      <c r="J886" s="15" t="s">
        <v>60</v>
      </c>
      <c r="K886" s="15" t="s">
        <v>14</v>
      </c>
      <c r="L886" s="15" t="str">
        <f t="array" ref="L886">_xlfn.XLOOKUP(M886,reference_province_to_city!$A$2:$A$11,reference_province_to_city!$B$2:$B$11)</f>
        <v>Bandung</v>
      </c>
      <c r="M886" s="15" t="s">
        <v>12</v>
      </c>
      <c r="N886" s="15">
        <v>40111.0</v>
      </c>
      <c r="O886" s="15">
        <f t="array" ref="O886">_xlfn.XLOOKUP(M886,reference_postal_code!$B$2:$B$11,reference_postal_code!$A$2:$A$11)</f>
        <v>40111</v>
      </c>
      <c r="P886" s="15" t="s">
        <v>117</v>
      </c>
      <c r="Q886" s="15" t="s">
        <v>2638</v>
      </c>
      <c r="R886" s="15" t="s">
        <v>65</v>
      </c>
      <c r="S886" s="15" t="s">
        <v>103</v>
      </c>
      <c r="T886" s="15" t="s">
        <v>2639</v>
      </c>
      <c r="U886" s="28">
        <v>344400.0</v>
      </c>
      <c r="V886" s="15">
        <v>2.0</v>
      </c>
      <c r="W886" s="31">
        <v>0.0</v>
      </c>
      <c r="X886" s="28">
        <v>161868.0</v>
      </c>
    </row>
    <row r="887" ht="15.75" customHeight="1">
      <c r="A887" s="15">
        <v>1239.0</v>
      </c>
      <c r="B887" s="15" t="s">
        <v>2632</v>
      </c>
      <c r="C887" s="18">
        <v>41862.0</v>
      </c>
      <c r="D887" s="18">
        <v>41866.0</v>
      </c>
      <c r="E887" s="18">
        <f t="shared" si="1"/>
        <v>41866</v>
      </c>
      <c r="F887" s="15" t="s">
        <v>55</v>
      </c>
      <c r="G887" s="15" t="s">
        <v>1490</v>
      </c>
      <c r="H887" s="15" t="s">
        <v>1491</v>
      </c>
      <c r="I887" s="15" t="s">
        <v>59</v>
      </c>
      <c r="J887" s="15" t="s">
        <v>60</v>
      </c>
      <c r="K887" s="15" t="s">
        <v>14</v>
      </c>
      <c r="L887" s="15" t="str">
        <f t="array" ref="L887">_xlfn.XLOOKUP(M887,reference_province_to_city!$A$2:$A$11,reference_province_to_city!$B$2:$B$11)</f>
        <v>Bandung</v>
      </c>
      <c r="M887" s="15" t="s">
        <v>12</v>
      </c>
      <c r="N887" s="15">
        <v>40111.0</v>
      </c>
      <c r="O887" s="15">
        <f t="array" ref="O887">_xlfn.XLOOKUP(M887,reference_postal_code!$B$2:$B$11,reference_postal_code!$A$2:$A$11)</f>
        <v>40111</v>
      </c>
      <c r="P887" s="15" t="s">
        <v>117</v>
      </c>
      <c r="Q887" s="15" t="s">
        <v>2640</v>
      </c>
      <c r="R887" s="15" t="s">
        <v>106</v>
      </c>
      <c r="S887" s="15" t="s">
        <v>139</v>
      </c>
      <c r="T887" s="15" t="s">
        <v>2641</v>
      </c>
      <c r="U887" s="28">
        <v>185250.0</v>
      </c>
      <c r="V887" s="15">
        <v>1.0</v>
      </c>
      <c r="W887" s="31">
        <v>0.0</v>
      </c>
      <c r="X887" s="28">
        <v>81510.0</v>
      </c>
    </row>
    <row r="888" ht="15.75" customHeight="1">
      <c r="A888" s="15">
        <v>9883.0</v>
      </c>
      <c r="B888" s="15" t="s">
        <v>2642</v>
      </c>
      <c r="C888" s="18">
        <v>41863.0</v>
      </c>
      <c r="D888" s="18">
        <v>41864.0</v>
      </c>
      <c r="E888" s="18">
        <f t="shared" si="1"/>
        <v>41864</v>
      </c>
      <c r="F888" s="15" t="s">
        <v>125</v>
      </c>
      <c r="G888" s="15" t="s">
        <v>1361</v>
      </c>
      <c r="H888" s="15" t="s">
        <v>1362</v>
      </c>
      <c r="I888" s="15" t="s">
        <v>59</v>
      </c>
      <c r="J888" s="15" t="s">
        <v>60</v>
      </c>
      <c r="K888" s="15" t="s">
        <v>31</v>
      </c>
      <c r="L888" s="15" t="str">
        <f t="array" ref="L888">_xlfn.XLOOKUP(M888,reference_province_to_city!$A$2:$A$11,reference_province_to_city!$B$2:$B$11)</f>
        <v>Balikpapan</v>
      </c>
      <c r="M888" s="15" t="s">
        <v>21</v>
      </c>
      <c r="N888" s="15">
        <v>76114.0</v>
      </c>
      <c r="O888" s="15">
        <f t="array" ref="O888">_xlfn.XLOOKUP(M888,reference_postal_code!$B$2:$B$11,reference_postal_code!$A$2:$A$11)</f>
        <v>76114</v>
      </c>
      <c r="P888" s="15" t="s">
        <v>166</v>
      </c>
      <c r="Q888" s="15" t="s">
        <v>2334</v>
      </c>
      <c r="R888" s="15" t="s">
        <v>110</v>
      </c>
      <c r="S888" s="15" t="s">
        <v>149</v>
      </c>
      <c r="T888" s="15" t="s">
        <v>2335</v>
      </c>
      <c r="U888" s="28">
        <v>4089150.0</v>
      </c>
      <c r="V888" s="15">
        <v>13.0</v>
      </c>
      <c r="W888" s="31">
        <v>0.0</v>
      </c>
      <c r="X888" s="28">
        <v>1472094.0</v>
      </c>
    </row>
    <row r="889" ht="15.75" customHeight="1">
      <c r="A889" s="15">
        <v>9882.0</v>
      </c>
      <c r="B889" s="15" t="s">
        <v>2642</v>
      </c>
      <c r="C889" s="18">
        <v>41863.0</v>
      </c>
      <c r="D889" s="18">
        <v>41864.0</v>
      </c>
      <c r="E889" s="18">
        <f t="shared" si="1"/>
        <v>41864</v>
      </c>
      <c r="F889" s="15" t="s">
        <v>125</v>
      </c>
      <c r="G889" s="15" t="s">
        <v>1361</v>
      </c>
      <c r="H889" s="15" t="s">
        <v>1362</v>
      </c>
      <c r="I889" s="15" t="s">
        <v>59</v>
      </c>
      <c r="J889" s="15" t="s">
        <v>60</v>
      </c>
      <c r="K889" s="15" t="s">
        <v>31</v>
      </c>
      <c r="L889" s="15" t="str">
        <f t="array" ref="L889">_xlfn.XLOOKUP(M889,reference_province_to_city!$A$2:$A$11,reference_province_to_city!$B$2:$B$11)</f>
        <v>Balikpapan</v>
      </c>
      <c r="M889" s="15" t="s">
        <v>21</v>
      </c>
      <c r="N889" s="15">
        <v>76114.0</v>
      </c>
      <c r="O889" s="15">
        <f t="array" ref="O889">_xlfn.XLOOKUP(M889,reference_postal_code!$B$2:$B$11,reference_postal_code!$A$2:$A$11)</f>
        <v>76114</v>
      </c>
      <c r="P889" s="15" t="s">
        <v>166</v>
      </c>
      <c r="Q889" s="15" t="s">
        <v>2643</v>
      </c>
      <c r="R889" s="15" t="s">
        <v>65</v>
      </c>
      <c r="S889" s="15" t="s">
        <v>83</v>
      </c>
      <c r="T889" s="15" t="s">
        <v>2644</v>
      </c>
      <c r="U889" s="28">
        <v>210600.0</v>
      </c>
      <c r="V889" s="15">
        <v>3.0</v>
      </c>
      <c r="W889" s="31">
        <v>0.0</v>
      </c>
      <c r="X889" s="28">
        <v>101088.0</v>
      </c>
    </row>
    <row r="890" ht="15.75" customHeight="1">
      <c r="A890" s="15">
        <v>8289.0</v>
      </c>
      <c r="B890" s="15" t="s">
        <v>2645</v>
      </c>
      <c r="C890" s="18">
        <v>41863.0</v>
      </c>
      <c r="D890" s="18">
        <v>41867.0</v>
      </c>
      <c r="E890" s="18">
        <f t="shared" si="1"/>
        <v>41867</v>
      </c>
      <c r="F890" s="15" t="s">
        <v>55</v>
      </c>
      <c r="G890" s="15" t="s">
        <v>2646</v>
      </c>
      <c r="H890" s="15" t="s">
        <v>2647</v>
      </c>
      <c r="I890" s="15" t="s">
        <v>76</v>
      </c>
      <c r="J890" s="15" t="s">
        <v>60</v>
      </c>
      <c r="K890" s="15" t="s">
        <v>28</v>
      </c>
      <c r="L890" s="15" t="str">
        <f t="array" ref="L890">_xlfn.XLOOKUP(M890,reference_province_to_city!$A$2:$A$11,reference_province_to_city!$B$2:$B$11)</f>
        <v>Medan</v>
      </c>
      <c r="M890" s="15" t="s">
        <v>11</v>
      </c>
      <c r="N890" s="15">
        <v>20111.0</v>
      </c>
      <c r="O890" s="15">
        <f t="array" ref="O890">_xlfn.XLOOKUP(M890,reference_postal_code!$B$2:$B$11,reference_postal_code!$A$2:$A$11)</f>
        <v>20111</v>
      </c>
      <c r="P890" s="15" t="s">
        <v>77</v>
      </c>
      <c r="Q890" s="15" t="s">
        <v>2524</v>
      </c>
      <c r="R890" s="15" t="s">
        <v>110</v>
      </c>
      <c r="S890" s="15" t="s">
        <v>149</v>
      </c>
      <c r="T890" s="15" t="s">
        <v>2525</v>
      </c>
      <c r="U890" s="28">
        <v>2383920.0</v>
      </c>
      <c r="V890" s="15">
        <v>7.0</v>
      </c>
      <c r="W890" s="31">
        <v>0.2</v>
      </c>
      <c r="X890" s="28">
        <v>625779.0</v>
      </c>
    </row>
    <row r="891" ht="15.75" customHeight="1">
      <c r="A891" s="15">
        <v>8292.0</v>
      </c>
      <c r="B891" s="15" t="s">
        <v>2645</v>
      </c>
      <c r="C891" s="18">
        <v>41863.0</v>
      </c>
      <c r="D891" s="18">
        <v>41867.0</v>
      </c>
      <c r="E891" s="18">
        <f t="shared" si="1"/>
        <v>41867</v>
      </c>
      <c r="F891" s="15" t="s">
        <v>55</v>
      </c>
      <c r="G891" s="15" t="s">
        <v>2646</v>
      </c>
      <c r="H891" s="15" t="s">
        <v>2647</v>
      </c>
      <c r="I891" s="15" t="s">
        <v>76</v>
      </c>
      <c r="J891" s="15" t="s">
        <v>60</v>
      </c>
      <c r="K891" s="15" t="s">
        <v>28</v>
      </c>
      <c r="L891" s="15" t="str">
        <f t="array" ref="L891">_xlfn.XLOOKUP(M891,reference_province_to_city!$A$2:$A$11,reference_province_to_city!$B$2:$B$11)</f>
        <v>Medan</v>
      </c>
      <c r="M891" s="15" t="s">
        <v>11</v>
      </c>
      <c r="N891" s="15">
        <v>20111.0</v>
      </c>
      <c r="O891" s="15">
        <f t="array" ref="O891">_xlfn.XLOOKUP(M891,reference_postal_code!$B$2:$B$11,reference_postal_code!$A$2:$A$11)</f>
        <v>20111</v>
      </c>
      <c r="P891" s="15" t="s">
        <v>77</v>
      </c>
      <c r="Q891" s="15" t="s">
        <v>797</v>
      </c>
      <c r="R891" s="15" t="s">
        <v>65</v>
      </c>
      <c r="S891" s="15" t="s">
        <v>79</v>
      </c>
      <c r="T891" s="15" t="s">
        <v>798</v>
      </c>
      <c r="U891" s="28">
        <v>44280.0</v>
      </c>
      <c r="V891" s="15">
        <v>1.0</v>
      </c>
      <c r="W891" s="31">
        <v>0.2</v>
      </c>
      <c r="X891" s="28">
        <v>14944.0</v>
      </c>
    </row>
    <row r="892" ht="15.75" customHeight="1">
      <c r="A892" s="15">
        <v>6769.0</v>
      </c>
      <c r="B892" s="15" t="s">
        <v>2648</v>
      </c>
      <c r="C892" s="18">
        <v>41863.0</v>
      </c>
      <c r="D892" s="18">
        <v>41867.0</v>
      </c>
      <c r="E892" s="18">
        <f t="shared" si="1"/>
        <v>41867</v>
      </c>
      <c r="F892" s="15" t="s">
        <v>55</v>
      </c>
      <c r="G892" s="15" t="s">
        <v>2649</v>
      </c>
      <c r="H892" s="15" t="s">
        <v>2650</v>
      </c>
      <c r="I892" s="15" t="s">
        <v>128</v>
      </c>
      <c r="J892" s="15" t="s">
        <v>60</v>
      </c>
      <c r="K892" s="15" t="s">
        <v>31</v>
      </c>
      <c r="L892" s="15" t="str">
        <f t="array" ref="L892">_xlfn.XLOOKUP(M892,reference_province_to_city!$A$2:$A$11,reference_province_to_city!$B$2:$B$11)</f>
        <v>Balikpapan</v>
      </c>
      <c r="M892" s="15" t="s">
        <v>21</v>
      </c>
      <c r="N892" s="15">
        <v>76114.0</v>
      </c>
      <c r="O892" s="15">
        <f t="array" ref="O892">_xlfn.XLOOKUP(M892,reference_postal_code!$B$2:$B$11,reference_postal_code!$A$2:$A$11)</f>
        <v>76114</v>
      </c>
      <c r="P892" s="15" t="s">
        <v>166</v>
      </c>
      <c r="Q892" s="15" t="s">
        <v>2651</v>
      </c>
      <c r="R892" s="15" t="s">
        <v>65</v>
      </c>
      <c r="S892" s="15" t="s">
        <v>83</v>
      </c>
      <c r="T892" s="15" t="s">
        <v>2652</v>
      </c>
      <c r="U892" s="28">
        <v>2943150.0</v>
      </c>
      <c r="V892" s="15">
        <v>7.0</v>
      </c>
      <c r="W892" s="31">
        <v>0.0</v>
      </c>
      <c r="X892" s="28">
        <v>1471575.0</v>
      </c>
    </row>
    <row r="893" ht="15.75" customHeight="1">
      <c r="A893" s="15">
        <v>8288.0</v>
      </c>
      <c r="B893" s="15" t="s">
        <v>2645</v>
      </c>
      <c r="C893" s="18">
        <v>41863.0</v>
      </c>
      <c r="D893" s="18">
        <v>41867.0</v>
      </c>
      <c r="E893" s="18">
        <f t="shared" si="1"/>
        <v>41867</v>
      </c>
      <c r="F893" s="15" t="s">
        <v>55</v>
      </c>
      <c r="G893" s="15" t="s">
        <v>2646</v>
      </c>
      <c r="H893" s="15" t="s">
        <v>2647</v>
      </c>
      <c r="I893" s="15" t="s">
        <v>76</v>
      </c>
      <c r="J893" s="15" t="s">
        <v>60</v>
      </c>
      <c r="K893" s="15" t="s">
        <v>28</v>
      </c>
      <c r="L893" s="15" t="str">
        <f t="array" ref="L893">_xlfn.XLOOKUP(M893,reference_province_to_city!$A$2:$A$11,reference_province_to_city!$B$2:$B$11)</f>
        <v>Medan</v>
      </c>
      <c r="M893" s="15" t="s">
        <v>11</v>
      </c>
      <c r="N893" s="15">
        <v>20111.0</v>
      </c>
      <c r="O893" s="15">
        <f t="array" ref="O893">_xlfn.XLOOKUP(M893,reference_postal_code!$B$2:$B$11,reference_postal_code!$A$2:$A$11)</f>
        <v>20111</v>
      </c>
      <c r="P893" s="15" t="s">
        <v>77</v>
      </c>
      <c r="Q893" s="15" t="s">
        <v>2653</v>
      </c>
      <c r="R893" s="15" t="s">
        <v>65</v>
      </c>
      <c r="S893" s="15" t="s">
        <v>93</v>
      </c>
      <c r="T893" s="15" t="s">
        <v>2654</v>
      </c>
      <c r="U893" s="28">
        <v>719400.0</v>
      </c>
      <c r="V893" s="15">
        <v>5.0</v>
      </c>
      <c r="W893" s="31">
        <v>0.2</v>
      </c>
      <c r="X893" s="28">
        <v>62947.0</v>
      </c>
    </row>
    <row r="894" ht="15.75" customHeight="1">
      <c r="A894" s="15">
        <v>8287.0</v>
      </c>
      <c r="B894" s="15" t="s">
        <v>2645</v>
      </c>
      <c r="C894" s="18">
        <v>41863.0</v>
      </c>
      <c r="D894" s="18">
        <v>41867.0</v>
      </c>
      <c r="E894" s="18">
        <f t="shared" si="1"/>
        <v>41867</v>
      </c>
      <c r="F894" s="15" t="s">
        <v>55</v>
      </c>
      <c r="G894" s="15" t="s">
        <v>2646</v>
      </c>
      <c r="H894" s="15" t="s">
        <v>2647</v>
      </c>
      <c r="I894" s="15" t="s">
        <v>76</v>
      </c>
      <c r="J894" s="15" t="s">
        <v>60</v>
      </c>
      <c r="K894" s="15" t="s">
        <v>28</v>
      </c>
      <c r="L894" s="15" t="str">
        <f t="array" ref="L894">_xlfn.XLOOKUP(M894,reference_province_to_city!$A$2:$A$11,reference_province_to_city!$B$2:$B$11)</f>
        <v>Medan</v>
      </c>
      <c r="M894" s="15" t="s">
        <v>11</v>
      </c>
      <c r="N894" s="15">
        <v>20111.0</v>
      </c>
      <c r="O894" s="15">
        <f t="array" ref="O894">_xlfn.XLOOKUP(M894,reference_postal_code!$B$2:$B$11,reference_postal_code!$A$2:$A$11)</f>
        <v>20111</v>
      </c>
      <c r="P894" s="15" t="s">
        <v>77</v>
      </c>
      <c r="Q894" s="15" t="s">
        <v>2655</v>
      </c>
      <c r="R894" s="15" t="s">
        <v>65</v>
      </c>
      <c r="S894" s="15" t="s">
        <v>66</v>
      </c>
      <c r="T894" s="15" t="s">
        <v>2656</v>
      </c>
      <c r="U894" s="28">
        <v>466560.0</v>
      </c>
      <c r="V894" s="15">
        <v>6.0</v>
      </c>
      <c r="W894" s="31">
        <v>0.2</v>
      </c>
      <c r="X894" s="28">
        <v>163296.0</v>
      </c>
    </row>
    <row r="895" ht="15.75" customHeight="1">
      <c r="A895" s="15">
        <v>8244.0</v>
      </c>
      <c r="B895" s="15" t="s">
        <v>2657</v>
      </c>
      <c r="C895" s="18">
        <v>41863.0</v>
      </c>
      <c r="D895" s="18">
        <v>41867.0</v>
      </c>
      <c r="E895" s="18">
        <f t="shared" si="1"/>
        <v>41867</v>
      </c>
      <c r="F895" s="15" t="s">
        <v>55</v>
      </c>
      <c r="G895" s="15" t="s">
        <v>2658</v>
      </c>
      <c r="H895" s="15" t="s">
        <v>2659</v>
      </c>
      <c r="I895" s="15" t="s">
        <v>59</v>
      </c>
      <c r="J895" s="15" t="s">
        <v>60</v>
      </c>
      <c r="K895" s="15" t="s">
        <v>22</v>
      </c>
      <c r="L895" s="15" t="str">
        <f t="array" ref="L895">_xlfn.XLOOKUP(M895,reference_province_to_city!$A$2:$A$11,reference_province_to_city!$B$2:$B$11)</f>
        <v>Surabaya</v>
      </c>
      <c r="M895" s="15" t="s">
        <v>20</v>
      </c>
      <c r="N895" s="15">
        <v>60231.0</v>
      </c>
      <c r="O895" s="15">
        <f t="array" ref="O895">_xlfn.XLOOKUP(M895,reference_postal_code!$B$2:$B$11,reference_postal_code!$A$2:$A$11)</f>
        <v>60231</v>
      </c>
      <c r="P895" s="15" t="s">
        <v>166</v>
      </c>
      <c r="Q895" s="15" t="s">
        <v>2660</v>
      </c>
      <c r="R895" s="15" t="s">
        <v>110</v>
      </c>
      <c r="S895" s="15" t="s">
        <v>111</v>
      </c>
      <c r="T895" s="15" t="s">
        <v>2661</v>
      </c>
      <c r="U895" s="28">
        <v>1.209504E7</v>
      </c>
      <c r="V895" s="15">
        <v>8.0</v>
      </c>
      <c r="W895" s="31">
        <v>0.2</v>
      </c>
      <c r="X895" s="28">
        <v>755940.0</v>
      </c>
    </row>
    <row r="896" ht="15.75" customHeight="1">
      <c r="A896" s="15">
        <v>8290.0</v>
      </c>
      <c r="B896" s="15" t="s">
        <v>2645</v>
      </c>
      <c r="C896" s="18">
        <v>41863.0</v>
      </c>
      <c r="D896" s="18">
        <v>41867.0</v>
      </c>
      <c r="E896" s="18">
        <f t="shared" si="1"/>
        <v>41867</v>
      </c>
      <c r="F896" s="15" t="s">
        <v>55</v>
      </c>
      <c r="G896" s="15" t="s">
        <v>2646</v>
      </c>
      <c r="H896" s="15" t="s">
        <v>2647</v>
      </c>
      <c r="I896" s="15" t="s">
        <v>76</v>
      </c>
      <c r="J896" s="15" t="s">
        <v>60</v>
      </c>
      <c r="K896" s="15" t="s">
        <v>28</v>
      </c>
      <c r="L896" s="15" t="str">
        <f t="array" ref="L896">_xlfn.XLOOKUP(M896,reference_province_to_city!$A$2:$A$11,reference_province_to_city!$B$2:$B$11)</f>
        <v>Medan</v>
      </c>
      <c r="M896" s="15" t="s">
        <v>11</v>
      </c>
      <c r="N896" s="15">
        <v>20111.0</v>
      </c>
      <c r="O896" s="15">
        <f t="array" ref="O896">_xlfn.XLOOKUP(M896,reference_postal_code!$B$2:$B$11,reference_postal_code!$A$2:$A$11)</f>
        <v>20111</v>
      </c>
      <c r="P896" s="15" t="s">
        <v>77</v>
      </c>
      <c r="Q896" s="15" t="s">
        <v>2662</v>
      </c>
      <c r="R896" s="15" t="s">
        <v>65</v>
      </c>
      <c r="S896" s="15" t="s">
        <v>222</v>
      </c>
      <c r="T896" s="15" t="s">
        <v>2663</v>
      </c>
      <c r="U896" s="28">
        <v>3168720.0</v>
      </c>
      <c r="V896" s="15">
        <v>6.0</v>
      </c>
      <c r="W896" s="31">
        <v>0.2</v>
      </c>
      <c r="X896" s="28">
        <v>237654.0</v>
      </c>
    </row>
    <row r="897" ht="15.75" customHeight="1">
      <c r="A897" s="15">
        <v>8245.0</v>
      </c>
      <c r="B897" s="15" t="s">
        <v>2657</v>
      </c>
      <c r="C897" s="18">
        <v>41863.0</v>
      </c>
      <c r="D897" s="18">
        <v>41867.0</v>
      </c>
      <c r="E897" s="18">
        <f t="shared" si="1"/>
        <v>41867</v>
      </c>
      <c r="F897" s="15" t="s">
        <v>55</v>
      </c>
      <c r="G897" s="15" t="s">
        <v>2658</v>
      </c>
      <c r="H897" s="15" t="s">
        <v>2659</v>
      </c>
      <c r="I897" s="15" t="s">
        <v>59</v>
      </c>
      <c r="J897" s="15" t="s">
        <v>60</v>
      </c>
      <c r="K897" s="15" t="s">
        <v>22</v>
      </c>
      <c r="L897" s="15" t="str">
        <f t="array" ref="L897">_xlfn.XLOOKUP(M897,reference_province_to_city!$A$2:$A$11,reference_province_to_city!$B$2:$B$11)</f>
        <v>Surabaya</v>
      </c>
      <c r="M897" s="15" t="s">
        <v>20</v>
      </c>
      <c r="N897" s="15">
        <v>60231.0</v>
      </c>
      <c r="O897" s="15">
        <f t="array" ref="O897">_xlfn.XLOOKUP(M897,reference_postal_code!$B$2:$B$11,reference_postal_code!$A$2:$A$11)</f>
        <v>60231</v>
      </c>
      <c r="P897" s="15" t="s">
        <v>166</v>
      </c>
      <c r="Q897" s="15" t="s">
        <v>1817</v>
      </c>
      <c r="R897" s="15" t="s">
        <v>106</v>
      </c>
      <c r="S897" s="15" t="s">
        <v>139</v>
      </c>
      <c r="T897" s="15" t="s">
        <v>1818</v>
      </c>
      <c r="U897" s="28">
        <v>1281600.0</v>
      </c>
      <c r="V897" s="15">
        <v>3.0</v>
      </c>
      <c r="W897" s="31">
        <v>0.0</v>
      </c>
      <c r="X897" s="28">
        <v>474192.0</v>
      </c>
    </row>
    <row r="898" ht="15.75" customHeight="1">
      <c r="A898" s="15">
        <v>8291.0</v>
      </c>
      <c r="B898" s="15" t="s">
        <v>2645</v>
      </c>
      <c r="C898" s="18">
        <v>41863.0</v>
      </c>
      <c r="D898" s="18">
        <v>41867.0</v>
      </c>
      <c r="E898" s="18">
        <f t="shared" si="1"/>
        <v>41867</v>
      </c>
      <c r="F898" s="15" t="s">
        <v>55</v>
      </c>
      <c r="G898" s="15" t="s">
        <v>2646</v>
      </c>
      <c r="H898" s="15" t="s">
        <v>2647</v>
      </c>
      <c r="I898" s="15" t="s">
        <v>76</v>
      </c>
      <c r="J898" s="15" t="s">
        <v>60</v>
      </c>
      <c r="K898" s="15" t="s">
        <v>28</v>
      </c>
      <c r="L898" s="15" t="str">
        <f t="array" ref="L898">_xlfn.XLOOKUP(M898,reference_province_to_city!$A$2:$A$11,reference_province_to_city!$B$2:$B$11)</f>
        <v>Medan</v>
      </c>
      <c r="M898" s="15" t="s">
        <v>11</v>
      </c>
      <c r="O898" s="15">
        <f t="array" ref="O898">_xlfn.XLOOKUP(M898,reference_postal_code!$B$2:$B$11,reference_postal_code!$A$2:$A$11)</f>
        <v>20111</v>
      </c>
      <c r="P898" s="15" t="s">
        <v>77</v>
      </c>
      <c r="Q898" s="15" t="s">
        <v>2664</v>
      </c>
      <c r="R898" s="15" t="s">
        <v>65</v>
      </c>
      <c r="S898" s="15" t="s">
        <v>226</v>
      </c>
      <c r="T898" s="15" t="s">
        <v>2665</v>
      </c>
      <c r="U898" s="28">
        <v>83280.0</v>
      </c>
      <c r="V898" s="15">
        <v>2.0</v>
      </c>
      <c r="W898" s="31">
        <v>0.2</v>
      </c>
      <c r="X898" s="28">
        <v>-15615.0</v>
      </c>
    </row>
    <row r="899" ht="15.75" customHeight="1">
      <c r="A899" s="15">
        <v>9827.0</v>
      </c>
      <c r="B899" s="15" t="s">
        <v>2666</v>
      </c>
      <c r="C899" s="18">
        <v>41866.0</v>
      </c>
      <c r="D899" s="18">
        <v>41870.0</v>
      </c>
      <c r="E899" s="18">
        <f t="shared" si="1"/>
        <v>41870</v>
      </c>
      <c r="F899" s="15" t="s">
        <v>55</v>
      </c>
      <c r="G899" s="15" t="s">
        <v>178</v>
      </c>
      <c r="H899" s="15" t="s">
        <v>179</v>
      </c>
      <c r="I899" s="15" t="s">
        <v>59</v>
      </c>
      <c r="J899" s="15" t="s">
        <v>60</v>
      </c>
      <c r="K899" s="15" t="s">
        <v>19</v>
      </c>
      <c r="L899" s="15" t="str">
        <f t="array" ref="L899">_xlfn.XLOOKUP(M899,reference_province_to_city!$A$2:$A$11,reference_province_to_city!$B$2:$B$11)</f>
        <v>Yogyakarta</v>
      </c>
      <c r="M899" s="15" t="s">
        <v>18</v>
      </c>
      <c r="N899" s="15">
        <v>55111.0</v>
      </c>
      <c r="O899" s="15">
        <f t="array" ref="O899">_xlfn.XLOOKUP(M899,reference_postal_code!$B$2:$B$11,reference_postal_code!$A$2:$A$11)</f>
        <v>55111</v>
      </c>
      <c r="P899" s="15" t="s">
        <v>77</v>
      </c>
      <c r="Q899" s="15" t="s">
        <v>2667</v>
      </c>
      <c r="R899" s="15" t="s">
        <v>106</v>
      </c>
      <c r="S899" s="15" t="s">
        <v>107</v>
      </c>
      <c r="T899" s="15" t="s">
        <v>2668</v>
      </c>
      <c r="U899" s="28">
        <v>2927040.0</v>
      </c>
      <c r="V899" s="15">
        <v>4.0</v>
      </c>
      <c r="W899" s="31">
        <v>0.2</v>
      </c>
      <c r="X899" s="28">
        <v>-182940.0</v>
      </c>
    </row>
    <row r="900" ht="15.75" customHeight="1">
      <c r="A900" s="15">
        <v>8995.0</v>
      </c>
      <c r="B900" s="15" t="s">
        <v>2669</v>
      </c>
      <c r="C900" s="18">
        <v>41866.0</v>
      </c>
      <c r="D900" s="18">
        <v>41868.0</v>
      </c>
      <c r="E900" s="18">
        <f t="shared" si="1"/>
        <v>41868</v>
      </c>
      <c r="F900" s="15" t="s">
        <v>125</v>
      </c>
      <c r="G900" s="15" t="s">
        <v>2670</v>
      </c>
      <c r="H900" s="15" t="s">
        <v>2671</v>
      </c>
      <c r="I900" s="15" t="s">
        <v>59</v>
      </c>
      <c r="J900" s="15" t="s">
        <v>60</v>
      </c>
      <c r="K900" s="15" t="s">
        <v>33</v>
      </c>
      <c r="L900" s="15" t="str">
        <f t="array" ref="L900">_xlfn.XLOOKUP(M900,reference_province_to_city!$A$2:$A$11,reference_province_to_city!$B$2:$B$11)</f>
        <v>Makassar</v>
      </c>
      <c r="M900" s="15" t="s">
        <v>25</v>
      </c>
      <c r="N900" s="15">
        <v>90111.0</v>
      </c>
      <c r="O900" s="15">
        <f t="array" ref="O900">_xlfn.XLOOKUP(M900,reference_postal_code!$B$2:$B$11,reference_postal_code!$A$2:$A$11)</f>
        <v>90111</v>
      </c>
      <c r="P900" s="15" t="s">
        <v>63</v>
      </c>
      <c r="Q900" s="15" t="s">
        <v>2672</v>
      </c>
      <c r="R900" s="15" t="s">
        <v>65</v>
      </c>
      <c r="S900" s="15" t="s">
        <v>66</v>
      </c>
      <c r="T900" s="15" t="s">
        <v>2673</v>
      </c>
      <c r="U900" s="28">
        <v>1370400.0</v>
      </c>
      <c r="V900" s="15">
        <v>5.0</v>
      </c>
      <c r="W900" s="31">
        <v>0.2</v>
      </c>
      <c r="X900" s="28">
        <v>445380.0</v>
      </c>
    </row>
    <row r="901" ht="15.75" customHeight="1">
      <c r="A901" s="15">
        <v>9826.0</v>
      </c>
      <c r="B901" s="15" t="s">
        <v>2666</v>
      </c>
      <c r="C901" s="18">
        <v>41866.0</v>
      </c>
      <c r="D901" s="18">
        <v>41870.0</v>
      </c>
      <c r="E901" s="18">
        <f t="shared" si="1"/>
        <v>41870</v>
      </c>
      <c r="F901" s="15" t="s">
        <v>55</v>
      </c>
      <c r="G901" s="15" t="s">
        <v>178</v>
      </c>
      <c r="H901" s="15" t="s">
        <v>179</v>
      </c>
      <c r="I901" s="15" t="s">
        <v>59</v>
      </c>
      <c r="J901" s="15" t="s">
        <v>60</v>
      </c>
      <c r="L901" s="15" t="str">
        <f t="array" ref="L901">_xlfn.XLOOKUP(M901,reference_province_to_city!$A$2:$A$11,reference_province_to_city!$B$2:$B$11)</f>
        <v>Yogyakarta</v>
      </c>
      <c r="M901" s="15" t="s">
        <v>18</v>
      </c>
      <c r="N901" s="15">
        <v>55111.0</v>
      </c>
      <c r="O901" s="15">
        <f t="array" ref="O901">_xlfn.XLOOKUP(M901,reference_postal_code!$B$2:$B$11,reference_postal_code!$A$2:$A$11)</f>
        <v>55111</v>
      </c>
      <c r="P901" s="15" t="s">
        <v>77</v>
      </c>
      <c r="Q901" s="15" t="s">
        <v>1259</v>
      </c>
      <c r="R901" s="15" t="s">
        <v>65</v>
      </c>
      <c r="S901" s="15" t="s">
        <v>83</v>
      </c>
      <c r="T901" s="15" t="s">
        <v>1260</v>
      </c>
      <c r="U901" s="28">
        <v>696600.0</v>
      </c>
      <c r="V901" s="15">
        <v>3.0</v>
      </c>
      <c r="W901" s="31">
        <v>0.2</v>
      </c>
      <c r="X901" s="28">
        <v>226395.0</v>
      </c>
    </row>
    <row r="902" ht="15.75" customHeight="1">
      <c r="A902" s="15">
        <v>9823.0</v>
      </c>
      <c r="B902" s="15" t="s">
        <v>2666</v>
      </c>
      <c r="C902" s="18">
        <v>41866.0</v>
      </c>
      <c r="D902" s="18">
        <v>41870.0</v>
      </c>
      <c r="E902" s="18">
        <f t="shared" si="1"/>
        <v>41870</v>
      </c>
      <c r="F902" s="15" t="s">
        <v>55</v>
      </c>
      <c r="G902" s="15" t="s">
        <v>178</v>
      </c>
      <c r="H902" s="15" t="s">
        <v>179</v>
      </c>
      <c r="I902" s="15" t="s">
        <v>59</v>
      </c>
      <c r="J902" s="15" t="s">
        <v>60</v>
      </c>
      <c r="K902" s="15" t="s">
        <v>19</v>
      </c>
      <c r="L902" s="15" t="str">
        <f t="array" ref="L902">_xlfn.XLOOKUP(M902,reference_province_to_city!$A$2:$A$11,reference_province_to_city!$B$2:$B$11)</f>
        <v>Yogyakarta</v>
      </c>
      <c r="M902" s="15" t="s">
        <v>18</v>
      </c>
      <c r="N902" s="15">
        <v>55111.0</v>
      </c>
      <c r="O902" s="15">
        <f t="array" ref="O902">_xlfn.XLOOKUP(M902,reference_postal_code!$B$2:$B$11,reference_postal_code!$A$2:$A$11)</f>
        <v>55111</v>
      </c>
      <c r="P902" s="15" t="s">
        <v>77</v>
      </c>
      <c r="Q902" s="15" t="s">
        <v>2674</v>
      </c>
      <c r="R902" s="15" t="s">
        <v>65</v>
      </c>
      <c r="S902" s="15" t="s">
        <v>222</v>
      </c>
      <c r="T902" s="15" t="s">
        <v>2675</v>
      </c>
      <c r="U902" s="28">
        <v>2293650.0</v>
      </c>
      <c r="V902" s="15">
        <v>3.0</v>
      </c>
      <c r="W902" s="31">
        <v>0.0</v>
      </c>
      <c r="X902" s="28">
        <v>642222.0</v>
      </c>
    </row>
    <row r="903" ht="15.75" customHeight="1">
      <c r="A903" s="15">
        <v>8996.0</v>
      </c>
      <c r="B903" s="15" t="s">
        <v>2669</v>
      </c>
      <c r="C903" s="18">
        <v>41866.0</v>
      </c>
      <c r="D903" s="18">
        <v>41868.0</v>
      </c>
      <c r="E903" s="18">
        <f t="shared" si="1"/>
        <v>41868</v>
      </c>
      <c r="F903" s="15" t="s">
        <v>125</v>
      </c>
      <c r="G903" s="15" t="s">
        <v>2670</v>
      </c>
      <c r="H903" s="15" t="s">
        <v>2671</v>
      </c>
      <c r="I903" s="15" t="s">
        <v>59</v>
      </c>
      <c r="J903" s="15" t="s">
        <v>60</v>
      </c>
      <c r="K903" s="15" t="s">
        <v>33</v>
      </c>
      <c r="L903" s="15" t="str">
        <f t="array" ref="L903">_xlfn.XLOOKUP(M903,reference_province_to_city!$A$2:$A$11,reference_province_to_city!$B$2:$B$11)</f>
        <v>Makassar</v>
      </c>
      <c r="M903" s="15" t="s">
        <v>25</v>
      </c>
      <c r="N903" s="15">
        <v>90111.0</v>
      </c>
      <c r="O903" s="15">
        <f t="array" ref="O903">_xlfn.XLOOKUP(M903,reference_postal_code!$B$2:$B$11,reference_postal_code!$A$2:$A$11)</f>
        <v>90111</v>
      </c>
      <c r="P903" s="15" t="s">
        <v>63</v>
      </c>
      <c r="Q903" s="15" t="s">
        <v>2592</v>
      </c>
      <c r="R903" s="15" t="s">
        <v>65</v>
      </c>
      <c r="S903" s="15" t="s">
        <v>222</v>
      </c>
      <c r="T903" s="15" t="s">
        <v>2593</v>
      </c>
      <c r="U903" s="28">
        <v>2283600.0</v>
      </c>
      <c r="V903" s="15">
        <v>5.0</v>
      </c>
      <c r="W903" s="31">
        <v>0.2</v>
      </c>
      <c r="X903" s="28">
        <v>256905.0</v>
      </c>
    </row>
    <row r="904" ht="15.75" customHeight="1">
      <c r="A904" s="15">
        <v>9825.0</v>
      </c>
      <c r="B904" s="15" t="s">
        <v>2666</v>
      </c>
      <c r="C904" s="18">
        <v>41866.0</v>
      </c>
      <c r="D904" s="18">
        <v>41870.0</v>
      </c>
      <c r="E904" s="18">
        <f t="shared" si="1"/>
        <v>41870</v>
      </c>
      <c r="F904" s="15" t="s">
        <v>55</v>
      </c>
      <c r="G904" s="15" t="s">
        <v>178</v>
      </c>
      <c r="H904" s="15" t="s">
        <v>179</v>
      </c>
      <c r="I904" s="15" t="s">
        <v>59</v>
      </c>
      <c r="J904" s="15" t="s">
        <v>60</v>
      </c>
      <c r="K904" s="15" t="s">
        <v>19</v>
      </c>
      <c r="L904" s="15" t="str">
        <f t="array" ref="L904">_xlfn.XLOOKUP(M904,reference_province_to_city!$A$2:$A$11,reference_province_to_city!$B$2:$B$11)</f>
        <v>Yogyakarta</v>
      </c>
      <c r="M904" s="15" t="s">
        <v>18</v>
      </c>
      <c r="N904" s="15">
        <v>55111.0</v>
      </c>
      <c r="O904" s="15">
        <f t="array" ref="O904">_xlfn.XLOOKUP(M904,reference_postal_code!$B$2:$B$11,reference_postal_code!$A$2:$A$11)</f>
        <v>55111</v>
      </c>
      <c r="P904" s="15" t="s">
        <v>77</v>
      </c>
      <c r="Q904" s="15" t="s">
        <v>2676</v>
      </c>
      <c r="R904" s="15" t="s">
        <v>65</v>
      </c>
      <c r="S904" s="15" t="s">
        <v>83</v>
      </c>
      <c r="T904" s="15" t="s">
        <v>2677</v>
      </c>
      <c r="U904" s="28">
        <v>267840.0</v>
      </c>
      <c r="V904" s="15">
        <v>4.0</v>
      </c>
      <c r="W904" s="31">
        <v>0.2</v>
      </c>
      <c r="X904" s="28">
        <v>93744.0</v>
      </c>
    </row>
    <row r="905" ht="15.75" customHeight="1">
      <c r="A905" s="15">
        <v>9824.0</v>
      </c>
      <c r="B905" s="15" t="s">
        <v>2666</v>
      </c>
      <c r="C905" s="18">
        <v>41866.0</v>
      </c>
      <c r="D905" s="18">
        <v>41870.0</v>
      </c>
      <c r="E905" s="18">
        <f t="shared" si="1"/>
        <v>41870</v>
      </c>
      <c r="F905" s="15" t="s">
        <v>55</v>
      </c>
      <c r="G905" s="15" t="s">
        <v>178</v>
      </c>
      <c r="H905" s="15" t="s">
        <v>179</v>
      </c>
      <c r="I905" s="15" t="s">
        <v>59</v>
      </c>
      <c r="J905" s="15" t="s">
        <v>60</v>
      </c>
      <c r="K905" s="15" t="s">
        <v>19</v>
      </c>
      <c r="L905" s="15" t="str">
        <f t="array" ref="L905">_xlfn.XLOOKUP(M905,reference_province_to_city!$A$2:$A$11,reference_province_to_city!$B$2:$B$11)</f>
        <v>Yogyakarta</v>
      </c>
      <c r="M905" s="15" t="s">
        <v>18</v>
      </c>
      <c r="N905" s="15">
        <v>55111.0</v>
      </c>
      <c r="O905" s="15">
        <f t="array" ref="O905">_xlfn.XLOOKUP(M905,reference_postal_code!$B$2:$B$11,reference_postal_code!$A$2:$A$11)</f>
        <v>55111</v>
      </c>
      <c r="P905" s="15" t="s">
        <v>77</v>
      </c>
      <c r="Q905" s="15" t="s">
        <v>2678</v>
      </c>
      <c r="R905" s="15" t="s">
        <v>65</v>
      </c>
      <c r="S905" s="15" t="s">
        <v>66</v>
      </c>
      <c r="T905" s="15" t="s">
        <v>2679</v>
      </c>
      <c r="U905" s="28">
        <v>1394100.0</v>
      </c>
      <c r="V905" s="15">
        <v>3.0</v>
      </c>
      <c r="W905" s="31">
        <v>0.0</v>
      </c>
      <c r="X905" s="28">
        <v>627345.0</v>
      </c>
    </row>
    <row r="906" ht="15.75" customHeight="1">
      <c r="A906" s="15">
        <v>6793.0</v>
      </c>
      <c r="B906" s="15" t="s">
        <v>2680</v>
      </c>
      <c r="C906" s="18">
        <v>41866.0</v>
      </c>
      <c r="D906" s="18">
        <v>41869.0</v>
      </c>
      <c r="E906" s="18">
        <f t="shared" si="1"/>
        <v>41869</v>
      </c>
      <c r="F906" s="15" t="s">
        <v>125</v>
      </c>
      <c r="G906" s="15" t="s">
        <v>2670</v>
      </c>
      <c r="H906" s="15" t="s">
        <v>2671</v>
      </c>
      <c r="I906" s="15" t="s">
        <v>59</v>
      </c>
      <c r="J906" s="15" t="s">
        <v>60</v>
      </c>
      <c r="K906" s="15" t="s">
        <v>794</v>
      </c>
      <c r="L906" s="15" t="str">
        <f t="array" ref="L906">_xlfn.XLOOKUP(M906,reference_province_to_city!$A$2:$A$11,reference_province_to_city!$B$2:$B$11)</f>
        <v>Makassar</v>
      </c>
      <c r="M906" s="15" t="s">
        <v>25</v>
      </c>
      <c r="N906" s="15">
        <v>90111.0</v>
      </c>
      <c r="O906" s="15">
        <f t="array" ref="O906">_xlfn.XLOOKUP(M906,reference_postal_code!$B$2:$B$11,reference_postal_code!$A$2:$A$11)</f>
        <v>90111</v>
      </c>
      <c r="P906" s="15" t="s">
        <v>63</v>
      </c>
      <c r="Q906" s="15" t="s">
        <v>2681</v>
      </c>
      <c r="R906" s="15" t="s">
        <v>65</v>
      </c>
      <c r="S906" s="15" t="s">
        <v>83</v>
      </c>
      <c r="T906" s="15" t="s">
        <v>2682</v>
      </c>
      <c r="U906" s="28">
        <v>944100.0</v>
      </c>
      <c r="V906" s="15">
        <v>3.0</v>
      </c>
      <c r="W906" s="31">
        <v>0.0</v>
      </c>
      <c r="X906" s="28">
        <v>453168.0</v>
      </c>
    </row>
    <row r="907" ht="15.75" customHeight="1">
      <c r="A907" s="15">
        <v>3295.0</v>
      </c>
      <c r="B907" s="15" t="s">
        <v>2683</v>
      </c>
      <c r="C907" s="18">
        <v>41866.0</v>
      </c>
      <c r="D907" s="18">
        <v>41869.0</v>
      </c>
      <c r="E907" s="18">
        <f t="shared" si="1"/>
        <v>41869</v>
      </c>
      <c r="F907" s="15" t="s">
        <v>125</v>
      </c>
      <c r="G907" s="15" t="s">
        <v>2684</v>
      </c>
      <c r="H907" s="15" t="s">
        <v>2685</v>
      </c>
      <c r="I907" s="15" t="s">
        <v>59</v>
      </c>
      <c r="J907" s="15" t="s">
        <v>60</v>
      </c>
      <c r="K907" s="15" t="s">
        <v>31</v>
      </c>
      <c r="L907" s="15" t="str">
        <f t="array" ref="L907">_xlfn.XLOOKUP(M907,reference_province_to_city!$A$2:$A$11,reference_province_to_city!$B$2:$B$11)</f>
        <v>Balikpapan</v>
      </c>
      <c r="M907" s="15" t="s">
        <v>21</v>
      </c>
      <c r="N907" s="15">
        <v>76114.0</v>
      </c>
      <c r="O907" s="15">
        <f t="array" ref="O907">_xlfn.XLOOKUP(M907,reference_postal_code!$B$2:$B$11,reference_postal_code!$A$2:$A$11)</f>
        <v>76114</v>
      </c>
      <c r="P907" s="15" t="s">
        <v>166</v>
      </c>
      <c r="Q907" s="15" t="s">
        <v>1259</v>
      </c>
      <c r="R907" s="15" t="s">
        <v>65</v>
      </c>
      <c r="S907" s="15" t="s">
        <v>83</v>
      </c>
      <c r="T907" s="15" t="s">
        <v>1260</v>
      </c>
      <c r="U907" s="28">
        <v>464400.0</v>
      </c>
      <c r="V907" s="15">
        <v>8.0</v>
      </c>
      <c r="W907" s="31">
        <v>0.8</v>
      </c>
      <c r="X907" s="28">
        <v>-789480.0</v>
      </c>
    </row>
    <row r="908" ht="15.75" customHeight="1">
      <c r="A908" s="15">
        <v>1690.0</v>
      </c>
      <c r="B908" s="15" t="s">
        <v>2686</v>
      </c>
      <c r="C908" s="18">
        <v>41867.0</v>
      </c>
      <c r="D908" s="18">
        <v>41871.0</v>
      </c>
      <c r="E908" s="18">
        <f t="shared" si="1"/>
        <v>41871</v>
      </c>
      <c r="F908" s="15" t="s">
        <v>55</v>
      </c>
      <c r="G908" s="15" t="s">
        <v>2687</v>
      </c>
      <c r="H908" s="15" t="s">
        <v>2688</v>
      </c>
      <c r="I908" s="15" t="s">
        <v>59</v>
      </c>
      <c r="J908" s="15" t="s">
        <v>60</v>
      </c>
      <c r="K908" s="15" t="s">
        <v>29</v>
      </c>
      <c r="L908" s="15" t="str">
        <f t="array" ref="L908">_xlfn.XLOOKUP(M908,reference_province_to_city!$A$2:$A$11,reference_province_to_city!$B$2:$B$11)</f>
        <v>Palembang</v>
      </c>
      <c r="M908" s="15" t="s">
        <v>13</v>
      </c>
      <c r="N908" s="15">
        <v>30111.0</v>
      </c>
      <c r="O908" s="15">
        <f t="array" ref="O908">_xlfn.XLOOKUP(M908,reference_postal_code!$B$2:$B$11,reference_postal_code!$A$2:$A$11)</f>
        <v>30111</v>
      </c>
      <c r="P908" s="15" t="s">
        <v>77</v>
      </c>
      <c r="Q908" s="15" t="s">
        <v>1746</v>
      </c>
      <c r="R908" s="15" t="s">
        <v>106</v>
      </c>
      <c r="S908" s="15" t="s">
        <v>218</v>
      </c>
      <c r="T908" s="15" t="s">
        <v>1747</v>
      </c>
      <c r="U908" s="28">
        <v>1.279638E7</v>
      </c>
      <c r="V908" s="15">
        <v>6.0</v>
      </c>
      <c r="W908" s="31">
        <v>0.4</v>
      </c>
      <c r="X908" s="28">
        <v>-3412368.0</v>
      </c>
    </row>
    <row r="909" ht="15.75" customHeight="1">
      <c r="A909" s="15">
        <v>2534.0</v>
      </c>
      <c r="B909" s="15" t="s">
        <v>2689</v>
      </c>
      <c r="C909" s="18">
        <v>41868.0</v>
      </c>
      <c r="D909" s="18">
        <v>41872.0</v>
      </c>
      <c r="E909" s="18">
        <f t="shared" si="1"/>
        <v>41872</v>
      </c>
      <c r="F909" s="15" t="s">
        <v>55</v>
      </c>
      <c r="G909" s="15" t="s">
        <v>2690</v>
      </c>
      <c r="H909" s="15" t="s">
        <v>2691</v>
      </c>
      <c r="I909" s="15" t="s">
        <v>128</v>
      </c>
      <c r="J909" s="15" t="s">
        <v>60</v>
      </c>
      <c r="L909" s="15" t="str">
        <f t="array" ref="L909">_xlfn.XLOOKUP(M909,reference_province_to_city!$A$2:$A$11,reference_province_to_city!$B$2:$B$11)</f>
        <v>Denpasar</v>
      </c>
      <c r="M909" s="15" t="s">
        <v>24</v>
      </c>
      <c r="N909" s="15">
        <v>80231.0</v>
      </c>
      <c r="O909" s="15">
        <f t="array" ref="O909">_xlfn.XLOOKUP(M909,reference_postal_code!$B$2:$B$11,reference_postal_code!$A$2:$A$11)</f>
        <v>80231</v>
      </c>
      <c r="P909" s="15" t="s">
        <v>63</v>
      </c>
      <c r="Q909" s="15" t="s">
        <v>2692</v>
      </c>
      <c r="R909" s="15" t="s">
        <v>110</v>
      </c>
      <c r="S909" s="15" t="s">
        <v>149</v>
      </c>
      <c r="T909" s="15" t="s">
        <v>2693</v>
      </c>
      <c r="U909" s="28">
        <v>5099400.0</v>
      </c>
      <c r="V909" s="15">
        <v>4.0</v>
      </c>
      <c r="W909" s="31">
        <v>0.0</v>
      </c>
      <c r="X909" s="28">
        <v>1835784.0</v>
      </c>
    </row>
    <row r="910" ht="15.75" customHeight="1">
      <c r="A910" s="15">
        <v>2531.0</v>
      </c>
      <c r="B910" s="15" t="s">
        <v>2689</v>
      </c>
      <c r="C910" s="18">
        <v>41868.0</v>
      </c>
      <c r="D910" s="18">
        <v>41872.0</v>
      </c>
      <c r="E910" s="18">
        <f t="shared" si="1"/>
        <v>41872</v>
      </c>
      <c r="F910" s="15" t="s">
        <v>55</v>
      </c>
      <c r="G910" s="15" t="s">
        <v>2690</v>
      </c>
      <c r="H910" s="15" t="s">
        <v>2691</v>
      </c>
      <c r="I910" s="15" t="s">
        <v>128</v>
      </c>
      <c r="J910" s="15" t="s">
        <v>60</v>
      </c>
      <c r="K910" s="15" t="s">
        <v>26</v>
      </c>
      <c r="L910" s="15" t="str">
        <f t="array" ref="L910">_xlfn.XLOOKUP(M910,reference_province_to_city!$A$2:$A$11,reference_province_to_city!$B$2:$B$11)</f>
        <v>Denpasar</v>
      </c>
      <c r="M910" s="15" t="s">
        <v>24</v>
      </c>
      <c r="N910" s="15">
        <v>80231.0</v>
      </c>
      <c r="O910" s="15">
        <f t="array" ref="O910">_xlfn.XLOOKUP(M910,reference_postal_code!$B$2:$B$11,reference_postal_code!$A$2:$A$11)</f>
        <v>80231</v>
      </c>
      <c r="P910" s="15" t="s">
        <v>63</v>
      </c>
      <c r="Q910" s="15" t="s">
        <v>2694</v>
      </c>
      <c r="R910" s="15" t="s">
        <v>65</v>
      </c>
      <c r="S910" s="15" t="s">
        <v>66</v>
      </c>
      <c r="T910" s="15" t="s">
        <v>2695</v>
      </c>
      <c r="U910" s="28">
        <v>1713000.0</v>
      </c>
      <c r="V910" s="15">
        <v>5.0</v>
      </c>
      <c r="W910" s="31">
        <v>0.0</v>
      </c>
      <c r="X910" s="28">
        <v>787980.0</v>
      </c>
    </row>
    <row r="911" ht="15.75" customHeight="1">
      <c r="A911" s="15">
        <v>2045.0</v>
      </c>
      <c r="B911" s="15" t="s">
        <v>2696</v>
      </c>
      <c r="C911" s="18">
        <v>41868.0</v>
      </c>
      <c r="D911" s="18">
        <v>41874.0</v>
      </c>
      <c r="E911" s="18">
        <f t="shared" si="1"/>
        <v>41874</v>
      </c>
      <c r="F911" s="15" t="s">
        <v>55</v>
      </c>
      <c r="G911" s="15" t="s">
        <v>1021</v>
      </c>
      <c r="H911" s="15" t="s">
        <v>1022</v>
      </c>
      <c r="I911" s="15" t="s">
        <v>128</v>
      </c>
      <c r="J911" s="15" t="s">
        <v>60</v>
      </c>
      <c r="K911" s="15" t="s">
        <v>10</v>
      </c>
      <c r="L911" s="15" t="str">
        <f t="array" ref="L911">_xlfn.XLOOKUP(M911,reference_province_to_city!$A$2:$A$11,reference_province_to_city!$B$2:$B$11)</f>
        <v>Jakarta</v>
      </c>
      <c r="M911" s="15" t="s">
        <v>7</v>
      </c>
      <c r="N911" s="15">
        <v>10110.0</v>
      </c>
      <c r="O911" s="15">
        <f t="array" ref="O911">_xlfn.XLOOKUP(M911,reference_postal_code!$B$2:$B$11,reference_postal_code!$A$2:$A$11)</f>
        <v>10110</v>
      </c>
      <c r="P911" s="15" t="s">
        <v>117</v>
      </c>
      <c r="Q911" s="15" t="s">
        <v>2697</v>
      </c>
      <c r="R911" s="15" t="s">
        <v>65</v>
      </c>
      <c r="S911" s="15" t="s">
        <v>66</v>
      </c>
      <c r="T911" s="15" t="s">
        <v>2698</v>
      </c>
      <c r="U911" s="28">
        <v>233280.0</v>
      </c>
      <c r="V911" s="15">
        <v>3.0</v>
      </c>
      <c r="W911" s="31">
        <v>0.2</v>
      </c>
      <c r="X911" s="28">
        <v>81648.0</v>
      </c>
    </row>
    <row r="912" ht="15.75" customHeight="1">
      <c r="A912" s="15">
        <v>2533.0</v>
      </c>
      <c r="B912" s="15" t="s">
        <v>2689</v>
      </c>
      <c r="C912" s="18">
        <v>41868.0</v>
      </c>
      <c r="D912" s="18">
        <v>41872.0</v>
      </c>
      <c r="E912" s="18">
        <f t="shared" si="1"/>
        <v>41872</v>
      </c>
      <c r="F912" s="15" t="s">
        <v>55</v>
      </c>
      <c r="G912" s="15" t="s">
        <v>2690</v>
      </c>
      <c r="H912" s="15" t="s">
        <v>2691</v>
      </c>
      <c r="I912" s="15" t="s">
        <v>128</v>
      </c>
      <c r="J912" s="15" t="s">
        <v>60</v>
      </c>
      <c r="K912" s="15" t="s">
        <v>26</v>
      </c>
      <c r="L912" s="15" t="str">
        <f t="array" ref="L912">_xlfn.XLOOKUP(M912,reference_province_to_city!$A$2:$A$11,reference_province_to_city!$B$2:$B$11)</f>
        <v>Denpasar</v>
      </c>
      <c r="M912" s="15" t="s">
        <v>24</v>
      </c>
      <c r="N912" s="15">
        <v>80231.0</v>
      </c>
      <c r="O912" s="15">
        <f t="array" ref="O912">_xlfn.XLOOKUP(M912,reference_postal_code!$B$2:$B$11,reference_postal_code!$A$2:$A$11)</f>
        <v>80231</v>
      </c>
      <c r="P912" s="15" t="s">
        <v>63</v>
      </c>
      <c r="Q912" s="15" t="s">
        <v>2699</v>
      </c>
      <c r="R912" s="15" t="s">
        <v>65</v>
      </c>
      <c r="S912" s="15" t="s">
        <v>103</v>
      </c>
      <c r="T912" s="15" t="s">
        <v>2700</v>
      </c>
      <c r="U912" s="28">
        <v>190050.0</v>
      </c>
      <c r="V912" s="15">
        <v>7.0</v>
      </c>
      <c r="W912" s="31">
        <v>0.0</v>
      </c>
      <c r="X912" s="28">
        <v>68418.0</v>
      </c>
    </row>
    <row r="913" ht="15.75" customHeight="1">
      <c r="A913" s="15">
        <v>2532.0</v>
      </c>
      <c r="B913" s="15" t="s">
        <v>2689</v>
      </c>
      <c r="C913" s="18">
        <v>41868.0</v>
      </c>
      <c r="D913" s="18">
        <v>41872.0</v>
      </c>
      <c r="E913" s="18">
        <f t="shared" si="1"/>
        <v>41872</v>
      </c>
      <c r="F913" s="15" t="s">
        <v>55</v>
      </c>
      <c r="G913" s="15" t="s">
        <v>2690</v>
      </c>
      <c r="H913" s="15" t="s">
        <v>2691</v>
      </c>
      <c r="I913" s="15" t="s">
        <v>128</v>
      </c>
      <c r="J913" s="15" t="s">
        <v>60</v>
      </c>
      <c r="K913" s="15" t="s">
        <v>26</v>
      </c>
      <c r="L913" s="15" t="str">
        <f t="array" ref="L913">_xlfn.XLOOKUP(M913,reference_province_to_city!$A$2:$A$11,reference_province_to_city!$B$2:$B$11)</f>
        <v>Denpasar</v>
      </c>
      <c r="M913" s="15" t="s">
        <v>24</v>
      </c>
      <c r="N913" s="15">
        <v>80231.0</v>
      </c>
      <c r="O913" s="15">
        <f t="array" ref="O913">_xlfn.XLOOKUP(M913,reference_postal_code!$B$2:$B$11,reference_postal_code!$A$2:$A$11)</f>
        <v>80231</v>
      </c>
      <c r="P913" s="15" t="s">
        <v>63</v>
      </c>
      <c r="Q913" s="15" t="s">
        <v>1652</v>
      </c>
      <c r="R913" s="15" t="s">
        <v>65</v>
      </c>
      <c r="S913" s="15" t="s">
        <v>83</v>
      </c>
      <c r="T913" s="15" t="s">
        <v>1653</v>
      </c>
      <c r="U913" s="28">
        <v>269400.0</v>
      </c>
      <c r="V913" s="15">
        <v>4.0</v>
      </c>
      <c r="W913" s="31">
        <v>0.0</v>
      </c>
      <c r="X913" s="28">
        <v>123924.0</v>
      </c>
    </row>
    <row r="914" ht="15.75" customHeight="1">
      <c r="A914" s="15">
        <v>7003.0</v>
      </c>
      <c r="B914" s="15" t="s">
        <v>2701</v>
      </c>
      <c r="C914" s="18">
        <v>41870.0</v>
      </c>
      <c r="D914" s="18">
        <v>41872.0</v>
      </c>
      <c r="E914" s="18">
        <f t="shared" si="1"/>
        <v>41872</v>
      </c>
      <c r="F914" s="15" t="s">
        <v>114</v>
      </c>
      <c r="G914" s="15" t="s">
        <v>227</v>
      </c>
      <c r="H914" s="15" t="s">
        <v>228</v>
      </c>
      <c r="I914" s="15" t="s">
        <v>128</v>
      </c>
      <c r="J914" s="15" t="s">
        <v>60</v>
      </c>
      <c r="K914" s="15" t="s">
        <v>33</v>
      </c>
      <c r="L914" s="15" t="str">
        <f t="array" ref="L914">_xlfn.XLOOKUP(M914,reference_province_to_city!$A$2:$A$11,reference_province_to_city!$B$2:$B$11)</f>
        <v>Makassar</v>
      </c>
      <c r="M914" s="15" t="s">
        <v>25</v>
      </c>
      <c r="N914" s="15">
        <v>90111.0</v>
      </c>
      <c r="O914" s="15">
        <f t="array" ref="O914">_xlfn.XLOOKUP(M914,reference_postal_code!$B$2:$B$11,reference_postal_code!$A$2:$A$11)</f>
        <v>90111</v>
      </c>
      <c r="P914" s="15" t="s">
        <v>63</v>
      </c>
      <c r="Q914" s="15" t="s">
        <v>1515</v>
      </c>
      <c r="R914" s="15" t="s">
        <v>106</v>
      </c>
      <c r="S914" s="15" t="s">
        <v>139</v>
      </c>
      <c r="T914" s="15" t="s">
        <v>1516</v>
      </c>
      <c r="U914" s="28">
        <v>4338600.0</v>
      </c>
      <c r="V914" s="15">
        <v>7.0</v>
      </c>
      <c r="W914" s="31">
        <v>0.0</v>
      </c>
      <c r="X914" s="28">
        <v>390474.0</v>
      </c>
    </row>
    <row r="915" ht="15.75" customHeight="1">
      <c r="A915" s="15">
        <v>4089.0</v>
      </c>
      <c r="B915" s="15" t="s">
        <v>2702</v>
      </c>
      <c r="C915" s="18">
        <v>41870.0</v>
      </c>
      <c r="D915" s="18">
        <v>41877.0</v>
      </c>
      <c r="E915" s="18">
        <f t="shared" si="1"/>
        <v>41877</v>
      </c>
      <c r="F915" s="15" t="s">
        <v>55</v>
      </c>
      <c r="G915" s="15" t="s">
        <v>2703</v>
      </c>
      <c r="H915" s="15" t="s">
        <v>2704</v>
      </c>
      <c r="I915" s="15" t="s">
        <v>59</v>
      </c>
      <c r="J915" s="15" t="s">
        <v>60</v>
      </c>
      <c r="K915" s="15" t="s">
        <v>28</v>
      </c>
      <c r="L915" s="15" t="str">
        <f t="array" ref="L915">_xlfn.XLOOKUP(M915,reference_province_to_city!$A$2:$A$11,reference_province_to_city!$B$2:$B$11)</f>
        <v>Medan</v>
      </c>
      <c r="M915" s="15" t="s">
        <v>11</v>
      </c>
      <c r="N915" s="15">
        <v>20111.0</v>
      </c>
      <c r="O915" s="15">
        <f t="array" ref="O915">_xlfn.XLOOKUP(M915,reference_postal_code!$B$2:$B$11,reference_postal_code!$A$2:$A$11)</f>
        <v>20111</v>
      </c>
      <c r="P915" s="15" t="s">
        <v>77</v>
      </c>
      <c r="Q915" s="15" t="s">
        <v>1921</v>
      </c>
      <c r="R915" s="15" t="s">
        <v>106</v>
      </c>
      <c r="S915" s="15" t="s">
        <v>183</v>
      </c>
      <c r="T915" s="15" t="s">
        <v>1922</v>
      </c>
      <c r="U915" s="28">
        <v>9582300.0</v>
      </c>
      <c r="V915" s="15">
        <v>9.0</v>
      </c>
      <c r="W915" s="31">
        <v>0.0</v>
      </c>
      <c r="X915" s="28">
        <v>2587221.0</v>
      </c>
    </row>
    <row r="916" ht="15.75" customHeight="1">
      <c r="A916" s="15">
        <v>8246.0</v>
      </c>
      <c r="B916" s="15" t="s">
        <v>2705</v>
      </c>
      <c r="C916" s="18">
        <v>41870.0</v>
      </c>
      <c r="D916" s="18">
        <v>41874.0</v>
      </c>
      <c r="E916" s="18">
        <f t="shared" si="1"/>
        <v>41874</v>
      </c>
      <c r="F916" s="15" t="s">
        <v>55</v>
      </c>
      <c r="G916" s="15" t="s">
        <v>1412</v>
      </c>
      <c r="H916" s="15" t="s">
        <v>1413</v>
      </c>
      <c r="I916" s="15" t="s">
        <v>128</v>
      </c>
      <c r="J916" s="15" t="s">
        <v>60</v>
      </c>
      <c r="K916" s="15" t="s">
        <v>10</v>
      </c>
      <c r="L916" s="15" t="str">
        <f t="array" ref="L916">_xlfn.XLOOKUP(M916,reference_province_to_city!$A$2:$A$11,reference_province_to_city!$B$2:$B$11)</f>
        <v>Jakarta</v>
      </c>
      <c r="M916" s="15" t="s">
        <v>7</v>
      </c>
      <c r="N916" s="15">
        <v>10110.0</v>
      </c>
      <c r="O916" s="15">
        <f t="array" ref="O916">_xlfn.XLOOKUP(M916,reference_postal_code!$B$2:$B$11,reference_postal_code!$A$2:$A$11)</f>
        <v>10110</v>
      </c>
      <c r="P916" s="15" t="s">
        <v>117</v>
      </c>
      <c r="Q916" s="15" t="s">
        <v>345</v>
      </c>
      <c r="R916" s="15" t="s">
        <v>65</v>
      </c>
      <c r="S916" s="15" t="s">
        <v>87</v>
      </c>
      <c r="T916" s="15" t="s">
        <v>346</v>
      </c>
      <c r="U916" s="28">
        <v>5173650.0</v>
      </c>
      <c r="V916" s="15">
        <v>3.0</v>
      </c>
      <c r="W916" s="31">
        <v>0.0</v>
      </c>
      <c r="X916" s="28">
        <v>155210.0</v>
      </c>
    </row>
    <row r="917" ht="15.75" customHeight="1">
      <c r="A917" s="15">
        <v>2340.0</v>
      </c>
      <c r="B917" s="15" t="s">
        <v>2706</v>
      </c>
      <c r="C917" s="18">
        <v>41870.0</v>
      </c>
      <c r="D917" s="18">
        <v>41875.0</v>
      </c>
      <c r="E917" s="18">
        <f t="shared" si="1"/>
        <v>41875</v>
      </c>
      <c r="F917" s="15" t="s">
        <v>55</v>
      </c>
      <c r="G917" s="15" t="s">
        <v>1753</v>
      </c>
      <c r="H917" s="15" t="s">
        <v>1754</v>
      </c>
      <c r="I917" s="15" t="s">
        <v>59</v>
      </c>
      <c r="J917" s="15" t="s">
        <v>60</v>
      </c>
      <c r="K917" s="15" t="s">
        <v>10</v>
      </c>
      <c r="L917" s="15" t="str">
        <f t="array" ref="L917">_xlfn.XLOOKUP(M917,reference_province_to_city!$A$2:$A$11,reference_province_to_city!$B$2:$B$11)</f>
        <v>Jakarta</v>
      </c>
      <c r="M917" s="15" t="s">
        <v>7</v>
      </c>
      <c r="N917" s="15">
        <v>10110.0</v>
      </c>
      <c r="O917" s="15">
        <f t="array" ref="O917">_xlfn.XLOOKUP(M917,reference_postal_code!$B$2:$B$11,reference_postal_code!$A$2:$A$11)</f>
        <v>10110</v>
      </c>
      <c r="P917" s="15" t="s">
        <v>117</v>
      </c>
      <c r="Q917" s="15" t="s">
        <v>2707</v>
      </c>
      <c r="R917" s="15" t="s">
        <v>65</v>
      </c>
      <c r="S917" s="15" t="s">
        <v>93</v>
      </c>
      <c r="T917" s="15" t="s">
        <v>2708</v>
      </c>
      <c r="U917" s="28">
        <v>160800.0</v>
      </c>
      <c r="V917" s="15">
        <v>2.0</v>
      </c>
      <c r="W917" s="31">
        <v>0.2</v>
      </c>
      <c r="X917" s="28">
        <v>26130.0</v>
      </c>
    </row>
    <row r="918" ht="15.75" customHeight="1">
      <c r="A918" s="15">
        <v>2377.0</v>
      </c>
      <c r="B918" s="15" t="s">
        <v>2709</v>
      </c>
      <c r="C918" s="18">
        <v>41870.0</v>
      </c>
      <c r="D918" s="18">
        <v>41872.0</v>
      </c>
      <c r="E918" s="18">
        <f t="shared" si="1"/>
        <v>41872</v>
      </c>
      <c r="F918" s="15" t="s">
        <v>114</v>
      </c>
      <c r="G918" s="15" t="s">
        <v>2139</v>
      </c>
      <c r="H918" s="15" t="s">
        <v>2140</v>
      </c>
      <c r="I918" s="15" t="s">
        <v>59</v>
      </c>
      <c r="J918" s="15" t="s">
        <v>60</v>
      </c>
      <c r="K918" s="15" t="s">
        <v>33</v>
      </c>
      <c r="L918" s="15" t="str">
        <f t="array" ref="L918">_xlfn.XLOOKUP(M918,reference_province_to_city!$A$2:$A$11,reference_province_to_city!$B$2:$B$11)</f>
        <v>Makassar</v>
      </c>
      <c r="M918" s="15" t="s">
        <v>25</v>
      </c>
      <c r="N918" s="15">
        <v>90111.0</v>
      </c>
      <c r="O918" s="15">
        <f t="array" ref="O918">_xlfn.XLOOKUP(M918,reference_postal_code!$B$2:$B$11,reference_postal_code!$A$2:$A$11)</f>
        <v>90111</v>
      </c>
      <c r="P918" s="15" t="s">
        <v>63</v>
      </c>
      <c r="Q918" s="15" t="s">
        <v>2710</v>
      </c>
      <c r="R918" s="15" t="s">
        <v>65</v>
      </c>
      <c r="S918" s="15" t="s">
        <v>83</v>
      </c>
      <c r="T918" s="15" t="s">
        <v>2711</v>
      </c>
      <c r="U918" s="28">
        <v>1151640.0</v>
      </c>
      <c r="V918" s="15">
        <v>4.0</v>
      </c>
      <c r="W918" s="31">
        <v>0.7</v>
      </c>
      <c r="X918" s="28">
        <v>-882924.0</v>
      </c>
    </row>
    <row r="919" ht="15.75" customHeight="1">
      <c r="A919" s="15">
        <v>7004.0</v>
      </c>
      <c r="B919" s="15" t="s">
        <v>2701</v>
      </c>
      <c r="C919" s="18">
        <v>41870.0</v>
      </c>
      <c r="D919" s="18">
        <v>41872.0</v>
      </c>
      <c r="E919" s="18">
        <f t="shared" si="1"/>
        <v>41872</v>
      </c>
      <c r="F919" s="15" t="s">
        <v>114</v>
      </c>
      <c r="G919" s="15" t="s">
        <v>227</v>
      </c>
      <c r="H919" s="15" t="s">
        <v>228</v>
      </c>
      <c r="I919" s="15" t="s">
        <v>128</v>
      </c>
      <c r="J919" s="15" t="s">
        <v>60</v>
      </c>
      <c r="K919" s="15" t="s">
        <v>33</v>
      </c>
      <c r="L919" s="15" t="str">
        <f t="array" ref="L919">_xlfn.XLOOKUP(M919,reference_province_to_city!$A$2:$A$11,reference_province_to_city!$B$2:$B$11)</f>
        <v>Makassar</v>
      </c>
      <c r="M919" s="15" t="s">
        <v>25</v>
      </c>
      <c r="N919" s="15">
        <v>90111.0</v>
      </c>
      <c r="O919" s="15">
        <f t="array" ref="O919">_xlfn.XLOOKUP(M919,reference_postal_code!$B$2:$B$11,reference_postal_code!$A$2:$A$11)</f>
        <v>90111</v>
      </c>
      <c r="P919" s="15" t="s">
        <v>63</v>
      </c>
      <c r="Q919" s="15" t="s">
        <v>2712</v>
      </c>
      <c r="R919" s="15" t="s">
        <v>65</v>
      </c>
      <c r="S919" s="15" t="s">
        <v>83</v>
      </c>
      <c r="T919" s="15" t="s">
        <v>2713</v>
      </c>
      <c r="U919" s="28">
        <v>1041840.0</v>
      </c>
      <c r="V919" s="15">
        <v>2.0</v>
      </c>
      <c r="W919" s="31">
        <v>0.2</v>
      </c>
      <c r="X919" s="28">
        <v>338598.0</v>
      </c>
    </row>
    <row r="920" ht="15.75" customHeight="1">
      <c r="A920" s="15">
        <v>2378.0</v>
      </c>
      <c r="B920" s="15" t="s">
        <v>2709</v>
      </c>
      <c r="C920" s="18">
        <v>41870.0</v>
      </c>
      <c r="D920" s="18">
        <v>41872.0</v>
      </c>
      <c r="E920" s="18">
        <f t="shared" si="1"/>
        <v>41872</v>
      </c>
      <c r="F920" s="15" t="s">
        <v>114</v>
      </c>
      <c r="G920" s="15" t="s">
        <v>2139</v>
      </c>
      <c r="H920" s="15" t="s">
        <v>2140</v>
      </c>
      <c r="I920" s="15" t="s">
        <v>59</v>
      </c>
      <c r="J920" s="15" t="s">
        <v>60</v>
      </c>
      <c r="L920" s="15" t="str">
        <f t="array" ref="L920">_xlfn.XLOOKUP(M920,reference_province_to_city!$A$2:$A$11,reference_province_to_city!$B$2:$B$11)</f>
        <v>Makassar</v>
      </c>
      <c r="M920" s="15" t="s">
        <v>25</v>
      </c>
      <c r="O920" s="15">
        <f t="array" ref="O920">_xlfn.XLOOKUP(M920,reference_postal_code!$B$2:$B$11,reference_postal_code!$A$2:$A$11)</f>
        <v>90111</v>
      </c>
      <c r="P920" s="15" t="s">
        <v>63</v>
      </c>
      <c r="Q920" s="15" t="s">
        <v>2714</v>
      </c>
      <c r="R920" s="15" t="s">
        <v>65</v>
      </c>
      <c r="S920" s="15" t="s">
        <v>226</v>
      </c>
      <c r="T920" s="15" t="s">
        <v>2715</v>
      </c>
      <c r="U920" s="28">
        <v>137760.0</v>
      </c>
      <c r="V920" s="15">
        <v>2.0</v>
      </c>
      <c r="W920" s="31">
        <v>0.2</v>
      </c>
      <c r="X920" s="28">
        <v>17220.0</v>
      </c>
    </row>
    <row r="921" ht="15.75" customHeight="1">
      <c r="A921" s="15">
        <v>5800.0</v>
      </c>
      <c r="B921" s="15" t="s">
        <v>2716</v>
      </c>
      <c r="C921" s="18">
        <v>41871.0</v>
      </c>
      <c r="D921" s="18">
        <v>41876.0</v>
      </c>
      <c r="E921" s="18">
        <f t="shared" si="1"/>
        <v>41876</v>
      </c>
      <c r="F921" s="15" t="s">
        <v>114</v>
      </c>
      <c r="G921" s="15" t="s">
        <v>2717</v>
      </c>
      <c r="H921" s="15" t="s">
        <v>2718</v>
      </c>
      <c r="I921" s="15" t="s">
        <v>59</v>
      </c>
      <c r="J921" s="15" t="s">
        <v>60</v>
      </c>
      <c r="K921" s="15" t="s">
        <v>26</v>
      </c>
      <c r="L921" s="15" t="str">
        <f t="array" ref="L921">_xlfn.XLOOKUP(M921,reference_province_to_city!$A$2:$A$11,reference_province_to_city!$B$2:$B$11)</f>
        <v>Denpasar</v>
      </c>
      <c r="M921" s="15" t="s">
        <v>24</v>
      </c>
      <c r="N921" s="15">
        <v>80231.0</v>
      </c>
      <c r="O921" s="15">
        <f t="array" ref="O921">_xlfn.XLOOKUP(M921,reference_postal_code!$B$2:$B$11,reference_postal_code!$A$2:$A$11)</f>
        <v>80231</v>
      </c>
      <c r="P921" s="15" t="s">
        <v>63</v>
      </c>
      <c r="Q921" s="15" t="s">
        <v>624</v>
      </c>
      <c r="R921" s="15" t="s">
        <v>106</v>
      </c>
      <c r="S921" s="15" t="s">
        <v>107</v>
      </c>
      <c r="T921" s="15" t="s">
        <v>625</v>
      </c>
      <c r="U921" s="28">
        <v>6320580.0</v>
      </c>
      <c r="V921" s="15">
        <v>2.0</v>
      </c>
      <c r="W921" s="31">
        <v>0.3</v>
      </c>
      <c r="X921" s="28">
        <v>-90294.0</v>
      </c>
    </row>
    <row r="922" ht="15.75" customHeight="1">
      <c r="A922" s="15">
        <v>9733.0</v>
      </c>
      <c r="B922" s="15" t="s">
        <v>2719</v>
      </c>
      <c r="C922" s="18">
        <v>41871.0</v>
      </c>
      <c r="D922" s="18">
        <v>41876.0</v>
      </c>
      <c r="E922" s="18">
        <f t="shared" si="1"/>
        <v>41876</v>
      </c>
      <c r="F922" s="15" t="s">
        <v>55</v>
      </c>
      <c r="G922" s="15" t="s">
        <v>2399</v>
      </c>
      <c r="H922" s="15" t="s">
        <v>2400</v>
      </c>
      <c r="I922" s="15" t="s">
        <v>128</v>
      </c>
      <c r="J922" s="15" t="s">
        <v>60</v>
      </c>
      <c r="K922" s="15" t="s">
        <v>33</v>
      </c>
      <c r="L922" s="15" t="str">
        <f t="array" ref="L922">_xlfn.XLOOKUP(M922,reference_province_to_city!$A$2:$A$11,reference_province_to_city!$B$2:$B$11)</f>
        <v>Makassar</v>
      </c>
      <c r="M922" s="15" t="s">
        <v>25</v>
      </c>
      <c r="N922" s="15">
        <v>90111.0</v>
      </c>
      <c r="O922" s="15">
        <f t="array" ref="O922">_xlfn.XLOOKUP(M922,reference_postal_code!$B$2:$B$11,reference_postal_code!$A$2:$A$11)</f>
        <v>90111</v>
      </c>
      <c r="P922" s="15" t="s">
        <v>63</v>
      </c>
      <c r="Q922" s="15" t="s">
        <v>2244</v>
      </c>
      <c r="R922" s="15" t="s">
        <v>106</v>
      </c>
      <c r="S922" s="15" t="s">
        <v>107</v>
      </c>
      <c r="T922" s="15" t="s">
        <v>2245</v>
      </c>
      <c r="U922" s="28">
        <v>7503600.0</v>
      </c>
      <c r="V922" s="15">
        <v>13.0</v>
      </c>
      <c r="W922" s="31">
        <v>0.0</v>
      </c>
      <c r="X922" s="28">
        <v>2176044.0</v>
      </c>
    </row>
    <row r="923" ht="15.75" customHeight="1">
      <c r="A923" s="15">
        <v>9734.0</v>
      </c>
      <c r="B923" s="15" t="s">
        <v>2719</v>
      </c>
      <c r="C923" s="18">
        <v>41871.0</v>
      </c>
      <c r="D923" s="18">
        <v>41876.0</v>
      </c>
      <c r="E923" s="18">
        <f t="shared" si="1"/>
        <v>41876</v>
      </c>
      <c r="F923" s="15" t="s">
        <v>55</v>
      </c>
      <c r="G923" s="15" t="s">
        <v>2399</v>
      </c>
      <c r="H923" s="15" t="s">
        <v>2400</v>
      </c>
      <c r="I923" s="15" t="s">
        <v>128</v>
      </c>
      <c r="J923" s="15" t="s">
        <v>60</v>
      </c>
      <c r="K923" s="15" t="s">
        <v>33</v>
      </c>
      <c r="L923" s="15" t="str">
        <f t="array" ref="L923">_xlfn.XLOOKUP(M923,reference_province_to_city!$A$2:$A$11,reference_province_to_city!$B$2:$B$11)</f>
        <v>Makassar</v>
      </c>
      <c r="M923" s="15" t="s">
        <v>25</v>
      </c>
      <c r="N923" s="15">
        <v>90111.0</v>
      </c>
      <c r="O923" s="15">
        <f t="array" ref="O923">_xlfn.XLOOKUP(M923,reference_postal_code!$B$2:$B$11,reference_postal_code!$A$2:$A$11)</f>
        <v>90111</v>
      </c>
      <c r="P923" s="15" t="s">
        <v>63</v>
      </c>
      <c r="Q923" s="15" t="s">
        <v>2720</v>
      </c>
      <c r="R923" s="15" t="s">
        <v>65</v>
      </c>
      <c r="S923" s="15" t="s">
        <v>66</v>
      </c>
      <c r="T923" s="15" t="s">
        <v>2721</v>
      </c>
      <c r="U923" s="28">
        <v>301800.0</v>
      </c>
      <c r="V923" s="15">
        <v>2.0</v>
      </c>
      <c r="W923" s="31">
        <v>0.0</v>
      </c>
      <c r="X923" s="28">
        <v>138828.0</v>
      </c>
    </row>
    <row r="924" ht="15.75" customHeight="1">
      <c r="A924" s="15">
        <v>9735.0</v>
      </c>
      <c r="B924" s="15" t="s">
        <v>2719</v>
      </c>
      <c r="C924" s="18">
        <v>41871.0</v>
      </c>
      <c r="D924" s="18">
        <v>41876.0</v>
      </c>
      <c r="E924" s="18">
        <f t="shared" si="1"/>
        <v>41876</v>
      </c>
      <c r="F924" s="15" t="s">
        <v>55</v>
      </c>
      <c r="G924" s="15" t="s">
        <v>2399</v>
      </c>
      <c r="H924" s="15" t="s">
        <v>2400</v>
      </c>
      <c r="I924" s="15" t="s">
        <v>128</v>
      </c>
      <c r="J924" s="15" t="s">
        <v>60</v>
      </c>
      <c r="K924" s="15" t="s">
        <v>33</v>
      </c>
      <c r="L924" s="15" t="str">
        <f t="array" ref="L924">_xlfn.XLOOKUP(M924,reference_province_to_city!$A$2:$A$11,reference_province_to_city!$B$2:$B$11)</f>
        <v>Makassar</v>
      </c>
      <c r="M924" s="15" t="s">
        <v>25</v>
      </c>
      <c r="N924" s="15">
        <v>90111.0</v>
      </c>
      <c r="O924" s="15">
        <f t="array" ref="O924">_xlfn.XLOOKUP(M924,reference_postal_code!$B$2:$B$11,reference_postal_code!$A$2:$A$11)</f>
        <v>90111</v>
      </c>
      <c r="P924" s="15" t="s">
        <v>63</v>
      </c>
      <c r="Q924" s="15" t="s">
        <v>2722</v>
      </c>
      <c r="R924" s="15" t="s">
        <v>65</v>
      </c>
      <c r="S924" s="15" t="s">
        <v>83</v>
      </c>
      <c r="T924" s="15" t="s">
        <v>2723</v>
      </c>
      <c r="U924" s="28">
        <v>1.345485E7</v>
      </c>
      <c r="V924" s="15">
        <v>1.0</v>
      </c>
      <c r="W924" s="31">
        <v>0.0</v>
      </c>
      <c r="X924" s="28">
        <v>6323779.0</v>
      </c>
    </row>
    <row r="925" ht="15.75" customHeight="1">
      <c r="A925" s="15">
        <v>8941.0</v>
      </c>
      <c r="B925" s="15" t="s">
        <v>2724</v>
      </c>
      <c r="C925" s="18">
        <v>41873.0</v>
      </c>
      <c r="D925" s="18">
        <v>41875.0</v>
      </c>
      <c r="E925" s="18">
        <f t="shared" si="1"/>
        <v>41875</v>
      </c>
      <c r="F925" s="15" t="s">
        <v>114</v>
      </c>
      <c r="G925" s="15" t="s">
        <v>2725</v>
      </c>
      <c r="H925" s="15" t="s">
        <v>2726</v>
      </c>
      <c r="I925" s="15" t="s">
        <v>59</v>
      </c>
      <c r="J925" s="15" t="s">
        <v>60</v>
      </c>
      <c r="K925" s="15" t="s">
        <v>26</v>
      </c>
      <c r="L925" s="15" t="str">
        <f t="array" ref="L925">_xlfn.XLOOKUP(M925,reference_province_to_city!$A$2:$A$11,reference_province_to_city!$B$2:$B$11)</f>
        <v>Denpasar</v>
      </c>
      <c r="M925" s="15" t="s">
        <v>24</v>
      </c>
      <c r="N925" s="15">
        <v>80231.0</v>
      </c>
      <c r="O925" s="15">
        <f t="array" ref="O925">_xlfn.XLOOKUP(M925,reference_postal_code!$B$2:$B$11,reference_postal_code!$A$2:$A$11)</f>
        <v>80231</v>
      </c>
      <c r="P925" s="15" t="s">
        <v>63</v>
      </c>
      <c r="Q925" s="15" t="s">
        <v>2727</v>
      </c>
      <c r="R925" s="15" t="s">
        <v>65</v>
      </c>
      <c r="S925" s="15" t="s">
        <v>226</v>
      </c>
      <c r="T925" s="15" t="s">
        <v>2728</v>
      </c>
      <c r="U925" s="28">
        <v>114480.0</v>
      </c>
      <c r="V925" s="15">
        <v>3.0</v>
      </c>
      <c r="W925" s="31">
        <v>0.2</v>
      </c>
      <c r="X925" s="28">
        <v>-27189.0</v>
      </c>
    </row>
    <row r="926" ht="15.75" customHeight="1">
      <c r="A926" s="15">
        <v>4303.0</v>
      </c>
      <c r="B926" s="15" t="s">
        <v>2729</v>
      </c>
      <c r="C926" s="18">
        <v>41873.0</v>
      </c>
      <c r="D926" s="18">
        <v>41876.0</v>
      </c>
      <c r="E926" s="18">
        <f t="shared" si="1"/>
        <v>41876</v>
      </c>
      <c r="F926" s="15" t="s">
        <v>114</v>
      </c>
      <c r="G926" s="15" t="s">
        <v>2730</v>
      </c>
      <c r="H926" s="15" t="s">
        <v>2731</v>
      </c>
      <c r="I926" s="15" t="s">
        <v>76</v>
      </c>
      <c r="J926" s="15" t="s">
        <v>60</v>
      </c>
      <c r="K926" s="15" t="s">
        <v>31</v>
      </c>
      <c r="L926" s="15" t="str">
        <f t="array" ref="L926">_xlfn.XLOOKUP(M926,reference_province_to_city!$A$2:$A$11,reference_province_to_city!$B$2:$B$11)</f>
        <v>Balikpapan</v>
      </c>
      <c r="M926" s="15" t="s">
        <v>21</v>
      </c>
      <c r="N926" s="15">
        <v>76114.0</v>
      </c>
      <c r="O926" s="15">
        <f t="array" ref="O926">_xlfn.XLOOKUP(M926,reference_postal_code!$B$2:$B$11,reference_postal_code!$A$2:$A$11)</f>
        <v>76114</v>
      </c>
      <c r="P926" s="15" t="s">
        <v>166</v>
      </c>
      <c r="Q926" s="15" t="s">
        <v>2732</v>
      </c>
      <c r="R926" s="15" t="s">
        <v>65</v>
      </c>
      <c r="S926" s="15" t="s">
        <v>93</v>
      </c>
      <c r="T926" s="15" t="s">
        <v>2733</v>
      </c>
      <c r="U926" s="28">
        <v>58680.0</v>
      </c>
      <c r="V926" s="15">
        <v>1.0</v>
      </c>
      <c r="W926" s="31">
        <v>0.2</v>
      </c>
      <c r="X926" s="28">
        <v>15404.0</v>
      </c>
    </row>
    <row r="927" ht="15.75" customHeight="1">
      <c r="A927" s="15">
        <v>9366.0</v>
      </c>
      <c r="B927" s="15" t="s">
        <v>2734</v>
      </c>
      <c r="C927" s="18">
        <v>41873.0</v>
      </c>
      <c r="D927" s="18">
        <v>41876.0</v>
      </c>
      <c r="E927" s="18">
        <f t="shared" si="1"/>
        <v>41876</v>
      </c>
      <c r="F927" s="15" t="s">
        <v>125</v>
      </c>
      <c r="G927" s="15" t="s">
        <v>1949</v>
      </c>
      <c r="H927" s="15" t="s">
        <v>1950</v>
      </c>
      <c r="I927" s="15" t="s">
        <v>59</v>
      </c>
      <c r="J927" s="15" t="s">
        <v>60</v>
      </c>
      <c r="L927" s="15" t="str">
        <f t="array" ref="L927">_xlfn.XLOOKUP(M927,reference_province_to_city!$A$2:$A$11,reference_province_to_city!$B$2:$B$11)</f>
        <v>Semarang</v>
      </c>
      <c r="M927" s="15" t="s">
        <v>15</v>
      </c>
      <c r="N927" s="15">
        <v>50111.0</v>
      </c>
      <c r="O927" s="15">
        <f t="array" ref="O927">_xlfn.XLOOKUP(M927,reference_postal_code!$B$2:$B$11,reference_postal_code!$A$2:$A$11)</f>
        <v>50111</v>
      </c>
      <c r="P927" s="15" t="s">
        <v>77</v>
      </c>
      <c r="Q927" s="15" t="s">
        <v>2735</v>
      </c>
      <c r="R927" s="15" t="s">
        <v>65</v>
      </c>
      <c r="S927" s="15" t="s">
        <v>66</v>
      </c>
      <c r="T927" s="15" t="s">
        <v>2736</v>
      </c>
      <c r="U927" s="28">
        <v>173400.0</v>
      </c>
      <c r="V927" s="15">
        <v>2.0</v>
      </c>
      <c r="W927" s="31">
        <v>0.0</v>
      </c>
      <c r="X927" s="28">
        <v>84966.0</v>
      </c>
    </row>
    <row r="928" ht="15.75" customHeight="1">
      <c r="A928" s="15">
        <v>7021.0</v>
      </c>
      <c r="B928" s="15" t="s">
        <v>2737</v>
      </c>
      <c r="C928" s="18">
        <v>41874.0</v>
      </c>
      <c r="D928" s="18">
        <v>41878.0</v>
      </c>
      <c r="E928" s="18">
        <f t="shared" si="1"/>
        <v>41878</v>
      </c>
      <c r="F928" s="15" t="s">
        <v>55</v>
      </c>
      <c r="G928" s="15" t="s">
        <v>2738</v>
      </c>
      <c r="H928" s="15" t="s">
        <v>2739</v>
      </c>
      <c r="I928" s="15" t="s">
        <v>59</v>
      </c>
      <c r="J928" s="15" t="s">
        <v>60</v>
      </c>
      <c r="K928" s="15" t="s">
        <v>19</v>
      </c>
      <c r="L928" s="15" t="str">
        <f t="array" ref="L928">_xlfn.XLOOKUP(M928,reference_province_to_city!$A$2:$A$11,reference_province_to_city!$B$2:$B$11)</f>
        <v>Yogyakarta</v>
      </c>
      <c r="M928" s="15" t="s">
        <v>18</v>
      </c>
      <c r="O928" s="15">
        <f t="array" ref="O928">_xlfn.XLOOKUP(M928,reference_postal_code!$B$2:$B$11,reference_postal_code!$A$2:$A$11)</f>
        <v>55111</v>
      </c>
      <c r="P928" s="15" t="s">
        <v>77</v>
      </c>
      <c r="Q928" s="15" t="s">
        <v>2740</v>
      </c>
      <c r="R928" s="15" t="s">
        <v>65</v>
      </c>
      <c r="S928" s="15" t="s">
        <v>226</v>
      </c>
      <c r="T928" s="15" t="s">
        <v>2741</v>
      </c>
      <c r="U928" s="28">
        <v>102000.0</v>
      </c>
      <c r="V928" s="15">
        <v>1.0</v>
      </c>
      <c r="W928" s="31">
        <v>0.2</v>
      </c>
      <c r="X928" s="28">
        <v>7650.0</v>
      </c>
    </row>
    <row r="929" ht="15.75" customHeight="1">
      <c r="A929" s="15">
        <v>6672.0</v>
      </c>
      <c r="B929" s="15" t="s">
        <v>2742</v>
      </c>
      <c r="C929" s="18">
        <v>41874.0</v>
      </c>
      <c r="D929" s="18">
        <v>41878.0</v>
      </c>
      <c r="E929" s="18">
        <f t="shared" si="1"/>
        <v>41878</v>
      </c>
      <c r="F929" s="15" t="s">
        <v>114</v>
      </c>
      <c r="G929" s="15" t="s">
        <v>2743</v>
      </c>
      <c r="H929" s="15" t="s">
        <v>2744</v>
      </c>
      <c r="I929" s="15" t="s">
        <v>128</v>
      </c>
      <c r="J929" s="15" t="s">
        <v>60</v>
      </c>
      <c r="K929" s="15" t="s">
        <v>17</v>
      </c>
      <c r="L929" s="15" t="str">
        <f t="array" ref="L929">_xlfn.XLOOKUP(M929,reference_province_to_city!$A$2:$A$11,reference_province_to_city!$B$2:$B$11)</f>
        <v>Semarang</v>
      </c>
      <c r="M929" s="15" t="s">
        <v>15</v>
      </c>
      <c r="N929" s="15">
        <v>50111.0</v>
      </c>
      <c r="O929" s="15">
        <f t="array" ref="O929">_xlfn.XLOOKUP(M929,reference_postal_code!$B$2:$B$11,reference_postal_code!$A$2:$A$11)</f>
        <v>50111</v>
      </c>
      <c r="P929" s="15" t="s">
        <v>77</v>
      </c>
      <c r="Q929" s="15" t="s">
        <v>220</v>
      </c>
      <c r="R929" s="15" t="s">
        <v>65</v>
      </c>
      <c r="S929" s="15" t="s">
        <v>83</v>
      </c>
      <c r="T929" s="15" t="s">
        <v>221</v>
      </c>
      <c r="U929" s="28">
        <v>743520.0</v>
      </c>
      <c r="V929" s="15">
        <v>2.0</v>
      </c>
      <c r="W929" s="31">
        <v>0.2</v>
      </c>
      <c r="X929" s="28">
        <v>260232.0</v>
      </c>
    </row>
    <row r="930" ht="15.75" customHeight="1">
      <c r="A930" s="15">
        <v>7025.0</v>
      </c>
      <c r="B930" s="15" t="s">
        <v>2737</v>
      </c>
      <c r="C930" s="18">
        <v>41874.0</v>
      </c>
      <c r="D930" s="18">
        <v>41878.0</v>
      </c>
      <c r="E930" s="18">
        <f t="shared" si="1"/>
        <v>41878</v>
      </c>
      <c r="F930" s="15" t="s">
        <v>55</v>
      </c>
      <c r="G930" s="15" t="s">
        <v>2738</v>
      </c>
      <c r="H930" s="15" t="s">
        <v>2739</v>
      </c>
      <c r="I930" s="15" t="s">
        <v>59</v>
      </c>
      <c r="J930" s="15" t="s">
        <v>60</v>
      </c>
      <c r="K930" s="15" t="s">
        <v>19</v>
      </c>
      <c r="L930" s="15" t="str">
        <f t="array" ref="L930">_xlfn.XLOOKUP(M930,reference_province_to_city!$A$2:$A$11,reference_province_to_city!$B$2:$B$11)</f>
        <v>Yogyakarta</v>
      </c>
      <c r="M930" s="15" t="s">
        <v>18</v>
      </c>
      <c r="N930" s="15">
        <v>55111.0</v>
      </c>
      <c r="O930" s="15">
        <f t="array" ref="O930">_xlfn.XLOOKUP(M930,reference_postal_code!$B$2:$B$11,reference_postal_code!$A$2:$A$11)</f>
        <v>55111</v>
      </c>
      <c r="P930" s="15" t="s">
        <v>77</v>
      </c>
      <c r="Q930" s="15" t="s">
        <v>2745</v>
      </c>
      <c r="R930" s="15" t="s">
        <v>65</v>
      </c>
      <c r="S930" s="15" t="s">
        <v>66</v>
      </c>
      <c r="T930" s="15" t="s">
        <v>2746</v>
      </c>
      <c r="U930" s="28">
        <v>3345840.0</v>
      </c>
      <c r="V930" s="15">
        <v>9.0</v>
      </c>
      <c r="W930" s="31">
        <v>0.2</v>
      </c>
      <c r="X930" s="28">
        <v>1045575.0</v>
      </c>
    </row>
    <row r="931" ht="15.75" customHeight="1">
      <c r="A931" s="15">
        <v>7024.0</v>
      </c>
      <c r="B931" s="15" t="s">
        <v>2737</v>
      </c>
      <c r="C931" s="18">
        <v>41874.0</v>
      </c>
      <c r="D931" s="18">
        <v>41878.0</v>
      </c>
      <c r="E931" s="18">
        <f t="shared" si="1"/>
        <v>41878</v>
      </c>
      <c r="F931" s="15" t="s">
        <v>55</v>
      </c>
      <c r="G931" s="15" t="s">
        <v>2738</v>
      </c>
      <c r="H931" s="15" t="s">
        <v>2739</v>
      </c>
      <c r="I931" s="15" t="s">
        <v>59</v>
      </c>
      <c r="J931" s="15" t="s">
        <v>60</v>
      </c>
      <c r="K931" s="15" t="s">
        <v>19</v>
      </c>
      <c r="L931" s="15" t="str">
        <f t="array" ref="L931">_xlfn.XLOOKUP(M931,reference_province_to_city!$A$2:$A$11,reference_province_to_city!$B$2:$B$11)</f>
        <v>Yogyakarta</v>
      </c>
      <c r="M931" s="15" t="s">
        <v>18</v>
      </c>
      <c r="N931" s="15">
        <v>55111.0</v>
      </c>
      <c r="O931" s="15">
        <f t="array" ref="O931">_xlfn.XLOOKUP(M931,reference_postal_code!$B$2:$B$11,reference_postal_code!$A$2:$A$11)</f>
        <v>55111</v>
      </c>
      <c r="P931" s="15" t="s">
        <v>77</v>
      </c>
      <c r="Q931" s="15" t="s">
        <v>2747</v>
      </c>
      <c r="R931" s="15" t="s">
        <v>65</v>
      </c>
      <c r="S931" s="15" t="s">
        <v>66</v>
      </c>
      <c r="T931" s="15" t="s">
        <v>2748</v>
      </c>
      <c r="U931" s="28">
        <v>466560.0</v>
      </c>
      <c r="V931" s="15">
        <v>6.0</v>
      </c>
      <c r="W931" s="31">
        <v>0.2</v>
      </c>
      <c r="X931" s="28">
        <v>163296.0</v>
      </c>
    </row>
    <row r="932" ht="15.75" customHeight="1">
      <c r="A932" s="15">
        <v>2339.0</v>
      </c>
      <c r="B932" s="15" t="s">
        <v>2749</v>
      </c>
      <c r="C932" s="18">
        <v>41874.0</v>
      </c>
      <c r="D932" s="18">
        <v>41874.0</v>
      </c>
      <c r="E932" s="18">
        <f t="shared" si="1"/>
        <v>41874</v>
      </c>
      <c r="F932" s="15" t="s">
        <v>466</v>
      </c>
      <c r="G932" s="15" t="s">
        <v>2750</v>
      </c>
      <c r="H932" s="15" t="s">
        <v>2751</v>
      </c>
      <c r="I932" s="15" t="s">
        <v>59</v>
      </c>
      <c r="J932" s="15" t="s">
        <v>60</v>
      </c>
      <c r="K932" s="15" t="s">
        <v>22</v>
      </c>
      <c r="L932" s="15" t="str">
        <f t="array" ref="L932">_xlfn.XLOOKUP(M932,reference_province_to_city!$A$2:$A$11,reference_province_to_city!$B$2:$B$11)</f>
        <v>Surabaya</v>
      </c>
      <c r="M932" s="15" t="s">
        <v>20</v>
      </c>
      <c r="N932" s="15">
        <v>60231.0</v>
      </c>
      <c r="O932" s="15">
        <f t="array" ref="O932">_xlfn.XLOOKUP(M932,reference_postal_code!$B$2:$B$11,reference_postal_code!$A$2:$A$11)</f>
        <v>60231</v>
      </c>
      <c r="P932" s="15" t="s">
        <v>166</v>
      </c>
      <c r="Q932" s="15" t="s">
        <v>2752</v>
      </c>
      <c r="R932" s="15" t="s">
        <v>65</v>
      </c>
      <c r="S932" s="15" t="s">
        <v>66</v>
      </c>
      <c r="T932" s="15" t="s">
        <v>2753</v>
      </c>
      <c r="U932" s="28">
        <v>688800.0</v>
      </c>
      <c r="V932" s="15">
        <v>4.0</v>
      </c>
      <c r="W932" s="31">
        <v>0.0</v>
      </c>
      <c r="X932" s="28">
        <v>337512.0</v>
      </c>
    </row>
    <row r="933" ht="15.75" customHeight="1">
      <c r="A933" s="15">
        <v>2338.0</v>
      </c>
      <c r="B933" s="15" t="s">
        <v>2749</v>
      </c>
      <c r="C933" s="18">
        <v>41874.0</v>
      </c>
      <c r="D933" s="18">
        <v>41874.0</v>
      </c>
      <c r="E933" s="18">
        <f t="shared" si="1"/>
        <v>41874</v>
      </c>
      <c r="F933" s="15" t="s">
        <v>466</v>
      </c>
      <c r="G933" s="15" t="s">
        <v>2750</v>
      </c>
      <c r="H933" s="15" t="s">
        <v>2751</v>
      </c>
      <c r="I933" s="15" t="s">
        <v>59</v>
      </c>
      <c r="J933" s="15" t="s">
        <v>60</v>
      </c>
      <c r="K933" s="15" t="s">
        <v>22</v>
      </c>
      <c r="L933" s="15" t="str">
        <f t="array" ref="L933">_xlfn.XLOOKUP(M933,reference_province_to_city!$A$2:$A$11,reference_province_to_city!$B$2:$B$11)</f>
        <v>Surabaya</v>
      </c>
      <c r="M933" s="15" t="s">
        <v>20</v>
      </c>
      <c r="N933" s="15">
        <v>60231.0</v>
      </c>
      <c r="O933" s="15">
        <f t="array" ref="O933">_xlfn.XLOOKUP(M933,reference_postal_code!$B$2:$B$11,reference_postal_code!$A$2:$A$11)</f>
        <v>60231</v>
      </c>
      <c r="P933" s="15" t="s">
        <v>166</v>
      </c>
      <c r="Q933" s="15" t="s">
        <v>2754</v>
      </c>
      <c r="R933" s="15" t="s">
        <v>65</v>
      </c>
      <c r="S933" s="15" t="s">
        <v>66</v>
      </c>
      <c r="T933" s="15" t="s">
        <v>2755</v>
      </c>
      <c r="U933" s="28">
        <v>388800.0</v>
      </c>
      <c r="V933" s="15">
        <v>4.0</v>
      </c>
      <c r="W933" s="31">
        <v>0.0</v>
      </c>
      <c r="X933" s="28">
        <v>186624.0</v>
      </c>
    </row>
    <row r="934" ht="15.75" customHeight="1">
      <c r="A934" s="15">
        <v>7022.0</v>
      </c>
      <c r="B934" s="15" t="s">
        <v>2737</v>
      </c>
      <c r="C934" s="18">
        <v>41874.0</v>
      </c>
      <c r="D934" s="18"/>
      <c r="E934" s="18">
        <f t="shared" si="1"/>
        <v>41877</v>
      </c>
      <c r="F934" s="15" t="s">
        <v>55</v>
      </c>
      <c r="G934" s="15" t="s">
        <v>2738</v>
      </c>
      <c r="H934" s="15" t="s">
        <v>2739</v>
      </c>
      <c r="I934" s="15" t="s">
        <v>59</v>
      </c>
      <c r="J934" s="15" t="s">
        <v>60</v>
      </c>
      <c r="K934" s="15" t="s">
        <v>19</v>
      </c>
      <c r="L934" s="15" t="str">
        <f t="array" ref="L934">_xlfn.XLOOKUP(M934,reference_province_to_city!$A$2:$A$11,reference_province_to_city!$B$2:$B$11)</f>
        <v>Yogyakarta</v>
      </c>
      <c r="M934" s="15" t="s">
        <v>18</v>
      </c>
      <c r="N934" s="15">
        <v>55111.0</v>
      </c>
      <c r="O934" s="15">
        <f t="array" ref="O934">_xlfn.XLOOKUP(M934,reference_postal_code!$B$2:$B$11,reference_postal_code!$A$2:$A$11)</f>
        <v>55111</v>
      </c>
      <c r="P934" s="15" t="s">
        <v>77</v>
      </c>
      <c r="Q934" s="15" t="s">
        <v>2756</v>
      </c>
      <c r="R934" s="15" t="s">
        <v>106</v>
      </c>
      <c r="S934" s="15" t="s">
        <v>139</v>
      </c>
      <c r="T934" s="15" t="s">
        <v>2757</v>
      </c>
      <c r="U934" s="28">
        <v>63360.0</v>
      </c>
      <c r="V934" s="15">
        <v>3.0</v>
      </c>
      <c r="W934" s="31">
        <v>0.2</v>
      </c>
      <c r="X934" s="28">
        <v>19008.0</v>
      </c>
    </row>
    <row r="935" ht="15.75" customHeight="1">
      <c r="A935" s="15">
        <v>7023.0</v>
      </c>
      <c r="B935" s="15" t="s">
        <v>2737</v>
      </c>
      <c r="C935" s="18">
        <v>41874.0</v>
      </c>
      <c r="D935" s="18">
        <v>41878.0</v>
      </c>
      <c r="E935" s="18">
        <f t="shared" si="1"/>
        <v>41878</v>
      </c>
      <c r="F935" s="15" t="s">
        <v>55</v>
      </c>
      <c r="G935" s="15" t="s">
        <v>2738</v>
      </c>
      <c r="H935" s="15" t="s">
        <v>2739</v>
      </c>
      <c r="I935" s="15" t="s">
        <v>59</v>
      </c>
      <c r="J935" s="15" t="s">
        <v>60</v>
      </c>
      <c r="K935" s="15" t="s">
        <v>19</v>
      </c>
      <c r="L935" s="15" t="str">
        <f t="array" ref="L935">_xlfn.XLOOKUP(M935,reference_province_to_city!$A$2:$A$11,reference_province_to_city!$B$2:$B$11)</f>
        <v>Yogyakarta</v>
      </c>
      <c r="M935" s="15" t="s">
        <v>18</v>
      </c>
      <c r="N935" s="15">
        <v>55111.0</v>
      </c>
      <c r="O935" s="15">
        <f t="array" ref="O935">_xlfn.XLOOKUP(M935,reference_postal_code!$B$2:$B$11,reference_postal_code!$A$2:$A$11)</f>
        <v>55111</v>
      </c>
      <c r="P935" s="15" t="s">
        <v>77</v>
      </c>
      <c r="Q935" s="15" t="s">
        <v>2758</v>
      </c>
      <c r="R935" s="15" t="s">
        <v>110</v>
      </c>
      <c r="S935" s="15" t="s">
        <v>111</v>
      </c>
      <c r="T935" s="15" t="s">
        <v>2759</v>
      </c>
      <c r="U935" s="28">
        <v>2154600.0</v>
      </c>
      <c r="V935" s="15">
        <v>9.0</v>
      </c>
      <c r="W935" s="31">
        <v>0.2</v>
      </c>
      <c r="X935" s="28">
        <v>161595.0</v>
      </c>
    </row>
    <row r="936" ht="15.75" customHeight="1">
      <c r="A936" s="15">
        <v>8695.0</v>
      </c>
      <c r="B936" s="15" t="s">
        <v>2760</v>
      </c>
      <c r="C936" s="18">
        <v>41874.0</v>
      </c>
      <c r="D936" s="18">
        <v>41879.0</v>
      </c>
      <c r="E936" s="18">
        <f t="shared" si="1"/>
        <v>41879</v>
      </c>
      <c r="F936" s="15" t="s">
        <v>114</v>
      </c>
      <c r="G936" s="15" t="s">
        <v>1767</v>
      </c>
      <c r="H936" s="15" t="s">
        <v>1768</v>
      </c>
      <c r="I936" s="15" t="s">
        <v>76</v>
      </c>
      <c r="J936" s="15" t="s">
        <v>60</v>
      </c>
      <c r="K936" s="15" t="s">
        <v>31</v>
      </c>
      <c r="L936" s="15" t="str">
        <f t="array" ref="L936">_xlfn.XLOOKUP(M936,reference_province_to_city!$A$2:$A$11,reference_province_to_city!$B$2:$B$11)</f>
        <v>Balikpapan</v>
      </c>
      <c r="M936" s="15" t="s">
        <v>21</v>
      </c>
      <c r="N936" s="15">
        <v>76114.0</v>
      </c>
      <c r="O936" s="15">
        <f t="array" ref="O936">_xlfn.XLOOKUP(M936,reference_postal_code!$B$2:$B$11,reference_postal_code!$A$2:$A$11)</f>
        <v>76114</v>
      </c>
      <c r="P936" s="15" t="s">
        <v>166</v>
      </c>
      <c r="Q936" s="15" t="s">
        <v>2761</v>
      </c>
      <c r="R936" s="15" t="s">
        <v>65</v>
      </c>
      <c r="S936" s="15" t="s">
        <v>66</v>
      </c>
      <c r="T936" s="15" t="s">
        <v>2762</v>
      </c>
      <c r="U936" s="28">
        <v>291600.0</v>
      </c>
      <c r="V936" s="15">
        <v>3.0</v>
      </c>
      <c r="W936" s="31">
        <v>0.0</v>
      </c>
      <c r="X936" s="28">
        <v>142884.0</v>
      </c>
    </row>
    <row r="937" ht="15.75" customHeight="1">
      <c r="A937" s="15">
        <v>7020.0</v>
      </c>
      <c r="B937" s="15" t="s">
        <v>2737</v>
      </c>
      <c r="C937" s="18">
        <v>41874.0</v>
      </c>
      <c r="D937" s="18">
        <v>41878.0</v>
      </c>
      <c r="E937" s="18">
        <f t="shared" si="1"/>
        <v>41878</v>
      </c>
      <c r="F937" s="15" t="s">
        <v>55</v>
      </c>
      <c r="G937" s="15" t="s">
        <v>2738</v>
      </c>
      <c r="H937" s="15" t="s">
        <v>2739</v>
      </c>
      <c r="I937" s="15" t="s">
        <v>59</v>
      </c>
      <c r="J937" s="15" t="s">
        <v>60</v>
      </c>
      <c r="K937" s="15" t="s">
        <v>19</v>
      </c>
      <c r="L937" s="15" t="str">
        <f t="array" ref="L937">_xlfn.XLOOKUP(M937,reference_province_to_city!$A$2:$A$11,reference_province_to_city!$B$2:$B$11)</f>
        <v>Yogyakarta</v>
      </c>
      <c r="M937" s="15" t="s">
        <v>18</v>
      </c>
      <c r="N937" s="15">
        <v>55111.0</v>
      </c>
      <c r="O937" s="15">
        <f t="array" ref="O937">_xlfn.XLOOKUP(M937,reference_postal_code!$B$2:$B$11,reference_postal_code!$A$2:$A$11)</f>
        <v>55111</v>
      </c>
      <c r="P937" s="15" t="s">
        <v>77</v>
      </c>
      <c r="Q937" s="15" t="s">
        <v>2763</v>
      </c>
      <c r="R937" s="15" t="s">
        <v>65</v>
      </c>
      <c r="S937" s="15" t="s">
        <v>66</v>
      </c>
      <c r="T937" s="15" t="s">
        <v>2764</v>
      </c>
      <c r="U937" s="28">
        <v>233280.0</v>
      </c>
      <c r="V937" s="15">
        <v>3.0</v>
      </c>
      <c r="W937" s="31">
        <v>0.2</v>
      </c>
      <c r="X937" s="28">
        <v>81648.0</v>
      </c>
    </row>
    <row r="938" ht="15.75" customHeight="1">
      <c r="A938" s="15">
        <v>5913.0</v>
      </c>
      <c r="B938" s="15" t="s">
        <v>2765</v>
      </c>
      <c r="C938" s="18">
        <v>41875.0</v>
      </c>
      <c r="D938" s="18">
        <v>41877.0</v>
      </c>
      <c r="E938" s="18">
        <f t="shared" si="1"/>
        <v>41877</v>
      </c>
      <c r="F938" s="15" t="s">
        <v>114</v>
      </c>
      <c r="G938" s="15" t="s">
        <v>2766</v>
      </c>
      <c r="H938" s="15" t="s">
        <v>2767</v>
      </c>
      <c r="I938" s="15" t="s">
        <v>128</v>
      </c>
      <c r="J938" s="15" t="s">
        <v>60</v>
      </c>
      <c r="K938" s="15" t="s">
        <v>14</v>
      </c>
      <c r="L938" s="15" t="str">
        <f t="array" ref="L938">_xlfn.XLOOKUP(M938,reference_province_to_city!$A$2:$A$11,reference_province_to_city!$B$2:$B$11)</f>
        <v>Bandung</v>
      </c>
      <c r="M938" s="15" t="s">
        <v>12</v>
      </c>
      <c r="N938" s="15">
        <v>40111.0</v>
      </c>
      <c r="O938" s="15">
        <f t="array" ref="O938">_xlfn.XLOOKUP(M938,reference_postal_code!$B$2:$B$11,reference_postal_code!$A$2:$A$11)</f>
        <v>40111</v>
      </c>
      <c r="P938" s="15" t="s">
        <v>117</v>
      </c>
      <c r="Q938" s="15" t="s">
        <v>2740</v>
      </c>
      <c r="R938" s="15" t="s">
        <v>65</v>
      </c>
      <c r="S938" s="15" t="s">
        <v>226</v>
      </c>
      <c r="T938" s="15" t="s">
        <v>2741</v>
      </c>
      <c r="U938" s="28">
        <v>382500.0</v>
      </c>
      <c r="V938" s="15">
        <v>3.0</v>
      </c>
      <c r="W938" s="31">
        <v>0.0</v>
      </c>
      <c r="X938" s="28">
        <v>99450.0</v>
      </c>
    </row>
    <row r="939" ht="15.75" customHeight="1">
      <c r="A939" s="15">
        <v>3134.0</v>
      </c>
      <c r="B939" s="15" t="s">
        <v>2768</v>
      </c>
      <c r="C939" s="18">
        <v>41875.0</v>
      </c>
      <c r="D939" s="18">
        <v>41877.0</v>
      </c>
      <c r="E939" s="18">
        <f t="shared" si="1"/>
        <v>41877</v>
      </c>
      <c r="F939" s="15" t="s">
        <v>125</v>
      </c>
      <c r="G939" s="15" t="s">
        <v>2769</v>
      </c>
      <c r="H939" s="15" t="s">
        <v>2770</v>
      </c>
      <c r="I939" s="15" t="s">
        <v>128</v>
      </c>
      <c r="J939" s="15" t="s">
        <v>60</v>
      </c>
      <c r="K939" s="15" t="s">
        <v>26</v>
      </c>
      <c r="L939" s="15" t="str">
        <f t="array" ref="L939">_xlfn.XLOOKUP(M939,reference_province_to_city!$A$2:$A$11,reference_province_to_city!$B$2:$B$11)</f>
        <v>Denpasar</v>
      </c>
      <c r="M939" s="15" t="s">
        <v>24</v>
      </c>
      <c r="N939" s="15">
        <v>80231.0</v>
      </c>
      <c r="O939" s="15">
        <f t="array" ref="O939">_xlfn.XLOOKUP(M939,reference_postal_code!$B$2:$B$11,reference_postal_code!$A$2:$A$11)</f>
        <v>80231</v>
      </c>
      <c r="P939" s="15" t="s">
        <v>63</v>
      </c>
      <c r="Q939" s="15" t="s">
        <v>2016</v>
      </c>
      <c r="R939" s="15" t="s">
        <v>65</v>
      </c>
      <c r="S939" s="15" t="s">
        <v>83</v>
      </c>
      <c r="T939" s="15" t="s">
        <v>2017</v>
      </c>
      <c r="U939" s="28">
        <v>190080.0</v>
      </c>
      <c r="V939" s="15">
        <v>3.0</v>
      </c>
      <c r="W939" s="31">
        <v>0.2</v>
      </c>
      <c r="X939" s="28">
        <v>66528.0</v>
      </c>
    </row>
    <row r="940" ht="15.75" customHeight="1">
      <c r="A940" s="15">
        <v>3028.0</v>
      </c>
      <c r="B940" s="15" t="s">
        <v>2771</v>
      </c>
      <c r="C940" s="18">
        <v>41875.0</v>
      </c>
      <c r="D940" s="18">
        <v>41875.0</v>
      </c>
      <c r="E940" s="18">
        <f t="shared" si="1"/>
        <v>41875</v>
      </c>
      <c r="F940" s="15" t="s">
        <v>466</v>
      </c>
      <c r="G940" s="15" t="s">
        <v>2743</v>
      </c>
      <c r="H940" s="15" t="s">
        <v>2744</v>
      </c>
      <c r="I940" s="15" t="s">
        <v>128</v>
      </c>
      <c r="J940" s="15" t="s">
        <v>60</v>
      </c>
      <c r="K940" s="15" t="s">
        <v>17</v>
      </c>
      <c r="L940" s="15" t="str">
        <f t="array" ref="L940">_xlfn.XLOOKUP(M940,reference_province_to_city!$A$2:$A$11,reference_province_to_city!$B$2:$B$11)</f>
        <v>Semarang</v>
      </c>
      <c r="M940" s="15" t="s">
        <v>15</v>
      </c>
      <c r="N940" s="15">
        <v>50111.0</v>
      </c>
      <c r="O940" s="15">
        <f t="array" ref="O940">_xlfn.XLOOKUP(M940,reference_postal_code!$B$2:$B$11,reference_postal_code!$A$2:$A$11)</f>
        <v>50111</v>
      </c>
      <c r="P940" s="15" t="s">
        <v>77</v>
      </c>
      <c r="Q940" s="15" t="s">
        <v>2772</v>
      </c>
      <c r="R940" s="15" t="s">
        <v>65</v>
      </c>
      <c r="S940" s="15" t="s">
        <v>83</v>
      </c>
      <c r="T940" s="15" t="s">
        <v>2773</v>
      </c>
      <c r="U940" s="28">
        <v>124320.0</v>
      </c>
      <c r="V940" s="15">
        <v>2.0</v>
      </c>
      <c r="W940" s="31">
        <v>0.2</v>
      </c>
      <c r="X940" s="28">
        <v>40404.0</v>
      </c>
    </row>
    <row r="941" ht="15.75" customHeight="1">
      <c r="A941" s="15">
        <v>3133.0</v>
      </c>
      <c r="B941" s="15" t="s">
        <v>2768</v>
      </c>
      <c r="C941" s="18">
        <v>41875.0</v>
      </c>
      <c r="D941" s="18">
        <v>41877.0</v>
      </c>
      <c r="E941" s="18">
        <f t="shared" si="1"/>
        <v>41877</v>
      </c>
      <c r="F941" s="15" t="s">
        <v>125</v>
      </c>
      <c r="G941" s="15" t="s">
        <v>2769</v>
      </c>
      <c r="H941" s="15" t="s">
        <v>2770</v>
      </c>
      <c r="I941" s="15" t="s">
        <v>128</v>
      </c>
      <c r="J941" s="15" t="s">
        <v>60</v>
      </c>
      <c r="K941" s="15" t="s">
        <v>26</v>
      </c>
      <c r="L941" s="15" t="str">
        <f t="array" ref="L941">_xlfn.XLOOKUP(M941,reference_province_to_city!$A$2:$A$11,reference_province_to_city!$B$2:$B$11)</f>
        <v>Denpasar</v>
      </c>
      <c r="M941" s="15" t="s">
        <v>24</v>
      </c>
      <c r="N941" s="15">
        <v>80231.0</v>
      </c>
      <c r="O941" s="15">
        <f t="array" ref="O941">_xlfn.XLOOKUP(M941,reference_postal_code!$B$2:$B$11,reference_postal_code!$A$2:$A$11)</f>
        <v>80231</v>
      </c>
      <c r="P941" s="15" t="s">
        <v>63</v>
      </c>
      <c r="Q941" s="15" t="s">
        <v>2774</v>
      </c>
      <c r="R941" s="15" t="s">
        <v>106</v>
      </c>
      <c r="S941" s="15" t="s">
        <v>139</v>
      </c>
      <c r="T941" s="15" t="s">
        <v>2775</v>
      </c>
      <c r="U941" s="28">
        <v>199200.0</v>
      </c>
      <c r="V941" s="15">
        <v>2.0</v>
      </c>
      <c r="W941" s="31">
        <v>0.0</v>
      </c>
      <c r="X941" s="28">
        <v>95616.0</v>
      </c>
    </row>
    <row r="942" ht="15.75" customHeight="1">
      <c r="A942" s="15">
        <v>114.0</v>
      </c>
      <c r="B942" s="15" t="s">
        <v>2776</v>
      </c>
      <c r="C942" s="18">
        <v>41876.0</v>
      </c>
      <c r="D942" s="18">
        <v>41878.0</v>
      </c>
      <c r="E942" s="18">
        <f t="shared" si="1"/>
        <v>41878</v>
      </c>
      <c r="F942" s="15" t="s">
        <v>114</v>
      </c>
      <c r="G942" s="15" t="s">
        <v>2777</v>
      </c>
      <c r="H942" s="15" t="s">
        <v>2778</v>
      </c>
      <c r="I942" s="15" t="s">
        <v>59</v>
      </c>
      <c r="J942" s="15" t="s">
        <v>60</v>
      </c>
      <c r="K942" s="15" t="s">
        <v>28</v>
      </c>
      <c r="L942" s="15" t="str">
        <f t="array" ref="L942">_xlfn.XLOOKUP(M942,reference_province_to_city!$A$2:$A$11,reference_province_to_city!$B$2:$B$11)</f>
        <v>Medan</v>
      </c>
      <c r="M942" s="15" t="s">
        <v>11</v>
      </c>
      <c r="N942" s="15">
        <v>20111.0</v>
      </c>
      <c r="O942" s="15">
        <f t="array" ref="O942">_xlfn.XLOOKUP(M942,reference_postal_code!$B$2:$B$11,reference_postal_code!$A$2:$A$11)</f>
        <v>20111</v>
      </c>
      <c r="P942" s="15" t="s">
        <v>77</v>
      </c>
      <c r="Q942" s="15" t="s">
        <v>2466</v>
      </c>
      <c r="R942" s="15" t="s">
        <v>65</v>
      </c>
      <c r="S942" s="15" t="s">
        <v>103</v>
      </c>
      <c r="T942" s="15" t="s">
        <v>2467</v>
      </c>
      <c r="U942" s="28">
        <v>601440.0</v>
      </c>
      <c r="V942" s="15">
        <v>14.0</v>
      </c>
      <c r="W942" s="31">
        <v>0.2</v>
      </c>
      <c r="X942" s="28">
        <v>218022.0</v>
      </c>
    </row>
    <row r="943" ht="15.75" customHeight="1">
      <c r="A943" s="15">
        <v>116.0</v>
      </c>
      <c r="B943" s="15" t="s">
        <v>2776</v>
      </c>
      <c r="C943" s="18">
        <v>41876.0</v>
      </c>
      <c r="D943" s="18">
        <v>41878.0</v>
      </c>
      <c r="E943" s="18">
        <f t="shared" si="1"/>
        <v>41878</v>
      </c>
      <c r="F943" s="15" t="s">
        <v>114</v>
      </c>
      <c r="G943" s="15" t="s">
        <v>2777</v>
      </c>
      <c r="H943" s="15" t="s">
        <v>2778</v>
      </c>
      <c r="I943" s="15" t="s">
        <v>59</v>
      </c>
      <c r="J943" s="15" t="s">
        <v>60</v>
      </c>
      <c r="K943" s="15" t="s">
        <v>28</v>
      </c>
      <c r="L943" s="15" t="str">
        <f t="array" ref="L943">_xlfn.XLOOKUP(M943,reference_province_to_city!$A$2:$A$11,reference_province_to_city!$B$2:$B$11)</f>
        <v>Medan</v>
      </c>
      <c r="M943" s="15" t="s">
        <v>11</v>
      </c>
      <c r="N943" s="15">
        <v>20111.0</v>
      </c>
      <c r="O943" s="15">
        <f t="array" ref="O943">_xlfn.XLOOKUP(M943,reference_postal_code!$B$2:$B$11,reference_postal_code!$A$2:$A$11)</f>
        <v>20111</v>
      </c>
      <c r="P943" s="15" t="s">
        <v>77</v>
      </c>
      <c r="Q943" s="15" t="s">
        <v>2779</v>
      </c>
      <c r="R943" s="15" t="s">
        <v>65</v>
      </c>
      <c r="S943" s="15" t="s">
        <v>66</v>
      </c>
      <c r="T943" s="15" t="s">
        <v>2780</v>
      </c>
      <c r="U943" s="28">
        <v>359640.0</v>
      </c>
      <c r="V943" s="15">
        <v>3.0</v>
      </c>
      <c r="W943" s="31">
        <v>0.2</v>
      </c>
      <c r="X943" s="28">
        <v>112387.0</v>
      </c>
    </row>
    <row r="944" ht="15.75" customHeight="1">
      <c r="A944" s="15">
        <v>8459.0</v>
      </c>
      <c r="B944" s="15" t="s">
        <v>2781</v>
      </c>
      <c r="C944" s="18">
        <v>41876.0</v>
      </c>
      <c r="D944" s="18">
        <v>41880.0</v>
      </c>
      <c r="E944" s="18">
        <f t="shared" si="1"/>
        <v>41880</v>
      </c>
      <c r="F944" s="15" t="s">
        <v>55</v>
      </c>
      <c r="G944" s="15" t="s">
        <v>2782</v>
      </c>
      <c r="H944" s="15" t="s">
        <v>2783</v>
      </c>
      <c r="I944" s="15" t="s">
        <v>59</v>
      </c>
      <c r="J944" s="15" t="s">
        <v>60</v>
      </c>
      <c r="K944" s="15" t="s">
        <v>19</v>
      </c>
      <c r="L944" s="15" t="str">
        <f t="array" ref="L944">_xlfn.XLOOKUP(M944,reference_province_to_city!$A$2:$A$11,reference_province_to_city!$B$2:$B$11)</f>
        <v>Yogyakarta</v>
      </c>
      <c r="M944" s="15" t="s">
        <v>18</v>
      </c>
      <c r="N944" s="15">
        <v>55111.0</v>
      </c>
      <c r="O944" s="15">
        <f t="array" ref="O944">_xlfn.XLOOKUP(M944,reference_postal_code!$B$2:$B$11,reference_postal_code!$A$2:$A$11)</f>
        <v>55111</v>
      </c>
      <c r="P944" s="15" t="s">
        <v>77</v>
      </c>
      <c r="Q944" s="15" t="s">
        <v>2784</v>
      </c>
      <c r="R944" s="15" t="s">
        <v>65</v>
      </c>
      <c r="S944" s="15" t="s">
        <v>83</v>
      </c>
      <c r="T944" s="15" t="s">
        <v>2785</v>
      </c>
      <c r="U944" s="28">
        <v>385200.0</v>
      </c>
      <c r="V944" s="15">
        <v>3.0</v>
      </c>
      <c r="W944" s="31">
        <v>0.8</v>
      </c>
      <c r="X944" s="28">
        <v>-597060.0</v>
      </c>
    </row>
    <row r="945" ht="15.75" customHeight="1">
      <c r="A945" s="15">
        <v>6579.0</v>
      </c>
      <c r="B945" s="15" t="s">
        <v>2786</v>
      </c>
      <c r="C945" s="18">
        <v>41876.0</v>
      </c>
      <c r="D945" s="18">
        <v>41881.0</v>
      </c>
      <c r="E945" s="18">
        <f t="shared" si="1"/>
        <v>41881</v>
      </c>
      <c r="F945" s="15" t="s">
        <v>55</v>
      </c>
      <c r="G945" s="15" t="s">
        <v>2787</v>
      </c>
      <c r="H945" s="15" t="s">
        <v>2788</v>
      </c>
      <c r="I945" s="15" t="s">
        <v>59</v>
      </c>
      <c r="J945" s="15" t="s">
        <v>60</v>
      </c>
      <c r="K945" s="15" t="s">
        <v>17</v>
      </c>
      <c r="L945" s="15" t="str">
        <f t="array" ref="L945">_xlfn.XLOOKUP(M945,reference_province_to_city!$A$2:$A$11,reference_province_to_city!$B$2:$B$11)</f>
        <v>Semarang</v>
      </c>
      <c r="M945" s="15" t="s">
        <v>15</v>
      </c>
      <c r="N945" s="15">
        <v>50111.0</v>
      </c>
      <c r="O945" s="15">
        <f t="array" ref="O945">_xlfn.XLOOKUP(M945,reference_postal_code!$B$2:$B$11,reference_postal_code!$A$2:$A$11)</f>
        <v>50111</v>
      </c>
      <c r="P945" s="15" t="s">
        <v>77</v>
      </c>
      <c r="Q945" s="15" t="s">
        <v>2223</v>
      </c>
      <c r="R945" s="15" t="s">
        <v>110</v>
      </c>
      <c r="S945" s="15" t="s">
        <v>111</v>
      </c>
      <c r="T945" s="15" t="s">
        <v>2224</v>
      </c>
      <c r="U945" s="28">
        <v>1.511916E7</v>
      </c>
      <c r="V945" s="15">
        <v>7.0</v>
      </c>
      <c r="W945" s="31">
        <v>0.2</v>
      </c>
      <c r="X945" s="28">
        <v>1133937.0</v>
      </c>
    </row>
    <row r="946" ht="15.75" customHeight="1">
      <c r="A946" s="15">
        <v>8887.0</v>
      </c>
      <c r="B946" s="15" t="s">
        <v>2789</v>
      </c>
      <c r="C946" s="18">
        <v>41876.0</v>
      </c>
      <c r="D946" s="18">
        <v>41881.0</v>
      </c>
      <c r="E946" s="18">
        <f t="shared" si="1"/>
        <v>41881</v>
      </c>
      <c r="F946" s="15" t="s">
        <v>55</v>
      </c>
      <c r="G946" s="15" t="s">
        <v>201</v>
      </c>
      <c r="H946" s="15" t="s">
        <v>202</v>
      </c>
      <c r="I946" s="15" t="s">
        <v>128</v>
      </c>
      <c r="J946" s="15" t="s">
        <v>60</v>
      </c>
      <c r="K946" s="15" t="s">
        <v>29</v>
      </c>
      <c r="L946" s="15" t="str">
        <f t="array" ref="L946">_xlfn.XLOOKUP(M946,reference_province_to_city!$A$2:$A$11,reference_province_to_city!$B$2:$B$11)</f>
        <v>Palembang</v>
      </c>
      <c r="M946" s="15" t="s">
        <v>13</v>
      </c>
      <c r="N946" s="15">
        <v>30111.0</v>
      </c>
      <c r="O946" s="15">
        <f t="array" ref="O946">_xlfn.XLOOKUP(M946,reference_postal_code!$B$2:$B$11,reference_postal_code!$A$2:$A$11)</f>
        <v>30111</v>
      </c>
      <c r="P946" s="15" t="s">
        <v>77</v>
      </c>
      <c r="Q946" s="15" t="s">
        <v>2296</v>
      </c>
      <c r="R946" s="15" t="s">
        <v>65</v>
      </c>
      <c r="S946" s="15" t="s">
        <v>83</v>
      </c>
      <c r="T946" s="15" t="s">
        <v>2297</v>
      </c>
      <c r="U946" s="28">
        <v>312840.0</v>
      </c>
      <c r="V946" s="15">
        <v>8.0</v>
      </c>
      <c r="W946" s="31">
        <v>0.7</v>
      </c>
      <c r="X946" s="28">
        <v>-250272.0</v>
      </c>
    </row>
    <row r="947" ht="15.75" customHeight="1">
      <c r="A947" s="15">
        <v>117.0</v>
      </c>
      <c r="B947" s="15" t="s">
        <v>2776</v>
      </c>
      <c r="C947" s="18">
        <v>41876.0</v>
      </c>
      <c r="D947" s="18">
        <v>41878.0</v>
      </c>
      <c r="E947" s="18">
        <f t="shared" si="1"/>
        <v>41878</v>
      </c>
      <c r="F947" s="15" t="s">
        <v>114</v>
      </c>
      <c r="G947" s="15" t="s">
        <v>2777</v>
      </c>
      <c r="H947" s="15" t="s">
        <v>2778</v>
      </c>
      <c r="I947" s="15" t="s">
        <v>59</v>
      </c>
      <c r="J947" s="15" t="s">
        <v>60</v>
      </c>
      <c r="K947" s="15" t="s">
        <v>28</v>
      </c>
      <c r="L947" s="15" t="str">
        <f t="array" ref="L947">_xlfn.XLOOKUP(M947,reference_province_to_city!$A$2:$A$11,reference_province_to_city!$B$2:$B$11)</f>
        <v>Medan</v>
      </c>
      <c r="M947" s="15" t="s">
        <v>11</v>
      </c>
      <c r="N947" s="15">
        <v>20111.0</v>
      </c>
      <c r="O947" s="15">
        <f t="array" ref="O947">_xlfn.XLOOKUP(M947,reference_postal_code!$B$2:$B$11,reference_postal_code!$A$2:$A$11)</f>
        <v>20111</v>
      </c>
      <c r="P947" s="15" t="s">
        <v>77</v>
      </c>
      <c r="Q947" s="15" t="s">
        <v>238</v>
      </c>
      <c r="R947" s="15" t="s">
        <v>65</v>
      </c>
      <c r="S947" s="15" t="s">
        <v>173</v>
      </c>
      <c r="T947" s="15" t="s">
        <v>239</v>
      </c>
      <c r="U947" s="28">
        <v>1956960.0</v>
      </c>
      <c r="V947" s="15">
        <v>6.0</v>
      </c>
      <c r="W947" s="31">
        <v>0.2</v>
      </c>
      <c r="X947" s="28">
        <v>660474.0</v>
      </c>
    </row>
    <row r="948" ht="15.75" customHeight="1">
      <c r="A948" s="15">
        <v>5944.0</v>
      </c>
      <c r="B948" s="15" t="s">
        <v>2790</v>
      </c>
      <c r="C948" s="18">
        <v>41876.0</v>
      </c>
      <c r="D948" s="18">
        <v>41880.0</v>
      </c>
      <c r="E948" s="18">
        <f t="shared" si="1"/>
        <v>41880</v>
      </c>
      <c r="F948" s="15" t="s">
        <v>55</v>
      </c>
      <c r="G948" s="15" t="s">
        <v>2791</v>
      </c>
      <c r="H948" s="15" t="s">
        <v>2792</v>
      </c>
      <c r="I948" s="15" t="s">
        <v>128</v>
      </c>
      <c r="J948" s="15" t="s">
        <v>60</v>
      </c>
      <c r="K948" s="15" t="s">
        <v>19</v>
      </c>
      <c r="L948" s="15" t="str">
        <f t="array" ref="L948">_xlfn.XLOOKUP(M948,reference_province_to_city!$A$2:$A$11,reference_province_to_city!$B$2:$B$11)</f>
        <v>Yogyakarta</v>
      </c>
      <c r="M948" s="15" t="s">
        <v>18</v>
      </c>
      <c r="N948" s="15">
        <v>55111.0</v>
      </c>
      <c r="O948" s="15">
        <f t="array" ref="O948">_xlfn.XLOOKUP(M948,reference_postal_code!$B$2:$B$11,reference_postal_code!$A$2:$A$11)</f>
        <v>55111</v>
      </c>
      <c r="P948" s="15" t="s">
        <v>77</v>
      </c>
      <c r="Q948" s="15" t="s">
        <v>2793</v>
      </c>
      <c r="R948" s="15" t="s">
        <v>106</v>
      </c>
      <c r="S948" s="15" t="s">
        <v>139</v>
      </c>
      <c r="T948" s="15" t="s">
        <v>2794</v>
      </c>
      <c r="U948" s="28">
        <v>94200.0</v>
      </c>
      <c r="V948" s="15">
        <v>1.0</v>
      </c>
      <c r="W948" s="31">
        <v>0.0</v>
      </c>
      <c r="X948" s="28">
        <v>39564.0</v>
      </c>
    </row>
    <row r="949" ht="15.75" customHeight="1">
      <c r="A949" s="15">
        <v>5945.0</v>
      </c>
      <c r="B949" s="15" t="s">
        <v>2790</v>
      </c>
      <c r="C949" s="18">
        <v>41876.0</v>
      </c>
      <c r="D949" s="18">
        <v>41880.0</v>
      </c>
      <c r="E949" s="18">
        <f t="shared" si="1"/>
        <v>41880</v>
      </c>
      <c r="F949" s="15" t="s">
        <v>55</v>
      </c>
      <c r="G949" s="15" t="s">
        <v>2791</v>
      </c>
      <c r="H949" s="15" t="s">
        <v>2792</v>
      </c>
      <c r="I949" s="15" t="s">
        <v>128</v>
      </c>
      <c r="J949" s="15" t="s">
        <v>60</v>
      </c>
      <c r="K949" s="15" t="s">
        <v>19</v>
      </c>
      <c r="L949" s="15" t="str">
        <f t="array" ref="L949">_xlfn.XLOOKUP(M949,reference_province_to_city!$A$2:$A$11,reference_province_to_city!$B$2:$B$11)</f>
        <v>Yogyakarta</v>
      </c>
      <c r="M949" s="15" t="s">
        <v>18</v>
      </c>
      <c r="N949" s="15">
        <v>55111.0</v>
      </c>
      <c r="O949" s="15">
        <f t="array" ref="O949">_xlfn.XLOOKUP(M949,reference_postal_code!$B$2:$B$11,reference_postal_code!$A$2:$A$11)</f>
        <v>55111</v>
      </c>
      <c r="P949" s="15" t="s">
        <v>77</v>
      </c>
      <c r="Q949" s="15" t="s">
        <v>2795</v>
      </c>
      <c r="R949" s="15" t="s">
        <v>110</v>
      </c>
      <c r="S949" s="15" t="s">
        <v>149</v>
      </c>
      <c r="T949" s="15" t="s">
        <v>2796</v>
      </c>
      <c r="U949" s="28">
        <v>1426500.0</v>
      </c>
      <c r="V949" s="15">
        <v>5.0</v>
      </c>
      <c r="W949" s="31">
        <v>0.0</v>
      </c>
      <c r="X949" s="28">
        <v>456480.0</v>
      </c>
    </row>
    <row r="950" ht="15.75" customHeight="1">
      <c r="A950" s="15">
        <v>8460.0</v>
      </c>
      <c r="B950" s="15" t="s">
        <v>2781</v>
      </c>
      <c r="C950" s="18">
        <v>41876.0</v>
      </c>
      <c r="D950" s="18">
        <v>41880.0</v>
      </c>
      <c r="E950" s="18">
        <f t="shared" si="1"/>
        <v>41880</v>
      </c>
      <c r="F950" s="15" t="s">
        <v>55</v>
      </c>
      <c r="G950" s="15" t="s">
        <v>2782</v>
      </c>
      <c r="H950" s="15" t="s">
        <v>2783</v>
      </c>
      <c r="I950" s="15" t="s">
        <v>59</v>
      </c>
      <c r="J950" s="15" t="s">
        <v>60</v>
      </c>
      <c r="K950" s="15" t="s">
        <v>19</v>
      </c>
      <c r="L950" s="15" t="str">
        <f t="array" ref="L950">_xlfn.XLOOKUP(M950,reference_province_to_city!$A$2:$A$11,reference_province_to_city!$B$2:$B$11)</f>
        <v>Yogyakarta</v>
      </c>
      <c r="M950" s="15" t="s">
        <v>18</v>
      </c>
      <c r="N950" s="15">
        <v>55111.0</v>
      </c>
      <c r="O950" s="15">
        <f t="array" ref="O950">_xlfn.XLOOKUP(M950,reference_postal_code!$B$2:$B$11,reference_postal_code!$A$2:$A$11)</f>
        <v>55111</v>
      </c>
      <c r="P950" s="15" t="s">
        <v>77</v>
      </c>
      <c r="Q950" s="15" t="s">
        <v>2797</v>
      </c>
      <c r="R950" s="15" t="s">
        <v>65</v>
      </c>
      <c r="S950" s="15" t="s">
        <v>83</v>
      </c>
      <c r="T950" s="15" t="s">
        <v>2798</v>
      </c>
      <c r="U950" s="28">
        <v>185760.0</v>
      </c>
      <c r="V950" s="15">
        <v>3.0</v>
      </c>
      <c r="W950" s="31">
        <v>0.8</v>
      </c>
      <c r="X950" s="28">
        <v>-297216.0</v>
      </c>
    </row>
    <row r="951" ht="15.75" customHeight="1">
      <c r="A951" s="15">
        <v>8886.0</v>
      </c>
      <c r="B951" s="15" t="s">
        <v>2789</v>
      </c>
      <c r="C951" s="18">
        <v>41876.0</v>
      </c>
      <c r="D951" s="18">
        <v>41881.0</v>
      </c>
      <c r="E951" s="18">
        <f t="shared" si="1"/>
        <v>41881</v>
      </c>
      <c r="F951" s="15" t="s">
        <v>55</v>
      </c>
      <c r="G951" s="15" t="s">
        <v>201</v>
      </c>
      <c r="H951" s="15" t="s">
        <v>202</v>
      </c>
      <c r="I951" s="15" t="s">
        <v>128</v>
      </c>
      <c r="J951" s="15" t="s">
        <v>60</v>
      </c>
      <c r="K951" s="15" t="s">
        <v>29</v>
      </c>
      <c r="L951" s="15" t="str">
        <f t="array" ref="L951">_xlfn.XLOOKUP(M951,reference_province_to_city!$A$2:$A$11,reference_province_to_city!$B$2:$B$11)</f>
        <v>Palembang</v>
      </c>
      <c r="M951" s="15" t="s">
        <v>13</v>
      </c>
      <c r="N951" s="15">
        <v>30111.0</v>
      </c>
      <c r="O951" s="15">
        <f t="array" ref="O951">_xlfn.XLOOKUP(M951,reference_postal_code!$B$2:$B$11,reference_postal_code!$A$2:$A$11)</f>
        <v>30111</v>
      </c>
      <c r="P951" s="15" t="s">
        <v>77</v>
      </c>
      <c r="Q951" s="15" t="s">
        <v>2799</v>
      </c>
      <c r="R951" s="15" t="s">
        <v>65</v>
      </c>
      <c r="S951" s="15" t="s">
        <v>83</v>
      </c>
      <c r="T951" s="15" t="s">
        <v>2800</v>
      </c>
      <c r="U951" s="28">
        <v>42930.0</v>
      </c>
      <c r="V951" s="15">
        <v>3.0</v>
      </c>
      <c r="W951" s="31">
        <v>0.7</v>
      </c>
      <c r="X951" s="28">
        <v>-34344.0</v>
      </c>
    </row>
    <row r="952" ht="15.75" customHeight="1">
      <c r="A952" s="15">
        <v>115.0</v>
      </c>
      <c r="B952" s="15" t="s">
        <v>2776</v>
      </c>
      <c r="C952" s="18">
        <v>41876.0</v>
      </c>
      <c r="D952" s="18">
        <v>41878.0</v>
      </c>
      <c r="E952" s="18">
        <f t="shared" si="1"/>
        <v>41878</v>
      </c>
      <c r="F952" s="15" t="s">
        <v>114</v>
      </c>
      <c r="G952" s="15" t="s">
        <v>2777</v>
      </c>
      <c r="H952" s="15" t="s">
        <v>2778</v>
      </c>
      <c r="I952" s="15" t="s">
        <v>59</v>
      </c>
      <c r="J952" s="15" t="s">
        <v>60</v>
      </c>
      <c r="L952" s="15" t="str">
        <f t="array" ref="L952">_xlfn.XLOOKUP(M952,reference_province_to_city!$A$2:$A$11,reference_province_to_city!$B$2:$B$11)</f>
        <v>Medan</v>
      </c>
      <c r="M952" s="15" t="s">
        <v>11</v>
      </c>
      <c r="N952" s="15">
        <v>20111.0</v>
      </c>
      <c r="O952" s="15">
        <f t="array" ref="O952">_xlfn.XLOOKUP(M952,reference_postal_code!$B$2:$B$11,reference_postal_code!$A$2:$A$11)</f>
        <v>20111</v>
      </c>
      <c r="P952" s="15" t="s">
        <v>77</v>
      </c>
      <c r="Q952" s="15" t="s">
        <v>2801</v>
      </c>
      <c r="R952" s="15" t="s">
        <v>65</v>
      </c>
      <c r="S952" s="15" t="s">
        <v>173</v>
      </c>
      <c r="T952" s="15" t="s">
        <v>2802</v>
      </c>
      <c r="U952" s="28">
        <v>70800.0</v>
      </c>
      <c r="V952" s="15">
        <v>2.0</v>
      </c>
      <c r="W952" s="31">
        <v>0.2</v>
      </c>
      <c r="X952" s="28">
        <v>24780.0</v>
      </c>
    </row>
    <row r="953" ht="15.75" customHeight="1">
      <c r="A953" s="15">
        <v>8885.0</v>
      </c>
      <c r="B953" s="15" t="s">
        <v>2789</v>
      </c>
      <c r="C953" s="18">
        <v>41876.0</v>
      </c>
      <c r="D953" s="18">
        <v>41881.0</v>
      </c>
      <c r="E953" s="18">
        <f t="shared" si="1"/>
        <v>41881</v>
      </c>
      <c r="F953" s="15" t="s">
        <v>55</v>
      </c>
      <c r="G953" s="15" t="s">
        <v>201</v>
      </c>
      <c r="H953" s="15" t="s">
        <v>202</v>
      </c>
      <c r="I953" s="15" t="s">
        <v>128</v>
      </c>
      <c r="J953" s="15" t="s">
        <v>60</v>
      </c>
      <c r="K953" s="15" t="s">
        <v>29</v>
      </c>
      <c r="L953" s="15" t="str">
        <f t="array" ref="L953">_xlfn.XLOOKUP(M953,reference_province_to_city!$A$2:$A$11,reference_province_to_city!$B$2:$B$11)</f>
        <v>Palembang</v>
      </c>
      <c r="M953" s="15" t="s">
        <v>13</v>
      </c>
      <c r="N953" s="15">
        <v>30111.0</v>
      </c>
      <c r="O953" s="15">
        <f t="array" ref="O953">_xlfn.XLOOKUP(M953,reference_postal_code!$B$2:$B$11,reference_postal_code!$A$2:$A$11)</f>
        <v>30111</v>
      </c>
      <c r="P953" s="15" t="s">
        <v>77</v>
      </c>
      <c r="Q953" s="15" t="s">
        <v>2330</v>
      </c>
      <c r="R953" s="15" t="s">
        <v>65</v>
      </c>
      <c r="S953" s="15" t="s">
        <v>83</v>
      </c>
      <c r="T953" s="15" t="s">
        <v>2331</v>
      </c>
      <c r="U953" s="28">
        <v>97920.0</v>
      </c>
      <c r="V953" s="15">
        <v>4.0</v>
      </c>
      <c r="W953" s="31">
        <v>0.7</v>
      </c>
      <c r="X953" s="28">
        <v>-68544.0</v>
      </c>
    </row>
    <row r="954" ht="15.75" customHeight="1">
      <c r="A954" s="15">
        <v>5946.0</v>
      </c>
      <c r="B954" s="15" t="s">
        <v>2790</v>
      </c>
      <c r="C954" s="18">
        <v>41876.0</v>
      </c>
      <c r="D954" s="18">
        <v>41880.0</v>
      </c>
      <c r="E954" s="18">
        <f t="shared" si="1"/>
        <v>41880</v>
      </c>
      <c r="F954" s="15" t="s">
        <v>55</v>
      </c>
      <c r="G954" s="15" t="s">
        <v>2791</v>
      </c>
      <c r="H954" s="15" t="s">
        <v>2792</v>
      </c>
      <c r="I954" s="15" t="s">
        <v>128</v>
      </c>
      <c r="J954" s="15" t="s">
        <v>60</v>
      </c>
      <c r="K954" s="15" t="s">
        <v>19</v>
      </c>
      <c r="L954" s="15" t="str">
        <f t="array" ref="L954">_xlfn.XLOOKUP(M954,reference_province_to_city!$A$2:$A$11,reference_province_to_city!$B$2:$B$11)</f>
        <v>Yogyakarta</v>
      </c>
      <c r="M954" s="15" t="s">
        <v>18</v>
      </c>
      <c r="N954" s="15">
        <v>55111.0</v>
      </c>
      <c r="O954" s="15">
        <f t="array" ref="O954">_xlfn.XLOOKUP(M954,reference_postal_code!$B$2:$B$11,reference_postal_code!$A$2:$A$11)</f>
        <v>55111</v>
      </c>
      <c r="P954" s="15" t="s">
        <v>77</v>
      </c>
      <c r="Q954" s="15" t="s">
        <v>2803</v>
      </c>
      <c r="R954" s="15" t="s">
        <v>65</v>
      </c>
      <c r="S954" s="15" t="s">
        <v>66</v>
      </c>
      <c r="T954" s="15" t="s">
        <v>2804</v>
      </c>
      <c r="U954" s="28">
        <v>388800.0</v>
      </c>
      <c r="V954" s="15">
        <v>4.0</v>
      </c>
      <c r="W954" s="31">
        <v>0.0</v>
      </c>
      <c r="X954" s="28">
        <v>186624.0</v>
      </c>
    </row>
    <row r="955" ht="15.75" customHeight="1">
      <c r="A955" s="15">
        <v>5947.0</v>
      </c>
      <c r="B955" s="15" t="s">
        <v>2790</v>
      </c>
      <c r="C955" s="18">
        <v>41876.0</v>
      </c>
      <c r="D955" s="18"/>
      <c r="E955" s="18">
        <f t="shared" si="1"/>
        <v>41879</v>
      </c>
      <c r="F955" s="15" t="s">
        <v>55</v>
      </c>
      <c r="G955" s="15" t="s">
        <v>2791</v>
      </c>
      <c r="H955" s="15" t="s">
        <v>2792</v>
      </c>
      <c r="I955" s="15" t="s">
        <v>128</v>
      </c>
      <c r="J955" s="15" t="s">
        <v>60</v>
      </c>
      <c r="K955" s="15" t="s">
        <v>19</v>
      </c>
      <c r="L955" s="15" t="str">
        <f t="array" ref="L955">_xlfn.XLOOKUP(M955,reference_province_to_city!$A$2:$A$11,reference_province_to_city!$B$2:$B$11)</f>
        <v>Yogyakarta</v>
      </c>
      <c r="M955" s="15" t="s">
        <v>18</v>
      </c>
      <c r="N955" s="15">
        <v>55111.0</v>
      </c>
      <c r="O955" s="15">
        <f t="array" ref="O955">_xlfn.XLOOKUP(M955,reference_postal_code!$B$2:$B$11,reference_postal_code!$A$2:$A$11)</f>
        <v>55111</v>
      </c>
      <c r="P955" s="15" t="s">
        <v>77</v>
      </c>
      <c r="Q955" s="15" t="s">
        <v>2805</v>
      </c>
      <c r="R955" s="15" t="s">
        <v>65</v>
      </c>
      <c r="S955" s="15" t="s">
        <v>87</v>
      </c>
      <c r="T955" s="15" t="s">
        <v>2806</v>
      </c>
      <c r="U955" s="28">
        <v>732600.0</v>
      </c>
      <c r="V955" s="15">
        <v>4.0</v>
      </c>
      <c r="W955" s="31">
        <v>0.0</v>
      </c>
      <c r="X955" s="28">
        <v>197802.0</v>
      </c>
    </row>
    <row r="956" ht="15.75" customHeight="1">
      <c r="A956" s="15">
        <v>5336.0</v>
      </c>
      <c r="B956" s="15" t="s">
        <v>2807</v>
      </c>
      <c r="C956" s="18">
        <v>41877.0</v>
      </c>
      <c r="D956" s="18">
        <v>41883.0</v>
      </c>
      <c r="E956" s="18">
        <f t="shared" si="1"/>
        <v>41883</v>
      </c>
      <c r="F956" s="15" t="s">
        <v>55</v>
      </c>
      <c r="G956" s="15" t="s">
        <v>2808</v>
      </c>
      <c r="H956" s="15" t="s">
        <v>2809</v>
      </c>
      <c r="I956" s="15" t="s">
        <v>59</v>
      </c>
      <c r="J956" s="15" t="s">
        <v>60</v>
      </c>
      <c r="K956" s="15" t="s">
        <v>1132</v>
      </c>
      <c r="L956" s="15" t="str">
        <f t="array" ref="L956">_xlfn.XLOOKUP(M956,reference_province_to_city!$A$2:$A$11,reference_province_to_city!$B$2:$B$11)</f>
        <v>Bandung</v>
      </c>
      <c r="M956" s="15" t="s">
        <v>12</v>
      </c>
      <c r="N956" s="15">
        <v>40111.0</v>
      </c>
      <c r="O956" s="15">
        <f t="array" ref="O956">_xlfn.XLOOKUP(M956,reference_postal_code!$B$2:$B$11,reference_postal_code!$A$2:$A$11)</f>
        <v>40111</v>
      </c>
      <c r="P956" s="15" t="s">
        <v>117</v>
      </c>
      <c r="Q956" s="15" t="s">
        <v>2810</v>
      </c>
      <c r="R956" s="15" t="s">
        <v>65</v>
      </c>
      <c r="S956" s="15" t="s">
        <v>66</v>
      </c>
      <c r="T956" s="15" t="s">
        <v>2811</v>
      </c>
      <c r="U956" s="28">
        <v>50700.0</v>
      </c>
      <c r="V956" s="15">
        <v>1.0</v>
      </c>
      <c r="W956" s="31">
        <v>0.0</v>
      </c>
      <c r="X956" s="28">
        <v>23322.0</v>
      </c>
    </row>
    <row r="957" ht="15.75" customHeight="1">
      <c r="A957" s="15">
        <v>7823.0</v>
      </c>
      <c r="B957" s="15" t="s">
        <v>2812</v>
      </c>
      <c r="C957" s="18">
        <v>41877.0</v>
      </c>
      <c r="D957" s="18">
        <v>41883.0</v>
      </c>
      <c r="E957" s="18">
        <f t="shared" si="1"/>
        <v>41883</v>
      </c>
      <c r="F957" s="15" t="s">
        <v>55</v>
      </c>
      <c r="G957" s="15" t="s">
        <v>2813</v>
      </c>
      <c r="H957" s="15" t="s">
        <v>2814</v>
      </c>
      <c r="I957" s="15" t="s">
        <v>76</v>
      </c>
      <c r="J957" s="15" t="s">
        <v>60</v>
      </c>
      <c r="K957" s="15" t="s">
        <v>22</v>
      </c>
      <c r="L957" s="15" t="str">
        <f t="array" ref="L957">_xlfn.XLOOKUP(M957,reference_province_to_city!$A$2:$A$11,reference_province_to_city!$B$2:$B$11)</f>
        <v>Surabaya</v>
      </c>
      <c r="M957" s="15" t="s">
        <v>20</v>
      </c>
      <c r="N957" s="15">
        <v>60231.0</v>
      </c>
      <c r="O957" s="15">
        <f t="array" ref="O957">_xlfn.XLOOKUP(M957,reference_postal_code!$B$2:$B$11,reference_postal_code!$A$2:$A$11)</f>
        <v>60231</v>
      </c>
      <c r="P957" s="15" t="s">
        <v>166</v>
      </c>
      <c r="Q957" s="15" t="s">
        <v>2815</v>
      </c>
      <c r="R957" s="15" t="s">
        <v>65</v>
      </c>
      <c r="S957" s="15" t="s">
        <v>93</v>
      </c>
      <c r="T957" s="15" t="s">
        <v>2816</v>
      </c>
      <c r="U957" s="28">
        <v>129600.0</v>
      </c>
      <c r="V957" s="15">
        <v>3.0</v>
      </c>
      <c r="W957" s="31">
        <v>0.0</v>
      </c>
      <c r="X957" s="28">
        <v>37584.0</v>
      </c>
    </row>
    <row r="958" ht="15.75" customHeight="1">
      <c r="A958" s="15">
        <v>7824.0</v>
      </c>
      <c r="B958" s="15" t="s">
        <v>2812</v>
      </c>
      <c r="C958" s="18">
        <v>41877.0</v>
      </c>
      <c r="D958" s="18">
        <v>41883.0</v>
      </c>
      <c r="E958" s="18">
        <f t="shared" si="1"/>
        <v>41883</v>
      </c>
      <c r="F958" s="15" t="s">
        <v>55</v>
      </c>
      <c r="G958" s="15" t="s">
        <v>2813</v>
      </c>
      <c r="H958" s="15" t="s">
        <v>2814</v>
      </c>
      <c r="I958" s="15" t="s">
        <v>76</v>
      </c>
      <c r="J958" s="15" t="s">
        <v>60</v>
      </c>
      <c r="K958" s="15" t="s">
        <v>1550</v>
      </c>
      <c r="L958" s="15" t="str">
        <f t="array" ref="L958">_xlfn.XLOOKUP(M958,reference_province_to_city!$A$2:$A$11,reference_province_to_city!$B$2:$B$11)</f>
        <v>Surabaya</v>
      </c>
      <c r="M958" s="15" t="s">
        <v>20</v>
      </c>
      <c r="N958" s="15">
        <v>60231.0</v>
      </c>
      <c r="O958" s="15">
        <f t="array" ref="O958">_xlfn.XLOOKUP(M958,reference_postal_code!$B$2:$B$11,reference_postal_code!$A$2:$A$11)</f>
        <v>60231</v>
      </c>
      <c r="P958" s="15" t="s">
        <v>166</v>
      </c>
      <c r="Q958" s="15" t="s">
        <v>1545</v>
      </c>
      <c r="R958" s="15" t="s">
        <v>110</v>
      </c>
      <c r="S958" s="15" t="s">
        <v>149</v>
      </c>
      <c r="T958" s="15" t="s">
        <v>1546</v>
      </c>
      <c r="U958" s="28">
        <v>2249550.0</v>
      </c>
      <c r="V958" s="15">
        <v>3.0</v>
      </c>
      <c r="W958" s="31">
        <v>0.0</v>
      </c>
      <c r="X958" s="28">
        <v>787342.0</v>
      </c>
    </row>
    <row r="959" ht="15.75" customHeight="1">
      <c r="A959" s="15">
        <v>5334.0</v>
      </c>
      <c r="B959" s="15" t="s">
        <v>2807</v>
      </c>
      <c r="C959" s="18">
        <v>41877.0</v>
      </c>
      <c r="D959" s="18">
        <v>41883.0</v>
      </c>
      <c r="E959" s="18">
        <f t="shared" si="1"/>
        <v>41883</v>
      </c>
      <c r="F959" s="15" t="s">
        <v>55</v>
      </c>
      <c r="G959" s="15" t="s">
        <v>2808</v>
      </c>
      <c r="H959" s="15" t="s">
        <v>2809</v>
      </c>
      <c r="I959" s="15" t="s">
        <v>59</v>
      </c>
      <c r="J959" s="15" t="s">
        <v>60</v>
      </c>
      <c r="K959" s="15" t="s">
        <v>2023</v>
      </c>
      <c r="L959" s="15" t="str">
        <f t="array" ref="L959">_xlfn.XLOOKUP(M959,reference_province_to_city!$A$2:$A$11,reference_province_to_city!$B$2:$B$11)</f>
        <v>Bandung</v>
      </c>
      <c r="M959" s="15" t="s">
        <v>12</v>
      </c>
      <c r="N959" s="15">
        <v>40111.0</v>
      </c>
      <c r="O959" s="15">
        <f t="array" ref="O959">_xlfn.XLOOKUP(M959,reference_postal_code!$B$2:$B$11,reference_postal_code!$A$2:$A$11)</f>
        <v>40111</v>
      </c>
      <c r="P959" s="15" t="s">
        <v>117</v>
      </c>
      <c r="Q959" s="15" t="s">
        <v>2059</v>
      </c>
      <c r="R959" s="15" t="s">
        <v>106</v>
      </c>
      <c r="S959" s="15" t="s">
        <v>139</v>
      </c>
      <c r="T959" s="15" t="s">
        <v>2060</v>
      </c>
      <c r="U959" s="28">
        <v>160200.0</v>
      </c>
      <c r="V959" s="15">
        <v>4.0</v>
      </c>
      <c r="W959" s="31">
        <v>0.0</v>
      </c>
      <c r="X959" s="28">
        <v>60876.0</v>
      </c>
    </row>
    <row r="960" ht="15.75" customHeight="1">
      <c r="A960" s="15">
        <v>5335.0</v>
      </c>
      <c r="B960" s="15" t="s">
        <v>2807</v>
      </c>
      <c r="C960" s="18">
        <v>41877.0</v>
      </c>
      <c r="D960" s="18">
        <v>41883.0</v>
      </c>
      <c r="E960" s="18">
        <f t="shared" si="1"/>
        <v>41883</v>
      </c>
      <c r="F960" s="15" t="s">
        <v>55</v>
      </c>
      <c r="G960" s="15" t="s">
        <v>2808</v>
      </c>
      <c r="H960" s="15" t="s">
        <v>2809</v>
      </c>
      <c r="I960" s="15" t="s">
        <v>59</v>
      </c>
      <c r="J960" s="15" t="s">
        <v>60</v>
      </c>
      <c r="K960" s="15" t="s">
        <v>14</v>
      </c>
      <c r="L960" s="15" t="str">
        <f t="array" ref="L960">_xlfn.XLOOKUP(M960,reference_province_to_city!$A$2:$A$11,reference_province_to_city!$B$2:$B$11)</f>
        <v>Bandung</v>
      </c>
      <c r="M960" s="15" t="s">
        <v>12</v>
      </c>
      <c r="N960" s="15">
        <v>40111.0</v>
      </c>
      <c r="O960" s="15">
        <f t="array" ref="O960">_xlfn.XLOOKUP(M960,reference_postal_code!$B$2:$B$11,reference_postal_code!$A$2:$A$11)</f>
        <v>40111</v>
      </c>
      <c r="P960" s="15" t="s">
        <v>117</v>
      </c>
      <c r="Q960" s="15" t="s">
        <v>2817</v>
      </c>
      <c r="R960" s="15" t="s">
        <v>65</v>
      </c>
      <c r="S960" s="15" t="s">
        <v>66</v>
      </c>
      <c r="T960" s="15" t="s">
        <v>2818</v>
      </c>
      <c r="U960" s="28">
        <v>260100.0</v>
      </c>
      <c r="V960" s="15">
        <v>3.0</v>
      </c>
      <c r="W960" s="31">
        <v>0.0</v>
      </c>
      <c r="X960" s="28">
        <v>127449.0</v>
      </c>
    </row>
    <row r="961" ht="15.75" customHeight="1">
      <c r="A961" s="15">
        <v>187.0</v>
      </c>
      <c r="B961" s="15" t="s">
        <v>2819</v>
      </c>
      <c r="C961" s="18">
        <v>41877.0</v>
      </c>
      <c r="D961" s="18">
        <v>41881.0</v>
      </c>
      <c r="E961" s="18">
        <f t="shared" si="1"/>
        <v>41881</v>
      </c>
      <c r="F961" s="15" t="s">
        <v>55</v>
      </c>
      <c r="G961" s="15" t="s">
        <v>2820</v>
      </c>
      <c r="H961" s="15" t="s">
        <v>2821</v>
      </c>
      <c r="I961" s="15" t="s">
        <v>76</v>
      </c>
      <c r="J961" s="15" t="s">
        <v>60</v>
      </c>
      <c r="K961" s="15" t="s">
        <v>1069</v>
      </c>
      <c r="L961" s="15" t="str">
        <f t="array" ref="L961">_xlfn.XLOOKUP(M961,reference_province_to_city!$A$2:$A$11,reference_province_to_city!$B$2:$B$11)</f>
        <v>Semarang</v>
      </c>
      <c r="M961" s="15" t="s">
        <v>15</v>
      </c>
      <c r="N961" s="15">
        <v>50111.0</v>
      </c>
      <c r="O961" s="15">
        <f t="array" ref="O961">_xlfn.XLOOKUP(M961,reference_postal_code!$B$2:$B$11,reference_postal_code!$A$2:$A$11)</f>
        <v>50111</v>
      </c>
      <c r="P961" s="15" t="s">
        <v>77</v>
      </c>
      <c r="Q961" s="15" t="s">
        <v>890</v>
      </c>
      <c r="R961" s="15" t="s">
        <v>110</v>
      </c>
      <c r="S961" s="15" t="s">
        <v>149</v>
      </c>
      <c r="T961" s="15" t="s">
        <v>891</v>
      </c>
      <c r="U961" s="28">
        <v>2652000.0</v>
      </c>
      <c r="V961" s="15">
        <v>8.0</v>
      </c>
      <c r="W961" s="31">
        <v>0.0</v>
      </c>
      <c r="X961" s="28">
        <v>344760.0</v>
      </c>
    </row>
    <row r="962" ht="15.75" customHeight="1">
      <c r="A962" s="15">
        <v>6170.0</v>
      </c>
      <c r="B962" s="15" t="s">
        <v>2822</v>
      </c>
      <c r="C962" s="18">
        <v>41878.0</v>
      </c>
      <c r="D962" s="18">
        <v>41881.0</v>
      </c>
      <c r="E962" s="18">
        <f t="shared" si="1"/>
        <v>41881</v>
      </c>
      <c r="F962" s="15" t="s">
        <v>114</v>
      </c>
      <c r="G962" s="15" t="s">
        <v>164</v>
      </c>
      <c r="H962" s="15" t="s">
        <v>165</v>
      </c>
      <c r="I962" s="15" t="s">
        <v>59</v>
      </c>
      <c r="J962" s="15" t="s">
        <v>60</v>
      </c>
      <c r="K962" s="15" t="s">
        <v>22</v>
      </c>
      <c r="L962" s="15" t="str">
        <f t="array" ref="L962">_xlfn.XLOOKUP(M962,reference_province_to_city!$A$2:$A$11,reference_province_to_city!$B$2:$B$11)</f>
        <v>Surabaya</v>
      </c>
      <c r="M962" s="15" t="s">
        <v>20</v>
      </c>
      <c r="N962" s="15">
        <v>60231.0</v>
      </c>
      <c r="O962" s="15">
        <f t="array" ref="O962">_xlfn.XLOOKUP(M962,reference_postal_code!$B$2:$B$11,reference_postal_code!$A$2:$A$11)</f>
        <v>60231</v>
      </c>
      <c r="P962" s="15" t="s">
        <v>166</v>
      </c>
      <c r="Q962" s="15" t="s">
        <v>997</v>
      </c>
      <c r="R962" s="15" t="s">
        <v>65</v>
      </c>
      <c r="S962" s="15" t="s">
        <v>66</v>
      </c>
      <c r="T962" s="15" t="s">
        <v>998</v>
      </c>
      <c r="U962" s="28">
        <v>200400.0</v>
      </c>
      <c r="V962" s="15">
        <v>2.0</v>
      </c>
      <c r="W962" s="31">
        <v>0.0</v>
      </c>
      <c r="X962" s="28">
        <v>96192.0</v>
      </c>
    </row>
    <row r="963" ht="15.75" customHeight="1">
      <c r="A963" s="15">
        <v>19.0</v>
      </c>
      <c r="B963" s="15" t="s">
        <v>2823</v>
      </c>
      <c r="C963" s="18">
        <v>41878.0</v>
      </c>
      <c r="D963" s="18">
        <v>41883.0</v>
      </c>
      <c r="E963" s="18">
        <f t="shared" si="1"/>
        <v>41883</v>
      </c>
      <c r="F963" s="15" t="s">
        <v>114</v>
      </c>
      <c r="G963" s="15" t="s">
        <v>2824</v>
      </c>
      <c r="H963" s="15" t="s">
        <v>2825</v>
      </c>
      <c r="I963" s="15" t="s">
        <v>59</v>
      </c>
      <c r="J963" s="15" t="s">
        <v>60</v>
      </c>
      <c r="K963" s="15" t="s">
        <v>29</v>
      </c>
      <c r="L963" s="15" t="str">
        <f t="array" ref="L963">_xlfn.XLOOKUP(M963,reference_province_to_city!$A$2:$A$11,reference_province_to_city!$B$2:$B$11)</f>
        <v>Palembang</v>
      </c>
      <c r="M963" s="15" t="s">
        <v>13</v>
      </c>
      <c r="N963" s="15">
        <v>30111.0</v>
      </c>
      <c r="O963" s="15">
        <f t="array" ref="O963">_xlfn.XLOOKUP(M963,reference_postal_code!$B$2:$B$11,reference_postal_code!$A$2:$A$11)</f>
        <v>30111</v>
      </c>
      <c r="P963" s="15" t="s">
        <v>77</v>
      </c>
      <c r="Q963" s="15" t="s">
        <v>2011</v>
      </c>
      <c r="R963" s="15" t="s">
        <v>65</v>
      </c>
      <c r="S963" s="15" t="s">
        <v>93</v>
      </c>
      <c r="T963" s="15" t="s">
        <v>2012</v>
      </c>
      <c r="U963" s="28">
        <v>128400.0</v>
      </c>
      <c r="V963" s="15">
        <v>2.0</v>
      </c>
      <c r="W963" s="31">
        <v>0.0</v>
      </c>
      <c r="X963" s="28">
        <v>37236.0</v>
      </c>
    </row>
    <row r="964" ht="15.75" customHeight="1">
      <c r="A964" s="15">
        <v>21.0</v>
      </c>
      <c r="B964" s="15" t="s">
        <v>2823</v>
      </c>
      <c r="C964" s="18">
        <v>41878.0</v>
      </c>
      <c r="D964" s="18">
        <v>41883.0</v>
      </c>
      <c r="E964" s="18">
        <f t="shared" si="1"/>
        <v>41883</v>
      </c>
      <c r="F964" s="15" t="s">
        <v>114</v>
      </c>
      <c r="G964" s="15" t="s">
        <v>2824</v>
      </c>
      <c r="H964" s="15" t="s">
        <v>2825</v>
      </c>
      <c r="I964" s="15" t="s">
        <v>59</v>
      </c>
      <c r="J964" s="15" t="s">
        <v>60</v>
      </c>
      <c r="K964" s="15" t="s">
        <v>29</v>
      </c>
      <c r="L964" s="15" t="str">
        <f t="array" ref="L964">_xlfn.XLOOKUP(M964,reference_province_to_city!$A$2:$A$11,reference_province_to_city!$B$2:$B$11)</f>
        <v>Palembang</v>
      </c>
      <c r="M964" s="15" t="s">
        <v>13</v>
      </c>
      <c r="N964" s="15">
        <v>30111.0</v>
      </c>
      <c r="O964" s="15">
        <f t="array" ref="O964">_xlfn.XLOOKUP(M964,reference_postal_code!$B$2:$B$11,reference_postal_code!$A$2:$A$11)</f>
        <v>30111</v>
      </c>
      <c r="P964" s="15" t="s">
        <v>77</v>
      </c>
      <c r="Q964" s="15" t="s">
        <v>2826</v>
      </c>
      <c r="R964" s="15" t="s">
        <v>65</v>
      </c>
      <c r="S964" s="15" t="s">
        <v>83</v>
      </c>
      <c r="T964" s="15" t="s">
        <v>2827</v>
      </c>
      <c r="U964" s="28">
        <v>340800.0</v>
      </c>
      <c r="V964" s="15">
        <v>4.0</v>
      </c>
      <c r="W964" s="31">
        <v>0.2</v>
      </c>
      <c r="X964" s="28">
        <v>110760.0</v>
      </c>
    </row>
    <row r="965" ht="15.75" customHeight="1">
      <c r="A965" s="15">
        <v>20.0</v>
      </c>
      <c r="B965" s="15" t="s">
        <v>2823</v>
      </c>
      <c r="C965" s="18">
        <v>41878.0</v>
      </c>
      <c r="D965" s="18">
        <v>41883.0</v>
      </c>
      <c r="E965" s="18">
        <f t="shared" si="1"/>
        <v>41883</v>
      </c>
      <c r="F965" s="15" t="s">
        <v>114</v>
      </c>
      <c r="G965" s="15" t="s">
        <v>2824</v>
      </c>
      <c r="H965" s="15" t="s">
        <v>2825</v>
      </c>
      <c r="I965" s="15" t="s">
        <v>59</v>
      </c>
      <c r="J965" s="15" t="s">
        <v>60</v>
      </c>
      <c r="K965" s="15" t="s">
        <v>29</v>
      </c>
      <c r="L965" s="15" t="str">
        <f t="array" ref="L965">_xlfn.XLOOKUP(M965,reference_province_to_city!$A$2:$A$11,reference_province_to_city!$B$2:$B$11)</f>
        <v>Palembang</v>
      </c>
      <c r="M965" s="15" t="s">
        <v>13</v>
      </c>
      <c r="N965" s="15">
        <v>30111.0</v>
      </c>
      <c r="O965" s="15">
        <f t="array" ref="O965">_xlfn.XLOOKUP(M965,reference_postal_code!$B$2:$B$11,reference_postal_code!$A$2:$A$11)</f>
        <v>30111</v>
      </c>
      <c r="P965" s="15" t="s">
        <v>77</v>
      </c>
      <c r="Q965" s="15" t="s">
        <v>2828</v>
      </c>
      <c r="R965" s="15" t="s">
        <v>110</v>
      </c>
      <c r="S965" s="15" t="s">
        <v>111</v>
      </c>
      <c r="T965" s="15" t="s">
        <v>2829</v>
      </c>
      <c r="U965" s="28">
        <v>3202200.0</v>
      </c>
      <c r="V965" s="15">
        <v>3.0</v>
      </c>
      <c r="W965" s="31">
        <v>0.2</v>
      </c>
      <c r="X965" s="28">
        <v>240165.0</v>
      </c>
    </row>
    <row r="966" ht="15.75" customHeight="1">
      <c r="A966" s="15">
        <v>3484.0</v>
      </c>
      <c r="B966" s="15" t="s">
        <v>2830</v>
      </c>
      <c r="C966" s="18">
        <v>41878.0</v>
      </c>
      <c r="D966" s="18">
        <v>41880.0</v>
      </c>
      <c r="E966" s="18">
        <f t="shared" si="1"/>
        <v>41880</v>
      </c>
      <c r="F966" s="15" t="s">
        <v>125</v>
      </c>
      <c r="G966" s="15" t="s">
        <v>2831</v>
      </c>
      <c r="H966" s="15" t="s">
        <v>2832</v>
      </c>
      <c r="I966" s="15" t="s">
        <v>128</v>
      </c>
      <c r="J966" s="15" t="s">
        <v>60</v>
      </c>
      <c r="K966" s="15" t="s">
        <v>17</v>
      </c>
      <c r="L966" s="15" t="str">
        <f t="array" ref="L966">_xlfn.XLOOKUP(M966,reference_province_to_city!$A$2:$A$11,reference_province_to_city!$B$2:$B$11)</f>
        <v>Semarang</v>
      </c>
      <c r="M966" s="15" t="s">
        <v>15</v>
      </c>
      <c r="N966" s="15">
        <v>50111.0</v>
      </c>
      <c r="O966" s="15">
        <f t="array" ref="O966">_xlfn.XLOOKUP(M966,reference_postal_code!$B$2:$B$11,reference_postal_code!$A$2:$A$11)</f>
        <v>50111</v>
      </c>
      <c r="P966" s="15" t="s">
        <v>77</v>
      </c>
      <c r="Q966" s="15" t="s">
        <v>2833</v>
      </c>
      <c r="R966" s="15" t="s">
        <v>106</v>
      </c>
      <c r="S966" s="15" t="s">
        <v>139</v>
      </c>
      <c r="T966" s="15" t="s">
        <v>2834</v>
      </c>
      <c r="U966" s="28">
        <v>436800.0</v>
      </c>
      <c r="V966" s="15">
        <v>4.0</v>
      </c>
      <c r="W966" s="31">
        <v>0.0</v>
      </c>
      <c r="X966" s="28">
        <v>187824.0</v>
      </c>
    </row>
    <row r="967" ht="15.75" customHeight="1">
      <c r="A967" s="15">
        <v>3483.0</v>
      </c>
      <c r="B967" s="15" t="s">
        <v>2830</v>
      </c>
      <c r="C967" s="18">
        <v>41878.0</v>
      </c>
      <c r="D967" s="18">
        <v>41880.0</v>
      </c>
      <c r="E967" s="18">
        <f t="shared" si="1"/>
        <v>41880</v>
      </c>
      <c r="F967" s="15" t="s">
        <v>125</v>
      </c>
      <c r="G967" s="15" t="s">
        <v>2831</v>
      </c>
      <c r="H967" s="15" t="s">
        <v>2832</v>
      </c>
      <c r="I967" s="15" t="s">
        <v>128</v>
      </c>
      <c r="J967" s="15" t="s">
        <v>60</v>
      </c>
      <c r="K967" s="15" t="s">
        <v>17</v>
      </c>
      <c r="L967" s="15" t="str">
        <f t="array" ref="L967">_xlfn.XLOOKUP(M967,reference_province_to_city!$A$2:$A$11,reference_province_to_city!$B$2:$B$11)</f>
        <v>Semarang</v>
      </c>
      <c r="M967" s="15" t="s">
        <v>15</v>
      </c>
      <c r="N967" s="15">
        <v>50111.0</v>
      </c>
      <c r="O967" s="15">
        <f t="array" ref="O967">_xlfn.XLOOKUP(M967,reference_postal_code!$B$2:$B$11,reference_postal_code!$A$2:$A$11)</f>
        <v>50111</v>
      </c>
      <c r="P967" s="15" t="s">
        <v>77</v>
      </c>
      <c r="Q967" s="15" t="s">
        <v>2835</v>
      </c>
      <c r="R967" s="15" t="s">
        <v>110</v>
      </c>
      <c r="S967" s="15" t="s">
        <v>111</v>
      </c>
      <c r="T967" s="15" t="s">
        <v>2836</v>
      </c>
      <c r="U967" s="28">
        <v>8699250.0</v>
      </c>
      <c r="V967" s="15">
        <v>5.0</v>
      </c>
      <c r="W967" s="31">
        <v>0.0</v>
      </c>
      <c r="X967" s="28">
        <v>2522782.0</v>
      </c>
    </row>
    <row r="968" ht="15.75" customHeight="1">
      <c r="A968" s="15">
        <v>3485.0</v>
      </c>
      <c r="B968" s="15" t="s">
        <v>2830</v>
      </c>
      <c r="C968" s="18">
        <v>41878.0</v>
      </c>
      <c r="D968" s="18">
        <v>41880.0</v>
      </c>
      <c r="E968" s="18">
        <f t="shared" si="1"/>
        <v>41880</v>
      </c>
      <c r="F968" s="15" t="s">
        <v>125</v>
      </c>
      <c r="G968" s="15" t="s">
        <v>2831</v>
      </c>
      <c r="H968" s="15" t="s">
        <v>2832</v>
      </c>
      <c r="I968" s="15" t="s">
        <v>128</v>
      </c>
      <c r="J968" s="15" t="s">
        <v>60</v>
      </c>
      <c r="K968" s="15" t="s">
        <v>17</v>
      </c>
      <c r="L968" s="15" t="str">
        <f t="array" ref="L968">_xlfn.XLOOKUP(M968,reference_province_to_city!$A$2:$A$11,reference_province_to_city!$B$2:$B$11)</f>
        <v>Semarang</v>
      </c>
      <c r="M968" s="15" t="s">
        <v>15</v>
      </c>
      <c r="N968" s="15">
        <v>50111.0</v>
      </c>
      <c r="O968" s="15">
        <f t="array" ref="O968">_xlfn.XLOOKUP(M968,reference_postal_code!$B$2:$B$11,reference_postal_code!$A$2:$A$11)</f>
        <v>50111</v>
      </c>
      <c r="P968" s="15" t="s">
        <v>77</v>
      </c>
      <c r="Q968" s="15" t="s">
        <v>2837</v>
      </c>
      <c r="R968" s="15" t="s">
        <v>106</v>
      </c>
      <c r="S968" s="15" t="s">
        <v>218</v>
      </c>
      <c r="T968" s="15" t="s">
        <v>2838</v>
      </c>
      <c r="U968" s="28">
        <v>1.80441E7</v>
      </c>
      <c r="V968" s="15">
        <v>3.0</v>
      </c>
      <c r="W968" s="31">
        <v>0.0</v>
      </c>
      <c r="X968" s="28">
        <v>4511025.0</v>
      </c>
    </row>
    <row r="969" ht="15.75" customHeight="1">
      <c r="A969" s="15">
        <v>1898.0</v>
      </c>
      <c r="B969" s="15" t="s">
        <v>2839</v>
      </c>
      <c r="C969" s="18">
        <v>41880.0</v>
      </c>
      <c r="D969" s="18">
        <v>41884.0</v>
      </c>
      <c r="E969" s="18">
        <f t="shared" si="1"/>
        <v>41884</v>
      </c>
      <c r="F969" s="15" t="s">
        <v>114</v>
      </c>
      <c r="G969" s="15" t="s">
        <v>2840</v>
      </c>
      <c r="H969" s="15" t="s">
        <v>2841</v>
      </c>
      <c r="I969" s="15" t="s">
        <v>59</v>
      </c>
      <c r="J969" s="15" t="s">
        <v>60</v>
      </c>
      <c r="K969" s="15" t="s">
        <v>22</v>
      </c>
      <c r="L969" s="15" t="str">
        <f t="array" ref="L969">_xlfn.XLOOKUP(M969,reference_province_to_city!$A$2:$A$11,reference_province_to_city!$B$2:$B$11)</f>
        <v>Surabaya</v>
      </c>
      <c r="M969" s="15" t="s">
        <v>20</v>
      </c>
      <c r="N969" s="15">
        <v>60231.0</v>
      </c>
      <c r="O969" s="15">
        <f t="array" ref="O969">_xlfn.XLOOKUP(M969,reference_postal_code!$B$2:$B$11,reference_postal_code!$A$2:$A$11)</f>
        <v>60231</v>
      </c>
      <c r="P969" s="15" t="s">
        <v>166</v>
      </c>
      <c r="Q969" s="15" t="s">
        <v>2842</v>
      </c>
      <c r="R969" s="15" t="s">
        <v>65</v>
      </c>
      <c r="S969" s="15" t="s">
        <v>173</v>
      </c>
      <c r="T969" s="15" t="s">
        <v>2843</v>
      </c>
      <c r="U969" s="28">
        <v>447120.0</v>
      </c>
      <c r="V969" s="15">
        <v>2.0</v>
      </c>
      <c r="W969" s="31">
        <v>0.2</v>
      </c>
      <c r="X969" s="28">
        <v>162081.0</v>
      </c>
    </row>
    <row r="970" ht="15.75" customHeight="1">
      <c r="A970" s="15">
        <v>1651.0</v>
      </c>
      <c r="B970" s="15" t="s">
        <v>2844</v>
      </c>
      <c r="C970" s="18">
        <v>41880.0</v>
      </c>
      <c r="D970" s="18">
        <v>41880.0</v>
      </c>
      <c r="E970" s="18">
        <f t="shared" si="1"/>
        <v>41880</v>
      </c>
      <c r="F970" s="15" t="s">
        <v>466</v>
      </c>
      <c r="G970" s="15" t="s">
        <v>2845</v>
      </c>
      <c r="H970" s="15" t="s">
        <v>2846</v>
      </c>
      <c r="I970" s="15" t="s">
        <v>128</v>
      </c>
      <c r="J970" s="15" t="s">
        <v>60</v>
      </c>
      <c r="K970" s="15" t="s">
        <v>14</v>
      </c>
      <c r="L970" s="15" t="str">
        <f t="array" ref="L970">_xlfn.XLOOKUP(M970,reference_province_to_city!$A$2:$A$11,reference_province_to_city!$B$2:$B$11)</f>
        <v>Bandung</v>
      </c>
      <c r="M970" s="15" t="s">
        <v>12</v>
      </c>
      <c r="N970" s="15">
        <v>40111.0</v>
      </c>
      <c r="O970" s="15">
        <f t="array" ref="O970">_xlfn.XLOOKUP(M970,reference_postal_code!$B$2:$B$11,reference_postal_code!$A$2:$A$11)</f>
        <v>40111</v>
      </c>
      <c r="P970" s="15" t="s">
        <v>117</v>
      </c>
      <c r="Q970" s="15" t="s">
        <v>2847</v>
      </c>
      <c r="R970" s="15" t="s">
        <v>65</v>
      </c>
      <c r="S970" s="15" t="s">
        <v>66</v>
      </c>
      <c r="T970" s="15" t="s">
        <v>2848</v>
      </c>
      <c r="U970" s="28">
        <v>1648800.0</v>
      </c>
      <c r="V970" s="15">
        <v>2.0</v>
      </c>
      <c r="W970" s="31">
        <v>0.0</v>
      </c>
      <c r="X970" s="28">
        <v>807912.0</v>
      </c>
    </row>
    <row r="971" ht="15.75" customHeight="1">
      <c r="A971" s="15">
        <v>1652.0</v>
      </c>
      <c r="B971" s="15" t="s">
        <v>2844</v>
      </c>
      <c r="C971" s="18">
        <v>41880.0</v>
      </c>
      <c r="D971" s="18">
        <v>41880.0</v>
      </c>
      <c r="E971" s="18">
        <f t="shared" si="1"/>
        <v>41880</v>
      </c>
      <c r="F971" s="15" t="s">
        <v>466</v>
      </c>
      <c r="G971" s="15" t="s">
        <v>2845</v>
      </c>
      <c r="H971" s="15" t="s">
        <v>2846</v>
      </c>
      <c r="I971" s="15" t="s">
        <v>128</v>
      </c>
      <c r="J971" s="15" t="s">
        <v>60</v>
      </c>
      <c r="L971" s="15" t="str">
        <f t="array" ref="L971">_xlfn.XLOOKUP(M971,reference_province_to_city!$A$2:$A$11,reference_province_to_city!$B$2:$B$11)</f>
        <v>Bandung</v>
      </c>
      <c r="M971" s="15" t="s">
        <v>12</v>
      </c>
      <c r="N971" s="15">
        <v>40111.0</v>
      </c>
      <c r="O971" s="15">
        <f t="array" ref="O971">_xlfn.XLOOKUP(M971,reference_postal_code!$B$2:$B$11,reference_postal_code!$A$2:$A$11)</f>
        <v>40111</v>
      </c>
      <c r="P971" s="15" t="s">
        <v>117</v>
      </c>
      <c r="Q971" s="15" t="s">
        <v>2849</v>
      </c>
      <c r="R971" s="15" t="s">
        <v>65</v>
      </c>
      <c r="S971" s="15" t="s">
        <v>66</v>
      </c>
      <c r="T971" s="15" t="s">
        <v>2850</v>
      </c>
      <c r="U971" s="28">
        <v>200400.0</v>
      </c>
      <c r="V971" s="15">
        <v>2.0</v>
      </c>
      <c r="W971" s="31">
        <v>0.0</v>
      </c>
      <c r="X971" s="28">
        <v>96192.0</v>
      </c>
    </row>
    <row r="972" ht="15.75" customHeight="1">
      <c r="A972" s="15">
        <v>1899.0</v>
      </c>
      <c r="B972" s="15" t="s">
        <v>2839</v>
      </c>
      <c r="C972" s="18">
        <v>41880.0</v>
      </c>
      <c r="D972" s="18"/>
      <c r="E972" s="18">
        <f t="shared" si="1"/>
        <v>41883</v>
      </c>
      <c r="F972" s="15" t="s">
        <v>114</v>
      </c>
      <c r="G972" s="15" t="s">
        <v>2840</v>
      </c>
      <c r="H972" s="15" t="s">
        <v>2841</v>
      </c>
      <c r="I972" s="15" t="s">
        <v>59</v>
      </c>
      <c r="J972" s="15" t="s">
        <v>60</v>
      </c>
      <c r="K972" s="15" t="s">
        <v>22</v>
      </c>
      <c r="L972" s="15" t="str">
        <f t="array" ref="L972">_xlfn.XLOOKUP(M972,reference_province_to_city!$A$2:$A$11,reference_province_to_city!$B$2:$B$11)</f>
        <v>Surabaya</v>
      </c>
      <c r="M972" s="15" t="s">
        <v>20</v>
      </c>
      <c r="N972" s="15">
        <v>60231.0</v>
      </c>
      <c r="O972" s="15">
        <f t="array" ref="O972">_xlfn.XLOOKUP(M972,reference_postal_code!$B$2:$B$11,reference_postal_code!$A$2:$A$11)</f>
        <v>60231</v>
      </c>
      <c r="P972" s="15" t="s">
        <v>166</v>
      </c>
      <c r="Q972" s="15" t="s">
        <v>979</v>
      </c>
      <c r="R972" s="15" t="s">
        <v>65</v>
      </c>
      <c r="S972" s="15" t="s">
        <v>83</v>
      </c>
      <c r="T972" s="15" t="s">
        <v>980</v>
      </c>
      <c r="U972" s="28">
        <v>7577640.0</v>
      </c>
      <c r="V972" s="15">
        <v>4.0</v>
      </c>
      <c r="W972" s="31">
        <v>0.7</v>
      </c>
      <c r="X972" s="28">
        <v>-5051760.0</v>
      </c>
    </row>
    <row r="973" ht="15.75" customHeight="1">
      <c r="A973" s="15">
        <v>1900.0</v>
      </c>
      <c r="B973" s="15" t="s">
        <v>2839</v>
      </c>
      <c r="C973" s="18">
        <v>41880.0</v>
      </c>
      <c r="D973" s="18">
        <v>41884.0</v>
      </c>
      <c r="E973" s="18">
        <f t="shared" si="1"/>
        <v>41884</v>
      </c>
      <c r="F973" s="15" t="s">
        <v>114</v>
      </c>
      <c r="G973" s="15" t="s">
        <v>2840</v>
      </c>
      <c r="H973" s="15" t="s">
        <v>2841</v>
      </c>
      <c r="I973" s="15" t="s">
        <v>59</v>
      </c>
      <c r="J973" s="15" t="s">
        <v>60</v>
      </c>
      <c r="K973" s="15" t="s">
        <v>22</v>
      </c>
      <c r="L973" s="15" t="str">
        <f t="array" ref="L973">_xlfn.XLOOKUP(M973,reference_province_to_city!$A$2:$A$11,reference_province_to_city!$B$2:$B$11)</f>
        <v>Surabaya</v>
      </c>
      <c r="M973" s="15" t="s">
        <v>20</v>
      </c>
      <c r="N973" s="15">
        <v>60231.0</v>
      </c>
      <c r="O973" s="15">
        <f t="array" ref="O973">_xlfn.XLOOKUP(M973,reference_postal_code!$B$2:$B$11,reference_postal_code!$A$2:$A$11)</f>
        <v>60231</v>
      </c>
      <c r="P973" s="15" t="s">
        <v>166</v>
      </c>
      <c r="Q973" s="15" t="s">
        <v>2851</v>
      </c>
      <c r="R973" s="15" t="s">
        <v>106</v>
      </c>
      <c r="S973" s="15" t="s">
        <v>218</v>
      </c>
      <c r="T973" s="15" t="s">
        <v>2852</v>
      </c>
      <c r="U973" s="28">
        <v>2610878.0</v>
      </c>
      <c r="V973" s="15">
        <v>3.0</v>
      </c>
      <c r="W973" s="31">
        <v>0.45</v>
      </c>
      <c r="X973" s="28">
        <v>-1661468.0</v>
      </c>
    </row>
    <row r="974" ht="15.75" customHeight="1">
      <c r="A974" s="15">
        <v>8462.0</v>
      </c>
      <c r="B974" s="15" t="s">
        <v>2853</v>
      </c>
      <c r="C974" s="18">
        <v>41881.0</v>
      </c>
      <c r="D974" s="18">
        <v>41886.0</v>
      </c>
      <c r="E974" s="18">
        <f t="shared" si="1"/>
        <v>41886</v>
      </c>
      <c r="F974" s="15" t="s">
        <v>55</v>
      </c>
      <c r="G974" s="15" t="s">
        <v>2854</v>
      </c>
      <c r="H974" s="15" t="s">
        <v>2855</v>
      </c>
      <c r="I974" s="15" t="s">
        <v>59</v>
      </c>
      <c r="J974" s="15" t="s">
        <v>60</v>
      </c>
      <c r="K974" s="15" t="s">
        <v>26</v>
      </c>
      <c r="L974" s="15" t="str">
        <f t="array" ref="L974">_xlfn.XLOOKUP(M974,reference_province_to_city!$A$2:$A$11,reference_province_to_city!$B$2:$B$11)</f>
        <v>Denpasar</v>
      </c>
      <c r="M974" s="15" t="s">
        <v>24</v>
      </c>
      <c r="N974" s="15">
        <v>80231.0</v>
      </c>
      <c r="O974" s="15">
        <f t="array" ref="O974">_xlfn.XLOOKUP(M974,reference_postal_code!$B$2:$B$11,reference_postal_code!$A$2:$A$11)</f>
        <v>80231</v>
      </c>
      <c r="P974" s="15" t="s">
        <v>63</v>
      </c>
      <c r="Q974" s="15" t="s">
        <v>2154</v>
      </c>
      <c r="R974" s="15" t="s">
        <v>65</v>
      </c>
      <c r="S974" s="15" t="s">
        <v>87</v>
      </c>
      <c r="T974" s="15" t="s">
        <v>2155</v>
      </c>
      <c r="U974" s="28">
        <v>1439100.0</v>
      </c>
      <c r="V974" s="15">
        <v>3.0</v>
      </c>
      <c r="W974" s="31">
        <v>0.0</v>
      </c>
      <c r="X974" s="28">
        <v>143910.0</v>
      </c>
    </row>
    <row r="975" ht="15.75" customHeight="1">
      <c r="A975" s="15">
        <v>8461.0</v>
      </c>
      <c r="B975" s="15" t="s">
        <v>2853</v>
      </c>
      <c r="C975" s="18">
        <v>41881.0</v>
      </c>
      <c r="D975" s="18">
        <v>41886.0</v>
      </c>
      <c r="E975" s="18">
        <f t="shared" si="1"/>
        <v>41886</v>
      </c>
      <c r="F975" s="15" t="s">
        <v>55</v>
      </c>
      <c r="G975" s="15" t="s">
        <v>2854</v>
      </c>
      <c r="H975" s="15" t="s">
        <v>2855</v>
      </c>
      <c r="I975" s="15" t="s">
        <v>59</v>
      </c>
      <c r="J975" s="15" t="s">
        <v>60</v>
      </c>
      <c r="K975" s="15" t="s">
        <v>26</v>
      </c>
      <c r="L975" s="15" t="str">
        <f t="array" ref="L975">_xlfn.XLOOKUP(M975,reference_province_to_city!$A$2:$A$11,reference_province_to_city!$B$2:$B$11)</f>
        <v>Denpasar</v>
      </c>
      <c r="M975" s="15" t="s">
        <v>24</v>
      </c>
      <c r="N975" s="15">
        <v>80231.0</v>
      </c>
      <c r="O975" s="15">
        <f t="array" ref="O975">_xlfn.XLOOKUP(M975,reference_postal_code!$B$2:$B$11,reference_postal_code!$A$2:$A$11)</f>
        <v>80231</v>
      </c>
      <c r="P975" s="15" t="s">
        <v>63</v>
      </c>
      <c r="Q975" s="15" t="s">
        <v>2856</v>
      </c>
      <c r="R975" s="15" t="s">
        <v>65</v>
      </c>
      <c r="S975" s="15" t="s">
        <v>83</v>
      </c>
      <c r="T975" s="15" t="s">
        <v>2857</v>
      </c>
      <c r="U975" s="28">
        <v>379500.0</v>
      </c>
      <c r="V975" s="15">
        <v>5.0</v>
      </c>
      <c r="W975" s="31">
        <v>0.0</v>
      </c>
      <c r="X975" s="28">
        <v>178365.0</v>
      </c>
    </row>
    <row r="976" ht="15.75" customHeight="1">
      <c r="A976" s="15">
        <v>3478.0</v>
      </c>
      <c r="B976" s="15" t="s">
        <v>2858</v>
      </c>
      <c r="C976" s="18">
        <v>41882.0</v>
      </c>
      <c r="D976" s="18">
        <v>41887.0</v>
      </c>
      <c r="E976" s="18">
        <f t="shared" si="1"/>
        <v>41887</v>
      </c>
      <c r="F976" s="15" t="s">
        <v>55</v>
      </c>
      <c r="G976" s="15" t="s">
        <v>2859</v>
      </c>
      <c r="H976" s="15" t="s">
        <v>2860</v>
      </c>
      <c r="I976" s="15" t="s">
        <v>59</v>
      </c>
      <c r="J976" s="15" t="s">
        <v>60</v>
      </c>
      <c r="K976" s="15" t="s">
        <v>14</v>
      </c>
      <c r="L976" s="15" t="str">
        <f t="array" ref="L976">_xlfn.XLOOKUP(M976,reference_province_to_city!$A$2:$A$11,reference_province_to_city!$B$2:$B$11)</f>
        <v>Bandung</v>
      </c>
      <c r="M976" s="15" t="s">
        <v>12</v>
      </c>
      <c r="N976" s="15">
        <v>40111.0</v>
      </c>
      <c r="O976" s="15">
        <f t="array" ref="O976">_xlfn.XLOOKUP(M976,reference_postal_code!$B$2:$B$11,reference_postal_code!$A$2:$A$11)</f>
        <v>40111</v>
      </c>
      <c r="P976" s="15" t="s">
        <v>117</v>
      </c>
      <c r="Q976" s="15" t="s">
        <v>2861</v>
      </c>
      <c r="R976" s="15" t="s">
        <v>110</v>
      </c>
      <c r="S976" s="15" t="s">
        <v>149</v>
      </c>
      <c r="T976" s="15" t="s">
        <v>2862</v>
      </c>
      <c r="U976" s="28">
        <v>1387800.0</v>
      </c>
      <c r="V976" s="15">
        <v>9.0</v>
      </c>
      <c r="W976" s="31">
        <v>0.0</v>
      </c>
      <c r="X976" s="28">
        <v>277560.0</v>
      </c>
    </row>
    <row r="977" ht="15.75" customHeight="1">
      <c r="A977" s="15">
        <v>8242.0</v>
      </c>
      <c r="B977" s="15" t="s">
        <v>2863</v>
      </c>
      <c r="C977" s="18">
        <v>41883.0</v>
      </c>
      <c r="D977" s="18">
        <v>41887.0</v>
      </c>
      <c r="E977" s="18">
        <f t="shared" si="1"/>
        <v>41887</v>
      </c>
      <c r="F977" s="15" t="s">
        <v>55</v>
      </c>
      <c r="G977" s="15" t="s">
        <v>2703</v>
      </c>
      <c r="H977" s="15" t="s">
        <v>2704</v>
      </c>
      <c r="I977" s="15" t="s">
        <v>59</v>
      </c>
      <c r="J977" s="15" t="s">
        <v>60</v>
      </c>
      <c r="K977" s="15" t="s">
        <v>28</v>
      </c>
      <c r="L977" s="15" t="str">
        <f t="array" ref="L977">_xlfn.XLOOKUP(M977,reference_province_to_city!$A$2:$A$11,reference_province_to_city!$B$2:$B$11)</f>
        <v>Medan</v>
      </c>
      <c r="M977" s="15" t="s">
        <v>11</v>
      </c>
      <c r="N977" s="15">
        <v>20111.0</v>
      </c>
      <c r="O977" s="15">
        <f t="array" ref="O977">_xlfn.XLOOKUP(M977,reference_postal_code!$B$2:$B$11,reference_postal_code!$A$2:$A$11)</f>
        <v>20111</v>
      </c>
      <c r="P977" s="15" t="s">
        <v>77</v>
      </c>
      <c r="Q977" s="15" t="s">
        <v>2864</v>
      </c>
      <c r="R977" s="15" t="s">
        <v>65</v>
      </c>
      <c r="S977" s="15" t="s">
        <v>83</v>
      </c>
      <c r="T977" s="15" t="s">
        <v>2865</v>
      </c>
      <c r="U977" s="28">
        <v>356160.0</v>
      </c>
      <c r="V977" s="15">
        <v>2.0</v>
      </c>
      <c r="W977" s="31">
        <v>0.2</v>
      </c>
      <c r="X977" s="28">
        <v>124656.0</v>
      </c>
    </row>
    <row r="978" ht="15.75" customHeight="1">
      <c r="A978" s="15">
        <v>8243.0</v>
      </c>
      <c r="B978" s="15" t="s">
        <v>2863</v>
      </c>
      <c r="C978" s="18">
        <v>41883.0</v>
      </c>
      <c r="D978" s="18">
        <v>41887.0</v>
      </c>
      <c r="E978" s="18">
        <f t="shared" si="1"/>
        <v>41887</v>
      </c>
      <c r="F978" s="15" t="s">
        <v>55</v>
      </c>
      <c r="G978" s="15" t="s">
        <v>2703</v>
      </c>
      <c r="H978" s="15" t="s">
        <v>2704</v>
      </c>
      <c r="I978" s="15" t="s">
        <v>59</v>
      </c>
      <c r="J978" s="15" t="s">
        <v>60</v>
      </c>
      <c r="L978" s="15" t="str">
        <f t="array" ref="L978">_xlfn.XLOOKUP(M978,reference_province_to_city!$A$2:$A$11,reference_province_to_city!$B$2:$B$11)</f>
        <v>Medan</v>
      </c>
      <c r="M978" s="15" t="s">
        <v>11</v>
      </c>
      <c r="N978" s="15">
        <v>20111.0</v>
      </c>
      <c r="O978" s="15">
        <f t="array" ref="O978">_xlfn.XLOOKUP(M978,reference_postal_code!$B$2:$B$11,reference_postal_code!$A$2:$A$11)</f>
        <v>20111</v>
      </c>
      <c r="P978" s="15" t="s">
        <v>77</v>
      </c>
      <c r="Q978" s="15" t="s">
        <v>2455</v>
      </c>
      <c r="R978" s="15" t="s">
        <v>110</v>
      </c>
      <c r="S978" s="15" t="s">
        <v>149</v>
      </c>
      <c r="T978" s="15" t="s">
        <v>2456</v>
      </c>
      <c r="U978" s="28">
        <v>5355000.0</v>
      </c>
      <c r="V978" s="15">
        <v>3.0</v>
      </c>
      <c r="W978" s="31">
        <v>0.0</v>
      </c>
      <c r="X978" s="28">
        <v>856800.0</v>
      </c>
    </row>
    <row r="979" ht="15.75" customHeight="1">
      <c r="A979" s="15">
        <v>3194.0</v>
      </c>
      <c r="B979" s="15" t="s">
        <v>2866</v>
      </c>
      <c r="C979" s="18">
        <v>41883.0</v>
      </c>
      <c r="D979" s="18">
        <v>41886.0</v>
      </c>
      <c r="E979" s="18">
        <f t="shared" si="1"/>
        <v>41886</v>
      </c>
      <c r="F979" s="15" t="s">
        <v>125</v>
      </c>
      <c r="G979" s="15" t="s">
        <v>2294</v>
      </c>
      <c r="H979" s="15" t="s">
        <v>2295</v>
      </c>
      <c r="I979" s="15" t="s">
        <v>59</v>
      </c>
      <c r="J979" s="15" t="s">
        <v>60</v>
      </c>
      <c r="K979" s="15" t="s">
        <v>14</v>
      </c>
      <c r="L979" s="15" t="str">
        <f t="array" ref="L979">_xlfn.XLOOKUP(M979,reference_province_to_city!$A$2:$A$11,reference_province_to_city!$B$2:$B$11)</f>
        <v>Bandung</v>
      </c>
      <c r="M979" s="15" t="s">
        <v>12</v>
      </c>
      <c r="N979" s="15">
        <v>40111.0</v>
      </c>
      <c r="O979" s="15">
        <f t="array" ref="O979">_xlfn.XLOOKUP(M979,reference_postal_code!$B$2:$B$11,reference_postal_code!$A$2:$A$11)</f>
        <v>40111</v>
      </c>
      <c r="P979" s="15" t="s">
        <v>117</v>
      </c>
      <c r="Q979" s="15" t="s">
        <v>2867</v>
      </c>
      <c r="R979" s="15" t="s">
        <v>65</v>
      </c>
      <c r="S979" s="15" t="s">
        <v>83</v>
      </c>
      <c r="T979" s="15" t="s">
        <v>2868</v>
      </c>
      <c r="U979" s="28">
        <v>54720.0</v>
      </c>
      <c r="V979" s="15">
        <v>3.0</v>
      </c>
      <c r="W979" s="31">
        <v>0.8</v>
      </c>
      <c r="X979" s="28">
        <v>-90288.0</v>
      </c>
    </row>
    <row r="980" ht="15.75" customHeight="1">
      <c r="A980" s="15">
        <v>3195.0</v>
      </c>
      <c r="B980" s="15" t="s">
        <v>2866</v>
      </c>
      <c r="C980" s="18">
        <v>41883.0</v>
      </c>
      <c r="D980" s="18">
        <v>41886.0</v>
      </c>
      <c r="E980" s="18">
        <f t="shared" si="1"/>
        <v>41886</v>
      </c>
      <c r="F980" s="15" t="s">
        <v>125</v>
      </c>
      <c r="G980" s="15" t="s">
        <v>2294</v>
      </c>
      <c r="H980" s="15" t="s">
        <v>2295</v>
      </c>
      <c r="I980" s="15" t="s">
        <v>59</v>
      </c>
      <c r="J980" s="15" t="s">
        <v>60</v>
      </c>
      <c r="K980" s="15" t="s">
        <v>14</v>
      </c>
      <c r="L980" s="15" t="str">
        <f t="array" ref="L980">_xlfn.XLOOKUP(M980,reference_province_to_city!$A$2:$A$11,reference_province_to_city!$B$2:$B$11)</f>
        <v>Bandung</v>
      </c>
      <c r="M980" s="15" t="s">
        <v>12</v>
      </c>
      <c r="N980" s="15">
        <v>40111.0</v>
      </c>
      <c r="O980" s="15">
        <f t="array" ref="O980">_xlfn.XLOOKUP(M980,reference_postal_code!$B$2:$B$11,reference_postal_code!$A$2:$A$11)</f>
        <v>40111</v>
      </c>
      <c r="P980" s="15" t="s">
        <v>117</v>
      </c>
      <c r="Q980" s="15" t="s">
        <v>2869</v>
      </c>
      <c r="R980" s="15" t="s">
        <v>65</v>
      </c>
      <c r="S980" s="15" t="s">
        <v>66</v>
      </c>
      <c r="T980" s="15" t="s">
        <v>2870</v>
      </c>
      <c r="U980" s="28">
        <v>466560.0</v>
      </c>
      <c r="V980" s="15">
        <v>6.0</v>
      </c>
      <c r="W980" s="31">
        <v>0.2</v>
      </c>
      <c r="X980" s="28">
        <v>163296.0</v>
      </c>
    </row>
    <row r="981" ht="15.75" customHeight="1">
      <c r="A981" s="15">
        <v>1162.0</v>
      </c>
      <c r="B981" s="15" t="s">
        <v>2871</v>
      </c>
      <c r="C981" s="18">
        <v>41883.0</v>
      </c>
      <c r="D981" s="18">
        <v>41887.0</v>
      </c>
      <c r="E981" s="18">
        <f t="shared" si="1"/>
        <v>41887</v>
      </c>
      <c r="F981" s="15" t="s">
        <v>114</v>
      </c>
      <c r="G981" s="15" t="s">
        <v>2872</v>
      </c>
      <c r="H981" s="15" t="s">
        <v>2873</v>
      </c>
      <c r="I981" s="15" t="s">
        <v>59</v>
      </c>
      <c r="J981" s="15" t="s">
        <v>60</v>
      </c>
      <c r="K981" s="15" t="s">
        <v>31</v>
      </c>
      <c r="L981" s="15" t="str">
        <f t="array" ref="L981">_xlfn.XLOOKUP(M981,reference_province_to_city!$A$2:$A$11,reference_province_to_city!$B$2:$B$11)</f>
        <v>Balikpapan</v>
      </c>
      <c r="M981" s="15" t="s">
        <v>21</v>
      </c>
      <c r="N981" s="15">
        <v>76114.0</v>
      </c>
      <c r="O981" s="15">
        <f t="array" ref="O981">_xlfn.XLOOKUP(M981,reference_postal_code!$B$2:$B$11,reference_postal_code!$A$2:$A$11)</f>
        <v>76114</v>
      </c>
      <c r="P981" s="15" t="s">
        <v>166</v>
      </c>
      <c r="Q981" s="15" t="s">
        <v>2874</v>
      </c>
      <c r="R981" s="15" t="s">
        <v>65</v>
      </c>
      <c r="S981" s="15" t="s">
        <v>93</v>
      </c>
      <c r="T981" s="15" t="s">
        <v>2875</v>
      </c>
      <c r="U981" s="28">
        <v>809100.0</v>
      </c>
      <c r="V981" s="15">
        <v>3.0</v>
      </c>
      <c r="W981" s="31">
        <v>0.0</v>
      </c>
      <c r="X981" s="28">
        <v>234639.0</v>
      </c>
    </row>
    <row r="982" ht="15.75" customHeight="1">
      <c r="A982" s="15">
        <v>9140.0</v>
      </c>
      <c r="B982" s="15" t="s">
        <v>2876</v>
      </c>
      <c r="C982" s="18">
        <v>41884.0</v>
      </c>
      <c r="D982" s="18">
        <v>41890.0</v>
      </c>
      <c r="E982" s="18">
        <f t="shared" si="1"/>
        <v>41890</v>
      </c>
      <c r="F982" s="15" t="s">
        <v>55</v>
      </c>
      <c r="G982" s="15" t="s">
        <v>1846</v>
      </c>
      <c r="H982" s="15" t="s">
        <v>1847</v>
      </c>
      <c r="I982" s="15" t="s">
        <v>59</v>
      </c>
      <c r="J982" s="15" t="s">
        <v>60</v>
      </c>
      <c r="K982" s="15" t="s">
        <v>31</v>
      </c>
      <c r="L982" s="15" t="str">
        <f t="array" ref="L982">_xlfn.XLOOKUP(M982,reference_province_to_city!$A$2:$A$11,reference_province_to_city!$B$2:$B$11)</f>
        <v>Balikpapan</v>
      </c>
      <c r="M982" s="15" t="s">
        <v>21</v>
      </c>
      <c r="N982" s="15">
        <v>76114.0</v>
      </c>
      <c r="O982" s="15">
        <f t="array" ref="O982">_xlfn.XLOOKUP(M982,reference_postal_code!$B$2:$B$11,reference_postal_code!$A$2:$A$11)</f>
        <v>76114</v>
      </c>
      <c r="P982" s="15" t="s">
        <v>166</v>
      </c>
      <c r="Q982" s="15" t="s">
        <v>2692</v>
      </c>
      <c r="R982" s="15" t="s">
        <v>110</v>
      </c>
      <c r="S982" s="15" t="s">
        <v>149</v>
      </c>
      <c r="T982" s="15" t="s">
        <v>2693</v>
      </c>
      <c r="U982" s="28">
        <v>7139160.0</v>
      </c>
      <c r="V982" s="15">
        <v>7.0</v>
      </c>
      <c r="W982" s="31">
        <v>0.2</v>
      </c>
      <c r="X982" s="28">
        <v>1427832.0</v>
      </c>
    </row>
    <row r="983" ht="15.75" customHeight="1">
      <c r="A983" s="15">
        <v>7289.0</v>
      </c>
      <c r="B983" s="15" t="s">
        <v>2877</v>
      </c>
      <c r="C983" s="18">
        <v>41884.0</v>
      </c>
      <c r="D983" s="18"/>
      <c r="E983" s="18">
        <f t="shared" si="1"/>
        <v>41887</v>
      </c>
      <c r="F983" s="15" t="s">
        <v>55</v>
      </c>
      <c r="G983" s="15" t="s">
        <v>2605</v>
      </c>
      <c r="H983" s="15" t="s">
        <v>2606</v>
      </c>
      <c r="I983" s="15" t="s">
        <v>128</v>
      </c>
      <c r="J983" s="15" t="s">
        <v>60</v>
      </c>
      <c r="K983" s="15" t="s">
        <v>22</v>
      </c>
      <c r="L983" s="15" t="str">
        <f t="array" ref="L983">_xlfn.XLOOKUP(M983,reference_province_to_city!$A$2:$A$11,reference_province_to_city!$B$2:$B$11)</f>
        <v>Surabaya</v>
      </c>
      <c r="M983" s="15" t="s">
        <v>20</v>
      </c>
      <c r="N983" s="15">
        <v>60231.0</v>
      </c>
      <c r="O983" s="15">
        <f t="array" ref="O983">_xlfn.XLOOKUP(M983,reference_postal_code!$B$2:$B$11,reference_postal_code!$A$2:$A$11)</f>
        <v>60231</v>
      </c>
      <c r="P983" s="15" t="s">
        <v>166</v>
      </c>
      <c r="Q983" s="15" t="s">
        <v>2878</v>
      </c>
      <c r="R983" s="15" t="s">
        <v>110</v>
      </c>
      <c r="S983" s="15" t="s">
        <v>668</v>
      </c>
      <c r="T983" s="15" t="s">
        <v>2879</v>
      </c>
      <c r="U983" s="28">
        <v>8395650.0</v>
      </c>
      <c r="V983" s="15">
        <v>3.0</v>
      </c>
      <c r="W983" s="31">
        <v>0.4</v>
      </c>
      <c r="X983" s="28">
        <v>-1819057.0</v>
      </c>
    </row>
    <row r="984" ht="15.75" customHeight="1">
      <c r="A984" s="15">
        <v>5029.0</v>
      </c>
      <c r="B984" s="15" t="s">
        <v>2880</v>
      </c>
      <c r="C984" s="18">
        <v>41884.0</v>
      </c>
      <c r="D984" s="18">
        <v>41889.0</v>
      </c>
      <c r="E984" s="18">
        <f t="shared" si="1"/>
        <v>41889</v>
      </c>
      <c r="F984" s="15" t="s">
        <v>114</v>
      </c>
      <c r="G984" s="15" t="s">
        <v>899</v>
      </c>
      <c r="H984" s="15" t="s">
        <v>900</v>
      </c>
      <c r="I984" s="15" t="s">
        <v>59</v>
      </c>
      <c r="J984" s="15" t="s">
        <v>60</v>
      </c>
      <c r="K984" s="15" t="s">
        <v>10</v>
      </c>
      <c r="L984" s="15" t="str">
        <f t="array" ref="L984">_xlfn.XLOOKUP(M984,reference_province_to_city!$A$2:$A$11,reference_province_to_city!$B$2:$B$11)</f>
        <v>Jakarta</v>
      </c>
      <c r="M984" s="15" t="s">
        <v>7</v>
      </c>
      <c r="N984" s="15">
        <v>10110.0</v>
      </c>
      <c r="O984" s="15">
        <f t="array" ref="O984">_xlfn.XLOOKUP(M984,reference_postal_code!$B$2:$B$11,reference_postal_code!$A$2:$A$11)</f>
        <v>10110</v>
      </c>
      <c r="P984" s="15" t="s">
        <v>117</v>
      </c>
      <c r="Q984" s="15" t="s">
        <v>1706</v>
      </c>
      <c r="R984" s="15" t="s">
        <v>110</v>
      </c>
      <c r="S984" s="15" t="s">
        <v>149</v>
      </c>
      <c r="T984" s="15" t="s">
        <v>1707</v>
      </c>
      <c r="U984" s="28">
        <v>3599640.0</v>
      </c>
      <c r="V984" s="15">
        <v>3.0</v>
      </c>
      <c r="W984" s="31">
        <v>0.2</v>
      </c>
      <c r="X984" s="28">
        <v>809919.0</v>
      </c>
    </row>
    <row r="985" ht="15.75" customHeight="1">
      <c r="A985" s="15">
        <v>4404.0</v>
      </c>
      <c r="B985" s="15" t="s">
        <v>2881</v>
      </c>
      <c r="C985" s="18">
        <v>41884.0</v>
      </c>
      <c r="D985" s="18">
        <v>41886.0</v>
      </c>
      <c r="E985" s="18">
        <f t="shared" si="1"/>
        <v>41886</v>
      </c>
      <c r="F985" s="15" t="s">
        <v>125</v>
      </c>
      <c r="G985" s="15" t="s">
        <v>585</v>
      </c>
      <c r="H985" s="15" t="s">
        <v>586</v>
      </c>
      <c r="I985" s="15" t="s">
        <v>59</v>
      </c>
      <c r="J985" s="15" t="s">
        <v>60</v>
      </c>
      <c r="K985" s="15" t="s">
        <v>22</v>
      </c>
      <c r="L985" s="15" t="str">
        <f t="array" ref="L985">_xlfn.XLOOKUP(M985,reference_province_to_city!$A$2:$A$11,reference_province_to_city!$B$2:$B$11)</f>
        <v>Surabaya</v>
      </c>
      <c r="M985" s="15" t="s">
        <v>20</v>
      </c>
      <c r="N985" s="15">
        <v>60231.0</v>
      </c>
      <c r="O985" s="15">
        <f t="array" ref="O985">_xlfn.XLOOKUP(M985,reference_postal_code!$B$2:$B$11,reference_postal_code!$A$2:$A$11)</f>
        <v>60231</v>
      </c>
      <c r="P985" s="15" t="s">
        <v>166</v>
      </c>
      <c r="Q985" s="15" t="s">
        <v>2882</v>
      </c>
      <c r="R985" s="15" t="s">
        <v>65</v>
      </c>
      <c r="S985" s="15" t="s">
        <v>93</v>
      </c>
      <c r="T985" s="15" t="s">
        <v>2883</v>
      </c>
      <c r="U985" s="28">
        <v>318600.0</v>
      </c>
      <c r="V985" s="15">
        <v>3.0</v>
      </c>
      <c r="W985" s="31">
        <v>0.0</v>
      </c>
      <c r="X985" s="28">
        <v>121068.0</v>
      </c>
    </row>
    <row r="986" ht="15.75" customHeight="1">
      <c r="A986" s="15">
        <v>4930.0</v>
      </c>
      <c r="B986" s="15" t="s">
        <v>2884</v>
      </c>
      <c r="C986" s="18">
        <v>41884.0</v>
      </c>
      <c r="D986" s="18">
        <v>41885.0</v>
      </c>
      <c r="E986" s="18">
        <f t="shared" si="1"/>
        <v>41885</v>
      </c>
      <c r="F986" s="15" t="s">
        <v>125</v>
      </c>
      <c r="G986" s="15" t="s">
        <v>2885</v>
      </c>
      <c r="H986" s="15" t="s">
        <v>2886</v>
      </c>
      <c r="I986" s="15" t="s">
        <v>59</v>
      </c>
      <c r="J986" s="15" t="s">
        <v>60</v>
      </c>
      <c r="K986" s="15" t="s">
        <v>33</v>
      </c>
      <c r="L986" s="15" t="str">
        <f t="array" ref="L986">_xlfn.XLOOKUP(M986,reference_province_to_city!$A$2:$A$11,reference_province_to_city!$B$2:$B$11)</f>
        <v>Makassar</v>
      </c>
      <c r="M986" s="15" t="s">
        <v>25</v>
      </c>
      <c r="N986" s="15">
        <v>90111.0</v>
      </c>
      <c r="O986" s="15">
        <f t="array" ref="O986">_xlfn.XLOOKUP(M986,reference_postal_code!$B$2:$B$11,reference_postal_code!$A$2:$A$11)</f>
        <v>90111</v>
      </c>
      <c r="P986" s="15" t="s">
        <v>63</v>
      </c>
      <c r="Q986" s="15" t="s">
        <v>2393</v>
      </c>
      <c r="R986" s="15" t="s">
        <v>65</v>
      </c>
      <c r="S986" s="15" t="s">
        <v>93</v>
      </c>
      <c r="T986" s="15" t="s">
        <v>2394</v>
      </c>
      <c r="U986" s="28">
        <v>866250.0</v>
      </c>
      <c r="V986" s="15">
        <v>5.0</v>
      </c>
      <c r="W986" s="31">
        <v>0.0</v>
      </c>
      <c r="X986" s="28">
        <v>242550.0</v>
      </c>
    </row>
    <row r="987" ht="15.75" customHeight="1">
      <c r="A987" s="15">
        <v>2925.0</v>
      </c>
      <c r="B987" s="15" t="s">
        <v>2887</v>
      </c>
      <c r="C987" s="18">
        <v>41884.0</v>
      </c>
      <c r="D987" s="18">
        <v>41887.0</v>
      </c>
      <c r="E987" s="18">
        <f t="shared" si="1"/>
        <v>41887</v>
      </c>
      <c r="F987" s="15" t="s">
        <v>125</v>
      </c>
      <c r="G987" s="15" t="s">
        <v>1381</v>
      </c>
      <c r="H987" s="15" t="s">
        <v>1382</v>
      </c>
      <c r="I987" s="15" t="s">
        <v>59</v>
      </c>
      <c r="J987" s="15" t="s">
        <v>60</v>
      </c>
      <c r="K987" s="15" t="s">
        <v>33</v>
      </c>
      <c r="L987" s="15" t="str">
        <f t="array" ref="L987">_xlfn.XLOOKUP(M987,reference_province_to_city!$A$2:$A$11,reference_province_to_city!$B$2:$B$11)</f>
        <v>Makassar</v>
      </c>
      <c r="M987" s="15" t="s">
        <v>25</v>
      </c>
      <c r="N987" s="15">
        <v>90111.0</v>
      </c>
      <c r="O987" s="15">
        <f t="array" ref="O987">_xlfn.XLOOKUP(M987,reference_postal_code!$B$2:$B$11,reference_postal_code!$A$2:$A$11)</f>
        <v>90111</v>
      </c>
      <c r="P987" s="15" t="s">
        <v>63</v>
      </c>
      <c r="Q987" s="15" t="s">
        <v>458</v>
      </c>
      <c r="R987" s="15" t="s">
        <v>65</v>
      </c>
      <c r="S987" s="15" t="s">
        <v>222</v>
      </c>
      <c r="T987" s="15" t="s">
        <v>459</v>
      </c>
      <c r="U987" s="28">
        <v>298500.0</v>
      </c>
      <c r="V987" s="15">
        <v>1.0</v>
      </c>
      <c r="W987" s="31">
        <v>0.0</v>
      </c>
      <c r="X987" s="28">
        <v>134325.0</v>
      </c>
    </row>
    <row r="988" ht="15.75" customHeight="1">
      <c r="A988" s="15">
        <v>2926.0</v>
      </c>
      <c r="B988" s="15" t="s">
        <v>2887</v>
      </c>
      <c r="C988" s="18">
        <v>41884.0</v>
      </c>
      <c r="D988" s="18">
        <v>41887.0</v>
      </c>
      <c r="E988" s="18">
        <f t="shared" si="1"/>
        <v>41887</v>
      </c>
      <c r="F988" s="15" t="s">
        <v>125</v>
      </c>
      <c r="G988" s="15" t="s">
        <v>1381</v>
      </c>
      <c r="H988" s="15" t="s">
        <v>1382</v>
      </c>
      <c r="I988" s="15" t="s">
        <v>59</v>
      </c>
      <c r="J988" s="15" t="s">
        <v>60</v>
      </c>
      <c r="K988" s="15" t="s">
        <v>33</v>
      </c>
      <c r="L988" s="15" t="str">
        <f t="array" ref="L988">_xlfn.XLOOKUP(M988,reference_province_to_city!$A$2:$A$11,reference_province_to_city!$B$2:$B$11)</f>
        <v>Makassar</v>
      </c>
      <c r="M988" s="15" t="s">
        <v>25</v>
      </c>
      <c r="N988" s="15">
        <v>90111.0</v>
      </c>
      <c r="O988" s="15">
        <f t="array" ref="O988">_xlfn.XLOOKUP(M988,reference_postal_code!$B$2:$B$11,reference_postal_code!$A$2:$A$11)</f>
        <v>90111</v>
      </c>
      <c r="P988" s="15" t="s">
        <v>63</v>
      </c>
      <c r="Q988" s="15" t="s">
        <v>2888</v>
      </c>
      <c r="R988" s="15" t="s">
        <v>106</v>
      </c>
      <c r="S988" s="15" t="s">
        <v>139</v>
      </c>
      <c r="T988" s="15" t="s">
        <v>2889</v>
      </c>
      <c r="U988" s="28">
        <v>1060650.0</v>
      </c>
      <c r="V988" s="15">
        <v>1.0</v>
      </c>
      <c r="W988" s="31">
        <v>0.0</v>
      </c>
      <c r="X988" s="28">
        <v>74245.0</v>
      </c>
    </row>
    <row r="989" ht="15.75" customHeight="1">
      <c r="A989" s="15">
        <v>9034.0</v>
      </c>
      <c r="B989" s="15" t="s">
        <v>2890</v>
      </c>
      <c r="C989" s="18">
        <v>41884.0</v>
      </c>
      <c r="D989" s="18">
        <v>41889.0</v>
      </c>
      <c r="E989" s="18">
        <f t="shared" si="1"/>
        <v>41889</v>
      </c>
      <c r="F989" s="15" t="s">
        <v>55</v>
      </c>
      <c r="G989" s="15" t="s">
        <v>432</v>
      </c>
      <c r="H989" s="15" t="s">
        <v>433</v>
      </c>
      <c r="I989" s="15" t="s">
        <v>59</v>
      </c>
      <c r="J989" s="15" t="s">
        <v>60</v>
      </c>
      <c r="K989" s="15" t="s">
        <v>28</v>
      </c>
      <c r="L989" s="15" t="str">
        <f t="array" ref="L989">_xlfn.XLOOKUP(M989,reference_province_to_city!$A$2:$A$11,reference_province_to_city!$B$2:$B$11)</f>
        <v>Medan</v>
      </c>
      <c r="M989" s="15" t="s">
        <v>11</v>
      </c>
      <c r="N989" s="15">
        <v>20111.0</v>
      </c>
      <c r="O989" s="15">
        <f t="array" ref="O989">_xlfn.XLOOKUP(M989,reference_postal_code!$B$2:$B$11,reference_postal_code!$A$2:$A$11)</f>
        <v>20111</v>
      </c>
      <c r="P989" s="15" t="s">
        <v>77</v>
      </c>
      <c r="Q989" s="15" t="s">
        <v>2722</v>
      </c>
      <c r="R989" s="15" t="s">
        <v>65</v>
      </c>
      <c r="S989" s="15" t="s">
        <v>83</v>
      </c>
      <c r="T989" s="15" t="s">
        <v>2723</v>
      </c>
      <c r="U989" s="28">
        <v>2.69097E7</v>
      </c>
      <c r="V989" s="15">
        <v>2.0</v>
      </c>
      <c r="W989" s="31">
        <v>0.0</v>
      </c>
      <c r="X989" s="28">
        <v>1.2647559E7</v>
      </c>
    </row>
    <row r="990" ht="15.75" customHeight="1">
      <c r="A990" s="15">
        <v>4931.0</v>
      </c>
      <c r="B990" s="15" t="s">
        <v>2884</v>
      </c>
      <c r="C990" s="18">
        <v>41884.0</v>
      </c>
      <c r="D990" s="18">
        <v>41885.0</v>
      </c>
      <c r="E990" s="18">
        <f t="shared" si="1"/>
        <v>41885</v>
      </c>
      <c r="F990" s="15" t="s">
        <v>125</v>
      </c>
      <c r="G990" s="15" t="s">
        <v>2885</v>
      </c>
      <c r="H990" s="15" t="s">
        <v>2886</v>
      </c>
      <c r="I990" s="15" t="s">
        <v>59</v>
      </c>
      <c r="J990" s="15" t="s">
        <v>60</v>
      </c>
      <c r="K990" s="15" t="s">
        <v>33</v>
      </c>
      <c r="L990" s="15" t="str">
        <f t="array" ref="L990">_xlfn.XLOOKUP(M990,reference_province_to_city!$A$2:$A$11,reference_province_to_city!$B$2:$B$11)</f>
        <v>Makassar</v>
      </c>
      <c r="M990" s="15" t="s">
        <v>25</v>
      </c>
      <c r="N990" s="15">
        <v>90111.0</v>
      </c>
      <c r="O990" s="15">
        <f t="array" ref="O990">_xlfn.XLOOKUP(M990,reference_postal_code!$B$2:$B$11,reference_postal_code!$A$2:$A$11)</f>
        <v>90111</v>
      </c>
      <c r="P990" s="15" t="s">
        <v>63</v>
      </c>
      <c r="Q990" s="15" t="s">
        <v>2891</v>
      </c>
      <c r="R990" s="15" t="s">
        <v>65</v>
      </c>
      <c r="S990" s="15" t="s">
        <v>66</v>
      </c>
      <c r="T990" s="15" t="s">
        <v>2892</v>
      </c>
      <c r="U990" s="28">
        <v>224100.0</v>
      </c>
      <c r="V990" s="15">
        <v>3.0</v>
      </c>
      <c r="W990" s="31">
        <v>0.0</v>
      </c>
      <c r="X990" s="28">
        <v>105327.0</v>
      </c>
    </row>
    <row r="991" ht="15.75" customHeight="1">
      <c r="A991" s="15">
        <v>4986.0</v>
      </c>
      <c r="B991" s="15" t="s">
        <v>2893</v>
      </c>
      <c r="C991" s="18">
        <v>41885.0</v>
      </c>
      <c r="D991" s="18">
        <v>41885.0</v>
      </c>
      <c r="E991" s="18">
        <f t="shared" si="1"/>
        <v>41885</v>
      </c>
      <c r="F991" s="15" t="s">
        <v>466</v>
      </c>
      <c r="G991" s="15" t="s">
        <v>1255</v>
      </c>
      <c r="H991" s="15" t="s">
        <v>1256</v>
      </c>
      <c r="I991" s="15" t="s">
        <v>59</v>
      </c>
      <c r="J991" s="15" t="s">
        <v>60</v>
      </c>
      <c r="K991" s="15" t="s">
        <v>29</v>
      </c>
      <c r="L991" s="15" t="str">
        <f t="array" ref="L991">_xlfn.XLOOKUP(M991,reference_province_to_city!$A$2:$A$11,reference_province_to_city!$B$2:$B$11)</f>
        <v>Palembang</v>
      </c>
      <c r="M991" s="15" t="s">
        <v>13</v>
      </c>
      <c r="N991" s="15">
        <v>30111.0</v>
      </c>
      <c r="O991" s="15">
        <f t="array" ref="O991">_xlfn.XLOOKUP(M991,reference_postal_code!$B$2:$B$11,reference_postal_code!$A$2:$A$11)</f>
        <v>30111</v>
      </c>
      <c r="P991" s="15" t="s">
        <v>77</v>
      </c>
      <c r="Q991" s="15" t="s">
        <v>2227</v>
      </c>
      <c r="R991" s="15" t="s">
        <v>65</v>
      </c>
      <c r="S991" s="15" t="s">
        <v>79</v>
      </c>
      <c r="T991" s="15" t="s">
        <v>2228</v>
      </c>
      <c r="U991" s="28">
        <v>216000.0</v>
      </c>
      <c r="V991" s="15">
        <v>5.0</v>
      </c>
      <c r="W991" s="31">
        <v>0.0</v>
      </c>
      <c r="X991" s="28">
        <v>105840.0</v>
      </c>
    </row>
    <row r="992" ht="15.75" customHeight="1">
      <c r="A992" s="15">
        <v>8398.0</v>
      </c>
      <c r="B992" s="15" t="s">
        <v>2894</v>
      </c>
      <c r="C992" s="18">
        <v>41885.0</v>
      </c>
      <c r="D992" s="18">
        <v>41886.0</v>
      </c>
      <c r="E992" s="18">
        <f t="shared" si="1"/>
        <v>41886</v>
      </c>
      <c r="F992" s="15" t="s">
        <v>125</v>
      </c>
      <c r="G992" s="15" t="s">
        <v>2895</v>
      </c>
      <c r="H992" s="15" t="s">
        <v>2896</v>
      </c>
      <c r="I992" s="15" t="s">
        <v>76</v>
      </c>
      <c r="J992" s="15" t="s">
        <v>60</v>
      </c>
      <c r="K992" s="15" t="s">
        <v>10</v>
      </c>
      <c r="L992" s="15" t="str">
        <f t="array" ref="L992">_xlfn.XLOOKUP(M992,reference_province_to_city!$A$2:$A$11,reference_province_to_city!$B$2:$B$11)</f>
        <v>Jakarta</v>
      </c>
      <c r="M992" s="15" t="s">
        <v>7</v>
      </c>
      <c r="N992" s="15">
        <v>10110.0</v>
      </c>
      <c r="O992" s="15">
        <f t="array" ref="O992">_xlfn.XLOOKUP(M992,reference_postal_code!$B$2:$B$11,reference_postal_code!$A$2:$A$11)</f>
        <v>10110</v>
      </c>
      <c r="P992" s="15" t="s">
        <v>117</v>
      </c>
      <c r="Q992" s="15" t="s">
        <v>2897</v>
      </c>
      <c r="R992" s="15" t="s">
        <v>65</v>
      </c>
      <c r="S992" s="15" t="s">
        <v>83</v>
      </c>
      <c r="T992" s="15" t="s">
        <v>2898</v>
      </c>
      <c r="U992" s="28">
        <v>115200.0</v>
      </c>
      <c r="V992" s="15">
        <v>5.0</v>
      </c>
      <c r="W992" s="31">
        <v>0.8</v>
      </c>
      <c r="X992" s="28">
        <v>-172800.0</v>
      </c>
    </row>
    <row r="993" ht="15.75" customHeight="1">
      <c r="A993" s="15">
        <v>2516.0</v>
      </c>
      <c r="B993" s="15" t="s">
        <v>2899</v>
      </c>
      <c r="C993" s="18">
        <v>41887.0</v>
      </c>
      <c r="D993" s="18">
        <v>41892.0</v>
      </c>
      <c r="E993" s="18">
        <f t="shared" si="1"/>
        <v>41892</v>
      </c>
      <c r="F993" s="15" t="s">
        <v>55</v>
      </c>
      <c r="G993" s="15" t="s">
        <v>2900</v>
      </c>
      <c r="H993" s="15" t="s">
        <v>2901</v>
      </c>
      <c r="I993" s="15" t="s">
        <v>59</v>
      </c>
      <c r="J993" s="15" t="s">
        <v>60</v>
      </c>
      <c r="K993" s="15" t="s">
        <v>28</v>
      </c>
      <c r="L993" s="15" t="str">
        <f t="array" ref="L993">_xlfn.XLOOKUP(M993,reference_province_to_city!$A$2:$A$11,reference_province_to_city!$B$2:$B$11)</f>
        <v>Medan</v>
      </c>
      <c r="M993" s="15" t="s">
        <v>11</v>
      </c>
      <c r="N993" s="15">
        <v>20111.0</v>
      </c>
      <c r="O993" s="15">
        <f t="array" ref="O993">_xlfn.XLOOKUP(M993,reference_postal_code!$B$2:$B$11,reference_postal_code!$A$2:$A$11)</f>
        <v>20111</v>
      </c>
      <c r="P993" s="15" t="s">
        <v>77</v>
      </c>
      <c r="Q993" s="15" t="s">
        <v>858</v>
      </c>
      <c r="R993" s="15" t="s">
        <v>65</v>
      </c>
      <c r="S993" s="15" t="s">
        <v>87</v>
      </c>
      <c r="T993" s="15" t="s">
        <v>859</v>
      </c>
      <c r="U993" s="28">
        <v>3964800.0</v>
      </c>
      <c r="V993" s="15">
        <v>2.0</v>
      </c>
      <c r="W993" s="31">
        <v>0.2</v>
      </c>
      <c r="X993" s="28">
        <v>297360.0</v>
      </c>
    </row>
    <row r="994" ht="15.75" customHeight="1">
      <c r="A994" s="15">
        <v>5430.0</v>
      </c>
      <c r="B994" s="15" t="s">
        <v>2902</v>
      </c>
      <c r="C994" s="18">
        <v>41887.0</v>
      </c>
      <c r="D994" s="18">
        <v>41889.0</v>
      </c>
      <c r="E994" s="18">
        <f t="shared" si="1"/>
        <v>41889</v>
      </c>
      <c r="F994" s="15" t="s">
        <v>125</v>
      </c>
      <c r="G994" s="15" t="s">
        <v>2903</v>
      </c>
      <c r="H994" s="15" t="s">
        <v>2904</v>
      </c>
      <c r="I994" s="15" t="s">
        <v>59</v>
      </c>
      <c r="J994" s="15" t="s">
        <v>60</v>
      </c>
      <c r="K994" s="15" t="s">
        <v>14</v>
      </c>
      <c r="L994" s="15" t="str">
        <f t="array" ref="L994">_xlfn.XLOOKUP(M994,reference_province_to_city!$A$2:$A$11,reference_province_to_city!$B$2:$B$11)</f>
        <v>Bandung</v>
      </c>
      <c r="M994" s="15" t="s">
        <v>12</v>
      </c>
      <c r="N994" s="15">
        <v>40111.0</v>
      </c>
      <c r="O994" s="15">
        <f t="array" ref="O994">_xlfn.XLOOKUP(M994,reference_postal_code!$B$2:$B$11,reference_postal_code!$A$2:$A$11)</f>
        <v>40111</v>
      </c>
      <c r="P994" s="15" t="s">
        <v>117</v>
      </c>
      <c r="Q994" s="15" t="s">
        <v>2905</v>
      </c>
      <c r="R994" s="15" t="s">
        <v>106</v>
      </c>
      <c r="S994" s="15" t="s">
        <v>139</v>
      </c>
      <c r="T994" s="15" t="s">
        <v>2906</v>
      </c>
      <c r="U994" s="28">
        <v>479760.0</v>
      </c>
      <c r="V994" s="15">
        <v>2.0</v>
      </c>
      <c r="W994" s="31">
        <v>0.2</v>
      </c>
      <c r="X994" s="28">
        <v>29985.0</v>
      </c>
    </row>
    <row r="995" ht="15.75" customHeight="1">
      <c r="A995" s="15">
        <v>6623.0</v>
      </c>
      <c r="B995" s="15" t="s">
        <v>2907</v>
      </c>
      <c r="C995" s="18">
        <v>41888.0</v>
      </c>
      <c r="D995" s="18">
        <v>41891.0</v>
      </c>
      <c r="E995" s="18">
        <f t="shared" si="1"/>
        <v>41891</v>
      </c>
      <c r="F995" s="15" t="s">
        <v>125</v>
      </c>
      <c r="G995" s="15" t="s">
        <v>2908</v>
      </c>
      <c r="H995" s="15" t="s">
        <v>2909</v>
      </c>
      <c r="I995" s="15" t="s">
        <v>128</v>
      </c>
      <c r="J995" s="15" t="s">
        <v>60</v>
      </c>
      <c r="K995" s="15" t="s">
        <v>31</v>
      </c>
      <c r="L995" s="15" t="str">
        <f t="array" ref="L995">_xlfn.XLOOKUP(M995,reference_province_to_city!$A$2:$A$11,reference_province_to_city!$B$2:$B$11)</f>
        <v>Balikpapan</v>
      </c>
      <c r="M995" s="15" t="s">
        <v>21</v>
      </c>
      <c r="N995" s="15">
        <v>76114.0</v>
      </c>
      <c r="O995" s="15">
        <f t="array" ref="O995">_xlfn.XLOOKUP(M995,reference_postal_code!$B$2:$B$11,reference_postal_code!$A$2:$A$11)</f>
        <v>76114</v>
      </c>
      <c r="P995" s="15" t="s">
        <v>166</v>
      </c>
      <c r="Q995" s="15" t="s">
        <v>1893</v>
      </c>
      <c r="R995" s="15" t="s">
        <v>106</v>
      </c>
      <c r="S995" s="15" t="s">
        <v>139</v>
      </c>
      <c r="T995" s="15" t="s">
        <v>1894</v>
      </c>
      <c r="U995" s="28">
        <v>628200.0</v>
      </c>
      <c r="V995" s="15">
        <v>6.0</v>
      </c>
      <c r="W995" s="31">
        <v>0.0</v>
      </c>
      <c r="X995" s="28">
        <v>182178.0</v>
      </c>
    </row>
    <row r="996" ht="15.75" customHeight="1">
      <c r="A996" s="15">
        <v>6624.0</v>
      </c>
      <c r="B996" s="15" t="s">
        <v>2907</v>
      </c>
      <c r="C996" s="18">
        <v>41888.0</v>
      </c>
      <c r="D996" s="18">
        <v>41891.0</v>
      </c>
      <c r="E996" s="18">
        <f t="shared" si="1"/>
        <v>41891</v>
      </c>
      <c r="F996" s="15" t="s">
        <v>125</v>
      </c>
      <c r="G996" s="15" t="s">
        <v>2908</v>
      </c>
      <c r="H996" s="15" t="s">
        <v>2909</v>
      </c>
      <c r="I996" s="15" t="s">
        <v>128</v>
      </c>
      <c r="J996" s="15" t="s">
        <v>60</v>
      </c>
      <c r="K996" s="15" t="s">
        <v>31</v>
      </c>
      <c r="L996" s="15" t="str">
        <f t="array" ref="L996">_xlfn.XLOOKUP(M996,reference_province_to_city!$A$2:$A$11,reference_province_to_city!$B$2:$B$11)</f>
        <v>Balikpapan</v>
      </c>
      <c r="M996" s="15" t="s">
        <v>21</v>
      </c>
      <c r="N996" s="15">
        <v>76114.0</v>
      </c>
      <c r="O996" s="15">
        <f t="array" ref="O996">_xlfn.XLOOKUP(M996,reference_postal_code!$B$2:$B$11,reference_postal_code!$A$2:$A$11)</f>
        <v>76114</v>
      </c>
      <c r="P996" s="15" t="s">
        <v>166</v>
      </c>
      <c r="Q996" s="15" t="s">
        <v>2168</v>
      </c>
      <c r="R996" s="15" t="s">
        <v>65</v>
      </c>
      <c r="S996" s="15" t="s">
        <v>79</v>
      </c>
      <c r="T996" s="15" t="s">
        <v>2169</v>
      </c>
      <c r="U996" s="28">
        <v>877200.0</v>
      </c>
      <c r="V996" s="15">
        <v>8.0</v>
      </c>
      <c r="W996" s="31">
        <v>0.0</v>
      </c>
      <c r="X996" s="28">
        <v>412284.0</v>
      </c>
    </row>
    <row r="997" ht="15.75" customHeight="1">
      <c r="A997" s="15">
        <v>5262.0</v>
      </c>
      <c r="B997" s="15" t="s">
        <v>2910</v>
      </c>
      <c r="C997" s="18">
        <v>41889.0</v>
      </c>
      <c r="D997" s="18">
        <v>41892.0</v>
      </c>
      <c r="E997" s="18">
        <f t="shared" si="1"/>
        <v>41892</v>
      </c>
      <c r="F997" s="15" t="s">
        <v>125</v>
      </c>
      <c r="G997" s="15" t="s">
        <v>2911</v>
      </c>
      <c r="H997" s="15" t="s">
        <v>2912</v>
      </c>
      <c r="I997" s="15" t="s">
        <v>76</v>
      </c>
      <c r="J997" s="15" t="s">
        <v>60</v>
      </c>
      <c r="K997" s="15" t="s">
        <v>29</v>
      </c>
      <c r="L997" s="15" t="str">
        <f t="array" ref="L997">_xlfn.XLOOKUP(M997,reference_province_to_city!$A$2:$A$11,reference_province_to_city!$B$2:$B$11)</f>
        <v>Palembang</v>
      </c>
      <c r="M997" s="15" t="s">
        <v>13</v>
      </c>
      <c r="N997" s="15">
        <v>30111.0</v>
      </c>
      <c r="O997" s="15">
        <f t="array" ref="O997">_xlfn.XLOOKUP(M997,reference_postal_code!$B$2:$B$11,reference_postal_code!$A$2:$A$11)</f>
        <v>30111</v>
      </c>
      <c r="P997" s="15" t="s">
        <v>77</v>
      </c>
      <c r="Q997" s="15" t="s">
        <v>2913</v>
      </c>
      <c r="R997" s="15" t="s">
        <v>65</v>
      </c>
      <c r="S997" s="15" t="s">
        <v>83</v>
      </c>
      <c r="T997" s="15" t="s">
        <v>2914</v>
      </c>
      <c r="U997" s="28">
        <v>43800.0</v>
      </c>
      <c r="V997" s="15">
        <v>2.0</v>
      </c>
      <c r="W997" s="31">
        <v>0.8</v>
      </c>
      <c r="X997" s="28">
        <v>-72270.0</v>
      </c>
    </row>
    <row r="998" ht="15.75" customHeight="1">
      <c r="A998" s="15">
        <v>8368.0</v>
      </c>
      <c r="B998" s="15" t="s">
        <v>2915</v>
      </c>
      <c r="C998" s="18">
        <v>41889.0</v>
      </c>
      <c r="D998" s="18">
        <v>41894.0</v>
      </c>
      <c r="E998" s="18">
        <f t="shared" si="1"/>
        <v>41894</v>
      </c>
      <c r="F998" s="15" t="s">
        <v>114</v>
      </c>
      <c r="G998" s="15" t="s">
        <v>2916</v>
      </c>
      <c r="H998" s="15" t="s">
        <v>2917</v>
      </c>
      <c r="I998" s="15" t="s">
        <v>128</v>
      </c>
      <c r="J998" s="15" t="s">
        <v>60</v>
      </c>
      <c r="K998" s="15" t="s">
        <v>17</v>
      </c>
      <c r="L998" s="15" t="str">
        <f t="array" ref="L998">_xlfn.XLOOKUP(M998,reference_province_to_city!$A$2:$A$11,reference_province_to_city!$B$2:$B$11)</f>
        <v>Semarang</v>
      </c>
      <c r="M998" s="15" t="s">
        <v>15</v>
      </c>
      <c r="N998" s="15">
        <v>50111.0</v>
      </c>
      <c r="O998" s="15">
        <f t="array" ref="O998">_xlfn.XLOOKUP(M998,reference_postal_code!$B$2:$B$11,reference_postal_code!$A$2:$A$11)</f>
        <v>50111</v>
      </c>
      <c r="P998" s="15" t="s">
        <v>77</v>
      </c>
      <c r="Q998" s="15" t="s">
        <v>64</v>
      </c>
      <c r="R998" s="15" t="s">
        <v>65</v>
      </c>
      <c r="S998" s="15" t="s">
        <v>66</v>
      </c>
      <c r="T998" s="15" t="s">
        <v>67</v>
      </c>
      <c r="U998" s="28">
        <v>308400.0</v>
      </c>
      <c r="V998" s="15">
        <v>2.0</v>
      </c>
      <c r="W998" s="31">
        <v>0.0</v>
      </c>
      <c r="X998" s="28">
        <v>144948.0</v>
      </c>
    </row>
    <row r="999" ht="15.75" customHeight="1">
      <c r="A999" s="15">
        <v>5263.0</v>
      </c>
      <c r="B999" s="15" t="s">
        <v>2910</v>
      </c>
      <c r="C999" s="18">
        <v>41889.0</v>
      </c>
      <c r="D999" s="18">
        <v>41892.0</v>
      </c>
      <c r="E999" s="18">
        <f t="shared" si="1"/>
        <v>41892</v>
      </c>
      <c r="F999" s="15" t="s">
        <v>125</v>
      </c>
      <c r="G999" s="15" t="s">
        <v>2911</v>
      </c>
      <c r="H999" s="15" t="s">
        <v>2912</v>
      </c>
      <c r="I999" s="15" t="s">
        <v>76</v>
      </c>
      <c r="J999" s="15" t="s">
        <v>60</v>
      </c>
      <c r="K999" s="15" t="s">
        <v>29</v>
      </c>
      <c r="L999" s="15" t="str">
        <f t="array" ref="L999">_xlfn.XLOOKUP(M999,reference_province_to_city!$A$2:$A$11,reference_province_to_city!$B$2:$B$11)</f>
        <v>Palembang</v>
      </c>
      <c r="M999" s="15" t="s">
        <v>13</v>
      </c>
      <c r="N999" s="15">
        <v>30111.0</v>
      </c>
      <c r="O999" s="15">
        <f t="array" ref="O999">_xlfn.XLOOKUP(M999,reference_postal_code!$B$2:$B$11,reference_postal_code!$A$2:$A$11)</f>
        <v>30111</v>
      </c>
      <c r="P999" s="15" t="s">
        <v>77</v>
      </c>
      <c r="Q999" s="15" t="s">
        <v>2918</v>
      </c>
      <c r="R999" s="15" t="s">
        <v>106</v>
      </c>
      <c r="S999" s="15" t="s">
        <v>218</v>
      </c>
      <c r="T999" s="15" t="s">
        <v>2919</v>
      </c>
      <c r="U999" s="28">
        <v>3011925.0</v>
      </c>
      <c r="V999" s="15">
        <v>1.0</v>
      </c>
      <c r="W999" s="31">
        <v>0.3</v>
      </c>
      <c r="X999" s="28">
        <v>-344220.0</v>
      </c>
    </row>
    <row r="1000" ht="15.75" customHeight="1">
      <c r="A1000" s="15">
        <v>2647.0</v>
      </c>
      <c r="B1000" s="15" t="s">
        <v>2920</v>
      </c>
      <c r="C1000" s="18">
        <v>41889.0</v>
      </c>
      <c r="D1000" s="18">
        <v>41894.0</v>
      </c>
      <c r="E1000" s="18">
        <f t="shared" si="1"/>
        <v>41894</v>
      </c>
      <c r="F1000" s="15" t="s">
        <v>114</v>
      </c>
      <c r="G1000" s="15" t="s">
        <v>287</v>
      </c>
      <c r="H1000" s="15" t="s">
        <v>288</v>
      </c>
      <c r="I1000" s="15" t="s">
        <v>59</v>
      </c>
      <c r="J1000" s="15" t="s">
        <v>60</v>
      </c>
      <c r="K1000" s="15" t="s">
        <v>28</v>
      </c>
      <c r="L1000" s="15" t="str">
        <f t="array" ref="L1000">_xlfn.XLOOKUP(M1000,reference_province_to_city!$A$2:$A$11,reference_province_to_city!$B$2:$B$11)</f>
        <v>Medan</v>
      </c>
      <c r="M1000" s="15" t="s">
        <v>11</v>
      </c>
      <c r="N1000" s="15">
        <v>20111.0</v>
      </c>
      <c r="O1000" s="15">
        <f t="array" ref="O1000">_xlfn.XLOOKUP(M1000,reference_postal_code!$B$2:$B$11,reference_postal_code!$A$2:$A$11)</f>
        <v>20111</v>
      </c>
      <c r="P1000" s="15" t="s">
        <v>77</v>
      </c>
      <c r="Q1000" s="15" t="s">
        <v>2921</v>
      </c>
      <c r="R1000" s="15" t="s">
        <v>65</v>
      </c>
      <c r="S1000" s="15" t="s">
        <v>83</v>
      </c>
      <c r="T1000" s="15" t="s">
        <v>2922</v>
      </c>
      <c r="U1000" s="28">
        <v>642150.0</v>
      </c>
      <c r="V1000" s="15">
        <v>3.0</v>
      </c>
      <c r="W1000" s="31">
        <v>0.0</v>
      </c>
      <c r="X1000" s="28">
        <v>301810.0</v>
      </c>
    </row>
    <row r="1001" ht="15.75" customHeight="1">
      <c r="A1001" s="15">
        <v>2646.0</v>
      </c>
      <c r="B1001" s="15" t="s">
        <v>2920</v>
      </c>
      <c r="C1001" s="18">
        <v>41889.0</v>
      </c>
      <c r="D1001" s="18">
        <v>41894.0</v>
      </c>
      <c r="E1001" s="18">
        <f t="shared" si="1"/>
        <v>41894</v>
      </c>
      <c r="F1001" s="15" t="s">
        <v>114</v>
      </c>
      <c r="G1001" s="15" t="s">
        <v>287</v>
      </c>
      <c r="H1001" s="15" t="s">
        <v>288</v>
      </c>
      <c r="I1001" s="15" t="s">
        <v>59</v>
      </c>
      <c r="J1001" s="15" t="s">
        <v>60</v>
      </c>
      <c r="K1001" s="15" t="s">
        <v>28</v>
      </c>
      <c r="L1001" s="15" t="str">
        <f t="array" ref="L1001">_xlfn.XLOOKUP(M1001,reference_province_to_city!$A$2:$A$11,reference_province_to_city!$B$2:$B$11)</f>
        <v>Medan</v>
      </c>
      <c r="M1001" s="15" t="s">
        <v>11</v>
      </c>
      <c r="N1001" s="15">
        <v>20111.0</v>
      </c>
      <c r="O1001" s="15">
        <f t="array" ref="O1001">_xlfn.XLOOKUP(M1001,reference_postal_code!$B$2:$B$11,reference_postal_code!$A$2:$A$11)</f>
        <v>20111</v>
      </c>
      <c r="P1001" s="15" t="s">
        <v>77</v>
      </c>
      <c r="Q1001" s="15" t="s">
        <v>775</v>
      </c>
      <c r="R1001" s="15" t="s">
        <v>106</v>
      </c>
      <c r="S1001" s="15" t="s">
        <v>139</v>
      </c>
      <c r="T1001" s="15" t="s">
        <v>776</v>
      </c>
      <c r="U1001" s="28">
        <v>865350.0</v>
      </c>
      <c r="V1001" s="15">
        <v>3.0</v>
      </c>
      <c r="W1001" s="31">
        <v>0.0</v>
      </c>
      <c r="X1001" s="28">
        <v>354794.0</v>
      </c>
    </row>
    <row r="1002" ht="15.75" customHeight="1">
      <c r="A1002" s="15">
        <v>8369.0</v>
      </c>
      <c r="B1002" s="15" t="s">
        <v>2915</v>
      </c>
      <c r="C1002" s="18">
        <v>41889.0</v>
      </c>
      <c r="D1002" s="18">
        <v>41894.0</v>
      </c>
      <c r="E1002" s="18">
        <f t="shared" si="1"/>
        <v>41894</v>
      </c>
      <c r="F1002" s="15" t="s">
        <v>114</v>
      </c>
      <c r="G1002" s="15" t="s">
        <v>2916</v>
      </c>
      <c r="H1002" s="15" t="s">
        <v>2917</v>
      </c>
      <c r="I1002" s="15" t="s">
        <v>128</v>
      </c>
      <c r="J1002" s="15" t="s">
        <v>60</v>
      </c>
      <c r="K1002" s="15" t="s">
        <v>17</v>
      </c>
      <c r="L1002" s="15" t="str">
        <f t="array" ref="L1002">_xlfn.XLOOKUP(M1002,reference_province_to_city!$A$2:$A$11,reference_province_to_city!$B$2:$B$11)</f>
        <v>Semarang</v>
      </c>
      <c r="M1002" s="15" t="s">
        <v>15</v>
      </c>
      <c r="N1002" s="15">
        <v>50111.0</v>
      </c>
      <c r="O1002" s="15">
        <f t="array" ref="O1002">_xlfn.XLOOKUP(M1002,reference_postal_code!$B$2:$B$11,reference_postal_code!$A$2:$A$11)</f>
        <v>50111</v>
      </c>
      <c r="P1002" s="15" t="s">
        <v>77</v>
      </c>
      <c r="Q1002" s="15" t="s">
        <v>2923</v>
      </c>
      <c r="R1002" s="15" t="s">
        <v>65</v>
      </c>
      <c r="S1002" s="15" t="s">
        <v>83</v>
      </c>
      <c r="T1002" s="15" t="s">
        <v>2924</v>
      </c>
      <c r="U1002" s="28">
        <v>1258800.0</v>
      </c>
      <c r="V1002" s="15">
        <v>5.0</v>
      </c>
      <c r="W1002" s="31">
        <v>0.2</v>
      </c>
      <c r="X1002" s="28">
        <v>472050.0</v>
      </c>
    </row>
    <row r="1003" ht="15.75" customHeight="1">
      <c r="A1003" s="15">
        <v>2648.0</v>
      </c>
      <c r="B1003" s="15" t="s">
        <v>2920</v>
      </c>
      <c r="C1003" s="18">
        <v>41889.0</v>
      </c>
      <c r="D1003" s="18">
        <v>41894.0</v>
      </c>
      <c r="E1003" s="18">
        <f t="shared" si="1"/>
        <v>41894</v>
      </c>
      <c r="F1003" s="15" t="s">
        <v>114</v>
      </c>
      <c r="G1003" s="15" t="s">
        <v>287</v>
      </c>
      <c r="H1003" s="15" t="s">
        <v>288</v>
      </c>
      <c r="I1003" s="15" t="s">
        <v>59</v>
      </c>
      <c r="J1003" s="15" t="s">
        <v>60</v>
      </c>
      <c r="K1003" s="15" t="s">
        <v>28</v>
      </c>
      <c r="L1003" s="15" t="str">
        <f t="array" ref="L1003">_xlfn.XLOOKUP(M1003,reference_province_to_city!$A$2:$A$11,reference_province_to_city!$B$2:$B$11)</f>
        <v>Medan</v>
      </c>
      <c r="M1003" s="15" t="s">
        <v>11</v>
      </c>
      <c r="N1003" s="15">
        <v>20111.0</v>
      </c>
      <c r="O1003" s="15">
        <f t="array" ref="O1003">_xlfn.XLOOKUP(M1003,reference_postal_code!$B$2:$B$11,reference_postal_code!$A$2:$A$11)</f>
        <v>20111</v>
      </c>
      <c r="P1003" s="15" t="s">
        <v>77</v>
      </c>
      <c r="Q1003" s="15" t="s">
        <v>2925</v>
      </c>
      <c r="R1003" s="15" t="s">
        <v>65</v>
      </c>
      <c r="S1003" s="15" t="s">
        <v>66</v>
      </c>
      <c r="T1003" s="15" t="s">
        <v>2926</v>
      </c>
      <c r="U1003" s="28">
        <v>194400.0</v>
      </c>
      <c r="V1003" s="15">
        <v>2.0</v>
      </c>
      <c r="W1003" s="31">
        <v>0.0</v>
      </c>
      <c r="X1003" s="28">
        <v>93312.0</v>
      </c>
    </row>
    <row r="1004" ht="15.75" customHeight="1">
      <c r="A1004" s="15">
        <v>2649.0</v>
      </c>
      <c r="B1004" s="15" t="s">
        <v>2920</v>
      </c>
      <c r="C1004" s="18">
        <v>41889.0</v>
      </c>
      <c r="D1004" s="18">
        <v>41894.0</v>
      </c>
      <c r="E1004" s="18">
        <f t="shared" si="1"/>
        <v>41894</v>
      </c>
      <c r="F1004" s="15" t="s">
        <v>114</v>
      </c>
      <c r="G1004" s="15" t="s">
        <v>287</v>
      </c>
      <c r="H1004" s="15" t="s">
        <v>288</v>
      </c>
      <c r="I1004" s="15" t="s">
        <v>59</v>
      </c>
      <c r="J1004" s="15" t="s">
        <v>60</v>
      </c>
      <c r="K1004" s="15" t="s">
        <v>28</v>
      </c>
      <c r="L1004" s="15" t="str">
        <f t="array" ref="L1004">_xlfn.XLOOKUP(M1004,reference_province_to_city!$A$2:$A$11,reference_province_to_city!$B$2:$B$11)</f>
        <v>Medan</v>
      </c>
      <c r="M1004" s="15" t="s">
        <v>11</v>
      </c>
      <c r="N1004" s="15">
        <v>20111.0</v>
      </c>
      <c r="O1004" s="15">
        <f t="array" ref="O1004">_xlfn.XLOOKUP(M1004,reference_postal_code!$B$2:$B$11,reference_postal_code!$A$2:$A$11)</f>
        <v>20111</v>
      </c>
      <c r="P1004" s="15" t="s">
        <v>77</v>
      </c>
      <c r="Q1004" s="15" t="s">
        <v>2927</v>
      </c>
      <c r="R1004" s="15" t="s">
        <v>106</v>
      </c>
      <c r="S1004" s="15" t="s">
        <v>139</v>
      </c>
      <c r="T1004" s="15" t="s">
        <v>2928</v>
      </c>
      <c r="U1004" s="28">
        <v>1.23282E7</v>
      </c>
      <c r="V1004" s="15">
        <v>6.0</v>
      </c>
      <c r="W1004" s="31">
        <v>0.0</v>
      </c>
      <c r="X1004" s="28">
        <v>3205332.0</v>
      </c>
    </row>
    <row r="1005" ht="15.75" customHeight="1">
      <c r="A1005" s="15">
        <v>1682.0</v>
      </c>
      <c r="B1005" s="15" t="s">
        <v>2929</v>
      </c>
      <c r="C1005" s="18">
        <v>41889.0</v>
      </c>
      <c r="D1005" s="18">
        <v>41895.0</v>
      </c>
      <c r="E1005" s="18">
        <f t="shared" si="1"/>
        <v>41895</v>
      </c>
      <c r="F1005" s="15" t="s">
        <v>55</v>
      </c>
      <c r="G1005" s="15" t="s">
        <v>1469</v>
      </c>
      <c r="H1005" s="15" t="s">
        <v>1470</v>
      </c>
      <c r="I1005" s="15" t="s">
        <v>128</v>
      </c>
      <c r="J1005" s="15" t="s">
        <v>60</v>
      </c>
      <c r="K1005" s="15" t="s">
        <v>19</v>
      </c>
      <c r="L1005" s="15" t="str">
        <f t="array" ref="L1005">_xlfn.XLOOKUP(M1005,reference_province_to_city!$A$2:$A$11,reference_province_to_city!$B$2:$B$11)</f>
        <v>Yogyakarta</v>
      </c>
      <c r="M1005" s="15" t="s">
        <v>18</v>
      </c>
      <c r="N1005" s="15">
        <v>55111.0</v>
      </c>
      <c r="O1005" s="15">
        <f t="array" ref="O1005">_xlfn.XLOOKUP(M1005,reference_postal_code!$B$2:$B$11,reference_postal_code!$A$2:$A$11)</f>
        <v>55111</v>
      </c>
      <c r="P1005" s="15" t="s">
        <v>77</v>
      </c>
      <c r="Q1005" s="15" t="s">
        <v>2930</v>
      </c>
      <c r="R1005" s="15" t="s">
        <v>110</v>
      </c>
      <c r="S1005" s="15" t="s">
        <v>668</v>
      </c>
      <c r="T1005" s="15" t="s">
        <v>2931</v>
      </c>
      <c r="U1005" s="28">
        <v>5993100.0</v>
      </c>
      <c r="V1005" s="15">
        <v>4.0</v>
      </c>
      <c r="W1005" s="31">
        <v>0.7</v>
      </c>
      <c r="X1005" s="28">
        <v>-8390340.0</v>
      </c>
    </row>
    <row r="1006" ht="15.75" customHeight="1">
      <c r="A1006" s="15">
        <v>2650.0</v>
      </c>
      <c r="B1006" s="15" t="s">
        <v>2920</v>
      </c>
      <c r="C1006" s="18">
        <v>41889.0</v>
      </c>
      <c r="D1006" s="18">
        <v>41894.0</v>
      </c>
      <c r="E1006" s="18">
        <f t="shared" si="1"/>
        <v>41894</v>
      </c>
      <c r="F1006" s="15" t="s">
        <v>114</v>
      </c>
      <c r="G1006" s="15" t="s">
        <v>287</v>
      </c>
      <c r="H1006" s="15" t="s">
        <v>288</v>
      </c>
      <c r="I1006" s="15" t="s">
        <v>59</v>
      </c>
      <c r="J1006" s="15" t="s">
        <v>60</v>
      </c>
      <c r="K1006" s="15" t="s">
        <v>28</v>
      </c>
      <c r="L1006" s="15" t="str">
        <f t="array" ref="L1006">_xlfn.XLOOKUP(M1006,reference_province_to_city!$A$2:$A$11,reference_province_to_city!$B$2:$B$11)</f>
        <v>Medan</v>
      </c>
      <c r="M1006" s="15" t="s">
        <v>11</v>
      </c>
      <c r="N1006" s="15">
        <v>20111.0</v>
      </c>
      <c r="O1006" s="15">
        <f t="array" ref="O1006">_xlfn.XLOOKUP(M1006,reference_postal_code!$B$2:$B$11,reference_postal_code!$A$2:$A$11)</f>
        <v>20111</v>
      </c>
      <c r="P1006" s="15" t="s">
        <v>77</v>
      </c>
      <c r="Q1006" s="15" t="s">
        <v>1963</v>
      </c>
      <c r="R1006" s="15" t="s">
        <v>110</v>
      </c>
      <c r="S1006" s="15" t="s">
        <v>111</v>
      </c>
      <c r="T1006" s="15" t="s">
        <v>1964</v>
      </c>
      <c r="U1006" s="28">
        <v>1572750.0</v>
      </c>
      <c r="V1006" s="15">
        <v>3.0</v>
      </c>
      <c r="W1006" s="31">
        <v>0.0</v>
      </c>
      <c r="X1006" s="28">
        <v>424643.0</v>
      </c>
    </row>
    <row r="1007" ht="15.75" customHeight="1">
      <c r="A1007" s="15">
        <v>5980.0</v>
      </c>
      <c r="B1007" s="15" t="s">
        <v>2932</v>
      </c>
      <c r="C1007" s="18">
        <v>41889.0</v>
      </c>
      <c r="D1007" s="18">
        <v>41895.0</v>
      </c>
      <c r="E1007" s="18">
        <f t="shared" si="1"/>
        <v>41895</v>
      </c>
      <c r="F1007" s="15" t="s">
        <v>55</v>
      </c>
      <c r="G1007" s="15" t="s">
        <v>665</v>
      </c>
      <c r="H1007" s="15" t="s">
        <v>666</v>
      </c>
      <c r="I1007" s="15" t="s">
        <v>76</v>
      </c>
      <c r="J1007" s="15" t="s">
        <v>60</v>
      </c>
      <c r="K1007" s="15" t="s">
        <v>17</v>
      </c>
      <c r="L1007" s="15" t="str">
        <f t="array" ref="L1007">_xlfn.XLOOKUP(M1007,reference_province_to_city!$A$2:$A$11,reference_province_to_city!$B$2:$B$11)</f>
        <v>Semarang</v>
      </c>
      <c r="M1007" s="15" t="s">
        <v>15</v>
      </c>
      <c r="N1007" s="15">
        <v>50111.0</v>
      </c>
      <c r="O1007" s="15">
        <f t="array" ref="O1007">_xlfn.XLOOKUP(M1007,reference_postal_code!$B$2:$B$11,reference_postal_code!$A$2:$A$11)</f>
        <v>50111</v>
      </c>
      <c r="P1007" s="15" t="s">
        <v>77</v>
      </c>
      <c r="Q1007" s="15" t="s">
        <v>2933</v>
      </c>
      <c r="R1007" s="15" t="s">
        <v>65</v>
      </c>
      <c r="S1007" s="15" t="s">
        <v>83</v>
      </c>
      <c r="T1007" s="15" t="s">
        <v>2934</v>
      </c>
      <c r="U1007" s="28">
        <v>480900.0</v>
      </c>
      <c r="V1007" s="15">
        <v>2.0</v>
      </c>
      <c r="W1007" s="31">
        <v>0.0</v>
      </c>
      <c r="X1007" s="28">
        <v>230832.0</v>
      </c>
    </row>
    <row r="1008" ht="15.75" customHeight="1">
      <c r="A1008" s="15">
        <v>9479.0</v>
      </c>
      <c r="B1008" s="15" t="s">
        <v>2935</v>
      </c>
      <c r="C1008" s="18">
        <v>41889.0</v>
      </c>
      <c r="D1008" s="18">
        <v>41896.0</v>
      </c>
      <c r="E1008" s="18">
        <f t="shared" si="1"/>
        <v>41896</v>
      </c>
      <c r="F1008" s="15" t="s">
        <v>55</v>
      </c>
      <c r="G1008" s="15" t="s">
        <v>1744</v>
      </c>
      <c r="H1008" s="15" t="s">
        <v>1745</v>
      </c>
      <c r="I1008" s="15" t="s">
        <v>59</v>
      </c>
      <c r="J1008" s="15" t="s">
        <v>60</v>
      </c>
      <c r="K1008" s="15" t="s">
        <v>26</v>
      </c>
      <c r="L1008" s="15" t="str">
        <f t="array" ref="L1008">_xlfn.XLOOKUP(M1008,reference_province_to_city!$A$2:$A$11,reference_province_to_city!$B$2:$B$11)</f>
        <v>Denpasar</v>
      </c>
      <c r="M1008" s="15" t="s">
        <v>24</v>
      </c>
      <c r="N1008" s="15">
        <v>80231.0</v>
      </c>
      <c r="O1008" s="15">
        <f t="array" ref="O1008">_xlfn.XLOOKUP(M1008,reference_postal_code!$B$2:$B$11,reference_postal_code!$A$2:$A$11)</f>
        <v>80231</v>
      </c>
      <c r="P1008" s="15" t="s">
        <v>63</v>
      </c>
      <c r="Q1008" s="15" t="s">
        <v>2936</v>
      </c>
      <c r="R1008" s="15" t="s">
        <v>65</v>
      </c>
      <c r="S1008" s="15" t="s">
        <v>103</v>
      </c>
      <c r="T1008" s="15" t="s">
        <v>2937</v>
      </c>
      <c r="U1008" s="28">
        <v>197400.0</v>
      </c>
      <c r="V1008" s="15">
        <v>5.0</v>
      </c>
      <c r="W1008" s="31">
        <v>0.2</v>
      </c>
      <c r="X1008" s="28">
        <v>61688.0</v>
      </c>
    </row>
    <row r="1009" ht="15.75" customHeight="1">
      <c r="A1009" s="15">
        <v>2718.0</v>
      </c>
      <c r="B1009" s="15" t="s">
        <v>2938</v>
      </c>
      <c r="C1009" s="18">
        <v>41889.0</v>
      </c>
      <c r="D1009" s="18">
        <v>41895.0</v>
      </c>
      <c r="E1009" s="18">
        <f t="shared" si="1"/>
        <v>41895</v>
      </c>
      <c r="F1009" s="15" t="s">
        <v>55</v>
      </c>
      <c r="G1009" s="15" t="s">
        <v>2939</v>
      </c>
      <c r="H1009" s="15" t="s">
        <v>2940</v>
      </c>
      <c r="I1009" s="15" t="s">
        <v>59</v>
      </c>
      <c r="J1009" s="15" t="s">
        <v>60</v>
      </c>
      <c r="K1009" s="15" t="s">
        <v>2941</v>
      </c>
      <c r="L1009" s="15" t="str">
        <f t="array" ref="L1009">_xlfn.XLOOKUP(M1009,reference_province_to_city!$A$2:$A$11,reference_province_to_city!$B$2:$B$11)</f>
        <v>Palembang</v>
      </c>
      <c r="M1009" s="15" t="s">
        <v>13</v>
      </c>
      <c r="N1009" s="15">
        <v>30111.0</v>
      </c>
      <c r="O1009" s="15">
        <f t="array" ref="O1009">_xlfn.XLOOKUP(M1009,reference_postal_code!$B$2:$B$11,reference_postal_code!$A$2:$A$11)</f>
        <v>30111</v>
      </c>
      <c r="P1009" s="15" t="s">
        <v>77</v>
      </c>
      <c r="Q1009" s="15" t="s">
        <v>2942</v>
      </c>
      <c r="R1009" s="15" t="s">
        <v>110</v>
      </c>
      <c r="S1009" s="15" t="s">
        <v>111</v>
      </c>
      <c r="T1009" s="15" t="s">
        <v>2943</v>
      </c>
      <c r="U1009" s="28">
        <v>5669550.0</v>
      </c>
      <c r="V1009" s="15">
        <v>3.0</v>
      </c>
      <c r="W1009" s="31">
        <v>0.0</v>
      </c>
      <c r="X1009" s="28">
        <v>1644169.0</v>
      </c>
    </row>
    <row r="1010" ht="15.75" customHeight="1">
      <c r="A1010" s="15">
        <v>8367.0</v>
      </c>
      <c r="B1010" s="15" t="s">
        <v>2915</v>
      </c>
      <c r="C1010" s="18">
        <v>41889.0</v>
      </c>
      <c r="D1010" s="18">
        <v>41894.0</v>
      </c>
      <c r="E1010" s="18">
        <f t="shared" si="1"/>
        <v>41894</v>
      </c>
      <c r="F1010" s="15" t="s">
        <v>114</v>
      </c>
      <c r="G1010" s="15" t="s">
        <v>2916</v>
      </c>
      <c r="H1010" s="15" t="s">
        <v>2917</v>
      </c>
      <c r="I1010" s="15" t="s">
        <v>128</v>
      </c>
      <c r="J1010" s="15" t="s">
        <v>60</v>
      </c>
      <c r="K1010" s="15" t="s">
        <v>17</v>
      </c>
      <c r="L1010" s="15" t="str">
        <f t="array" ref="L1010">_xlfn.XLOOKUP(M1010,reference_province_to_city!$A$2:$A$11,reference_province_to_city!$B$2:$B$11)</f>
        <v>Semarang</v>
      </c>
      <c r="M1010" s="15" t="s">
        <v>15</v>
      </c>
      <c r="N1010" s="15">
        <v>50111.0</v>
      </c>
      <c r="O1010" s="15">
        <f t="array" ref="O1010">_xlfn.XLOOKUP(M1010,reference_postal_code!$B$2:$B$11,reference_postal_code!$A$2:$A$11)</f>
        <v>50111</v>
      </c>
      <c r="P1010" s="15" t="s">
        <v>77</v>
      </c>
      <c r="Q1010" s="15" t="s">
        <v>2944</v>
      </c>
      <c r="R1010" s="15" t="s">
        <v>65</v>
      </c>
      <c r="S1010" s="15" t="s">
        <v>226</v>
      </c>
      <c r="T1010" s="15" t="s">
        <v>2945</v>
      </c>
      <c r="U1010" s="28">
        <v>410400.0</v>
      </c>
      <c r="V1010" s="15">
        <v>4.0</v>
      </c>
      <c r="W1010" s="31">
        <v>0.0</v>
      </c>
      <c r="X1010" s="28">
        <v>110808.0</v>
      </c>
    </row>
    <row r="1011" ht="15.75" customHeight="1">
      <c r="A1011" s="15">
        <v>9480.0</v>
      </c>
      <c r="B1011" s="15" t="s">
        <v>2935</v>
      </c>
      <c r="C1011" s="18">
        <v>41889.0</v>
      </c>
      <c r="D1011" s="18">
        <v>41896.0</v>
      </c>
      <c r="E1011" s="18">
        <f t="shared" si="1"/>
        <v>41896</v>
      </c>
      <c r="F1011" s="15" t="s">
        <v>55</v>
      </c>
      <c r="G1011" s="15" t="s">
        <v>1744</v>
      </c>
      <c r="H1011" s="15" t="s">
        <v>1745</v>
      </c>
      <c r="I1011" s="15" t="s">
        <v>59</v>
      </c>
      <c r="J1011" s="15" t="s">
        <v>60</v>
      </c>
      <c r="K1011" s="15" t="s">
        <v>26</v>
      </c>
      <c r="L1011" s="15" t="str">
        <f t="array" ref="L1011">_xlfn.XLOOKUP(M1011,reference_province_to_city!$A$2:$A$11,reference_province_to_city!$B$2:$B$11)</f>
        <v>Denpasar</v>
      </c>
      <c r="M1011" s="15" t="s">
        <v>24</v>
      </c>
      <c r="N1011" s="15">
        <v>80231.0</v>
      </c>
      <c r="O1011" s="15">
        <f t="array" ref="O1011">_xlfn.XLOOKUP(M1011,reference_postal_code!$B$2:$B$11,reference_postal_code!$A$2:$A$11)</f>
        <v>80231</v>
      </c>
      <c r="P1011" s="15" t="s">
        <v>63</v>
      </c>
      <c r="Q1011" s="15" t="s">
        <v>1588</v>
      </c>
      <c r="R1011" s="15" t="s">
        <v>65</v>
      </c>
      <c r="S1011" s="15" t="s">
        <v>83</v>
      </c>
      <c r="T1011" s="15" t="s">
        <v>1589</v>
      </c>
      <c r="U1011" s="28">
        <v>57420.0</v>
      </c>
      <c r="V1011" s="15">
        <v>3.0</v>
      </c>
      <c r="W1011" s="31">
        <v>0.8</v>
      </c>
      <c r="X1011" s="28">
        <v>-97614.0</v>
      </c>
    </row>
    <row r="1012" ht="15.75" customHeight="1">
      <c r="A1012" s="15">
        <v>5264.0</v>
      </c>
      <c r="B1012" s="15" t="s">
        <v>2910</v>
      </c>
      <c r="C1012" s="18">
        <v>41889.0</v>
      </c>
      <c r="D1012" s="18">
        <v>41892.0</v>
      </c>
      <c r="E1012" s="18">
        <f t="shared" si="1"/>
        <v>41892</v>
      </c>
      <c r="F1012" s="15" t="s">
        <v>125</v>
      </c>
      <c r="G1012" s="15" t="s">
        <v>2911</v>
      </c>
      <c r="H1012" s="15" t="s">
        <v>2912</v>
      </c>
      <c r="I1012" s="15" t="s">
        <v>76</v>
      </c>
      <c r="J1012" s="15" t="s">
        <v>60</v>
      </c>
      <c r="K1012" s="15" t="s">
        <v>29</v>
      </c>
      <c r="L1012" s="15" t="str">
        <f t="array" ref="L1012">_xlfn.XLOOKUP(M1012,reference_province_to_city!$A$2:$A$11,reference_province_to_city!$B$2:$B$11)</f>
        <v>Palembang</v>
      </c>
      <c r="M1012" s="15" t="s">
        <v>13</v>
      </c>
      <c r="N1012" s="15">
        <v>30111.0</v>
      </c>
      <c r="O1012" s="15">
        <f t="array" ref="O1012">_xlfn.XLOOKUP(M1012,reference_postal_code!$B$2:$B$11,reference_postal_code!$A$2:$A$11)</f>
        <v>30111</v>
      </c>
      <c r="P1012" s="15" t="s">
        <v>77</v>
      </c>
      <c r="Q1012" s="15" t="s">
        <v>2946</v>
      </c>
      <c r="R1012" s="15" t="s">
        <v>110</v>
      </c>
      <c r="S1012" s="15" t="s">
        <v>149</v>
      </c>
      <c r="T1012" s="15" t="s">
        <v>2947</v>
      </c>
      <c r="U1012" s="28">
        <v>700320.0</v>
      </c>
      <c r="V1012" s="15">
        <v>4.0</v>
      </c>
      <c r="W1012" s="31">
        <v>0.2</v>
      </c>
      <c r="X1012" s="28">
        <v>-43770.0</v>
      </c>
    </row>
    <row r="1013" ht="15.75" customHeight="1">
      <c r="A1013" s="15">
        <v>9481.0</v>
      </c>
      <c r="B1013" s="15" t="s">
        <v>2935</v>
      </c>
      <c r="C1013" s="18">
        <v>41889.0</v>
      </c>
      <c r="D1013" s="18">
        <v>41896.0</v>
      </c>
      <c r="E1013" s="18">
        <f t="shared" si="1"/>
        <v>41896</v>
      </c>
      <c r="F1013" s="15" t="s">
        <v>55</v>
      </c>
      <c r="G1013" s="15" t="s">
        <v>1744</v>
      </c>
      <c r="H1013" s="15" t="s">
        <v>1745</v>
      </c>
      <c r="I1013" s="15" t="s">
        <v>59</v>
      </c>
      <c r="J1013" s="15" t="s">
        <v>60</v>
      </c>
      <c r="K1013" s="15" t="s">
        <v>26</v>
      </c>
      <c r="L1013" s="15" t="str">
        <f t="array" ref="L1013">_xlfn.XLOOKUP(M1013,reference_province_to_city!$A$2:$A$11,reference_province_to_city!$B$2:$B$11)</f>
        <v>Denpasar</v>
      </c>
      <c r="M1013" s="15" t="s">
        <v>24</v>
      </c>
      <c r="N1013" s="15">
        <v>80231.0</v>
      </c>
      <c r="O1013" s="15">
        <f t="array" ref="O1013">_xlfn.XLOOKUP(M1013,reference_postal_code!$B$2:$B$11,reference_postal_code!$A$2:$A$11)</f>
        <v>80231</v>
      </c>
      <c r="P1013" s="15" t="s">
        <v>63</v>
      </c>
      <c r="Q1013" s="15" t="s">
        <v>131</v>
      </c>
      <c r="R1013" s="15" t="s">
        <v>65</v>
      </c>
      <c r="S1013" s="15" t="s">
        <v>83</v>
      </c>
      <c r="T1013" s="15" t="s">
        <v>132</v>
      </c>
      <c r="U1013" s="28">
        <v>4574850.0</v>
      </c>
      <c r="V1013" s="15">
        <v>5.0</v>
      </c>
      <c r="W1013" s="31">
        <v>0.8</v>
      </c>
      <c r="X1013" s="28">
        <v>-8005988.0</v>
      </c>
    </row>
    <row r="1014" ht="15.75" customHeight="1">
      <c r="A1014" s="15">
        <v>5981.0</v>
      </c>
      <c r="B1014" s="15" t="s">
        <v>2932</v>
      </c>
      <c r="C1014" s="18">
        <v>41889.0</v>
      </c>
      <c r="D1014" s="18">
        <v>41895.0</v>
      </c>
      <c r="E1014" s="18">
        <f t="shared" si="1"/>
        <v>41895</v>
      </c>
      <c r="F1014" s="15" t="s">
        <v>55</v>
      </c>
      <c r="G1014" s="15" t="s">
        <v>665</v>
      </c>
      <c r="H1014" s="15" t="s">
        <v>666</v>
      </c>
      <c r="I1014" s="15" t="s">
        <v>76</v>
      </c>
      <c r="J1014" s="15" t="s">
        <v>60</v>
      </c>
      <c r="K1014" s="15" t="s">
        <v>17</v>
      </c>
      <c r="L1014" s="15" t="str">
        <f t="array" ref="L1014">_xlfn.XLOOKUP(M1014,reference_province_to_city!$A$2:$A$11,reference_province_to_city!$B$2:$B$11)</f>
        <v>Semarang</v>
      </c>
      <c r="M1014" s="15" t="s">
        <v>15</v>
      </c>
      <c r="N1014" s="15">
        <v>50111.0</v>
      </c>
      <c r="O1014" s="15">
        <f t="array" ref="O1014">_xlfn.XLOOKUP(M1014,reference_postal_code!$B$2:$B$11,reference_postal_code!$A$2:$A$11)</f>
        <v>50111</v>
      </c>
      <c r="P1014" s="15" t="s">
        <v>77</v>
      </c>
      <c r="Q1014" s="15" t="s">
        <v>2028</v>
      </c>
      <c r="R1014" s="15" t="s">
        <v>106</v>
      </c>
      <c r="S1014" s="15" t="s">
        <v>107</v>
      </c>
      <c r="T1014" s="15" t="s">
        <v>2029</v>
      </c>
      <c r="U1014" s="28">
        <v>2429400.0</v>
      </c>
      <c r="V1014" s="15">
        <v>2.0</v>
      </c>
      <c r="W1014" s="31">
        <v>0.0</v>
      </c>
      <c r="X1014" s="28">
        <v>680232.0</v>
      </c>
    </row>
    <row r="1015" ht="15.75" customHeight="1">
      <c r="A1015" s="15">
        <v>1681.0</v>
      </c>
      <c r="B1015" s="15" t="s">
        <v>2929</v>
      </c>
      <c r="C1015" s="18">
        <v>41889.0</v>
      </c>
      <c r="D1015" s="18">
        <v>41895.0</v>
      </c>
      <c r="E1015" s="18">
        <f t="shared" si="1"/>
        <v>41895</v>
      </c>
      <c r="F1015" s="15" t="s">
        <v>55</v>
      </c>
      <c r="G1015" s="15" t="s">
        <v>1469</v>
      </c>
      <c r="H1015" s="15" t="s">
        <v>1470</v>
      </c>
      <c r="I1015" s="15" t="s">
        <v>128</v>
      </c>
      <c r="J1015" s="15" t="s">
        <v>60</v>
      </c>
      <c r="K1015" s="15" t="s">
        <v>19</v>
      </c>
      <c r="L1015" s="15" t="str">
        <f t="array" ref="L1015">_xlfn.XLOOKUP(M1015,reference_province_to_city!$A$2:$A$11,reference_province_to_city!$B$2:$B$11)</f>
        <v>Yogyakarta</v>
      </c>
      <c r="M1015" s="15" t="s">
        <v>18</v>
      </c>
      <c r="N1015" s="15">
        <v>55111.0</v>
      </c>
      <c r="O1015" s="15">
        <f t="array" ref="O1015">_xlfn.XLOOKUP(M1015,reference_postal_code!$B$2:$B$11,reference_postal_code!$A$2:$A$11)</f>
        <v>55111</v>
      </c>
      <c r="P1015" s="15" t="s">
        <v>77</v>
      </c>
      <c r="Q1015" s="15" t="s">
        <v>2948</v>
      </c>
      <c r="R1015" s="15" t="s">
        <v>106</v>
      </c>
      <c r="S1015" s="15" t="s">
        <v>139</v>
      </c>
      <c r="T1015" s="15" t="s">
        <v>2949</v>
      </c>
      <c r="U1015" s="28">
        <v>635520.0</v>
      </c>
      <c r="V1015" s="15">
        <v>2.0</v>
      </c>
      <c r="W1015" s="31">
        <v>0.2</v>
      </c>
      <c r="X1015" s="28">
        <v>127104.0</v>
      </c>
    </row>
    <row r="1016" ht="15.75" customHeight="1">
      <c r="A1016" s="15">
        <v>1680.0</v>
      </c>
      <c r="B1016" s="15" t="s">
        <v>2929</v>
      </c>
      <c r="C1016" s="18">
        <v>41889.0</v>
      </c>
      <c r="D1016" s="18">
        <v>41895.0</v>
      </c>
      <c r="E1016" s="18">
        <f t="shared" si="1"/>
        <v>41895</v>
      </c>
      <c r="F1016" s="15" t="s">
        <v>55</v>
      </c>
      <c r="G1016" s="15" t="s">
        <v>1469</v>
      </c>
      <c r="H1016" s="15" t="s">
        <v>1470</v>
      </c>
      <c r="I1016" s="15" t="s">
        <v>128</v>
      </c>
      <c r="J1016" s="15" t="s">
        <v>60</v>
      </c>
      <c r="K1016" s="15" t="s">
        <v>19</v>
      </c>
      <c r="L1016" s="15" t="str">
        <f t="array" ref="L1016">_xlfn.XLOOKUP(M1016,reference_province_to_city!$A$2:$A$11,reference_province_to_city!$B$2:$B$11)</f>
        <v>Yogyakarta</v>
      </c>
      <c r="M1016" s="15" t="s">
        <v>18</v>
      </c>
      <c r="N1016" s="15">
        <v>55111.0</v>
      </c>
      <c r="O1016" s="15">
        <f t="array" ref="O1016">_xlfn.XLOOKUP(M1016,reference_postal_code!$B$2:$B$11,reference_postal_code!$A$2:$A$11)</f>
        <v>55111</v>
      </c>
      <c r="P1016" s="15" t="s">
        <v>77</v>
      </c>
      <c r="Q1016" s="15" t="s">
        <v>2950</v>
      </c>
      <c r="R1016" s="15" t="s">
        <v>110</v>
      </c>
      <c r="S1016" s="15" t="s">
        <v>111</v>
      </c>
      <c r="T1016" s="15" t="s">
        <v>2951</v>
      </c>
      <c r="U1016" s="28">
        <v>485730.0</v>
      </c>
      <c r="V1016" s="15">
        <v>3.0</v>
      </c>
      <c r="W1016" s="31">
        <v>0.4</v>
      </c>
      <c r="X1016" s="28">
        <v>64764.0</v>
      </c>
    </row>
    <row r="1017" ht="15.75" customHeight="1">
      <c r="A1017" s="15">
        <v>5979.0</v>
      </c>
      <c r="B1017" s="15" t="s">
        <v>2932</v>
      </c>
      <c r="C1017" s="18">
        <v>41889.0</v>
      </c>
      <c r="D1017" s="18">
        <v>41895.0</v>
      </c>
      <c r="E1017" s="18">
        <f t="shared" si="1"/>
        <v>41895</v>
      </c>
      <c r="F1017" s="15" t="s">
        <v>55</v>
      </c>
      <c r="G1017" s="15" t="s">
        <v>665</v>
      </c>
      <c r="H1017" s="15" t="s">
        <v>666</v>
      </c>
      <c r="I1017" s="15" t="s">
        <v>76</v>
      </c>
      <c r="J1017" s="15" t="s">
        <v>60</v>
      </c>
      <c r="K1017" s="15" t="s">
        <v>17</v>
      </c>
      <c r="L1017" s="15" t="str">
        <f t="array" ref="L1017">_xlfn.XLOOKUP(M1017,reference_province_to_city!$A$2:$A$11,reference_province_to_city!$B$2:$B$11)</f>
        <v>Semarang</v>
      </c>
      <c r="M1017" s="15" t="s">
        <v>15</v>
      </c>
      <c r="N1017" s="15">
        <v>50111.0</v>
      </c>
      <c r="O1017" s="15">
        <f t="array" ref="O1017">_xlfn.XLOOKUP(M1017,reference_postal_code!$B$2:$B$11,reference_postal_code!$A$2:$A$11)</f>
        <v>50111</v>
      </c>
      <c r="P1017" s="15" t="s">
        <v>77</v>
      </c>
      <c r="Q1017" s="15" t="s">
        <v>1110</v>
      </c>
      <c r="R1017" s="15" t="s">
        <v>106</v>
      </c>
      <c r="S1017" s="15" t="s">
        <v>218</v>
      </c>
      <c r="T1017" s="15" t="s">
        <v>1111</v>
      </c>
      <c r="U1017" s="28">
        <v>6448500.0</v>
      </c>
      <c r="V1017" s="15">
        <v>5.0</v>
      </c>
      <c r="W1017" s="31">
        <v>0.0</v>
      </c>
      <c r="X1017" s="28">
        <v>1676610.0</v>
      </c>
    </row>
    <row r="1018" ht="15.75" customHeight="1">
      <c r="A1018" s="15">
        <v>5265.0</v>
      </c>
      <c r="B1018" s="15" t="s">
        <v>2910</v>
      </c>
      <c r="C1018" s="18">
        <v>41889.0</v>
      </c>
      <c r="D1018" s="18">
        <v>41892.0</v>
      </c>
      <c r="E1018" s="18">
        <f t="shared" si="1"/>
        <v>41892</v>
      </c>
      <c r="F1018" s="15" t="s">
        <v>125</v>
      </c>
      <c r="G1018" s="15" t="s">
        <v>2911</v>
      </c>
      <c r="H1018" s="15" t="s">
        <v>2912</v>
      </c>
      <c r="I1018" s="15" t="s">
        <v>76</v>
      </c>
      <c r="J1018" s="15" t="s">
        <v>60</v>
      </c>
      <c r="K1018" s="15" t="s">
        <v>29</v>
      </c>
      <c r="L1018" s="15" t="str">
        <f t="array" ref="L1018">_xlfn.XLOOKUP(M1018,reference_province_to_city!$A$2:$A$11,reference_province_to_city!$B$2:$B$11)</f>
        <v>Palembang</v>
      </c>
      <c r="M1018" s="15" t="s">
        <v>13</v>
      </c>
      <c r="N1018" s="15">
        <v>30111.0</v>
      </c>
      <c r="O1018" s="15">
        <f t="array" ref="O1018">_xlfn.XLOOKUP(M1018,reference_postal_code!$B$2:$B$11,reference_postal_code!$A$2:$A$11)</f>
        <v>30111</v>
      </c>
      <c r="P1018" s="15" t="s">
        <v>77</v>
      </c>
      <c r="Q1018" s="15" t="s">
        <v>331</v>
      </c>
      <c r="R1018" s="15" t="s">
        <v>65</v>
      </c>
      <c r="S1018" s="15" t="s">
        <v>93</v>
      </c>
      <c r="T1018" s="15" t="s">
        <v>332</v>
      </c>
      <c r="U1018" s="28">
        <v>327960.0</v>
      </c>
      <c r="V1018" s="15">
        <v>3.0</v>
      </c>
      <c r="W1018" s="31">
        <v>0.2</v>
      </c>
      <c r="X1018" s="28">
        <v>53293.0</v>
      </c>
    </row>
    <row r="1019" ht="15.75" customHeight="1">
      <c r="A1019" s="15">
        <v>5982.0</v>
      </c>
      <c r="B1019" s="15" t="s">
        <v>2932</v>
      </c>
      <c r="C1019" s="18">
        <v>41889.0</v>
      </c>
      <c r="D1019" s="18">
        <v>41895.0</v>
      </c>
      <c r="E1019" s="18">
        <f t="shared" si="1"/>
        <v>41895</v>
      </c>
      <c r="F1019" s="15" t="s">
        <v>55</v>
      </c>
      <c r="G1019" s="15" t="s">
        <v>665</v>
      </c>
      <c r="H1019" s="15" t="s">
        <v>666</v>
      </c>
      <c r="I1019" s="15" t="s">
        <v>76</v>
      </c>
      <c r="J1019" s="15" t="s">
        <v>60</v>
      </c>
      <c r="L1019" s="15" t="str">
        <f t="array" ref="L1019">_xlfn.XLOOKUP(M1019,reference_province_to_city!$A$2:$A$11,reference_province_to_city!$B$2:$B$11)</f>
        <v>Semarang</v>
      </c>
      <c r="M1019" s="15" t="s">
        <v>15</v>
      </c>
      <c r="N1019" s="15">
        <v>50111.0</v>
      </c>
      <c r="O1019" s="15">
        <f t="array" ref="O1019">_xlfn.XLOOKUP(M1019,reference_postal_code!$B$2:$B$11,reference_postal_code!$A$2:$A$11)</f>
        <v>50111</v>
      </c>
      <c r="P1019" s="15" t="s">
        <v>77</v>
      </c>
      <c r="Q1019" s="15" t="s">
        <v>2952</v>
      </c>
      <c r="R1019" s="15" t="s">
        <v>65</v>
      </c>
      <c r="S1019" s="15" t="s">
        <v>87</v>
      </c>
      <c r="T1019" s="15" t="s">
        <v>2953</v>
      </c>
      <c r="U1019" s="28">
        <v>297900.0</v>
      </c>
      <c r="V1019" s="15">
        <v>2.0</v>
      </c>
      <c r="W1019" s="31">
        <v>0.0</v>
      </c>
      <c r="X1019" s="28">
        <v>86391.0</v>
      </c>
    </row>
    <row r="1020" ht="15.75" customHeight="1">
      <c r="A1020" s="15">
        <v>5261.0</v>
      </c>
      <c r="B1020" s="15" t="s">
        <v>2910</v>
      </c>
      <c r="C1020" s="18">
        <v>41889.0</v>
      </c>
      <c r="D1020" s="18">
        <v>41892.0</v>
      </c>
      <c r="E1020" s="18">
        <f t="shared" si="1"/>
        <v>41892</v>
      </c>
      <c r="F1020" s="15" t="s">
        <v>125</v>
      </c>
      <c r="G1020" s="15" t="s">
        <v>2911</v>
      </c>
      <c r="H1020" s="15" t="s">
        <v>2912</v>
      </c>
      <c r="I1020" s="15" t="s">
        <v>76</v>
      </c>
      <c r="J1020" s="15" t="s">
        <v>60</v>
      </c>
      <c r="K1020" s="15" t="s">
        <v>29</v>
      </c>
      <c r="L1020" s="15" t="str">
        <f t="array" ref="L1020">_xlfn.XLOOKUP(M1020,reference_province_to_city!$A$2:$A$11,reference_province_to_city!$B$2:$B$11)</f>
        <v>Palembang</v>
      </c>
      <c r="M1020" s="15" t="s">
        <v>13</v>
      </c>
      <c r="N1020" s="15">
        <v>30111.0</v>
      </c>
      <c r="O1020" s="15">
        <f t="array" ref="O1020">_xlfn.XLOOKUP(M1020,reference_postal_code!$B$2:$B$11,reference_postal_code!$A$2:$A$11)</f>
        <v>30111</v>
      </c>
      <c r="P1020" s="15" t="s">
        <v>77</v>
      </c>
      <c r="Q1020" s="15" t="s">
        <v>2954</v>
      </c>
      <c r="R1020" s="15" t="s">
        <v>110</v>
      </c>
      <c r="S1020" s="15" t="s">
        <v>111</v>
      </c>
      <c r="T1020" s="15" t="s">
        <v>2955</v>
      </c>
      <c r="U1020" s="28">
        <v>2951640.0</v>
      </c>
      <c r="V1020" s="15">
        <v>3.0</v>
      </c>
      <c r="W1020" s="31">
        <v>0.2</v>
      </c>
      <c r="X1020" s="28">
        <v>221373.0</v>
      </c>
    </row>
    <row r="1021" ht="15.75" customHeight="1">
      <c r="A1021" s="15">
        <v>1679.0</v>
      </c>
      <c r="B1021" s="15" t="s">
        <v>2929</v>
      </c>
      <c r="C1021" s="18">
        <v>41889.0</v>
      </c>
      <c r="D1021" s="18">
        <v>41895.0</v>
      </c>
      <c r="E1021" s="18">
        <f t="shared" si="1"/>
        <v>41895</v>
      </c>
      <c r="F1021" s="15" t="s">
        <v>55</v>
      </c>
      <c r="G1021" s="15" t="s">
        <v>1469</v>
      </c>
      <c r="H1021" s="15" t="s">
        <v>1470</v>
      </c>
      <c r="I1021" s="15" t="s">
        <v>128</v>
      </c>
      <c r="J1021" s="15" t="s">
        <v>60</v>
      </c>
      <c r="K1021" s="15" t="s">
        <v>19</v>
      </c>
      <c r="L1021" s="15" t="str">
        <f t="array" ref="L1021">_xlfn.XLOOKUP(M1021,reference_province_to_city!$A$2:$A$11,reference_province_to_city!$B$2:$B$11)</f>
        <v>Yogyakarta</v>
      </c>
      <c r="M1021" s="15" t="s">
        <v>18</v>
      </c>
      <c r="N1021" s="15">
        <v>55111.0</v>
      </c>
      <c r="O1021" s="15">
        <f t="array" ref="O1021">_xlfn.XLOOKUP(M1021,reference_postal_code!$B$2:$B$11,reference_postal_code!$A$2:$A$11)</f>
        <v>55111</v>
      </c>
      <c r="P1021" s="15" t="s">
        <v>77</v>
      </c>
      <c r="Q1021" s="15" t="s">
        <v>615</v>
      </c>
      <c r="R1021" s="15" t="s">
        <v>65</v>
      </c>
      <c r="S1021" s="15" t="s">
        <v>87</v>
      </c>
      <c r="T1021" s="15" t="s">
        <v>616</v>
      </c>
      <c r="U1021" s="28">
        <v>971760.0</v>
      </c>
      <c r="V1021" s="15">
        <v>1.0</v>
      </c>
      <c r="W1021" s="31">
        <v>0.2</v>
      </c>
      <c r="X1021" s="28">
        <v>-218646.0</v>
      </c>
    </row>
    <row r="1022" ht="15.75" customHeight="1">
      <c r="A1022" s="15">
        <v>169.0</v>
      </c>
      <c r="B1022" s="15" t="s">
        <v>2956</v>
      </c>
      <c r="C1022" s="18">
        <v>41890.0</v>
      </c>
      <c r="D1022" s="18">
        <v>41894.0</v>
      </c>
      <c r="E1022" s="18">
        <f t="shared" si="1"/>
        <v>41894</v>
      </c>
      <c r="F1022" s="15" t="s">
        <v>55</v>
      </c>
      <c r="G1022" s="15" t="s">
        <v>2957</v>
      </c>
      <c r="H1022" s="15" t="s">
        <v>2958</v>
      </c>
      <c r="I1022" s="15" t="s">
        <v>59</v>
      </c>
      <c r="J1022" s="15" t="s">
        <v>60</v>
      </c>
      <c r="K1022" s="15" t="s">
        <v>31</v>
      </c>
      <c r="L1022" s="15" t="str">
        <f t="array" ref="L1022">_xlfn.XLOOKUP(M1022,reference_province_to_city!$A$2:$A$11,reference_province_to_city!$B$2:$B$11)</f>
        <v>Balikpapan</v>
      </c>
      <c r="M1022" s="15" t="s">
        <v>21</v>
      </c>
      <c r="N1022" s="15">
        <v>76114.0</v>
      </c>
      <c r="O1022" s="15">
        <f t="array" ref="O1022">_xlfn.XLOOKUP(M1022,reference_postal_code!$B$2:$B$11,reference_postal_code!$A$2:$A$11)</f>
        <v>76114</v>
      </c>
      <c r="P1022" s="15" t="s">
        <v>166</v>
      </c>
      <c r="Q1022" s="15" t="s">
        <v>1848</v>
      </c>
      <c r="R1022" s="15" t="s">
        <v>65</v>
      </c>
      <c r="S1022" s="15" t="s">
        <v>93</v>
      </c>
      <c r="T1022" s="15" t="s">
        <v>1849</v>
      </c>
      <c r="U1022" s="28">
        <v>480960.0</v>
      </c>
      <c r="V1022" s="15">
        <v>6.0</v>
      </c>
      <c r="W1022" s="31">
        <v>0.2</v>
      </c>
      <c r="X1022" s="28">
        <v>102204.0</v>
      </c>
    </row>
    <row r="1023" ht="15.75" customHeight="1">
      <c r="A1023" s="15">
        <v>3452.0</v>
      </c>
      <c r="B1023" s="15" t="s">
        <v>2959</v>
      </c>
      <c r="C1023" s="18">
        <v>41890.0</v>
      </c>
      <c r="D1023" s="18">
        <v>41896.0</v>
      </c>
      <c r="E1023" s="18">
        <f t="shared" si="1"/>
        <v>41896</v>
      </c>
      <c r="F1023" s="15" t="s">
        <v>55</v>
      </c>
      <c r="G1023" s="15" t="s">
        <v>2144</v>
      </c>
      <c r="H1023" s="15" t="s">
        <v>2145</v>
      </c>
      <c r="I1023" s="15" t="s">
        <v>76</v>
      </c>
      <c r="J1023" s="15" t="s">
        <v>60</v>
      </c>
      <c r="K1023" s="15" t="s">
        <v>28</v>
      </c>
      <c r="L1023" s="15" t="str">
        <f t="array" ref="L1023">_xlfn.XLOOKUP(M1023,reference_province_to_city!$A$2:$A$11,reference_province_to_city!$B$2:$B$11)</f>
        <v>Medan</v>
      </c>
      <c r="M1023" s="15" t="s">
        <v>11</v>
      </c>
      <c r="N1023" s="15">
        <v>20111.0</v>
      </c>
      <c r="O1023" s="15">
        <f t="array" ref="O1023">_xlfn.XLOOKUP(M1023,reference_postal_code!$B$2:$B$11,reference_postal_code!$A$2:$A$11)</f>
        <v>20111</v>
      </c>
      <c r="P1023" s="15" t="s">
        <v>77</v>
      </c>
      <c r="Q1023" s="15" t="s">
        <v>2960</v>
      </c>
      <c r="R1023" s="15" t="s">
        <v>65</v>
      </c>
      <c r="S1023" s="15" t="s">
        <v>103</v>
      </c>
      <c r="T1023" s="15" t="s">
        <v>2961</v>
      </c>
      <c r="U1023" s="28">
        <v>60300.0</v>
      </c>
      <c r="V1023" s="15">
        <v>2.0</v>
      </c>
      <c r="W1023" s="31">
        <v>0.0</v>
      </c>
      <c r="X1023" s="28">
        <v>29547.0</v>
      </c>
    </row>
    <row r="1024" ht="15.75" customHeight="1">
      <c r="A1024" s="15">
        <v>166.0</v>
      </c>
      <c r="B1024" s="15" t="s">
        <v>2956</v>
      </c>
      <c r="C1024" s="18">
        <v>41890.0</v>
      </c>
      <c r="D1024" s="18">
        <v>41894.0</v>
      </c>
      <c r="E1024" s="18">
        <f t="shared" si="1"/>
        <v>41894</v>
      </c>
      <c r="F1024" s="15" t="s">
        <v>55</v>
      </c>
      <c r="G1024" s="15" t="s">
        <v>2957</v>
      </c>
      <c r="H1024" s="15" t="s">
        <v>2958</v>
      </c>
      <c r="I1024" s="15" t="s">
        <v>59</v>
      </c>
      <c r="J1024" s="15" t="s">
        <v>60</v>
      </c>
      <c r="K1024" s="15" t="s">
        <v>31</v>
      </c>
      <c r="L1024" s="15" t="str">
        <f t="array" ref="L1024">_xlfn.XLOOKUP(M1024,reference_province_to_city!$A$2:$A$11,reference_province_to_city!$B$2:$B$11)</f>
        <v>Balikpapan</v>
      </c>
      <c r="M1024" s="15" t="s">
        <v>21</v>
      </c>
      <c r="N1024" s="15">
        <v>76114.0</v>
      </c>
      <c r="O1024" s="15">
        <f t="array" ref="O1024">_xlfn.XLOOKUP(M1024,reference_postal_code!$B$2:$B$11,reference_postal_code!$A$2:$A$11)</f>
        <v>76114</v>
      </c>
      <c r="P1024" s="15" t="s">
        <v>166</v>
      </c>
      <c r="Q1024" s="15" t="s">
        <v>2962</v>
      </c>
      <c r="R1024" s="15" t="s">
        <v>110</v>
      </c>
      <c r="S1024" s="15" t="s">
        <v>668</v>
      </c>
      <c r="T1024" s="15" t="s">
        <v>2963</v>
      </c>
      <c r="U1024" s="28">
        <v>1.2239928E8</v>
      </c>
      <c r="V1024" s="15">
        <v>8.0</v>
      </c>
      <c r="W1024" s="31">
        <v>0.4</v>
      </c>
      <c r="X1024" s="28">
        <v>-2.039988E7</v>
      </c>
    </row>
    <row r="1025" ht="15.75" customHeight="1">
      <c r="A1025" s="15">
        <v>171.0</v>
      </c>
      <c r="B1025" s="15" t="s">
        <v>2956</v>
      </c>
      <c r="C1025" s="18">
        <v>41890.0</v>
      </c>
      <c r="D1025" s="18">
        <v>41894.0</v>
      </c>
      <c r="E1025" s="18">
        <f t="shared" si="1"/>
        <v>41894</v>
      </c>
      <c r="F1025" s="15" t="s">
        <v>55</v>
      </c>
      <c r="G1025" s="15" t="s">
        <v>2957</v>
      </c>
      <c r="H1025" s="15" t="s">
        <v>2958</v>
      </c>
      <c r="I1025" s="15" t="s">
        <v>59</v>
      </c>
      <c r="J1025" s="15" t="s">
        <v>60</v>
      </c>
      <c r="K1025" s="15" t="s">
        <v>31</v>
      </c>
      <c r="L1025" s="15" t="str">
        <f t="array" ref="L1025">_xlfn.XLOOKUP(M1025,reference_province_to_city!$A$2:$A$11,reference_province_to_city!$B$2:$B$11)</f>
        <v>Balikpapan</v>
      </c>
      <c r="M1025" s="15" t="s">
        <v>21</v>
      </c>
      <c r="N1025" s="15">
        <v>76114.0</v>
      </c>
      <c r="O1025" s="15">
        <f t="array" ref="O1025">_xlfn.XLOOKUP(M1025,reference_postal_code!$B$2:$B$11,reference_postal_code!$A$2:$A$11)</f>
        <v>76114</v>
      </c>
      <c r="P1025" s="15" t="s">
        <v>166</v>
      </c>
      <c r="Q1025" s="15" t="s">
        <v>2964</v>
      </c>
      <c r="R1025" s="15" t="s">
        <v>110</v>
      </c>
      <c r="S1025" s="15" t="s">
        <v>111</v>
      </c>
      <c r="T1025" s="15" t="s">
        <v>2965</v>
      </c>
      <c r="U1025" s="28">
        <v>2159640.0</v>
      </c>
      <c r="V1025" s="15">
        <v>3.0</v>
      </c>
      <c r="W1025" s="31">
        <v>0.2</v>
      </c>
      <c r="X1025" s="28">
        <v>134978.0</v>
      </c>
    </row>
    <row r="1026" ht="15.75" customHeight="1">
      <c r="A1026" s="15">
        <v>170.0</v>
      </c>
      <c r="B1026" s="15" t="s">
        <v>2956</v>
      </c>
      <c r="C1026" s="18">
        <v>41890.0</v>
      </c>
      <c r="D1026" s="18">
        <v>41894.0</v>
      </c>
      <c r="E1026" s="18">
        <f t="shared" si="1"/>
        <v>41894</v>
      </c>
      <c r="F1026" s="15" t="s">
        <v>55</v>
      </c>
      <c r="G1026" s="15" t="s">
        <v>2957</v>
      </c>
      <c r="H1026" s="15" t="s">
        <v>2958</v>
      </c>
      <c r="I1026" s="15" t="s">
        <v>59</v>
      </c>
      <c r="J1026" s="15" t="s">
        <v>60</v>
      </c>
      <c r="K1026" s="15" t="s">
        <v>31</v>
      </c>
      <c r="L1026" s="15" t="str">
        <f t="array" ref="L1026">_xlfn.XLOOKUP(M1026,reference_province_to_city!$A$2:$A$11,reference_province_to_city!$B$2:$B$11)</f>
        <v>Balikpapan</v>
      </c>
      <c r="M1026" s="15" t="s">
        <v>21</v>
      </c>
      <c r="N1026" s="15">
        <v>76114.0</v>
      </c>
      <c r="O1026" s="15">
        <f t="array" ref="O1026">_xlfn.XLOOKUP(M1026,reference_postal_code!$B$2:$B$11,reference_postal_code!$A$2:$A$11)</f>
        <v>76114</v>
      </c>
      <c r="P1026" s="15" t="s">
        <v>166</v>
      </c>
      <c r="Q1026" s="15" t="s">
        <v>2966</v>
      </c>
      <c r="R1026" s="15" t="s">
        <v>65</v>
      </c>
      <c r="S1026" s="15" t="s">
        <v>222</v>
      </c>
      <c r="T1026" s="15" t="s">
        <v>2967</v>
      </c>
      <c r="U1026" s="28">
        <v>2669700.0</v>
      </c>
      <c r="V1026" s="15">
        <v>5.0</v>
      </c>
      <c r="W1026" s="31">
        <v>0.8</v>
      </c>
      <c r="X1026" s="28">
        <v>-6807735.0</v>
      </c>
    </row>
    <row r="1027" ht="15.75" customHeight="1">
      <c r="A1027" s="15">
        <v>837.0</v>
      </c>
      <c r="B1027" s="15" t="s">
        <v>2968</v>
      </c>
      <c r="C1027" s="18">
        <v>41890.0</v>
      </c>
      <c r="D1027" s="18">
        <v>41895.0</v>
      </c>
      <c r="E1027" s="18">
        <f t="shared" si="1"/>
        <v>41895</v>
      </c>
      <c r="F1027" s="15" t="s">
        <v>114</v>
      </c>
      <c r="G1027" s="15" t="s">
        <v>2969</v>
      </c>
      <c r="H1027" s="15" t="s">
        <v>2970</v>
      </c>
      <c r="I1027" s="15" t="s">
        <v>59</v>
      </c>
      <c r="J1027" s="15" t="s">
        <v>60</v>
      </c>
      <c r="K1027" s="15" t="s">
        <v>28</v>
      </c>
      <c r="L1027" s="15" t="str">
        <f t="array" ref="L1027">_xlfn.XLOOKUP(M1027,reference_province_to_city!$A$2:$A$11,reference_province_to_city!$B$2:$B$11)</f>
        <v>Medan</v>
      </c>
      <c r="M1027" s="15" t="s">
        <v>11</v>
      </c>
      <c r="N1027" s="15">
        <v>20111.0</v>
      </c>
      <c r="O1027" s="15">
        <f t="array" ref="O1027">_xlfn.XLOOKUP(M1027,reference_postal_code!$B$2:$B$11,reference_postal_code!$A$2:$A$11)</f>
        <v>20111</v>
      </c>
      <c r="P1027" s="15" t="s">
        <v>77</v>
      </c>
      <c r="Q1027" s="15" t="s">
        <v>1624</v>
      </c>
      <c r="R1027" s="15" t="s">
        <v>65</v>
      </c>
      <c r="S1027" s="15" t="s">
        <v>83</v>
      </c>
      <c r="T1027" s="15" t="s">
        <v>1625</v>
      </c>
      <c r="U1027" s="28">
        <v>767760.0</v>
      </c>
      <c r="V1027" s="15">
        <v>4.0</v>
      </c>
      <c r="W1027" s="31">
        <v>0.8</v>
      </c>
      <c r="X1027" s="28">
        <v>-1190028.0</v>
      </c>
    </row>
    <row r="1028" ht="15.75" customHeight="1">
      <c r="A1028" s="15">
        <v>5291.0</v>
      </c>
      <c r="B1028" s="15" t="s">
        <v>2971</v>
      </c>
      <c r="C1028" s="18">
        <v>41890.0</v>
      </c>
      <c r="D1028" s="18">
        <v>41897.0</v>
      </c>
      <c r="E1028" s="18">
        <f t="shared" si="1"/>
        <v>41897</v>
      </c>
      <c r="F1028" s="15" t="s">
        <v>55</v>
      </c>
      <c r="G1028" s="15" t="s">
        <v>2972</v>
      </c>
      <c r="H1028" s="15" t="s">
        <v>2973</v>
      </c>
      <c r="I1028" s="15" t="s">
        <v>59</v>
      </c>
      <c r="J1028" s="15" t="s">
        <v>60</v>
      </c>
      <c r="K1028" s="15" t="s">
        <v>17</v>
      </c>
      <c r="L1028" s="15" t="str">
        <f t="array" ref="L1028">_xlfn.XLOOKUP(M1028,reference_province_to_city!$A$2:$A$11,reference_province_to_city!$B$2:$B$11)</f>
        <v>Semarang</v>
      </c>
      <c r="M1028" s="15" t="s">
        <v>15</v>
      </c>
      <c r="N1028" s="15">
        <v>50111.0</v>
      </c>
      <c r="O1028" s="15">
        <f t="array" ref="O1028">_xlfn.XLOOKUP(M1028,reference_postal_code!$B$2:$B$11,reference_postal_code!$A$2:$A$11)</f>
        <v>50111</v>
      </c>
      <c r="P1028" s="15" t="s">
        <v>77</v>
      </c>
      <c r="Q1028" s="15" t="s">
        <v>2974</v>
      </c>
      <c r="R1028" s="15" t="s">
        <v>106</v>
      </c>
      <c r="S1028" s="15" t="s">
        <v>107</v>
      </c>
      <c r="T1028" s="15" t="s">
        <v>2975</v>
      </c>
      <c r="U1028" s="28">
        <v>1.45005E7</v>
      </c>
      <c r="V1028" s="15">
        <v>5.0</v>
      </c>
      <c r="W1028" s="31">
        <v>0.3</v>
      </c>
      <c r="X1028" s="28">
        <v>-207150.0</v>
      </c>
    </row>
    <row r="1029" ht="15.75" customHeight="1">
      <c r="A1029" s="15">
        <v>4853.0</v>
      </c>
      <c r="B1029" s="15" t="s">
        <v>2976</v>
      </c>
      <c r="C1029" s="18">
        <v>41890.0</v>
      </c>
      <c r="D1029" s="18">
        <v>41896.0</v>
      </c>
      <c r="E1029" s="18">
        <f t="shared" si="1"/>
        <v>41896</v>
      </c>
      <c r="F1029" s="15" t="s">
        <v>55</v>
      </c>
      <c r="G1029" s="15" t="s">
        <v>2977</v>
      </c>
      <c r="H1029" s="15" t="s">
        <v>2978</v>
      </c>
      <c r="I1029" s="15" t="s">
        <v>59</v>
      </c>
      <c r="J1029" s="15" t="s">
        <v>60</v>
      </c>
      <c r="K1029" s="15" t="s">
        <v>26</v>
      </c>
      <c r="L1029" s="15" t="str">
        <f t="array" ref="L1029">_xlfn.XLOOKUP(M1029,reference_province_to_city!$A$2:$A$11,reference_province_to_city!$B$2:$B$11)</f>
        <v>Denpasar</v>
      </c>
      <c r="M1029" s="15" t="s">
        <v>24</v>
      </c>
      <c r="N1029" s="15">
        <v>80231.0</v>
      </c>
      <c r="O1029" s="15">
        <f t="array" ref="O1029">_xlfn.XLOOKUP(M1029,reference_postal_code!$B$2:$B$11,reference_postal_code!$A$2:$A$11)</f>
        <v>80231</v>
      </c>
      <c r="P1029" s="15" t="s">
        <v>63</v>
      </c>
      <c r="Q1029" s="15" t="s">
        <v>687</v>
      </c>
      <c r="R1029" s="15" t="s">
        <v>65</v>
      </c>
      <c r="S1029" s="15" t="s">
        <v>87</v>
      </c>
      <c r="T1029" s="15" t="s">
        <v>688</v>
      </c>
      <c r="U1029" s="28">
        <v>7288200.0</v>
      </c>
      <c r="V1029" s="15">
        <v>6.0</v>
      </c>
      <c r="W1029" s="31">
        <v>0.0</v>
      </c>
      <c r="X1029" s="28">
        <v>291528.0</v>
      </c>
    </row>
    <row r="1030" ht="15.75" customHeight="1">
      <c r="A1030" s="15">
        <v>4852.0</v>
      </c>
      <c r="B1030" s="15" t="s">
        <v>2976</v>
      </c>
      <c r="C1030" s="18">
        <v>41890.0</v>
      </c>
      <c r="D1030" s="18">
        <v>41896.0</v>
      </c>
      <c r="E1030" s="18">
        <f t="shared" si="1"/>
        <v>41896</v>
      </c>
      <c r="F1030" s="15" t="s">
        <v>55</v>
      </c>
      <c r="G1030" s="15" t="s">
        <v>2977</v>
      </c>
      <c r="H1030" s="15" t="s">
        <v>2978</v>
      </c>
      <c r="I1030" s="15" t="s">
        <v>59</v>
      </c>
      <c r="J1030" s="15" t="s">
        <v>60</v>
      </c>
      <c r="K1030" s="15" t="s">
        <v>26</v>
      </c>
      <c r="L1030" s="15" t="str">
        <f t="array" ref="L1030">_xlfn.XLOOKUP(M1030,reference_province_to_city!$A$2:$A$11,reference_province_to_city!$B$2:$B$11)</f>
        <v>Denpasar</v>
      </c>
      <c r="M1030" s="15" t="s">
        <v>24</v>
      </c>
      <c r="N1030" s="15">
        <v>80231.0</v>
      </c>
      <c r="O1030" s="15">
        <f t="array" ref="O1030">_xlfn.XLOOKUP(M1030,reference_postal_code!$B$2:$B$11,reference_postal_code!$A$2:$A$11)</f>
        <v>80231</v>
      </c>
      <c r="P1030" s="15" t="s">
        <v>63</v>
      </c>
      <c r="Q1030" s="15" t="s">
        <v>2979</v>
      </c>
      <c r="R1030" s="15" t="s">
        <v>65</v>
      </c>
      <c r="S1030" s="15" t="s">
        <v>93</v>
      </c>
      <c r="T1030" s="15" t="s">
        <v>2980</v>
      </c>
      <c r="U1030" s="28">
        <v>4557600.0</v>
      </c>
      <c r="V1030" s="15">
        <v>8.0</v>
      </c>
      <c r="W1030" s="31">
        <v>0.0</v>
      </c>
      <c r="X1030" s="28">
        <v>1367280.0</v>
      </c>
    </row>
    <row r="1031" ht="15.75" customHeight="1">
      <c r="A1031" s="15">
        <v>739.0</v>
      </c>
      <c r="B1031" s="15" t="s">
        <v>2981</v>
      </c>
      <c r="C1031" s="18">
        <v>41890.0</v>
      </c>
      <c r="D1031" s="18">
        <v>41894.0</v>
      </c>
      <c r="E1031" s="18">
        <f t="shared" si="1"/>
        <v>41894</v>
      </c>
      <c r="F1031" s="15" t="s">
        <v>55</v>
      </c>
      <c r="G1031" s="15" t="s">
        <v>2553</v>
      </c>
      <c r="H1031" s="15" t="s">
        <v>2554</v>
      </c>
      <c r="I1031" s="15" t="s">
        <v>59</v>
      </c>
      <c r="J1031" s="15" t="s">
        <v>60</v>
      </c>
      <c r="K1031" s="15" t="s">
        <v>26</v>
      </c>
      <c r="L1031" s="15" t="str">
        <f t="array" ref="L1031">_xlfn.XLOOKUP(M1031,reference_province_to_city!$A$2:$A$11,reference_province_to_city!$B$2:$B$11)</f>
        <v>Denpasar</v>
      </c>
      <c r="M1031" s="15" t="s">
        <v>24</v>
      </c>
      <c r="N1031" s="15">
        <v>80231.0</v>
      </c>
      <c r="O1031" s="15">
        <f t="array" ref="O1031">_xlfn.XLOOKUP(M1031,reference_postal_code!$B$2:$B$11,reference_postal_code!$A$2:$A$11)</f>
        <v>80231</v>
      </c>
      <c r="P1031" s="15" t="s">
        <v>63</v>
      </c>
      <c r="Q1031" s="15" t="s">
        <v>2982</v>
      </c>
      <c r="R1031" s="15" t="s">
        <v>110</v>
      </c>
      <c r="S1031" s="15" t="s">
        <v>149</v>
      </c>
      <c r="T1031" s="15" t="s">
        <v>2983</v>
      </c>
      <c r="U1031" s="28">
        <v>749700.0</v>
      </c>
      <c r="V1031" s="15">
        <v>2.0</v>
      </c>
      <c r="W1031" s="31">
        <v>0.0</v>
      </c>
      <c r="X1031" s="28">
        <v>127449.0</v>
      </c>
    </row>
    <row r="1032" ht="15.75" customHeight="1">
      <c r="A1032" s="15">
        <v>167.0</v>
      </c>
      <c r="B1032" s="15" t="s">
        <v>2956</v>
      </c>
      <c r="C1032" s="18">
        <v>41890.0</v>
      </c>
      <c r="D1032" s="18">
        <v>41894.0</v>
      </c>
      <c r="E1032" s="18">
        <f t="shared" si="1"/>
        <v>41894</v>
      </c>
      <c r="F1032" s="15" t="s">
        <v>55</v>
      </c>
      <c r="G1032" s="15" t="s">
        <v>2957</v>
      </c>
      <c r="H1032" s="15" t="s">
        <v>2958</v>
      </c>
      <c r="I1032" s="15" t="s">
        <v>59</v>
      </c>
      <c r="J1032" s="15" t="s">
        <v>60</v>
      </c>
      <c r="K1032" s="15" t="s">
        <v>31</v>
      </c>
      <c r="L1032" s="15" t="str">
        <f t="array" ref="L1032">_xlfn.XLOOKUP(M1032,reference_province_to_city!$A$2:$A$11,reference_province_to_city!$B$2:$B$11)</f>
        <v>Balikpapan</v>
      </c>
      <c r="M1032" s="15" t="s">
        <v>21</v>
      </c>
      <c r="N1032" s="15">
        <v>76114.0</v>
      </c>
      <c r="O1032" s="15">
        <f t="array" ref="O1032">_xlfn.XLOOKUP(M1032,reference_postal_code!$B$2:$B$11,reference_postal_code!$A$2:$A$11)</f>
        <v>76114</v>
      </c>
      <c r="P1032" s="15" t="s">
        <v>166</v>
      </c>
      <c r="Q1032" s="15" t="s">
        <v>345</v>
      </c>
      <c r="R1032" s="15" t="s">
        <v>65</v>
      </c>
      <c r="S1032" s="15" t="s">
        <v>87</v>
      </c>
      <c r="T1032" s="15" t="s">
        <v>346</v>
      </c>
      <c r="U1032" s="28">
        <v>4138920.0</v>
      </c>
      <c r="V1032" s="15">
        <v>3.0</v>
      </c>
      <c r="W1032" s="31">
        <v>0.2</v>
      </c>
      <c r="X1032" s="28">
        <v>-879520.0</v>
      </c>
    </row>
    <row r="1033" ht="15.75" customHeight="1">
      <c r="A1033" s="15">
        <v>8708.0</v>
      </c>
      <c r="B1033" s="15" t="s">
        <v>2984</v>
      </c>
      <c r="C1033" s="18">
        <v>41890.0</v>
      </c>
      <c r="D1033" s="18">
        <v>41895.0</v>
      </c>
      <c r="E1033" s="18">
        <f t="shared" si="1"/>
        <v>41895</v>
      </c>
      <c r="F1033" s="15" t="s">
        <v>55</v>
      </c>
      <c r="G1033" s="15" t="s">
        <v>2813</v>
      </c>
      <c r="H1033" s="15" t="s">
        <v>2814</v>
      </c>
      <c r="I1033" s="15" t="s">
        <v>76</v>
      </c>
      <c r="J1033" s="15" t="s">
        <v>60</v>
      </c>
      <c r="K1033" s="15" t="s">
        <v>22</v>
      </c>
      <c r="L1033" s="15" t="str">
        <f t="array" ref="L1033">_xlfn.XLOOKUP(M1033,reference_province_to_city!$A$2:$A$11,reference_province_to_city!$B$2:$B$11)</f>
        <v>Surabaya</v>
      </c>
      <c r="M1033" s="15" t="s">
        <v>20</v>
      </c>
      <c r="N1033" s="15">
        <v>60231.0</v>
      </c>
      <c r="O1033" s="15">
        <f t="array" ref="O1033">_xlfn.XLOOKUP(M1033,reference_postal_code!$B$2:$B$11,reference_postal_code!$A$2:$A$11)</f>
        <v>60231</v>
      </c>
      <c r="P1033" s="15" t="s">
        <v>166</v>
      </c>
      <c r="Q1033" s="15" t="s">
        <v>1981</v>
      </c>
      <c r="R1033" s="15" t="s">
        <v>65</v>
      </c>
      <c r="S1033" s="15" t="s">
        <v>93</v>
      </c>
      <c r="T1033" s="15" t="s">
        <v>1982</v>
      </c>
      <c r="U1033" s="28">
        <v>52800.0</v>
      </c>
      <c r="V1033" s="15">
        <v>2.0</v>
      </c>
      <c r="W1033" s="31">
        <v>0.0</v>
      </c>
      <c r="X1033" s="28">
        <v>25344.0</v>
      </c>
    </row>
    <row r="1034" ht="15.75" customHeight="1">
      <c r="A1034" s="15">
        <v>4135.0</v>
      </c>
      <c r="B1034" s="15" t="s">
        <v>2985</v>
      </c>
      <c r="C1034" s="18">
        <v>41890.0</v>
      </c>
      <c r="D1034" s="18">
        <v>41895.0</v>
      </c>
      <c r="E1034" s="18">
        <f t="shared" si="1"/>
        <v>41895</v>
      </c>
      <c r="F1034" s="15" t="s">
        <v>55</v>
      </c>
      <c r="G1034" s="15" t="s">
        <v>1571</v>
      </c>
      <c r="H1034" s="15" t="s">
        <v>1572</v>
      </c>
      <c r="I1034" s="15" t="s">
        <v>59</v>
      </c>
      <c r="J1034" s="15" t="s">
        <v>60</v>
      </c>
      <c r="K1034" s="15" t="s">
        <v>33</v>
      </c>
      <c r="L1034" s="15" t="str">
        <f t="array" ref="L1034">_xlfn.XLOOKUP(M1034,reference_province_to_city!$A$2:$A$11,reference_province_to_city!$B$2:$B$11)</f>
        <v>Makassar</v>
      </c>
      <c r="M1034" s="15" t="s">
        <v>25</v>
      </c>
      <c r="N1034" s="15">
        <v>90111.0</v>
      </c>
      <c r="O1034" s="15">
        <f t="array" ref="O1034">_xlfn.XLOOKUP(M1034,reference_postal_code!$B$2:$B$11,reference_postal_code!$A$2:$A$11)</f>
        <v>90111</v>
      </c>
      <c r="P1034" s="15" t="s">
        <v>63</v>
      </c>
      <c r="Q1034" s="15" t="s">
        <v>2986</v>
      </c>
      <c r="R1034" s="15" t="s">
        <v>110</v>
      </c>
      <c r="S1034" s="15" t="s">
        <v>668</v>
      </c>
      <c r="T1034" s="15" t="s">
        <v>2987</v>
      </c>
      <c r="U1034" s="28">
        <v>3149550.0</v>
      </c>
      <c r="V1034" s="15">
        <v>3.0</v>
      </c>
      <c r="W1034" s="31">
        <v>0.0</v>
      </c>
      <c r="X1034" s="28">
        <v>1354307.0</v>
      </c>
    </row>
    <row r="1035" ht="15.75" customHeight="1">
      <c r="A1035" s="15">
        <v>4134.0</v>
      </c>
      <c r="B1035" s="15" t="s">
        <v>2985</v>
      </c>
      <c r="C1035" s="18">
        <v>41890.0</v>
      </c>
      <c r="D1035" s="18">
        <v>41895.0</v>
      </c>
      <c r="E1035" s="18">
        <f t="shared" si="1"/>
        <v>41895</v>
      </c>
      <c r="F1035" s="15" t="s">
        <v>55</v>
      </c>
      <c r="G1035" s="15" t="s">
        <v>1571</v>
      </c>
      <c r="H1035" s="15" t="s">
        <v>1572</v>
      </c>
      <c r="I1035" s="15" t="s">
        <v>59</v>
      </c>
      <c r="J1035" s="15" t="s">
        <v>60</v>
      </c>
      <c r="K1035" s="15" t="s">
        <v>33</v>
      </c>
      <c r="L1035" s="15" t="str">
        <f t="array" ref="L1035">_xlfn.XLOOKUP(M1035,reference_province_to_city!$A$2:$A$11,reference_province_to_city!$B$2:$B$11)</f>
        <v>Makassar</v>
      </c>
      <c r="M1035" s="15" t="s">
        <v>25</v>
      </c>
      <c r="N1035" s="15">
        <v>90111.0</v>
      </c>
      <c r="O1035" s="15">
        <f t="array" ref="O1035">_xlfn.XLOOKUP(M1035,reference_postal_code!$B$2:$B$11,reference_postal_code!$A$2:$A$11)</f>
        <v>90111</v>
      </c>
      <c r="P1035" s="15" t="s">
        <v>63</v>
      </c>
      <c r="Q1035" s="15" t="s">
        <v>2988</v>
      </c>
      <c r="R1035" s="15" t="s">
        <v>65</v>
      </c>
      <c r="S1035" s="15" t="s">
        <v>103</v>
      </c>
      <c r="T1035" s="15" t="s">
        <v>2989</v>
      </c>
      <c r="U1035" s="28">
        <v>675000.0</v>
      </c>
      <c r="V1035" s="15">
        <v>9.0</v>
      </c>
      <c r="W1035" s="31">
        <v>0.0</v>
      </c>
      <c r="X1035" s="28">
        <v>324000.0</v>
      </c>
    </row>
    <row r="1036" ht="15.75" customHeight="1">
      <c r="A1036" s="15">
        <v>1280.0</v>
      </c>
      <c r="B1036" s="15" t="s">
        <v>2990</v>
      </c>
      <c r="C1036" s="18">
        <v>41890.0</v>
      </c>
      <c r="D1036" s="18">
        <v>41893.0</v>
      </c>
      <c r="E1036" s="18">
        <f t="shared" si="1"/>
        <v>41893</v>
      </c>
      <c r="F1036" s="15" t="s">
        <v>125</v>
      </c>
      <c r="G1036" s="15" t="s">
        <v>2991</v>
      </c>
      <c r="H1036" s="15" t="s">
        <v>2992</v>
      </c>
      <c r="I1036" s="15" t="s">
        <v>128</v>
      </c>
      <c r="J1036" s="15" t="s">
        <v>60</v>
      </c>
      <c r="K1036" s="15" t="s">
        <v>17</v>
      </c>
      <c r="L1036" s="15" t="str">
        <f t="array" ref="L1036">_xlfn.XLOOKUP(M1036,reference_province_to_city!$A$2:$A$11,reference_province_to_city!$B$2:$B$11)</f>
        <v>Semarang</v>
      </c>
      <c r="M1036" s="15" t="s">
        <v>15</v>
      </c>
      <c r="N1036" s="15">
        <v>50111.0</v>
      </c>
      <c r="O1036" s="15">
        <f t="array" ref="O1036">_xlfn.XLOOKUP(M1036,reference_postal_code!$B$2:$B$11,reference_postal_code!$A$2:$A$11)</f>
        <v>50111</v>
      </c>
      <c r="P1036" s="15" t="s">
        <v>77</v>
      </c>
      <c r="Q1036" s="15" t="s">
        <v>2334</v>
      </c>
      <c r="R1036" s="15" t="s">
        <v>110</v>
      </c>
      <c r="S1036" s="15" t="s">
        <v>149</v>
      </c>
      <c r="T1036" s="15" t="s">
        <v>2335</v>
      </c>
      <c r="U1036" s="28">
        <v>1258200.0</v>
      </c>
      <c r="V1036" s="15">
        <v>4.0</v>
      </c>
      <c r="W1036" s="31">
        <v>0.0</v>
      </c>
      <c r="X1036" s="28">
        <v>452952.0</v>
      </c>
    </row>
    <row r="1037" ht="15.75" customHeight="1">
      <c r="A1037" s="15">
        <v>5292.0</v>
      </c>
      <c r="B1037" s="15" t="s">
        <v>2971</v>
      </c>
      <c r="C1037" s="18">
        <v>41890.0</v>
      </c>
      <c r="D1037" s="18">
        <v>41897.0</v>
      </c>
      <c r="E1037" s="18">
        <f t="shared" si="1"/>
        <v>41897</v>
      </c>
      <c r="F1037" s="15" t="s">
        <v>55</v>
      </c>
      <c r="G1037" s="15" t="s">
        <v>2972</v>
      </c>
      <c r="H1037" s="15" t="s">
        <v>2973</v>
      </c>
      <c r="I1037" s="15" t="s">
        <v>59</v>
      </c>
      <c r="J1037" s="15" t="s">
        <v>60</v>
      </c>
      <c r="K1037" s="15" t="s">
        <v>17</v>
      </c>
      <c r="L1037" s="15" t="str">
        <f t="array" ref="L1037">_xlfn.XLOOKUP(M1037,reference_province_to_city!$A$2:$A$11,reference_province_to_city!$B$2:$B$11)</f>
        <v>Semarang</v>
      </c>
      <c r="M1037" s="15" t="s">
        <v>15</v>
      </c>
      <c r="N1037" s="15">
        <v>50111.0</v>
      </c>
      <c r="O1037" s="15">
        <f t="array" ref="O1037">_xlfn.XLOOKUP(M1037,reference_postal_code!$B$2:$B$11,reference_postal_code!$A$2:$A$11)</f>
        <v>50111</v>
      </c>
      <c r="P1037" s="15" t="s">
        <v>77</v>
      </c>
      <c r="Q1037" s="15" t="s">
        <v>2993</v>
      </c>
      <c r="R1037" s="15" t="s">
        <v>65</v>
      </c>
      <c r="S1037" s="15" t="s">
        <v>66</v>
      </c>
      <c r="T1037" s="15" t="s">
        <v>2994</v>
      </c>
      <c r="U1037" s="28">
        <v>2731680.0</v>
      </c>
      <c r="V1037" s="15">
        <v>6.0</v>
      </c>
      <c r="W1037" s="31">
        <v>0.2</v>
      </c>
      <c r="X1037" s="28">
        <v>921942.0</v>
      </c>
    </row>
    <row r="1038" ht="15.75" customHeight="1">
      <c r="A1038" s="15">
        <v>165.0</v>
      </c>
      <c r="B1038" s="15" t="s">
        <v>2956</v>
      </c>
      <c r="C1038" s="18">
        <v>41890.0</v>
      </c>
      <c r="D1038" s="18">
        <v>41894.0</v>
      </c>
      <c r="E1038" s="18">
        <f t="shared" si="1"/>
        <v>41894</v>
      </c>
      <c r="F1038" s="15" t="s">
        <v>55</v>
      </c>
      <c r="G1038" s="15" t="s">
        <v>2957</v>
      </c>
      <c r="H1038" s="15" t="s">
        <v>2958</v>
      </c>
      <c r="I1038" s="15" t="s">
        <v>59</v>
      </c>
      <c r="J1038" s="15" t="s">
        <v>60</v>
      </c>
      <c r="K1038" s="15" t="s">
        <v>31</v>
      </c>
      <c r="L1038" s="15" t="str">
        <f t="array" ref="L1038">_xlfn.XLOOKUP(M1038,reference_province_to_city!$A$2:$A$11,reference_province_to_city!$B$2:$B$11)</f>
        <v>Balikpapan</v>
      </c>
      <c r="M1038" s="15" t="s">
        <v>21</v>
      </c>
      <c r="N1038" s="15">
        <v>76114.0</v>
      </c>
      <c r="O1038" s="15">
        <f t="array" ref="O1038">_xlfn.XLOOKUP(M1038,reference_postal_code!$B$2:$B$11,reference_postal_code!$A$2:$A$11)</f>
        <v>76114</v>
      </c>
      <c r="P1038" s="15" t="s">
        <v>166</v>
      </c>
      <c r="Q1038" s="15" t="s">
        <v>2995</v>
      </c>
      <c r="R1038" s="15" t="s">
        <v>65</v>
      </c>
      <c r="S1038" s="15" t="s">
        <v>93</v>
      </c>
      <c r="T1038" s="15" t="s">
        <v>2996</v>
      </c>
      <c r="U1038" s="28">
        <v>149040.0</v>
      </c>
      <c r="V1038" s="15">
        <v>3.0</v>
      </c>
      <c r="W1038" s="31">
        <v>0.2</v>
      </c>
      <c r="X1038" s="28">
        <v>40986.0</v>
      </c>
    </row>
    <row r="1039" ht="15.75" customHeight="1">
      <c r="A1039" s="15">
        <v>4314.0</v>
      </c>
      <c r="B1039" s="15" t="s">
        <v>2997</v>
      </c>
      <c r="C1039" s="18">
        <v>41890.0</v>
      </c>
      <c r="D1039" s="18">
        <v>41894.0</v>
      </c>
      <c r="E1039" s="18">
        <f t="shared" si="1"/>
        <v>41894</v>
      </c>
      <c r="F1039" s="15" t="s">
        <v>55</v>
      </c>
      <c r="G1039" s="15" t="s">
        <v>2998</v>
      </c>
      <c r="H1039" s="15" t="s">
        <v>2999</v>
      </c>
      <c r="I1039" s="15" t="s">
        <v>128</v>
      </c>
      <c r="J1039" s="15" t="s">
        <v>60</v>
      </c>
      <c r="K1039" s="15" t="s">
        <v>26</v>
      </c>
      <c r="L1039" s="15" t="str">
        <f t="array" ref="L1039">_xlfn.XLOOKUP(M1039,reference_province_to_city!$A$2:$A$11,reference_province_to_city!$B$2:$B$11)</f>
        <v>Denpasar</v>
      </c>
      <c r="M1039" s="15" t="s">
        <v>24</v>
      </c>
      <c r="N1039" s="15">
        <v>80231.0</v>
      </c>
      <c r="O1039" s="15">
        <f t="array" ref="O1039">_xlfn.XLOOKUP(M1039,reference_postal_code!$B$2:$B$11,reference_postal_code!$A$2:$A$11)</f>
        <v>80231</v>
      </c>
      <c r="P1039" s="15" t="s">
        <v>63</v>
      </c>
      <c r="Q1039" s="15" t="s">
        <v>3000</v>
      </c>
      <c r="R1039" s="15" t="s">
        <v>65</v>
      </c>
      <c r="S1039" s="15" t="s">
        <v>222</v>
      </c>
      <c r="T1039" s="15" t="s">
        <v>3001</v>
      </c>
      <c r="U1039" s="28">
        <v>251700.0</v>
      </c>
      <c r="V1039" s="15">
        <v>2.0</v>
      </c>
      <c r="W1039" s="31">
        <v>0.0</v>
      </c>
      <c r="X1039" s="28">
        <v>62925.0</v>
      </c>
    </row>
    <row r="1040" ht="15.75" customHeight="1">
      <c r="A1040" s="15">
        <v>4851.0</v>
      </c>
      <c r="B1040" s="15" t="s">
        <v>2976</v>
      </c>
      <c r="C1040" s="18">
        <v>41890.0</v>
      </c>
      <c r="D1040" s="18">
        <v>41896.0</v>
      </c>
      <c r="E1040" s="18">
        <f t="shared" si="1"/>
        <v>41896</v>
      </c>
      <c r="F1040" s="15" t="s">
        <v>55</v>
      </c>
      <c r="G1040" s="15" t="s">
        <v>2977</v>
      </c>
      <c r="H1040" s="15" t="s">
        <v>2978</v>
      </c>
      <c r="I1040" s="15" t="s">
        <v>59</v>
      </c>
      <c r="J1040" s="15" t="s">
        <v>60</v>
      </c>
      <c r="K1040" s="15" t="s">
        <v>26</v>
      </c>
      <c r="L1040" s="15" t="str">
        <f t="array" ref="L1040">_xlfn.XLOOKUP(M1040,reference_province_to_city!$A$2:$A$11,reference_province_to_city!$B$2:$B$11)</f>
        <v>Denpasar</v>
      </c>
      <c r="M1040" s="15" t="s">
        <v>24</v>
      </c>
      <c r="N1040" s="15">
        <v>80231.0</v>
      </c>
      <c r="O1040" s="15">
        <f t="array" ref="O1040">_xlfn.XLOOKUP(M1040,reference_postal_code!$B$2:$B$11,reference_postal_code!$A$2:$A$11)</f>
        <v>80231</v>
      </c>
      <c r="P1040" s="15" t="s">
        <v>63</v>
      </c>
      <c r="Q1040" s="15" t="s">
        <v>2026</v>
      </c>
      <c r="R1040" s="15" t="s">
        <v>106</v>
      </c>
      <c r="S1040" s="15" t="s">
        <v>107</v>
      </c>
      <c r="T1040" s="15" t="s">
        <v>2027</v>
      </c>
      <c r="U1040" s="28">
        <v>1.46388E7</v>
      </c>
      <c r="V1040" s="15">
        <v>5.0</v>
      </c>
      <c r="W1040" s="31">
        <v>0.2</v>
      </c>
      <c r="X1040" s="28">
        <v>1829850.0</v>
      </c>
    </row>
    <row r="1041" ht="15.75" customHeight="1">
      <c r="A1041" s="15">
        <v>5290.0</v>
      </c>
      <c r="B1041" s="15" t="s">
        <v>2971</v>
      </c>
      <c r="C1041" s="18">
        <v>41890.0</v>
      </c>
      <c r="D1041" s="18">
        <v>41897.0</v>
      </c>
      <c r="E1041" s="18">
        <f t="shared" si="1"/>
        <v>41897</v>
      </c>
      <c r="F1041" s="15" t="s">
        <v>55</v>
      </c>
      <c r="G1041" s="15" t="s">
        <v>2972</v>
      </c>
      <c r="H1041" s="15" t="s">
        <v>2973</v>
      </c>
      <c r="I1041" s="15" t="s">
        <v>59</v>
      </c>
      <c r="J1041" s="15" t="s">
        <v>60</v>
      </c>
      <c r="L1041" s="15" t="str">
        <f t="array" ref="L1041">_xlfn.XLOOKUP(M1041,reference_province_to_city!$A$2:$A$11,reference_province_to_city!$B$2:$B$11)</f>
        <v>Semarang</v>
      </c>
      <c r="M1041" s="15" t="s">
        <v>15</v>
      </c>
      <c r="N1041" s="15">
        <v>50111.0</v>
      </c>
      <c r="O1041" s="15">
        <f t="array" ref="O1041">_xlfn.XLOOKUP(M1041,reference_postal_code!$B$2:$B$11,reference_postal_code!$A$2:$A$11)</f>
        <v>50111</v>
      </c>
      <c r="P1041" s="15" t="s">
        <v>77</v>
      </c>
      <c r="Q1041" s="15" t="s">
        <v>636</v>
      </c>
      <c r="R1041" s="15" t="s">
        <v>65</v>
      </c>
      <c r="S1041" s="15" t="s">
        <v>66</v>
      </c>
      <c r="T1041" s="15" t="s">
        <v>637</v>
      </c>
      <c r="U1041" s="28">
        <v>268560.0</v>
      </c>
      <c r="V1041" s="15">
        <v>2.0</v>
      </c>
      <c r="W1041" s="31">
        <v>0.2</v>
      </c>
      <c r="X1041" s="28">
        <v>93996.0</v>
      </c>
    </row>
    <row r="1042" ht="15.75" customHeight="1">
      <c r="A1042" s="15">
        <v>4850.0</v>
      </c>
      <c r="B1042" s="15" t="s">
        <v>2976</v>
      </c>
      <c r="C1042" s="18">
        <v>41890.0</v>
      </c>
      <c r="D1042" s="18">
        <v>41896.0</v>
      </c>
      <c r="E1042" s="18">
        <f t="shared" si="1"/>
        <v>41896</v>
      </c>
      <c r="F1042" s="15" t="s">
        <v>55</v>
      </c>
      <c r="G1042" s="15" t="s">
        <v>2977</v>
      </c>
      <c r="H1042" s="15" t="s">
        <v>2978</v>
      </c>
      <c r="I1042" s="15" t="s">
        <v>59</v>
      </c>
      <c r="J1042" s="15" t="s">
        <v>60</v>
      </c>
      <c r="K1042" s="15" t="s">
        <v>26</v>
      </c>
      <c r="L1042" s="15" t="str">
        <f t="array" ref="L1042">_xlfn.XLOOKUP(M1042,reference_province_to_city!$A$2:$A$11,reference_province_to_city!$B$2:$B$11)</f>
        <v>Denpasar</v>
      </c>
      <c r="M1042" s="15" t="s">
        <v>24</v>
      </c>
      <c r="N1042" s="15">
        <v>80231.0</v>
      </c>
      <c r="O1042" s="15">
        <f t="array" ref="O1042">_xlfn.XLOOKUP(M1042,reference_postal_code!$B$2:$B$11,reference_postal_code!$A$2:$A$11)</f>
        <v>80231</v>
      </c>
      <c r="P1042" s="15" t="s">
        <v>63</v>
      </c>
      <c r="Q1042" s="15" t="s">
        <v>3002</v>
      </c>
      <c r="R1042" s="15" t="s">
        <v>65</v>
      </c>
      <c r="S1042" s="15" t="s">
        <v>93</v>
      </c>
      <c r="T1042" s="15" t="s">
        <v>3003</v>
      </c>
      <c r="U1042" s="28">
        <v>88200.0</v>
      </c>
      <c r="V1042" s="15">
        <v>2.0</v>
      </c>
      <c r="W1042" s="31">
        <v>0.0</v>
      </c>
      <c r="X1042" s="28">
        <v>39690.0</v>
      </c>
    </row>
    <row r="1043" ht="15.75" customHeight="1">
      <c r="A1043" s="15">
        <v>8707.0</v>
      </c>
      <c r="B1043" s="15" t="s">
        <v>2984</v>
      </c>
      <c r="C1043" s="18">
        <v>41890.0</v>
      </c>
      <c r="D1043" s="18">
        <v>41895.0</v>
      </c>
      <c r="E1043" s="18">
        <f t="shared" si="1"/>
        <v>41895</v>
      </c>
      <c r="F1043" s="15" t="s">
        <v>55</v>
      </c>
      <c r="G1043" s="15" t="s">
        <v>2813</v>
      </c>
      <c r="H1043" s="15" t="s">
        <v>2814</v>
      </c>
      <c r="I1043" s="15" t="s">
        <v>76</v>
      </c>
      <c r="J1043" s="15" t="s">
        <v>60</v>
      </c>
      <c r="K1043" s="15" t="s">
        <v>22</v>
      </c>
      <c r="L1043" s="15" t="str">
        <f t="array" ref="L1043">_xlfn.XLOOKUP(M1043,reference_province_to_city!$A$2:$A$11,reference_province_to_city!$B$2:$B$11)</f>
        <v>Surabaya</v>
      </c>
      <c r="M1043" s="15" t="s">
        <v>20</v>
      </c>
      <c r="N1043" s="15">
        <v>60231.0</v>
      </c>
      <c r="O1043" s="15">
        <f t="array" ref="O1043">_xlfn.XLOOKUP(M1043,reference_postal_code!$B$2:$B$11,reference_postal_code!$A$2:$A$11)</f>
        <v>60231</v>
      </c>
      <c r="P1043" s="15" t="s">
        <v>166</v>
      </c>
      <c r="Q1043" s="15" t="s">
        <v>3004</v>
      </c>
      <c r="R1043" s="15" t="s">
        <v>106</v>
      </c>
      <c r="S1043" s="15" t="s">
        <v>107</v>
      </c>
      <c r="T1043" s="15" t="s">
        <v>3005</v>
      </c>
      <c r="U1043" s="28">
        <v>2591460.0</v>
      </c>
      <c r="V1043" s="15">
        <v>2.0</v>
      </c>
      <c r="W1043" s="31">
        <v>0.1</v>
      </c>
      <c r="X1043" s="28">
        <v>201558.0</v>
      </c>
    </row>
    <row r="1044" ht="15.75" customHeight="1">
      <c r="A1044" s="15">
        <v>3451.0</v>
      </c>
      <c r="B1044" s="15" t="s">
        <v>2959</v>
      </c>
      <c r="C1044" s="18">
        <v>41890.0</v>
      </c>
      <c r="D1044" s="18">
        <v>41896.0</v>
      </c>
      <c r="E1044" s="18">
        <f t="shared" si="1"/>
        <v>41896</v>
      </c>
      <c r="F1044" s="15" t="s">
        <v>55</v>
      </c>
      <c r="G1044" s="15" t="s">
        <v>2144</v>
      </c>
      <c r="H1044" s="15" t="s">
        <v>2145</v>
      </c>
      <c r="I1044" s="15" t="s">
        <v>76</v>
      </c>
      <c r="J1044" s="15" t="s">
        <v>60</v>
      </c>
      <c r="K1044" s="15" t="s">
        <v>28</v>
      </c>
      <c r="L1044" s="15" t="str">
        <f t="array" ref="L1044">_xlfn.XLOOKUP(M1044,reference_province_to_city!$A$2:$A$11,reference_province_to_city!$B$2:$B$11)</f>
        <v>Medan</v>
      </c>
      <c r="M1044" s="15" t="s">
        <v>11</v>
      </c>
      <c r="N1044" s="15">
        <v>20111.0</v>
      </c>
      <c r="O1044" s="15">
        <f t="array" ref="O1044">_xlfn.XLOOKUP(M1044,reference_postal_code!$B$2:$B$11,reference_postal_code!$A$2:$A$11)</f>
        <v>20111</v>
      </c>
      <c r="P1044" s="15" t="s">
        <v>77</v>
      </c>
      <c r="Q1044" s="15" t="s">
        <v>3006</v>
      </c>
      <c r="R1044" s="15" t="s">
        <v>65</v>
      </c>
      <c r="S1044" s="15" t="s">
        <v>87</v>
      </c>
      <c r="T1044" s="15" t="s">
        <v>3007</v>
      </c>
      <c r="U1044" s="28">
        <v>224550.0</v>
      </c>
      <c r="V1044" s="15">
        <v>1.0</v>
      </c>
      <c r="W1044" s="31">
        <v>0.0</v>
      </c>
      <c r="X1044" s="28">
        <v>62874.0</v>
      </c>
    </row>
    <row r="1045" ht="15.75" customHeight="1">
      <c r="A1045" s="15">
        <v>9450.0</v>
      </c>
      <c r="B1045" s="15" t="s">
        <v>3008</v>
      </c>
      <c r="C1045" s="18">
        <v>41890.0</v>
      </c>
      <c r="D1045" s="18">
        <v>41895.0</v>
      </c>
      <c r="E1045" s="18">
        <f t="shared" si="1"/>
        <v>41895</v>
      </c>
      <c r="F1045" s="15" t="s">
        <v>55</v>
      </c>
      <c r="G1045" s="15" t="s">
        <v>232</v>
      </c>
      <c r="H1045" s="15" t="s">
        <v>233</v>
      </c>
      <c r="I1045" s="15" t="s">
        <v>59</v>
      </c>
      <c r="J1045" s="15" t="s">
        <v>60</v>
      </c>
      <c r="K1045" s="15" t="s">
        <v>31</v>
      </c>
      <c r="L1045" s="15" t="str">
        <f t="array" ref="L1045">_xlfn.XLOOKUP(M1045,reference_province_to_city!$A$2:$A$11,reference_province_to_city!$B$2:$B$11)</f>
        <v>Balikpapan</v>
      </c>
      <c r="M1045" s="15" t="s">
        <v>21</v>
      </c>
      <c r="N1045" s="15">
        <v>76114.0</v>
      </c>
      <c r="O1045" s="15">
        <f t="array" ref="O1045">_xlfn.XLOOKUP(M1045,reference_postal_code!$B$2:$B$11,reference_postal_code!$A$2:$A$11)</f>
        <v>76114</v>
      </c>
      <c r="P1045" s="15" t="s">
        <v>166</v>
      </c>
      <c r="Q1045" s="15" t="s">
        <v>3009</v>
      </c>
      <c r="R1045" s="15" t="s">
        <v>65</v>
      </c>
      <c r="S1045" s="15" t="s">
        <v>83</v>
      </c>
      <c r="T1045" s="15" t="s">
        <v>3010</v>
      </c>
      <c r="U1045" s="28">
        <v>129120.0</v>
      </c>
      <c r="V1045" s="15">
        <v>2.0</v>
      </c>
      <c r="W1045" s="31">
        <v>0.2</v>
      </c>
      <c r="X1045" s="28">
        <v>45192.0</v>
      </c>
    </row>
    <row r="1046" ht="15.75" customHeight="1">
      <c r="A1046" s="15">
        <v>3450.0</v>
      </c>
      <c r="B1046" s="15" t="s">
        <v>2959</v>
      </c>
      <c r="C1046" s="18">
        <v>41890.0</v>
      </c>
      <c r="D1046" s="18">
        <v>41896.0</v>
      </c>
      <c r="E1046" s="18">
        <f t="shared" si="1"/>
        <v>41896</v>
      </c>
      <c r="F1046" s="15" t="s">
        <v>55</v>
      </c>
      <c r="G1046" s="15" t="s">
        <v>2144</v>
      </c>
      <c r="H1046" s="15" t="s">
        <v>2145</v>
      </c>
      <c r="I1046" s="15" t="s">
        <v>76</v>
      </c>
      <c r="J1046" s="15" t="s">
        <v>60</v>
      </c>
      <c r="K1046" s="15" t="s">
        <v>28</v>
      </c>
      <c r="L1046" s="15" t="str">
        <f t="array" ref="L1046">_xlfn.XLOOKUP(M1046,reference_province_to_city!$A$2:$A$11,reference_province_to_city!$B$2:$B$11)</f>
        <v>Medan</v>
      </c>
      <c r="M1046" s="15" t="s">
        <v>11</v>
      </c>
      <c r="N1046" s="15">
        <v>20111.0</v>
      </c>
      <c r="O1046" s="15">
        <f t="array" ref="O1046">_xlfn.XLOOKUP(M1046,reference_postal_code!$B$2:$B$11,reference_postal_code!$A$2:$A$11)</f>
        <v>20111</v>
      </c>
      <c r="P1046" s="15" t="s">
        <v>77</v>
      </c>
      <c r="Q1046" s="15" t="s">
        <v>3011</v>
      </c>
      <c r="R1046" s="15" t="s">
        <v>65</v>
      </c>
      <c r="S1046" s="15" t="s">
        <v>222</v>
      </c>
      <c r="T1046" s="15" t="s">
        <v>3012</v>
      </c>
      <c r="U1046" s="28">
        <v>849750.0</v>
      </c>
      <c r="V1046" s="15">
        <v>5.0</v>
      </c>
      <c r="W1046" s="31">
        <v>0.0</v>
      </c>
      <c r="X1046" s="28">
        <v>365393.0</v>
      </c>
    </row>
    <row r="1047" ht="15.75" customHeight="1">
      <c r="A1047" s="15">
        <v>168.0</v>
      </c>
      <c r="B1047" s="15" t="s">
        <v>2956</v>
      </c>
      <c r="C1047" s="18">
        <v>41890.0</v>
      </c>
      <c r="D1047" s="18">
        <v>41894.0</v>
      </c>
      <c r="E1047" s="18">
        <f t="shared" si="1"/>
        <v>41894</v>
      </c>
      <c r="F1047" s="15" t="s">
        <v>55</v>
      </c>
      <c r="G1047" s="15" t="s">
        <v>2957</v>
      </c>
      <c r="H1047" s="15" t="s">
        <v>2958</v>
      </c>
      <c r="I1047" s="15" t="s">
        <v>59</v>
      </c>
      <c r="J1047" s="15" t="s">
        <v>60</v>
      </c>
      <c r="K1047" s="15" t="s">
        <v>31</v>
      </c>
      <c r="L1047" s="15" t="str">
        <f t="array" ref="L1047">_xlfn.XLOOKUP(M1047,reference_province_to_city!$A$2:$A$11,reference_province_to_city!$B$2:$B$11)</f>
        <v>Balikpapan</v>
      </c>
      <c r="M1047" s="15" t="s">
        <v>21</v>
      </c>
      <c r="N1047" s="15">
        <v>76114.0</v>
      </c>
      <c r="O1047" s="15">
        <f t="array" ref="O1047">_xlfn.XLOOKUP(M1047,reference_postal_code!$B$2:$B$11,reference_postal_code!$A$2:$A$11)</f>
        <v>76114</v>
      </c>
      <c r="P1047" s="15" t="s">
        <v>166</v>
      </c>
      <c r="Q1047" s="15" t="s">
        <v>2974</v>
      </c>
      <c r="R1047" s="15" t="s">
        <v>106</v>
      </c>
      <c r="S1047" s="15" t="s">
        <v>107</v>
      </c>
      <c r="T1047" s="15" t="s">
        <v>2975</v>
      </c>
      <c r="U1047" s="28">
        <v>2.61009E7</v>
      </c>
      <c r="V1047" s="15">
        <v>9.0</v>
      </c>
      <c r="W1047" s="31">
        <v>0.3</v>
      </c>
      <c r="X1047" s="28">
        <v>-372870.0</v>
      </c>
    </row>
    <row r="1048" ht="15.75" customHeight="1">
      <c r="A1048" s="15">
        <v>1279.0</v>
      </c>
      <c r="B1048" s="15" t="s">
        <v>2990</v>
      </c>
      <c r="C1048" s="18">
        <v>41890.0</v>
      </c>
      <c r="D1048" s="18">
        <v>41893.0</v>
      </c>
      <c r="E1048" s="18">
        <f t="shared" si="1"/>
        <v>41893</v>
      </c>
      <c r="F1048" s="15" t="s">
        <v>125</v>
      </c>
      <c r="G1048" s="15" t="s">
        <v>2991</v>
      </c>
      <c r="H1048" s="15" t="s">
        <v>2992</v>
      </c>
      <c r="I1048" s="15" t="s">
        <v>128</v>
      </c>
      <c r="J1048" s="15" t="s">
        <v>60</v>
      </c>
      <c r="K1048" s="15" t="s">
        <v>17</v>
      </c>
      <c r="L1048" s="15" t="str">
        <f t="array" ref="L1048">_xlfn.XLOOKUP(M1048,reference_province_to_city!$A$2:$A$11,reference_province_to_city!$B$2:$B$11)</f>
        <v>Semarang</v>
      </c>
      <c r="M1048" s="15" t="s">
        <v>15</v>
      </c>
      <c r="N1048" s="15">
        <v>50111.0</v>
      </c>
      <c r="O1048" s="15">
        <f t="array" ref="O1048">_xlfn.XLOOKUP(M1048,reference_postal_code!$B$2:$B$11,reference_postal_code!$A$2:$A$11)</f>
        <v>50111</v>
      </c>
      <c r="P1048" s="15" t="s">
        <v>77</v>
      </c>
      <c r="Q1048" s="15" t="s">
        <v>3013</v>
      </c>
      <c r="R1048" s="15" t="s">
        <v>110</v>
      </c>
      <c r="S1048" s="15" t="s">
        <v>149</v>
      </c>
      <c r="T1048" s="15" t="s">
        <v>3014</v>
      </c>
      <c r="U1048" s="28">
        <v>494550.0</v>
      </c>
      <c r="V1048" s="15">
        <v>3.0</v>
      </c>
      <c r="W1048" s="31">
        <v>0.0</v>
      </c>
      <c r="X1048" s="28">
        <v>192874.0</v>
      </c>
    </row>
    <row r="1049" ht="15.75" customHeight="1">
      <c r="A1049" s="15">
        <v>3599.0</v>
      </c>
      <c r="B1049" s="15" t="s">
        <v>3015</v>
      </c>
      <c r="C1049" s="18">
        <v>41891.0</v>
      </c>
      <c r="D1049" s="18">
        <v>41896.0</v>
      </c>
      <c r="E1049" s="18">
        <f t="shared" si="1"/>
        <v>41896</v>
      </c>
      <c r="F1049" s="15" t="s">
        <v>114</v>
      </c>
      <c r="G1049" s="15" t="s">
        <v>3016</v>
      </c>
      <c r="H1049" s="15" t="s">
        <v>3017</v>
      </c>
      <c r="I1049" s="15" t="s">
        <v>59</v>
      </c>
      <c r="J1049" s="15" t="s">
        <v>60</v>
      </c>
      <c r="K1049" s="15" t="s">
        <v>19</v>
      </c>
      <c r="L1049" s="15" t="str">
        <f t="array" ref="L1049">_xlfn.XLOOKUP(M1049,reference_province_to_city!$A$2:$A$11,reference_province_to_city!$B$2:$B$11)</f>
        <v>Yogyakarta</v>
      </c>
      <c r="M1049" s="15" t="s">
        <v>18</v>
      </c>
      <c r="N1049" s="15">
        <v>55111.0</v>
      </c>
      <c r="O1049" s="15">
        <f t="array" ref="O1049">_xlfn.XLOOKUP(M1049,reference_postal_code!$B$2:$B$11,reference_postal_code!$A$2:$A$11)</f>
        <v>55111</v>
      </c>
      <c r="P1049" s="15" t="s">
        <v>77</v>
      </c>
      <c r="Q1049" s="15" t="s">
        <v>2833</v>
      </c>
      <c r="R1049" s="15" t="s">
        <v>106</v>
      </c>
      <c r="S1049" s="15" t="s">
        <v>139</v>
      </c>
      <c r="T1049" s="15" t="s">
        <v>2834</v>
      </c>
      <c r="U1049" s="28">
        <v>262080.0</v>
      </c>
      <c r="V1049" s="15">
        <v>3.0</v>
      </c>
      <c r="W1049" s="31">
        <v>0.2</v>
      </c>
      <c r="X1049" s="28">
        <v>75348.0</v>
      </c>
    </row>
    <row r="1050" ht="15.75" customHeight="1">
      <c r="A1050" s="15">
        <v>8017.0</v>
      </c>
      <c r="B1050" s="15" t="s">
        <v>3018</v>
      </c>
      <c r="C1050" s="18">
        <v>41891.0</v>
      </c>
      <c r="D1050" s="18">
        <v>41893.0</v>
      </c>
      <c r="E1050" s="18">
        <f t="shared" si="1"/>
        <v>41893</v>
      </c>
      <c r="F1050" s="15" t="s">
        <v>125</v>
      </c>
      <c r="G1050" s="15" t="s">
        <v>1250</v>
      </c>
      <c r="H1050" s="15" t="s">
        <v>1251</v>
      </c>
      <c r="I1050" s="15" t="s">
        <v>76</v>
      </c>
      <c r="J1050" s="15" t="s">
        <v>60</v>
      </c>
      <c r="K1050" s="15" t="s">
        <v>17</v>
      </c>
      <c r="L1050" s="15" t="str">
        <f t="array" ref="L1050">_xlfn.XLOOKUP(M1050,reference_province_to_city!$A$2:$A$11,reference_province_to_city!$B$2:$B$11)</f>
        <v>Semarang</v>
      </c>
      <c r="M1050" s="15" t="s">
        <v>15</v>
      </c>
      <c r="N1050" s="15">
        <v>50111.0</v>
      </c>
      <c r="O1050" s="15">
        <f t="array" ref="O1050">_xlfn.XLOOKUP(M1050,reference_postal_code!$B$2:$B$11,reference_postal_code!$A$2:$A$11)</f>
        <v>50111</v>
      </c>
      <c r="P1050" s="15" t="s">
        <v>77</v>
      </c>
      <c r="Q1050" s="15" t="s">
        <v>3019</v>
      </c>
      <c r="R1050" s="15" t="s">
        <v>106</v>
      </c>
      <c r="S1050" s="15" t="s">
        <v>139</v>
      </c>
      <c r="T1050" s="15" t="s">
        <v>3020</v>
      </c>
      <c r="U1050" s="28">
        <v>910080.0</v>
      </c>
      <c r="V1050" s="15">
        <v>6.0</v>
      </c>
      <c r="W1050" s="31">
        <v>0.2</v>
      </c>
      <c r="X1050" s="28">
        <v>193392.0</v>
      </c>
    </row>
    <row r="1051" ht="15.75" customHeight="1">
      <c r="A1051" s="15">
        <v>8381.0</v>
      </c>
      <c r="B1051" s="15" t="s">
        <v>3021</v>
      </c>
      <c r="C1051" s="18">
        <v>41891.0</v>
      </c>
      <c r="D1051" s="18">
        <v>41896.0</v>
      </c>
      <c r="E1051" s="18">
        <f t="shared" si="1"/>
        <v>41896</v>
      </c>
      <c r="F1051" s="15" t="s">
        <v>114</v>
      </c>
      <c r="G1051" s="15" t="s">
        <v>3022</v>
      </c>
      <c r="H1051" s="15" t="s">
        <v>3023</v>
      </c>
      <c r="I1051" s="15" t="s">
        <v>59</v>
      </c>
      <c r="J1051" s="15" t="s">
        <v>60</v>
      </c>
      <c r="K1051" s="15" t="s">
        <v>26</v>
      </c>
      <c r="L1051" s="15" t="str">
        <f t="array" ref="L1051">_xlfn.XLOOKUP(M1051,reference_province_to_city!$A$2:$A$11,reference_province_to_city!$B$2:$B$11)</f>
        <v>Denpasar</v>
      </c>
      <c r="M1051" s="15" t="s">
        <v>24</v>
      </c>
      <c r="N1051" s="15">
        <v>80231.0</v>
      </c>
      <c r="O1051" s="15">
        <f t="array" ref="O1051">_xlfn.XLOOKUP(M1051,reference_postal_code!$B$2:$B$11,reference_postal_code!$A$2:$A$11)</f>
        <v>80231</v>
      </c>
      <c r="P1051" s="15" t="s">
        <v>63</v>
      </c>
      <c r="Q1051" s="15" t="s">
        <v>1738</v>
      </c>
      <c r="R1051" s="15" t="s">
        <v>65</v>
      </c>
      <c r="S1051" s="15" t="s">
        <v>66</v>
      </c>
      <c r="T1051" s="15" t="s">
        <v>1739</v>
      </c>
      <c r="U1051" s="28">
        <v>163440.0</v>
      </c>
      <c r="V1051" s="15">
        <v>3.0</v>
      </c>
      <c r="W1051" s="31">
        <v>0.2</v>
      </c>
      <c r="X1051" s="28">
        <v>51075.0</v>
      </c>
    </row>
    <row r="1052" ht="15.75" customHeight="1">
      <c r="A1052" s="15">
        <v>2673.0</v>
      </c>
      <c r="B1052" s="15" t="s">
        <v>3024</v>
      </c>
      <c r="C1052" s="18">
        <v>41891.0</v>
      </c>
      <c r="D1052" s="18">
        <v>41894.0</v>
      </c>
      <c r="E1052" s="18">
        <f t="shared" si="1"/>
        <v>41894</v>
      </c>
      <c r="F1052" s="15" t="s">
        <v>114</v>
      </c>
      <c r="G1052" s="15" t="s">
        <v>3025</v>
      </c>
      <c r="H1052" s="15" t="s">
        <v>3026</v>
      </c>
      <c r="I1052" s="15" t="s">
        <v>128</v>
      </c>
      <c r="J1052" s="15" t="s">
        <v>60</v>
      </c>
      <c r="K1052" s="15" t="s">
        <v>19</v>
      </c>
      <c r="L1052" s="15" t="str">
        <f t="array" ref="L1052">_xlfn.XLOOKUP(M1052,reference_province_to_city!$A$2:$A$11,reference_province_to_city!$B$2:$B$11)</f>
        <v>Yogyakarta</v>
      </c>
      <c r="M1052" s="15" t="s">
        <v>18</v>
      </c>
      <c r="N1052" s="15">
        <v>55111.0</v>
      </c>
      <c r="O1052" s="15">
        <f t="array" ref="O1052">_xlfn.XLOOKUP(M1052,reference_postal_code!$B$2:$B$11,reference_postal_code!$A$2:$A$11)</f>
        <v>55111</v>
      </c>
      <c r="P1052" s="15" t="s">
        <v>77</v>
      </c>
      <c r="Q1052" s="15" t="s">
        <v>3027</v>
      </c>
      <c r="R1052" s="15" t="s">
        <v>65</v>
      </c>
      <c r="S1052" s="15" t="s">
        <v>66</v>
      </c>
      <c r="T1052" s="15" t="s">
        <v>3028</v>
      </c>
      <c r="U1052" s="28">
        <v>393000.0</v>
      </c>
      <c r="V1052" s="15">
        <v>2.0</v>
      </c>
      <c r="W1052" s="31">
        <v>0.0</v>
      </c>
      <c r="X1052" s="28">
        <v>192570.0</v>
      </c>
    </row>
    <row r="1053" ht="15.75" customHeight="1">
      <c r="A1053" s="15">
        <v>3597.0</v>
      </c>
      <c r="B1053" s="15" t="s">
        <v>3015</v>
      </c>
      <c r="C1053" s="18">
        <v>41891.0</v>
      </c>
      <c r="D1053" s="18">
        <v>41896.0</v>
      </c>
      <c r="E1053" s="18">
        <f t="shared" si="1"/>
        <v>41896</v>
      </c>
      <c r="F1053" s="15" t="s">
        <v>114</v>
      </c>
      <c r="G1053" s="15" t="s">
        <v>3016</v>
      </c>
      <c r="H1053" s="15" t="s">
        <v>3017</v>
      </c>
      <c r="I1053" s="15" t="s">
        <v>59</v>
      </c>
      <c r="J1053" s="15" t="s">
        <v>60</v>
      </c>
      <c r="K1053" s="15" t="s">
        <v>19</v>
      </c>
      <c r="L1053" s="15" t="str">
        <f t="array" ref="L1053">_xlfn.XLOOKUP(M1053,reference_province_to_city!$A$2:$A$11,reference_province_to_city!$B$2:$B$11)</f>
        <v>Yogyakarta</v>
      </c>
      <c r="M1053" s="15" t="s">
        <v>18</v>
      </c>
      <c r="N1053" s="15">
        <v>55111.0</v>
      </c>
      <c r="O1053" s="15">
        <f t="array" ref="O1053">_xlfn.XLOOKUP(M1053,reference_postal_code!$B$2:$B$11,reference_postal_code!$A$2:$A$11)</f>
        <v>55111</v>
      </c>
      <c r="P1053" s="15" t="s">
        <v>77</v>
      </c>
      <c r="Q1053" s="15" t="s">
        <v>3029</v>
      </c>
      <c r="R1053" s="15" t="s">
        <v>65</v>
      </c>
      <c r="S1053" s="15" t="s">
        <v>66</v>
      </c>
      <c r="T1053" s="15" t="s">
        <v>3030</v>
      </c>
      <c r="U1053" s="28">
        <v>233280.0</v>
      </c>
      <c r="V1053" s="15">
        <v>3.0</v>
      </c>
      <c r="W1053" s="31">
        <v>0.2</v>
      </c>
      <c r="X1053" s="28">
        <v>81648.0</v>
      </c>
    </row>
    <row r="1054" ht="15.75" customHeight="1">
      <c r="A1054" s="15">
        <v>2671.0</v>
      </c>
      <c r="B1054" s="15" t="s">
        <v>3024</v>
      </c>
      <c r="C1054" s="18">
        <v>41891.0</v>
      </c>
      <c r="D1054" s="18"/>
      <c r="E1054" s="18">
        <f t="shared" si="1"/>
        <v>41894</v>
      </c>
      <c r="F1054" s="15" t="s">
        <v>114</v>
      </c>
      <c r="G1054" s="15" t="s">
        <v>3025</v>
      </c>
      <c r="H1054" s="15" t="s">
        <v>3026</v>
      </c>
      <c r="I1054" s="15" t="s">
        <v>128</v>
      </c>
      <c r="J1054" s="15" t="s">
        <v>60</v>
      </c>
      <c r="K1054" s="15" t="s">
        <v>19</v>
      </c>
      <c r="L1054" s="15" t="str">
        <f t="array" ref="L1054">_xlfn.XLOOKUP(M1054,reference_province_to_city!$A$2:$A$11,reference_province_to_city!$B$2:$B$11)</f>
        <v>Yogyakarta</v>
      </c>
      <c r="M1054" s="15" t="s">
        <v>18</v>
      </c>
      <c r="N1054" s="15">
        <v>55111.0</v>
      </c>
      <c r="O1054" s="15">
        <f t="array" ref="O1054">_xlfn.XLOOKUP(M1054,reference_postal_code!$B$2:$B$11,reference_postal_code!$A$2:$A$11)</f>
        <v>55111</v>
      </c>
      <c r="P1054" s="15" t="s">
        <v>77</v>
      </c>
      <c r="Q1054" s="15" t="s">
        <v>2106</v>
      </c>
      <c r="R1054" s="15" t="s">
        <v>65</v>
      </c>
      <c r="S1054" s="15" t="s">
        <v>66</v>
      </c>
      <c r="T1054" s="15" t="s">
        <v>2107</v>
      </c>
      <c r="U1054" s="28">
        <v>2496600.0</v>
      </c>
      <c r="V1054" s="15">
        <v>3.0</v>
      </c>
      <c r="W1054" s="31">
        <v>0.0</v>
      </c>
      <c r="X1054" s="28">
        <v>1198368.0</v>
      </c>
    </row>
    <row r="1055" ht="15.75" customHeight="1">
      <c r="A1055" s="15">
        <v>2674.0</v>
      </c>
      <c r="B1055" s="15" t="s">
        <v>3024</v>
      </c>
      <c r="C1055" s="18">
        <v>41891.0</v>
      </c>
      <c r="D1055" s="18">
        <v>41894.0</v>
      </c>
      <c r="E1055" s="18">
        <f t="shared" si="1"/>
        <v>41894</v>
      </c>
      <c r="F1055" s="15" t="s">
        <v>114</v>
      </c>
      <c r="G1055" s="15" t="s">
        <v>3025</v>
      </c>
      <c r="H1055" s="15" t="s">
        <v>3026</v>
      </c>
      <c r="I1055" s="15" t="s">
        <v>128</v>
      </c>
      <c r="J1055" s="15" t="s">
        <v>60</v>
      </c>
      <c r="L1055" s="15" t="str">
        <f t="array" ref="L1055">_xlfn.XLOOKUP(M1055,reference_province_to_city!$A$2:$A$11,reference_province_to_city!$B$2:$B$11)</f>
        <v>Yogyakarta</v>
      </c>
      <c r="M1055" s="15" t="s">
        <v>18</v>
      </c>
      <c r="N1055" s="15">
        <v>55111.0</v>
      </c>
      <c r="O1055" s="15">
        <f t="array" ref="O1055">_xlfn.XLOOKUP(M1055,reference_postal_code!$B$2:$B$11,reference_postal_code!$A$2:$A$11)</f>
        <v>55111</v>
      </c>
      <c r="P1055" s="15" t="s">
        <v>77</v>
      </c>
      <c r="Q1055" s="15" t="s">
        <v>194</v>
      </c>
      <c r="R1055" s="15" t="s">
        <v>65</v>
      </c>
      <c r="S1055" s="15" t="s">
        <v>87</v>
      </c>
      <c r="T1055" s="15" t="s">
        <v>195</v>
      </c>
      <c r="U1055" s="28">
        <v>1.988775E7</v>
      </c>
      <c r="V1055" s="15">
        <v>5.0</v>
      </c>
      <c r="W1055" s="31">
        <v>0.0</v>
      </c>
      <c r="X1055" s="28">
        <v>3579795.0</v>
      </c>
    </row>
    <row r="1056" ht="15.75" customHeight="1">
      <c r="A1056" s="15">
        <v>3598.0</v>
      </c>
      <c r="B1056" s="15" t="s">
        <v>3015</v>
      </c>
      <c r="C1056" s="18">
        <v>41891.0</v>
      </c>
      <c r="D1056" s="18">
        <v>41896.0</v>
      </c>
      <c r="E1056" s="18">
        <f t="shared" si="1"/>
        <v>41896</v>
      </c>
      <c r="F1056" s="15" t="s">
        <v>114</v>
      </c>
      <c r="G1056" s="15" t="s">
        <v>3016</v>
      </c>
      <c r="H1056" s="15" t="s">
        <v>3017</v>
      </c>
      <c r="I1056" s="15" t="s">
        <v>59</v>
      </c>
      <c r="J1056" s="15" t="s">
        <v>60</v>
      </c>
      <c r="K1056" s="15" t="s">
        <v>19</v>
      </c>
      <c r="L1056" s="15" t="str">
        <f t="array" ref="L1056">_xlfn.XLOOKUP(M1056,reference_province_to_city!$A$2:$A$11,reference_province_to_city!$B$2:$B$11)</f>
        <v>Yogyakarta</v>
      </c>
      <c r="M1056" s="15" t="s">
        <v>18</v>
      </c>
      <c r="N1056" s="15">
        <v>55111.0</v>
      </c>
      <c r="O1056" s="15">
        <f t="array" ref="O1056">_xlfn.XLOOKUP(M1056,reference_postal_code!$B$2:$B$11,reference_postal_code!$A$2:$A$11)</f>
        <v>55111</v>
      </c>
      <c r="P1056" s="15" t="s">
        <v>77</v>
      </c>
      <c r="Q1056" s="15" t="s">
        <v>3031</v>
      </c>
      <c r="R1056" s="15" t="s">
        <v>110</v>
      </c>
      <c r="S1056" s="15" t="s">
        <v>149</v>
      </c>
      <c r="T1056" s="15" t="s">
        <v>3032</v>
      </c>
      <c r="U1056" s="28">
        <v>970560.0</v>
      </c>
      <c r="V1056" s="15">
        <v>6.0</v>
      </c>
      <c r="W1056" s="31">
        <v>0.2</v>
      </c>
      <c r="X1056" s="28">
        <v>-72792.0</v>
      </c>
    </row>
    <row r="1057" ht="15.75" customHeight="1">
      <c r="A1057" s="15">
        <v>898.0</v>
      </c>
      <c r="B1057" s="15" t="s">
        <v>3033</v>
      </c>
      <c r="C1057" s="18">
        <v>41891.0</v>
      </c>
      <c r="D1057" s="18">
        <v>41897.0</v>
      </c>
      <c r="E1057" s="18">
        <f t="shared" si="1"/>
        <v>41897</v>
      </c>
      <c r="F1057" s="15" t="s">
        <v>55</v>
      </c>
      <c r="G1057" s="15" t="s">
        <v>3034</v>
      </c>
      <c r="H1057" s="15" t="s">
        <v>3035</v>
      </c>
      <c r="I1057" s="15" t="s">
        <v>59</v>
      </c>
      <c r="J1057" s="15" t="s">
        <v>60</v>
      </c>
      <c r="K1057" s="15" t="s">
        <v>28</v>
      </c>
      <c r="L1057" s="15" t="str">
        <f t="array" ref="L1057">_xlfn.XLOOKUP(M1057,reference_province_to_city!$A$2:$A$11,reference_province_to_city!$B$2:$B$11)</f>
        <v>Medan</v>
      </c>
      <c r="M1057" s="15" t="s">
        <v>11</v>
      </c>
      <c r="N1057" s="15">
        <v>20111.0</v>
      </c>
      <c r="O1057" s="15">
        <f t="array" ref="O1057">_xlfn.XLOOKUP(M1057,reference_postal_code!$B$2:$B$11,reference_postal_code!$A$2:$A$11)</f>
        <v>20111</v>
      </c>
      <c r="P1057" s="15" t="s">
        <v>77</v>
      </c>
      <c r="Q1057" s="15" t="s">
        <v>3036</v>
      </c>
      <c r="R1057" s="15" t="s">
        <v>65</v>
      </c>
      <c r="S1057" s="15" t="s">
        <v>79</v>
      </c>
      <c r="T1057" s="15" t="s">
        <v>3037</v>
      </c>
      <c r="U1057" s="28">
        <v>1554000.0</v>
      </c>
      <c r="V1057" s="15">
        <v>7.0</v>
      </c>
      <c r="W1057" s="31">
        <v>0.0</v>
      </c>
      <c r="X1057" s="28">
        <v>777000.0</v>
      </c>
    </row>
    <row r="1058" ht="15.75" customHeight="1">
      <c r="A1058" s="15">
        <v>2672.0</v>
      </c>
      <c r="B1058" s="15" t="s">
        <v>3024</v>
      </c>
      <c r="C1058" s="18">
        <v>41891.0</v>
      </c>
      <c r="D1058" s="18">
        <v>41894.0</v>
      </c>
      <c r="E1058" s="18">
        <f t="shared" si="1"/>
        <v>41894</v>
      </c>
      <c r="F1058" s="15" t="s">
        <v>114</v>
      </c>
      <c r="G1058" s="15" t="s">
        <v>3025</v>
      </c>
      <c r="H1058" s="15" t="s">
        <v>3026</v>
      </c>
      <c r="I1058" s="15" t="s">
        <v>128</v>
      </c>
      <c r="J1058" s="15" t="s">
        <v>60</v>
      </c>
      <c r="K1058" s="15" t="s">
        <v>19</v>
      </c>
      <c r="L1058" s="15" t="str">
        <f t="array" ref="L1058">_xlfn.XLOOKUP(M1058,reference_province_to_city!$A$2:$A$11,reference_province_to_city!$B$2:$B$11)</f>
        <v>Yogyakarta</v>
      </c>
      <c r="M1058" s="15" t="s">
        <v>18</v>
      </c>
      <c r="N1058" s="15">
        <v>55111.0</v>
      </c>
      <c r="O1058" s="15">
        <f t="array" ref="O1058">_xlfn.XLOOKUP(M1058,reference_postal_code!$B$2:$B$11,reference_postal_code!$A$2:$A$11)</f>
        <v>55111</v>
      </c>
      <c r="P1058" s="15" t="s">
        <v>77</v>
      </c>
      <c r="Q1058" s="15" t="s">
        <v>3038</v>
      </c>
      <c r="R1058" s="15" t="s">
        <v>106</v>
      </c>
      <c r="S1058" s="15" t="s">
        <v>107</v>
      </c>
      <c r="T1058" s="15" t="s">
        <v>3039</v>
      </c>
      <c r="U1058" s="28">
        <v>1.17882E7</v>
      </c>
      <c r="V1058" s="15">
        <v>6.0</v>
      </c>
      <c r="W1058" s="31">
        <v>0.0</v>
      </c>
      <c r="X1058" s="28">
        <v>3182814.0</v>
      </c>
    </row>
    <row r="1059" ht="15.75" customHeight="1">
      <c r="A1059" s="15">
        <v>7647.0</v>
      </c>
      <c r="B1059" s="15" t="s">
        <v>3040</v>
      </c>
      <c r="C1059" s="18">
        <v>41891.0</v>
      </c>
      <c r="D1059" s="18">
        <v>41895.0</v>
      </c>
      <c r="E1059" s="18">
        <f t="shared" si="1"/>
        <v>41895</v>
      </c>
      <c r="F1059" s="15" t="s">
        <v>55</v>
      </c>
      <c r="G1059" s="15" t="s">
        <v>3041</v>
      </c>
      <c r="H1059" s="15" t="s">
        <v>3042</v>
      </c>
      <c r="I1059" s="15" t="s">
        <v>59</v>
      </c>
      <c r="J1059" s="15" t="s">
        <v>60</v>
      </c>
      <c r="K1059" s="15" t="s">
        <v>14</v>
      </c>
      <c r="L1059" s="15" t="str">
        <f t="array" ref="L1059">_xlfn.XLOOKUP(M1059,reference_province_to_city!$A$2:$A$11,reference_province_to_city!$B$2:$B$11)</f>
        <v>Bandung</v>
      </c>
      <c r="M1059" s="15" t="s">
        <v>12</v>
      </c>
      <c r="N1059" s="15">
        <v>40111.0</v>
      </c>
      <c r="O1059" s="15">
        <f t="array" ref="O1059">_xlfn.XLOOKUP(M1059,reference_postal_code!$B$2:$B$11,reference_postal_code!$A$2:$A$11)</f>
        <v>40111</v>
      </c>
      <c r="P1059" s="15" t="s">
        <v>117</v>
      </c>
      <c r="Q1059" s="15" t="s">
        <v>3043</v>
      </c>
      <c r="R1059" s="15" t="s">
        <v>110</v>
      </c>
      <c r="S1059" s="15" t="s">
        <v>668</v>
      </c>
      <c r="T1059" s="15" t="s">
        <v>3044</v>
      </c>
      <c r="U1059" s="28">
        <v>1.949985E7</v>
      </c>
      <c r="V1059" s="15">
        <v>2.0</v>
      </c>
      <c r="W1059" s="31">
        <v>0.5</v>
      </c>
      <c r="X1059" s="28">
        <v>-8579934.0</v>
      </c>
    </row>
    <row r="1060" ht="15.75" customHeight="1">
      <c r="A1060" s="15">
        <v>8018.0</v>
      </c>
      <c r="B1060" s="15" t="s">
        <v>3018</v>
      </c>
      <c r="C1060" s="18">
        <v>41891.0</v>
      </c>
      <c r="D1060" s="18">
        <v>41893.0</v>
      </c>
      <c r="E1060" s="18">
        <f t="shared" si="1"/>
        <v>41893</v>
      </c>
      <c r="F1060" s="15" t="s">
        <v>125</v>
      </c>
      <c r="G1060" s="15" t="s">
        <v>1250</v>
      </c>
      <c r="H1060" s="15" t="s">
        <v>1251</v>
      </c>
      <c r="I1060" s="15" t="s">
        <v>76</v>
      </c>
      <c r="J1060" s="15" t="s">
        <v>60</v>
      </c>
      <c r="K1060" s="15" t="s">
        <v>17</v>
      </c>
      <c r="L1060" s="15" t="str">
        <f t="array" ref="L1060">_xlfn.XLOOKUP(M1060,reference_province_to_city!$A$2:$A$11,reference_province_to_city!$B$2:$B$11)</f>
        <v>Semarang</v>
      </c>
      <c r="M1060" s="15" t="s">
        <v>15</v>
      </c>
      <c r="N1060" s="15">
        <v>50111.0</v>
      </c>
      <c r="O1060" s="15">
        <f t="array" ref="O1060">_xlfn.XLOOKUP(M1060,reference_postal_code!$B$2:$B$11,reference_postal_code!$A$2:$A$11)</f>
        <v>50111</v>
      </c>
      <c r="P1060" s="15" t="s">
        <v>77</v>
      </c>
      <c r="Q1060" s="15" t="s">
        <v>3045</v>
      </c>
      <c r="R1060" s="15" t="s">
        <v>65</v>
      </c>
      <c r="S1060" s="15" t="s">
        <v>93</v>
      </c>
      <c r="T1060" s="15" t="s">
        <v>3046</v>
      </c>
      <c r="U1060" s="28">
        <v>462240.0</v>
      </c>
      <c r="V1060" s="15">
        <v>9.0</v>
      </c>
      <c r="W1060" s="31">
        <v>0.2</v>
      </c>
      <c r="X1060" s="28">
        <v>40446.0</v>
      </c>
    </row>
    <row r="1061" ht="15.75" customHeight="1">
      <c r="A1061" s="15">
        <v>3600.0</v>
      </c>
      <c r="B1061" s="15" t="s">
        <v>3015</v>
      </c>
      <c r="C1061" s="18">
        <v>41891.0</v>
      </c>
      <c r="D1061" s="18">
        <v>41896.0</v>
      </c>
      <c r="E1061" s="18">
        <f t="shared" si="1"/>
        <v>41896</v>
      </c>
      <c r="F1061" s="15" t="s">
        <v>114</v>
      </c>
      <c r="G1061" s="15" t="s">
        <v>3016</v>
      </c>
      <c r="H1061" s="15" t="s">
        <v>3017</v>
      </c>
      <c r="I1061" s="15" t="s">
        <v>59</v>
      </c>
      <c r="J1061" s="15" t="s">
        <v>60</v>
      </c>
      <c r="K1061" s="15" t="s">
        <v>19</v>
      </c>
      <c r="L1061" s="15" t="str">
        <f t="array" ref="L1061">_xlfn.XLOOKUP(M1061,reference_province_to_city!$A$2:$A$11,reference_province_to_city!$B$2:$B$11)</f>
        <v>Yogyakarta</v>
      </c>
      <c r="M1061" s="15" t="s">
        <v>18</v>
      </c>
      <c r="N1061" s="15">
        <v>55111.0</v>
      </c>
      <c r="O1061" s="15">
        <f t="array" ref="O1061">_xlfn.XLOOKUP(M1061,reference_postal_code!$B$2:$B$11,reference_postal_code!$A$2:$A$11)</f>
        <v>55111</v>
      </c>
      <c r="P1061" s="15" t="s">
        <v>77</v>
      </c>
      <c r="Q1061" s="15" t="s">
        <v>3047</v>
      </c>
      <c r="R1061" s="15" t="s">
        <v>110</v>
      </c>
      <c r="S1061" s="15" t="s">
        <v>111</v>
      </c>
      <c r="T1061" s="15" t="s">
        <v>3048</v>
      </c>
      <c r="U1061" s="28">
        <v>2032740.0</v>
      </c>
      <c r="V1061" s="15">
        <v>1.0</v>
      </c>
      <c r="W1061" s="31">
        <v>0.4</v>
      </c>
      <c r="X1061" s="28">
        <v>-474306.0</v>
      </c>
    </row>
    <row r="1062" ht="15.75" customHeight="1">
      <c r="A1062" s="15">
        <v>8017.0</v>
      </c>
      <c r="B1062" s="15" t="s">
        <v>3018</v>
      </c>
      <c r="C1062" s="18">
        <v>41891.0</v>
      </c>
      <c r="D1062" s="18"/>
      <c r="E1062" s="18">
        <f t="shared" si="1"/>
        <v>41894</v>
      </c>
      <c r="F1062" s="15" t="s">
        <v>125</v>
      </c>
      <c r="G1062" s="15" t="s">
        <v>1250</v>
      </c>
      <c r="H1062" s="15" t="s">
        <v>1251</v>
      </c>
      <c r="I1062" s="15" t="s">
        <v>76</v>
      </c>
      <c r="J1062" s="15" t="s">
        <v>60</v>
      </c>
      <c r="K1062" s="15" t="s">
        <v>17</v>
      </c>
      <c r="L1062" s="15" t="str">
        <f t="array" ref="L1062">_xlfn.XLOOKUP(M1062,reference_province_to_city!$A$2:$A$11,reference_province_to_city!$B$2:$B$11)</f>
        <v>Semarang</v>
      </c>
      <c r="M1062" s="15" t="s">
        <v>15</v>
      </c>
      <c r="N1062" s="15">
        <v>50111.0</v>
      </c>
      <c r="O1062" s="15">
        <f t="array" ref="O1062">_xlfn.XLOOKUP(M1062,reference_postal_code!$B$2:$B$11,reference_postal_code!$A$2:$A$11)</f>
        <v>50111</v>
      </c>
      <c r="P1062" s="15" t="s">
        <v>77</v>
      </c>
      <c r="Q1062" s="15" t="s">
        <v>3019</v>
      </c>
      <c r="R1062" s="15" t="s">
        <v>106</v>
      </c>
      <c r="S1062" s="15" t="s">
        <v>139</v>
      </c>
      <c r="T1062" s="15" t="s">
        <v>3020</v>
      </c>
      <c r="U1062" s="28">
        <v>910080.0</v>
      </c>
      <c r="V1062" s="15">
        <v>6.0</v>
      </c>
      <c r="W1062" s="31">
        <v>0.2</v>
      </c>
      <c r="X1062" s="28">
        <v>193392.0</v>
      </c>
    </row>
    <row r="1063" ht="15.75" customHeight="1">
      <c r="A1063" s="15">
        <v>7526.0</v>
      </c>
      <c r="B1063" s="15" t="s">
        <v>3049</v>
      </c>
      <c r="C1063" s="18">
        <v>41892.0</v>
      </c>
      <c r="D1063" s="18">
        <v>41898.0</v>
      </c>
      <c r="E1063" s="18">
        <f t="shared" si="1"/>
        <v>41898</v>
      </c>
      <c r="F1063" s="15" t="s">
        <v>55</v>
      </c>
      <c r="G1063" s="15" t="s">
        <v>585</v>
      </c>
      <c r="H1063" s="15" t="s">
        <v>586</v>
      </c>
      <c r="I1063" s="15" t="s">
        <v>59</v>
      </c>
      <c r="J1063" s="15" t="s">
        <v>60</v>
      </c>
      <c r="K1063" s="15" t="s">
        <v>22</v>
      </c>
      <c r="L1063" s="15" t="str">
        <f t="array" ref="L1063">_xlfn.XLOOKUP(M1063,reference_province_to_city!$A$2:$A$11,reference_province_to_city!$B$2:$B$11)</f>
        <v>Surabaya</v>
      </c>
      <c r="M1063" s="15" t="s">
        <v>20</v>
      </c>
      <c r="N1063" s="15">
        <v>60231.0</v>
      </c>
      <c r="O1063" s="15">
        <f t="array" ref="O1063">_xlfn.XLOOKUP(M1063,reference_postal_code!$B$2:$B$11,reference_postal_code!$A$2:$A$11)</f>
        <v>60231</v>
      </c>
      <c r="P1063" s="15" t="s">
        <v>166</v>
      </c>
      <c r="Q1063" s="15" t="s">
        <v>1302</v>
      </c>
      <c r="R1063" s="15" t="s">
        <v>106</v>
      </c>
      <c r="S1063" s="15" t="s">
        <v>107</v>
      </c>
      <c r="T1063" s="15" t="s">
        <v>1303</v>
      </c>
      <c r="U1063" s="28">
        <v>2.23056E7</v>
      </c>
      <c r="V1063" s="15">
        <v>5.0</v>
      </c>
      <c r="W1063" s="31">
        <v>0.2</v>
      </c>
      <c r="X1063" s="28">
        <v>2230560.0</v>
      </c>
    </row>
    <row r="1064" ht="15.75" customHeight="1">
      <c r="A1064" s="15">
        <v>7982.0</v>
      </c>
      <c r="B1064" s="15" t="s">
        <v>3050</v>
      </c>
      <c r="C1064" s="18">
        <v>41892.0</v>
      </c>
      <c r="D1064" s="18">
        <v>41895.0</v>
      </c>
      <c r="E1064" s="18">
        <f t="shared" si="1"/>
        <v>41895</v>
      </c>
      <c r="F1064" s="15" t="s">
        <v>125</v>
      </c>
      <c r="G1064" s="15" t="s">
        <v>3051</v>
      </c>
      <c r="H1064" s="15" t="s">
        <v>3052</v>
      </c>
      <c r="I1064" s="15" t="s">
        <v>59</v>
      </c>
      <c r="J1064" s="15" t="s">
        <v>60</v>
      </c>
      <c r="K1064" s="15" t="s">
        <v>14</v>
      </c>
      <c r="L1064" s="15" t="str">
        <f t="array" ref="L1064">_xlfn.XLOOKUP(M1064,reference_province_to_city!$A$2:$A$11,reference_province_to_city!$B$2:$B$11)</f>
        <v>Bandung</v>
      </c>
      <c r="M1064" s="15" t="s">
        <v>12</v>
      </c>
      <c r="N1064" s="15">
        <v>40111.0</v>
      </c>
      <c r="O1064" s="15">
        <f t="array" ref="O1064">_xlfn.XLOOKUP(M1064,reference_postal_code!$B$2:$B$11,reference_postal_code!$A$2:$A$11)</f>
        <v>40111</v>
      </c>
      <c r="P1064" s="15" t="s">
        <v>117</v>
      </c>
      <c r="Q1064" s="15" t="s">
        <v>3053</v>
      </c>
      <c r="R1064" s="15" t="s">
        <v>65</v>
      </c>
      <c r="S1064" s="15" t="s">
        <v>222</v>
      </c>
      <c r="T1064" s="15" t="s">
        <v>3054</v>
      </c>
      <c r="U1064" s="28">
        <v>1228800.0</v>
      </c>
      <c r="V1064" s="15">
        <v>4.0</v>
      </c>
      <c r="W1064" s="31">
        <v>0.0</v>
      </c>
      <c r="X1064" s="28">
        <v>331776.0</v>
      </c>
    </row>
    <row r="1065" ht="15.75" customHeight="1">
      <c r="A1065" s="15">
        <v>7525.0</v>
      </c>
      <c r="B1065" s="15" t="s">
        <v>3049</v>
      </c>
      <c r="C1065" s="18">
        <v>41892.0</v>
      </c>
      <c r="D1065" s="18">
        <v>41898.0</v>
      </c>
      <c r="E1065" s="18">
        <f t="shared" si="1"/>
        <v>41898</v>
      </c>
      <c r="F1065" s="15" t="s">
        <v>55</v>
      </c>
      <c r="G1065" s="15" t="s">
        <v>585</v>
      </c>
      <c r="H1065" s="15" t="s">
        <v>586</v>
      </c>
      <c r="I1065" s="15" t="s">
        <v>59</v>
      </c>
      <c r="J1065" s="15" t="s">
        <v>60</v>
      </c>
      <c r="K1065" s="15" t="s">
        <v>22</v>
      </c>
      <c r="L1065" s="15" t="str">
        <f t="array" ref="L1065">_xlfn.XLOOKUP(M1065,reference_province_to_city!$A$2:$A$11,reference_province_to_city!$B$2:$B$11)</f>
        <v>Surabaya</v>
      </c>
      <c r="M1065" s="15" t="s">
        <v>20</v>
      </c>
      <c r="N1065" s="15">
        <v>60231.0</v>
      </c>
      <c r="O1065" s="15">
        <f t="array" ref="O1065">_xlfn.XLOOKUP(M1065,reference_postal_code!$B$2:$B$11,reference_postal_code!$A$2:$A$11)</f>
        <v>60231</v>
      </c>
      <c r="P1065" s="15" t="s">
        <v>166</v>
      </c>
      <c r="Q1065" s="15" t="s">
        <v>3055</v>
      </c>
      <c r="R1065" s="15" t="s">
        <v>65</v>
      </c>
      <c r="S1065" s="15" t="s">
        <v>173</v>
      </c>
      <c r="T1065" s="15" t="s">
        <v>3056</v>
      </c>
      <c r="U1065" s="28">
        <v>325920.0</v>
      </c>
      <c r="V1065" s="15">
        <v>7.0</v>
      </c>
      <c r="W1065" s="31">
        <v>0.2</v>
      </c>
      <c r="X1065" s="28">
        <v>114072.0</v>
      </c>
    </row>
    <row r="1066" ht="15.75" customHeight="1">
      <c r="A1066" s="15">
        <v>5854.0</v>
      </c>
      <c r="B1066" s="15" t="s">
        <v>3057</v>
      </c>
      <c r="C1066" s="18">
        <v>41892.0</v>
      </c>
      <c r="D1066" s="18">
        <v>41896.0</v>
      </c>
      <c r="E1066" s="18">
        <f t="shared" si="1"/>
        <v>41896</v>
      </c>
      <c r="F1066" s="15" t="s">
        <v>55</v>
      </c>
      <c r="G1066" s="15" t="s">
        <v>1312</v>
      </c>
      <c r="H1066" s="15" t="s">
        <v>1313</v>
      </c>
      <c r="I1066" s="15" t="s">
        <v>76</v>
      </c>
      <c r="J1066" s="15" t="s">
        <v>60</v>
      </c>
      <c r="K1066" s="15" t="s">
        <v>17</v>
      </c>
      <c r="L1066" s="15" t="str">
        <f t="array" ref="L1066">_xlfn.XLOOKUP(M1066,reference_province_to_city!$A$2:$A$11,reference_province_to_city!$B$2:$B$11)</f>
        <v>Semarang</v>
      </c>
      <c r="M1066" s="15" t="s">
        <v>15</v>
      </c>
      <c r="N1066" s="15">
        <v>50111.0</v>
      </c>
      <c r="O1066" s="15">
        <f t="array" ref="O1066">_xlfn.XLOOKUP(M1066,reference_postal_code!$B$2:$B$11,reference_postal_code!$A$2:$A$11)</f>
        <v>50111</v>
      </c>
      <c r="P1066" s="15" t="s">
        <v>77</v>
      </c>
      <c r="Q1066" s="15" t="s">
        <v>2257</v>
      </c>
      <c r="R1066" s="15" t="s">
        <v>65</v>
      </c>
      <c r="S1066" s="15" t="s">
        <v>83</v>
      </c>
      <c r="T1066" s="15" t="s">
        <v>2258</v>
      </c>
      <c r="U1066" s="28">
        <v>144600.0</v>
      </c>
      <c r="V1066" s="15">
        <v>2.0</v>
      </c>
      <c r="W1066" s="31">
        <v>0.0</v>
      </c>
      <c r="X1066" s="28">
        <v>70854.0</v>
      </c>
    </row>
    <row r="1067" ht="15.75" customHeight="1">
      <c r="A1067" s="15">
        <v>7983.0</v>
      </c>
      <c r="B1067" s="15" t="s">
        <v>3050</v>
      </c>
      <c r="C1067" s="18">
        <v>41892.0</v>
      </c>
      <c r="D1067" s="18"/>
      <c r="E1067" s="18">
        <f t="shared" si="1"/>
        <v>41895</v>
      </c>
      <c r="F1067" s="15" t="s">
        <v>125</v>
      </c>
      <c r="G1067" s="15" t="s">
        <v>3051</v>
      </c>
      <c r="H1067" s="15" t="s">
        <v>3052</v>
      </c>
      <c r="I1067" s="15" t="s">
        <v>59</v>
      </c>
      <c r="J1067" s="15" t="s">
        <v>60</v>
      </c>
      <c r="K1067" s="15" t="s">
        <v>14</v>
      </c>
      <c r="L1067" s="15" t="str">
        <f t="array" ref="L1067">_xlfn.XLOOKUP(M1067,reference_province_to_city!$A$2:$A$11,reference_province_to_city!$B$2:$B$11)</f>
        <v>Bandung</v>
      </c>
      <c r="M1067" s="15" t="s">
        <v>12</v>
      </c>
      <c r="N1067" s="15">
        <v>40111.0</v>
      </c>
      <c r="O1067" s="15">
        <f t="array" ref="O1067">_xlfn.XLOOKUP(M1067,reference_postal_code!$B$2:$B$11,reference_postal_code!$A$2:$A$11)</f>
        <v>40111</v>
      </c>
      <c r="P1067" s="15" t="s">
        <v>117</v>
      </c>
      <c r="Q1067" s="15" t="s">
        <v>779</v>
      </c>
      <c r="R1067" s="15" t="s">
        <v>106</v>
      </c>
      <c r="S1067" s="15" t="s">
        <v>139</v>
      </c>
      <c r="T1067" s="15" t="s">
        <v>780</v>
      </c>
      <c r="U1067" s="28">
        <v>3823500.0</v>
      </c>
      <c r="V1067" s="15">
        <v>5.0</v>
      </c>
      <c r="W1067" s="31">
        <v>0.0</v>
      </c>
      <c r="X1067" s="28">
        <v>1147050.0</v>
      </c>
    </row>
    <row r="1068" ht="15.75" customHeight="1">
      <c r="A1068" s="15">
        <v>6312.0</v>
      </c>
      <c r="B1068" s="15" t="s">
        <v>3058</v>
      </c>
      <c r="C1068" s="18">
        <v>41893.0</v>
      </c>
      <c r="D1068" s="18">
        <v>41898.0</v>
      </c>
      <c r="E1068" s="18">
        <f t="shared" si="1"/>
        <v>41898</v>
      </c>
      <c r="F1068" s="15" t="s">
        <v>55</v>
      </c>
      <c r="G1068" s="15" t="s">
        <v>3059</v>
      </c>
      <c r="H1068" s="15" t="s">
        <v>3060</v>
      </c>
      <c r="I1068" s="15" t="s">
        <v>59</v>
      </c>
      <c r="J1068" s="15" t="s">
        <v>60</v>
      </c>
      <c r="K1068" s="15" t="s">
        <v>22</v>
      </c>
      <c r="L1068" s="15" t="str">
        <f t="array" ref="L1068">_xlfn.XLOOKUP(M1068,reference_province_to_city!$A$2:$A$11,reference_province_to_city!$B$2:$B$11)</f>
        <v>Surabaya</v>
      </c>
      <c r="M1068" s="15" t="s">
        <v>20</v>
      </c>
      <c r="N1068" s="15">
        <v>60231.0</v>
      </c>
      <c r="O1068" s="15">
        <f t="array" ref="O1068">_xlfn.XLOOKUP(M1068,reference_postal_code!$B$2:$B$11,reference_postal_code!$A$2:$A$11)</f>
        <v>60231</v>
      </c>
      <c r="P1068" s="15" t="s">
        <v>166</v>
      </c>
      <c r="Q1068" s="15" t="s">
        <v>3061</v>
      </c>
      <c r="R1068" s="15" t="s">
        <v>106</v>
      </c>
      <c r="S1068" s="15" t="s">
        <v>139</v>
      </c>
      <c r="T1068" s="15" t="s">
        <v>3062</v>
      </c>
      <c r="U1068" s="28">
        <v>1919250.0</v>
      </c>
      <c r="V1068" s="15">
        <v>3.0</v>
      </c>
      <c r="W1068" s="31">
        <v>0.0</v>
      </c>
      <c r="X1068" s="28">
        <v>326272.0</v>
      </c>
    </row>
    <row r="1069" ht="15.75" customHeight="1">
      <c r="A1069" s="15">
        <v>3285.0</v>
      </c>
      <c r="B1069" s="15" t="s">
        <v>3063</v>
      </c>
      <c r="C1069" s="18">
        <v>41894.0</v>
      </c>
      <c r="D1069" s="18">
        <v>41899.0</v>
      </c>
      <c r="E1069" s="18">
        <f t="shared" si="1"/>
        <v>41899</v>
      </c>
      <c r="F1069" s="15" t="s">
        <v>55</v>
      </c>
      <c r="G1069" s="15" t="s">
        <v>1486</v>
      </c>
      <c r="H1069" s="15" t="s">
        <v>1487</v>
      </c>
      <c r="I1069" s="15" t="s">
        <v>59</v>
      </c>
      <c r="J1069" s="15" t="s">
        <v>60</v>
      </c>
      <c r="K1069" s="15" t="s">
        <v>33</v>
      </c>
      <c r="L1069" s="15" t="str">
        <f t="array" ref="L1069">_xlfn.XLOOKUP(M1069,reference_province_to_city!$A$2:$A$11,reference_province_to_city!$B$2:$B$11)</f>
        <v>Makassar</v>
      </c>
      <c r="M1069" s="15" t="s">
        <v>25</v>
      </c>
      <c r="N1069" s="15">
        <v>90111.0</v>
      </c>
      <c r="O1069" s="15">
        <f t="array" ref="O1069">_xlfn.XLOOKUP(M1069,reference_postal_code!$B$2:$B$11,reference_postal_code!$A$2:$A$11)</f>
        <v>90111</v>
      </c>
      <c r="P1069" s="15" t="s">
        <v>63</v>
      </c>
      <c r="Q1069" s="15" t="s">
        <v>3064</v>
      </c>
      <c r="R1069" s="15" t="s">
        <v>65</v>
      </c>
      <c r="S1069" s="15" t="s">
        <v>83</v>
      </c>
      <c r="T1069" s="15" t="s">
        <v>3065</v>
      </c>
      <c r="U1069" s="28">
        <v>958860.0</v>
      </c>
      <c r="V1069" s="15">
        <v>7.0</v>
      </c>
      <c r="W1069" s="31">
        <v>0.7</v>
      </c>
      <c r="X1069" s="28">
        <v>-703164.0</v>
      </c>
    </row>
    <row r="1070" ht="15.75" customHeight="1">
      <c r="A1070" s="15">
        <v>9426.0</v>
      </c>
      <c r="B1070" s="15" t="s">
        <v>3066</v>
      </c>
      <c r="C1070" s="18">
        <v>41894.0</v>
      </c>
      <c r="D1070" s="18">
        <v>41899.0</v>
      </c>
      <c r="E1070" s="18">
        <f t="shared" si="1"/>
        <v>41899</v>
      </c>
      <c r="F1070" s="15" t="s">
        <v>114</v>
      </c>
      <c r="G1070" s="15" t="s">
        <v>3067</v>
      </c>
      <c r="H1070" s="15" t="s">
        <v>3068</v>
      </c>
      <c r="I1070" s="15" t="s">
        <v>59</v>
      </c>
      <c r="J1070" s="15" t="s">
        <v>60</v>
      </c>
      <c r="K1070" s="15" t="s">
        <v>10</v>
      </c>
      <c r="L1070" s="15" t="str">
        <f t="array" ref="L1070">_xlfn.XLOOKUP(M1070,reference_province_to_city!$A$2:$A$11,reference_province_to_city!$B$2:$B$11)</f>
        <v>Jakarta</v>
      </c>
      <c r="M1070" s="15" t="s">
        <v>7</v>
      </c>
      <c r="N1070" s="15">
        <v>10110.0</v>
      </c>
      <c r="O1070" s="15">
        <f t="array" ref="O1070">_xlfn.XLOOKUP(M1070,reference_postal_code!$B$2:$B$11,reference_postal_code!$A$2:$A$11)</f>
        <v>10110</v>
      </c>
      <c r="P1070" s="15" t="s">
        <v>117</v>
      </c>
      <c r="Q1070" s="15" t="s">
        <v>2347</v>
      </c>
      <c r="R1070" s="15" t="s">
        <v>106</v>
      </c>
      <c r="S1070" s="15" t="s">
        <v>107</v>
      </c>
      <c r="T1070" s="15" t="s">
        <v>2348</v>
      </c>
      <c r="U1070" s="28">
        <v>5.677938E7</v>
      </c>
      <c r="V1070" s="15">
        <v>6.0</v>
      </c>
      <c r="W1070" s="31">
        <v>0.1</v>
      </c>
      <c r="X1070" s="28">
        <v>6308820.0</v>
      </c>
    </row>
    <row r="1071" ht="15.75" customHeight="1">
      <c r="A1071" s="15">
        <v>707.0</v>
      </c>
      <c r="B1071" s="15" t="s">
        <v>3069</v>
      </c>
      <c r="C1071" s="18">
        <v>41894.0</v>
      </c>
      <c r="D1071" s="18">
        <v>41899.0</v>
      </c>
      <c r="E1071" s="18">
        <f t="shared" si="1"/>
        <v>41899</v>
      </c>
      <c r="F1071" s="15" t="s">
        <v>55</v>
      </c>
      <c r="G1071" s="15" t="s">
        <v>3070</v>
      </c>
      <c r="H1071" s="15" t="s">
        <v>3071</v>
      </c>
      <c r="I1071" s="15" t="s">
        <v>128</v>
      </c>
      <c r="J1071" s="15" t="s">
        <v>60</v>
      </c>
      <c r="K1071" s="15" t="s">
        <v>983</v>
      </c>
      <c r="L1071" s="15" t="str">
        <f t="array" ref="L1071">_xlfn.XLOOKUP(M1071,reference_province_to_city!$A$2:$A$11,reference_province_to_city!$B$2:$B$11)</f>
        <v>Surabaya</v>
      </c>
      <c r="M1071" s="15" t="s">
        <v>20</v>
      </c>
      <c r="N1071" s="15">
        <v>60231.0</v>
      </c>
      <c r="O1071" s="15">
        <f t="array" ref="O1071">_xlfn.XLOOKUP(M1071,reference_postal_code!$B$2:$B$11,reference_postal_code!$A$2:$A$11)</f>
        <v>60231</v>
      </c>
      <c r="P1071" s="15" t="s">
        <v>166</v>
      </c>
      <c r="Q1071" s="15" t="s">
        <v>2795</v>
      </c>
      <c r="R1071" s="15" t="s">
        <v>110</v>
      </c>
      <c r="S1071" s="15" t="s">
        <v>149</v>
      </c>
      <c r="T1071" s="15" t="s">
        <v>2796</v>
      </c>
      <c r="U1071" s="28">
        <v>228240.0</v>
      </c>
      <c r="V1071" s="15">
        <v>1.0</v>
      </c>
      <c r="W1071" s="31">
        <v>0.2</v>
      </c>
      <c r="X1071" s="28">
        <v>34236.0</v>
      </c>
    </row>
    <row r="1072" ht="15.75" customHeight="1">
      <c r="A1072" s="15">
        <v>5451.0</v>
      </c>
      <c r="B1072" s="15" t="s">
        <v>3072</v>
      </c>
      <c r="C1072" s="18">
        <v>41894.0</v>
      </c>
      <c r="D1072" s="18">
        <v>41901.0</v>
      </c>
      <c r="E1072" s="18">
        <f t="shared" si="1"/>
        <v>41901</v>
      </c>
      <c r="F1072" s="15" t="s">
        <v>55</v>
      </c>
      <c r="G1072" s="15" t="s">
        <v>3073</v>
      </c>
      <c r="H1072" s="15" t="s">
        <v>3074</v>
      </c>
      <c r="I1072" s="15" t="s">
        <v>76</v>
      </c>
      <c r="J1072" s="15" t="s">
        <v>60</v>
      </c>
      <c r="K1072" s="15" t="s">
        <v>31</v>
      </c>
      <c r="L1072" s="15" t="str">
        <f t="array" ref="L1072">_xlfn.XLOOKUP(M1072,reference_province_to_city!$A$2:$A$11,reference_province_to_city!$B$2:$B$11)</f>
        <v>Balikpapan</v>
      </c>
      <c r="M1072" s="15" t="s">
        <v>21</v>
      </c>
      <c r="N1072" s="15">
        <v>76114.0</v>
      </c>
      <c r="O1072" s="15">
        <f t="array" ref="O1072">_xlfn.XLOOKUP(M1072,reference_postal_code!$B$2:$B$11,reference_postal_code!$A$2:$A$11)</f>
        <v>76114</v>
      </c>
      <c r="P1072" s="15" t="s">
        <v>166</v>
      </c>
      <c r="Q1072" s="15" t="s">
        <v>1540</v>
      </c>
      <c r="R1072" s="15" t="s">
        <v>65</v>
      </c>
      <c r="S1072" s="15" t="s">
        <v>83</v>
      </c>
      <c r="T1072" s="15" t="s">
        <v>1541</v>
      </c>
      <c r="U1072" s="28">
        <v>4979400.0</v>
      </c>
      <c r="V1072" s="15">
        <v>2.0</v>
      </c>
      <c r="W1072" s="31">
        <v>0.0</v>
      </c>
      <c r="X1072" s="28">
        <v>2240730.0</v>
      </c>
    </row>
    <row r="1073" ht="15.75" customHeight="1">
      <c r="A1073" s="15">
        <v>705.0</v>
      </c>
      <c r="B1073" s="15" t="s">
        <v>3069</v>
      </c>
      <c r="C1073" s="18">
        <v>41894.0</v>
      </c>
      <c r="D1073" s="18">
        <v>41899.0</v>
      </c>
      <c r="E1073" s="18">
        <f t="shared" si="1"/>
        <v>41899</v>
      </c>
      <c r="F1073" s="15" t="s">
        <v>55</v>
      </c>
      <c r="G1073" s="15" t="s">
        <v>3070</v>
      </c>
      <c r="H1073" s="15" t="s">
        <v>3071</v>
      </c>
      <c r="I1073" s="15" t="s">
        <v>128</v>
      </c>
      <c r="J1073" s="15" t="s">
        <v>60</v>
      </c>
      <c r="K1073" s="15" t="s">
        <v>22</v>
      </c>
      <c r="L1073" s="15" t="str">
        <f t="array" ref="L1073">_xlfn.XLOOKUP(M1073,reference_province_to_city!$A$2:$A$11,reference_province_to_city!$B$2:$B$11)</f>
        <v>Surabaya</v>
      </c>
      <c r="M1073" s="15" t="s">
        <v>20</v>
      </c>
      <c r="N1073" s="15">
        <v>60231.0</v>
      </c>
      <c r="O1073" s="15">
        <f t="array" ref="O1073">_xlfn.XLOOKUP(M1073,reference_postal_code!$B$2:$B$11,reference_postal_code!$A$2:$A$11)</f>
        <v>60231</v>
      </c>
      <c r="P1073" s="15" t="s">
        <v>166</v>
      </c>
      <c r="Q1073" s="15" t="s">
        <v>494</v>
      </c>
      <c r="R1073" s="15" t="s">
        <v>65</v>
      </c>
      <c r="S1073" s="15" t="s">
        <v>66</v>
      </c>
      <c r="T1073" s="15" t="s">
        <v>495</v>
      </c>
      <c r="U1073" s="28">
        <v>155520.0</v>
      </c>
      <c r="V1073" s="15">
        <v>2.0</v>
      </c>
      <c r="W1073" s="31">
        <v>0.2</v>
      </c>
      <c r="X1073" s="28">
        <v>54432.0</v>
      </c>
    </row>
    <row r="1074" ht="15.75" customHeight="1">
      <c r="A1074" s="15">
        <v>428.0</v>
      </c>
      <c r="B1074" s="15" t="s">
        <v>3075</v>
      </c>
      <c r="C1074" s="18">
        <v>41894.0</v>
      </c>
      <c r="D1074" s="18">
        <v>41895.0</v>
      </c>
      <c r="E1074" s="18">
        <f t="shared" si="1"/>
        <v>41895</v>
      </c>
      <c r="F1074" s="15" t="s">
        <v>125</v>
      </c>
      <c r="G1074" s="15" t="s">
        <v>303</v>
      </c>
      <c r="H1074" s="15" t="s">
        <v>304</v>
      </c>
      <c r="I1074" s="15" t="s">
        <v>76</v>
      </c>
      <c r="J1074" s="15" t="s">
        <v>60</v>
      </c>
      <c r="K1074" s="15" t="s">
        <v>33</v>
      </c>
      <c r="L1074" s="15" t="str">
        <f t="array" ref="L1074">_xlfn.XLOOKUP(M1074,reference_province_to_city!$A$2:$A$11,reference_province_to_city!$B$2:$B$11)</f>
        <v>Makassar</v>
      </c>
      <c r="M1074" s="15" t="s">
        <v>25</v>
      </c>
      <c r="N1074" s="15">
        <v>90111.0</v>
      </c>
      <c r="O1074" s="15">
        <f t="array" ref="O1074">_xlfn.XLOOKUP(M1074,reference_postal_code!$B$2:$B$11,reference_postal_code!$A$2:$A$11)</f>
        <v>90111</v>
      </c>
      <c r="P1074" s="15" t="s">
        <v>63</v>
      </c>
      <c r="Q1074" s="15" t="s">
        <v>2986</v>
      </c>
      <c r="R1074" s="15" t="s">
        <v>110</v>
      </c>
      <c r="S1074" s="15" t="s">
        <v>668</v>
      </c>
      <c r="T1074" s="15" t="s">
        <v>2987</v>
      </c>
      <c r="U1074" s="28">
        <v>1049850.0</v>
      </c>
      <c r="V1074" s="15">
        <v>1.0</v>
      </c>
      <c r="W1074" s="31">
        <v>0.0</v>
      </c>
      <c r="X1074" s="28">
        <v>451436.0</v>
      </c>
    </row>
    <row r="1075" ht="15.75" customHeight="1">
      <c r="A1075" s="15">
        <v>3161.0</v>
      </c>
      <c r="B1075" s="15" t="s">
        <v>3076</v>
      </c>
      <c r="C1075" s="18">
        <v>41894.0</v>
      </c>
      <c r="D1075" s="18">
        <v>41898.0</v>
      </c>
      <c r="E1075" s="18">
        <f t="shared" si="1"/>
        <v>41898</v>
      </c>
      <c r="F1075" s="15" t="s">
        <v>114</v>
      </c>
      <c r="G1075" s="15" t="s">
        <v>3077</v>
      </c>
      <c r="H1075" s="15" t="s">
        <v>3078</v>
      </c>
      <c r="I1075" s="15" t="s">
        <v>59</v>
      </c>
      <c r="J1075" s="15" t="s">
        <v>60</v>
      </c>
      <c r="K1075" s="15" t="s">
        <v>10</v>
      </c>
      <c r="L1075" s="15" t="str">
        <f t="array" ref="L1075">_xlfn.XLOOKUP(M1075,reference_province_to_city!$A$2:$A$11,reference_province_to_city!$B$2:$B$11)</f>
        <v>Jakarta</v>
      </c>
      <c r="M1075" s="15" t="s">
        <v>7</v>
      </c>
      <c r="N1075" s="15">
        <v>10110.0</v>
      </c>
      <c r="O1075" s="15">
        <f t="array" ref="O1075">_xlfn.XLOOKUP(M1075,reference_postal_code!$B$2:$B$11,reference_postal_code!$A$2:$A$11)</f>
        <v>10110</v>
      </c>
      <c r="P1075" s="15" t="s">
        <v>117</v>
      </c>
      <c r="Q1075" s="15" t="s">
        <v>3079</v>
      </c>
      <c r="R1075" s="15" t="s">
        <v>65</v>
      </c>
      <c r="S1075" s="15" t="s">
        <v>83</v>
      </c>
      <c r="T1075" s="15" t="s">
        <v>3080</v>
      </c>
      <c r="U1075" s="28">
        <v>77700.0</v>
      </c>
      <c r="V1075" s="15">
        <v>5.0</v>
      </c>
      <c r="W1075" s="31">
        <v>0.8</v>
      </c>
      <c r="X1075" s="28">
        <v>-120435.0</v>
      </c>
    </row>
    <row r="1076" ht="15.75" customHeight="1">
      <c r="A1076" s="15">
        <v>5452.0</v>
      </c>
      <c r="B1076" s="15" t="s">
        <v>3072</v>
      </c>
      <c r="C1076" s="18">
        <v>41894.0</v>
      </c>
      <c r="D1076" s="18">
        <v>41901.0</v>
      </c>
      <c r="E1076" s="18">
        <f t="shared" si="1"/>
        <v>41901</v>
      </c>
      <c r="F1076" s="15" t="s">
        <v>55</v>
      </c>
      <c r="G1076" s="15" t="s">
        <v>3073</v>
      </c>
      <c r="H1076" s="15" t="s">
        <v>3074</v>
      </c>
      <c r="I1076" s="15" t="s">
        <v>76</v>
      </c>
      <c r="J1076" s="15" t="s">
        <v>60</v>
      </c>
      <c r="K1076" s="15" t="s">
        <v>31</v>
      </c>
      <c r="L1076" s="15" t="str">
        <f t="array" ref="L1076">_xlfn.XLOOKUP(M1076,reference_province_to_city!$A$2:$A$11,reference_province_to_city!$B$2:$B$11)</f>
        <v>Balikpapan</v>
      </c>
      <c r="M1076" s="15" t="s">
        <v>21</v>
      </c>
      <c r="N1076" s="15">
        <v>76114.0</v>
      </c>
      <c r="O1076" s="15">
        <f t="array" ref="O1076">_xlfn.XLOOKUP(M1076,reference_postal_code!$B$2:$B$11,reference_postal_code!$A$2:$A$11)</f>
        <v>76114</v>
      </c>
      <c r="P1076" s="15" t="s">
        <v>166</v>
      </c>
      <c r="Q1076" s="15" t="s">
        <v>3081</v>
      </c>
      <c r="R1076" s="15" t="s">
        <v>106</v>
      </c>
      <c r="S1076" s="15" t="s">
        <v>139</v>
      </c>
      <c r="T1076" s="15" t="s">
        <v>3082</v>
      </c>
      <c r="U1076" s="28">
        <v>608400.0</v>
      </c>
      <c r="V1076" s="15">
        <v>2.0</v>
      </c>
      <c r="W1076" s="31">
        <v>0.0</v>
      </c>
      <c r="X1076" s="28">
        <v>194688.0</v>
      </c>
    </row>
    <row r="1077" ht="15.75" customHeight="1">
      <c r="A1077" s="15">
        <v>5449.0</v>
      </c>
      <c r="B1077" s="15" t="s">
        <v>3072</v>
      </c>
      <c r="C1077" s="18">
        <v>41894.0</v>
      </c>
      <c r="D1077" s="18">
        <v>41901.0</v>
      </c>
      <c r="E1077" s="18">
        <f t="shared" si="1"/>
        <v>41901</v>
      </c>
      <c r="F1077" s="15" t="s">
        <v>55</v>
      </c>
      <c r="G1077" s="15" t="s">
        <v>3073</v>
      </c>
      <c r="H1077" s="15" t="s">
        <v>3074</v>
      </c>
      <c r="I1077" s="15" t="s">
        <v>76</v>
      </c>
      <c r="J1077" s="15" t="s">
        <v>60</v>
      </c>
      <c r="K1077" s="15" t="s">
        <v>31</v>
      </c>
      <c r="L1077" s="15" t="str">
        <f t="array" ref="L1077">_xlfn.XLOOKUP(M1077,reference_province_to_city!$A$2:$A$11,reference_province_to_city!$B$2:$B$11)</f>
        <v>Balikpapan</v>
      </c>
      <c r="M1077" s="15" t="s">
        <v>21</v>
      </c>
      <c r="N1077" s="15">
        <v>76114.0</v>
      </c>
      <c r="O1077" s="15">
        <f t="array" ref="O1077">_xlfn.XLOOKUP(M1077,reference_postal_code!$B$2:$B$11,reference_postal_code!$A$2:$A$11)</f>
        <v>76114</v>
      </c>
      <c r="P1077" s="15" t="s">
        <v>166</v>
      </c>
      <c r="Q1077" s="15" t="s">
        <v>444</v>
      </c>
      <c r="R1077" s="15" t="s">
        <v>65</v>
      </c>
      <c r="S1077" s="15" t="s">
        <v>226</v>
      </c>
      <c r="T1077" s="15" t="s">
        <v>445</v>
      </c>
      <c r="U1077" s="28">
        <v>5368950.0</v>
      </c>
      <c r="V1077" s="15">
        <v>3.0</v>
      </c>
      <c r="W1077" s="31">
        <v>0.0</v>
      </c>
      <c r="X1077" s="28">
        <v>107379.0</v>
      </c>
    </row>
    <row r="1078" ht="15.75" customHeight="1">
      <c r="A1078" s="15">
        <v>5450.0</v>
      </c>
      <c r="B1078" s="15" t="s">
        <v>3072</v>
      </c>
      <c r="C1078" s="18">
        <v>41894.0</v>
      </c>
      <c r="D1078" s="18">
        <v>41901.0</v>
      </c>
      <c r="E1078" s="18">
        <f t="shared" si="1"/>
        <v>41901</v>
      </c>
      <c r="F1078" s="15" t="s">
        <v>55</v>
      </c>
      <c r="G1078" s="15" t="s">
        <v>3073</v>
      </c>
      <c r="H1078" s="15" t="s">
        <v>3074</v>
      </c>
      <c r="I1078" s="15" t="s">
        <v>76</v>
      </c>
      <c r="J1078" s="15" t="s">
        <v>60</v>
      </c>
      <c r="K1078" s="15" t="s">
        <v>31</v>
      </c>
      <c r="L1078" s="15" t="str">
        <f t="array" ref="L1078">_xlfn.XLOOKUP(M1078,reference_province_to_city!$A$2:$A$11,reference_province_to_city!$B$2:$B$11)</f>
        <v>Balikpapan</v>
      </c>
      <c r="M1078" s="15" t="s">
        <v>21</v>
      </c>
      <c r="N1078" s="15">
        <v>76114.0</v>
      </c>
      <c r="O1078" s="15">
        <f t="array" ref="O1078">_xlfn.XLOOKUP(M1078,reference_postal_code!$B$2:$B$11,reference_postal_code!$A$2:$A$11)</f>
        <v>76114</v>
      </c>
      <c r="P1078" s="15" t="s">
        <v>166</v>
      </c>
      <c r="Q1078" s="15" t="s">
        <v>3083</v>
      </c>
      <c r="R1078" s="15" t="s">
        <v>110</v>
      </c>
      <c r="S1078" s="15" t="s">
        <v>149</v>
      </c>
      <c r="T1078" s="15" t="s">
        <v>3084</v>
      </c>
      <c r="U1078" s="28">
        <v>861000.0</v>
      </c>
      <c r="V1078" s="15">
        <v>5.0</v>
      </c>
      <c r="W1078" s="31">
        <v>0.0</v>
      </c>
      <c r="X1078" s="28">
        <v>163590.0</v>
      </c>
    </row>
    <row r="1079" ht="15.75" customHeight="1">
      <c r="A1079" s="15">
        <v>706.0</v>
      </c>
      <c r="B1079" s="15" t="s">
        <v>3069</v>
      </c>
      <c r="C1079" s="18">
        <v>41894.0</v>
      </c>
      <c r="D1079" s="18">
        <v>41899.0</v>
      </c>
      <c r="E1079" s="18">
        <f t="shared" si="1"/>
        <v>41899</v>
      </c>
      <c r="F1079" s="15" t="s">
        <v>55</v>
      </c>
      <c r="G1079" s="15" t="s">
        <v>3070</v>
      </c>
      <c r="H1079" s="15" t="s">
        <v>3071</v>
      </c>
      <c r="I1079" s="15" t="s">
        <v>128</v>
      </c>
      <c r="J1079" s="15" t="s">
        <v>60</v>
      </c>
      <c r="K1079" s="15" t="s">
        <v>22</v>
      </c>
      <c r="L1079" s="15" t="str">
        <f t="array" ref="L1079">_xlfn.XLOOKUP(M1079,reference_province_to_city!$A$2:$A$11,reference_province_to_city!$B$2:$B$11)</f>
        <v>Surabaya</v>
      </c>
      <c r="M1079" s="15" t="s">
        <v>20</v>
      </c>
      <c r="N1079" s="15">
        <v>60231.0</v>
      </c>
      <c r="O1079" s="15">
        <f t="array" ref="O1079">_xlfn.XLOOKUP(M1079,reference_postal_code!$B$2:$B$11,reference_postal_code!$A$2:$A$11)</f>
        <v>60231</v>
      </c>
      <c r="P1079" s="15" t="s">
        <v>166</v>
      </c>
      <c r="Q1079" s="15" t="s">
        <v>3085</v>
      </c>
      <c r="R1079" s="15" t="s">
        <v>65</v>
      </c>
      <c r="S1079" s="15" t="s">
        <v>222</v>
      </c>
      <c r="T1079" s="15" t="s">
        <v>3086</v>
      </c>
      <c r="U1079" s="28">
        <v>2502600.0</v>
      </c>
      <c r="V1079" s="15">
        <v>5.0</v>
      </c>
      <c r="W1079" s="31">
        <v>0.2</v>
      </c>
      <c r="X1079" s="28">
        <v>281542.0</v>
      </c>
    </row>
    <row r="1080" ht="15.75" customHeight="1">
      <c r="A1080" s="15">
        <v>8654.0</v>
      </c>
      <c r="B1080" s="15" t="s">
        <v>3087</v>
      </c>
      <c r="C1080" s="18">
        <v>41895.0</v>
      </c>
      <c r="D1080" s="18">
        <v>41895.0</v>
      </c>
      <c r="E1080" s="18">
        <f t="shared" si="1"/>
        <v>41895</v>
      </c>
      <c r="F1080" s="15" t="s">
        <v>466</v>
      </c>
      <c r="G1080" s="15" t="s">
        <v>1662</v>
      </c>
      <c r="H1080" s="15" t="s">
        <v>1663</v>
      </c>
      <c r="I1080" s="15" t="s">
        <v>59</v>
      </c>
      <c r="J1080" s="15" t="s">
        <v>60</v>
      </c>
      <c r="K1080" s="15" t="s">
        <v>14</v>
      </c>
      <c r="L1080" s="15" t="str">
        <f t="array" ref="L1080">_xlfn.XLOOKUP(M1080,reference_province_to_city!$A$2:$A$11,reference_province_to_city!$B$2:$B$11)</f>
        <v>Bandung</v>
      </c>
      <c r="M1080" s="15" t="s">
        <v>12</v>
      </c>
      <c r="N1080" s="15">
        <v>40111.0</v>
      </c>
      <c r="O1080" s="15">
        <f t="array" ref="O1080">_xlfn.XLOOKUP(M1080,reference_postal_code!$B$2:$B$11,reference_postal_code!$A$2:$A$11)</f>
        <v>40111</v>
      </c>
      <c r="P1080" s="15" t="s">
        <v>117</v>
      </c>
      <c r="Q1080" s="15" t="s">
        <v>1706</v>
      </c>
      <c r="R1080" s="15" t="s">
        <v>110</v>
      </c>
      <c r="S1080" s="15" t="s">
        <v>149</v>
      </c>
      <c r="T1080" s="15" t="s">
        <v>1707</v>
      </c>
      <c r="U1080" s="28">
        <v>2999700.0</v>
      </c>
      <c r="V1080" s="15">
        <v>2.0</v>
      </c>
      <c r="W1080" s="31">
        <v>0.0</v>
      </c>
      <c r="X1080" s="28">
        <v>1139886.0</v>
      </c>
    </row>
    <row r="1081" ht="15.75" customHeight="1">
      <c r="A1081" s="15">
        <v>8658.0</v>
      </c>
      <c r="B1081" s="15" t="s">
        <v>3087</v>
      </c>
      <c r="C1081" s="18">
        <v>41895.0</v>
      </c>
      <c r="D1081" s="18">
        <v>41895.0</v>
      </c>
      <c r="E1081" s="18">
        <f t="shared" si="1"/>
        <v>41895</v>
      </c>
      <c r="F1081" s="15" t="s">
        <v>466</v>
      </c>
      <c r="G1081" s="15" t="s">
        <v>1662</v>
      </c>
      <c r="H1081" s="15" t="s">
        <v>1663</v>
      </c>
      <c r="I1081" s="15" t="s">
        <v>59</v>
      </c>
      <c r="J1081" s="15" t="s">
        <v>60</v>
      </c>
      <c r="K1081" s="15" t="s">
        <v>14</v>
      </c>
      <c r="L1081" s="15" t="str">
        <f t="array" ref="L1081">_xlfn.XLOOKUP(M1081,reference_province_to_city!$A$2:$A$11,reference_province_to_city!$B$2:$B$11)</f>
        <v>Bandung</v>
      </c>
      <c r="M1081" s="15" t="s">
        <v>12</v>
      </c>
      <c r="N1081" s="15">
        <v>40111.0</v>
      </c>
      <c r="O1081" s="15">
        <f t="array" ref="O1081">_xlfn.XLOOKUP(M1081,reference_postal_code!$B$2:$B$11,reference_postal_code!$A$2:$A$11)</f>
        <v>40111</v>
      </c>
      <c r="P1081" s="15" t="s">
        <v>117</v>
      </c>
      <c r="Q1081" s="15" t="s">
        <v>3011</v>
      </c>
      <c r="R1081" s="15" t="s">
        <v>65</v>
      </c>
      <c r="S1081" s="15" t="s">
        <v>222</v>
      </c>
      <c r="T1081" s="15" t="s">
        <v>3012</v>
      </c>
      <c r="U1081" s="28">
        <v>339900.0</v>
      </c>
      <c r="V1081" s="15">
        <v>2.0</v>
      </c>
      <c r="W1081" s="31">
        <v>0.0</v>
      </c>
      <c r="X1081" s="28">
        <v>146157.0</v>
      </c>
    </row>
    <row r="1082" ht="15.75" customHeight="1">
      <c r="A1082" s="15">
        <v>926.0</v>
      </c>
      <c r="B1082" s="15" t="s">
        <v>3088</v>
      </c>
      <c r="C1082" s="18">
        <v>41895.0</v>
      </c>
      <c r="D1082" s="18">
        <v>41898.0</v>
      </c>
      <c r="E1082" s="18">
        <f t="shared" si="1"/>
        <v>41898</v>
      </c>
      <c r="F1082" s="15" t="s">
        <v>125</v>
      </c>
      <c r="G1082" s="15" t="s">
        <v>3089</v>
      </c>
      <c r="H1082" s="15" t="s">
        <v>3090</v>
      </c>
      <c r="I1082" s="15" t="s">
        <v>59</v>
      </c>
      <c r="J1082" s="15" t="s">
        <v>60</v>
      </c>
      <c r="K1082" s="15" t="s">
        <v>14</v>
      </c>
      <c r="L1082" s="15" t="str">
        <f t="array" ref="L1082">_xlfn.XLOOKUP(M1082,reference_province_to_city!$A$2:$A$11,reference_province_to_city!$B$2:$B$11)</f>
        <v>Bandung</v>
      </c>
      <c r="M1082" s="15" t="s">
        <v>12</v>
      </c>
      <c r="N1082" s="15">
        <v>40111.0</v>
      </c>
      <c r="O1082" s="15">
        <f t="array" ref="O1082">_xlfn.XLOOKUP(M1082,reference_postal_code!$B$2:$B$11,reference_postal_code!$A$2:$A$11)</f>
        <v>40111</v>
      </c>
      <c r="P1082" s="15" t="s">
        <v>117</v>
      </c>
      <c r="Q1082" s="15" t="s">
        <v>1318</v>
      </c>
      <c r="R1082" s="15" t="s">
        <v>65</v>
      </c>
      <c r="S1082" s="15" t="s">
        <v>66</v>
      </c>
      <c r="T1082" s="15" t="s">
        <v>1319</v>
      </c>
      <c r="U1082" s="28">
        <v>233280.0</v>
      </c>
      <c r="V1082" s="15">
        <v>3.0</v>
      </c>
      <c r="W1082" s="31">
        <v>0.2</v>
      </c>
      <c r="X1082" s="28">
        <v>81648.0</v>
      </c>
    </row>
    <row r="1083" ht="15.75" customHeight="1">
      <c r="A1083" s="15">
        <v>231.0</v>
      </c>
      <c r="B1083" s="15" t="s">
        <v>3091</v>
      </c>
      <c r="C1083" s="18">
        <v>41895.0</v>
      </c>
      <c r="D1083" s="18">
        <v>41899.0</v>
      </c>
      <c r="E1083" s="18">
        <f t="shared" si="1"/>
        <v>41899</v>
      </c>
      <c r="F1083" s="15" t="s">
        <v>55</v>
      </c>
      <c r="G1083" s="15" t="s">
        <v>3092</v>
      </c>
      <c r="H1083" s="15" t="s">
        <v>3093</v>
      </c>
      <c r="I1083" s="15" t="s">
        <v>128</v>
      </c>
      <c r="J1083" s="15" t="s">
        <v>60</v>
      </c>
      <c r="K1083" s="15" t="s">
        <v>19</v>
      </c>
      <c r="L1083" s="15" t="str">
        <f t="array" ref="L1083">_xlfn.XLOOKUP(M1083,reference_province_to_city!$A$2:$A$11,reference_province_to_city!$B$2:$B$11)</f>
        <v>Yogyakarta</v>
      </c>
      <c r="M1083" s="15" t="s">
        <v>18</v>
      </c>
      <c r="N1083" s="15">
        <v>55111.0</v>
      </c>
      <c r="O1083" s="15">
        <f t="array" ref="O1083">_xlfn.XLOOKUP(M1083,reference_postal_code!$B$2:$B$11,reference_postal_code!$A$2:$A$11)</f>
        <v>55111</v>
      </c>
      <c r="P1083" s="15" t="s">
        <v>77</v>
      </c>
      <c r="Q1083" s="15" t="s">
        <v>2428</v>
      </c>
      <c r="R1083" s="15" t="s">
        <v>65</v>
      </c>
      <c r="S1083" s="15" t="s">
        <v>83</v>
      </c>
      <c r="T1083" s="15" t="s">
        <v>2429</v>
      </c>
      <c r="U1083" s="28">
        <v>279720.0</v>
      </c>
      <c r="V1083" s="15">
        <v>7.0</v>
      </c>
      <c r="W1083" s="31">
        <v>0.7</v>
      </c>
      <c r="X1083" s="28">
        <v>-186480.0</v>
      </c>
    </row>
    <row r="1084" ht="15.75" customHeight="1">
      <c r="A1084" s="15">
        <v>6910.0</v>
      </c>
      <c r="B1084" s="15" t="s">
        <v>3094</v>
      </c>
      <c r="C1084" s="18">
        <v>41895.0</v>
      </c>
      <c r="D1084" s="18">
        <v>41900.0</v>
      </c>
      <c r="E1084" s="18">
        <f t="shared" si="1"/>
        <v>41900</v>
      </c>
      <c r="F1084" s="15" t="s">
        <v>114</v>
      </c>
      <c r="G1084" s="15" t="s">
        <v>2703</v>
      </c>
      <c r="H1084" s="15" t="s">
        <v>2704</v>
      </c>
      <c r="I1084" s="15" t="s">
        <v>59</v>
      </c>
      <c r="J1084" s="15" t="s">
        <v>60</v>
      </c>
      <c r="K1084" s="15" t="s">
        <v>28</v>
      </c>
      <c r="L1084" s="15" t="str">
        <f t="array" ref="L1084">_xlfn.XLOOKUP(M1084,reference_province_to_city!$A$2:$A$11,reference_province_to_city!$B$2:$B$11)</f>
        <v>Medan</v>
      </c>
      <c r="M1084" s="15" t="s">
        <v>11</v>
      </c>
      <c r="N1084" s="15">
        <v>20111.0</v>
      </c>
      <c r="O1084" s="15">
        <f t="array" ref="O1084">_xlfn.XLOOKUP(M1084,reference_postal_code!$B$2:$B$11,reference_postal_code!$A$2:$A$11)</f>
        <v>20111</v>
      </c>
      <c r="P1084" s="15" t="s">
        <v>77</v>
      </c>
      <c r="Q1084" s="15" t="s">
        <v>3095</v>
      </c>
      <c r="R1084" s="15" t="s">
        <v>65</v>
      </c>
      <c r="S1084" s="15" t="s">
        <v>83</v>
      </c>
      <c r="T1084" s="15" t="s">
        <v>3096</v>
      </c>
      <c r="U1084" s="28">
        <v>37530.0</v>
      </c>
      <c r="V1084" s="15">
        <v>3.0</v>
      </c>
      <c r="W1084" s="31">
        <v>0.7</v>
      </c>
      <c r="X1084" s="28">
        <v>-30024.0</v>
      </c>
    </row>
    <row r="1085" ht="15.75" customHeight="1">
      <c r="A1085" s="15">
        <v>8651.0</v>
      </c>
      <c r="B1085" s="15" t="s">
        <v>3087</v>
      </c>
      <c r="C1085" s="18">
        <v>41895.0</v>
      </c>
      <c r="D1085" s="18">
        <v>41895.0</v>
      </c>
      <c r="E1085" s="18">
        <f t="shared" si="1"/>
        <v>41895</v>
      </c>
      <c r="F1085" s="15" t="s">
        <v>466</v>
      </c>
      <c r="G1085" s="15" t="s">
        <v>1662</v>
      </c>
      <c r="H1085" s="15" t="s">
        <v>1663</v>
      </c>
      <c r="I1085" s="15" t="s">
        <v>59</v>
      </c>
      <c r="J1085" s="15" t="s">
        <v>60</v>
      </c>
      <c r="K1085" s="15" t="s">
        <v>14</v>
      </c>
      <c r="L1085" s="15" t="str">
        <f t="array" ref="L1085">_xlfn.XLOOKUP(M1085,reference_province_to_city!$A$2:$A$11,reference_province_to_city!$B$2:$B$11)</f>
        <v>Bandung</v>
      </c>
      <c r="M1085" s="15" t="s">
        <v>12</v>
      </c>
      <c r="N1085" s="15">
        <v>40111.0</v>
      </c>
      <c r="O1085" s="15">
        <f t="array" ref="O1085">_xlfn.XLOOKUP(M1085,reference_postal_code!$B$2:$B$11,reference_postal_code!$A$2:$A$11)</f>
        <v>40111</v>
      </c>
      <c r="P1085" s="15" t="s">
        <v>117</v>
      </c>
      <c r="Q1085" s="15" t="s">
        <v>1409</v>
      </c>
      <c r="R1085" s="15" t="s">
        <v>65</v>
      </c>
      <c r="S1085" s="15" t="s">
        <v>103</v>
      </c>
      <c r="T1085" s="15" t="s">
        <v>1410</v>
      </c>
      <c r="U1085" s="28">
        <v>85500.0</v>
      </c>
      <c r="V1085" s="15">
        <v>5.0</v>
      </c>
      <c r="W1085" s="31">
        <v>0.0</v>
      </c>
      <c r="X1085" s="28">
        <v>40185.0</v>
      </c>
    </row>
    <row r="1086" ht="15.75" customHeight="1">
      <c r="A1086" s="15">
        <v>8653.0</v>
      </c>
      <c r="B1086" s="15" t="s">
        <v>3087</v>
      </c>
      <c r="C1086" s="18">
        <v>41895.0</v>
      </c>
      <c r="D1086" s="18">
        <v>41895.0</v>
      </c>
      <c r="E1086" s="18">
        <f t="shared" si="1"/>
        <v>41895</v>
      </c>
      <c r="F1086" s="15" t="s">
        <v>466</v>
      </c>
      <c r="G1086" s="15" t="s">
        <v>1662</v>
      </c>
      <c r="H1086" s="15" t="s">
        <v>1663</v>
      </c>
      <c r="I1086" s="15" t="s">
        <v>59</v>
      </c>
      <c r="J1086" s="15" t="s">
        <v>60</v>
      </c>
      <c r="K1086" s="15" t="s">
        <v>14</v>
      </c>
      <c r="L1086" s="15" t="str">
        <f t="array" ref="L1086">_xlfn.XLOOKUP(M1086,reference_province_to_city!$A$2:$A$11,reference_province_to_city!$B$2:$B$11)</f>
        <v>Bandung</v>
      </c>
      <c r="M1086" s="15" t="s">
        <v>12</v>
      </c>
      <c r="N1086" s="15">
        <v>40111.0</v>
      </c>
      <c r="O1086" s="15">
        <f t="array" ref="O1086">_xlfn.XLOOKUP(M1086,reference_postal_code!$B$2:$B$11,reference_postal_code!$A$2:$A$11)</f>
        <v>40111</v>
      </c>
      <c r="P1086" s="15" t="s">
        <v>117</v>
      </c>
      <c r="Q1086" s="15" t="s">
        <v>3097</v>
      </c>
      <c r="R1086" s="15" t="s">
        <v>65</v>
      </c>
      <c r="S1086" s="15" t="s">
        <v>226</v>
      </c>
      <c r="T1086" s="15" t="s">
        <v>3098</v>
      </c>
      <c r="U1086" s="28">
        <v>109500.0</v>
      </c>
      <c r="V1086" s="15">
        <v>2.0</v>
      </c>
      <c r="W1086" s="31">
        <v>0.0</v>
      </c>
      <c r="X1086" s="28">
        <v>32850.0</v>
      </c>
    </row>
    <row r="1087" ht="15.75" customHeight="1">
      <c r="A1087" s="15">
        <v>8657.0</v>
      </c>
      <c r="B1087" s="15" t="s">
        <v>3087</v>
      </c>
      <c r="C1087" s="18">
        <v>41895.0</v>
      </c>
      <c r="D1087" s="18">
        <v>41895.0</v>
      </c>
      <c r="E1087" s="18">
        <f t="shared" si="1"/>
        <v>41895</v>
      </c>
      <c r="F1087" s="15" t="s">
        <v>466</v>
      </c>
      <c r="G1087" s="15" t="s">
        <v>1662</v>
      </c>
      <c r="H1087" s="15" t="s">
        <v>1663</v>
      </c>
      <c r="I1087" s="15" t="s">
        <v>59</v>
      </c>
      <c r="J1087" s="15" t="s">
        <v>60</v>
      </c>
      <c r="K1087" s="15" t="s">
        <v>14</v>
      </c>
      <c r="L1087" s="15" t="str">
        <f t="array" ref="L1087">_xlfn.XLOOKUP(M1087,reference_province_to_city!$A$2:$A$11,reference_province_to_city!$B$2:$B$11)</f>
        <v>Bandung</v>
      </c>
      <c r="M1087" s="15" t="s">
        <v>12</v>
      </c>
      <c r="N1087" s="15">
        <v>40111.0</v>
      </c>
      <c r="O1087" s="15">
        <f t="array" ref="O1087">_xlfn.XLOOKUP(M1087,reference_postal_code!$B$2:$B$11,reference_postal_code!$A$2:$A$11)</f>
        <v>40111</v>
      </c>
      <c r="P1087" s="15" t="s">
        <v>117</v>
      </c>
      <c r="Q1087" s="15" t="s">
        <v>3099</v>
      </c>
      <c r="R1087" s="15" t="s">
        <v>65</v>
      </c>
      <c r="S1087" s="15" t="s">
        <v>66</v>
      </c>
      <c r="T1087" s="15" t="s">
        <v>3100</v>
      </c>
      <c r="U1087" s="28">
        <v>734100.0</v>
      </c>
      <c r="V1087" s="15">
        <v>1.0</v>
      </c>
      <c r="W1087" s="31">
        <v>0.0</v>
      </c>
      <c r="X1087" s="28">
        <v>367050.0</v>
      </c>
    </row>
    <row r="1088" ht="15.75" customHeight="1">
      <c r="A1088" s="15">
        <v>8655.0</v>
      </c>
      <c r="B1088" s="15" t="s">
        <v>3087</v>
      </c>
      <c r="C1088" s="18">
        <v>41895.0</v>
      </c>
      <c r="D1088" s="18">
        <v>41895.0</v>
      </c>
      <c r="E1088" s="18">
        <f t="shared" si="1"/>
        <v>41895</v>
      </c>
      <c r="F1088" s="15" t="s">
        <v>466</v>
      </c>
      <c r="G1088" s="15" t="s">
        <v>1662</v>
      </c>
      <c r="H1088" s="15" t="s">
        <v>1663</v>
      </c>
      <c r="I1088" s="15" t="s">
        <v>59</v>
      </c>
      <c r="J1088" s="15" t="s">
        <v>60</v>
      </c>
      <c r="K1088" s="15" t="s">
        <v>14</v>
      </c>
      <c r="L1088" s="15" t="str">
        <f t="array" ref="L1088">_xlfn.XLOOKUP(M1088,reference_province_to_city!$A$2:$A$11,reference_province_to_city!$B$2:$B$11)</f>
        <v>Bandung</v>
      </c>
      <c r="M1088" s="15" t="s">
        <v>12</v>
      </c>
      <c r="N1088" s="15">
        <v>40111.0</v>
      </c>
      <c r="O1088" s="15">
        <f t="array" ref="O1088">_xlfn.XLOOKUP(M1088,reference_postal_code!$B$2:$B$11,reference_postal_code!$A$2:$A$11)</f>
        <v>40111</v>
      </c>
      <c r="P1088" s="15" t="s">
        <v>117</v>
      </c>
      <c r="Q1088" s="15" t="s">
        <v>1163</v>
      </c>
      <c r="R1088" s="15" t="s">
        <v>110</v>
      </c>
      <c r="S1088" s="15" t="s">
        <v>149</v>
      </c>
      <c r="T1088" s="15" t="s">
        <v>1164</v>
      </c>
      <c r="U1088" s="28">
        <v>2174400.0</v>
      </c>
      <c r="V1088" s="15">
        <v>4.0</v>
      </c>
      <c r="W1088" s="31">
        <v>0.0</v>
      </c>
      <c r="X1088" s="28">
        <v>913248.0</v>
      </c>
    </row>
    <row r="1089" ht="15.75" customHeight="1">
      <c r="A1089" s="15">
        <v>3699.0</v>
      </c>
      <c r="B1089" s="15" t="s">
        <v>3101</v>
      </c>
      <c r="C1089" s="18">
        <v>41895.0</v>
      </c>
      <c r="D1089" s="18">
        <v>41899.0</v>
      </c>
      <c r="E1089" s="18">
        <f t="shared" si="1"/>
        <v>41899</v>
      </c>
      <c r="F1089" s="15" t="s">
        <v>55</v>
      </c>
      <c r="G1089" s="15" t="s">
        <v>3102</v>
      </c>
      <c r="H1089" s="15" t="s">
        <v>3103</v>
      </c>
      <c r="I1089" s="15" t="s">
        <v>128</v>
      </c>
      <c r="J1089" s="15" t="s">
        <v>60</v>
      </c>
      <c r="K1089" s="15" t="s">
        <v>14</v>
      </c>
      <c r="L1089" s="15" t="str">
        <f t="array" ref="L1089">_xlfn.XLOOKUP(M1089,reference_province_to_city!$A$2:$A$11,reference_province_to_city!$B$2:$B$11)</f>
        <v>Bandung</v>
      </c>
      <c r="M1089" s="15" t="s">
        <v>12</v>
      </c>
      <c r="N1089" s="15">
        <v>40111.0</v>
      </c>
      <c r="O1089" s="15">
        <f t="array" ref="O1089">_xlfn.XLOOKUP(M1089,reference_postal_code!$B$2:$B$11,reference_postal_code!$A$2:$A$11)</f>
        <v>40111</v>
      </c>
      <c r="P1089" s="15" t="s">
        <v>117</v>
      </c>
      <c r="Q1089" s="15" t="s">
        <v>3104</v>
      </c>
      <c r="R1089" s="15" t="s">
        <v>65</v>
      </c>
      <c r="S1089" s="15" t="s">
        <v>87</v>
      </c>
      <c r="T1089" s="15" t="s">
        <v>3105</v>
      </c>
      <c r="U1089" s="28">
        <v>1191000.0</v>
      </c>
      <c r="V1089" s="15">
        <v>5.0</v>
      </c>
      <c r="W1089" s="31">
        <v>0.2</v>
      </c>
      <c r="X1089" s="28">
        <v>89325.0</v>
      </c>
    </row>
    <row r="1090" ht="15.75" customHeight="1">
      <c r="A1090" s="15">
        <v>2479.0</v>
      </c>
      <c r="B1090" s="15" t="s">
        <v>3106</v>
      </c>
      <c r="C1090" s="18">
        <v>41895.0</v>
      </c>
      <c r="D1090" s="18">
        <v>41901.0</v>
      </c>
      <c r="E1090" s="18">
        <f t="shared" si="1"/>
        <v>41901</v>
      </c>
      <c r="F1090" s="15" t="s">
        <v>55</v>
      </c>
      <c r="G1090" s="15" t="s">
        <v>2152</v>
      </c>
      <c r="H1090" s="15" t="s">
        <v>2153</v>
      </c>
      <c r="I1090" s="15" t="s">
        <v>59</v>
      </c>
      <c r="J1090" s="15" t="s">
        <v>60</v>
      </c>
      <c r="K1090" s="15" t="s">
        <v>29</v>
      </c>
      <c r="L1090" s="15" t="str">
        <f t="array" ref="L1090">_xlfn.XLOOKUP(M1090,reference_province_to_city!$A$2:$A$11,reference_province_to_city!$B$2:$B$11)</f>
        <v>Palembang</v>
      </c>
      <c r="M1090" s="15" t="s">
        <v>13</v>
      </c>
      <c r="N1090" s="15">
        <v>30111.0</v>
      </c>
      <c r="O1090" s="15">
        <f t="array" ref="O1090">_xlfn.XLOOKUP(M1090,reference_postal_code!$B$2:$B$11,reference_postal_code!$A$2:$A$11)</f>
        <v>30111</v>
      </c>
      <c r="P1090" s="15" t="s">
        <v>77</v>
      </c>
      <c r="Q1090" s="15" t="s">
        <v>1908</v>
      </c>
      <c r="R1090" s="15" t="s">
        <v>65</v>
      </c>
      <c r="S1090" s="15" t="s">
        <v>93</v>
      </c>
      <c r="T1090" s="15" t="s">
        <v>1909</v>
      </c>
      <c r="U1090" s="28">
        <v>81900.0</v>
      </c>
      <c r="V1090" s="15">
        <v>3.0</v>
      </c>
      <c r="W1090" s="31">
        <v>0.0</v>
      </c>
      <c r="X1090" s="28">
        <v>22113.0</v>
      </c>
    </row>
    <row r="1091" ht="15.75" customHeight="1">
      <c r="A1091" s="15">
        <v>5278.0</v>
      </c>
      <c r="B1091" s="15" t="s">
        <v>3107</v>
      </c>
      <c r="C1091" s="18">
        <v>41895.0</v>
      </c>
      <c r="D1091" s="18">
        <v>41899.0</v>
      </c>
      <c r="E1091" s="18">
        <f t="shared" si="1"/>
        <v>41899</v>
      </c>
      <c r="F1091" s="15" t="s">
        <v>55</v>
      </c>
      <c r="G1091" s="15" t="s">
        <v>2176</v>
      </c>
      <c r="H1091" s="15" t="s">
        <v>2177</v>
      </c>
      <c r="I1091" s="15" t="s">
        <v>76</v>
      </c>
      <c r="J1091" s="15" t="s">
        <v>60</v>
      </c>
      <c r="K1091" s="15" t="s">
        <v>33</v>
      </c>
      <c r="L1091" s="15" t="str">
        <f t="array" ref="L1091">_xlfn.XLOOKUP(M1091,reference_province_to_city!$A$2:$A$11,reference_province_to_city!$B$2:$B$11)</f>
        <v>Makassar</v>
      </c>
      <c r="M1091" s="15" t="s">
        <v>25</v>
      </c>
      <c r="N1091" s="15">
        <v>90111.0</v>
      </c>
      <c r="O1091" s="15">
        <f t="array" ref="O1091">_xlfn.XLOOKUP(M1091,reference_postal_code!$B$2:$B$11,reference_postal_code!$A$2:$A$11)</f>
        <v>90111</v>
      </c>
      <c r="P1091" s="15" t="s">
        <v>63</v>
      </c>
      <c r="Q1091" s="15" t="s">
        <v>2028</v>
      </c>
      <c r="R1091" s="15" t="s">
        <v>106</v>
      </c>
      <c r="S1091" s="15" t="s">
        <v>107</v>
      </c>
      <c r="T1091" s="15" t="s">
        <v>2029</v>
      </c>
      <c r="U1091" s="28">
        <v>5101740.0</v>
      </c>
      <c r="V1091" s="15">
        <v>6.0</v>
      </c>
      <c r="W1091" s="31">
        <v>0.3</v>
      </c>
      <c r="X1091" s="28">
        <v>-145764.0</v>
      </c>
    </row>
    <row r="1092" ht="15.75" customHeight="1">
      <c r="A1092" s="15">
        <v>8652.0</v>
      </c>
      <c r="B1092" s="15" t="s">
        <v>3087</v>
      </c>
      <c r="C1092" s="18">
        <v>41895.0</v>
      </c>
      <c r="D1092" s="18">
        <v>41895.0</v>
      </c>
      <c r="E1092" s="18">
        <f t="shared" si="1"/>
        <v>41895</v>
      </c>
      <c r="F1092" s="15" t="s">
        <v>466</v>
      </c>
      <c r="G1092" s="15" t="s">
        <v>1662</v>
      </c>
      <c r="H1092" s="15" t="s">
        <v>1663</v>
      </c>
      <c r="I1092" s="15" t="s">
        <v>59</v>
      </c>
      <c r="J1092" s="15" t="s">
        <v>60</v>
      </c>
      <c r="K1092" s="15" t="s">
        <v>14</v>
      </c>
      <c r="L1092" s="15" t="str">
        <f t="array" ref="L1092">_xlfn.XLOOKUP(M1092,reference_province_to_city!$A$2:$A$11,reference_province_to_city!$B$2:$B$11)</f>
        <v>Bandung</v>
      </c>
      <c r="M1092" s="15" t="s">
        <v>12</v>
      </c>
      <c r="N1092" s="15">
        <v>40111.0</v>
      </c>
      <c r="O1092" s="15">
        <f t="array" ref="O1092">_xlfn.XLOOKUP(M1092,reference_postal_code!$B$2:$B$11,reference_postal_code!$A$2:$A$11)</f>
        <v>40111</v>
      </c>
      <c r="P1092" s="15" t="s">
        <v>117</v>
      </c>
      <c r="Q1092" s="15" t="s">
        <v>1103</v>
      </c>
      <c r="R1092" s="15" t="s">
        <v>106</v>
      </c>
      <c r="S1092" s="15" t="s">
        <v>139</v>
      </c>
      <c r="T1092" s="15" t="s">
        <v>1104</v>
      </c>
      <c r="U1092" s="28">
        <v>212850.0</v>
      </c>
      <c r="V1092" s="15">
        <v>3.0</v>
      </c>
      <c r="W1092" s="31">
        <v>0.0</v>
      </c>
      <c r="X1092" s="28">
        <v>83012.0</v>
      </c>
    </row>
    <row r="1093" ht="15.75" customHeight="1">
      <c r="A1093" s="15">
        <v>8656.0</v>
      </c>
      <c r="B1093" s="15" t="s">
        <v>3087</v>
      </c>
      <c r="C1093" s="18">
        <v>41895.0</v>
      </c>
      <c r="D1093" s="18">
        <v>41895.0</v>
      </c>
      <c r="E1093" s="18">
        <f t="shared" si="1"/>
        <v>41895</v>
      </c>
      <c r="F1093" s="15" t="s">
        <v>466</v>
      </c>
      <c r="G1093" s="15" t="s">
        <v>1662</v>
      </c>
      <c r="H1093" s="15" t="s">
        <v>1663</v>
      </c>
      <c r="I1093" s="15" t="s">
        <v>59</v>
      </c>
      <c r="J1093" s="15" t="s">
        <v>60</v>
      </c>
      <c r="K1093" s="15" t="s">
        <v>14</v>
      </c>
      <c r="L1093" s="15" t="str">
        <f t="array" ref="L1093">_xlfn.XLOOKUP(M1093,reference_province_to_city!$A$2:$A$11,reference_province_to_city!$B$2:$B$11)</f>
        <v>Bandung</v>
      </c>
      <c r="M1093" s="15" t="s">
        <v>12</v>
      </c>
      <c r="N1093" s="15">
        <v>40111.0</v>
      </c>
      <c r="O1093" s="15">
        <f t="array" ref="O1093">_xlfn.XLOOKUP(M1093,reference_postal_code!$B$2:$B$11,reference_postal_code!$A$2:$A$11)</f>
        <v>40111</v>
      </c>
      <c r="P1093" s="15" t="s">
        <v>117</v>
      </c>
      <c r="Q1093" s="15" t="s">
        <v>3108</v>
      </c>
      <c r="R1093" s="15" t="s">
        <v>110</v>
      </c>
      <c r="S1093" s="15" t="s">
        <v>149</v>
      </c>
      <c r="T1093" s="15" t="s">
        <v>3109</v>
      </c>
      <c r="U1093" s="28">
        <v>1770000.0</v>
      </c>
      <c r="V1093" s="15">
        <v>2.0</v>
      </c>
      <c r="W1093" s="31">
        <v>0.0</v>
      </c>
      <c r="X1093" s="28">
        <v>300900.0</v>
      </c>
    </row>
    <row r="1094" ht="15.75" customHeight="1">
      <c r="A1094" s="15">
        <v>927.0</v>
      </c>
      <c r="B1094" s="15" t="s">
        <v>3088</v>
      </c>
      <c r="C1094" s="18">
        <v>41895.0</v>
      </c>
      <c r="D1094" s="18">
        <v>41898.0</v>
      </c>
      <c r="E1094" s="18">
        <f t="shared" si="1"/>
        <v>41898</v>
      </c>
      <c r="F1094" s="15" t="s">
        <v>125</v>
      </c>
      <c r="G1094" s="15" t="s">
        <v>3089</v>
      </c>
      <c r="H1094" s="15" t="s">
        <v>3090</v>
      </c>
      <c r="I1094" s="15" t="s">
        <v>59</v>
      </c>
      <c r="J1094" s="15" t="s">
        <v>60</v>
      </c>
      <c r="K1094" s="15" t="s">
        <v>14</v>
      </c>
      <c r="L1094" s="15" t="str">
        <f t="array" ref="L1094">_xlfn.XLOOKUP(M1094,reference_province_to_city!$A$2:$A$11,reference_province_to_city!$B$2:$B$11)</f>
        <v>Bandung</v>
      </c>
      <c r="M1094" s="15" t="s">
        <v>12</v>
      </c>
      <c r="N1094" s="15">
        <v>40111.0</v>
      </c>
      <c r="O1094" s="15">
        <f t="array" ref="O1094">_xlfn.XLOOKUP(M1094,reference_postal_code!$B$2:$B$11,reference_postal_code!$A$2:$A$11)</f>
        <v>40111</v>
      </c>
      <c r="P1094" s="15" t="s">
        <v>117</v>
      </c>
      <c r="Q1094" s="15" t="s">
        <v>550</v>
      </c>
      <c r="R1094" s="15" t="s">
        <v>110</v>
      </c>
      <c r="S1094" s="15" t="s">
        <v>149</v>
      </c>
      <c r="T1094" s="15" t="s">
        <v>551</v>
      </c>
      <c r="U1094" s="28">
        <v>3780000.0</v>
      </c>
      <c r="V1094" s="15">
        <v>5.0</v>
      </c>
      <c r="W1094" s="31">
        <v>0.2</v>
      </c>
      <c r="X1094" s="28">
        <v>803250.0</v>
      </c>
    </row>
    <row r="1095" ht="15.75" customHeight="1">
      <c r="A1095" s="15">
        <v>3624.0</v>
      </c>
      <c r="B1095" s="15" t="s">
        <v>3110</v>
      </c>
      <c r="C1095" s="18">
        <v>41896.0</v>
      </c>
      <c r="D1095" s="18">
        <v>41901.0</v>
      </c>
      <c r="E1095" s="18">
        <f t="shared" si="1"/>
        <v>41901</v>
      </c>
      <c r="F1095" s="15" t="s">
        <v>55</v>
      </c>
      <c r="G1095" s="15" t="s">
        <v>3111</v>
      </c>
      <c r="H1095" s="15" t="s">
        <v>3112</v>
      </c>
      <c r="I1095" s="15" t="s">
        <v>59</v>
      </c>
      <c r="J1095" s="15" t="s">
        <v>60</v>
      </c>
      <c r="K1095" s="15" t="s">
        <v>26</v>
      </c>
      <c r="L1095" s="15" t="str">
        <f t="array" ref="L1095">_xlfn.XLOOKUP(M1095,reference_province_to_city!$A$2:$A$11,reference_province_to_city!$B$2:$B$11)</f>
        <v>Denpasar</v>
      </c>
      <c r="M1095" s="15" t="s">
        <v>24</v>
      </c>
      <c r="N1095" s="15">
        <v>80231.0</v>
      </c>
      <c r="O1095" s="15">
        <f t="array" ref="O1095">_xlfn.XLOOKUP(M1095,reference_postal_code!$B$2:$B$11,reference_postal_code!$A$2:$A$11)</f>
        <v>80231</v>
      </c>
      <c r="P1095" s="15" t="s">
        <v>63</v>
      </c>
      <c r="Q1095" s="15" t="s">
        <v>3113</v>
      </c>
      <c r="R1095" s="15" t="s">
        <v>65</v>
      </c>
      <c r="S1095" s="15" t="s">
        <v>83</v>
      </c>
      <c r="T1095" s="15" t="s">
        <v>3114</v>
      </c>
      <c r="U1095" s="28">
        <v>107400.0</v>
      </c>
      <c r="V1095" s="15">
        <v>2.0</v>
      </c>
      <c r="W1095" s="31">
        <v>0.0</v>
      </c>
      <c r="X1095" s="28">
        <v>51552.0</v>
      </c>
    </row>
    <row r="1096" ht="15.75" customHeight="1">
      <c r="A1096" s="15">
        <v>175.0</v>
      </c>
      <c r="B1096" s="15" t="s">
        <v>3115</v>
      </c>
      <c r="C1096" s="18">
        <v>41896.0</v>
      </c>
      <c r="D1096" s="18">
        <v>41901.0</v>
      </c>
      <c r="E1096" s="18">
        <f t="shared" si="1"/>
        <v>41901</v>
      </c>
      <c r="F1096" s="15" t="s">
        <v>55</v>
      </c>
      <c r="G1096" s="15" t="s">
        <v>3116</v>
      </c>
      <c r="H1096" s="15" t="s">
        <v>3117</v>
      </c>
      <c r="I1096" s="15" t="s">
        <v>128</v>
      </c>
      <c r="J1096" s="15" t="s">
        <v>60</v>
      </c>
      <c r="K1096" s="15" t="s">
        <v>2288</v>
      </c>
      <c r="L1096" s="15" t="str">
        <f t="array" ref="L1096">_xlfn.XLOOKUP(M1096,reference_province_to_city!$A$2:$A$11,reference_province_to_city!$B$2:$B$11)</f>
        <v>Jakarta</v>
      </c>
      <c r="M1096" s="15" t="s">
        <v>7</v>
      </c>
      <c r="N1096" s="15">
        <v>10110.0</v>
      </c>
      <c r="O1096" s="15">
        <f t="array" ref="O1096">_xlfn.XLOOKUP(M1096,reference_postal_code!$B$2:$B$11,reference_postal_code!$A$2:$A$11)</f>
        <v>10110</v>
      </c>
      <c r="P1096" s="15" t="s">
        <v>117</v>
      </c>
      <c r="Q1096" s="15" t="s">
        <v>3118</v>
      </c>
      <c r="R1096" s="15" t="s">
        <v>65</v>
      </c>
      <c r="S1096" s="15" t="s">
        <v>222</v>
      </c>
      <c r="T1096" s="15" t="s">
        <v>3119</v>
      </c>
      <c r="U1096" s="28">
        <v>786720.0</v>
      </c>
      <c r="V1096" s="15">
        <v>2.0</v>
      </c>
      <c r="W1096" s="31">
        <v>0.8</v>
      </c>
      <c r="X1096" s="28">
        <v>-1966800.0</v>
      </c>
    </row>
    <row r="1097" ht="15.75" customHeight="1">
      <c r="A1097" s="15">
        <v>5127.0</v>
      </c>
      <c r="B1097" s="15" t="s">
        <v>3120</v>
      </c>
      <c r="C1097" s="18">
        <v>41896.0</v>
      </c>
      <c r="D1097" s="18">
        <v>41896.0</v>
      </c>
      <c r="E1097" s="18">
        <f t="shared" si="1"/>
        <v>41896</v>
      </c>
      <c r="F1097" s="15" t="s">
        <v>466</v>
      </c>
      <c r="G1097" s="15" t="s">
        <v>3121</v>
      </c>
      <c r="H1097" s="15" t="s">
        <v>3122</v>
      </c>
      <c r="I1097" s="15" t="s">
        <v>59</v>
      </c>
      <c r="J1097" s="15" t="s">
        <v>60</v>
      </c>
      <c r="K1097" s="15" t="s">
        <v>14</v>
      </c>
      <c r="L1097" s="15" t="str">
        <f t="array" ref="L1097">_xlfn.XLOOKUP(M1097,reference_province_to_city!$A$2:$A$11,reference_province_to_city!$B$2:$B$11)</f>
        <v>Bandung</v>
      </c>
      <c r="M1097" s="15" t="s">
        <v>12</v>
      </c>
      <c r="N1097" s="15">
        <v>40111.0</v>
      </c>
      <c r="O1097" s="15">
        <f t="array" ref="O1097">_xlfn.XLOOKUP(M1097,reference_postal_code!$B$2:$B$11,reference_postal_code!$A$2:$A$11)</f>
        <v>40111</v>
      </c>
      <c r="P1097" s="15" t="s">
        <v>117</v>
      </c>
      <c r="Q1097" s="15" t="s">
        <v>3123</v>
      </c>
      <c r="R1097" s="15" t="s">
        <v>110</v>
      </c>
      <c r="S1097" s="15" t="s">
        <v>668</v>
      </c>
      <c r="T1097" s="15" t="s">
        <v>3124</v>
      </c>
      <c r="U1097" s="28">
        <v>4.19994E7</v>
      </c>
      <c r="V1097" s="15">
        <v>4.0</v>
      </c>
      <c r="W1097" s="31">
        <v>0.0</v>
      </c>
      <c r="X1097" s="28">
        <v>2.0579706E7</v>
      </c>
    </row>
    <row r="1098" ht="15.75" customHeight="1">
      <c r="A1098" s="15">
        <v>8434.0</v>
      </c>
      <c r="B1098" s="15" t="s">
        <v>3125</v>
      </c>
      <c r="C1098" s="18">
        <v>41896.0</v>
      </c>
      <c r="D1098" s="18">
        <v>41900.0</v>
      </c>
      <c r="E1098" s="18">
        <f t="shared" si="1"/>
        <v>41900</v>
      </c>
      <c r="F1098" s="15" t="s">
        <v>114</v>
      </c>
      <c r="G1098" s="15" t="s">
        <v>1079</v>
      </c>
      <c r="H1098" s="15" t="s">
        <v>1080</v>
      </c>
      <c r="I1098" s="15" t="s">
        <v>128</v>
      </c>
      <c r="J1098" s="15" t="s">
        <v>60</v>
      </c>
      <c r="K1098" s="15" t="s">
        <v>29</v>
      </c>
      <c r="L1098" s="15" t="str">
        <f t="array" ref="L1098">_xlfn.XLOOKUP(M1098,reference_province_to_city!$A$2:$A$11,reference_province_to_city!$B$2:$B$11)</f>
        <v>Palembang</v>
      </c>
      <c r="M1098" s="15" t="s">
        <v>13</v>
      </c>
      <c r="N1098" s="15">
        <v>30111.0</v>
      </c>
      <c r="O1098" s="15">
        <f t="array" ref="O1098">_xlfn.XLOOKUP(M1098,reference_postal_code!$B$2:$B$11,reference_postal_code!$A$2:$A$11)</f>
        <v>30111</v>
      </c>
      <c r="P1098" s="15" t="s">
        <v>77</v>
      </c>
      <c r="Q1098" s="15" t="s">
        <v>3126</v>
      </c>
      <c r="R1098" s="15" t="s">
        <v>65</v>
      </c>
      <c r="S1098" s="15" t="s">
        <v>66</v>
      </c>
      <c r="T1098" s="15" t="s">
        <v>3127</v>
      </c>
      <c r="U1098" s="28">
        <v>102720.0</v>
      </c>
      <c r="V1098" s="15">
        <v>2.0</v>
      </c>
      <c r="W1098" s="31">
        <v>0.2</v>
      </c>
      <c r="X1098" s="28">
        <v>32100.0</v>
      </c>
    </row>
    <row r="1099" ht="15.75" customHeight="1">
      <c r="A1099" s="15">
        <v>563.0</v>
      </c>
      <c r="B1099" s="15" t="s">
        <v>3128</v>
      </c>
      <c r="C1099" s="18">
        <v>41896.0</v>
      </c>
      <c r="D1099" s="18">
        <v>41900.0</v>
      </c>
      <c r="E1099" s="18">
        <f t="shared" si="1"/>
        <v>41900</v>
      </c>
      <c r="F1099" s="15" t="s">
        <v>114</v>
      </c>
      <c r="G1099" s="15" t="s">
        <v>2082</v>
      </c>
      <c r="H1099" s="15" t="s">
        <v>2083</v>
      </c>
      <c r="I1099" s="15" t="s">
        <v>59</v>
      </c>
      <c r="J1099" s="15" t="s">
        <v>60</v>
      </c>
      <c r="K1099" s="15" t="s">
        <v>22</v>
      </c>
      <c r="L1099" s="15" t="str">
        <f t="array" ref="L1099">_xlfn.XLOOKUP(M1099,reference_province_to_city!$A$2:$A$11,reference_province_to_city!$B$2:$B$11)</f>
        <v>Surabaya</v>
      </c>
      <c r="M1099" s="15" t="s">
        <v>20</v>
      </c>
      <c r="N1099" s="15">
        <v>60231.0</v>
      </c>
      <c r="O1099" s="15">
        <f t="array" ref="O1099">_xlfn.XLOOKUP(M1099,reference_postal_code!$B$2:$B$11,reference_postal_code!$A$2:$A$11)</f>
        <v>60231</v>
      </c>
      <c r="P1099" s="15" t="s">
        <v>166</v>
      </c>
      <c r="Q1099" s="15" t="s">
        <v>1035</v>
      </c>
      <c r="R1099" s="15" t="s">
        <v>106</v>
      </c>
      <c r="S1099" s="15" t="s">
        <v>139</v>
      </c>
      <c r="T1099" s="15" t="s">
        <v>1036</v>
      </c>
      <c r="U1099" s="28">
        <v>196920.0</v>
      </c>
      <c r="V1099" s="15">
        <v>3.0</v>
      </c>
      <c r="W1099" s="31">
        <v>0.2</v>
      </c>
      <c r="X1099" s="28">
        <v>56614.0</v>
      </c>
    </row>
    <row r="1100" ht="15.75" customHeight="1">
      <c r="A1100" s="15">
        <v>5128.0</v>
      </c>
      <c r="B1100" s="15" t="s">
        <v>3120</v>
      </c>
      <c r="C1100" s="18">
        <v>41896.0</v>
      </c>
      <c r="D1100" s="18">
        <v>41896.0</v>
      </c>
      <c r="E1100" s="18">
        <f t="shared" si="1"/>
        <v>41896</v>
      </c>
      <c r="F1100" s="15" t="s">
        <v>466</v>
      </c>
      <c r="G1100" s="15" t="s">
        <v>3121</v>
      </c>
      <c r="H1100" s="15" t="s">
        <v>3122</v>
      </c>
      <c r="I1100" s="15" t="s">
        <v>59</v>
      </c>
      <c r="J1100" s="15" t="s">
        <v>60</v>
      </c>
      <c r="K1100" s="15" t="s">
        <v>14</v>
      </c>
      <c r="L1100" s="15" t="str">
        <f t="array" ref="L1100">_xlfn.XLOOKUP(M1100,reference_province_to_city!$A$2:$A$11,reference_province_to_city!$B$2:$B$11)</f>
        <v>Bandung</v>
      </c>
      <c r="M1100" s="15" t="s">
        <v>12</v>
      </c>
      <c r="N1100" s="15">
        <v>40111.0</v>
      </c>
      <c r="O1100" s="15">
        <f t="array" ref="O1100">_xlfn.XLOOKUP(M1100,reference_postal_code!$B$2:$B$11,reference_postal_code!$A$2:$A$11)</f>
        <v>40111</v>
      </c>
      <c r="P1100" s="15" t="s">
        <v>117</v>
      </c>
      <c r="Q1100" s="15" t="s">
        <v>1781</v>
      </c>
      <c r="R1100" s="15" t="s">
        <v>65</v>
      </c>
      <c r="S1100" s="15" t="s">
        <v>222</v>
      </c>
      <c r="T1100" s="15" t="s">
        <v>1782</v>
      </c>
      <c r="U1100" s="28">
        <v>9019500.0</v>
      </c>
      <c r="V1100" s="15">
        <v>2.0</v>
      </c>
      <c r="W1100" s="31">
        <v>0.0</v>
      </c>
      <c r="X1100" s="28">
        <v>2976435.0</v>
      </c>
    </row>
    <row r="1101" ht="15.75" customHeight="1">
      <c r="A1101" s="15">
        <v>8436.0</v>
      </c>
      <c r="B1101" s="15" t="s">
        <v>3125</v>
      </c>
      <c r="C1101" s="18">
        <v>41896.0</v>
      </c>
      <c r="D1101" s="18">
        <v>41900.0</v>
      </c>
      <c r="E1101" s="18">
        <f t="shared" si="1"/>
        <v>41900</v>
      </c>
      <c r="F1101" s="15" t="s">
        <v>114</v>
      </c>
      <c r="G1101" s="15" t="s">
        <v>1079</v>
      </c>
      <c r="H1101" s="15" t="s">
        <v>1080</v>
      </c>
      <c r="I1101" s="15" t="s">
        <v>128</v>
      </c>
      <c r="J1101" s="15" t="s">
        <v>60</v>
      </c>
      <c r="K1101" s="15" t="s">
        <v>29</v>
      </c>
      <c r="L1101" s="15" t="str">
        <f t="array" ref="L1101">_xlfn.XLOOKUP(M1101,reference_province_to_city!$A$2:$A$11,reference_province_to_city!$B$2:$B$11)</f>
        <v>Palembang</v>
      </c>
      <c r="M1101" s="15" t="s">
        <v>13</v>
      </c>
      <c r="N1101" s="15">
        <v>30111.0</v>
      </c>
      <c r="O1101" s="15">
        <f t="array" ref="O1101">_xlfn.XLOOKUP(M1101,reference_postal_code!$B$2:$B$11,reference_postal_code!$A$2:$A$11)</f>
        <v>30111</v>
      </c>
      <c r="P1101" s="15" t="s">
        <v>77</v>
      </c>
      <c r="Q1101" s="15" t="s">
        <v>3129</v>
      </c>
      <c r="R1101" s="15" t="s">
        <v>65</v>
      </c>
      <c r="S1101" s="15" t="s">
        <v>83</v>
      </c>
      <c r="T1101" s="15" t="s">
        <v>3130</v>
      </c>
      <c r="U1101" s="28">
        <v>128280.0</v>
      </c>
      <c r="V1101" s="15">
        <v>2.0</v>
      </c>
      <c r="W1101" s="31">
        <v>0.8</v>
      </c>
      <c r="X1101" s="28">
        <v>-205248.0</v>
      </c>
    </row>
    <row r="1102" ht="15.75" customHeight="1">
      <c r="A1102" s="15">
        <v>176.0</v>
      </c>
      <c r="B1102" s="15" t="s">
        <v>3115</v>
      </c>
      <c r="C1102" s="18">
        <v>41896.0</v>
      </c>
      <c r="D1102" s="18">
        <v>41901.0</v>
      </c>
      <c r="E1102" s="18">
        <f t="shared" si="1"/>
        <v>41901</v>
      </c>
      <c r="F1102" s="15" t="s">
        <v>55</v>
      </c>
      <c r="G1102" s="15" t="s">
        <v>3116</v>
      </c>
      <c r="H1102" s="15" t="s">
        <v>3117</v>
      </c>
      <c r="I1102" s="15" t="s">
        <v>128</v>
      </c>
      <c r="J1102" s="15" t="s">
        <v>60</v>
      </c>
      <c r="K1102" s="15" t="s">
        <v>10</v>
      </c>
      <c r="L1102" s="15" t="str">
        <f t="array" ref="L1102">_xlfn.XLOOKUP(M1102,reference_province_to_city!$A$2:$A$11,reference_province_to_city!$B$2:$B$11)</f>
        <v>Jakarta</v>
      </c>
      <c r="M1102" s="15" t="s">
        <v>7</v>
      </c>
      <c r="N1102" s="15">
        <v>10110.0</v>
      </c>
      <c r="O1102" s="15">
        <f t="array" ref="O1102">_xlfn.XLOOKUP(M1102,reference_postal_code!$B$2:$B$11,reference_postal_code!$A$2:$A$11)</f>
        <v>10110</v>
      </c>
      <c r="P1102" s="15" t="s">
        <v>117</v>
      </c>
      <c r="Q1102" s="15" t="s">
        <v>3131</v>
      </c>
      <c r="R1102" s="15" t="s">
        <v>65</v>
      </c>
      <c r="S1102" s="15" t="s">
        <v>79</v>
      </c>
      <c r="T1102" s="15" t="s">
        <v>3132</v>
      </c>
      <c r="U1102" s="28">
        <v>302400.0</v>
      </c>
      <c r="V1102" s="15">
        <v>4.0</v>
      </c>
      <c r="W1102" s="31">
        <v>0.2</v>
      </c>
      <c r="X1102" s="28">
        <v>98280.0</v>
      </c>
    </row>
    <row r="1103" ht="15.75" customHeight="1">
      <c r="A1103" s="15">
        <v>5130.0</v>
      </c>
      <c r="B1103" s="15" t="s">
        <v>3120</v>
      </c>
      <c r="C1103" s="18">
        <v>41896.0</v>
      </c>
      <c r="D1103" s="18">
        <v>41896.0</v>
      </c>
      <c r="E1103" s="18">
        <f t="shared" si="1"/>
        <v>41896</v>
      </c>
      <c r="F1103" s="15" t="s">
        <v>466</v>
      </c>
      <c r="G1103" s="15" t="s">
        <v>3121</v>
      </c>
      <c r="H1103" s="15" t="s">
        <v>3122</v>
      </c>
      <c r="I1103" s="15" t="s">
        <v>59</v>
      </c>
      <c r="J1103" s="15" t="s">
        <v>60</v>
      </c>
      <c r="K1103" s="15" t="s">
        <v>14</v>
      </c>
      <c r="L1103" s="15" t="str">
        <f t="array" ref="L1103">_xlfn.XLOOKUP(M1103,reference_province_to_city!$A$2:$A$11,reference_province_to_city!$B$2:$B$11)</f>
        <v>Bandung</v>
      </c>
      <c r="M1103" s="15" t="s">
        <v>12</v>
      </c>
      <c r="N1103" s="15">
        <v>40111.0</v>
      </c>
      <c r="O1103" s="15">
        <f t="array" ref="O1103">_xlfn.XLOOKUP(M1103,reference_postal_code!$B$2:$B$11,reference_postal_code!$A$2:$A$11)</f>
        <v>40111</v>
      </c>
      <c r="P1103" s="15" t="s">
        <v>117</v>
      </c>
      <c r="Q1103" s="15" t="s">
        <v>3133</v>
      </c>
      <c r="R1103" s="15" t="s">
        <v>110</v>
      </c>
      <c r="S1103" s="15" t="s">
        <v>111</v>
      </c>
      <c r="T1103" s="15" t="s">
        <v>3134</v>
      </c>
      <c r="U1103" s="28">
        <v>4319550.0</v>
      </c>
      <c r="V1103" s="15">
        <v>3.0</v>
      </c>
      <c r="W1103" s="31">
        <v>0.0</v>
      </c>
      <c r="X1103" s="28">
        <v>1209474.0</v>
      </c>
    </row>
    <row r="1104" ht="15.75" customHeight="1">
      <c r="A1104" s="15">
        <v>493.0</v>
      </c>
      <c r="B1104" s="15" t="s">
        <v>3135</v>
      </c>
      <c r="C1104" s="18">
        <v>41896.0</v>
      </c>
      <c r="D1104" s="18"/>
      <c r="E1104" s="18">
        <f t="shared" si="1"/>
        <v>41899</v>
      </c>
      <c r="F1104" s="15" t="s">
        <v>55</v>
      </c>
      <c r="G1104" s="15" t="s">
        <v>3136</v>
      </c>
      <c r="H1104" s="15" t="s">
        <v>3137</v>
      </c>
      <c r="I1104" s="15" t="s">
        <v>59</v>
      </c>
      <c r="J1104" s="15" t="s">
        <v>60</v>
      </c>
      <c r="K1104" s="15" t="s">
        <v>19</v>
      </c>
      <c r="L1104" s="15" t="str">
        <f t="array" ref="L1104">_xlfn.XLOOKUP(M1104,reference_province_to_city!$A$2:$A$11,reference_province_to_city!$B$2:$B$11)</f>
        <v>Yogyakarta</v>
      </c>
      <c r="M1104" s="15" t="s">
        <v>18</v>
      </c>
      <c r="N1104" s="15">
        <v>55111.0</v>
      </c>
      <c r="O1104" s="15">
        <f t="array" ref="O1104">_xlfn.XLOOKUP(M1104,reference_postal_code!$B$2:$B$11,reference_postal_code!$A$2:$A$11)</f>
        <v>55111</v>
      </c>
      <c r="P1104" s="15" t="s">
        <v>77</v>
      </c>
      <c r="Q1104" s="15" t="s">
        <v>3138</v>
      </c>
      <c r="R1104" s="15" t="s">
        <v>65</v>
      </c>
      <c r="S1104" s="15" t="s">
        <v>173</v>
      </c>
      <c r="T1104" s="15" t="s">
        <v>3139</v>
      </c>
      <c r="U1104" s="28">
        <v>166050.0</v>
      </c>
      <c r="V1104" s="15">
        <v>3.0</v>
      </c>
      <c r="W1104" s="31">
        <v>0.0</v>
      </c>
      <c r="X1104" s="28">
        <v>76383.0</v>
      </c>
    </row>
    <row r="1105" ht="15.75" customHeight="1">
      <c r="A1105" s="15">
        <v>5131.0</v>
      </c>
      <c r="B1105" s="15" t="s">
        <v>3120</v>
      </c>
      <c r="C1105" s="18">
        <v>41896.0</v>
      </c>
      <c r="D1105" s="18">
        <v>41896.0</v>
      </c>
      <c r="E1105" s="18">
        <f t="shared" si="1"/>
        <v>41896</v>
      </c>
      <c r="F1105" s="15" t="s">
        <v>466</v>
      </c>
      <c r="G1105" s="15" t="s">
        <v>3121</v>
      </c>
      <c r="H1105" s="15" t="s">
        <v>3122</v>
      </c>
      <c r="I1105" s="15" t="s">
        <v>59</v>
      </c>
      <c r="J1105" s="15" t="s">
        <v>60</v>
      </c>
      <c r="K1105" s="15" t="s">
        <v>2023</v>
      </c>
      <c r="L1105" s="15" t="str">
        <f t="array" ref="L1105">_xlfn.XLOOKUP(M1105,reference_province_to_city!$A$2:$A$11,reference_province_to_city!$B$2:$B$11)</f>
        <v>Bandung</v>
      </c>
      <c r="M1105" s="15" t="s">
        <v>12</v>
      </c>
      <c r="N1105" s="15">
        <v>40111.0</v>
      </c>
      <c r="O1105" s="15">
        <f t="array" ref="O1105">_xlfn.XLOOKUP(M1105,reference_postal_code!$B$2:$B$11,reference_postal_code!$A$2:$A$11)</f>
        <v>40111</v>
      </c>
      <c r="P1105" s="15" t="s">
        <v>117</v>
      </c>
      <c r="Q1105" s="15" t="s">
        <v>641</v>
      </c>
      <c r="R1105" s="15" t="s">
        <v>65</v>
      </c>
      <c r="S1105" s="15" t="s">
        <v>66</v>
      </c>
      <c r="T1105" s="15" t="s">
        <v>642</v>
      </c>
      <c r="U1105" s="28">
        <v>672300.0</v>
      </c>
      <c r="V1105" s="15">
        <v>9.0</v>
      </c>
      <c r="W1105" s="31">
        <v>0.0</v>
      </c>
      <c r="X1105" s="28">
        <v>315981.0</v>
      </c>
    </row>
    <row r="1106" ht="15.75" customHeight="1">
      <c r="A1106" s="15">
        <v>562.0</v>
      </c>
      <c r="B1106" s="15" t="s">
        <v>3128</v>
      </c>
      <c r="C1106" s="18">
        <v>41896.0</v>
      </c>
      <c r="D1106" s="18">
        <v>41900.0</v>
      </c>
      <c r="E1106" s="18">
        <f t="shared" si="1"/>
        <v>41900</v>
      </c>
      <c r="F1106" s="15" t="s">
        <v>114</v>
      </c>
      <c r="G1106" s="15" t="s">
        <v>2082</v>
      </c>
      <c r="H1106" s="15" t="s">
        <v>2083</v>
      </c>
      <c r="I1106" s="15" t="s">
        <v>59</v>
      </c>
      <c r="J1106" s="15" t="s">
        <v>60</v>
      </c>
      <c r="K1106" s="15" t="s">
        <v>22</v>
      </c>
      <c r="L1106" s="15" t="str">
        <f t="array" ref="L1106">_xlfn.XLOOKUP(M1106,reference_province_to_city!$A$2:$A$11,reference_province_to_city!$B$2:$B$11)</f>
        <v>Surabaya</v>
      </c>
      <c r="M1106" s="15" t="s">
        <v>20</v>
      </c>
      <c r="N1106" s="15">
        <v>60231.0</v>
      </c>
      <c r="O1106" s="15">
        <f t="array" ref="O1106">_xlfn.XLOOKUP(M1106,reference_postal_code!$B$2:$B$11,reference_postal_code!$A$2:$A$11)</f>
        <v>60231</v>
      </c>
      <c r="P1106" s="15" t="s">
        <v>166</v>
      </c>
      <c r="Q1106" s="15" t="s">
        <v>3140</v>
      </c>
      <c r="R1106" s="15" t="s">
        <v>65</v>
      </c>
      <c r="S1106" s="15" t="s">
        <v>222</v>
      </c>
      <c r="T1106" s="15" t="s">
        <v>3141</v>
      </c>
      <c r="U1106" s="28">
        <v>195000.0</v>
      </c>
      <c r="V1106" s="15">
        <v>5.0</v>
      </c>
      <c r="W1106" s="31">
        <v>0.2</v>
      </c>
      <c r="X1106" s="28">
        <v>19500.0</v>
      </c>
    </row>
    <row r="1107" ht="15.75" customHeight="1">
      <c r="A1107" s="15">
        <v>8433.0</v>
      </c>
      <c r="B1107" s="15" t="s">
        <v>3125</v>
      </c>
      <c r="C1107" s="18">
        <v>41896.0</v>
      </c>
      <c r="D1107" s="18">
        <v>41900.0</v>
      </c>
      <c r="E1107" s="18">
        <f t="shared" si="1"/>
        <v>41900</v>
      </c>
      <c r="F1107" s="15" t="s">
        <v>114</v>
      </c>
      <c r="G1107" s="15" t="s">
        <v>1079</v>
      </c>
      <c r="H1107" s="15" t="s">
        <v>1080</v>
      </c>
      <c r="I1107" s="15" t="s">
        <v>128</v>
      </c>
      <c r="J1107" s="15" t="s">
        <v>60</v>
      </c>
      <c r="K1107" s="15" t="s">
        <v>29</v>
      </c>
      <c r="L1107" s="15" t="str">
        <f t="array" ref="L1107">_xlfn.XLOOKUP(M1107,reference_province_to_city!$A$2:$A$11,reference_province_to_city!$B$2:$B$11)</f>
        <v>Palembang</v>
      </c>
      <c r="M1107" s="15" t="s">
        <v>13</v>
      </c>
      <c r="N1107" s="15">
        <v>30111.0</v>
      </c>
      <c r="O1107" s="15">
        <f t="array" ref="O1107">_xlfn.XLOOKUP(M1107,reference_postal_code!$B$2:$B$11,reference_postal_code!$A$2:$A$11)</f>
        <v>30111</v>
      </c>
      <c r="P1107" s="15" t="s">
        <v>77</v>
      </c>
      <c r="Q1107" s="15" t="s">
        <v>3142</v>
      </c>
      <c r="R1107" s="15" t="s">
        <v>65</v>
      </c>
      <c r="S1107" s="15" t="s">
        <v>103</v>
      </c>
      <c r="T1107" s="15" t="s">
        <v>3143</v>
      </c>
      <c r="U1107" s="28">
        <v>90720.0</v>
      </c>
      <c r="V1107" s="15">
        <v>4.0</v>
      </c>
      <c r="W1107" s="31">
        <v>0.2</v>
      </c>
      <c r="X1107" s="28">
        <v>-20412.0</v>
      </c>
    </row>
    <row r="1108" ht="15.75" customHeight="1">
      <c r="A1108" s="15">
        <v>3623.0</v>
      </c>
      <c r="B1108" s="15" t="s">
        <v>3110</v>
      </c>
      <c r="C1108" s="18">
        <v>41896.0</v>
      </c>
      <c r="D1108" s="18"/>
      <c r="E1108" s="18">
        <f t="shared" si="1"/>
        <v>41899</v>
      </c>
      <c r="F1108" s="15" t="s">
        <v>55</v>
      </c>
      <c r="G1108" s="15" t="s">
        <v>3111</v>
      </c>
      <c r="H1108" s="15" t="s">
        <v>3112</v>
      </c>
      <c r="I1108" s="15" t="s">
        <v>59</v>
      </c>
      <c r="J1108" s="15" t="s">
        <v>60</v>
      </c>
      <c r="K1108" s="15" t="s">
        <v>26</v>
      </c>
      <c r="L1108" s="15" t="str">
        <f t="array" ref="L1108">_xlfn.XLOOKUP(M1108,reference_province_to_city!$A$2:$A$11,reference_province_to_city!$B$2:$B$11)</f>
        <v>Denpasar</v>
      </c>
      <c r="M1108" s="15" t="s">
        <v>24</v>
      </c>
      <c r="N1108" s="15">
        <v>80231.0</v>
      </c>
      <c r="O1108" s="15">
        <f t="array" ref="O1108">_xlfn.XLOOKUP(M1108,reference_postal_code!$B$2:$B$11,reference_postal_code!$A$2:$A$11)</f>
        <v>80231</v>
      </c>
      <c r="P1108" s="15" t="s">
        <v>63</v>
      </c>
      <c r="Q1108" s="15" t="s">
        <v>1817</v>
      </c>
      <c r="R1108" s="15" t="s">
        <v>106</v>
      </c>
      <c r="S1108" s="15" t="s">
        <v>139</v>
      </c>
      <c r="T1108" s="15" t="s">
        <v>1818</v>
      </c>
      <c r="U1108" s="28">
        <v>2136000.0</v>
      </c>
      <c r="V1108" s="15">
        <v>5.0</v>
      </c>
      <c r="W1108" s="31">
        <v>0.0</v>
      </c>
      <c r="X1108" s="28">
        <v>790320.0</v>
      </c>
    </row>
    <row r="1109" ht="15.75" customHeight="1">
      <c r="A1109" s="15">
        <v>5125.0</v>
      </c>
      <c r="B1109" s="15" t="s">
        <v>3120</v>
      </c>
      <c r="C1109" s="18">
        <v>41896.0</v>
      </c>
      <c r="D1109" s="18">
        <v>41896.0</v>
      </c>
      <c r="E1109" s="18">
        <f t="shared" si="1"/>
        <v>41896</v>
      </c>
      <c r="F1109" s="15" t="s">
        <v>466</v>
      </c>
      <c r="G1109" s="15" t="s">
        <v>3121</v>
      </c>
      <c r="H1109" s="15" t="s">
        <v>3122</v>
      </c>
      <c r="I1109" s="15" t="s">
        <v>59</v>
      </c>
      <c r="J1109" s="15" t="s">
        <v>60</v>
      </c>
      <c r="K1109" s="15" t="s">
        <v>14</v>
      </c>
      <c r="L1109" s="15" t="str">
        <f t="array" ref="L1109">_xlfn.XLOOKUP(M1109,reference_province_to_city!$A$2:$A$11,reference_province_to_city!$B$2:$B$11)</f>
        <v>Bandung</v>
      </c>
      <c r="M1109" s="15" t="s">
        <v>12</v>
      </c>
      <c r="N1109" s="15">
        <v>40111.0</v>
      </c>
      <c r="O1109" s="15">
        <f t="array" ref="O1109">_xlfn.XLOOKUP(M1109,reference_postal_code!$B$2:$B$11,reference_postal_code!$A$2:$A$11)</f>
        <v>40111</v>
      </c>
      <c r="P1109" s="15" t="s">
        <v>117</v>
      </c>
      <c r="Q1109" s="15" t="s">
        <v>1110</v>
      </c>
      <c r="R1109" s="15" t="s">
        <v>106</v>
      </c>
      <c r="S1109" s="15" t="s">
        <v>218</v>
      </c>
      <c r="T1109" s="15" t="s">
        <v>1111</v>
      </c>
      <c r="U1109" s="28">
        <v>6964380.0</v>
      </c>
      <c r="V1109" s="15">
        <v>9.0</v>
      </c>
      <c r="W1109" s="31">
        <v>0.4</v>
      </c>
      <c r="X1109" s="28">
        <v>-1625022.0</v>
      </c>
    </row>
    <row r="1110" ht="15.75" customHeight="1">
      <c r="A1110" s="15">
        <v>492.0</v>
      </c>
      <c r="B1110" s="15" t="s">
        <v>3135</v>
      </c>
      <c r="C1110" s="18">
        <v>41896.0</v>
      </c>
      <c r="D1110" s="18">
        <v>41901.0</v>
      </c>
      <c r="E1110" s="18">
        <f t="shared" si="1"/>
        <v>41901</v>
      </c>
      <c r="F1110" s="15" t="s">
        <v>55</v>
      </c>
      <c r="G1110" s="15" t="s">
        <v>3136</v>
      </c>
      <c r="H1110" s="15" t="s">
        <v>3137</v>
      </c>
      <c r="I1110" s="15" t="s">
        <v>59</v>
      </c>
      <c r="J1110" s="15" t="s">
        <v>60</v>
      </c>
      <c r="K1110" s="15" t="s">
        <v>19</v>
      </c>
      <c r="L1110" s="15" t="str">
        <f t="array" ref="L1110">_xlfn.XLOOKUP(M1110,reference_province_to_city!$A$2:$A$11,reference_province_to_city!$B$2:$B$11)</f>
        <v>Yogyakarta</v>
      </c>
      <c r="M1110" s="15" t="s">
        <v>18</v>
      </c>
      <c r="N1110" s="15">
        <v>55111.0</v>
      </c>
      <c r="O1110" s="15">
        <f t="array" ref="O1110">_xlfn.XLOOKUP(M1110,reference_postal_code!$B$2:$B$11,reference_postal_code!$A$2:$A$11)</f>
        <v>55111</v>
      </c>
      <c r="P1110" s="15" t="s">
        <v>77</v>
      </c>
      <c r="Q1110" s="15" t="s">
        <v>1708</v>
      </c>
      <c r="R1110" s="15" t="s">
        <v>65</v>
      </c>
      <c r="S1110" s="15" t="s">
        <v>87</v>
      </c>
      <c r="T1110" s="15" t="s">
        <v>1709</v>
      </c>
      <c r="U1110" s="28">
        <v>6737250.0</v>
      </c>
      <c r="V1110" s="15">
        <v>5.0</v>
      </c>
      <c r="W1110" s="31">
        <v>0.0</v>
      </c>
      <c r="X1110" s="28">
        <v>134745.0</v>
      </c>
    </row>
    <row r="1111" ht="15.75" customHeight="1">
      <c r="A1111" s="15">
        <v>5126.0</v>
      </c>
      <c r="B1111" s="15" t="s">
        <v>3120</v>
      </c>
      <c r="C1111" s="18">
        <v>41896.0</v>
      </c>
      <c r="D1111" s="18">
        <v>41896.0</v>
      </c>
      <c r="E1111" s="18">
        <f t="shared" si="1"/>
        <v>41896</v>
      </c>
      <c r="F1111" s="15" t="s">
        <v>466</v>
      </c>
      <c r="G1111" s="15" t="s">
        <v>3121</v>
      </c>
      <c r="H1111" s="15" t="s">
        <v>3122</v>
      </c>
      <c r="I1111" s="15" t="s">
        <v>59</v>
      </c>
      <c r="J1111" s="15" t="s">
        <v>60</v>
      </c>
      <c r="K1111" s="15" t="s">
        <v>14</v>
      </c>
      <c r="L1111" s="15" t="str">
        <f t="array" ref="L1111">_xlfn.XLOOKUP(M1111,reference_province_to_city!$A$2:$A$11,reference_province_to_city!$B$2:$B$11)</f>
        <v>Bandung</v>
      </c>
      <c r="M1111" s="15" t="s">
        <v>12</v>
      </c>
      <c r="N1111" s="15">
        <v>40111.0</v>
      </c>
      <c r="O1111" s="15">
        <f t="array" ref="O1111">_xlfn.XLOOKUP(M1111,reference_postal_code!$B$2:$B$11,reference_postal_code!$A$2:$A$11)</f>
        <v>40111</v>
      </c>
      <c r="P1111" s="15" t="s">
        <v>117</v>
      </c>
      <c r="Q1111" s="15" t="s">
        <v>3144</v>
      </c>
      <c r="R1111" s="15" t="s">
        <v>65</v>
      </c>
      <c r="S1111" s="15" t="s">
        <v>173</v>
      </c>
      <c r="T1111" s="15" t="s">
        <v>3145</v>
      </c>
      <c r="U1111" s="28">
        <v>1026900.0</v>
      </c>
      <c r="V1111" s="15">
        <v>7.0</v>
      </c>
      <c r="W1111" s="31">
        <v>0.0</v>
      </c>
      <c r="X1111" s="28">
        <v>472374.0</v>
      </c>
    </row>
    <row r="1112" ht="15.75" customHeight="1">
      <c r="A1112" s="15">
        <v>8435.0</v>
      </c>
      <c r="B1112" s="15" t="s">
        <v>3125</v>
      </c>
      <c r="C1112" s="18">
        <v>41896.0</v>
      </c>
      <c r="D1112" s="18">
        <v>41900.0</v>
      </c>
      <c r="E1112" s="18">
        <f t="shared" si="1"/>
        <v>41900</v>
      </c>
      <c r="F1112" s="15" t="s">
        <v>114</v>
      </c>
      <c r="G1112" s="15" t="s">
        <v>1079</v>
      </c>
      <c r="H1112" s="15" t="s">
        <v>1080</v>
      </c>
      <c r="I1112" s="15" t="s">
        <v>128</v>
      </c>
      <c r="J1112" s="15" t="s">
        <v>60</v>
      </c>
      <c r="K1112" s="15" t="s">
        <v>29</v>
      </c>
      <c r="L1112" s="15" t="str">
        <f t="array" ref="L1112">_xlfn.XLOOKUP(M1112,reference_province_to_city!$A$2:$A$11,reference_province_to_city!$B$2:$B$11)</f>
        <v>Palembang</v>
      </c>
      <c r="M1112" s="15" t="s">
        <v>13</v>
      </c>
      <c r="N1112" s="15">
        <v>30111.0</v>
      </c>
      <c r="O1112" s="15">
        <f t="array" ref="O1112">_xlfn.XLOOKUP(M1112,reference_postal_code!$B$2:$B$11,reference_postal_code!$A$2:$A$11)</f>
        <v>30111</v>
      </c>
      <c r="P1112" s="15" t="s">
        <v>77</v>
      </c>
      <c r="Q1112" s="15" t="s">
        <v>1991</v>
      </c>
      <c r="R1112" s="15" t="s">
        <v>106</v>
      </c>
      <c r="S1112" s="15" t="s">
        <v>139</v>
      </c>
      <c r="T1112" s="15" t="s">
        <v>1992</v>
      </c>
      <c r="U1112" s="28">
        <v>149400.0</v>
      </c>
      <c r="V1112" s="15">
        <v>5.0</v>
      </c>
      <c r="W1112" s="31">
        <v>0.6</v>
      </c>
      <c r="X1112" s="28">
        <v>-100845.0</v>
      </c>
    </row>
    <row r="1113" ht="15.75" customHeight="1">
      <c r="A1113" s="15">
        <v>5129.0</v>
      </c>
      <c r="B1113" s="15" t="s">
        <v>3120</v>
      </c>
      <c r="C1113" s="18">
        <v>41896.0</v>
      </c>
      <c r="D1113" s="18">
        <v>41896.0</v>
      </c>
      <c r="E1113" s="18">
        <f t="shared" si="1"/>
        <v>41896</v>
      </c>
      <c r="F1113" s="15" t="s">
        <v>466</v>
      </c>
      <c r="G1113" s="15" t="s">
        <v>3121</v>
      </c>
      <c r="H1113" s="15" t="s">
        <v>3122</v>
      </c>
      <c r="I1113" s="15" t="s">
        <v>59</v>
      </c>
      <c r="J1113" s="15" t="s">
        <v>60</v>
      </c>
      <c r="K1113" s="15" t="s">
        <v>14</v>
      </c>
      <c r="L1113" s="15" t="str">
        <f t="array" ref="L1113">_xlfn.XLOOKUP(M1113,reference_province_to_city!$A$2:$A$11,reference_province_to_city!$B$2:$B$11)</f>
        <v>Bandung</v>
      </c>
      <c r="M1113" s="15" t="s">
        <v>12</v>
      </c>
      <c r="N1113" s="15">
        <v>40111.0</v>
      </c>
      <c r="O1113" s="15">
        <f t="array" ref="O1113">_xlfn.XLOOKUP(M1113,reference_postal_code!$B$2:$B$11,reference_postal_code!$A$2:$A$11)</f>
        <v>40111</v>
      </c>
      <c r="P1113" s="15" t="s">
        <v>117</v>
      </c>
      <c r="Q1113" s="15" t="s">
        <v>3146</v>
      </c>
      <c r="R1113" s="15" t="s">
        <v>110</v>
      </c>
      <c r="S1113" s="15" t="s">
        <v>111</v>
      </c>
      <c r="T1113" s="15" t="s">
        <v>3147</v>
      </c>
      <c r="U1113" s="28">
        <v>254850.0</v>
      </c>
      <c r="V1113" s="15">
        <v>1.0</v>
      </c>
      <c r="W1113" s="31">
        <v>0.0</v>
      </c>
      <c r="X1113" s="28">
        <v>66261.0</v>
      </c>
    </row>
    <row r="1114" ht="15.75" customHeight="1">
      <c r="A1114" s="15">
        <v>6491.0</v>
      </c>
      <c r="B1114" s="15" t="s">
        <v>3148</v>
      </c>
      <c r="C1114" s="18">
        <v>41897.0</v>
      </c>
      <c r="D1114" s="18">
        <v>41901.0</v>
      </c>
      <c r="E1114" s="18">
        <f t="shared" si="1"/>
        <v>41901</v>
      </c>
      <c r="F1114" s="15" t="s">
        <v>55</v>
      </c>
      <c r="G1114" s="15" t="s">
        <v>3149</v>
      </c>
      <c r="H1114" s="15" t="s">
        <v>3150</v>
      </c>
      <c r="I1114" s="15" t="s">
        <v>128</v>
      </c>
      <c r="J1114" s="15" t="s">
        <v>60</v>
      </c>
      <c r="K1114" s="15" t="s">
        <v>14</v>
      </c>
      <c r="L1114" s="15" t="str">
        <f t="array" ref="L1114">_xlfn.XLOOKUP(M1114,reference_province_to_city!$A$2:$A$11,reference_province_to_city!$B$2:$B$11)</f>
        <v>Bandung</v>
      </c>
      <c r="M1114" s="15" t="s">
        <v>12</v>
      </c>
      <c r="N1114" s="15">
        <v>40111.0</v>
      </c>
      <c r="O1114" s="15">
        <f t="array" ref="O1114">_xlfn.XLOOKUP(M1114,reference_postal_code!$B$2:$B$11,reference_postal_code!$A$2:$A$11)</f>
        <v>40111</v>
      </c>
      <c r="P1114" s="15" t="s">
        <v>117</v>
      </c>
      <c r="Q1114" s="15" t="s">
        <v>3151</v>
      </c>
      <c r="R1114" s="15" t="s">
        <v>106</v>
      </c>
      <c r="S1114" s="15" t="s">
        <v>139</v>
      </c>
      <c r="T1114" s="15" t="s">
        <v>3152</v>
      </c>
      <c r="U1114" s="28">
        <v>1559040.0</v>
      </c>
      <c r="V1114" s="15">
        <v>4.0</v>
      </c>
      <c r="W1114" s="31">
        <v>0.2</v>
      </c>
      <c r="X1114" s="28">
        <v>253344.0</v>
      </c>
    </row>
    <row r="1115" ht="15.75" customHeight="1">
      <c r="A1115" s="15">
        <v>7470.0</v>
      </c>
      <c r="B1115" s="15" t="s">
        <v>3153</v>
      </c>
      <c r="C1115" s="18">
        <v>41897.0</v>
      </c>
      <c r="D1115" s="18">
        <v>41902.0</v>
      </c>
      <c r="E1115" s="18">
        <f t="shared" si="1"/>
        <v>41902</v>
      </c>
      <c r="F1115" s="15" t="s">
        <v>55</v>
      </c>
      <c r="G1115" s="15" t="s">
        <v>975</v>
      </c>
      <c r="H1115" s="15" t="s">
        <v>976</v>
      </c>
      <c r="I1115" s="15" t="s">
        <v>59</v>
      </c>
      <c r="J1115" s="15" t="s">
        <v>60</v>
      </c>
      <c r="K1115" s="15" t="s">
        <v>26</v>
      </c>
      <c r="L1115" s="15" t="str">
        <f t="array" ref="L1115">_xlfn.XLOOKUP(M1115,reference_province_to_city!$A$2:$A$11,reference_province_to_city!$B$2:$B$11)</f>
        <v>Denpasar</v>
      </c>
      <c r="M1115" s="15" t="s">
        <v>24</v>
      </c>
      <c r="N1115" s="15">
        <v>80231.0</v>
      </c>
      <c r="O1115" s="15">
        <f t="array" ref="O1115">_xlfn.XLOOKUP(M1115,reference_postal_code!$B$2:$B$11,reference_postal_code!$A$2:$A$11)</f>
        <v>80231</v>
      </c>
      <c r="P1115" s="15" t="s">
        <v>63</v>
      </c>
      <c r="Q1115" s="15" t="s">
        <v>2833</v>
      </c>
      <c r="R1115" s="15" t="s">
        <v>106</v>
      </c>
      <c r="S1115" s="15" t="s">
        <v>139</v>
      </c>
      <c r="T1115" s="15" t="s">
        <v>2834</v>
      </c>
      <c r="U1115" s="28">
        <v>218400.0</v>
      </c>
      <c r="V1115" s="15">
        <v>2.0</v>
      </c>
      <c r="W1115" s="31">
        <v>0.0</v>
      </c>
      <c r="X1115" s="28">
        <v>93912.0</v>
      </c>
    </row>
    <row r="1116" ht="15.75" customHeight="1">
      <c r="A1116" s="15">
        <v>7469.0</v>
      </c>
      <c r="B1116" s="15" t="s">
        <v>3153</v>
      </c>
      <c r="C1116" s="18">
        <v>41897.0</v>
      </c>
      <c r="D1116" s="18">
        <v>41902.0</v>
      </c>
      <c r="E1116" s="18">
        <f t="shared" si="1"/>
        <v>41902</v>
      </c>
      <c r="F1116" s="15" t="s">
        <v>55</v>
      </c>
      <c r="G1116" s="15" t="s">
        <v>975</v>
      </c>
      <c r="H1116" s="15" t="s">
        <v>976</v>
      </c>
      <c r="I1116" s="15" t="s">
        <v>59</v>
      </c>
      <c r="J1116" s="15" t="s">
        <v>60</v>
      </c>
      <c r="K1116" s="15" t="s">
        <v>26</v>
      </c>
      <c r="L1116" s="15" t="str">
        <f t="array" ref="L1116">_xlfn.XLOOKUP(M1116,reference_province_to_city!$A$2:$A$11,reference_province_to_city!$B$2:$B$11)</f>
        <v>Denpasar</v>
      </c>
      <c r="M1116" s="15" t="s">
        <v>24</v>
      </c>
      <c r="N1116" s="15">
        <v>80231.0</v>
      </c>
      <c r="O1116" s="15">
        <f t="array" ref="O1116">_xlfn.XLOOKUP(M1116,reference_postal_code!$B$2:$B$11,reference_postal_code!$A$2:$A$11)</f>
        <v>80231</v>
      </c>
      <c r="P1116" s="15" t="s">
        <v>63</v>
      </c>
      <c r="Q1116" s="15" t="s">
        <v>2891</v>
      </c>
      <c r="R1116" s="15" t="s">
        <v>65</v>
      </c>
      <c r="S1116" s="15" t="s">
        <v>66</v>
      </c>
      <c r="T1116" s="15" t="s">
        <v>2892</v>
      </c>
      <c r="U1116" s="28">
        <v>224100.0</v>
      </c>
      <c r="V1116" s="15">
        <v>3.0</v>
      </c>
      <c r="W1116" s="31">
        <v>0.0</v>
      </c>
      <c r="X1116" s="28">
        <v>105327.0</v>
      </c>
    </row>
    <row r="1117" ht="15.75" customHeight="1">
      <c r="A1117" s="15">
        <v>6295.0</v>
      </c>
      <c r="B1117" s="15" t="s">
        <v>3154</v>
      </c>
      <c r="C1117" s="18">
        <v>41898.0</v>
      </c>
      <c r="D1117" s="18">
        <v>41901.0</v>
      </c>
      <c r="E1117" s="18">
        <f t="shared" si="1"/>
        <v>41901</v>
      </c>
      <c r="F1117" s="15" t="s">
        <v>125</v>
      </c>
      <c r="G1117" s="15" t="s">
        <v>1594</v>
      </c>
      <c r="H1117" s="15" t="s">
        <v>1595</v>
      </c>
      <c r="I1117" s="15" t="s">
        <v>128</v>
      </c>
      <c r="J1117" s="15" t="s">
        <v>60</v>
      </c>
      <c r="K1117" s="15" t="s">
        <v>19</v>
      </c>
      <c r="L1117" s="15" t="str">
        <f t="array" ref="L1117">_xlfn.XLOOKUP(M1117,reference_province_to_city!$A$2:$A$11,reference_province_to_city!$B$2:$B$11)</f>
        <v>Yogyakarta</v>
      </c>
      <c r="M1117" s="15" t="s">
        <v>18</v>
      </c>
      <c r="N1117" s="15">
        <v>55111.0</v>
      </c>
      <c r="O1117" s="15">
        <f t="array" ref="O1117">_xlfn.XLOOKUP(M1117,reference_postal_code!$B$2:$B$11,reference_postal_code!$A$2:$A$11)</f>
        <v>55111</v>
      </c>
      <c r="P1117" s="15" t="s">
        <v>77</v>
      </c>
      <c r="Q1117" s="15" t="s">
        <v>2004</v>
      </c>
      <c r="R1117" s="15" t="s">
        <v>65</v>
      </c>
      <c r="S1117" s="15" t="s">
        <v>83</v>
      </c>
      <c r="T1117" s="15" t="s">
        <v>2005</v>
      </c>
      <c r="U1117" s="28">
        <v>503280.0</v>
      </c>
      <c r="V1117" s="15">
        <v>1.0</v>
      </c>
      <c r="W1117" s="31">
        <v>0.2</v>
      </c>
      <c r="X1117" s="28">
        <v>188730.0</v>
      </c>
    </row>
    <row r="1118" ht="15.75" customHeight="1">
      <c r="A1118" s="15">
        <v>3928.0</v>
      </c>
      <c r="B1118" s="15" t="s">
        <v>3155</v>
      </c>
      <c r="C1118" s="18">
        <v>41899.0</v>
      </c>
      <c r="D1118" s="18">
        <v>41903.0</v>
      </c>
      <c r="E1118" s="18">
        <f t="shared" si="1"/>
        <v>41903</v>
      </c>
      <c r="F1118" s="15" t="s">
        <v>55</v>
      </c>
      <c r="G1118" s="15" t="s">
        <v>721</v>
      </c>
      <c r="H1118" s="15" t="s">
        <v>722</v>
      </c>
      <c r="I1118" s="15" t="s">
        <v>59</v>
      </c>
      <c r="J1118" s="15" t="s">
        <v>60</v>
      </c>
      <c r="K1118" s="15" t="s">
        <v>22</v>
      </c>
      <c r="L1118" s="15" t="str">
        <f t="array" ref="L1118">_xlfn.XLOOKUP(M1118,reference_province_to_city!$A$2:$A$11,reference_province_to_city!$B$2:$B$11)</f>
        <v>Surabaya</v>
      </c>
      <c r="M1118" s="15" t="s">
        <v>20</v>
      </c>
      <c r="N1118" s="15">
        <v>60231.0</v>
      </c>
      <c r="O1118" s="15">
        <f t="array" ref="O1118">_xlfn.XLOOKUP(M1118,reference_postal_code!$B$2:$B$11,reference_postal_code!$A$2:$A$11)</f>
        <v>60231</v>
      </c>
      <c r="P1118" s="15" t="s">
        <v>166</v>
      </c>
      <c r="Q1118" s="15" t="s">
        <v>846</v>
      </c>
      <c r="R1118" s="15" t="s">
        <v>65</v>
      </c>
      <c r="S1118" s="15" t="s">
        <v>83</v>
      </c>
      <c r="T1118" s="15" t="s">
        <v>847</v>
      </c>
      <c r="U1118" s="28">
        <v>2058600.0</v>
      </c>
      <c r="V1118" s="15">
        <v>5.0</v>
      </c>
      <c r="W1118" s="31">
        <v>0.2</v>
      </c>
      <c r="X1118" s="28">
        <v>694778.0</v>
      </c>
    </row>
    <row r="1119" ht="15.75" customHeight="1">
      <c r="A1119" s="15">
        <v>879.0</v>
      </c>
      <c r="B1119" s="15" t="s">
        <v>3156</v>
      </c>
      <c r="C1119" s="18">
        <v>41899.0</v>
      </c>
      <c r="D1119" s="18">
        <v>41903.0</v>
      </c>
      <c r="E1119" s="18">
        <f t="shared" si="1"/>
        <v>41903</v>
      </c>
      <c r="F1119" s="15" t="s">
        <v>55</v>
      </c>
      <c r="G1119" s="15" t="s">
        <v>3157</v>
      </c>
      <c r="H1119" s="15" t="s">
        <v>3158</v>
      </c>
      <c r="I1119" s="15" t="s">
        <v>76</v>
      </c>
      <c r="J1119" s="15" t="s">
        <v>60</v>
      </c>
      <c r="K1119" s="15" t="s">
        <v>17</v>
      </c>
      <c r="L1119" s="15" t="str">
        <f t="array" ref="L1119">_xlfn.XLOOKUP(M1119,reference_province_to_city!$A$2:$A$11,reference_province_to_city!$B$2:$B$11)</f>
        <v>Semarang</v>
      </c>
      <c r="M1119" s="15" t="s">
        <v>15</v>
      </c>
      <c r="N1119" s="15">
        <v>50111.0</v>
      </c>
      <c r="O1119" s="15">
        <f t="array" ref="O1119">_xlfn.XLOOKUP(M1119,reference_postal_code!$B$2:$B$11,reference_postal_code!$A$2:$A$11)</f>
        <v>50111</v>
      </c>
      <c r="P1119" s="15" t="s">
        <v>77</v>
      </c>
      <c r="Q1119" s="15" t="s">
        <v>3159</v>
      </c>
      <c r="R1119" s="15" t="s">
        <v>65</v>
      </c>
      <c r="S1119" s="15" t="s">
        <v>83</v>
      </c>
      <c r="T1119" s="15" t="s">
        <v>3160</v>
      </c>
      <c r="U1119" s="28">
        <v>88380.0</v>
      </c>
      <c r="V1119" s="15">
        <v>4.0</v>
      </c>
      <c r="W1119" s="31">
        <v>0.7</v>
      </c>
      <c r="X1119" s="28">
        <v>-61866.0</v>
      </c>
    </row>
    <row r="1120" ht="15.75" customHeight="1">
      <c r="A1120" s="15">
        <v>4764.0</v>
      </c>
      <c r="B1120" s="15" t="s">
        <v>3161</v>
      </c>
      <c r="C1120" s="18">
        <v>41899.0</v>
      </c>
      <c r="D1120" s="18">
        <v>41903.0</v>
      </c>
      <c r="E1120" s="18">
        <f t="shared" si="1"/>
        <v>41903</v>
      </c>
      <c r="F1120" s="15" t="s">
        <v>55</v>
      </c>
      <c r="G1120" s="15" t="s">
        <v>1853</v>
      </c>
      <c r="H1120" s="15" t="s">
        <v>1854</v>
      </c>
      <c r="I1120" s="15" t="s">
        <v>59</v>
      </c>
      <c r="J1120" s="15" t="s">
        <v>60</v>
      </c>
      <c r="K1120" s="15" t="s">
        <v>29</v>
      </c>
      <c r="L1120" s="15" t="str">
        <f t="array" ref="L1120">_xlfn.XLOOKUP(M1120,reference_province_to_city!$A$2:$A$11,reference_province_to_city!$B$2:$B$11)</f>
        <v>Palembang</v>
      </c>
      <c r="M1120" s="15" t="s">
        <v>13</v>
      </c>
      <c r="N1120" s="15">
        <v>30111.0</v>
      </c>
      <c r="O1120" s="15">
        <f t="array" ref="O1120">_xlfn.XLOOKUP(M1120,reference_postal_code!$B$2:$B$11,reference_postal_code!$A$2:$A$11)</f>
        <v>30111</v>
      </c>
      <c r="P1120" s="15" t="s">
        <v>77</v>
      </c>
      <c r="Q1120" s="15" t="s">
        <v>3162</v>
      </c>
      <c r="R1120" s="15" t="s">
        <v>65</v>
      </c>
      <c r="S1120" s="15" t="s">
        <v>173</v>
      </c>
      <c r="T1120" s="15" t="s">
        <v>3163</v>
      </c>
      <c r="U1120" s="28">
        <v>2744100.0</v>
      </c>
      <c r="V1120" s="15">
        <v>3.0</v>
      </c>
      <c r="W1120" s="31">
        <v>0.0</v>
      </c>
      <c r="X1120" s="28">
        <v>1289727.0</v>
      </c>
    </row>
    <row r="1121" ht="15.75" customHeight="1">
      <c r="A1121" s="15">
        <v>3282.0</v>
      </c>
      <c r="B1121" s="15" t="s">
        <v>3164</v>
      </c>
      <c r="C1121" s="18">
        <v>41899.0</v>
      </c>
      <c r="D1121" s="18">
        <v>41906.0</v>
      </c>
      <c r="E1121" s="18">
        <f t="shared" si="1"/>
        <v>41906</v>
      </c>
      <c r="F1121" s="15" t="s">
        <v>55</v>
      </c>
      <c r="G1121" s="15" t="s">
        <v>2972</v>
      </c>
      <c r="H1121" s="15" t="s">
        <v>2973</v>
      </c>
      <c r="I1121" s="15" t="s">
        <v>59</v>
      </c>
      <c r="J1121" s="15" t="s">
        <v>60</v>
      </c>
      <c r="K1121" s="15" t="s">
        <v>17</v>
      </c>
      <c r="L1121" s="15" t="str">
        <f t="array" ref="L1121">_xlfn.XLOOKUP(M1121,reference_province_to_city!$A$2:$A$11,reference_province_to_city!$B$2:$B$11)</f>
        <v>Semarang</v>
      </c>
      <c r="M1121" s="15" t="s">
        <v>15</v>
      </c>
      <c r="N1121" s="15">
        <v>50111.0</v>
      </c>
      <c r="O1121" s="15">
        <f t="array" ref="O1121">_xlfn.XLOOKUP(M1121,reference_postal_code!$B$2:$B$11,reference_postal_code!$A$2:$A$11)</f>
        <v>50111</v>
      </c>
      <c r="P1121" s="15" t="s">
        <v>77</v>
      </c>
      <c r="Q1121" s="15" t="s">
        <v>3165</v>
      </c>
      <c r="R1121" s="15" t="s">
        <v>110</v>
      </c>
      <c r="S1121" s="15" t="s">
        <v>149</v>
      </c>
      <c r="T1121" s="15" t="s">
        <v>3166</v>
      </c>
      <c r="U1121" s="28">
        <v>719760.0</v>
      </c>
      <c r="V1121" s="15">
        <v>2.0</v>
      </c>
      <c r="W1121" s="31">
        <v>0.2</v>
      </c>
      <c r="X1121" s="28">
        <v>197934.0</v>
      </c>
    </row>
    <row r="1122" ht="15.75" customHeight="1">
      <c r="A1122" s="15">
        <v>7601.0</v>
      </c>
      <c r="B1122" s="15" t="s">
        <v>3167</v>
      </c>
      <c r="C1122" s="18">
        <v>41899.0</v>
      </c>
      <c r="D1122" s="18">
        <v>41904.0</v>
      </c>
      <c r="E1122" s="18">
        <f t="shared" si="1"/>
        <v>41904</v>
      </c>
      <c r="F1122" s="15" t="s">
        <v>55</v>
      </c>
      <c r="G1122" s="15" t="s">
        <v>3168</v>
      </c>
      <c r="H1122" s="15" t="s">
        <v>3169</v>
      </c>
      <c r="I1122" s="15" t="s">
        <v>59</v>
      </c>
      <c r="J1122" s="15" t="s">
        <v>60</v>
      </c>
      <c r="K1122" s="15" t="s">
        <v>10</v>
      </c>
      <c r="L1122" s="15" t="str">
        <f t="array" ref="L1122">_xlfn.XLOOKUP(M1122,reference_province_to_city!$A$2:$A$11,reference_province_to_city!$B$2:$B$11)</f>
        <v>Jakarta</v>
      </c>
      <c r="M1122" s="15" t="s">
        <v>7</v>
      </c>
      <c r="N1122" s="15">
        <v>10110.0</v>
      </c>
      <c r="O1122" s="15">
        <f t="array" ref="O1122">_xlfn.XLOOKUP(M1122,reference_postal_code!$B$2:$B$11,reference_postal_code!$A$2:$A$11)</f>
        <v>10110</v>
      </c>
      <c r="P1122" s="15" t="s">
        <v>117</v>
      </c>
      <c r="Q1122" s="15" t="s">
        <v>3170</v>
      </c>
      <c r="R1122" s="15" t="s">
        <v>110</v>
      </c>
      <c r="S1122" s="15" t="s">
        <v>668</v>
      </c>
      <c r="T1122" s="15" t="s">
        <v>3171</v>
      </c>
      <c r="U1122" s="28">
        <v>448875.0</v>
      </c>
      <c r="V1122" s="15">
        <v>5.0</v>
      </c>
      <c r="W1122" s="31">
        <v>0.7</v>
      </c>
      <c r="X1122" s="28">
        <v>-329175.0</v>
      </c>
    </row>
    <row r="1123" ht="15.75" customHeight="1">
      <c r="A1123" s="15">
        <v>3925.0</v>
      </c>
      <c r="B1123" s="15" t="s">
        <v>3155</v>
      </c>
      <c r="C1123" s="18">
        <v>41899.0</v>
      </c>
      <c r="D1123" s="18">
        <v>41903.0</v>
      </c>
      <c r="E1123" s="18">
        <f t="shared" si="1"/>
        <v>41903</v>
      </c>
      <c r="F1123" s="15" t="s">
        <v>55</v>
      </c>
      <c r="G1123" s="15" t="s">
        <v>721</v>
      </c>
      <c r="H1123" s="15" t="s">
        <v>722</v>
      </c>
      <c r="I1123" s="15" t="s">
        <v>59</v>
      </c>
      <c r="J1123" s="15" t="s">
        <v>60</v>
      </c>
      <c r="K1123" s="15" t="s">
        <v>1550</v>
      </c>
      <c r="L1123" s="15" t="str">
        <f t="array" ref="L1123">_xlfn.XLOOKUP(M1123,reference_province_to_city!$A$2:$A$11,reference_province_to_city!$B$2:$B$11)</f>
        <v>Surabaya</v>
      </c>
      <c r="M1123" s="15" t="s">
        <v>20</v>
      </c>
      <c r="N1123" s="15">
        <v>60231.0</v>
      </c>
      <c r="O1123" s="15">
        <f t="array" ref="O1123">_xlfn.XLOOKUP(M1123,reference_postal_code!$B$2:$B$11,reference_postal_code!$A$2:$A$11)</f>
        <v>60231</v>
      </c>
      <c r="P1123" s="15" t="s">
        <v>166</v>
      </c>
      <c r="Q1123" s="15" t="s">
        <v>3172</v>
      </c>
      <c r="R1123" s="15" t="s">
        <v>65</v>
      </c>
      <c r="S1123" s="15" t="s">
        <v>87</v>
      </c>
      <c r="T1123" s="15" t="s">
        <v>3173</v>
      </c>
      <c r="U1123" s="28">
        <v>454200.0</v>
      </c>
      <c r="V1123" s="15">
        <v>2.0</v>
      </c>
      <c r="W1123" s="31">
        <v>0.0</v>
      </c>
      <c r="X1123" s="28">
        <v>18168.0</v>
      </c>
    </row>
    <row r="1124" ht="15.75" customHeight="1">
      <c r="A1124" s="15">
        <v>7600.0</v>
      </c>
      <c r="B1124" s="15" t="s">
        <v>3167</v>
      </c>
      <c r="C1124" s="18">
        <v>41899.0</v>
      </c>
      <c r="D1124" s="18">
        <v>41904.0</v>
      </c>
      <c r="E1124" s="18">
        <f t="shared" si="1"/>
        <v>41904</v>
      </c>
      <c r="F1124" s="15" t="s">
        <v>55</v>
      </c>
      <c r="G1124" s="15" t="s">
        <v>3168</v>
      </c>
      <c r="H1124" s="15" t="s">
        <v>3169</v>
      </c>
      <c r="I1124" s="15" t="s">
        <v>59</v>
      </c>
      <c r="J1124" s="15" t="s">
        <v>60</v>
      </c>
      <c r="K1124" s="15" t="s">
        <v>10</v>
      </c>
      <c r="L1124" s="15" t="str">
        <f t="array" ref="L1124">_xlfn.XLOOKUP(M1124,reference_province_to_city!$A$2:$A$11,reference_province_to_city!$B$2:$B$11)</f>
        <v>Jakarta</v>
      </c>
      <c r="M1124" s="15" t="s">
        <v>7</v>
      </c>
      <c r="N1124" s="15">
        <v>10110.0</v>
      </c>
      <c r="O1124" s="15">
        <f t="array" ref="O1124">_xlfn.XLOOKUP(M1124,reference_postal_code!$B$2:$B$11,reference_postal_code!$A$2:$A$11)</f>
        <v>10110</v>
      </c>
      <c r="P1124" s="15" t="s">
        <v>117</v>
      </c>
      <c r="Q1124" s="15" t="s">
        <v>2720</v>
      </c>
      <c r="R1124" s="15" t="s">
        <v>65</v>
      </c>
      <c r="S1124" s="15" t="s">
        <v>66</v>
      </c>
      <c r="T1124" s="15" t="s">
        <v>2721</v>
      </c>
      <c r="U1124" s="28">
        <v>603600.0</v>
      </c>
      <c r="V1124" s="15">
        <v>5.0</v>
      </c>
      <c r="W1124" s="31">
        <v>0.2</v>
      </c>
      <c r="X1124" s="28">
        <v>196170.0</v>
      </c>
    </row>
    <row r="1125" ht="15.75" customHeight="1">
      <c r="A1125" s="15">
        <v>7598.0</v>
      </c>
      <c r="B1125" s="15" t="s">
        <v>3167</v>
      </c>
      <c r="C1125" s="18">
        <v>41899.0</v>
      </c>
      <c r="D1125" s="18">
        <v>41904.0</v>
      </c>
      <c r="E1125" s="18">
        <f t="shared" si="1"/>
        <v>41904</v>
      </c>
      <c r="F1125" s="15" t="s">
        <v>55</v>
      </c>
      <c r="G1125" s="15" t="s">
        <v>3168</v>
      </c>
      <c r="H1125" s="15" t="s">
        <v>3169</v>
      </c>
      <c r="I1125" s="15" t="s">
        <v>59</v>
      </c>
      <c r="J1125" s="15" t="s">
        <v>60</v>
      </c>
      <c r="K1125" s="15" t="s">
        <v>3174</v>
      </c>
      <c r="L1125" s="15" t="str">
        <f t="array" ref="L1125">_xlfn.XLOOKUP(M1125,reference_province_to_city!$A$2:$A$11,reference_province_to_city!$B$2:$B$11)</f>
        <v>Jakarta</v>
      </c>
      <c r="M1125" s="15" t="s">
        <v>7</v>
      </c>
      <c r="N1125" s="15">
        <v>10110.0</v>
      </c>
      <c r="O1125" s="15">
        <f t="array" ref="O1125">_xlfn.XLOOKUP(M1125,reference_postal_code!$B$2:$B$11,reference_postal_code!$A$2:$A$11)</f>
        <v>10110</v>
      </c>
      <c r="P1125" s="15" t="s">
        <v>117</v>
      </c>
      <c r="Q1125" s="15" t="s">
        <v>3175</v>
      </c>
      <c r="R1125" s="15" t="s">
        <v>65</v>
      </c>
      <c r="S1125" s="15" t="s">
        <v>93</v>
      </c>
      <c r="T1125" s="15" t="s">
        <v>3176</v>
      </c>
      <c r="U1125" s="28">
        <v>78720.0</v>
      </c>
      <c r="V1125" s="15">
        <v>2.0</v>
      </c>
      <c r="W1125" s="31">
        <v>0.2</v>
      </c>
      <c r="X1125" s="28">
        <v>6888.0</v>
      </c>
    </row>
    <row r="1126" ht="15.75" customHeight="1">
      <c r="A1126" s="15">
        <v>7603.0</v>
      </c>
      <c r="B1126" s="15" t="s">
        <v>3167</v>
      </c>
      <c r="C1126" s="18">
        <v>41899.0</v>
      </c>
      <c r="D1126" s="18">
        <v>41904.0</v>
      </c>
      <c r="E1126" s="18">
        <f t="shared" si="1"/>
        <v>41904</v>
      </c>
      <c r="F1126" s="15" t="s">
        <v>55</v>
      </c>
      <c r="G1126" s="15" t="s">
        <v>3168</v>
      </c>
      <c r="H1126" s="15" t="s">
        <v>3169</v>
      </c>
      <c r="I1126" s="15" t="s">
        <v>59</v>
      </c>
      <c r="J1126" s="15" t="s">
        <v>60</v>
      </c>
      <c r="K1126" s="15" t="s">
        <v>10</v>
      </c>
      <c r="L1126" s="15" t="str">
        <f t="array" ref="L1126">_xlfn.XLOOKUP(M1126,reference_province_to_city!$A$2:$A$11,reference_province_to_city!$B$2:$B$11)</f>
        <v>Jakarta</v>
      </c>
      <c r="M1126" s="15" t="s">
        <v>7</v>
      </c>
      <c r="N1126" s="15">
        <v>10110.0</v>
      </c>
      <c r="O1126" s="15">
        <f t="array" ref="O1126">_xlfn.XLOOKUP(M1126,reference_postal_code!$B$2:$B$11,reference_postal_code!$A$2:$A$11)</f>
        <v>10110</v>
      </c>
      <c r="P1126" s="15" t="s">
        <v>117</v>
      </c>
      <c r="Q1126" s="15" t="s">
        <v>3177</v>
      </c>
      <c r="R1126" s="15" t="s">
        <v>110</v>
      </c>
      <c r="S1126" s="15" t="s">
        <v>149</v>
      </c>
      <c r="T1126" s="15" t="s">
        <v>3178</v>
      </c>
      <c r="U1126" s="28">
        <v>838800.0</v>
      </c>
      <c r="V1126" s="15">
        <v>10.0</v>
      </c>
      <c r="W1126" s="31">
        <v>0.2</v>
      </c>
      <c r="X1126" s="28">
        <v>251640.0</v>
      </c>
    </row>
    <row r="1127" ht="15.75" customHeight="1">
      <c r="A1127" s="15">
        <v>3283.0</v>
      </c>
      <c r="B1127" s="15" t="s">
        <v>3164</v>
      </c>
      <c r="C1127" s="18">
        <v>41899.0</v>
      </c>
      <c r="D1127" s="18">
        <v>41906.0</v>
      </c>
      <c r="E1127" s="18">
        <f t="shared" si="1"/>
        <v>41906</v>
      </c>
      <c r="F1127" s="15" t="s">
        <v>55</v>
      </c>
      <c r="G1127" s="15" t="s">
        <v>2972</v>
      </c>
      <c r="H1127" s="15" t="s">
        <v>2973</v>
      </c>
      <c r="I1127" s="15" t="s">
        <v>59</v>
      </c>
      <c r="J1127" s="15" t="s">
        <v>60</v>
      </c>
      <c r="K1127" s="15" t="s">
        <v>17</v>
      </c>
      <c r="L1127" s="15" t="str">
        <f t="array" ref="L1127">_xlfn.XLOOKUP(M1127,reference_province_to_city!$A$2:$A$11,reference_province_to_city!$B$2:$B$11)</f>
        <v>Semarang</v>
      </c>
      <c r="M1127" s="15" t="s">
        <v>15</v>
      </c>
      <c r="N1127" s="15">
        <v>50111.0</v>
      </c>
      <c r="O1127" s="15">
        <f t="array" ref="O1127">_xlfn.XLOOKUP(M1127,reference_postal_code!$B$2:$B$11,reference_postal_code!$A$2:$A$11)</f>
        <v>50111</v>
      </c>
      <c r="P1127" s="15" t="s">
        <v>77</v>
      </c>
      <c r="Q1127" s="15" t="s">
        <v>3179</v>
      </c>
      <c r="R1127" s="15" t="s">
        <v>65</v>
      </c>
      <c r="S1127" s="15" t="s">
        <v>66</v>
      </c>
      <c r="T1127" s="15" t="s">
        <v>3180</v>
      </c>
      <c r="U1127" s="28">
        <v>69360.0</v>
      </c>
      <c r="V1127" s="15">
        <v>1.0</v>
      </c>
      <c r="W1127" s="31">
        <v>0.2</v>
      </c>
      <c r="X1127" s="28">
        <v>25143.0</v>
      </c>
    </row>
    <row r="1128" ht="15.75" customHeight="1">
      <c r="A1128" s="15">
        <v>3926.0</v>
      </c>
      <c r="B1128" s="15" t="s">
        <v>3155</v>
      </c>
      <c r="C1128" s="18">
        <v>41899.0</v>
      </c>
      <c r="D1128" s="18">
        <v>41903.0</v>
      </c>
      <c r="E1128" s="18">
        <f t="shared" si="1"/>
        <v>41903</v>
      </c>
      <c r="F1128" s="15" t="s">
        <v>55</v>
      </c>
      <c r="G1128" s="15" t="s">
        <v>721</v>
      </c>
      <c r="H1128" s="15" t="s">
        <v>722</v>
      </c>
      <c r="I1128" s="15" t="s">
        <v>59</v>
      </c>
      <c r="J1128" s="15" t="s">
        <v>60</v>
      </c>
      <c r="K1128" s="15" t="s">
        <v>22</v>
      </c>
      <c r="L1128" s="15" t="str">
        <f t="array" ref="L1128">_xlfn.XLOOKUP(M1128,reference_province_to_city!$A$2:$A$11,reference_province_to_city!$B$2:$B$11)</f>
        <v>Surabaya</v>
      </c>
      <c r="M1128" s="15" t="s">
        <v>20</v>
      </c>
      <c r="N1128" s="15">
        <v>60231.0</v>
      </c>
      <c r="O1128" s="15">
        <f t="array" ref="O1128">_xlfn.XLOOKUP(M1128,reference_postal_code!$B$2:$B$11,reference_postal_code!$A$2:$A$11)</f>
        <v>60231</v>
      </c>
      <c r="P1128" s="15" t="s">
        <v>166</v>
      </c>
      <c r="Q1128" s="15" t="s">
        <v>3181</v>
      </c>
      <c r="R1128" s="15" t="s">
        <v>65</v>
      </c>
      <c r="S1128" s="15" t="s">
        <v>87</v>
      </c>
      <c r="T1128" s="15" t="s">
        <v>3182</v>
      </c>
      <c r="U1128" s="28">
        <v>868950.0</v>
      </c>
      <c r="V1128" s="15">
        <v>3.0</v>
      </c>
      <c r="W1128" s="31">
        <v>0.0</v>
      </c>
      <c r="X1128" s="28">
        <v>243306.0</v>
      </c>
    </row>
    <row r="1129" ht="15.75" customHeight="1">
      <c r="A1129" s="15">
        <v>7602.0</v>
      </c>
      <c r="B1129" s="15" t="s">
        <v>3167</v>
      </c>
      <c r="C1129" s="18">
        <v>41899.0</v>
      </c>
      <c r="D1129" s="18">
        <v>41904.0</v>
      </c>
      <c r="E1129" s="18">
        <f t="shared" si="1"/>
        <v>41904</v>
      </c>
      <c r="F1129" s="15" t="s">
        <v>55</v>
      </c>
      <c r="G1129" s="15" t="s">
        <v>3168</v>
      </c>
      <c r="H1129" s="15" t="s">
        <v>3169</v>
      </c>
      <c r="I1129" s="15" t="s">
        <v>59</v>
      </c>
      <c r="J1129" s="15" t="s">
        <v>60</v>
      </c>
      <c r="K1129" s="15" t="s">
        <v>10</v>
      </c>
      <c r="L1129" s="15" t="str">
        <f t="array" ref="L1129">_xlfn.XLOOKUP(M1129,reference_province_to_city!$A$2:$A$11,reference_province_to_city!$B$2:$B$11)</f>
        <v>Jakarta</v>
      </c>
      <c r="M1129" s="15" t="s">
        <v>7</v>
      </c>
      <c r="N1129" s="15">
        <v>10110.0</v>
      </c>
      <c r="O1129" s="15">
        <f t="array" ref="O1129">_xlfn.XLOOKUP(M1129,reference_postal_code!$B$2:$B$11,reference_postal_code!$A$2:$A$11)</f>
        <v>10110</v>
      </c>
      <c r="P1129" s="15" t="s">
        <v>117</v>
      </c>
      <c r="Q1129" s="15" t="s">
        <v>3183</v>
      </c>
      <c r="R1129" s="15" t="s">
        <v>65</v>
      </c>
      <c r="S1129" s="15" t="s">
        <v>66</v>
      </c>
      <c r="T1129" s="15" t="s">
        <v>3184</v>
      </c>
      <c r="U1129" s="28">
        <v>2230560.0</v>
      </c>
      <c r="V1129" s="15">
        <v>6.0</v>
      </c>
      <c r="W1129" s="31">
        <v>0.2</v>
      </c>
      <c r="X1129" s="28">
        <v>697050.0</v>
      </c>
    </row>
    <row r="1130" ht="15.75" customHeight="1">
      <c r="A1130" s="15">
        <v>3927.0</v>
      </c>
      <c r="B1130" s="15" t="s">
        <v>3155</v>
      </c>
      <c r="C1130" s="18">
        <v>41899.0</v>
      </c>
      <c r="D1130" s="18">
        <v>41903.0</v>
      </c>
      <c r="E1130" s="18">
        <f t="shared" si="1"/>
        <v>41903</v>
      </c>
      <c r="F1130" s="15" t="s">
        <v>55</v>
      </c>
      <c r="G1130" s="15" t="s">
        <v>721</v>
      </c>
      <c r="H1130" s="15" t="s">
        <v>722</v>
      </c>
      <c r="I1130" s="15" t="s">
        <v>59</v>
      </c>
      <c r="J1130" s="15" t="s">
        <v>60</v>
      </c>
      <c r="K1130" s="15" t="s">
        <v>22</v>
      </c>
      <c r="L1130" s="15" t="str">
        <f t="array" ref="L1130">_xlfn.XLOOKUP(M1130,reference_province_to_city!$A$2:$A$11,reference_province_to_city!$B$2:$B$11)</f>
        <v>Surabaya</v>
      </c>
      <c r="M1130" s="15" t="s">
        <v>20</v>
      </c>
      <c r="N1130" s="15">
        <v>60231.0</v>
      </c>
      <c r="O1130" s="15">
        <f t="array" ref="O1130">_xlfn.XLOOKUP(M1130,reference_postal_code!$B$2:$B$11,reference_postal_code!$A$2:$A$11)</f>
        <v>60231</v>
      </c>
      <c r="P1130" s="15" t="s">
        <v>166</v>
      </c>
      <c r="Q1130" s="15" t="s">
        <v>3185</v>
      </c>
      <c r="R1130" s="15" t="s">
        <v>106</v>
      </c>
      <c r="S1130" s="15" t="s">
        <v>139</v>
      </c>
      <c r="T1130" s="15" t="s">
        <v>3186</v>
      </c>
      <c r="U1130" s="28">
        <v>530100.0</v>
      </c>
      <c r="V1130" s="15">
        <v>2.0</v>
      </c>
      <c r="W1130" s="31">
        <v>0.0</v>
      </c>
      <c r="X1130" s="28">
        <v>201438.0</v>
      </c>
    </row>
    <row r="1131" ht="15.75" customHeight="1">
      <c r="A1131" s="15">
        <v>7599.0</v>
      </c>
      <c r="B1131" s="15" t="s">
        <v>3167</v>
      </c>
      <c r="C1131" s="18">
        <v>41899.0</v>
      </c>
      <c r="D1131" s="18">
        <v>41904.0</v>
      </c>
      <c r="E1131" s="18">
        <f t="shared" si="1"/>
        <v>41904</v>
      </c>
      <c r="F1131" s="15" t="s">
        <v>55</v>
      </c>
      <c r="G1131" s="15" t="s">
        <v>3168</v>
      </c>
      <c r="H1131" s="15" t="s">
        <v>3169</v>
      </c>
      <c r="I1131" s="15" t="s">
        <v>59</v>
      </c>
      <c r="J1131" s="15" t="s">
        <v>60</v>
      </c>
      <c r="K1131" s="15" t="s">
        <v>10</v>
      </c>
      <c r="L1131" s="15" t="str">
        <f t="array" ref="L1131">_xlfn.XLOOKUP(M1131,reference_province_to_city!$A$2:$A$11,reference_province_to_city!$B$2:$B$11)</f>
        <v>Jakarta</v>
      </c>
      <c r="M1131" s="15" t="s">
        <v>7</v>
      </c>
      <c r="N1131" s="15">
        <v>10110.0</v>
      </c>
      <c r="O1131" s="15">
        <f t="array" ref="O1131">_xlfn.XLOOKUP(M1131,reference_postal_code!$B$2:$B$11,reference_postal_code!$A$2:$A$11)</f>
        <v>10110</v>
      </c>
      <c r="P1131" s="15" t="s">
        <v>117</v>
      </c>
      <c r="Q1131" s="15" t="s">
        <v>3187</v>
      </c>
      <c r="R1131" s="15" t="s">
        <v>65</v>
      </c>
      <c r="S1131" s="15" t="s">
        <v>93</v>
      </c>
      <c r="T1131" s="15" t="s">
        <v>3188</v>
      </c>
      <c r="U1131" s="28">
        <v>573840.0</v>
      </c>
      <c r="V1131" s="15">
        <v>3.0</v>
      </c>
      <c r="W1131" s="31">
        <v>0.2</v>
      </c>
      <c r="X1131" s="28">
        <v>71730.0</v>
      </c>
    </row>
    <row r="1132" ht="15.75" customHeight="1">
      <c r="A1132" s="15">
        <v>9041.0</v>
      </c>
      <c r="B1132" s="15" t="s">
        <v>3189</v>
      </c>
      <c r="C1132" s="18">
        <v>41901.0</v>
      </c>
      <c r="D1132" s="18">
        <v>41906.0</v>
      </c>
      <c r="E1132" s="18">
        <f t="shared" si="1"/>
        <v>41906</v>
      </c>
      <c r="F1132" s="15" t="s">
        <v>55</v>
      </c>
      <c r="G1132" s="15" t="s">
        <v>385</v>
      </c>
      <c r="H1132" s="15" t="s">
        <v>386</v>
      </c>
      <c r="I1132" s="15" t="s">
        <v>128</v>
      </c>
      <c r="J1132" s="15" t="s">
        <v>60</v>
      </c>
      <c r="K1132" s="15" t="s">
        <v>10</v>
      </c>
      <c r="L1132" s="15" t="str">
        <f t="array" ref="L1132">_xlfn.XLOOKUP(M1132,reference_province_to_city!$A$2:$A$11,reference_province_to_city!$B$2:$B$11)</f>
        <v>Jakarta</v>
      </c>
      <c r="M1132" s="15" t="s">
        <v>7</v>
      </c>
      <c r="N1132" s="15">
        <v>10110.0</v>
      </c>
      <c r="O1132" s="15">
        <f t="array" ref="O1132">_xlfn.XLOOKUP(M1132,reference_postal_code!$B$2:$B$11,reference_postal_code!$A$2:$A$11)</f>
        <v>10110</v>
      </c>
      <c r="P1132" s="15" t="s">
        <v>117</v>
      </c>
      <c r="Q1132" s="15" t="s">
        <v>3190</v>
      </c>
      <c r="R1132" s="15" t="s">
        <v>106</v>
      </c>
      <c r="S1132" s="15" t="s">
        <v>218</v>
      </c>
      <c r="T1132" s="15" t="s">
        <v>3191</v>
      </c>
      <c r="U1132" s="28">
        <v>1108725.0</v>
      </c>
      <c r="V1132" s="15">
        <v>1.0</v>
      </c>
      <c r="W1132" s="31">
        <v>0.5</v>
      </c>
      <c r="X1132" s="28">
        <v>-687410.0</v>
      </c>
    </row>
    <row r="1133" ht="15.75" customHeight="1">
      <c r="A1133" s="15">
        <v>264.0</v>
      </c>
      <c r="B1133" s="15" t="s">
        <v>3192</v>
      </c>
      <c r="C1133" s="18">
        <v>41901.0</v>
      </c>
      <c r="D1133" s="18">
        <v>41903.0</v>
      </c>
      <c r="E1133" s="18">
        <f t="shared" si="1"/>
        <v>41903</v>
      </c>
      <c r="F1133" s="15" t="s">
        <v>114</v>
      </c>
      <c r="G1133" s="15" t="s">
        <v>1469</v>
      </c>
      <c r="H1133" s="15" t="s">
        <v>1470</v>
      </c>
      <c r="I1133" s="15" t="s">
        <v>128</v>
      </c>
      <c r="J1133" s="15" t="s">
        <v>60</v>
      </c>
      <c r="K1133" s="15" t="s">
        <v>19</v>
      </c>
      <c r="L1133" s="15" t="str">
        <f t="array" ref="L1133">_xlfn.XLOOKUP(M1133,reference_province_to_city!$A$2:$A$11,reference_province_to_city!$B$2:$B$11)</f>
        <v>Yogyakarta</v>
      </c>
      <c r="M1133" s="15" t="s">
        <v>18</v>
      </c>
      <c r="N1133" s="15">
        <v>55111.0</v>
      </c>
      <c r="O1133" s="15">
        <f t="array" ref="O1133">_xlfn.XLOOKUP(M1133,reference_postal_code!$B$2:$B$11,reference_postal_code!$A$2:$A$11)</f>
        <v>55111</v>
      </c>
      <c r="P1133" s="15" t="s">
        <v>77</v>
      </c>
      <c r="Q1133" s="15" t="s">
        <v>3193</v>
      </c>
      <c r="R1133" s="15" t="s">
        <v>110</v>
      </c>
      <c r="S1133" s="15" t="s">
        <v>668</v>
      </c>
      <c r="T1133" s="15" t="s">
        <v>3194</v>
      </c>
      <c r="U1133" s="28">
        <v>3.779937E7</v>
      </c>
      <c r="V1133" s="15">
        <v>7.0</v>
      </c>
      <c r="W1133" s="31">
        <v>0.4</v>
      </c>
      <c r="X1133" s="28">
        <v>-3779937.0</v>
      </c>
    </row>
    <row r="1134" ht="15.75" customHeight="1">
      <c r="A1134" s="15">
        <v>263.0</v>
      </c>
      <c r="B1134" s="15" t="s">
        <v>3192</v>
      </c>
      <c r="C1134" s="18">
        <v>41901.0</v>
      </c>
      <c r="D1134" s="18">
        <v>41903.0</v>
      </c>
      <c r="E1134" s="18">
        <f t="shared" si="1"/>
        <v>41903</v>
      </c>
      <c r="F1134" s="15" t="s">
        <v>114</v>
      </c>
      <c r="G1134" s="15" t="s">
        <v>1469</v>
      </c>
      <c r="H1134" s="15" t="s">
        <v>1470</v>
      </c>
      <c r="I1134" s="15" t="s">
        <v>128</v>
      </c>
      <c r="J1134" s="15" t="s">
        <v>60</v>
      </c>
      <c r="K1134" s="15" t="s">
        <v>19</v>
      </c>
      <c r="L1134" s="15" t="str">
        <f t="array" ref="L1134">_xlfn.XLOOKUP(M1134,reference_province_to_city!$A$2:$A$11,reference_province_to_city!$B$2:$B$11)</f>
        <v>Yogyakarta</v>
      </c>
      <c r="M1134" s="15" t="s">
        <v>18</v>
      </c>
      <c r="N1134" s="15">
        <v>55111.0</v>
      </c>
      <c r="O1134" s="15">
        <f t="array" ref="O1134">_xlfn.XLOOKUP(M1134,reference_postal_code!$B$2:$B$11,reference_postal_code!$A$2:$A$11)</f>
        <v>55111</v>
      </c>
      <c r="P1134" s="15" t="s">
        <v>77</v>
      </c>
      <c r="Q1134" s="15" t="s">
        <v>2962</v>
      </c>
      <c r="R1134" s="15" t="s">
        <v>110</v>
      </c>
      <c r="S1134" s="15" t="s">
        <v>668</v>
      </c>
      <c r="T1134" s="15" t="s">
        <v>2963</v>
      </c>
      <c r="U1134" s="28">
        <v>4.589973E7</v>
      </c>
      <c r="V1134" s="15">
        <v>3.0</v>
      </c>
      <c r="W1134" s="31">
        <v>0.4</v>
      </c>
      <c r="X1134" s="28">
        <v>-7649955.0</v>
      </c>
    </row>
    <row r="1135" ht="15.75" customHeight="1">
      <c r="A1135" s="15">
        <v>323.0</v>
      </c>
      <c r="B1135" s="15" t="s">
        <v>3195</v>
      </c>
      <c r="C1135" s="18">
        <v>41901.0</v>
      </c>
      <c r="D1135" s="18">
        <v>41906.0</v>
      </c>
      <c r="E1135" s="18">
        <f t="shared" si="1"/>
        <v>41906</v>
      </c>
      <c r="F1135" s="15" t="s">
        <v>55</v>
      </c>
      <c r="G1135" s="15" t="s">
        <v>3196</v>
      </c>
      <c r="H1135" s="15" t="s">
        <v>3197</v>
      </c>
      <c r="I1135" s="15" t="s">
        <v>128</v>
      </c>
      <c r="J1135" s="15" t="s">
        <v>60</v>
      </c>
      <c r="K1135" s="15" t="s">
        <v>19</v>
      </c>
      <c r="L1135" s="15" t="str">
        <f t="array" ref="L1135">_xlfn.XLOOKUP(M1135,reference_province_to_city!$A$2:$A$11,reference_province_to_city!$B$2:$B$11)</f>
        <v>Yogyakarta</v>
      </c>
      <c r="M1135" s="15" t="s">
        <v>18</v>
      </c>
      <c r="N1135" s="15">
        <v>55111.0</v>
      </c>
      <c r="O1135" s="15">
        <f t="array" ref="O1135">_xlfn.XLOOKUP(M1135,reference_postal_code!$B$2:$B$11,reference_postal_code!$A$2:$A$11)</f>
        <v>55111</v>
      </c>
      <c r="P1135" s="15" t="s">
        <v>77</v>
      </c>
      <c r="Q1135" s="15" t="s">
        <v>1953</v>
      </c>
      <c r="R1135" s="15" t="s">
        <v>65</v>
      </c>
      <c r="S1135" s="15" t="s">
        <v>103</v>
      </c>
      <c r="T1135" s="15" t="s">
        <v>1954</v>
      </c>
      <c r="U1135" s="28">
        <v>107400.0</v>
      </c>
      <c r="V1135" s="15">
        <v>2.0</v>
      </c>
      <c r="W1135" s="31">
        <v>0.0</v>
      </c>
      <c r="X1135" s="28">
        <v>53700.0</v>
      </c>
    </row>
    <row r="1136" ht="15.75" customHeight="1">
      <c r="A1136" s="15">
        <v>4129.0</v>
      </c>
      <c r="B1136" s="15" t="s">
        <v>3198</v>
      </c>
      <c r="C1136" s="18">
        <v>41901.0</v>
      </c>
      <c r="D1136" s="18">
        <v>41906.0</v>
      </c>
      <c r="E1136" s="18">
        <f t="shared" si="1"/>
        <v>41906</v>
      </c>
      <c r="F1136" s="15" t="s">
        <v>55</v>
      </c>
      <c r="G1136" s="15" t="s">
        <v>1232</v>
      </c>
      <c r="H1136" s="15" t="s">
        <v>1233</v>
      </c>
      <c r="I1136" s="15" t="s">
        <v>59</v>
      </c>
      <c r="J1136" s="15" t="s">
        <v>60</v>
      </c>
      <c r="K1136" s="15" t="s">
        <v>22</v>
      </c>
      <c r="L1136" s="15" t="str">
        <f t="array" ref="L1136">_xlfn.XLOOKUP(M1136,reference_province_to_city!$A$2:$A$11,reference_province_to_city!$B$2:$B$11)</f>
        <v>Surabaya</v>
      </c>
      <c r="M1136" s="15" t="s">
        <v>20</v>
      </c>
      <c r="N1136" s="15">
        <v>60231.0</v>
      </c>
      <c r="O1136" s="15">
        <f t="array" ref="O1136">_xlfn.XLOOKUP(M1136,reference_postal_code!$B$2:$B$11,reference_postal_code!$A$2:$A$11)</f>
        <v>60231</v>
      </c>
      <c r="P1136" s="15" t="s">
        <v>166</v>
      </c>
      <c r="Q1136" s="15" t="s">
        <v>3199</v>
      </c>
      <c r="R1136" s="15" t="s">
        <v>110</v>
      </c>
      <c r="S1136" s="15" t="s">
        <v>668</v>
      </c>
      <c r="T1136" s="15" t="s">
        <v>3200</v>
      </c>
      <c r="U1136" s="28">
        <v>3.9374775E7</v>
      </c>
      <c r="V1136" s="15">
        <v>3.0</v>
      </c>
      <c r="W1136" s="31">
        <v>0.5</v>
      </c>
      <c r="X1136" s="28">
        <v>-1.4174919E7</v>
      </c>
    </row>
    <row r="1137" ht="15.75" customHeight="1">
      <c r="A1137" s="15">
        <v>8575.0</v>
      </c>
      <c r="B1137" s="15" t="s">
        <v>3201</v>
      </c>
      <c r="C1137" s="18">
        <v>41901.0</v>
      </c>
      <c r="D1137" s="18">
        <v>41901.0</v>
      </c>
      <c r="E1137" s="18">
        <f t="shared" si="1"/>
        <v>41901</v>
      </c>
      <c r="F1137" s="15" t="s">
        <v>466</v>
      </c>
      <c r="G1137" s="15" t="s">
        <v>3202</v>
      </c>
      <c r="H1137" s="15" t="s">
        <v>3203</v>
      </c>
      <c r="I1137" s="15" t="s">
        <v>76</v>
      </c>
      <c r="J1137" s="15" t="s">
        <v>60</v>
      </c>
      <c r="K1137" s="15" t="s">
        <v>22</v>
      </c>
      <c r="L1137" s="15" t="str">
        <f t="array" ref="L1137">_xlfn.XLOOKUP(M1137,reference_province_to_city!$A$2:$A$11,reference_province_to_city!$B$2:$B$11)</f>
        <v>Surabaya</v>
      </c>
      <c r="M1137" s="15" t="s">
        <v>20</v>
      </c>
      <c r="N1137" s="15">
        <v>60231.0</v>
      </c>
      <c r="O1137" s="15">
        <f t="array" ref="O1137">_xlfn.XLOOKUP(M1137,reference_postal_code!$B$2:$B$11,reference_postal_code!$A$2:$A$11)</f>
        <v>60231</v>
      </c>
      <c r="P1137" s="15" t="s">
        <v>166</v>
      </c>
      <c r="Q1137" s="15" t="s">
        <v>3142</v>
      </c>
      <c r="R1137" s="15" t="s">
        <v>65</v>
      </c>
      <c r="S1137" s="15" t="s">
        <v>103</v>
      </c>
      <c r="T1137" s="15" t="s">
        <v>3143</v>
      </c>
      <c r="U1137" s="28">
        <v>85050.0</v>
      </c>
      <c r="V1137" s="15">
        <v>3.0</v>
      </c>
      <c r="W1137" s="31">
        <v>0.0</v>
      </c>
      <c r="X1137" s="28">
        <v>1701.0</v>
      </c>
    </row>
    <row r="1138" ht="15.75" customHeight="1">
      <c r="A1138" s="15">
        <v>4251.0</v>
      </c>
      <c r="B1138" s="15" t="s">
        <v>3204</v>
      </c>
      <c r="C1138" s="18">
        <v>41901.0</v>
      </c>
      <c r="D1138" s="18">
        <v>41901.0</v>
      </c>
      <c r="E1138" s="18">
        <f t="shared" si="1"/>
        <v>41901</v>
      </c>
      <c r="F1138" s="15" t="s">
        <v>466</v>
      </c>
      <c r="G1138" s="15" t="s">
        <v>1412</v>
      </c>
      <c r="H1138" s="15" t="s">
        <v>1413</v>
      </c>
      <c r="I1138" s="15" t="s">
        <v>128</v>
      </c>
      <c r="J1138" s="15" t="s">
        <v>60</v>
      </c>
      <c r="K1138" s="15" t="s">
        <v>10</v>
      </c>
      <c r="L1138" s="15" t="str">
        <f t="array" ref="L1138">_xlfn.XLOOKUP(M1138,reference_province_to_city!$A$2:$A$11,reference_province_to_city!$B$2:$B$11)</f>
        <v>Jakarta</v>
      </c>
      <c r="M1138" s="15" t="s">
        <v>7</v>
      </c>
      <c r="N1138" s="15">
        <v>10110.0</v>
      </c>
      <c r="O1138" s="15">
        <f t="array" ref="O1138">_xlfn.XLOOKUP(M1138,reference_postal_code!$B$2:$B$11,reference_postal_code!$A$2:$A$11)</f>
        <v>10110</v>
      </c>
      <c r="P1138" s="15" t="s">
        <v>117</v>
      </c>
      <c r="Q1138" s="15" t="s">
        <v>1685</v>
      </c>
      <c r="R1138" s="15" t="s">
        <v>106</v>
      </c>
      <c r="S1138" s="15" t="s">
        <v>107</v>
      </c>
      <c r="T1138" s="15" t="s">
        <v>1686</v>
      </c>
      <c r="U1138" s="28">
        <v>1.3306545E7</v>
      </c>
      <c r="V1138" s="15">
        <v>7.0</v>
      </c>
      <c r="W1138" s="31">
        <v>0.1</v>
      </c>
      <c r="X1138" s="28">
        <v>2661309.0</v>
      </c>
    </row>
    <row r="1139" ht="15.75" customHeight="1">
      <c r="A1139" s="15">
        <v>7378.0</v>
      </c>
      <c r="B1139" s="15" t="s">
        <v>3205</v>
      </c>
      <c r="C1139" s="18">
        <v>41901.0</v>
      </c>
      <c r="D1139" s="18">
        <v>41905.0</v>
      </c>
      <c r="E1139" s="18">
        <f t="shared" si="1"/>
        <v>41905</v>
      </c>
      <c r="F1139" s="15" t="s">
        <v>55</v>
      </c>
      <c r="G1139" s="15" t="s">
        <v>3206</v>
      </c>
      <c r="H1139" s="15" t="s">
        <v>3207</v>
      </c>
      <c r="I1139" s="15" t="s">
        <v>128</v>
      </c>
      <c r="J1139" s="15" t="s">
        <v>60</v>
      </c>
      <c r="K1139" s="15" t="s">
        <v>19</v>
      </c>
      <c r="L1139" s="15" t="str">
        <f t="array" ref="L1139">_xlfn.XLOOKUP(M1139,reference_province_to_city!$A$2:$A$11,reference_province_to_city!$B$2:$B$11)</f>
        <v>Yogyakarta</v>
      </c>
      <c r="M1139" s="15" t="s">
        <v>18</v>
      </c>
      <c r="N1139" s="15">
        <v>55111.0</v>
      </c>
      <c r="O1139" s="15">
        <f t="array" ref="O1139">_xlfn.XLOOKUP(M1139,reference_postal_code!$B$2:$B$11,reference_postal_code!$A$2:$A$11)</f>
        <v>55111</v>
      </c>
      <c r="P1139" s="15" t="s">
        <v>77</v>
      </c>
      <c r="Q1139" s="15" t="s">
        <v>3208</v>
      </c>
      <c r="R1139" s="15" t="s">
        <v>65</v>
      </c>
      <c r="S1139" s="15" t="s">
        <v>87</v>
      </c>
      <c r="T1139" s="15" t="s">
        <v>3209</v>
      </c>
      <c r="U1139" s="28">
        <v>1387800.0</v>
      </c>
      <c r="V1139" s="15">
        <v>6.0</v>
      </c>
      <c r="W1139" s="31">
        <v>0.0</v>
      </c>
      <c r="X1139" s="28">
        <v>374706.0</v>
      </c>
    </row>
    <row r="1140" ht="15.75" customHeight="1">
      <c r="A1140" s="15">
        <v>4128.0</v>
      </c>
      <c r="B1140" s="15" t="s">
        <v>3198</v>
      </c>
      <c r="C1140" s="18">
        <v>41901.0</v>
      </c>
      <c r="D1140" s="18">
        <v>41906.0</v>
      </c>
      <c r="E1140" s="18">
        <f t="shared" si="1"/>
        <v>41906</v>
      </c>
      <c r="F1140" s="15" t="s">
        <v>55</v>
      </c>
      <c r="G1140" s="15" t="s">
        <v>1232</v>
      </c>
      <c r="H1140" s="15" t="s">
        <v>1233</v>
      </c>
      <c r="I1140" s="15" t="s">
        <v>59</v>
      </c>
      <c r="J1140" s="15" t="s">
        <v>60</v>
      </c>
      <c r="K1140" s="15" t="s">
        <v>22</v>
      </c>
      <c r="L1140" s="15" t="str">
        <f t="array" ref="L1140">_xlfn.XLOOKUP(M1140,reference_province_to_city!$A$2:$A$11,reference_province_to_city!$B$2:$B$11)</f>
        <v>Surabaya</v>
      </c>
      <c r="M1140" s="15" t="s">
        <v>20</v>
      </c>
      <c r="N1140" s="15">
        <v>60231.0</v>
      </c>
      <c r="O1140" s="15">
        <f t="array" ref="O1140">_xlfn.XLOOKUP(M1140,reference_postal_code!$B$2:$B$11,reference_postal_code!$A$2:$A$11)</f>
        <v>60231</v>
      </c>
      <c r="P1140" s="15" t="s">
        <v>166</v>
      </c>
      <c r="Q1140" s="15" t="s">
        <v>3210</v>
      </c>
      <c r="R1140" s="15" t="s">
        <v>65</v>
      </c>
      <c r="S1140" s="15" t="s">
        <v>87</v>
      </c>
      <c r="T1140" s="15" t="s">
        <v>3211</v>
      </c>
      <c r="U1140" s="28">
        <v>1010160.0</v>
      </c>
      <c r="V1140" s="15">
        <v>6.0</v>
      </c>
      <c r="W1140" s="31">
        <v>0.2</v>
      </c>
      <c r="X1140" s="28">
        <v>113643.0</v>
      </c>
    </row>
    <row r="1141" ht="15.75" customHeight="1">
      <c r="A1141" s="15">
        <v>8868.0</v>
      </c>
      <c r="B1141" s="15" t="s">
        <v>3212</v>
      </c>
      <c r="C1141" s="18">
        <v>41902.0</v>
      </c>
      <c r="D1141" s="18">
        <v>41905.0</v>
      </c>
      <c r="E1141" s="18">
        <f t="shared" si="1"/>
        <v>41905</v>
      </c>
      <c r="F1141" s="15" t="s">
        <v>125</v>
      </c>
      <c r="G1141" s="15" t="s">
        <v>3213</v>
      </c>
      <c r="H1141" s="15" t="s">
        <v>3214</v>
      </c>
      <c r="I1141" s="15" t="s">
        <v>59</v>
      </c>
      <c r="J1141" s="15" t="s">
        <v>60</v>
      </c>
      <c r="K1141" s="15" t="s">
        <v>17</v>
      </c>
      <c r="L1141" s="15" t="str">
        <f t="array" ref="L1141">_xlfn.XLOOKUP(M1141,reference_province_to_city!$A$2:$A$11,reference_province_to_city!$B$2:$B$11)</f>
        <v>Semarang</v>
      </c>
      <c r="M1141" s="15" t="s">
        <v>15</v>
      </c>
      <c r="N1141" s="15">
        <v>50111.0</v>
      </c>
      <c r="O1141" s="15">
        <f t="array" ref="O1141">_xlfn.XLOOKUP(M1141,reference_postal_code!$B$2:$B$11,reference_postal_code!$A$2:$A$11)</f>
        <v>50111</v>
      </c>
      <c r="P1141" s="15" t="s">
        <v>77</v>
      </c>
      <c r="Q1141" s="15" t="s">
        <v>3215</v>
      </c>
      <c r="R1141" s="15" t="s">
        <v>110</v>
      </c>
      <c r="S1141" s="15" t="s">
        <v>111</v>
      </c>
      <c r="T1141" s="15" t="s">
        <v>3216</v>
      </c>
      <c r="U1141" s="28">
        <v>166800.0</v>
      </c>
      <c r="V1141" s="15">
        <v>2.0</v>
      </c>
      <c r="W1141" s="31">
        <v>0.2</v>
      </c>
      <c r="X1141" s="28">
        <v>52125.0</v>
      </c>
    </row>
    <row r="1142" ht="15.75" customHeight="1">
      <c r="A1142" s="15">
        <v>2218.0</v>
      </c>
      <c r="B1142" s="15" t="s">
        <v>3217</v>
      </c>
      <c r="C1142" s="18">
        <v>41902.0</v>
      </c>
      <c r="D1142" s="18">
        <v>41907.0</v>
      </c>
      <c r="E1142" s="18">
        <f t="shared" si="1"/>
        <v>41907</v>
      </c>
      <c r="F1142" s="15" t="s">
        <v>55</v>
      </c>
      <c r="G1142" s="15" t="s">
        <v>1272</v>
      </c>
      <c r="H1142" s="15" t="s">
        <v>1273</v>
      </c>
      <c r="I1142" s="15" t="s">
        <v>128</v>
      </c>
      <c r="J1142" s="15" t="s">
        <v>60</v>
      </c>
      <c r="K1142" s="15" t="s">
        <v>26</v>
      </c>
      <c r="L1142" s="15" t="str">
        <f t="array" ref="L1142">_xlfn.XLOOKUP(M1142,reference_province_to_city!$A$2:$A$11,reference_province_to_city!$B$2:$B$11)</f>
        <v>Denpasar</v>
      </c>
      <c r="M1142" s="15" t="s">
        <v>24</v>
      </c>
      <c r="N1142" s="15">
        <v>80231.0</v>
      </c>
      <c r="O1142" s="15">
        <f t="array" ref="O1142">_xlfn.XLOOKUP(M1142,reference_postal_code!$B$2:$B$11,reference_postal_code!$A$2:$A$11)</f>
        <v>80231</v>
      </c>
      <c r="P1142" s="15" t="s">
        <v>63</v>
      </c>
      <c r="Q1142" s="15" t="s">
        <v>1981</v>
      </c>
      <c r="R1142" s="15" t="s">
        <v>65</v>
      </c>
      <c r="S1142" s="15" t="s">
        <v>93</v>
      </c>
      <c r="T1142" s="15" t="s">
        <v>1982</v>
      </c>
      <c r="U1142" s="28">
        <v>42240.0</v>
      </c>
      <c r="V1142" s="15">
        <v>2.0</v>
      </c>
      <c r="W1142" s="31">
        <v>0.2</v>
      </c>
      <c r="X1142" s="28">
        <v>14784.0</v>
      </c>
    </row>
    <row r="1143" ht="15.75" customHeight="1">
      <c r="A1143" s="15">
        <v>5237.0</v>
      </c>
      <c r="B1143" s="15" t="s">
        <v>3218</v>
      </c>
      <c r="C1143" s="18">
        <v>41902.0</v>
      </c>
      <c r="D1143" s="18">
        <v>41906.0</v>
      </c>
      <c r="E1143" s="18">
        <f t="shared" si="1"/>
        <v>41906</v>
      </c>
      <c r="F1143" s="15" t="s">
        <v>55</v>
      </c>
      <c r="G1143" s="15" t="s">
        <v>3219</v>
      </c>
      <c r="H1143" s="15" t="s">
        <v>3220</v>
      </c>
      <c r="I1143" s="15" t="s">
        <v>59</v>
      </c>
      <c r="J1143" s="15" t="s">
        <v>60</v>
      </c>
      <c r="K1143" s="15" t="s">
        <v>19</v>
      </c>
      <c r="L1143" s="15" t="str">
        <f t="array" ref="L1143">_xlfn.XLOOKUP(M1143,reference_province_to_city!$A$2:$A$11,reference_province_to_city!$B$2:$B$11)</f>
        <v>Yogyakarta</v>
      </c>
      <c r="M1143" s="15" t="s">
        <v>18</v>
      </c>
      <c r="N1143" s="15">
        <v>55111.0</v>
      </c>
      <c r="O1143" s="15">
        <f t="array" ref="O1143">_xlfn.XLOOKUP(M1143,reference_postal_code!$B$2:$B$11,reference_postal_code!$A$2:$A$11)</f>
        <v>55111</v>
      </c>
      <c r="P1143" s="15" t="s">
        <v>77</v>
      </c>
      <c r="Q1143" s="15" t="s">
        <v>3221</v>
      </c>
      <c r="R1143" s="15" t="s">
        <v>106</v>
      </c>
      <c r="S1143" s="15" t="s">
        <v>139</v>
      </c>
      <c r="T1143" s="15" t="s">
        <v>3222</v>
      </c>
      <c r="U1143" s="28">
        <v>2463300.0</v>
      </c>
      <c r="V1143" s="15">
        <v>3.0</v>
      </c>
      <c r="W1143" s="31">
        <v>0.0</v>
      </c>
      <c r="X1143" s="28">
        <v>763623.0</v>
      </c>
    </row>
    <row r="1144" ht="15.75" customHeight="1">
      <c r="A1144" s="15">
        <v>5239.0</v>
      </c>
      <c r="B1144" s="15" t="s">
        <v>3218</v>
      </c>
      <c r="C1144" s="18">
        <v>41902.0</v>
      </c>
      <c r="D1144" s="18">
        <v>41906.0</v>
      </c>
      <c r="E1144" s="18">
        <f t="shared" si="1"/>
        <v>41906</v>
      </c>
      <c r="F1144" s="15" t="s">
        <v>55</v>
      </c>
      <c r="G1144" s="15" t="s">
        <v>3219</v>
      </c>
      <c r="H1144" s="15" t="s">
        <v>3220</v>
      </c>
      <c r="I1144" s="15" t="s">
        <v>59</v>
      </c>
      <c r="J1144" s="15" t="s">
        <v>60</v>
      </c>
      <c r="K1144" s="15" t="s">
        <v>19</v>
      </c>
      <c r="L1144" s="15" t="str">
        <f t="array" ref="L1144">_xlfn.XLOOKUP(M1144,reference_province_to_city!$A$2:$A$11,reference_province_to_city!$B$2:$B$11)</f>
        <v>Yogyakarta</v>
      </c>
      <c r="M1144" s="15" t="s">
        <v>18</v>
      </c>
      <c r="N1144" s="15">
        <v>55111.0</v>
      </c>
      <c r="O1144" s="15">
        <f t="array" ref="O1144">_xlfn.XLOOKUP(M1144,reference_postal_code!$B$2:$B$11,reference_postal_code!$A$2:$A$11)</f>
        <v>55111</v>
      </c>
      <c r="P1144" s="15" t="s">
        <v>77</v>
      </c>
      <c r="Q1144" s="15" t="s">
        <v>208</v>
      </c>
      <c r="R1144" s="15" t="s">
        <v>110</v>
      </c>
      <c r="S1144" s="15" t="s">
        <v>149</v>
      </c>
      <c r="T1144" s="15" t="s">
        <v>209</v>
      </c>
      <c r="U1144" s="28">
        <v>899700.0</v>
      </c>
      <c r="V1144" s="15">
        <v>2.0</v>
      </c>
      <c r="W1144" s="31">
        <v>0.0</v>
      </c>
      <c r="X1144" s="28">
        <v>395868.0</v>
      </c>
    </row>
    <row r="1145" ht="15.75" customHeight="1">
      <c r="A1145" s="15">
        <v>5238.0</v>
      </c>
      <c r="B1145" s="15" t="s">
        <v>3218</v>
      </c>
      <c r="C1145" s="18">
        <v>41902.0</v>
      </c>
      <c r="D1145" s="18">
        <v>41906.0</v>
      </c>
      <c r="E1145" s="18">
        <f t="shared" si="1"/>
        <v>41906</v>
      </c>
      <c r="F1145" s="15" t="s">
        <v>55</v>
      </c>
      <c r="G1145" s="15" t="s">
        <v>3219</v>
      </c>
      <c r="H1145" s="15" t="s">
        <v>3220</v>
      </c>
      <c r="I1145" s="15" t="s">
        <v>59</v>
      </c>
      <c r="J1145" s="15" t="s">
        <v>60</v>
      </c>
      <c r="K1145" s="15" t="s">
        <v>19</v>
      </c>
      <c r="L1145" s="15" t="str">
        <f t="array" ref="L1145">_xlfn.XLOOKUP(M1145,reference_province_to_city!$A$2:$A$11,reference_province_to_city!$B$2:$B$11)</f>
        <v>Yogyakarta</v>
      </c>
      <c r="M1145" s="15" t="s">
        <v>18</v>
      </c>
      <c r="N1145" s="15">
        <v>55111.0</v>
      </c>
      <c r="O1145" s="15">
        <f t="array" ref="O1145">_xlfn.XLOOKUP(M1145,reference_postal_code!$B$2:$B$11,reference_postal_code!$A$2:$A$11)</f>
        <v>55111</v>
      </c>
      <c r="P1145" s="15" t="s">
        <v>77</v>
      </c>
      <c r="Q1145" s="15" t="s">
        <v>931</v>
      </c>
      <c r="R1145" s="15" t="s">
        <v>106</v>
      </c>
      <c r="S1145" s="15" t="s">
        <v>183</v>
      </c>
      <c r="T1145" s="15" t="s">
        <v>932</v>
      </c>
      <c r="U1145" s="28">
        <v>5444100.0</v>
      </c>
      <c r="V1145" s="15">
        <v>3.0</v>
      </c>
      <c r="W1145" s="31">
        <v>0.0</v>
      </c>
      <c r="X1145" s="28">
        <v>544410.0</v>
      </c>
    </row>
    <row r="1146" ht="15.75" customHeight="1">
      <c r="A1146" s="15">
        <v>9399.0</v>
      </c>
      <c r="B1146" s="15" t="s">
        <v>3223</v>
      </c>
      <c r="C1146" s="18">
        <v>41902.0</v>
      </c>
      <c r="D1146" s="18">
        <v>41905.0</v>
      </c>
      <c r="E1146" s="18">
        <f t="shared" si="1"/>
        <v>41905</v>
      </c>
      <c r="F1146" s="15" t="s">
        <v>125</v>
      </c>
      <c r="G1146" s="15" t="s">
        <v>2787</v>
      </c>
      <c r="H1146" s="15" t="s">
        <v>2788</v>
      </c>
      <c r="I1146" s="15" t="s">
        <v>59</v>
      </c>
      <c r="J1146" s="15" t="s">
        <v>60</v>
      </c>
      <c r="K1146" s="15" t="s">
        <v>17</v>
      </c>
      <c r="L1146" s="15" t="str">
        <f t="array" ref="L1146">_xlfn.XLOOKUP(M1146,reference_province_to_city!$A$2:$A$11,reference_province_to_city!$B$2:$B$11)</f>
        <v>Semarang</v>
      </c>
      <c r="M1146" s="15" t="s">
        <v>15</v>
      </c>
      <c r="N1146" s="15">
        <v>50111.0</v>
      </c>
      <c r="O1146" s="15">
        <f t="array" ref="O1146">_xlfn.XLOOKUP(M1146,reference_postal_code!$B$2:$B$11,reference_postal_code!$A$2:$A$11)</f>
        <v>50111</v>
      </c>
      <c r="P1146" s="15" t="s">
        <v>77</v>
      </c>
      <c r="Q1146" s="15" t="s">
        <v>3224</v>
      </c>
      <c r="R1146" s="15" t="s">
        <v>110</v>
      </c>
      <c r="S1146" s="15" t="s">
        <v>111</v>
      </c>
      <c r="T1146" s="15" t="s">
        <v>3225</v>
      </c>
      <c r="U1146" s="28">
        <v>2.024865E7</v>
      </c>
      <c r="V1146" s="15">
        <v>9.0</v>
      </c>
      <c r="W1146" s="31">
        <v>0.0</v>
      </c>
      <c r="X1146" s="28">
        <v>9921838.0</v>
      </c>
    </row>
    <row r="1147" ht="15.75" customHeight="1">
      <c r="A1147" s="15">
        <v>9395.0</v>
      </c>
      <c r="B1147" s="15" t="s">
        <v>3223</v>
      </c>
      <c r="C1147" s="18">
        <v>41902.0</v>
      </c>
      <c r="D1147" s="18">
        <v>41905.0</v>
      </c>
      <c r="E1147" s="18">
        <f t="shared" si="1"/>
        <v>41905</v>
      </c>
      <c r="F1147" s="15" t="s">
        <v>125</v>
      </c>
      <c r="G1147" s="15" t="s">
        <v>2787</v>
      </c>
      <c r="H1147" s="15" t="s">
        <v>2788</v>
      </c>
      <c r="I1147" s="15" t="s">
        <v>59</v>
      </c>
      <c r="J1147" s="15" t="s">
        <v>60</v>
      </c>
      <c r="K1147" s="15" t="s">
        <v>17</v>
      </c>
      <c r="L1147" s="15" t="str">
        <f t="array" ref="L1147">_xlfn.XLOOKUP(M1147,reference_province_to_city!$A$2:$A$11,reference_province_to_city!$B$2:$B$11)</f>
        <v>Semarang</v>
      </c>
      <c r="M1147" s="15" t="s">
        <v>15</v>
      </c>
      <c r="N1147" s="15">
        <v>50111.0</v>
      </c>
      <c r="O1147" s="15">
        <f t="array" ref="O1147">_xlfn.XLOOKUP(M1147,reference_postal_code!$B$2:$B$11,reference_postal_code!$A$2:$A$11)</f>
        <v>50111</v>
      </c>
      <c r="P1147" s="15" t="s">
        <v>77</v>
      </c>
      <c r="Q1147" s="15" t="s">
        <v>1376</v>
      </c>
      <c r="R1147" s="15" t="s">
        <v>106</v>
      </c>
      <c r="S1147" s="15" t="s">
        <v>107</v>
      </c>
      <c r="T1147" s="15" t="s">
        <v>1377</v>
      </c>
      <c r="U1147" s="28">
        <v>9476730.0</v>
      </c>
      <c r="V1147" s="15">
        <v>2.0</v>
      </c>
      <c r="W1147" s="31">
        <v>0.1</v>
      </c>
      <c r="X1147" s="28">
        <v>2105940.0</v>
      </c>
    </row>
    <row r="1148" ht="15.75" customHeight="1">
      <c r="A1148" s="15">
        <v>9398.0</v>
      </c>
      <c r="B1148" s="15" t="s">
        <v>3223</v>
      </c>
      <c r="C1148" s="18">
        <v>41902.0</v>
      </c>
      <c r="D1148" s="18">
        <v>41905.0</v>
      </c>
      <c r="E1148" s="18">
        <f t="shared" si="1"/>
        <v>41905</v>
      </c>
      <c r="F1148" s="15" t="s">
        <v>125</v>
      </c>
      <c r="G1148" s="15" t="s">
        <v>2787</v>
      </c>
      <c r="H1148" s="15" t="s">
        <v>2788</v>
      </c>
      <c r="I1148" s="15" t="s">
        <v>59</v>
      </c>
      <c r="J1148" s="15" t="s">
        <v>60</v>
      </c>
      <c r="K1148" s="15" t="s">
        <v>17</v>
      </c>
      <c r="L1148" s="15" t="str">
        <f t="array" ref="L1148">_xlfn.XLOOKUP(M1148,reference_province_to_city!$A$2:$A$11,reference_province_to_city!$B$2:$B$11)</f>
        <v>Semarang</v>
      </c>
      <c r="M1148" s="15" t="s">
        <v>15</v>
      </c>
      <c r="N1148" s="15">
        <v>50111.0</v>
      </c>
      <c r="O1148" s="15">
        <f t="array" ref="O1148">_xlfn.XLOOKUP(M1148,reference_postal_code!$B$2:$B$11,reference_postal_code!$A$2:$A$11)</f>
        <v>50111</v>
      </c>
      <c r="P1148" s="15" t="s">
        <v>77</v>
      </c>
      <c r="Q1148" s="15" t="s">
        <v>1013</v>
      </c>
      <c r="R1148" s="15" t="s">
        <v>65</v>
      </c>
      <c r="S1148" s="15" t="s">
        <v>222</v>
      </c>
      <c r="T1148" s="15" t="s">
        <v>1014</v>
      </c>
      <c r="U1148" s="28">
        <v>464700.0</v>
      </c>
      <c r="V1148" s="15">
        <v>1.0</v>
      </c>
      <c r="W1148" s="31">
        <v>0.0</v>
      </c>
      <c r="X1148" s="28">
        <v>120822.0</v>
      </c>
    </row>
    <row r="1149" ht="15.75" customHeight="1">
      <c r="A1149" s="15">
        <v>126.0</v>
      </c>
      <c r="B1149" s="15" t="s">
        <v>3226</v>
      </c>
      <c r="C1149" s="18">
        <v>41902.0</v>
      </c>
      <c r="D1149" s="18">
        <v>41907.0</v>
      </c>
      <c r="E1149" s="18">
        <f t="shared" si="1"/>
        <v>41907</v>
      </c>
      <c r="F1149" s="15" t="s">
        <v>55</v>
      </c>
      <c r="G1149" s="15" t="s">
        <v>3227</v>
      </c>
      <c r="H1149" s="15" t="s">
        <v>3228</v>
      </c>
      <c r="I1149" s="15" t="s">
        <v>59</v>
      </c>
      <c r="J1149" s="15" t="s">
        <v>60</v>
      </c>
      <c r="K1149" s="15" t="s">
        <v>31</v>
      </c>
      <c r="L1149" s="15" t="str">
        <f t="array" ref="L1149">_xlfn.XLOOKUP(M1149,reference_province_to_city!$A$2:$A$11,reference_province_to_city!$B$2:$B$11)</f>
        <v>Balikpapan</v>
      </c>
      <c r="M1149" s="15" t="s">
        <v>21</v>
      </c>
      <c r="N1149" s="15">
        <v>76114.0</v>
      </c>
      <c r="O1149" s="15">
        <f t="array" ref="O1149">_xlfn.XLOOKUP(M1149,reference_postal_code!$B$2:$B$11,reference_postal_code!$A$2:$A$11)</f>
        <v>76114</v>
      </c>
      <c r="P1149" s="15" t="s">
        <v>166</v>
      </c>
      <c r="Q1149" s="15" t="s">
        <v>1891</v>
      </c>
      <c r="R1149" s="15" t="s">
        <v>106</v>
      </c>
      <c r="S1149" s="15" t="s">
        <v>218</v>
      </c>
      <c r="T1149" s="15" t="s">
        <v>1892</v>
      </c>
      <c r="U1149" s="28">
        <v>9265500.0</v>
      </c>
      <c r="V1149" s="15">
        <v>6.0</v>
      </c>
      <c r="W1149" s="31">
        <v>0.5</v>
      </c>
      <c r="X1149" s="28">
        <v>-6115230.0</v>
      </c>
    </row>
    <row r="1150" ht="15.75" customHeight="1">
      <c r="A1150" s="15">
        <v>8956.0</v>
      </c>
      <c r="B1150" s="15" t="s">
        <v>3229</v>
      </c>
      <c r="C1150" s="18">
        <v>41902.0</v>
      </c>
      <c r="D1150" s="18">
        <v>41906.0</v>
      </c>
      <c r="E1150" s="18">
        <f t="shared" si="1"/>
        <v>41906</v>
      </c>
      <c r="F1150" s="15" t="s">
        <v>55</v>
      </c>
      <c r="G1150" s="15" t="s">
        <v>3230</v>
      </c>
      <c r="H1150" s="15" t="s">
        <v>3231</v>
      </c>
      <c r="I1150" s="15" t="s">
        <v>128</v>
      </c>
      <c r="J1150" s="15" t="s">
        <v>60</v>
      </c>
      <c r="K1150" s="15" t="s">
        <v>31</v>
      </c>
      <c r="L1150" s="15" t="str">
        <f t="array" ref="L1150">_xlfn.XLOOKUP(M1150,reference_province_to_city!$A$2:$A$11,reference_province_to_city!$B$2:$B$11)</f>
        <v>Balikpapan</v>
      </c>
      <c r="M1150" s="15" t="s">
        <v>21</v>
      </c>
      <c r="N1150" s="15">
        <v>76114.0</v>
      </c>
      <c r="O1150" s="15">
        <f t="array" ref="O1150">_xlfn.XLOOKUP(M1150,reference_postal_code!$B$2:$B$11,reference_postal_code!$A$2:$A$11)</f>
        <v>76114</v>
      </c>
      <c r="P1150" s="15" t="s">
        <v>166</v>
      </c>
      <c r="Q1150" s="15" t="s">
        <v>3126</v>
      </c>
      <c r="R1150" s="15" t="s">
        <v>65</v>
      </c>
      <c r="S1150" s="15" t="s">
        <v>66</v>
      </c>
      <c r="T1150" s="15" t="s">
        <v>3127</v>
      </c>
      <c r="U1150" s="28">
        <v>128400.0</v>
      </c>
      <c r="V1150" s="15">
        <v>2.0</v>
      </c>
      <c r="W1150" s="31">
        <v>0.0</v>
      </c>
      <c r="X1150" s="28">
        <v>57780.0</v>
      </c>
    </row>
    <row r="1151" ht="15.75" customHeight="1">
      <c r="A1151" s="15">
        <v>795.0</v>
      </c>
      <c r="B1151" s="15" t="s">
        <v>3232</v>
      </c>
      <c r="C1151" s="18">
        <v>41902.0</v>
      </c>
      <c r="D1151" s="18">
        <v>41908.0</v>
      </c>
      <c r="E1151" s="18">
        <f t="shared" si="1"/>
        <v>41908</v>
      </c>
      <c r="F1151" s="15" t="s">
        <v>55</v>
      </c>
      <c r="G1151" s="15" t="s">
        <v>3233</v>
      </c>
      <c r="H1151" s="15" t="s">
        <v>3234</v>
      </c>
      <c r="I1151" s="15" t="s">
        <v>59</v>
      </c>
      <c r="J1151" s="15" t="s">
        <v>60</v>
      </c>
      <c r="K1151" s="15" t="s">
        <v>14</v>
      </c>
      <c r="L1151" s="15" t="str">
        <f t="array" ref="L1151">_xlfn.XLOOKUP(M1151,reference_province_to_city!$A$2:$A$11,reference_province_to_city!$B$2:$B$11)</f>
        <v>Bandung</v>
      </c>
      <c r="M1151" s="15" t="s">
        <v>12</v>
      </c>
      <c r="N1151" s="15">
        <v>40111.0</v>
      </c>
      <c r="O1151" s="15">
        <f t="array" ref="O1151">_xlfn.XLOOKUP(M1151,reference_postal_code!$B$2:$B$11,reference_postal_code!$A$2:$A$11)</f>
        <v>40111</v>
      </c>
      <c r="P1151" s="15" t="s">
        <v>117</v>
      </c>
      <c r="Q1151" s="15" t="s">
        <v>3235</v>
      </c>
      <c r="R1151" s="15" t="s">
        <v>65</v>
      </c>
      <c r="S1151" s="15" t="s">
        <v>66</v>
      </c>
      <c r="T1151" s="15" t="s">
        <v>3236</v>
      </c>
      <c r="U1151" s="28">
        <v>325800.0</v>
      </c>
      <c r="V1151" s="15">
        <v>4.0</v>
      </c>
      <c r="W1151" s="31">
        <v>0.0</v>
      </c>
      <c r="X1151" s="28">
        <v>159642.0</v>
      </c>
    </row>
    <row r="1152" ht="15.75" customHeight="1">
      <c r="A1152" s="15">
        <v>4242.0</v>
      </c>
      <c r="B1152" s="15" t="s">
        <v>3237</v>
      </c>
      <c r="C1152" s="18">
        <v>41902.0</v>
      </c>
      <c r="D1152" s="18">
        <v>41908.0</v>
      </c>
      <c r="E1152" s="18">
        <f t="shared" si="1"/>
        <v>41908</v>
      </c>
      <c r="F1152" s="15" t="s">
        <v>55</v>
      </c>
      <c r="G1152" s="15" t="s">
        <v>3238</v>
      </c>
      <c r="H1152" s="15" t="s">
        <v>3239</v>
      </c>
      <c r="I1152" s="15" t="s">
        <v>76</v>
      </c>
      <c r="J1152" s="15" t="s">
        <v>60</v>
      </c>
      <c r="K1152" s="15" t="s">
        <v>14</v>
      </c>
      <c r="L1152" s="15" t="str">
        <f t="array" ref="L1152">_xlfn.XLOOKUP(M1152,reference_province_to_city!$A$2:$A$11,reference_province_to_city!$B$2:$B$11)</f>
        <v>Bandung</v>
      </c>
      <c r="M1152" s="15" t="s">
        <v>12</v>
      </c>
      <c r="N1152" s="15">
        <v>40111.0</v>
      </c>
      <c r="O1152" s="15">
        <f t="array" ref="O1152">_xlfn.XLOOKUP(M1152,reference_postal_code!$B$2:$B$11,reference_postal_code!$A$2:$A$11)</f>
        <v>40111</v>
      </c>
      <c r="P1152" s="15" t="s">
        <v>117</v>
      </c>
      <c r="Q1152" s="15" t="s">
        <v>972</v>
      </c>
      <c r="R1152" s="15" t="s">
        <v>65</v>
      </c>
      <c r="S1152" s="15" t="s">
        <v>83</v>
      </c>
      <c r="T1152" s="15" t="s">
        <v>973</v>
      </c>
      <c r="U1152" s="28">
        <v>303480.0</v>
      </c>
      <c r="V1152" s="15">
        <v>3.0</v>
      </c>
      <c r="W1152" s="31">
        <v>0.2</v>
      </c>
      <c r="X1152" s="28">
        <v>98631.0</v>
      </c>
    </row>
    <row r="1153" ht="15.75" customHeight="1">
      <c r="A1153" s="15">
        <v>9396.0</v>
      </c>
      <c r="B1153" s="15" t="s">
        <v>3223</v>
      </c>
      <c r="C1153" s="18">
        <v>41902.0</v>
      </c>
      <c r="D1153" s="18">
        <v>41905.0</v>
      </c>
      <c r="E1153" s="18">
        <f t="shared" si="1"/>
        <v>41905</v>
      </c>
      <c r="F1153" s="15" t="s">
        <v>125</v>
      </c>
      <c r="G1153" s="15" t="s">
        <v>2787</v>
      </c>
      <c r="H1153" s="15" t="s">
        <v>2788</v>
      </c>
      <c r="I1153" s="15" t="s">
        <v>59</v>
      </c>
      <c r="J1153" s="15" t="s">
        <v>60</v>
      </c>
      <c r="K1153" s="15" t="s">
        <v>17</v>
      </c>
      <c r="L1153" s="15" t="str">
        <f t="array" ref="L1153">_xlfn.XLOOKUP(M1153,reference_province_to_city!$A$2:$A$11,reference_province_to_city!$B$2:$B$11)</f>
        <v>Semarang</v>
      </c>
      <c r="M1153" s="15" t="s">
        <v>15</v>
      </c>
      <c r="N1153" s="15">
        <v>50111.0</v>
      </c>
      <c r="O1153" s="15">
        <f t="array" ref="O1153">_xlfn.XLOOKUP(M1153,reference_postal_code!$B$2:$B$11,reference_postal_code!$A$2:$A$11)</f>
        <v>50111</v>
      </c>
      <c r="P1153" s="15" t="s">
        <v>77</v>
      </c>
      <c r="Q1153" s="15" t="s">
        <v>3240</v>
      </c>
      <c r="R1153" s="15" t="s">
        <v>106</v>
      </c>
      <c r="S1153" s="15" t="s">
        <v>183</v>
      </c>
      <c r="T1153" s="15" t="s">
        <v>3241</v>
      </c>
      <c r="U1153" s="28">
        <v>1.202352E7</v>
      </c>
      <c r="V1153" s="15">
        <v>2.0</v>
      </c>
      <c r="W1153" s="31">
        <v>0.2</v>
      </c>
      <c r="X1153" s="28">
        <v>-150294.0</v>
      </c>
    </row>
    <row r="1154" ht="15.75" customHeight="1">
      <c r="A1154" s="15">
        <v>8867.0</v>
      </c>
      <c r="B1154" s="15" t="s">
        <v>3212</v>
      </c>
      <c r="C1154" s="18">
        <v>41902.0</v>
      </c>
      <c r="D1154" s="18">
        <v>41905.0</v>
      </c>
      <c r="E1154" s="18">
        <f t="shared" si="1"/>
        <v>41905</v>
      </c>
      <c r="F1154" s="15" t="s">
        <v>125</v>
      </c>
      <c r="G1154" s="15" t="s">
        <v>3213</v>
      </c>
      <c r="H1154" s="15" t="s">
        <v>3214</v>
      </c>
      <c r="I1154" s="15" t="s">
        <v>59</v>
      </c>
      <c r="J1154" s="15" t="s">
        <v>60</v>
      </c>
      <c r="K1154" s="15" t="s">
        <v>17</v>
      </c>
      <c r="L1154" s="15" t="str">
        <f t="array" ref="L1154">_xlfn.XLOOKUP(M1154,reference_province_to_city!$A$2:$A$11,reference_province_to_city!$B$2:$B$11)</f>
        <v>Semarang</v>
      </c>
      <c r="M1154" s="15" t="s">
        <v>15</v>
      </c>
      <c r="N1154" s="15">
        <v>50111.0</v>
      </c>
      <c r="O1154" s="15">
        <f t="array" ref="O1154">_xlfn.XLOOKUP(M1154,reference_postal_code!$B$2:$B$11,reference_postal_code!$A$2:$A$11)</f>
        <v>50111</v>
      </c>
      <c r="P1154" s="15" t="s">
        <v>77</v>
      </c>
      <c r="Q1154" s="15" t="s">
        <v>768</v>
      </c>
      <c r="R1154" s="15" t="s">
        <v>106</v>
      </c>
      <c r="S1154" s="15" t="s">
        <v>183</v>
      </c>
      <c r="T1154" s="15" t="s">
        <v>769</v>
      </c>
      <c r="U1154" s="28">
        <v>7401450.0</v>
      </c>
      <c r="V1154" s="15">
        <v>5.0</v>
      </c>
      <c r="W1154" s="31">
        <v>0.3</v>
      </c>
      <c r="X1154" s="28">
        <v>-1057350.0</v>
      </c>
    </row>
    <row r="1155" ht="15.75" customHeight="1">
      <c r="A1155" s="15">
        <v>4241.0</v>
      </c>
      <c r="B1155" s="15" t="s">
        <v>3237</v>
      </c>
      <c r="C1155" s="18">
        <v>41902.0</v>
      </c>
      <c r="D1155" s="18">
        <v>41908.0</v>
      </c>
      <c r="E1155" s="18">
        <f t="shared" si="1"/>
        <v>41908</v>
      </c>
      <c r="F1155" s="15" t="s">
        <v>55</v>
      </c>
      <c r="G1155" s="15" t="s">
        <v>3238</v>
      </c>
      <c r="H1155" s="15" t="s">
        <v>3239</v>
      </c>
      <c r="I1155" s="15" t="s">
        <v>76</v>
      </c>
      <c r="J1155" s="15" t="s">
        <v>60</v>
      </c>
      <c r="K1155" s="15" t="s">
        <v>2023</v>
      </c>
      <c r="L1155" s="15" t="str">
        <f t="array" ref="L1155">_xlfn.XLOOKUP(M1155,reference_province_to_city!$A$2:$A$11,reference_province_to_city!$B$2:$B$11)</f>
        <v>Bandung</v>
      </c>
      <c r="M1155" s="15" t="s">
        <v>12</v>
      </c>
      <c r="N1155" s="15">
        <v>40111.0</v>
      </c>
      <c r="O1155" s="15">
        <f t="array" ref="O1155">_xlfn.XLOOKUP(M1155,reference_postal_code!$B$2:$B$11,reference_postal_code!$A$2:$A$11)</f>
        <v>40111</v>
      </c>
      <c r="P1155" s="15" t="s">
        <v>117</v>
      </c>
      <c r="Q1155" s="15" t="s">
        <v>3242</v>
      </c>
      <c r="R1155" s="15" t="s">
        <v>65</v>
      </c>
      <c r="S1155" s="15" t="s">
        <v>222</v>
      </c>
      <c r="T1155" s="15" t="s">
        <v>3243</v>
      </c>
      <c r="U1155" s="28">
        <v>658800.0</v>
      </c>
      <c r="V1155" s="15">
        <v>4.0</v>
      </c>
      <c r="W1155" s="31">
        <v>0.0</v>
      </c>
      <c r="X1155" s="28">
        <v>177876.0</v>
      </c>
    </row>
    <row r="1156" ht="15.75" customHeight="1">
      <c r="A1156" s="15">
        <v>9397.0</v>
      </c>
      <c r="B1156" s="15" t="s">
        <v>3223</v>
      </c>
      <c r="C1156" s="18">
        <v>41902.0</v>
      </c>
      <c r="D1156" s="18">
        <v>41905.0</v>
      </c>
      <c r="E1156" s="18">
        <f t="shared" si="1"/>
        <v>41905</v>
      </c>
      <c r="F1156" s="15" t="s">
        <v>125</v>
      </c>
      <c r="G1156" s="15" t="s">
        <v>2787</v>
      </c>
      <c r="H1156" s="15" t="s">
        <v>2788</v>
      </c>
      <c r="I1156" s="15" t="s">
        <v>59</v>
      </c>
      <c r="J1156" s="15" t="s">
        <v>60</v>
      </c>
      <c r="K1156" s="15" t="s">
        <v>17</v>
      </c>
      <c r="L1156" s="15" t="str">
        <f t="array" ref="L1156">_xlfn.XLOOKUP(M1156,reference_province_to_city!$A$2:$A$11,reference_province_to_city!$B$2:$B$11)</f>
        <v>Semarang</v>
      </c>
      <c r="M1156" s="15" t="s">
        <v>15</v>
      </c>
      <c r="N1156" s="15">
        <v>50111.0</v>
      </c>
      <c r="O1156" s="15">
        <f t="array" ref="O1156">_xlfn.XLOOKUP(M1156,reference_postal_code!$B$2:$B$11,reference_postal_code!$A$2:$A$11)</f>
        <v>50111</v>
      </c>
      <c r="P1156" s="15" t="s">
        <v>77</v>
      </c>
      <c r="Q1156" s="15" t="s">
        <v>2439</v>
      </c>
      <c r="R1156" s="15" t="s">
        <v>65</v>
      </c>
      <c r="S1156" s="15" t="s">
        <v>79</v>
      </c>
      <c r="T1156" s="15" t="s">
        <v>2440</v>
      </c>
      <c r="U1156" s="28">
        <v>1127700.0</v>
      </c>
      <c r="V1156" s="15">
        <v>6.0</v>
      </c>
      <c r="W1156" s="31">
        <v>0.0</v>
      </c>
      <c r="X1156" s="28">
        <v>530019.0</v>
      </c>
    </row>
    <row r="1157" ht="15.75" customHeight="1">
      <c r="A1157" s="15">
        <v>794.0</v>
      </c>
      <c r="B1157" s="15" t="s">
        <v>3232</v>
      </c>
      <c r="C1157" s="18">
        <v>41902.0</v>
      </c>
      <c r="D1157" s="18">
        <v>41908.0</v>
      </c>
      <c r="E1157" s="18">
        <f t="shared" si="1"/>
        <v>41908</v>
      </c>
      <c r="F1157" s="15" t="s">
        <v>55</v>
      </c>
      <c r="G1157" s="15" t="s">
        <v>3233</v>
      </c>
      <c r="H1157" s="15" t="s">
        <v>3234</v>
      </c>
      <c r="I1157" s="15" t="s">
        <v>59</v>
      </c>
      <c r="J1157" s="15" t="s">
        <v>60</v>
      </c>
      <c r="K1157" s="15" t="s">
        <v>1132</v>
      </c>
      <c r="L1157" s="15" t="str">
        <f t="array" ref="L1157">_xlfn.XLOOKUP(M1157,reference_province_to_city!$A$2:$A$11,reference_province_to_city!$B$2:$B$11)</f>
        <v>Bandung</v>
      </c>
      <c r="M1157" s="15" t="s">
        <v>12</v>
      </c>
      <c r="N1157" s="15">
        <v>40111.0</v>
      </c>
      <c r="O1157" s="15">
        <f t="array" ref="O1157">_xlfn.XLOOKUP(M1157,reference_postal_code!$B$2:$B$11,reference_postal_code!$A$2:$A$11)</f>
        <v>40111</v>
      </c>
      <c r="P1157" s="15" t="s">
        <v>117</v>
      </c>
      <c r="Q1157" s="15" t="s">
        <v>3244</v>
      </c>
      <c r="R1157" s="15" t="s">
        <v>65</v>
      </c>
      <c r="S1157" s="15" t="s">
        <v>79</v>
      </c>
      <c r="T1157" s="15" t="s">
        <v>3245</v>
      </c>
      <c r="U1157" s="28">
        <v>149400.0</v>
      </c>
      <c r="V1157" s="15">
        <v>2.0</v>
      </c>
      <c r="W1157" s="31">
        <v>0.0</v>
      </c>
      <c r="X1157" s="28">
        <v>68724.0</v>
      </c>
    </row>
    <row r="1158" ht="15.75" customHeight="1">
      <c r="A1158" s="15">
        <v>9394.0</v>
      </c>
      <c r="B1158" s="15" t="s">
        <v>3223</v>
      </c>
      <c r="C1158" s="18">
        <v>41902.0</v>
      </c>
      <c r="D1158" s="18">
        <v>41905.0</v>
      </c>
      <c r="E1158" s="18">
        <f t="shared" si="1"/>
        <v>41905</v>
      </c>
      <c r="F1158" s="15" t="s">
        <v>125</v>
      </c>
      <c r="G1158" s="15" t="s">
        <v>2787</v>
      </c>
      <c r="H1158" s="15" t="s">
        <v>2788</v>
      </c>
      <c r="I1158" s="15" t="s">
        <v>59</v>
      </c>
      <c r="J1158" s="15" t="s">
        <v>60</v>
      </c>
      <c r="K1158" s="15" t="s">
        <v>17</v>
      </c>
      <c r="L1158" s="15" t="str">
        <f t="array" ref="L1158">_xlfn.XLOOKUP(M1158,reference_province_to_city!$A$2:$A$11,reference_province_to_city!$B$2:$B$11)</f>
        <v>Semarang</v>
      </c>
      <c r="M1158" s="15" t="s">
        <v>15</v>
      </c>
      <c r="N1158" s="15">
        <v>50111.0</v>
      </c>
      <c r="O1158" s="15">
        <f t="array" ref="O1158">_xlfn.XLOOKUP(M1158,reference_postal_code!$B$2:$B$11,reference_postal_code!$A$2:$A$11)</f>
        <v>50111</v>
      </c>
      <c r="P1158" s="15" t="s">
        <v>77</v>
      </c>
      <c r="Q1158" s="15" t="s">
        <v>856</v>
      </c>
      <c r="R1158" s="15" t="s">
        <v>110</v>
      </c>
      <c r="S1158" s="15" t="s">
        <v>111</v>
      </c>
      <c r="T1158" s="15" t="s">
        <v>857</v>
      </c>
      <c r="U1158" s="28">
        <v>9449250.0</v>
      </c>
      <c r="V1158" s="15">
        <v>5.0</v>
      </c>
      <c r="W1158" s="31">
        <v>0.0</v>
      </c>
      <c r="X1158" s="28">
        <v>2362312.0</v>
      </c>
    </row>
    <row r="1159" ht="15.75" customHeight="1">
      <c r="A1159" s="15">
        <v>2793.0</v>
      </c>
      <c r="B1159" s="15" t="s">
        <v>3246</v>
      </c>
      <c r="C1159" s="18">
        <v>41903.0</v>
      </c>
      <c r="D1159" s="18">
        <v>41904.0</v>
      </c>
      <c r="E1159" s="18">
        <f t="shared" si="1"/>
        <v>41904</v>
      </c>
      <c r="F1159" s="15" t="s">
        <v>125</v>
      </c>
      <c r="G1159" s="15" t="s">
        <v>2192</v>
      </c>
      <c r="H1159" s="15" t="s">
        <v>2193</v>
      </c>
      <c r="I1159" s="15" t="s">
        <v>128</v>
      </c>
      <c r="J1159" s="15" t="s">
        <v>60</v>
      </c>
      <c r="K1159" s="15" t="s">
        <v>22</v>
      </c>
      <c r="L1159" s="15" t="str">
        <f t="array" ref="L1159">_xlfn.XLOOKUP(M1159,reference_province_to_city!$A$2:$A$11,reference_province_to_city!$B$2:$B$11)</f>
        <v>Surabaya</v>
      </c>
      <c r="M1159" s="15" t="s">
        <v>20</v>
      </c>
      <c r="N1159" s="15">
        <v>60231.0</v>
      </c>
      <c r="O1159" s="15">
        <f t="array" ref="O1159">_xlfn.XLOOKUP(M1159,reference_postal_code!$B$2:$B$11,reference_postal_code!$A$2:$A$11)</f>
        <v>60231</v>
      </c>
      <c r="P1159" s="15" t="s">
        <v>166</v>
      </c>
      <c r="Q1159" s="15" t="s">
        <v>1172</v>
      </c>
      <c r="R1159" s="15" t="s">
        <v>65</v>
      </c>
      <c r="S1159" s="15" t="s">
        <v>66</v>
      </c>
      <c r="T1159" s="15" t="s">
        <v>1173</v>
      </c>
      <c r="U1159" s="28">
        <v>97200.0</v>
      </c>
      <c r="V1159" s="15">
        <v>1.0</v>
      </c>
      <c r="W1159" s="31">
        <v>0.0</v>
      </c>
      <c r="X1159" s="28">
        <v>46656.0</v>
      </c>
    </row>
    <row r="1160" ht="15.75" customHeight="1">
      <c r="A1160" s="15">
        <v>3164.0</v>
      </c>
      <c r="B1160" s="15" t="s">
        <v>3247</v>
      </c>
      <c r="C1160" s="18">
        <v>41903.0</v>
      </c>
      <c r="D1160" s="18">
        <v>41907.0</v>
      </c>
      <c r="E1160" s="18">
        <f t="shared" si="1"/>
        <v>41907</v>
      </c>
      <c r="F1160" s="15" t="s">
        <v>55</v>
      </c>
      <c r="G1160" s="15" t="s">
        <v>1683</v>
      </c>
      <c r="H1160" s="15" t="s">
        <v>1684</v>
      </c>
      <c r="I1160" s="15" t="s">
        <v>59</v>
      </c>
      <c r="J1160" s="15" t="s">
        <v>60</v>
      </c>
      <c r="K1160" s="15" t="s">
        <v>10</v>
      </c>
      <c r="L1160" s="15" t="str">
        <f t="array" ref="L1160">_xlfn.XLOOKUP(M1160,reference_province_to_city!$A$2:$A$11,reference_province_to_city!$B$2:$B$11)</f>
        <v>Jakarta</v>
      </c>
      <c r="M1160" s="15" t="s">
        <v>7</v>
      </c>
      <c r="N1160" s="15">
        <v>10110.0</v>
      </c>
      <c r="O1160" s="15">
        <f t="array" ref="O1160">_xlfn.XLOOKUP(M1160,reference_postal_code!$B$2:$B$11,reference_postal_code!$A$2:$A$11)</f>
        <v>10110</v>
      </c>
      <c r="P1160" s="15" t="s">
        <v>117</v>
      </c>
      <c r="Q1160" s="15" t="s">
        <v>3248</v>
      </c>
      <c r="R1160" s="15" t="s">
        <v>65</v>
      </c>
      <c r="S1160" s="15" t="s">
        <v>93</v>
      </c>
      <c r="T1160" s="15" t="s">
        <v>3249</v>
      </c>
      <c r="U1160" s="28">
        <v>892800.0</v>
      </c>
      <c r="V1160" s="15">
        <v>3.0</v>
      </c>
      <c r="W1160" s="31">
        <v>0.0</v>
      </c>
      <c r="X1160" s="28">
        <v>232128.0</v>
      </c>
    </row>
    <row r="1161" ht="15.75" customHeight="1">
      <c r="A1161" s="15">
        <v>3162.0</v>
      </c>
      <c r="B1161" s="15" t="s">
        <v>3247</v>
      </c>
      <c r="C1161" s="18">
        <v>41903.0</v>
      </c>
      <c r="D1161" s="18"/>
      <c r="E1161" s="18">
        <f t="shared" si="1"/>
        <v>41906</v>
      </c>
      <c r="F1161" s="15" t="s">
        <v>55</v>
      </c>
      <c r="G1161" s="15" t="s">
        <v>1683</v>
      </c>
      <c r="H1161" s="15" t="s">
        <v>1684</v>
      </c>
      <c r="I1161" s="15" t="s">
        <v>59</v>
      </c>
      <c r="J1161" s="15" t="s">
        <v>60</v>
      </c>
      <c r="K1161" s="15" t="s">
        <v>10</v>
      </c>
      <c r="L1161" s="15" t="str">
        <f t="array" ref="L1161">_xlfn.XLOOKUP(M1161,reference_province_to_city!$A$2:$A$11,reference_province_to_city!$B$2:$B$11)</f>
        <v>Jakarta</v>
      </c>
      <c r="M1161" s="15" t="s">
        <v>7</v>
      </c>
      <c r="N1161" s="15">
        <v>10110.0</v>
      </c>
      <c r="O1161" s="15">
        <f t="array" ref="O1161">_xlfn.XLOOKUP(M1161,reference_postal_code!$B$2:$B$11,reference_postal_code!$A$2:$A$11)</f>
        <v>10110</v>
      </c>
      <c r="P1161" s="15" t="s">
        <v>117</v>
      </c>
      <c r="Q1161" s="15" t="s">
        <v>245</v>
      </c>
      <c r="R1161" s="15" t="s">
        <v>65</v>
      </c>
      <c r="S1161" s="15" t="s">
        <v>173</v>
      </c>
      <c r="T1161" s="15" t="s">
        <v>246</v>
      </c>
      <c r="U1161" s="28">
        <v>233400.0</v>
      </c>
      <c r="V1161" s="15">
        <v>2.0</v>
      </c>
      <c r="W1161" s="31">
        <v>0.0</v>
      </c>
      <c r="X1161" s="28">
        <v>109698.0</v>
      </c>
    </row>
    <row r="1162" ht="15.75" customHeight="1">
      <c r="A1162" s="15">
        <v>4235.0</v>
      </c>
      <c r="B1162" s="15" t="s">
        <v>3250</v>
      </c>
      <c r="C1162" s="18">
        <v>41903.0</v>
      </c>
      <c r="D1162" s="18">
        <v>41906.0</v>
      </c>
      <c r="E1162" s="18">
        <f t="shared" si="1"/>
        <v>41906</v>
      </c>
      <c r="F1162" s="15" t="s">
        <v>125</v>
      </c>
      <c r="G1162" s="15" t="s">
        <v>2578</v>
      </c>
      <c r="H1162" s="15" t="s">
        <v>2579</v>
      </c>
      <c r="I1162" s="15" t="s">
        <v>76</v>
      </c>
      <c r="J1162" s="15" t="s">
        <v>60</v>
      </c>
      <c r="K1162" s="15" t="s">
        <v>19</v>
      </c>
      <c r="L1162" s="15" t="str">
        <f t="array" ref="L1162">_xlfn.XLOOKUP(M1162,reference_province_to_city!$A$2:$A$11,reference_province_to_city!$B$2:$B$11)</f>
        <v>Yogyakarta</v>
      </c>
      <c r="M1162" s="15" t="s">
        <v>18</v>
      </c>
      <c r="N1162" s="15">
        <v>55111.0</v>
      </c>
      <c r="O1162" s="15">
        <f t="array" ref="O1162">_xlfn.XLOOKUP(M1162,reference_postal_code!$B$2:$B$11,reference_postal_code!$A$2:$A$11)</f>
        <v>55111</v>
      </c>
      <c r="P1162" s="15" t="s">
        <v>77</v>
      </c>
      <c r="Q1162" s="15" t="s">
        <v>3251</v>
      </c>
      <c r="R1162" s="15" t="s">
        <v>65</v>
      </c>
      <c r="S1162" s="15" t="s">
        <v>66</v>
      </c>
      <c r="T1162" s="15" t="s">
        <v>3252</v>
      </c>
      <c r="U1162" s="28">
        <v>170280.0</v>
      </c>
      <c r="V1162" s="15">
        <v>3.0</v>
      </c>
      <c r="W1162" s="31">
        <v>0.2</v>
      </c>
      <c r="X1162" s="28">
        <v>61726.0</v>
      </c>
    </row>
    <row r="1163" ht="15.75" customHeight="1">
      <c r="A1163" s="15">
        <v>3167.0</v>
      </c>
      <c r="B1163" s="15" t="s">
        <v>3247</v>
      </c>
      <c r="C1163" s="18">
        <v>41903.0</v>
      </c>
      <c r="D1163" s="18">
        <v>41907.0</v>
      </c>
      <c r="E1163" s="18">
        <f t="shared" si="1"/>
        <v>41907</v>
      </c>
      <c r="F1163" s="15" t="s">
        <v>55</v>
      </c>
      <c r="G1163" s="15" t="s">
        <v>1683</v>
      </c>
      <c r="H1163" s="15" t="s">
        <v>1684</v>
      </c>
      <c r="I1163" s="15" t="s">
        <v>59</v>
      </c>
      <c r="J1163" s="15" t="s">
        <v>60</v>
      </c>
      <c r="K1163" s="15" t="s">
        <v>10</v>
      </c>
      <c r="L1163" s="15" t="str">
        <f t="array" ref="L1163">_xlfn.XLOOKUP(M1163,reference_province_to_city!$A$2:$A$11,reference_province_to_city!$B$2:$B$11)</f>
        <v>Jakarta</v>
      </c>
      <c r="M1163" s="15" t="s">
        <v>7</v>
      </c>
      <c r="N1163" s="15">
        <v>10110.0</v>
      </c>
      <c r="O1163" s="15">
        <f t="array" ref="O1163">_xlfn.XLOOKUP(M1163,reference_postal_code!$B$2:$B$11,reference_postal_code!$A$2:$A$11)</f>
        <v>10110</v>
      </c>
      <c r="P1163" s="15" t="s">
        <v>117</v>
      </c>
      <c r="Q1163" s="15" t="s">
        <v>3253</v>
      </c>
      <c r="R1163" s="15" t="s">
        <v>65</v>
      </c>
      <c r="S1163" s="15" t="s">
        <v>66</v>
      </c>
      <c r="T1163" s="15" t="s">
        <v>3254</v>
      </c>
      <c r="U1163" s="28">
        <v>290250.0</v>
      </c>
      <c r="V1163" s="15">
        <v>3.0</v>
      </c>
      <c r="W1163" s="31">
        <v>0.0</v>
      </c>
      <c r="X1163" s="28">
        <v>142222.0</v>
      </c>
    </row>
    <row r="1164" ht="15.75" customHeight="1">
      <c r="A1164" s="15">
        <v>5305.0</v>
      </c>
      <c r="B1164" s="15" t="s">
        <v>3255</v>
      </c>
      <c r="C1164" s="18">
        <v>41903.0</v>
      </c>
      <c r="D1164" s="18">
        <v>41905.0</v>
      </c>
      <c r="E1164" s="18">
        <f t="shared" si="1"/>
        <v>41905</v>
      </c>
      <c r="F1164" s="15" t="s">
        <v>125</v>
      </c>
      <c r="G1164" s="15" t="s">
        <v>1397</v>
      </c>
      <c r="H1164" s="15" t="s">
        <v>1398</v>
      </c>
      <c r="I1164" s="15" t="s">
        <v>76</v>
      </c>
      <c r="J1164" s="15" t="s">
        <v>60</v>
      </c>
      <c r="K1164" s="15" t="s">
        <v>19</v>
      </c>
      <c r="L1164" s="15" t="str">
        <f t="array" ref="L1164">_xlfn.XLOOKUP(M1164,reference_province_to_city!$A$2:$A$11,reference_province_to_city!$B$2:$B$11)</f>
        <v>Yogyakarta</v>
      </c>
      <c r="M1164" s="15" t="s">
        <v>18</v>
      </c>
      <c r="N1164" s="15">
        <v>55111.0</v>
      </c>
      <c r="O1164" s="15">
        <f t="array" ref="O1164">_xlfn.XLOOKUP(M1164,reference_postal_code!$B$2:$B$11,reference_postal_code!$A$2:$A$11)</f>
        <v>55111</v>
      </c>
      <c r="P1164" s="15" t="s">
        <v>77</v>
      </c>
      <c r="Q1164" s="15" t="s">
        <v>3256</v>
      </c>
      <c r="R1164" s="15" t="s">
        <v>106</v>
      </c>
      <c r="S1164" s="15" t="s">
        <v>139</v>
      </c>
      <c r="T1164" s="15" t="s">
        <v>3257</v>
      </c>
      <c r="U1164" s="28">
        <v>128160.0</v>
      </c>
      <c r="V1164" s="15">
        <v>2.0</v>
      </c>
      <c r="W1164" s="31">
        <v>0.6</v>
      </c>
      <c r="X1164" s="28">
        <v>-112140.0</v>
      </c>
    </row>
    <row r="1165" ht="15.75" customHeight="1">
      <c r="A1165" s="15">
        <v>3165.0</v>
      </c>
      <c r="B1165" s="15" t="s">
        <v>3247</v>
      </c>
      <c r="C1165" s="18">
        <v>41903.0</v>
      </c>
      <c r="D1165" s="18">
        <v>41907.0</v>
      </c>
      <c r="E1165" s="18">
        <f t="shared" si="1"/>
        <v>41907</v>
      </c>
      <c r="F1165" s="15" t="s">
        <v>55</v>
      </c>
      <c r="G1165" s="15" t="s">
        <v>1683</v>
      </c>
      <c r="H1165" s="15" t="s">
        <v>1684</v>
      </c>
      <c r="I1165" s="15" t="s">
        <v>59</v>
      </c>
      <c r="J1165" s="15" t="s">
        <v>60</v>
      </c>
      <c r="K1165" s="15" t="s">
        <v>10</v>
      </c>
      <c r="L1165" s="15" t="str">
        <f t="array" ref="L1165">_xlfn.XLOOKUP(M1165,reference_province_to_city!$A$2:$A$11,reference_province_to_city!$B$2:$B$11)</f>
        <v>Jakarta</v>
      </c>
      <c r="M1165" s="15" t="s">
        <v>7</v>
      </c>
      <c r="N1165" s="15">
        <v>10110.0</v>
      </c>
      <c r="O1165" s="15">
        <f t="array" ref="O1165">_xlfn.XLOOKUP(M1165,reference_postal_code!$B$2:$B$11,reference_postal_code!$A$2:$A$11)</f>
        <v>10110</v>
      </c>
      <c r="P1165" s="15" t="s">
        <v>117</v>
      </c>
      <c r="Q1165" s="15" t="s">
        <v>555</v>
      </c>
      <c r="R1165" s="15" t="s">
        <v>65</v>
      </c>
      <c r="S1165" s="15" t="s">
        <v>66</v>
      </c>
      <c r="T1165" s="15" t="s">
        <v>556</v>
      </c>
      <c r="U1165" s="28">
        <v>577800.0</v>
      </c>
      <c r="V1165" s="15">
        <v>9.0</v>
      </c>
      <c r="W1165" s="31">
        <v>0.0</v>
      </c>
      <c r="X1165" s="28">
        <v>260010.0</v>
      </c>
    </row>
    <row r="1166" ht="15.75" customHeight="1">
      <c r="A1166" s="15">
        <v>9050.0</v>
      </c>
      <c r="B1166" s="15" t="s">
        <v>3258</v>
      </c>
      <c r="C1166" s="18">
        <v>41903.0</v>
      </c>
      <c r="D1166" s="18">
        <v>41907.0</v>
      </c>
      <c r="E1166" s="18">
        <f t="shared" si="1"/>
        <v>41907</v>
      </c>
      <c r="F1166" s="15" t="s">
        <v>55</v>
      </c>
      <c r="G1166" s="15" t="s">
        <v>3259</v>
      </c>
      <c r="H1166" s="15" t="s">
        <v>3260</v>
      </c>
      <c r="I1166" s="15" t="s">
        <v>76</v>
      </c>
      <c r="J1166" s="15" t="s">
        <v>60</v>
      </c>
      <c r="K1166" s="15" t="s">
        <v>29</v>
      </c>
      <c r="L1166" s="15" t="str">
        <f t="array" ref="L1166">_xlfn.XLOOKUP(M1166,reference_province_to_city!$A$2:$A$11,reference_province_to_city!$B$2:$B$11)</f>
        <v>Palembang</v>
      </c>
      <c r="M1166" s="15" t="s">
        <v>13</v>
      </c>
      <c r="N1166" s="15">
        <v>30111.0</v>
      </c>
      <c r="O1166" s="15">
        <f t="array" ref="O1166">_xlfn.XLOOKUP(M1166,reference_postal_code!$B$2:$B$11,reference_postal_code!$A$2:$A$11)</f>
        <v>30111</v>
      </c>
      <c r="P1166" s="15" t="s">
        <v>77</v>
      </c>
      <c r="Q1166" s="15" t="s">
        <v>3261</v>
      </c>
      <c r="R1166" s="15" t="s">
        <v>65</v>
      </c>
      <c r="S1166" s="15" t="s">
        <v>93</v>
      </c>
      <c r="T1166" s="15" t="s">
        <v>3262</v>
      </c>
      <c r="U1166" s="28">
        <v>990450.0</v>
      </c>
      <c r="V1166" s="15">
        <v>3.0</v>
      </c>
      <c r="W1166" s="31">
        <v>0.0</v>
      </c>
      <c r="X1166" s="28">
        <v>257517.0</v>
      </c>
    </row>
    <row r="1167" ht="15.75" customHeight="1">
      <c r="A1167" s="15">
        <v>2792.0</v>
      </c>
      <c r="B1167" s="15" t="s">
        <v>3246</v>
      </c>
      <c r="C1167" s="18">
        <v>41903.0</v>
      </c>
      <c r="D1167" s="18">
        <v>41904.0</v>
      </c>
      <c r="E1167" s="18">
        <f t="shared" si="1"/>
        <v>41904</v>
      </c>
      <c r="F1167" s="15" t="s">
        <v>125</v>
      </c>
      <c r="G1167" s="15" t="s">
        <v>2192</v>
      </c>
      <c r="H1167" s="15" t="s">
        <v>2193</v>
      </c>
      <c r="I1167" s="15" t="s">
        <v>128</v>
      </c>
      <c r="J1167" s="15" t="s">
        <v>60</v>
      </c>
      <c r="K1167" s="15" t="s">
        <v>22</v>
      </c>
      <c r="L1167" s="15" t="str">
        <f t="array" ref="L1167">_xlfn.XLOOKUP(M1167,reference_province_to_city!$A$2:$A$11,reference_province_to_city!$B$2:$B$11)</f>
        <v>Surabaya</v>
      </c>
      <c r="M1167" s="15" t="s">
        <v>20</v>
      </c>
      <c r="N1167" s="15">
        <v>60231.0</v>
      </c>
      <c r="O1167" s="15">
        <f t="array" ref="O1167">_xlfn.XLOOKUP(M1167,reference_postal_code!$B$2:$B$11,reference_postal_code!$A$2:$A$11)</f>
        <v>60231</v>
      </c>
      <c r="P1167" s="15" t="s">
        <v>166</v>
      </c>
      <c r="Q1167" s="15" t="s">
        <v>2443</v>
      </c>
      <c r="R1167" s="15" t="s">
        <v>65</v>
      </c>
      <c r="S1167" s="15" t="s">
        <v>222</v>
      </c>
      <c r="T1167" s="15" t="s">
        <v>2444</v>
      </c>
      <c r="U1167" s="28">
        <v>544050.0</v>
      </c>
      <c r="V1167" s="15">
        <v>3.0</v>
      </c>
      <c r="W1167" s="31">
        <v>0.0</v>
      </c>
      <c r="X1167" s="28">
        <v>163215.0</v>
      </c>
    </row>
    <row r="1168" ht="15.75" customHeight="1">
      <c r="A1168" s="15">
        <v>392.0</v>
      </c>
      <c r="B1168" s="15" t="s">
        <v>3263</v>
      </c>
      <c r="C1168" s="18">
        <v>41903.0</v>
      </c>
      <c r="D1168" s="18">
        <v>41905.0</v>
      </c>
      <c r="E1168" s="18">
        <f t="shared" si="1"/>
        <v>41905</v>
      </c>
      <c r="F1168" s="15" t="s">
        <v>114</v>
      </c>
      <c r="G1168" s="15" t="s">
        <v>3264</v>
      </c>
      <c r="H1168" s="15" t="s">
        <v>3265</v>
      </c>
      <c r="I1168" s="15" t="s">
        <v>59</v>
      </c>
      <c r="J1168" s="15" t="s">
        <v>60</v>
      </c>
      <c r="K1168" s="15" t="s">
        <v>14</v>
      </c>
      <c r="L1168" s="15" t="str">
        <f t="array" ref="L1168">_xlfn.XLOOKUP(M1168,reference_province_to_city!$A$2:$A$11,reference_province_to_city!$B$2:$B$11)</f>
        <v>Bandung</v>
      </c>
      <c r="M1168" s="15" t="s">
        <v>12</v>
      </c>
      <c r="N1168" s="15">
        <v>40111.0</v>
      </c>
      <c r="O1168" s="15">
        <f t="array" ref="O1168">_xlfn.XLOOKUP(M1168,reference_postal_code!$B$2:$B$11,reference_postal_code!$A$2:$A$11)</f>
        <v>40111</v>
      </c>
      <c r="P1168" s="15" t="s">
        <v>117</v>
      </c>
      <c r="Q1168" s="15" t="s">
        <v>3266</v>
      </c>
      <c r="R1168" s="15" t="s">
        <v>110</v>
      </c>
      <c r="S1168" s="15" t="s">
        <v>111</v>
      </c>
      <c r="T1168" s="15" t="s">
        <v>3267</v>
      </c>
      <c r="U1168" s="28">
        <v>3695760.0</v>
      </c>
      <c r="V1168" s="15">
        <v>2.0</v>
      </c>
      <c r="W1168" s="31">
        <v>0.2</v>
      </c>
      <c r="X1168" s="28">
        <v>415773.0</v>
      </c>
    </row>
    <row r="1169" ht="15.75" customHeight="1">
      <c r="A1169" s="15">
        <v>7103.0</v>
      </c>
      <c r="B1169" s="15" t="s">
        <v>3268</v>
      </c>
      <c r="C1169" s="18">
        <v>41903.0</v>
      </c>
      <c r="D1169" s="18">
        <v>41906.0</v>
      </c>
      <c r="E1169" s="18">
        <f t="shared" si="1"/>
        <v>41906</v>
      </c>
      <c r="F1169" s="15" t="s">
        <v>125</v>
      </c>
      <c r="G1169" s="15" t="s">
        <v>3269</v>
      </c>
      <c r="H1169" s="15" t="s">
        <v>3270</v>
      </c>
      <c r="I1169" s="15" t="s">
        <v>59</v>
      </c>
      <c r="J1169" s="15" t="s">
        <v>60</v>
      </c>
      <c r="K1169" s="15" t="s">
        <v>19</v>
      </c>
      <c r="L1169" s="15" t="str">
        <f t="array" ref="L1169">_xlfn.XLOOKUP(M1169,reference_province_to_city!$A$2:$A$11,reference_province_to_city!$B$2:$B$11)</f>
        <v>Yogyakarta</v>
      </c>
      <c r="M1169" s="15" t="s">
        <v>18</v>
      </c>
      <c r="N1169" s="15">
        <v>55111.0</v>
      </c>
      <c r="O1169" s="15">
        <f t="array" ref="O1169">_xlfn.XLOOKUP(M1169,reference_postal_code!$B$2:$B$11,reference_postal_code!$A$2:$A$11)</f>
        <v>55111</v>
      </c>
      <c r="P1169" s="15" t="s">
        <v>77</v>
      </c>
      <c r="Q1169" s="15" t="s">
        <v>2913</v>
      </c>
      <c r="R1169" s="15" t="s">
        <v>65</v>
      </c>
      <c r="S1169" s="15" t="s">
        <v>83</v>
      </c>
      <c r="T1169" s="15" t="s">
        <v>2914</v>
      </c>
      <c r="U1169" s="28">
        <v>98550.0</v>
      </c>
      <c r="V1169" s="15">
        <v>3.0</v>
      </c>
      <c r="W1169" s="31">
        <v>0.7</v>
      </c>
      <c r="X1169" s="28">
        <v>-75555.0</v>
      </c>
    </row>
    <row r="1170" ht="15.75" customHeight="1">
      <c r="A1170" s="15">
        <v>2791.0</v>
      </c>
      <c r="B1170" s="15" t="s">
        <v>3246</v>
      </c>
      <c r="C1170" s="18">
        <v>41903.0</v>
      </c>
      <c r="D1170" s="18">
        <v>41904.0</v>
      </c>
      <c r="E1170" s="18">
        <f t="shared" si="1"/>
        <v>41904</v>
      </c>
      <c r="F1170" s="15" t="s">
        <v>125</v>
      </c>
      <c r="G1170" s="15" t="s">
        <v>2192</v>
      </c>
      <c r="H1170" s="15" t="s">
        <v>2193</v>
      </c>
      <c r="I1170" s="15" t="s">
        <v>128</v>
      </c>
      <c r="J1170" s="15" t="s">
        <v>60</v>
      </c>
      <c r="K1170" s="15" t="s">
        <v>22</v>
      </c>
      <c r="L1170" s="15" t="str">
        <f t="array" ref="L1170">_xlfn.XLOOKUP(M1170,reference_province_to_city!$A$2:$A$11,reference_province_to_city!$B$2:$B$11)</f>
        <v>Surabaya</v>
      </c>
      <c r="M1170" s="15" t="s">
        <v>20</v>
      </c>
      <c r="N1170" s="15">
        <v>60231.0</v>
      </c>
      <c r="O1170" s="15">
        <f t="array" ref="O1170">_xlfn.XLOOKUP(M1170,reference_postal_code!$B$2:$B$11,reference_postal_code!$A$2:$A$11)</f>
        <v>60231</v>
      </c>
      <c r="P1170" s="15" t="s">
        <v>166</v>
      </c>
      <c r="Q1170" s="15" t="s">
        <v>3271</v>
      </c>
      <c r="R1170" s="15" t="s">
        <v>65</v>
      </c>
      <c r="S1170" s="15" t="s">
        <v>222</v>
      </c>
      <c r="T1170" s="15" t="s">
        <v>3272</v>
      </c>
      <c r="U1170" s="28">
        <v>389400.0</v>
      </c>
      <c r="V1170" s="15">
        <v>2.0</v>
      </c>
      <c r="W1170" s="31">
        <v>0.0</v>
      </c>
      <c r="X1170" s="28">
        <v>112926.0</v>
      </c>
    </row>
    <row r="1171" ht="15.75" customHeight="1">
      <c r="A1171" s="15">
        <v>3163.0</v>
      </c>
      <c r="B1171" s="15" t="s">
        <v>3247</v>
      </c>
      <c r="C1171" s="18">
        <v>41903.0</v>
      </c>
      <c r="D1171" s="18">
        <v>41907.0</v>
      </c>
      <c r="E1171" s="18">
        <f t="shared" si="1"/>
        <v>41907</v>
      </c>
      <c r="F1171" s="15" t="s">
        <v>55</v>
      </c>
      <c r="G1171" s="15" t="s">
        <v>1683</v>
      </c>
      <c r="H1171" s="15" t="s">
        <v>1684</v>
      </c>
      <c r="I1171" s="15" t="s">
        <v>59</v>
      </c>
      <c r="J1171" s="15" t="s">
        <v>60</v>
      </c>
      <c r="K1171" s="15" t="s">
        <v>10</v>
      </c>
      <c r="L1171" s="15" t="str">
        <f t="array" ref="L1171">_xlfn.XLOOKUP(M1171,reference_province_to_city!$A$2:$A$11,reference_province_to_city!$B$2:$B$11)</f>
        <v>Jakarta</v>
      </c>
      <c r="M1171" s="15" t="s">
        <v>7</v>
      </c>
      <c r="N1171" s="15">
        <v>10110.0</v>
      </c>
      <c r="O1171" s="15">
        <f t="array" ref="O1171">_xlfn.XLOOKUP(M1171,reference_postal_code!$B$2:$B$11,reference_postal_code!$A$2:$A$11)</f>
        <v>10110</v>
      </c>
      <c r="P1171" s="15" t="s">
        <v>117</v>
      </c>
      <c r="Q1171" s="15" t="s">
        <v>3273</v>
      </c>
      <c r="R1171" s="15" t="s">
        <v>65</v>
      </c>
      <c r="S1171" s="15" t="s">
        <v>173</v>
      </c>
      <c r="T1171" s="15" t="s">
        <v>3274</v>
      </c>
      <c r="U1171" s="28">
        <v>1175250.0</v>
      </c>
      <c r="V1171" s="15">
        <v>5.0</v>
      </c>
      <c r="W1171" s="31">
        <v>0.0</v>
      </c>
      <c r="X1171" s="28">
        <v>552367.0</v>
      </c>
    </row>
    <row r="1172" ht="15.75" customHeight="1">
      <c r="A1172" s="15">
        <v>393.0</v>
      </c>
      <c r="B1172" s="15" t="s">
        <v>3263</v>
      </c>
      <c r="C1172" s="18">
        <v>41903.0</v>
      </c>
      <c r="D1172" s="18">
        <v>41905.0</v>
      </c>
      <c r="E1172" s="18">
        <f t="shared" si="1"/>
        <v>41905</v>
      </c>
      <c r="F1172" s="15" t="s">
        <v>114</v>
      </c>
      <c r="G1172" s="15" t="s">
        <v>3264</v>
      </c>
      <c r="H1172" s="15" t="s">
        <v>3265</v>
      </c>
      <c r="I1172" s="15" t="s">
        <v>59</v>
      </c>
      <c r="J1172" s="15" t="s">
        <v>60</v>
      </c>
      <c r="K1172" s="15" t="s">
        <v>14</v>
      </c>
      <c r="L1172" s="15" t="str">
        <f t="array" ref="L1172">_xlfn.XLOOKUP(M1172,reference_province_to_city!$A$2:$A$11,reference_province_to_city!$B$2:$B$11)</f>
        <v>Bandung</v>
      </c>
      <c r="M1172" s="15" t="s">
        <v>12</v>
      </c>
      <c r="N1172" s="15">
        <v>40111.0</v>
      </c>
      <c r="O1172" s="15">
        <f t="array" ref="O1172">_xlfn.XLOOKUP(M1172,reference_postal_code!$B$2:$B$11,reference_postal_code!$A$2:$A$11)</f>
        <v>40111</v>
      </c>
      <c r="P1172" s="15" t="s">
        <v>117</v>
      </c>
      <c r="Q1172" s="15" t="s">
        <v>3275</v>
      </c>
      <c r="R1172" s="15" t="s">
        <v>110</v>
      </c>
      <c r="S1172" s="15" t="s">
        <v>1391</v>
      </c>
      <c r="T1172" s="15" t="s">
        <v>3276</v>
      </c>
      <c r="U1172" s="28">
        <v>2.699955E7</v>
      </c>
      <c r="V1172" s="15">
        <v>3.0</v>
      </c>
      <c r="W1172" s="31">
        <v>0.0</v>
      </c>
      <c r="X1172" s="28">
        <v>1.0529824E7</v>
      </c>
    </row>
    <row r="1173" ht="15.75" customHeight="1">
      <c r="A1173" s="15">
        <v>3166.0</v>
      </c>
      <c r="B1173" s="15" t="s">
        <v>3247</v>
      </c>
      <c r="C1173" s="18">
        <v>41903.0</v>
      </c>
      <c r="D1173" s="18">
        <v>41907.0</v>
      </c>
      <c r="E1173" s="18">
        <f t="shared" si="1"/>
        <v>41907</v>
      </c>
      <c r="F1173" s="15" t="s">
        <v>55</v>
      </c>
      <c r="G1173" s="15" t="s">
        <v>1683</v>
      </c>
      <c r="H1173" s="15" t="s">
        <v>1684</v>
      </c>
      <c r="I1173" s="15" t="s">
        <v>59</v>
      </c>
      <c r="J1173" s="15" t="s">
        <v>60</v>
      </c>
      <c r="L1173" s="15" t="str">
        <f t="array" ref="L1173">_xlfn.XLOOKUP(M1173,reference_province_to_city!$A$2:$A$11,reference_province_to_city!$B$2:$B$11)</f>
        <v>Jakarta</v>
      </c>
      <c r="M1173" s="15" t="s">
        <v>7</v>
      </c>
      <c r="N1173" s="15">
        <v>10110.0</v>
      </c>
      <c r="O1173" s="15">
        <f t="array" ref="O1173">_xlfn.XLOOKUP(M1173,reference_postal_code!$B$2:$B$11,reference_postal_code!$A$2:$A$11)</f>
        <v>10110</v>
      </c>
      <c r="P1173" s="15" t="s">
        <v>117</v>
      </c>
      <c r="Q1173" s="15" t="s">
        <v>3277</v>
      </c>
      <c r="R1173" s="15" t="s">
        <v>110</v>
      </c>
      <c r="S1173" s="15" t="s">
        <v>111</v>
      </c>
      <c r="T1173" s="15" t="s">
        <v>3278</v>
      </c>
      <c r="U1173" s="28">
        <v>3599760.0</v>
      </c>
      <c r="V1173" s="15">
        <v>2.0</v>
      </c>
      <c r="W1173" s="31">
        <v>0.2</v>
      </c>
      <c r="X1173" s="28">
        <v>359976.0</v>
      </c>
    </row>
    <row r="1174" ht="15.75" customHeight="1">
      <c r="A1174" s="15">
        <v>4236.0</v>
      </c>
      <c r="B1174" s="15" t="s">
        <v>3250</v>
      </c>
      <c r="C1174" s="18">
        <v>41903.0</v>
      </c>
      <c r="D1174" s="18">
        <v>41906.0</v>
      </c>
      <c r="E1174" s="18">
        <f t="shared" si="1"/>
        <v>41906</v>
      </c>
      <c r="F1174" s="15" t="s">
        <v>125</v>
      </c>
      <c r="G1174" s="15" t="s">
        <v>2578</v>
      </c>
      <c r="H1174" s="15" t="s">
        <v>2579</v>
      </c>
      <c r="I1174" s="15" t="s">
        <v>76</v>
      </c>
      <c r="J1174" s="15" t="s">
        <v>60</v>
      </c>
      <c r="K1174" s="15" t="s">
        <v>19</v>
      </c>
      <c r="L1174" s="15" t="str">
        <f t="array" ref="L1174">_xlfn.XLOOKUP(M1174,reference_province_to_city!$A$2:$A$11,reference_province_to_city!$B$2:$B$11)</f>
        <v>Yogyakarta</v>
      </c>
      <c r="M1174" s="15" t="s">
        <v>18</v>
      </c>
      <c r="N1174" s="15">
        <v>55111.0</v>
      </c>
      <c r="O1174" s="15">
        <f t="array" ref="O1174">_xlfn.XLOOKUP(M1174,reference_postal_code!$B$2:$B$11,reference_postal_code!$A$2:$A$11)</f>
        <v>55111</v>
      </c>
      <c r="P1174" s="15" t="s">
        <v>77</v>
      </c>
      <c r="Q1174" s="15" t="s">
        <v>501</v>
      </c>
      <c r="R1174" s="15" t="s">
        <v>65</v>
      </c>
      <c r="S1174" s="15" t="s">
        <v>79</v>
      </c>
      <c r="T1174" s="15" t="s">
        <v>502</v>
      </c>
      <c r="U1174" s="28">
        <v>312120.0</v>
      </c>
      <c r="V1174" s="15">
        <v>9.0</v>
      </c>
      <c r="W1174" s="31">
        <v>0.2</v>
      </c>
      <c r="X1174" s="28">
        <v>105340.0</v>
      </c>
    </row>
    <row r="1175" ht="15.75" customHeight="1">
      <c r="A1175" s="15">
        <v>5725.0</v>
      </c>
      <c r="B1175" s="15" t="s">
        <v>3279</v>
      </c>
      <c r="C1175" s="18">
        <v>41904.0</v>
      </c>
      <c r="D1175" s="18">
        <v>41909.0</v>
      </c>
      <c r="E1175" s="18">
        <f t="shared" si="1"/>
        <v>41909</v>
      </c>
      <c r="F1175" s="15" t="s">
        <v>55</v>
      </c>
      <c r="G1175" s="15" t="s">
        <v>3280</v>
      </c>
      <c r="H1175" s="15" t="s">
        <v>3281</v>
      </c>
      <c r="I1175" s="15" t="s">
        <v>128</v>
      </c>
      <c r="J1175" s="15" t="s">
        <v>60</v>
      </c>
      <c r="K1175" s="15" t="s">
        <v>10</v>
      </c>
      <c r="L1175" s="15" t="str">
        <f t="array" ref="L1175">_xlfn.XLOOKUP(M1175,reference_province_to_city!$A$2:$A$11,reference_province_to_city!$B$2:$B$11)</f>
        <v>Jakarta</v>
      </c>
      <c r="M1175" s="15" t="s">
        <v>7</v>
      </c>
      <c r="N1175" s="15">
        <v>10110.0</v>
      </c>
      <c r="O1175" s="15">
        <f t="array" ref="O1175">_xlfn.XLOOKUP(M1175,reference_postal_code!$B$2:$B$11,reference_postal_code!$A$2:$A$11)</f>
        <v>10110</v>
      </c>
      <c r="P1175" s="15" t="s">
        <v>117</v>
      </c>
      <c r="Q1175" s="15" t="s">
        <v>1274</v>
      </c>
      <c r="R1175" s="15" t="s">
        <v>65</v>
      </c>
      <c r="S1175" s="15" t="s">
        <v>87</v>
      </c>
      <c r="T1175" s="15" t="s">
        <v>1275</v>
      </c>
      <c r="U1175" s="28">
        <v>4973040.0</v>
      </c>
      <c r="V1175" s="15">
        <v>3.0</v>
      </c>
      <c r="W1175" s="31">
        <v>0.2</v>
      </c>
      <c r="X1175" s="28">
        <v>-1243260.0</v>
      </c>
    </row>
    <row r="1176" ht="15.75" customHeight="1">
      <c r="A1176" s="15">
        <v>9656.0</v>
      </c>
      <c r="B1176" s="15" t="s">
        <v>3282</v>
      </c>
      <c r="C1176" s="18">
        <v>41904.0</v>
      </c>
      <c r="D1176" s="18">
        <v>41911.0</v>
      </c>
      <c r="E1176" s="18">
        <f t="shared" si="1"/>
        <v>41911</v>
      </c>
      <c r="F1176" s="15" t="s">
        <v>55</v>
      </c>
      <c r="G1176" s="15" t="s">
        <v>3283</v>
      </c>
      <c r="H1176" s="15" t="s">
        <v>3284</v>
      </c>
      <c r="I1176" s="15" t="s">
        <v>59</v>
      </c>
      <c r="J1176" s="15" t="s">
        <v>60</v>
      </c>
      <c r="K1176" s="15" t="s">
        <v>31</v>
      </c>
      <c r="L1176" s="15" t="str">
        <f t="array" ref="L1176">_xlfn.XLOOKUP(M1176,reference_province_to_city!$A$2:$A$11,reference_province_to_city!$B$2:$B$11)</f>
        <v>Balikpapan</v>
      </c>
      <c r="M1176" s="15" t="s">
        <v>21</v>
      </c>
      <c r="N1176" s="15">
        <v>76114.0</v>
      </c>
      <c r="O1176" s="15">
        <f t="array" ref="O1176">_xlfn.XLOOKUP(M1176,reference_postal_code!$B$2:$B$11,reference_postal_code!$A$2:$A$11)</f>
        <v>76114</v>
      </c>
      <c r="P1176" s="15" t="s">
        <v>166</v>
      </c>
      <c r="Q1176" s="15" t="s">
        <v>3285</v>
      </c>
      <c r="R1176" s="15" t="s">
        <v>106</v>
      </c>
      <c r="S1176" s="15" t="s">
        <v>139</v>
      </c>
      <c r="T1176" s="15" t="s">
        <v>3286</v>
      </c>
      <c r="U1176" s="28">
        <v>1461600.0</v>
      </c>
      <c r="V1176" s="15">
        <v>3.0</v>
      </c>
      <c r="W1176" s="31">
        <v>0.0</v>
      </c>
      <c r="X1176" s="28">
        <v>526176.0</v>
      </c>
    </row>
    <row r="1177" ht="15.75" customHeight="1">
      <c r="A1177" s="15">
        <v>9658.0</v>
      </c>
      <c r="B1177" s="15" t="s">
        <v>3282</v>
      </c>
      <c r="C1177" s="18">
        <v>41904.0</v>
      </c>
      <c r="D1177" s="18"/>
      <c r="E1177" s="18">
        <f t="shared" si="1"/>
        <v>41907</v>
      </c>
      <c r="F1177" s="15" t="s">
        <v>55</v>
      </c>
      <c r="G1177" s="15" t="s">
        <v>3283</v>
      </c>
      <c r="H1177" s="15" t="s">
        <v>3284</v>
      </c>
      <c r="I1177" s="15" t="s">
        <v>59</v>
      </c>
      <c r="J1177" s="15" t="s">
        <v>60</v>
      </c>
      <c r="K1177" s="15" t="s">
        <v>31</v>
      </c>
      <c r="L1177" s="15" t="str">
        <f t="array" ref="L1177">_xlfn.XLOOKUP(M1177,reference_province_to_city!$A$2:$A$11,reference_province_to_city!$B$2:$B$11)</f>
        <v>Balikpapan</v>
      </c>
      <c r="M1177" s="15" t="s">
        <v>21</v>
      </c>
      <c r="N1177" s="15">
        <v>76114.0</v>
      </c>
      <c r="O1177" s="15">
        <f t="array" ref="O1177">_xlfn.XLOOKUP(M1177,reference_postal_code!$B$2:$B$11,reference_postal_code!$A$2:$A$11)</f>
        <v>76114</v>
      </c>
      <c r="P1177" s="15" t="s">
        <v>166</v>
      </c>
      <c r="Q1177" s="15" t="s">
        <v>3287</v>
      </c>
      <c r="R1177" s="15" t="s">
        <v>65</v>
      </c>
      <c r="S1177" s="15" t="s">
        <v>93</v>
      </c>
      <c r="T1177" s="15" t="s">
        <v>3288</v>
      </c>
      <c r="U1177" s="28">
        <v>195600.0</v>
      </c>
      <c r="V1177" s="15">
        <v>4.0</v>
      </c>
      <c r="W1177" s="31">
        <v>0.0</v>
      </c>
      <c r="X1177" s="28">
        <v>86064.0</v>
      </c>
    </row>
    <row r="1178" ht="15.75" customHeight="1">
      <c r="A1178" s="15">
        <v>8234.0</v>
      </c>
      <c r="B1178" s="15" t="s">
        <v>3289</v>
      </c>
      <c r="C1178" s="18">
        <v>41904.0</v>
      </c>
      <c r="D1178" s="18">
        <v>41910.0</v>
      </c>
      <c r="E1178" s="18">
        <f t="shared" si="1"/>
        <v>41910</v>
      </c>
      <c r="F1178" s="15" t="s">
        <v>55</v>
      </c>
      <c r="G1178" s="15" t="s">
        <v>1184</v>
      </c>
      <c r="H1178" s="15" t="s">
        <v>1185</v>
      </c>
      <c r="I1178" s="15" t="s">
        <v>59</v>
      </c>
      <c r="J1178" s="15" t="s">
        <v>60</v>
      </c>
      <c r="K1178" s="15" t="s">
        <v>29</v>
      </c>
      <c r="L1178" s="15" t="str">
        <f t="array" ref="L1178">_xlfn.XLOOKUP(M1178,reference_province_to_city!$A$2:$A$11,reference_province_to_city!$B$2:$B$11)</f>
        <v>Palembang</v>
      </c>
      <c r="M1178" s="15" t="s">
        <v>13</v>
      </c>
      <c r="N1178" s="15">
        <v>30111.0</v>
      </c>
      <c r="O1178" s="15">
        <f t="array" ref="O1178">_xlfn.XLOOKUP(M1178,reference_postal_code!$B$2:$B$11,reference_postal_code!$A$2:$A$11)</f>
        <v>30111</v>
      </c>
      <c r="P1178" s="15" t="s">
        <v>77</v>
      </c>
      <c r="Q1178" s="15" t="s">
        <v>825</v>
      </c>
      <c r="R1178" s="15" t="s">
        <v>65</v>
      </c>
      <c r="S1178" s="15" t="s">
        <v>87</v>
      </c>
      <c r="T1178" s="15" t="s">
        <v>826</v>
      </c>
      <c r="U1178" s="28">
        <v>610200.0</v>
      </c>
      <c r="V1178" s="15">
        <v>2.0</v>
      </c>
      <c r="W1178" s="31">
        <v>0.0</v>
      </c>
      <c r="X1178" s="28">
        <v>6102.0</v>
      </c>
    </row>
    <row r="1179" ht="15.75" customHeight="1">
      <c r="A1179" s="15">
        <v>964.0</v>
      </c>
      <c r="B1179" s="15" t="s">
        <v>3290</v>
      </c>
      <c r="C1179" s="18">
        <v>41904.0</v>
      </c>
      <c r="D1179" s="18">
        <v>41906.0</v>
      </c>
      <c r="E1179" s="18">
        <f t="shared" si="1"/>
        <v>41906</v>
      </c>
      <c r="F1179" s="15" t="s">
        <v>114</v>
      </c>
      <c r="G1179" s="15" t="s">
        <v>3034</v>
      </c>
      <c r="H1179" s="15" t="s">
        <v>3035</v>
      </c>
      <c r="I1179" s="15" t="s">
        <v>59</v>
      </c>
      <c r="J1179" s="15" t="s">
        <v>60</v>
      </c>
      <c r="K1179" s="15" t="s">
        <v>28</v>
      </c>
      <c r="L1179" s="15" t="str">
        <f t="array" ref="L1179">_xlfn.XLOOKUP(M1179,reference_province_to_city!$A$2:$A$11,reference_province_to_city!$B$2:$B$11)</f>
        <v>Medan</v>
      </c>
      <c r="M1179" s="15" t="s">
        <v>11</v>
      </c>
      <c r="N1179" s="15">
        <v>20111.0</v>
      </c>
      <c r="O1179" s="15">
        <f t="array" ref="O1179">_xlfn.XLOOKUP(M1179,reference_postal_code!$B$2:$B$11,reference_postal_code!$A$2:$A$11)</f>
        <v>20111</v>
      </c>
      <c r="P1179" s="15" t="s">
        <v>77</v>
      </c>
      <c r="Q1179" s="15" t="s">
        <v>1356</v>
      </c>
      <c r="R1179" s="15" t="s">
        <v>65</v>
      </c>
      <c r="S1179" s="15" t="s">
        <v>79</v>
      </c>
      <c r="T1179" s="15" t="s">
        <v>1357</v>
      </c>
      <c r="U1179" s="28">
        <v>69120.0</v>
      </c>
      <c r="V1179" s="15">
        <v>2.0</v>
      </c>
      <c r="W1179" s="31">
        <v>0.2</v>
      </c>
      <c r="X1179" s="28">
        <v>25056.0</v>
      </c>
    </row>
    <row r="1180" ht="15.75" customHeight="1">
      <c r="A1180" s="15">
        <v>8233.0</v>
      </c>
      <c r="B1180" s="15" t="s">
        <v>3289</v>
      </c>
      <c r="C1180" s="18">
        <v>41904.0</v>
      </c>
      <c r="D1180" s="18">
        <v>41910.0</v>
      </c>
      <c r="E1180" s="18">
        <f t="shared" si="1"/>
        <v>41910</v>
      </c>
      <c r="F1180" s="15" t="s">
        <v>55</v>
      </c>
      <c r="G1180" s="15" t="s">
        <v>1184</v>
      </c>
      <c r="H1180" s="15" t="s">
        <v>1185</v>
      </c>
      <c r="I1180" s="15" t="s">
        <v>59</v>
      </c>
      <c r="J1180" s="15" t="s">
        <v>60</v>
      </c>
      <c r="K1180" s="15" t="s">
        <v>29</v>
      </c>
      <c r="L1180" s="15" t="str">
        <f t="array" ref="L1180">_xlfn.XLOOKUP(M1180,reference_province_to_city!$A$2:$A$11,reference_province_to_city!$B$2:$B$11)</f>
        <v>Palembang</v>
      </c>
      <c r="M1180" s="15" t="s">
        <v>13</v>
      </c>
      <c r="N1180" s="15">
        <v>30111.0</v>
      </c>
      <c r="O1180" s="15">
        <f t="array" ref="O1180">_xlfn.XLOOKUP(M1180,reference_postal_code!$B$2:$B$11,reference_postal_code!$A$2:$A$11)</f>
        <v>30111</v>
      </c>
      <c r="P1180" s="15" t="s">
        <v>77</v>
      </c>
      <c r="Q1180" s="15" t="s">
        <v>3291</v>
      </c>
      <c r="R1180" s="15" t="s">
        <v>65</v>
      </c>
      <c r="S1180" s="15" t="s">
        <v>87</v>
      </c>
      <c r="T1180" s="15" t="s">
        <v>3292</v>
      </c>
      <c r="U1180" s="28">
        <v>2541750.0</v>
      </c>
      <c r="V1180" s="15">
        <v>5.0</v>
      </c>
      <c r="W1180" s="31">
        <v>0.0</v>
      </c>
      <c r="X1180" s="28">
        <v>635438.0</v>
      </c>
    </row>
    <row r="1181" ht="15.75" customHeight="1">
      <c r="A1181" s="15">
        <v>9657.0</v>
      </c>
      <c r="B1181" s="15" t="s">
        <v>3282</v>
      </c>
      <c r="C1181" s="18">
        <v>41904.0</v>
      </c>
      <c r="D1181" s="18">
        <v>41911.0</v>
      </c>
      <c r="E1181" s="18">
        <f t="shared" si="1"/>
        <v>41911</v>
      </c>
      <c r="F1181" s="15" t="s">
        <v>55</v>
      </c>
      <c r="G1181" s="15" t="s">
        <v>3283</v>
      </c>
      <c r="H1181" s="15" t="s">
        <v>3284</v>
      </c>
      <c r="I1181" s="15" t="s">
        <v>59</v>
      </c>
      <c r="J1181" s="15" t="s">
        <v>60</v>
      </c>
      <c r="K1181" s="15" t="s">
        <v>31</v>
      </c>
      <c r="L1181" s="15" t="str">
        <f t="array" ref="L1181">_xlfn.XLOOKUP(M1181,reference_province_to_city!$A$2:$A$11,reference_province_to_city!$B$2:$B$11)</f>
        <v>Balikpapan</v>
      </c>
      <c r="M1181" s="15" t="s">
        <v>21</v>
      </c>
      <c r="N1181" s="15">
        <v>76114.0</v>
      </c>
      <c r="O1181" s="15">
        <f t="array" ref="O1181">_xlfn.XLOOKUP(M1181,reference_postal_code!$B$2:$B$11,reference_postal_code!$A$2:$A$11)</f>
        <v>76114</v>
      </c>
      <c r="P1181" s="15" t="s">
        <v>166</v>
      </c>
      <c r="Q1181" s="15" t="s">
        <v>2128</v>
      </c>
      <c r="R1181" s="15" t="s">
        <v>65</v>
      </c>
      <c r="S1181" s="15" t="s">
        <v>83</v>
      </c>
      <c r="T1181" s="15" t="s">
        <v>2129</v>
      </c>
      <c r="U1181" s="28">
        <v>59760.0</v>
      </c>
      <c r="V1181" s="15">
        <v>1.0</v>
      </c>
      <c r="W1181" s="31">
        <v>0.2</v>
      </c>
      <c r="X1181" s="28">
        <v>20916.0</v>
      </c>
    </row>
    <row r="1182" ht="15.75" customHeight="1">
      <c r="A1182" s="15">
        <v>9659.0</v>
      </c>
      <c r="B1182" s="15" t="s">
        <v>3282</v>
      </c>
      <c r="C1182" s="18">
        <v>41904.0</v>
      </c>
      <c r="D1182" s="18">
        <v>41911.0</v>
      </c>
      <c r="E1182" s="18">
        <f t="shared" si="1"/>
        <v>41911</v>
      </c>
      <c r="F1182" s="15" t="s">
        <v>55</v>
      </c>
      <c r="G1182" s="15" t="s">
        <v>3283</v>
      </c>
      <c r="H1182" s="15" t="s">
        <v>3284</v>
      </c>
      <c r="I1182" s="15" t="s">
        <v>59</v>
      </c>
      <c r="J1182" s="15" t="s">
        <v>60</v>
      </c>
      <c r="K1182" s="15" t="s">
        <v>31</v>
      </c>
      <c r="L1182" s="15" t="str">
        <f t="array" ref="L1182">_xlfn.XLOOKUP(M1182,reference_province_to_city!$A$2:$A$11,reference_province_to_city!$B$2:$B$11)</f>
        <v>Balikpapan</v>
      </c>
      <c r="M1182" s="15" t="s">
        <v>21</v>
      </c>
      <c r="N1182" s="15">
        <v>76114.0</v>
      </c>
      <c r="O1182" s="15">
        <f t="array" ref="O1182">_xlfn.XLOOKUP(M1182,reference_postal_code!$B$2:$B$11,reference_postal_code!$A$2:$A$11)</f>
        <v>76114</v>
      </c>
      <c r="P1182" s="15" t="s">
        <v>166</v>
      </c>
      <c r="Q1182" s="15" t="s">
        <v>3293</v>
      </c>
      <c r="R1182" s="15" t="s">
        <v>106</v>
      </c>
      <c r="S1182" s="15" t="s">
        <v>107</v>
      </c>
      <c r="T1182" s="15" t="s">
        <v>3294</v>
      </c>
      <c r="U1182" s="28">
        <v>8692920.0</v>
      </c>
      <c r="V1182" s="15">
        <v>4.0</v>
      </c>
      <c r="W1182" s="31">
        <v>0.1</v>
      </c>
      <c r="X1182" s="28">
        <v>1255644.0</v>
      </c>
    </row>
    <row r="1183" ht="15.75" customHeight="1">
      <c r="A1183" s="15">
        <v>3608.0</v>
      </c>
      <c r="B1183" s="15" t="s">
        <v>3295</v>
      </c>
      <c r="C1183" s="18">
        <v>41905.0</v>
      </c>
      <c r="D1183" s="18">
        <v>41910.0</v>
      </c>
      <c r="E1183" s="18">
        <f t="shared" si="1"/>
        <v>41910</v>
      </c>
      <c r="F1183" s="15" t="s">
        <v>114</v>
      </c>
      <c r="G1183" s="15" t="s">
        <v>437</v>
      </c>
      <c r="H1183" s="15" t="s">
        <v>438</v>
      </c>
      <c r="I1183" s="15" t="s">
        <v>59</v>
      </c>
      <c r="J1183" s="15" t="s">
        <v>60</v>
      </c>
      <c r="K1183" s="15" t="s">
        <v>14</v>
      </c>
      <c r="L1183" s="15" t="str">
        <f t="array" ref="L1183">_xlfn.XLOOKUP(M1183,reference_province_to_city!$A$2:$A$11,reference_province_to_city!$B$2:$B$11)</f>
        <v>Bandung</v>
      </c>
      <c r="M1183" s="15" t="s">
        <v>12</v>
      </c>
      <c r="N1183" s="15">
        <v>40111.0</v>
      </c>
      <c r="O1183" s="15">
        <f t="array" ref="O1183">_xlfn.XLOOKUP(M1183,reference_postal_code!$B$2:$B$11,reference_postal_code!$A$2:$A$11)</f>
        <v>40111</v>
      </c>
      <c r="P1183" s="15" t="s">
        <v>117</v>
      </c>
      <c r="Q1183" s="15" t="s">
        <v>1519</v>
      </c>
      <c r="R1183" s="15" t="s">
        <v>65</v>
      </c>
      <c r="S1183" s="15" t="s">
        <v>83</v>
      </c>
      <c r="T1183" s="15" t="s">
        <v>1520</v>
      </c>
      <c r="U1183" s="28">
        <v>2091600.0</v>
      </c>
      <c r="V1183" s="15">
        <v>3.0</v>
      </c>
      <c r="W1183" s="31">
        <v>0.2</v>
      </c>
      <c r="X1183" s="28">
        <v>705915.0</v>
      </c>
    </row>
    <row r="1184" ht="15.75" customHeight="1">
      <c r="A1184" s="15">
        <v>6945.0</v>
      </c>
      <c r="B1184" s="15" t="s">
        <v>3296</v>
      </c>
      <c r="C1184" s="18">
        <v>41905.0</v>
      </c>
      <c r="D1184" s="18">
        <v>41909.0</v>
      </c>
      <c r="E1184" s="18">
        <f t="shared" si="1"/>
        <v>41909</v>
      </c>
      <c r="F1184" s="15" t="s">
        <v>55</v>
      </c>
      <c r="G1184" s="15" t="s">
        <v>3297</v>
      </c>
      <c r="H1184" s="15" t="s">
        <v>3298</v>
      </c>
      <c r="I1184" s="15" t="s">
        <v>128</v>
      </c>
      <c r="J1184" s="15" t="s">
        <v>60</v>
      </c>
      <c r="K1184" s="15" t="s">
        <v>33</v>
      </c>
      <c r="L1184" s="15" t="str">
        <f t="array" ref="L1184">_xlfn.XLOOKUP(M1184,reference_province_to_city!$A$2:$A$11,reference_province_to_city!$B$2:$B$11)</f>
        <v>Makassar</v>
      </c>
      <c r="M1184" s="15" t="s">
        <v>25</v>
      </c>
      <c r="N1184" s="15">
        <v>90111.0</v>
      </c>
      <c r="O1184" s="15">
        <f t="array" ref="O1184">_xlfn.XLOOKUP(M1184,reference_postal_code!$B$2:$B$11,reference_postal_code!$A$2:$A$11)</f>
        <v>90111</v>
      </c>
      <c r="P1184" s="15" t="s">
        <v>63</v>
      </c>
      <c r="Q1184" s="15" t="s">
        <v>1296</v>
      </c>
      <c r="R1184" s="15" t="s">
        <v>65</v>
      </c>
      <c r="S1184" s="15" t="s">
        <v>83</v>
      </c>
      <c r="T1184" s="15" t="s">
        <v>1297</v>
      </c>
      <c r="U1184" s="28">
        <v>166800.0</v>
      </c>
      <c r="V1184" s="15">
        <v>4.0</v>
      </c>
      <c r="W1184" s="31">
        <v>0.0</v>
      </c>
      <c r="X1184" s="28">
        <v>81732.0</v>
      </c>
    </row>
    <row r="1185" ht="15.75" customHeight="1">
      <c r="A1185" s="15">
        <v>4097.0</v>
      </c>
      <c r="B1185" s="15" t="s">
        <v>3299</v>
      </c>
      <c r="C1185" s="18">
        <v>41905.0</v>
      </c>
      <c r="D1185" s="18">
        <v>41910.0</v>
      </c>
      <c r="E1185" s="18">
        <f t="shared" si="1"/>
        <v>41910</v>
      </c>
      <c r="F1185" s="15" t="s">
        <v>55</v>
      </c>
      <c r="G1185" s="15" t="s">
        <v>432</v>
      </c>
      <c r="H1185" s="15" t="s">
        <v>433</v>
      </c>
      <c r="I1185" s="15" t="s">
        <v>59</v>
      </c>
      <c r="J1185" s="15" t="s">
        <v>60</v>
      </c>
      <c r="K1185" s="15" t="s">
        <v>28</v>
      </c>
      <c r="L1185" s="15" t="str">
        <f t="array" ref="L1185">_xlfn.XLOOKUP(M1185,reference_province_to_city!$A$2:$A$11,reference_province_to_city!$B$2:$B$11)</f>
        <v>Medan</v>
      </c>
      <c r="M1185" s="15" t="s">
        <v>11</v>
      </c>
      <c r="N1185" s="15">
        <v>20111.0</v>
      </c>
      <c r="O1185" s="15">
        <f t="array" ref="O1185">_xlfn.XLOOKUP(M1185,reference_postal_code!$B$2:$B$11,reference_postal_code!$A$2:$A$11)</f>
        <v>20111</v>
      </c>
      <c r="P1185" s="15" t="s">
        <v>77</v>
      </c>
      <c r="Q1185" s="15" t="s">
        <v>3300</v>
      </c>
      <c r="R1185" s="15" t="s">
        <v>65</v>
      </c>
      <c r="S1185" s="15" t="s">
        <v>66</v>
      </c>
      <c r="T1185" s="15" t="s">
        <v>3301</v>
      </c>
      <c r="U1185" s="28">
        <v>486000.0</v>
      </c>
      <c r="V1185" s="15">
        <v>5.0</v>
      </c>
      <c r="W1185" s="31">
        <v>0.0</v>
      </c>
      <c r="X1185" s="28">
        <v>233280.0</v>
      </c>
    </row>
    <row r="1186" ht="15.75" customHeight="1">
      <c r="A1186" s="15">
        <v>3352.0</v>
      </c>
      <c r="B1186" s="15" t="s">
        <v>3302</v>
      </c>
      <c r="C1186" s="18">
        <v>41905.0</v>
      </c>
      <c r="D1186" s="18">
        <v>41910.0</v>
      </c>
      <c r="E1186" s="18">
        <f t="shared" si="1"/>
        <v>41910</v>
      </c>
      <c r="F1186" s="15" t="s">
        <v>55</v>
      </c>
      <c r="G1186" s="15" t="s">
        <v>2192</v>
      </c>
      <c r="H1186" s="15" t="s">
        <v>2193</v>
      </c>
      <c r="I1186" s="15" t="s">
        <v>128</v>
      </c>
      <c r="J1186" s="15" t="s">
        <v>60</v>
      </c>
      <c r="L1186" s="15" t="str">
        <f t="array" ref="L1186">_xlfn.XLOOKUP(M1186,reference_province_to_city!$A$2:$A$11,reference_province_to_city!$B$2:$B$11)</f>
        <v>Surabaya</v>
      </c>
      <c r="M1186" s="15" t="s">
        <v>20</v>
      </c>
      <c r="N1186" s="15">
        <v>60231.0</v>
      </c>
      <c r="O1186" s="15">
        <f t="array" ref="O1186">_xlfn.XLOOKUP(M1186,reference_postal_code!$B$2:$B$11,reference_postal_code!$A$2:$A$11)</f>
        <v>60231</v>
      </c>
      <c r="P1186" s="15" t="s">
        <v>166</v>
      </c>
      <c r="Q1186" s="15" t="s">
        <v>2475</v>
      </c>
      <c r="R1186" s="15" t="s">
        <v>106</v>
      </c>
      <c r="S1186" s="15" t="s">
        <v>183</v>
      </c>
      <c r="T1186" s="15" t="s">
        <v>2476</v>
      </c>
      <c r="U1186" s="28">
        <v>6539985.0</v>
      </c>
      <c r="V1186" s="15">
        <v>3.0</v>
      </c>
      <c r="W1186" s="31">
        <v>0.15</v>
      </c>
      <c r="X1186" s="28">
        <v>307764.0</v>
      </c>
    </row>
    <row r="1187" ht="15.75" customHeight="1">
      <c r="A1187" s="15">
        <v>9291.0</v>
      </c>
      <c r="B1187" s="15" t="s">
        <v>3303</v>
      </c>
      <c r="C1187" s="18">
        <v>41905.0</v>
      </c>
      <c r="D1187" s="18">
        <v>41907.0</v>
      </c>
      <c r="E1187" s="18">
        <f t="shared" si="1"/>
        <v>41907</v>
      </c>
      <c r="F1187" s="15" t="s">
        <v>125</v>
      </c>
      <c r="G1187" s="15" t="s">
        <v>3304</v>
      </c>
      <c r="H1187" s="15" t="s">
        <v>3305</v>
      </c>
      <c r="I1187" s="15" t="s">
        <v>59</v>
      </c>
      <c r="J1187" s="15" t="s">
        <v>60</v>
      </c>
      <c r="K1187" s="15" t="s">
        <v>26</v>
      </c>
      <c r="L1187" s="15" t="str">
        <f t="array" ref="L1187">_xlfn.XLOOKUP(M1187,reference_province_to_city!$A$2:$A$11,reference_province_to_city!$B$2:$B$11)</f>
        <v>Denpasar</v>
      </c>
      <c r="M1187" s="15" t="s">
        <v>24</v>
      </c>
      <c r="N1187" s="15">
        <v>80231.0</v>
      </c>
      <c r="O1187" s="15">
        <f t="array" ref="O1187">_xlfn.XLOOKUP(M1187,reference_postal_code!$B$2:$B$11,reference_postal_code!$A$2:$A$11)</f>
        <v>80231</v>
      </c>
      <c r="P1187" s="15" t="s">
        <v>63</v>
      </c>
      <c r="Q1187" s="15" t="s">
        <v>284</v>
      </c>
      <c r="R1187" s="15" t="s">
        <v>65</v>
      </c>
      <c r="S1187" s="15" t="s">
        <v>93</v>
      </c>
      <c r="T1187" s="15" t="s">
        <v>285</v>
      </c>
      <c r="U1187" s="28">
        <v>147600.0</v>
      </c>
      <c r="V1187" s="15">
        <v>3.0</v>
      </c>
      <c r="W1187" s="31">
        <v>0.0</v>
      </c>
      <c r="X1187" s="28">
        <v>42804.0</v>
      </c>
    </row>
    <row r="1188" ht="15.75" customHeight="1">
      <c r="A1188" s="15">
        <v>9292.0</v>
      </c>
      <c r="B1188" s="15" t="s">
        <v>3303</v>
      </c>
      <c r="C1188" s="18">
        <v>41905.0</v>
      </c>
      <c r="D1188" s="18">
        <v>41907.0</v>
      </c>
      <c r="E1188" s="18">
        <f t="shared" si="1"/>
        <v>41907</v>
      </c>
      <c r="F1188" s="15" t="s">
        <v>125</v>
      </c>
      <c r="G1188" s="15" t="s">
        <v>3304</v>
      </c>
      <c r="H1188" s="15" t="s">
        <v>3305</v>
      </c>
      <c r="I1188" s="15" t="s">
        <v>59</v>
      </c>
      <c r="J1188" s="15" t="s">
        <v>60</v>
      </c>
      <c r="L1188" s="15" t="str">
        <f t="array" ref="L1188">_xlfn.XLOOKUP(M1188,reference_province_to_city!$A$2:$A$11,reference_province_to_city!$B$2:$B$11)</f>
        <v>Denpasar</v>
      </c>
      <c r="M1188" s="15" t="s">
        <v>24</v>
      </c>
      <c r="N1188" s="15">
        <v>80231.0</v>
      </c>
      <c r="O1188" s="15">
        <f t="array" ref="O1188">_xlfn.XLOOKUP(M1188,reference_postal_code!$B$2:$B$11,reference_postal_code!$A$2:$A$11)</f>
        <v>80231</v>
      </c>
      <c r="P1188" s="15" t="s">
        <v>63</v>
      </c>
      <c r="Q1188" s="15" t="s">
        <v>3306</v>
      </c>
      <c r="R1188" s="15" t="s">
        <v>65</v>
      </c>
      <c r="S1188" s="15" t="s">
        <v>83</v>
      </c>
      <c r="T1188" s="15" t="s">
        <v>3307</v>
      </c>
      <c r="U1188" s="28">
        <v>517500.0</v>
      </c>
      <c r="V1188" s="15">
        <v>3.0</v>
      </c>
      <c r="W1188" s="31">
        <v>0.0</v>
      </c>
      <c r="X1188" s="28">
        <v>232875.0</v>
      </c>
    </row>
    <row r="1189" ht="15.75" customHeight="1">
      <c r="A1189" s="15">
        <v>5641.0</v>
      </c>
      <c r="B1189" s="15" t="s">
        <v>3308</v>
      </c>
      <c r="C1189" s="18">
        <v>41905.0</v>
      </c>
      <c r="D1189" s="18">
        <v>41910.0</v>
      </c>
      <c r="E1189" s="18">
        <f t="shared" si="1"/>
        <v>41910</v>
      </c>
      <c r="F1189" s="15" t="s">
        <v>55</v>
      </c>
      <c r="G1189" s="15" t="s">
        <v>3202</v>
      </c>
      <c r="H1189" s="15" t="s">
        <v>3203</v>
      </c>
      <c r="I1189" s="15" t="s">
        <v>76</v>
      </c>
      <c r="J1189" s="15" t="s">
        <v>60</v>
      </c>
      <c r="K1189" s="15" t="s">
        <v>22</v>
      </c>
      <c r="L1189" s="15" t="str">
        <f t="array" ref="L1189">_xlfn.XLOOKUP(M1189,reference_province_to_city!$A$2:$A$11,reference_province_to_city!$B$2:$B$11)</f>
        <v>Surabaya</v>
      </c>
      <c r="M1189" s="15" t="s">
        <v>20</v>
      </c>
      <c r="N1189" s="15">
        <v>60231.0</v>
      </c>
      <c r="O1189" s="15">
        <f t="array" ref="O1189">_xlfn.XLOOKUP(M1189,reference_postal_code!$B$2:$B$11,reference_postal_code!$A$2:$A$11)</f>
        <v>60231</v>
      </c>
      <c r="P1189" s="15" t="s">
        <v>166</v>
      </c>
      <c r="Q1189" s="15" t="s">
        <v>731</v>
      </c>
      <c r="R1189" s="15" t="s">
        <v>65</v>
      </c>
      <c r="S1189" s="15" t="s">
        <v>66</v>
      </c>
      <c r="T1189" s="15" t="s">
        <v>732</v>
      </c>
      <c r="U1189" s="28">
        <v>432000.0</v>
      </c>
      <c r="V1189" s="15">
        <v>9.0</v>
      </c>
      <c r="W1189" s="31">
        <v>0.2</v>
      </c>
      <c r="X1189" s="28">
        <v>151200.0</v>
      </c>
    </row>
    <row r="1190" ht="15.75" customHeight="1">
      <c r="A1190" s="15">
        <v>4098.0</v>
      </c>
      <c r="B1190" s="15" t="s">
        <v>3299</v>
      </c>
      <c r="C1190" s="18">
        <v>41905.0</v>
      </c>
      <c r="D1190" s="18">
        <v>41910.0</v>
      </c>
      <c r="E1190" s="18">
        <f t="shared" si="1"/>
        <v>41910</v>
      </c>
      <c r="F1190" s="15" t="s">
        <v>55</v>
      </c>
      <c r="G1190" s="15" t="s">
        <v>432</v>
      </c>
      <c r="H1190" s="15" t="s">
        <v>433</v>
      </c>
      <c r="I1190" s="15" t="s">
        <v>59</v>
      </c>
      <c r="J1190" s="15" t="s">
        <v>60</v>
      </c>
      <c r="K1190" s="15" t="s">
        <v>28</v>
      </c>
      <c r="L1190" s="15" t="str">
        <f t="array" ref="L1190">_xlfn.XLOOKUP(M1190,reference_province_to_city!$A$2:$A$11,reference_province_to_city!$B$2:$B$11)</f>
        <v>Medan</v>
      </c>
      <c r="M1190" s="15" t="s">
        <v>11</v>
      </c>
      <c r="N1190" s="15">
        <v>20111.0</v>
      </c>
      <c r="O1190" s="15">
        <f t="array" ref="O1190">_xlfn.XLOOKUP(M1190,reference_postal_code!$B$2:$B$11,reference_postal_code!$A$2:$A$11)</f>
        <v>20111</v>
      </c>
      <c r="P1190" s="15" t="s">
        <v>77</v>
      </c>
      <c r="Q1190" s="15" t="s">
        <v>687</v>
      </c>
      <c r="R1190" s="15" t="s">
        <v>65</v>
      </c>
      <c r="S1190" s="15" t="s">
        <v>87</v>
      </c>
      <c r="T1190" s="15" t="s">
        <v>688</v>
      </c>
      <c r="U1190" s="28">
        <v>6073500.0</v>
      </c>
      <c r="V1190" s="15">
        <v>5.0</v>
      </c>
      <c r="W1190" s="31">
        <v>0.0</v>
      </c>
      <c r="X1190" s="28">
        <v>242940.0</v>
      </c>
    </row>
    <row r="1191" ht="15.75" customHeight="1">
      <c r="A1191" s="15">
        <v>4100.0</v>
      </c>
      <c r="B1191" s="15" t="s">
        <v>3299</v>
      </c>
      <c r="C1191" s="18">
        <v>41905.0</v>
      </c>
      <c r="D1191" s="18">
        <v>41910.0</v>
      </c>
      <c r="E1191" s="18">
        <f t="shared" si="1"/>
        <v>41910</v>
      </c>
      <c r="F1191" s="15" t="s">
        <v>55</v>
      </c>
      <c r="G1191" s="15" t="s">
        <v>432</v>
      </c>
      <c r="H1191" s="15" t="s">
        <v>433</v>
      </c>
      <c r="I1191" s="15" t="s">
        <v>59</v>
      </c>
      <c r="J1191" s="15" t="s">
        <v>60</v>
      </c>
      <c r="K1191" s="15" t="s">
        <v>28</v>
      </c>
      <c r="L1191" s="15" t="str">
        <f t="array" ref="L1191">_xlfn.XLOOKUP(M1191,reference_province_to_city!$A$2:$A$11,reference_province_to_city!$B$2:$B$11)</f>
        <v>Medan</v>
      </c>
      <c r="M1191" s="15" t="s">
        <v>11</v>
      </c>
      <c r="N1191" s="15">
        <v>20111.0</v>
      </c>
      <c r="O1191" s="15">
        <f t="array" ref="O1191">_xlfn.XLOOKUP(M1191,reference_postal_code!$B$2:$B$11,reference_postal_code!$A$2:$A$11)</f>
        <v>20111</v>
      </c>
      <c r="P1191" s="15" t="s">
        <v>77</v>
      </c>
      <c r="Q1191" s="15" t="s">
        <v>3309</v>
      </c>
      <c r="R1191" s="15" t="s">
        <v>65</v>
      </c>
      <c r="S1191" s="15" t="s">
        <v>83</v>
      </c>
      <c r="T1191" s="15" t="s">
        <v>3310</v>
      </c>
      <c r="U1191" s="28">
        <v>194100.0</v>
      </c>
      <c r="V1191" s="15">
        <v>2.0</v>
      </c>
      <c r="W1191" s="31">
        <v>0.0</v>
      </c>
      <c r="X1191" s="28">
        <v>97050.0</v>
      </c>
    </row>
    <row r="1192" ht="15.75" customHeight="1">
      <c r="A1192" s="15">
        <v>7483.0</v>
      </c>
      <c r="B1192" s="15" t="s">
        <v>3311</v>
      </c>
      <c r="C1192" s="18">
        <v>41905.0</v>
      </c>
      <c r="D1192" s="18">
        <v>41912.0</v>
      </c>
      <c r="E1192" s="18">
        <f t="shared" si="1"/>
        <v>41912</v>
      </c>
      <c r="F1192" s="15" t="s">
        <v>55</v>
      </c>
      <c r="G1192" s="15" t="s">
        <v>3312</v>
      </c>
      <c r="H1192" s="15" t="s">
        <v>3313</v>
      </c>
      <c r="I1192" s="15" t="s">
        <v>76</v>
      </c>
      <c r="J1192" s="15" t="s">
        <v>60</v>
      </c>
      <c r="K1192" s="15" t="s">
        <v>19</v>
      </c>
      <c r="L1192" s="15" t="str">
        <f t="array" ref="L1192">_xlfn.XLOOKUP(M1192,reference_province_to_city!$A$2:$A$11,reference_province_to_city!$B$2:$B$11)</f>
        <v>Yogyakarta</v>
      </c>
      <c r="M1192" s="15" t="s">
        <v>18</v>
      </c>
      <c r="N1192" s="15">
        <v>55111.0</v>
      </c>
      <c r="O1192" s="15">
        <f t="array" ref="O1192">_xlfn.XLOOKUP(M1192,reference_postal_code!$B$2:$B$11,reference_postal_code!$A$2:$A$11)</f>
        <v>55111</v>
      </c>
      <c r="P1192" s="15" t="s">
        <v>77</v>
      </c>
      <c r="Q1192" s="15" t="s">
        <v>412</v>
      </c>
      <c r="R1192" s="15" t="s">
        <v>65</v>
      </c>
      <c r="S1192" s="15" t="s">
        <v>83</v>
      </c>
      <c r="T1192" s="15" t="s">
        <v>413</v>
      </c>
      <c r="U1192" s="28">
        <v>276960.0</v>
      </c>
      <c r="V1192" s="15">
        <v>4.0</v>
      </c>
      <c r="W1192" s="31">
        <v>0.2</v>
      </c>
      <c r="X1192" s="28">
        <v>103860.0</v>
      </c>
    </row>
    <row r="1193" ht="15.75" customHeight="1">
      <c r="A1193" s="15">
        <v>3353.0</v>
      </c>
      <c r="B1193" s="15" t="s">
        <v>3302</v>
      </c>
      <c r="C1193" s="18">
        <v>41905.0</v>
      </c>
      <c r="D1193" s="18">
        <v>41910.0</v>
      </c>
      <c r="E1193" s="18">
        <f t="shared" si="1"/>
        <v>41910</v>
      </c>
      <c r="F1193" s="15" t="s">
        <v>55</v>
      </c>
      <c r="G1193" s="15" t="s">
        <v>2192</v>
      </c>
      <c r="H1193" s="15" t="s">
        <v>2193</v>
      </c>
      <c r="I1193" s="15" t="s">
        <v>128</v>
      </c>
      <c r="J1193" s="15" t="s">
        <v>60</v>
      </c>
      <c r="K1193" s="15" t="s">
        <v>22</v>
      </c>
      <c r="L1193" s="15" t="str">
        <f t="array" ref="L1193">_xlfn.XLOOKUP(M1193,reference_province_to_city!$A$2:$A$11,reference_province_to_city!$B$2:$B$11)</f>
        <v>Surabaya</v>
      </c>
      <c r="M1193" s="15" t="s">
        <v>20</v>
      </c>
      <c r="N1193" s="15">
        <v>60231.0</v>
      </c>
      <c r="O1193" s="15">
        <f t="array" ref="O1193">_xlfn.XLOOKUP(M1193,reference_postal_code!$B$2:$B$11,reference_postal_code!$A$2:$A$11)</f>
        <v>60231</v>
      </c>
      <c r="P1193" s="15" t="s">
        <v>166</v>
      </c>
      <c r="Q1193" s="15" t="s">
        <v>1680</v>
      </c>
      <c r="R1193" s="15" t="s">
        <v>110</v>
      </c>
      <c r="S1193" s="15" t="s">
        <v>111</v>
      </c>
      <c r="T1193" s="15" t="s">
        <v>1681</v>
      </c>
      <c r="U1193" s="28">
        <v>1259760.0</v>
      </c>
      <c r="V1193" s="15">
        <v>2.0</v>
      </c>
      <c r="W1193" s="31">
        <v>0.2</v>
      </c>
      <c r="X1193" s="28">
        <v>472410.0</v>
      </c>
    </row>
    <row r="1194" ht="15.75" customHeight="1">
      <c r="A1194" s="15">
        <v>4099.0</v>
      </c>
      <c r="B1194" s="15" t="s">
        <v>3299</v>
      </c>
      <c r="C1194" s="18">
        <v>41905.0</v>
      </c>
      <c r="D1194" s="18">
        <v>41910.0</v>
      </c>
      <c r="E1194" s="18">
        <f t="shared" si="1"/>
        <v>41910</v>
      </c>
      <c r="F1194" s="15" t="s">
        <v>55</v>
      </c>
      <c r="G1194" s="15" t="s">
        <v>432</v>
      </c>
      <c r="H1194" s="15" t="s">
        <v>433</v>
      </c>
      <c r="I1194" s="15" t="s">
        <v>59</v>
      </c>
      <c r="J1194" s="15" t="s">
        <v>60</v>
      </c>
      <c r="K1194" s="15" t="s">
        <v>28</v>
      </c>
      <c r="L1194" s="15" t="str">
        <f t="array" ref="L1194">_xlfn.XLOOKUP(M1194,reference_province_to_city!$A$2:$A$11,reference_province_to_city!$B$2:$B$11)</f>
        <v>Medan</v>
      </c>
      <c r="M1194" s="15" t="s">
        <v>11</v>
      </c>
      <c r="N1194" s="15">
        <v>20111.0</v>
      </c>
      <c r="O1194" s="15">
        <f t="array" ref="O1194">_xlfn.XLOOKUP(M1194,reference_postal_code!$B$2:$B$11,reference_postal_code!$A$2:$A$11)</f>
        <v>20111</v>
      </c>
      <c r="P1194" s="15" t="s">
        <v>77</v>
      </c>
      <c r="Q1194" s="15" t="s">
        <v>3314</v>
      </c>
      <c r="R1194" s="15" t="s">
        <v>65</v>
      </c>
      <c r="S1194" s="15" t="s">
        <v>83</v>
      </c>
      <c r="T1194" s="15" t="s">
        <v>3315</v>
      </c>
      <c r="U1194" s="28">
        <v>1.4174925E8</v>
      </c>
      <c r="V1194" s="15">
        <v>5.0</v>
      </c>
      <c r="W1194" s="31">
        <v>0.0</v>
      </c>
      <c r="X1194" s="28">
        <v>6.9457132E7</v>
      </c>
    </row>
    <row r="1195" ht="15.75" customHeight="1">
      <c r="A1195" s="15">
        <v>366.0</v>
      </c>
      <c r="B1195" s="15" t="s">
        <v>3316</v>
      </c>
      <c r="C1195" s="18">
        <v>41906.0</v>
      </c>
      <c r="D1195" s="18">
        <v>41911.0</v>
      </c>
      <c r="E1195" s="18">
        <f t="shared" si="1"/>
        <v>41911</v>
      </c>
      <c r="F1195" s="15" t="s">
        <v>55</v>
      </c>
      <c r="G1195" s="15" t="s">
        <v>3317</v>
      </c>
      <c r="H1195" s="15" t="s">
        <v>3318</v>
      </c>
      <c r="I1195" s="15" t="s">
        <v>59</v>
      </c>
      <c r="J1195" s="15" t="s">
        <v>60</v>
      </c>
      <c r="L1195" s="15" t="str">
        <f t="array" ref="L1195">_xlfn.XLOOKUP(M1195,reference_province_to_city!$A$2:$A$11,reference_province_to_city!$B$2:$B$11)</f>
        <v>Balikpapan</v>
      </c>
      <c r="M1195" s="15" t="s">
        <v>21</v>
      </c>
      <c r="N1195" s="15">
        <v>76114.0</v>
      </c>
      <c r="O1195" s="15">
        <f t="array" ref="O1195">_xlfn.XLOOKUP(M1195,reference_postal_code!$B$2:$B$11,reference_postal_code!$A$2:$A$11)</f>
        <v>76114</v>
      </c>
      <c r="P1195" s="15" t="s">
        <v>166</v>
      </c>
      <c r="Q1195" s="15" t="s">
        <v>3319</v>
      </c>
      <c r="R1195" s="15" t="s">
        <v>65</v>
      </c>
      <c r="S1195" s="15" t="s">
        <v>87</v>
      </c>
      <c r="T1195" s="15" t="s">
        <v>3320</v>
      </c>
      <c r="U1195" s="28">
        <v>3179400.0</v>
      </c>
      <c r="V1195" s="15">
        <v>4.0</v>
      </c>
      <c r="W1195" s="31">
        <v>0.0</v>
      </c>
      <c r="X1195" s="28">
        <v>127176.0</v>
      </c>
    </row>
    <row r="1196" ht="15.75" customHeight="1">
      <c r="A1196" s="15">
        <v>2827.0</v>
      </c>
      <c r="B1196" s="15" t="s">
        <v>3321</v>
      </c>
      <c r="C1196" s="18">
        <v>41907.0</v>
      </c>
      <c r="D1196" s="18"/>
      <c r="E1196" s="18">
        <f t="shared" si="1"/>
        <v>41910</v>
      </c>
      <c r="F1196" s="15" t="s">
        <v>55</v>
      </c>
      <c r="G1196" s="15" t="s">
        <v>3322</v>
      </c>
      <c r="H1196" s="15" t="s">
        <v>3323</v>
      </c>
      <c r="I1196" s="15" t="s">
        <v>76</v>
      </c>
      <c r="J1196" s="15" t="s">
        <v>60</v>
      </c>
      <c r="K1196" s="15" t="s">
        <v>22</v>
      </c>
      <c r="L1196" s="15" t="str">
        <f t="array" ref="L1196">_xlfn.XLOOKUP(M1196,reference_province_to_city!$A$2:$A$11,reference_province_to_city!$B$2:$B$11)</f>
        <v>Surabaya</v>
      </c>
      <c r="M1196" s="15" t="s">
        <v>20</v>
      </c>
      <c r="N1196" s="15">
        <v>60231.0</v>
      </c>
      <c r="O1196" s="15">
        <f t="array" ref="O1196">_xlfn.XLOOKUP(M1196,reference_postal_code!$B$2:$B$11,reference_postal_code!$A$2:$A$11)</f>
        <v>60231</v>
      </c>
      <c r="P1196" s="15" t="s">
        <v>166</v>
      </c>
      <c r="Q1196" s="15" t="s">
        <v>3324</v>
      </c>
      <c r="R1196" s="15" t="s">
        <v>65</v>
      </c>
      <c r="S1196" s="15" t="s">
        <v>83</v>
      </c>
      <c r="T1196" s="15" t="s">
        <v>3325</v>
      </c>
      <c r="U1196" s="28">
        <v>40860.0</v>
      </c>
      <c r="V1196" s="15">
        <v>2.0</v>
      </c>
      <c r="W1196" s="31">
        <v>0.8</v>
      </c>
      <c r="X1196" s="28">
        <v>-65376.0</v>
      </c>
    </row>
    <row r="1197" ht="15.75" customHeight="1">
      <c r="A1197" s="15">
        <v>2826.0</v>
      </c>
      <c r="B1197" s="15" t="s">
        <v>3321</v>
      </c>
      <c r="C1197" s="18">
        <v>41907.0</v>
      </c>
      <c r="D1197" s="18">
        <v>41912.0</v>
      </c>
      <c r="E1197" s="18">
        <f t="shared" si="1"/>
        <v>41912</v>
      </c>
      <c r="F1197" s="15" t="s">
        <v>55</v>
      </c>
      <c r="G1197" s="15" t="s">
        <v>3322</v>
      </c>
      <c r="H1197" s="15" t="s">
        <v>3323</v>
      </c>
      <c r="I1197" s="15" t="s">
        <v>76</v>
      </c>
      <c r="J1197" s="15" t="s">
        <v>60</v>
      </c>
      <c r="K1197" s="15" t="s">
        <v>22</v>
      </c>
      <c r="L1197" s="15" t="str">
        <f t="array" ref="L1197">_xlfn.XLOOKUP(M1197,reference_province_to_city!$A$2:$A$11,reference_province_to_city!$B$2:$B$11)</f>
        <v>Surabaya</v>
      </c>
      <c r="M1197" s="15" t="s">
        <v>20</v>
      </c>
      <c r="N1197" s="15">
        <v>60231.0</v>
      </c>
      <c r="O1197" s="15">
        <f t="array" ref="O1197">_xlfn.XLOOKUP(M1197,reference_postal_code!$B$2:$B$11,reference_postal_code!$A$2:$A$11)</f>
        <v>60231</v>
      </c>
      <c r="P1197" s="15" t="s">
        <v>166</v>
      </c>
      <c r="Q1197" s="15" t="s">
        <v>1822</v>
      </c>
      <c r="R1197" s="15" t="s">
        <v>106</v>
      </c>
      <c r="S1197" s="15" t="s">
        <v>183</v>
      </c>
      <c r="T1197" s="15" t="s">
        <v>1823</v>
      </c>
      <c r="U1197" s="28">
        <v>4507992.0</v>
      </c>
      <c r="V1197" s="15">
        <v>2.0</v>
      </c>
      <c r="W1197" s="31">
        <v>0.32</v>
      </c>
      <c r="X1197" s="28">
        <v>-1458468.0</v>
      </c>
    </row>
    <row r="1198" ht="15.75" customHeight="1">
      <c r="A1198" s="15">
        <v>2825.0</v>
      </c>
      <c r="B1198" s="15" t="s">
        <v>3321</v>
      </c>
      <c r="C1198" s="18">
        <v>41907.0</v>
      </c>
      <c r="D1198" s="18">
        <v>41912.0</v>
      </c>
      <c r="E1198" s="18">
        <f t="shared" si="1"/>
        <v>41912</v>
      </c>
      <c r="F1198" s="15" t="s">
        <v>55</v>
      </c>
      <c r="G1198" s="15" t="s">
        <v>3322</v>
      </c>
      <c r="H1198" s="15" t="s">
        <v>3323</v>
      </c>
      <c r="I1198" s="15" t="s">
        <v>76</v>
      </c>
      <c r="J1198" s="15" t="s">
        <v>60</v>
      </c>
      <c r="K1198" s="15" t="s">
        <v>22</v>
      </c>
      <c r="L1198" s="15" t="str">
        <f t="array" ref="L1198">_xlfn.XLOOKUP(M1198,reference_province_to_city!$A$2:$A$11,reference_province_to_city!$B$2:$B$11)</f>
        <v>Surabaya</v>
      </c>
      <c r="M1198" s="15" t="s">
        <v>20</v>
      </c>
      <c r="N1198" s="15">
        <v>60231.0</v>
      </c>
      <c r="O1198" s="15">
        <f t="array" ref="O1198">_xlfn.XLOOKUP(M1198,reference_postal_code!$B$2:$B$11,reference_postal_code!$A$2:$A$11)</f>
        <v>60231</v>
      </c>
      <c r="P1198" s="15" t="s">
        <v>166</v>
      </c>
      <c r="Q1198" s="15" t="s">
        <v>3326</v>
      </c>
      <c r="R1198" s="15" t="s">
        <v>65</v>
      </c>
      <c r="S1198" s="15" t="s">
        <v>66</v>
      </c>
      <c r="T1198" s="15" t="s">
        <v>3327</v>
      </c>
      <c r="U1198" s="28">
        <v>506880.0</v>
      </c>
      <c r="V1198" s="15">
        <v>8.0</v>
      </c>
      <c r="W1198" s="31">
        <v>0.2</v>
      </c>
      <c r="X1198" s="28">
        <v>158400.0</v>
      </c>
    </row>
    <row r="1199" ht="15.75" customHeight="1">
      <c r="A1199" s="15">
        <v>2828.0</v>
      </c>
      <c r="B1199" s="15" t="s">
        <v>3321</v>
      </c>
      <c r="C1199" s="18">
        <v>41907.0</v>
      </c>
      <c r="D1199" s="18">
        <v>41912.0</v>
      </c>
      <c r="E1199" s="18">
        <f t="shared" si="1"/>
        <v>41912</v>
      </c>
      <c r="F1199" s="15" t="s">
        <v>55</v>
      </c>
      <c r="G1199" s="15" t="s">
        <v>3322</v>
      </c>
      <c r="H1199" s="15" t="s">
        <v>3323</v>
      </c>
      <c r="I1199" s="15" t="s">
        <v>76</v>
      </c>
      <c r="J1199" s="15" t="s">
        <v>60</v>
      </c>
      <c r="K1199" s="15" t="s">
        <v>22</v>
      </c>
      <c r="L1199" s="15" t="str">
        <f t="array" ref="L1199">_xlfn.XLOOKUP(M1199,reference_province_to_city!$A$2:$A$11,reference_province_to_city!$B$2:$B$11)</f>
        <v>Surabaya</v>
      </c>
      <c r="M1199" s="15" t="s">
        <v>20</v>
      </c>
      <c r="N1199" s="15">
        <v>60231.0</v>
      </c>
      <c r="O1199" s="15">
        <f t="array" ref="O1199">_xlfn.XLOOKUP(M1199,reference_postal_code!$B$2:$B$11,reference_postal_code!$A$2:$A$11)</f>
        <v>60231</v>
      </c>
      <c r="P1199" s="15" t="s">
        <v>166</v>
      </c>
      <c r="Q1199" s="15" t="s">
        <v>901</v>
      </c>
      <c r="R1199" s="15" t="s">
        <v>65</v>
      </c>
      <c r="S1199" s="15" t="s">
        <v>173</v>
      </c>
      <c r="T1199" s="15" t="s">
        <v>902</v>
      </c>
      <c r="U1199" s="28">
        <v>48960.0</v>
      </c>
      <c r="V1199" s="15">
        <v>2.0</v>
      </c>
      <c r="W1199" s="31">
        <v>0.2</v>
      </c>
      <c r="X1199" s="28">
        <v>16524.0</v>
      </c>
    </row>
    <row r="1200" ht="15.75" customHeight="1">
      <c r="A1200" s="15">
        <v>7050.0</v>
      </c>
      <c r="B1200" s="15" t="s">
        <v>3328</v>
      </c>
      <c r="C1200" s="18">
        <v>41907.0</v>
      </c>
      <c r="D1200" s="18">
        <v>41912.0</v>
      </c>
      <c r="E1200" s="18">
        <f t="shared" si="1"/>
        <v>41912</v>
      </c>
      <c r="F1200" s="15" t="s">
        <v>55</v>
      </c>
      <c r="G1200" s="15" t="s">
        <v>3329</v>
      </c>
      <c r="H1200" s="15" t="s">
        <v>3330</v>
      </c>
      <c r="I1200" s="15" t="s">
        <v>76</v>
      </c>
      <c r="J1200" s="15" t="s">
        <v>60</v>
      </c>
      <c r="L1200" s="15" t="str">
        <f t="array" ref="L1200">_xlfn.XLOOKUP(M1200,reference_province_to_city!$A$2:$A$11,reference_province_to_city!$B$2:$B$11)</f>
        <v>Medan</v>
      </c>
      <c r="M1200" s="15" t="s">
        <v>11</v>
      </c>
      <c r="N1200" s="15">
        <v>20111.0</v>
      </c>
      <c r="O1200" s="15">
        <f t="array" ref="O1200">_xlfn.XLOOKUP(M1200,reference_postal_code!$B$2:$B$11,reference_postal_code!$A$2:$A$11)</f>
        <v>20111</v>
      </c>
      <c r="P1200" s="15" t="s">
        <v>77</v>
      </c>
      <c r="Q1200" s="15" t="s">
        <v>331</v>
      </c>
      <c r="R1200" s="15" t="s">
        <v>65</v>
      </c>
      <c r="S1200" s="15" t="s">
        <v>93</v>
      </c>
      <c r="T1200" s="15" t="s">
        <v>332</v>
      </c>
      <c r="U1200" s="28">
        <v>218640.0</v>
      </c>
      <c r="V1200" s="15">
        <v>2.0</v>
      </c>
      <c r="W1200" s="31">
        <v>0.2</v>
      </c>
      <c r="X1200" s="28">
        <v>35529.0</v>
      </c>
    </row>
    <row r="1201" ht="15.75" customHeight="1">
      <c r="A1201" s="15">
        <v>2906.0</v>
      </c>
      <c r="B1201" s="15" t="s">
        <v>3331</v>
      </c>
      <c r="C1201" s="18">
        <v>41908.0</v>
      </c>
      <c r="D1201" s="18">
        <v>41912.0</v>
      </c>
      <c r="E1201" s="18">
        <f t="shared" si="1"/>
        <v>41912</v>
      </c>
      <c r="F1201" s="15" t="s">
        <v>55</v>
      </c>
      <c r="G1201" s="15" t="s">
        <v>3332</v>
      </c>
      <c r="H1201" s="15" t="s">
        <v>3333</v>
      </c>
      <c r="I1201" s="15" t="s">
        <v>76</v>
      </c>
      <c r="J1201" s="15" t="s">
        <v>60</v>
      </c>
      <c r="K1201" s="15" t="s">
        <v>26</v>
      </c>
      <c r="L1201" s="15" t="str">
        <f t="array" ref="L1201">_xlfn.XLOOKUP(M1201,reference_province_to_city!$A$2:$A$11,reference_province_to_city!$B$2:$B$11)</f>
        <v>Denpasar</v>
      </c>
      <c r="M1201" s="15" t="s">
        <v>24</v>
      </c>
      <c r="N1201" s="15">
        <v>80231.0</v>
      </c>
      <c r="O1201" s="15">
        <f t="array" ref="O1201">_xlfn.XLOOKUP(M1201,reference_postal_code!$B$2:$B$11,reference_postal_code!$A$2:$A$11)</f>
        <v>80231</v>
      </c>
      <c r="P1201" s="15" t="s">
        <v>63</v>
      </c>
      <c r="Q1201" s="15" t="s">
        <v>3334</v>
      </c>
      <c r="R1201" s="15" t="s">
        <v>65</v>
      </c>
      <c r="S1201" s="15" t="s">
        <v>87</v>
      </c>
      <c r="T1201" s="15" t="s">
        <v>3335</v>
      </c>
      <c r="U1201" s="28">
        <v>4651800.0</v>
      </c>
      <c r="V1201" s="15">
        <v>2.0</v>
      </c>
      <c r="W1201" s="31">
        <v>0.0</v>
      </c>
      <c r="X1201" s="28">
        <v>1209468.0</v>
      </c>
    </row>
    <row r="1202" ht="15.75" customHeight="1">
      <c r="A1202" s="15">
        <v>5470.0</v>
      </c>
      <c r="B1202" s="15" t="s">
        <v>3336</v>
      </c>
      <c r="C1202" s="18">
        <v>41908.0</v>
      </c>
      <c r="D1202" s="18">
        <v>41909.0</v>
      </c>
      <c r="E1202" s="18">
        <f t="shared" si="1"/>
        <v>41909</v>
      </c>
      <c r="F1202" s="15" t="s">
        <v>125</v>
      </c>
      <c r="G1202" s="15" t="s">
        <v>3337</v>
      </c>
      <c r="H1202" s="15" t="s">
        <v>3338</v>
      </c>
      <c r="I1202" s="15" t="s">
        <v>76</v>
      </c>
      <c r="J1202" s="15" t="s">
        <v>60</v>
      </c>
      <c r="K1202" s="15" t="s">
        <v>10</v>
      </c>
      <c r="L1202" s="15" t="str">
        <f t="array" ref="L1202">_xlfn.XLOOKUP(M1202,reference_province_to_city!$A$2:$A$11,reference_province_to_city!$B$2:$B$11)</f>
        <v>Jakarta</v>
      </c>
      <c r="M1202" s="15" t="s">
        <v>7</v>
      </c>
      <c r="N1202" s="15">
        <v>10110.0</v>
      </c>
      <c r="O1202" s="15">
        <f t="array" ref="O1202">_xlfn.XLOOKUP(M1202,reference_postal_code!$B$2:$B$11,reference_postal_code!$A$2:$A$11)</f>
        <v>10110</v>
      </c>
      <c r="P1202" s="15" t="s">
        <v>117</v>
      </c>
      <c r="Q1202" s="15" t="s">
        <v>3300</v>
      </c>
      <c r="R1202" s="15" t="s">
        <v>65</v>
      </c>
      <c r="S1202" s="15" t="s">
        <v>66</v>
      </c>
      <c r="T1202" s="15" t="s">
        <v>3301</v>
      </c>
      <c r="U1202" s="28">
        <v>291600.0</v>
      </c>
      <c r="V1202" s="15">
        <v>3.0</v>
      </c>
      <c r="W1202" s="31">
        <v>0.0</v>
      </c>
      <c r="X1202" s="28">
        <v>139968.0</v>
      </c>
    </row>
    <row r="1203" ht="15.75" customHeight="1">
      <c r="A1203" s="15">
        <v>9621.0</v>
      </c>
      <c r="B1203" s="15" t="s">
        <v>3339</v>
      </c>
      <c r="C1203" s="18">
        <v>41908.0</v>
      </c>
      <c r="D1203" s="18">
        <v>41912.0</v>
      </c>
      <c r="E1203" s="18">
        <f t="shared" si="1"/>
        <v>41912</v>
      </c>
      <c r="F1203" s="15" t="s">
        <v>55</v>
      </c>
      <c r="G1203" s="15" t="s">
        <v>1312</v>
      </c>
      <c r="H1203" s="15" t="s">
        <v>1313</v>
      </c>
      <c r="I1203" s="15" t="s">
        <v>76</v>
      </c>
      <c r="J1203" s="15" t="s">
        <v>60</v>
      </c>
      <c r="K1203" s="15" t="s">
        <v>17</v>
      </c>
      <c r="L1203" s="15" t="str">
        <f t="array" ref="L1203">_xlfn.XLOOKUP(M1203,reference_province_to_city!$A$2:$A$11,reference_province_to_city!$B$2:$B$11)</f>
        <v>Semarang</v>
      </c>
      <c r="M1203" s="15" t="s">
        <v>15</v>
      </c>
      <c r="N1203" s="15">
        <v>50111.0</v>
      </c>
      <c r="O1203" s="15">
        <f t="array" ref="O1203">_xlfn.XLOOKUP(M1203,reference_postal_code!$B$2:$B$11,reference_postal_code!$A$2:$A$11)</f>
        <v>50111</v>
      </c>
      <c r="P1203" s="15" t="s">
        <v>77</v>
      </c>
      <c r="Q1203" s="15" t="s">
        <v>3340</v>
      </c>
      <c r="R1203" s="15" t="s">
        <v>65</v>
      </c>
      <c r="S1203" s="15" t="s">
        <v>222</v>
      </c>
      <c r="T1203" s="15" t="s">
        <v>3341</v>
      </c>
      <c r="U1203" s="28">
        <v>250560.0</v>
      </c>
      <c r="V1203" s="15">
        <v>6.0</v>
      </c>
      <c r="W1203" s="31">
        <v>0.2</v>
      </c>
      <c r="X1203" s="28">
        <v>18792.0</v>
      </c>
    </row>
    <row r="1204" ht="15.75" customHeight="1">
      <c r="A1204" s="15">
        <v>8052.0</v>
      </c>
      <c r="B1204" s="15" t="s">
        <v>3342</v>
      </c>
      <c r="C1204" s="18">
        <v>41908.0</v>
      </c>
      <c r="D1204" s="18">
        <v>41912.0</v>
      </c>
      <c r="E1204" s="18">
        <f t="shared" si="1"/>
        <v>41912</v>
      </c>
      <c r="F1204" s="15" t="s">
        <v>55</v>
      </c>
      <c r="G1204" s="15" t="s">
        <v>606</v>
      </c>
      <c r="H1204" s="15" t="s">
        <v>607</v>
      </c>
      <c r="I1204" s="15" t="s">
        <v>128</v>
      </c>
      <c r="J1204" s="15" t="s">
        <v>60</v>
      </c>
      <c r="K1204" s="15" t="s">
        <v>22</v>
      </c>
      <c r="L1204" s="15" t="str">
        <f t="array" ref="L1204">_xlfn.XLOOKUP(M1204,reference_province_to_city!$A$2:$A$11,reference_province_to_city!$B$2:$B$11)</f>
        <v>Surabaya</v>
      </c>
      <c r="M1204" s="15" t="s">
        <v>20</v>
      </c>
      <c r="N1204" s="15">
        <v>60231.0</v>
      </c>
      <c r="O1204" s="15">
        <f t="array" ref="O1204">_xlfn.XLOOKUP(M1204,reference_postal_code!$B$2:$B$11,reference_postal_code!$A$2:$A$11)</f>
        <v>60231</v>
      </c>
      <c r="P1204" s="15" t="s">
        <v>166</v>
      </c>
      <c r="Q1204" s="15" t="s">
        <v>3343</v>
      </c>
      <c r="R1204" s="15" t="s">
        <v>65</v>
      </c>
      <c r="S1204" s="15" t="s">
        <v>222</v>
      </c>
      <c r="T1204" s="15" t="s">
        <v>3344</v>
      </c>
      <c r="U1204" s="28">
        <v>620640.0</v>
      </c>
      <c r="V1204" s="15">
        <v>6.0</v>
      </c>
      <c r="W1204" s="31">
        <v>0.2</v>
      </c>
      <c r="X1204" s="28">
        <v>46548.0</v>
      </c>
    </row>
    <row r="1205" ht="15.75" customHeight="1">
      <c r="A1205" s="15">
        <v>8050.0</v>
      </c>
      <c r="B1205" s="15" t="s">
        <v>3342</v>
      </c>
      <c r="C1205" s="18">
        <v>41908.0</v>
      </c>
      <c r="D1205" s="18">
        <v>41912.0</v>
      </c>
      <c r="E1205" s="18">
        <f t="shared" si="1"/>
        <v>41912</v>
      </c>
      <c r="F1205" s="15" t="s">
        <v>55</v>
      </c>
      <c r="G1205" s="15" t="s">
        <v>606</v>
      </c>
      <c r="H1205" s="15" t="s">
        <v>607</v>
      </c>
      <c r="I1205" s="15" t="s">
        <v>128</v>
      </c>
      <c r="J1205" s="15" t="s">
        <v>60</v>
      </c>
      <c r="K1205" s="15" t="s">
        <v>22</v>
      </c>
      <c r="L1205" s="15" t="str">
        <f t="array" ref="L1205">_xlfn.XLOOKUP(M1205,reference_province_to_city!$A$2:$A$11,reference_province_to_city!$B$2:$B$11)</f>
        <v>Surabaya</v>
      </c>
      <c r="M1205" s="15" t="s">
        <v>20</v>
      </c>
      <c r="N1205" s="15">
        <v>60231.0</v>
      </c>
      <c r="O1205" s="15">
        <f t="array" ref="O1205">_xlfn.XLOOKUP(M1205,reference_postal_code!$B$2:$B$11,reference_postal_code!$A$2:$A$11)</f>
        <v>60231</v>
      </c>
      <c r="P1205" s="15" t="s">
        <v>166</v>
      </c>
      <c r="Q1205" s="15" t="s">
        <v>3345</v>
      </c>
      <c r="R1205" s="15" t="s">
        <v>65</v>
      </c>
      <c r="S1205" s="15" t="s">
        <v>83</v>
      </c>
      <c r="T1205" s="15" t="s">
        <v>3346</v>
      </c>
      <c r="U1205" s="28">
        <v>89550.0</v>
      </c>
      <c r="V1205" s="15">
        <v>5.0</v>
      </c>
      <c r="W1205" s="31">
        <v>0.7</v>
      </c>
      <c r="X1205" s="28">
        <v>-68655.0</v>
      </c>
    </row>
    <row r="1206" ht="15.75" customHeight="1">
      <c r="A1206" s="15">
        <v>9896.0</v>
      </c>
      <c r="B1206" s="15" t="s">
        <v>3347</v>
      </c>
      <c r="C1206" s="18">
        <v>41908.0</v>
      </c>
      <c r="D1206" s="18">
        <v>41913.0</v>
      </c>
      <c r="E1206" s="18">
        <f t="shared" si="1"/>
        <v>41913</v>
      </c>
      <c r="F1206" s="15" t="s">
        <v>55</v>
      </c>
      <c r="G1206" s="15" t="s">
        <v>164</v>
      </c>
      <c r="H1206" s="15" t="s">
        <v>165</v>
      </c>
      <c r="I1206" s="15" t="s">
        <v>59</v>
      </c>
      <c r="J1206" s="15" t="s">
        <v>60</v>
      </c>
      <c r="K1206" s="15" t="s">
        <v>22</v>
      </c>
      <c r="L1206" s="15" t="str">
        <f t="array" ref="L1206">_xlfn.XLOOKUP(M1206,reference_province_to_city!$A$2:$A$11,reference_province_to_city!$B$2:$B$11)</f>
        <v>Surabaya</v>
      </c>
      <c r="M1206" s="15" t="s">
        <v>20</v>
      </c>
      <c r="N1206" s="15">
        <v>60231.0</v>
      </c>
      <c r="O1206" s="15">
        <f t="array" ref="O1206">_xlfn.XLOOKUP(M1206,reference_postal_code!$B$2:$B$11,reference_postal_code!$A$2:$A$11)</f>
        <v>60231</v>
      </c>
      <c r="P1206" s="15" t="s">
        <v>166</v>
      </c>
      <c r="Q1206" s="15" t="s">
        <v>3348</v>
      </c>
      <c r="R1206" s="15" t="s">
        <v>110</v>
      </c>
      <c r="S1206" s="15" t="s">
        <v>149</v>
      </c>
      <c r="T1206" s="15" t="s">
        <v>3349</v>
      </c>
      <c r="U1206" s="28">
        <v>2307360.0</v>
      </c>
      <c r="V1206" s="15">
        <v>11.0</v>
      </c>
      <c r="W1206" s="31">
        <v>0.2</v>
      </c>
      <c r="X1206" s="28">
        <v>576840.0</v>
      </c>
    </row>
    <row r="1207" ht="15.75" customHeight="1">
      <c r="A1207" s="15">
        <v>2107.0</v>
      </c>
      <c r="B1207" s="15" t="s">
        <v>3350</v>
      </c>
      <c r="C1207" s="18">
        <v>41908.0</v>
      </c>
      <c r="D1207" s="18">
        <v>41908.0</v>
      </c>
      <c r="E1207" s="18">
        <f t="shared" si="1"/>
        <v>41908</v>
      </c>
      <c r="F1207" s="15" t="s">
        <v>466</v>
      </c>
      <c r="G1207" s="15" t="s">
        <v>3230</v>
      </c>
      <c r="H1207" s="15" t="s">
        <v>3231</v>
      </c>
      <c r="I1207" s="15" t="s">
        <v>128</v>
      </c>
      <c r="J1207" s="15" t="s">
        <v>60</v>
      </c>
      <c r="K1207" s="15" t="s">
        <v>31</v>
      </c>
      <c r="L1207" s="15" t="str">
        <f t="array" ref="L1207">_xlfn.XLOOKUP(M1207,reference_province_to_city!$A$2:$A$11,reference_province_to_city!$B$2:$B$11)</f>
        <v>Balikpapan</v>
      </c>
      <c r="M1207" s="15" t="s">
        <v>21</v>
      </c>
      <c r="N1207" s="15">
        <v>76114.0</v>
      </c>
      <c r="O1207" s="15">
        <f t="array" ref="O1207">_xlfn.XLOOKUP(M1207,reference_postal_code!$B$2:$B$11,reference_postal_code!$A$2:$A$11)</f>
        <v>76114</v>
      </c>
      <c r="P1207" s="15" t="s">
        <v>166</v>
      </c>
      <c r="Q1207" s="15" t="s">
        <v>3351</v>
      </c>
      <c r="R1207" s="15" t="s">
        <v>65</v>
      </c>
      <c r="S1207" s="15" t="s">
        <v>83</v>
      </c>
      <c r="T1207" s="15" t="s">
        <v>3352</v>
      </c>
      <c r="U1207" s="28">
        <v>13140.0</v>
      </c>
      <c r="V1207" s="15">
        <v>1.0</v>
      </c>
      <c r="W1207" s="31">
        <v>0.8</v>
      </c>
      <c r="X1207" s="28">
        <v>-21024.0</v>
      </c>
    </row>
    <row r="1208" ht="15.75" customHeight="1">
      <c r="A1208" s="15">
        <v>2543.0</v>
      </c>
      <c r="B1208" s="15" t="s">
        <v>3353</v>
      </c>
      <c r="C1208" s="18">
        <v>41908.0</v>
      </c>
      <c r="D1208" s="18">
        <v>41913.0</v>
      </c>
      <c r="E1208" s="18">
        <f t="shared" si="1"/>
        <v>41913</v>
      </c>
      <c r="F1208" s="15" t="s">
        <v>114</v>
      </c>
      <c r="G1208" s="15" t="s">
        <v>3354</v>
      </c>
      <c r="H1208" s="15" t="s">
        <v>3355</v>
      </c>
      <c r="I1208" s="15" t="s">
        <v>128</v>
      </c>
      <c r="J1208" s="15" t="s">
        <v>60</v>
      </c>
      <c r="K1208" s="15" t="s">
        <v>10</v>
      </c>
      <c r="L1208" s="15" t="str">
        <f t="array" ref="L1208">_xlfn.XLOOKUP(M1208,reference_province_to_city!$A$2:$A$11,reference_province_to_city!$B$2:$B$11)</f>
        <v>Jakarta</v>
      </c>
      <c r="M1208" s="15" t="s">
        <v>7</v>
      </c>
      <c r="N1208" s="15">
        <v>10110.0</v>
      </c>
      <c r="O1208" s="15">
        <f t="array" ref="O1208">_xlfn.XLOOKUP(M1208,reference_postal_code!$B$2:$B$11,reference_postal_code!$A$2:$A$11)</f>
        <v>10110</v>
      </c>
      <c r="P1208" s="15" t="s">
        <v>117</v>
      </c>
      <c r="Q1208" s="15" t="s">
        <v>3356</v>
      </c>
      <c r="R1208" s="15" t="s">
        <v>65</v>
      </c>
      <c r="S1208" s="15" t="s">
        <v>222</v>
      </c>
      <c r="T1208" s="15" t="s">
        <v>3357</v>
      </c>
      <c r="U1208" s="28">
        <v>2159280.0</v>
      </c>
      <c r="V1208" s="15">
        <v>3.0</v>
      </c>
      <c r="W1208" s="31">
        <v>0.2</v>
      </c>
      <c r="X1208" s="28">
        <v>215928.0</v>
      </c>
    </row>
    <row r="1209" ht="15.75" customHeight="1">
      <c r="A1209" s="15">
        <v>1360.0</v>
      </c>
      <c r="B1209" s="15" t="s">
        <v>3358</v>
      </c>
      <c r="C1209" s="18">
        <v>41908.0</v>
      </c>
      <c r="D1209" s="18">
        <v>41913.0</v>
      </c>
      <c r="E1209" s="18">
        <f t="shared" si="1"/>
        <v>41913</v>
      </c>
      <c r="F1209" s="15" t="s">
        <v>114</v>
      </c>
      <c r="G1209" s="15" t="s">
        <v>2972</v>
      </c>
      <c r="H1209" s="15" t="s">
        <v>2973</v>
      </c>
      <c r="I1209" s="15" t="s">
        <v>59</v>
      </c>
      <c r="J1209" s="15" t="s">
        <v>60</v>
      </c>
      <c r="K1209" s="15" t="s">
        <v>17</v>
      </c>
      <c r="L1209" s="15" t="str">
        <f t="array" ref="L1209">_xlfn.XLOOKUP(M1209,reference_province_to_city!$A$2:$A$11,reference_province_to_city!$B$2:$B$11)</f>
        <v>Semarang</v>
      </c>
      <c r="M1209" s="15" t="s">
        <v>15</v>
      </c>
      <c r="N1209" s="15">
        <v>50111.0</v>
      </c>
      <c r="O1209" s="15">
        <f t="array" ref="O1209">_xlfn.XLOOKUP(M1209,reference_postal_code!$B$2:$B$11,reference_postal_code!$A$2:$A$11)</f>
        <v>50111</v>
      </c>
      <c r="P1209" s="15" t="s">
        <v>77</v>
      </c>
      <c r="Q1209" s="15" t="s">
        <v>3359</v>
      </c>
      <c r="R1209" s="15" t="s">
        <v>106</v>
      </c>
      <c r="S1209" s="15" t="s">
        <v>107</v>
      </c>
      <c r="T1209" s="15" t="s">
        <v>3360</v>
      </c>
      <c r="U1209" s="28">
        <v>2183520.0</v>
      </c>
      <c r="V1209" s="15">
        <v>2.0</v>
      </c>
      <c r="W1209" s="31">
        <v>0.2</v>
      </c>
      <c r="X1209" s="28">
        <v>0.0</v>
      </c>
    </row>
    <row r="1210" ht="15.75" customHeight="1">
      <c r="A1210" s="15">
        <v>9622.0</v>
      </c>
      <c r="B1210" s="15" t="s">
        <v>3339</v>
      </c>
      <c r="C1210" s="18">
        <v>41908.0</v>
      </c>
      <c r="D1210" s="18">
        <v>41912.0</v>
      </c>
      <c r="E1210" s="18">
        <f t="shared" si="1"/>
        <v>41912</v>
      </c>
      <c r="F1210" s="15" t="s">
        <v>55</v>
      </c>
      <c r="G1210" s="15" t="s">
        <v>1312</v>
      </c>
      <c r="H1210" s="15" t="s">
        <v>1313</v>
      </c>
      <c r="I1210" s="15" t="s">
        <v>76</v>
      </c>
      <c r="J1210" s="15" t="s">
        <v>60</v>
      </c>
      <c r="K1210" s="15" t="s">
        <v>17</v>
      </c>
      <c r="L1210" s="15" t="str">
        <f t="array" ref="L1210">_xlfn.XLOOKUP(M1210,reference_province_to_city!$A$2:$A$11,reference_province_to_city!$B$2:$B$11)</f>
        <v>Semarang</v>
      </c>
      <c r="M1210" s="15" t="s">
        <v>15</v>
      </c>
      <c r="N1210" s="15">
        <v>50111.0</v>
      </c>
      <c r="O1210" s="15">
        <f t="array" ref="O1210">_xlfn.XLOOKUP(M1210,reference_postal_code!$B$2:$B$11,reference_postal_code!$A$2:$A$11)</f>
        <v>50111</v>
      </c>
      <c r="P1210" s="15" t="s">
        <v>77</v>
      </c>
      <c r="Q1210" s="15" t="s">
        <v>3361</v>
      </c>
      <c r="R1210" s="15" t="s">
        <v>110</v>
      </c>
      <c r="S1210" s="15" t="s">
        <v>149</v>
      </c>
      <c r="T1210" s="15" t="s">
        <v>3362</v>
      </c>
      <c r="U1210" s="28">
        <v>47280.0</v>
      </c>
      <c r="V1210" s="15">
        <v>2.0</v>
      </c>
      <c r="W1210" s="31">
        <v>0.2</v>
      </c>
      <c r="X1210" s="28">
        <v>7092.0</v>
      </c>
    </row>
    <row r="1211" ht="15.75" customHeight="1">
      <c r="A1211" s="15">
        <v>5469.0</v>
      </c>
      <c r="B1211" s="15" t="s">
        <v>3336</v>
      </c>
      <c r="C1211" s="18">
        <v>41908.0</v>
      </c>
      <c r="D1211" s="18">
        <v>41909.0</v>
      </c>
      <c r="E1211" s="18">
        <f t="shared" si="1"/>
        <v>41909</v>
      </c>
      <c r="F1211" s="15" t="s">
        <v>125</v>
      </c>
      <c r="G1211" s="15" t="s">
        <v>3337</v>
      </c>
      <c r="H1211" s="15" t="s">
        <v>3338</v>
      </c>
      <c r="I1211" s="15" t="s">
        <v>76</v>
      </c>
      <c r="J1211" s="15" t="s">
        <v>60</v>
      </c>
      <c r="K1211" s="15" t="s">
        <v>10</v>
      </c>
      <c r="L1211" s="15" t="str">
        <f t="array" ref="L1211">_xlfn.XLOOKUP(M1211,reference_province_to_city!$A$2:$A$11,reference_province_to_city!$B$2:$B$11)</f>
        <v>Jakarta</v>
      </c>
      <c r="M1211" s="15" t="s">
        <v>7</v>
      </c>
      <c r="N1211" s="15">
        <v>10110.0</v>
      </c>
      <c r="O1211" s="15">
        <f t="array" ref="O1211">_xlfn.XLOOKUP(M1211,reference_postal_code!$B$2:$B$11,reference_postal_code!$A$2:$A$11)</f>
        <v>10110</v>
      </c>
      <c r="P1211" s="15" t="s">
        <v>117</v>
      </c>
      <c r="Q1211" s="15" t="s">
        <v>2026</v>
      </c>
      <c r="R1211" s="15" t="s">
        <v>106</v>
      </c>
      <c r="S1211" s="15" t="s">
        <v>107</v>
      </c>
      <c r="T1211" s="15" t="s">
        <v>2027</v>
      </c>
      <c r="U1211" s="28">
        <v>8783280.0</v>
      </c>
      <c r="V1211" s="15">
        <v>3.0</v>
      </c>
      <c r="W1211" s="31">
        <v>0.2</v>
      </c>
      <c r="X1211" s="28">
        <v>1097910.0</v>
      </c>
    </row>
    <row r="1212" ht="15.75" customHeight="1">
      <c r="A1212" s="15">
        <v>9623.0</v>
      </c>
      <c r="B1212" s="15" t="s">
        <v>3339</v>
      </c>
      <c r="C1212" s="18">
        <v>41908.0</v>
      </c>
      <c r="D1212" s="18">
        <v>41912.0</v>
      </c>
      <c r="E1212" s="18">
        <f t="shared" si="1"/>
        <v>41912</v>
      </c>
      <c r="F1212" s="15" t="s">
        <v>55</v>
      </c>
      <c r="G1212" s="15" t="s">
        <v>1312</v>
      </c>
      <c r="H1212" s="15" t="s">
        <v>1313</v>
      </c>
      <c r="I1212" s="15" t="s">
        <v>76</v>
      </c>
      <c r="J1212" s="15" t="s">
        <v>60</v>
      </c>
      <c r="K1212" s="15" t="s">
        <v>17</v>
      </c>
      <c r="L1212" s="15" t="str">
        <f t="array" ref="L1212">_xlfn.XLOOKUP(M1212,reference_province_to_city!$A$2:$A$11,reference_province_to_city!$B$2:$B$11)</f>
        <v>Semarang</v>
      </c>
      <c r="M1212" s="15" t="s">
        <v>15</v>
      </c>
      <c r="N1212" s="15">
        <v>50111.0</v>
      </c>
      <c r="O1212" s="15">
        <f t="array" ref="O1212">_xlfn.XLOOKUP(M1212,reference_postal_code!$B$2:$B$11,reference_postal_code!$A$2:$A$11)</f>
        <v>50111</v>
      </c>
      <c r="P1212" s="15" t="s">
        <v>77</v>
      </c>
      <c r="Q1212" s="15" t="s">
        <v>64</v>
      </c>
      <c r="R1212" s="15" t="s">
        <v>65</v>
      </c>
      <c r="S1212" s="15" t="s">
        <v>66</v>
      </c>
      <c r="T1212" s="15" t="s">
        <v>67</v>
      </c>
      <c r="U1212" s="28">
        <v>493440.0</v>
      </c>
      <c r="V1212" s="15">
        <v>4.0</v>
      </c>
      <c r="W1212" s="31">
        <v>0.2</v>
      </c>
      <c r="X1212" s="28">
        <v>166536.0</v>
      </c>
    </row>
    <row r="1213" ht="15.75" customHeight="1">
      <c r="A1213" s="15">
        <v>8051.0</v>
      </c>
      <c r="B1213" s="15" t="s">
        <v>3342</v>
      </c>
      <c r="C1213" s="18">
        <v>41908.0</v>
      </c>
      <c r="D1213" s="18">
        <v>41912.0</v>
      </c>
      <c r="E1213" s="18">
        <f t="shared" si="1"/>
        <v>41912</v>
      </c>
      <c r="F1213" s="15" t="s">
        <v>55</v>
      </c>
      <c r="G1213" s="15" t="s">
        <v>606</v>
      </c>
      <c r="H1213" s="15" t="s">
        <v>607</v>
      </c>
      <c r="I1213" s="15" t="s">
        <v>128</v>
      </c>
      <c r="J1213" s="15" t="s">
        <v>60</v>
      </c>
      <c r="K1213" s="15" t="s">
        <v>22</v>
      </c>
      <c r="L1213" s="15" t="str">
        <f t="array" ref="L1213">_xlfn.XLOOKUP(M1213,reference_province_to_city!$A$2:$A$11,reference_province_to_city!$B$2:$B$11)</f>
        <v>Surabaya</v>
      </c>
      <c r="M1213" s="15" t="s">
        <v>20</v>
      </c>
      <c r="N1213" s="15">
        <v>60231.0</v>
      </c>
      <c r="O1213" s="15">
        <f t="array" ref="O1213">_xlfn.XLOOKUP(M1213,reference_postal_code!$B$2:$B$11,reference_postal_code!$A$2:$A$11)</f>
        <v>60231</v>
      </c>
      <c r="P1213" s="15" t="s">
        <v>166</v>
      </c>
      <c r="Q1213" s="15" t="s">
        <v>214</v>
      </c>
      <c r="R1213" s="15" t="s">
        <v>106</v>
      </c>
      <c r="S1213" s="15" t="s">
        <v>139</v>
      </c>
      <c r="T1213" s="15" t="s">
        <v>215</v>
      </c>
      <c r="U1213" s="28">
        <v>317760.0</v>
      </c>
      <c r="V1213" s="15">
        <v>1.0</v>
      </c>
      <c r="W1213" s="31">
        <v>0.2</v>
      </c>
      <c r="X1213" s="28">
        <v>71496.0</v>
      </c>
    </row>
    <row r="1214" ht="15.75" customHeight="1">
      <c r="A1214" s="15">
        <v>3313.0</v>
      </c>
      <c r="B1214" s="15" t="s">
        <v>3363</v>
      </c>
      <c r="C1214" s="18">
        <v>41909.0</v>
      </c>
      <c r="D1214" s="18">
        <v>41913.0</v>
      </c>
      <c r="E1214" s="18">
        <f t="shared" si="1"/>
        <v>41913</v>
      </c>
      <c r="F1214" s="15" t="s">
        <v>55</v>
      </c>
      <c r="G1214" s="15" t="s">
        <v>3364</v>
      </c>
      <c r="H1214" s="15" t="s">
        <v>3365</v>
      </c>
      <c r="I1214" s="15" t="s">
        <v>59</v>
      </c>
      <c r="J1214" s="15" t="s">
        <v>60</v>
      </c>
      <c r="K1214" s="15" t="s">
        <v>28</v>
      </c>
      <c r="L1214" s="15" t="str">
        <f t="array" ref="L1214">_xlfn.XLOOKUP(M1214,reference_province_to_city!$A$2:$A$11,reference_province_to_city!$B$2:$B$11)</f>
        <v>Medan</v>
      </c>
      <c r="M1214" s="15" t="s">
        <v>11</v>
      </c>
      <c r="N1214" s="15">
        <v>20111.0</v>
      </c>
      <c r="O1214" s="15">
        <f t="array" ref="O1214">_xlfn.XLOOKUP(M1214,reference_postal_code!$B$2:$B$11,reference_postal_code!$A$2:$A$11)</f>
        <v>20111</v>
      </c>
      <c r="P1214" s="15" t="s">
        <v>77</v>
      </c>
      <c r="Q1214" s="15" t="s">
        <v>1241</v>
      </c>
      <c r="R1214" s="15" t="s">
        <v>106</v>
      </c>
      <c r="S1214" s="15" t="s">
        <v>107</v>
      </c>
      <c r="T1214" s="15" t="s">
        <v>1242</v>
      </c>
      <c r="U1214" s="28">
        <v>9058800.0</v>
      </c>
      <c r="V1214" s="15">
        <v>5.0</v>
      </c>
      <c r="W1214" s="31">
        <v>0.2</v>
      </c>
      <c r="X1214" s="28">
        <v>679410.0</v>
      </c>
    </row>
    <row r="1215" ht="15.75" customHeight="1">
      <c r="A1215" s="15">
        <v>3314.0</v>
      </c>
      <c r="B1215" s="15" t="s">
        <v>3363</v>
      </c>
      <c r="C1215" s="18">
        <v>41909.0</v>
      </c>
      <c r="D1215" s="18">
        <v>41913.0</v>
      </c>
      <c r="E1215" s="18">
        <f t="shared" si="1"/>
        <v>41913</v>
      </c>
      <c r="F1215" s="15" t="s">
        <v>55</v>
      </c>
      <c r="G1215" s="15" t="s">
        <v>3364</v>
      </c>
      <c r="H1215" s="15" t="s">
        <v>3365</v>
      </c>
      <c r="I1215" s="15" t="s">
        <v>59</v>
      </c>
      <c r="J1215" s="15" t="s">
        <v>60</v>
      </c>
      <c r="K1215" s="15" t="s">
        <v>28</v>
      </c>
      <c r="L1215" s="15" t="str">
        <f t="array" ref="L1215">_xlfn.XLOOKUP(M1215,reference_province_to_city!$A$2:$A$11,reference_province_to_city!$B$2:$B$11)</f>
        <v>Medan</v>
      </c>
      <c r="M1215" s="15" t="s">
        <v>11</v>
      </c>
      <c r="N1215" s="15">
        <v>20111.0</v>
      </c>
      <c r="O1215" s="15">
        <f t="array" ref="O1215">_xlfn.XLOOKUP(M1215,reference_postal_code!$B$2:$B$11,reference_postal_code!$A$2:$A$11)</f>
        <v>20111</v>
      </c>
      <c r="P1215" s="15" t="s">
        <v>77</v>
      </c>
      <c r="Q1215" s="15" t="s">
        <v>811</v>
      </c>
      <c r="R1215" s="15" t="s">
        <v>65</v>
      </c>
      <c r="S1215" s="15" t="s">
        <v>66</v>
      </c>
      <c r="T1215" s="15" t="s">
        <v>812</v>
      </c>
      <c r="U1215" s="28">
        <v>1229700.0</v>
      </c>
      <c r="V1215" s="15">
        <v>2.0</v>
      </c>
      <c r="W1215" s="31">
        <v>0.0</v>
      </c>
      <c r="X1215" s="28">
        <v>602553.0</v>
      </c>
    </row>
    <row r="1216" ht="15.75" customHeight="1">
      <c r="A1216" s="15">
        <v>314.0</v>
      </c>
      <c r="B1216" s="15" t="s">
        <v>3366</v>
      </c>
      <c r="C1216" s="18">
        <v>41909.0</v>
      </c>
      <c r="D1216" s="18">
        <v>41915.0</v>
      </c>
      <c r="E1216" s="18">
        <f t="shared" si="1"/>
        <v>41915</v>
      </c>
      <c r="F1216" s="15" t="s">
        <v>55</v>
      </c>
      <c r="G1216" s="15" t="s">
        <v>823</v>
      </c>
      <c r="H1216" s="15" t="s">
        <v>824</v>
      </c>
      <c r="I1216" s="15" t="s">
        <v>128</v>
      </c>
      <c r="J1216" s="15" t="s">
        <v>60</v>
      </c>
      <c r="K1216" s="15" t="s">
        <v>14</v>
      </c>
      <c r="L1216" s="15" t="str">
        <f t="array" ref="L1216">_xlfn.XLOOKUP(M1216,reference_province_to_city!$A$2:$A$11,reference_province_to_city!$B$2:$B$11)</f>
        <v>Bandung</v>
      </c>
      <c r="M1216" s="15" t="s">
        <v>12</v>
      </c>
      <c r="N1216" s="15">
        <v>40111.0</v>
      </c>
      <c r="O1216" s="15">
        <f t="array" ref="O1216">_xlfn.XLOOKUP(M1216,reference_postal_code!$B$2:$B$11,reference_postal_code!$A$2:$A$11)</f>
        <v>40111</v>
      </c>
      <c r="P1216" s="15" t="s">
        <v>117</v>
      </c>
      <c r="Q1216" s="15" t="s">
        <v>3367</v>
      </c>
      <c r="R1216" s="15" t="s">
        <v>106</v>
      </c>
      <c r="S1216" s="15" t="s">
        <v>139</v>
      </c>
      <c r="T1216" s="15" t="s">
        <v>3368</v>
      </c>
      <c r="U1216" s="28">
        <v>1313100.0</v>
      </c>
      <c r="V1216" s="15">
        <v>3.0</v>
      </c>
      <c r="W1216" s="31">
        <v>0.0</v>
      </c>
      <c r="X1216" s="28">
        <v>564633.0</v>
      </c>
    </row>
    <row r="1217" ht="15.75" customHeight="1">
      <c r="A1217" s="15">
        <v>9042.0</v>
      </c>
      <c r="B1217" s="15" t="s">
        <v>3369</v>
      </c>
      <c r="C1217" s="18">
        <v>41910.0</v>
      </c>
      <c r="D1217" s="18">
        <v>41915.0</v>
      </c>
      <c r="E1217" s="18">
        <f t="shared" si="1"/>
        <v>41915</v>
      </c>
      <c r="F1217" s="15" t="s">
        <v>55</v>
      </c>
      <c r="G1217" s="15" t="s">
        <v>248</v>
      </c>
      <c r="H1217" s="15" t="s">
        <v>249</v>
      </c>
      <c r="I1217" s="15" t="s">
        <v>59</v>
      </c>
      <c r="J1217" s="15" t="s">
        <v>60</v>
      </c>
      <c r="K1217" s="15" t="s">
        <v>10</v>
      </c>
      <c r="L1217" s="15" t="str">
        <f t="array" ref="L1217">_xlfn.XLOOKUP(M1217,reference_province_to_city!$A$2:$A$11,reference_province_to_city!$B$2:$B$11)</f>
        <v>Jakarta</v>
      </c>
      <c r="M1217" s="15" t="s">
        <v>7</v>
      </c>
      <c r="N1217" s="15">
        <v>10110.0</v>
      </c>
      <c r="O1217" s="15">
        <f t="array" ref="O1217">_xlfn.XLOOKUP(M1217,reference_postal_code!$B$2:$B$11,reference_postal_code!$A$2:$A$11)</f>
        <v>10110</v>
      </c>
      <c r="P1217" s="15" t="s">
        <v>117</v>
      </c>
      <c r="Q1217" s="15" t="s">
        <v>3370</v>
      </c>
      <c r="R1217" s="15" t="s">
        <v>106</v>
      </c>
      <c r="S1217" s="15" t="s">
        <v>139</v>
      </c>
      <c r="T1217" s="15" t="s">
        <v>3371</v>
      </c>
      <c r="U1217" s="28">
        <v>5056320.0</v>
      </c>
      <c r="V1217" s="15">
        <v>4.0</v>
      </c>
      <c r="W1217" s="31">
        <v>0.2</v>
      </c>
      <c r="X1217" s="28">
        <v>252816.0</v>
      </c>
    </row>
    <row r="1218" ht="15.75" customHeight="1">
      <c r="A1218" s="15">
        <v>1732.0</v>
      </c>
      <c r="B1218" s="15" t="s">
        <v>3372</v>
      </c>
      <c r="C1218" s="18">
        <v>41910.0</v>
      </c>
      <c r="D1218" s="18">
        <v>41915.0</v>
      </c>
      <c r="E1218" s="18">
        <f t="shared" si="1"/>
        <v>41915</v>
      </c>
      <c r="F1218" s="15" t="s">
        <v>55</v>
      </c>
      <c r="G1218" s="15" t="s">
        <v>3373</v>
      </c>
      <c r="H1218" s="15" t="s">
        <v>3374</v>
      </c>
      <c r="I1218" s="15" t="s">
        <v>128</v>
      </c>
      <c r="J1218" s="15" t="s">
        <v>60</v>
      </c>
      <c r="K1218" s="15" t="s">
        <v>10</v>
      </c>
      <c r="L1218" s="15" t="str">
        <f t="array" ref="L1218">_xlfn.XLOOKUP(M1218,reference_province_to_city!$A$2:$A$11,reference_province_to_city!$B$2:$B$11)</f>
        <v>Jakarta</v>
      </c>
      <c r="M1218" s="15" t="s">
        <v>7</v>
      </c>
      <c r="N1218" s="15">
        <v>10110.0</v>
      </c>
      <c r="O1218" s="15">
        <f t="array" ref="O1218">_xlfn.XLOOKUP(M1218,reference_postal_code!$B$2:$B$11,reference_postal_code!$A$2:$A$11)</f>
        <v>10110</v>
      </c>
      <c r="P1218" s="15" t="s">
        <v>117</v>
      </c>
      <c r="Q1218" s="15" t="s">
        <v>300</v>
      </c>
      <c r="R1218" s="15" t="s">
        <v>65</v>
      </c>
      <c r="S1218" s="15" t="s">
        <v>66</v>
      </c>
      <c r="T1218" s="15" t="s">
        <v>301</v>
      </c>
      <c r="U1218" s="28">
        <v>160320.0</v>
      </c>
      <c r="V1218" s="15">
        <v>2.0</v>
      </c>
      <c r="W1218" s="31">
        <v>0.2</v>
      </c>
      <c r="X1218" s="28">
        <v>56112.0</v>
      </c>
    </row>
    <row r="1219" ht="15.75" customHeight="1">
      <c r="A1219" s="15">
        <v>1325.0</v>
      </c>
      <c r="B1219" s="15" t="s">
        <v>3375</v>
      </c>
      <c r="C1219" s="18">
        <v>41910.0</v>
      </c>
      <c r="D1219" s="18">
        <v>41915.0</v>
      </c>
      <c r="E1219" s="18">
        <f t="shared" si="1"/>
        <v>41915</v>
      </c>
      <c r="F1219" s="15" t="s">
        <v>55</v>
      </c>
      <c r="G1219" s="15" t="s">
        <v>3376</v>
      </c>
      <c r="H1219" s="15" t="s">
        <v>3377</v>
      </c>
      <c r="I1219" s="15" t="s">
        <v>128</v>
      </c>
      <c r="J1219" s="15" t="s">
        <v>60</v>
      </c>
      <c r="K1219" s="15" t="s">
        <v>28</v>
      </c>
      <c r="L1219" s="15" t="str">
        <f t="array" ref="L1219">_xlfn.XLOOKUP(M1219,reference_province_to_city!$A$2:$A$11,reference_province_to_city!$B$2:$B$11)</f>
        <v>Medan</v>
      </c>
      <c r="M1219" s="15" t="s">
        <v>11</v>
      </c>
      <c r="N1219" s="15">
        <v>20111.0</v>
      </c>
      <c r="O1219" s="15">
        <f t="array" ref="O1219">_xlfn.XLOOKUP(M1219,reference_postal_code!$B$2:$B$11,reference_postal_code!$A$2:$A$11)</f>
        <v>20111</v>
      </c>
      <c r="P1219" s="15" t="s">
        <v>77</v>
      </c>
      <c r="Q1219" s="15" t="s">
        <v>3208</v>
      </c>
      <c r="R1219" s="15" t="s">
        <v>65</v>
      </c>
      <c r="S1219" s="15" t="s">
        <v>87</v>
      </c>
      <c r="T1219" s="15" t="s">
        <v>3209</v>
      </c>
      <c r="U1219" s="28">
        <v>693900.0</v>
      </c>
      <c r="V1219" s="15">
        <v>3.0</v>
      </c>
      <c r="W1219" s="31">
        <v>0.0</v>
      </c>
      <c r="X1219" s="28">
        <v>187353.0</v>
      </c>
    </row>
    <row r="1220" ht="15.75" customHeight="1">
      <c r="A1220" s="15">
        <v>1731.0</v>
      </c>
      <c r="B1220" s="15" t="s">
        <v>3372</v>
      </c>
      <c r="C1220" s="18">
        <v>41910.0</v>
      </c>
      <c r="D1220" s="18">
        <v>41915.0</v>
      </c>
      <c r="E1220" s="18">
        <f t="shared" si="1"/>
        <v>41915</v>
      </c>
      <c r="F1220" s="15" t="s">
        <v>55</v>
      </c>
      <c r="G1220" s="15" t="s">
        <v>3373</v>
      </c>
      <c r="H1220" s="15" t="s">
        <v>3374</v>
      </c>
      <c r="I1220" s="15" t="s">
        <v>128</v>
      </c>
      <c r="J1220" s="15" t="s">
        <v>60</v>
      </c>
      <c r="K1220" s="15" t="s">
        <v>10</v>
      </c>
      <c r="L1220" s="15" t="str">
        <f t="array" ref="L1220">_xlfn.XLOOKUP(M1220,reference_province_to_city!$A$2:$A$11,reference_province_to_city!$B$2:$B$11)</f>
        <v>Jakarta</v>
      </c>
      <c r="M1220" s="15" t="s">
        <v>7</v>
      </c>
      <c r="N1220" s="15">
        <v>10110.0</v>
      </c>
      <c r="O1220" s="15">
        <f t="array" ref="O1220">_xlfn.XLOOKUP(M1220,reference_postal_code!$B$2:$B$11,reference_postal_code!$A$2:$A$11)</f>
        <v>10110</v>
      </c>
      <c r="P1220" s="15" t="s">
        <v>117</v>
      </c>
      <c r="Q1220" s="15" t="s">
        <v>3378</v>
      </c>
      <c r="R1220" s="15" t="s">
        <v>65</v>
      </c>
      <c r="S1220" s="15" t="s">
        <v>66</v>
      </c>
      <c r="T1220" s="15" t="s">
        <v>3379</v>
      </c>
      <c r="U1220" s="28">
        <v>1443840.0</v>
      </c>
      <c r="V1220" s="15">
        <v>8.0</v>
      </c>
      <c r="W1220" s="31">
        <v>0.2</v>
      </c>
      <c r="X1220" s="28">
        <v>469248.0</v>
      </c>
    </row>
    <row r="1221" ht="15.75" customHeight="1">
      <c r="A1221" s="15">
        <v>9731.0</v>
      </c>
      <c r="B1221" s="15" t="s">
        <v>3380</v>
      </c>
      <c r="C1221" s="18">
        <v>41911.0</v>
      </c>
      <c r="D1221" s="18">
        <v>41916.0</v>
      </c>
      <c r="E1221" s="18">
        <f t="shared" si="1"/>
        <v>41916</v>
      </c>
      <c r="F1221" s="15" t="s">
        <v>55</v>
      </c>
      <c r="G1221" s="15" t="s">
        <v>3381</v>
      </c>
      <c r="H1221" s="15" t="s">
        <v>3382</v>
      </c>
      <c r="I1221" s="15" t="s">
        <v>59</v>
      </c>
      <c r="J1221" s="15" t="s">
        <v>60</v>
      </c>
      <c r="K1221" s="15" t="s">
        <v>22</v>
      </c>
      <c r="L1221" s="15" t="str">
        <f t="array" ref="L1221">_xlfn.XLOOKUP(M1221,reference_province_to_city!$A$2:$A$11,reference_province_to_city!$B$2:$B$11)</f>
        <v>Surabaya</v>
      </c>
      <c r="M1221" s="15" t="s">
        <v>20</v>
      </c>
      <c r="N1221" s="15">
        <v>60231.0</v>
      </c>
      <c r="O1221" s="15">
        <f t="array" ref="O1221">_xlfn.XLOOKUP(M1221,reference_postal_code!$B$2:$B$11,reference_postal_code!$A$2:$A$11)</f>
        <v>60231</v>
      </c>
      <c r="P1221" s="15" t="s">
        <v>166</v>
      </c>
      <c r="Q1221" s="15" t="s">
        <v>3383</v>
      </c>
      <c r="R1221" s="15" t="s">
        <v>65</v>
      </c>
      <c r="S1221" s="15" t="s">
        <v>87</v>
      </c>
      <c r="T1221" s="15" t="s">
        <v>3384</v>
      </c>
      <c r="U1221" s="28">
        <v>1.211625E7</v>
      </c>
      <c r="V1221" s="15">
        <v>5.0</v>
      </c>
      <c r="W1221" s="31">
        <v>0.0</v>
      </c>
      <c r="X1221" s="28">
        <v>2302088.0</v>
      </c>
    </row>
    <row r="1222" ht="15.75" customHeight="1">
      <c r="A1222" s="15">
        <v>1143.0</v>
      </c>
      <c r="B1222" s="15" t="s">
        <v>3385</v>
      </c>
      <c r="C1222" s="18">
        <v>41911.0</v>
      </c>
      <c r="D1222" s="18">
        <v>41915.0</v>
      </c>
      <c r="E1222" s="18">
        <f t="shared" si="1"/>
        <v>41915</v>
      </c>
      <c r="F1222" s="15" t="s">
        <v>55</v>
      </c>
      <c r="G1222" s="15" t="s">
        <v>2738</v>
      </c>
      <c r="H1222" s="15" t="s">
        <v>2739</v>
      </c>
      <c r="I1222" s="15" t="s">
        <v>59</v>
      </c>
      <c r="J1222" s="15" t="s">
        <v>60</v>
      </c>
      <c r="K1222" s="15" t="s">
        <v>19</v>
      </c>
      <c r="L1222" s="15" t="str">
        <f t="array" ref="L1222">_xlfn.XLOOKUP(M1222,reference_province_to_city!$A$2:$A$11,reference_province_to_city!$B$2:$B$11)</f>
        <v>Yogyakarta</v>
      </c>
      <c r="M1222" s="15" t="s">
        <v>18</v>
      </c>
      <c r="N1222" s="15">
        <v>55111.0</v>
      </c>
      <c r="O1222" s="15">
        <f t="array" ref="O1222">_xlfn.XLOOKUP(M1222,reference_postal_code!$B$2:$B$11,reference_postal_code!$A$2:$A$11)</f>
        <v>55111</v>
      </c>
      <c r="P1222" s="15" t="s">
        <v>77</v>
      </c>
      <c r="Q1222" s="15" t="s">
        <v>646</v>
      </c>
      <c r="R1222" s="15" t="s">
        <v>65</v>
      </c>
      <c r="S1222" s="15" t="s">
        <v>103</v>
      </c>
      <c r="T1222" s="15" t="s">
        <v>647</v>
      </c>
      <c r="U1222" s="28">
        <v>130800.0</v>
      </c>
      <c r="V1222" s="15">
        <v>4.0</v>
      </c>
      <c r="W1222" s="31">
        <v>0.0</v>
      </c>
      <c r="X1222" s="28">
        <v>43164.0</v>
      </c>
    </row>
    <row r="1223" ht="15.75" customHeight="1">
      <c r="A1223" s="15">
        <v>5798.0</v>
      </c>
      <c r="B1223" s="15" t="s">
        <v>3386</v>
      </c>
      <c r="C1223" s="18">
        <v>41911.0</v>
      </c>
      <c r="D1223" s="18">
        <v>41915.0</v>
      </c>
      <c r="E1223" s="18">
        <f t="shared" si="1"/>
        <v>41915</v>
      </c>
      <c r="F1223" s="15" t="s">
        <v>114</v>
      </c>
      <c r="G1223" s="15" t="s">
        <v>3387</v>
      </c>
      <c r="H1223" s="15" t="s">
        <v>3388</v>
      </c>
      <c r="I1223" s="15" t="s">
        <v>59</v>
      </c>
      <c r="J1223" s="15" t="s">
        <v>60</v>
      </c>
      <c r="K1223" s="15" t="s">
        <v>17</v>
      </c>
      <c r="L1223" s="15" t="str">
        <f t="array" ref="L1223">_xlfn.XLOOKUP(M1223,reference_province_to_city!$A$2:$A$11,reference_province_to_city!$B$2:$B$11)</f>
        <v>Semarang</v>
      </c>
      <c r="M1223" s="15" t="s">
        <v>15</v>
      </c>
      <c r="N1223" s="15">
        <v>50111.0</v>
      </c>
      <c r="O1223" s="15">
        <f t="array" ref="O1223">_xlfn.XLOOKUP(M1223,reference_postal_code!$B$2:$B$11,reference_postal_code!$A$2:$A$11)</f>
        <v>50111</v>
      </c>
      <c r="P1223" s="15" t="s">
        <v>77</v>
      </c>
      <c r="Q1223" s="15" t="s">
        <v>3389</v>
      </c>
      <c r="R1223" s="15" t="s">
        <v>65</v>
      </c>
      <c r="S1223" s="15" t="s">
        <v>79</v>
      </c>
      <c r="T1223" s="15" t="s">
        <v>3390</v>
      </c>
      <c r="U1223" s="28">
        <v>283500.0</v>
      </c>
      <c r="V1223" s="15">
        <v>3.0</v>
      </c>
      <c r="W1223" s="31">
        <v>0.0</v>
      </c>
      <c r="X1223" s="28">
        <v>130410.0</v>
      </c>
    </row>
    <row r="1224" ht="15.75" customHeight="1">
      <c r="A1224" s="15">
        <v>4056.0</v>
      </c>
      <c r="B1224" s="15" t="s">
        <v>3391</v>
      </c>
      <c r="C1224" s="18">
        <v>41911.0</v>
      </c>
      <c r="D1224" s="18">
        <v>41915.0</v>
      </c>
      <c r="E1224" s="18">
        <f t="shared" si="1"/>
        <v>41915</v>
      </c>
      <c r="F1224" s="15" t="s">
        <v>55</v>
      </c>
      <c r="G1224" s="15" t="s">
        <v>3392</v>
      </c>
      <c r="H1224" s="15" t="s">
        <v>3393</v>
      </c>
      <c r="I1224" s="15" t="s">
        <v>128</v>
      </c>
      <c r="J1224" s="15" t="s">
        <v>60</v>
      </c>
      <c r="K1224" s="15" t="s">
        <v>3394</v>
      </c>
      <c r="L1224" s="15" t="str">
        <f t="array" ref="L1224">_xlfn.XLOOKUP(M1224,reference_province_to_city!$A$2:$A$11,reference_province_to_city!$B$2:$B$11)</f>
        <v>Semarang</v>
      </c>
      <c r="M1224" s="15" t="s">
        <v>15</v>
      </c>
      <c r="N1224" s="15">
        <v>50111.0</v>
      </c>
      <c r="O1224" s="15">
        <f t="array" ref="O1224">_xlfn.XLOOKUP(M1224,reference_postal_code!$B$2:$B$11,reference_postal_code!$A$2:$A$11)</f>
        <v>50111</v>
      </c>
      <c r="P1224" s="15" t="s">
        <v>77</v>
      </c>
      <c r="Q1224" s="15" t="s">
        <v>2636</v>
      </c>
      <c r="R1224" s="15" t="s">
        <v>65</v>
      </c>
      <c r="S1224" s="15" t="s">
        <v>87</v>
      </c>
      <c r="T1224" s="15" t="s">
        <v>2637</v>
      </c>
      <c r="U1224" s="28">
        <v>2.702448E7</v>
      </c>
      <c r="V1224" s="15">
        <v>6.0</v>
      </c>
      <c r="W1224" s="31">
        <v>0.2</v>
      </c>
      <c r="X1224" s="28">
        <v>-5067090.0</v>
      </c>
    </row>
    <row r="1225" ht="15.75" customHeight="1">
      <c r="A1225" s="15">
        <v>5797.0</v>
      </c>
      <c r="B1225" s="15" t="s">
        <v>3386</v>
      </c>
      <c r="C1225" s="18">
        <v>41911.0</v>
      </c>
      <c r="D1225" s="18">
        <v>41915.0</v>
      </c>
      <c r="E1225" s="18">
        <f t="shared" si="1"/>
        <v>41915</v>
      </c>
      <c r="F1225" s="15" t="s">
        <v>114</v>
      </c>
      <c r="G1225" s="15" t="s">
        <v>3387</v>
      </c>
      <c r="H1225" s="15" t="s">
        <v>3388</v>
      </c>
      <c r="I1225" s="15" t="s">
        <v>59</v>
      </c>
      <c r="J1225" s="15" t="s">
        <v>60</v>
      </c>
      <c r="K1225" s="15" t="s">
        <v>17</v>
      </c>
      <c r="L1225" s="15" t="str">
        <f t="array" ref="L1225">_xlfn.XLOOKUP(M1225,reference_province_to_city!$A$2:$A$11,reference_province_to_city!$B$2:$B$11)</f>
        <v>Semarang</v>
      </c>
      <c r="M1225" s="15" t="s">
        <v>15</v>
      </c>
      <c r="N1225" s="15">
        <v>50111.0</v>
      </c>
      <c r="O1225" s="15">
        <f t="array" ref="O1225">_xlfn.XLOOKUP(M1225,reference_postal_code!$B$2:$B$11,reference_postal_code!$A$2:$A$11)</f>
        <v>50111</v>
      </c>
      <c r="P1225" s="15" t="s">
        <v>77</v>
      </c>
      <c r="Q1225" s="15" t="s">
        <v>3395</v>
      </c>
      <c r="R1225" s="15" t="s">
        <v>106</v>
      </c>
      <c r="S1225" s="15" t="s">
        <v>139</v>
      </c>
      <c r="T1225" s="15" t="s">
        <v>3396</v>
      </c>
      <c r="U1225" s="28">
        <v>1760400.0</v>
      </c>
      <c r="V1225" s="15">
        <v>4.0</v>
      </c>
      <c r="W1225" s="31">
        <v>0.0</v>
      </c>
      <c r="X1225" s="28">
        <v>545724.0</v>
      </c>
    </row>
    <row r="1226" ht="15.75" customHeight="1">
      <c r="A1226" s="15">
        <v>1145.0</v>
      </c>
      <c r="B1226" s="15" t="s">
        <v>3385</v>
      </c>
      <c r="C1226" s="18">
        <v>41911.0</v>
      </c>
      <c r="D1226" s="18">
        <v>41915.0</v>
      </c>
      <c r="E1226" s="18">
        <f t="shared" si="1"/>
        <v>41915</v>
      </c>
      <c r="F1226" s="15" t="s">
        <v>55</v>
      </c>
      <c r="G1226" s="15" t="s">
        <v>2738</v>
      </c>
      <c r="H1226" s="15" t="s">
        <v>2739</v>
      </c>
      <c r="I1226" s="15" t="s">
        <v>59</v>
      </c>
      <c r="J1226" s="15" t="s">
        <v>60</v>
      </c>
      <c r="K1226" s="15" t="s">
        <v>19</v>
      </c>
      <c r="L1226" s="15" t="str">
        <f t="array" ref="L1226">_xlfn.XLOOKUP(M1226,reference_province_to_city!$A$2:$A$11,reference_province_to_city!$B$2:$B$11)</f>
        <v>Yogyakarta</v>
      </c>
      <c r="M1226" s="15" t="s">
        <v>18</v>
      </c>
      <c r="N1226" s="15">
        <v>55111.0</v>
      </c>
      <c r="O1226" s="15">
        <f t="array" ref="O1226">_xlfn.XLOOKUP(M1226,reference_postal_code!$B$2:$B$11,reference_postal_code!$A$2:$A$11)</f>
        <v>55111</v>
      </c>
      <c r="P1226" s="15" t="s">
        <v>77</v>
      </c>
      <c r="Q1226" s="15" t="s">
        <v>3397</v>
      </c>
      <c r="R1226" s="15" t="s">
        <v>110</v>
      </c>
      <c r="S1226" s="15" t="s">
        <v>668</v>
      </c>
      <c r="T1226" s="15" t="s">
        <v>3398</v>
      </c>
      <c r="U1226" s="28">
        <v>1.02948E7</v>
      </c>
      <c r="V1226" s="15">
        <v>2.0</v>
      </c>
      <c r="W1226" s="31">
        <v>0.2</v>
      </c>
      <c r="X1226" s="28">
        <v>3345810.0</v>
      </c>
    </row>
    <row r="1227" ht="15.75" customHeight="1">
      <c r="A1227" s="15">
        <v>4057.0</v>
      </c>
      <c r="B1227" s="15" t="s">
        <v>3391</v>
      </c>
      <c r="C1227" s="18">
        <v>41911.0</v>
      </c>
      <c r="D1227" s="18">
        <v>41915.0</v>
      </c>
      <c r="E1227" s="18">
        <f t="shared" si="1"/>
        <v>41915</v>
      </c>
      <c r="F1227" s="15" t="s">
        <v>55</v>
      </c>
      <c r="G1227" s="15" t="s">
        <v>3392</v>
      </c>
      <c r="H1227" s="15" t="s">
        <v>3393</v>
      </c>
      <c r="I1227" s="15" t="s">
        <v>128</v>
      </c>
      <c r="J1227" s="15" t="s">
        <v>60</v>
      </c>
      <c r="K1227" s="15" t="s">
        <v>17</v>
      </c>
      <c r="L1227" s="15" t="str">
        <f t="array" ref="L1227">_xlfn.XLOOKUP(M1227,reference_province_to_city!$A$2:$A$11,reference_province_to_city!$B$2:$B$11)</f>
        <v>Semarang</v>
      </c>
      <c r="M1227" s="15" t="s">
        <v>15</v>
      </c>
      <c r="N1227" s="15">
        <v>50111.0</v>
      </c>
      <c r="O1227" s="15">
        <f t="array" ref="O1227">_xlfn.XLOOKUP(M1227,reference_postal_code!$B$2:$B$11,reference_postal_code!$A$2:$A$11)</f>
        <v>50111</v>
      </c>
      <c r="P1227" s="15" t="s">
        <v>77</v>
      </c>
      <c r="Q1227" s="15" t="s">
        <v>2064</v>
      </c>
      <c r="R1227" s="15" t="s">
        <v>106</v>
      </c>
      <c r="S1227" s="15" t="s">
        <v>218</v>
      </c>
      <c r="T1227" s="15" t="s">
        <v>2065</v>
      </c>
      <c r="U1227" s="28">
        <v>1007640.0</v>
      </c>
      <c r="V1227" s="15">
        <v>1.0</v>
      </c>
      <c r="W1227" s="31">
        <v>0.4</v>
      </c>
      <c r="X1227" s="28">
        <v>-302292.0</v>
      </c>
    </row>
    <row r="1228" ht="15.75" customHeight="1">
      <c r="A1228" s="15">
        <v>9730.0</v>
      </c>
      <c r="B1228" s="15" t="s">
        <v>3380</v>
      </c>
      <c r="C1228" s="18">
        <v>41911.0</v>
      </c>
      <c r="D1228" s="18">
        <v>41916.0</v>
      </c>
      <c r="E1228" s="18">
        <f t="shared" si="1"/>
        <v>41916</v>
      </c>
      <c r="F1228" s="15" t="s">
        <v>55</v>
      </c>
      <c r="G1228" s="15" t="s">
        <v>3381</v>
      </c>
      <c r="H1228" s="15" t="s">
        <v>3382</v>
      </c>
      <c r="I1228" s="15" t="s">
        <v>59</v>
      </c>
      <c r="J1228" s="15" t="s">
        <v>60</v>
      </c>
      <c r="K1228" s="15" t="s">
        <v>22</v>
      </c>
      <c r="L1228" s="15" t="str">
        <f t="array" ref="L1228">_xlfn.XLOOKUP(M1228,reference_province_to_city!$A$2:$A$11,reference_province_to_city!$B$2:$B$11)</f>
        <v>Surabaya</v>
      </c>
      <c r="M1228" s="15" t="s">
        <v>20</v>
      </c>
      <c r="N1228" s="15">
        <v>60231.0</v>
      </c>
      <c r="O1228" s="15">
        <f t="array" ref="O1228">_xlfn.XLOOKUP(M1228,reference_postal_code!$B$2:$B$11,reference_postal_code!$A$2:$A$11)</f>
        <v>60231</v>
      </c>
      <c r="P1228" s="15" t="s">
        <v>166</v>
      </c>
      <c r="Q1228" s="15" t="s">
        <v>3399</v>
      </c>
      <c r="R1228" s="15" t="s">
        <v>65</v>
      </c>
      <c r="S1228" s="15" t="s">
        <v>83</v>
      </c>
      <c r="T1228" s="15" t="s">
        <v>3400</v>
      </c>
      <c r="U1228" s="28">
        <v>150720.0</v>
      </c>
      <c r="V1228" s="15">
        <v>2.0</v>
      </c>
      <c r="W1228" s="31">
        <v>0.2</v>
      </c>
      <c r="X1228" s="28">
        <v>47100.0</v>
      </c>
    </row>
    <row r="1229" ht="15.75" customHeight="1">
      <c r="A1229" s="15">
        <v>5796.0</v>
      </c>
      <c r="B1229" s="15" t="s">
        <v>3386</v>
      </c>
      <c r="C1229" s="18">
        <v>41911.0</v>
      </c>
      <c r="D1229" s="18">
        <v>41915.0</v>
      </c>
      <c r="E1229" s="18">
        <f t="shared" si="1"/>
        <v>41915</v>
      </c>
      <c r="F1229" s="15" t="s">
        <v>114</v>
      </c>
      <c r="G1229" s="15" t="s">
        <v>3387</v>
      </c>
      <c r="H1229" s="15" t="s">
        <v>3388</v>
      </c>
      <c r="I1229" s="15" t="s">
        <v>59</v>
      </c>
      <c r="J1229" s="15" t="s">
        <v>60</v>
      </c>
      <c r="K1229" s="15" t="s">
        <v>17</v>
      </c>
      <c r="L1229" s="15" t="str">
        <f t="array" ref="L1229">_xlfn.XLOOKUP(M1229,reference_province_to_city!$A$2:$A$11,reference_province_to_city!$B$2:$B$11)</f>
        <v>Semarang</v>
      </c>
      <c r="M1229" s="15" t="s">
        <v>15</v>
      </c>
      <c r="N1229" s="15">
        <v>50111.0</v>
      </c>
      <c r="O1229" s="15">
        <f t="array" ref="O1229">_xlfn.XLOOKUP(M1229,reference_postal_code!$B$2:$B$11,reference_postal_code!$A$2:$A$11)</f>
        <v>50111</v>
      </c>
      <c r="P1229" s="15" t="s">
        <v>77</v>
      </c>
      <c r="Q1229" s="15" t="s">
        <v>3334</v>
      </c>
      <c r="R1229" s="15" t="s">
        <v>65</v>
      </c>
      <c r="S1229" s="15" t="s">
        <v>87</v>
      </c>
      <c r="T1229" s="15" t="s">
        <v>3335</v>
      </c>
      <c r="U1229" s="28">
        <v>2.09331E7</v>
      </c>
      <c r="V1229" s="15">
        <v>9.0</v>
      </c>
      <c r="W1229" s="31">
        <v>0.0</v>
      </c>
      <c r="X1229" s="28">
        <v>5442606.0</v>
      </c>
    </row>
    <row r="1230" ht="15.75" customHeight="1">
      <c r="A1230" s="15">
        <v>4052.0</v>
      </c>
      <c r="B1230" s="15" t="s">
        <v>3391</v>
      </c>
      <c r="C1230" s="18">
        <v>41911.0</v>
      </c>
      <c r="D1230" s="18">
        <v>41915.0</v>
      </c>
      <c r="E1230" s="18">
        <f t="shared" si="1"/>
        <v>41915</v>
      </c>
      <c r="F1230" s="15" t="s">
        <v>55</v>
      </c>
      <c r="G1230" s="15" t="s">
        <v>3392</v>
      </c>
      <c r="H1230" s="15" t="s">
        <v>3393</v>
      </c>
      <c r="I1230" s="15" t="s">
        <v>128</v>
      </c>
      <c r="J1230" s="15" t="s">
        <v>60</v>
      </c>
      <c r="K1230" s="15" t="s">
        <v>17</v>
      </c>
      <c r="L1230" s="15" t="str">
        <f t="array" ref="L1230">_xlfn.XLOOKUP(M1230,reference_province_to_city!$A$2:$A$11,reference_province_to_city!$B$2:$B$11)</f>
        <v>Semarang</v>
      </c>
      <c r="M1230" s="15" t="s">
        <v>15</v>
      </c>
      <c r="N1230" s="15">
        <v>50111.0</v>
      </c>
      <c r="O1230" s="15">
        <f t="array" ref="O1230">_xlfn.XLOOKUP(M1230,reference_postal_code!$B$2:$B$11,reference_postal_code!$A$2:$A$11)</f>
        <v>50111</v>
      </c>
      <c r="P1230" s="15" t="s">
        <v>77</v>
      </c>
      <c r="Q1230" s="15" t="s">
        <v>1981</v>
      </c>
      <c r="R1230" s="15" t="s">
        <v>65</v>
      </c>
      <c r="S1230" s="15" t="s">
        <v>93</v>
      </c>
      <c r="T1230" s="15" t="s">
        <v>1982</v>
      </c>
      <c r="U1230" s="28">
        <v>63360.0</v>
      </c>
      <c r="V1230" s="15">
        <v>3.0</v>
      </c>
      <c r="W1230" s="31">
        <v>0.2</v>
      </c>
      <c r="X1230" s="28">
        <v>22176.0</v>
      </c>
    </row>
    <row r="1231" ht="15.75" customHeight="1">
      <c r="A1231" s="15">
        <v>5626.0</v>
      </c>
      <c r="B1231" s="15" t="s">
        <v>3401</v>
      </c>
      <c r="C1231" s="18">
        <v>41911.0</v>
      </c>
      <c r="D1231" s="18">
        <v>41913.0</v>
      </c>
      <c r="E1231" s="18">
        <f t="shared" si="1"/>
        <v>41913</v>
      </c>
      <c r="F1231" s="15" t="s">
        <v>114</v>
      </c>
      <c r="G1231" s="15" t="s">
        <v>2813</v>
      </c>
      <c r="H1231" s="15" t="s">
        <v>2814</v>
      </c>
      <c r="I1231" s="15" t="s">
        <v>76</v>
      </c>
      <c r="J1231" s="15" t="s">
        <v>60</v>
      </c>
      <c r="K1231" s="15" t="s">
        <v>22</v>
      </c>
      <c r="L1231" s="15" t="str">
        <f t="array" ref="L1231">_xlfn.XLOOKUP(M1231,reference_province_to_city!$A$2:$A$11,reference_province_to_city!$B$2:$B$11)</f>
        <v>Surabaya</v>
      </c>
      <c r="M1231" s="15" t="s">
        <v>20</v>
      </c>
      <c r="N1231" s="15">
        <v>60231.0</v>
      </c>
      <c r="O1231" s="15">
        <f t="array" ref="O1231">_xlfn.XLOOKUP(M1231,reference_postal_code!$B$2:$B$11,reference_postal_code!$A$2:$A$11)</f>
        <v>60231</v>
      </c>
      <c r="P1231" s="15" t="s">
        <v>166</v>
      </c>
      <c r="Q1231" s="15" t="s">
        <v>3402</v>
      </c>
      <c r="R1231" s="15" t="s">
        <v>106</v>
      </c>
      <c r="S1231" s="15" t="s">
        <v>139</v>
      </c>
      <c r="T1231" s="15" t="s">
        <v>3403</v>
      </c>
      <c r="U1231" s="28">
        <v>92400.0</v>
      </c>
      <c r="V1231" s="15">
        <v>2.0</v>
      </c>
      <c r="W1231" s="31">
        <v>0.0</v>
      </c>
      <c r="X1231" s="28">
        <v>44352.0</v>
      </c>
    </row>
    <row r="1232" ht="15.75" customHeight="1">
      <c r="A1232" s="15">
        <v>1142.0</v>
      </c>
      <c r="B1232" s="15" t="s">
        <v>3385</v>
      </c>
      <c r="C1232" s="18">
        <v>41911.0</v>
      </c>
      <c r="D1232" s="18">
        <v>41915.0</v>
      </c>
      <c r="E1232" s="18">
        <f t="shared" si="1"/>
        <v>41915</v>
      </c>
      <c r="F1232" s="15" t="s">
        <v>55</v>
      </c>
      <c r="G1232" s="15" t="s">
        <v>2738</v>
      </c>
      <c r="H1232" s="15" t="s">
        <v>2739</v>
      </c>
      <c r="I1232" s="15" t="s">
        <v>59</v>
      </c>
      <c r="J1232" s="15" t="s">
        <v>60</v>
      </c>
      <c r="K1232" s="15" t="s">
        <v>19</v>
      </c>
      <c r="L1232" s="15" t="str">
        <f t="array" ref="L1232">_xlfn.XLOOKUP(M1232,reference_province_to_city!$A$2:$A$11,reference_province_to_city!$B$2:$B$11)</f>
        <v>Yogyakarta</v>
      </c>
      <c r="M1232" s="15" t="s">
        <v>18</v>
      </c>
      <c r="N1232" s="15">
        <v>55111.0</v>
      </c>
      <c r="O1232" s="15">
        <f t="array" ref="O1232">_xlfn.XLOOKUP(M1232,reference_postal_code!$B$2:$B$11,reference_postal_code!$A$2:$A$11)</f>
        <v>55111</v>
      </c>
      <c r="P1232" s="15" t="s">
        <v>77</v>
      </c>
      <c r="Q1232" s="15" t="s">
        <v>3404</v>
      </c>
      <c r="R1232" s="15" t="s">
        <v>106</v>
      </c>
      <c r="S1232" s="15" t="s">
        <v>139</v>
      </c>
      <c r="T1232" s="15" t="s">
        <v>3405</v>
      </c>
      <c r="U1232" s="28">
        <v>3069000.0</v>
      </c>
      <c r="V1232" s="15">
        <v>2.0</v>
      </c>
      <c r="W1232" s="31">
        <v>0.0</v>
      </c>
      <c r="X1232" s="28">
        <v>797940.0</v>
      </c>
    </row>
    <row r="1233" ht="15.75" customHeight="1">
      <c r="A1233" s="15">
        <v>1146.0</v>
      </c>
      <c r="B1233" s="15" t="s">
        <v>3385</v>
      </c>
      <c r="C1233" s="18">
        <v>41911.0</v>
      </c>
      <c r="D1233" s="18">
        <v>41915.0</v>
      </c>
      <c r="E1233" s="18">
        <f t="shared" si="1"/>
        <v>41915</v>
      </c>
      <c r="F1233" s="15" t="s">
        <v>55</v>
      </c>
      <c r="G1233" s="15" t="s">
        <v>2738</v>
      </c>
      <c r="H1233" s="15" t="s">
        <v>2739</v>
      </c>
      <c r="I1233" s="15" t="s">
        <v>59</v>
      </c>
      <c r="J1233" s="15" t="s">
        <v>60</v>
      </c>
      <c r="K1233" s="15" t="s">
        <v>19</v>
      </c>
      <c r="L1233" s="15" t="str">
        <f t="array" ref="L1233">_xlfn.XLOOKUP(M1233,reference_province_to_city!$A$2:$A$11,reference_province_to_city!$B$2:$B$11)</f>
        <v>Yogyakarta</v>
      </c>
      <c r="M1233" s="15" t="s">
        <v>18</v>
      </c>
      <c r="O1233" s="15">
        <f t="array" ref="O1233">_xlfn.XLOOKUP(M1233,reference_postal_code!$B$2:$B$11,reference_postal_code!$A$2:$A$11)</f>
        <v>55111</v>
      </c>
      <c r="P1233" s="15" t="s">
        <v>77</v>
      </c>
      <c r="Q1233" s="15" t="s">
        <v>3406</v>
      </c>
      <c r="R1233" s="15" t="s">
        <v>65</v>
      </c>
      <c r="S1233" s="15" t="s">
        <v>87</v>
      </c>
      <c r="T1233" s="15" t="s">
        <v>3407</v>
      </c>
      <c r="U1233" s="28">
        <v>932700.0</v>
      </c>
      <c r="V1233" s="15">
        <v>1.0</v>
      </c>
      <c r="W1233" s="31">
        <v>0.0</v>
      </c>
      <c r="X1233" s="28">
        <v>251829.0</v>
      </c>
    </row>
    <row r="1234" ht="15.75" customHeight="1">
      <c r="A1234" s="15">
        <v>4055.0</v>
      </c>
      <c r="B1234" s="15" t="s">
        <v>3391</v>
      </c>
      <c r="C1234" s="18">
        <v>41911.0</v>
      </c>
      <c r="D1234" s="18">
        <v>41915.0</v>
      </c>
      <c r="E1234" s="18">
        <f t="shared" si="1"/>
        <v>41915</v>
      </c>
      <c r="F1234" s="15" t="s">
        <v>55</v>
      </c>
      <c r="G1234" s="15" t="s">
        <v>3392</v>
      </c>
      <c r="H1234" s="15" t="s">
        <v>3393</v>
      </c>
      <c r="I1234" s="15" t="s">
        <v>128</v>
      </c>
      <c r="J1234" s="15" t="s">
        <v>60</v>
      </c>
      <c r="K1234" s="15" t="s">
        <v>17</v>
      </c>
      <c r="L1234" s="15" t="str">
        <f t="array" ref="L1234">_xlfn.XLOOKUP(M1234,reference_province_to_city!$A$2:$A$11,reference_province_to_city!$B$2:$B$11)</f>
        <v>Semarang</v>
      </c>
      <c r="M1234" s="15" t="s">
        <v>15</v>
      </c>
      <c r="N1234" s="15">
        <v>50111.0</v>
      </c>
      <c r="O1234" s="15">
        <f t="array" ref="O1234">_xlfn.XLOOKUP(M1234,reference_postal_code!$B$2:$B$11,reference_postal_code!$A$2:$A$11)</f>
        <v>50111</v>
      </c>
      <c r="P1234" s="15" t="s">
        <v>77</v>
      </c>
      <c r="Q1234" s="15" t="s">
        <v>3408</v>
      </c>
      <c r="R1234" s="15" t="s">
        <v>65</v>
      </c>
      <c r="S1234" s="15" t="s">
        <v>66</v>
      </c>
      <c r="T1234" s="15" t="s">
        <v>3409</v>
      </c>
      <c r="U1234" s="28">
        <v>313920.0</v>
      </c>
      <c r="V1234" s="15">
        <v>4.0</v>
      </c>
      <c r="W1234" s="31">
        <v>0.2</v>
      </c>
      <c r="X1234" s="28">
        <v>102024.0</v>
      </c>
    </row>
    <row r="1235" ht="15.75" customHeight="1">
      <c r="A1235" s="15">
        <v>5627.0</v>
      </c>
      <c r="B1235" s="15" t="s">
        <v>3401</v>
      </c>
      <c r="C1235" s="18">
        <v>41911.0</v>
      </c>
      <c r="D1235" s="18">
        <v>41913.0</v>
      </c>
      <c r="E1235" s="18">
        <f t="shared" si="1"/>
        <v>41913</v>
      </c>
      <c r="F1235" s="15" t="s">
        <v>114</v>
      </c>
      <c r="G1235" s="15" t="s">
        <v>2813</v>
      </c>
      <c r="H1235" s="15" t="s">
        <v>2814</v>
      </c>
      <c r="I1235" s="15" t="s">
        <v>76</v>
      </c>
      <c r="J1235" s="15" t="s">
        <v>60</v>
      </c>
      <c r="K1235" s="15" t="s">
        <v>22</v>
      </c>
      <c r="L1235" s="15" t="str">
        <f t="array" ref="L1235">_xlfn.XLOOKUP(M1235,reference_province_to_city!$A$2:$A$11,reference_province_to_city!$B$2:$B$11)</f>
        <v>Surabaya</v>
      </c>
      <c r="M1235" s="15" t="s">
        <v>20</v>
      </c>
      <c r="N1235" s="15">
        <v>60231.0</v>
      </c>
      <c r="O1235" s="15">
        <f t="array" ref="O1235">_xlfn.XLOOKUP(M1235,reference_postal_code!$B$2:$B$11,reference_postal_code!$A$2:$A$11)</f>
        <v>60231</v>
      </c>
      <c r="P1235" s="15" t="s">
        <v>166</v>
      </c>
      <c r="Q1235" s="15" t="s">
        <v>570</v>
      </c>
      <c r="R1235" s="15" t="s">
        <v>106</v>
      </c>
      <c r="S1235" s="15" t="s">
        <v>218</v>
      </c>
      <c r="T1235" s="15" t="s">
        <v>571</v>
      </c>
      <c r="U1235" s="28">
        <v>3.52323E7</v>
      </c>
      <c r="V1235" s="15">
        <v>9.0</v>
      </c>
      <c r="W1235" s="31">
        <v>0.0</v>
      </c>
      <c r="X1235" s="28">
        <v>5989491.0</v>
      </c>
    </row>
    <row r="1236" ht="15.75" customHeight="1">
      <c r="A1236" s="15">
        <v>4054.0</v>
      </c>
      <c r="B1236" s="15" t="s">
        <v>3391</v>
      </c>
      <c r="C1236" s="18">
        <v>41911.0</v>
      </c>
      <c r="D1236" s="18">
        <v>41915.0</v>
      </c>
      <c r="E1236" s="18">
        <f t="shared" si="1"/>
        <v>41915</v>
      </c>
      <c r="F1236" s="15" t="s">
        <v>55</v>
      </c>
      <c r="G1236" s="15" t="s">
        <v>3392</v>
      </c>
      <c r="H1236" s="15" t="s">
        <v>3393</v>
      </c>
      <c r="I1236" s="15" t="s">
        <v>128</v>
      </c>
      <c r="J1236" s="15" t="s">
        <v>60</v>
      </c>
      <c r="L1236" s="15" t="str">
        <f t="array" ref="L1236">_xlfn.XLOOKUP(M1236,reference_province_to_city!$A$2:$A$11,reference_province_to_city!$B$2:$B$11)</f>
        <v>Semarang</v>
      </c>
      <c r="M1236" s="15" t="s">
        <v>15</v>
      </c>
      <c r="N1236" s="15">
        <v>50111.0</v>
      </c>
      <c r="O1236" s="15">
        <f t="array" ref="O1236">_xlfn.XLOOKUP(M1236,reference_postal_code!$B$2:$B$11,reference_postal_code!$A$2:$A$11)</f>
        <v>50111</v>
      </c>
      <c r="P1236" s="15" t="s">
        <v>77</v>
      </c>
      <c r="Q1236" s="15" t="s">
        <v>3410</v>
      </c>
      <c r="R1236" s="15" t="s">
        <v>65</v>
      </c>
      <c r="S1236" s="15" t="s">
        <v>79</v>
      </c>
      <c r="T1236" s="15" t="s">
        <v>3411</v>
      </c>
      <c r="U1236" s="28">
        <v>831600.0</v>
      </c>
      <c r="V1236" s="15">
        <v>11.0</v>
      </c>
      <c r="W1236" s="31">
        <v>0.2</v>
      </c>
      <c r="X1236" s="28">
        <v>270270.0</v>
      </c>
    </row>
    <row r="1237" ht="15.75" customHeight="1">
      <c r="A1237" s="15">
        <v>5799.0</v>
      </c>
      <c r="B1237" s="15" t="s">
        <v>3386</v>
      </c>
      <c r="C1237" s="18">
        <v>41911.0</v>
      </c>
      <c r="D1237" s="18">
        <v>41915.0</v>
      </c>
      <c r="E1237" s="18">
        <f t="shared" si="1"/>
        <v>41915</v>
      </c>
      <c r="F1237" s="15" t="s">
        <v>114</v>
      </c>
      <c r="G1237" s="15" t="s">
        <v>3387</v>
      </c>
      <c r="H1237" s="15" t="s">
        <v>3388</v>
      </c>
      <c r="I1237" s="15" t="s">
        <v>59</v>
      </c>
      <c r="J1237" s="15" t="s">
        <v>60</v>
      </c>
      <c r="K1237" s="15" t="s">
        <v>17</v>
      </c>
      <c r="L1237" s="15" t="str">
        <f t="array" ref="L1237">_xlfn.XLOOKUP(M1237,reference_province_to_city!$A$2:$A$11,reference_province_to_city!$B$2:$B$11)</f>
        <v>Semarang</v>
      </c>
      <c r="M1237" s="15" t="s">
        <v>15</v>
      </c>
      <c r="N1237" s="15">
        <v>50111.0</v>
      </c>
      <c r="O1237" s="15">
        <f t="array" ref="O1237">_xlfn.XLOOKUP(M1237,reference_postal_code!$B$2:$B$11,reference_postal_code!$A$2:$A$11)</f>
        <v>50111</v>
      </c>
      <c r="P1237" s="15" t="s">
        <v>77</v>
      </c>
      <c r="Q1237" s="15" t="s">
        <v>2512</v>
      </c>
      <c r="R1237" s="15" t="s">
        <v>65</v>
      </c>
      <c r="S1237" s="15" t="s">
        <v>66</v>
      </c>
      <c r="T1237" s="15" t="s">
        <v>2513</v>
      </c>
      <c r="U1237" s="28">
        <v>1162800.0</v>
      </c>
      <c r="V1237" s="15">
        <v>2.0</v>
      </c>
      <c r="W1237" s="31">
        <v>0.0</v>
      </c>
      <c r="X1237" s="28">
        <v>569772.0</v>
      </c>
    </row>
    <row r="1238" ht="15.75" customHeight="1">
      <c r="A1238" s="15">
        <v>1144.0</v>
      </c>
      <c r="B1238" s="15" t="s">
        <v>3385</v>
      </c>
      <c r="C1238" s="18">
        <v>41911.0</v>
      </c>
      <c r="D1238" s="18">
        <v>41915.0</v>
      </c>
      <c r="E1238" s="18">
        <f t="shared" si="1"/>
        <v>41915</v>
      </c>
      <c r="F1238" s="15" t="s">
        <v>55</v>
      </c>
      <c r="G1238" s="15" t="s">
        <v>2738</v>
      </c>
      <c r="H1238" s="15" t="s">
        <v>2739</v>
      </c>
      <c r="I1238" s="15" t="s">
        <v>59</v>
      </c>
      <c r="J1238" s="15" t="s">
        <v>60</v>
      </c>
      <c r="K1238" s="15" t="s">
        <v>19</v>
      </c>
      <c r="L1238" s="15" t="str">
        <f t="array" ref="L1238">_xlfn.XLOOKUP(M1238,reference_province_to_city!$A$2:$A$11,reference_province_to_city!$B$2:$B$11)</f>
        <v>Yogyakarta</v>
      </c>
      <c r="M1238" s="15" t="s">
        <v>18</v>
      </c>
      <c r="N1238" s="15">
        <v>55111.0</v>
      </c>
      <c r="O1238" s="15">
        <f t="array" ref="O1238">_xlfn.XLOOKUP(M1238,reference_postal_code!$B$2:$B$11,reference_postal_code!$A$2:$A$11)</f>
        <v>55111</v>
      </c>
      <c r="P1238" s="15" t="s">
        <v>77</v>
      </c>
      <c r="Q1238" s="15" t="s">
        <v>3412</v>
      </c>
      <c r="R1238" s="15" t="s">
        <v>65</v>
      </c>
      <c r="S1238" s="15" t="s">
        <v>66</v>
      </c>
      <c r="T1238" s="15" t="s">
        <v>3413</v>
      </c>
      <c r="U1238" s="28">
        <v>97200.0</v>
      </c>
      <c r="V1238" s="15">
        <v>1.0</v>
      </c>
      <c r="W1238" s="31">
        <v>0.0</v>
      </c>
      <c r="X1238" s="28">
        <v>46656.0</v>
      </c>
    </row>
    <row r="1239" ht="15.75" customHeight="1">
      <c r="A1239" s="15">
        <v>4053.0</v>
      </c>
      <c r="B1239" s="15" t="s">
        <v>3391</v>
      </c>
      <c r="C1239" s="18">
        <v>41911.0</v>
      </c>
      <c r="D1239" s="18">
        <v>41915.0</v>
      </c>
      <c r="E1239" s="18">
        <f t="shared" si="1"/>
        <v>41915</v>
      </c>
      <c r="F1239" s="15" t="s">
        <v>55</v>
      </c>
      <c r="G1239" s="15" t="s">
        <v>3392</v>
      </c>
      <c r="H1239" s="15" t="s">
        <v>3393</v>
      </c>
      <c r="I1239" s="15" t="s">
        <v>128</v>
      </c>
      <c r="J1239" s="15" t="s">
        <v>60</v>
      </c>
      <c r="K1239" s="15" t="s">
        <v>17</v>
      </c>
      <c r="L1239" s="15" t="str">
        <f t="array" ref="L1239">_xlfn.XLOOKUP(M1239,reference_province_to_city!$A$2:$A$11,reference_province_to_city!$B$2:$B$11)</f>
        <v>Semarang</v>
      </c>
      <c r="M1239" s="15" t="s">
        <v>15</v>
      </c>
      <c r="N1239" s="15">
        <v>50111.0</v>
      </c>
      <c r="O1239" s="15">
        <f t="array" ref="O1239">_xlfn.XLOOKUP(M1239,reference_postal_code!$B$2:$B$11,reference_postal_code!$A$2:$A$11)</f>
        <v>50111</v>
      </c>
      <c r="P1239" s="15" t="s">
        <v>77</v>
      </c>
      <c r="Q1239" s="15" t="s">
        <v>744</v>
      </c>
      <c r="R1239" s="15" t="s">
        <v>106</v>
      </c>
      <c r="S1239" s="15" t="s">
        <v>218</v>
      </c>
      <c r="T1239" s="15" t="s">
        <v>745</v>
      </c>
      <c r="U1239" s="28">
        <v>6139080.0</v>
      </c>
      <c r="V1239" s="15">
        <v>2.0</v>
      </c>
      <c r="W1239" s="31">
        <v>0.4</v>
      </c>
      <c r="X1239" s="28">
        <v>-1227816.0</v>
      </c>
    </row>
    <row r="1240" ht="15.75" customHeight="1">
      <c r="A1240" s="15">
        <v>3048.0</v>
      </c>
      <c r="B1240" s="15" t="s">
        <v>3414</v>
      </c>
      <c r="C1240" s="18">
        <v>41912.0</v>
      </c>
      <c r="D1240" s="18">
        <v>41916.0</v>
      </c>
      <c r="E1240" s="18">
        <f t="shared" si="1"/>
        <v>41916</v>
      </c>
      <c r="F1240" s="15" t="s">
        <v>55</v>
      </c>
      <c r="G1240" s="15" t="s">
        <v>3415</v>
      </c>
      <c r="H1240" s="15" t="s">
        <v>3416</v>
      </c>
      <c r="I1240" s="15" t="s">
        <v>59</v>
      </c>
      <c r="J1240" s="15" t="s">
        <v>60</v>
      </c>
      <c r="K1240" s="15" t="s">
        <v>10</v>
      </c>
      <c r="L1240" s="15" t="str">
        <f t="array" ref="L1240">_xlfn.XLOOKUP(M1240,reference_province_to_city!$A$2:$A$11,reference_province_to_city!$B$2:$B$11)</f>
        <v>Jakarta</v>
      </c>
      <c r="M1240" s="15" t="s">
        <v>7</v>
      </c>
      <c r="N1240" s="15">
        <v>10110.0</v>
      </c>
      <c r="O1240" s="15">
        <f t="array" ref="O1240">_xlfn.XLOOKUP(M1240,reference_postal_code!$B$2:$B$11,reference_postal_code!$A$2:$A$11)</f>
        <v>10110</v>
      </c>
      <c r="P1240" s="15" t="s">
        <v>117</v>
      </c>
      <c r="Q1240" s="15" t="s">
        <v>1883</v>
      </c>
      <c r="R1240" s="15" t="s">
        <v>65</v>
      </c>
      <c r="S1240" s="15" t="s">
        <v>83</v>
      </c>
      <c r="T1240" s="15" t="s">
        <v>1884</v>
      </c>
      <c r="U1240" s="28">
        <v>647640.0</v>
      </c>
      <c r="V1240" s="15">
        <v>7.0</v>
      </c>
      <c r="W1240" s="31">
        <v>0.2</v>
      </c>
      <c r="X1240" s="28">
        <v>202388.0</v>
      </c>
    </row>
    <row r="1241" ht="15.75" customHeight="1">
      <c r="A1241" s="15">
        <v>7398.0</v>
      </c>
      <c r="B1241" s="15" t="s">
        <v>3417</v>
      </c>
      <c r="C1241" s="18">
        <v>41912.0</v>
      </c>
      <c r="D1241" s="18">
        <v>41912.0</v>
      </c>
      <c r="E1241" s="18">
        <f t="shared" si="1"/>
        <v>41912</v>
      </c>
      <c r="F1241" s="15" t="s">
        <v>466</v>
      </c>
      <c r="G1241" s="15" t="s">
        <v>3418</v>
      </c>
      <c r="H1241" s="15" t="s">
        <v>3419</v>
      </c>
      <c r="I1241" s="15" t="s">
        <v>128</v>
      </c>
      <c r="J1241" s="15" t="s">
        <v>60</v>
      </c>
      <c r="K1241" s="15" t="s">
        <v>524</v>
      </c>
      <c r="L1241" s="15" t="str">
        <f t="array" ref="L1241">_xlfn.XLOOKUP(M1241,reference_province_to_city!$A$2:$A$11,reference_province_to_city!$B$2:$B$11)</f>
        <v>Balikpapan</v>
      </c>
      <c r="M1241" s="15" t="s">
        <v>21</v>
      </c>
      <c r="N1241" s="15">
        <v>76114.0</v>
      </c>
      <c r="O1241" s="15">
        <f t="array" ref="O1241">_xlfn.XLOOKUP(M1241,reference_postal_code!$B$2:$B$11,reference_postal_code!$A$2:$A$11)</f>
        <v>76114</v>
      </c>
      <c r="P1241" s="15" t="s">
        <v>166</v>
      </c>
      <c r="Q1241" s="15" t="s">
        <v>3420</v>
      </c>
      <c r="R1241" s="15" t="s">
        <v>65</v>
      </c>
      <c r="S1241" s="15" t="s">
        <v>222</v>
      </c>
      <c r="T1241" s="15" t="s">
        <v>3421</v>
      </c>
      <c r="U1241" s="28">
        <v>1.193112E7</v>
      </c>
      <c r="V1241" s="15">
        <v>6.0</v>
      </c>
      <c r="W1241" s="31">
        <v>0.2</v>
      </c>
      <c r="X1241" s="28">
        <v>894834.0</v>
      </c>
    </row>
    <row r="1242" ht="15.75" customHeight="1">
      <c r="A1242" s="15">
        <v>3284.0</v>
      </c>
      <c r="B1242" s="15" t="s">
        <v>3422</v>
      </c>
      <c r="C1242" s="18">
        <v>41912.0</v>
      </c>
      <c r="D1242" s="18">
        <v>41918.0</v>
      </c>
      <c r="E1242" s="18">
        <f t="shared" si="1"/>
        <v>41918</v>
      </c>
      <c r="F1242" s="15" t="s">
        <v>55</v>
      </c>
      <c r="G1242" s="15" t="s">
        <v>1702</v>
      </c>
      <c r="H1242" s="15" t="s">
        <v>1703</v>
      </c>
      <c r="I1242" s="15" t="s">
        <v>128</v>
      </c>
      <c r="J1242" s="15" t="s">
        <v>60</v>
      </c>
      <c r="K1242" s="15" t="s">
        <v>17</v>
      </c>
      <c r="L1242" s="15" t="str">
        <f t="array" ref="L1242">_xlfn.XLOOKUP(M1242,reference_province_to_city!$A$2:$A$11,reference_province_to_city!$B$2:$B$11)</f>
        <v>Semarang</v>
      </c>
      <c r="M1242" s="15" t="s">
        <v>15</v>
      </c>
      <c r="N1242" s="15">
        <v>50111.0</v>
      </c>
      <c r="O1242" s="15">
        <f t="array" ref="O1242">_xlfn.XLOOKUP(M1242,reference_postal_code!$B$2:$B$11,reference_postal_code!$A$2:$A$11)</f>
        <v>50111</v>
      </c>
      <c r="P1242" s="15" t="s">
        <v>77</v>
      </c>
      <c r="Q1242" s="15" t="s">
        <v>479</v>
      </c>
      <c r="R1242" s="15" t="s">
        <v>106</v>
      </c>
      <c r="S1242" s="15" t="s">
        <v>139</v>
      </c>
      <c r="T1242" s="15" t="s">
        <v>480</v>
      </c>
      <c r="U1242" s="28">
        <v>228600.0</v>
      </c>
      <c r="V1242" s="15">
        <v>3.0</v>
      </c>
      <c r="W1242" s="31">
        <v>0.0</v>
      </c>
      <c r="X1242" s="28">
        <v>77724.0</v>
      </c>
    </row>
    <row r="1243" ht="15.75" customHeight="1">
      <c r="A1243" s="15">
        <v>2106.0</v>
      </c>
      <c r="B1243" s="15" t="s">
        <v>3423</v>
      </c>
      <c r="C1243" s="18">
        <v>41912.0</v>
      </c>
      <c r="D1243" s="18">
        <v>41917.0</v>
      </c>
      <c r="E1243" s="18">
        <f t="shared" si="1"/>
        <v>41917</v>
      </c>
      <c r="F1243" s="15" t="s">
        <v>55</v>
      </c>
      <c r="G1243" s="15" t="s">
        <v>2658</v>
      </c>
      <c r="H1243" s="15" t="s">
        <v>2659</v>
      </c>
      <c r="I1243" s="15" t="s">
        <v>59</v>
      </c>
      <c r="J1243" s="15" t="s">
        <v>60</v>
      </c>
      <c r="K1243" s="15" t="s">
        <v>22</v>
      </c>
      <c r="L1243" s="15" t="str">
        <f t="array" ref="L1243">_xlfn.XLOOKUP(M1243,reference_province_to_city!$A$2:$A$11,reference_province_to_city!$B$2:$B$11)</f>
        <v>Surabaya</v>
      </c>
      <c r="M1243" s="15" t="s">
        <v>20</v>
      </c>
      <c r="N1243" s="15">
        <v>60231.0</v>
      </c>
      <c r="O1243" s="15">
        <f t="array" ref="O1243">_xlfn.XLOOKUP(M1243,reference_postal_code!$B$2:$B$11,reference_postal_code!$A$2:$A$11)</f>
        <v>60231</v>
      </c>
      <c r="P1243" s="15" t="s">
        <v>166</v>
      </c>
      <c r="Q1243" s="15" t="s">
        <v>3300</v>
      </c>
      <c r="R1243" s="15" t="s">
        <v>65</v>
      </c>
      <c r="S1243" s="15" t="s">
        <v>66</v>
      </c>
      <c r="T1243" s="15" t="s">
        <v>3301</v>
      </c>
      <c r="U1243" s="28">
        <v>233280.0</v>
      </c>
      <c r="V1243" s="15">
        <v>3.0</v>
      </c>
      <c r="W1243" s="31">
        <v>0.2</v>
      </c>
      <c r="X1243" s="28">
        <v>81648.0</v>
      </c>
    </row>
    <row r="1244" ht="15.75" customHeight="1">
      <c r="A1244" s="15">
        <v>1791.0</v>
      </c>
      <c r="B1244" s="15" t="s">
        <v>3424</v>
      </c>
      <c r="C1244" s="18">
        <v>41912.0</v>
      </c>
      <c r="D1244" s="18">
        <v>41916.0</v>
      </c>
      <c r="E1244" s="18">
        <f t="shared" si="1"/>
        <v>41916</v>
      </c>
      <c r="F1244" s="15" t="s">
        <v>55</v>
      </c>
      <c r="G1244" s="15" t="s">
        <v>2117</v>
      </c>
      <c r="H1244" s="15" t="s">
        <v>2118</v>
      </c>
      <c r="I1244" s="15" t="s">
        <v>59</v>
      </c>
      <c r="J1244" s="15" t="s">
        <v>60</v>
      </c>
      <c r="K1244" s="15" t="s">
        <v>33</v>
      </c>
      <c r="L1244" s="15" t="str">
        <f t="array" ref="L1244">_xlfn.XLOOKUP(M1244,reference_province_to_city!$A$2:$A$11,reference_province_to_city!$B$2:$B$11)</f>
        <v>Makassar</v>
      </c>
      <c r="M1244" s="15" t="s">
        <v>25</v>
      </c>
      <c r="N1244" s="15">
        <v>90111.0</v>
      </c>
      <c r="O1244" s="15">
        <f t="array" ref="O1244">_xlfn.XLOOKUP(M1244,reference_postal_code!$B$2:$B$11,reference_postal_code!$A$2:$A$11)</f>
        <v>90111</v>
      </c>
      <c r="P1244" s="15" t="s">
        <v>63</v>
      </c>
      <c r="Q1244" s="15" t="s">
        <v>3425</v>
      </c>
      <c r="R1244" s="15" t="s">
        <v>65</v>
      </c>
      <c r="S1244" s="15" t="s">
        <v>66</v>
      </c>
      <c r="T1244" s="15" t="s">
        <v>3426</v>
      </c>
      <c r="U1244" s="28">
        <v>734100.0</v>
      </c>
      <c r="V1244" s="15">
        <v>1.0</v>
      </c>
      <c r="W1244" s="31">
        <v>0.0</v>
      </c>
      <c r="X1244" s="28">
        <v>367050.0</v>
      </c>
    </row>
    <row r="1245" ht="15.75" customHeight="1">
      <c r="A1245" s="15">
        <v>2335.0</v>
      </c>
      <c r="B1245" s="15" t="s">
        <v>3427</v>
      </c>
      <c r="C1245" s="18">
        <v>41912.0</v>
      </c>
      <c r="D1245" s="18">
        <v>41916.0</v>
      </c>
      <c r="E1245" s="18">
        <f t="shared" si="1"/>
        <v>41916</v>
      </c>
      <c r="F1245" s="15" t="s">
        <v>55</v>
      </c>
      <c r="G1245" s="15" t="s">
        <v>3428</v>
      </c>
      <c r="H1245" s="15" t="s">
        <v>3429</v>
      </c>
      <c r="I1245" s="15" t="s">
        <v>59</v>
      </c>
      <c r="J1245" s="15" t="s">
        <v>60</v>
      </c>
      <c r="K1245" s="15" t="s">
        <v>2048</v>
      </c>
      <c r="L1245" s="15" t="str">
        <f t="array" ref="L1245">_xlfn.XLOOKUP(M1245,reference_province_to_city!$A$2:$A$11,reference_province_to_city!$B$2:$B$11)</f>
        <v>Balikpapan</v>
      </c>
      <c r="M1245" s="15" t="s">
        <v>21</v>
      </c>
      <c r="N1245" s="15">
        <v>76114.0</v>
      </c>
      <c r="O1245" s="15">
        <f t="array" ref="O1245">_xlfn.XLOOKUP(M1245,reference_postal_code!$B$2:$B$11,reference_postal_code!$A$2:$A$11)</f>
        <v>76114</v>
      </c>
      <c r="P1245" s="15" t="s">
        <v>166</v>
      </c>
      <c r="Q1245" s="15" t="s">
        <v>1416</v>
      </c>
      <c r="R1245" s="15" t="s">
        <v>65</v>
      </c>
      <c r="S1245" s="15" t="s">
        <v>222</v>
      </c>
      <c r="T1245" s="15" t="s">
        <v>1417</v>
      </c>
      <c r="U1245" s="28">
        <v>1038240.0</v>
      </c>
      <c r="V1245" s="15">
        <v>6.0</v>
      </c>
      <c r="W1245" s="31">
        <v>0.2</v>
      </c>
      <c r="X1245" s="28">
        <v>168714.0</v>
      </c>
    </row>
    <row r="1246" ht="15.75" customHeight="1">
      <c r="A1246" s="15">
        <v>8706.0</v>
      </c>
      <c r="B1246" s="15" t="s">
        <v>3430</v>
      </c>
      <c r="C1246" s="18">
        <v>41913.0</v>
      </c>
      <c r="D1246" s="18">
        <v>41917.0</v>
      </c>
      <c r="E1246" s="18">
        <f t="shared" si="1"/>
        <v>41917</v>
      </c>
      <c r="F1246" s="15" t="s">
        <v>55</v>
      </c>
      <c r="G1246" s="15" t="s">
        <v>694</v>
      </c>
      <c r="H1246" s="15" t="s">
        <v>695</v>
      </c>
      <c r="I1246" s="15" t="s">
        <v>76</v>
      </c>
      <c r="J1246" s="15" t="s">
        <v>60</v>
      </c>
      <c r="K1246" s="15" t="s">
        <v>29</v>
      </c>
      <c r="L1246" s="15" t="str">
        <f t="array" ref="L1246">_xlfn.XLOOKUP(M1246,reference_province_to_city!$A$2:$A$11,reference_province_to_city!$B$2:$B$11)</f>
        <v>Palembang</v>
      </c>
      <c r="M1246" s="15" t="s">
        <v>13</v>
      </c>
      <c r="N1246" s="15">
        <v>30111.0</v>
      </c>
      <c r="O1246" s="15">
        <f t="array" ref="O1246">_xlfn.XLOOKUP(M1246,reference_postal_code!$B$2:$B$11,reference_postal_code!$A$2:$A$11)</f>
        <v>30111</v>
      </c>
      <c r="P1246" s="15" t="s">
        <v>77</v>
      </c>
      <c r="Q1246" s="15" t="s">
        <v>3431</v>
      </c>
      <c r="R1246" s="15" t="s">
        <v>65</v>
      </c>
      <c r="S1246" s="15" t="s">
        <v>103</v>
      </c>
      <c r="T1246" s="15" t="s">
        <v>3432</v>
      </c>
      <c r="U1246" s="28">
        <v>70650.0</v>
      </c>
      <c r="V1246" s="15">
        <v>1.0</v>
      </c>
      <c r="W1246" s="31">
        <v>0.0</v>
      </c>
      <c r="X1246" s="28">
        <v>0.0</v>
      </c>
    </row>
    <row r="1247" ht="15.75" customHeight="1">
      <c r="A1247" s="15">
        <v>3224.0</v>
      </c>
      <c r="B1247" s="15" t="s">
        <v>3433</v>
      </c>
      <c r="C1247" s="18">
        <v>41914.0</v>
      </c>
      <c r="D1247" s="18">
        <v>41917.0</v>
      </c>
      <c r="E1247" s="18">
        <f t="shared" si="1"/>
        <v>41917</v>
      </c>
      <c r="F1247" s="15" t="s">
        <v>125</v>
      </c>
      <c r="G1247" s="15" t="s">
        <v>3434</v>
      </c>
      <c r="H1247" s="15" t="s">
        <v>3435</v>
      </c>
      <c r="I1247" s="15" t="s">
        <v>128</v>
      </c>
      <c r="J1247" s="15" t="s">
        <v>60</v>
      </c>
      <c r="K1247" s="15" t="s">
        <v>10</v>
      </c>
      <c r="L1247" s="15" t="str">
        <f t="array" ref="L1247">_xlfn.XLOOKUP(M1247,reference_province_to_city!$A$2:$A$11,reference_province_to_city!$B$2:$B$11)</f>
        <v>Jakarta</v>
      </c>
      <c r="M1247" s="15" t="s">
        <v>7</v>
      </c>
      <c r="N1247" s="15">
        <v>10110.0</v>
      </c>
      <c r="O1247" s="15">
        <f t="array" ref="O1247">_xlfn.XLOOKUP(M1247,reference_postal_code!$B$2:$B$11,reference_postal_code!$A$2:$A$11)</f>
        <v>10110</v>
      </c>
      <c r="P1247" s="15" t="s">
        <v>117</v>
      </c>
      <c r="Q1247" s="15" t="s">
        <v>3436</v>
      </c>
      <c r="R1247" s="15" t="s">
        <v>65</v>
      </c>
      <c r="S1247" s="15" t="s">
        <v>103</v>
      </c>
      <c r="T1247" s="15" t="s">
        <v>3437</v>
      </c>
      <c r="U1247" s="28">
        <v>70080.0</v>
      </c>
      <c r="V1247" s="15">
        <v>2.0</v>
      </c>
      <c r="W1247" s="31">
        <v>0.2</v>
      </c>
      <c r="X1247" s="28">
        <v>21900.0</v>
      </c>
    </row>
    <row r="1248" ht="15.75" customHeight="1">
      <c r="A1248" s="15">
        <v>3225.0</v>
      </c>
      <c r="B1248" s="15" t="s">
        <v>3433</v>
      </c>
      <c r="C1248" s="18">
        <v>41914.0</v>
      </c>
      <c r="D1248" s="18">
        <v>41917.0</v>
      </c>
      <c r="E1248" s="18">
        <f t="shared" si="1"/>
        <v>41917</v>
      </c>
      <c r="F1248" s="15" t="s">
        <v>125</v>
      </c>
      <c r="G1248" s="15" t="s">
        <v>3434</v>
      </c>
      <c r="H1248" s="15" t="s">
        <v>3435</v>
      </c>
      <c r="I1248" s="15" t="s">
        <v>128</v>
      </c>
      <c r="J1248" s="15" t="s">
        <v>60</v>
      </c>
      <c r="K1248" s="15" t="s">
        <v>10</v>
      </c>
      <c r="L1248" s="15" t="str">
        <f t="array" ref="L1248">_xlfn.XLOOKUP(M1248,reference_province_to_city!$A$2:$A$11,reference_province_to_city!$B$2:$B$11)</f>
        <v>Jakarta</v>
      </c>
      <c r="M1248" s="15" t="s">
        <v>7</v>
      </c>
      <c r="N1248" s="15">
        <v>10110.0</v>
      </c>
      <c r="O1248" s="15">
        <f t="array" ref="O1248">_xlfn.XLOOKUP(M1248,reference_postal_code!$B$2:$B$11,reference_postal_code!$A$2:$A$11)</f>
        <v>10110</v>
      </c>
      <c r="P1248" s="15" t="s">
        <v>117</v>
      </c>
      <c r="Q1248" s="15" t="s">
        <v>3438</v>
      </c>
      <c r="R1248" s="15" t="s">
        <v>110</v>
      </c>
      <c r="S1248" s="15" t="s">
        <v>111</v>
      </c>
      <c r="T1248" s="15" t="s">
        <v>3439</v>
      </c>
      <c r="U1248" s="28">
        <v>4776000.0</v>
      </c>
      <c r="V1248" s="15">
        <v>2.0</v>
      </c>
      <c r="W1248" s="31">
        <v>0.2</v>
      </c>
      <c r="X1248" s="28">
        <v>1611900.0</v>
      </c>
    </row>
    <row r="1249" ht="15.75" customHeight="1">
      <c r="A1249" s="15">
        <v>3228.0</v>
      </c>
      <c r="B1249" s="15" t="s">
        <v>3433</v>
      </c>
      <c r="C1249" s="18">
        <v>41914.0</v>
      </c>
      <c r="D1249" s="18">
        <v>41917.0</v>
      </c>
      <c r="E1249" s="18">
        <f t="shared" si="1"/>
        <v>41917</v>
      </c>
      <c r="F1249" s="15" t="s">
        <v>125</v>
      </c>
      <c r="G1249" s="15" t="s">
        <v>3434</v>
      </c>
      <c r="H1249" s="15" t="s">
        <v>3435</v>
      </c>
      <c r="I1249" s="15" t="s">
        <v>128</v>
      </c>
      <c r="J1249" s="15" t="s">
        <v>60</v>
      </c>
      <c r="K1249" s="15" t="s">
        <v>10</v>
      </c>
      <c r="L1249" s="15" t="str">
        <f t="array" ref="L1249">_xlfn.XLOOKUP(M1249,reference_province_to_city!$A$2:$A$11,reference_province_to_city!$B$2:$B$11)</f>
        <v>Jakarta</v>
      </c>
      <c r="M1249" s="15" t="s">
        <v>7</v>
      </c>
      <c r="N1249" s="15">
        <v>10110.0</v>
      </c>
      <c r="O1249" s="15">
        <f t="array" ref="O1249">_xlfn.XLOOKUP(M1249,reference_postal_code!$B$2:$B$11,reference_postal_code!$A$2:$A$11)</f>
        <v>10110</v>
      </c>
      <c r="P1249" s="15" t="s">
        <v>117</v>
      </c>
      <c r="Q1249" s="15" t="s">
        <v>1198</v>
      </c>
      <c r="R1249" s="15" t="s">
        <v>110</v>
      </c>
      <c r="S1249" s="15" t="s">
        <v>111</v>
      </c>
      <c r="T1249" s="15" t="s">
        <v>1199</v>
      </c>
      <c r="U1249" s="28">
        <v>3455640.0</v>
      </c>
      <c r="V1249" s="15">
        <v>3.0</v>
      </c>
      <c r="W1249" s="31">
        <v>0.2</v>
      </c>
      <c r="X1249" s="28">
        <v>302368.0</v>
      </c>
    </row>
    <row r="1250" ht="15.75" customHeight="1">
      <c r="A1250" s="15">
        <v>3226.0</v>
      </c>
      <c r="B1250" s="15" t="s">
        <v>3433</v>
      </c>
      <c r="C1250" s="18">
        <v>41914.0</v>
      </c>
      <c r="D1250" s="18">
        <v>41917.0</v>
      </c>
      <c r="E1250" s="18">
        <f t="shared" si="1"/>
        <v>41917</v>
      </c>
      <c r="F1250" s="15" t="s">
        <v>125</v>
      </c>
      <c r="G1250" s="15" t="s">
        <v>3434</v>
      </c>
      <c r="H1250" s="15" t="s">
        <v>3435</v>
      </c>
      <c r="I1250" s="15" t="s">
        <v>128</v>
      </c>
      <c r="J1250" s="15" t="s">
        <v>60</v>
      </c>
      <c r="K1250" s="15" t="s">
        <v>10</v>
      </c>
      <c r="L1250" s="15" t="str">
        <f t="array" ref="L1250">_xlfn.XLOOKUP(M1250,reference_province_to_city!$A$2:$A$11,reference_province_to_city!$B$2:$B$11)</f>
        <v>Jakarta</v>
      </c>
      <c r="M1250" s="15" t="s">
        <v>7</v>
      </c>
      <c r="N1250" s="15">
        <v>10110.0</v>
      </c>
      <c r="O1250" s="15">
        <f t="array" ref="O1250">_xlfn.XLOOKUP(M1250,reference_postal_code!$B$2:$B$11,reference_postal_code!$A$2:$A$11)</f>
        <v>10110</v>
      </c>
      <c r="P1250" s="15" t="s">
        <v>117</v>
      </c>
      <c r="Q1250" s="15" t="s">
        <v>3440</v>
      </c>
      <c r="R1250" s="15" t="s">
        <v>65</v>
      </c>
      <c r="S1250" s="15" t="s">
        <v>173</v>
      </c>
      <c r="T1250" s="15" t="s">
        <v>3441</v>
      </c>
      <c r="U1250" s="28">
        <v>191520.0</v>
      </c>
      <c r="V1250" s="15">
        <v>6.0</v>
      </c>
      <c r="W1250" s="31">
        <v>0.2</v>
      </c>
      <c r="X1250" s="28">
        <v>69426.0</v>
      </c>
    </row>
    <row r="1251" ht="15.75" customHeight="1">
      <c r="A1251" s="15">
        <v>3223.0</v>
      </c>
      <c r="B1251" s="15" t="s">
        <v>3433</v>
      </c>
      <c r="C1251" s="18">
        <v>41914.0</v>
      </c>
      <c r="D1251" s="18">
        <v>41917.0</v>
      </c>
      <c r="E1251" s="18">
        <f t="shared" si="1"/>
        <v>41917</v>
      </c>
      <c r="F1251" s="15" t="s">
        <v>125</v>
      </c>
      <c r="G1251" s="15" t="s">
        <v>3434</v>
      </c>
      <c r="H1251" s="15" t="s">
        <v>3435</v>
      </c>
      <c r="I1251" s="15" t="s">
        <v>128</v>
      </c>
      <c r="J1251" s="15" t="s">
        <v>60</v>
      </c>
      <c r="K1251" s="15" t="s">
        <v>10</v>
      </c>
      <c r="L1251" s="15" t="str">
        <f t="array" ref="L1251">_xlfn.XLOOKUP(M1251,reference_province_to_city!$A$2:$A$11,reference_province_to_city!$B$2:$B$11)</f>
        <v>Jakarta</v>
      </c>
      <c r="M1251" s="15" t="s">
        <v>7</v>
      </c>
      <c r="N1251" s="15">
        <v>10110.0</v>
      </c>
      <c r="O1251" s="15">
        <f t="array" ref="O1251">_xlfn.XLOOKUP(M1251,reference_postal_code!$B$2:$B$11,reference_postal_code!$A$2:$A$11)</f>
        <v>10110</v>
      </c>
      <c r="P1251" s="15" t="s">
        <v>117</v>
      </c>
      <c r="Q1251" s="15" t="s">
        <v>3442</v>
      </c>
      <c r="R1251" s="15" t="s">
        <v>65</v>
      </c>
      <c r="S1251" s="15" t="s">
        <v>66</v>
      </c>
      <c r="T1251" s="15" t="s">
        <v>3443</v>
      </c>
      <c r="U1251" s="28">
        <v>141120.0</v>
      </c>
      <c r="V1251" s="15">
        <v>2.0</v>
      </c>
      <c r="W1251" s="31">
        <v>0.2</v>
      </c>
      <c r="X1251" s="28">
        <v>51156.0</v>
      </c>
    </row>
    <row r="1252" ht="15.75" customHeight="1">
      <c r="A1252" s="15">
        <v>3229.0</v>
      </c>
      <c r="B1252" s="15" t="s">
        <v>3433</v>
      </c>
      <c r="C1252" s="18">
        <v>41914.0</v>
      </c>
      <c r="D1252" s="18">
        <v>41917.0</v>
      </c>
      <c r="E1252" s="18">
        <f t="shared" si="1"/>
        <v>41917</v>
      </c>
      <c r="F1252" s="15" t="s">
        <v>125</v>
      </c>
      <c r="G1252" s="15" t="s">
        <v>3434</v>
      </c>
      <c r="H1252" s="15" t="s">
        <v>3435</v>
      </c>
      <c r="I1252" s="15" t="s">
        <v>128</v>
      </c>
      <c r="J1252" s="15" t="s">
        <v>60</v>
      </c>
      <c r="K1252" s="15" t="s">
        <v>10</v>
      </c>
      <c r="L1252" s="15" t="str">
        <f t="array" ref="L1252">_xlfn.XLOOKUP(M1252,reference_province_to_city!$A$2:$A$11,reference_province_to_city!$B$2:$B$11)</f>
        <v>Jakarta</v>
      </c>
      <c r="M1252" s="15" t="s">
        <v>7</v>
      </c>
      <c r="N1252" s="15">
        <v>10110.0</v>
      </c>
      <c r="O1252" s="15">
        <f t="array" ref="O1252">_xlfn.XLOOKUP(M1252,reference_postal_code!$B$2:$B$11,reference_postal_code!$A$2:$A$11)</f>
        <v>10110</v>
      </c>
      <c r="P1252" s="15" t="s">
        <v>117</v>
      </c>
      <c r="Q1252" s="15" t="s">
        <v>3444</v>
      </c>
      <c r="R1252" s="15" t="s">
        <v>110</v>
      </c>
      <c r="S1252" s="15" t="s">
        <v>149</v>
      </c>
      <c r="T1252" s="15" t="s">
        <v>3445</v>
      </c>
      <c r="U1252" s="28">
        <v>107400.0</v>
      </c>
      <c r="V1252" s="15">
        <v>1.0</v>
      </c>
      <c r="W1252" s="31">
        <v>0.2</v>
      </c>
      <c r="X1252" s="28">
        <v>-1343.0</v>
      </c>
    </row>
    <row r="1253" ht="15.75" customHeight="1">
      <c r="A1253" s="15">
        <v>3227.0</v>
      </c>
      <c r="B1253" s="15" t="s">
        <v>3433</v>
      </c>
      <c r="C1253" s="18">
        <v>41914.0</v>
      </c>
      <c r="D1253" s="18">
        <v>41917.0</v>
      </c>
      <c r="E1253" s="18">
        <f t="shared" si="1"/>
        <v>41917</v>
      </c>
      <c r="F1253" s="15" t="s">
        <v>125</v>
      </c>
      <c r="G1253" s="15" t="s">
        <v>3434</v>
      </c>
      <c r="H1253" s="15" t="s">
        <v>3435</v>
      </c>
      <c r="I1253" s="15" t="s">
        <v>128</v>
      </c>
      <c r="J1253" s="15" t="s">
        <v>60</v>
      </c>
      <c r="K1253" s="15" t="s">
        <v>10</v>
      </c>
      <c r="L1253" s="15" t="str">
        <f t="array" ref="L1253">_xlfn.XLOOKUP(M1253,reference_province_to_city!$A$2:$A$11,reference_province_to_city!$B$2:$B$11)</f>
        <v>Jakarta</v>
      </c>
      <c r="M1253" s="15" t="s">
        <v>7</v>
      </c>
      <c r="N1253" s="15">
        <v>10110.0</v>
      </c>
      <c r="O1253" s="15">
        <f t="array" ref="O1253">_xlfn.XLOOKUP(M1253,reference_postal_code!$B$2:$B$11,reference_postal_code!$A$2:$A$11)</f>
        <v>10110</v>
      </c>
      <c r="P1253" s="15" t="s">
        <v>117</v>
      </c>
      <c r="Q1253" s="15" t="s">
        <v>3446</v>
      </c>
      <c r="R1253" s="15" t="s">
        <v>65</v>
      </c>
      <c r="S1253" s="15" t="s">
        <v>226</v>
      </c>
      <c r="T1253" s="15" t="s">
        <v>3447</v>
      </c>
      <c r="U1253" s="28">
        <v>230400.0</v>
      </c>
      <c r="V1253" s="15">
        <v>2.0</v>
      </c>
      <c r="W1253" s="31">
        <v>0.2</v>
      </c>
      <c r="X1253" s="28">
        <v>-48960.0</v>
      </c>
    </row>
    <row r="1254" ht="15.75" customHeight="1">
      <c r="A1254" s="15">
        <v>8220.0</v>
      </c>
      <c r="B1254" s="15" t="s">
        <v>3448</v>
      </c>
      <c r="C1254" s="18">
        <v>41915.0</v>
      </c>
      <c r="D1254" s="18">
        <v>41919.0</v>
      </c>
      <c r="E1254" s="18">
        <f t="shared" si="1"/>
        <v>41919</v>
      </c>
      <c r="F1254" s="15" t="s">
        <v>55</v>
      </c>
      <c r="G1254" s="15" t="s">
        <v>3449</v>
      </c>
      <c r="H1254" s="15" t="s">
        <v>3450</v>
      </c>
      <c r="I1254" s="15" t="s">
        <v>59</v>
      </c>
      <c r="J1254" s="15" t="s">
        <v>60</v>
      </c>
      <c r="K1254" s="15" t="s">
        <v>29</v>
      </c>
      <c r="L1254" s="15" t="str">
        <f t="array" ref="L1254">_xlfn.XLOOKUP(M1254,reference_province_to_city!$A$2:$A$11,reference_province_to_city!$B$2:$B$11)</f>
        <v>Palembang</v>
      </c>
      <c r="M1254" s="15" t="s">
        <v>13</v>
      </c>
      <c r="N1254" s="15">
        <v>30111.0</v>
      </c>
      <c r="O1254" s="15">
        <f t="array" ref="O1254">_xlfn.XLOOKUP(M1254,reference_postal_code!$B$2:$B$11,reference_postal_code!$A$2:$A$11)</f>
        <v>30111</v>
      </c>
      <c r="P1254" s="15" t="s">
        <v>77</v>
      </c>
      <c r="Q1254" s="15" t="s">
        <v>3451</v>
      </c>
      <c r="R1254" s="15" t="s">
        <v>65</v>
      </c>
      <c r="S1254" s="15" t="s">
        <v>79</v>
      </c>
      <c r="T1254" s="15" t="s">
        <v>3452</v>
      </c>
      <c r="U1254" s="28">
        <v>73920.0</v>
      </c>
      <c r="V1254" s="15">
        <v>2.0</v>
      </c>
      <c r="W1254" s="31">
        <v>0.2</v>
      </c>
      <c r="X1254" s="28">
        <v>25872.0</v>
      </c>
    </row>
    <row r="1255" ht="15.75" customHeight="1">
      <c r="A1255" s="15">
        <v>8221.0</v>
      </c>
      <c r="B1255" s="15" t="s">
        <v>3448</v>
      </c>
      <c r="C1255" s="18">
        <v>41915.0</v>
      </c>
      <c r="D1255" s="18">
        <v>41919.0</v>
      </c>
      <c r="E1255" s="18">
        <f t="shared" si="1"/>
        <v>41919</v>
      </c>
      <c r="F1255" s="15" t="s">
        <v>55</v>
      </c>
      <c r="G1255" s="15" t="s">
        <v>3449</v>
      </c>
      <c r="H1255" s="15" t="s">
        <v>3450</v>
      </c>
      <c r="I1255" s="15" t="s">
        <v>59</v>
      </c>
      <c r="J1255" s="15" t="s">
        <v>60</v>
      </c>
      <c r="K1255" s="15" t="s">
        <v>29</v>
      </c>
      <c r="L1255" s="15" t="str">
        <f t="array" ref="L1255">_xlfn.XLOOKUP(M1255,reference_province_to_city!$A$2:$A$11,reference_province_to_city!$B$2:$B$11)</f>
        <v>Palembang</v>
      </c>
      <c r="M1255" s="15" t="s">
        <v>13</v>
      </c>
      <c r="N1255" s="15">
        <v>30111.0</v>
      </c>
      <c r="O1255" s="15">
        <f t="array" ref="O1255">_xlfn.XLOOKUP(M1255,reference_postal_code!$B$2:$B$11,reference_postal_code!$A$2:$A$11)</f>
        <v>30111</v>
      </c>
      <c r="P1255" s="15" t="s">
        <v>77</v>
      </c>
      <c r="Q1255" s="15" t="s">
        <v>2208</v>
      </c>
      <c r="R1255" s="15" t="s">
        <v>65</v>
      </c>
      <c r="S1255" s="15" t="s">
        <v>83</v>
      </c>
      <c r="T1255" s="15" t="s">
        <v>2209</v>
      </c>
      <c r="U1255" s="28">
        <v>26820.0</v>
      </c>
      <c r="V1255" s="15">
        <v>3.0</v>
      </c>
      <c r="W1255" s="31">
        <v>0.8</v>
      </c>
      <c r="X1255" s="28">
        <v>-45594.0</v>
      </c>
    </row>
    <row r="1256" ht="15.75" customHeight="1">
      <c r="A1256" s="15">
        <v>8219.0</v>
      </c>
      <c r="B1256" s="15" t="s">
        <v>3448</v>
      </c>
      <c r="C1256" s="18">
        <v>41915.0</v>
      </c>
      <c r="D1256" s="18">
        <v>41919.0</v>
      </c>
      <c r="E1256" s="18">
        <f t="shared" si="1"/>
        <v>41919</v>
      </c>
      <c r="F1256" s="15" t="s">
        <v>55</v>
      </c>
      <c r="G1256" s="15" t="s">
        <v>3449</v>
      </c>
      <c r="H1256" s="15" t="s">
        <v>3450</v>
      </c>
      <c r="I1256" s="15" t="s">
        <v>59</v>
      </c>
      <c r="J1256" s="15" t="s">
        <v>60</v>
      </c>
      <c r="K1256" s="15" t="s">
        <v>29</v>
      </c>
      <c r="L1256" s="15" t="str">
        <f t="array" ref="L1256">_xlfn.XLOOKUP(M1256,reference_province_to_city!$A$2:$A$11,reference_province_to_city!$B$2:$B$11)</f>
        <v>Palembang</v>
      </c>
      <c r="M1256" s="15" t="s">
        <v>13</v>
      </c>
      <c r="N1256" s="15">
        <v>30111.0</v>
      </c>
      <c r="O1256" s="15">
        <f t="array" ref="O1256">_xlfn.XLOOKUP(M1256,reference_postal_code!$B$2:$B$11,reference_postal_code!$A$2:$A$11)</f>
        <v>30111</v>
      </c>
      <c r="P1256" s="15" t="s">
        <v>77</v>
      </c>
      <c r="Q1256" s="15" t="s">
        <v>2948</v>
      </c>
      <c r="R1256" s="15" t="s">
        <v>106</v>
      </c>
      <c r="S1256" s="15" t="s">
        <v>139</v>
      </c>
      <c r="T1256" s="15" t="s">
        <v>2949</v>
      </c>
      <c r="U1256" s="28">
        <v>476640.0</v>
      </c>
      <c r="V1256" s="15">
        <v>3.0</v>
      </c>
      <c r="W1256" s="31">
        <v>0.6</v>
      </c>
      <c r="X1256" s="28">
        <v>-285984.0</v>
      </c>
    </row>
    <row r="1257" ht="15.75" customHeight="1">
      <c r="A1257" s="15">
        <v>8218.0</v>
      </c>
      <c r="B1257" s="15" t="s">
        <v>3448</v>
      </c>
      <c r="C1257" s="18">
        <v>41915.0</v>
      </c>
      <c r="D1257" s="18">
        <v>41919.0</v>
      </c>
      <c r="E1257" s="18">
        <f t="shared" si="1"/>
        <v>41919</v>
      </c>
      <c r="F1257" s="15" t="s">
        <v>55</v>
      </c>
      <c r="G1257" s="15" t="s">
        <v>3449</v>
      </c>
      <c r="H1257" s="15" t="s">
        <v>3450</v>
      </c>
      <c r="I1257" s="15" t="s">
        <v>59</v>
      </c>
      <c r="J1257" s="15" t="s">
        <v>60</v>
      </c>
      <c r="K1257" s="15" t="s">
        <v>29</v>
      </c>
      <c r="L1257" s="15" t="str">
        <f t="array" ref="L1257">_xlfn.XLOOKUP(M1257,reference_province_to_city!$A$2:$A$11,reference_province_to_city!$B$2:$B$11)</f>
        <v>Palembang</v>
      </c>
      <c r="M1257" s="15" t="s">
        <v>13</v>
      </c>
      <c r="N1257" s="15">
        <v>30111.0</v>
      </c>
      <c r="O1257" s="15">
        <f t="array" ref="O1257">_xlfn.XLOOKUP(M1257,reference_postal_code!$B$2:$B$11,reference_postal_code!$A$2:$A$11)</f>
        <v>30111</v>
      </c>
      <c r="P1257" s="15" t="s">
        <v>77</v>
      </c>
      <c r="Q1257" s="15" t="s">
        <v>2699</v>
      </c>
      <c r="R1257" s="15" t="s">
        <v>65</v>
      </c>
      <c r="S1257" s="15" t="s">
        <v>103</v>
      </c>
      <c r="T1257" s="15" t="s">
        <v>2700</v>
      </c>
      <c r="U1257" s="28">
        <v>65160.0</v>
      </c>
      <c r="V1257" s="15">
        <v>3.0</v>
      </c>
      <c r="W1257" s="31">
        <v>0.2</v>
      </c>
      <c r="X1257" s="28">
        <v>13032.0</v>
      </c>
    </row>
    <row r="1258" ht="15.75" customHeight="1">
      <c r="A1258" s="15">
        <v>5602.0</v>
      </c>
      <c r="B1258" s="15" t="s">
        <v>3453</v>
      </c>
      <c r="C1258" s="18">
        <v>41915.0</v>
      </c>
      <c r="D1258" s="18">
        <v>41915.0</v>
      </c>
      <c r="E1258" s="18">
        <f t="shared" si="1"/>
        <v>41915</v>
      </c>
      <c r="F1258" s="15" t="s">
        <v>466</v>
      </c>
      <c r="G1258" s="15" t="s">
        <v>3454</v>
      </c>
      <c r="H1258" s="15" t="s">
        <v>3455</v>
      </c>
      <c r="I1258" s="15" t="s">
        <v>59</v>
      </c>
      <c r="J1258" s="15" t="s">
        <v>60</v>
      </c>
      <c r="K1258" s="15" t="s">
        <v>26</v>
      </c>
      <c r="L1258" s="15" t="str">
        <f t="array" ref="L1258">_xlfn.XLOOKUP(M1258,reference_province_to_city!$A$2:$A$11,reference_province_to_city!$B$2:$B$11)</f>
        <v>Denpasar</v>
      </c>
      <c r="M1258" s="15" t="s">
        <v>24</v>
      </c>
      <c r="N1258" s="15">
        <v>80231.0</v>
      </c>
      <c r="O1258" s="15">
        <f t="array" ref="O1258">_xlfn.XLOOKUP(M1258,reference_postal_code!$B$2:$B$11,reference_postal_code!$A$2:$A$11)</f>
        <v>80231</v>
      </c>
      <c r="P1258" s="15" t="s">
        <v>63</v>
      </c>
      <c r="Q1258" s="15" t="s">
        <v>3456</v>
      </c>
      <c r="R1258" s="15" t="s">
        <v>110</v>
      </c>
      <c r="S1258" s="15" t="s">
        <v>149</v>
      </c>
      <c r="T1258" s="15" t="s">
        <v>3457</v>
      </c>
      <c r="U1258" s="28">
        <v>2137320.0</v>
      </c>
      <c r="V1258" s="15">
        <v>3.0</v>
      </c>
      <c r="W1258" s="31">
        <v>0.2</v>
      </c>
      <c r="X1258" s="28">
        <v>-53433.0</v>
      </c>
    </row>
    <row r="1259" ht="15.75" customHeight="1">
      <c r="A1259" s="15">
        <v>2275.0</v>
      </c>
      <c r="B1259" s="15" t="s">
        <v>3458</v>
      </c>
      <c r="C1259" s="18">
        <v>41915.0</v>
      </c>
      <c r="D1259" s="18">
        <v>41920.0</v>
      </c>
      <c r="E1259" s="18">
        <f t="shared" si="1"/>
        <v>41920</v>
      </c>
      <c r="F1259" s="15" t="s">
        <v>114</v>
      </c>
      <c r="G1259" s="15" t="s">
        <v>3459</v>
      </c>
      <c r="H1259" s="15" t="s">
        <v>3460</v>
      </c>
      <c r="I1259" s="15" t="s">
        <v>128</v>
      </c>
      <c r="J1259" s="15" t="s">
        <v>60</v>
      </c>
      <c r="K1259" s="15" t="s">
        <v>28</v>
      </c>
      <c r="L1259" s="15" t="str">
        <f t="array" ref="L1259">_xlfn.XLOOKUP(M1259,reference_province_to_city!$A$2:$A$11,reference_province_to_city!$B$2:$B$11)</f>
        <v>Medan</v>
      </c>
      <c r="M1259" s="15" t="s">
        <v>11</v>
      </c>
      <c r="N1259" s="15">
        <v>20111.0</v>
      </c>
      <c r="O1259" s="15">
        <f t="array" ref="O1259">_xlfn.XLOOKUP(M1259,reference_postal_code!$B$2:$B$11,reference_postal_code!$A$2:$A$11)</f>
        <v>20111</v>
      </c>
      <c r="P1259" s="15" t="s">
        <v>77</v>
      </c>
      <c r="Q1259" s="15" t="s">
        <v>542</v>
      </c>
      <c r="R1259" s="15" t="s">
        <v>106</v>
      </c>
      <c r="S1259" s="15" t="s">
        <v>218</v>
      </c>
      <c r="T1259" s="15" t="s">
        <v>543</v>
      </c>
      <c r="U1259" s="28">
        <v>2151480.0</v>
      </c>
      <c r="V1259" s="15">
        <v>1.0</v>
      </c>
      <c r="W1259" s="31">
        <v>0.2</v>
      </c>
      <c r="X1259" s="28">
        <v>53787.0</v>
      </c>
    </row>
    <row r="1260" ht="15.75" customHeight="1">
      <c r="A1260" s="15">
        <v>4877.0</v>
      </c>
      <c r="B1260" s="15" t="s">
        <v>3461</v>
      </c>
      <c r="C1260" s="18">
        <v>41915.0</v>
      </c>
      <c r="D1260" s="18">
        <v>41921.0</v>
      </c>
      <c r="E1260" s="18">
        <f t="shared" si="1"/>
        <v>41921</v>
      </c>
      <c r="F1260" s="15" t="s">
        <v>55</v>
      </c>
      <c r="G1260" s="15" t="s">
        <v>3259</v>
      </c>
      <c r="H1260" s="15" t="s">
        <v>3260</v>
      </c>
      <c r="I1260" s="15" t="s">
        <v>76</v>
      </c>
      <c r="J1260" s="15" t="s">
        <v>60</v>
      </c>
      <c r="K1260" s="15" t="s">
        <v>696</v>
      </c>
      <c r="L1260" s="15" t="str">
        <f t="array" ref="L1260">_xlfn.XLOOKUP(M1260,reference_province_to_city!$A$2:$A$11,reference_province_to_city!$B$2:$B$11)</f>
        <v>Palembang</v>
      </c>
      <c r="M1260" s="15" t="s">
        <v>13</v>
      </c>
      <c r="N1260" s="15">
        <v>30111.0</v>
      </c>
      <c r="O1260" s="15">
        <f t="array" ref="O1260">_xlfn.XLOOKUP(M1260,reference_postal_code!$B$2:$B$11,reference_postal_code!$A$2:$A$11)</f>
        <v>30111</v>
      </c>
      <c r="P1260" s="15" t="s">
        <v>77</v>
      </c>
      <c r="Q1260" s="15" t="s">
        <v>2590</v>
      </c>
      <c r="R1260" s="15" t="s">
        <v>65</v>
      </c>
      <c r="S1260" s="15" t="s">
        <v>87</v>
      </c>
      <c r="T1260" s="15" t="s">
        <v>2591</v>
      </c>
      <c r="U1260" s="28">
        <v>923520.0</v>
      </c>
      <c r="V1260" s="15">
        <v>2.0</v>
      </c>
      <c r="W1260" s="31">
        <v>0.2</v>
      </c>
      <c r="X1260" s="28">
        <v>69264.0</v>
      </c>
    </row>
    <row r="1261" ht="15.75" customHeight="1">
      <c r="A1261" s="15">
        <v>2276.0</v>
      </c>
      <c r="B1261" s="15" t="s">
        <v>3458</v>
      </c>
      <c r="C1261" s="18">
        <v>41915.0</v>
      </c>
      <c r="D1261" s="18">
        <v>41920.0</v>
      </c>
      <c r="E1261" s="18">
        <f t="shared" si="1"/>
        <v>41920</v>
      </c>
      <c r="F1261" s="15" t="s">
        <v>114</v>
      </c>
      <c r="G1261" s="15" t="s">
        <v>3459</v>
      </c>
      <c r="H1261" s="15" t="s">
        <v>3460</v>
      </c>
      <c r="I1261" s="15" t="s">
        <v>128</v>
      </c>
      <c r="J1261" s="15" t="s">
        <v>60</v>
      </c>
      <c r="K1261" s="15" t="s">
        <v>28</v>
      </c>
      <c r="L1261" s="15" t="str">
        <f t="array" ref="L1261">_xlfn.XLOOKUP(M1261,reference_province_to_city!$A$2:$A$11,reference_province_to_city!$B$2:$B$11)</f>
        <v>Medan</v>
      </c>
      <c r="M1261" s="15" t="s">
        <v>11</v>
      </c>
      <c r="N1261" s="15">
        <v>20111.0</v>
      </c>
      <c r="O1261" s="15">
        <f t="array" ref="O1261">_xlfn.XLOOKUP(M1261,reference_postal_code!$B$2:$B$11,reference_postal_code!$A$2:$A$11)</f>
        <v>20111</v>
      </c>
      <c r="P1261" s="15" t="s">
        <v>77</v>
      </c>
      <c r="Q1261" s="15" t="s">
        <v>3462</v>
      </c>
      <c r="R1261" s="15" t="s">
        <v>106</v>
      </c>
      <c r="S1261" s="15" t="s">
        <v>107</v>
      </c>
      <c r="T1261" s="15" t="s">
        <v>3463</v>
      </c>
      <c r="U1261" s="28">
        <v>1835280.0</v>
      </c>
      <c r="V1261" s="15">
        <v>3.0</v>
      </c>
      <c r="W1261" s="31">
        <v>0.2</v>
      </c>
      <c r="X1261" s="28">
        <v>206469.0</v>
      </c>
    </row>
    <row r="1262" ht="15.75" customHeight="1">
      <c r="A1262" s="15">
        <v>8222.0</v>
      </c>
      <c r="B1262" s="15" t="s">
        <v>3448</v>
      </c>
      <c r="C1262" s="18">
        <v>41915.0</v>
      </c>
      <c r="D1262" s="18">
        <v>41919.0</v>
      </c>
      <c r="E1262" s="18">
        <f t="shared" si="1"/>
        <v>41919</v>
      </c>
      <c r="F1262" s="15" t="s">
        <v>55</v>
      </c>
      <c r="G1262" s="15" t="s">
        <v>3449</v>
      </c>
      <c r="H1262" s="15" t="s">
        <v>3450</v>
      </c>
      <c r="I1262" s="15" t="s">
        <v>59</v>
      </c>
      <c r="J1262" s="15" t="s">
        <v>60</v>
      </c>
      <c r="K1262" s="15" t="s">
        <v>29</v>
      </c>
      <c r="L1262" s="15" t="str">
        <f t="array" ref="L1262">_xlfn.XLOOKUP(M1262,reference_province_to_city!$A$2:$A$11,reference_province_to_city!$B$2:$B$11)</f>
        <v>Palembang</v>
      </c>
      <c r="M1262" s="15" t="s">
        <v>13</v>
      </c>
      <c r="N1262" s="15">
        <v>30111.0</v>
      </c>
      <c r="O1262" s="15">
        <f t="array" ref="O1262">_xlfn.XLOOKUP(M1262,reference_postal_code!$B$2:$B$11,reference_postal_code!$A$2:$A$11)</f>
        <v>30111</v>
      </c>
      <c r="P1262" s="15" t="s">
        <v>77</v>
      </c>
      <c r="Q1262" s="15" t="s">
        <v>3431</v>
      </c>
      <c r="R1262" s="15" t="s">
        <v>65</v>
      </c>
      <c r="S1262" s="15" t="s">
        <v>103</v>
      </c>
      <c r="T1262" s="15" t="s">
        <v>3432</v>
      </c>
      <c r="U1262" s="28">
        <v>226080.0</v>
      </c>
      <c r="V1262" s="15">
        <v>4.0</v>
      </c>
      <c r="W1262" s="31">
        <v>0.2</v>
      </c>
      <c r="X1262" s="28">
        <v>-56520.0</v>
      </c>
    </row>
    <row r="1263" ht="15.75" customHeight="1">
      <c r="A1263" s="15">
        <v>5600.0</v>
      </c>
      <c r="B1263" s="15" t="s">
        <v>3453</v>
      </c>
      <c r="C1263" s="18">
        <v>41915.0</v>
      </c>
      <c r="D1263" s="18">
        <v>41915.0</v>
      </c>
      <c r="E1263" s="18">
        <f t="shared" si="1"/>
        <v>41915</v>
      </c>
      <c r="F1263" s="15" t="s">
        <v>466</v>
      </c>
      <c r="G1263" s="15" t="s">
        <v>3454</v>
      </c>
      <c r="H1263" s="15" t="s">
        <v>3455</v>
      </c>
      <c r="I1263" s="15" t="s">
        <v>59</v>
      </c>
      <c r="J1263" s="15" t="s">
        <v>60</v>
      </c>
      <c r="K1263" s="15" t="s">
        <v>26</v>
      </c>
      <c r="L1263" s="15" t="str">
        <f t="array" ref="L1263">_xlfn.XLOOKUP(M1263,reference_province_to_city!$A$2:$A$11,reference_province_to_city!$B$2:$B$11)</f>
        <v>Denpasar</v>
      </c>
      <c r="M1263" s="15" t="s">
        <v>24</v>
      </c>
      <c r="N1263" s="15">
        <v>80231.0</v>
      </c>
      <c r="O1263" s="15">
        <f t="array" ref="O1263">_xlfn.XLOOKUP(M1263,reference_postal_code!$B$2:$B$11,reference_postal_code!$A$2:$A$11)</f>
        <v>80231</v>
      </c>
      <c r="P1263" s="15" t="s">
        <v>63</v>
      </c>
      <c r="Q1263" s="15" t="s">
        <v>1383</v>
      </c>
      <c r="R1263" s="15" t="s">
        <v>65</v>
      </c>
      <c r="S1263" s="15" t="s">
        <v>93</v>
      </c>
      <c r="T1263" s="15" t="s">
        <v>1384</v>
      </c>
      <c r="U1263" s="28">
        <v>839760.0</v>
      </c>
      <c r="V1263" s="15">
        <v>2.0</v>
      </c>
      <c r="W1263" s="31">
        <v>0.2</v>
      </c>
      <c r="X1263" s="28">
        <v>62982.0</v>
      </c>
    </row>
    <row r="1264" ht="15.75" customHeight="1">
      <c r="A1264" s="15">
        <v>5601.0</v>
      </c>
      <c r="B1264" s="15" t="s">
        <v>3453</v>
      </c>
      <c r="C1264" s="18">
        <v>41915.0</v>
      </c>
      <c r="D1264" s="18">
        <v>41915.0</v>
      </c>
      <c r="E1264" s="18">
        <f t="shared" si="1"/>
        <v>41915</v>
      </c>
      <c r="F1264" s="15" t="s">
        <v>466</v>
      </c>
      <c r="G1264" s="15" t="s">
        <v>3454</v>
      </c>
      <c r="H1264" s="15" t="s">
        <v>3455</v>
      </c>
      <c r="I1264" s="15" t="s">
        <v>59</v>
      </c>
      <c r="J1264" s="15" t="s">
        <v>60</v>
      </c>
      <c r="K1264" s="15" t="s">
        <v>26</v>
      </c>
      <c r="L1264" s="15" t="str">
        <f t="array" ref="L1264">_xlfn.XLOOKUP(M1264,reference_province_to_city!$A$2:$A$11,reference_province_to_city!$B$2:$B$11)</f>
        <v>Denpasar</v>
      </c>
      <c r="M1264" s="15" t="s">
        <v>24</v>
      </c>
      <c r="N1264" s="15">
        <v>80231.0</v>
      </c>
      <c r="O1264" s="15">
        <f t="array" ref="O1264">_xlfn.XLOOKUP(M1264,reference_postal_code!$B$2:$B$11,reference_postal_code!$A$2:$A$11)</f>
        <v>80231</v>
      </c>
      <c r="P1264" s="15" t="s">
        <v>63</v>
      </c>
      <c r="Q1264" s="15" t="s">
        <v>3464</v>
      </c>
      <c r="R1264" s="15" t="s">
        <v>65</v>
      </c>
      <c r="S1264" s="15" t="s">
        <v>173</v>
      </c>
      <c r="T1264" s="15" t="s">
        <v>3465</v>
      </c>
      <c r="U1264" s="28">
        <v>217200.0</v>
      </c>
      <c r="V1264" s="15">
        <v>5.0</v>
      </c>
      <c r="W1264" s="31">
        <v>0.2</v>
      </c>
      <c r="X1264" s="28">
        <v>73305.0</v>
      </c>
    </row>
    <row r="1265" ht="15.75" customHeight="1">
      <c r="A1265" s="15">
        <v>4878.0</v>
      </c>
      <c r="B1265" s="15" t="s">
        <v>3461</v>
      </c>
      <c r="C1265" s="18">
        <v>41915.0</v>
      </c>
      <c r="D1265" s="18">
        <v>41921.0</v>
      </c>
      <c r="E1265" s="18">
        <f t="shared" si="1"/>
        <v>41921</v>
      </c>
      <c r="F1265" s="15" t="s">
        <v>55</v>
      </c>
      <c r="G1265" s="15" t="s">
        <v>3259</v>
      </c>
      <c r="H1265" s="15" t="s">
        <v>3260</v>
      </c>
      <c r="I1265" s="15" t="s">
        <v>76</v>
      </c>
      <c r="J1265" s="15" t="s">
        <v>60</v>
      </c>
      <c r="K1265" s="15" t="s">
        <v>29</v>
      </c>
      <c r="L1265" s="15" t="str">
        <f t="array" ref="L1265">_xlfn.XLOOKUP(M1265,reference_province_to_city!$A$2:$A$11,reference_province_to_city!$B$2:$B$11)</f>
        <v>Palembang</v>
      </c>
      <c r="M1265" s="15" t="s">
        <v>13</v>
      </c>
      <c r="N1265" s="15">
        <v>30111.0</v>
      </c>
      <c r="O1265" s="15">
        <f t="array" ref="O1265">_xlfn.XLOOKUP(M1265,reference_postal_code!$B$2:$B$11,reference_postal_code!$A$2:$A$11)</f>
        <v>30111</v>
      </c>
      <c r="P1265" s="15" t="s">
        <v>77</v>
      </c>
      <c r="Q1265" s="15" t="s">
        <v>1886</v>
      </c>
      <c r="R1265" s="15" t="s">
        <v>65</v>
      </c>
      <c r="S1265" s="15" t="s">
        <v>93</v>
      </c>
      <c r="T1265" s="15" t="s">
        <v>1887</v>
      </c>
      <c r="U1265" s="28">
        <v>92880.0</v>
      </c>
      <c r="V1265" s="15">
        <v>3.0</v>
      </c>
      <c r="W1265" s="31">
        <v>0.2</v>
      </c>
      <c r="X1265" s="28">
        <v>6966.0</v>
      </c>
    </row>
    <row r="1266" ht="15.75" customHeight="1">
      <c r="A1266" s="15">
        <v>1351.0</v>
      </c>
      <c r="B1266" s="15" t="s">
        <v>3466</v>
      </c>
      <c r="C1266" s="18">
        <v>41915.0</v>
      </c>
      <c r="D1266" s="18">
        <v>41920.0</v>
      </c>
      <c r="E1266" s="18">
        <f t="shared" si="1"/>
        <v>41920</v>
      </c>
      <c r="F1266" s="15" t="s">
        <v>114</v>
      </c>
      <c r="G1266" s="15" t="s">
        <v>3467</v>
      </c>
      <c r="H1266" s="15" t="s">
        <v>3468</v>
      </c>
      <c r="I1266" s="15" t="s">
        <v>59</v>
      </c>
      <c r="J1266" s="15" t="s">
        <v>60</v>
      </c>
      <c r="K1266" s="15" t="s">
        <v>28</v>
      </c>
      <c r="L1266" s="15" t="str">
        <f t="array" ref="L1266">_xlfn.XLOOKUP(M1266,reference_province_to_city!$A$2:$A$11,reference_province_to_city!$B$2:$B$11)</f>
        <v>Medan</v>
      </c>
      <c r="M1266" s="15" t="s">
        <v>11</v>
      </c>
      <c r="N1266" s="15">
        <v>20111.0</v>
      </c>
      <c r="O1266" s="15">
        <f t="array" ref="O1266">_xlfn.XLOOKUP(M1266,reference_postal_code!$B$2:$B$11,reference_postal_code!$A$2:$A$11)</f>
        <v>20111</v>
      </c>
      <c r="P1266" s="15" t="s">
        <v>77</v>
      </c>
      <c r="Q1266" s="15" t="s">
        <v>2181</v>
      </c>
      <c r="R1266" s="15" t="s">
        <v>106</v>
      </c>
      <c r="S1266" s="15" t="s">
        <v>107</v>
      </c>
      <c r="T1266" s="15" t="s">
        <v>2182</v>
      </c>
      <c r="U1266" s="28">
        <v>3874185.0</v>
      </c>
      <c r="V1266" s="15">
        <v>3.0</v>
      </c>
      <c r="W1266" s="31">
        <v>0.3</v>
      </c>
      <c r="X1266" s="28">
        <v>-1051565.0</v>
      </c>
    </row>
    <row r="1267" ht="15.75" customHeight="1">
      <c r="A1267" s="15">
        <v>2275.0</v>
      </c>
      <c r="B1267" s="15" t="s">
        <v>3458</v>
      </c>
      <c r="C1267" s="18">
        <v>41915.0</v>
      </c>
      <c r="D1267" s="18"/>
      <c r="E1267" s="18">
        <f t="shared" si="1"/>
        <v>41918</v>
      </c>
      <c r="F1267" s="15" t="s">
        <v>114</v>
      </c>
      <c r="G1267" s="15" t="s">
        <v>3459</v>
      </c>
      <c r="H1267" s="15" t="s">
        <v>3460</v>
      </c>
      <c r="I1267" s="15" t="s">
        <v>128</v>
      </c>
      <c r="J1267" s="15" t="s">
        <v>60</v>
      </c>
      <c r="K1267" s="15" t="s">
        <v>28</v>
      </c>
      <c r="L1267" s="15" t="str">
        <f t="array" ref="L1267">_xlfn.XLOOKUP(M1267,reference_province_to_city!$A$2:$A$11,reference_province_to_city!$B$2:$B$11)</f>
        <v>Medan</v>
      </c>
      <c r="M1267" s="15" t="s">
        <v>11</v>
      </c>
      <c r="N1267" s="15">
        <v>20111.0</v>
      </c>
      <c r="O1267" s="15">
        <f t="array" ref="O1267">_xlfn.XLOOKUP(M1267,reference_postal_code!$B$2:$B$11,reference_postal_code!$A$2:$A$11)</f>
        <v>20111</v>
      </c>
      <c r="P1267" s="15" t="s">
        <v>77</v>
      </c>
      <c r="Q1267" s="15" t="s">
        <v>542</v>
      </c>
      <c r="R1267" s="15" t="s">
        <v>106</v>
      </c>
      <c r="S1267" s="15" t="s">
        <v>218</v>
      </c>
      <c r="T1267" s="15" t="s">
        <v>543</v>
      </c>
      <c r="U1267" s="28">
        <v>2151480.0</v>
      </c>
      <c r="V1267" s="15">
        <v>1.0</v>
      </c>
      <c r="W1267" s="31">
        <v>0.2</v>
      </c>
      <c r="X1267" s="28">
        <v>53787.0</v>
      </c>
    </row>
    <row r="1268" ht="15.75" customHeight="1">
      <c r="A1268" s="15">
        <v>4948.0</v>
      </c>
      <c r="B1268" s="15" t="s">
        <v>3469</v>
      </c>
      <c r="C1268" s="18">
        <v>41916.0</v>
      </c>
      <c r="D1268" s="18">
        <v>41921.0</v>
      </c>
      <c r="E1268" s="18">
        <f t="shared" si="1"/>
        <v>41921</v>
      </c>
      <c r="F1268" s="15" t="s">
        <v>55</v>
      </c>
      <c r="G1268" s="15" t="s">
        <v>3470</v>
      </c>
      <c r="H1268" s="15" t="s">
        <v>3471</v>
      </c>
      <c r="I1268" s="15" t="s">
        <v>59</v>
      </c>
      <c r="J1268" s="15" t="s">
        <v>60</v>
      </c>
      <c r="K1268" s="15" t="s">
        <v>26</v>
      </c>
      <c r="L1268" s="15" t="str">
        <f t="array" ref="L1268">_xlfn.XLOOKUP(M1268,reference_province_to_city!$A$2:$A$11,reference_province_to_city!$B$2:$B$11)</f>
        <v>Denpasar</v>
      </c>
      <c r="M1268" s="15" t="s">
        <v>24</v>
      </c>
      <c r="N1268" s="15">
        <v>80231.0</v>
      </c>
      <c r="O1268" s="15">
        <f t="array" ref="O1268">_xlfn.XLOOKUP(M1268,reference_postal_code!$B$2:$B$11,reference_postal_code!$A$2:$A$11)</f>
        <v>80231</v>
      </c>
      <c r="P1268" s="15" t="s">
        <v>63</v>
      </c>
      <c r="Q1268" s="15" t="s">
        <v>3472</v>
      </c>
      <c r="R1268" s="15" t="s">
        <v>65</v>
      </c>
      <c r="S1268" s="15" t="s">
        <v>79</v>
      </c>
      <c r="T1268" s="15" t="s">
        <v>3473</v>
      </c>
      <c r="U1268" s="28">
        <v>438600.0</v>
      </c>
      <c r="V1268" s="15">
        <v>4.0</v>
      </c>
      <c r="W1268" s="31">
        <v>0.0</v>
      </c>
      <c r="X1268" s="28">
        <v>206142.0</v>
      </c>
    </row>
    <row r="1269" ht="15.75" customHeight="1">
      <c r="A1269" s="15">
        <v>2724.0</v>
      </c>
      <c r="B1269" s="15" t="s">
        <v>3474</v>
      </c>
      <c r="C1269" s="18">
        <v>41916.0</v>
      </c>
      <c r="D1269" s="18">
        <v>41920.0</v>
      </c>
      <c r="E1269" s="18">
        <f t="shared" si="1"/>
        <v>41920</v>
      </c>
      <c r="F1269" s="15" t="s">
        <v>55</v>
      </c>
      <c r="G1269" s="15" t="s">
        <v>3475</v>
      </c>
      <c r="H1269" s="15" t="s">
        <v>3476</v>
      </c>
      <c r="I1269" s="15" t="s">
        <v>59</v>
      </c>
      <c r="J1269" s="15" t="s">
        <v>60</v>
      </c>
      <c r="K1269" s="15" t="s">
        <v>10</v>
      </c>
      <c r="L1269" s="15" t="str">
        <f t="array" ref="L1269">_xlfn.XLOOKUP(M1269,reference_province_to_city!$A$2:$A$11,reference_province_to_city!$B$2:$B$11)</f>
        <v>Jakarta</v>
      </c>
      <c r="M1269" s="15" t="s">
        <v>7</v>
      </c>
      <c r="N1269" s="15">
        <v>10110.0</v>
      </c>
      <c r="O1269" s="15">
        <f t="array" ref="O1269">_xlfn.XLOOKUP(M1269,reference_postal_code!$B$2:$B$11,reference_postal_code!$A$2:$A$11)</f>
        <v>10110</v>
      </c>
      <c r="P1269" s="15" t="s">
        <v>117</v>
      </c>
      <c r="Q1269" s="15" t="s">
        <v>3477</v>
      </c>
      <c r="R1269" s="15" t="s">
        <v>65</v>
      </c>
      <c r="S1269" s="15" t="s">
        <v>79</v>
      </c>
      <c r="T1269" s="15" t="s">
        <v>3478</v>
      </c>
      <c r="U1269" s="28">
        <v>216750.0</v>
      </c>
      <c r="V1269" s="15">
        <v>5.0</v>
      </c>
      <c r="W1269" s="31">
        <v>0.0</v>
      </c>
      <c r="X1269" s="28">
        <v>101872.0</v>
      </c>
    </row>
    <row r="1270" ht="15.75" customHeight="1">
      <c r="A1270" s="15">
        <v>6440.0</v>
      </c>
      <c r="B1270" s="15" t="s">
        <v>3479</v>
      </c>
      <c r="C1270" s="18">
        <v>41916.0</v>
      </c>
      <c r="D1270" s="18">
        <v>41918.0</v>
      </c>
      <c r="E1270" s="18">
        <f t="shared" si="1"/>
        <v>41918</v>
      </c>
      <c r="F1270" s="15" t="s">
        <v>125</v>
      </c>
      <c r="G1270" s="15" t="s">
        <v>3022</v>
      </c>
      <c r="H1270" s="15" t="s">
        <v>3023</v>
      </c>
      <c r="I1270" s="15" t="s">
        <v>59</v>
      </c>
      <c r="J1270" s="15" t="s">
        <v>60</v>
      </c>
      <c r="K1270" s="15" t="s">
        <v>26</v>
      </c>
      <c r="L1270" s="15" t="str">
        <f t="array" ref="L1270">_xlfn.XLOOKUP(M1270,reference_province_to_city!$A$2:$A$11,reference_province_to_city!$B$2:$B$11)</f>
        <v>Denpasar</v>
      </c>
      <c r="M1270" s="15" t="s">
        <v>24</v>
      </c>
      <c r="N1270" s="15">
        <v>80231.0</v>
      </c>
      <c r="O1270" s="15">
        <f t="array" ref="O1270">_xlfn.XLOOKUP(M1270,reference_postal_code!$B$2:$B$11,reference_postal_code!$A$2:$A$11)</f>
        <v>80231</v>
      </c>
      <c r="P1270" s="15" t="s">
        <v>63</v>
      </c>
      <c r="Q1270" s="15" t="s">
        <v>3480</v>
      </c>
      <c r="R1270" s="15" t="s">
        <v>106</v>
      </c>
      <c r="S1270" s="15" t="s">
        <v>107</v>
      </c>
      <c r="T1270" s="15" t="s">
        <v>3481</v>
      </c>
      <c r="U1270" s="28">
        <v>8841150.0</v>
      </c>
      <c r="V1270" s="15">
        <v>5.0</v>
      </c>
      <c r="W1270" s="31">
        <v>0.1</v>
      </c>
      <c r="X1270" s="28">
        <v>-98235.0</v>
      </c>
    </row>
    <row r="1271" ht="15.75" customHeight="1">
      <c r="A1271" s="15">
        <v>2725.0</v>
      </c>
      <c r="B1271" s="15" t="s">
        <v>3474</v>
      </c>
      <c r="C1271" s="18">
        <v>41916.0</v>
      </c>
      <c r="D1271" s="18">
        <v>41920.0</v>
      </c>
      <c r="E1271" s="18">
        <f t="shared" si="1"/>
        <v>41920</v>
      </c>
      <c r="F1271" s="15" t="s">
        <v>55</v>
      </c>
      <c r="G1271" s="15" t="s">
        <v>3475</v>
      </c>
      <c r="H1271" s="15" t="s">
        <v>3476</v>
      </c>
      <c r="I1271" s="15" t="s">
        <v>59</v>
      </c>
      <c r="J1271" s="15" t="s">
        <v>60</v>
      </c>
      <c r="K1271" s="15" t="s">
        <v>10</v>
      </c>
      <c r="L1271" s="15" t="str">
        <f t="array" ref="L1271">_xlfn.XLOOKUP(M1271,reference_province_to_city!$A$2:$A$11,reference_province_to_city!$B$2:$B$11)</f>
        <v>Jakarta</v>
      </c>
      <c r="M1271" s="15" t="s">
        <v>7</v>
      </c>
      <c r="N1271" s="15">
        <v>10110.0</v>
      </c>
      <c r="O1271" s="15">
        <f t="array" ref="O1271">_xlfn.XLOOKUP(M1271,reference_postal_code!$B$2:$B$11,reference_postal_code!$A$2:$A$11)</f>
        <v>10110</v>
      </c>
      <c r="P1271" s="15" t="s">
        <v>117</v>
      </c>
      <c r="Q1271" s="15" t="s">
        <v>2111</v>
      </c>
      <c r="R1271" s="15" t="s">
        <v>65</v>
      </c>
      <c r="S1271" s="15" t="s">
        <v>83</v>
      </c>
      <c r="T1271" s="15" t="s">
        <v>2112</v>
      </c>
      <c r="U1271" s="28">
        <v>1434720.0</v>
      </c>
      <c r="V1271" s="15">
        <v>2.0</v>
      </c>
      <c r="W1271" s="31">
        <v>0.2</v>
      </c>
      <c r="X1271" s="28">
        <v>466284.0</v>
      </c>
    </row>
    <row r="1272" ht="15.75" customHeight="1">
      <c r="A1272" s="15">
        <v>6020.0</v>
      </c>
      <c r="B1272" s="15" t="s">
        <v>3482</v>
      </c>
      <c r="C1272" s="18">
        <v>41917.0</v>
      </c>
      <c r="D1272" s="18">
        <v>41922.0</v>
      </c>
      <c r="E1272" s="18">
        <f t="shared" si="1"/>
        <v>41922</v>
      </c>
      <c r="F1272" s="15" t="s">
        <v>114</v>
      </c>
      <c r="G1272" s="15" t="s">
        <v>3483</v>
      </c>
      <c r="H1272" s="15" t="s">
        <v>3484</v>
      </c>
      <c r="I1272" s="15" t="s">
        <v>59</v>
      </c>
      <c r="J1272" s="15" t="s">
        <v>60</v>
      </c>
      <c r="K1272" s="15" t="s">
        <v>14</v>
      </c>
      <c r="L1272" s="15" t="str">
        <f t="array" ref="L1272">_xlfn.XLOOKUP(M1272,reference_province_to_city!$A$2:$A$11,reference_province_to_city!$B$2:$B$11)</f>
        <v>Bandung</v>
      </c>
      <c r="M1272" s="15" t="s">
        <v>12</v>
      </c>
      <c r="N1272" s="15">
        <v>40111.0</v>
      </c>
      <c r="O1272" s="15">
        <f t="array" ref="O1272">_xlfn.XLOOKUP(M1272,reference_postal_code!$B$2:$B$11,reference_postal_code!$A$2:$A$11)</f>
        <v>40111</v>
      </c>
      <c r="P1272" s="15" t="s">
        <v>117</v>
      </c>
      <c r="Q1272" s="15" t="s">
        <v>1899</v>
      </c>
      <c r="R1272" s="15" t="s">
        <v>65</v>
      </c>
      <c r="S1272" s="15" t="s">
        <v>222</v>
      </c>
      <c r="T1272" s="15" t="s">
        <v>1900</v>
      </c>
      <c r="U1272" s="28">
        <v>1378800.0</v>
      </c>
      <c r="V1272" s="15">
        <v>5.0</v>
      </c>
      <c r="W1272" s="31">
        <v>0.2</v>
      </c>
      <c r="X1272" s="28">
        <v>172350.0</v>
      </c>
    </row>
    <row r="1273" ht="15.75" customHeight="1">
      <c r="A1273" s="15">
        <v>6805.0</v>
      </c>
      <c r="B1273" s="15" t="s">
        <v>3485</v>
      </c>
      <c r="C1273" s="18">
        <v>41917.0</v>
      </c>
      <c r="D1273" s="18">
        <v>41918.0</v>
      </c>
      <c r="E1273" s="18">
        <f t="shared" si="1"/>
        <v>41918</v>
      </c>
      <c r="F1273" s="15" t="s">
        <v>125</v>
      </c>
      <c r="G1273" s="15" t="s">
        <v>2684</v>
      </c>
      <c r="H1273" s="15" t="s">
        <v>2685</v>
      </c>
      <c r="I1273" s="15" t="s">
        <v>59</v>
      </c>
      <c r="J1273" s="15" t="s">
        <v>60</v>
      </c>
      <c r="K1273" s="15" t="s">
        <v>31</v>
      </c>
      <c r="L1273" s="15" t="str">
        <f t="array" ref="L1273">_xlfn.XLOOKUP(M1273,reference_province_to_city!$A$2:$A$11,reference_province_to_city!$B$2:$B$11)</f>
        <v>Balikpapan</v>
      </c>
      <c r="M1273" s="15" t="s">
        <v>21</v>
      </c>
      <c r="N1273" s="15">
        <v>76114.0</v>
      </c>
      <c r="O1273" s="15">
        <f t="array" ref="O1273">_xlfn.XLOOKUP(M1273,reference_postal_code!$B$2:$B$11,reference_postal_code!$A$2:$A$11)</f>
        <v>76114</v>
      </c>
      <c r="P1273" s="15" t="s">
        <v>166</v>
      </c>
      <c r="Q1273" s="15" t="s">
        <v>1545</v>
      </c>
      <c r="R1273" s="15" t="s">
        <v>110</v>
      </c>
      <c r="S1273" s="15" t="s">
        <v>149</v>
      </c>
      <c r="T1273" s="15" t="s">
        <v>1546</v>
      </c>
      <c r="U1273" s="28">
        <v>1499700.0</v>
      </c>
      <c r="V1273" s="15">
        <v>2.0</v>
      </c>
      <c r="W1273" s="31">
        <v>0.0</v>
      </c>
      <c r="X1273" s="28">
        <v>524895.0</v>
      </c>
    </row>
    <row r="1274" ht="15.75" customHeight="1">
      <c r="A1274" s="15">
        <v>8830.0</v>
      </c>
      <c r="B1274" s="15" t="s">
        <v>3486</v>
      </c>
      <c r="C1274" s="18">
        <v>41918.0</v>
      </c>
      <c r="D1274" s="18">
        <v>41921.0</v>
      </c>
      <c r="E1274" s="18">
        <f t="shared" si="1"/>
        <v>41921</v>
      </c>
      <c r="F1274" s="15" t="s">
        <v>125</v>
      </c>
      <c r="G1274" s="15" t="s">
        <v>2908</v>
      </c>
      <c r="H1274" s="15" t="s">
        <v>2909</v>
      </c>
      <c r="I1274" s="15" t="s">
        <v>128</v>
      </c>
      <c r="J1274" s="15" t="s">
        <v>60</v>
      </c>
      <c r="K1274" s="15" t="s">
        <v>31</v>
      </c>
      <c r="L1274" s="15" t="str">
        <f t="array" ref="L1274">_xlfn.XLOOKUP(M1274,reference_province_to_city!$A$2:$A$11,reference_province_to_city!$B$2:$B$11)</f>
        <v>Balikpapan</v>
      </c>
      <c r="M1274" s="15" t="s">
        <v>21</v>
      </c>
      <c r="N1274" s="15">
        <v>76114.0</v>
      </c>
      <c r="O1274" s="15">
        <f t="array" ref="O1274">_xlfn.XLOOKUP(M1274,reference_postal_code!$B$2:$B$11,reference_postal_code!$A$2:$A$11)</f>
        <v>76114</v>
      </c>
      <c r="P1274" s="15" t="s">
        <v>166</v>
      </c>
      <c r="Q1274" s="15" t="s">
        <v>3487</v>
      </c>
      <c r="R1274" s="15" t="s">
        <v>65</v>
      </c>
      <c r="S1274" s="15" t="s">
        <v>87</v>
      </c>
      <c r="T1274" s="15" t="s">
        <v>3488</v>
      </c>
      <c r="U1274" s="28">
        <v>5795100.0</v>
      </c>
      <c r="V1274" s="15">
        <v>2.0</v>
      </c>
      <c r="W1274" s="31">
        <v>0.0</v>
      </c>
      <c r="X1274" s="28">
        <v>811314.0</v>
      </c>
    </row>
    <row r="1275" ht="15.75" customHeight="1">
      <c r="A1275" s="15">
        <v>5418.0</v>
      </c>
      <c r="B1275" s="15" t="s">
        <v>3489</v>
      </c>
      <c r="C1275" s="18">
        <v>41918.0</v>
      </c>
      <c r="D1275" s="18">
        <v>41920.0</v>
      </c>
      <c r="E1275" s="18">
        <f t="shared" si="1"/>
        <v>41920</v>
      </c>
      <c r="F1275" s="15" t="s">
        <v>114</v>
      </c>
      <c r="G1275" s="15" t="s">
        <v>3490</v>
      </c>
      <c r="H1275" s="15" t="s">
        <v>3491</v>
      </c>
      <c r="I1275" s="15" t="s">
        <v>128</v>
      </c>
      <c r="J1275" s="15" t="s">
        <v>60</v>
      </c>
      <c r="K1275" s="15" t="s">
        <v>26</v>
      </c>
      <c r="L1275" s="15" t="str">
        <f t="array" ref="L1275">_xlfn.XLOOKUP(M1275,reference_province_to_city!$A$2:$A$11,reference_province_to_city!$B$2:$B$11)</f>
        <v>Denpasar</v>
      </c>
      <c r="M1275" s="15" t="s">
        <v>24</v>
      </c>
      <c r="N1275" s="15">
        <v>80231.0</v>
      </c>
      <c r="O1275" s="15">
        <f t="array" ref="O1275">_xlfn.XLOOKUP(M1275,reference_postal_code!$B$2:$B$11,reference_postal_code!$A$2:$A$11)</f>
        <v>80231</v>
      </c>
      <c r="P1275" s="15" t="s">
        <v>63</v>
      </c>
      <c r="Q1275" s="15" t="s">
        <v>2897</v>
      </c>
      <c r="R1275" s="15" t="s">
        <v>65</v>
      </c>
      <c r="S1275" s="15" t="s">
        <v>83</v>
      </c>
      <c r="T1275" s="15" t="s">
        <v>2898</v>
      </c>
      <c r="U1275" s="28">
        <v>230400.0</v>
      </c>
      <c r="V1275" s="15">
        <v>2.0</v>
      </c>
      <c r="W1275" s="31">
        <v>0.0</v>
      </c>
      <c r="X1275" s="28">
        <v>115200.0</v>
      </c>
    </row>
    <row r="1276" ht="15.75" customHeight="1">
      <c r="A1276" s="15">
        <v>482.0</v>
      </c>
      <c r="B1276" s="15" t="s">
        <v>3492</v>
      </c>
      <c r="C1276" s="18">
        <v>41918.0</v>
      </c>
      <c r="D1276" s="18">
        <v>41922.0</v>
      </c>
      <c r="E1276" s="18">
        <f t="shared" si="1"/>
        <v>41922</v>
      </c>
      <c r="F1276" s="15" t="s">
        <v>55</v>
      </c>
      <c r="G1276" s="15" t="s">
        <v>248</v>
      </c>
      <c r="H1276" s="15" t="s">
        <v>249</v>
      </c>
      <c r="I1276" s="15" t="s">
        <v>59</v>
      </c>
      <c r="J1276" s="15" t="s">
        <v>60</v>
      </c>
      <c r="L1276" s="15" t="str">
        <f t="array" ref="L1276">_xlfn.XLOOKUP(M1276,reference_province_to_city!$A$2:$A$11,reference_province_to_city!$B$2:$B$11)</f>
        <v>Jakarta</v>
      </c>
      <c r="M1276" s="15" t="s">
        <v>7</v>
      </c>
      <c r="N1276" s="15">
        <v>10110.0</v>
      </c>
      <c r="O1276" s="15">
        <f t="array" ref="O1276">_xlfn.XLOOKUP(M1276,reference_postal_code!$B$2:$B$11,reference_postal_code!$A$2:$A$11)</f>
        <v>10110</v>
      </c>
      <c r="P1276" s="15" t="s">
        <v>117</v>
      </c>
      <c r="Q1276" s="15" t="s">
        <v>3493</v>
      </c>
      <c r="R1276" s="15" t="s">
        <v>110</v>
      </c>
      <c r="S1276" s="15" t="s">
        <v>149</v>
      </c>
      <c r="T1276" s="15" t="s">
        <v>3494</v>
      </c>
      <c r="U1276" s="28">
        <v>136350.0</v>
      </c>
      <c r="V1276" s="15">
        <v>3.0</v>
      </c>
      <c r="W1276" s="31">
        <v>0.0</v>
      </c>
      <c r="X1276" s="28">
        <v>28633.0</v>
      </c>
    </row>
    <row r="1277" ht="15.75" customHeight="1">
      <c r="A1277" s="15">
        <v>6356.0</v>
      </c>
      <c r="B1277" s="15" t="s">
        <v>3495</v>
      </c>
      <c r="C1277" s="18">
        <v>41918.0</v>
      </c>
      <c r="D1277" s="18">
        <v>41925.0</v>
      </c>
      <c r="E1277" s="18">
        <f t="shared" si="1"/>
        <v>41925</v>
      </c>
      <c r="F1277" s="15" t="s">
        <v>55</v>
      </c>
      <c r="G1277" s="15" t="s">
        <v>3470</v>
      </c>
      <c r="H1277" s="15" t="s">
        <v>3471</v>
      </c>
      <c r="I1277" s="15" t="s">
        <v>59</v>
      </c>
      <c r="J1277" s="15" t="s">
        <v>60</v>
      </c>
      <c r="K1277" s="15" t="s">
        <v>26</v>
      </c>
      <c r="L1277" s="15" t="str">
        <f t="array" ref="L1277">_xlfn.XLOOKUP(M1277,reference_province_to_city!$A$2:$A$11,reference_province_to_city!$B$2:$B$11)</f>
        <v>Denpasar</v>
      </c>
      <c r="M1277" s="15" t="s">
        <v>24</v>
      </c>
      <c r="N1277" s="15">
        <v>80231.0</v>
      </c>
      <c r="O1277" s="15">
        <f t="array" ref="O1277">_xlfn.XLOOKUP(M1277,reference_postal_code!$B$2:$B$11,reference_postal_code!$A$2:$A$11)</f>
        <v>80231</v>
      </c>
      <c r="P1277" s="15" t="s">
        <v>63</v>
      </c>
      <c r="Q1277" s="15" t="s">
        <v>3496</v>
      </c>
      <c r="R1277" s="15" t="s">
        <v>65</v>
      </c>
      <c r="S1277" s="15" t="s">
        <v>87</v>
      </c>
      <c r="T1277" s="15" t="s">
        <v>3497</v>
      </c>
      <c r="U1277" s="28">
        <v>1258800.0</v>
      </c>
      <c r="V1277" s="15">
        <v>5.0</v>
      </c>
      <c r="W1277" s="31">
        <v>0.2</v>
      </c>
      <c r="X1277" s="28">
        <v>-204555.0</v>
      </c>
    </row>
    <row r="1278" ht="15.75" customHeight="1">
      <c r="A1278" s="15">
        <v>3827.0</v>
      </c>
      <c r="B1278" s="15" t="s">
        <v>3498</v>
      </c>
      <c r="C1278" s="18">
        <v>41919.0</v>
      </c>
      <c r="D1278" s="18">
        <v>41924.0</v>
      </c>
      <c r="E1278" s="18">
        <f t="shared" si="1"/>
        <v>41924</v>
      </c>
      <c r="F1278" s="15" t="s">
        <v>55</v>
      </c>
      <c r="G1278" s="15" t="s">
        <v>1065</v>
      </c>
      <c r="H1278" s="15" t="s">
        <v>1066</v>
      </c>
      <c r="I1278" s="15" t="s">
        <v>128</v>
      </c>
      <c r="J1278" s="15" t="s">
        <v>60</v>
      </c>
      <c r="K1278" s="15" t="s">
        <v>29</v>
      </c>
      <c r="L1278" s="15" t="str">
        <f t="array" ref="L1278">_xlfn.XLOOKUP(M1278,reference_province_to_city!$A$2:$A$11,reference_province_to_city!$B$2:$B$11)</f>
        <v>Palembang</v>
      </c>
      <c r="M1278" s="15" t="s">
        <v>13</v>
      </c>
      <c r="N1278" s="15">
        <v>30111.0</v>
      </c>
      <c r="O1278" s="15">
        <f t="array" ref="O1278">_xlfn.XLOOKUP(M1278,reference_postal_code!$B$2:$B$11,reference_postal_code!$A$2:$A$11)</f>
        <v>30111</v>
      </c>
      <c r="P1278" s="15" t="s">
        <v>77</v>
      </c>
      <c r="Q1278" s="15" t="s">
        <v>2413</v>
      </c>
      <c r="R1278" s="15" t="s">
        <v>65</v>
      </c>
      <c r="S1278" s="15" t="s">
        <v>87</v>
      </c>
      <c r="T1278" s="15" t="s">
        <v>2414</v>
      </c>
      <c r="U1278" s="28">
        <v>1611600.0</v>
      </c>
      <c r="V1278" s="15">
        <v>10.0</v>
      </c>
      <c r="W1278" s="31">
        <v>0.2</v>
      </c>
      <c r="X1278" s="28">
        <v>161160.0</v>
      </c>
    </row>
    <row r="1279" ht="15.75" customHeight="1">
      <c r="A1279" s="15">
        <v>724.0</v>
      </c>
      <c r="B1279" s="15" t="s">
        <v>3499</v>
      </c>
      <c r="C1279" s="18">
        <v>41919.0</v>
      </c>
      <c r="D1279" s="18">
        <v>41925.0</v>
      </c>
      <c r="E1279" s="18">
        <f t="shared" si="1"/>
        <v>41925</v>
      </c>
      <c r="F1279" s="15" t="s">
        <v>55</v>
      </c>
      <c r="G1279" s="15" t="s">
        <v>2895</v>
      </c>
      <c r="H1279" s="15" t="s">
        <v>2896</v>
      </c>
      <c r="I1279" s="15" t="s">
        <v>76</v>
      </c>
      <c r="J1279" s="15" t="s">
        <v>60</v>
      </c>
      <c r="K1279" s="15" t="s">
        <v>10</v>
      </c>
      <c r="L1279" s="15" t="str">
        <f t="array" ref="L1279">_xlfn.XLOOKUP(M1279,reference_province_to_city!$A$2:$A$11,reference_province_to_city!$B$2:$B$11)</f>
        <v>Jakarta</v>
      </c>
      <c r="M1279" s="15" t="s">
        <v>7</v>
      </c>
      <c r="N1279" s="15">
        <v>10110.0</v>
      </c>
      <c r="O1279" s="15">
        <f t="array" ref="O1279">_xlfn.XLOOKUP(M1279,reference_postal_code!$B$2:$B$11,reference_postal_code!$A$2:$A$11)</f>
        <v>10110</v>
      </c>
      <c r="P1279" s="15" t="s">
        <v>117</v>
      </c>
      <c r="Q1279" s="15" t="s">
        <v>3151</v>
      </c>
      <c r="R1279" s="15" t="s">
        <v>106</v>
      </c>
      <c r="S1279" s="15" t="s">
        <v>139</v>
      </c>
      <c r="T1279" s="15" t="s">
        <v>3152</v>
      </c>
      <c r="U1279" s="28">
        <v>1948800.0</v>
      </c>
      <c r="V1279" s="15">
        <v>5.0</v>
      </c>
      <c r="W1279" s="31">
        <v>0.2</v>
      </c>
      <c r="X1279" s="28">
        <v>316680.0</v>
      </c>
    </row>
    <row r="1280" ht="15.75" customHeight="1">
      <c r="A1280" s="15">
        <v>8853.0</v>
      </c>
      <c r="B1280" s="15" t="s">
        <v>3500</v>
      </c>
      <c r="C1280" s="18">
        <v>41920.0</v>
      </c>
      <c r="D1280" s="18">
        <v>41925.0</v>
      </c>
      <c r="E1280" s="18">
        <f t="shared" si="1"/>
        <v>41925</v>
      </c>
      <c r="F1280" s="15" t="s">
        <v>114</v>
      </c>
      <c r="G1280" s="15" t="s">
        <v>3219</v>
      </c>
      <c r="H1280" s="15" t="s">
        <v>3220</v>
      </c>
      <c r="I1280" s="15" t="s">
        <v>59</v>
      </c>
      <c r="J1280" s="15" t="s">
        <v>60</v>
      </c>
      <c r="K1280" s="15" t="s">
        <v>19</v>
      </c>
      <c r="L1280" s="15" t="str">
        <f t="array" ref="L1280">_xlfn.XLOOKUP(M1280,reference_province_to_city!$A$2:$A$11,reference_province_to_city!$B$2:$B$11)</f>
        <v>Yogyakarta</v>
      </c>
      <c r="M1280" s="15" t="s">
        <v>18</v>
      </c>
      <c r="N1280" s="15">
        <v>55111.0</v>
      </c>
      <c r="O1280" s="15">
        <f t="array" ref="O1280">_xlfn.XLOOKUP(M1280,reference_postal_code!$B$2:$B$11,reference_postal_code!$A$2:$A$11)</f>
        <v>55111</v>
      </c>
      <c r="P1280" s="15" t="s">
        <v>77</v>
      </c>
      <c r="Q1280" s="15" t="s">
        <v>3501</v>
      </c>
      <c r="R1280" s="15" t="s">
        <v>65</v>
      </c>
      <c r="S1280" s="15" t="s">
        <v>66</v>
      </c>
      <c r="T1280" s="15" t="s">
        <v>3502</v>
      </c>
      <c r="U1280" s="28">
        <v>1858800.0</v>
      </c>
      <c r="V1280" s="15">
        <v>4.0</v>
      </c>
      <c r="W1280" s="31">
        <v>0.0</v>
      </c>
      <c r="X1280" s="28">
        <v>836460.0</v>
      </c>
    </row>
    <row r="1281" ht="15.75" customHeight="1">
      <c r="A1281" s="15">
        <v>7677.0</v>
      </c>
      <c r="B1281" s="15" t="s">
        <v>3503</v>
      </c>
      <c r="C1281" s="18">
        <v>41920.0</v>
      </c>
      <c r="D1281" s="18">
        <v>41920.0</v>
      </c>
      <c r="E1281" s="18">
        <f t="shared" si="1"/>
        <v>41920</v>
      </c>
      <c r="F1281" s="15" t="s">
        <v>466</v>
      </c>
      <c r="G1281" s="15" t="s">
        <v>3264</v>
      </c>
      <c r="H1281" s="15" t="s">
        <v>3265</v>
      </c>
      <c r="I1281" s="15" t="s">
        <v>59</v>
      </c>
      <c r="J1281" s="15" t="s">
        <v>60</v>
      </c>
      <c r="K1281" s="15" t="s">
        <v>14</v>
      </c>
      <c r="L1281" s="15" t="str">
        <f t="array" ref="L1281">_xlfn.XLOOKUP(M1281,reference_province_to_city!$A$2:$A$11,reference_province_to_city!$B$2:$B$11)</f>
        <v>Bandung</v>
      </c>
      <c r="M1281" s="15" t="s">
        <v>12</v>
      </c>
      <c r="N1281" s="15">
        <v>40111.0</v>
      </c>
      <c r="O1281" s="15">
        <f t="array" ref="O1281">_xlfn.XLOOKUP(M1281,reference_postal_code!$B$2:$B$11,reference_postal_code!$A$2:$A$11)</f>
        <v>40111</v>
      </c>
      <c r="P1281" s="15" t="s">
        <v>117</v>
      </c>
      <c r="Q1281" s="15" t="s">
        <v>3504</v>
      </c>
      <c r="R1281" s="15" t="s">
        <v>110</v>
      </c>
      <c r="S1281" s="15" t="s">
        <v>149</v>
      </c>
      <c r="T1281" s="15" t="s">
        <v>3505</v>
      </c>
      <c r="U1281" s="28">
        <v>352080.0</v>
      </c>
      <c r="V1281" s="15">
        <v>3.0</v>
      </c>
      <c r="W1281" s="31">
        <v>0.2</v>
      </c>
      <c r="X1281" s="28">
        <v>74817.0</v>
      </c>
    </row>
    <row r="1282" ht="15.75" customHeight="1">
      <c r="A1282" s="15">
        <v>9460.0</v>
      </c>
      <c r="B1282" s="15" t="s">
        <v>3506</v>
      </c>
      <c r="C1282" s="18">
        <v>41921.0</v>
      </c>
      <c r="D1282" s="18">
        <v>41926.0</v>
      </c>
      <c r="E1282" s="18">
        <f t="shared" si="1"/>
        <v>41926</v>
      </c>
      <c r="F1282" s="15" t="s">
        <v>55</v>
      </c>
      <c r="G1282" s="15" t="s">
        <v>2859</v>
      </c>
      <c r="H1282" s="15" t="s">
        <v>2860</v>
      </c>
      <c r="I1282" s="15" t="s">
        <v>59</v>
      </c>
      <c r="J1282" s="15" t="s">
        <v>60</v>
      </c>
      <c r="K1282" s="15" t="s">
        <v>14</v>
      </c>
      <c r="L1282" s="15" t="str">
        <f t="array" ref="L1282">_xlfn.XLOOKUP(M1282,reference_province_to_city!$A$2:$A$11,reference_province_to_city!$B$2:$B$11)</f>
        <v>Bandung</v>
      </c>
      <c r="M1282" s="15" t="s">
        <v>12</v>
      </c>
      <c r="N1282" s="15">
        <v>40111.0</v>
      </c>
      <c r="O1282" s="15">
        <f t="array" ref="O1282">_xlfn.XLOOKUP(M1282,reference_postal_code!$B$2:$B$11,reference_postal_code!$A$2:$A$11)</f>
        <v>40111</v>
      </c>
      <c r="P1282" s="15" t="s">
        <v>117</v>
      </c>
      <c r="Q1282" s="15" t="s">
        <v>2270</v>
      </c>
      <c r="R1282" s="15" t="s">
        <v>110</v>
      </c>
      <c r="S1282" s="15" t="s">
        <v>111</v>
      </c>
      <c r="T1282" s="15" t="s">
        <v>2271</v>
      </c>
      <c r="U1282" s="28">
        <v>239880.0</v>
      </c>
      <c r="V1282" s="15">
        <v>1.0</v>
      </c>
      <c r="W1282" s="31">
        <v>0.2</v>
      </c>
      <c r="X1282" s="28">
        <v>-44978.0</v>
      </c>
    </row>
    <row r="1283" ht="15.75" customHeight="1">
      <c r="A1283" s="15">
        <v>7153.0</v>
      </c>
      <c r="B1283" s="15" t="s">
        <v>3507</v>
      </c>
      <c r="C1283" s="18">
        <v>41921.0</v>
      </c>
      <c r="D1283" s="18">
        <v>41927.0</v>
      </c>
      <c r="E1283" s="18">
        <f t="shared" si="1"/>
        <v>41927</v>
      </c>
      <c r="F1283" s="15" t="s">
        <v>55</v>
      </c>
      <c r="G1283" s="15" t="s">
        <v>1858</v>
      </c>
      <c r="H1283" s="15" t="s">
        <v>1859</v>
      </c>
      <c r="I1283" s="15" t="s">
        <v>128</v>
      </c>
      <c r="J1283" s="15" t="s">
        <v>60</v>
      </c>
      <c r="K1283" s="15" t="s">
        <v>22</v>
      </c>
      <c r="L1283" s="15" t="str">
        <f t="array" ref="L1283">_xlfn.XLOOKUP(M1283,reference_province_to_city!$A$2:$A$11,reference_province_to_city!$B$2:$B$11)</f>
        <v>Surabaya</v>
      </c>
      <c r="M1283" s="15" t="s">
        <v>20</v>
      </c>
      <c r="N1283" s="15">
        <v>60231.0</v>
      </c>
      <c r="O1283" s="15">
        <f t="array" ref="O1283">_xlfn.XLOOKUP(M1283,reference_postal_code!$B$2:$B$11,reference_postal_code!$A$2:$A$11)</f>
        <v>60231</v>
      </c>
      <c r="P1283" s="15" t="s">
        <v>166</v>
      </c>
      <c r="Q1283" s="15" t="s">
        <v>1047</v>
      </c>
      <c r="R1283" s="15" t="s">
        <v>65</v>
      </c>
      <c r="S1283" s="15" t="s">
        <v>66</v>
      </c>
      <c r="T1283" s="15" t="s">
        <v>1048</v>
      </c>
      <c r="U1283" s="28">
        <v>1331520.0</v>
      </c>
      <c r="V1283" s="15">
        <v>2.0</v>
      </c>
      <c r="W1283" s="31">
        <v>0.2</v>
      </c>
      <c r="X1283" s="28">
        <v>466032.0</v>
      </c>
    </row>
    <row r="1284" ht="15.75" customHeight="1">
      <c r="A1284" s="15">
        <v>9459.0</v>
      </c>
      <c r="B1284" s="15" t="s">
        <v>3506</v>
      </c>
      <c r="C1284" s="18">
        <v>41921.0</v>
      </c>
      <c r="D1284" s="18">
        <v>41926.0</v>
      </c>
      <c r="E1284" s="18">
        <f t="shared" si="1"/>
        <v>41926</v>
      </c>
      <c r="F1284" s="15" t="s">
        <v>55</v>
      </c>
      <c r="G1284" s="15" t="s">
        <v>2859</v>
      </c>
      <c r="H1284" s="15" t="s">
        <v>2860</v>
      </c>
      <c r="I1284" s="15" t="s">
        <v>59</v>
      </c>
      <c r="J1284" s="15" t="s">
        <v>60</v>
      </c>
      <c r="K1284" s="15" t="s">
        <v>14</v>
      </c>
      <c r="L1284" s="15" t="str">
        <f t="array" ref="L1284">_xlfn.XLOOKUP(M1284,reference_province_to_city!$A$2:$A$11,reference_province_to_city!$B$2:$B$11)</f>
        <v>Bandung</v>
      </c>
      <c r="M1284" s="15" t="s">
        <v>12</v>
      </c>
      <c r="N1284" s="15">
        <v>40111.0</v>
      </c>
      <c r="O1284" s="15">
        <f t="array" ref="O1284">_xlfn.XLOOKUP(M1284,reference_postal_code!$B$2:$B$11,reference_postal_code!$A$2:$A$11)</f>
        <v>40111</v>
      </c>
      <c r="P1284" s="15" t="s">
        <v>117</v>
      </c>
      <c r="Q1284" s="15" t="s">
        <v>1769</v>
      </c>
      <c r="R1284" s="15" t="s">
        <v>65</v>
      </c>
      <c r="S1284" s="15" t="s">
        <v>93</v>
      </c>
      <c r="T1284" s="15" t="s">
        <v>1770</v>
      </c>
      <c r="U1284" s="28">
        <v>2169000.0</v>
      </c>
      <c r="V1284" s="15">
        <v>3.0</v>
      </c>
      <c r="W1284" s="31">
        <v>0.0</v>
      </c>
      <c r="X1284" s="28">
        <v>629010.0</v>
      </c>
    </row>
    <row r="1285" ht="15.75" customHeight="1">
      <c r="A1285" s="15">
        <v>6679.0</v>
      </c>
      <c r="B1285" s="15" t="s">
        <v>3508</v>
      </c>
      <c r="C1285" s="18">
        <v>41922.0</v>
      </c>
      <c r="D1285" s="18">
        <v>41926.0</v>
      </c>
      <c r="E1285" s="18">
        <f t="shared" si="1"/>
        <v>41926</v>
      </c>
      <c r="F1285" s="15" t="s">
        <v>55</v>
      </c>
      <c r="G1285" s="15" t="s">
        <v>303</v>
      </c>
      <c r="H1285" s="15" t="s">
        <v>304</v>
      </c>
      <c r="I1285" s="15" t="s">
        <v>76</v>
      </c>
      <c r="J1285" s="15" t="s">
        <v>60</v>
      </c>
      <c r="K1285" s="15" t="s">
        <v>33</v>
      </c>
      <c r="L1285" s="15" t="str">
        <f t="array" ref="L1285">_xlfn.XLOOKUP(M1285,reference_province_to_city!$A$2:$A$11,reference_province_to_city!$B$2:$B$11)</f>
        <v>Makassar</v>
      </c>
      <c r="M1285" s="15" t="s">
        <v>25</v>
      </c>
      <c r="N1285" s="15">
        <v>90111.0</v>
      </c>
      <c r="O1285" s="15">
        <f t="array" ref="O1285">_xlfn.XLOOKUP(M1285,reference_postal_code!$B$2:$B$11,reference_postal_code!$A$2:$A$11)</f>
        <v>90111</v>
      </c>
      <c r="P1285" s="15" t="s">
        <v>63</v>
      </c>
      <c r="Q1285" s="15" t="s">
        <v>2341</v>
      </c>
      <c r="R1285" s="15" t="s">
        <v>106</v>
      </c>
      <c r="S1285" s="15" t="s">
        <v>139</v>
      </c>
      <c r="T1285" s="15" t="s">
        <v>2342</v>
      </c>
      <c r="U1285" s="28">
        <v>703080.0</v>
      </c>
      <c r="V1285" s="15">
        <v>7.0</v>
      </c>
      <c r="W1285" s="31">
        <v>0.2</v>
      </c>
      <c r="X1285" s="28">
        <v>52731.0</v>
      </c>
    </row>
    <row r="1286" ht="15.75" customHeight="1">
      <c r="A1286" s="15">
        <v>4534.0</v>
      </c>
      <c r="B1286" s="15" t="s">
        <v>3509</v>
      </c>
      <c r="C1286" s="18">
        <v>41922.0</v>
      </c>
      <c r="D1286" s="18">
        <v>41922.0</v>
      </c>
      <c r="E1286" s="18">
        <f t="shared" si="1"/>
        <v>41922</v>
      </c>
      <c r="F1286" s="15" t="s">
        <v>466</v>
      </c>
      <c r="G1286" s="15" t="s">
        <v>3510</v>
      </c>
      <c r="H1286" s="15" t="s">
        <v>3511</v>
      </c>
      <c r="I1286" s="15" t="s">
        <v>76</v>
      </c>
      <c r="J1286" s="15" t="s">
        <v>60</v>
      </c>
      <c r="K1286" s="15" t="s">
        <v>794</v>
      </c>
      <c r="L1286" s="15" t="str">
        <f t="array" ref="L1286">_xlfn.XLOOKUP(M1286,reference_province_to_city!$A$2:$A$11,reference_province_to_city!$B$2:$B$11)</f>
        <v>Makassar</v>
      </c>
      <c r="M1286" s="15" t="s">
        <v>25</v>
      </c>
      <c r="N1286" s="15">
        <v>90111.0</v>
      </c>
      <c r="O1286" s="15">
        <f t="array" ref="O1286">_xlfn.XLOOKUP(M1286,reference_postal_code!$B$2:$B$11,reference_postal_code!$A$2:$A$11)</f>
        <v>90111</v>
      </c>
      <c r="P1286" s="15" t="s">
        <v>63</v>
      </c>
      <c r="Q1286" s="15" t="s">
        <v>3512</v>
      </c>
      <c r="R1286" s="15" t="s">
        <v>65</v>
      </c>
      <c r="S1286" s="15" t="s">
        <v>173</v>
      </c>
      <c r="T1286" s="15" t="s">
        <v>3513</v>
      </c>
      <c r="U1286" s="28">
        <v>229200.0</v>
      </c>
      <c r="V1286" s="15">
        <v>2.0</v>
      </c>
      <c r="W1286" s="31">
        <v>0.0</v>
      </c>
      <c r="X1286" s="28">
        <v>112308.0</v>
      </c>
    </row>
    <row r="1287" ht="15.75" customHeight="1">
      <c r="A1287" s="15">
        <v>7546.0</v>
      </c>
      <c r="B1287" s="15" t="s">
        <v>3514</v>
      </c>
      <c r="C1287" s="18">
        <v>41922.0</v>
      </c>
      <c r="D1287" s="18">
        <v>41927.0</v>
      </c>
      <c r="E1287" s="18">
        <f t="shared" si="1"/>
        <v>41927</v>
      </c>
      <c r="F1287" s="15" t="s">
        <v>55</v>
      </c>
      <c r="G1287" s="15" t="s">
        <v>606</v>
      </c>
      <c r="H1287" s="15" t="s">
        <v>607</v>
      </c>
      <c r="I1287" s="15" t="s">
        <v>128</v>
      </c>
      <c r="J1287" s="15" t="s">
        <v>60</v>
      </c>
      <c r="K1287" s="15" t="s">
        <v>22</v>
      </c>
      <c r="L1287" s="15" t="str">
        <f t="array" ref="L1287">_xlfn.XLOOKUP(M1287,reference_province_to_city!$A$2:$A$11,reference_province_to_city!$B$2:$B$11)</f>
        <v>Surabaya</v>
      </c>
      <c r="M1287" s="15" t="s">
        <v>20</v>
      </c>
      <c r="N1287" s="15">
        <v>60231.0</v>
      </c>
      <c r="O1287" s="15">
        <f t="array" ref="O1287">_xlfn.XLOOKUP(M1287,reference_postal_code!$B$2:$B$11,reference_postal_code!$A$2:$A$11)</f>
        <v>60231</v>
      </c>
      <c r="P1287" s="15" t="s">
        <v>166</v>
      </c>
      <c r="Q1287" s="15" t="s">
        <v>1011</v>
      </c>
      <c r="R1287" s="15" t="s">
        <v>110</v>
      </c>
      <c r="S1287" s="15" t="s">
        <v>111</v>
      </c>
      <c r="T1287" s="15" t="s">
        <v>1012</v>
      </c>
      <c r="U1287" s="28">
        <v>1.079928E7</v>
      </c>
      <c r="V1287" s="15">
        <v>6.0</v>
      </c>
      <c r="W1287" s="31">
        <v>0.2</v>
      </c>
      <c r="X1287" s="28">
        <v>1079928.0</v>
      </c>
    </row>
    <row r="1288" ht="15.75" customHeight="1">
      <c r="A1288" s="15">
        <v>9275.0</v>
      </c>
      <c r="B1288" s="15" t="s">
        <v>3515</v>
      </c>
      <c r="C1288" s="18">
        <v>41922.0</v>
      </c>
      <c r="D1288" s="18">
        <v>41922.0</v>
      </c>
      <c r="E1288" s="18">
        <f t="shared" si="1"/>
        <v>41922</v>
      </c>
      <c r="F1288" s="15" t="s">
        <v>466</v>
      </c>
      <c r="G1288" s="15" t="s">
        <v>3516</v>
      </c>
      <c r="H1288" s="15" t="s">
        <v>3517</v>
      </c>
      <c r="I1288" s="15" t="s">
        <v>128</v>
      </c>
      <c r="J1288" s="15" t="s">
        <v>60</v>
      </c>
      <c r="K1288" s="15" t="s">
        <v>22</v>
      </c>
      <c r="L1288" s="15" t="str">
        <f t="array" ref="L1288">_xlfn.XLOOKUP(M1288,reference_province_to_city!$A$2:$A$11,reference_province_to_city!$B$2:$B$11)</f>
        <v>Surabaya</v>
      </c>
      <c r="M1288" s="15" t="s">
        <v>20</v>
      </c>
      <c r="N1288" s="15">
        <v>60231.0</v>
      </c>
      <c r="O1288" s="15">
        <f t="array" ref="O1288">_xlfn.XLOOKUP(M1288,reference_postal_code!$B$2:$B$11,reference_postal_code!$A$2:$A$11)</f>
        <v>60231</v>
      </c>
      <c r="P1288" s="15" t="s">
        <v>166</v>
      </c>
      <c r="Q1288" s="15" t="s">
        <v>3518</v>
      </c>
      <c r="R1288" s="15" t="s">
        <v>65</v>
      </c>
      <c r="S1288" s="15" t="s">
        <v>93</v>
      </c>
      <c r="T1288" s="15" t="s">
        <v>3003</v>
      </c>
      <c r="U1288" s="28">
        <v>3837750.0</v>
      </c>
      <c r="V1288" s="15">
        <v>7.0</v>
      </c>
      <c r="W1288" s="31">
        <v>0.0</v>
      </c>
      <c r="X1288" s="28">
        <v>1688610.0</v>
      </c>
    </row>
    <row r="1289" ht="15.75" customHeight="1">
      <c r="A1289" s="15">
        <v>7548.0</v>
      </c>
      <c r="B1289" s="15" t="s">
        <v>3514</v>
      </c>
      <c r="C1289" s="18">
        <v>41922.0</v>
      </c>
      <c r="D1289" s="18">
        <v>41927.0</v>
      </c>
      <c r="E1289" s="18">
        <f t="shared" si="1"/>
        <v>41927</v>
      </c>
      <c r="F1289" s="15" t="s">
        <v>55</v>
      </c>
      <c r="G1289" s="15" t="s">
        <v>606</v>
      </c>
      <c r="H1289" s="15" t="s">
        <v>607</v>
      </c>
      <c r="I1289" s="15" t="s">
        <v>128</v>
      </c>
      <c r="J1289" s="15" t="s">
        <v>60</v>
      </c>
      <c r="K1289" s="15" t="s">
        <v>22</v>
      </c>
      <c r="L1289" s="15" t="str">
        <f t="array" ref="L1289">_xlfn.XLOOKUP(M1289,reference_province_to_city!$A$2:$A$11,reference_province_to_city!$B$2:$B$11)</f>
        <v>Surabaya</v>
      </c>
      <c r="M1289" s="15" t="s">
        <v>20</v>
      </c>
      <c r="N1289" s="15">
        <v>60231.0</v>
      </c>
      <c r="O1289" s="15">
        <f t="array" ref="O1289">_xlfn.XLOOKUP(M1289,reference_postal_code!$B$2:$B$11,reference_postal_code!$A$2:$A$11)</f>
        <v>60231</v>
      </c>
      <c r="P1289" s="15" t="s">
        <v>166</v>
      </c>
      <c r="Q1289" s="15" t="s">
        <v>1186</v>
      </c>
      <c r="R1289" s="15" t="s">
        <v>65</v>
      </c>
      <c r="S1289" s="15" t="s">
        <v>83</v>
      </c>
      <c r="T1289" s="15" t="s">
        <v>1187</v>
      </c>
      <c r="U1289" s="28">
        <v>179700.0</v>
      </c>
      <c r="V1289" s="15">
        <v>5.0</v>
      </c>
      <c r="W1289" s="31">
        <v>0.8</v>
      </c>
      <c r="X1289" s="28">
        <v>-287520.0</v>
      </c>
    </row>
    <row r="1290" ht="15.75" customHeight="1">
      <c r="A1290" s="15">
        <v>4533.0</v>
      </c>
      <c r="B1290" s="15" t="s">
        <v>3509</v>
      </c>
      <c r="C1290" s="18">
        <v>41922.0</v>
      </c>
      <c r="D1290" s="18">
        <v>41922.0</v>
      </c>
      <c r="E1290" s="18">
        <f t="shared" si="1"/>
        <v>41922</v>
      </c>
      <c r="F1290" s="15" t="s">
        <v>466</v>
      </c>
      <c r="G1290" s="15" t="s">
        <v>3510</v>
      </c>
      <c r="H1290" s="15" t="s">
        <v>3511</v>
      </c>
      <c r="I1290" s="15" t="s">
        <v>76</v>
      </c>
      <c r="J1290" s="15" t="s">
        <v>60</v>
      </c>
      <c r="K1290" s="15" t="s">
        <v>33</v>
      </c>
      <c r="L1290" s="15" t="str">
        <f t="array" ref="L1290">_xlfn.XLOOKUP(M1290,reference_province_to_city!$A$2:$A$11,reference_province_to_city!$B$2:$B$11)</f>
        <v>Makassar</v>
      </c>
      <c r="M1290" s="15" t="s">
        <v>25</v>
      </c>
      <c r="N1290" s="15">
        <v>90111.0</v>
      </c>
      <c r="O1290" s="15">
        <f t="array" ref="O1290">_xlfn.XLOOKUP(M1290,reference_postal_code!$B$2:$B$11,reference_postal_code!$A$2:$A$11)</f>
        <v>90111</v>
      </c>
      <c r="P1290" s="15" t="s">
        <v>63</v>
      </c>
      <c r="Q1290" s="15" t="s">
        <v>3462</v>
      </c>
      <c r="R1290" s="15" t="s">
        <v>106</v>
      </c>
      <c r="S1290" s="15" t="s">
        <v>107</v>
      </c>
      <c r="T1290" s="15" t="s">
        <v>3463</v>
      </c>
      <c r="U1290" s="28">
        <v>1835280.0</v>
      </c>
      <c r="V1290" s="15">
        <v>3.0</v>
      </c>
      <c r="W1290" s="31">
        <v>0.2</v>
      </c>
      <c r="X1290" s="28">
        <v>206469.0</v>
      </c>
    </row>
    <row r="1291" ht="15.75" customHeight="1">
      <c r="A1291" s="15">
        <v>8874.0</v>
      </c>
      <c r="B1291" s="15" t="s">
        <v>3519</v>
      </c>
      <c r="C1291" s="18">
        <v>41922.0</v>
      </c>
      <c r="D1291" s="18">
        <v>41922.0</v>
      </c>
      <c r="E1291" s="18">
        <f t="shared" si="1"/>
        <v>41922</v>
      </c>
      <c r="F1291" s="15" t="s">
        <v>466</v>
      </c>
      <c r="G1291" s="15" t="s">
        <v>658</v>
      </c>
      <c r="H1291" s="15" t="s">
        <v>659</v>
      </c>
      <c r="I1291" s="15" t="s">
        <v>59</v>
      </c>
      <c r="J1291" s="15" t="s">
        <v>60</v>
      </c>
      <c r="K1291" s="15" t="s">
        <v>29</v>
      </c>
      <c r="L1291" s="15" t="str">
        <f t="array" ref="L1291">_xlfn.XLOOKUP(M1291,reference_province_to_city!$A$2:$A$11,reference_province_to_city!$B$2:$B$11)</f>
        <v>Palembang</v>
      </c>
      <c r="M1291" s="15" t="s">
        <v>13</v>
      </c>
      <c r="N1291" s="15">
        <v>30111.0</v>
      </c>
      <c r="O1291" s="15">
        <f t="array" ref="O1291">_xlfn.XLOOKUP(M1291,reference_postal_code!$B$2:$B$11,reference_postal_code!$A$2:$A$11)</f>
        <v>30111</v>
      </c>
      <c r="P1291" s="15" t="s">
        <v>77</v>
      </c>
      <c r="Q1291" s="15" t="s">
        <v>3064</v>
      </c>
      <c r="R1291" s="15" t="s">
        <v>65</v>
      </c>
      <c r="S1291" s="15" t="s">
        <v>83</v>
      </c>
      <c r="T1291" s="15" t="s">
        <v>3065</v>
      </c>
      <c r="U1291" s="28">
        <v>273960.0</v>
      </c>
      <c r="V1291" s="15">
        <v>2.0</v>
      </c>
      <c r="W1291" s="31">
        <v>0.7</v>
      </c>
      <c r="X1291" s="28">
        <v>-200904.0</v>
      </c>
    </row>
    <row r="1292" ht="15.75" customHeight="1">
      <c r="A1292" s="15">
        <v>7547.0</v>
      </c>
      <c r="B1292" s="15" t="s">
        <v>3514</v>
      </c>
      <c r="C1292" s="18">
        <v>41922.0</v>
      </c>
      <c r="D1292" s="18">
        <v>41927.0</v>
      </c>
      <c r="E1292" s="18">
        <f t="shared" si="1"/>
        <v>41927</v>
      </c>
      <c r="F1292" s="15" t="s">
        <v>55</v>
      </c>
      <c r="G1292" s="15" t="s">
        <v>606</v>
      </c>
      <c r="H1292" s="15" t="s">
        <v>607</v>
      </c>
      <c r="I1292" s="15" t="s">
        <v>128</v>
      </c>
      <c r="J1292" s="15" t="s">
        <v>60</v>
      </c>
      <c r="K1292" s="15" t="s">
        <v>22</v>
      </c>
      <c r="L1292" s="15" t="str">
        <f t="array" ref="L1292">_xlfn.XLOOKUP(M1292,reference_province_to_city!$A$2:$A$11,reference_province_to_city!$B$2:$B$11)</f>
        <v>Surabaya</v>
      </c>
      <c r="M1292" s="15" t="s">
        <v>20</v>
      </c>
      <c r="N1292" s="15">
        <v>60231.0</v>
      </c>
      <c r="O1292" s="15">
        <f t="array" ref="O1292">_xlfn.XLOOKUP(M1292,reference_postal_code!$B$2:$B$11,reference_postal_code!$A$2:$A$11)</f>
        <v>60231</v>
      </c>
      <c r="P1292" s="15" t="s">
        <v>166</v>
      </c>
      <c r="Q1292" s="15" t="s">
        <v>788</v>
      </c>
      <c r="R1292" s="15" t="s">
        <v>110</v>
      </c>
      <c r="S1292" s="15" t="s">
        <v>111</v>
      </c>
      <c r="T1292" s="15" t="s">
        <v>789</v>
      </c>
      <c r="U1292" s="28">
        <v>1.133916E7</v>
      </c>
      <c r="V1292" s="15">
        <v>7.0</v>
      </c>
      <c r="W1292" s="31">
        <v>0.2</v>
      </c>
      <c r="X1292" s="28">
        <v>992176.0</v>
      </c>
    </row>
    <row r="1293" ht="15.75" customHeight="1">
      <c r="A1293" s="15">
        <v>8873.0</v>
      </c>
      <c r="B1293" s="15" t="s">
        <v>3519</v>
      </c>
      <c r="C1293" s="18">
        <v>41922.0</v>
      </c>
      <c r="D1293" s="18">
        <v>41922.0</v>
      </c>
      <c r="E1293" s="18">
        <f t="shared" si="1"/>
        <v>41922</v>
      </c>
      <c r="F1293" s="15" t="s">
        <v>466</v>
      </c>
      <c r="G1293" s="15" t="s">
        <v>658</v>
      </c>
      <c r="H1293" s="15" t="s">
        <v>659</v>
      </c>
      <c r="I1293" s="15" t="s">
        <v>59</v>
      </c>
      <c r="J1293" s="15" t="s">
        <v>60</v>
      </c>
      <c r="K1293" s="15" t="s">
        <v>29</v>
      </c>
      <c r="L1293" s="15" t="str">
        <f t="array" ref="L1293">_xlfn.XLOOKUP(M1293,reference_province_to_city!$A$2:$A$11,reference_province_to_city!$B$2:$B$11)</f>
        <v>Palembang</v>
      </c>
      <c r="M1293" s="15" t="s">
        <v>13</v>
      </c>
      <c r="N1293" s="15">
        <v>30111.0</v>
      </c>
      <c r="O1293" s="15">
        <f t="array" ref="O1293">_xlfn.XLOOKUP(M1293,reference_postal_code!$B$2:$B$11,reference_postal_code!$A$2:$A$11)</f>
        <v>30111</v>
      </c>
      <c r="P1293" s="15" t="s">
        <v>77</v>
      </c>
      <c r="Q1293" s="15" t="s">
        <v>3520</v>
      </c>
      <c r="R1293" s="15" t="s">
        <v>110</v>
      </c>
      <c r="S1293" s="15" t="s">
        <v>668</v>
      </c>
      <c r="T1293" s="15" t="s">
        <v>3521</v>
      </c>
      <c r="U1293" s="28">
        <v>1529910.0</v>
      </c>
      <c r="V1293" s="15">
        <v>2.0</v>
      </c>
      <c r="W1293" s="31">
        <v>0.7</v>
      </c>
      <c r="X1293" s="28">
        <v>-1070937.0</v>
      </c>
    </row>
    <row r="1294" ht="15.75" customHeight="1">
      <c r="A1294" s="15">
        <v>7549.0</v>
      </c>
      <c r="B1294" s="15" t="s">
        <v>3514</v>
      </c>
      <c r="C1294" s="18">
        <v>41922.0</v>
      </c>
      <c r="D1294" s="18">
        <v>41927.0</v>
      </c>
      <c r="E1294" s="18">
        <f t="shared" si="1"/>
        <v>41927</v>
      </c>
      <c r="F1294" s="15" t="s">
        <v>55</v>
      </c>
      <c r="G1294" s="15" t="s">
        <v>606</v>
      </c>
      <c r="H1294" s="15" t="s">
        <v>607</v>
      </c>
      <c r="I1294" s="15" t="s">
        <v>128</v>
      </c>
      <c r="J1294" s="15" t="s">
        <v>60</v>
      </c>
      <c r="K1294" s="15" t="s">
        <v>22</v>
      </c>
      <c r="L1294" s="15" t="str">
        <f t="array" ref="L1294">_xlfn.XLOOKUP(M1294,reference_province_to_city!$A$2:$A$11,reference_province_to_city!$B$2:$B$11)</f>
        <v>Surabaya</v>
      </c>
      <c r="M1294" s="15" t="s">
        <v>20</v>
      </c>
      <c r="N1294" s="15">
        <v>60231.0</v>
      </c>
      <c r="O1294" s="15">
        <f t="array" ref="O1294">_xlfn.XLOOKUP(M1294,reference_postal_code!$B$2:$B$11,reference_postal_code!$A$2:$A$11)</f>
        <v>60231</v>
      </c>
      <c r="P1294" s="15" t="s">
        <v>166</v>
      </c>
      <c r="Q1294" s="15" t="s">
        <v>1033</v>
      </c>
      <c r="R1294" s="15" t="s">
        <v>65</v>
      </c>
      <c r="S1294" s="15" t="s">
        <v>83</v>
      </c>
      <c r="T1294" s="15" t="s">
        <v>1034</v>
      </c>
      <c r="U1294" s="28">
        <v>13470.0</v>
      </c>
      <c r="V1294" s="15">
        <v>1.0</v>
      </c>
      <c r="W1294" s="31">
        <v>0.8</v>
      </c>
      <c r="X1294" s="28">
        <v>-23573.0</v>
      </c>
    </row>
    <row r="1295" ht="15.75" customHeight="1">
      <c r="A1295" s="15">
        <v>5928.0</v>
      </c>
      <c r="B1295" s="15" t="s">
        <v>3522</v>
      </c>
      <c r="C1295" s="18">
        <v>41923.0</v>
      </c>
      <c r="D1295" s="18">
        <v>41927.0</v>
      </c>
      <c r="E1295" s="18">
        <f t="shared" si="1"/>
        <v>41927</v>
      </c>
      <c r="F1295" s="15" t="s">
        <v>55</v>
      </c>
      <c r="G1295" s="15" t="s">
        <v>1272</v>
      </c>
      <c r="H1295" s="15" t="s">
        <v>1273</v>
      </c>
      <c r="I1295" s="15" t="s">
        <v>128</v>
      </c>
      <c r="J1295" s="15" t="s">
        <v>60</v>
      </c>
      <c r="K1295" s="15" t="s">
        <v>26</v>
      </c>
      <c r="L1295" s="15" t="str">
        <f t="array" ref="L1295">_xlfn.XLOOKUP(M1295,reference_province_to_city!$A$2:$A$11,reference_province_to_city!$B$2:$B$11)</f>
        <v>Denpasar</v>
      </c>
      <c r="M1295" s="15" t="s">
        <v>24</v>
      </c>
      <c r="N1295" s="15">
        <v>80231.0</v>
      </c>
      <c r="O1295" s="15">
        <f t="array" ref="O1295">_xlfn.XLOOKUP(M1295,reference_postal_code!$B$2:$B$11,reference_postal_code!$A$2:$A$11)</f>
        <v>80231</v>
      </c>
      <c r="P1295" s="15" t="s">
        <v>63</v>
      </c>
      <c r="Q1295" s="15" t="s">
        <v>2485</v>
      </c>
      <c r="R1295" s="15" t="s">
        <v>65</v>
      </c>
      <c r="S1295" s="15" t="s">
        <v>79</v>
      </c>
      <c r="T1295" s="15" t="s">
        <v>2486</v>
      </c>
      <c r="U1295" s="28">
        <v>109650.0</v>
      </c>
      <c r="V1295" s="15">
        <v>1.0</v>
      </c>
      <c r="W1295" s="31">
        <v>0.0</v>
      </c>
      <c r="X1295" s="28">
        <v>51535.0</v>
      </c>
    </row>
    <row r="1296" ht="15.75" customHeight="1">
      <c r="A1296" s="15">
        <v>4169.0</v>
      </c>
      <c r="B1296" s="15" t="s">
        <v>3523</v>
      </c>
      <c r="C1296" s="18">
        <v>41923.0</v>
      </c>
      <c r="D1296" s="18">
        <v>41925.0</v>
      </c>
      <c r="E1296" s="18">
        <f t="shared" si="1"/>
        <v>41925</v>
      </c>
      <c r="F1296" s="15" t="s">
        <v>125</v>
      </c>
      <c r="G1296" s="15" t="s">
        <v>3524</v>
      </c>
      <c r="H1296" s="15" t="s">
        <v>3525</v>
      </c>
      <c r="I1296" s="15" t="s">
        <v>59</v>
      </c>
      <c r="J1296" s="15" t="s">
        <v>60</v>
      </c>
      <c r="K1296" s="15" t="s">
        <v>17</v>
      </c>
      <c r="L1296" s="15" t="str">
        <f t="array" ref="L1296">_xlfn.XLOOKUP(M1296,reference_province_to_city!$A$2:$A$11,reference_province_to_city!$B$2:$B$11)</f>
        <v>Semarang</v>
      </c>
      <c r="M1296" s="15" t="s">
        <v>15</v>
      </c>
      <c r="N1296" s="15">
        <v>50111.0</v>
      </c>
      <c r="O1296" s="15">
        <f t="array" ref="O1296">_xlfn.XLOOKUP(M1296,reference_postal_code!$B$2:$B$11,reference_postal_code!$A$2:$A$11)</f>
        <v>50111</v>
      </c>
      <c r="P1296" s="15" t="s">
        <v>77</v>
      </c>
      <c r="Q1296" s="15" t="s">
        <v>3526</v>
      </c>
      <c r="R1296" s="15" t="s">
        <v>106</v>
      </c>
      <c r="S1296" s="15" t="s">
        <v>107</v>
      </c>
      <c r="T1296" s="15" t="s">
        <v>3527</v>
      </c>
      <c r="U1296" s="28">
        <v>6503520.0</v>
      </c>
      <c r="V1296" s="15">
        <v>2.0</v>
      </c>
      <c r="W1296" s="31">
        <v>0.2</v>
      </c>
      <c r="X1296" s="28">
        <v>-975528.0</v>
      </c>
    </row>
    <row r="1297" ht="15.75" customHeight="1">
      <c r="A1297" s="15">
        <v>4002.0</v>
      </c>
      <c r="B1297" s="15" t="s">
        <v>3528</v>
      </c>
      <c r="C1297" s="18">
        <v>41923.0</v>
      </c>
      <c r="D1297" s="18">
        <v>41928.0</v>
      </c>
      <c r="E1297" s="18">
        <f t="shared" si="1"/>
        <v>41928</v>
      </c>
      <c r="F1297" s="15" t="s">
        <v>55</v>
      </c>
      <c r="G1297" s="15" t="s">
        <v>1692</v>
      </c>
      <c r="H1297" s="15" t="s">
        <v>1693</v>
      </c>
      <c r="I1297" s="15" t="s">
        <v>76</v>
      </c>
      <c r="J1297" s="15" t="s">
        <v>60</v>
      </c>
      <c r="K1297" s="15" t="s">
        <v>17</v>
      </c>
      <c r="L1297" s="15" t="str">
        <f t="array" ref="L1297">_xlfn.XLOOKUP(M1297,reference_province_to_city!$A$2:$A$11,reference_province_to_city!$B$2:$B$11)</f>
        <v>Semarang</v>
      </c>
      <c r="M1297" s="15" t="s">
        <v>15</v>
      </c>
      <c r="N1297" s="15">
        <v>50111.0</v>
      </c>
      <c r="O1297" s="15">
        <f t="array" ref="O1297">_xlfn.XLOOKUP(M1297,reference_postal_code!$B$2:$B$11,reference_postal_code!$A$2:$A$11)</f>
        <v>50111</v>
      </c>
      <c r="P1297" s="15" t="s">
        <v>77</v>
      </c>
      <c r="Q1297" s="15" t="s">
        <v>3529</v>
      </c>
      <c r="R1297" s="15" t="s">
        <v>110</v>
      </c>
      <c r="S1297" s="15" t="s">
        <v>149</v>
      </c>
      <c r="T1297" s="15" t="s">
        <v>3530</v>
      </c>
      <c r="U1297" s="28">
        <v>5175000.0</v>
      </c>
      <c r="V1297" s="15">
        <v>5.0</v>
      </c>
      <c r="W1297" s="31">
        <v>0.0</v>
      </c>
      <c r="X1297" s="28">
        <v>879750.0</v>
      </c>
    </row>
    <row r="1298" ht="15.75" customHeight="1">
      <c r="A1298" s="15">
        <v>6215.0</v>
      </c>
      <c r="B1298" s="15" t="s">
        <v>3531</v>
      </c>
      <c r="C1298" s="18">
        <v>41923.0</v>
      </c>
      <c r="D1298" s="18">
        <v>41927.0</v>
      </c>
      <c r="E1298" s="18">
        <f t="shared" si="1"/>
        <v>41927</v>
      </c>
      <c r="F1298" s="15" t="s">
        <v>55</v>
      </c>
      <c r="G1298" s="15" t="s">
        <v>700</v>
      </c>
      <c r="H1298" s="15" t="s">
        <v>701</v>
      </c>
      <c r="I1298" s="15" t="s">
        <v>59</v>
      </c>
      <c r="J1298" s="15" t="s">
        <v>60</v>
      </c>
      <c r="L1298" s="15" t="str">
        <f t="array" ref="L1298">_xlfn.XLOOKUP(M1298,reference_province_to_city!$A$2:$A$11,reference_province_to_city!$B$2:$B$11)</f>
        <v>Balikpapan</v>
      </c>
      <c r="M1298" s="15" t="s">
        <v>21</v>
      </c>
      <c r="N1298" s="15">
        <v>76114.0</v>
      </c>
      <c r="O1298" s="15">
        <f t="array" ref="O1298">_xlfn.XLOOKUP(M1298,reference_postal_code!$B$2:$B$11,reference_postal_code!$A$2:$A$11)</f>
        <v>76114</v>
      </c>
      <c r="P1298" s="15" t="s">
        <v>166</v>
      </c>
      <c r="Q1298" s="15" t="s">
        <v>3512</v>
      </c>
      <c r="R1298" s="15" t="s">
        <v>65</v>
      </c>
      <c r="S1298" s="15" t="s">
        <v>173</v>
      </c>
      <c r="T1298" s="15" t="s">
        <v>3513</v>
      </c>
      <c r="U1298" s="28">
        <v>114600.0</v>
      </c>
      <c r="V1298" s="15">
        <v>1.0</v>
      </c>
      <c r="W1298" s="31">
        <v>0.0</v>
      </c>
      <c r="X1298" s="28">
        <v>56154.0</v>
      </c>
    </row>
    <row r="1299" ht="15.75" customHeight="1">
      <c r="A1299" s="15">
        <v>4168.0</v>
      </c>
      <c r="B1299" s="15" t="s">
        <v>3523</v>
      </c>
      <c r="C1299" s="18">
        <v>41923.0</v>
      </c>
      <c r="D1299" s="18">
        <v>41925.0</v>
      </c>
      <c r="E1299" s="18">
        <f t="shared" si="1"/>
        <v>41925</v>
      </c>
      <c r="F1299" s="15" t="s">
        <v>125</v>
      </c>
      <c r="G1299" s="15" t="s">
        <v>3524</v>
      </c>
      <c r="H1299" s="15" t="s">
        <v>3525</v>
      </c>
      <c r="I1299" s="15" t="s">
        <v>59</v>
      </c>
      <c r="J1299" s="15" t="s">
        <v>60</v>
      </c>
      <c r="K1299" s="15" t="s">
        <v>1069</v>
      </c>
      <c r="L1299" s="15" t="str">
        <f t="array" ref="L1299">_xlfn.XLOOKUP(M1299,reference_province_to_city!$A$2:$A$11,reference_province_to_city!$B$2:$B$11)</f>
        <v>Semarang</v>
      </c>
      <c r="M1299" s="15" t="s">
        <v>15</v>
      </c>
      <c r="O1299" s="15">
        <f t="array" ref="O1299">_xlfn.XLOOKUP(M1299,reference_postal_code!$B$2:$B$11,reference_postal_code!$A$2:$A$11)</f>
        <v>50111</v>
      </c>
      <c r="P1299" s="15" t="s">
        <v>77</v>
      </c>
      <c r="Q1299" s="15" t="s">
        <v>3532</v>
      </c>
      <c r="R1299" s="15" t="s">
        <v>65</v>
      </c>
      <c r="S1299" s="15" t="s">
        <v>87</v>
      </c>
      <c r="T1299" s="15" t="s">
        <v>3533</v>
      </c>
      <c r="U1299" s="28">
        <v>478800.0</v>
      </c>
      <c r="V1299" s="15">
        <v>4.0</v>
      </c>
      <c r="W1299" s="31">
        <v>0.0</v>
      </c>
      <c r="X1299" s="28">
        <v>124488.0</v>
      </c>
    </row>
    <row r="1300" ht="15.75" customHeight="1">
      <c r="A1300" s="15">
        <v>4001.0</v>
      </c>
      <c r="B1300" s="15" t="s">
        <v>3528</v>
      </c>
      <c r="C1300" s="18">
        <v>41923.0</v>
      </c>
      <c r="D1300" s="18">
        <v>41928.0</v>
      </c>
      <c r="E1300" s="18">
        <f t="shared" si="1"/>
        <v>41928</v>
      </c>
      <c r="F1300" s="15" t="s">
        <v>55</v>
      </c>
      <c r="G1300" s="15" t="s">
        <v>1692</v>
      </c>
      <c r="H1300" s="15" t="s">
        <v>1693</v>
      </c>
      <c r="I1300" s="15" t="s">
        <v>76</v>
      </c>
      <c r="J1300" s="15" t="s">
        <v>60</v>
      </c>
      <c r="K1300" s="15" t="s">
        <v>17</v>
      </c>
      <c r="L1300" s="15" t="str">
        <f t="array" ref="L1300">_xlfn.XLOOKUP(M1300,reference_province_to_city!$A$2:$A$11,reference_province_to_city!$B$2:$B$11)</f>
        <v>Semarang</v>
      </c>
      <c r="M1300" s="15" t="s">
        <v>15</v>
      </c>
      <c r="N1300" s="15">
        <v>50111.0</v>
      </c>
      <c r="O1300" s="15">
        <f t="array" ref="O1300">_xlfn.XLOOKUP(M1300,reference_postal_code!$B$2:$B$11,reference_postal_code!$A$2:$A$11)</f>
        <v>50111</v>
      </c>
      <c r="P1300" s="15" t="s">
        <v>77</v>
      </c>
      <c r="Q1300" s="15" t="s">
        <v>3534</v>
      </c>
      <c r="R1300" s="15" t="s">
        <v>106</v>
      </c>
      <c r="S1300" s="15" t="s">
        <v>139</v>
      </c>
      <c r="T1300" s="15" t="s">
        <v>3535</v>
      </c>
      <c r="U1300" s="28">
        <v>952050.0</v>
      </c>
      <c r="V1300" s="15">
        <v>11.0</v>
      </c>
      <c r="W1300" s="31">
        <v>0.0</v>
      </c>
      <c r="X1300" s="28">
        <v>285615.0</v>
      </c>
    </row>
    <row r="1301" ht="15.75" customHeight="1">
      <c r="A1301" s="15">
        <v>5929.0</v>
      </c>
      <c r="B1301" s="15" t="s">
        <v>3522</v>
      </c>
      <c r="C1301" s="18">
        <v>41923.0</v>
      </c>
      <c r="D1301" s="18">
        <v>41927.0</v>
      </c>
      <c r="E1301" s="18">
        <f t="shared" si="1"/>
        <v>41927</v>
      </c>
      <c r="F1301" s="15" t="s">
        <v>55</v>
      </c>
      <c r="G1301" s="15" t="s">
        <v>1272</v>
      </c>
      <c r="H1301" s="15" t="s">
        <v>1273</v>
      </c>
      <c r="I1301" s="15" t="s">
        <v>128</v>
      </c>
      <c r="J1301" s="15" t="s">
        <v>60</v>
      </c>
      <c r="K1301" s="15" t="s">
        <v>26</v>
      </c>
      <c r="L1301" s="15" t="str">
        <f t="array" ref="L1301">_xlfn.XLOOKUP(M1301,reference_province_to_city!$A$2:$A$11,reference_province_to_city!$B$2:$B$11)</f>
        <v>Denpasar</v>
      </c>
      <c r="M1301" s="15" t="s">
        <v>24</v>
      </c>
      <c r="O1301" s="15">
        <f t="array" ref="O1301">_xlfn.XLOOKUP(M1301,reference_postal_code!$B$2:$B$11,reference_postal_code!$A$2:$A$11)</f>
        <v>80231</v>
      </c>
      <c r="P1301" s="15" t="s">
        <v>63</v>
      </c>
      <c r="Q1301" s="15" t="s">
        <v>3536</v>
      </c>
      <c r="R1301" s="15" t="s">
        <v>106</v>
      </c>
      <c r="S1301" s="15" t="s">
        <v>139</v>
      </c>
      <c r="T1301" s="15" t="s">
        <v>3537</v>
      </c>
      <c r="U1301" s="28">
        <v>133800.0</v>
      </c>
      <c r="V1301" s="15">
        <v>4.0</v>
      </c>
      <c r="W1301" s="31">
        <v>0.0</v>
      </c>
      <c r="X1301" s="28">
        <v>58872.0</v>
      </c>
    </row>
    <row r="1302" ht="15.75" customHeight="1">
      <c r="A1302" s="15">
        <v>3267.0</v>
      </c>
      <c r="B1302" s="15" t="s">
        <v>3538</v>
      </c>
      <c r="C1302" s="18">
        <v>41923.0</v>
      </c>
      <c r="D1302" s="18">
        <v>41927.0</v>
      </c>
      <c r="E1302" s="18">
        <f t="shared" si="1"/>
        <v>41927</v>
      </c>
      <c r="F1302" s="15" t="s">
        <v>55</v>
      </c>
      <c r="G1302" s="15" t="s">
        <v>3539</v>
      </c>
      <c r="H1302" s="15" t="s">
        <v>3540</v>
      </c>
      <c r="I1302" s="15" t="s">
        <v>59</v>
      </c>
      <c r="J1302" s="15" t="s">
        <v>60</v>
      </c>
      <c r="K1302" s="15" t="s">
        <v>19</v>
      </c>
      <c r="L1302" s="15" t="str">
        <f t="array" ref="L1302">_xlfn.XLOOKUP(M1302,reference_province_to_city!$A$2:$A$11,reference_province_to_city!$B$2:$B$11)</f>
        <v>Yogyakarta</v>
      </c>
      <c r="M1302" s="15" t="s">
        <v>18</v>
      </c>
      <c r="N1302" s="15">
        <v>55111.0</v>
      </c>
      <c r="O1302" s="15">
        <f t="array" ref="O1302">_xlfn.XLOOKUP(M1302,reference_postal_code!$B$2:$B$11,reference_postal_code!$A$2:$A$11)</f>
        <v>55111</v>
      </c>
      <c r="P1302" s="15" t="s">
        <v>77</v>
      </c>
      <c r="Q1302" s="15" t="s">
        <v>928</v>
      </c>
      <c r="R1302" s="15" t="s">
        <v>65</v>
      </c>
      <c r="S1302" s="15" t="s">
        <v>173</v>
      </c>
      <c r="T1302" s="15" t="s">
        <v>929</v>
      </c>
      <c r="U1302" s="28">
        <v>3021480.0</v>
      </c>
      <c r="V1302" s="15">
        <v>3.0</v>
      </c>
      <c r="W1302" s="31">
        <v>0.2</v>
      </c>
      <c r="X1302" s="28">
        <v>1019749.0</v>
      </c>
    </row>
    <row r="1303" ht="15.75" customHeight="1">
      <c r="A1303" s="15">
        <v>3266.0</v>
      </c>
      <c r="B1303" s="15" t="s">
        <v>3538</v>
      </c>
      <c r="C1303" s="18">
        <v>41923.0</v>
      </c>
      <c r="D1303" s="18">
        <v>41927.0</v>
      </c>
      <c r="E1303" s="18">
        <f t="shared" si="1"/>
        <v>41927</v>
      </c>
      <c r="F1303" s="15" t="s">
        <v>55</v>
      </c>
      <c r="G1303" s="15" t="s">
        <v>3539</v>
      </c>
      <c r="H1303" s="15" t="s">
        <v>3540</v>
      </c>
      <c r="I1303" s="15" t="s">
        <v>59</v>
      </c>
      <c r="J1303" s="15" t="s">
        <v>60</v>
      </c>
      <c r="K1303" s="15" t="s">
        <v>19</v>
      </c>
      <c r="L1303" s="15" t="str">
        <f t="array" ref="L1303">_xlfn.XLOOKUP(M1303,reference_province_to_city!$A$2:$A$11,reference_province_to_city!$B$2:$B$11)</f>
        <v>Yogyakarta</v>
      </c>
      <c r="M1303" s="15" t="s">
        <v>18</v>
      </c>
      <c r="N1303" s="15">
        <v>55111.0</v>
      </c>
      <c r="O1303" s="15">
        <f t="array" ref="O1303">_xlfn.XLOOKUP(M1303,reference_postal_code!$B$2:$B$11,reference_postal_code!$A$2:$A$11)</f>
        <v>55111</v>
      </c>
      <c r="P1303" s="15" t="s">
        <v>77</v>
      </c>
      <c r="Q1303" s="15" t="s">
        <v>3541</v>
      </c>
      <c r="R1303" s="15" t="s">
        <v>65</v>
      </c>
      <c r="S1303" s="15" t="s">
        <v>87</v>
      </c>
      <c r="T1303" s="15" t="s">
        <v>3542</v>
      </c>
      <c r="U1303" s="28">
        <v>4228560.0</v>
      </c>
      <c r="V1303" s="15">
        <v>2.0</v>
      </c>
      <c r="W1303" s="31">
        <v>0.2</v>
      </c>
      <c r="X1303" s="28">
        <v>158571.0</v>
      </c>
    </row>
    <row r="1304" ht="15.75" customHeight="1">
      <c r="A1304" s="15">
        <v>83.0</v>
      </c>
      <c r="B1304" s="15" t="s">
        <v>3543</v>
      </c>
      <c r="C1304" s="18">
        <v>41924.0</v>
      </c>
      <c r="D1304" s="18">
        <v>41928.0</v>
      </c>
      <c r="E1304" s="18">
        <f t="shared" si="1"/>
        <v>41928</v>
      </c>
      <c r="F1304" s="15" t="s">
        <v>55</v>
      </c>
      <c r="G1304" s="15" t="s">
        <v>3219</v>
      </c>
      <c r="H1304" s="15" t="s">
        <v>3220</v>
      </c>
      <c r="I1304" s="15" t="s">
        <v>59</v>
      </c>
      <c r="J1304" s="15" t="s">
        <v>60</v>
      </c>
      <c r="L1304" s="15" t="str">
        <f t="array" ref="L1304">_xlfn.XLOOKUP(M1304,reference_province_to_city!$A$2:$A$11,reference_province_to_city!$B$2:$B$11)</f>
        <v>Yogyakarta</v>
      </c>
      <c r="M1304" s="15" t="s">
        <v>18</v>
      </c>
      <c r="N1304" s="15">
        <v>55111.0</v>
      </c>
      <c r="O1304" s="15">
        <f t="array" ref="O1304">_xlfn.XLOOKUP(M1304,reference_postal_code!$B$2:$B$11,reference_postal_code!$A$2:$A$11)</f>
        <v>55111</v>
      </c>
      <c r="P1304" s="15" t="s">
        <v>77</v>
      </c>
      <c r="Q1304" s="15" t="s">
        <v>3544</v>
      </c>
      <c r="R1304" s="15" t="s">
        <v>65</v>
      </c>
      <c r="S1304" s="15" t="s">
        <v>87</v>
      </c>
      <c r="T1304" s="15" t="s">
        <v>3545</v>
      </c>
      <c r="U1304" s="28">
        <v>320850.0</v>
      </c>
      <c r="V1304" s="15">
        <v>1.0</v>
      </c>
      <c r="W1304" s="31">
        <v>0.0</v>
      </c>
      <c r="X1304" s="28">
        <v>93046.0</v>
      </c>
    </row>
    <row r="1305" ht="15.75" customHeight="1">
      <c r="A1305" s="15">
        <v>9440.0</v>
      </c>
      <c r="B1305" s="15" t="s">
        <v>3546</v>
      </c>
      <c r="C1305" s="18">
        <v>41924.0</v>
      </c>
      <c r="D1305" s="18">
        <v>41929.0</v>
      </c>
      <c r="E1305" s="18">
        <f t="shared" si="1"/>
        <v>41929</v>
      </c>
      <c r="F1305" s="15" t="s">
        <v>55</v>
      </c>
      <c r="G1305" s="15" t="s">
        <v>3547</v>
      </c>
      <c r="H1305" s="15" t="s">
        <v>3548</v>
      </c>
      <c r="I1305" s="15" t="s">
        <v>128</v>
      </c>
      <c r="J1305" s="15" t="s">
        <v>60</v>
      </c>
      <c r="K1305" s="15" t="s">
        <v>14</v>
      </c>
      <c r="L1305" s="15" t="str">
        <f t="array" ref="L1305">_xlfn.XLOOKUP(M1305,reference_province_to_city!$A$2:$A$11,reference_province_to_city!$B$2:$B$11)</f>
        <v>Bandung</v>
      </c>
      <c r="M1305" s="15" t="s">
        <v>12</v>
      </c>
      <c r="N1305" s="15">
        <v>40111.0</v>
      </c>
      <c r="O1305" s="15">
        <f t="array" ref="O1305">_xlfn.XLOOKUP(M1305,reference_postal_code!$B$2:$B$11,reference_postal_code!$A$2:$A$11)</f>
        <v>40111</v>
      </c>
      <c r="P1305" s="15" t="s">
        <v>117</v>
      </c>
      <c r="Q1305" s="15" t="s">
        <v>3549</v>
      </c>
      <c r="R1305" s="15" t="s">
        <v>65</v>
      </c>
      <c r="S1305" s="15" t="s">
        <v>226</v>
      </c>
      <c r="T1305" s="15" t="s">
        <v>3550</v>
      </c>
      <c r="U1305" s="28">
        <v>333600.0</v>
      </c>
      <c r="V1305" s="15">
        <v>2.0</v>
      </c>
      <c r="W1305" s="31">
        <v>0.2</v>
      </c>
      <c r="X1305" s="28">
        <v>37530.0</v>
      </c>
    </row>
    <row r="1306" ht="15.75" customHeight="1">
      <c r="A1306" s="15">
        <v>82.0</v>
      </c>
      <c r="B1306" s="15" t="s">
        <v>3543</v>
      </c>
      <c r="C1306" s="18">
        <v>41924.0</v>
      </c>
      <c r="D1306" s="18">
        <v>41928.0</v>
      </c>
      <c r="E1306" s="18">
        <f t="shared" si="1"/>
        <v>41928</v>
      </c>
      <c r="F1306" s="15" t="s">
        <v>55</v>
      </c>
      <c r="G1306" s="15" t="s">
        <v>3219</v>
      </c>
      <c r="H1306" s="15" t="s">
        <v>3220</v>
      </c>
      <c r="I1306" s="15" t="s">
        <v>59</v>
      </c>
      <c r="J1306" s="15" t="s">
        <v>60</v>
      </c>
      <c r="K1306" s="15" t="s">
        <v>19</v>
      </c>
      <c r="L1306" s="15" t="str">
        <f t="array" ref="L1306">_xlfn.XLOOKUP(M1306,reference_province_to_city!$A$2:$A$11,reference_province_to_city!$B$2:$B$11)</f>
        <v>Yogyakarta</v>
      </c>
      <c r="M1306" s="15" t="s">
        <v>18</v>
      </c>
      <c r="N1306" s="15">
        <v>55111.0</v>
      </c>
      <c r="O1306" s="15">
        <f t="array" ref="O1306">_xlfn.XLOOKUP(M1306,reference_postal_code!$B$2:$B$11,reference_postal_code!$A$2:$A$11)</f>
        <v>55111</v>
      </c>
      <c r="P1306" s="15" t="s">
        <v>77</v>
      </c>
      <c r="Q1306" s="15" t="s">
        <v>2379</v>
      </c>
      <c r="R1306" s="15" t="s">
        <v>65</v>
      </c>
      <c r="S1306" s="15" t="s">
        <v>93</v>
      </c>
      <c r="T1306" s="15" t="s">
        <v>2380</v>
      </c>
      <c r="U1306" s="28">
        <v>223500.0</v>
      </c>
      <c r="V1306" s="15">
        <v>5.0</v>
      </c>
      <c r="W1306" s="31">
        <v>0.0</v>
      </c>
      <c r="X1306" s="28">
        <v>62580.0</v>
      </c>
    </row>
    <row r="1307" ht="15.75" customHeight="1">
      <c r="A1307" s="15">
        <v>810.0</v>
      </c>
      <c r="B1307" s="15" t="s">
        <v>3551</v>
      </c>
      <c r="C1307" s="18">
        <v>41925.0</v>
      </c>
      <c r="D1307" s="18">
        <v>41927.0</v>
      </c>
      <c r="E1307" s="18">
        <f t="shared" si="1"/>
        <v>41927</v>
      </c>
      <c r="F1307" s="15" t="s">
        <v>125</v>
      </c>
      <c r="G1307" s="15" t="s">
        <v>3552</v>
      </c>
      <c r="H1307" s="15" t="s">
        <v>3553</v>
      </c>
      <c r="I1307" s="15" t="s">
        <v>59</v>
      </c>
      <c r="J1307" s="15" t="s">
        <v>60</v>
      </c>
      <c r="K1307" s="15" t="s">
        <v>28</v>
      </c>
      <c r="L1307" s="15" t="str">
        <f t="array" ref="L1307">_xlfn.XLOOKUP(M1307,reference_province_to_city!$A$2:$A$11,reference_province_to_city!$B$2:$B$11)</f>
        <v>Medan</v>
      </c>
      <c r="M1307" s="15" t="s">
        <v>11</v>
      </c>
      <c r="N1307" s="15">
        <v>20111.0</v>
      </c>
      <c r="O1307" s="15">
        <f t="array" ref="O1307">_xlfn.XLOOKUP(M1307,reference_postal_code!$B$2:$B$11,reference_postal_code!$A$2:$A$11)</f>
        <v>20111</v>
      </c>
      <c r="P1307" s="15" t="s">
        <v>77</v>
      </c>
      <c r="Q1307" s="15" t="s">
        <v>2371</v>
      </c>
      <c r="R1307" s="15" t="s">
        <v>65</v>
      </c>
      <c r="S1307" s="15" t="s">
        <v>93</v>
      </c>
      <c r="T1307" s="15" t="s">
        <v>2372</v>
      </c>
      <c r="U1307" s="28">
        <v>172800.0</v>
      </c>
      <c r="V1307" s="15">
        <v>4.0</v>
      </c>
      <c r="W1307" s="31">
        <v>0.0</v>
      </c>
      <c r="X1307" s="28">
        <v>48384.0</v>
      </c>
    </row>
    <row r="1308" ht="15.75" customHeight="1">
      <c r="A1308" s="15">
        <v>812.0</v>
      </c>
      <c r="B1308" s="15" t="s">
        <v>3551</v>
      </c>
      <c r="C1308" s="18">
        <v>41925.0</v>
      </c>
      <c r="D1308" s="18">
        <v>41927.0</v>
      </c>
      <c r="E1308" s="18">
        <f t="shared" si="1"/>
        <v>41927</v>
      </c>
      <c r="F1308" s="15" t="s">
        <v>125</v>
      </c>
      <c r="G1308" s="15" t="s">
        <v>3552</v>
      </c>
      <c r="H1308" s="15" t="s">
        <v>3553</v>
      </c>
      <c r="I1308" s="15" t="s">
        <v>59</v>
      </c>
      <c r="J1308" s="15" t="s">
        <v>60</v>
      </c>
      <c r="K1308" s="15" t="s">
        <v>28</v>
      </c>
      <c r="L1308" s="15" t="str">
        <f t="array" ref="L1308">_xlfn.XLOOKUP(M1308,reference_province_to_city!$A$2:$A$11,reference_province_to_city!$B$2:$B$11)</f>
        <v>Medan</v>
      </c>
      <c r="M1308" s="15" t="s">
        <v>11</v>
      </c>
      <c r="N1308" s="15">
        <v>20111.0</v>
      </c>
      <c r="O1308" s="15">
        <f t="array" ref="O1308">_xlfn.XLOOKUP(M1308,reference_postal_code!$B$2:$B$11,reference_postal_code!$A$2:$A$11)</f>
        <v>20111</v>
      </c>
      <c r="P1308" s="15" t="s">
        <v>77</v>
      </c>
      <c r="Q1308" s="15" t="s">
        <v>1224</v>
      </c>
      <c r="R1308" s="15" t="s">
        <v>65</v>
      </c>
      <c r="S1308" s="15" t="s">
        <v>222</v>
      </c>
      <c r="T1308" s="15" t="s">
        <v>1225</v>
      </c>
      <c r="U1308" s="28">
        <v>3208800.0</v>
      </c>
      <c r="V1308" s="15">
        <v>4.0</v>
      </c>
      <c r="W1308" s="31">
        <v>0.0</v>
      </c>
      <c r="X1308" s="28">
        <v>930552.0</v>
      </c>
    </row>
    <row r="1309" ht="15.75" customHeight="1">
      <c r="A1309" s="15">
        <v>9112.0</v>
      </c>
      <c r="B1309" s="15" t="s">
        <v>3554</v>
      </c>
      <c r="C1309" s="18">
        <v>41925.0</v>
      </c>
      <c r="D1309" s="18">
        <v>41927.0</v>
      </c>
      <c r="E1309" s="18">
        <f t="shared" si="1"/>
        <v>41927</v>
      </c>
      <c r="F1309" s="15" t="s">
        <v>125</v>
      </c>
      <c r="G1309" s="15" t="s">
        <v>3238</v>
      </c>
      <c r="H1309" s="15" t="s">
        <v>3239</v>
      </c>
      <c r="I1309" s="15" t="s">
        <v>76</v>
      </c>
      <c r="J1309" s="15" t="s">
        <v>60</v>
      </c>
      <c r="K1309" s="15" t="s">
        <v>14</v>
      </c>
      <c r="L1309" s="15" t="str">
        <f t="array" ref="L1309">_xlfn.XLOOKUP(M1309,reference_province_to_city!$A$2:$A$11,reference_province_to_city!$B$2:$B$11)</f>
        <v>Bandung</v>
      </c>
      <c r="M1309" s="15" t="s">
        <v>12</v>
      </c>
      <c r="N1309" s="15">
        <v>40111.0</v>
      </c>
      <c r="O1309" s="15">
        <f t="array" ref="O1309">_xlfn.XLOOKUP(M1309,reference_postal_code!$B$2:$B$11,reference_postal_code!$A$2:$A$11)</f>
        <v>40111</v>
      </c>
      <c r="P1309" s="15" t="s">
        <v>117</v>
      </c>
      <c r="Q1309" s="15" t="s">
        <v>3083</v>
      </c>
      <c r="R1309" s="15" t="s">
        <v>110</v>
      </c>
      <c r="S1309" s="15" t="s">
        <v>149</v>
      </c>
      <c r="T1309" s="15" t="s">
        <v>3084</v>
      </c>
      <c r="U1309" s="28">
        <v>344400.0</v>
      </c>
      <c r="V1309" s="15">
        <v>2.0</v>
      </c>
      <c r="W1309" s="31">
        <v>0.0</v>
      </c>
      <c r="X1309" s="28">
        <v>65436.0</v>
      </c>
    </row>
    <row r="1310" ht="15.75" customHeight="1">
      <c r="A1310" s="15">
        <v>9114.0</v>
      </c>
      <c r="B1310" s="15" t="s">
        <v>3554</v>
      </c>
      <c r="C1310" s="18">
        <v>41925.0</v>
      </c>
      <c r="D1310" s="18">
        <v>41927.0</v>
      </c>
      <c r="E1310" s="18">
        <f t="shared" si="1"/>
        <v>41927</v>
      </c>
      <c r="F1310" s="15" t="s">
        <v>125</v>
      </c>
      <c r="G1310" s="15" t="s">
        <v>3238</v>
      </c>
      <c r="H1310" s="15" t="s">
        <v>3239</v>
      </c>
      <c r="I1310" s="15" t="s">
        <v>76</v>
      </c>
      <c r="J1310" s="15" t="s">
        <v>60</v>
      </c>
      <c r="K1310" s="15" t="s">
        <v>14</v>
      </c>
      <c r="L1310" s="15" t="str">
        <f t="array" ref="L1310">_xlfn.XLOOKUP(M1310,reference_province_to_city!$A$2:$A$11,reference_province_to_city!$B$2:$B$11)</f>
        <v>Bandung</v>
      </c>
      <c r="M1310" s="15" t="s">
        <v>12</v>
      </c>
      <c r="N1310" s="15">
        <v>40111.0</v>
      </c>
      <c r="O1310" s="15">
        <f t="array" ref="O1310">_xlfn.XLOOKUP(M1310,reference_postal_code!$B$2:$B$11,reference_postal_code!$A$2:$A$11)</f>
        <v>40111</v>
      </c>
      <c r="P1310" s="15" t="s">
        <v>117</v>
      </c>
      <c r="Q1310" s="15" t="s">
        <v>2856</v>
      </c>
      <c r="R1310" s="15" t="s">
        <v>65</v>
      </c>
      <c r="S1310" s="15" t="s">
        <v>83</v>
      </c>
      <c r="T1310" s="15" t="s">
        <v>2857</v>
      </c>
      <c r="U1310" s="28">
        <v>227700.0</v>
      </c>
      <c r="V1310" s="15">
        <v>3.0</v>
      </c>
      <c r="W1310" s="31">
        <v>0.0</v>
      </c>
      <c r="X1310" s="28">
        <v>107019.0</v>
      </c>
    </row>
    <row r="1311" ht="15.75" customHeight="1">
      <c r="A1311" s="15">
        <v>9111.0</v>
      </c>
      <c r="B1311" s="15" t="s">
        <v>3554</v>
      </c>
      <c r="C1311" s="18">
        <v>41925.0</v>
      </c>
      <c r="D1311" s="18">
        <v>41927.0</v>
      </c>
      <c r="E1311" s="18">
        <f t="shared" si="1"/>
        <v>41927</v>
      </c>
      <c r="F1311" s="15" t="s">
        <v>125</v>
      </c>
      <c r="G1311" s="15" t="s">
        <v>3238</v>
      </c>
      <c r="H1311" s="15" t="s">
        <v>3239</v>
      </c>
      <c r="I1311" s="15" t="s">
        <v>76</v>
      </c>
      <c r="J1311" s="15" t="s">
        <v>60</v>
      </c>
      <c r="K1311" s="15" t="s">
        <v>14</v>
      </c>
      <c r="L1311" s="15" t="str">
        <f t="array" ref="L1311">_xlfn.XLOOKUP(M1311,reference_province_to_city!$A$2:$A$11,reference_province_to_city!$B$2:$B$11)</f>
        <v>Bandung</v>
      </c>
      <c r="M1311" s="15" t="s">
        <v>12</v>
      </c>
      <c r="N1311" s="15">
        <v>40111.0</v>
      </c>
      <c r="O1311" s="15">
        <f t="array" ref="O1311">_xlfn.XLOOKUP(M1311,reference_postal_code!$B$2:$B$11,reference_postal_code!$A$2:$A$11)</f>
        <v>40111</v>
      </c>
      <c r="P1311" s="15" t="s">
        <v>117</v>
      </c>
      <c r="Q1311" s="15" t="s">
        <v>3555</v>
      </c>
      <c r="R1311" s="15" t="s">
        <v>65</v>
      </c>
      <c r="S1311" s="15" t="s">
        <v>173</v>
      </c>
      <c r="T1311" s="15" t="s">
        <v>3556</v>
      </c>
      <c r="U1311" s="28">
        <v>546000.0</v>
      </c>
      <c r="V1311" s="15">
        <v>5.0</v>
      </c>
      <c r="W1311" s="31">
        <v>0.0</v>
      </c>
      <c r="X1311" s="28">
        <v>262080.0</v>
      </c>
    </row>
    <row r="1312" ht="15.75" customHeight="1">
      <c r="A1312" s="15">
        <v>9113.0</v>
      </c>
      <c r="B1312" s="15" t="s">
        <v>3554</v>
      </c>
      <c r="C1312" s="18">
        <v>41925.0</v>
      </c>
      <c r="D1312" s="18">
        <v>41927.0</v>
      </c>
      <c r="E1312" s="18">
        <f t="shared" si="1"/>
        <v>41927</v>
      </c>
      <c r="F1312" s="15" t="s">
        <v>125</v>
      </c>
      <c r="G1312" s="15" t="s">
        <v>3238</v>
      </c>
      <c r="H1312" s="15" t="s">
        <v>3239</v>
      </c>
      <c r="I1312" s="15" t="s">
        <v>76</v>
      </c>
      <c r="J1312" s="15" t="s">
        <v>60</v>
      </c>
      <c r="K1312" s="15" t="s">
        <v>14</v>
      </c>
      <c r="L1312" s="15" t="str">
        <f t="array" ref="L1312">_xlfn.XLOOKUP(M1312,reference_province_to_city!$A$2:$A$11,reference_province_to_city!$B$2:$B$11)</f>
        <v>Bandung</v>
      </c>
      <c r="M1312" s="15" t="s">
        <v>12</v>
      </c>
      <c r="N1312" s="15">
        <v>40111.0</v>
      </c>
      <c r="O1312" s="15">
        <f t="array" ref="O1312">_xlfn.XLOOKUP(M1312,reference_postal_code!$B$2:$B$11,reference_postal_code!$A$2:$A$11)</f>
        <v>40111</v>
      </c>
      <c r="P1312" s="15" t="s">
        <v>117</v>
      </c>
      <c r="Q1312" s="15" t="s">
        <v>3557</v>
      </c>
      <c r="R1312" s="15" t="s">
        <v>65</v>
      </c>
      <c r="S1312" s="15" t="s">
        <v>87</v>
      </c>
      <c r="T1312" s="15" t="s">
        <v>3558</v>
      </c>
      <c r="U1312" s="28">
        <v>4728000.0</v>
      </c>
      <c r="V1312" s="15">
        <v>4.0</v>
      </c>
      <c r="W1312" s="31">
        <v>0.0</v>
      </c>
      <c r="X1312" s="28">
        <v>94560.0</v>
      </c>
    </row>
    <row r="1313" ht="15.75" customHeight="1">
      <c r="A1313" s="15">
        <v>813.0</v>
      </c>
      <c r="B1313" s="15" t="s">
        <v>3551</v>
      </c>
      <c r="C1313" s="18">
        <v>41925.0</v>
      </c>
      <c r="D1313" s="18">
        <v>41927.0</v>
      </c>
      <c r="E1313" s="18">
        <f t="shared" si="1"/>
        <v>41927</v>
      </c>
      <c r="F1313" s="15" t="s">
        <v>125</v>
      </c>
      <c r="G1313" s="15" t="s">
        <v>3552</v>
      </c>
      <c r="H1313" s="15" t="s">
        <v>3553</v>
      </c>
      <c r="I1313" s="15" t="s">
        <v>59</v>
      </c>
      <c r="J1313" s="15" t="s">
        <v>60</v>
      </c>
      <c r="K1313" s="15" t="s">
        <v>28</v>
      </c>
      <c r="L1313" s="15" t="str">
        <f t="array" ref="L1313">_xlfn.XLOOKUP(M1313,reference_province_to_city!$A$2:$A$11,reference_province_to_city!$B$2:$B$11)</f>
        <v>Medan</v>
      </c>
      <c r="M1313" s="15" t="s">
        <v>11</v>
      </c>
      <c r="N1313" s="15">
        <v>20111.0</v>
      </c>
      <c r="O1313" s="15">
        <f t="array" ref="O1313">_xlfn.XLOOKUP(M1313,reference_postal_code!$B$2:$B$11,reference_postal_code!$A$2:$A$11)</f>
        <v>20111</v>
      </c>
      <c r="P1313" s="15" t="s">
        <v>77</v>
      </c>
      <c r="Q1313" s="15" t="s">
        <v>3559</v>
      </c>
      <c r="R1313" s="15" t="s">
        <v>110</v>
      </c>
      <c r="S1313" s="15" t="s">
        <v>149</v>
      </c>
      <c r="T1313" s="15" t="s">
        <v>3560</v>
      </c>
      <c r="U1313" s="28">
        <v>386700.0</v>
      </c>
      <c r="V1313" s="15">
        <v>2.0</v>
      </c>
      <c r="W1313" s="31">
        <v>0.0</v>
      </c>
      <c r="X1313" s="28">
        <v>38670.0</v>
      </c>
    </row>
    <row r="1314" ht="15.75" customHeight="1">
      <c r="A1314" s="15">
        <v>811.0</v>
      </c>
      <c r="B1314" s="15" t="s">
        <v>3551</v>
      </c>
      <c r="C1314" s="18">
        <v>41925.0</v>
      </c>
      <c r="D1314" s="18">
        <v>41927.0</v>
      </c>
      <c r="E1314" s="18">
        <f t="shared" si="1"/>
        <v>41927</v>
      </c>
      <c r="F1314" s="15" t="s">
        <v>125</v>
      </c>
      <c r="G1314" s="15" t="s">
        <v>3552</v>
      </c>
      <c r="H1314" s="15" t="s">
        <v>3553</v>
      </c>
      <c r="I1314" s="15" t="s">
        <v>59</v>
      </c>
      <c r="J1314" s="15" t="s">
        <v>60</v>
      </c>
      <c r="K1314" s="15" t="s">
        <v>28</v>
      </c>
      <c r="L1314" s="15" t="str">
        <f t="array" ref="L1314">_xlfn.XLOOKUP(M1314,reference_province_to_city!$A$2:$A$11,reference_province_to_city!$B$2:$B$11)</f>
        <v>Medan</v>
      </c>
      <c r="M1314" s="15" t="s">
        <v>11</v>
      </c>
      <c r="N1314" s="15">
        <v>20111.0</v>
      </c>
      <c r="O1314" s="15">
        <f t="array" ref="O1314">_xlfn.XLOOKUP(M1314,reference_postal_code!$B$2:$B$11,reference_postal_code!$A$2:$A$11)</f>
        <v>20111</v>
      </c>
      <c r="P1314" s="15" t="s">
        <v>77</v>
      </c>
      <c r="Q1314" s="15" t="s">
        <v>3561</v>
      </c>
      <c r="R1314" s="15" t="s">
        <v>106</v>
      </c>
      <c r="S1314" s="15" t="s">
        <v>218</v>
      </c>
      <c r="T1314" s="15" t="s">
        <v>3562</v>
      </c>
      <c r="U1314" s="28">
        <v>1.947825E7</v>
      </c>
      <c r="V1314" s="15">
        <v>5.0</v>
      </c>
      <c r="W1314" s="31">
        <v>0.0</v>
      </c>
      <c r="X1314" s="28">
        <v>4674780.0</v>
      </c>
    </row>
    <row r="1315" ht="15.75" customHeight="1">
      <c r="A1315" s="15">
        <v>5593.0</v>
      </c>
      <c r="B1315" s="15" t="s">
        <v>3563</v>
      </c>
      <c r="C1315" s="18">
        <v>41925.0</v>
      </c>
      <c r="D1315" s="18">
        <v>41930.0</v>
      </c>
      <c r="E1315" s="18">
        <f t="shared" si="1"/>
        <v>41930</v>
      </c>
      <c r="F1315" s="15" t="s">
        <v>114</v>
      </c>
      <c r="G1315" s="15" t="s">
        <v>442</v>
      </c>
      <c r="H1315" s="15" t="s">
        <v>443</v>
      </c>
      <c r="I1315" s="15" t="s">
        <v>128</v>
      </c>
      <c r="J1315" s="15" t="s">
        <v>60</v>
      </c>
      <c r="L1315" s="15" t="str">
        <f t="array" ref="L1315">_xlfn.XLOOKUP(M1315,reference_province_to_city!$A$2:$A$11,reference_province_to_city!$B$2:$B$11)</f>
        <v>Makassar</v>
      </c>
      <c r="M1315" s="15" t="s">
        <v>25</v>
      </c>
      <c r="N1315" s="15">
        <v>90111.0</v>
      </c>
      <c r="O1315" s="15">
        <f t="array" ref="O1315">_xlfn.XLOOKUP(M1315,reference_postal_code!$B$2:$B$11,reference_postal_code!$A$2:$A$11)</f>
        <v>90111</v>
      </c>
      <c r="P1315" s="15" t="s">
        <v>63</v>
      </c>
      <c r="Q1315" s="15" t="s">
        <v>3564</v>
      </c>
      <c r="R1315" s="15" t="s">
        <v>65</v>
      </c>
      <c r="S1315" s="15" t="s">
        <v>83</v>
      </c>
      <c r="T1315" s="15" t="s">
        <v>3565</v>
      </c>
      <c r="U1315" s="28">
        <v>284100.0</v>
      </c>
      <c r="V1315" s="15">
        <v>1.0</v>
      </c>
      <c r="W1315" s="31">
        <v>0.0</v>
      </c>
      <c r="X1315" s="28">
        <v>142050.0</v>
      </c>
    </row>
    <row r="1316" ht="15.75" customHeight="1">
      <c r="A1316" s="15">
        <v>5592.0</v>
      </c>
      <c r="B1316" s="15" t="s">
        <v>3563</v>
      </c>
      <c r="C1316" s="18">
        <v>41925.0</v>
      </c>
      <c r="D1316" s="18">
        <v>41930.0</v>
      </c>
      <c r="E1316" s="18">
        <f t="shared" si="1"/>
        <v>41930</v>
      </c>
      <c r="F1316" s="15" t="s">
        <v>114</v>
      </c>
      <c r="G1316" s="15" t="s">
        <v>442</v>
      </c>
      <c r="H1316" s="15" t="s">
        <v>443</v>
      </c>
      <c r="I1316" s="15" t="s">
        <v>128</v>
      </c>
      <c r="J1316" s="15" t="s">
        <v>60</v>
      </c>
      <c r="K1316" s="15" t="s">
        <v>33</v>
      </c>
      <c r="L1316" s="15" t="str">
        <f t="array" ref="L1316">_xlfn.XLOOKUP(M1316,reference_province_to_city!$A$2:$A$11,reference_province_to_city!$B$2:$B$11)</f>
        <v>Makassar</v>
      </c>
      <c r="M1316" s="15" t="s">
        <v>25</v>
      </c>
      <c r="N1316" s="15">
        <v>90111.0</v>
      </c>
      <c r="O1316" s="15">
        <f t="array" ref="O1316">_xlfn.XLOOKUP(M1316,reference_postal_code!$B$2:$B$11,reference_postal_code!$A$2:$A$11)</f>
        <v>90111</v>
      </c>
      <c r="P1316" s="15" t="s">
        <v>63</v>
      </c>
      <c r="Q1316" s="15" t="s">
        <v>2181</v>
      </c>
      <c r="R1316" s="15" t="s">
        <v>106</v>
      </c>
      <c r="S1316" s="15" t="s">
        <v>107</v>
      </c>
      <c r="T1316" s="15" t="s">
        <v>2182</v>
      </c>
      <c r="U1316" s="28">
        <v>3689700.0</v>
      </c>
      <c r="V1316" s="15">
        <v>2.0</v>
      </c>
      <c r="W1316" s="31">
        <v>0.0</v>
      </c>
      <c r="X1316" s="28">
        <v>405867.0</v>
      </c>
    </row>
    <row r="1317" ht="15.75" customHeight="1">
      <c r="A1317" s="15">
        <v>6322.0</v>
      </c>
      <c r="B1317" s="15" t="s">
        <v>3566</v>
      </c>
      <c r="C1317" s="18">
        <v>41925.0</v>
      </c>
      <c r="D1317" s="18">
        <v>41929.0</v>
      </c>
      <c r="E1317" s="18">
        <f t="shared" si="1"/>
        <v>41929</v>
      </c>
      <c r="F1317" s="15" t="s">
        <v>55</v>
      </c>
      <c r="G1317" s="15" t="s">
        <v>3567</v>
      </c>
      <c r="H1317" s="15" t="s">
        <v>3568</v>
      </c>
      <c r="I1317" s="15" t="s">
        <v>128</v>
      </c>
      <c r="J1317" s="15" t="s">
        <v>60</v>
      </c>
      <c r="K1317" s="15" t="s">
        <v>29</v>
      </c>
      <c r="L1317" s="15" t="str">
        <f t="array" ref="L1317">_xlfn.XLOOKUP(M1317,reference_province_to_city!$A$2:$A$11,reference_province_to_city!$B$2:$B$11)</f>
        <v>Palembang</v>
      </c>
      <c r="M1317" s="15" t="s">
        <v>13</v>
      </c>
      <c r="N1317" s="15">
        <v>30111.0</v>
      </c>
      <c r="O1317" s="15">
        <f t="array" ref="O1317">_xlfn.XLOOKUP(M1317,reference_postal_code!$B$2:$B$11,reference_postal_code!$A$2:$A$11)</f>
        <v>30111</v>
      </c>
      <c r="P1317" s="15" t="s">
        <v>77</v>
      </c>
      <c r="Q1317" s="15" t="s">
        <v>1205</v>
      </c>
      <c r="R1317" s="15" t="s">
        <v>65</v>
      </c>
      <c r="S1317" s="15" t="s">
        <v>83</v>
      </c>
      <c r="T1317" s="15" t="s">
        <v>1206</v>
      </c>
      <c r="U1317" s="28">
        <v>116280.0</v>
      </c>
      <c r="V1317" s="15">
        <v>3.0</v>
      </c>
      <c r="W1317" s="31">
        <v>0.2</v>
      </c>
      <c r="X1317" s="28">
        <v>42152.0</v>
      </c>
    </row>
    <row r="1318" ht="15.75" customHeight="1">
      <c r="A1318" s="15">
        <v>9636.0</v>
      </c>
      <c r="B1318" s="15" t="s">
        <v>3569</v>
      </c>
      <c r="C1318" s="18">
        <v>41926.0</v>
      </c>
      <c r="D1318" s="18">
        <v>41929.0</v>
      </c>
      <c r="E1318" s="18">
        <f t="shared" si="1"/>
        <v>41929</v>
      </c>
      <c r="F1318" s="15" t="s">
        <v>125</v>
      </c>
      <c r="G1318" s="15" t="s">
        <v>3570</v>
      </c>
      <c r="H1318" s="15" t="s">
        <v>3571</v>
      </c>
      <c r="I1318" s="15" t="s">
        <v>59</v>
      </c>
      <c r="J1318" s="15" t="s">
        <v>60</v>
      </c>
      <c r="K1318" s="15" t="s">
        <v>3394</v>
      </c>
      <c r="L1318" s="15" t="str">
        <f t="array" ref="L1318">_xlfn.XLOOKUP(M1318,reference_province_to_city!$A$2:$A$11,reference_province_to_city!$B$2:$B$11)</f>
        <v>Semarang</v>
      </c>
      <c r="M1318" s="15" t="s">
        <v>15</v>
      </c>
      <c r="N1318" s="15">
        <v>50111.0</v>
      </c>
      <c r="O1318" s="15">
        <f t="array" ref="O1318">_xlfn.XLOOKUP(M1318,reference_postal_code!$B$2:$B$11,reference_postal_code!$A$2:$A$11)</f>
        <v>50111</v>
      </c>
      <c r="P1318" s="15" t="s">
        <v>77</v>
      </c>
      <c r="Q1318" s="15" t="s">
        <v>3572</v>
      </c>
      <c r="R1318" s="15" t="s">
        <v>106</v>
      </c>
      <c r="S1318" s="15" t="s">
        <v>107</v>
      </c>
      <c r="T1318" s="15" t="s">
        <v>3573</v>
      </c>
      <c r="U1318" s="28">
        <v>2.44323E7</v>
      </c>
      <c r="V1318" s="15">
        <v>9.0</v>
      </c>
      <c r="W1318" s="31">
        <v>0.0</v>
      </c>
      <c r="X1318" s="28">
        <v>3909168.0</v>
      </c>
    </row>
    <row r="1319" ht="15.75" customHeight="1">
      <c r="A1319" s="15">
        <v>4906.0</v>
      </c>
      <c r="B1319" s="15" t="s">
        <v>3574</v>
      </c>
      <c r="C1319" s="18">
        <v>41926.0</v>
      </c>
      <c r="D1319" s="18">
        <v>41928.0</v>
      </c>
      <c r="E1319" s="18">
        <f t="shared" si="1"/>
        <v>41928</v>
      </c>
      <c r="F1319" s="15" t="s">
        <v>114</v>
      </c>
      <c r="G1319" s="15" t="s">
        <v>3575</v>
      </c>
      <c r="H1319" s="15" t="s">
        <v>3576</v>
      </c>
      <c r="I1319" s="15" t="s">
        <v>128</v>
      </c>
      <c r="J1319" s="15" t="s">
        <v>60</v>
      </c>
      <c r="K1319" s="15" t="s">
        <v>14</v>
      </c>
      <c r="L1319" s="15" t="str">
        <f t="array" ref="L1319">_xlfn.XLOOKUP(M1319,reference_province_to_city!$A$2:$A$11,reference_province_to_city!$B$2:$B$11)</f>
        <v>Bandung</v>
      </c>
      <c r="M1319" s="15" t="s">
        <v>12</v>
      </c>
      <c r="N1319" s="15">
        <v>40111.0</v>
      </c>
      <c r="O1319" s="15">
        <f t="array" ref="O1319">_xlfn.XLOOKUP(M1319,reference_postal_code!$B$2:$B$11,reference_postal_code!$A$2:$A$11)</f>
        <v>40111</v>
      </c>
      <c r="P1319" s="15" t="s">
        <v>117</v>
      </c>
      <c r="Q1319" s="15" t="s">
        <v>175</v>
      </c>
      <c r="R1319" s="15" t="s">
        <v>65</v>
      </c>
      <c r="S1319" s="15" t="s">
        <v>83</v>
      </c>
      <c r="T1319" s="15" t="s">
        <v>176</v>
      </c>
      <c r="U1319" s="28">
        <v>343800.0</v>
      </c>
      <c r="V1319" s="15">
        <v>4.0</v>
      </c>
      <c r="W1319" s="31">
        <v>0.0</v>
      </c>
      <c r="X1319" s="28">
        <v>165024.0</v>
      </c>
    </row>
    <row r="1320" ht="15.75" customHeight="1">
      <c r="A1320" s="15">
        <v>9066.0</v>
      </c>
      <c r="B1320" s="15" t="s">
        <v>3577</v>
      </c>
      <c r="C1320" s="18">
        <v>41926.0</v>
      </c>
      <c r="D1320" s="18">
        <v>41932.0</v>
      </c>
      <c r="E1320" s="18">
        <f t="shared" si="1"/>
        <v>41932</v>
      </c>
      <c r="F1320" s="15" t="s">
        <v>55</v>
      </c>
      <c r="G1320" s="15" t="s">
        <v>353</v>
      </c>
      <c r="H1320" s="15" t="s">
        <v>354</v>
      </c>
      <c r="I1320" s="15" t="s">
        <v>59</v>
      </c>
      <c r="J1320" s="15" t="s">
        <v>60</v>
      </c>
      <c r="K1320" s="15" t="s">
        <v>33</v>
      </c>
      <c r="L1320" s="15" t="str">
        <f t="array" ref="L1320">_xlfn.XLOOKUP(M1320,reference_province_to_city!$A$2:$A$11,reference_province_to_city!$B$2:$B$11)</f>
        <v>Makassar</v>
      </c>
      <c r="M1320" s="15" t="s">
        <v>25</v>
      </c>
      <c r="N1320" s="15">
        <v>90111.0</v>
      </c>
      <c r="O1320" s="15">
        <f t="array" ref="O1320">_xlfn.XLOOKUP(M1320,reference_postal_code!$B$2:$B$11,reference_postal_code!$A$2:$A$11)</f>
        <v>90111</v>
      </c>
      <c r="P1320" s="15" t="s">
        <v>63</v>
      </c>
      <c r="Q1320" s="15" t="s">
        <v>3578</v>
      </c>
      <c r="R1320" s="15" t="s">
        <v>65</v>
      </c>
      <c r="S1320" s="15" t="s">
        <v>66</v>
      </c>
      <c r="T1320" s="15" t="s">
        <v>3579</v>
      </c>
      <c r="U1320" s="28">
        <v>287040.0</v>
      </c>
      <c r="V1320" s="15">
        <v>4.0</v>
      </c>
      <c r="W1320" s="31">
        <v>0.2</v>
      </c>
      <c r="X1320" s="28">
        <v>104052.0</v>
      </c>
    </row>
    <row r="1321" ht="15.75" customHeight="1">
      <c r="A1321" s="15">
        <v>9634.0</v>
      </c>
      <c r="B1321" s="15" t="s">
        <v>3569</v>
      </c>
      <c r="C1321" s="18">
        <v>41926.0</v>
      </c>
      <c r="D1321" s="18">
        <v>41929.0</v>
      </c>
      <c r="E1321" s="18">
        <f t="shared" si="1"/>
        <v>41929</v>
      </c>
      <c r="F1321" s="15" t="s">
        <v>125</v>
      </c>
      <c r="G1321" s="15" t="s">
        <v>3570</v>
      </c>
      <c r="H1321" s="15" t="s">
        <v>3571</v>
      </c>
      <c r="I1321" s="15" t="s">
        <v>59</v>
      </c>
      <c r="J1321" s="15" t="s">
        <v>60</v>
      </c>
      <c r="K1321" s="15" t="s">
        <v>17</v>
      </c>
      <c r="L1321" s="15" t="str">
        <f t="array" ref="L1321">_xlfn.XLOOKUP(M1321,reference_province_to_city!$A$2:$A$11,reference_province_to_city!$B$2:$B$11)</f>
        <v>Semarang</v>
      </c>
      <c r="M1321" s="15" t="s">
        <v>15</v>
      </c>
      <c r="N1321" s="15">
        <v>50111.0</v>
      </c>
      <c r="O1321" s="15">
        <f t="array" ref="O1321">_xlfn.XLOOKUP(M1321,reference_postal_code!$B$2:$B$11,reference_postal_code!$A$2:$A$11)</f>
        <v>50111</v>
      </c>
      <c r="P1321" s="15" t="s">
        <v>77</v>
      </c>
      <c r="Q1321" s="15" t="s">
        <v>3108</v>
      </c>
      <c r="R1321" s="15" t="s">
        <v>110</v>
      </c>
      <c r="S1321" s="15" t="s">
        <v>149</v>
      </c>
      <c r="T1321" s="15" t="s">
        <v>3109</v>
      </c>
      <c r="U1321" s="28">
        <v>2655000.0</v>
      </c>
      <c r="V1321" s="15">
        <v>3.0</v>
      </c>
      <c r="W1321" s="31">
        <v>0.0</v>
      </c>
      <c r="X1321" s="28">
        <v>451350.0</v>
      </c>
    </row>
    <row r="1322" ht="15.75" customHeight="1">
      <c r="A1322" s="15">
        <v>4907.0</v>
      </c>
      <c r="B1322" s="15" t="s">
        <v>3574</v>
      </c>
      <c r="C1322" s="18">
        <v>41926.0</v>
      </c>
      <c r="D1322" s="18">
        <v>41928.0</v>
      </c>
      <c r="E1322" s="18">
        <f t="shared" si="1"/>
        <v>41928</v>
      </c>
      <c r="F1322" s="15" t="s">
        <v>114</v>
      </c>
      <c r="G1322" s="15" t="s">
        <v>3575</v>
      </c>
      <c r="H1322" s="15" t="s">
        <v>3576</v>
      </c>
      <c r="I1322" s="15" t="s">
        <v>128</v>
      </c>
      <c r="J1322" s="15" t="s">
        <v>60</v>
      </c>
      <c r="K1322" s="15" t="s">
        <v>14</v>
      </c>
      <c r="L1322" s="15" t="str">
        <f t="array" ref="L1322">_xlfn.XLOOKUP(M1322,reference_province_to_city!$A$2:$A$11,reference_province_to_city!$B$2:$B$11)</f>
        <v>Bandung</v>
      </c>
      <c r="M1322" s="15" t="s">
        <v>12</v>
      </c>
      <c r="N1322" s="15">
        <v>40111.0</v>
      </c>
      <c r="O1322" s="15">
        <f t="array" ref="O1322">_xlfn.XLOOKUP(M1322,reference_postal_code!$B$2:$B$11,reference_postal_code!$A$2:$A$11)</f>
        <v>40111</v>
      </c>
      <c r="P1322" s="15" t="s">
        <v>117</v>
      </c>
      <c r="Q1322" s="15" t="s">
        <v>532</v>
      </c>
      <c r="R1322" s="15" t="s">
        <v>65</v>
      </c>
      <c r="S1322" s="15" t="s">
        <v>87</v>
      </c>
      <c r="T1322" s="15" t="s">
        <v>533</v>
      </c>
      <c r="U1322" s="28">
        <v>4048500.0</v>
      </c>
      <c r="V1322" s="15">
        <v>5.0</v>
      </c>
      <c r="W1322" s="31">
        <v>0.0</v>
      </c>
      <c r="X1322" s="28">
        <v>242910.0</v>
      </c>
    </row>
    <row r="1323" ht="15.75" customHeight="1">
      <c r="A1323" s="15">
        <v>9064.0</v>
      </c>
      <c r="B1323" s="15" t="s">
        <v>3577</v>
      </c>
      <c r="C1323" s="18">
        <v>41926.0</v>
      </c>
      <c r="D1323" s="18">
        <v>41932.0</v>
      </c>
      <c r="E1323" s="18">
        <f t="shared" si="1"/>
        <v>41932</v>
      </c>
      <c r="F1323" s="15" t="s">
        <v>55</v>
      </c>
      <c r="G1323" s="15" t="s">
        <v>353</v>
      </c>
      <c r="H1323" s="15" t="s">
        <v>354</v>
      </c>
      <c r="I1323" s="15" t="s">
        <v>59</v>
      </c>
      <c r="J1323" s="15" t="s">
        <v>60</v>
      </c>
      <c r="K1323" s="15" t="s">
        <v>33</v>
      </c>
      <c r="L1323" s="15" t="str">
        <f t="array" ref="L1323">_xlfn.XLOOKUP(M1323,reference_province_to_city!$A$2:$A$11,reference_province_to_city!$B$2:$B$11)</f>
        <v>Makassar</v>
      </c>
      <c r="M1323" s="15" t="s">
        <v>25</v>
      </c>
      <c r="N1323" s="15">
        <v>90111.0</v>
      </c>
      <c r="O1323" s="15">
        <f t="array" ref="O1323">_xlfn.XLOOKUP(M1323,reference_postal_code!$B$2:$B$11,reference_postal_code!$A$2:$A$11)</f>
        <v>90111</v>
      </c>
      <c r="P1323" s="15" t="s">
        <v>63</v>
      </c>
      <c r="Q1323" s="15" t="s">
        <v>836</v>
      </c>
      <c r="R1323" s="15" t="s">
        <v>65</v>
      </c>
      <c r="S1323" s="15" t="s">
        <v>66</v>
      </c>
      <c r="T1323" s="15" t="s">
        <v>837</v>
      </c>
      <c r="U1323" s="28">
        <v>4832880.0</v>
      </c>
      <c r="V1323" s="15">
        <v>13.0</v>
      </c>
      <c r="W1323" s="31">
        <v>0.2</v>
      </c>
      <c r="X1323" s="28">
        <v>1510275.0</v>
      </c>
    </row>
    <row r="1324" ht="15.75" customHeight="1">
      <c r="A1324" s="15">
        <v>9065.0</v>
      </c>
      <c r="B1324" s="15" t="s">
        <v>3577</v>
      </c>
      <c r="C1324" s="18">
        <v>41926.0</v>
      </c>
      <c r="D1324" s="18">
        <v>41932.0</v>
      </c>
      <c r="E1324" s="18">
        <f t="shared" si="1"/>
        <v>41932</v>
      </c>
      <c r="F1324" s="15" t="s">
        <v>55</v>
      </c>
      <c r="G1324" s="15" t="s">
        <v>353</v>
      </c>
      <c r="H1324" s="15" t="s">
        <v>354</v>
      </c>
      <c r="I1324" s="15" t="s">
        <v>59</v>
      </c>
      <c r="J1324" s="15" t="s">
        <v>60</v>
      </c>
      <c r="K1324" s="15" t="s">
        <v>33</v>
      </c>
      <c r="L1324" s="15" t="str">
        <f t="array" ref="L1324">_xlfn.XLOOKUP(M1324,reference_province_to_city!$A$2:$A$11,reference_province_to_city!$B$2:$B$11)</f>
        <v>Makassar</v>
      </c>
      <c r="M1324" s="15" t="s">
        <v>25</v>
      </c>
      <c r="N1324" s="15">
        <v>90111.0</v>
      </c>
      <c r="O1324" s="15">
        <f t="array" ref="O1324">_xlfn.XLOOKUP(M1324,reference_postal_code!$B$2:$B$11,reference_postal_code!$A$2:$A$11)</f>
        <v>90111</v>
      </c>
      <c r="P1324" s="15" t="s">
        <v>63</v>
      </c>
      <c r="Q1324" s="15" t="s">
        <v>338</v>
      </c>
      <c r="R1324" s="15" t="s">
        <v>65</v>
      </c>
      <c r="S1324" s="15" t="s">
        <v>83</v>
      </c>
      <c r="T1324" s="15" t="s">
        <v>339</v>
      </c>
      <c r="U1324" s="28">
        <v>44190.0</v>
      </c>
      <c r="V1324" s="15">
        <v>3.0</v>
      </c>
      <c r="W1324" s="31">
        <v>0.8</v>
      </c>
      <c r="X1324" s="28">
        <v>-72914.0</v>
      </c>
    </row>
    <row r="1325" ht="15.75" customHeight="1">
      <c r="A1325" s="15">
        <v>5757.0</v>
      </c>
      <c r="B1325" s="15" t="s">
        <v>3580</v>
      </c>
      <c r="C1325" s="18">
        <v>41926.0</v>
      </c>
      <c r="D1325" s="18">
        <v>41930.0</v>
      </c>
      <c r="E1325" s="18">
        <f t="shared" si="1"/>
        <v>41930</v>
      </c>
      <c r="F1325" s="15" t="s">
        <v>55</v>
      </c>
      <c r="G1325" s="15" t="s">
        <v>3581</v>
      </c>
      <c r="H1325" s="15" t="s">
        <v>3582</v>
      </c>
      <c r="I1325" s="15" t="s">
        <v>59</v>
      </c>
      <c r="J1325" s="15" t="s">
        <v>60</v>
      </c>
      <c r="K1325" s="15" t="s">
        <v>28</v>
      </c>
      <c r="L1325" s="15" t="str">
        <f t="array" ref="L1325">_xlfn.XLOOKUP(M1325,reference_province_to_city!$A$2:$A$11,reference_province_to_city!$B$2:$B$11)</f>
        <v>Medan</v>
      </c>
      <c r="M1325" s="15" t="s">
        <v>11</v>
      </c>
      <c r="N1325" s="15">
        <v>20111.0</v>
      </c>
      <c r="O1325" s="15">
        <f t="array" ref="O1325">_xlfn.XLOOKUP(M1325,reference_postal_code!$B$2:$B$11,reference_postal_code!$A$2:$A$11)</f>
        <v>20111</v>
      </c>
      <c r="P1325" s="15" t="s">
        <v>77</v>
      </c>
      <c r="Q1325" s="15" t="s">
        <v>3583</v>
      </c>
      <c r="R1325" s="15" t="s">
        <v>110</v>
      </c>
      <c r="S1325" s="15" t="s">
        <v>1391</v>
      </c>
      <c r="T1325" s="15" t="s">
        <v>3584</v>
      </c>
      <c r="U1325" s="28">
        <v>2.99994E7</v>
      </c>
      <c r="V1325" s="15">
        <v>5.0</v>
      </c>
      <c r="W1325" s="31">
        <v>0.2</v>
      </c>
      <c r="X1325" s="28">
        <v>9374812.0</v>
      </c>
    </row>
    <row r="1326" ht="15.75" customHeight="1">
      <c r="A1326" s="15">
        <v>5756.0</v>
      </c>
      <c r="B1326" s="15" t="s">
        <v>3580</v>
      </c>
      <c r="C1326" s="18">
        <v>41926.0</v>
      </c>
      <c r="D1326" s="18">
        <v>41930.0</v>
      </c>
      <c r="E1326" s="18">
        <f t="shared" si="1"/>
        <v>41930</v>
      </c>
      <c r="F1326" s="15" t="s">
        <v>55</v>
      </c>
      <c r="G1326" s="15" t="s">
        <v>3581</v>
      </c>
      <c r="H1326" s="15" t="s">
        <v>3582</v>
      </c>
      <c r="I1326" s="15" t="s">
        <v>59</v>
      </c>
      <c r="J1326" s="15" t="s">
        <v>60</v>
      </c>
      <c r="K1326" s="15" t="s">
        <v>28</v>
      </c>
      <c r="L1326" s="15" t="str">
        <f t="array" ref="L1326">_xlfn.XLOOKUP(M1326,reference_province_to_city!$A$2:$A$11,reference_province_to_city!$B$2:$B$11)</f>
        <v>Medan</v>
      </c>
      <c r="M1326" s="15" t="s">
        <v>11</v>
      </c>
      <c r="N1326" s="15">
        <v>20111.0</v>
      </c>
      <c r="O1326" s="15">
        <f t="array" ref="O1326">_xlfn.XLOOKUP(M1326,reference_postal_code!$B$2:$B$11,reference_postal_code!$A$2:$A$11)</f>
        <v>20111</v>
      </c>
      <c r="P1326" s="15" t="s">
        <v>77</v>
      </c>
      <c r="Q1326" s="15" t="s">
        <v>3585</v>
      </c>
      <c r="R1326" s="15" t="s">
        <v>65</v>
      </c>
      <c r="S1326" s="15" t="s">
        <v>222</v>
      </c>
      <c r="T1326" s="15" t="s">
        <v>3586</v>
      </c>
      <c r="U1326" s="28">
        <v>47400.0</v>
      </c>
      <c r="V1326" s="15">
        <v>4.0</v>
      </c>
      <c r="W1326" s="31">
        <v>0.8</v>
      </c>
      <c r="X1326" s="28">
        <v>-127980.0</v>
      </c>
    </row>
    <row r="1327" ht="15.75" customHeight="1">
      <c r="A1327" s="15">
        <v>9635.0</v>
      </c>
      <c r="B1327" s="15" t="s">
        <v>3569</v>
      </c>
      <c r="C1327" s="18">
        <v>41926.0</v>
      </c>
      <c r="D1327" s="18">
        <v>41929.0</v>
      </c>
      <c r="E1327" s="18">
        <f t="shared" si="1"/>
        <v>41929</v>
      </c>
      <c r="F1327" s="15" t="s">
        <v>125</v>
      </c>
      <c r="G1327" s="15" t="s">
        <v>3570</v>
      </c>
      <c r="H1327" s="15" t="s">
        <v>3571</v>
      </c>
      <c r="I1327" s="15" t="s">
        <v>59</v>
      </c>
      <c r="J1327" s="15" t="s">
        <v>60</v>
      </c>
      <c r="K1327" s="15" t="s">
        <v>17</v>
      </c>
      <c r="L1327" s="15" t="str">
        <f t="array" ref="L1327">_xlfn.XLOOKUP(M1327,reference_province_to_city!$A$2:$A$11,reference_province_to_city!$B$2:$B$11)</f>
        <v>Semarang</v>
      </c>
      <c r="M1327" s="15" t="s">
        <v>15</v>
      </c>
      <c r="N1327" s="15">
        <v>50111.0</v>
      </c>
      <c r="O1327" s="15">
        <f t="array" ref="O1327">_xlfn.XLOOKUP(M1327,reference_postal_code!$B$2:$B$11,reference_postal_code!$A$2:$A$11)</f>
        <v>50111</v>
      </c>
      <c r="P1327" s="15" t="s">
        <v>77</v>
      </c>
      <c r="Q1327" s="15" t="s">
        <v>3587</v>
      </c>
      <c r="R1327" s="15" t="s">
        <v>65</v>
      </c>
      <c r="S1327" s="15" t="s">
        <v>87</v>
      </c>
      <c r="T1327" s="15" t="s">
        <v>3588</v>
      </c>
      <c r="U1327" s="28">
        <v>1191750.0</v>
      </c>
      <c r="V1327" s="15">
        <v>7.0</v>
      </c>
      <c r="W1327" s="31">
        <v>0.0</v>
      </c>
      <c r="X1327" s="28">
        <v>333690.0</v>
      </c>
    </row>
    <row r="1328" ht="15.75" customHeight="1">
      <c r="A1328" s="15">
        <v>4898.0</v>
      </c>
      <c r="B1328" s="15" t="s">
        <v>3589</v>
      </c>
      <c r="C1328" s="18">
        <v>41927.0</v>
      </c>
      <c r="D1328" s="18">
        <v>41929.0</v>
      </c>
      <c r="E1328" s="18">
        <f t="shared" si="1"/>
        <v>41929</v>
      </c>
      <c r="F1328" s="15" t="s">
        <v>125</v>
      </c>
      <c r="G1328" s="15" t="s">
        <v>3590</v>
      </c>
      <c r="H1328" s="15" t="s">
        <v>3591</v>
      </c>
      <c r="I1328" s="15" t="s">
        <v>59</v>
      </c>
      <c r="J1328" s="15" t="s">
        <v>60</v>
      </c>
      <c r="K1328" s="15" t="s">
        <v>28</v>
      </c>
      <c r="L1328" s="15" t="str">
        <f t="array" ref="L1328">_xlfn.XLOOKUP(M1328,reference_province_to_city!$A$2:$A$11,reference_province_to_city!$B$2:$B$11)</f>
        <v>Medan</v>
      </c>
      <c r="M1328" s="15" t="s">
        <v>11</v>
      </c>
      <c r="N1328" s="15">
        <v>20111.0</v>
      </c>
      <c r="O1328" s="15">
        <f t="array" ref="O1328">_xlfn.XLOOKUP(M1328,reference_postal_code!$B$2:$B$11,reference_postal_code!$A$2:$A$11)</f>
        <v>20111</v>
      </c>
      <c r="P1328" s="15" t="s">
        <v>77</v>
      </c>
      <c r="Q1328" s="15" t="s">
        <v>3038</v>
      </c>
      <c r="R1328" s="15" t="s">
        <v>106</v>
      </c>
      <c r="S1328" s="15" t="s">
        <v>107</v>
      </c>
      <c r="T1328" s="15" t="s">
        <v>3039</v>
      </c>
      <c r="U1328" s="28">
        <v>2750580.0</v>
      </c>
      <c r="V1328" s="15">
        <v>2.0</v>
      </c>
      <c r="W1328" s="31">
        <v>0.3</v>
      </c>
      <c r="X1328" s="28">
        <v>-117882.0</v>
      </c>
    </row>
    <row r="1329" ht="15.75" customHeight="1">
      <c r="A1329" s="15">
        <v>2695.0</v>
      </c>
      <c r="B1329" s="15" t="s">
        <v>3592</v>
      </c>
      <c r="C1329" s="18">
        <v>41927.0</v>
      </c>
      <c r="D1329" s="18">
        <v>41932.0</v>
      </c>
      <c r="E1329" s="18">
        <f t="shared" si="1"/>
        <v>41932</v>
      </c>
      <c r="F1329" s="15" t="s">
        <v>55</v>
      </c>
      <c r="G1329" s="15" t="s">
        <v>2094</v>
      </c>
      <c r="H1329" s="15" t="s">
        <v>2095</v>
      </c>
      <c r="I1329" s="15" t="s">
        <v>59</v>
      </c>
      <c r="J1329" s="15" t="s">
        <v>60</v>
      </c>
      <c r="K1329" s="15" t="s">
        <v>26</v>
      </c>
      <c r="L1329" s="15" t="str">
        <f t="array" ref="L1329">_xlfn.XLOOKUP(M1329,reference_province_to_city!$A$2:$A$11,reference_province_to_city!$B$2:$B$11)</f>
        <v>Denpasar</v>
      </c>
      <c r="M1329" s="15" t="s">
        <v>24</v>
      </c>
      <c r="N1329" s="15">
        <v>80231.0</v>
      </c>
      <c r="O1329" s="15">
        <f t="array" ref="O1329">_xlfn.XLOOKUP(M1329,reference_postal_code!$B$2:$B$11,reference_postal_code!$A$2:$A$11)</f>
        <v>80231</v>
      </c>
      <c r="P1329" s="15" t="s">
        <v>63</v>
      </c>
      <c r="Q1329" s="15" t="s">
        <v>775</v>
      </c>
      <c r="R1329" s="15" t="s">
        <v>106</v>
      </c>
      <c r="S1329" s="15" t="s">
        <v>139</v>
      </c>
      <c r="T1329" s="15" t="s">
        <v>776</v>
      </c>
      <c r="U1329" s="28">
        <v>230760.0</v>
      </c>
      <c r="V1329" s="15">
        <v>1.0</v>
      </c>
      <c r="W1329" s="31">
        <v>0.2</v>
      </c>
      <c r="X1329" s="28">
        <v>60575.0</v>
      </c>
    </row>
    <row r="1330" ht="15.75" customHeight="1">
      <c r="A1330" s="15">
        <v>4899.0</v>
      </c>
      <c r="B1330" s="15" t="s">
        <v>3589</v>
      </c>
      <c r="C1330" s="18">
        <v>41927.0</v>
      </c>
      <c r="D1330" s="18">
        <v>41929.0</v>
      </c>
      <c r="E1330" s="18">
        <f t="shared" si="1"/>
        <v>41929</v>
      </c>
      <c r="F1330" s="15" t="s">
        <v>125</v>
      </c>
      <c r="G1330" s="15" t="s">
        <v>3590</v>
      </c>
      <c r="H1330" s="15" t="s">
        <v>3591</v>
      </c>
      <c r="I1330" s="15" t="s">
        <v>59</v>
      </c>
      <c r="J1330" s="15" t="s">
        <v>60</v>
      </c>
      <c r="K1330" s="15" t="s">
        <v>28</v>
      </c>
      <c r="L1330" s="15" t="str">
        <f t="array" ref="L1330">_xlfn.XLOOKUP(M1330,reference_province_to_city!$A$2:$A$11,reference_province_to_city!$B$2:$B$11)</f>
        <v>Medan</v>
      </c>
      <c r="M1330" s="15" t="s">
        <v>11</v>
      </c>
      <c r="N1330" s="15">
        <v>20111.0</v>
      </c>
      <c r="O1330" s="15">
        <f t="array" ref="O1330">_xlfn.XLOOKUP(M1330,reference_postal_code!$B$2:$B$11,reference_postal_code!$A$2:$A$11)</f>
        <v>20111</v>
      </c>
      <c r="P1330" s="15" t="s">
        <v>77</v>
      </c>
      <c r="Q1330" s="15" t="s">
        <v>2345</v>
      </c>
      <c r="R1330" s="15" t="s">
        <v>65</v>
      </c>
      <c r="S1330" s="15" t="s">
        <v>66</v>
      </c>
      <c r="T1330" s="15" t="s">
        <v>2346</v>
      </c>
      <c r="U1330" s="28">
        <v>119520.0</v>
      </c>
      <c r="V1330" s="15">
        <v>2.0</v>
      </c>
      <c r="W1330" s="31">
        <v>0.2</v>
      </c>
      <c r="X1330" s="28">
        <v>43326.0</v>
      </c>
    </row>
    <row r="1331" ht="15.75" customHeight="1">
      <c r="A1331" s="15">
        <v>5886.0</v>
      </c>
      <c r="B1331" s="15" t="s">
        <v>3593</v>
      </c>
      <c r="C1331" s="18">
        <v>41928.0</v>
      </c>
      <c r="D1331" s="18">
        <v>41929.0</v>
      </c>
      <c r="E1331" s="18">
        <f t="shared" si="1"/>
        <v>41929</v>
      </c>
      <c r="F1331" s="15" t="s">
        <v>466</v>
      </c>
      <c r="G1331" s="15" t="s">
        <v>3594</v>
      </c>
      <c r="H1331" s="15" t="s">
        <v>3595</v>
      </c>
      <c r="I1331" s="15" t="s">
        <v>59</v>
      </c>
      <c r="J1331" s="15" t="s">
        <v>60</v>
      </c>
      <c r="K1331" s="15" t="s">
        <v>14</v>
      </c>
      <c r="L1331" s="15" t="str">
        <f t="array" ref="L1331">_xlfn.XLOOKUP(M1331,reference_province_to_city!$A$2:$A$11,reference_province_to_city!$B$2:$B$11)</f>
        <v>Bandung</v>
      </c>
      <c r="M1331" s="15" t="s">
        <v>12</v>
      </c>
      <c r="N1331" s="15">
        <v>40111.0</v>
      </c>
      <c r="O1331" s="15">
        <f t="array" ref="O1331">_xlfn.XLOOKUP(M1331,reference_postal_code!$B$2:$B$11,reference_postal_code!$A$2:$A$11)</f>
        <v>40111</v>
      </c>
      <c r="P1331" s="15" t="s">
        <v>117</v>
      </c>
      <c r="Q1331" s="15" t="s">
        <v>733</v>
      </c>
      <c r="R1331" s="15" t="s">
        <v>65</v>
      </c>
      <c r="S1331" s="15" t="s">
        <v>83</v>
      </c>
      <c r="T1331" s="15" t="s">
        <v>734</v>
      </c>
      <c r="U1331" s="28">
        <v>215280.0</v>
      </c>
      <c r="V1331" s="15">
        <v>3.0</v>
      </c>
      <c r="W1331" s="31">
        <v>0.2</v>
      </c>
      <c r="X1331" s="28">
        <v>75348.0</v>
      </c>
    </row>
    <row r="1332" ht="15.75" customHeight="1">
      <c r="A1332" s="15">
        <v>5887.0</v>
      </c>
      <c r="B1332" s="15" t="s">
        <v>3593</v>
      </c>
      <c r="C1332" s="18">
        <v>41928.0</v>
      </c>
      <c r="D1332" s="18">
        <v>41929.0</v>
      </c>
      <c r="E1332" s="18">
        <f t="shared" si="1"/>
        <v>41929</v>
      </c>
      <c r="F1332" s="15" t="s">
        <v>466</v>
      </c>
      <c r="G1332" s="15" t="s">
        <v>3594</v>
      </c>
      <c r="H1332" s="15" t="s">
        <v>3595</v>
      </c>
      <c r="I1332" s="15" t="s">
        <v>59</v>
      </c>
      <c r="J1332" s="15" t="s">
        <v>60</v>
      </c>
      <c r="K1332" s="15" t="s">
        <v>14</v>
      </c>
      <c r="L1332" s="15" t="str">
        <f t="array" ref="L1332">_xlfn.XLOOKUP(M1332,reference_province_to_city!$A$2:$A$11,reference_province_to_city!$B$2:$B$11)</f>
        <v>Bandung</v>
      </c>
      <c r="M1332" s="15" t="s">
        <v>12</v>
      </c>
      <c r="N1332" s="15">
        <v>40111.0</v>
      </c>
      <c r="O1332" s="15">
        <f t="array" ref="O1332">_xlfn.XLOOKUP(M1332,reference_postal_code!$B$2:$B$11,reference_postal_code!$A$2:$A$11)</f>
        <v>40111</v>
      </c>
      <c r="P1332" s="15" t="s">
        <v>117</v>
      </c>
      <c r="Q1332" s="15" t="s">
        <v>3596</v>
      </c>
      <c r="R1332" s="15" t="s">
        <v>110</v>
      </c>
      <c r="S1332" s="15" t="s">
        <v>149</v>
      </c>
      <c r="T1332" s="15" t="s">
        <v>3597</v>
      </c>
      <c r="U1332" s="28">
        <v>2699550.0</v>
      </c>
      <c r="V1332" s="15">
        <v>3.0</v>
      </c>
      <c r="W1332" s="31">
        <v>0.0</v>
      </c>
      <c r="X1332" s="28">
        <v>1295784.0</v>
      </c>
    </row>
    <row r="1333" ht="15.75" customHeight="1">
      <c r="A1333" s="15">
        <v>6874.0</v>
      </c>
      <c r="B1333" s="15" t="s">
        <v>3598</v>
      </c>
      <c r="C1333" s="18">
        <v>41929.0</v>
      </c>
      <c r="D1333" s="18">
        <v>41934.0</v>
      </c>
      <c r="E1333" s="18">
        <f t="shared" si="1"/>
        <v>41934</v>
      </c>
      <c r="F1333" s="15" t="s">
        <v>114</v>
      </c>
      <c r="G1333" s="15" t="s">
        <v>3599</v>
      </c>
      <c r="H1333" s="15" t="s">
        <v>3600</v>
      </c>
      <c r="I1333" s="15" t="s">
        <v>59</v>
      </c>
      <c r="J1333" s="15" t="s">
        <v>60</v>
      </c>
      <c r="K1333" s="15" t="s">
        <v>33</v>
      </c>
      <c r="L1333" s="15" t="str">
        <f t="array" ref="L1333">_xlfn.XLOOKUP(M1333,reference_province_to_city!$A$2:$A$11,reference_province_to_city!$B$2:$B$11)</f>
        <v>Makassar</v>
      </c>
      <c r="M1333" s="15" t="s">
        <v>25</v>
      </c>
      <c r="N1333" s="15">
        <v>90111.0</v>
      </c>
      <c r="O1333" s="15">
        <f t="array" ref="O1333">_xlfn.XLOOKUP(M1333,reference_postal_code!$B$2:$B$11,reference_postal_code!$A$2:$A$11)</f>
        <v>90111</v>
      </c>
      <c r="P1333" s="15" t="s">
        <v>63</v>
      </c>
      <c r="Q1333" s="15" t="s">
        <v>234</v>
      </c>
      <c r="R1333" s="15" t="s">
        <v>65</v>
      </c>
      <c r="S1333" s="15" t="s">
        <v>83</v>
      </c>
      <c r="T1333" s="15" t="s">
        <v>235</v>
      </c>
      <c r="U1333" s="28">
        <v>161700.0</v>
      </c>
      <c r="V1333" s="15">
        <v>5.0</v>
      </c>
      <c r="W1333" s="31">
        <v>0.8</v>
      </c>
      <c r="X1333" s="28">
        <v>-258720.0</v>
      </c>
    </row>
    <row r="1334" ht="15.75" customHeight="1">
      <c r="A1334" s="15">
        <v>6875.0</v>
      </c>
      <c r="B1334" s="15" t="s">
        <v>3598</v>
      </c>
      <c r="C1334" s="18">
        <v>41929.0</v>
      </c>
      <c r="D1334" s="18">
        <v>41934.0</v>
      </c>
      <c r="E1334" s="18">
        <f t="shared" si="1"/>
        <v>41934</v>
      </c>
      <c r="F1334" s="15" t="s">
        <v>114</v>
      </c>
      <c r="G1334" s="15" t="s">
        <v>3599</v>
      </c>
      <c r="H1334" s="15" t="s">
        <v>3600</v>
      </c>
      <c r="I1334" s="15" t="s">
        <v>59</v>
      </c>
      <c r="J1334" s="15" t="s">
        <v>60</v>
      </c>
      <c r="K1334" s="15" t="s">
        <v>33</v>
      </c>
      <c r="L1334" s="15" t="str">
        <f t="array" ref="L1334">_xlfn.XLOOKUP(M1334,reference_province_to_city!$A$2:$A$11,reference_province_to_city!$B$2:$B$11)</f>
        <v>Makassar</v>
      </c>
      <c r="M1334" s="15" t="s">
        <v>25</v>
      </c>
      <c r="N1334" s="15">
        <v>90111.0</v>
      </c>
      <c r="O1334" s="15">
        <f t="array" ref="O1334">_xlfn.XLOOKUP(M1334,reference_postal_code!$B$2:$B$11,reference_postal_code!$A$2:$A$11)</f>
        <v>90111</v>
      </c>
      <c r="P1334" s="15" t="s">
        <v>63</v>
      </c>
      <c r="Q1334" s="15" t="s">
        <v>2396</v>
      </c>
      <c r="R1334" s="15" t="s">
        <v>110</v>
      </c>
      <c r="S1334" s="15" t="s">
        <v>149</v>
      </c>
      <c r="T1334" s="15" t="s">
        <v>2397</v>
      </c>
      <c r="U1334" s="28">
        <v>1799640.0</v>
      </c>
      <c r="V1334" s="15">
        <v>3.0</v>
      </c>
      <c r="W1334" s="31">
        <v>0.2</v>
      </c>
      <c r="X1334" s="28">
        <v>-269946.0</v>
      </c>
    </row>
    <row r="1335" ht="15.75" customHeight="1">
      <c r="A1335" s="15">
        <v>9558.0</v>
      </c>
      <c r="B1335" s="15" t="s">
        <v>3601</v>
      </c>
      <c r="C1335" s="18">
        <v>41929.0</v>
      </c>
      <c r="D1335" s="18">
        <v>41931.0</v>
      </c>
      <c r="E1335" s="18">
        <f t="shared" si="1"/>
        <v>41931</v>
      </c>
      <c r="F1335" s="15" t="s">
        <v>114</v>
      </c>
      <c r="G1335" s="15" t="s">
        <v>3381</v>
      </c>
      <c r="H1335" s="15" t="s">
        <v>3382</v>
      </c>
      <c r="I1335" s="15" t="s">
        <v>59</v>
      </c>
      <c r="J1335" s="15" t="s">
        <v>60</v>
      </c>
      <c r="K1335" s="15" t="s">
        <v>22</v>
      </c>
      <c r="L1335" s="15" t="str">
        <f t="array" ref="L1335">_xlfn.XLOOKUP(M1335,reference_province_to_city!$A$2:$A$11,reference_province_to_city!$B$2:$B$11)</f>
        <v>Surabaya</v>
      </c>
      <c r="M1335" s="15" t="s">
        <v>20</v>
      </c>
      <c r="N1335" s="15">
        <v>60231.0</v>
      </c>
      <c r="O1335" s="15">
        <f t="array" ref="O1335">_xlfn.XLOOKUP(M1335,reference_postal_code!$B$2:$B$11,reference_postal_code!$A$2:$A$11)</f>
        <v>60231</v>
      </c>
      <c r="P1335" s="15" t="s">
        <v>166</v>
      </c>
      <c r="Q1335" s="15" t="s">
        <v>2774</v>
      </c>
      <c r="R1335" s="15" t="s">
        <v>106</v>
      </c>
      <c r="S1335" s="15" t="s">
        <v>139</v>
      </c>
      <c r="T1335" s="15" t="s">
        <v>2775</v>
      </c>
      <c r="U1335" s="28">
        <v>79680.0</v>
      </c>
      <c r="V1335" s="15">
        <v>2.0</v>
      </c>
      <c r="W1335" s="31">
        <v>0.6</v>
      </c>
      <c r="X1335" s="28">
        <v>-23904.0</v>
      </c>
    </row>
    <row r="1336" ht="15.75" customHeight="1">
      <c r="A1336" s="15">
        <v>1976.0</v>
      </c>
      <c r="B1336" s="15" t="s">
        <v>3602</v>
      </c>
      <c r="C1336" s="18">
        <v>41930.0</v>
      </c>
      <c r="D1336" s="18">
        <v>41932.0</v>
      </c>
      <c r="E1336" s="18">
        <f t="shared" si="1"/>
        <v>41932</v>
      </c>
      <c r="F1336" s="15" t="s">
        <v>114</v>
      </c>
      <c r="G1336" s="15" t="s">
        <v>3603</v>
      </c>
      <c r="H1336" s="15" t="s">
        <v>3604</v>
      </c>
      <c r="I1336" s="15" t="s">
        <v>128</v>
      </c>
      <c r="J1336" s="15" t="s">
        <v>60</v>
      </c>
      <c r="K1336" s="15" t="s">
        <v>26</v>
      </c>
      <c r="L1336" s="15" t="str">
        <f t="array" ref="L1336">_xlfn.XLOOKUP(M1336,reference_province_to_city!$A$2:$A$11,reference_province_to_city!$B$2:$B$11)</f>
        <v>Denpasar</v>
      </c>
      <c r="M1336" s="15" t="s">
        <v>24</v>
      </c>
      <c r="O1336" s="15">
        <f t="array" ref="O1336">_xlfn.XLOOKUP(M1336,reference_postal_code!$B$2:$B$11,reference_postal_code!$A$2:$A$11)</f>
        <v>80231</v>
      </c>
      <c r="P1336" s="15" t="s">
        <v>63</v>
      </c>
      <c r="Q1336" s="15" t="s">
        <v>2164</v>
      </c>
      <c r="R1336" s="15" t="s">
        <v>65</v>
      </c>
      <c r="S1336" s="15" t="s">
        <v>87</v>
      </c>
      <c r="T1336" s="15" t="s">
        <v>2165</v>
      </c>
      <c r="U1336" s="28">
        <v>4139550.0</v>
      </c>
      <c r="V1336" s="15">
        <v>3.0</v>
      </c>
      <c r="W1336" s="31">
        <v>0.0</v>
      </c>
      <c r="X1336" s="28">
        <v>165582.0</v>
      </c>
    </row>
    <row r="1337" ht="15.75" customHeight="1">
      <c r="A1337" s="15">
        <v>5111.0</v>
      </c>
      <c r="B1337" s="15" t="s">
        <v>3605</v>
      </c>
      <c r="C1337" s="18">
        <v>41930.0</v>
      </c>
      <c r="D1337" s="18">
        <v>41934.0</v>
      </c>
      <c r="E1337" s="18">
        <f t="shared" si="1"/>
        <v>41934</v>
      </c>
      <c r="F1337" s="15" t="s">
        <v>55</v>
      </c>
      <c r="G1337" s="15" t="s">
        <v>1194</v>
      </c>
      <c r="H1337" s="15" t="s">
        <v>1195</v>
      </c>
      <c r="I1337" s="15" t="s">
        <v>128</v>
      </c>
      <c r="J1337" s="15" t="s">
        <v>60</v>
      </c>
      <c r="K1337" s="15" t="s">
        <v>28</v>
      </c>
      <c r="L1337" s="15" t="str">
        <f t="array" ref="L1337">_xlfn.XLOOKUP(M1337,reference_province_to_city!$A$2:$A$11,reference_province_to_city!$B$2:$B$11)</f>
        <v>Medan</v>
      </c>
      <c r="M1337" s="15" t="s">
        <v>11</v>
      </c>
      <c r="N1337" s="15">
        <v>20111.0</v>
      </c>
      <c r="O1337" s="15">
        <f t="array" ref="O1337">_xlfn.XLOOKUP(M1337,reference_postal_code!$B$2:$B$11,reference_postal_code!$A$2:$A$11)</f>
        <v>20111</v>
      </c>
      <c r="P1337" s="15" t="s">
        <v>77</v>
      </c>
      <c r="Q1337" s="15" t="s">
        <v>3606</v>
      </c>
      <c r="R1337" s="15" t="s">
        <v>65</v>
      </c>
      <c r="S1337" s="15" t="s">
        <v>87</v>
      </c>
      <c r="T1337" s="15" t="s">
        <v>3607</v>
      </c>
      <c r="U1337" s="28">
        <v>2803680.0</v>
      </c>
      <c r="V1337" s="15">
        <v>6.0</v>
      </c>
      <c r="W1337" s="31">
        <v>0.2</v>
      </c>
      <c r="X1337" s="28">
        <v>-525690.0</v>
      </c>
    </row>
    <row r="1338" ht="15.75" customHeight="1">
      <c r="A1338" s="15">
        <v>7117.0</v>
      </c>
      <c r="B1338" s="15" t="s">
        <v>3608</v>
      </c>
      <c r="C1338" s="18">
        <v>41930.0</v>
      </c>
      <c r="D1338" s="18">
        <v>41935.0</v>
      </c>
      <c r="E1338" s="18">
        <f t="shared" si="1"/>
        <v>41935</v>
      </c>
      <c r="F1338" s="15" t="s">
        <v>114</v>
      </c>
      <c r="G1338" s="15" t="s">
        <v>3609</v>
      </c>
      <c r="H1338" s="15" t="s">
        <v>3610</v>
      </c>
      <c r="I1338" s="15" t="s">
        <v>59</v>
      </c>
      <c r="J1338" s="15" t="s">
        <v>60</v>
      </c>
      <c r="K1338" s="15" t="s">
        <v>10</v>
      </c>
      <c r="L1338" s="15" t="str">
        <f t="array" ref="L1338">_xlfn.XLOOKUP(M1338,reference_province_to_city!$A$2:$A$11,reference_province_to_city!$B$2:$B$11)</f>
        <v>Jakarta</v>
      </c>
      <c r="M1338" s="15" t="s">
        <v>7</v>
      </c>
      <c r="N1338" s="15">
        <v>10110.0</v>
      </c>
      <c r="O1338" s="15">
        <f t="array" ref="O1338">_xlfn.XLOOKUP(M1338,reference_postal_code!$B$2:$B$11,reference_postal_code!$A$2:$A$11)</f>
        <v>10110</v>
      </c>
      <c r="P1338" s="15" t="s">
        <v>117</v>
      </c>
      <c r="Q1338" s="15" t="s">
        <v>2678</v>
      </c>
      <c r="R1338" s="15" t="s">
        <v>65</v>
      </c>
      <c r="S1338" s="15" t="s">
        <v>66</v>
      </c>
      <c r="T1338" s="15" t="s">
        <v>2679</v>
      </c>
      <c r="U1338" s="28">
        <v>929400.0</v>
      </c>
      <c r="V1338" s="15">
        <v>2.0</v>
      </c>
      <c r="W1338" s="31">
        <v>0.0</v>
      </c>
      <c r="X1338" s="28">
        <v>418230.0</v>
      </c>
    </row>
    <row r="1339" ht="15.75" customHeight="1">
      <c r="A1339" s="15">
        <v>1978.0</v>
      </c>
      <c r="B1339" s="15" t="s">
        <v>3602</v>
      </c>
      <c r="C1339" s="18">
        <v>41930.0</v>
      </c>
      <c r="D1339" s="18">
        <v>41932.0</v>
      </c>
      <c r="E1339" s="18">
        <f t="shared" si="1"/>
        <v>41932</v>
      </c>
      <c r="F1339" s="15" t="s">
        <v>114</v>
      </c>
      <c r="G1339" s="15" t="s">
        <v>3603</v>
      </c>
      <c r="H1339" s="15" t="s">
        <v>3604</v>
      </c>
      <c r="I1339" s="15" t="s">
        <v>128</v>
      </c>
      <c r="J1339" s="15" t="s">
        <v>60</v>
      </c>
      <c r="K1339" s="15" t="s">
        <v>26</v>
      </c>
      <c r="L1339" s="15" t="str">
        <f t="array" ref="L1339">_xlfn.XLOOKUP(M1339,reference_province_to_city!$A$2:$A$11,reference_province_to_city!$B$2:$B$11)</f>
        <v>Denpasar</v>
      </c>
      <c r="M1339" s="15" t="s">
        <v>24</v>
      </c>
      <c r="N1339" s="15">
        <v>80231.0</v>
      </c>
      <c r="O1339" s="15">
        <f t="array" ref="O1339">_xlfn.XLOOKUP(M1339,reference_postal_code!$B$2:$B$11,reference_postal_code!$A$2:$A$11)</f>
        <v>80231</v>
      </c>
      <c r="P1339" s="15" t="s">
        <v>63</v>
      </c>
      <c r="Q1339" s="15" t="s">
        <v>3611</v>
      </c>
      <c r="R1339" s="15" t="s">
        <v>106</v>
      </c>
      <c r="S1339" s="15" t="s">
        <v>107</v>
      </c>
      <c r="T1339" s="15" t="s">
        <v>3612</v>
      </c>
      <c r="U1339" s="28">
        <v>8188200.0</v>
      </c>
      <c r="V1339" s="15">
        <v>6.0</v>
      </c>
      <c r="W1339" s="31">
        <v>0.0</v>
      </c>
      <c r="X1339" s="28">
        <v>1064466.0</v>
      </c>
    </row>
    <row r="1340" ht="15.75" customHeight="1">
      <c r="A1340" s="15">
        <v>5112.0</v>
      </c>
      <c r="B1340" s="15" t="s">
        <v>3605</v>
      </c>
      <c r="C1340" s="18">
        <v>41930.0</v>
      </c>
      <c r="D1340" s="18">
        <v>41934.0</v>
      </c>
      <c r="E1340" s="18">
        <f t="shared" si="1"/>
        <v>41934</v>
      </c>
      <c r="F1340" s="15" t="s">
        <v>55</v>
      </c>
      <c r="G1340" s="15" t="s">
        <v>1194</v>
      </c>
      <c r="H1340" s="15" t="s">
        <v>1195</v>
      </c>
      <c r="I1340" s="15" t="s">
        <v>128</v>
      </c>
      <c r="J1340" s="15" t="s">
        <v>60</v>
      </c>
      <c r="K1340" s="15" t="s">
        <v>28</v>
      </c>
      <c r="L1340" s="15" t="str">
        <f t="array" ref="L1340">_xlfn.XLOOKUP(M1340,reference_province_to_city!$A$2:$A$11,reference_province_to_city!$B$2:$B$11)</f>
        <v>Medan</v>
      </c>
      <c r="M1340" s="15" t="s">
        <v>11</v>
      </c>
      <c r="N1340" s="15">
        <v>20111.0</v>
      </c>
      <c r="O1340" s="15">
        <f t="array" ref="O1340">_xlfn.XLOOKUP(M1340,reference_postal_code!$B$2:$B$11,reference_postal_code!$A$2:$A$11)</f>
        <v>20111</v>
      </c>
      <c r="P1340" s="15" t="s">
        <v>77</v>
      </c>
      <c r="Q1340" s="15" t="s">
        <v>1444</v>
      </c>
      <c r="R1340" s="15" t="s">
        <v>65</v>
      </c>
      <c r="S1340" s="15" t="s">
        <v>66</v>
      </c>
      <c r="T1340" s="15" t="s">
        <v>1445</v>
      </c>
      <c r="U1340" s="28">
        <v>150720.0</v>
      </c>
      <c r="V1340" s="15">
        <v>4.0</v>
      </c>
      <c r="W1340" s="31">
        <v>0.2</v>
      </c>
      <c r="X1340" s="28">
        <v>47100.0</v>
      </c>
    </row>
    <row r="1341" ht="15.75" customHeight="1">
      <c r="A1341" s="15">
        <v>7118.0</v>
      </c>
      <c r="B1341" s="15" t="s">
        <v>3608</v>
      </c>
      <c r="C1341" s="18">
        <v>41930.0</v>
      </c>
      <c r="D1341" s="18">
        <v>41935.0</v>
      </c>
      <c r="E1341" s="18">
        <f t="shared" si="1"/>
        <v>41935</v>
      </c>
      <c r="F1341" s="15" t="s">
        <v>114</v>
      </c>
      <c r="G1341" s="15" t="s">
        <v>3609</v>
      </c>
      <c r="H1341" s="15" t="s">
        <v>3610</v>
      </c>
      <c r="I1341" s="15" t="s">
        <v>59</v>
      </c>
      <c r="J1341" s="15" t="s">
        <v>60</v>
      </c>
      <c r="K1341" s="15" t="s">
        <v>10</v>
      </c>
      <c r="L1341" s="15" t="str">
        <f t="array" ref="L1341">_xlfn.XLOOKUP(M1341,reference_province_to_city!$A$2:$A$11,reference_province_to_city!$B$2:$B$11)</f>
        <v>Jakarta</v>
      </c>
      <c r="M1341" s="15" t="s">
        <v>7</v>
      </c>
      <c r="N1341" s="15">
        <v>10110.0</v>
      </c>
      <c r="O1341" s="15">
        <f t="array" ref="O1341">_xlfn.XLOOKUP(M1341,reference_postal_code!$B$2:$B$11,reference_postal_code!$A$2:$A$11)</f>
        <v>10110</v>
      </c>
      <c r="P1341" s="15" t="s">
        <v>117</v>
      </c>
      <c r="Q1341" s="15" t="s">
        <v>3613</v>
      </c>
      <c r="R1341" s="15" t="s">
        <v>65</v>
      </c>
      <c r="S1341" s="15" t="s">
        <v>83</v>
      </c>
      <c r="T1341" s="15" t="s">
        <v>3614</v>
      </c>
      <c r="U1341" s="28">
        <v>20160.0</v>
      </c>
      <c r="V1341" s="15">
        <v>1.0</v>
      </c>
      <c r="W1341" s="31">
        <v>0.2</v>
      </c>
      <c r="X1341" s="28">
        <v>7056.0</v>
      </c>
    </row>
    <row r="1342" ht="15.75" customHeight="1">
      <c r="A1342" s="15">
        <v>5110.0</v>
      </c>
      <c r="B1342" s="15" t="s">
        <v>3605</v>
      </c>
      <c r="C1342" s="18">
        <v>41930.0</v>
      </c>
      <c r="D1342" s="18">
        <v>41934.0</v>
      </c>
      <c r="E1342" s="18">
        <f t="shared" si="1"/>
        <v>41934</v>
      </c>
      <c r="F1342" s="15" t="s">
        <v>55</v>
      </c>
      <c r="G1342" s="15" t="s">
        <v>1194</v>
      </c>
      <c r="H1342" s="15" t="s">
        <v>1195</v>
      </c>
      <c r="I1342" s="15" t="s">
        <v>128</v>
      </c>
      <c r="J1342" s="15" t="s">
        <v>60</v>
      </c>
      <c r="K1342" s="15" t="s">
        <v>28</v>
      </c>
      <c r="L1342" s="15" t="str">
        <f t="array" ref="L1342">_xlfn.XLOOKUP(M1342,reference_province_to_city!$A$2:$A$11,reference_province_to_city!$B$2:$B$11)</f>
        <v>Medan</v>
      </c>
      <c r="M1342" s="15" t="s">
        <v>11</v>
      </c>
      <c r="N1342" s="15">
        <v>20111.0</v>
      </c>
      <c r="O1342" s="15">
        <f t="array" ref="O1342">_xlfn.XLOOKUP(M1342,reference_postal_code!$B$2:$B$11,reference_postal_code!$A$2:$A$11)</f>
        <v>20111</v>
      </c>
      <c r="P1342" s="15" t="s">
        <v>77</v>
      </c>
      <c r="Q1342" s="15" t="s">
        <v>3615</v>
      </c>
      <c r="R1342" s="15" t="s">
        <v>65</v>
      </c>
      <c r="S1342" s="15" t="s">
        <v>173</v>
      </c>
      <c r="T1342" s="15" t="s">
        <v>3616</v>
      </c>
      <c r="U1342" s="28">
        <v>787680.0</v>
      </c>
      <c r="V1342" s="15">
        <v>6.0</v>
      </c>
      <c r="W1342" s="31">
        <v>0.2</v>
      </c>
      <c r="X1342" s="28">
        <v>295380.0</v>
      </c>
    </row>
    <row r="1343" ht="15.75" customHeight="1">
      <c r="A1343" s="15">
        <v>5234.0</v>
      </c>
      <c r="B1343" s="15" t="s">
        <v>3617</v>
      </c>
      <c r="C1343" s="18">
        <v>41930.0</v>
      </c>
      <c r="D1343" s="18">
        <v>41934.0</v>
      </c>
      <c r="E1343" s="18">
        <f t="shared" si="1"/>
        <v>41934</v>
      </c>
      <c r="F1343" s="15" t="s">
        <v>55</v>
      </c>
      <c r="G1343" s="15" t="s">
        <v>3618</v>
      </c>
      <c r="H1343" s="15" t="s">
        <v>3619</v>
      </c>
      <c r="I1343" s="15" t="s">
        <v>128</v>
      </c>
      <c r="J1343" s="15" t="s">
        <v>60</v>
      </c>
      <c r="K1343" s="15" t="s">
        <v>33</v>
      </c>
      <c r="L1343" s="15" t="str">
        <f t="array" ref="L1343">_xlfn.XLOOKUP(M1343,reference_province_to_city!$A$2:$A$11,reference_province_to_city!$B$2:$B$11)</f>
        <v>Makassar</v>
      </c>
      <c r="M1343" s="15" t="s">
        <v>25</v>
      </c>
      <c r="N1343" s="15">
        <v>90111.0</v>
      </c>
      <c r="O1343" s="15">
        <f t="array" ref="O1343">_xlfn.XLOOKUP(M1343,reference_postal_code!$B$2:$B$11,reference_postal_code!$A$2:$A$11)</f>
        <v>90111</v>
      </c>
      <c r="P1343" s="15" t="s">
        <v>63</v>
      </c>
      <c r="Q1343" s="15" t="s">
        <v>3620</v>
      </c>
      <c r="R1343" s="15" t="s">
        <v>106</v>
      </c>
      <c r="S1343" s="15" t="s">
        <v>107</v>
      </c>
      <c r="T1343" s="15" t="s">
        <v>3621</v>
      </c>
      <c r="U1343" s="28">
        <v>9080100.0</v>
      </c>
      <c r="V1343" s="15">
        <v>6.0</v>
      </c>
      <c r="W1343" s="31">
        <v>0.0</v>
      </c>
      <c r="X1343" s="28">
        <v>2179224.0</v>
      </c>
    </row>
    <row r="1344" ht="15.75" customHeight="1">
      <c r="A1344" s="15">
        <v>1977.0</v>
      </c>
      <c r="B1344" s="15" t="s">
        <v>3602</v>
      </c>
      <c r="C1344" s="18">
        <v>41930.0</v>
      </c>
      <c r="D1344" s="18">
        <v>41932.0</v>
      </c>
      <c r="E1344" s="18">
        <f t="shared" si="1"/>
        <v>41932</v>
      </c>
      <c r="F1344" s="15" t="s">
        <v>114</v>
      </c>
      <c r="G1344" s="15" t="s">
        <v>3603</v>
      </c>
      <c r="H1344" s="15" t="s">
        <v>3604</v>
      </c>
      <c r="I1344" s="15" t="s">
        <v>128</v>
      </c>
      <c r="J1344" s="15" t="s">
        <v>60</v>
      </c>
      <c r="K1344" s="15" t="s">
        <v>26</v>
      </c>
      <c r="L1344" s="15" t="str">
        <f t="array" ref="L1344">_xlfn.XLOOKUP(M1344,reference_province_to_city!$A$2:$A$11,reference_province_to_city!$B$2:$B$11)</f>
        <v>Denpasar</v>
      </c>
      <c r="M1344" s="15" t="s">
        <v>24</v>
      </c>
      <c r="N1344" s="15">
        <v>80231.0</v>
      </c>
      <c r="O1344" s="15">
        <f t="array" ref="O1344">_xlfn.XLOOKUP(M1344,reference_postal_code!$B$2:$B$11,reference_postal_code!$A$2:$A$11)</f>
        <v>80231</v>
      </c>
      <c r="P1344" s="15" t="s">
        <v>63</v>
      </c>
      <c r="Q1344" s="15" t="s">
        <v>3622</v>
      </c>
      <c r="R1344" s="15" t="s">
        <v>110</v>
      </c>
      <c r="S1344" s="15" t="s">
        <v>111</v>
      </c>
      <c r="T1344" s="15" t="s">
        <v>3623</v>
      </c>
      <c r="U1344" s="28">
        <v>2.092425E7</v>
      </c>
      <c r="V1344" s="15">
        <v>5.0</v>
      </c>
      <c r="W1344" s="31">
        <v>0.0</v>
      </c>
      <c r="X1344" s="28">
        <v>5440305.0</v>
      </c>
    </row>
    <row r="1345" ht="15.75" customHeight="1">
      <c r="A1345" s="15">
        <v>9341.0</v>
      </c>
      <c r="B1345" s="15" t="s">
        <v>3624</v>
      </c>
      <c r="C1345" s="18">
        <v>41931.0</v>
      </c>
      <c r="D1345" s="18">
        <v>41934.0</v>
      </c>
      <c r="E1345" s="18">
        <f t="shared" si="1"/>
        <v>41934</v>
      </c>
      <c r="F1345" s="15" t="s">
        <v>114</v>
      </c>
      <c r="G1345" s="15" t="s">
        <v>3625</v>
      </c>
      <c r="H1345" s="15" t="s">
        <v>3626</v>
      </c>
      <c r="I1345" s="15" t="s">
        <v>128</v>
      </c>
      <c r="J1345" s="15" t="s">
        <v>60</v>
      </c>
      <c r="K1345" s="15" t="s">
        <v>19</v>
      </c>
      <c r="L1345" s="15" t="str">
        <f t="array" ref="L1345">_xlfn.XLOOKUP(M1345,reference_province_to_city!$A$2:$A$11,reference_province_to_city!$B$2:$B$11)</f>
        <v>Yogyakarta</v>
      </c>
      <c r="M1345" s="15" t="s">
        <v>18</v>
      </c>
      <c r="N1345" s="15">
        <v>55111.0</v>
      </c>
      <c r="O1345" s="15">
        <f t="array" ref="O1345">_xlfn.XLOOKUP(M1345,reference_postal_code!$B$2:$B$11,reference_postal_code!$A$2:$A$11)</f>
        <v>55111</v>
      </c>
      <c r="P1345" s="15" t="s">
        <v>77</v>
      </c>
      <c r="Q1345" s="15" t="s">
        <v>387</v>
      </c>
      <c r="R1345" s="15" t="s">
        <v>65</v>
      </c>
      <c r="S1345" s="15" t="s">
        <v>79</v>
      </c>
      <c r="T1345" s="15" t="s">
        <v>388</v>
      </c>
      <c r="U1345" s="28">
        <v>281250.0</v>
      </c>
      <c r="V1345" s="15">
        <v>5.0</v>
      </c>
      <c r="W1345" s="31">
        <v>0.0</v>
      </c>
      <c r="X1345" s="28">
        <v>135000.0</v>
      </c>
    </row>
    <row r="1346" ht="15.75" customHeight="1">
      <c r="A1346" s="15">
        <v>1594.0</v>
      </c>
      <c r="B1346" s="15" t="s">
        <v>3627</v>
      </c>
      <c r="C1346" s="18">
        <v>41931.0</v>
      </c>
      <c r="D1346" s="18">
        <v>41931.0</v>
      </c>
      <c r="E1346" s="18">
        <f t="shared" si="1"/>
        <v>41931</v>
      </c>
      <c r="F1346" s="15" t="s">
        <v>466</v>
      </c>
      <c r="G1346" s="15" t="s">
        <v>3628</v>
      </c>
      <c r="H1346" s="15" t="s">
        <v>3629</v>
      </c>
      <c r="I1346" s="15" t="s">
        <v>59</v>
      </c>
      <c r="J1346" s="15" t="s">
        <v>60</v>
      </c>
      <c r="K1346" s="15" t="s">
        <v>28</v>
      </c>
      <c r="L1346" s="15" t="str">
        <f t="array" ref="L1346">_xlfn.XLOOKUP(M1346,reference_province_to_city!$A$2:$A$11,reference_province_to_city!$B$2:$B$11)</f>
        <v>Medan</v>
      </c>
      <c r="M1346" s="15" t="s">
        <v>11</v>
      </c>
      <c r="N1346" s="15">
        <v>20111.0</v>
      </c>
      <c r="O1346" s="15">
        <f t="array" ref="O1346">_xlfn.XLOOKUP(M1346,reference_postal_code!$B$2:$B$11,reference_postal_code!$A$2:$A$11)</f>
        <v>20111</v>
      </c>
      <c r="P1346" s="15" t="s">
        <v>77</v>
      </c>
      <c r="Q1346" s="15" t="s">
        <v>3630</v>
      </c>
      <c r="R1346" s="15" t="s">
        <v>65</v>
      </c>
      <c r="S1346" s="15" t="s">
        <v>66</v>
      </c>
      <c r="T1346" s="15" t="s">
        <v>3631</v>
      </c>
      <c r="U1346" s="28">
        <v>201600.0</v>
      </c>
      <c r="V1346" s="15">
        <v>3.0</v>
      </c>
      <c r="W1346" s="31">
        <v>0.0</v>
      </c>
      <c r="X1346" s="28">
        <v>98784.0</v>
      </c>
    </row>
    <row r="1347" ht="15.75" customHeight="1">
      <c r="A1347" s="15">
        <v>9338.0</v>
      </c>
      <c r="B1347" s="15" t="s">
        <v>3624</v>
      </c>
      <c r="C1347" s="18">
        <v>41931.0</v>
      </c>
      <c r="D1347" s="18">
        <v>41934.0</v>
      </c>
      <c r="E1347" s="18">
        <f t="shared" si="1"/>
        <v>41934</v>
      </c>
      <c r="F1347" s="15" t="s">
        <v>114</v>
      </c>
      <c r="G1347" s="15" t="s">
        <v>3625</v>
      </c>
      <c r="H1347" s="15" t="s">
        <v>3626</v>
      </c>
      <c r="I1347" s="15" t="s">
        <v>128</v>
      </c>
      <c r="J1347" s="15" t="s">
        <v>60</v>
      </c>
      <c r="K1347" s="15" t="s">
        <v>19</v>
      </c>
      <c r="L1347" s="15" t="str">
        <f t="array" ref="L1347">_xlfn.XLOOKUP(M1347,reference_province_to_city!$A$2:$A$11,reference_province_to_city!$B$2:$B$11)</f>
        <v>Yogyakarta</v>
      </c>
      <c r="M1347" s="15" t="s">
        <v>18</v>
      </c>
      <c r="N1347" s="15">
        <v>55111.0</v>
      </c>
      <c r="O1347" s="15">
        <f t="array" ref="O1347">_xlfn.XLOOKUP(M1347,reference_postal_code!$B$2:$B$11,reference_postal_code!$A$2:$A$11)</f>
        <v>55111</v>
      </c>
      <c r="P1347" s="15" t="s">
        <v>77</v>
      </c>
      <c r="Q1347" s="15" t="s">
        <v>3632</v>
      </c>
      <c r="R1347" s="15" t="s">
        <v>65</v>
      </c>
      <c r="S1347" s="15" t="s">
        <v>83</v>
      </c>
      <c r="T1347" s="15" t="s">
        <v>3633</v>
      </c>
      <c r="U1347" s="28">
        <v>44880.0</v>
      </c>
      <c r="V1347" s="15">
        <v>1.0</v>
      </c>
      <c r="W1347" s="31">
        <v>0.2</v>
      </c>
      <c r="X1347" s="28">
        <v>16830.0</v>
      </c>
    </row>
    <row r="1348" ht="15.75" customHeight="1">
      <c r="A1348" s="15">
        <v>9340.0</v>
      </c>
      <c r="B1348" s="15" t="s">
        <v>3624</v>
      </c>
      <c r="C1348" s="18">
        <v>41931.0</v>
      </c>
      <c r="D1348" s="18">
        <v>41934.0</v>
      </c>
      <c r="E1348" s="18">
        <f t="shared" si="1"/>
        <v>41934</v>
      </c>
      <c r="F1348" s="15" t="s">
        <v>114</v>
      </c>
      <c r="G1348" s="15" t="s">
        <v>3625</v>
      </c>
      <c r="H1348" s="15" t="s">
        <v>3626</v>
      </c>
      <c r="I1348" s="15" t="s">
        <v>128</v>
      </c>
      <c r="J1348" s="15" t="s">
        <v>60</v>
      </c>
      <c r="K1348" s="15" t="s">
        <v>19</v>
      </c>
      <c r="L1348" s="15" t="str">
        <f t="array" ref="L1348">_xlfn.XLOOKUP(M1348,reference_province_to_city!$A$2:$A$11,reference_province_to_city!$B$2:$B$11)</f>
        <v>Yogyakarta</v>
      </c>
      <c r="M1348" s="15" t="s">
        <v>18</v>
      </c>
      <c r="N1348" s="15">
        <v>55111.0</v>
      </c>
      <c r="O1348" s="15">
        <f t="array" ref="O1348">_xlfn.XLOOKUP(M1348,reference_postal_code!$B$2:$B$11,reference_postal_code!$A$2:$A$11)</f>
        <v>55111</v>
      </c>
      <c r="P1348" s="15" t="s">
        <v>77</v>
      </c>
      <c r="Q1348" s="15" t="s">
        <v>3634</v>
      </c>
      <c r="R1348" s="15" t="s">
        <v>65</v>
      </c>
      <c r="S1348" s="15" t="s">
        <v>66</v>
      </c>
      <c r="T1348" s="15" t="s">
        <v>3635</v>
      </c>
      <c r="U1348" s="28">
        <v>2200950.0</v>
      </c>
      <c r="V1348" s="15">
        <v>3.0</v>
      </c>
      <c r="W1348" s="31">
        <v>0.0</v>
      </c>
      <c r="X1348" s="28">
        <v>1034446.0</v>
      </c>
    </row>
    <row r="1349" ht="15.75" customHeight="1">
      <c r="A1349" s="15">
        <v>9339.0</v>
      </c>
      <c r="B1349" s="15" t="s">
        <v>3624</v>
      </c>
      <c r="C1349" s="18">
        <v>41931.0</v>
      </c>
      <c r="D1349" s="18">
        <v>41934.0</v>
      </c>
      <c r="E1349" s="18">
        <f t="shared" si="1"/>
        <v>41934</v>
      </c>
      <c r="F1349" s="15" t="s">
        <v>114</v>
      </c>
      <c r="G1349" s="15" t="s">
        <v>3625</v>
      </c>
      <c r="H1349" s="15" t="s">
        <v>3626</v>
      </c>
      <c r="I1349" s="15" t="s">
        <v>128</v>
      </c>
      <c r="J1349" s="15" t="s">
        <v>60</v>
      </c>
      <c r="K1349" s="15" t="s">
        <v>19</v>
      </c>
      <c r="L1349" s="15" t="str">
        <f t="array" ref="L1349">_xlfn.XLOOKUP(M1349,reference_province_to_city!$A$2:$A$11,reference_province_to_city!$B$2:$B$11)</f>
        <v>Yogyakarta</v>
      </c>
      <c r="M1349" s="15" t="s">
        <v>18</v>
      </c>
      <c r="N1349" s="15">
        <v>55111.0</v>
      </c>
      <c r="O1349" s="15">
        <f t="array" ref="O1349">_xlfn.XLOOKUP(M1349,reference_postal_code!$B$2:$B$11,reference_postal_code!$A$2:$A$11)</f>
        <v>55111</v>
      </c>
      <c r="P1349" s="15" t="s">
        <v>77</v>
      </c>
      <c r="Q1349" s="15" t="s">
        <v>3636</v>
      </c>
      <c r="R1349" s="15" t="s">
        <v>65</v>
      </c>
      <c r="S1349" s="15" t="s">
        <v>83</v>
      </c>
      <c r="T1349" s="15" t="s">
        <v>3637</v>
      </c>
      <c r="U1349" s="28">
        <v>300960.0</v>
      </c>
      <c r="V1349" s="15">
        <v>6.0</v>
      </c>
      <c r="W1349" s="31">
        <v>0.2</v>
      </c>
      <c r="X1349" s="28">
        <v>105336.0</v>
      </c>
    </row>
    <row r="1350" ht="15.75" customHeight="1">
      <c r="A1350" s="15">
        <v>9342.0</v>
      </c>
      <c r="B1350" s="15" t="s">
        <v>3624</v>
      </c>
      <c r="C1350" s="18">
        <v>41931.0</v>
      </c>
      <c r="D1350" s="18">
        <v>41934.0</v>
      </c>
      <c r="E1350" s="18">
        <f t="shared" si="1"/>
        <v>41934</v>
      </c>
      <c r="F1350" s="15" t="s">
        <v>114</v>
      </c>
      <c r="G1350" s="15" t="s">
        <v>3625</v>
      </c>
      <c r="H1350" s="15" t="s">
        <v>3626</v>
      </c>
      <c r="I1350" s="15" t="s">
        <v>128</v>
      </c>
      <c r="J1350" s="15" t="s">
        <v>60</v>
      </c>
      <c r="K1350" s="15" t="s">
        <v>19</v>
      </c>
      <c r="L1350" s="15" t="str">
        <f t="array" ref="L1350">_xlfn.XLOOKUP(M1350,reference_province_to_city!$A$2:$A$11,reference_province_to_city!$B$2:$B$11)</f>
        <v>Yogyakarta</v>
      </c>
      <c r="M1350" s="15" t="s">
        <v>18</v>
      </c>
      <c r="N1350" s="15">
        <v>55111.0</v>
      </c>
      <c r="O1350" s="15">
        <f t="array" ref="O1350">_xlfn.XLOOKUP(M1350,reference_postal_code!$B$2:$B$11,reference_postal_code!$A$2:$A$11)</f>
        <v>55111</v>
      </c>
      <c r="P1350" s="15" t="s">
        <v>77</v>
      </c>
      <c r="Q1350" s="15" t="s">
        <v>3638</v>
      </c>
      <c r="R1350" s="15" t="s">
        <v>110</v>
      </c>
      <c r="S1350" s="15" t="s">
        <v>111</v>
      </c>
      <c r="T1350" s="15" t="s">
        <v>3639</v>
      </c>
      <c r="U1350" s="28">
        <v>1763640.0</v>
      </c>
      <c r="V1350" s="15">
        <v>3.0</v>
      </c>
      <c r="W1350" s="31">
        <v>0.2</v>
      </c>
      <c r="X1350" s="28">
        <v>176364.0</v>
      </c>
    </row>
    <row r="1351" ht="15.75" customHeight="1">
      <c r="A1351" s="15">
        <v>9462.0</v>
      </c>
      <c r="B1351" s="15" t="s">
        <v>3640</v>
      </c>
      <c r="C1351" s="18">
        <v>41931.0</v>
      </c>
      <c r="D1351" s="18">
        <v>41936.0</v>
      </c>
      <c r="E1351" s="18">
        <f t="shared" si="1"/>
        <v>41936</v>
      </c>
      <c r="F1351" s="15" t="s">
        <v>55</v>
      </c>
      <c r="G1351" s="15" t="s">
        <v>3641</v>
      </c>
      <c r="H1351" s="15" t="s">
        <v>3642</v>
      </c>
      <c r="I1351" s="15" t="s">
        <v>76</v>
      </c>
      <c r="J1351" s="15" t="s">
        <v>60</v>
      </c>
      <c r="K1351" s="15" t="s">
        <v>31</v>
      </c>
      <c r="L1351" s="15" t="str">
        <f t="array" ref="L1351">_xlfn.XLOOKUP(M1351,reference_province_to_city!$A$2:$A$11,reference_province_to_city!$B$2:$B$11)</f>
        <v>Balikpapan</v>
      </c>
      <c r="M1351" s="15" t="s">
        <v>21</v>
      </c>
      <c r="O1351" s="15">
        <f t="array" ref="O1351">_xlfn.XLOOKUP(M1351,reference_postal_code!$B$2:$B$11,reference_postal_code!$A$2:$A$11)</f>
        <v>76114</v>
      </c>
      <c r="P1351" s="15" t="s">
        <v>166</v>
      </c>
      <c r="Q1351" s="15" t="s">
        <v>1133</v>
      </c>
      <c r="R1351" s="15" t="s">
        <v>110</v>
      </c>
      <c r="S1351" s="15" t="s">
        <v>111</v>
      </c>
      <c r="T1351" s="15" t="s">
        <v>1134</v>
      </c>
      <c r="U1351" s="28">
        <v>4823280.0</v>
      </c>
      <c r="V1351" s="15">
        <v>6.0</v>
      </c>
      <c r="W1351" s="31">
        <v>0.2</v>
      </c>
      <c r="X1351" s="28">
        <v>301455.0</v>
      </c>
    </row>
    <row r="1352" ht="15.75" customHeight="1">
      <c r="A1352" s="15">
        <v>6554.0</v>
      </c>
      <c r="B1352" s="15" t="s">
        <v>3643</v>
      </c>
      <c r="C1352" s="18">
        <v>41932.0</v>
      </c>
      <c r="D1352" s="18">
        <v>41934.0</v>
      </c>
      <c r="E1352" s="18">
        <f t="shared" si="1"/>
        <v>41934</v>
      </c>
      <c r="F1352" s="15" t="s">
        <v>114</v>
      </c>
      <c r="G1352" s="15" t="s">
        <v>3644</v>
      </c>
      <c r="H1352" s="15" t="s">
        <v>3645</v>
      </c>
      <c r="I1352" s="15" t="s">
        <v>76</v>
      </c>
      <c r="J1352" s="15" t="s">
        <v>60</v>
      </c>
      <c r="K1352" s="15" t="s">
        <v>10</v>
      </c>
      <c r="L1352" s="15" t="str">
        <f t="array" ref="L1352">_xlfn.XLOOKUP(M1352,reference_province_to_city!$A$2:$A$11,reference_province_to_city!$B$2:$B$11)</f>
        <v>Jakarta</v>
      </c>
      <c r="M1352" s="15" t="s">
        <v>7</v>
      </c>
      <c r="N1352" s="15">
        <v>10110.0</v>
      </c>
      <c r="O1352" s="15">
        <f t="array" ref="O1352">_xlfn.XLOOKUP(M1352,reference_postal_code!$B$2:$B$11,reference_postal_code!$A$2:$A$11)</f>
        <v>10110</v>
      </c>
      <c r="P1352" s="15" t="s">
        <v>117</v>
      </c>
      <c r="Q1352" s="15" t="s">
        <v>1706</v>
      </c>
      <c r="R1352" s="15" t="s">
        <v>110</v>
      </c>
      <c r="S1352" s="15" t="s">
        <v>149</v>
      </c>
      <c r="T1352" s="15" t="s">
        <v>1707</v>
      </c>
      <c r="U1352" s="28">
        <v>4799520.0</v>
      </c>
      <c r="V1352" s="15">
        <v>4.0</v>
      </c>
      <c r="W1352" s="31">
        <v>0.2</v>
      </c>
      <c r="X1352" s="28">
        <v>1079892.0</v>
      </c>
    </row>
    <row r="1353" ht="15.75" customHeight="1">
      <c r="A1353" s="15">
        <v>6555.0</v>
      </c>
      <c r="B1353" s="15" t="s">
        <v>3643</v>
      </c>
      <c r="C1353" s="18">
        <v>41932.0</v>
      </c>
      <c r="D1353" s="18">
        <v>41934.0</v>
      </c>
      <c r="E1353" s="18">
        <f t="shared" si="1"/>
        <v>41934</v>
      </c>
      <c r="F1353" s="15" t="s">
        <v>114</v>
      </c>
      <c r="G1353" s="15" t="s">
        <v>3644</v>
      </c>
      <c r="H1353" s="15" t="s">
        <v>3645</v>
      </c>
      <c r="I1353" s="15" t="s">
        <v>76</v>
      </c>
      <c r="J1353" s="15" t="s">
        <v>60</v>
      </c>
      <c r="K1353" s="15" t="s">
        <v>10</v>
      </c>
      <c r="L1353" s="15" t="str">
        <f t="array" ref="L1353">_xlfn.XLOOKUP(M1353,reference_province_to_city!$A$2:$A$11,reference_province_to_city!$B$2:$B$11)</f>
        <v>Jakarta</v>
      </c>
      <c r="M1353" s="15" t="s">
        <v>7</v>
      </c>
      <c r="N1353" s="15">
        <v>10110.0</v>
      </c>
      <c r="O1353" s="15">
        <f t="array" ref="O1353">_xlfn.XLOOKUP(M1353,reference_postal_code!$B$2:$B$11,reference_postal_code!$A$2:$A$11)</f>
        <v>10110</v>
      </c>
      <c r="P1353" s="15" t="s">
        <v>117</v>
      </c>
      <c r="Q1353" s="15" t="s">
        <v>3646</v>
      </c>
      <c r="R1353" s="15" t="s">
        <v>65</v>
      </c>
      <c r="S1353" s="15" t="s">
        <v>87</v>
      </c>
      <c r="T1353" s="15" t="s">
        <v>3647</v>
      </c>
      <c r="U1353" s="28">
        <v>7579800.0</v>
      </c>
      <c r="V1353" s="15">
        <v>3.0</v>
      </c>
      <c r="W1353" s="31">
        <v>0.2</v>
      </c>
      <c r="X1353" s="28">
        <v>473737.0</v>
      </c>
    </row>
    <row r="1354" ht="15.75" customHeight="1">
      <c r="A1354" s="15">
        <v>6558.0</v>
      </c>
      <c r="B1354" s="15" t="s">
        <v>3643</v>
      </c>
      <c r="C1354" s="18">
        <v>41932.0</v>
      </c>
      <c r="D1354" s="18">
        <v>41934.0</v>
      </c>
      <c r="E1354" s="18">
        <f t="shared" si="1"/>
        <v>41934</v>
      </c>
      <c r="F1354" s="15" t="s">
        <v>114</v>
      </c>
      <c r="G1354" s="15" t="s">
        <v>3644</v>
      </c>
      <c r="H1354" s="15" t="s">
        <v>3645</v>
      </c>
      <c r="I1354" s="15" t="s">
        <v>76</v>
      </c>
      <c r="J1354" s="15" t="s">
        <v>60</v>
      </c>
      <c r="K1354" s="15" t="s">
        <v>10</v>
      </c>
      <c r="L1354" s="15" t="str">
        <f t="array" ref="L1354">_xlfn.XLOOKUP(M1354,reference_province_to_city!$A$2:$A$11,reference_province_to_city!$B$2:$B$11)</f>
        <v>Jakarta</v>
      </c>
      <c r="M1354" s="15" t="s">
        <v>7</v>
      </c>
      <c r="N1354" s="15">
        <v>10110.0</v>
      </c>
      <c r="O1354" s="15">
        <f t="array" ref="O1354">_xlfn.XLOOKUP(M1354,reference_postal_code!$B$2:$B$11,reference_postal_code!$A$2:$A$11)</f>
        <v>10110</v>
      </c>
      <c r="P1354" s="15" t="s">
        <v>117</v>
      </c>
      <c r="Q1354" s="15" t="s">
        <v>3648</v>
      </c>
      <c r="R1354" s="15" t="s">
        <v>65</v>
      </c>
      <c r="S1354" s="15" t="s">
        <v>79</v>
      </c>
      <c r="T1354" s="15" t="s">
        <v>3649</v>
      </c>
      <c r="U1354" s="28">
        <v>366360.0</v>
      </c>
      <c r="V1354" s="15">
        <v>1.0</v>
      </c>
      <c r="W1354" s="31">
        <v>0.2</v>
      </c>
      <c r="X1354" s="28">
        <v>119067.0</v>
      </c>
    </row>
    <row r="1355" ht="15.75" customHeight="1">
      <c r="A1355" s="15">
        <v>6537.0</v>
      </c>
      <c r="B1355" s="15" t="s">
        <v>3650</v>
      </c>
      <c r="C1355" s="18">
        <v>41932.0</v>
      </c>
      <c r="D1355" s="18">
        <v>41935.0</v>
      </c>
      <c r="E1355" s="18">
        <f t="shared" si="1"/>
        <v>41935</v>
      </c>
      <c r="F1355" s="15" t="s">
        <v>125</v>
      </c>
      <c r="G1355" s="15" t="s">
        <v>3651</v>
      </c>
      <c r="H1355" s="15" t="s">
        <v>3652</v>
      </c>
      <c r="I1355" s="15" t="s">
        <v>128</v>
      </c>
      <c r="J1355" s="15" t="s">
        <v>60</v>
      </c>
      <c r="K1355" s="15" t="s">
        <v>22</v>
      </c>
      <c r="L1355" s="15" t="str">
        <f t="array" ref="L1355">_xlfn.XLOOKUP(M1355,reference_province_to_city!$A$2:$A$11,reference_province_to_city!$B$2:$B$11)</f>
        <v>Surabaya</v>
      </c>
      <c r="M1355" s="15" t="s">
        <v>20</v>
      </c>
      <c r="N1355" s="15">
        <v>60231.0</v>
      </c>
      <c r="O1355" s="15">
        <f t="array" ref="O1355">_xlfn.XLOOKUP(M1355,reference_postal_code!$B$2:$B$11,reference_postal_code!$A$2:$A$11)</f>
        <v>60231</v>
      </c>
      <c r="P1355" s="15" t="s">
        <v>166</v>
      </c>
      <c r="Q1355" s="15" t="s">
        <v>3653</v>
      </c>
      <c r="R1355" s="15" t="s">
        <v>106</v>
      </c>
      <c r="S1355" s="15" t="s">
        <v>218</v>
      </c>
      <c r="T1355" s="15" t="s">
        <v>3654</v>
      </c>
      <c r="U1355" s="28">
        <v>4928850.0</v>
      </c>
      <c r="V1355" s="15">
        <v>3.0</v>
      </c>
      <c r="W1355" s="31">
        <v>0.4</v>
      </c>
      <c r="X1355" s="28">
        <v>-2217982.0</v>
      </c>
    </row>
    <row r="1356" ht="15.75" customHeight="1">
      <c r="A1356" s="15">
        <v>6556.0</v>
      </c>
      <c r="B1356" s="15" t="s">
        <v>3643</v>
      </c>
      <c r="C1356" s="18">
        <v>41932.0</v>
      </c>
      <c r="D1356" s="18">
        <v>41934.0</v>
      </c>
      <c r="E1356" s="18">
        <f t="shared" si="1"/>
        <v>41934</v>
      </c>
      <c r="F1356" s="15" t="s">
        <v>114</v>
      </c>
      <c r="G1356" s="15" t="s">
        <v>3644</v>
      </c>
      <c r="H1356" s="15" t="s">
        <v>3645</v>
      </c>
      <c r="I1356" s="15" t="s">
        <v>76</v>
      </c>
      <c r="J1356" s="15" t="s">
        <v>60</v>
      </c>
      <c r="K1356" s="15" t="s">
        <v>10</v>
      </c>
      <c r="L1356" s="15" t="str">
        <f t="array" ref="L1356">_xlfn.XLOOKUP(M1356,reference_province_to_city!$A$2:$A$11,reference_province_to_city!$B$2:$B$11)</f>
        <v>Jakarta</v>
      </c>
      <c r="M1356" s="15" t="s">
        <v>7</v>
      </c>
      <c r="N1356" s="15">
        <v>10110.0</v>
      </c>
      <c r="O1356" s="15">
        <f t="array" ref="O1356">_xlfn.XLOOKUP(M1356,reference_postal_code!$B$2:$B$11,reference_postal_code!$A$2:$A$11)</f>
        <v>10110</v>
      </c>
      <c r="P1356" s="15" t="s">
        <v>117</v>
      </c>
      <c r="Q1356" s="15" t="s">
        <v>3655</v>
      </c>
      <c r="R1356" s="15" t="s">
        <v>65</v>
      </c>
      <c r="S1356" s="15" t="s">
        <v>66</v>
      </c>
      <c r="T1356" s="15" t="s">
        <v>3656</v>
      </c>
      <c r="U1356" s="28">
        <v>57120.0</v>
      </c>
      <c r="V1356" s="15">
        <v>1.0</v>
      </c>
      <c r="W1356" s="31">
        <v>0.2</v>
      </c>
      <c r="X1356" s="28">
        <v>18564.0</v>
      </c>
    </row>
    <row r="1357" ht="15.75" customHeight="1">
      <c r="A1357" s="15">
        <v>6557.0</v>
      </c>
      <c r="B1357" s="15" t="s">
        <v>3643</v>
      </c>
      <c r="C1357" s="18">
        <v>41932.0</v>
      </c>
      <c r="D1357" s="18">
        <v>41934.0</v>
      </c>
      <c r="E1357" s="18">
        <f t="shared" si="1"/>
        <v>41934</v>
      </c>
      <c r="F1357" s="15" t="s">
        <v>114</v>
      </c>
      <c r="G1357" s="15" t="s">
        <v>3644</v>
      </c>
      <c r="H1357" s="15" t="s">
        <v>3645</v>
      </c>
      <c r="I1357" s="15" t="s">
        <v>76</v>
      </c>
      <c r="J1357" s="15" t="s">
        <v>60</v>
      </c>
      <c r="K1357" s="15" t="s">
        <v>10</v>
      </c>
      <c r="L1357" s="15" t="str">
        <f t="array" ref="L1357">_xlfn.XLOOKUP(M1357,reference_province_to_city!$A$2:$A$11,reference_province_to_city!$B$2:$B$11)</f>
        <v>Jakarta</v>
      </c>
      <c r="M1357" s="15" t="s">
        <v>7</v>
      </c>
      <c r="N1357" s="15">
        <v>10110.0</v>
      </c>
      <c r="O1357" s="15">
        <f t="array" ref="O1357">_xlfn.XLOOKUP(M1357,reference_postal_code!$B$2:$B$11,reference_postal_code!$A$2:$A$11)</f>
        <v>10110</v>
      </c>
      <c r="P1357" s="15" t="s">
        <v>117</v>
      </c>
      <c r="Q1357" s="15" t="s">
        <v>2712</v>
      </c>
      <c r="R1357" s="15" t="s">
        <v>65</v>
      </c>
      <c r="S1357" s="15" t="s">
        <v>83</v>
      </c>
      <c r="T1357" s="15" t="s">
        <v>2713</v>
      </c>
      <c r="U1357" s="28">
        <v>130230.0</v>
      </c>
      <c r="V1357" s="15">
        <v>1.0</v>
      </c>
      <c r="W1357" s="31">
        <v>0.8</v>
      </c>
      <c r="X1357" s="28">
        <v>-221391.0</v>
      </c>
    </row>
    <row r="1358" ht="15.75" customHeight="1">
      <c r="A1358" s="15">
        <v>6538.0</v>
      </c>
      <c r="B1358" s="15" t="s">
        <v>3650</v>
      </c>
      <c r="C1358" s="18">
        <v>41932.0</v>
      </c>
      <c r="D1358" s="18">
        <v>41935.0</v>
      </c>
      <c r="E1358" s="18">
        <f t="shared" si="1"/>
        <v>41935</v>
      </c>
      <c r="F1358" s="15" t="s">
        <v>125</v>
      </c>
      <c r="G1358" s="15" t="s">
        <v>3651</v>
      </c>
      <c r="H1358" s="15" t="s">
        <v>3652</v>
      </c>
      <c r="I1358" s="15" t="s">
        <v>128</v>
      </c>
      <c r="J1358" s="15" t="s">
        <v>60</v>
      </c>
      <c r="K1358" s="15" t="s">
        <v>22</v>
      </c>
      <c r="L1358" s="15" t="str">
        <f t="array" ref="L1358">_xlfn.XLOOKUP(M1358,reference_province_to_city!$A$2:$A$11,reference_province_to_city!$B$2:$B$11)</f>
        <v>Surabaya</v>
      </c>
      <c r="M1358" s="15" t="s">
        <v>20</v>
      </c>
      <c r="N1358" s="15">
        <v>60231.0</v>
      </c>
      <c r="O1358" s="15">
        <f t="array" ref="O1358">_xlfn.XLOOKUP(M1358,reference_postal_code!$B$2:$B$11,reference_postal_code!$A$2:$A$11)</f>
        <v>60231</v>
      </c>
      <c r="P1358" s="15" t="s">
        <v>166</v>
      </c>
      <c r="Q1358" s="15" t="s">
        <v>608</v>
      </c>
      <c r="R1358" s="15" t="s">
        <v>65</v>
      </c>
      <c r="S1358" s="15" t="s">
        <v>87</v>
      </c>
      <c r="T1358" s="15" t="s">
        <v>609</v>
      </c>
      <c r="U1358" s="28">
        <v>1475280.0</v>
      </c>
      <c r="V1358" s="15">
        <v>3.0</v>
      </c>
      <c r="W1358" s="31">
        <v>0.2</v>
      </c>
      <c r="X1358" s="28">
        <v>-368820.0</v>
      </c>
    </row>
    <row r="1359" ht="15.75" customHeight="1">
      <c r="A1359" s="15">
        <v>47.0</v>
      </c>
      <c r="B1359" s="15" t="s">
        <v>3657</v>
      </c>
      <c r="C1359" s="18">
        <v>41932.0</v>
      </c>
      <c r="D1359" s="18">
        <v>41937.0</v>
      </c>
      <c r="E1359" s="18">
        <f t="shared" si="1"/>
        <v>41937</v>
      </c>
      <c r="F1359" s="15" t="s">
        <v>114</v>
      </c>
      <c r="G1359" s="15" t="s">
        <v>854</v>
      </c>
      <c r="H1359" s="15" t="s">
        <v>855</v>
      </c>
      <c r="I1359" s="15" t="s">
        <v>59</v>
      </c>
      <c r="J1359" s="15" t="s">
        <v>60</v>
      </c>
      <c r="K1359" s="15" t="s">
        <v>22</v>
      </c>
      <c r="L1359" s="15" t="str">
        <f t="array" ref="L1359">_xlfn.XLOOKUP(M1359,reference_province_to_city!$A$2:$A$11,reference_province_to_city!$B$2:$B$11)</f>
        <v>Surabaya</v>
      </c>
      <c r="M1359" s="15" t="s">
        <v>20</v>
      </c>
      <c r="N1359" s="15">
        <v>60231.0</v>
      </c>
      <c r="O1359" s="15">
        <f t="array" ref="O1359">_xlfn.XLOOKUP(M1359,reference_postal_code!$B$2:$B$11,reference_postal_code!$A$2:$A$11)</f>
        <v>60231</v>
      </c>
      <c r="P1359" s="15" t="s">
        <v>166</v>
      </c>
      <c r="Q1359" s="15" t="s">
        <v>3319</v>
      </c>
      <c r="R1359" s="15" t="s">
        <v>65</v>
      </c>
      <c r="S1359" s="15" t="s">
        <v>87</v>
      </c>
      <c r="T1359" s="15" t="s">
        <v>3320</v>
      </c>
      <c r="U1359" s="28">
        <v>3179400.0</v>
      </c>
      <c r="V1359" s="15">
        <v>4.0</v>
      </c>
      <c r="W1359" s="31">
        <v>0.0</v>
      </c>
      <c r="X1359" s="28">
        <v>127176.0</v>
      </c>
    </row>
    <row r="1360" ht="15.75" customHeight="1">
      <c r="A1360" s="15">
        <v>1889.0</v>
      </c>
      <c r="B1360" s="15" t="s">
        <v>3658</v>
      </c>
      <c r="C1360" s="18">
        <v>41933.0</v>
      </c>
      <c r="D1360" s="18">
        <v>41934.0</v>
      </c>
      <c r="E1360" s="18">
        <f t="shared" si="1"/>
        <v>41934</v>
      </c>
      <c r="F1360" s="15" t="s">
        <v>125</v>
      </c>
      <c r="G1360" s="15" t="s">
        <v>3599</v>
      </c>
      <c r="H1360" s="15" t="s">
        <v>3600</v>
      </c>
      <c r="I1360" s="15" t="s">
        <v>59</v>
      </c>
      <c r="J1360" s="15" t="s">
        <v>60</v>
      </c>
      <c r="K1360" s="15" t="s">
        <v>33</v>
      </c>
      <c r="L1360" s="15" t="str">
        <f t="array" ref="L1360">_xlfn.XLOOKUP(M1360,reference_province_to_city!$A$2:$A$11,reference_province_to_city!$B$2:$B$11)</f>
        <v>Makassar</v>
      </c>
      <c r="M1360" s="15" t="s">
        <v>25</v>
      </c>
      <c r="N1360" s="15">
        <v>90111.0</v>
      </c>
      <c r="O1360" s="15">
        <f t="array" ref="O1360">_xlfn.XLOOKUP(M1360,reference_postal_code!$B$2:$B$11,reference_postal_code!$A$2:$A$11)</f>
        <v>90111</v>
      </c>
      <c r="P1360" s="15" t="s">
        <v>63</v>
      </c>
      <c r="Q1360" s="15" t="s">
        <v>2592</v>
      </c>
      <c r="R1360" s="15" t="s">
        <v>65</v>
      </c>
      <c r="S1360" s="15" t="s">
        <v>222</v>
      </c>
      <c r="T1360" s="15" t="s">
        <v>2593</v>
      </c>
      <c r="U1360" s="28">
        <v>1826880.0</v>
      </c>
      <c r="V1360" s="15">
        <v>4.0</v>
      </c>
      <c r="W1360" s="31">
        <v>0.2</v>
      </c>
      <c r="X1360" s="28">
        <v>205524.0</v>
      </c>
    </row>
    <row r="1361" ht="15.75" customHeight="1">
      <c r="A1361" s="15">
        <v>6299.0</v>
      </c>
      <c r="B1361" s="15" t="s">
        <v>3659</v>
      </c>
      <c r="C1361" s="18">
        <v>41933.0</v>
      </c>
      <c r="D1361" s="18">
        <v>41938.0</v>
      </c>
      <c r="E1361" s="18">
        <f t="shared" si="1"/>
        <v>41938</v>
      </c>
      <c r="F1361" s="15" t="s">
        <v>55</v>
      </c>
      <c r="G1361" s="15" t="s">
        <v>3660</v>
      </c>
      <c r="H1361" s="15" t="s">
        <v>3661</v>
      </c>
      <c r="I1361" s="15" t="s">
        <v>128</v>
      </c>
      <c r="J1361" s="15" t="s">
        <v>60</v>
      </c>
      <c r="K1361" s="15" t="s">
        <v>19</v>
      </c>
      <c r="L1361" s="15" t="str">
        <f t="array" ref="L1361">_xlfn.XLOOKUP(M1361,reference_province_to_city!$A$2:$A$11,reference_province_to_city!$B$2:$B$11)</f>
        <v>Yogyakarta</v>
      </c>
      <c r="M1361" s="15" t="s">
        <v>18</v>
      </c>
      <c r="N1361" s="15">
        <v>55111.0</v>
      </c>
      <c r="O1361" s="15">
        <f t="array" ref="O1361">_xlfn.XLOOKUP(M1361,reference_postal_code!$B$2:$B$11,reference_postal_code!$A$2:$A$11)</f>
        <v>55111</v>
      </c>
      <c r="P1361" s="15" t="s">
        <v>77</v>
      </c>
      <c r="Q1361" s="15" t="s">
        <v>3662</v>
      </c>
      <c r="R1361" s="15" t="s">
        <v>65</v>
      </c>
      <c r="S1361" s="15" t="s">
        <v>83</v>
      </c>
      <c r="T1361" s="15" t="s">
        <v>3663</v>
      </c>
      <c r="U1361" s="28">
        <v>545400.0</v>
      </c>
      <c r="V1361" s="15">
        <v>3.0</v>
      </c>
      <c r="W1361" s="31">
        <v>0.2</v>
      </c>
      <c r="X1361" s="28">
        <v>184072.0</v>
      </c>
    </row>
    <row r="1362" ht="15.75" customHeight="1">
      <c r="A1362" s="15">
        <v>7574.0</v>
      </c>
      <c r="B1362" s="15" t="s">
        <v>3664</v>
      </c>
      <c r="C1362" s="18">
        <v>41933.0</v>
      </c>
      <c r="D1362" s="18">
        <v>41938.0</v>
      </c>
      <c r="E1362" s="18">
        <f t="shared" si="1"/>
        <v>41938</v>
      </c>
      <c r="F1362" s="15" t="s">
        <v>55</v>
      </c>
      <c r="G1362" s="15" t="s">
        <v>1091</v>
      </c>
      <c r="H1362" s="15" t="s">
        <v>1092</v>
      </c>
      <c r="I1362" s="15" t="s">
        <v>128</v>
      </c>
      <c r="J1362" s="15" t="s">
        <v>60</v>
      </c>
      <c r="K1362" s="15" t="s">
        <v>19</v>
      </c>
      <c r="L1362" s="15" t="str">
        <f t="array" ref="L1362">_xlfn.XLOOKUP(M1362,reference_province_to_city!$A$2:$A$11,reference_province_to_city!$B$2:$B$11)</f>
        <v>Yogyakarta</v>
      </c>
      <c r="M1362" s="15" t="s">
        <v>18</v>
      </c>
      <c r="N1362" s="15">
        <v>55111.0</v>
      </c>
      <c r="O1362" s="15">
        <f t="array" ref="O1362">_xlfn.XLOOKUP(M1362,reference_postal_code!$B$2:$B$11,reference_postal_code!$A$2:$A$11)</f>
        <v>55111</v>
      </c>
      <c r="P1362" s="15" t="s">
        <v>77</v>
      </c>
      <c r="Q1362" s="15" t="s">
        <v>3665</v>
      </c>
      <c r="R1362" s="15" t="s">
        <v>65</v>
      </c>
      <c r="S1362" s="15" t="s">
        <v>93</v>
      </c>
      <c r="T1362" s="15" t="s">
        <v>3666</v>
      </c>
      <c r="U1362" s="28">
        <v>42600.0</v>
      </c>
      <c r="V1362" s="15">
        <v>1.0</v>
      </c>
      <c r="W1362" s="31">
        <v>0.0</v>
      </c>
      <c r="X1362" s="28">
        <v>13206.0</v>
      </c>
    </row>
    <row r="1363" ht="15.75" customHeight="1">
      <c r="A1363" s="15">
        <v>1890.0</v>
      </c>
      <c r="B1363" s="15" t="s">
        <v>3658</v>
      </c>
      <c r="C1363" s="18">
        <v>41933.0</v>
      </c>
      <c r="D1363" s="18">
        <v>41934.0</v>
      </c>
      <c r="E1363" s="18">
        <f t="shared" si="1"/>
        <v>41934</v>
      </c>
      <c r="F1363" s="15" t="s">
        <v>125</v>
      </c>
      <c r="G1363" s="15" t="s">
        <v>3599</v>
      </c>
      <c r="H1363" s="15" t="s">
        <v>3600</v>
      </c>
      <c r="I1363" s="15" t="s">
        <v>59</v>
      </c>
      <c r="J1363" s="15" t="s">
        <v>60</v>
      </c>
      <c r="K1363" s="15" t="s">
        <v>33</v>
      </c>
      <c r="L1363" s="15" t="str">
        <f t="array" ref="L1363">_xlfn.XLOOKUP(M1363,reference_province_to_city!$A$2:$A$11,reference_province_to_city!$B$2:$B$11)</f>
        <v>Makassar</v>
      </c>
      <c r="M1363" s="15" t="s">
        <v>25</v>
      </c>
      <c r="N1363" s="15">
        <v>90111.0</v>
      </c>
      <c r="O1363" s="15">
        <f t="array" ref="O1363">_xlfn.XLOOKUP(M1363,reference_postal_code!$B$2:$B$11,reference_postal_code!$A$2:$A$11)</f>
        <v>90111</v>
      </c>
      <c r="P1363" s="15" t="s">
        <v>63</v>
      </c>
      <c r="Q1363" s="15" t="s">
        <v>3667</v>
      </c>
      <c r="R1363" s="15" t="s">
        <v>106</v>
      </c>
      <c r="S1363" s="15" t="s">
        <v>218</v>
      </c>
      <c r="T1363" s="15" t="s">
        <v>3668</v>
      </c>
      <c r="U1363" s="28">
        <v>6143850.0</v>
      </c>
      <c r="V1363" s="15">
        <v>3.0</v>
      </c>
      <c r="W1363" s="31">
        <v>0.4</v>
      </c>
      <c r="X1363" s="28">
        <v>-1843155.0</v>
      </c>
    </row>
    <row r="1364" ht="15.75" customHeight="1">
      <c r="A1364" s="15">
        <v>7573.0</v>
      </c>
      <c r="B1364" s="15" t="s">
        <v>3664</v>
      </c>
      <c r="C1364" s="18">
        <v>41933.0</v>
      </c>
      <c r="D1364" s="18">
        <v>41938.0</v>
      </c>
      <c r="E1364" s="18">
        <f t="shared" si="1"/>
        <v>41938</v>
      </c>
      <c r="F1364" s="15" t="s">
        <v>55</v>
      </c>
      <c r="G1364" s="15" t="s">
        <v>1091</v>
      </c>
      <c r="H1364" s="15" t="s">
        <v>1092</v>
      </c>
      <c r="I1364" s="15" t="s">
        <v>128</v>
      </c>
      <c r="J1364" s="15" t="s">
        <v>60</v>
      </c>
      <c r="K1364" s="15" t="s">
        <v>19</v>
      </c>
      <c r="L1364" s="15" t="str">
        <f t="array" ref="L1364">_xlfn.XLOOKUP(M1364,reference_province_to_city!$A$2:$A$11,reference_province_to_city!$B$2:$B$11)</f>
        <v>Yogyakarta</v>
      </c>
      <c r="M1364" s="15" t="s">
        <v>18</v>
      </c>
      <c r="N1364" s="15">
        <v>55111.0</v>
      </c>
      <c r="O1364" s="15">
        <f t="array" ref="O1364">_xlfn.XLOOKUP(M1364,reference_postal_code!$B$2:$B$11,reference_postal_code!$A$2:$A$11)</f>
        <v>55111</v>
      </c>
      <c r="P1364" s="15" t="s">
        <v>77</v>
      </c>
      <c r="Q1364" s="15" t="s">
        <v>3190</v>
      </c>
      <c r="R1364" s="15" t="s">
        <v>106</v>
      </c>
      <c r="S1364" s="15" t="s">
        <v>218</v>
      </c>
      <c r="T1364" s="15" t="s">
        <v>3191</v>
      </c>
      <c r="U1364" s="28">
        <v>8869800.0</v>
      </c>
      <c r="V1364" s="15">
        <v>4.0</v>
      </c>
      <c r="W1364" s="31">
        <v>0.0</v>
      </c>
      <c r="X1364" s="28">
        <v>1685262.0</v>
      </c>
    </row>
    <row r="1365" ht="15.75" customHeight="1">
      <c r="A1365" s="15">
        <v>7572.0</v>
      </c>
      <c r="B1365" s="15" t="s">
        <v>3664</v>
      </c>
      <c r="C1365" s="18">
        <v>41933.0</v>
      </c>
      <c r="D1365" s="18">
        <v>41938.0</v>
      </c>
      <c r="E1365" s="18">
        <f t="shared" si="1"/>
        <v>41938</v>
      </c>
      <c r="F1365" s="15" t="s">
        <v>55</v>
      </c>
      <c r="G1365" s="15" t="s">
        <v>1091</v>
      </c>
      <c r="H1365" s="15" t="s">
        <v>1092</v>
      </c>
      <c r="I1365" s="15" t="s">
        <v>128</v>
      </c>
      <c r="J1365" s="15" t="s">
        <v>60</v>
      </c>
      <c r="K1365" s="15" t="s">
        <v>19</v>
      </c>
      <c r="L1365" s="15" t="str">
        <f t="array" ref="L1365">_xlfn.XLOOKUP(M1365,reference_province_to_city!$A$2:$A$11,reference_province_to_city!$B$2:$B$11)</f>
        <v>Yogyakarta</v>
      </c>
      <c r="M1365" s="15" t="s">
        <v>18</v>
      </c>
      <c r="N1365" s="15">
        <v>55111.0</v>
      </c>
      <c r="O1365" s="15">
        <f t="array" ref="O1365">_xlfn.XLOOKUP(M1365,reference_postal_code!$B$2:$B$11,reference_postal_code!$A$2:$A$11)</f>
        <v>55111</v>
      </c>
      <c r="P1365" s="15" t="s">
        <v>77</v>
      </c>
      <c r="Q1365" s="15" t="s">
        <v>3606</v>
      </c>
      <c r="R1365" s="15" t="s">
        <v>65</v>
      </c>
      <c r="S1365" s="15" t="s">
        <v>87</v>
      </c>
      <c r="T1365" s="15" t="s">
        <v>3607</v>
      </c>
      <c r="U1365" s="28">
        <v>2920500.0</v>
      </c>
      <c r="V1365" s="15">
        <v>5.0</v>
      </c>
      <c r="W1365" s="31">
        <v>0.0</v>
      </c>
      <c r="X1365" s="28">
        <v>146025.0</v>
      </c>
    </row>
    <row r="1366" ht="15.75" customHeight="1">
      <c r="A1366" s="15">
        <v>7665.0</v>
      </c>
      <c r="B1366" s="15" t="s">
        <v>3669</v>
      </c>
      <c r="C1366" s="18">
        <v>41934.0</v>
      </c>
      <c r="D1366" s="18">
        <v>41938.0</v>
      </c>
      <c r="E1366" s="18">
        <f t="shared" si="1"/>
        <v>41938</v>
      </c>
      <c r="F1366" s="15" t="s">
        <v>55</v>
      </c>
      <c r="G1366" s="15" t="s">
        <v>3354</v>
      </c>
      <c r="H1366" s="15" t="s">
        <v>3355</v>
      </c>
      <c r="I1366" s="15" t="s">
        <v>128</v>
      </c>
      <c r="J1366" s="15" t="s">
        <v>60</v>
      </c>
      <c r="K1366" s="15" t="s">
        <v>10</v>
      </c>
      <c r="L1366" s="15" t="str">
        <f t="array" ref="L1366">_xlfn.XLOOKUP(M1366,reference_province_to_city!$A$2:$A$11,reference_province_to_city!$B$2:$B$11)</f>
        <v>Jakarta</v>
      </c>
      <c r="M1366" s="15" t="s">
        <v>7</v>
      </c>
      <c r="N1366" s="15">
        <v>10110.0</v>
      </c>
      <c r="O1366" s="15">
        <f t="array" ref="O1366">_xlfn.XLOOKUP(M1366,reference_postal_code!$B$2:$B$11,reference_postal_code!$A$2:$A$11)</f>
        <v>10110</v>
      </c>
      <c r="P1366" s="15" t="s">
        <v>117</v>
      </c>
      <c r="Q1366" s="15" t="s">
        <v>3670</v>
      </c>
      <c r="R1366" s="15" t="s">
        <v>106</v>
      </c>
      <c r="S1366" s="15" t="s">
        <v>139</v>
      </c>
      <c r="T1366" s="15" t="s">
        <v>3671</v>
      </c>
      <c r="U1366" s="28">
        <v>1948800.0</v>
      </c>
      <c r="V1366" s="15">
        <v>4.0</v>
      </c>
      <c r="W1366" s="31">
        <v>0.0</v>
      </c>
      <c r="X1366" s="28">
        <v>155904.0</v>
      </c>
    </row>
    <row r="1367" ht="15.75" customHeight="1">
      <c r="A1367" s="15">
        <v>147.0</v>
      </c>
      <c r="B1367" s="15" t="s">
        <v>3672</v>
      </c>
      <c r="C1367" s="18">
        <v>41934.0</v>
      </c>
      <c r="D1367" s="18">
        <v>41940.0</v>
      </c>
      <c r="E1367" s="18">
        <f t="shared" si="1"/>
        <v>41940</v>
      </c>
      <c r="F1367" s="15" t="s">
        <v>55</v>
      </c>
      <c r="G1367" s="15" t="s">
        <v>3673</v>
      </c>
      <c r="H1367" s="15" t="s">
        <v>3674</v>
      </c>
      <c r="I1367" s="15" t="s">
        <v>76</v>
      </c>
      <c r="J1367" s="15" t="s">
        <v>60</v>
      </c>
      <c r="K1367" s="15" t="s">
        <v>26</v>
      </c>
      <c r="L1367" s="15" t="str">
        <f t="array" ref="L1367">_xlfn.XLOOKUP(M1367,reference_province_to_city!$A$2:$A$11,reference_province_to_city!$B$2:$B$11)</f>
        <v>Denpasar</v>
      </c>
      <c r="M1367" s="15" t="s">
        <v>24</v>
      </c>
      <c r="N1367" s="15">
        <v>80231.0</v>
      </c>
      <c r="O1367" s="15">
        <f t="array" ref="O1367">_xlfn.XLOOKUP(M1367,reference_postal_code!$B$2:$B$11,reference_postal_code!$A$2:$A$11)</f>
        <v>80231</v>
      </c>
      <c r="P1367" s="15" t="s">
        <v>63</v>
      </c>
      <c r="Q1367" s="15" t="s">
        <v>3395</v>
      </c>
      <c r="R1367" s="15" t="s">
        <v>106</v>
      </c>
      <c r="S1367" s="15" t="s">
        <v>139</v>
      </c>
      <c r="T1367" s="15" t="s">
        <v>3396</v>
      </c>
      <c r="U1367" s="28">
        <v>1408320.0</v>
      </c>
      <c r="V1367" s="15">
        <v>4.0</v>
      </c>
      <c r="W1367" s="31">
        <v>0.2</v>
      </c>
      <c r="X1367" s="28">
        <v>193644.0</v>
      </c>
    </row>
    <row r="1368" ht="15.75" customHeight="1">
      <c r="A1368" s="15">
        <v>3745.0</v>
      </c>
      <c r="B1368" s="15" t="s">
        <v>3675</v>
      </c>
      <c r="C1368" s="18">
        <v>41936.0</v>
      </c>
      <c r="D1368" s="18">
        <v>41936.0</v>
      </c>
      <c r="E1368" s="18">
        <f t="shared" si="1"/>
        <v>41936</v>
      </c>
      <c r="F1368" s="15" t="s">
        <v>466</v>
      </c>
      <c r="G1368" s="15" t="s">
        <v>2738</v>
      </c>
      <c r="H1368" s="15" t="s">
        <v>2739</v>
      </c>
      <c r="I1368" s="15" t="s">
        <v>59</v>
      </c>
      <c r="J1368" s="15" t="s">
        <v>60</v>
      </c>
      <c r="K1368" s="15" t="s">
        <v>19</v>
      </c>
      <c r="L1368" s="15" t="str">
        <f t="array" ref="L1368">_xlfn.XLOOKUP(M1368,reference_province_to_city!$A$2:$A$11,reference_province_to_city!$B$2:$B$11)</f>
        <v>Yogyakarta</v>
      </c>
      <c r="M1368" s="15" t="s">
        <v>18</v>
      </c>
      <c r="N1368" s="15">
        <v>55111.0</v>
      </c>
      <c r="O1368" s="15">
        <f t="array" ref="O1368">_xlfn.XLOOKUP(M1368,reference_postal_code!$B$2:$B$11,reference_postal_code!$A$2:$A$11)</f>
        <v>55111</v>
      </c>
      <c r="P1368" s="15" t="s">
        <v>77</v>
      </c>
      <c r="Q1368" s="15" t="s">
        <v>3676</v>
      </c>
      <c r="R1368" s="15" t="s">
        <v>65</v>
      </c>
      <c r="S1368" s="15" t="s">
        <v>103</v>
      </c>
      <c r="T1368" s="15" t="s">
        <v>3677</v>
      </c>
      <c r="U1368" s="28">
        <v>177750.0</v>
      </c>
      <c r="V1368" s="15">
        <v>3.0</v>
      </c>
      <c r="W1368" s="31">
        <v>0.0</v>
      </c>
      <c r="X1368" s="28">
        <v>56880.0</v>
      </c>
    </row>
    <row r="1369" ht="15.75" customHeight="1">
      <c r="A1369" s="15">
        <v>3008.0</v>
      </c>
      <c r="B1369" s="15" t="s">
        <v>3678</v>
      </c>
      <c r="C1369" s="18">
        <v>41936.0</v>
      </c>
      <c r="D1369" s="18">
        <v>41941.0</v>
      </c>
      <c r="E1369" s="18">
        <f t="shared" si="1"/>
        <v>41941</v>
      </c>
      <c r="F1369" s="15" t="s">
        <v>55</v>
      </c>
      <c r="G1369" s="15" t="s">
        <v>1277</v>
      </c>
      <c r="H1369" s="15" t="s">
        <v>1278</v>
      </c>
      <c r="I1369" s="15" t="s">
        <v>59</v>
      </c>
      <c r="J1369" s="15" t="s">
        <v>60</v>
      </c>
      <c r="K1369" s="15" t="s">
        <v>14</v>
      </c>
      <c r="L1369" s="15" t="str">
        <f t="array" ref="L1369">_xlfn.XLOOKUP(M1369,reference_province_to_city!$A$2:$A$11,reference_province_to_city!$B$2:$B$11)</f>
        <v>Bandung</v>
      </c>
      <c r="M1369" s="15" t="s">
        <v>12</v>
      </c>
      <c r="N1369" s="15">
        <v>40111.0</v>
      </c>
      <c r="O1369" s="15">
        <f t="array" ref="O1369">_xlfn.XLOOKUP(M1369,reference_postal_code!$B$2:$B$11,reference_postal_code!$A$2:$A$11)</f>
        <v>40111</v>
      </c>
      <c r="P1369" s="15" t="s">
        <v>117</v>
      </c>
      <c r="Q1369" s="15" t="s">
        <v>1926</v>
      </c>
      <c r="R1369" s="15" t="s">
        <v>65</v>
      </c>
      <c r="S1369" s="15" t="s">
        <v>83</v>
      </c>
      <c r="T1369" s="15" t="s">
        <v>1927</v>
      </c>
      <c r="U1369" s="28">
        <v>514080.0</v>
      </c>
      <c r="V1369" s="15">
        <v>3.0</v>
      </c>
      <c r="W1369" s="31">
        <v>0.2</v>
      </c>
      <c r="X1369" s="28">
        <v>167076.0</v>
      </c>
    </row>
    <row r="1370" ht="15.75" customHeight="1">
      <c r="A1370" s="15">
        <v>2530.0</v>
      </c>
      <c r="B1370" s="15" t="s">
        <v>3679</v>
      </c>
      <c r="C1370" s="18">
        <v>41936.0</v>
      </c>
      <c r="D1370" s="18">
        <v>41941.0</v>
      </c>
      <c r="E1370" s="18">
        <f t="shared" si="1"/>
        <v>41941</v>
      </c>
      <c r="F1370" s="15" t="s">
        <v>55</v>
      </c>
      <c r="G1370" s="15" t="s">
        <v>3680</v>
      </c>
      <c r="H1370" s="15" t="s">
        <v>3681</v>
      </c>
      <c r="I1370" s="15" t="s">
        <v>76</v>
      </c>
      <c r="J1370" s="15" t="s">
        <v>60</v>
      </c>
      <c r="K1370" s="15" t="s">
        <v>17</v>
      </c>
      <c r="L1370" s="15" t="str">
        <f t="array" ref="L1370">_xlfn.XLOOKUP(M1370,reference_province_to_city!$A$2:$A$11,reference_province_to_city!$B$2:$B$11)</f>
        <v>Semarang</v>
      </c>
      <c r="M1370" s="15" t="s">
        <v>15</v>
      </c>
      <c r="N1370" s="15">
        <v>50111.0</v>
      </c>
      <c r="O1370" s="15">
        <f t="array" ref="O1370">_xlfn.XLOOKUP(M1370,reference_postal_code!$B$2:$B$11,reference_postal_code!$A$2:$A$11)</f>
        <v>50111</v>
      </c>
      <c r="P1370" s="15" t="s">
        <v>77</v>
      </c>
      <c r="Q1370" s="15" t="s">
        <v>3029</v>
      </c>
      <c r="R1370" s="15" t="s">
        <v>65</v>
      </c>
      <c r="S1370" s="15" t="s">
        <v>66</v>
      </c>
      <c r="T1370" s="15" t="s">
        <v>3030</v>
      </c>
      <c r="U1370" s="28">
        <v>155520.0</v>
      </c>
      <c r="V1370" s="15">
        <v>2.0</v>
      </c>
      <c r="W1370" s="31">
        <v>0.2</v>
      </c>
      <c r="X1370" s="28">
        <v>54432.0</v>
      </c>
    </row>
    <row r="1371" ht="15.75" customHeight="1">
      <c r="A1371" s="15">
        <v>7710.0</v>
      </c>
      <c r="B1371" s="15" t="s">
        <v>3682</v>
      </c>
      <c r="C1371" s="18">
        <v>41937.0</v>
      </c>
      <c r="D1371" s="18">
        <v>41941.0</v>
      </c>
      <c r="E1371" s="18">
        <f t="shared" si="1"/>
        <v>41941</v>
      </c>
      <c r="F1371" s="15" t="s">
        <v>55</v>
      </c>
      <c r="G1371" s="15" t="s">
        <v>1636</v>
      </c>
      <c r="H1371" s="15" t="s">
        <v>1637</v>
      </c>
      <c r="I1371" s="15" t="s">
        <v>59</v>
      </c>
      <c r="J1371" s="15" t="s">
        <v>60</v>
      </c>
      <c r="K1371" s="15" t="s">
        <v>29</v>
      </c>
      <c r="L1371" s="15" t="str">
        <f t="array" ref="L1371">_xlfn.XLOOKUP(M1371,reference_province_to_city!$A$2:$A$11,reference_province_to_city!$B$2:$B$11)</f>
        <v>Palembang</v>
      </c>
      <c r="M1371" s="15" t="s">
        <v>13</v>
      </c>
      <c r="N1371" s="15">
        <v>30111.0</v>
      </c>
      <c r="O1371" s="15">
        <f t="array" ref="O1371">_xlfn.XLOOKUP(M1371,reference_postal_code!$B$2:$B$11,reference_postal_code!$A$2:$A$11)</f>
        <v>30111</v>
      </c>
      <c r="P1371" s="15" t="s">
        <v>77</v>
      </c>
      <c r="Q1371" s="15" t="s">
        <v>750</v>
      </c>
      <c r="R1371" s="15" t="s">
        <v>65</v>
      </c>
      <c r="S1371" s="15" t="s">
        <v>83</v>
      </c>
      <c r="T1371" s="15" t="s">
        <v>751</v>
      </c>
      <c r="U1371" s="28">
        <v>205470.0</v>
      </c>
      <c r="V1371" s="15">
        <v>3.0</v>
      </c>
      <c r="W1371" s="31">
        <v>0.7</v>
      </c>
      <c r="X1371" s="28">
        <v>-143829.0</v>
      </c>
    </row>
    <row r="1372" ht="15.75" customHeight="1">
      <c r="A1372" s="15">
        <v>6129.0</v>
      </c>
      <c r="B1372" s="15" t="s">
        <v>3683</v>
      </c>
      <c r="C1372" s="18">
        <v>41937.0</v>
      </c>
      <c r="D1372" s="18">
        <v>41940.0</v>
      </c>
      <c r="E1372" s="18">
        <f t="shared" si="1"/>
        <v>41940</v>
      </c>
      <c r="F1372" s="15" t="s">
        <v>125</v>
      </c>
      <c r="G1372" s="15" t="s">
        <v>1282</v>
      </c>
      <c r="H1372" s="15" t="s">
        <v>1283</v>
      </c>
      <c r="I1372" s="15" t="s">
        <v>128</v>
      </c>
      <c r="J1372" s="15" t="s">
        <v>60</v>
      </c>
      <c r="K1372" s="15" t="s">
        <v>22</v>
      </c>
      <c r="L1372" s="15" t="str">
        <f t="array" ref="L1372">_xlfn.XLOOKUP(M1372,reference_province_to_city!$A$2:$A$11,reference_province_to_city!$B$2:$B$11)</f>
        <v>Surabaya</v>
      </c>
      <c r="M1372" s="15" t="s">
        <v>20</v>
      </c>
      <c r="N1372" s="15">
        <v>60231.0</v>
      </c>
      <c r="O1372" s="15">
        <f t="array" ref="O1372">_xlfn.XLOOKUP(M1372,reference_postal_code!$B$2:$B$11,reference_postal_code!$A$2:$A$11)</f>
        <v>60231</v>
      </c>
      <c r="P1372" s="15" t="s">
        <v>166</v>
      </c>
      <c r="Q1372" s="15" t="s">
        <v>3684</v>
      </c>
      <c r="R1372" s="15" t="s">
        <v>65</v>
      </c>
      <c r="S1372" s="15" t="s">
        <v>83</v>
      </c>
      <c r="T1372" s="15" t="s">
        <v>3685</v>
      </c>
      <c r="U1372" s="28">
        <v>741120.0</v>
      </c>
      <c r="V1372" s="15">
        <v>4.0</v>
      </c>
      <c r="W1372" s="31">
        <v>0.2</v>
      </c>
      <c r="X1372" s="28">
        <v>277920.0</v>
      </c>
    </row>
    <row r="1373" ht="15.75" customHeight="1">
      <c r="A1373" s="15">
        <v>7709.0</v>
      </c>
      <c r="B1373" s="15" t="s">
        <v>3682</v>
      </c>
      <c r="C1373" s="18">
        <v>41937.0</v>
      </c>
      <c r="D1373" s="18">
        <v>41941.0</v>
      </c>
      <c r="E1373" s="18">
        <f t="shared" si="1"/>
        <v>41941</v>
      </c>
      <c r="F1373" s="15" t="s">
        <v>55</v>
      </c>
      <c r="G1373" s="15" t="s">
        <v>1636</v>
      </c>
      <c r="H1373" s="15" t="s">
        <v>1637</v>
      </c>
      <c r="I1373" s="15" t="s">
        <v>59</v>
      </c>
      <c r="J1373" s="15" t="s">
        <v>60</v>
      </c>
      <c r="K1373" s="15" t="s">
        <v>29</v>
      </c>
      <c r="L1373" s="15" t="str">
        <f t="array" ref="L1373">_xlfn.XLOOKUP(M1373,reference_province_to_city!$A$2:$A$11,reference_province_to_city!$B$2:$B$11)</f>
        <v>Palembang</v>
      </c>
      <c r="M1373" s="15" t="s">
        <v>13</v>
      </c>
      <c r="N1373" s="15">
        <v>30111.0</v>
      </c>
      <c r="O1373" s="15">
        <f t="array" ref="O1373">_xlfn.XLOOKUP(M1373,reference_postal_code!$B$2:$B$11,reference_postal_code!$A$2:$A$11)</f>
        <v>30111</v>
      </c>
      <c r="P1373" s="15" t="s">
        <v>77</v>
      </c>
      <c r="Q1373" s="15" t="s">
        <v>3686</v>
      </c>
      <c r="R1373" s="15" t="s">
        <v>110</v>
      </c>
      <c r="S1373" s="15" t="s">
        <v>149</v>
      </c>
      <c r="T1373" s="15" t="s">
        <v>3687</v>
      </c>
      <c r="U1373" s="28">
        <v>611640.0</v>
      </c>
      <c r="V1373" s="15">
        <v>3.0</v>
      </c>
      <c r="W1373" s="31">
        <v>0.2</v>
      </c>
      <c r="X1373" s="28">
        <v>7646.0</v>
      </c>
    </row>
    <row r="1374" ht="15.75" customHeight="1">
      <c r="A1374" s="15">
        <v>4305.0</v>
      </c>
      <c r="B1374" s="15" t="s">
        <v>3688</v>
      </c>
      <c r="C1374" s="18">
        <v>41938.0</v>
      </c>
      <c r="D1374" s="18">
        <v>41942.0</v>
      </c>
      <c r="E1374" s="18">
        <f t="shared" si="1"/>
        <v>41942</v>
      </c>
      <c r="F1374" s="15" t="s">
        <v>114</v>
      </c>
      <c r="G1374" s="15" t="s">
        <v>3689</v>
      </c>
      <c r="H1374" s="15" t="s">
        <v>3690</v>
      </c>
      <c r="I1374" s="15" t="s">
        <v>59</v>
      </c>
      <c r="J1374" s="15" t="s">
        <v>60</v>
      </c>
      <c r="K1374" s="15" t="s">
        <v>31</v>
      </c>
      <c r="L1374" s="15" t="str">
        <f t="array" ref="L1374">_xlfn.XLOOKUP(M1374,reference_province_to_city!$A$2:$A$11,reference_province_to_city!$B$2:$B$11)</f>
        <v>Balikpapan</v>
      </c>
      <c r="M1374" s="15" t="s">
        <v>21</v>
      </c>
      <c r="N1374" s="15">
        <v>76114.0</v>
      </c>
      <c r="O1374" s="15">
        <f t="array" ref="O1374">_xlfn.XLOOKUP(M1374,reference_postal_code!$B$2:$B$11,reference_postal_code!$A$2:$A$11)</f>
        <v>76114</v>
      </c>
      <c r="P1374" s="15" t="s">
        <v>166</v>
      </c>
      <c r="Q1374" s="15" t="s">
        <v>3691</v>
      </c>
      <c r="R1374" s="15" t="s">
        <v>106</v>
      </c>
      <c r="S1374" s="15" t="s">
        <v>139</v>
      </c>
      <c r="T1374" s="15" t="s">
        <v>3692</v>
      </c>
      <c r="U1374" s="28">
        <v>958800.0</v>
      </c>
      <c r="V1374" s="15">
        <v>4.0</v>
      </c>
      <c r="W1374" s="31">
        <v>0.0</v>
      </c>
      <c r="X1374" s="28">
        <v>47940.0</v>
      </c>
    </row>
    <row r="1375" ht="15.75" customHeight="1">
      <c r="A1375" s="15">
        <v>4306.0</v>
      </c>
      <c r="B1375" s="15" t="s">
        <v>3688</v>
      </c>
      <c r="C1375" s="18">
        <v>41938.0</v>
      </c>
      <c r="D1375" s="18">
        <v>41942.0</v>
      </c>
      <c r="E1375" s="18">
        <f t="shared" si="1"/>
        <v>41942</v>
      </c>
      <c r="F1375" s="15" t="s">
        <v>114</v>
      </c>
      <c r="G1375" s="15" t="s">
        <v>3689</v>
      </c>
      <c r="H1375" s="15" t="s">
        <v>3690</v>
      </c>
      <c r="I1375" s="15" t="s">
        <v>59</v>
      </c>
      <c r="J1375" s="15" t="s">
        <v>60</v>
      </c>
      <c r="K1375" s="15" t="s">
        <v>31</v>
      </c>
      <c r="L1375" s="15" t="str">
        <f t="array" ref="L1375">_xlfn.XLOOKUP(M1375,reference_province_to_city!$A$2:$A$11,reference_province_to_city!$B$2:$B$11)</f>
        <v>Balikpapan</v>
      </c>
      <c r="M1375" s="15" t="s">
        <v>21</v>
      </c>
      <c r="N1375" s="15">
        <v>76114.0</v>
      </c>
      <c r="O1375" s="15">
        <f t="array" ref="O1375">_xlfn.XLOOKUP(M1375,reference_postal_code!$B$2:$B$11,reference_postal_code!$A$2:$A$11)</f>
        <v>76114</v>
      </c>
      <c r="P1375" s="15" t="s">
        <v>166</v>
      </c>
      <c r="Q1375" s="15" t="s">
        <v>3133</v>
      </c>
      <c r="R1375" s="15" t="s">
        <v>110</v>
      </c>
      <c r="S1375" s="15" t="s">
        <v>111</v>
      </c>
      <c r="T1375" s="15" t="s">
        <v>3134</v>
      </c>
      <c r="U1375" s="28">
        <v>5759400.0</v>
      </c>
      <c r="V1375" s="15">
        <v>5.0</v>
      </c>
      <c r="W1375" s="31">
        <v>0.2</v>
      </c>
      <c r="X1375" s="28">
        <v>575940.0</v>
      </c>
    </row>
    <row r="1376" ht="15.75" customHeight="1">
      <c r="A1376" s="15">
        <v>9419.0</v>
      </c>
      <c r="B1376" s="15" t="s">
        <v>3693</v>
      </c>
      <c r="C1376" s="18">
        <v>41939.0</v>
      </c>
      <c r="D1376" s="18">
        <v>41944.0</v>
      </c>
      <c r="E1376" s="18">
        <f t="shared" si="1"/>
        <v>41944</v>
      </c>
      <c r="F1376" s="15" t="s">
        <v>55</v>
      </c>
      <c r="G1376" s="15" t="s">
        <v>3694</v>
      </c>
      <c r="H1376" s="15" t="s">
        <v>3695</v>
      </c>
      <c r="I1376" s="15" t="s">
        <v>76</v>
      </c>
      <c r="J1376" s="15" t="s">
        <v>60</v>
      </c>
      <c r="K1376" s="15" t="s">
        <v>29</v>
      </c>
      <c r="L1376" s="15" t="str">
        <f t="array" ref="L1376">_xlfn.XLOOKUP(M1376,reference_province_to_city!$A$2:$A$11,reference_province_to_city!$B$2:$B$11)</f>
        <v>Palembang</v>
      </c>
      <c r="M1376" s="15" t="s">
        <v>13</v>
      </c>
      <c r="N1376" s="15">
        <v>30111.0</v>
      </c>
      <c r="O1376" s="15">
        <f t="array" ref="O1376">_xlfn.XLOOKUP(M1376,reference_postal_code!$B$2:$B$11,reference_postal_code!$A$2:$A$11)</f>
        <v>30111</v>
      </c>
      <c r="P1376" s="15" t="s">
        <v>77</v>
      </c>
      <c r="Q1376" s="15" t="s">
        <v>2891</v>
      </c>
      <c r="R1376" s="15" t="s">
        <v>65</v>
      </c>
      <c r="S1376" s="15" t="s">
        <v>66</v>
      </c>
      <c r="T1376" s="15" t="s">
        <v>2892</v>
      </c>
      <c r="U1376" s="28">
        <v>179280.0</v>
      </c>
      <c r="V1376" s="15">
        <v>3.0</v>
      </c>
      <c r="W1376" s="31">
        <v>0.2</v>
      </c>
      <c r="X1376" s="28">
        <v>60507.0</v>
      </c>
    </row>
    <row r="1377" ht="15.75" customHeight="1">
      <c r="A1377" s="15">
        <v>9418.0</v>
      </c>
      <c r="B1377" s="15" t="s">
        <v>3693</v>
      </c>
      <c r="C1377" s="18">
        <v>41939.0</v>
      </c>
      <c r="D1377" s="18">
        <v>41944.0</v>
      </c>
      <c r="E1377" s="18">
        <f t="shared" si="1"/>
        <v>41944</v>
      </c>
      <c r="F1377" s="15" t="s">
        <v>55</v>
      </c>
      <c r="G1377" s="15" t="s">
        <v>3694</v>
      </c>
      <c r="H1377" s="15" t="s">
        <v>3695</v>
      </c>
      <c r="I1377" s="15" t="s">
        <v>76</v>
      </c>
      <c r="J1377" s="15" t="s">
        <v>60</v>
      </c>
      <c r="K1377" s="15" t="s">
        <v>2941</v>
      </c>
      <c r="L1377" s="15" t="str">
        <f t="array" ref="L1377">_xlfn.XLOOKUP(M1377,reference_province_to_city!$A$2:$A$11,reference_province_to_city!$B$2:$B$11)</f>
        <v>Palembang</v>
      </c>
      <c r="M1377" s="15" t="s">
        <v>13</v>
      </c>
      <c r="N1377" s="15">
        <v>30111.0</v>
      </c>
      <c r="O1377" s="15">
        <f t="array" ref="O1377">_xlfn.XLOOKUP(M1377,reference_postal_code!$B$2:$B$11,reference_postal_code!$A$2:$A$11)</f>
        <v>30111</v>
      </c>
      <c r="P1377" s="15" t="s">
        <v>77</v>
      </c>
      <c r="Q1377" s="15" t="s">
        <v>1968</v>
      </c>
      <c r="R1377" s="15" t="s">
        <v>65</v>
      </c>
      <c r="S1377" s="15" t="s">
        <v>66</v>
      </c>
      <c r="T1377" s="15" t="s">
        <v>1969</v>
      </c>
      <c r="U1377" s="28">
        <v>155520.0</v>
      </c>
      <c r="V1377" s="15">
        <v>2.0</v>
      </c>
      <c r="W1377" s="31">
        <v>0.2</v>
      </c>
      <c r="X1377" s="28">
        <v>54432.0</v>
      </c>
    </row>
    <row r="1378" ht="15.75" customHeight="1">
      <c r="A1378" s="15">
        <v>3843.0</v>
      </c>
      <c r="B1378" s="15" t="s">
        <v>3696</v>
      </c>
      <c r="C1378" s="18">
        <v>41940.0</v>
      </c>
      <c r="D1378" s="18">
        <v>41943.0</v>
      </c>
      <c r="E1378" s="18">
        <f t="shared" si="1"/>
        <v>41943</v>
      </c>
      <c r="F1378" s="15" t="s">
        <v>125</v>
      </c>
      <c r="G1378" s="15" t="s">
        <v>3697</v>
      </c>
      <c r="H1378" s="15" t="s">
        <v>3698</v>
      </c>
      <c r="I1378" s="15" t="s">
        <v>128</v>
      </c>
      <c r="J1378" s="15" t="s">
        <v>60</v>
      </c>
      <c r="K1378" s="15" t="s">
        <v>26</v>
      </c>
      <c r="L1378" s="15" t="str">
        <f t="array" ref="L1378">_xlfn.XLOOKUP(M1378,reference_province_to_city!$A$2:$A$11,reference_province_to_city!$B$2:$B$11)</f>
        <v>Denpasar</v>
      </c>
      <c r="M1378" s="15" t="s">
        <v>24</v>
      </c>
      <c r="N1378" s="15">
        <v>80231.0</v>
      </c>
      <c r="O1378" s="15">
        <f t="array" ref="O1378">_xlfn.XLOOKUP(M1378,reference_postal_code!$B$2:$B$11,reference_postal_code!$A$2:$A$11)</f>
        <v>80231</v>
      </c>
      <c r="P1378" s="15" t="s">
        <v>63</v>
      </c>
      <c r="Q1378" s="15" t="s">
        <v>1033</v>
      </c>
      <c r="R1378" s="15" t="s">
        <v>65</v>
      </c>
      <c r="S1378" s="15" t="s">
        <v>83</v>
      </c>
      <c r="T1378" s="15" t="s">
        <v>1034</v>
      </c>
      <c r="U1378" s="28">
        <v>107760.0</v>
      </c>
      <c r="V1378" s="15">
        <v>2.0</v>
      </c>
      <c r="W1378" s="31">
        <v>0.2</v>
      </c>
      <c r="X1378" s="28">
        <v>33675.0</v>
      </c>
    </row>
    <row r="1379" ht="15.75" customHeight="1">
      <c r="A1379" s="15">
        <v>3844.0</v>
      </c>
      <c r="B1379" s="15" t="s">
        <v>3696</v>
      </c>
      <c r="C1379" s="18">
        <v>41940.0</v>
      </c>
      <c r="D1379" s="18">
        <v>41943.0</v>
      </c>
      <c r="E1379" s="18">
        <f t="shared" si="1"/>
        <v>41943</v>
      </c>
      <c r="F1379" s="15" t="s">
        <v>125</v>
      </c>
      <c r="G1379" s="15" t="s">
        <v>3697</v>
      </c>
      <c r="H1379" s="15" t="s">
        <v>3698</v>
      </c>
      <c r="I1379" s="15" t="s">
        <v>128</v>
      </c>
      <c r="J1379" s="15" t="s">
        <v>60</v>
      </c>
      <c r="K1379" s="15" t="s">
        <v>26</v>
      </c>
      <c r="L1379" s="15" t="str">
        <f t="array" ref="L1379">_xlfn.XLOOKUP(M1379,reference_province_to_city!$A$2:$A$11,reference_province_to_city!$B$2:$B$11)</f>
        <v>Denpasar</v>
      </c>
      <c r="M1379" s="15" t="s">
        <v>24</v>
      </c>
      <c r="N1379" s="15">
        <v>80231.0</v>
      </c>
      <c r="O1379" s="15">
        <f t="array" ref="O1379">_xlfn.XLOOKUP(M1379,reference_postal_code!$B$2:$B$11,reference_postal_code!$A$2:$A$11)</f>
        <v>80231</v>
      </c>
      <c r="P1379" s="15" t="s">
        <v>63</v>
      </c>
      <c r="Q1379" s="15" t="s">
        <v>3699</v>
      </c>
      <c r="R1379" s="15" t="s">
        <v>65</v>
      </c>
      <c r="S1379" s="15" t="s">
        <v>226</v>
      </c>
      <c r="T1379" s="15" t="s">
        <v>3700</v>
      </c>
      <c r="U1379" s="28">
        <v>94200.0</v>
      </c>
      <c r="V1379" s="15">
        <v>2.0</v>
      </c>
      <c r="W1379" s="31">
        <v>0.0</v>
      </c>
      <c r="X1379" s="28">
        <v>942.0</v>
      </c>
    </row>
    <row r="1380" ht="15.75" customHeight="1">
      <c r="A1380" s="15">
        <v>3845.0</v>
      </c>
      <c r="B1380" s="15" t="s">
        <v>3696</v>
      </c>
      <c r="C1380" s="18">
        <v>41940.0</v>
      </c>
      <c r="D1380" s="18">
        <v>41943.0</v>
      </c>
      <c r="E1380" s="18">
        <f t="shared" si="1"/>
        <v>41943</v>
      </c>
      <c r="F1380" s="15" t="s">
        <v>125</v>
      </c>
      <c r="G1380" s="15" t="s">
        <v>3697</v>
      </c>
      <c r="H1380" s="15" t="s">
        <v>3698</v>
      </c>
      <c r="I1380" s="15" t="s">
        <v>128</v>
      </c>
      <c r="J1380" s="15" t="s">
        <v>60</v>
      </c>
      <c r="K1380" s="15" t="s">
        <v>26</v>
      </c>
      <c r="L1380" s="15" t="str">
        <f t="array" ref="L1380">_xlfn.XLOOKUP(M1380,reference_province_to_city!$A$2:$A$11,reference_province_to_city!$B$2:$B$11)</f>
        <v>Denpasar</v>
      </c>
      <c r="M1380" s="15" t="s">
        <v>24</v>
      </c>
      <c r="N1380" s="15">
        <v>80231.0</v>
      </c>
      <c r="O1380" s="15">
        <f t="array" ref="O1380">_xlfn.XLOOKUP(M1380,reference_postal_code!$B$2:$B$11,reference_postal_code!$A$2:$A$11)</f>
        <v>80231</v>
      </c>
      <c r="P1380" s="15" t="s">
        <v>63</v>
      </c>
      <c r="Q1380" s="15" t="s">
        <v>3701</v>
      </c>
      <c r="R1380" s="15" t="s">
        <v>65</v>
      </c>
      <c r="S1380" s="15" t="s">
        <v>226</v>
      </c>
      <c r="T1380" s="15" t="s">
        <v>3702</v>
      </c>
      <c r="U1380" s="28">
        <v>7211100.0</v>
      </c>
      <c r="V1380" s="15">
        <v>2.0</v>
      </c>
      <c r="W1380" s="31">
        <v>0.0</v>
      </c>
      <c r="X1380" s="28">
        <v>216333.0</v>
      </c>
    </row>
    <row r="1381" ht="15.75" customHeight="1">
      <c r="A1381" s="15">
        <v>3846.0</v>
      </c>
      <c r="B1381" s="15" t="s">
        <v>3696</v>
      </c>
      <c r="C1381" s="18">
        <v>41940.0</v>
      </c>
      <c r="D1381" s="18">
        <v>41943.0</v>
      </c>
      <c r="E1381" s="18">
        <f t="shared" si="1"/>
        <v>41943</v>
      </c>
      <c r="F1381" s="15" t="s">
        <v>125</v>
      </c>
      <c r="G1381" s="15" t="s">
        <v>3697</v>
      </c>
      <c r="H1381" s="15" t="s">
        <v>3698</v>
      </c>
      <c r="I1381" s="15" t="s">
        <v>128</v>
      </c>
      <c r="J1381" s="15" t="s">
        <v>60</v>
      </c>
      <c r="K1381" s="15" t="s">
        <v>26</v>
      </c>
      <c r="L1381" s="15" t="str">
        <f t="array" ref="L1381">_xlfn.XLOOKUP(M1381,reference_province_to_city!$A$2:$A$11,reference_province_to_city!$B$2:$B$11)</f>
        <v>Denpasar</v>
      </c>
      <c r="M1381" s="15" t="s">
        <v>24</v>
      </c>
      <c r="N1381" s="15">
        <v>80231.0</v>
      </c>
      <c r="O1381" s="15">
        <f t="array" ref="O1381">_xlfn.XLOOKUP(M1381,reference_postal_code!$B$2:$B$11,reference_postal_code!$A$2:$A$11)</f>
        <v>80231</v>
      </c>
      <c r="P1381" s="15" t="s">
        <v>63</v>
      </c>
      <c r="Q1381" s="15" t="s">
        <v>931</v>
      </c>
      <c r="R1381" s="15" t="s">
        <v>106</v>
      </c>
      <c r="S1381" s="15" t="s">
        <v>183</v>
      </c>
      <c r="T1381" s="15" t="s">
        <v>932</v>
      </c>
      <c r="U1381" s="28">
        <v>9254970.0</v>
      </c>
      <c r="V1381" s="15">
        <v>6.0</v>
      </c>
      <c r="W1381" s="31">
        <v>0.15</v>
      </c>
      <c r="X1381" s="28">
        <v>-544410.0</v>
      </c>
    </row>
    <row r="1382" ht="15.75" customHeight="1">
      <c r="A1382" s="15">
        <v>7371.0</v>
      </c>
      <c r="B1382" s="15" t="s">
        <v>3703</v>
      </c>
      <c r="C1382" s="18">
        <v>41940.0</v>
      </c>
      <c r="D1382" s="18">
        <v>41944.0</v>
      </c>
      <c r="E1382" s="18">
        <f t="shared" si="1"/>
        <v>41944</v>
      </c>
      <c r="F1382" s="15" t="s">
        <v>55</v>
      </c>
      <c r="G1382" s="15" t="s">
        <v>3704</v>
      </c>
      <c r="H1382" s="15" t="s">
        <v>3705</v>
      </c>
      <c r="I1382" s="15" t="s">
        <v>128</v>
      </c>
      <c r="J1382" s="15" t="s">
        <v>60</v>
      </c>
      <c r="K1382" s="15" t="s">
        <v>26</v>
      </c>
      <c r="L1382" s="15" t="str">
        <f t="array" ref="L1382">_xlfn.XLOOKUP(M1382,reference_province_to_city!$A$2:$A$11,reference_province_to_city!$B$2:$B$11)</f>
        <v>Denpasar</v>
      </c>
      <c r="M1382" s="15" t="s">
        <v>24</v>
      </c>
      <c r="N1382" s="15">
        <v>80231.0</v>
      </c>
      <c r="O1382" s="15">
        <f t="array" ref="O1382">_xlfn.XLOOKUP(M1382,reference_postal_code!$B$2:$B$11,reference_postal_code!$A$2:$A$11)</f>
        <v>80231</v>
      </c>
      <c r="P1382" s="15" t="s">
        <v>63</v>
      </c>
      <c r="Q1382" s="15" t="s">
        <v>3706</v>
      </c>
      <c r="R1382" s="15" t="s">
        <v>110</v>
      </c>
      <c r="S1382" s="15" t="s">
        <v>111</v>
      </c>
      <c r="T1382" s="15" t="s">
        <v>3707</v>
      </c>
      <c r="U1382" s="28">
        <v>3869700.0</v>
      </c>
      <c r="V1382" s="15">
        <v>2.0</v>
      </c>
      <c r="W1382" s="31">
        <v>0.0</v>
      </c>
      <c r="X1382" s="28">
        <v>1122213.0</v>
      </c>
    </row>
    <row r="1383" ht="15.75" customHeight="1">
      <c r="A1383" s="15">
        <v>3847.0</v>
      </c>
      <c r="B1383" s="15" t="s">
        <v>3696</v>
      </c>
      <c r="C1383" s="18">
        <v>41940.0</v>
      </c>
      <c r="D1383" s="18"/>
      <c r="E1383" s="18">
        <f t="shared" si="1"/>
        <v>41943</v>
      </c>
      <c r="F1383" s="15" t="s">
        <v>125</v>
      </c>
      <c r="G1383" s="15" t="s">
        <v>3697</v>
      </c>
      <c r="H1383" s="15" t="s">
        <v>3698</v>
      </c>
      <c r="I1383" s="15" t="s">
        <v>128</v>
      </c>
      <c r="J1383" s="15" t="s">
        <v>60</v>
      </c>
      <c r="K1383" s="15" t="s">
        <v>26</v>
      </c>
      <c r="L1383" s="15" t="str">
        <f t="array" ref="L1383">_xlfn.XLOOKUP(M1383,reference_province_to_city!$A$2:$A$11,reference_province_to_city!$B$2:$B$11)</f>
        <v>Denpasar</v>
      </c>
      <c r="M1383" s="15" t="s">
        <v>24</v>
      </c>
      <c r="N1383" s="15">
        <v>80231.0</v>
      </c>
      <c r="O1383" s="15">
        <f t="array" ref="O1383">_xlfn.XLOOKUP(M1383,reference_postal_code!$B$2:$B$11,reference_postal_code!$A$2:$A$11)</f>
        <v>80231</v>
      </c>
      <c r="P1383" s="15" t="s">
        <v>63</v>
      </c>
      <c r="Q1383" s="15" t="s">
        <v>1427</v>
      </c>
      <c r="R1383" s="15" t="s">
        <v>65</v>
      </c>
      <c r="S1383" s="15" t="s">
        <v>87</v>
      </c>
      <c r="T1383" s="15" t="s">
        <v>1428</v>
      </c>
      <c r="U1383" s="28">
        <v>2121000.0</v>
      </c>
      <c r="V1383" s="15">
        <v>5.0</v>
      </c>
      <c r="W1383" s="31">
        <v>0.0</v>
      </c>
      <c r="X1383" s="28">
        <v>572670.0</v>
      </c>
    </row>
    <row r="1384" ht="15.75" customHeight="1">
      <c r="A1384" s="15">
        <v>488.0</v>
      </c>
      <c r="B1384" s="15" t="s">
        <v>3708</v>
      </c>
      <c r="C1384" s="18">
        <v>41941.0</v>
      </c>
      <c r="D1384" s="18">
        <v>41943.0</v>
      </c>
      <c r="E1384" s="18">
        <f t="shared" si="1"/>
        <v>41943</v>
      </c>
      <c r="F1384" s="15" t="s">
        <v>125</v>
      </c>
      <c r="G1384" s="15" t="s">
        <v>492</v>
      </c>
      <c r="H1384" s="15" t="s">
        <v>493</v>
      </c>
      <c r="I1384" s="15" t="s">
        <v>59</v>
      </c>
      <c r="J1384" s="15" t="s">
        <v>60</v>
      </c>
      <c r="K1384" s="15" t="s">
        <v>28</v>
      </c>
      <c r="L1384" s="15" t="str">
        <f t="array" ref="L1384">_xlfn.XLOOKUP(M1384,reference_province_to_city!$A$2:$A$11,reference_province_to_city!$B$2:$B$11)</f>
        <v>Medan</v>
      </c>
      <c r="M1384" s="15" t="s">
        <v>11</v>
      </c>
      <c r="N1384" s="15">
        <v>20111.0</v>
      </c>
      <c r="O1384" s="15">
        <f t="array" ref="O1384">_xlfn.XLOOKUP(M1384,reference_postal_code!$B$2:$B$11,reference_postal_code!$A$2:$A$11)</f>
        <v>20111</v>
      </c>
      <c r="P1384" s="15" t="s">
        <v>77</v>
      </c>
      <c r="Q1384" s="15" t="s">
        <v>2430</v>
      </c>
      <c r="R1384" s="15" t="s">
        <v>110</v>
      </c>
      <c r="S1384" s="15" t="s">
        <v>111</v>
      </c>
      <c r="T1384" s="15" t="s">
        <v>2431</v>
      </c>
      <c r="U1384" s="28">
        <v>4.103928E7</v>
      </c>
      <c r="V1384" s="15">
        <v>6.0</v>
      </c>
      <c r="W1384" s="31">
        <v>0.2</v>
      </c>
      <c r="X1384" s="28">
        <v>5129910.0</v>
      </c>
    </row>
    <row r="1385" ht="15.75" customHeight="1">
      <c r="A1385" s="15">
        <v>9546.0</v>
      </c>
      <c r="B1385" s="15" t="s">
        <v>3709</v>
      </c>
      <c r="C1385" s="18">
        <v>41941.0</v>
      </c>
      <c r="D1385" s="18">
        <v>41945.0</v>
      </c>
      <c r="E1385" s="18">
        <f t="shared" si="1"/>
        <v>41945</v>
      </c>
      <c r="F1385" s="15" t="s">
        <v>55</v>
      </c>
      <c r="G1385" s="15" t="s">
        <v>3710</v>
      </c>
      <c r="H1385" s="15" t="s">
        <v>3711</v>
      </c>
      <c r="I1385" s="15" t="s">
        <v>128</v>
      </c>
      <c r="J1385" s="15" t="s">
        <v>60</v>
      </c>
      <c r="K1385" s="15" t="s">
        <v>33</v>
      </c>
      <c r="L1385" s="15" t="str">
        <f t="array" ref="L1385">_xlfn.XLOOKUP(M1385,reference_province_to_city!$A$2:$A$11,reference_province_to_city!$B$2:$B$11)</f>
        <v>Makassar</v>
      </c>
      <c r="M1385" s="15" t="s">
        <v>25</v>
      </c>
      <c r="N1385" s="15">
        <v>90111.0</v>
      </c>
      <c r="O1385" s="15">
        <f t="array" ref="O1385">_xlfn.XLOOKUP(M1385,reference_postal_code!$B$2:$B$11,reference_postal_code!$A$2:$A$11)</f>
        <v>90111</v>
      </c>
      <c r="P1385" s="15" t="s">
        <v>63</v>
      </c>
      <c r="Q1385" s="15" t="s">
        <v>3712</v>
      </c>
      <c r="R1385" s="15" t="s">
        <v>110</v>
      </c>
      <c r="S1385" s="15" t="s">
        <v>149</v>
      </c>
      <c r="T1385" s="15" t="s">
        <v>3713</v>
      </c>
      <c r="U1385" s="28">
        <v>29700.0</v>
      </c>
      <c r="V1385" s="15">
        <v>2.0</v>
      </c>
      <c r="W1385" s="31">
        <v>0.0</v>
      </c>
      <c r="X1385" s="28">
        <v>13365.0</v>
      </c>
    </row>
    <row r="1386" ht="15.75" customHeight="1">
      <c r="A1386" s="15">
        <v>9547.0</v>
      </c>
      <c r="B1386" s="15" t="s">
        <v>3709</v>
      </c>
      <c r="C1386" s="18">
        <v>41941.0</v>
      </c>
      <c r="D1386" s="18">
        <v>41945.0</v>
      </c>
      <c r="E1386" s="18">
        <f t="shared" si="1"/>
        <v>41945</v>
      </c>
      <c r="F1386" s="15" t="s">
        <v>55</v>
      </c>
      <c r="G1386" s="15" t="s">
        <v>3710</v>
      </c>
      <c r="H1386" s="15" t="s">
        <v>3711</v>
      </c>
      <c r="I1386" s="15" t="s">
        <v>128</v>
      </c>
      <c r="J1386" s="15" t="s">
        <v>60</v>
      </c>
      <c r="K1386" s="15" t="s">
        <v>33</v>
      </c>
      <c r="L1386" s="15" t="str">
        <f t="array" ref="L1386">_xlfn.XLOOKUP(M1386,reference_province_to_city!$A$2:$A$11,reference_province_to_city!$B$2:$B$11)</f>
        <v>Makassar</v>
      </c>
      <c r="M1386" s="15" t="s">
        <v>25</v>
      </c>
      <c r="N1386" s="15">
        <v>90111.0</v>
      </c>
      <c r="O1386" s="15">
        <f t="array" ref="O1386">_xlfn.XLOOKUP(M1386,reference_postal_code!$B$2:$B$11,reference_postal_code!$A$2:$A$11)</f>
        <v>90111</v>
      </c>
      <c r="P1386" s="15" t="s">
        <v>63</v>
      </c>
      <c r="Q1386" s="15" t="s">
        <v>2993</v>
      </c>
      <c r="R1386" s="15" t="s">
        <v>65</v>
      </c>
      <c r="S1386" s="15" t="s">
        <v>66</v>
      </c>
      <c r="T1386" s="15" t="s">
        <v>2994</v>
      </c>
      <c r="U1386" s="28">
        <v>1138200.0</v>
      </c>
      <c r="V1386" s="15">
        <v>2.0</v>
      </c>
      <c r="W1386" s="31">
        <v>0.0</v>
      </c>
      <c r="X1386" s="28">
        <v>534954.0</v>
      </c>
    </row>
    <row r="1387" ht="15.75" customHeight="1">
      <c r="A1387" s="15">
        <v>8304.0</v>
      </c>
      <c r="B1387" s="15" t="s">
        <v>3714</v>
      </c>
      <c r="C1387" s="18">
        <v>41943.0</v>
      </c>
      <c r="D1387" s="18">
        <v>41945.0</v>
      </c>
      <c r="E1387" s="18">
        <f t="shared" si="1"/>
        <v>41945</v>
      </c>
      <c r="F1387" s="15" t="s">
        <v>114</v>
      </c>
      <c r="G1387" s="15" t="s">
        <v>3715</v>
      </c>
      <c r="H1387" s="15" t="s">
        <v>3716</v>
      </c>
      <c r="I1387" s="15" t="s">
        <v>76</v>
      </c>
      <c r="J1387" s="15" t="s">
        <v>60</v>
      </c>
      <c r="K1387" s="15" t="s">
        <v>33</v>
      </c>
      <c r="L1387" s="15" t="str">
        <f t="array" ref="L1387">_xlfn.XLOOKUP(M1387,reference_province_to_city!$A$2:$A$11,reference_province_to_city!$B$2:$B$11)</f>
        <v>Makassar</v>
      </c>
      <c r="M1387" s="15" t="s">
        <v>25</v>
      </c>
      <c r="N1387" s="15">
        <v>90111.0</v>
      </c>
      <c r="O1387" s="15">
        <f t="array" ref="O1387">_xlfn.XLOOKUP(M1387,reference_postal_code!$B$2:$B$11,reference_postal_code!$A$2:$A$11)</f>
        <v>90111</v>
      </c>
      <c r="P1387" s="15" t="s">
        <v>63</v>
      </c>
      <c r="Q1387" s="15" t="s">
        <v>1657</v>
      </c>
      <c r="R1387" s="15" t="s">
        <v>110</v>
      </c>
      <c r="S1387" s="15" t="s">
        <v>111</v>
      </c>
      <c r="T1387" s="15" t="s">
        <v>1658</v>
      </c>
      <c r="U1387" s="28">
        <v>1103760.0</v>
      </c>
      <c r="V1387" s="15">
        <v>2.0</v>
      </c>
      <c r="W1387" s="31">
        <v>0.2</v>
      </c>
      <c r="X1387" s="28">
        <v>124173.0</v>
      </c>
    </row>
    <row r="1388" ht="15.75" customHeight="1">
      <c r="A1388" s="15">
        <v>4208.0</v>
      </c>
      <c r="B1388" s="15" t="s">
        <v>3717</v>
      </c>
      <c r="C1388" s="18">
        <v>41943.0</v>
      </c>
      <c r="D1388" s="18">
        <v>41945.0</v>
      </c>
      <c r="E1388" s="18">
        <f t="shared" si="1"/>
        <v>41945</v>
      </c>
      <c r="F1388" s="15" t="s">
        <v>114</v>
      </c>
      <c r="G1388" s="15" t="s">
        <v>3718</v>
      </c>
      <c r="H1388" s="15" t="s">
        <v>3719</v>
      </c>
      <c r="I1388" s="15" t="s">
        <v>59</v>
      </c>
      <c r="J1388" s="15" t="s">
        <v>60</v>
      </c>
      <c r="K1388" s="15" t="s">
        <v>22</v>
      </c>
      <c r="L1388" s="15" t="str">
        <f t="array" ref="L1388">_xlfn.XLOOKUP(M1388,reference_province_to_city!$A$2:$A$11,reference_province_to_city!$B$2:$B$11)</f>
        <v>Surabaya</v>
      </c>
      <c r="M1388" s="15" t="s">
        <v>20</v>
      </c>
      <c r="O1388" s="15">
        <f t="array" ref="O1388">_xlfn.XLOOKUP(M1388,reference_postal_code!$B$2:$B$11,reference_postal_code!$A$2:$A$11)</f>
        <v>60231</v>
      </c>
      <c r="P1388" s="15" t="s">
        <v>166</v>
      </c>
      <c r="Q1388" s="15" t="s">
        <v>3720</v>
      </c>
      <c r="R1388" s="15" t="s">
        <v>106</v>
      </c>
      <c r="S1388" s="15" t="s">
        <v>139</v>
      </c>
      <c r="T1388" s="15" t="s">
        <v>3721</v>
      </c>
      <c r="U1388" s="28">
        <v>265050.0</v>
      </c>
      <c r="V1388" s="15">
        <v>3.0</v>
      </c>
      <c r="W1388" s="31">
        <v>0.0</v>
      </c>
      <c r="X1388" s="28">
        <v>116622.0</v>
      </c>
    </row>
    <row r="1389" ht="15.75" customHeight="1">
      <c r="A1389" s="15">
        <v>6640.0</v>
      </c>
      <c r="B1389" s="15" t="s">
        <v>3722</v>
      </c>
      <c r="C1389" s="18">
        <v>41943.0</v>
      </c>
      <c r="D1389" s="18">
        <v>41945.0</v>
      </c>
      <c r="E1389" s="18">
        <f t="shared" si="1"/>
        <v>41945</v>
      </c>
      <c r="F1389" s="15" t="s">
        <v>114</v>
      </c>
      <c r="G1389" s="15" t="s">
        <v>152</v>
      </c>
      <c r="H1389" s="15" t="s">
        <v>153</v>
      </c>
      <c r="I1389" s="15" t="s">
        <v>128</v>
      </c>
      <c r="J1389" s="15" t="s">
        <v>60</v>
      </c>
      <c r="K1389" s="15" t="s">
        <v>14</v>
      </c>
      <c r="L1389" s="15" t="str">
        <f t="array" ref="L1389">_xlfn.XLOOKUP(M1389,reference_province_to_city!$A$2:$A$11,reference_province_to_city!$B$2:$B$11)</f>
        <v>Bandung</v>
      </c>
      <c r="M1389" s="15" t="s">
        <v>12</v>
      </c>
      <c r="N1389" s="15">
        <v>40111.0</v>
      </c>
      <c r="O1389" s="15">
        <f t="array" ref="O1389">_xlfn.XLOOKUP(M1389,reference_postal_code!$B$2:$B$11,reference_postal_code!$A$2:$A$11)</f>
        <v>40111</v>
      </c>
      <c r="P1389" s="15" t="s">
        <v>117</v>
      </c>
      <c r="Q1389" s="15" t="s">
        <v>913</v>
      </c>
      <c r="R1389" s="15" t="s">
        <v>106</v>
      </c>
      <c r="S1389" s="15" t="s">
        <v>218</v>
      </c>
      <c r="T1389" s="15" t="s">
        <v>914</v>
      </c>
      <c r="U1389" s="28">
        <v>2.132496E7</v>
      </c>
      <c r="V1389" s="15">
        <v>8.0</v>
      </c>
      <c r="W1389" s="31">
        <v>0.4</v>
      </c>
      <c r="X1389" s="28">
        <v>-1.1017896E7</v>
      </c>
    </row>
    <row r="1390" ht="15.75" customHeight="1">
      <c r="A1390" s="15">
        <v>4204.0</v>
      </c>
      <c r="B1390" s="15" t="s">
        <v>3717</v>
      </c>
      <c r="C1390" s="18">
        <v>41943.0</v>
      </c>
      <c r="D1390" s="18">
        <v>41945.0</v>
      </c>
      <c r="E1390" s="18">
        <f t="shared" si="1"/>
        <v>41945</v>
      </c>
      <c r="F1390" s="15" t="s">
        <v>114</v>
      </c>
      <c r="G1390" s="15" t="s">
        <v>3718</v>
      </c>
      <c r="H1390" s="15" t="s">
        <v>3719</v>
      </c>
      <c r="I1390" s="15" t="s">
        <v>59</v>
      </c>
      <c r="J1390" s="15" t="s">
        <v>60</v>
      </c>
      <c r="K1390" s="15" t="s">
        <v>22</v>
      </c>
      <c r="L1390" s="15" t="str">
        <f t="array" ref="L1390">_xlfn.XLOOKUP(M1390,reference_province_to_city!$A$2:$A$11,reference_province_to_city!$B$2:$B$11)</f>
        <v>Surabaya</v>
      </c>
      <c r="M1390" s="15" t="s">
        <v>20</v>
      </c>
      <c r="N1390" s="15">
        <v>60231.0</v>
      </c>
      <c r="O1390" s="15">
        <f t="array" ref="O1390">_xlfn.XLOOKUP(M1390,reference_postal_code!$B$2:$B$11,reference_postal_code!$A$2:$A$11)</f>
        <v>60231</v>
      </c>
      <c r="P1390" s="15" t="s">
        <v>166</v>
      </c>
      <c r="Q1390" s="15" t="s">
        <v>3723</v>
      </c>
      <c r="R1390" s="15" t="s">
        <v>65</v>
      </c>
      <c r="S1390" s="15" t="s">
        <v>93</v>
      </c>
      <c r="T1390" s="15" t="s">
        <v>3724</v>
      </c>
      <c r="U1390" s="28">
        <v>738750.0</v>
      </c>
      <c r="V1390" s="15">
        <v>5.0</v>
      </c>
      <c r="W1390" s="31">
        <v>0.0</v>
      </c>
      <c r="X1390" s="28">
        <v>280725.0</v>
      </c>
    </row>
    <row r="1391" ht="15.75" customHeight="1">
      <c r="A1391" s="15">
        <v>4209.0</v>
      </c>
      <c r="B1391" s="15" t="s">
        <v>3717</v>
      </c>
      <c r="C1391" s="18">
        <v>41943.0</v>
      </c>
      <c r="D1391" s="18">
        <v>41945.0</v>
      </c>
      <c r="E1391" s="18">
        <f t="shared" si="1"/>
        <v>41945</v>
      </c>
      <c r="F1391" s="15" t="s">
        <v>114</v>
      </c>
      <c r="G1391" s="15" t="s">
        <v>3718</v>
      </c>
      <c r="H1391" s="15" t="s">
        <v>3719</v>
      </c>
      <c r="I1391" s="15" t="s">
        <v>59</v>
      </c>
      <c r="J1391" s="15" t="s">
        <v>60</v>
      </c>
      <c r="K1391" s="15" t="s">
        <v>22</v>
      </c>
      <c r="L1391" s="15" t="str">
        <f t="array" ref="L1391">_xlfn.XLOOKUP(M1391,reference_province_to_city!$A$2:$A$11,reference_province_to_city!$B$2:$B$11)</f>
        <v>Surabaya</v>
      </c>
      <c r="M1391" s="15" t="s">
        <v>20</v>
      </c>
      <c r="N1391" s="15">
        <v>60231.0</v>
      </c>
      <c r="O1391" s="15">
        <f t="array" ref="O1391">_xlfn.XLOOKUP(M1391,reference_postal_code!$B$2:$B$11,reference_postal_code!$A$2:$A$11)</f>
        <v>60231</v>
      </c>
      <c r="P1391" s="15" t="s">
        <v>166</v>
      </c>
      <c r="Q1391" s="15" t="s">
        <v>1500</v>
      </c>
      <c r="R1391" s="15" t="s">
        <v>106</v>
      </c>
      <c r="S1391" s="15" t="s">
        <v>107</v>
      </c>
      <c r="T1391" s="15" t="s">
        <v>1501</v>
      </c>
      <c r="U1391" s="28">
        <v>2.40735E7</v>
      </c>
      <c r="V1391" s="15">
        <v>5.0</v>
      </c>
      <c r="W1391" s="31">
        <v>0.0</v>
      </c>
      <c r="X1391" s="28">
        <v>7222050.0</v>
      </c>
    </row>
    <row r="1392" ht="15.75" customHeight="1">
      <c r="A1392" s="15">
        <v>2067.0</v>
      </c>
      <c r="B1392" s="15" t="s">
        <v>3725</v>
      </c>
      <c r="C1392" s="18">
        <v>41943.0</v>
      </c>
      <c r="D1392" s="18">
        <v>41947.0</v>
      </c>
      <c r="E1392" s="18">
        <f t="shared" si="1"/>
        <v>41947</v>
      </c>
      <c r="F1392" s="15" t="s">
        <v>55</v>
      </c>
      <c r="G1392" s="15" t="s">
        <v>3726</v>
      </c>
      <c r="H1392" s="15" t="s">
        <v>3727</v>
      </c>
      <c r="I1392" s="15" t="s">
        <v>128</v>
      </c>
      <c r="J1392" s="15" t="s">
        <v>60</v>
      </c>
      <c r="K1392" s="15" t="s">
        <v>19</v>
      </c>
      <c r="L1392" s="15" t="str">
        <f t="array" ref="L1392">_xlfn.XLOOKUP(M1392,reference_province_to_city!$A$2:$A$11,reference_province_to_city!$B$2:$B$11)</f>
        <v>Yogyakarta</v>
      </c>
      <c r="M1392" s="15" t="s">
        <v>18</v>
      </c>
      <c r="N1392" s="15">
        <v>55111.0</v>
      </c>
      <c r="O1392" s="15">
        <f t="array" ref="O1392">_xlfn.XLOOKUP(M1392,reference_postal_code!$B$2:$B$11,reference_postal_code!$A$2:$A$11)</f>
        <v>55111</v>
      </c>
      <c r="P1392" s="15" t="s">
        <v>77</v>
      </c>
      <c r="Q1392" s="15" t="s">
        <v>3728</v>
      </c>
      <c r="R1392" s="15" t="s">
        <v>110</v>
      </c>
      <c r="S1392" s="15" t="s">
        <v>149</v>
      </c>
      <c r="T1392" s="15" t="s">
        <v>3729</v>
      </c>
      <c r="U1392" s="28">
        <v>3778650.0</v>
      </c>
      <c r="V1392" s="15">
        <v>9.0</v>
      </c>
      <c r="W1392" s="31">
        <v>0.0</v>
      </c>
      <c r="X1392" s="28">
        <v>717943.0</v>
      </c>
    </row>
    <row r="1393" ht="15.75" customHeight="1">
      <c r="A1393" s="15">
        <v>4206.0</v>
      </c>
      <c r="B1393" s="15" t="s">
        <v>3717</v>
      </c>
      <c r="C1393" s="18">
        <v>41943.0</v>
      </c>
      <c r="D1393" s="18">
        <v>41945.0</v>
      </c>
      <c r="E1393" s="18">
        <f t="shared" si="1"/>
        <v>41945</v>
      </c>
      <c r="F1393" s="15" t="s">
        <v>114</v>
      </c>
      <c r="G1393" s="15" t="s">
        <v>3718</v>
      </c>
      <c r="H1393" s="15" t="s">
        <v>3719</v>
      </c>
      <c r="I1393" s="15" t="s">
        <v>59</v>
      </c>
      <c r="J1393" s="15" t="s">
        <v>60</v>
      </c>
      <c r="K1393" s="15" t="s">
        <v>22</v>
      </c>
      <c r="L1393" s="15" t="str">
        <f t="array" ref="L1393">_xlfn.XLOOKUP(M1393,reference_province_to_city!$A$2:$A$11,reference_province_to_city!$B$2:$B$11)</f>
        <v>Surabaya</v>
      </c>
      <c r="M1393" s="15" t="s">
        <v>20</v>
      </c>
      <c r="N1393" s="15">
        <v>60231.0</v>
      </c>
      <c r="O1393" s="15">
        <f t="array" ref="O1393">_xlfn.XLOOKUP(M1393,reference_postal_code!$B$2:$B$11,reference_postal_code!$A$2:$A$11)</f>
        <v>60231</v>
      </c>
      <c r="P1393" s="15" t="s">
        <v>166</v>
      </c>
      <c r="Q1393" s="15" t="s">
        <v>3730</v>
      </c>
      <c r="R1393" s="15" t="s">
        <v>106</v>
      </c>
      <c r="S1393" s="15" t="s">
        <v>139</v>
      </c>
      <c r="T1393" s="15" t="s">
        <v>3731</v>
      </c>
      <c r="U1393" s="28">
        <v>221400.0</v>
      </c>
      <c r="V1393" s="15">
        <v>2.0</v>
      </c>
      <c r="W1393" s="31">
        <v>0.0</v>
      </c>
      <c r="X1393" s="28">
        <v>64206.0</v>
      </c>
    </row>
    <row r="1394" ht="15.75" customHeight="1">
      <c r="A1394" s="15">
        <v>2060.0</v>
      </c>
      <c r="B1394" s="15" t="s">
        <v>3725</v>
      </c>
      <c r="C1394" s="18">
        <v>41943.0</v>
      </c>
      <c r="D1394" s="18">
        <v>41947.0</v>
      </c>
      <c r="E1394" s="18">
        <f t="shared" si="1"/>
        <v>41947</v>
      </c>
      <c r="F1394" s="15" t="s">
        <v>55</v>
      </c>
      <c r="G1394" s="15" t="s">
        <v>3726</v>
      </c>
      <c r="H1394" s="15" t="s">
        <v>3727</v>
      </c>
      <c r="I1394" s="15" t="s">
        <v>128</v>
      </c>
      <c r="J1394" s="15" t="s">
        <v>60</v>
      </c>
      <c r="K1394" s="15" t="s">
        <v>19</v>
      </c>
      <c r="L1394" s="15" t="str">
        <f t="array" ref="L1394">_xlfn.XLOOKUP(M1394,reference_province_to_city!$A$2:$A$11,reference_province_to_city!$B$2:$B$11)</f>
        <v>Yogyakarta</v>
      </c>
      <c r="M1394" s="15" t="s">
        <v>18</v>
      </c>
      <c r="N1394" s="15">
        <v>55111.0</v>
      </c>
      <c r="O1394" s="15">
        <f t="array" ref="O1394">_xlfn.XLOOKUP(M1394,reference_postal_code!$B$2:$B$11,reference_postal_code!$A$2:$A$11)</f>
        <v>55111</v>
      </c>
      <c r="P1394" s="15" t="s">
        <v>77</v>
      </c>
      <c r="Q1394" s="15" t="s">
        <v>3732</v>
      </c>
      <c r="R1394" s="15" t="s">
        <v>65</v>
      </c>
      <c r="S1394" s="15" t="s">
        <v>103</v>
      </c>
      <c r="T1394" s="15" t="s">
        <v>3733</v>
      </c>
      <c r="U1394" s="28">
        <v>170100.0</v>
      </c>
      <c r="V1394" s="15">
        <v>3.0</v>
      </c>
      <c r="W1394" s="31">
        <v>0.0</v>
      </c>
      <c r="X1394" s="28">
        <v>78246.0</v>
      </c>
    </row>
    <row r="1395" ht="15.75" customHeight="1">
      <c r="A1395" s="15">
        <v>2064.0</v>
      </c>
      <c r="B1395" s="15" t="s">
        <v>3725</v>
      </c>
      <c r="C1395" s="18">
        <v>41943.0</v>
      </c>
      <c r="D1395" s="18">
        <v>41947.0</v>
      </c>
      <c r="E1395" s="18">
        <f t="shared" si="1"/>
        <v>41947</v>
      </c>
      <c r="F1395" s="15" t="s">
        <v>55</v>
      </c>
      <c r="G1395" s="15" t="s">
        <v>3726</v>
      </c>
      <c r="H1395" s="15" t="s">
        <v>3727</v>
      </c>
      <c r="I1395" s="15" t="s">
        <v>128</v>
      </c>
      <c r="J1395" s="15" t="s">
        <v>60</v>
      </c>
      <c r="K1395" s="15" t="s">
        <v>19</v>
      </c>
      <c r="L1395" s="15" t="str">
        <f t="array" ref="L1395">_xlfn.XLOOKUP(M1395,reference_province_to_city!$A$2:$A$11,reference_province_to_city!$B$2:$B$11)</f>
        <v>Yogyakarta</v>
      </c>
      <c r="M1395" s="15" t="s">
        <v>18</v>
      </c>
      <c r="N1395" s="15">
        <v>55111.0</v>
      </c>
      <c r="O1395" s="15">
        <f t="array" ref="O1395">_xlfn.XLOOKUP(M1395,reference_postal_code!$B$2:$B$11,reference_postal_code!$A$2:$A$11)</f>
        <v>55111</v>
      </c>
      <c r="P1395" s="15" t="s">
        <v>77</v>
      </c>
      <c r="Q1395" s="15" t="s">
        <v>1052</v>
      </c>
      <c r="R1395" s="15" t="s">
        <v>65</v>
      </c>
      <c r="S1395" s="15" t="s">
        <v>83</v>
      </c>
      <c r="T1395" s="15" t="s">
        <v>1053</v>
      </c>
      <c r="U1395" s="28">
        <v>289440.0</v>
      </c>
      <c r="V1395" s="15">
        <v>3.0</v>
      </c>
      <c r="W1395" s="31">
        <v>0.2</v>
      </c>
      <c r="X1395" s="28">
        <v>90450.0</v>
      </c>
    </row>
    <row r="1396" ht="15.75" customHeight="1">
      <c r="A1396" s="15">
        <v>2068.0</v>
      </c>
      <c r="B1396" s="15" t="s">
        <v>3725</v>
      </c>
      <c r="C1396" s="18">
        <v>41943.0</v>
      </c>
      <c r="D1396" s="18">
        <v>41947.0</v>
      </c>
      <c r="E1396" s="18">
        <f t="shared" si="1"/>
        <v>41947</v>
      </c>
      <c r="F1396" s="15" t="s">
        <v>55</v>
      </c>
      <c r="G1396" s="15" t="s">
        <v>3726</v>
      </c>
      <c r="H1396" s="15" t="s">
        <v>3727</v>
      </c>
      <c r="I1396" s="15" t="s">
        <v>128</v>
      </c>
      <c r="J1396" s="15" t="s">
        <v>60</v>
      </c>
      <c r="L1396" s="15" t="str">
        <f t="array" ref="L1396">_xlfn.XLOOKUP(M1396,reference_province_to_city!$A$2:$A$11,reference_province_to_city!$B$2:$B$11)</f>
        <v>Yogyakarta</v>
      </c>
      <c r="M1396" s="15" t="s">
        <v>18</v>
      </c>
      <c r="N1396" s="15">
        <v>55111.0</v>
      </c>
      <c r="O1396" s="15">
        <f t="array" ref="O1396">_xlfn.XLOOKUP(M1396,reference_postal_code!$B$2:$B$11,reference_postal_code!$A$2:$A$11)</f>
        <v>55111</v>
      </c>
      <c r="P1396" s="15" t="s">
        <v>77</v>
      </c>
      <c r="Q1396" s="15" t="s">
        <v>3734</v>
      </c>
      <c r="R1396" s="15" t="s">
        <v>65</v>
      </c>
      <c r="S1396" s="15" t="s">
        <v>93</v>
      </c>
      <c r="T1396" s="15" t="s">
        <v>3735</v>
      </c>
      <c r="U1396" s="28">
        <v>185850.0</v>
      </c>
      <c r="V1396" s="15">
        <v>3.0</v>
      </c>
      <c r="W1396" s="31">
        <v>0.0</v>
      </c>
      <c r="X1396" s="28">
        <v>55755.0</v>
      </c>
    </row>
    <row r="1397" ht="15.75" customHeight="1">
      <c r="A1397" s="15">
        <v>2062.0</v>
      </c>
      <c r="B1397" s="15" t="s">
        <v>3725</v>
      </c>
      <c r="C1397" s="18">
        <v>41943.0</v>
      </c>
      <c r="D1397" s="18">
        <v>41947.0</v>
      </c>
      <c r="E1397" s="18">
        <f t="shared" si="1"/>
        <v>41947</v>
      </c>
      <c r="F1397" s="15" t="s">
        <v>55</v>
      </c>
      <c r="G1397" s="15" t="s">
        <v>3726</v>
      </c>
      <c r="H1397" s="15" t="s">
        <v>3727</v>
      </c>
      <c r="I1397" s="15" t="s">
        <v>128</v>
      </c>
      <c r="J1397" s="15" t="s">
        <v>60</v>
      </c>
      <c r="K1397" s="15" t="s">
        <v>19</v>
      </c>
      <c r="L1397" s="15" t="str">
        <f t="array" ref="L1397">_xlfn.XLOOKUP(M1397,reference_province_to_city!$A$2:$A$11,reference_province_to_city!$B$2:$B$11)</f>
        <v>Yogyakarta</v>
      </c>
      <c r="M1397" s="15" t="s">
        <v>18</v>
      </c>
      <c r="N1397" s="15">
        <v>55111.0</v>
      </c>
      <c r="O1397" s="15">
        <f t="array" ref="O1397">_xlfn.XLOOKUP(M1397,reference_postal_code!$B$2:$B$11,reference_postal_code!$A$2:$A$11)</f>
        <v>55111</v>
      </c>
      <c r="P1397" s="15" t="s">
        <v>77</v>
      </c>
      <c r="Q1397" s="15" t="s">
        <v>3736</v>
      </c>
      <c r="R1397" s="15" t="s">
        <v>65</v>
      </c>
      <c r="S1397" s="15" t="s">
        <v>83</v>
      </c>
      <c r="T1397" s="15" t="s">
        <v>3737</v>
      </c>
      <c r="U1397" s="28">
        <v>239520.0</v>
      </c>
      <c r="V1397" s="15">
        <v>2.0</v>
      </c>
      <c r="W1397" s="31">
        <v>0.2</v>
      </c>
      <c r="X1397" s="28">
        <v>80838.0</v>
      </c>
    </row>
    <row r="1398" ht="15.75" customHeight="1">
      <c r="A1398" s="15">
        <v>4210.0</v>
      </c>
      <c r="B1398" s="15" t="s">
        <v>3717</v>
      </c>
      <c r="C1398" s="18">
        <v>41943.0</v>
      </c>
      <c r="D1398" s="18">
        <v>41945.0</v>
      </c>
      <c r="E1398" s="18">
        <f t="shared" si="1"/>
        <v>41945</v>
      </c>
      <c r="F1398" s="15" t="s">
        <v>114</v>
      </c>
      <c r="G1398" s="15" t="s">
        <v>3718</v>
      </c>
      <c r="H1398" s="15" t="s">
        <v>3719</v>
      </c>
      <c r="I1398" s="15" t="s">
        <v>59</v>
      </c>
      <c r="J1398" s="15" t="s">
        <v>60</v>
      </c>
      <c r="K1398" s="15" t="s">
        <v>22</v>
      </c>
      <c r="L1398" s="15" t="str">
        <f t="array" ref="L1398">_xlfn.XLOOKUP(M1398,reference_province_to_city!$A$2:$A$11,reference_province_to_city!$B$2:$B$11)</f>
        <v>Surabaya</v>
      </c>
      <c r="M1398" s="15" t="s">
        <v>20</v>
      </c>
      <c r="N1398" s="15">
        <v>60231.0</v>
      </c>
      <c r="O1398" s="15">
        <f t="array" ref="O1398">_xlfn.XLOOKUP(M1398,reference_postal_code!$B$2:$B$11,reference_postal_code!$A$2:$A$11)</f>
        <v>60231</v>
      </c>
      <c r="P1398" s="15" t="s">
        <v>166</v>
      </c>
      <c r="Q1398" s="15" t="s">
        <v>1843</v>
      </c>
      <c r="R1398" s="15" t="s">
        <v>106</v>
      </c>
      <c r="S1398" s="15" t="s">
        <v>218</v>
      </c>
      <c r="T1398" s="15" t="s">
        <v>1844</v>
      </c>
      <c r="U1398" s="28">
        <v>5785290.0</v>
      </c>
      <c r="V1398" s="15">
        <v>1.0</v>
      </c>
      <c r="W1398" s="31">
        <v>0.3</v>
      </c>
      <c r="X1398" s="28">
        <v>-909117.0</v>
      </c>
    </row>
    <row r="1399" ht="15.75" customHeight="1">
      <c r="A1399" s="15">
        <v>4205.0</v>
      </c>
      <c r="B1399" s="15" t="s">
        <v>3717</v>
      </c>
      <c r="C1399" s="18">
        <v>41943.0</v>
      </c>
      <c r="D1399" s="18">
        <v>41945.0</v>
      </c>
      <c r="E1399" s="18">
        <f t="shared" si="1"/>
        <v>41945</v>
      </c>
      <c r="F1399" s="15" t="s">
        <v>114</v>
      </c>
      <c r="G1399" s="15" t="s">
        <v>3718</v>
      </c>
      <c r="H1399" s="15" t="s">
        <v>3719</v>
      </c>
      <c r="I1399" s="15" t="s">
        <v>59</v>
      </c>
      <c r="J1399" s="15" t="s">
        <v>60</v>
      </c>
      <c r="K1399" s="15" t="s">
        <v>22</v>
      </c>
      <c r="L1399" s="15" t="str">
        <f t="array" ref="L1399">_xlfn.XLOOKUP(M1399,reference_province_to_city!$A$2:$A$11,reference_province_to_city!$B$2:$B$11)</f>
        <v>Surabaya</v>
      </c>
      <c r="M1399" s="15" t="s">
        <v>20</v>
      </c>
      <c r="N1399" s="15">
        <v>60231.0</v>
      </c>
      <c r="O1399" s="15">
        <f t="array" ref="O1399">_xlfn.XLOOKUP(M1399,reference_postal_code!$B$2:$B$11,reference_postal_code!$A$2:$A$11)</f>
        <v>60231</v>
      </c>
      <c r="P1399" s="15" t="s">
        <v>166</v>
      </c>
      <c r="Q1399" s="15" t="s">
        <v>740</v>
      </c>
      <c r="R1399" s="15" t="s">
        <v>65</v>
      </c>
      <c r="S1399" s="15" t="s">
        <v>66</v>
      </c>
      <c r="T1399" s="15" t="s">
        <v>741</v>
      </c>
      <c r="U1399" s="28">
        <v>152400.0</v>
      </c>
      <c r="V1399" s="15">
        <v>2.0</v>
      </c>
      <c r="W1399" s="31">
        <v>0.0</v>
      </c>
      <c r="X1399" s="28">
        <v>71628.0</v>
      </c>
    </row>
    <row r="1400" ht="15.75" customHeight="1">
      <c r="A1400" s="15">
        <v>4772.0</v>
      </c>
      <c r="B1400" s="15" t="s">
        <v>3738</v>
      </c>
      <c r="C1400" s="18">
        <v>41943.0</v>
      </c>
      <c r="D1400" s="18">
        <v>41946.0</v>
      </c>
      <c r="E1400" s="18">
        <f t="shared" si="1"/>
        <v>41946</v>
      </c>
      <c r="F1400" s="15" t="s">
        <v>114</v>
      </c>
      <c r="G1400" s="15" t="s">
        <v>3739</v>
      </c>
      <c r="H1400" s="15" t="s">
        <v>3740</v>
      </c>
      <c r="I1400" s="15" t="s">
        <v>59</v>
      </c>
      <c r="J1400" s="15" t="s">
        <v>60</v>
      </c>
      <c r="K1400" s="15" t="s">
        <v>29</v>
      </c>
      <c r="L1400" s="15" t="str">
        <f t="array" ref="L1400">_xlfn.XLOOKUP(M1400,reference_province_to_city!$A$2:$A$11,reference_province_to_city!$B$2:$B$11)</f>
        <v>Palembang</v>
      </c>
      <c r="M1400" s="15" t="s">
        <v>13</v>
      </c>
      <c r="N1400" s="15">
        <v>30111.0</v>
      </c>
      <c r="O1400" s="15">
        <f t="array" ref="O1400">_xlfn.XLOOKUP(M1400,reference_postal_code!$B$2:$B$11,reference_postal_code!$A$2:$A$11)</f>
        <v>30111</v>
      </c>
      <c r="P1400" s="15" t="s">
        <v>77</v>
      </c>
      <c r="Q1400" s="15" t="s">
        <v>1699</v>
      </c>
      <c r="R1400" s="15" t="s">
        <v>110</v>
      </c>
      <c r="S1400" s="15" t="s">
        <v>111</v>
      </c>
      <c r="T1400" s="15" t="s">
        <v>1700</v>
      </c>
      <c r="U1400" s="28">
        <v>1.113504E7</v>
      </c>
      <c r="V1400" s="15">
        <v>8.0</v>
      </c>
      <c r="W1400" s="31">
        <v>0.2</v>
      </c>
      <c r="X1400" s="28">
        <v>1252692.0</v>
      </c>
    </row>
    <row r="1401" ht="15.75" customHeight="1">
      <c r="A1401" s="15">
        <v>2063.0</v>
      </c>
      <c r="B1401" s="15" t="s">
        <v>3725</v>
      </c>
      <c r="C1401" s="18">
        <v>41943.0</v>
      </c>
      <c r="D1401" s="18">
        <v>41947.0</v>
      </c>
      <c r="E1401" s="18">
        <f t="shared" si="1"/>
        <v>41947</v>
      </c>
      <c r="F1401" s="15" t="s">
        <v>55</v>
      </c>
      <c r="G1401" s="15" t="s">
        <v>3726</v>
      </c>
      <c r="H1401" s="15" t="s">
        <v>3727</v>
      </c>
      <c r="I1401" s="15" t="s">
        <v>128</v>
      </c>
      <c r="J1401" s="15" t="s">
        <v>60</v>
      </c>
      <c r="K1401" s="15" t="s">
        <v>19</v>
      </c>
      <c r="L1401" s="15" t="str">
        <f t="array" ref="L1401">_xlfn.XLOOKUP(M1401,reference_province_to_city!$A$2:$A$11,reference_province_to_city!$B$2:$B$11)</f>
        <v>Yogyakarta</v>
      </c>
      <c r="M1401" s="15" t="s">
        <v>18</v>
      </c>
      <c r="N1401" s="15">
        <v>55111.0</v>
      </c>
      <c r="O1401" s="15">
        <f t="array" ref="O1401">_xlfn.XLOOKUP(M1401,reference_postal_code!$B$2:$B$11,reference_postal_code!$A$2:$A$11)</f>
        <v>55111</v>
      </c>
      <c r="P1401" s="15" t="s">
        <v>77</v>
      </c>
      <c r="Q1401" s="15" t="s">
        <v>3741</v>
      </c>
      <c r="R1401" s="15" t="s">
        <v>65</v>
      </c>
      <c r="S1401" s="15" t="s">
        <v>66</v>
      </c>
      <c r="T1401" s="15" t="s">
        <v>3742</v>
      </c>
      <c r="U1401" s="28">
        <v>971100.0</v>
      </c>
      <c r="V1401" s="15">
        <v>13.0</v>
      </c>
      <c r="W1401" s="31">
        <v>0.0</v>
      </c>
      <c r="X1401" s="28">
        <v>456417.0</v>
      </c>
    </row>
    <row r="1402" ht="15.75" customHeight="1">
      <c r="A1402" s="15">
        <v>4207.0</v>
      </c>
      <c r="B1402" s="15" t="s">
        <v>3717</v>
      </c>
      <c r="C1402" s="18">
        <v>41943.0</v>
      </c>
      <c r="D1402" s="18">
        <v>41945.0</v>
      </c>
      <c r="E1402" s="18">
        <f t="shared" si="1"/>
        <v>41945</v>
      </c>
      <c r="F1402" s="15" t="s">
        <v>114</v>
      </c>
      <c r="G1402" s="15" t="s">
        <v>3718</v>
      </c>
      <c r="H1402" s="15" t="s">
        <v>3719</v>
      </c>
      <c r="I1402" s="15" t="s">
        <v>59</v>
      </c>
      <c r="J1402" s="15" t="s">
        <v>60</v>
      </c>
      <c r="K1402" s="15" t="s">
        <v>1550</v>
      </c>
      <c r="L1402" s="15" t="str">
        <f t="array" ref="L1402">_xlfn.XLOOKUP(M1402,reference_province_to_city!$A$2:$A$11,reference_province_to_city!$B$2:$B$11)</f>
        <v>Surabaya</v>
      </c>
      <c r="M1402" s="15" t="s">
        <v>20</v>
      </c>
      <c r="N1402" s="15">
        <v>60231.0</v>
      </c>
      <c r="O1402" s="15">
        <f t="array" ref="O1402">_xlfn.XLOOKUP(M1402,reference_postal_code!$B$2:$B$11,reference_postal_code!$A$2:$A$11)</f>
        <v>60231</v>
      </c>
      <c r="P1402" s="15" t="s">
        <v>166</v>
      </c>
      <c r="Q1402" s="15" t="s">
        <v>3743</v>
      </c>
      <c r="R1402" s="15" t="s">
        <v>65</v>
      </c>
      <c r="S1402" s="15" t="s">
        <v>83</v>
      </c>
      <c r="T1402" s="15" t="s">
        <v>3744</v>
      </c>
      <c r="U1402" s="28">
        <v>511200.0</v>
      </c>
      <c r="V1402" s="15">
        <v>2.0</v>
      </c>
      <c r="W1402" s="31">
        <v>0.0</v>
      </c>
      <c r="X1402" s="28">
        <v>235152.0</v>
      </c>
    </row>
    <row r="1403" ht="15.75" customHeight="1">
      <c r="A1403" s="15">
        <v>2065.0</v>
      </c>
      <c r="B1403" s="15" t="s">
        <v>3725</v>
      </c>
      <c r="C1403" s="18">
        <v>41943.0</v>
      </c>
      <c r="D1403" s="18">
        <v>41947.0</v>
      </c>
      <c r="E1403" s="18">
        <f t="shared" si="1"/>
        <v>41947</v>
      </c>
      <c r="F1403" s="15" t="s">
        <v>55</v>
      </c>
      <c r="G1403" s="15" t="s">
        <v>3726</v>
      </c>
      <c r="H1403" s="15" t="s">
        <v>3727</v>
      </c>
      <c r="I1403" s="15" t="s">
        <v>128</v>
      </c>
      <c r="J1403" s="15" t="s">
        <v>60</v>
      </c>
      <c r="K1403" s="15" t="s">
        <v>19</v>
      </c>
      <c r="L1403" s="15" t="str">
        <f t="array" ref="L1403">_xlfn.XLOOKUP(M1403,reference_province_to_city!$A$2:$A$11,reference_province_to_city!$B$2:$B$11)</f>
        <v>Yogyakarta</v>
      </c>
      <c r="M1403" s="15" t="s">
        <v>18</v>
      </c>
      <c r="N1403" s="15">
        <v>55111.0</v>
      </c>
      <c r="O1403" s="15">
        <f t="array" ref="O1403">_xlfn.XLOOKUP(M1403,reference_postal_code!$B$2:$B$11,reference_postal_code!$A$2:$A$11)</f>
        <v>55111</v>
      </c>
      <c r="P1403" s="15" t="s">
        <v>77</v>
      </c>
      <c r="Q1403" s="15" t="s">
        <v>3745</v>
      </c>
      <c r="R1403" s="15" t="s">
        <v>65</v>
      </c>
      <c r="S1403" s="15" t="s">
        <v>87</v>
      </c>
      <c r="T1403" s="15" t="s">
        <v>3746</v>
      </c>
      <c r="U1403" s="28">
        <v>6084600.0</v>
      </c>
      <c r="V1403" s="15">
        <v>4.0</v>
      </c>
      <c r="W1403" s="31">
        <v>0.0</v>
      </c>
      <c r="X1403" s="28">
        <v>182538.0</v>
      </c>
    </row>
    <row r="1404" ht="15.75" customHeight="1">
      <c r="A1404" s="15">
        <v>2066.0</v>
      </c>
      <c r="B1404" s="15" t="s">
        <v>3725</v>
      </c>
      <c r="C1404" s="18">
        <v>41943.0</v>
      </c>
      <c r="D1404" s="18">
        <v>41947.0</v>
      </c>
      <c r="E1404" s="18">
        <f t="shared" si="1"/>
        <v>41947</v>
      </c>
      <c r="F1404" s="15" t="s">
        <v>55</v>
      </c>
      <c r="G1404" s="15" t="s">
        <v>3726</v>
      </c>
      <c r="H1404" s="15" t="s">
        <v>3727</v>
      </c>
      <c r="I1404" s="15" t="s">
        <v>128</v>
      </c>
      <c r="J1404" s="15" t="s">
        <v>60</v>
      </c>
      <c r="K1404" s="15" t="s">
        <v>19</v>
      </c>
      <c r="L1404" s="15" t="str">
        <f t="array" ref="L1404">_xlfn.XLOOKUP(M1404,reference_province_to_city!$A$2:$A$11,reference_province_to_city!$B$2:$B$11)</f>
        <v>Yogyakarta</v>
      </c>
      <c r="M1404" s="15" t="s">
        <v>18</v>
      </c>
      <c r="N1404" s="15">
        <v>55111.0</v>
      </c>
      <c r="O1404" s="15">
        <f t="array" ref="O1404">_xlfn.XLOOKUP(M1404,reference_postal_code!$B$2:$B$11,reference_postal_code!$A$2:$A$11)</f>
        <v>55111</v>
      </c>
      <c r="P1404" s="15" t="s">
        <v>77</v>
      </c>
      <c r="Q1404" s="15" t="s">
        <v>2667</v>
      </c>
      <c r="R1404" s="15" t="s">
        <v>106</v>
      </c>
      <c r="S1404" s="15" t="s">
        <v>107</v>
      </c>
      <c r="T1404" s="15" t="s">
        <v>2668</v>
      </c>
      <c r="U1404" s="28">
        <v>2195280.0</v>
      </c>
      <c r="V1404" s="15">
        <v>3.0</v>
      </c>
      <c r="W1404" s="31">
        <v>0.2</v>
      </c>
      <c r="X1404" s="28">
        <v>-137205.0</v>
      </c>
    </row>
    <row r="1405" ht="15.75" customHeight="1">
      <c r="A1405" s="15">
        <v>2061.0</v>
      </c>
      <c r="B1405" s="15" t="s">
        <v>3725</v>
      </c>
      <c r="C1405" s="18">
        <v>41943.0</v>
      </c>
      <c r="D1405" s="18">
        <v>41947.0</v>
      </c>
      <c r="E1405" s="18">
        <f t="shared" si="1"/>
        <v>41947</v>
      </c>
      <c r="F1405" s="15" t="s">
        <v>55</v>
      </c>
      <c r="G1405" s="15" t="s">
        <v>3726</v>
      </c>
      <c r="H1405" s="15" t="s">
        <v>3727</v>
      </c>
      <c r="I1405" s="15" t="s">
        <v>128</v>
      </c>
      <c r="J1405" s="15" t="s">
        <v>60</v>
      </c>
      <c r="K1405" s="15" t="s">
        <v>19</v>
      </c>
      <c r="L1405" s="15" t="str">
        <f t="array" ref="L1405">_xlfn.XLOOKUP(M1405,reference_province_to_city!$A$2:$A$11,reference_province_to_city!$B$2:$B$11)</f>
        <v>Yogyakarta</v>
      </c>
      <c r="M1405" s="15" t="s">
        <v>18</v>
      </c>
      <c r="N1405" s="15">
        <v>55111.0</v>
      </c>
      <c r="O1405" s="15">
        <f t="array" ref="O1405">_xlfn.XLOOKUP(M1405,reference_postal_code!$B$2:$B$11,reference_postal_code!$A$2:$A$11)</f>
        <v>55111</v>
      </c>
      <c r="P1405" s="15" t="s">
        <v>77</v>
      </c>
      <c r="Q1405" s="15" t="s">
        <v>3747</v>
      </c>
      <c r="R1405" s="15" t="s">
        <v>65</v>
      </c>
      <c r="S1405" s="15" t="s">
        <v>87</v>
      </c>
      <c r="T1405" s="15" t="s">
        <v>3748</v>
      </c>
      <c r="U1405" s="28">
        <v>1204500.0</v>
      </c>
      <c r="V1405" s="15">
        <v>5.0</v>
      </c>
      <c r="W1405" s="31">
        <v>0.0</v>
      </c>
      <c r="X1405" s="28">
        <v>313170.0</v>
      </c>
    </row>
    <row r="1406" ht="15.75" customHeight="1">
      <c r="A1406" s="15">
        <v>2066.0</v>
      </c>
      <c r="B1406" s="15" t="s">
        <v>3725</v>
      </c>
      <c r="C1406" s="18">
        <v>41943.0</v>
      </c>
      <c r="D1406" s="18"/>
      <c r="E1406" s="18">
        <f t="shared" si="1"/>
        <v>41946</v>
      </c>
      <c r="F1406" s="15" t="s">
        <v>55</v>
      </c>
      <c r="G1406" s="15" t="s">
        <v>3726</v>
      </c>
      <c r="H1406" s="15" t="s">
        <v>3727</v>
      </c>
      <c r="I1406" s="15" t="s">
        <v>128</v>
      </c>
      <c r="J1406" s="15" t="s">
        <v>60</v>
      </c>
      <c r="K1406" s="15" t="s">
        <v>19</v>
      </c>
      <c r="L1406" s="15" t="str">
        <f t="array" ref="L1406">_xlfn.XLOOKUP(M1406,reference_province_to_city!$A$2:$A$11,reference_province_to_city!$B$2:$B$11)</f>
        <v>Yogyakarta</v>
      </c>
      <c r="M1406" s="15" t="s">
        <v>18</v>
      </c>
      <c r="N1406" s="15">
        <v>55111.0</v>
      </c>
      <c r="O1406" s="15">
        <f t="array" ref="O1406">_xlfn.XLOOKUP(M1406,reference_postal_code!$B$2:$B$11,reference_postal_code!$A$2:$A$11)</f>
        <v>55111</v>
      </c>
      <c r="P1406" s="15" t="s">
        <v>77</v>
      </c>
      <c r="Q1406" s="15" t="s">
        <v>2667</v>
      </c>
      <c r="R1406" s="15" t="s">
        <v>106</v>
      </c>
      <c r="S1406" s="15" t="s">
        <v>107</v>
      </c>
      <c r="T1406" s="15" t="s">
        <v>2668</v>
      </c>
      <c r="U1406" s="28">
        <v>2195280.0</v>
      </c>
      <c r="V1406" s="15">
        <v>3.0</v>
      </c>
      <c r="W1406" s="31">
        <v>0.2</v>
      </c>
      <c r="X1406" s="28">
        <v>-137205.0</v>
      </c>
    </row>
    <row r="1407" ht="15.75" customHeight="1">
      <c r="A1407" s="15">
        <v>7560.0</v>
      </c>
      <c r="B1407" s="15" t="s">
        <v>3749</v>
      </c>
      <c r="C1407" s="18">
        <v>41944.0</v>
      </c>
      <c r="D1407" s="18">
        <v>41948.0</v>
      </c>
      <c r="E1407" s="18">
        <f t="shared" si="1"/>
        <v>41948</v>
      </c>
      <c r="F1407" s="15" t="s">
        <v>55</v>
      </c>
      <c r="G1407" s="15" t="s">
        <v>3041</v>
      </c>
      <c r="H1407" s="15" t="s">
        <v>3042</v>
      </c>
      <c r="I1407" s="15" t="s">
        <v>59</v>
      </c>
      <c r="J1407" s="15" t="s">
        <v>60</v>
      </c>
      <c r="K1407" s="15" t="s">
        <v>14</v>
      </c>
      <c r="L1407" s="15" t="str">
        <f t="array" ref="L1407">_xlfn.XLOOKUP(M1407,reference_province_to_city!$A$2:$A$11,reference_province_to_city!$B$2:$B$11)</f>
        <v>Bandung</v>
      </c>
      <c r="M1407" s="15" t="s">
        <v>12</v>
      </c>
      <c r="N1407" s="15">
        <v>40111.0</v>
      </c>
      <c r="O1407" s="15">
        <f t="array" ref="O1407">_xlfn.XLOOKUP(M1407,reference_postal_code!$B$2:$B$11,reference_postal_code!$A$2:$A$11)</f>
        <v>40111</v>
      </c>
      <c r="P1407" s="15" t="s">
        <v>117</v>
      </c>
      <c r="Q1407" s="15" t="s">
        <v>2521</v>
      </c>
      <c r="R1407" s="15" t="s">
        <v>65</v>
      </c>
      <c r="S1407" s="15" t="s">
        <v>66</v>
      </c>
      <c r="T1407" s="15" t="s">
        <v>2522</v>
      </c>
      <c r="U1407" s="28">
        <v>2519100.0</v>
      </c>
      <c r="V1407" s="15">
        <v>3.0</v>
      </c>
      <c r="W1407" s="31">
        <v>0.0</v>
      </c>
      <c r="X1407" s="28">
        <v>1234359.0</v>
      </c>
    </row>
    <row r="1408" ht="15.75" customHeight="1">
      <c r="A1408" s="15">
        <v>7561.0</v>
      </c>
      <c r="B1408" s="15" t="s">
        <v>3749</v>
      </c>
      <c r="C1408" s="18">
        <v>41944.0</v>
      </c>
      <c r="D1408" s="18">
        <v>41948.0</v>
      </c>
      <c r="E1408" s="18">
        <f t="shared" si="1"/>
        <v>41948</v>
      </c>
      <c r="F1408" s="15" t="s">
        <v>55</v>
      </c>
      <c r="G1408" s="15" t="s">
        <v>3041</v>
      </c>
      <c r="H1408" s="15" t="s">
        <v>3042</v>
      </c>
      <c r="I1408" s="15" t="s">
        <v>59</v>
      </c>
      <c r="J1408" s="15" t="s">
        <v>60</v>
      </c>
      <c r="K1408" s="15" t="s">
        <v>14</v>
      </c>
      <c r="L1408" s="15" t="str">
        <f t="array" ref="L1408">_xlfn.XLOOKUP(M1408,reference_province_to_city!$A$2:$A$11,reference_province_to_city!$B$2:$B$11)</f>
        <v>Bandung</v>
      </c>
      <c r="M1408" s="15" t="s">
        <v>12</v>
      </c>
      <c r="N1408" s="15">
        <v>40111.0</v>
      </c>
      <c r="O1408" s="15">
        <f t="array" ref="O1408">_xlfn.XLOOKUP(M1408,reference_postal_code!$B$2:$B$11,reference_postal_code!$A$2:$A$11)</f>
        <v>40111</v>
      </c>
      <c r="P1408" s="15" t="s">
        <v>117</v>
      </c>
      <c r="Q1408" s="15" t="s">
        <v>3750</v>
      </c>
      <c r="R1408" s="15" t="s">
        <v>106</v>
      </c>
      <c r="S1408" s="15" t="s">
        <v>139</v>
      </c>
      <c r="T1408" s="15" t="s">
        <v>3751</v>
      </c>
      <c r="U1408" s="28">
        <v>475200.0</v>
      </c>
      <c r="V1408" s="15">
        <v>6.0</v>
      </c>
      <c r="W1408" s="31">
        <v>0.0</v>
      </c>
      <c r="X1408" s="28">
        <v>147312.0</v>
      </c>
    </row>
    <row r="1409" ht="15.75" customHeight="1">
      <c r="A1409" s="15">
        <v>4067.0</v>
      </c>
      <c r="B1409" s="15" t="s">
        <v>3752</v>
      </c>
      <c r="C1409" s="18">
        <v>41944.0</v>
      </c>
      <c r="D1409" s="18">
        <v>41948.0</v>
      </c>
      <c r="E1409" s="18">
        <f t="shared" si="1"/>
        <v>41948</v>
      </c>
      <c r="F1409" s="15" t="s">
        <v>55</v>
      </c>
      <c r="G1409" s="15" t="s">
        <v>3753</v>
      </c>
      <c r="H1409" s="15" t="s">
        <v>3754</v>
      </c>
      <c r="I1409" s="15" t="s">
        <v>128</v>
      </c>
      <c r="J1409" s="15" t="s">
        <v>60</v>
      </c>
      <c r="K1409" s="15" t="s">
        <v>19</v>
      </c>
      <c r="L1409" s="15" t="str">
        <f t="array" ref="L1409">_xlfn.XLOOKUP(M1409,reference_province_to_city!$A$2:$A$11,reference_province_to_city!$B$2:$B$11)</f>
        <v>Yogyakarta</v>
      </c>
      <c r="M1409" s="15" t="s">
        <v>18</v>
      </c>
      <c r="N1409" s="15">
        <v>55111.0</v>
      </c>
      <c r="O1409" s="15">
        <f t="array" ref="O1409">_xlfn.XLOOKUP(M1409,reference_postal_code!$B$2:$B$11,reference_postal_code!$A$2:$A$11)</f>
        <v>55111</v>
      </c>
      <c r="P1409" s="15" t="s">
        <v>77</v>
      </c>
      <c r="Q1409" s="15" t="s">
        <v>3045</v>
      </c>
      <c r="R1409" s="15" t="s">
        <v>65</v>
      </c>
      <c r="S1409" s="15" t="s">
        <v>93</v>
      </c>
      <c r="T1409" s="15" t="s">
        <v>3046</v>
      </c>
      <c r="U1409" s="28">
        <v>154080.0</v>
      </c>
      <c r="V1409" s="15">
        <v>3.0</v>
      </c>
      <c r="W1409" s="31">
        <v>0.2</v>
      </c>
      <c r="X1409" s="28">
        <v>13482.0</v>
      </c>
    </row>
    <row r="1410" ht="15.75" customHeight="1">
      <c r="A1410" s="15">
        <v>9871.0</v>
      </c>
      <c r="B1410" s="15" t="s">
        <v>3755</v>
      </c>
      <c r="C1410" s="18">
        <v>41944.0</v>
      </c>
      <c r="D1410" s="18">
        <v>41946.0</v>
      </c>
      <c r="E1410" s="18">
        <f t="shared" si="1"/>
        <v>41946</v>
      </c>
      <c r="F1410" s="15" t="s">
        <v>125</v>
      </c>
      <c r="G1410" s="15" t="s">
        <v>3092</v>
      </c>
      <c r="H1410" s="15" t="s">
        <v>3093</v>
      </c>
      <c r="I1410" s="15" t="s">
        <v>128</v>
      </c>
      <c r="J1410" s="15" t="s">
        <v>60</v>
      </c>
      <c r="K1410" s="15" t="s">
        <v>19</v>
      </c>
      <c r="L1410" s="15" t="str">
        <f t="array" ref="L1410">_xlfn.XLOOKUP(M1410,reference_province_to_city!$A$2:$A$11,reference_province_to_city!$B$2:$B$11)</f>
        <v>Yogyakarta</v>
      </c>
      <c r="M1410" s="15" t="s">
        <v>18</v>
      </c>
      <c r="N1410" s="15">
        <v>55111.0</v>
      </c>
      <c r="O1410" s="15">
        <f t="array" ref="O1410">_xlfn.XLOOKUP(M1410,reference_postal_code!$B$2:$B$11,reference_postal_code!$A$2:$A$11)</f>
        <v>55111</v>
      </c>
      <c r="P1410" s="15" t="s">
        <v>77</v>
      </c>
      <c r="Q1410" s="15" t="s">
        <v>1791</v>
      </c>
      <c r="R1410" s="15" t="s">
        <v>65</v>
      </c>
      <c r="S1410" s="15" t="s">
        <v>83</v>
      </c>
      <c r="T1410" s="15" t="s">
        <v>1792</v>
      </c>
      <c r="U1410" s="28">
        <v>336420.0</v>
      </c>
      <c r="V1410" s="15">
        <v>3.0</v>
      </c>
      <c r="W1410" s="31">
        <v>0.7</v>
      </c>
      <c r="X1410" s="28">
        <v>-269136.0</v>
      </c>
    </row>
    <row r="1411" ht="15.75" customHeight="1">
      <c r="A1411" s="15">
        <v>2833.0</v>
      </c>
      <c r="B1411" s="15" t="s">
        <v>3756</v>
      </c>
      <c r="C1411" s="18">
        <v>41944.0</v>
      </c>
      <c r="D1411" s="18">
        <v>41948.0</v>
      </c>
      <c r="E1411" s="18">
        <f t="shared" si="1"/>
        <v>41948</v>
      </c>
      <c r="F1411" s="15" t="s">
        <v>55</v>
      </c>
      <c r="G1411" s="15" t="s">
        <v>188</v>
      </c>
      <c r="H1411" s="15" t="s">
        <v>189</v>
      </c>
      <c r="I1411" s="15" t="s">
        <v>59</v>
      </c>
      <c r="J1411" s="15" t="s">
        <v>60</v>
      </c>
      <c r="K1411" s="15" t="s">
        <v>33</v>
      </c>
      <c r="L1411" s="15" t="str">
        <f t="array" ref="L1411">_xlfn.XLOOKUP(M1411,reference_province_to_city!$A$2:$A$11,reference_province_to_city!$B$2:$B$11)</f>
        <v>Makassar</v>
      </c>
      <c r="M1411" s="15" t="s">
        <v>25</v>
      </c>
      <c r="N1411" s="15">
        <v>90111.0</v>
      </c>
      <c r="O1411" s="15">
        <f t="array" ref="O1411">_xlfn.XLOOKUP(M1411,reference_postal_code!$B$2:$B$11,reference_postal_code!$A$2:$A$11)</f>
        <v>90111</v>
      </c>
      <c r="P1411" s="15" t="s">
        <v>63</v>
      </c>
      <c r="Q1411" s="15" t="s">
        <v>3757</v>
      </c>
      <c r="R1411" s="15" t="s">
        <v>110</v>
      </c>
      <c r="S1411" s="15" t="s">
        <v>111</v>
      </c>
      <c r="T1411" s="15" t="s">
        <v>3758</v>
      </c>
      <c r="U1411" s="28">
        <v>2339640.0</v>
      </c>
      <c r="V1411" s="15">
        <v>3.0</v>
      </c>
      <c r="W1411" s="31">
        <v>0.2</v>
      </c>
      <c r="X1411" s="28">
        <v>818874.0</v>
      </c>
    </row>
    <row r="1412" ht="15.75" customHeight="1">
      <c r="A1412" s="15">
        <v>5897.0</v>
      </c>
      <c r="B1412" s="15" t="s">
        <v>3759</v>
      </c>
      <c r="C1412" s="18">
        <v>41944.0</v>
      </c>
      <c r="D1412" s="18">
        <v>41951.0</v>
      </c>
      <c r="E1412" s="18">
        <f t="shared" si="1"/>
        <v>41951</v>
      </c>
      <c r="F1412" s="15" t="s">
        <v>55</v>
      </c>
      <c r="G1412" s="15" t="s">
        <v>3760</v>
      </c>
      <c r="H1412" s="15" t="s">
        <v>3761</v>
      </c>
      <c r="I1412" s="15" t="s">
        <v>76</v>
      </c>
      <c r="J1412" s="15" t="s">
        <v>60</v>
      </c>
      <c r="K1412" s="15" t="s">
        <v>33</v>
      </c>
      <c r="L1412" s="15" t="str">
        <f t="array" ref="L1412">_xlfn.XLOOKUP(M1412,reference_province_to_city!$A$2:$A$11,reference_province_to_city!$B$2:$B$11)</f>
        <v>Makassar</v>
      </c>
      <c r="M1412" s="15" t="s">
        <v>25</v>
      </c>
      <c r="N1412" s="15">
        <v>90111.0</v>
      </c>
      <c r="O1412" s="15">
        <f t="array" ref="O1412">_xlfn.XLOOKUP(M1412,reference_postal_code!$B$2:$B$11,reference_postal_code!$A$2:$A$11)</f>
        <v>90111</v>
      </c>
      <c r="P1412" s="15" t="s">
        <v>63</v>
      </c>
      <c r="Q1412" s="15" t="s">
        <v>3762</v>
      </c>
      <c r="R1412" s="15" t="s">
        <v>65</v>
      </c>
      <c r="S1412" s="15" t="s">
        <v>66</v>
      </c>
      <c r="T1412" s="15" t="s">
        <v>3763</v>
      </c>
      <c r="U1412" s="28">
        <v>321000.0</v>
      </c>
      <c r="V1412" s="15">
        <v>5.0</v>
      </c>
      <c r="W1412" s="31">
        <v>0.0</v>
      </c>
      <c r="X1412" s="28">
        <v>144450.0</v>
      </c>
    </row>
    <row r="1413" ht="15.75" customHeight="1">
      <c r="A1413" s="15">
        <v>7559.0</v>
      </c>
      <c r="B1413" s="15" t="s">
        <v>3749</v>
      </c>
      <c r="C1413" s="18">
        <v>41944.0</v>
      </c>
      <c r="D1413" s="18">
        <v>41948.0</v>
      </c>
      <c r="E1413" s="18">
        <f t="shared" si="1"/>
        <v>41948</v>
      </c>
      <c r="F1413" s="15" t="s">
        <v>55</v>
      </c>
      <c r="G1413" s="15" t="s">
        <v>3041</v>
      </c>
      <c r="H1413" s="15" t="s">
        <v>3042</v>
      </c>
      <c r="I1413" s="15" t="s">
        <v>59</v>
      </c>
      <c r="J1413" s="15" t="s">
        <v>60</v>
      </c>
      <c r="K1413" s="15" t="s">
        <v>1132</v>
      </c>
      <c r="L1413" s="15" t="str">
        <f t="array" ref="L1413">_xlfn.XLOOKUP(M1413,reference_province_to_city!$A$2:$A$11,reference_province_to_city!$B$2:$B$11)</f>
        <v>Bandung</v>
      </c>
      <c r="M1413" s="15" t="s">
        <v>12</v>
      </c>
      <c r="N1413" s="15">
        <v>40111.0</v>
      </c>
      <c r="O1413" s="15">
        <f t="array" ref="O1413">_xlfn.XLOOKUP(M1413,reference_postal_code!$B$2:$B$11,reference_postal_code!$A$2:$A$11)</f>
        <v>40111</v>
      </c>
      <c r="P1413" s="15" t="s">
        <v>117</v>
      </c>
      <c r="Q1413" s="15" t="s">
        <v>2966</v>
      </c>
      <c r="R1413" s="15" t="s">
        <v>65</v>
      </c>
      <c r="S1413" s="15" t="s">
        <v>222</v>
      </c>
      <c r="T1413" s="15" t="s">
        <v>2967</v>
      </c>
      <c r="U1413" s="28">
        <v>8009100.0</v>
      </c>
      <c r="V1413" s="15">
        <v>3.0</v>
      </c>
      <c r="W1413" s="31">
        <v>0.0</v>
      </c>
      <c r="X1413" s="28">
        <v>2322639.0</v>
      </c>
    </row>
    <row r="1414" ht="15.75" customHeight="1">
      <c r="A1414" s="15">
        <v>4068.0</v>
      </c>
      <c r="B1414" s="15" t="s">
        <v>3752</v>
      </c>
      <c r="C1414" s="18">
        <v>41944.0</v>
      </c>
      <c r="D1414" s="18">
        <v>41948.0</v>
      </c>
      <c r="E1414" s="18">
        <f t="shared" si="1"/>
        <v>41948</v>
      </c>
      <c r="F1414" s="15" t="s">
        <v>55</v>
      </c>
      <c r="G1414" s="15" t="s">
        <v>3753</v>
      </c>
      <c r="H1414" s="15" t="s">
        <v>3754</v>
      </c>
      <c r="I1414" s="15" t="s">
        <v>128</v>
      </c>
      <c r="J1414" s="15" t="s">
        <v>60</v>
      </c>
      <c r="K1414" s="15" t="s">
        <v>19</v>
      </c>
      <c r="L1414" s="15" t="str">
        <f t="array" ref="L1414">_xlfn.XLOOKUP(M1414,reference_province_to_city!$A$2:$A$11,reference_province_to_city!$B$2:$B$11)</f>
        <v>Yogyakarta</v>
      </c>
      <c r="M1414" s="15" t="s">
        <v>18</v>
      </c>
      <c r="N1414" s="15">
        <v>55111.0</v>
      </c>
      <c r="O1414" s="15">
        <f t="array" ref="O1414">_xlfn.XLOOKUP(M1414,reference_postal_code!$B$2:$B$11,reference_postal_code!$A$2:$A$11)</f>
        <v>55111</v>
      </c>
      <c r="P1414" s="15" t="s">
        <v>77</v>
      </c>
      <c r="Q1414" s="15" t="s">
        <v>1802</v>
      </c>
      <c r="R1414" s="15" t="s">
        <v>65</v>
      </c>
      <c r="S1414" s="15" t="s">
        <v>79</v>
      </c>
      <c r="T1414" s="15" t="s">
        <v>1803</v>
      </c>
      <c r="U1414" s="28">
        <v>717120.0</v>
      </c>
      <c r="V1414" s="15">
        <v>12.0</v>
      </c>
      <c r="W1414" s="31">
        <v>0.2</v>
      </c>
      <c r="X1414" s="28">
        <v>233064.0</v>
      </c>
    </row>
    <row r="1415" ht="15.75" customHeight="1">
      <c r="A1415" s="15">
        <v>9869.0</v>
      </c>
      <c r="B1415" s="15" t="s">
        <v>3755</v>
      </c>
      <c r="C1415" s="18">
        <v>41944.0</v>
      </c>
      <c r="D1415" s="18">
        <v>41946.0</v>
      </c>
      <c r="E1415" s="18">
        <f t="shared" si="1"/>
        <v>41946</v>
      </c>
      <c r="F1415" s="15" t="s">
        <v>125</v>
      </c>
      <c r="G1415" s="15" t="s">
        <v>3092</v>
      </c>
      <c r="H1415" s="15" t="s">
        <v>3093</v>
      </c>
      <c r="I1415" s="15" t="s">
        <v>128</v>
      </c>
      <c r="J1415" s="15" t="s">
        <v>60</v>
      </c>
      <c r="K1415" s="15" t="s">
        <v>3764</v>
      </c>
      <c r="L1415" s="15" t="str">
        <f t="array" ref="L1415">_xlfn.XLOOKUP(M1415,reference_province_to_city!$A$2:$A$11,reference_province_to_city!$B$2:$B$11)</f>
        <v>Yogyakarta</v>
      </c>
      <c r="M1415" s="15" t="s">
        <v>18</v>
      </c>
      <c r="N1415" s="15">
        <v>55111.0</v>
      </c>
      <c r="O1415" s="15">
        <f t="array" ref="O1415">_xlfn.XLOOKUP(M1415,reference_postal_code!$B$2:$B$11,reference_postal_code!$A$2:$A$11)</f>
        <v>55111</v>
      </c>
      <c r="P1415" s="15" t="s">
        <v>77</v>
      </c>
      <c r="Q1415" s="15" t="s">
        <v>3765</v>
      </c>
      <c r="R1415" s="15" t="s">
        <v>106</v>
      </c>
      <c r="S1415" s="15" t="s">
        <v>139</v>
      </c>
      <c r="T1415" s="15" t="s">
        <v>3766</v>
      </c>
      <c r="U1415" s="28">
        <v>1030560.0</v>
      </c>
      <c r="V1415" s="15">
        <v>2.0</v>
      </c>
      <c r="W1415" s="31">
        <v>0.2</v>
      </c>
      <c r="X1415" s="28">
        <v>244758.0</v>
      </c>
    </row>
    <row r="1416" ht="15.75" customHeight="1">
      <c r="A1416" s="15">
        <v>4829.0</v>
      </c>
      <c r="B1416" s="15" t="s">
        <v>3767</v>
      </c>
      <c r="C1416" s="18">
        <v>41944.0</v>
      </c>
      <c r="D1416" s="18">
        <v>41951.0</v>
      </c>
      <c r="E1416" s="18">
        <f t="shared" si="1"/>
        <v>41951</v>
      </c>
      <c r="F1416" s="15" t="s">
        <v>55</v>
      </c>
      <c r="G1416" s="15" t="s">
        <v>126</v>
      </c>
      <c r="H1416" s="15" t="s">
        <v>127</v>
      </c>
      <c r="I1416" s="15" t="s">
        <v>128</v>
      </c>
      <c r="J1416" s="15" t="s">
        <v>60</v>
      </c>
      <c r="K1416" s="15" t="s">
        <v>19</v>
      </c>
      <c r="L1416" s="15" t="str">
        <f t="array" ref="L1416">_xlfn.XLOOKUP(M1416,reference_province_to_city!$A$2:$A$11,reference_province_to_city!$B$2:$B$11)</f>
        <v>Yogyakarta</v>
      </c>
      <c r="M1416" s="15" t="s">
        <v>18</v>
      </c>
      <c r="N1416" s="15">
        <v>55111.0</v>
      </c>
      <c r="O1416" s="15">
        <f t="array" ref="O1416">_xlfn.XLOOKUP(M1416,reference_postal_code!$B$2:$B$11,reference_postal_code!$A$2:$A$11)</f>
        <v>55111</v>
      </c>
      <c r="P1416" s="15" t="s">
        <v>77</v>
      </c>
      <c r="Q1416" s="15" t="s">
        <v>2014</v>
      </c>
      <c r="R1416" s="15" t="s">
        <v>65</v>
      </c>
      <c r="S1416" s="15" t="s">
        <v>93</v>
      </c>
      <c r="T1416" s="15" t="s">
        <v>2015</v>
      </c>
      <c r="U1416" s="28">
        <v>84600.0</v>
      </c>
      <c r="V1416" s="15">
        <v>3.0</v>
      </c>
      <c r="W1416" s="31">
        <v>0.0</v>
      </c>
      <c r="X1416" s="28">
        <v>24534.0</v>
      </c>
    </row>
    <row r="1417" ht="15.75" customHeight="1">
      <c r="A1417" s="15">
        <v>4066.0</v>
      </c>
      <c r="B1417" s="15" t="s">
        <v>3752</v>
      </c>
      <c r="C1417" s="18">
        <v>41944.0</v>
      </c>
      <c r="D1417" s="18">
        <v>41948.0</v>
      </c>
      <c r="E1417" s="18">
        <f t="shared" si="1"/>
        <v>41948</v>
      </c>
      <c r="F1417" s="15" t="s">
        <v>55</v>
      </c>
      <c r="G1417" s="15" t="s">
        <v>3753</v>
      </c>
      <c r="H1417" s="15" t="s">
        <v>3754</v>
      </c>
      <c r="I1417" s="15" t="s">
        <v>128</v>
      </c>
      <c r="J1417" s="15" t="s">
        <v>60</v>
      </c>
      <c r="K1417" s="15" t="s">
        <v>19</v>
      </c>
      <c r="L1417" s="15" t="str">
        <f t="array" ref="L1417">_xlfn.XLOOKUP(M1417,reference_province_to_city!$A$2:$A$11,reference_province_to_city!$B$2:$B$11)</f>
        <v>Yogyakarta</v>
      </c>
      <c r="M1417" s="15" t="s">
        <v>18</v>
      </c>
      <c r="N1417" s="15">
        <v>55111.0</v>
      </c>
      <c r="O1417" s="15">
        <f t="array" ref="O1417">_xlfn.XLOOKUP(M1417,reference_postal_code!$B$2:$B$11,reference_postal_code!$A$2:$A$11)</f>
        <v>55111</v>
      </c>
      <c r="P1417" s="15" t="s">
        <v>77</v>
      </c>
      <c r="Q1417" s="15" t="s">
        <v>3768</v>
      </c>
      <c r="R1417" s="15" t="s">
        <v>65</v>
      </c>
      <c r="S1417" s="15" t="s">
        <v>103</v>
      </c>
      <c r="T1417" s="15" t="s">
        <v>3769</v>
      </c>
      <c r="U1417" s="28">
        <v>112800.0</v>
      </c>
      <c r="V1417" s="15">
        <v>5.0</v>
      </c>
      <c r="W1417" s="31">
        <v>0.2</v>
      </c>
      <c r="X1417" s="28">
        <v>21150.0</v>
      </c>
    </row>
    <row r="1418" ht="15.75" customHeight="1">
      <c r="A1418" s="15">
        <v>5896.0</v>
      </c>
      <c r="B1418" s="15" t="s">
        <v>3759</v>
      </c>
      <c r="C1418" s="18">
        <v>41944.0</v>
      </c>
      <c r="D1418" s="18">
        <v>41951.0</v>
      </c>
      <c r="E1418" s="18">
        <f t="shared" si="1"/>
        <v>41951</v>
      </c>
      <c r="F1418" s="15" t="s">
        <v>55</v>
      </c>
      <c r="G1418" s="15" t="s">
        <v>3760</v>
      </c>
      <c r="H1418" s="15" t="s">
        <v>3761</v>
      </c>
      <c r="I1418" s="15" t="s">
        <v>76</v>
      </c>
      <c r="J1418" s="15" t="s">
        <v>60</v>
      </c>
      <c r="K1418" s="15" t="s">
        <v>33</v>
      </c>
      <c r="L1418" s="15" t="str">
        <f t="array" ref="L1418">_xlfn.XLOOKUP(M1418,reference_province_to_city!$A$2:$A$11,reference_province_to_city!$B$2:$B$11)</f>
        <v>Makassar</v>
      </c>
      <c r="M1418" s="15" t="s">
        <v>25</v>
      </c>
      <c r="N1418" s="15">
        <v>90111.0</v>
      </c>
      <c r="O1418" s="15">
        <f t="array" ref="O1418">_xlfn.XLOOKUP(M1418,reference_postal_code!$B$2:$B$11,reference_postal_code!$A$2:$A$11)</f>
        <v>90111</v>
      </c>
      <c r="P1418" s="15" t="s">
        <v>63</v>
      </c>
      <c r="Q1418" s="15" t="s">
        <v>3770</v>
      </c>
      <c r="R1418" s="15" t="s">
        <v>65</v>
      </c>
      <c r="S1418" s="15" t="s">
        <v>79</v>
      </c>
      <c r="T1418" s="15" t="s">
        <v>3771</v>
      </c>
      <c r="U1418" s="28">
        <v>666000.0</v>
      </c>
      <c r="V1418" s="15">
        <v>3.0</v>
      </c>
      <c r="W1418" s="31">
        <v>0.0</v>
      </c>
      <c r="X1418" s="28">
        <v>333000.0</v>
      </c>
    </row>
    <row r="1419" ht="15.75" customHeight="1">
      <c r="A1419" s="15">
        <v>4159.0</v>
      </c>
      <c r="B1419" s="15" t="s">
        <v>3772</v>
      </c>
      <c r="C1419" s="18">
        <v>41944.0</v>
      </c>
      <c r="D1419" s="18">
        <v>41951.0</v>
      </c>
      <c r="E1419" s="18">
        <f t="shared" si="1"/>
        <v>41951</v>
      </c>
      <c r="F1419" s="15" t="s">
        <v>55</v>
      </c>
      <c r="G1419" s="15" t="s">
        <v>3392</v>
      </c>
      <c r="H1419" s="15" t="s">
        <v>3393</v>
      </c>
      <c r="I1419" s="15" t="s">
        <v>128</v>
      </c>
      <c r="J1419" s="15" t="s">
        <v>60</v>
      </c>
      <c r="K1419" s="15" t="s">
        <v>17</v>
      </c>
      <c r="L1419" s="15" t="str">
        <f t="array" ref="L1419">_xlfn.XLOOKUP(M1419,reference_province_to_city!$A$2:$A$11,reference_province_to_city!$B$2:$B$11)</f>
        <v>Semarang</v>
      </c>
      <c r="M1419" s="15" t="s">
        <v>15</v>
      </c>
      <c r="N1419" s="15">
        <v>50111.0</v>
      </c>
      <c r="O1419" s="15">
        <f t="array" ref="O1419">_xlfn.XLOOKUP(M1419,reference_postal_code!$B$2:$B$11,reference_postal_code!$A$2:$A$11)</f>
        <v>50111</v>
      </c>
      <c r="P1419" s="15" t="s">
        <v>77</v>
      </c>
      <c r="Q1419" s="15" t="s">
        <v>3408</v>
      </c>
      <c r="R1419" s="15" t="s">
        <v>65</v>
      </c>
      <c r="S1419" s="15" t="s">
        <v>66</v>
      </c>
      <c r="T1419" s="15" t="s">
        <v>3409</v>
      </c>
      <c r="U1419" s="28">
        <v>235440.0</v>
      </c>
      <c r="V1419" s="15">
        <v>3.0</v>
      </c>
      <c r="W1419" s="31">
        <v>0.2</v>
      </c>
      <c r="X1419" s="28">
        <v>76518.0</v>
      </c>
    </row>
    <row r="1420" ht="15.75" customHeight="1">
      <c r="A1420" s="15">
        <v>807.0</v>
      </c>
      <c r="B1420" s="15" t="s">
        <v>3773</v>
      </c>
      <c r="C1420" s="18">
        <v>41944.0</v>
      </c>
      <c r="D1420" s="18">
        <v>41950.0</v>
      </c>
      <c r="E1420" s="18">
        <f t="shared" si="1"/>
        <v>41950</v>
      </c>
      <c r="F1420" s="15" t="s">
        <v>55</v>
      </c>
      <c r="G1420" s="15" t="s">
        <v>2117</v>
      </c>
      <c r="H1420" s="15" t="s">
        <v>2118</v>
      </c>
      <c r="I1420" s="15" t="s">
        <v>59</v>
      </c>
      <c r="J1420" s="15" t="s">
        <v>60</v>
      </c>
      <c r="K1420" s="15" t="s">
        <v>33</v>
      </c>
      <c r="L1420" s="15" t="str">
        <f t="array" ref="L1420">_xlfn.XLOOKUP(M1420,reference_province_to_city!$A$2:$A$11,reference_province_to_city!$B$2:$B$11)</f>
        <v>Makassar</v>
      </c>
      <c r="M1420" s="15" t="s">
        <v>25</v>
      </c>
      <c r="N1420" s="15">
        <v>90111.0</v>
      </c>
      <c r="O1420" s="15">
        <f t="array" ref="O1420">_xlfn.XLOOKUP(M1420,reference_postal_code!$B$2:$B$11,reference_postal_code!$A$2:$A$11)</f>
        <v>90111</v>
      </c>
      <c r="P1420" s="15" t="s">
        <v>63</v>
      </c>
      <c r="Q1420" s="15" t="s">
        <v>3774</v>
      </c>
      <c r="R1420" s="15" t="s">
        <v>110</v>
      </c>
      <c r="S1420" s="15" t="s">
        <v>111</v>
      </c>
      <c r="T1420" s="15" t="s">
        <v>3775</v>
      </c>
      <c r="U1420" s="28">
        <v>2.975952E7</v>
      </c>
      <c r="V1420" s="15">
        <v>4.0</v>
      </c>
      <c r="W1420" s="31">
        <v>0.2</v>
      </c>
      <c r="X1420" s="28">
        <v>3719940.0</v>
      </c>
    </row>
    <row r="1421" ht="15.75" customHeight="1">
      <c r="A1421" s="15">
        <v>806.0</v>
      </c>
      <c r="B1421" s="15" t="s">
        <v>3773</v>
      </c>
      <c r="C1421" s="18">
        <v>41944.0</v>
      </c>
      <c r="D1421" s="18">
        <v>41950.0</v>
      </c>
      <c r="E1421" s="18">
        <f t="shared" si="1"/>
        <v>41950</v>
      </c>
      <c r="F1421" s="15" t="s">
        <v>55</v>
      </c>
      <c r="G1421" s="15" t="s">
        <v>2117</v>
      </c>
      <c r="H1421" s="15" t="s">
        <v>2118</v>
      </c>
      <c r="I1421" s="15" t="s">
        <v>59</v>
      </c>
      <c r="J1421" s="15" t="s">
        <v>60</v>
      </c>
      <c r="K1421" s="15" t="s">
        <v>3776</v>
      </c>
      <c r="L1421" s="15" t="str">
        <f t="array" ref="L1421">_xlfn.XLOOKUP(M1421,reference_province_to_city!$A$2:$A$11,reference_province_to_city!$B$2:$B$11)</f>
        <v>Makassar</v>
      </c>
      <c r="M1421" s="15" t="s">
        <v>25</v>
      </c>
      <c r="N1421" s="15">
        <v>90111.0</v>
      </c>
      <c r="O1421" s="15">
        <f t="array" ref="O1421">_xlfn.XLOOKUP(M1421,reference_postal_code!$B$2:$B$11,reference_postal_code!$A$2:$A$11)</f>
        <v>90111</v>
      </c>
      <c r="P1421" s="15" t="s">
        <v>63</v>
      </c>
      <c r="Q1421" s="15" t="s">
        <v>1454</v>
      </c>
      <c r="R1421" s="15" t="s">
        <v>65</v>
      </c>
      <c r="S1421" s="15" t="s">
        <v>93</v>
      </c>
      <c r="T1421" s="15" t="s">
        <v>1455</v>
      </c>
      <c r="U1421" s="28">
        <v>647640.0</v>
      </c>
      <c r="V1421" s="15">
        <v>3.0</v>
      </c>
      <c r="W1421" s="31">
        <v>0.2</v>
      </c>
      <c r="X1421" s="28">
        <v>64764.0</v>
      </c>
    </row>
    <row r="1422" ht="15.75" customHeight="1">
      <c r="A1422" s="15">
        <v>8389.0</v>
      </c>
      <c r="B1422" s="15" t="s">
        <v>3777</v>
      </c>
      <c r="C1422" s="18">
        <v>41944.0</v>
      </c>
      <c r="D1422" s="18">
        <v>41948.0</v>
      </c>
      <c r="E1422" s="18">
        <f t="shared" si="1"/>
        <v>41948</v>
      </c>
      <c r="F1422" s="15" t="s">
        <v>55</v>
      </c>
      <c r="G1422" s="15" t="s">
        <v>3778</v>
      </c>
      <c r="H1422" s="15" t="s">
        <v>3779</v>
      </c>
      <c r="I1422" s="15" t="s">
        <v>128</v>
      </c>
      <c r="J1422" s="15" t="s">
        <v>60</v>
      </c>
      <c r="K1422" s="15" t="s">
        <v>19</v>
      </c>
      <c r="L1422" s="15" t="str">
        <f t="array" ref="L1422">_xlfn.XLOOKUP(M1422,reference_province_to_city!$A$2:$A$11,reference_province_to_city!$B$2:$B$11)</f>
        <v>Yogyakarta</v>
      </c>
      <c r="M1422" s="15" t="s">
        <v>18</v>
      </c>
      <c r="N1422" s="15">
        <v>55111.0</v>
      </c>
      <c r="O1422" s="15">
        <f t="array" ref="O1422">_xlfn.XLOOKUP(M1422,reference_postal_code!$B$2:$B$11,reference_postal_code!$A$2:$A$11)</f>
        <v>55111</v>
      </c>
      <c r="P1422" s="15" t="s">
        <v>77</v>
      </c>
      <c r="Q1422" s="15" t="s">
        <v>2592</v>
      </c>
      <c r="R1422" s="15" t="s">
        <v>65</v>
      </c>
      <c r="S1422" s="15" t="s">
        <v>222</v>
      </c>
      <c r="T1422" s="15" t="s">
        <v>2593</v>
      </c>
      <c r="U1422" s="28">
        <v>1141800.0</v>
      </c>
      <c r="V1422" s="15">
        <v>2.0</v>
      </c>
      <c r="W1422" s="31">
        <v>0.0</v>
      </c>
      <c r="X1422" s="28">
        <v>331122.0</v>
      </c>
    </row>
    <row r="1423" ht="15.75" customHeight="1">
      <c r="A1423" s="15">
        <v>4828.0</v>
      </c>
      <c r="B1423" s="15" t="s">
        <v>3767</v>
      </c>
      <c r="C1423" s="18">
        <v>41944.0</v>
      </c>
      <c r="D1423" s="18">
        <v>41951.0</v>
      </c>
      <c r="E1423" s="18">
        <f t="shared" si="1"/>
        <v>41951</v>
      </c>
      <c r="F1423" s="15" t="s">
        <v>55</v>
      </c>
      <c r="G1423" s="15" t="s">
        <v>126</v>
      </c>
      <c r="H1423" s="15" t="s">
        <v>127</v>
      </c>
      <c r="I1423" s="15" t="s">
        <v>128</v>
      </c>
      <c r="J1423" s="15" t="s">
        <v>60</v>
      </c>
      <c r="K1423" s="15" t="s">
        <v>19</v>
      </c>
      <c r="L1423" s="15" t="str">
        <f t="array" ref="L1423">_xlfn.XLOOKUP(M1423,reference_province_to_city!$A$2:$A$11,reference_province_to_city!$B$2:$B$11)</f>
        <v>Yogyakarta</v>
      </c>
      <c r="M1423" s="15" t="s">
        <v>18</v>
      </c>
      <c r="N1423" s="15">
        <v>55111.0</v>
      </c>
      <c r="O1423" s="15">
        <f t="array" ref="O1423">_xlfn.XLOOKUP(M1423,reference_postal_code!$B$2:$B$11,reference_postal_code!$A$2:$A$11)</f>
        <v>55111</v>
      </c>
      <c r="P1423" s="15" t="s">
        <v>77</v>
      </c>
      <c r="Q1423" s="15" t="s">
        <v>3780</v>
      </c>
      <c r="R1423" s="15" t="s">
        <v>65</v>
      </c>
      <c r="S1423" s="15" t="s">
        <v>87</v>
      </c>
      <c r="T1423" s="15" t="s">
        <v>3781</v>
      </c>
      <c r="U1423" s="28">
        <v>1042800.0</v>
      </c>
      <c r="V1423" s="15">
        <v>2.0</v>
      </c>
      <c r="W1423" s="31">
        <v>0.0</v>
      </c>
      <c r="X1423" s="28">
        <v>291984.0</v>
      </c>
    </row>
    <row r="1424" ht="15.75" customHeight="1">
      <c r="A1424" s="15">
        <v>9870.0</v>
      </c>
      <c r="B1424" s="15" t="s">
        <v>3755</v>
      </c>
      <c r="C1424" s="18">
        <v>41944.0</v>
      </c>
      <c r="D1424" s="18">
        <v>41946.0</v>
      </c>
      <c r="E1424" s="18">
        <f t="shared" si="1"/>
        <v>41946</v>
      </c>
      <c r="F1424" s="15" t="s">
        <v>125</v>
      </c>
      <c r="G1424" s="15" t="s">
        <v>3092</v>
      </c>
      <c r="H1424" s="15" t="s">
        <v>3093</v>
      </c>
      <c r="I1424" s="15" t="s">
        <v>128</v>
      </c>
      <c r="J1424" s="15" t="s">
        <v>60</v>
      </c>
      <c r="K1424" s="15" t="s">
        <v>19</v>
      </c>
      <c r="L1424" s="15" t="str">
        <f t="array" ref="L1424">_xlfn.XLOOKUP(M1424,reference_province_to_city!$A$2:$A$11,reference_province_to_city!$B$2:$B$11)</f>
        <v>Yogyakarta</v>
      </c>
      <c r="M1424" s="15" t="s">
        <v>18</v>
      </c>
      <c r="N1424" s="15">
        <v>55111.0</v>
      </c>
      <c r="O1424" s="15">
        <f t="array" ref="O1424">_xlfn.XLOOKUP(M1424,reference_postal_code!$B$2:$B$11,reference_postal_code!$A$2:$A$11)</f>
        <v>55111</v>
      </c>
      <c r="P1424" s="15" t="s">
        <v>77</v>
      </c>
      <c r="Q1424" s="15" t="s">
        <v>2356</v>
      </c>
      <c r="R1424" s="15" t="s">
        <v>65</v>
      </c>
      <c r="S1424" s="15" t="s">
        <v>83</v>
      </c>
      <c r="T1424" s="15" t="s">
        <v>2357</v>
      </c>
      <c r="U1424" s="28">
        <v>46980.0</v>
      </c>
      <c r="V1424" s="15">
        <v>2.0</v>
      </c>
      <c r="W1424" s="31">
        <v>0.7</v>
      </c>
      <c r="X1424" s="28">
        <v>-39150.0</v>
      </c>
    </row>
    <row r="1425" ht="15.75" customHeight="1">
      <c r="A1425" s="15">
        <v>4069.0</v>
      </c>
      <c r="B1425" s="15" t="s">
        <v>3752</v>
      </c>
      <c r="C1425" s="18">
        <v>41944.0</v>
      </c>
      <c r="D1425" s="18">
        <v>41948.0</v>
      </c>
      <c r="E1425" s="18">
        <f t="shared" si="1"/>
        <v>41948</v>
      </c>
      <c r="F1425" s="15" t="s">
        <v>55</v>
      </c>
      <c r="G1425" s="15" t="s">
        <v>3753</v>
      </c>
      <c r="H1425" s="15" t="s">
        <v>3754</v>
      </c>
      <c r="I1425" s="15" t="s">
        <v>128</v>
      </c>
      <c r="J1425" s="15" t="s">
        <v>60</v>
      </c>
      <c r="K1425" s="15" t="s">
        <v>19</v>
      </c>
      <c r="L1425" s="15" t="str">
        <f t="array" ref="L1425">_xlfn.XLOOKUP(M1425,reference_province_to_city!$A$2:$A$11,reference_province_to_city!$B$2:$B$11)</f>
        <v>Yogyakarta</v>
      </c>
      <c r="M1425" s="15" t="s">
        <v>18</v>
      </c>
      <c r="N1425" s="15">
        <v>55111.0</v>
      </c>
      <c r="O1425" s="15">
        <f t="array" ref="O1425">_xlfn.XLOOKUP(M1425,reference_postal_code!$B$2:$B$11,reference_postal_code!$A$2:$A$11)</f>
        <v>55111</v>
      </c>
      <c r="P1425" s="15" t="s">
        <v>77</v>
      </c>
      <c r="Q1425" s="15" t="s">
        <v>3782</v>
      </c>
      <c r="R1425" s="15" t="s">
        <v>110</v>
      </c>
      <c r="S1425" s="15" t="s">
        <v>111</v>
      </c>
      <c r="T1425" s="15" t="s">
        <v>3783</v>
      </c>
      <c r="U1425" s="28">
        <v>1.46826E7</v>
      </c>
      <c r="V1425" s="15">
        <v>9.0</v>
      </c>
      <c r="W1425" s="31">
        <v>0.2</v>
      </c>
      <c r="X1425" s="28">
        <v>1651792.0</v>
      </c>
    </row>
    <row r="1426" ht="15.75" customHeight="1">
      <c r="A1426" s="15">
        <v>2832.0</v>
      </c>
      <c r="B1426" s="15" t="s">
        <v>3756</v>
      </c>
      <c r="C1426" s="18">
        <v>41944.0</v>
      </c>
      <c r="D1426" s="18">
        <v>41948.0</v>
      </c>
      <c r="E1426" s="18">
        <f t="shared" si="1"/>
        <v>41948</v>
      </c>
      <c r="F1426" s="15" t="s">
        <v>55</v>
      </c>
      <c r="G1426" s="15" t="s">
        <v>188</v>
      </c>
      <c r="H1426" s="15" t="s">
        <v>189</v>
      </c>
      <c r="I1426" s="15" t="s">
        <v>59</v>
      </c>
      <c r="J1426" s="15" t="s">
        <v>60</v>
      </c>
      <c r="K1426" s="15" t="s">
        <v>33</v>
      </c>
      <c r="L1426" s="15" t="str">
        <f t="array" ref="L1426">_xlfn.XLOOKUP(M1426,reference_province_to_city!$A$2:$A$11,reference_province_to_city!$B$2:$B$11)</f>
        <v>Makassar</v>
      </c>
      <c r="M1426" s="15" t="s">
        <v>25</v>
      </c>
      <c r="N1426" s="15">
        <v>90111.0</v>
      </c>
      <c r="O1426" s="15">
        <f t="array" ref="O1426">_xlfn.XLOOKUP(M1426,reference_postal_code!$B$2:$B$11,reference_postal_code!$A$2:$A$11)</f>
        <v>90111</v>
      </c>
      <c r="P1426" s="15" t="s">
        <v>63</v>
      </c>
      <c r="Q1426" s="15" t="s">
        <v>1358</v>
      </c>
      <c r="R1426" s="15" t="s">
        <v>65</v>
      </c>
      <c r="S1426" s="15" t="s">
        <v>87</v>
      </c>
      <c r="T1426" s="15" t="s">
        <v>1359</v>
      </c>
      <c r="U1426" s="28">
        <v>6658800.0</v>
      </c>
      <c r="V1426" s="15">
        <v>5.0</v>
      </c>
      <c r="W1426" s="31">
        <v>0.2</v>
      </c>
      <c r="X1426" s="28">
        <v>-1414995.0</v>
      </c>
    </row>
    <row r="1427" ht="15.75" customHeight="1">
      <c r="A1427" s="15">
        <v>7577.0</v>
      </c>
      <c r="B1427" s="15" t="s">
        <v>3784</v>
      </c>
      <c r="C1427" s="18">
        <v>41945.0</v>
      </c>
      <c r="D1427" s="18">
        <v>41950.0</v>
      </c>
      <c r="E1427" s="18">
        <f t="shared" si="1"/>
        <v>41950</v>
      </c>
      <c r="F1427" s="15" t="s">
        <v>114</v>
      </c>
      <c r="G1427" s="15" t="s">
        <v>3785</v>
      </c>
      <c r="H1427" s="15" t="s">
        <v>3786</v>
      </c>
      <c r="I1427" s="15" t="s">
        <v>128</v>
      </c>
      <c r="J1427" s="15" t="s">
        <v>60</v>
      </c>
      <c r="K1427" s="15" t="s">
        <v>17</v>
      </c>
      <c r="L1427" s="15" t="str">
        <f t="array" ref="L1427">_xlfn.XLOOKUP(M1427,reference_province_to_city!$A$2:$A$11,reference_province_to_city!$B$2:$B$11)</f>
        <v>Semarang</v>
      </c>
      <c r="M1427" s="15" t="s">
        <v>15</v>
      </c>
      <c r="N1427" s="15">
        <v>50111.0</v>
      </c>
      <c r="O1427" s="15">
        <f t="array" ref="O1427">_xlfn.XLOOKUP(M1427,reference_postal_code!$B$2:$B$11,reference_postal_code!$A$2:$A$11)</f>
        <v>50111</v>
      </c>
      <c r="P1427" s="15" t="s">
        <v>77</v>
      </c>
      <c r="Q1427" s="15" t="s">
        <v>2334</v>
      </c>
      <c r="R1427" s="15" t="s">
        <v>110</v>
      </c>
      <c r="S1427" s="15" t="s">
        <v>149</v>
      </c>
      <c r="T1427" s="15" t="s">
        <v>2335</v>
      </c>
      <c r="U1427" s="28">
        <v>629100.0</v>
      </c>
      <c r="V1427" s="15">
        <v>2.0</v>
      </c>
      <c r="W1427" s="31">
        <v>0.0</v>
      </c>
      <c r="X1427" s="28">
        <v>226476.0</v>
      </c>
    </row>
    <row r="1428" ht="15.75" customHeight="1">
      <c r="A1428" s="15">
        <v>6228.0</v>
      </c>
      <c r="B1428" s="15" t="s">
        <v>3787</v>
      </c>
      <c r="C1428" s="18">
        <v>41945.0</v>
      </c>
      <c r="D1428" s="18">
        <v>41950.0</v>
      </c>
      <c r="E1428" s="18">
        <f t="shared" si="1"/>
        <v>41950</v>
      </c>
      <c r="F1428" s="15" t="s">
        <v>55</v>
      </c>
      <c r="G1428" s="15" t="s">
        <v>3788</v>
      </c>
      <c r="H1428" s="15" t="s">
        <v>3789</v>
      </c>
      <c r="I1428" s="15" t="s">
        <v>59</v>
      </c>
      <c r="J1428" s="15" t="s">
        <v>60</v>
      </c>
      <c r="K1428" s="15" t="s">
        <v>2048</v>
      </c>
      <c r="L1428" s="15" t="str">
        <f t="array" ref="L1428">_xlfn.XLOOKUP(M1428,reference_province_to_city!$A$2:$A$11,reference_province_to_city!$B$2:$B$11)</f>
        <v>Balikpapan</v>
      </c>
      <c r="M1428" s="15" t="s">
        <v>21</v>
      </c>
      <c r="N1428" s="15">
        <v>76114.0</v>
      </c>
      <c r="O1428" s="15">
        <f t="array" ref="O1428">_xlfn.XLOOKUP(M1428,reference_postal_code!$B$2:$B$11,reference_postal_code!$A$2:$A$11)</f>
        <v>76114</v>
      </c>
      <c r="P1428" s="15" t="s">
        <v>166</v>
      </c>
      <c r="Q1428" s="15" t="s">
        <v>2135</v>
      </c>
      <c r="R1428" s="15" t="s">
        <v>110</v>
      </c>
      <c r="S1428" s="15" t="s">
        <v>111</v>
      </c>
      <c r="T1428" s="15" t="s">
        <v>2136</v>
      </c>
      <c r="U1428" s="28">
        <v>1331640.0</v>
      </c>
      <c r="V1428" s="15">
        <v>3.0</v>
      </c>
      <c r="W1428" s="31">
        <v>0.2</v>
      </c>
      <c r="X1428" s="28">
        <v>116519.0</v>
      </c>
    </row>
    <row r="1429" ht="15.75" customHeight="1">
      <c r="A1429" s="15">
        <v>7508.0</v>
      </c>
      <c r="B1429" s="15" t="s">
        <v>3790</v>
      </c>
      <c r="C1429" s="18">
        <v>41945.0</v>
      </c>
      <c r="D1429" s="18">
        <v>41949.0</v>
      </c>
      <c r="E1429" s="18">
        <f t="shared" si="1"/>
        <v>41949</v>
      </c>
      <c r="F1429" s="15" t="s">
        <v>55</v>
      </c>
      <c r="G1429" s="15" t="s">
        <v>3791</v>
      </c>
      <c r="H1429" s="15" t="s">
        <v>3792</v>
      </c>
      <c r="I1429" s="15" t="s">
        <v>59</v>
      </c>
      <c r="J1429" s="15" t="s">
        <v>60</v>
      </c>
      <c r="K1429" s="15" t="s">
        <v>29</v>
      </c>
      <c r="L1429" s="15" t="str">
        <f t="array" ref="L1429">_xlfn.XLOOKUP(M1429,reference_province_to_city!$A$2:$A$11,reference_province_to_city!$B$2:$B$11)</f>
        <v>Palembang</v>
      </c>
      <c r="M1429" s="15" t="s">
        <v>13</v>
      </c>
      <c r="N1429" s="15">
        <v>30111.0</v>
      </c>
      <c r="O1429" s="15">
        <f t="array" ref="O1429">_xlfn.XLOOKUP(M1429,reference_postal_code!$B$2:$B$11,reference_postal_code!$A$2:$A$11)</f>
        <v>30111</v>
      </c>
      <c r="P1429" s="15" t="s">
        <v>77</v>
      </c>
      <c r="Q1429" s="15" t="s">
        <v>3793</v>
      </c>
      <c r="R1429" s="15" t="s">
        <v>65</v>
      </c>
      <c r="S1429" s="15" t="s">
        <v>87</v>
      </c>
      <c r="T1429" s="15" t="s">
        <v>3794</v>
      </c>
      <c r="U1429" s="28">
        <v>5443800.0</v>
      </c>
      <c r="V1429" s="15">
        <v>2.0</v>
      </c>
      <c r="W1429" s="31">
        <v>0.0</v>
      </c>
      <c r="X1429" s="28">
        <v>1578702.0</v>
      </c>
    </row>
    <row r="1430" ht="15.75" customHeight="1">
      <c r="A1430" s="15">
        <v>6504.0</v>
      </c>
      <c r="B1430" s="15" t="s">
        <v>3795</v>
      </c>
      <c r="C1430" s="18">
        <v>41945.0</v>
      </c>
      <c r="D1430" s="18">
        <v>41949.0</v>
      </c>
      <c r="E1430" s="18">
        <f t="shared" si="1"/>
        <v>41949</v>
      </c>
      <c r="F1430" s="15" t="s">
        <v>55</v>
      </c>
      <c r="G1430" s="15" t="s">
        <v>348</v>
      </c>
      <c r="H1430" s="15" t="s">
        <v>349</v>
      </c>
      <c r="I1430" s="15" t="s">
        <v>59</v>
      </c>
      <c r="J1430" s="15" t="s">
        <v>60</v>
      </c>
      <c r="K1430" s="15" t="s">
        <v>22</v>
      </c>
      <c r="L1430" s="15" t="str">
        <f t="array" ref="L1430">_xlfn.XLOOKUP(M1430,reference_province_to_city!$A$2:$A$11,reference_province_to_city!$B$2:$B$11)</f>
        <v>Surabaya</v>
      </c>
      <c r="M1430" s="15" t="s">
        <v>20</v>
      </c>
      <c r="N1430" s="15">
        <v>60231.0</v>
      </c>
      <c r="O1430" s="15">
        <f t="array" ref="O1430">_xlfn.XLOOKUP(M1430,reference_postal_code!$B$2:$B$11,reference_postal_code!$A$2:$A$11)</f>
        <v>60231</v>
      </c>
      <c r="P1430" s="15" t="s">
        <v>166</v>
      </c>
      <c r="Q1430" s="15" t="s">
        <v>2265</v>
      </c>
      <c r="R1430" s="15" t="s">
        <v>65</v>
      </c>
      <c r="S1430" s="15" t="s">
        <v>83</v>
      </c>
      <c r="T1430" s="15" t="s">
        <v>2266</v>
      </c>
      <c r="U1430" s="28">
        <v>288630.0</v>
      </c>
      <c r="V1430" s="15">
        <v>3.0</v>
      </c>
      <c r="W1430" s="31">
        <v>0.7</v>
      </c>
      <c r="X1430" s="28">
        <v>-202041.0</v>
      </c>
    </row>
    <row r="1431" ht="15.75" customHeight="1">
      <c r="A1431" s="15">
        <v>7277.0</v>
      </c>
      <c r="B1431" s="15" t="s">
        <v>3796</v>
      </c>
      <c r="C1431" s="18">
        <v>41945.0</v>
      </c>
      <c r="D1431" s="18">
        <v>41949.0</v>
      </c>
      <c r="E1431" s="18">
        <f t="shared" si="1"/>
        <v>41949</v>
      </c>
      <c r="F1431" s="15" t="s">
        <v>55</v>
      </c>
      <c r="G1431" s="15" t="s">
        <v>3797</v>
      </c>
      <c r="H1431" s="15" t="s">
        <v>3798</v>
      </c>
      <c r="I1431" s="15" t="s">
        <v>76</v>
      </c>
      <c r="J1431" s="15" t="s">
        <v>60</v>
      </c>
      <c r="K1431" s="15" t="s">
        <v>14</v>
      </c>
      <c r="L1431" s="15" t="str">
        <f t="array" ref="L1431">_xlfn.XLOOKUP(M1431,reference_province_to_city!$A$2:$A$11,reference_province_to_city!$B$2:$B$11)</f>
        <v>Bandung</v>
      </c>
      <c r="M1431" s="15" t="s">
        <v>12</v>
      </c>
      <c r="N1431" s="15">
        <v>40111.0</v>
      </c>
      <c r="O1431" s="15">
        <f t="array" ref="O1431">_xlfn.XLOOKUP(M1431,reference_postal_code!$B$2:$B$11,reference_postal_code!$A$2:$A$11)</f>
        <v>40111</v>
      </c>
      <c r="P1431" s="15" t="s">
        <v>117</v>
      </c>
      <c r="Q1431" s="15" t="s">
        <v>1097</v>
      </c>
      <c r="R1431" s="15" t="s">
        <v>110</v>
      </c>
      <c r="S1431" s="15" t="s">
        <v>149</v>
      </c>
      <c r="T1431" s="15" t="s">
        <v>1098</v>
      </c>
      <c r="U1431" s="28">
        <v>1.19988E7</v>
      </c>
      <c r="V1431" s="15">
        <v>10.0</v>
      </c>
      <c r="W1431" s="31">
        <v>0.2</v>
      </c>
      <c r="X1431" s="28">
        <v>3599640.0</v>
      </c>
    </row>
    <row r="1432" ht="15.75" customHeight="1">
      <c r="A1432" s="15">
        <v>6503.0</v>
      </c>
      <c r="B1432" s="15" t="s">
        <v>3795</v>
      </c>
      <c r="C1432" s="18">
        <v>41945.0</v>
      </c>
      <c r="D1432" s="18">
        <v>41949.0</v>
      </c>
      <c r="E1432" s="18">
        <f t="shared" si="1"/>
        <v>41949</v>
      </c>
      <c r="F1432" s="15" t="s">
        <v>55</v>
      </c>
      <c r="G1432" s="15" t="s">
        <v>348</v>
      </c>
      <c r="H1432" s="15" t="s">
        <v>349</v>
      </c>
      <c r="I1432" s="15" t="s">
        <v>59</v>
      </c>
      <c r="J1432" s="15" t="s">
        <v>60</v>
      </c>
      <c r="K1432" s="15" t="s">
        <v>22</v>
      </c>
      <c r="L1432" s="15" t="str">
        <f t="array" ref="L1432">_xlfn.XLOOKUP(M1432,reference_province_to_city!$A$2:$A$11,reference_province_to_city!$B$2:$B$11)</f>
        <v>Surabaya</v>
      </c>
      <c r="M1432" s="15" t="s">
        <v>20</v>
      </c>
      <c r="N1432" s="15">
        <v>60231.0</v>
      </c>
      <c r="O1432" s="15">
        <f t="array" ref="O1432">_xlfn.XLOOKUP(M1432,reference_postal_code!$B$2:$B$11,reference_postal_code!$A$2:$A$11)</f>
        <v>60231</v>
      </c>
      <c r="P1432" s="15" t="s">
        <v>166</v>
      </c>
      <c r="Q1432" s="15" t="s">
        <v>1723</v>
      </c>
      <c r="R1432" s="15" t="s">
        <v>110</v>
      </c>
      <c r="S1432" s="15" t="s">
        <v>111</v>
      </c>
      <c r="T1432" s="15" t="s">
        <v>1724</v>
      </c>
      <c r="U1432" s="28">
        <v>753480.0</v>
      </c>
      <c r="V1432" s="15">
        <v>7.0</v>
      </c>
      <c r="W1432" s="31">
        <v>0.4</v>
      </c>
      <c r="X1432" s="28">
        <v>-150696.0</v>
      </c>
    </row>
    <row r="1433" ht="15.75" customHeight="1">
      <c r="A1433" s="15">
        <v>6502.0</v>
      </c>
      <c r="B1433" s="15" t="s">
        <v>3795</v>
      </c>
      <c r="C1433" s="18">
        <v>41945.0</v>
      </c>
      <c r="D1433" s="18">
        <v>41949.0</v>
      </c>
      <c r="E1433" s="18">
        <f t="shared" si="1"/>
        <v>41949</v>
      </c>
      <c r="F1433" s="15" t="s">
        <v>55</v>
      </c>
      <c r="G1433" s="15" t="s">
        <v>348</v>
      </c>
      <c r="H1433" s="15" t="s">
        <v>349</v>
      </c>
      <c r="I1433" s="15" t="s">
        <v>59</v>
      </c>
      <c r="J1433" s="15" t="s">
        <v>60</v>
      </c>
      <c r="K1433" s="15" t="s">
        <v>22</v>
      </c>
      <c r="L1433" s="15" t="str">
        <f t="array" ref="L1433">_xlfn.XLOOKUP(M1433,reference_province_to_city!$A$2:$A$11,reference_province_to_city!$B$2:$B$11)</f>
        <v>Surabaya</v>
      </c>
      <c r="M1433" s="15" t="s">
        <v>20</v>
      </c>
      <c r="N1433" s="15">
        <v>60231.0</v>
      </c>
      <c r="O1433" s="15">
        <f t="array" ref="O1433">_xlfn.XLOOKUP(M1433,reference_postal_code!$B$2:$B$11,reference_postal_code!$A$2:$A$11)</f>
        <v>60231</v>
      </c>
      <c r="P1433" s="15" t="s">
        <v>166</v>
      </c>
      <c r="Q1433" s="15" t="s">
        <v>3277</v>
      </c>
      <c r="R1433" s="15" t="s">
        <v>110</v>
      </c>
      <c r="S1433" s="15" t="s">
        <v>111</v>
      </c>
      <c r="T1433" s="15" t="s">
        <v>3278</v>
      </c>
      <c r="U1433" s="28">
        <v>8099460.0</v>
      </c>
      <c r="V1433" s="15">
        <v>6.0</v>
      </c>
      <c r="W1433" s="31">
        <v>0.4</v>
      </c>
      <c r="X1433" s="28">
        <v>-1619892.0</v>
      </c>
    </row>
    <row r="1434" ht="15.75" customHeight="1">
      <c r="A1434" s="15">
        <v>4525.0</v>
      </c>
      <c r="B1434" s="15" t="s">
        <v>3799</v>
      </c>
      <c r="C1434" s="18">
        <v>41945.0</v>
      </c>
      <c r="D1434" s="18">
        <v>41949.0</v>
      </c>
      <c r="E1434" s="18">
        <f t="shared" si="1"/>
        <v>41949</v>
      </c>
      <c r="F1434" s="15" t="s">
        <v>55</v>
      </c>
      <c r="G1434" s="15" t="s">
        <v>2320</v>
      </c>
      <c r="H1434" s="15" t="s">
        <v>2321</v>
      </c>
      <c r="I1434" s="15" t="s">
        <v>59</v>
      </c>
      <c r="J1434" s="15" t="s">
        <v>60</v>
      </c>
      <c r="K1434" s="15" t="s">
        <v>22</v>
      </c>
      <c r="L1434" s="15" t="str">
        <f t="array" ref="L1434">_xlfn.XLOOKUP(M1434,reference_province_to_city!$A$2:$A$11,reference_province_to_city!$B$2:$B$11)</f>
        <v>Surabaya</v>
      </c>
      <c r="M1434" s="15" t="s">
        <v>20</v>
      </c>
      <c r="N1434" s="15">
        <v>60231.0</v>
      </c>
      <c r="O1434" s="15">
        <f t="array" ref="O1434">_xlfn.XLOOKUP(M1434,reference_postal_code!$B$2:$B$11,reference_postal_code!$A$2:$A$11)</f>
        <v>60231</v>
      </c>
      <c r="P1434" s="15" t="s">
        <v>166</v>
      </c>
      <c r="Q1434" s="15" t="s">
        <v>2445</v>
      </c>
      <c r="R1434" s="15" t="s">
        <v>106</v>
      </c>
      <c r="S1434" s="15" t="s">
        <v>139</v>
      </c>
      <c r="T1434" s="15" t="s">
        <v>2446</v>
      </c>
      <c r="U1434" s="28">
        <v>1340100.0</v>
      </c>
      <c r="V1434" s="15">
        <v>6.0</v>
      </c>
      <c r="W1434" s="31">
        <v>0.0</v>
      </c>
      <c r="X1434" s="28">
        <v>361827.0</v>
      </c>
    </row>
    <row r="1435" ht="15.75" customHeight="1">
      <c r="A1435" s="15">
        <v>4524.0</v>
      </c>
      <c r="B1435" s="15" t="s">
        <v>3799</v>
      </c>
      <c r="C1435" s="18">
        <v>41945.0</v>
      </c>
      <c r="D1435" s="18">
        <v>41949.0</v>
      </c>
      <c r="E1435" s="18">
        <f t="shared" si="1"/>
        <v>41949</v>
      </c>
      <c r="F1435" s="15" t="s">
        <v>55</v>
      </c>
      <c r="G1435" s="15" t="s">
        <v>2320</v>
      </c>
      <c r="H1435" s="15" t="s">
        <v>2321</v>
      </c>
      <c r="I1435" s="15" t="s">
        <v>59</v>
      </c>
      <c r="J1435" s="15" t="s">
        <v>60</v>
      </c>
      <c r="K1435" s="15" t="s">
        <v>22</v>
      </c>
      <c r="L1435" s="15" t="str">
        <f t="array" ref="L1435">_xlfn.XLOOKUP(M1435,reference_province_to_city!$A$2:$A$11,reference_province_to_city!$B$2:$B$11)</f>
        <v>Surabaya</v>
      </c>
      <c r="M1435" s="15" t="s">
        <v>20</v>
      </c>
      <c r="N1435" s="15">
        <v>60231.0</v>
      </c>
      <c r="O1435" s="15">
        <f t="array" ref="O1435">_xlfn.XLOOKUP(M1435,reference_postal_code!$B$2:$B$11,reference_postal_code!$A$2:$A$11)</f>
        <v>60231</v>
      </c>
      <c r="P1435" s="15" t="s">
        <v>166</v>
      </c>
      <c r="Q1435" s="15" t="s">
        <v>3244</v>
      </c>
      <c r="R1435" s="15" t="s">
        <v>65</v>
      </c>
      <c r="S1435" s="15" t="s">
        <v>79</v>
      </c>
      <c r="T1435" s="15" t="s">
        <v>3245</v>
      </c>
      <c r="U1435" s="28">
        <v>522900.0</v>
      </c>
      <c r="V1435" s="15">
        <v>7.0</v>
      </c>
      <c r="W1435" s="31">
        <v>0.0</v>
      </c>
      <c r="X1435" s="28">
        <v>240534.0</v>
      </c>
    </row>
    <row r="1436" ht="15.75" customHeight="1">
      <c r="A1436" s="15">
        <v>7507.0</v>
      </c>
      <c r="B1436" s="15" t="s">
        <v>3790</v>
      </c>
      <c r="C1436" s="18">
        <v>41945.0</v>
      </c>
      <c r="D1436" s="18">
        <v>41949.0</v>
      </c>
      <c r="E1436" s="18">
        <f t="shared" si="1"/>
        <v>41949</v>
      </c>
      <c r="F1436" s="15" t="s">
        <v>55</v>
      </c>
      <c r="G1436" s="15" t="s">
        <v>3791</v>
      </c>
      <c r="H1436" s="15" t="s">
        <v>3792</v>
      </c>
      <c r="I1436" s="15" t="s">
        <v>59</v>
      </c>
      <c r="J1436" s="15" t="s">
        <v>60</v>
      </c>
      <c r="K1436" s="15" t="s">
        <v>2941</v>
      </c>
      <c r="L1436" s="15" t="str">
        <f t="array" ref="L1436">_xlfn.XLOOKUP(M1436,reference_province_to_city!$A$2:$A$11,reference_province_to_city!$B$2:$B$11)</f>
        <v>Palembang</v>
      </c>
      <c r="M1436" s="15" t="s">
        <v>13</v>
      </c>
      <c r="N1436" s="15">
        <v>30111.0</v>
      </c>
      <c r="O1436" s="15">
        <f t="array" ref="O1436">_xlfn.XLOOKUP(M1436,reference_postal_code!$B$2:$B$11,reference_postal_code!$A$2:$A$11)</f>
        <v>30111</v>
      </c>
      <c r="P1436" s="15" t="s">
        <v>77</v>
      </c>
      <c r="Q1436" s="15" t="s">
        <v>389</v>
      </c>
      <c r="R1436" s="15" t="s">
        <v>110</v>
      </c>
      <c r="S1436" s="15" t="s">
        <v>111</v>
      </c>
      <c r="T1436" s="15" t="s">
        <v>390</v>
      </c>
      <c r="U1436" s="28">
        <v>695760.0</v>
      </c>
      <c r="V1436" s="15">
        <v>2.0</v>
      </c>
      <c r="W1436" s="31">
        <v>0.2</v>
      </c>
      <c r="X1436" s="28">
        <v>78273.0</v>
      </c>
    </row>
    <row r="1437" ht="15.75" customHeight="1">
      <c r="A1437" s="15">
        <v>7578.0</v>
      </c>
      <c r="B1437" s="15" t="s">
        <v>3784</v>
      </c>
      <c r="C1437" s="18">
        <v>41945.0</v>
      </c>
      <c r="D1437" s="18">
        <v>41950.0</v>
      </c>
      <c r="E1437" s="18">
        <f t="shared" si="1"/>
        <v>41950</v>
      </c>
      <c r="F1437" s="15" t="s">
        <v>114</v>
      </c>
      <c r="G1437" s="15" t="s">
        <v>3785</v>
      </c>
      <c r="H1437" s="15" t="s">
        <v>3786</v>
      </c>
      <c r="I1437" s="15" t="s">
        <v>128</v>
      </c>
      <c r="J1437" s="15" t="s">
        <v>60</v>
      </c>
      <c r="K1437" s="15" t="s">
        <v>17</v>
      </c>
      <c r="L1437" s="15" t="str">
        <f t="array" ref="L1437">_xlfn.XLOOKUP(M1437,reference_province_to_city!$A$2:$A$11,reference_province_to_city!$B$2:$B$11)</f>
        <v>Semarang</v>
      </c>
      <c r="M1437" s="15" t="s">
        <v>15</v>
      </c>
      <c r="N1437" s="15">
        <v>50111.0</v>
      </c>
      <c r="O1437" s="15">
        <f t="array" ref="O1437">_xlfn.XLOOKUP(M1437,reference_postal_code!$B$2:$B$11,reference_postal_code!$A$2:$A$11)</f>
        <v>50111</v>
      </c>
      <c r="P1437" s="15" t="s">
        <v>77</v>
      </c>
      <c r="Q1437" s="15" t="s">
        <v>3800</v>
      </c>
      <c r="R1437" s="15" t="s">
        <v>110</v>
      </c>
      <c r="S1437" s="15" t="s">
        <v>111</v>
      </c>
      <c r="T1437" s="15" t="s">
        <v>3801</v>
      </c>
      <c r="U1437" s="28">
        <v>791880.0</v>
      </c>
      <c r="V1437" s="15">
        <v>1.0</v>
      </c>
      <c r="W1437" s="31">
        <v>0.2</v>
      </c>
      <c r="X1437" s="28">
        <v>69290.0</v>
      </c>
    </row>
    <row r="1438" ht="15.75" customHeight="1">
      <c r="A1438" s="15">
        <v>3991.0</v>
      </c>
      <c r="B1438" s="15" t="s">
        <v>3802</v>
      </c>
      <c r="C1438" s="18">
        <v>41946.0</v>
      </c>
      <c r="D1438" s="18">
        <v>41951.0</v>
      </c>
      <c r="E1438" s="18">
        <f t="shared" si="1"/>
        <v>41951</v>
      </c>
      <c r="F1438" s="15" t="s">
        <v>55</v>
      </c>
      <c r="G1438" s="15" t="s">
        <v>2139</v>
      </c>
      <c r="H1438" s="15" t="s">
        <v>2140</v>
      </c>
      <c r="I1438" s="15" t="s">
        <v>59</v>
      </c>
      <c r="J1438" s="15" t="s">
        <v>60</v>
      </c>
      <c r="K1438" s="15" t="s">
        <v>33</v>
      </c>
      <c r="L1438" s="15" t="str">
        <f t="array" ref="L1438">_xlfn.XLOOKUP(M1438,reference_province_to_city!$A$2:$A$11,reference_province_to_city!$B$2:$B$11)</f>
        <v>Makassar</v>
      </c>
      <c r="M1438" s="15" t="s">
        <v>25</v>
      </c>
      <c r="N1438" s="15">
        <v>90111.0</v>
      </c>
      <c r="O1438" s="15">
        <f t="array" ref="O1438">_xlfn.XLOOKUP(M1438,reference_postal_code!$B$2:$B$11,reference_postal_code!$A$2:$A$11)</f>
        <v>90111</v>
      </c>
      <c r="P1438" s="15" t="s">
        <v>63</v>
      </c>
      <c r="Q1438" s="15" t="s">
        <v>444</v>
      </c>
      <c r="R1438" s="15" t="s">
        <v>65</v>
      </c>
      <c r="S1438" s="15" t="s">
        <v>226</v>
      </c>
      <c r="T1438" s="15" t="s">
        <v>445</v>
      </c>
      <c r="U1438" s="28">
        <v>4295160.0</v>
      </c>
      <c r="V1438" s="15">
        <v>3.0</v>
      </c>
      <c r="W1438" s="31">
        <v>0.2</v>
      </c>
      <c r="X1438" s="28">
        <v>-966411.0</v>
      </c>
    </row>
    <row r="1439" ht="15.75" customHeight="1">
      <c r="A1439" s="15">
        <v>6431.0</v>
      </c>
      <c r="B1439" s="15" t="s">
        <v>3803</v>
      </c>
      <c r="C1439" s="18">
        <v>41946.0</v>
      </c>
      <c r="D1439" s="18">
        <v>41950.0</v>
      </c>
      <c r="E1439" s="18">
        <f t="shared" si="1"/>
        <v>41950</v>
      </c>
      <c r="F1439" s="15" t="s">
        <v>55</v>
      </c>
      <c r="G1439" s="15" t="s">
        <v>3791</v>
      </c>
      <c r="H1439" s="15" t="s">
        <v>3792</v>
      </c>
      <c r="I1439" s="15" t="s">
        <v>59</v>
      </c>
      <c r="J1439" s="15" t="s">
        <v>60</v>
      </c>
      <c r="K1439" s="15" t="s">
        <v>29</v>
      </c>
      <c r="L1439" s="15" t="str">
        <f t="array" ref="L1439">_xlfn.XLOOKUP(M1439,reference_province_to_city!$A$2:$A$11,reference_province_to_city!$B$2:$B$11)</f>
        <v>Palembang</v>
      </c>
      <c r="M1439" s="15" t="s">
        <v>13</v>
      </c>
      <c r="N1439" s="15">
        <v>30111.0</v>
      </c>
      <c r="O1439" s="15">
        <f t="array" ref="O1439">_xlfn.XLOOKUP(M1439,reference_postal_code!$B$2:$B$11,reference_postal_code!$A$2:$A$11)</f>
        <v>30111</v>
      </c>
      <c r="P1439" s="15" t="s">
        <v>77</v>
      </c>
      <c r="Q1439" s="15" t="s">
        <v>3804</v>
      </c>
      <c r="R1439" s="15" t="s">
        <v>106</v>
      </c>
      <c r="S1439" s="15" t="s">
        <v>218</v>
      </c>
      <c r="T1439" s="15" t="s">
        <v>3805</v>
      </c>
      <c r="U1439" s="28">
        <v>1.417554E7</v>
      </c>
      <c r="V1439" s="15">
        <v>6.0</v>
      </c>
      <c r="W1439" s="31">
        <v>0.4</v>
      </c>
      <c r="X1439" s="28">
        <v>-4488921.0</v>
      </c>
    </row>
    <row r="1440" ht="15.75" customHeight="1">
      <c r="A1440" s="15">
        <v>8979.0</v>
      </c>
      <c r="B1440" s="15" t="s">
        <v>3806</v>
      </c>
      <c r="C1440" s="18">
        <v>41946.0</v>
      </c>
      <c r="D1440" s="18">
        <v>41948.0</v>
      </c>
      <c r="E1440" s="18">
        <f t="shared" si="1"/>
        <v>41948</v>
      </c>
      <c r="F1440" s="15" t="s">
        <v>114</v>
      </c>
      <c r="G1440" s="15" t="s">
        <v>3807</v>
      </c>
      <c r="H1440" s="15" t="s">
        <v>3808</v>
      </c>
      <c r="I1440" s="15" t="s">
        <v>128</v>
      </c>
      <c r="J1440" s="15" t="s">
        <v>60</v>
      </c>
      <c r="K1440" s="15" t="s">
        <v>33</v>
      </c>
      <c r="L1440" s="15" t="str">
        <f t="array" ref="L1440">_xlfn.XLOOKUP(M1440,reference_province_to_city!$A$2:$A$11,reference_province_to_city!$B$2:$B$11)</f>
        <v>Makassar</v>
      </c>
      <c r="M1440" s="15" t="s">
        <v>25</v>
      </c>
      <c r="N1440" s="15">
        <v>90111.0</v>
      </c>
      <c r="O1440" s="15">
        <f t="array" ref="O1440">_xlfn.XLOOKUP(M1440,reference_postal_code!$B$2:$B$11,reference_postal_code!$A$2:$A$11)</f>
        <v>90111</v>
      </c>
      <c r="P1440" s="15" t="s">
        <v>63</v>
      </c>
      <c r="Q1440" s="15" t="s">
        <v>2125</v>
      </c>
      <c r="R1440" s="15" t="s">
        <v>65</v>
      </c>
      <c r="S1440" s="15" t="s">
        <v>83</v>
      </c>
      <c r="T1440" s="15" t="s">
        <v>2126</v>
      </c>
      <c r="U1440" s="28">
        <v>86400.0</v>
      </c>
      <c r="V1440" s="15">
        <v>2.0</v>
      </c>
      <c r="W1440" s="31">
        <v>0.0</v>
      </c>
      <c r="X1440" s="28">
        <v>42336.0</v>
      </c>
    </row>
    <row r="1441" ht="15.75" customHeight="1">
      <c r="A1441" s="15">
        <v>5706.0</v>
      </c>
      <c r="B1441" s="15" t="s">
        <v>3809</v>
      </c>
      <c r="C1441" s="18">
        <v>41946.0</v>
      </c>
      <c r="D1441" s="18">
        <v>41951.0</v>
      </c>
      <c r="E1441" s="18">
        <f t="shared" si="1"/>
        <v>41951</v>
      </c>
      <c r="F1441" s="15" t="s">
        <v>55</v>
      </c>
      <c r="G1441" s="15" t="s">
        <v>1662</v>
      </c>
      <c r="H1441" s="15" t="s">
        <v>1663</v>
      </c>
      <c r="I1441" s="15" t="s">
        <v>59</v>
      </c>
      <c r="J1441" s="15" t="s">
        <v>60</v>
      </c>
      <c r="K1441" s="15" t="s">
        <v>14</v>
      </c>
      <c r="L1441" s="15" t="str">
        <f t="array" ref="L1441">_xlfn.XLOOKUP(M1441,reference_province_to_city!$A$2:$A$11,reference_province_to_city!$B$2:$B$11)</f>
        <v>Bandung</v>
      </c>
      <c r="M1441" s="15" t="s">
        <v>12</v>
      </c>
      <c r="N1441" s="15">
        <v>40111.0</v>
      </c>
      <c r="O1441" s="15">
        <f t="array" ref="O1441">_xlfn.XLOOKUP(M1441,reference_postal_code!$B$2:$B$11,reference_postal_code!$A$2:$A$11)</f>
        <v>40111</v>
      </c>
      <c r="P1441" s="15" t="s">
        <v>117</v>
      </c>
      <c r="Q1441" s="15" t="s">
        <v>2049</v>
      </c>
      <c r="R1441" s="15" t="s">
        <v>65</v>
      </c>
      <c r="S1441" s="15" t="s">
        <v>226</v>
      </c>
      <c r="T1441" s="15" t="s">
        <v>2050</v>
      </c>
      <c r="U1441" s="28">
        <v>174600.0</v>
      </c>
      <c r="V1441" s="15">
        <v>3.0</v>
      </c>
      <c r="W1441" s="31">
        <v>0.0</v>
      </c>
      <c r="X1441" s="28">
        <v>50634.0</v>
      </c>
    </row>
    <row r="1442" ht="15.75" customHeight="1">
      <c r="A1442" s="15">
        <v>9229.0</v>
      </c>
      <c r="B1442" s="15" t="s">
        <v>3810</v>
      </c>
      <c r="C1442" s="18">
        <v>41946.0</v>
      </c>
      <c r="D1442" s="18">
        <v>41946.0</v>
      </c>
      <c r="E1442" s="18">
        <f t="shared" si="1"/>
        <v>41946</v>
      </c>
      <c r="F1442" s="15" t="s">
        <v>466</v>
      </c>
      <c r="G1442" s="15" t="s">
        <v>3811</v>
      </c>
      <c r="H1442" s="15" t="s">
        <v>3812</v>
      </c>
      <c r="I1442" s="15" t="s">
        <v>76</v>
      </c>
      <c r="J1442" s="15" t="s">
        <v>60</v>
      </c>
      <c r="K1442" s="15" t="s">
        <v>17</v>
      </c>
      <c r="L1442" s="15" t="str">
        <f t="array" ref="L1442">_xlfn.XLOOKUP(M1442,reference_province_to_city!$A$2:$A$11,reference_province_to_city!$B$2:$B$11)</f>
        <v>Semarang</v>
      </c>
      <c r="M1442" s="15" t="s">
        <v>15</v>
      </c>
      <c r="N1442" s="15">
        <v>50111.0</v>
      </c>
      <c r="O1442" s="15">
        <f t="array" ref="O1442">_xlfn.XLOOKUP(M1442,reference_postal_code!$B$2:$B$11,reference_postal_code!$A$2:$A$11)</f>
        <v>50111</v>
      </c>
      <c r="P1442" s="15" t="s">
        <v>77</v>
      </c>
      <c r="Q1442" s="15" t="s">
        <v>1239</v>
      </c>
      <c r="R1442" s="15" t="s">
        <v>65</v>
      </c>
      <c r="S1442" s="15" t="s">
        <v>93</v>
      </c>
      <c r="T1442" s="15" t="s">
        <v>1240</v>
      </c>
      <c r="U1442" s="28">
        <v>100800.0</v>
      </c>
      <c r="V1442" s="15">
        <v>4.0</v>
      </c>
      <c r="W1442" s="31">
        <v>0.0</v>
      </c>
      <c r="X1442" s="28">
        <v>50400.0</v>
      </c>
    </row>
    <row r="1443" ht="15.75" customHeight="1">
      <c r="A1443" s="15">
        <v>6267.0</v>
      </c>
      <c r="B1443" s="15" t="s">
        <v>3813</v>
      </c>
      <c r="C1443" s="18">
        <v>41946.0</v>
      </c>
      <c r="D1443" s="18">
        <v>41951.0</v>
      </c>
      <c r="E1443" s="18">
        <f t="shared" si="1"/>
        <v>41951</v>
      </c>
      <c r="F1443" s="15" t="s">
        <v>55</v>
      </c>
      <c r="G1443" s="15" t="s">
        <v>2854</v>
      </c>
      <c r="H1443" s="15" t="s">
        <v>2855</v>
      </c>
      <c r="I1443" s="15" t="s">
        <v>59</v>
      </c>
      <c r="J1443" s="15" t="s">
        <v>60</v>
      </c>
      <c r="K1443" s="15" t="s">
        <v>26</v>
      </c>
      <c r="L1443" s="15" t="str">
        <f t="array" ref="L1443">_xlfn.XLOOKUP(M1443,reference_province_to_city!$A$2:$A$11,reference_province_to_city!$B$2:$B$11)</f>
        <v>Denpasar</v>
      </c>
      <c r="M1443" s="15" t="s">
        <v>24</v>
      </c>
      <c r="N1443" s="15">
        <v>80231.0</v>
      </c>
      <c r="O1443" s="15">
        <f t="array" ref="O1443">_xlfn.XLOOKUP(M1443,reference_postal_code!$B$2:$B$11,reference_postal_code!$A$2:$A$11)</f>
        <v>80231</v>
      </c>
      <c r="P1443" s="15" t="s">
        <v>63</v>
      </c>
      <c r="Q1443" s="15" t="s">
        <v>2502</v>
      </c>
      <c r="R1443" s="15" t="s">
        <v>65</v>
      </c>
      <c r="S1443" s="15" t="s">
        <v>66</v>
      </c>
      <c r="T1443" s="15" t="s">
        <v>2503</v>
      </c>
      <c r="U1443" s="28">
        <v>2157840.0</v>
      </c>
      <c r="V1443" s="15">
        <v>9.0</v>
      </c>
      <c r="W1443" s="31">
        <v>0.2</v>
      </c>
      <c r="X1443" s="28">
        <v>728271.0</v>
      </c>
    </row>
    <row r="1444" ht="15.75" customHeight="1">
      <c r="A1444" s="15">
        <v>4761.0</v>
      </c>
      <c r="B1444" s="15" t="s">
        <v>3814</v>
      </c>
      <c r="C1444" s="18">
        <v>41946.0</v>
      </c>
      <c r="D1444" s="18">
        <v>41950.0</v>
      </c>
      <c r="E1444" s="18">
        <f t="shared" si="1"/>
        <v>41950</v>
      </c>
      <c r="F1444" s="15" t="s">
        <v>55</v>
      </c>
      <c r="G1444" s="15" t="s">
        <v>293</v>
      </c>
      <c r="H1444" s="15" t="s">
        <v>294</v>
      </c>
      <c r="I1444" s="15" t="s">
        <v>59</v>
      </c>
      <c r="J1444" s="15" t="s">
        <v>60</v>
      </c>
      <c r="K1444" s="15" t="s">
        <v>14</v>
      </c>
      <c r="L1444" s="15" t="str">
        <f t="array" ref="L1444">_xlfn.XLOOKUP(M1444,reference_province_to_city!$A$2:$A$11,reference_province_to_city!$B$2:$B$11)</f>
        <v>Bandung</v>
      </c>
      <c r="M1444" s="15" t="s">
        <v>12</v>
      </c>
      <c r="O1444" s="15">
        <f t="array" ref="O1444">_xlfn.XLOOKUP(M1444,reference_postal_code!$B$2:$B$11,reference_postal_code!$A$2:$A$11)</f>
        <v>40111</v>
      </c>
      <c r="P1444" s="15" t="s">
        <v>117</v>
      </c>
      <c r="Q1444" s="15" t="s">
        <v>3159</v>
      </c>
      <c r="R1444" s="15" t="s">
        <v>65</v>
      </c>
      <c r="S1444" s="15" t="s">
        <v>83</v>
      </c>
      <c r="T1444" s="15" t="s">
        <v>3160</v>
      </c>
      <c r="U1444" s="28">
        <v>117840.0</v>
      </c>
      <c r="V1444" s="15">
        <v>2.0</v>
      </c>
      <c r="W1444" s="31">
        <v>0.2</v>
      </c>
      <c r="X1444" s="28">
        <v>42717.0</v>
      </c>
    </row>
    <row r="1445" ht="15.75" customHeight="1">
      <c r="A1445" s="15">
        <v>6433.0</v>
      </c>
      <c r="B1445" s="15" t="s">
        <v>3803</v>
      </c>
      <c r="C1445" s="18">
        <v>41946.0</v>
      </c>
      <c r="D1445" s="18">
        <v>41950.0</v>
      </c>
      <c r="E1445" s="18">
        <f t="shared" si="1"/>
        <v>41950</v>
      </c>
      <c r="F1445" s="15" t="s">
        <v>55</v>
      </c>
      <c r="G1445" s="15" t="s">
        <v>3791</v>
      </c>
      <c r="H1445" s="15" t="s">
        <v>3792</v>
      </c>
      <c r="I1445" s="15" t="s">
        <v>59</v>
      </c>
      <c r="J1445" s="15" t="s">
        <v>60</v>
      </c>
      <c r="K1445" s="15" t="s">
        <v>29</v>
      </c>
      <c r="L1445" s="15" t="str">
        <f t="array" ref="L1445">_xlfn.XLOOKUP(M1445,reference_province_to_city!$A$2:$A$11,reference_province_to_city!$B$2:$B$11)</f>
        <v>Palembang</v>
      </c>
      <c r="M1445" s="15" t="s">
        <v>13</v>
      </c>
      <c r="N1445" s="15">
        <v>30111.0</v>
      </c>
      <c r="O1445" s="15">
        <f t="array" ref="O1445">_xlfn.XLOOKUP(M1445,reference_postal_code!$B$2:$B$11,reference_postal_code!$A$2:$A$11)</f>
        <v>30111</v>
      </c>
      <c r="P1445" s="15" t="s">
        <v>77</v>
      </c>
      <c r="Q1445" s="15" t="s">
        <v>3815</v>
      </c>
      <c r="R1445" s="15" t="s">
        <v>106</v>
      </c>
      <c r="S1445" s="15" t="s">
        <v>139</v>
      </c>
      <c r="T1445" s="15" t="s">
        <v>3816</v>
      </c>
      <c r="U1445" s="28">
        <v>6155280.0</v>
      </c>
      <c r="V1445" s="15">
        <v>3.0</v>
      </c>
      <c r="W1445" s="31">
        <v>0.2</v>
      </c>
      <c r="X1445" s="28">
        <v>-769410.0</v>
      </c>
    </row>
    <row r="1446" ht="15.75" customHeight="1">
      <c r="A1446" s="15">
        <v>6432.0</v>
      </c>
      <c r="B1446" s="15" t="s">
        <v>3803</v>
      </c>
      <c r="C1446" s="18">
        <v>41946.0</v>
      </c>
      <c r="D1446" s="18"/>
      <c r="E1446" s="18">
        <f t="shared" si="1"/>
        <v>41949</v>
      </c>
      <c r="F1446" s="15" t="s">
        <v>55</v>
      </c>
      <c r="G1446" s="15" t="s">
        <v>3791</v>
      </c>
      <c r="H1446" s="15" t="s">
        <v>3792</v>
      </c>
      <c r="I1446" s="15" t="s">
        <v>59</v>
      </c>
      <c r="J1446" s="15" t="s">
        <v>60</v>
      </c>
      <c r="K1446" s="15" t="s">
        <v>29</v>
      </c>
      <c r="L1446" s="15" t="str">
        <f t="array" ref="L1446">_xlfn.XLOOKUP(M1446,reference_province_to_city!$A$2:$A$11,reference_province_to_city!$B$2:$B$11)</f>
        <v>Palembang</v>
      </c>
      <c r="M1446" s="15" t="s">
        <v>13</v>
      </c>
      <c r="N1446" s="15">
        <v>30111.0</v>
      </c>
      <c r="O1446" s="15">
        <f t="array" ref="O1446">_xlfn.XLOOKUP(M1446,reference_postal_code!$B$2:$B$11,reference_postal_code!$A$2:$A$11)</f>
        <v>30111</v>
      </c>
      <c r="P1446" s="15" t="s">
        <v>77</v>
      </c>
      <c r="Q1446" s="15" t="s">
        <v>3324</v>
      </c>
      <c r="R1446" s="15" t="s">
        <v>65</v>
      </c>
      <c r="S1446" s="15" t="s">
        <v>83</v>
      </c>
      <c r="T1446" s="15" t="s">
        <v>3325</v>
      </c>
      <c r="U1446" s="28">
        <v>214515.0</v>
      </c>
      <c r="V1446" s="15">
        <v>7.0</v>
      </c>
      <c r="W1446" s="31">
        <v>0.7</v>
      </c>
      <c r="X1446" s="28">
        <v>-157311.0</v>
      </c>
    </row>
    <row r="1447" ht="15.75" customHeight="1">
      <c r="A1447" s="15">
        <v>9078.0</v>
      </c>
      <c r="B1447" s="15" t="s">
        <v>3817</v>
      </c>
      <c r="C1447" s="18">
        <v>41946.0</v>
      </c>
      <c r="D1447" s="18">
        <v>41950.0</v>
      </c>
      <c r="E1447" s="18">
        <f t="shared" si="1"/>
        <v>41950</v>
      </c>
      <c r="F1447" s="15" t="s">
        <v>55</v>
      </c>
      <c r="G1447" s="15" t="s">
        <v>1229</v>
      </c>
      <c r="H1447" s="15" t="s">
        <v>1230</v>
      </c>
      <c r="I1447" s="15" t="s">
        <v>128</v>
      </c>
      <c r="J1447" s="15" t="s">
        <v>60</v>
      </c>
      <c r="K1447" s="15" t="s">
        <v>10</v>
      </c>
      <c r="L1447" s="15" t="str">
        <f t="array" ref="L1447">_xlfn.XLOOKUP(M1447,reference_province_to_city!$A$2:$A$11,reference_province_to_city!$B$2:$B$11)</f>
        <v>Jakarta</v>
      </c>
      <c r="M1447" s="15" t="s">
        <v>7</v>
      </c>
      <c r="N1447" s="15">
        <v>10110.0</v>
      </c>
      <c r="O1447" s="15">
        <f t="array" ref="O1447">_xlfn.XLOOKUP(M1447,reference_postal_code!$B$2:$B$11,reference_postal_code!$A$2:$A$11)</f>
        <v>10110</v>
      </c>
      <c r="P1447" s="15" t="s">
        <v>117</v>
      </c>
      <c r="Q1447" s="15" t="s">
        <v>3818</v>
      </c>
      <c r="R1447" s="15" t="s">
        <v>110</v>
      </c>
      <c r="S1447" s="15" t="s">
        <v>149</v>
      </c>
      <c r="T1447" s="15" t="s">
        <v>3819</v>
      </c>
      <c r="U1447" s="28">
        <v>1349550.0</v>
      </c>
      <c r="V1447" s="15">
        <v>3.0</v>
      </c>
      <c r="W1447" s="31">
        <v>0.0</v>
      </c>
      <c r="X1447" s="28">
        <v>283405.0</v>
      </c>
    </row>
    <row r="1448" ht="15.75" customHeight="1">
      <c r="A1448" s="15">
        <v>6266.0</v>
      </c>
      <c r="B1448" s="15" t="s">
        <v>3813</v>
      </c>
      <c r="C1448" s="18">
        <v>41946.0</v>
      </c>
      <c r="D1448" s="18">
        <v>41951.0</v>
      </c>
      <c r="E1448" s="18">
        <f t="shared" si="1"/>
        <v>41951</v>
      </c>
      <c r="F1448" s="15" t="s">
        <v>55</v>
      </c>
      <c r="G1448" s="15" t="s">
        <v>2854</v>
      </c>
      <c r="H1448" s="15" t="s">
        <v>2855</v>
      </c>
      <c r="I1448" s="15" t="s">
        <v>59</v>
      </c>
      <c r="J1448" s="15" t="s">
        <v>60</v>
      </c>
      <c r="K1448" s="15" t="s">
        <v>26</v>
      </c>
      <c r="L1448" s="15" t="str">
        <f t="array" ref="L1448">_xlfn.XLOOKUP(M1448,reference_province_to_city!$A$2:$A$11,reference_province_to_city!$B$2:$B$11)</f>
        <v>Denpasar</v>
      </c>
      <c r="M1448" s="15" t="s">
        <v>24</v>
      </c>
      <c r="N1448" s="15">
        <v>80231.0</v>
      </c>
      <c r="O1448" s="15">
        <f t="array" ref="O1448">_xlfn.XLOOKUP(M1448,reference_postal_code!$B$2:$B$11,reference_postal_code!$A$2:$A$11)</f>
        <v>80231</v>
      </c>
      <c r="P1448" s="15" t="s">
        <v>63</v>
      </c>
      <c r="Q1448" s="15" t="s">
        <v>3820</v>
      </c>
      <c r="R1448" s="15" t="s">
        <v>65</v>
      </c>
      <c r="S1448" s="15" t="s">
        <v>66</v>
      </c>
      <c r="T1448" s="15" t="s">
        <v>3821</v>
      </c>
      <c r="U1448" s="28">
        <v>52320.0</v>
      </c>
      <c r="V1448" s="15">
        <v>2.0</v>
      </c>
      <c r="W1448" s="31">
        <v>0.2</v>
      </c>
      <c r="X1448" s="28">
        <v>17658.0</v>
      </c>
    </row>
    <row r="1449" ht="15.75" customHeight="1">
      <c r="A1449" s="15">
        <v>4759.0</v>
      </c>
      <c r="B1449" s="15" t="s">
        <v>3814</v>
      </c>
      <c r="C1449" s="18">
        <v>41946.0</v>
      </c>
      <c r="D1449" s="18">
        <v>41950.0</v>
      </c>
      <c r="E1449" s="18">
        <f t="shared" si="1"/>
        <v>41950</v>
      </c>
      <c r="F1449" s="15" t="s">
        <v>55</v>
      </c>
      <c r="G1449" s="15" t="s">
        <v>293</v>
      </c>
      <c r="H1449" s="15" t="s">
        <v>294</v>
      </c>
      <c r="I1449" s="15" t="s">
        <v>59</v>
      </c>
      <c r="J1449" s="15" t="s">
        <v>60</v>
      </c>
      <c r="K1449" s="15" t="s">
        <v>14</v>
      </c>
      <c r="L1449" s="15" t="str">
        <f t="array" ref="L1449">_xlfn.XLOOKUP(M1449,reference_province_to_city!$A$2:$A$11,reference_province_to_city!$B$2:$B$11)</f>
        <v>Bandung</v>
      </c>
      <c r="M1449" s="15" t="s">
        <v>12</v>
      </c>
      <c r="N1449" s="15">
        <v>40111.0</v>
      </c>
      <c r="O1449" s="15">
        <f t="array" ref="O1449">_xlfn.XLOOKUP(M1449,reference_postal_code!$B$2:$B$11,reference_postal_code!$A$2:$A$11)</f>
        <v>40111</v>
      </c>
      <c r="P1449" s="15" t="s">
        <v>117</v>
      </c>
      <c r="Q1449" s="15" t="s">
        <v>650</v>
      </c>
      <c r="R1449" s="15" t="s">
        <v>110</v>
      </c>
      <c r="S1449" s="15" t="s">
        <v>111</v>
      </c>
      <c r="T1449" s="15" t="s">
        <v>651</v>
      </c>
      <c r="U1449" s="28">
        <v>1.17594E7</v>
      </c>
      <c r="V1449" s="15">
        <v>4.0</v>
      </c>
      <c r="W1449" s="31">
        <v>0.0</v>
      </c>
      <c r="X1449" s="28">
        <v>3292632.0</v>
      </c>
    </row>
    <row r="1450" ht="15.75" customHeight="1">
      <c r="A1450" s="15">
        <v>6430.0</v>
      </c>
      <c r="B1450" s="15" t="s">
        <v>3803</v>
      </c>
      <c r="C1450" s="18">
        <v>41946.0</v>
      </c>
      <c r="D1450" s="18">
        <v>41950.0</v>
      </c>
      <c r="E1450" s="18">
        <f t="shared" si="1"/>
        <v>41950</v>
      </c>
      <c r="F1450" s="15" t="s">
        <v>55</v>
      </c>
      <c r="G1450" s="15" t="s">
        <v>3791</v>
      </c>
      <c r="H1450" s="15" t="s">
        <v>3792</v>
      </c>
      <c r="I1450" s="15" t="s">
        <v>59</v>
      </c>
      <c r="J1450" s="15" t="s">
        <v>60</v>
      </c>
      <c r="K1450" s="15" t="s">
        <v>29</v>
      </c>
      <c r="L1450" s="15" t="str">
        <f t="array" ref="L1450">_xlfn.XLOOKUP(M1450,reference_province_to_city!$A$2:$A$11,reference_province_to_city!$B$2:$B$11)</f>
        <v>Palembang</v>
      </c>
      <c r="M1450" s="15" t="s">
        <v>13</v>
      </c>
      <c r="N1450" s="15">
        <v>30111.0</v>
      </c>
      <c r="O1450" s="15">
        <f t="array" ref="O1450">_xlfn.XLOOKUP(M1450,reference_postal_code!$B$2:$B$11,reference_postal_code!$A$2:$A$11)</f>
        <v>30111</v>
      </c>
      <c r="P1450" s="15" t="s">
        <v>77</v>
      </c>
      <c r="Q1450" s="15" t="s">
        <v>397</v>
      </c>
      <c r="R1450" s="15" t="s">
        <v>65</v>
      </c>
      <c r="S1450" s="15" t="s">
        <v>87</v>
      </c>
      <c r="T1450" s="15" t="s">
        <v>398</v>
      </c>
      <c r="U1450" s="28">
        <v>389760.0</v>
      </c>
      <c r="V1450" s="15">
        <v>2.0</v>
      </c>
      <c r="W1450" s="31">
        <v>0.2</v>
      </c>
      <c r="X1450" s="28">
        <v>-24360.0</v>
      </c>
    </row>
    <row r="1451" ht="15.75" customHeight="1">
      <c r="A1451" s="15">
        <v>4760.0</v>
      </c>
      <c r="B1451" s="15" t="s">
        <v>3814</v>
      </c>
      <c r="C1451" s="18">
        <v>41946.0</v>
      </c>
      <c r="D1451" s="18">
        <v>41950.0</v>
      </c>
      <c r="E1451" s="18">
        <f t="shared" si="1"/>
        <v>41950</v>
      </c>
      <c r="F1451" s="15" t="s">
        <v>55</v>
      </c>
      <c r="G1451" s="15" t="s">
        <v>293</v>
      </c>
      <c r="H1451" s="15" t="s">
        <v>294</v>
      </c>
      <c r="I1451" s="15" t="s">
        <v>59</v>
      </c>
      <c r="J1451" s="15" t="s">
        <v>60</v>
      </c>
      <c r="K1451" s="15" t="s">
        <v>14</v>
      </c>
      <c r="L1451" s="15" t="str">
        <f t="array" ref="L1451">_xlfn.XLOOKUP(M1451,reference_province_to_city!$A$2:$A$11,reference_province_to_city!$B$2:$B$11)</f>
        <v>Bandung</v>
      </c>
      <c r="M1451" s="15" t="s">
        <v>12</v>
      </c>
      <c r="N1451" s="15">
        <v>40111.0</v>
      </c>
      <c r="O1451" s="15">
        <f t="array" ref="O1451">_xlfn.XLOOKUP(M1451,reference_postal_code!$B$2:$B$11,reference_postal_code!$A$2:$A$11)</f>
        <v>40111</v>
      </c>
      <c r="P1451" s="15" t="s">
        <v>117</v>
      </c>
      <c r="Q1451" s="15" t="s">
        <v>360</v>
      </c>
      <c r="R1451" s="15" t="s">
        <v>65</v>
      </c>
      <c r="S1451" s="15" t="s">
        <v>83</v>
      </c>
      <c r="T1451" s="15" t="s">
        <v>361</v>
      </c>
      <c r="U1451" s="28">
        <v>733440.0</v>
      </c>
      <c r="V1451" s="15">
        <v>2.0</v>
      </c>
      <c r="W1451" s="31">
        <v>0.2</v>
      </c>
      <c r="X1451" s="28">
        <v>275040.0</v>
      </c>
    </row>
    <row r="1452" ht="15.75" customHeight="1">
      <c r="A1452" s="15">
        <v>4309.0</v>
      </c>
      <c r="B1452" s="15" t="s">
        <v>3822</v>
      </c>
      <c r="C1452" s="18">
        <v>41947.0</v>
      </c>
      <c r="D1452" s="18">
        <v>41954.0</v>
      </c>
      <c r="E1452" s="18">
        <f t="shared" si="1"/>
        <v>41954</v>
      </c>
      <c r="F1452" s="15" t="s">
        <v>55</v>
      </c>
      <c r="G1452" s="15" t="s">
        <v>3823</v>
      </c>
      <c r="H1452" s="15" t="s">
        <v>3824</v>
      </c>
      <c r="I1452" s="15" t="s">
        <v>59</v>
      </c>
      <c r="J1452" s="15" t="s">
        <v>60</v>
      </c>
      <c r="K1452" s="15" t="s">
        <v>17</v>
      </c>
      <c r="L1452" s="15" t="str">
        <f t="array" ref="L1452">_xlfn.XLOOKUP(M1452,reference_province_to_city!$A$2:$A$11,reference_province_to_city!$B$2:$B$11)</f>
        <v>Semarang</v>
      </c>
      <c r="M1452" s="15" t="s">
        <v>15</v>
      </c>
      <c r="N1452" s="15">
        <v>50111.0</v>
      </c>
      <c r="O1452" s="15">
        <f t="array" ref="O1452">_xlfn.XLOOKUP(M1452,reference_postal_code!$B$2:$B$11,reference_postal_code!$A$2:$A$11)</f>
        <v>50111</v>
      </c>
      <c r="P1452" s="15" t="s">
        <v>77</v>
      </c>
      <c r="Q1452" s="15" t="s">
        <v>3825</v>
      </c>
      <c r="R1452" s="15" t="s">
        <v>110</v>
      </c>
      <c r="S1452" s="15" t="s">
        <v>111</v>
      </c>
      <c r="T1452" s="15" t="s">
        <v>3826</v>
      </c>
      <c r="U1452" s="28">
        <v>9995160.0</v>
      </c>
      <c r="V1452" s="15">
        <v>7.0</v>
      </c>
      <c r="W1452" s="31">
        <v>0.2</v>
      </c>
      <c r="X1452" s="28">
        <v>999516.0</v>
      </c>
    </row>
    <row r="1453" ht="15.75" customHeight="1">
      <c r="A1453" s="15">
        <v>4311.0</v>
      </c>
      <c r="B1453" s="15" t="s">
        <v>3822</v>
      </c>
      <c r="C1453" s="18">
        <v>41947.0</v>
      </c>
      <c r="D1453" s="18">
        <v>41954.0</v>
      </c>
      <c r="E1453" s="18">
        <f t="shared" si="1"/>
        <v>41954</v>
      </c>
      <c r="F1453" s="15" t="s">
        <v>55</v>
      </c>
      <c r="G1453" s="15" t="s">
        <v>3823</v>
      </c>
      <c r="H1453" s="15" t="s">
        <v>3824</v>
      </c>
      <c r="I1453" s="15" t="s">
        <v>59</v>
      </c>
      <c r="J1453" s="15" t="s">
        <v>60</v>
      </c>
      <c r="K1453" s="15" t="s">
        <v>17</v>
      </c>
      <c r="L1453" s="15" t="str">
        <f t="array" ref="L1453">_xlfn.XLOOKUP(M1453,reference_province_to_city!$A$2:$A$11,reference_province_to_city!$B$2:$B$11)</f>
        <v>Semarang</v>
      </c>
      <c r="M1453" s="15" t="s">
        <v>15</v>
      </c>
      <c r="N1453" s="15">
        <v>50111.0</v>
      </c>
      <c r="O1453" s="15">
        <f t="array" ref="O1453">_xlfn.XLOOKUP(M1453,reference_postal_code!$B$2:$B$11,reference_postal_code!$A$2:$A$11)</f>
        <v>50111</v>
      </c>
      <c r="P1453" s="15" t="s">
        <v>77</v>
      </c>
      <c r="Q1453" s="15" t="s">
        <v>3827</v>
      </c>
      <c r="R1453" s="15" t="s">
        <v>65</v>
      </c>
      <c r="S1453" s="15" t="s">
        <v>83</v>
      </c>
      <c r="T1453" s="15" t="s">
        <v>3828</v>
      </c>
      <c r="U1453" s="28">
        <v>329040.0</v>
      </c>
      <c r="V1453" s="15">
        <v>3.0</v>
      </c>
      <c r="W1453" s="31">
        <v>0.2</v>
      </c>
      <c r="X1453" s="28">
        <v>123390.0</v>
      </c>
    </row>
    <row r="1454" ht="15.75" customHeight="1">
      <c r="A1454" s="15">
        <v>4313.0</v>
      </c>
      <c r="B1454" s="15" t="s">
        <v>3822</v>
      </c>
      <c r="C1454" s="18">
        <v>41947.0</v>
      </c>
      <c r="D1454" s="18">
        <v>41954.0</v>
      </c>
      <c r="E1454" s="18">
        <f t="shared" si="1"/>
        <v>41954</v>
      </c>
      <c r="F1454" s="15" t="s">
        <v>55</v>
      </c>
      <c r="G1454" s="15" t="s">
        <v>3823</v>
      </c>
      <c r="H1454" s="15" t="s">
        <v>3824</v>
      </c>
      <c r="I1454" s="15" t="s">
        <v>59</v>
      </c>
      <c r="J1454" s="15" t="s">
        <v>60</v>
      </c>
      <c r="K1454" s="15" t="s">
        <v>17</v>
      </c>
      <c r="L1454" s="15" t="str">
        <f t="array" ref="L1454">_xlfn.XLOOKUP(M1454,reference_province_to_city!$A$2:$A$11,reference_province_to_city!$B$2:$B$11)</f>
        <v>Semarang</v>
      </c>
      <c r="M1454" s="15" t="s">
        <v>15</v>
      </c>
      <c r="N1454" s="15">
        <v>50111.0</v>
      </c>
      <c r="O1454" s="15">
        <f t="array" ref="O1454">_xlfn.XLOOKUP(M1454,reference_postal_code!$B$2:$B$11,reference_postal_code!$A$2:$A$11)</f>
        <v>50111</v>
      </c>
      <c r="P1454" s="15" t="s">
        <v>77</v>
      </c>
      <c r="Q1454" s="15" t="s">
        <v>3829</v>
      </c>
      <c r="R1454" s="15" t="s">
        <v>110</v>
      </c>
      <c r="S1454" s="15" t="s">
        <v>668</v>
      </c>
      <c r="T1454" s="15" t="s">
        <v>3830</v>
      </c>
      <c r="U1454" s="28">
        <v>6719520.0</v>
      </c>
      <c r="V1454" s="15">
        <v>4.0</v>
      </c>
      <c r="W1454" s="31">
        <v>0.2</v>
      </c>
      <c r="X1454" s="28">
        <v>2099850.0</v>
      </c>
    </row>
    <row r="1455" ht="15.75" customHeight="1">
      <c r="A1455" s="15">
        <v>318.0</v>
      </c>
      <c r="B1455" s="15" t="s">
        <v>3831</v>
      </c>
      <c r="C1455" s="18">
        <v>41947.0</v>
      </c>
      <c r="D1455" s="18">
        <v>41952.0</v>
      </c>
      <c r="E1455" s="18">
        <f t="shared" si="1"/>
        <v>41952</v>
      </c>
      <c r="F1455" s="15" t="s">
        <v>55</v>
      </c>
      <c r="G1455" s="15" t="s">
        <v>405</v>
      </c>
      <c r="H1455" s="15" t="s">
        <v>406</v>
      </c>
      <c r="I1455" s="15" t="s">
        <v>76</v>
      </c>
      <c r="J1455" s="15" t="s">
        <v>60</v>
      </c>
      <c r="K1455" s="15" t="s">
        <v>33</v>
      </c>
      <c r="L1455" s="15" t="str">
        <f t="array" ref="L1455">_xlfn.XLOOKUP(M1455,reference_province_to_city!$A$2:$A$11,reference_province_to_city!$B$2:$B$11)</f>
        <v>Makassar</v>
      </c>
      <c r="M1455" s="15" t="s">
        <v>25</v>
      </c>
      <c r="N1455" s="15">
        <v>90111.0</v>
      </c>
      <c r="O1455" s="15">
        <f t="array" ref="O1455">_xlfn.XLOOKUP(M1455,reference_postal_code!$B$2:$B$11,reference_postal_code!$A$2:$A$11)</f>
        <v>90111</v>
      </c>
      <c r="P1455" s="15" t="s">
        <v>63</v>
      </c>
      <c r="Q1455" s="15" t="s">
        <v>1241</v>
      </c>
      <c r="R1455" s="15" t="s">
        <v>106</v>
      </c>
      <c r="S1455" s="15" t="s">
        <v>107</v>
      </c>
      <c r="T1455" s="15" t="s">
        <v>1242</v>
      </c>
      <c r="U1455" s="28">
        <v>2038230.0</v>
      </c>
      <c r="V1455" s="15">
        <v>1.0</v>
      </c>
      <c r="W1455" s="31">
        <v>0.1</v>
      </c>
      <c r="X1455" s="28">
        <v>362352.0</v>
      </c>
    </row>
    <row r="1456" ht="15.75" customHeight="1">
      <c r="A1456" s="15">
        <v>5654.0</v>
      </c>
      <c r="B1456" s="15" t="s">
        <v>3832</v>
      </c>
      <c r="C1456" s="18">
        <v>41947.0</v>
      </c>
      <c r="D1456" s="18">
        <v>41954.0</v>
      </c>
      <c r="E1456" s="18">
        <f t="shared" si="1"/>
        <v>41954</v>
      </c>
      <c r="F1456" s="15" t="s">
        <v>55</v>
      </c>
      <c r="G1456" s="15" t="s">
        <v>3833</v>
      </c>
      <c r="H1456" s="15" t="s">
        <v>3834</v>
      </c>
      <c r="I1456" s="15" t="s">
        <v>128</v>
      </c>
      <c r="J1456" s="15" t="s">
        <v>60</v>
      </c>
      <c r="K1456" s="15" t="s">
        <v>10</v>
      </c>
      <c r="L1456" s="15" t="str">
        <f t="array" ref="L1456">_xlfn.XLOOKUP(M1456,reference_province_to_city!$A$2:$A$11,reference_province_to_city!$B$2:$B$11)</f>
        <v>Jakarta</v>
      </c>
      <c r="M1456" s="15" t="s">
        <v>7</v>
      </c>
      <c r="N1456" s="15">
        <v>10110.0</v>
      </c>
      <c r="O1456" s="15">
        <f t="array" ref="O1456">_xlfn.XLOOKUP(M1456,reference_postal_code!$B$2:$B$11,reference_postal_code!$A$2:$A$11)</f>
        <v>10110</v>
      </c>
      <c r="P1456" s="15" t="s">
        <v>117</v>
      </c>
      <c r="Q1456" s="15" t="s">
        <v>3835</v>
      </c>
      <c r="R1456" s="15" t="s">
        <v>65</v>
      </c>
      <c r="S1456" s="15" t="s">
        <v>93</v>
      </c>
      <c r="T1456" s="15" t="s">
        <v>3836</v>
      </c>
      <c r="U1456" s="28">
        <v>44100.0</v>
      </c>
      <c r="V1456" s="15">
        <v>1.0</v>
      </c>
      <c r="W1456" s="31">
        <v>0.0</v>
      </c>
      <c r="X1456" s="28">
        <v>11907.0</v>
      </c>
    </row>
    <row r="1457" ht="15.75" customHeight="1">
      <c r="A1457" s="15">
        <v>2722.0</v>
      </c>
      <c r="B1457" s="15" t="s">
        <v>3837</v>
      </c>
      <c r="C1457" s="18">
        <v>41947.0</v>
      </c>
      <c r="D1457" s="18">
        <v>41951.0</v>
      </c>
      <c r="E1457" s="18">
        <f t="shared" si="1"/>
        <v>41951</v>
      </c>
      <c r="F1457" s="15" t="s">
        <v>114</v>
      </c>
      <c r="G1457" s="15" t="s">
        <v>3102</v>
      </c>
      <c r="H1457" s="15" t="s">
        <v>3103</v>
      </c>
      <c r="I1457" s="15" t="s">
        <v>128</v>
      </c>
      <c r="J1457" s="15" t="s">
        <v>60</v>
      </c>
      <c r="K1457" s="15" t="s">
        <v>14</v>
      </c>
      <c r="L1457" s="15" t="str">
        <f t="array" ref="L1457">_xlfn.XLOOKUP(M1457,reference_province_to_city!$A$2:$A$11,reference_province_to_city!$B$2:$B$11)</f>
        <v>Bandung</v>
      </c>
      <c r="M1457" s="15" t="s">
        <v>12</v>
      </c>
      <c r="N1457" s="15">
        <v>40111.0</v>
      </c>
      <c r="O1457" s="15">
        <f t="array" ref="O1457">_xlfn.XLOOKUP(M1457,reference_postal_code!$B$2:$B$11,reference_postal_code!$A$2:$A$11)</f>
        <v>40111</v>
      </c>
      <c r="P1457" s="15" t="s">
        <v>117</v>
      </c>
      <c r="Q1457" s="15" t="s">
        <v>1777</v>
      </c>
      <c r="R1457" s="15" t="s">
        <v>65</v>
      </c>
      <c r="S1457" s="15" t="s">
        <v>222</v>
      </c>
      <c r="T1457" s="15" t="s">
        <v>1778</v>
      </c>
      <c r="U1457" s="28">
        <v>873600.0</v>
      </c>
      <c r="V1457" s="15">
        <v>5.0</v>
      </c>
      <c r="W1457" s="31">
        <v>0.2</v>
      </c>
      <c r="X1457" s="28">
        <v>76440.0</v>
      </c>
    </row>
    <row r="1458" ht="15.75" customHeight="1">
      <c r="A1458" s="15">
        <v>321.0</v>
      </c>
      <c r="B1458" s="15" t="s">
        <v>3831</v>
      </c>
      <c r="C1458" s="18">
        <v>41947.0</v>
      </c>
      <c r="D1458" s="18">
        <v>41952.0</v>
      </c>
      <c r="E1458" s="18">
        <f t="shared" si="1"/>
        <v>41952</v>
      </c>
      <c r="F1458" s="15" t="s">
        <v>55</v>
      </c>
      <c r="G1458" s="15" t="s">
        <v>405</v>
      </c>
      <c r="H1458" s="15" t="s">
        <v>406</v>
      </c>
      <c r="I1458" s="15" t="s">
        <v>76</v>
      </c>
      <c r="J1458" s="15" t="s">
        <v>60</v>
      </c>
      <c r="K1458" s="15" t="s">
        <v>33</v>
      </c>
      <c r="L1458" s="15" t="str">
        <f t="array" ref="L1458">_xlfn.XLOOKUP(M1458,reference_province_to_city!$A$2:$A$11,reference_province_to_city!$B$2:$B$11)</f>
        <v>Makassar</v>
      </c>
      <c r="M1458" s="15" t="s">
        <v>25</v>
      </c>
      <c r="N1458" s="15">
        <v>90111.0</v>
      </c>
      <c r="O1458" s="15">
        <f t="array" ref="O1458">_xlfn.XLOOKUP(M1458,reference_postal_code!$B$2:$B$11,reference_postal_code!$A$2:$A$11)</f>
        <v>90111</v>
      </c>
      <c r="P1458" s="15" t="s">
        <v>63</v>
      </c>
      <c r="Q1458" s="15" t="s">
        <v>3838</v>
      </c>
      <c r="R1458" s="15" t="s">
        <v>110</v>
      </c>
      <c r="S1458" s="15" t="s">
        <v>149</v>
      </c>
      <c r="T1458" s="15" t="s">
        <v>3839</v>
      </c>
      <c r="U1458" s="28">
        <v>5400000.0</v>
      </c>
      <c r="V1458" s="15">
        <v>4.0</v>
      </c>
      <c r="W1458" s="31">
        <v>0.0</v>
      </c>
      <c r="X1458" s="28">
        <v>1944000.0</v>
      </c>
    </row>
    <row r="1459" ht="15.75" customHeight="1">
      <c r="A1459" s="15">
        <v>4996.0</v>
      </c>
      <c r="B1459" s="15" t="s">
        <v>3840</v>
      </c>
      <c r="C1459" s="18">
        <v>41947.0</v>
      </c>
      <c r="D1459" s="18">
        <v>41953.0</v>
      </c>
      <c r="E1459" s="18">
        <f t="shared" si="1"/>
        <v>41953</v>
      </c>
      <c r="F1459" s="15" t="s">
        <v>55</v>
      </c>
      <c r="G1459" s="15" t="s">
        <v>2911</v>
      </c>
      <c r="H1459" s="15" t="s">
        <v>2912</v>
      </c>
      <c r="I1459" s="15" t="s">
        <v>76</v>
      </c>
      <c r="J1459" s="15" t="s">
        <v>60</v>
      </c>
      <c r="K1459" s="15" t="s">
        <v>696</v>
      </c>
      <c r="L1459" s="15" t="str">
        <f t="array" ref="L1459">_xlfn.XLOOKUP(M1459,reference_province_to_city!$A$2:$A$11,reference_province_to_city!$B$2:$B$11)</f>
        <v>Palembang</v>
      </c>
      <c r="M1459" s="15" t="s">
        <v>13</v>
      </c>
      <c r="N1459" s="15">
        <v>30111.0</v>
      </c>
      <c r="O1459" s="15">
        <f t="array" ref="O1459">_xlfn.XLOOKUP(M1459,reference_postal_code!$B$2:$B$11,reference_postal_code!$A$2:$A$11)</f>
        <v>30111</v>
      </c>
      <c r="P1459" s="15" t="s">
        <v>77</v>
      </c>
      <c r="Q1459" s="15" t="s">
        <v>3841</v>
      </c>
      <c r="R1459" s="15" t="s">
        <v>65</v>
      </c>
      <c r="S1459" s="15" t="s">
        <v>83</v>
      </c>
      <c r="T1459" s="15" t="s">
        <v>3842</v>
      </c>
      <c r="U1459" s="28">
        <v>780960.0</v>
      </c>
      <c r="V1459" s="15">
        <v>4.0</v>
      </c>
      <c r="W1459" s="31">
        <v>0.2</v>
      </c>
      <c r="X1459" s="28">
        <v>283098.0</v>
      </c>
    </row>
    <row r="1460" ht="15.75" customHeight="1">
      <c r="A1460" s="15">
        <v>4312.0</v>
      </c>
      <c r="B1460" s="15" t="s">
        <v>3822</v>
      </c>
      <c r="C1460" s="18">
        <v>41947.0</v>
      </c>
      <c r="D1460" s="18">
        <v>41954.0</v>
      </c>
      <c r="E1460" s="18">
        <f t="shared" si="1"/>
        <v>41954</v>
      </c>
      <c r="F1460" s="15" t="s">
        <v>55</v>
      </c>
      <c r="G1460" s="15" t="s">
        <v>3823</v>
      </c>
      <c r="H1460" s="15" t="s">
        <v>3824</v>
      </c>
      <c r="I1460" s="15" t="s">
        <v>59</v>
      </c>
      <c r="J1460" s="15" t="s">
        <v>60</v>
      </c>
      <c r="K1460" s="15" t="s">
        <v>17</v>
      </c>
      <c r="L1460" s="15" t="str">
        <f t="array" ref="L1460">_xlfn.XLOOKUP(M1460,reference_province_to_city!$A$2:$A$11,reference_province_to_city!$B$2:$B$11)</f>
        <v>Semarang</v>
      </c>
      <c r="M1460" s="15" t="s">
        <v>15</v>
      </c>
      <c r="N1460" s="15">
        <v>50111.0</v>
      </c>
      <c r="O1460" s="15">
        <f t="array" ref="O1460">_xlfn.XLOOKUP(M1460,reference_postal_code!$B$2:$B$11,reference_postal_code!$A$2:$A$11)</f>
        <v>50111</v>
      </c>
      <c r="P1460" s="15" t="s">
        <v>77</v>
      </c>
      <c r="Q1460" s="15" t="s">
        <v>2925</v>
      </c>
      <c r="R1460" s="15" t="s">
        <v>65</v>
      </c>
      <c r="S1460" s="15" t="s">
        <v>66</v>
      </c>
      <c r="T1460" s="15" t="s">
        <v>2926</v>
      </c>
      <c r="U1460" s="28">
        <v>291600.0</v>
      </c>
      <c r="V1460" s="15">
        <v>3.0</v>
      </c>
      <c r="W1460" s="31">
        <v>0.0</v>
      </c>
      <c r="X1460" s="28">
        <v>139968.0</v>
      </c>
    </row>
    <row r="1461" ht="15.75" customHeight="1">
      <c r="A1461" s="15">
        <v>2743.0</v>
      </c>
      <c r="B1461" s="15" t="s">
        <v>3843</v>
      </c>
      <c r="C1461" s="18">
        <v>41947.0</v>
      </c>
      <c r="D1461" s="18">
        <v>41951.0</v>
      </c>
      <c r="E1461" s="18">
        <f t="shared" si="1"/>
        <v>41951</v>
      </c>
      <c r="F1461" s="15" t="s">
        <v>55</v>
      </c>
      <c r="G1461" s="15" t="s">
        <v>3844</v>
      </c>
      <c r="H1461" s="15" t="s">
        <v>3845</v>
      </c>
      <c r="I1461" s="15" t="s">
        <v>59</v>
      </c>
      <c r="J1461" s="15" t="s">
        <v>60</v>
      </c>
      <c r="K1461" s="15" t="s">
        <v>22</v>
      </c>
      <c r="L1461" s="15" t="str">
        <f t="array" ref="L1461">_xlfn.XLOOKUP(M1461,reference_province_to_city!$A$2:$A$11,reference_province_to_city!$B$2:$B$11)</f>
        <v>Surabaya</v>
      </c>
      <c r="M1461" s="15" t="s">
        <v>20</v>
      </c>
      <c r="N1461" s="15">
        <v>60231.0</v>
      </c>
      <c r="O1461" s="15">
        <f t="array" ref="O1461">_xlfn.XLOOKUP(M1461,reference_postal_code!$B$2:$B$11,reference_postal_code!$A$2:$A$11)</f>
        <v>60231</v>
      </c>
      <c r="P1461" s="15" t="s">
        <v>166</v>
      </c>
      <c r="Q1461" s="15" t="s">
        <v>3185</v>
      </c>
      <c r="R1461" s="15" t="s">
        <v>106</v>
      </c>
      <c r="S1461" s="15" t="s">
        <v>139</v>
      </c>
      <c r="T1461" s="15" t="s">
        <v>3186</v>
      </c>
      <c r="U1461" s="28">
        <v>530100.0</v>
      </c>
      <c r="V1461" s="15">
        <v>2.0</v>
      </c>
      <c r="W1461" s="31">
        <v>0.0</v>
      </c>
      <c r="X1461" s="28">
        <v>201438.0</v>
      </c>
    </row>
    <row r="1462" ht="15.75" customHeight="1">
      <c r="A1462" s="15">
        <v>2721.0</v>
      </c>
      <c r="B1462" s="15" t="s">
        <v>3837</v>
      </c>
      <c r="C1462" s="18">
        <v>41947.0</v>
      </c>
      <c r="D1462" s="18">
        <v>41951.0</v>
      </c>
      <c r="E1462" s="18">
        <f t="shared" si="1"/>
        <v>41951</v>
      </c>
      <c r="F1462" s="15" t="s">
        <v>114</v>
      </c>
      <c r="G1462" s="15" t="s">
        <v>3102</v>
      </c>
      <c r="H1462" s="15" t="s">
        <v>3103</v>
      </c>
      <c r="I1462" s="15" t="s">
        <v>128</v>
      </c>
      <c r="J1462" s="15" t="s">
        <v>60</v>
      </c>
      <c r="K1462" s="15" t="s">
        <v>14</v>
      </c>
      <c r="L1462" s="15" t="str">
        <f t="array" ref="L1462">_xlfn.XLOOKUP(M1462,reference_province_to_city!$A$2:$A$11,reference_province_to_city!$B$2:$B$11)</f>
        <v>Bandung</v>
      </c>
      <c r="M1462" s="15" t="s">
        <v>12</v>
      </c>
      <c r="N1462" s="15">
        <v>40111.0</v>
      </c>
      <c r="O1462" s="15">
        <f t="array" ref="O1462">_xlfn.XLOOKUP(M1462,reference_postal_code!$B$2:$B$11,reference_postal_code!$A$2:$A$11)</f>
        <v>40111</v>
      </c>
      <c r="P1462" s="15" t="s">
        <v>117</v>
      </c>
      <c r="Q1462" s="15" t="s">
        <v>3846</v>
      </c>
      <c r="R1462" s="15" t="s">
        <v>65</v>
      </c>
      <c r="S1462" s="15" t="s">
        <v>103</v>
      </c>
      <c r="T1462" s="15" t="s">
        <v>3847</v>
      </c>
      <c r="U1462" s="28">
        <v>125640.0</v>
      </c>
      <c r="V1462" s="15">
        <v>3.0</v>
      </c>
      <c r="W1462" s="31">
        <v>0.2</v>
      </c>
      <c r="X1462" s="28">
        <v>40833.0</v>
      </c>
    </row>
    <row r="1463" ht="15.75" customHeight="1">
      <c r="A1463" s="15">
        <v>4310.0</v>
      </c>
      <c r="B1463" s="15" t="s">
        <v>3822</v>
      </c>
      <c r="C1463" s="18">
        <v>41947.0</v>
      </c>
      <c r="D1463" s="18">
        <v>41954.0</v>
      </c>
      <c r="E1463" s="18">
        <f t="shared" si="1"/>
        <v>41954</v>
      </c>
      <c r="F1463" s="15" t="s">
        <v>55</v>
      </c>
      <c r="G1463" s="15" t="s">
        <v>3823</v>
      </c>
      <c r="H1463" s="15" t="s">
        <v>3824</v>
      </c>
      <c r="I1463" s="15" t="s">
        <v>59</v>
      </c>
      <c r="J1463" s="15" t="s">
        <v>60</v>
      </c>
      <c r="K1463" s="15" t="s">
        <v>17</v>
      </c>
      <c r="L1463" s="15" t="str">
        <f t="array" ref="L1463">_xlfn.XLOOKUP(M1463,reference_province_to_city!$A$2:$A$11,reference_province_to_city!$B$2:$B$11)</f>
        <v>Semarang</v>
      </c>
      <c r="M1463" s="15" t="s">
        <v>15</v>
      </c>
      <c r="N1463" s="15">
        <v>50111.0</v>
      </c>
      <c r="O1463" s="15">
        <f t="array" ref="O1463">_xlfn.XLOOKUP(M1463,reference_postal_code!$B$2:$B$11,reference_postal_code!$A$2:$A$11)</f>
        <v>50111</v>
      </c>
      <c r="P1463" s="15" t="s">
        <v>77</v>
      </c>
      <c r="Q1463" s="15" t="s">
        <v>1855</v>
      </c>
      <c r="R1463" s="15" t="s">
        <v>106</v>
      </c>
      <c r="S1463" s="15" t="s">
        <v>218</v>
      </c>
      <c r="T1463" s="15" t="s">
        <v>1856</v>
      </c>
      <c r="U1463" s="28">
        <v>8605920.0</v>
      </c>
      <c r="V1463" s="15">
        <v>4.0</v>
      </c>
      <c r="W1463" s="31">
        <v>0.2</v>
      </c>
      <c r="X1463" s="28">
        <v>-968166.0</v>
      </c>
    </row>
    <row r="1464" ht="15.75" customHeight="1">
      <c r="A1464" s="15">
        <v>319.0</v>
      </c>
      <c r="B1464" s="15" t="s">
        <v>3831</v>
      </c>
      <c r="C1464" s="18">
        <v>41947.0</v>
      </c>
      <c r="D1464" s="18">
        <v>41952.0</v>
      </c>
      <c r="E1464" s="18">
        <f t="shared" si="1"/>
        <v>41952</v>
      </c>
      <c r="F1464" s="15" t="s">
        <v>55</v>
      </c>
      <c r="G1464" s="15" t="s">
        <v>405</v>
      </c>
      <c r="H1464" s="15" t="s">
        <v>406</v>
      </c>
      <c r="I1464" s="15" t="s">
        <v>76</v>
      </c>
      <c r="J1464" s="15" t="s">
        <v>60</v>
      </c>
      <c r="K1464" s="15" t="s">
        <v>33</v>
      </c>
      <c r="L1464" s="15" t="str">
        <f t="array" ref="L1464">_xlfn.XLOOKUP(M1464,reference_province_to_city!$A$2:$A$11,reference_province_to_city!$B$2:$B$11)</f>
        <v>Makassar</v>
      </c>
      <c r="M1464" s="15" t="s">
        <v>25</v>
      </c>
      <c r="N1464" s="15">
        <v>90111.0</v>
      </c>
      <c r="O1464" s="15">
        <f t="array" ref="O1464">_xlfn.XLOOKUP(M1464,reference_postal_code!$B$2:$B$11,reference_postal_code!$A$2:$A$11)</f>
        <v>90111</v>
      </c>
      <c r="P1464" s="15" t="s">
        <v>63</v>
      </c>
      <c r="Q1464" s="15" t="s">
        <v>3848</v>
      </c>
      <c r="R1464" s="15" t="s">
        <v>110</v>
      </c>
      <c r="S1464" s="15" t="s">
        <v>668</v>
      </c>
      <c r="T1464" s="15" t="s">
        <v>3849</v>
      </c>
      <c r="U1464" s="28">
        <v>5.98797E7</v>
      </c>
      <c r="V1464" s="15">
        <v>2.0</v>
      </c>
      <c r="W1464" s="31">
        <v>0.0</v>
      </c>
      <c r="X1464" s="28">
        <v>2.993985E7</v>
      </c>
    </row>
    <row r="1465" ht="15.75" customHeight="1">
      <c r="A1465" s="15">
        <v>320.0</v>
      </c>
      <c r="B1465" s="15" t="s">
        <v>3831</v>
      </c>
      <c r="C1465" s="18">
        <v>41947.0</v>
      </c>
      <c r="D1465" s="18">
        <v>41952.0</v>
      </c>
      <c r="E1465" s="18">
        <f t="shared" si="1"/>
        <v>41952</v>
      </c>
      <c r="F1465" s="15" t="s">
        <v>55</v>
      </c>
      <c r="G1465" s="15" t="s">
        <v>405</v>
      </c>
      <c r="H1465" s="15" t="s">
        <v>406</v>
      </c>
      <c r="I1465" s="15" t="s">
        <v>76</v>
      </c>
      <c r="J1465" s="15" t="s">
        <v>60</v>
      </c>
      <c r="K1465" s="15" t="s">
        <v>33</v>
      </c>
      <c r="L1465" s="15" t="str">
        <f t="array" ref="L1465">_xlfn.XLOOKUP(M1465,reference_province_to_city!$A$2:$A$11,reference_province_to_city!$B$2:$B$11)</f>
        <v>Makassar</v>
      </c>
      <c r="M1465" s="15" t="s">
        <v>25</v>
      </c>
      <c r="N1465" s="15">
        <v>90111.0</v>
      </c>
      <c r="O1465" s="15">
        <f t="array" ref="O1465">_xlfn.XLOOKUP(M1465,reference_postal_code!$B$2:$B$11,reference_postal_code!$A$2:$A$11)</f>
        <v>90111</v>
      </c>
      <c r="P1465" s="15" t="s">
        <v>63</v>
      </c>
      <c r="Q1465" s="15" t="s">
        <v>2024</v>
      </c>
      <c r="R1465" s="15" t="s">
        <v>110</v>
      </c>
      <c r="S1465" s="15" t="s">
        <v>111</v>
      </c>
      <c r="T1465" s="15" t="s">
        <v>2025</v>
      </c>
      <c r="U1465" s="28">
        <v>4139100.0</v>
      </c>
      <c r="V1465" s="15">
        <v>6.0</v>
      </c>
      <c r="W1465" s="31">
        <v>0.0</v>
      </c>
      <c r="X1465" s="28">
        <v>1200339.0</v>
      </c>
    </row>
    <row r="1466" ht="15.75" customHeight="1">
      <c r="A1466" s="15">
        <v>322.0</v>
      </c>
      <c r="B1466" s="15" t="s">
        <v>3831</v>
      </c>
      <c r="C1466" s="18">
        <v>41947.0</v>
      </c>
      <c r="D1466" s="18">
        <v>41952.0</v>
      </c>
      <c r="E1466" s="18">
        <f t="shared" si="1"/>
        <v>41952</v>
      </c>
      <c r="F1466" s="15" t="s">
        <v>55</v>
      </c>
      <c r="G1466" s="15" t="s">
        <v>405</v>
      </c>
      <c r="H1466" s="15" t="s">
        <v>406</v>
      </c>
      <c r="I1466" s="15" t="s">
        <v>76</v>
      </c>
      <c r="J1466" s="15" t="s">
        <v>60</v>
      </c>
      <c r="K1466" s="15" t="s">
        <v>33</v>
      </c>
      <c r="L1466" s="15" t="str">
        <f t="array" ref="L1466">_xlfn.XLOOKUP(M1466,reference_province_to_city!$A$2:$A$11,reference_province_to_city!$B$2:$B$11)</f>
        <v>Makassar</v>
      </c>
      <c r="M1466" s="15" t="s">
        <v>25</v>
      </c>
      <c r="N1466" s="15">
        <v>90111.0</v>
      </c>
      <c r="O1466" s="15">
        <f t="array" ref="O1466">_xlfn.XLOOKUP(M1466,reference_postal_code!$B$2:$B$11,reference_postal_code!$A$2:$A$11)</f>
        <v>90111</v>
      </c>
      <c r="P1466" s="15" t="s">
        <v>63</v>
      </c>
      <c r="Q1466" s="15" t="s">
        <v>3850</v>
      </c>
      <c r="R1466" s="15" t="s">
        <v>65</v>
      </c>
      <c r="S1466" s="15" t="s">
        <v>87</v>
      </c>
      <c r="T1466" s="15" t="s">
        <v>3851</v>
      </c>
      <c r="U1466" s="28">
        <v>653550.0</v>
      </c>
      <c r="V1466" s="15">
        <v>1.0</v>
      </c>
      <c r="W1466" s="31">
        <v>0.0</v>
      </c>
      <c r="X1466" s="28">
        <v>196065.0</v>
      </c>
    </row>
    <row r="1467" ht="15.75" customHeight="1">
      <c r="A1467" s="15">
        <v>9711.0</v>
      </c>
      <c r="B1467" s="15" t="s">
        <v>3852</v>
      </c>
      <c r="C1467" s="18">
        <v>41948.0</v>
      </c>
      <c r="D1467" s="18">
        <v>41953.0</v>
      </c>
      <c r="E1467" s="18">
        <f t="shared" si="1"/>
        <v>41953</v>
      </c>
      <c r="F1467" s="15" t="s">
        <v>55</v>
      </c>
      <c r="G1467" s="15" t="s">
        <v>3853</v>
      </c>
      <c r="H1467" s="15" t="s">
        <v>3854</v>
      </c>
      <c r="I1467" s="15" t="s">
        <v>59</v>
      </c>
      <c r="J1467" s="15" t="s">
        <v>60</v>
      </c>
      <c r="K1467" s="15" t="s">
        <v>31</v>
      </c>
      <c r="L1467" s="15" t="str">
        <f t="array" ref="L1467">_xlfn.XLOOKUP(M1467,reference_province_to_city!$A$2:$A$11,reference_province_to_city!$B$2:$B$11)</f>
        <v>Balikpapan</v>
      </c>
      <c r="M1467" s="15" t="s">
        <v>21</v>
      </c>
      <c r="N1467" s="15">
        <v>76114.0</v>
      </c>
      <c r="O1467" s="15">
        <f t="array" ref="O1467">_xlfn.XLOOKUP(M1467,reference_postal_code!$B$2:$B$11,reference_postal_code!$A$2:$A$11)</f>
        <v>76114</v>
      </c>
      <c r="P1467" s="15" t="s">
        <v>166</v>
      </c>
      <c r="Q1467" s="15" t="s">
        <v>3815</v>
      </c>
      <c r="R1467" s="15" t="s">
        <v>106</v>
      </c>
      <c r="S1467" s="15" t="s">
        <v>139</v>
      </c>
      <c r="T1467" s="15" t="s">
        <v>3816</v>
      </c>
      <c r="U1467" s="28">
        <v>4103520.0</v>
      </c>
      <c r="V1467" s="15">
        <v>2.0</v>
      </c>
      <c r="W1467" s="31">
        <v>0.2</v>
      </c>
      <c r="X1467" s="28">
        <v>-512940.0</v>
      </c>
    </row>
    <row r="1468" ht="15.75" customHeight="1">
      <c r="A1468" s="15">
        <v>6684.0</v>
      </c>
      <c r="B1468" s="15" t="s">
        <v>3855</v>
      </c>
      <c r="C1468" s="18">
        <v>41948.0</v>
      </c>
      <c r="D1468" s="18">
        <v>41953.0</v>
      </c>
      <c r="E1468" s="18">
        <f t="shared" si="1"/>
        <v>41953</v>
      </c>
      <c r="F1468" s="15" t="s">
        <v>55</v>
      </c>
      <c r="G1468" s="15" t="s">
        <v>2730</v>
      </c>
      <c r="H1468" s="15" t="s">
        <v>2731</v>
      </c>
      <c r="I1468" s="15" t="s">
        <v>76</v>
      </c>
      <c r="J1468" s="15" t="s">
        <v>60</v>
      </c>
      <c r="K1468" s="15" t="s">
        <v>31</v>
      </c>
      <c r="L1468" s="15" t="str">
        <f t="array" ref="L1468">_xlfn.XLOOKUP(M1468,reference_province_to_city!$A$2:$A$11,reference_province_to_city!$B$2:$B$11)</f>
        <v>Balikpapan</v>
      </c>
      <c r="M1468" s="15" t="s">
        <v>21</v>
      </c>
      <c r="N1468" s="15">
        <v>76114.0</v>
      </c>
      <c r="O1468" s="15">
        <f t="array" ref="O1468">_xlfn.XLOOKUP(M1468,reference_postal_code!$B$2:$B$11,reference_postal_code!$A$2:$A$11)</f>
        <v>76114</v>
      </c>
      <c r="P1468" s="15" t="s">
        <v>166</v>
      </c>
      <c r="Q1468" s="15" t="s">
        <v>3856</v>
      </c>
      <c r="R1468" s="15" t="s">
        <v>106</v>
      </c>
      <c r="S1468" s="15" t="s">
        <v>139</v>
      </c>
      <c r="T1468" s="15" t="s">
        <v>3857</v>
      </c>
      <c r="U1468" s="28">
        <v>300600.0</v>
      </c>
      <c r="V1468" s="15">
        <v>6.0</v>
      </c>
      <c r="W1468" s="31">
        <v>0.0</v>
      </c>
      <c r="X1468" s="28">
        <v>132264.0</v>
      </c>
    </row>
    <row r="1469" ht="15.75" customHeight="1">
      <c r="A1469" s="15">
        <v>9714.0</v>
      </c>
      <c r="B1469" s="15" t="s">
        <v>3852</v>
      </c>
      <c r="C1469" s="18">
        <v>41948.0</v>
      </c>
      <c r="D1469" s="18">
        <v>41953.0</v>
      </c>
      <c r="E1469" s="18">
        <f t="shared" si="1"/>
        <v>41953</v>
      </c>
      <c r="F1469" s="15" t="s">
        <v>55</v>
      </c>
      <c r="G1469" s="15" t="s">
        <v>3853</v>
      </c>
      <c r="H1469" s="15" t="s">
        <v>3854</v>
      </c>
      <c r="I1469" s="15" t="s">
        <v>59</v>
      </c>
      <c r="J1469" s="15" t="s">
        <v>60</v>
      </c>
      <c r="K1469" s="15" t="s">
        <v>524</v>
      </c>
      <c r="L1469" s="15" t="str">
        <f t="array" ref="L1469">_xlfn.XLOOKUP(M1469,reference_province_to_city!$A$2:$A$11,reference_province_to_city!$B$2:$B$11)</f>
        <v>Balikpapan</v>
      </c>
      <c r="M1469" s="15" t="s">
        <v>21</v>
      </c>
      <c r="N1469" s="15">
        <v>76114.0</v>
      </c>
      <c r="O1469" s="15">
        <f t="array" ref="O1469">_xlfn.XLOOKUP(M1469,reference_postal_code!$B$2:$B$11,reference_postal_code!$A$2:$A$11)</f>
        <v>76114</v>
      </c>
      <c r="P1469" s="15" t="s">
        <v>166</v>
      </c>
      <c r="Q1469" s="15" t="s">
        <v>3559</v>
      </c>
      <c r="R1469" s="15" t="s">
        <v>110</v>
      </c>
      <c r="S1469" s="15" t="s">
        <v>149</v>
      </c>
      <c r="T1469" s="15" t="s">
        <v>3560</v>
      </c>
      <c r="U1469" s="28">
        <v>773400.0</v>
      </c>
      <c r="V1469" s="15">
        <v>5.0</v>
      </c>
      <c r="W1469" s="31">
        <v>0.2</v>
      </c>
      <c r="X1469" s="28">
        <v>-96675.0</v>
      </c>
    </row>
    <row r="1470" ht="15.75" customHeight="1">
      <c r="A1470" s="15">
        <v>9787.0</v>
      </c>
      <c r="B1470" s="15" t="s">
        <v>3858</v>
      </c>
      <c r="C1470" s="18">
        <v>41948.0</v>
      </c>
      <c r="D1470" s="18">
        <v>41948.0</v>
      </c>
      <c r="E1470" s="18">
        <f t="shared" si="1"/>
        <v>41948</v>
      </c>
      <c r="F1470" s="15" t="s">
        <v>466</v>
      </c>
      <c r="G1470" s="15" t="s">
        <v>3859</v>
      </c>
      <c r="H1470" s="15" t="s">
        <v>3860</v>
      </c>
      <c r="I1470" s="15" t="s">
        <v>59</v>
      </c>
      <c r="J1470" s="15" t="s">
        <v>60</v>
      </c>
      <c r="K1470" s="15" t="s">
        <v>26</v>
      </c>
      <c r="L1470" s="15" t="str">
        <f t="array" ref="L1470">_xlfn.XLOOKUP(M1470,reference_province_to_city!$A$2:$A$11,reference_province_to_city!$B$2:$B$11)</f>
        <v>Denpasar</v>
      </c>
      <c r="M1470" s="15" t="s">
        <v>24</v>
      </c>
      <c r="N1470" s="15">
        <v>80231.0</v>
      </c>
      <c r="O1470" s="15">
        <f t="array" ref="O1470">_xlfn.XLOOKUP(M1470,reference_postal_code!$B$2:$B$11,reference_postal_code!$A$2:$A$11)</f>
        <v>80231</v>
      </c>
      <c r="P1470" s="15" t="s">
        <v>63</v>
      </c>
      <c r="Q1470" s="15" t="s">
        <v>3861</v>
      </c>
      <c r="R1470" s="15" t="s">
        <v>106</v>
      </c>
      <c r="S1470" s="15" t="s">
        <v>107</v>
      </c>
      <c r="T1470" s="15" t="s">
        <v>3862</v>
      </c>
      <c r="U1470" s="28">
        <v>2248500.0</v>
      </c>
      <c r="V1470" s="15">
        <v>5.0</v>
      </c>
      <c r="W1470" s="31">
        <v>0.0</v>
      </c>
      <c r="X1470" s="28">
        <v>607095.0</v>
      </c>
    </row>
    <row r="1471" ht="15.75" customHeight="1">
      <c r="A1471" s="15">
        <v>9715.0</v>
      </c>
      <c r="B1471" s="15" t="s">
        <v>3852</v>
      </c>
      <c r="C1471" s="18">
        <v>41948.0</v>
      </c>
      <c r="D1471" s="18">
        <v>41953.0</v>
      </c>
      <c r="E1471" s="18">
        <f t="shared" si="1"/>
        <v>41953</v>
      </c>
      <c r="F1471" s="15" t="s">
        <v>55</v>
      </c>
      <c r="G1471" s="15" t="s">
        <v>3853</v>
      </c>
      <c r="H1471" s="15" t="s">
        <v>3854</v>
      </c>
      <c r="I1471" s="15" t="s">
        <v>59</v>
      </c>
      <c r="J1471" s="15" t="s">
        <v>60</v>
      </c>
      <c r="K1471" s="15" t="s">
        <v>2048</v>
      </c>
      <c r="L1471" s="15" t="str">
        <f t="array" ref="L1471">_xlfn.XLOOKUP(M1471,reference_province_to_city!$A$2:$A$11,reference_province_to_city!$B$2:$B$11)</f>
        <v>Balikpapan</v>
      </c>
      <c r="M1471" s="15" t="s">
        <v>21</v>
      </c>
      <c r="N1471" s="15">
        <v>76114.0</v>
      </c>
      <c r="O1471" s="15">
        <f t="array" ref="O1471">_xlfn.XLOOKUP(M1471,reference_postal_code!$B$2:$B$11,reference_postal_code!$A$2:$A$11)</f>
        <v>76114</v>
      </c>
      <c r="P1471" s="15" t="s">
        <v>166</v>
      </c>
      <c r="Q1471" s="15" t="s">
        <v>3863</v>
      </c>
      <c r="R1471" s="15" t="s">
        <v>110</v>
      </c>
      <c r="S1471" s="15" t="s">
        <v>149</v>
      </c>
      <c r="T1471" s="15" t="s">
        <v>3864</v>
      </c>
      <c r="U1471" s="28">
        <v>876240.0</v>
      </c>
      <c r="V1471" s="15">
        <v>2.0</v>
      </c>
      <c r="W1471" s="31">
        <v>0.2</v>
      </c>
      <c r="X1471" s="28">
        <v>251919.0</v>
      </c>
    </row>
    <row r="1472" ht="15.75" customHeight="1">
      <c r="A1472" s="15">
        <v>8683.0</v>
      </c>
      <c r="B1472" s="15" t="s">
        <v>3865</v>
      </c>
      <c r="C1472" s="18">
        <v>41948.0</v>
      </c>
      <c r="D1472" s="18"/>
      <c r="E1472" s="18">
        <f t="shared" si="1"/>
        <v>41951</v>
      </c>
      <c r="F1472" s="15" t="s">
        <v>55</v>
      </c>
      <c r="G1472" s="15" t="s">
        <v>484</v>
      </c>
      <c r="H1472" s="15" t="s">
        <v>485</v>
      </c>
      <c r="I1472" s="15" t="s">
        <v>76</v>
      </c>
      <c r="J1472" s="15" t="s">
        <v>60</v>
      </c>
      <c r="K1472" s="15" t="s">
        <v>17</v>
      </c>
      <c r="L1472" s="15" t="str">
        <f t="array" ref="L1472">_xlfn.XLOOKUP(M1472,reference_province_to_city!$A$2:$A$11,reference_province_to_city!$B$2:$B$11)</f>
        <v>Semarang</v>
      </c>
      <c r="M1472" s="15" t="s">
        <v>15</v>
      </c>
      <c r="N1472" s="15">
        <v>50111.0</v>
      </c>
      <c r="O1472" s="15">
        <f t="array" ref="O1472">_xlfn.XLOOKUP(M1472,reference_postal_code!$B$2:$B$11,reference_postal_code!$A$2:$A$11)</f>
        <v>50111</v>
      </c>
      <c r="P1472" s="15" t="s">
        <v>77</v>
      </c>
      <c r="Q1472" s="15" t="s">
        <v>1386</v>
      </c>
      <c r="R1472" s="15" t="s">
        <v>110</v>
      </c>
      <c r="S1472" s="15" t="s">
        <v>149</v>
      </c>
      <c r="T1472" s="15" t="s">
        <v>403</v>
      </c>
      <c r="U1472" s="28">
        <v>716850.0</v>
      </c>
      <c r="V1472" s="15">
        <v>3.0</v>
      </c>
      <c r="W1472" s="31">
        <v>0.0</v>
      </c>
      <c r="X1472" s="28">
        <v>243729.0</v>
      </c>
    </row>
    <row r="1473" ht="15.75" customHeight="1">
      <c r="A1473" s="15">
        <v>9713.0</v>
      </c>
      <c r="B1473" s="15" t="s">
        <v>3852</v>
      </c>
      <c r="C1473" s="18">
        <v>41948.0</v>
      </c>
      <c r="D1473" s="18">
        <v>41953.0</v>
      </c>
      <c r="E1473" s="18">
        <f t="shared" si="1"/>
        <v>41953</v>
      </c>
      <c r="F1473" s="15" t="s">
        <v>55</v>
      </c>
      <c r="G1473" s="15" t="s">
        <v>3853</v>
      </c>
      <c r="H1473" s="15" t="s">
        <v>3854</v>
      </c>
      <c r="I1473" s="15" t="s">
        <v>59</v>
      </c>
      <c r="J1473" s="15" t="s">
        <v>60</v>
      </c>
      <c r="K1473" s="15" t="s">
        <v>31</v>
      </c>
      <c r="L1473" s="15" t="str">
        <f t="array" ref="L1473">_xlfn.XLOOKUP(M1473,reference_province_to_city!$A$2:$A$11,reference_province_to_city!$B$2:$B$11)</f>
        <v>Balikpapan</v>
      </c>
      <c r="M1473" s="15" t="s">
        <v>21</v>
      </c>
      <c r="N1473" s="15">
        <v>76114.0</v>
      </c>
      <c r="O1473" s="15">
        <f t="array" ref="O1473">_xlfn.XLOOKUP(M1473,reference_postal_code!$B$2:$B$11,reference_postal_code!$A$2:$A$11)</f>
        <v>76114</v>
      </c>
      <c r="P1473" s="15" t="s">
        <v>166</v>
      </c>
      <c r="Q1473" s="15" t="s">
        <v>3866</v>
      </c>
      <c r="R1473" s="15" t="s">
        <v>65</v>
      </c>
      <c r="S1473" s="15" t="s">
        <v>87</v>
      </c>
      <c r="T1473" s="15" t="s">
        <v>3867</v>
      </c>
      <c r="U1473" s="28">
        <v>1.620144E7</v>
      </c>
      <c r="V1473" s="15">
        <v>6.0</v>
      </c>
      <c r="W1473" s="31">
        <v>0.2</v>
      </c>
      <c r="X1473" s="28">
        <v>-1417626.0</v>
      </c>
    </row>
    <row r="1474" ht="15.75" customHeight="1">
      <c r="A1474" s="15">
        <v>9712.0</v>
      </c>
      <c r="B1474" s="15" t="s">
        <v>3852</v>
      </c>
      <c r="C1474" s="18">
        <v>41948.0</v>
      </c>
      <c r="D1474" s="18"/>
      <c r="E1474" s="18">
        <f t="shared" si="1"/>
        <v>41951</v>
      </c>
      <c r="F1474" s="15" t="s">
        <v>55</v>
      </c>
      <c r="G1474" s="15" t="s">
        <v>3853</v>
      </c>
      <c r="H1474" s="15" t="s">
        <v>3854</v>
      </c>
      <c r="I1474" s="15" t="s">
        <v>59</v>
      </c>
      <c r="J1474" s="15" t="s">
        <v>60</v>
      </c>
      <c r="K1474" s="15" t="s">
        <v>31</v>
      </c>
      <c r="L1474" s="15" t="str">
        <f t="array" ref="L1474">_xlfn.XLOOKUP(M1474,reference_province_to_city!$A$2:$A$11,reference_province_to_city!$B$2:$B$11)</f>
        <v>Balikpapan</v>
      </c>
      <c r="M1474" s="15" t="s">
        <v>21</v>
      </c>
      <c r="N1474" s="15">
        <v>76114.0</v>
      </c>
      <c r="O1474" s="15">
        <f t="array" ref="O1474">_xlfn.XLOOKUP(M1474,reference_postal_code!$B$2:$B$11,reference_postal_code!$A$2:$A$11)</f>
        <v>76114</v>
      </c>
      <c r="P1474" s="15" t="s">
        <v>166</v>
      </c>
      <c r="Q1474" s="15" t="s">
        <v>1449</v>
      </c>
      <c r="R1474" s="15" t="s">
        <v>65</v>
      </c>
      <c r="S1474" s="15" t="s">
        <v>83</v>
      </c>
      <c r="T1474" s="15" t="s">
        <v>1450</v>
      </c>
      <c r="U1474" s="28">
        <v>197910.0</v>
      </c>
      <c r="V1474" s="15">
        <v>2.0</v>
      </c>
      <c r="W1474" s="31">
        <v>0.7</v>
      </c>
      <c r="X1474" s="28">
        <v>-131940.0</v>
      </c>
    </row>
    <row r="1475" ht="15.75" customHeight="1">
      <c r="A1475" s="15">
        <v>9857.0</v>
      </c>
      <c r="B1475" s="15" t="s">
        <v>3868</v>
      </c>
      <c r="C1475" s="18">
        <v>41949.0</v>
      </c>
      <c r="D1475" s="18">
        <v>41954.0</v>
      </c>
      <c r="E1475" s="18">
        <f t="shared" si="1"/>
        <v>41954</v>
      </c>
      <c r="F1475" s="15" t="s">
        <v>55</v>
      </c>
      <c r="G1475" s="15" t="s">
        <v>1583</v>
      </c>
      <c r="H1475" s="15" t="s">
        <v>1584</v>
      </c>
      <c r="I1475" s="15" t="s">
        <v>59</v>
      </c>
      <c r="J1475" s="15" t="s">
        <v>60</v>
      </c>
      <c r="K1475" s="15" t="s">
        <v>33</v>
      </c>
      <c r="L1475" s="15" t="str">
        <f t="array" ref="L1475">_xlfn.XLOOKUP(M1475,reference_province_to_city!$A$2:$A$11,reference_province_to_city!$B$2:$B$11)</f>
        <v>Makassar</v>
      </c>
      <c r="M1475" s="15" t="s">
        <v>25</v>
      </c>
      <c r="N1475" s="15">
        <v>90111.0</v>
      </c>
      <c r="O1475" s="15">
        <f t="array" ref="O1475">_xlfn.XLOOKUP(M1475,reference_postal_code!$B$2:$B$11,reference_postal_code!$A$2:$A$11)</f>
        <v>90111</v>
      </c>
      <c r="P1475" s="15" t="s">
        <v>63</v>
      </c>
      <c r="Q1475" s="15" t="s">
        <v>553</v>
      </c>
      <c r="R1475" s="15" t="s">
        <v>65</v>
      </c>
      <c r="S1475" s="15" t="s">
        <v>66</v>
      </c>
      <c r="T1475" s="15" t="s">
        <v>554</v>
      </c>
      <c r="U1475" s="28">
        <v>655200.0</v>
      </c>
      <c r="V1475" s="15">
        <v>6.0</v>
      </c>
      <c r="W1475" s="31">
        <v>0.0</v>
      </c>
      <c r="X1475" s="28">
        <v>314496.0</v>
      </c>
    </row>
    <row r="1476" ht="15.75" customHeight="1">
      <c r="A1476" s="15">
        <v>3187.0</v>
      </c>
      <c r="B1476" s="15" t="s">
        <v>3869</v>
      </c>
      <c r="C1476" s="18">
        <v>41950.0</v>
      </c>
      <c r="D1476" s="18">
        <v>41952.0</v>
      </c>
      <c r="E1476" s="18">
        <f t="shared" si="1"/>
        <v>41952</v>
      </c>
      <c r="F1476" s="15" t="s">
        <v>125</v>
      </c>
      <c r="G1476" s="15" t="s">
        <v>3870</v>
      </c>
      <c r="H1476" s="15" t="s">
        <v>3871</v>
      </c>
      <c r="I1476" s="15" t="s">
        <v>128</v>
      </c>
      <c r="J1476" s="15" t="s">
        <v>60</v>
      </c>
      <c r="K1476" s="15" t="s">
        <v>31</v>
      </c>
      <c r="L1476" s="15" t="str">
        <f t="array" ref="L1476">_xlfn.XLOOKUP(M1476,reference_province_to_city!$A$2:$A$11,reference_province_to_city!$B$2:$B$11)</f>
        <v>Balikpapan</v>
      </c>
      <c r="M1476" s="15" t="s">
        <v>21</v>
      </c>
      <c r="N1476" s="15">
        <v>76114.0</v>
      </c>
      <c r="O1476" s="15">
        <f t="array" ref="O1476">_xlfn.XLOOKUP(M1476,reference_postal_code!$B$2:$B$11,reference_postal_code!$A$2:$A$11)</f>
        <v>76114</v>
      </c>
      <c r="P1476" s="15" t="s">
        <v>166</v>
      </c>
      <c r="Q1476" s="15" t="s">
        <v>1286</v>
      </c>
      <c r="R1476" s="15" t="s">
        <v>65</v>
      </c>
      <c r="S1476" s="15" t="s">
        <v>173</v>
      </c>
      <c r="T1476" s="15" t="s">
        <v>1287</v>
      </c>
      <c r="U1476" s="28">
        <v>1115280.0</v>
      </c>
      <c r="V1476" s="15">
        <v>3.0</v>
      </c>
      <c r="W1476" s="31">
        <v>0.2</v>
      </c>
      <c r="X1476" s="28">
        <v>404289.0</v>
      </c>
    </row>
    <row r="1477" ht="15.75" customHeight="1">
      <c r="A1477" s="15">
        <v>3186.0</v>
      </c>
      <c r="B1477" s="15" t="s">
        <v>3869</v>
      </c>
      <c r="C1477" s="18">
        <v>41950.0</v>
      </c>
      <c r="D1477" s="18">
        <v>41952.0</v>
      </c>
      <c r="E1477" s="18">
        <f t="shared" si="1"/>
        <v>41952</v>
      </c>
      <c r="F1477" s="15" t="s">
        <v>125</v>
      </c>
      <c r="G1477" s="15" t="s">
        <v>3870</v>
      </c>
      <c r="H1477" s="15" t="s">
        <v>3871</v>
      </c>
      <c r="I1477" s="15" t="s">
        <v>128</v>
      </c>
      <c r="J1477" s="15" t="s">
        <v>60</v>
      </c>
      <c r="K1477" s="15" t="s">
        <v>31</v>
      </c>
      <c r="L1477" s="15" t="str">
        <f t="array" ref="L1477">_xlfn.XLOOKUP(M1477,reference_province_to_city!$A$2:$A$11,reference_province_to_city!$B$2:$B$11)</f>
        <v>Balikpapan</v>
      </c>
      <c r="M1477" s="15" t="s">
        <v>21</v>
      </c>
      <c r="N1477" s="15">
        <v>76114.0</v>
      </c>
      <c r="O1477" s="15">
        <f t="array" ref="O1477">_xlfn.XLOOKUP(M1477,reference_postal_code!$B$2:$B$11,reference_postal_code!$A$2:$A$11)</f>
        <v>76114</v>
      </c>
      <c r="P1477" s="15" t="s">
        <v>166</v>
      </c>
      <c r="Q1477" s="15" t="s">
        <v>2712</v>
      </c>
      <c r="R1477" s="15" t="s">
        <v>65</v>
      </c>
      <c r="S1477" s="15" t="s">
        <v>83</v>
      </c>
      <c r="T1477" s="15" t="s">
        <v>2713</v>
      </c>
      <c r="U1477" s="28">
        <v>390690.0</v>
      </c>
      <c r="V1477" s="15">
        <v>3.0</v>
      </c>
      <c r="W1477" s="31">
        <v>0.8</v>
      </c>
      <c r="X1477" s="28">
        <v>-664173.0</v>
      </c>
    </row>
    <row r="1478" ht="15.75" customHeight="1">
      <c r="A1478" s="15">
        <v>9811.0</v>
      </c>
      <c r="B1478" s="15" t="s">
        <v>3872</v>
      </c>
      <c r="C1478" s="18">
        <v>41950.0</v>
      </c>
      <c r="D1478" s="18">
        <v>41954.0</v>
      </c>
      <c r="E1478" s="18">
        <f t="shared" si="1"/>
        <v>41954</v>
      </c>
      <c r="F1478" s="15" t="s">
        <v>114</v>
      </c>
      <c r="G1478" s="15" t="s">
        <v>467</v>
      </c>
      <c r="H1478" s="15" t="s">
        <v>468</v>
      </c>
      <c r="I1478" s="15" t="s">
        <v>59</v>
      </c>
      <c r="J1478" s="15" t="s">
        <v>60</v>
      </c>
      <c r="K1478" s="15" t="s">
        <v>10</v>
      </c>
      <c r="L1478" s="15" t="str">
        <f t="array" ref="L1478">_xlfn.XLOOKUP(M1478,reference_province_to_city!$A$2:$A$11,reference_province_to_city!$B$2:$B$11)</f>
        <v>Jakarta</v>
      </c>
      <c r="M1478" s="15" t="s">
        <v>7</v>
      </c>
      <c r="N1478" s="15">
        <v>10110.0</v>
      </c>
      <c r="O1478" s="15">
        <f t="array" ref="O1478">_xlfn.XLOOKUP(M1478,reference_postal_code!$B$2:$B$11,reference_postal_code!$A$2:$A$11)</f>
        <v>10110</v>
      </c>
      <c r="P1478" s="15" t="s">
        <v>117</v>
      </c>
      <c r="Q1478" s="15" t="s">
        <v>3873</v>
      </c>
      <c r="R1478" s="15" t="s">
        <v>65</v>
      </c>
      <c r="S1478" s="15" t="s">
        <v>93</v>
      </c>
      <c r="T1478" s="15" t="s">
        <v>3874</v>
      </c>
      <c r="U1478" s="28">
        <v>1811520.0</v>
      </c>
      <c r="V1478" s="15">
        <v>4.0</v>
      </c>
      <c r="W1478" s="31">
        <v>0.2</v>
      </c>
      <c r="X1478" s="28">
        <v>135864.0</v>
      </c>
    </row>
    <row r="1479" ht="15.75" customHeight="1">
      <c r="A1479" s="15">
        <v>9810.0</v>
      </c>
      <c r="B1479" s="15" t="s">
        <v>3872</v>
      </c>
      <c r="C1479" s="18">
        <v>41950.0</v>
      </c>
      <c r="D1479" s="18">
        <v>41954.0</v>
      </c>
      <c r="E1479" s="18">
        <f t="shared" si="1"/>
        <v>41954</v>
      </c>
      <c r="F1479" s="15" t="s">
        <v>114</v>
      </c>
      <c r="G1479" s="15" t="s">
        <v>467</v>
      </c>
      <c r="H1479" s="15" t="s">
        <v>468</v>
      </c>
      <c r="I1479" s="15" t="s">
        <v>59</v>
      </c>
      <c r="J1479" s="15" t="s">
        <v>60</v>
      </c>
      <c r="K1479" s="15" t="s">
        <v>10</v>
      </c>
      <c r="L1479" s="15" t="str">
        <f t="array" ref="L1479">_xlfn.XLOOKUP(M1479,reference_province_to_city!$A$2:$A$11,reference_province_to_city!$B$2:$B$11)</f>
        <v>Jakarta</v>
      </c>
      <c r="M1479" s="15" t="s">
        <v>7</v>
      </c>
      <c r="N1479" s="15">
        <v>10110.0</v>
      </c>
      <c r="O1479" s="15">
        <f t="array" ref="O1479">_xlfn.XLOOKUP(M1479,reference_postal_code!$B$2:$B$11,reference_postal_code!$A$2:$A$11)</f>
        <v>10110</v>
      </c>
      <c r="P1479" s="15" t="s">
        <v>117</v>
      </c>
      <c r="Q1479" s="15" t="s">
        <v>2086</v>
      </c>
      <c r="R1479" s="15" t="s">
        <v>65</v>
      </c>
      <c r="S1479" s="15" t="s">
        <v>66</v>
      </c>
      <c r="T1479" s="15" t="s">
        <v>2087</v>
      </c>
      <c r="U1479" s="28">
        <v>388800.0</v>
      </c>
      <c r="V1479" s="15">
        <v>5.0</v>
      </c>
      <c r="W1479" s="31">
        <v>0.2</v>
      </c>
      <c r="X1479" s="28">
        <v>136080.0</v>
      </c>
    </row>
    <row r="1480" ht="15.75" customHeight="1">
      <c r="A1480" s="15">
        <v>6982.0</v>
      </c>
      <c r="B1480" s="15" t="s">
        <v>3875</v>
      </c>
      <c r="C1480" s="18">
        <v>41950.0</v>
      </c>
      <c r="D1480" s="18">
        <v>41951.0</v>
      </c>
      <c r="E1480" s="18">
        <f t="shared" si="1"/>
        <v>41951</v>
      </c>
      <c r="F1480" s="15" t="s">
        <v>125</v>
      </c>
      <c r="G1480" s="15" t="s">
        <v>1858</v>
      </c>
      <c r="H1480" s="15" t="s">
        <v>1859</v>
      </c>
      <c r="I1480" s="15" t="s">
        <v>128</v>
      </c>
      <c r="J1480" s="15" t="s">
        <v>60</v>
      </c>
      <c r="L1480" s="15" t="str">
        <f t="array" ref="L1480">_xlfn.XLOOKUP(M1480,reference_province_to_city!$A$2:$A$11,reference_province_to_city!$B$2:$B$11)</f>
        <v>Surabaya</v>
      </c>
      <c r="M1480" s="15" t="s">
        <v>20</v>
      </c>
      <c r="N1480" s="15">
        <v>60231.0</v>
      </c>
      <c r="O1480" s="15">
        <f t="array" ref="O1480">_xlfn.XLOOKUP(M1480,reference_postal_code!$B$2:$B$11,reference_postal_code!$A$2:$A$11)</f>
        <v>60231</v>
      </c>
      <c r="P1480" s="15" t="s">
        <v>166</v>
      </c>
      <c r="Q1480" s="15" t="s">
        <v>2720</v>
      </c>
      <c r="R1480" s="15" t="s">
        <v>65</v>
      </c>
      <c r="S1480" s="15" t="s">
        <v>66</v>
      </c>
      <c r="T1480" s="15" t="s">
        <v>2721</v>
      </c>
      <c r="U1480" s="28">
        <v>452700.0</v>
      </c>
      <c r="V1480" s="15">
        <v>3.0</v>
      </c>
      <c r="W1480" s="31">
        <v>0.0</v>
      </c>
      <c r="X1480" s="28">
        <v>208242.0</v>
      </c>
    </row>
    <row r="1481" ht="15.75" customHeight="1">
      <c r="A1481" s="15">
        <v>4831.0</v>
      </c>
      <c r="B1481" s="15" t="s">
        <v>3876</v>
      </c>
      <c r="C1481" s="18">
        <v>41950.0</v>
      </c>
      <c r="D1481" s="18">
        <v>41955.0</v>
      </c>
      <c r="E1481" s="18">
        <f t="shared" si="1"/>
        <v>41955</v>
      </c>
      <c r="F1481" s="15" t="s">
        <v>55</v>
      </c>
      <c r="G1481" s="15" t="s">
        <v>3034</v>
      </c>
      <c r="H1481" s="15" t="s">
        <v>3035</v>
      </c>
      <c r="I1481" s="15" t="s">
        <v>59</v>
      </c>
      <c r="J1481" s="15" t="s">
        <v>60</v>
      </c>
      <c r="K1481" s="15" t="s">
        <v>28</v>
      </c>
      <c r="L1481" s="15" t="str">
        <f t="array" ref="L1481">_xlfn.XLOOKUP(M1481,reference_province_to_city!$A$2:$A$11,reference_province_to_city!$B$2:$B$11)</f>
        <v>Medan</v>
      </c>
      <c r="M1481" s="15" t="s">
        <v>11</v>
      </c>
      <c r="N1481" s="15">
        <v>20111.0</v>
      </c>
      <c r="O1481" s="15">
        <f t="array" ref="O1481">_xlfn.XLOOKUP(M1481,reference_postal_code!$B$2:$B$11,reference_postal_code!$A$2:$A$11)</f>
        <v>20111</v>
      </c>
      <c r="P1481" s="15" t="s">
        <v>77</v>
      </c>
      <c r="Q1481" s="15" t="s">
        <v>448</v>
      </c>
      <c r="R1481" s="15" t="s">
        <v>65</v>
      </c>
      <c r="S1481" s="15" t="s">
        <v>222</v>
      </c>
      <c r="T1481" s="15" t="s">
        <v>449</v>
      </c>
      <c r="U1481" s="28">
        <v>3688200.0</v>
      </c>
      <c r="V1481" s="15">
        <v>6.0</v>
      </c>
      <c r="W1481" s="31">
        <v>0.0</v>
      </c>
      <c r="X1481" s="28">
        <v>1032696.0</v>
      </c>
    </row>
    <row r="1482" ht="15.75" customHeight="1">
      <c r="A1482" s="15">
        <v>4729.0</v>
      </c>
      <c r="B1482" s="15" t="s">
        <v>3877</v>
      </c>
      <c r="C1482" s="18">
        <v>41950.0</v>
      </c>
      <c r="D1482" s="18">
        <v>41955.0</v>
      </c>
      <c r="E1482" s="18">
        <f t="shared" si="1"/>
        <v>41955</v>
      </c>
      <c r="F1482" s="15" t="s">
        <v>55</v>
      </c>
      <c r="G1482" s="15" t="s">
        <v>2703</v>
      </c>
      <c r="H1482" s="15" t="s">
        <v>2704</v>
      </c>
      <c r="I1482" s="15" t="s">
        <v>59</v>
      </c>
      <c r="J1482" s="15" t="s">
        <v>60</v>
      </c>
      <c r="K1482" s="15" t="s">
        <v>289</v>
      </c>
      <c r="L1482" s="15" t="str">
        <f t="array" ref="L1482">_xlfn.XLOOKUP(M1482,reference_province_to_city!$A$2:$A$11,reference_province_to_city!$B$2:$B$11)</f>
        <v>Medan</v>
      </c>
      <c r="M1482" s="15" t="s">
        <v>11</v>
      </c>
      <c r="N1482" s="15">
        <v>20111.0</v>
      </c>
      <c r="O1482" s="15">
        <f t="array" ref="O1482">_xlfn.XLOOKUP(M1482,reference_postal_code!$B$2:$B$11,reference_postal_code!$A$2:$A$11)</f>
        <v>20111</v>
      </c>
      <c r="P1482" s="15" t="s">
        <v>77</v>
      </c>
      <c r="Q1482" s="15" t="s">
        <v>1449</v>
      </c>
      <c r="R1482" s="15" t="s">
        <v>65</v>
      </c>
      <c r="S1482" s="15" t="s">
        <v>83</v>
      </c>
      <c r="T1482" s="15" t="s">
        <v>1450</v>
      </c>
      <c r="U1482" s="28">
        <v>1847160.0</v>
      </c>
      <c r="V1482" s="15">
        <v>7.0</v>
      </c>
      <c r="W1482" s="31">
        <v>0.2</v>
      </c>
      <c r="X1482" s="28">
        <v>692685.0</v>
      </c>
    </row>
    <row r="1483" ht="15.75" customHeight="1">
      <c r="A1483" s="15">
        <v>4781.0</v>
      </c>
      <c r="B1483" s="15" t="s">
        <v>3878</v>
      </c>
      <c r="C1483" s="18">
        <v>41950.0</v>
      </c>
      <c r="D1483" s="18">
        <v>41955.0</v>
      </c>
      <c r="E1483" s="18">
        <f t="shared" si="1"/>
        <v>41955</v>
      </c>
      <c r="F1483" s="15" t="s">
        <v>55</v>
      </c>
      <c r="G1483" s="15" t="s">
        <v>1805</v>
      </c>
      <c r="H1483" s="15" t="s">
        <v>1806</v>
      </c>
      <c r="I1483" s="15" t="s">
        <v>59</v>
      </c>
      <c r="J1483" s="15" t="s">
        <v>60</v>
      </c>
      <c r="K1483" s="15" t="s">
        <v>17</v>
      </c>
      <c r="L1483" s="15" t="str">
        <f t="array" ref="L1483">_xlfn.XLOOKUP(M1483,reference_province_to_city!$A$2:$A$11,reference_province_to_city!$B$2:$B$11)</f>
        <v>Semarang</v>
      </c>
      <c r="M1483" s="15" t="s">
        <v>15</v>
      </c>
      <c r="N1483" s="15">
        <v>50111.0</v>
      </c>
      <c r="O1483" s="15">
        <f t="array" ref="O1483">_xlfn.XLOOKUP(M1483,reference_postal_code!$B$2:$B$11,reference_postal_code!$A$2:$A$11)</f>
        <v>50111</v>
      </c>
      <c r="P1483" s="15" t="s">
        <v>77</v>
      </c>
      <c r="Q1483" s="15" t="s">
        <v>1868</v>
      </c>
      <c r="R1483" s="15" t="s">
        <v>106</v>
      </c>
      <c r="S1483" s="15" t="s">
        <v>107</v>
      </c>
      <c r="T1483" s="15" t="s">
        <v>1869</v>
      </c>
      <c r="U1483" s="28">
        <v>1.024716E7</v>
      </c>
      <c r="V1483" s="15">
        <v>4.0</v>
      </c>
      <c r="W1483" s="31">
        <v>0.3</v>
      </c>
      <c r="X1483" s="28">
        <v>0.0</v>
      </c>
    </row>
    <row r="1484" ht="15.75" customHeight="1">
      <c r="A1484" s="15">
        <v>4783.0</v>
      </c>
      <c r="B1484" s="15" t="s">
        <v>3878</v>
      </c>
      <c r="C1484" s="18">
        <v>41950.0</v>
      </c>
      <c r="D1484" s="18">
        <v>41955.0</v>
      </c>
      <c r="E1484" s="18">
        <f t="shared" si="1"/>
        <v>41955</v>
      </c>
      <c r="F1484" s="15" t="s">
        <v>55</v>
      </c>
      <c r="G1484" s="15" t="s">
        <v>1805</v>
      </c>
      <c r="H1484" s="15" t="s">
        <v>1806</v>
      </c>
      <c r="I1484" s="15" t="s">
        <v>59</v>
      </c>
      <c r="J1484" s="15" t="s">
        <v>60</v>
      </c>
      <c r="K1484" s="15" t="s">
        <v>17</v>
      </c>
      <c r="L1484" s="15" t="str">
        <f t="array" ref="L1484">_xlfn.XLOOKUP(M1484,reference_province_to_city!$A$2:$A$11,reference_province_to_city!$B$2:$B$11)</f>
        <v>Semarang</v>
      </c>
      <c r="M1484" s="15" t="s">
        <v>15</v>
      </c>
      <c r="N1484" s="15">
        <v>50111.0</v>
      </c>
      <c r="O1484" s="15">
        <f t="array" ref="O1484">_xlfn.XLOOKUP(M1484,reference_postal_code!$B$2:$B$11,reference_postal_code!$A$2:$A$11)</f>
        <v>50111</v>
      </c>
      <c r="P1484" s="15" t="s">
        <v>77</v>
      </c>
      <c r="Q1484" s="15" t="s">
        <v>3879</v>
      </c>
      <c r="R1484" s="15" t="s">
        <v>65</v>
      </c>
      <c r="S1484" s="15" t="s">
        <v>226</v>
      </c>
      <c r="T1484" s="15" t="s">
        <v>3880</v>
      </c>
      <c r="U1484" s="28">
        <v>610680.0</v>
      </c>
      <c r="V1484" s="15">
        <v>7.0</v>
      </c>
      <c r="W1484" s="31">
        <v>0.2</v>
      </c>
      <c r="X1484" s="28">
        <v>53435.0</v>
      </c>
    </row>
    <row r="1485" ht="15.75" customHeight="1">
      <c r="A1485" s="15">
        <v>4782.0</v>
      </c>
      <c r="B1485" s="15" t="s">
        <v>3878</v>
      </c>
      <c r="C1485" s="18">
        <v>41950.0</v>
      </c>
      <c r="D1485" s="18">
        <v>41955.0</v>
      </c>
      <c r="E1485" s="18">
        <f t="shared" si="1"/>
        <v>41955</v>
      </c>
      <c r="F1485" s="15" t="s">
        <v>55</v>
      </c>
      <c r="G1485" s="15" t="s">
        <v>1805</v>
      </c>
      <c r="H1485" s="15" t="s">
        <v>1806</v>
      </c>
      <c r="I1485" s="15" t="s">
        <v>59</v>
      </c>
      <c r="J1485" s="15" t="s">
        <v>60</v>
      </c>
      <c r="K1485" s="15" t="s">
        <v>17</v>
      </c>
      <c r="L1485" s="15" t="str">
        <f t="array" ref="L1485">_xlfn.XLOOKUP(M1485,reference_province_to_city!$A$2:$A$11,reference_province_to_city!$B$2:$B$11)</f>
        <v>Semarang</v>
      </c>
      <c r="M1485" s="15" t="s">
        <v>15</v>
      </c>
      <c r="N1485" s="15">
        <v>50111.0</v>
      </c>
      <c r="O1485" s="15">
        <f t="array" ref="O1485">_xlfn.XLOOKUP(M1485,reference_postal_code!$B$2:$B$11,reference_postal_code!$A$2:$A$11)</f>
        <v>50111</v>
      </c>
      <c r="P1485" s="15" t="s">
        <v>77</v>
      </c>
      <c r="Q1485" s="15" t="s">
        <v>3881</v>
      </c>
      <c r="R1485" s="15" t="s">
        <v>65</v>
      </c>
      <c r="S1485" s="15" t="s">
        <v>83</v>
      </c>
      <c r="T1485" s="15" t="s">
        <v>3882</v>
      </c>
      <c r="U1485" s="28">
        <v>22140.0</v>
      </c>
      <c r="V1485" s="15">
        <v>3.0</v>
      </c>
      <c r="W1485" s="31">
        <v>0.8</v>
      </c>
      <c r="X1485" s="28">
        <v>-33210.0</v>
      </c>
    </row>
    <row r="1486" ht="15.75" customHeight="1">
      <c r="A1486" s="15">
        <v>4834.0</v>
      </c>
      <c r="B1486" s="15" t="s">
        <v>3876</v>
      </c>
      <c r="C1486" s="18">
        <v>41950.0</v>
      </c>
      <c r="D1486" s="18">
        <v>41955.0</v>
      </c>
      <c r="E1486" s="18">
        <f t="shared" si="1"/>
        <v>41955</v>
      </c>
      <c r="F1486" s="15" t="s">
        <v>55</v>
      </c>
      <c r="G1486" s="15" t="s">
        <v>3034</v>
      </c>
      <c r="H1486" s="15" t="s">
        <v>3035</v>
      </c>
      <c r="I1486" s="15" t="s">
        <v>59</v>
      </c>
      <c r="J1486" s="15" t="s">
        <v>60</v>
      </c>
      <c r="K1486" s="15" t="s">
        <v>541</v>
      </c>
      <c r="L1486" s="15" t="str">
        <f t="array" ref="L1486">_xlfn.XLOOKUP(M1486,reference_province_to_city!$A$2:$A$11,reference_province_to_city!$B$2:$B$11)</f>
        <v>Medan</v>
      </c>
      <c r="M1486" s="15" t="s">
        <v>11</v>
      </c>
      <c r="N1486" s="15">
        <v>20111.0</v>
      </c>
      <c r="O1486" s="15">
        <f t="array" ref="O1486">_xlfn.XLOOKUP(M1486,reference_postal_code!$B$2:$B$11,reference_postal_code!$A$2:$A$11)</f>
        <v>20111</v>
      </c>
      <c r="P1486" s="15" t="s">
        <v>77</v>
      </c>
      <c r="Q1486" s="15" t="s">
        <v>1284</v>
      </c>
      <c r="R1486" s="15" t="s">
        <v>65</v>
      </c>
      <c r="S1486" s="15" t="s">
        <v>83</v>
      </c>
      <c r="T1486" s="15" t="s">
        <v>1285</v>
      </c>
      <c r="U1486" s="28">
        <v>185850.0</v>
      </c>
      <c r="V1486" s="15">
        <v>3.0</v>
      </c>
      <c r="W1486" s="31">
        <v>0.0</v>
      </c>
      <c r="X1486" s="28">
        <v>87350.0</v>
      </c>
    </row>
    <row r="1487" ht="15.75" customHeight="1">
      <c r="A1487" s="15">
        <v>4833.0</v>
      </c>
      <c r="B1487" s="15" t="s">
        <v>3876</v>
      </c>
      <c r="C1487" s="18">
        <v>41950.0</v>
      </c>
      <c r="D1487" s="18">
        <v>41955.0</v>
      </c>
      <c r="E1487" s="18">
        <f t="shared" si="1"/>
        <v>41955</v>
      </c>
      <c r="F1487" s="15" t="s">
        <v>55</v>
      </c>
      <c r="G1487" s="15" t="s">
        <v>3034</v>
      </c>
      <c r="H1487" s="15" t="s">
        <v>3035</v>
      </c>
      <c r="I1487" s="15" t="s">
        <v>59</v>
      </c>
      <c r="J1487" s="15" t="s">
        <v>60</v>
      </c>
      <c r="L1487" s="15" t="str">
        <f t="array" ref="L1487">_xlfn.XLOOKUP(M1487,reference_province_to_city!$A$2:$A$11,reference_province_to_city!$B$2:$B$11)</f>
        <v>Medan</v>
      </c>
      <c r="M1487" s="15" t="s">
        <v>11</v>
      </c>
      <c r="N1487" s="15">
        <v>20111.0</v>
      </c>
      <c r="O1487" s="15">
        <f t="array" ref="O1487">_xlfn.XLOOKUP(M1487,reference_postal_code!$B$2:$B$11,reference_postal_code!$A$2:$A$11)</f>
        <v>20111</v>
      </c>
      <c r="P1487" s="15" t="s">
        <v>77</v>
      </c>
      <c r="Q1487" s="15" t="s">
        <v>1347</v>
      </c>
      <c r="R1487" s="15" t="s">
        <v>65</v>
      </c>
      <c r="S1487" s="15" t="s">
        <v>87</v>
      </c>
      <c r="T1487" s="15" t="s">
        <v>1348</v>
      </c>
      <c r="U1487" s="28">
        <v>338700.0</v>
      </c>
      <c r="V1487" s="15">
        <v>2.0</v>
      </c>
      <c r="W1487" s="31">
        <v>0.0</v>
      </c>
      <c r="X1487" s="28">
        <v>88062.0</v>
      </c>
    </row>
    <row r="1488" ht="15.75" customHeight="1">
      <c r="A1488" s="15">
        <v>4832.0</v>
      </c>
      <c r="B1488" s="15" t="s">
        <v>3876</v>
      </c>
      <c r="C1488" s="18">
        <v>41950.0</v>
      </c>
      <c r="D1488" s="18">
        <v>41955.0</v>
      </c>
      <c r="E1488" s="18">
        <f t="shared" si="1"/>
        <v>41955</v>
      </c>
      <c r="F1488" s="15" t="s">
        <v>55</v>
      </c>
      <c r="G1488" s="15" t="s">
        <v>3034</v>
      </c>
      <c r="H1488" s="15" t="s">
        <v>3035</v>
      </c>
      <c r="I1488" s="15" t="s">
        <v>59</v>
      </c>
      <c r="J1488" s="15" t="s">
        <v>60</v>
      </c>
      <c r="K1488" s="15" t="s">
        <v>28</v>
      </c>
      <c r="L1488" s="15" t="str">
        <f t="array" ref="L1488">_xlfn.XLOOKUP(M1488,reference_province_to_city!$A$2:$A$11,reference_province_to_city!$B$2:$B$11)</f>
        <v>Medan</v>
      </c>
      <c r="M1488" s="15" t="s">
        <v>11</v>
      </c>
      <c r="N1488" s="15">
        <v>20111.0</v>
      </c>
      <c r="O1488" s="15">
        <f t="array" ref="O1488">_xlfn.XLOOKUP(M1488,reference_postal_code!$B$2:$B$11,reference_postal_code!$A$2:$A$11)</f>
        <v>20111</v>
      </c>
      <c r="P1488" s="15" t="s">
        <v>77</v>
      </c>
      <c r="Q1488" s="15" t="s">
        <v>2805</v>
      </c>
      <c r="R1488" s="15" t="s">
        <v>65</v>
      </c>
      <c r="S1488" s="15" t="s">
        <v>87</v>
      </c>
      <c r="T1488" s="15" t="s">
        <v>2806</v>
      </c>
      <c r="U1488" s="28">
        <v>549450.0</v>
      </c>
      <c r="V1488" s="15">
        <v>3.0</v>
      </c>
      <c r="W1488" s="31">
        <v>0.0</v>
      </c>
      <c r="X1488" s="28">
        <v>148352.0</v>
      </c>
    </row>
    <row r="1489" ht="15.75" customHeight="1">
      <c r="A1489" s="15">
        <v>6981.0</v>
      </c>
      <c r="B1489" s="15" t="s">
        <v>3875</v>
      </c>
      <c r="C1489" s="18">
        <v>41950.0</v>
      </c>
      <c r="D1489" s="18">
        <v>41951.0</v>
      </c>
      <c r="E1489" s="18">
        <f t="shared" si="1"/>
        <v>41951</v>
      </c>
      <c r="F1489" s="15" t="s">
        <v>125</v>
      </c>
      <c r="G1489" s="15" t="s">
        <v>1858</v>
      </c>
      <c r="H1489" s="15" t="s">
        <v>1859</v>
      </c>
      <c r="I1489" s="15" t="s">
        <v>128</v>
      </c>
      <c r="J1489" s="15" t="s">
        <v>60</v>
      </c>
      <c r="K1489" s="15" t="s">
        <v>22</v>
      </c>
      <c r="L1489" s="15" t="str">
        <f t="array" ref="L1489">_xlfn.XLOOKUP(M1489,reference_province_to_city!$A$2:$A$11,reference_province_to_city!$B$2:$B$11)</f>
        <v>Surabaya</v>
      </c>
      <c r="M1489" s="15" t="s">
        <v>20</v>
      </c>
      <c r="N1489" s="15">
        <v>60231.0</v>
      </c>
      <c r="O1489" s="15">
        <f t="array" ref="O1489">_xlfn.XLOOKUP(M1489,reference_postal_code!$B$2:$B$11,reference_postal_code!$A$2:$A$11)</f>
        <v>60231</v>
      </c>
      <c r="P1489" s="15" t="s">
        <v>166</v>
      </c>
      <c r="Q1489" s="15" t="s">
        <v>1146</v>
      </c>
      <c r="R1489" s="15" t="s">
        <v>65</v>
      </c>
      <c r="S1489" s="15" t="s">
        <v>103</v>
      </c>
      <c r="T1489" s="15" t="s">
        <v>1147</v>
      </c>
      <c r="U1489" s="28">
        <v>88800.0</v>
      </c>
      <c r="V1489" s="15">
        <v>4.0</v>
      </c>
      <c r="W1489" s="31">
        <v>0.0</v>
      </c>
      <c r="X1489" s="28">
        <v>42624.0</v>
      </c>
    </row>
    <row r="1490" ht="15.75" customHeight="1">
      <c r="A1490" s="15">
        <v>5766.0</v>
      </c>
      <c r="B1490" s="15" t="s">
        <v>3883</v>
      </c>
      <c r="C1490" s="18">
        <v>41951.0</v>
      </c>
      <c r="D1490" s="18">
        <v>41957.0</v>
      </c>
      <c r="E1490" s="18">
        <f t="shared" si="1"/>
        <v>41957</v>
      </c>
      <c r="F1490" s="15" t="s">
        <v>55</v>
      </c>
      <c r="G1490" s="15" t="s">
        <v>1442</v>
      </c>
      <c r="H1490" s="15" t="s">
        <v>1443</v>
      </c>
      <c r="I1490" s="15" t="s">
        <v>59</v>
      </c>
      <c r="J1490" s="15" t="s">
        <v>60</v>
      </c>
      <c r="K1490" s="15" t="s">
        <v>22</v>
      </c>
      <c r="L1490" s="15" t="str">
        <f t="array" ref="L1490">_xlfn.XLOOKUP(M1490,reference_province_to_city!$A$2:$A$11,reference_province_to_city!$B$2:$B$11)</f>
        <v>Surabaya</v>
      </c>
      <c r="M1490" s="15" t="s">
        <v>20</v>
      </c>
      <c r="N1490" s="15">
        <v>60231.0</v>
      </c>
      <c r="O1490" s="15">
        <f t="array" ref="O1490">_xlfn.XLOOKUP(M1490,reference_postal_code!$B$2:$B$11,reference_postal_code!$A$2:$A$11)</f>
        <v>60231</v>
      </c>
      <c r="P1490" s="15" t="s">
        <v>166</v>
      </c>
      <c r="Q1490" s="15" t="s">
        <v>3884</v>
      </c>
      <c r="R1490" s="15" t="s">
        <v>110</v>
      </c>
      <c r="S1490" s="15" t="s">
        <v>111</v>
      </c>
      <c r="T1490" s="15" t="s">
        <v>3885</v>
      </c>
      <c r="U1490" s="28">
        <v>5003640.0</v>
      </c>
      <c r="V1490" s="15">
        <v>3.0</v>
      </c>
      <c r="W1490" s="31">
        <v>0.2</v>
      </c>
      <c r="X1490" s="28">
        <v>375273.0</v>
      </c>
    </row>
    <row r="1491" ht="15.75" customHeight="1">
      <c r="A1491" s="15">
        <v>476.0</v>
      </c>
      <c r="B1491" s="15" t="s">
        <v>3886</v>
      </c>
      <c r="C1491" s="18">
        <v>41952.0</v>
      </c>
      <c r="D1491" s="18">
        <v>41954.0</v>
      </c>
      <c r="E1491" s="18">
        <f t="shared" si="1"/>
        <v>41954</v>
      </c>
      <c r="F1491" s="15" t="s">
        <v>114</v>
      </c>
      <c r="G1491" s="15" t="s">
        <v>2725</v>
      </c>
      <c r="H1491" s="15" t="s">
        <v>2726</v>
      </c>
      <c r="I1491" s="15" t="s">
        <v>59</v>
      </c>
      <c r="J1491" s="15" t="s">
        <v>60</v>
      </c>
      <c r="K1491" s="15" t="s">
        <v>26</v>
      </c>
      <c r="L1491" s="15" t="str">
        <f t="array" ref="L1491">_xlfn.XLOOKUP(M1491,reference_province_to_city!$A$2:$A$11,reference_province_to_city!$B$2:$B$11)</f>
        <v>Denpasar</v>
      </c>
      <c r="M1491" s="15" t="s">
        <v>24</v>
      </c>
      <c r="N1491" s="15">
        <v>80231.0</v>
      </c>
      <c r="O1491" s="15">
        <f t="array" ref="O1491">_xlfn.XLOOKUP(M1491,reference_postal_code!$B$2:$B$11,reference_postal_code!$A$2:$A$11)</f>
        <v>80231</v>
      </c>
      <c r="P1491" s="15" t="s">
        <v>63</v>
      </c>
      <c r="Q1491" s="15" t="s">
        <v>3887</v>
      </c>
      <c r="R1491" s="15" t="s">
        <v>65</v>
      </c>
      <c r="S1491" s="15" t="s">
        <v>66</v>
      </c>
      <c r="T1491" s="15" t="s">
        <v>3888</v>
      </c>
      <c r="U1491" s="28">
        <v>939750.0</v>
      </c>
      <c r="V1491" s="15">
        <v>7.0</v>
      </c>
      <c r="W1491" s="31">
        <v>0.0</v>
      </c>
      <c r="X1491" s="28">
        <v>432285.0</v>
      </c>
    </row>
    <row r="1492" ht="15.75" customHeight="1">
      <c r="A1492" s="15">
        <v>477.0</v>
      </c>
      <c r="B1492" s="15" t="s">
        <v>3886</v>
      </c>
      <c r="C1492" s="18">
        <v>41952.0</v>
      </c>
      <c r="D1492" s="18">
        <v>41954.0</v>
      </c>
      <c r="E1492" s="18">
        <f t="shared" si="1"/>
        <v>41954</v>
      </c>
      <c r="F1492" s="15" t="s">
        <v>114</v>
      </c>
      <c r="G1492" s="15" t="s">
        <v>2725</v>
      </c>
      <c r="H1492" s="15" t="s">
        <v>2726</v>
      </c>
      <c r="I1492" s="15" t="s">
        <v>59</v>
      </c>
      <c r="J1492" s="15" t="s">
        <v>60</v>
      </c>
      <c r="K1492" s="15" t="s">
        <v>26</v>
      </c>
      <c r="L1492" s="15" t="str">
        <f t="array" ref="L1492">_xlfn.XLOOKUP(M1492,reference_province_to_city!$A$2:$A$11,reference_province_to_city!$B$2:$B$11)</f>
        <v>Denpasar</v>
      </c>
      <c r="M1492" s="15" t="s">
        <v>24</v>
      </c>
      <c r="N1492" s="15">
        <v>80231.0</v>
      </c>
      <c r="O1492" s="15">
        <f t="array" ref="O1492">_xlfn.XLOOKUP(M1492,reference_postal_code!$B$2:$B$11,reference_postal_code!$A$2:$A$11)</f>
        <v>80231</v>
      </c>
      <c r="P1492" s="15" t="s">
        <v>63</v>
      </c>
      <c r="Q1492" s="15" t="s">
        <v>3889</v>
      </c>
      <c r="R1492" s="15" t="s">
        <v>65</v>
      </c>
      <c r="S1492" s="15" t="s">
        <v>66</v>
      </c>
      <c r="T1492" s="15" t="s">
        <v>3890</v>
      </c>
      <c r="U1492" s="28">
        <v>1422750.0</v>
      </c>
      <c r="V1492" s="15">
        <v>5.0</v>
      </c>
      <c r="W1492" s="31">
        <v>0.0</v>
      </c>
      <c r="X1492" s="28">
        <v>682920.0</v>
      </c>
    </row>
    <row r="1493" ht="15.75" customHeight="1">
      <c r="A1493" s="15">
        <v>473.0</v>
      </c>
      <c r="B1493" s="15" t="s">
        <v>3886</v>
      </c>
      <c r="C1493" s="18">
        <v>41952.0</v>
      </c>
      <c r="D1493" s="18">
        <v>41954.0</v>
      </c>
      <c r="E1493" s="18">
        <f t="shared" si="1"/>
        <v>41954</v>
      </c>
      <c r="F1493" s="15" t="s">
        <v>114</v>
      </c>
      <c r="G1493" s="15" t="s">
        <v>2725</v>
      </c>
      <c r="H1493" s="15" t="s">
        <v>2726</v>
      </c>
      <c r="I1493" s="15" t="s">
        <v>59</v>
      </c>
      <c r="J1493" s="15" t="s">
        <v>60</v>
      </c>
      <c r="K1493" s="15" t="s">
        <v>26</v>
      </c>
      <c r="L1493" s="15" t="str">
        <f t="array" ref="L1493">_xlfn.XLOOKUP(M1493,reference_province_to_city!$A$2:$A$11,reference_province_to_city!$B$2:$B$11)</f>
        <v>Denpasar</v>
      </c>
      <c r="M1493" s="15" t="s">
        <v>24</v>
      </c>
      <c r="N1493" s="15">
        <v>80231.0</v>
      </c>
      <c r="O1493" s="15">
        <f t="array" ref="O1493">_xlfn.XLOOKUP(M1493,reference_postal_code!$B$2:$B$11,reference_postal_code!$A$2:$A$11)</f>
        <v>80231</v>
      </c>
      <c r="P1493" s="15" t="s">
        <v>63</v>
      </c>
      <c r="Q1493" s="15" t="s">
        <v>3891</v>
      </c>
      <c r="R1493" s="15" t="s">
        <v>106</v>
      </c>
      <c r="S1493" s="15" t="s">
        <v>183</v>
      </c>
      <c r="T1493" s="15" t="s">
        <v>3892</v>
      </c>
      <c r="U1493" s="28">
        <v>3339990.0</v>
      </c>
      <c r="V1493" s="15">
        <v>2.0</v>
      </c>
      <c r="W1493" s="31">
        <v>0.15</v>
      </c>
      <c r="X1493" s="28">
        <v>157176.0</v>
      </c>
    </row>
    <row r="1494" ht="15.75" customHeight="1">
      <c r="A1494" s="15">
        <v>8138.0</v>
      </c>
      <c r="B1494" s="15" t="s">
        <v>3893</v>
      </c>
      <c r="C1494" s="18">
        <v>41952.0</v>
      </c>
      <c r="D1494" s="18">
        <v>41956.0</v>
      </c>
      <c r="E1494" s="18">
        <f t="shared" si="1"/>
        <v>41956</v>
      </c>
      <c r="F1494" s="15" t="s">
        <v>55</v>
      </c>
      <c r="G1494" s="15" t="s">
        <v>3894</v>
      </c>
      <c r="H1494" s="15" t="s">
        <v>3895</v>
      </c>
      <c r="I1494" s="15" t="s">
        <v>76</v>
      </c>
      <c r="J1494" s="15" t="s">
        <v>60</v>
      </c>
      <c r="K1494" s="15" t="s">
        <v>22</v>
      </c>
      <c r="L1494" s="15" t="str">
        <f t="array" ref="L1494">_xlfn.XLOOKUP(M1494,reference_province_to_city!$A$2:$A$11,reference_province_to_city!$B$2:$B$11)</f>
        <v>Surabaya</v>
      </c>
      <c r="M1494" s="15" t="s">
        <v>20</v>
      </c>
      <c r="N1494" s="15">
        <v>60231.0</v>
      </c>
      <c r="O1494" s="15">
        <f t="array" ref="O1494">_xlfn.XLOOKUP(M1494,reference_postal_code!$B$2:$B$11,reference_postal_code!$A$2:$A$11)</f>
        <v>60231</v>
      </c>
      <c r="P1494" s="15" t="s">
        <v>166</v>
      </c>
      <c r="Q1494" s="15" t="s">
        <v>1226</v>
      </c>
      <c r="R1494" s="15" t="s">
        <v>106</v>
      </c>
      <c r="S1494" s="15" t="s">
        <v>139</v>
      </c>
      <c r="T1494" s="15" t="s">
        <v>1227</v>
      </c>
      <c r="U1494" s="28">
        <v>847800.0</v>
      </c>
      <c r="V1494" s="15">
        <v>9.0</v>
      </c>
      <c r="W1494" s="31">
        <v>0.0</v>
      </c>
      <c r="X1494" s="28">
        <v>322164.0</v>
      </c>
    </row>
    <row r="1495" ht="15.75" customHeight="1">
      <c r="A1495" s="15">
        <v>474.0</v>
      </c>
      <c r="B1495" s="15" t="s">
        <v>3886</v>
      </c>
      <c r="C1495" s="18">
        <v>41952.0</v>
      </c>
      <c r="D1495" s="18">
        <v>41954.0</v>
      </c>
      <c r="E1495" s="18">
        <f t="shared" si="1"/>
        <v>41954</v>
      </c>
      <c r="F1495" s="15" t="s">
        <v>114</v>
      </c>
      <c r="G1495" s="15" t="s">
        <v>2725</v>
      </c>
      <c r="H1495" s="15" t="s">
        <v>2726</v>
      </c>
      <c r="I1495" s="15" t="s">
        <v>59</v>
      </c>
      <c r="J1495" s="15" t="s">
        <v>60</v>
      </c>
      <c r="K1495" s="15" t="s">
        <v>26</v>
      </c>
      <c r="L1495" s="15" t="str">
        <f t="array" ref="L1495">_xlfn.XLOOKUP(M1495,reference_province_to_city!$A$2:$A$11,reference_province_to_city!$B$2:$B$11)</f>
        <v>Denpasar</v>
      </c>
      <c r="M1495" s="15" t="s">
        <v>24</v>
      </c>
      <c r="N1495" s="15">
        <v>80231.0</v>
      </c>
      <c r="O1495" s="15">
        <f t="array" ref="O1495">_xlfn.XLOOKUP(M1495,reference_postal_code!$B$2:$B$11,reference_postal_code!$A$2:$A$11)</f>
        <v>80231</v>
      </c>
      <c r="P1495" s="15" t="s">
        <v>63</v>
      </c>
      <c r="Q1495" s="15" t="s">
        <v>1757</v>
      </c>
      <c r="R1495" s="15" t="s">
        <v>110</v>
      </c>
      <c r="S1495" s="15" t="s">
        <v>111</v>
      </c>
      <c r="T1495" s="15" t="s">
        <v>1758</v>
      </c>
      <c r="U1495" s="28">
        <v>1.055952E7</v>
      </c>
      <c r="V1495" s="15">
        <v>4.0</v>
      </c>
      <c r="W1495" s="31">
        <v>0.2</v>
      </c>
      <c r="X1495" s="28">
        <v>1319940.0</v>
      </c>
    </row>
    <row r="1496" ht="15.75" customHeight="1">
      <c r="A1496" s="15">
        <v>475.0</v>
      </c>
      <c r="B1496" s="15" t="s">
        <v>3886</v>
      </c>
      <c r="C1496" s="18">
        <v>41952.0</v>
      </c>
      <c r="D1496" s="18">
        <v>41954.0</v>
      </c>
      <c r="E1496" s="18">
        <f t="shared" si="1"/>
        <v>41954</v>
      </c>
      <c r="F1496" s="15" t="s">
        <v>114</v>
      </c>
      <c r="G1496" s="15" t="s">
        <v>2725</v>
      </c>
      <c r="H1496" s="15" t="s">
        <v>2726</v>
      </c>
      <c r="I1496" s="15" t="s">
        <v>59</v>
      </c>
      <c r="J1496" s="15" t="s">
        <v>60</v>
      </c>
      <c r="K1496" s="15" t="s">
        <v>26</v>
      </c>
      <c r="L1496" s="15" t="str">
        <f t="array" ref="L1496">_xlfn.XLOOKUP(M1496,reference_province_to_city!$A$2:$A$11,reference_province_to_city!$B$2:$B$11)</f>
        <v>Denpasar</v>
      </c>
      <c r="M1496" s="15" t="s">
        <v>24</v>
      </c>
      <c r="N1496" s="15">
        <v>80231.0</v>
      </c>
      <c r="O1496" s="15">
        <f t="array" ref="O1496">_xlfn.XLOOKUP(M1496,reference_postal_code!$B$2:$B$11,reference_postal_code!$A$2:$A$11)</f>
        <v>80231</v>
      </c>
      <c r="P1496" s="15" t="s">
        <v>63</v>
      </c>
      <c r="Q1496" s="15" t="s">
        <v>3208</v>
      </c>
      <c r="R1496" s="15" t="s">
        <v>65</v>
      </c>
      <c r="S1496" s="15" t="s">
        <v>87</v>
      </c>
      <c r="T1496" s="15" t="s">
        <v>3209</v>
      </c>
      <c r="U1496" s="28">
        <v>1387800.0</v>
      </c>
      <c r="V1496" s="15">
        <v>6.0</v>
      </c>
      <c r="W1496" s="31">
        <v>0.0</v>
      </c>
      <c r="X1496" s="28">
        <v>374706.0</v>
      </c>
    </row>
    <row r="1497" ht="15.75" customHeight="1">
      <c r="A1497" s="15">
        <v>472.0</v>
      </c>
      <c r="B1497" s="15" t="s">
        <v>3886</v>
      </c>
      <c r="C1497" s="18">
        <v>41952.0</v>
      </c>
      <c r="D1497" s="18">
        <v>41954.0</v>
      </c>
      <c r="E1497" s="18">
        <f t="shared" si="1"/>
        <v>41954</v>
      </c>
      <c r="F1497" s="15" t="s">
        <v>114</v>
      </c>
      <c r="G1497" s="15" t="s">
        <v>2725</v>
      </c>
      <c r="H1497" s="15" t="s">
        <v>2726</v>
      </c>
      <c r="I1497" s="15" t="s">
        <v>59</v>
      </c>
      <c r="J1497" s="15" t="s">
        <v>60</v>
      </c>
      <c r="K1497" s="15" t="s">
        <v>26</v>
      </c>
      <c r="L1497" s="15" t="str">
        <f t="array" ref="L1497">_xlfn.XLOOKUP(M1497,reference_province_to_city!$A$2:$A$11,reference_province_to_city!$B$2:$B$11)</f>
        <v>Denpasar</v>
      </c>
      <c r="M1497" s="15" t="s">
        <v>24</v>
      </c>
      <c r="N1497" s="15">
        <v>80231.0</v>
      </c>
      <c r="O1497" s="15">
        <f t="array" ref="O1497">_xlfn.XLOOKUP(M1497,reference_postal_code!$B$2:$B$11,reference_postal_code!$A$2:$A$11)</f>
        <v>80231</v>
      </c>
      <c r="P1497" s="15" t="s">
        <v>63</v>
      </c>
      <c r="Q1497" s="15" t="s">
        <v>86</v>
      </c>
      <c r="R1497" s="15" t="s">
        <v>65</v>
      </c>
      <c r="S1497" s="15" t="s">
        <v>87</v>
      </c>
      <c r="T1497" s="15" t="s">
        <v>88</v>
      </c>
      <c r="U1497" s="28">
        <v>5113800.0</v>
      </c>
      <c r="V1497" s="15">
        <v>3.0</v>
      </c>
      <c r="W1497" s="31">
        <v>0.0</v>
      </c>
      <c r="X1497" s="28">
        <v>51138.0</v>
      </c>
    </row>
    <row r="1498" ht="15.75" customHeight="1">
      <c r="A1498" s="15">
        <v>3205.0</v>
      </c>
      <c r="B1498" s="15" t="s">
        <v>3896</v>
      </c>
      <c r="C1498" s="18">
        <v>41953.0</v>
      </c>
      <c r="D1498" s="18">
        <v>41959.0</v>
      </c>
      <c r="E1498" s="18">
        <f t="shared" si="1"/>
        <v>41959</v>
      </c>
      <c r="F1498" s="15" t="s">
        <v>55</v>
      </c>
      <c r="G1498" s="15" t="s">
        <v>1050</v>
      </c>
      <c r="H1498" s="15" t="s">
        <v>1051</v>
      </c>
      <c r="I1498" s="15" t="s">
        <v>59</v>
      </c>
      <c r="J1498" s="15" t="s">
        <v>60</v>
      </c>
      <c r="K1498" s="15" t="s">
        <v>17</v>
      </c>
      <c r="L1498" s="15" t="str">
        <f t="array" ref="L1498">_xlfn.XLOOKUP(M1498,reference_province_to_city!$A$2:$A$11,reference_province_to_city!$B$2:$B$11)</f>
        <v>Semarang</v>
      </c>
      <c r="M1498" s="15" t="s">
        <v>15</v>
      </c>
      <c r="N1498" s="15">
        <v>50111.0</v>
      </c>
      <c r="O1498" s="15">
        <f t="array" ref="O1498">_xlfn.XLOOKUP(M1498,reference_postal_code!$B$2:$B$11,reference_postal_code!$A$2:$A$11)</f>
        <v>50111</v>
      </c>
      <c r="P1498" s="15" t="s">
        <v>77</v>
      </c>
      <c r="Q1498" s="15" t="s">
        <v>3897</v>
      </c>
      <c r="R1498" s="15" t="s">
        <v>106</v>
      </c>
      <c r="S1498" s="15" t="s">
        <v>139</v>
      </c>
      <c r="T1498" s="15" t="s">
        <v>3898</v>
      </c>
      <c r="U1498" s="28">
        <v>598200.0</v>
      </c>
      <c r="V1498" s="15">
        <v>2.0</v>
      </c>
      <c r="W1498" s="31">
        <v>0.0</v>
      </c>
      <c r="X1498" s="28">
        <v>167496.0</v>
      </c>
    </row>
    <row r="1499" ht="15.75" customHeight="1">
      <c r="A1499" s="15">
        <v>3207.0</v>
      </c>
      <c r="B1499" s="15" t="s">
        <v>3896</v>
      </c>
      <c r="C1499" s="18">
        <v>41953.0</v>
      </c>
      <c r="D1499" s="18">
        <v>41959.0</v>
      </c>
      <c r="E1499" s="18">
        <f t="shared" si="1"/>
        <v>41959</v>
      </c>
      <c r="F1499" s="15" t="s">
        <v>55</v>
      </c>
      <c r="G1499" s="15" t="s">
        <v>1050</v>
      </c>
      <c r="H1499" s="15" t="s">
        <v>1051</v>
      </c>
      <c r="I1499" s="15" t="s">
        <v>59</v>
      </c>
      <c r="J1499" s="15" t="s">
        <v>60</v>
      </c>
      <c r="K1499" s="15" t="s">
        <v>17</v>
      </c>
      <c r="L1499" s="15" t="str">
        <f t="array" ref="L1499">_xlfn.XLOOKUP(M1499,reference_province_to_city!$A$2:$A$11,reference_province_to_city!$B$2:$B$11)</f>
        <v>Semarang</v>
      </c>
      <c r="M1499" s="15" t="s">
        <v>15</v>
      </c>
      <c r="N1499" s="15">
        <v>50111.0</v>
      </c>
      <c r="O1499" s="15">
        <f t="array" ref="O1499">_xlfn.XLOOKUP(M1499,reference_postal_code!$B$2:$B$11,reference_postal_code!$A$2:$A$11)</f>
        <v>50111</v>
      </c>
      <c r="P1499" s="15" t="s">
        <v>77</v>
      </c>
      <c r="Q1499" s="15" t="s">
        <v>3899</v>
      </c>
      <c r="R1499" s="15" t="s">
        <v>106</v>
      </c>
      <c r="S1499" s="15" t="s">
        <v>139</v>
      </c>
      <c r="T1499" s="15" t="s">
        <v>3900</v>
      </c>
      <c r="U1499" s="28">
        <v>798000.0</v>
      </c>
      <c r="V1499" s="15">
        <v>5.0</v>
      </c>
      <c r="W1499" s="31">
        <v>0.0</v>
      </c>
      <c r="X1499" s="28">
        <v>223440.0</v>
      </c>
    </row>
    <row r="1500" ht="15.75" customHeight="1">
      <c r="A1500" s="15">
        <v>5168.0</v>
      </c>
      <c r="B1500" s="15" t="s">
        <v>3901</v>
      </c>
      <c r="C1500" s="18">
        <v>41953.0</v>
      </c>
      <c r="D1500" s="18">
        <v>41959.0</v>
      </c>
      <c r="E1500" s="18">
        <f t="shared" si="1"/>
        <v>41959</v>
      </c>
      <c r="F1500" s="15" t="s">
        <v>55</v>
      </c>
      <c r="G1500" s="15" t="s">
        <v>558</v>
      </c>
      <c r="H1500" s="15" t="s">
        <v>559</v>
      </c>
      <c r="I1500" s="15" t="s">
        <v>59</v>
      </c>
      <c r="J1500" s="15" t="s">
        <v>60</v>
      </c>
      <c r="K1500" s="15" t="s">
        <v>10</v>
      </c>
      <c r="L1500" s="15" t="str">
        <f t="array" ref="L1500">_xlfn.XLOOKUP(M1500,reference_province_to_city!$A$2:$A$11,reference_province_to_city!$B$2:$B$11)</f>
        <v>Jakarta</v>
      </c>
      <c r="M1500" s="15" t="s">
        <v>7</v>
      </c>
      <c r="N1500" s="15">
        <v>10110.0</v>
      </c>
      <c r="O1500" s="15">
        <f t="array" ref="O1500">_xlfn.XLOOKUP(M1500,reference_postal_code!$B$2:$B$11,reference_postal_code!$A$2:$A$11)</f>
        <v>10110</v>
      </c>
      <c r="P1500" s="15" t="s">
        <v>117</v>
      </c>
      <c r="Q1500" s="15" t="s">
        <v>2366</v>
      </c>
      <c r="R1500" s="15" t="s">
        <v>106</v>
      </c>
      <c r="S1500" s="15" t="s">
        <v>107</v>
      </c>
      <c r="T1500" s="15" t="s">
        <v>2367</v>
      </c>
      <c r="U1500" s="28">
        <v>8459100.0</v>
      </c>
      <c r="V1500" s="15">
        <v>3.0</v>
      </c>
      <c r="W1500" s="31">
        <v>0.0</v>
      </c>
      <c r="X1500" s="28">
        <v>1691820.0</v>
      </c>
    </row>
    <row r="1501" ht="15.75" customHeight="1">
      <c r="A1501" s="15">
        <v>3203.0</v>
      </c>
      <c r="B1501" s="15" t="s">
        <v>3896</v>
      </c>
      <c r="C1501" s="18">
        <v>41953.0</v>
      </c>
      <c r="D1501" s="18">
        <v>41959.0</v>
      </c>
      <c r="E1501" s="18">
        <f t="shared" si="1"/>
        <v>41959</v>
      </c>
      <c r="F1501" s="15" t="s">
        <v>55</v>
      </c>
      <c r="G1501" s="15" t="s">
        <v>1050</v>
      </c>
      <c r="H1501" s="15" t="s">
        <v>1051</v>
      </c>
      <c r="I1501" s="15" t="s">
        <v>59</v>
      </c>
      <c r="J1501" s="15" t="s">
        <v>60</v>
      </c>
      <c r="K1501" s="15" t="s">
        <v>3394</v>
      </c>
      <c r="L1501" s="15" t="str">
        <f t="array" ref="L1501">_xlfn.XLOOKUP(M1501,reference_province_to_city!$A$2:$A$11,reference_province_to_city!$B$2:$B$11)</f>
        <v>Semarang</v>
      </c>
      <c r="M1501" s="15" t="s">
        <v>15</v>
      </c>
      <c r="O1501" s="15">
        <f t="array" ref="O1501">_xlfn.XLOOKUP(M1501,reference_postal_code!$B$2:$B$11,reference_postal_code!$A$2:$A$11)</f>
        <v>50111</v>
      </c>
      <c r="P1501" s="15" t="s">
        <v>77</v>
      </c>
      <c r="Q1501" s="15" t="s">
        <v>324</v>
      </c>
      <c r="R1501" s="15" t="s">
        <v>110</v>
      </c>
      <c r="S1501" s="15" t="s">
        <v>111</v>
      </c>
      <c r="T1501" s="15" t="s">
        <v>325</v>
      </c>
      <c r="U1501" s="28">
        <v>9023040.0</v>
      </c>
      <c r="V1501" s="15">
        <v>8.0</v>
      </c>
      <c r="W1501" s="31">
        <v>0.2</v>
      </c>
      <c r="X1501" s="28">
        <v>902304.0</v>
      </c>
    </row>
    <row r="1502" ht="15.75" customHeight="1">
      <c r="A1502" s="15">
        <v>5166.0</v>
      </c>
      <c r="B1502" s="15" t="s">
        <v>3901</v>
      </c>
      <c r="C1502" s="18">
        <v>41953.0</v>
      </c>
      <c r="D1502" s="18">
        <v>41959.0</v>
      </c>
      <c r="E1502" s="18">
        <f t="shared" si="1"/>
        <v>41959</v>
      </c>
      <c r="F1502" s="15" t="s">
        <v>55</v>
      </c>
      <c r="G1502" s="15" t="s">
        <v>558</v>
      </c>
      <c r="H1502" s="15" t="s">
        <v>559</v>
      </c>
      <c r="I1502" s="15" t="s">
        <v>59</v>
      </c>
      <c r="J1502" s="15" t="s">
        <v>60</v>
      </c>
      <c r="K1502" s="15" t="s">
        <v>10</v>
      </c>
      <c r="L1502" s="15" t="str">
        <f t="array" ref="L1502">_xlfn.XLOOKUP(M1502,reference_province_to_city!$A$2:$A$11,reference_province_to_city!$B$2:$B$11)</f>
        <v>Jakarta</v>
      </c>
      <c r="M1502" s="15" t="s">
        <v>7</v>
      </c>
      <c r="N1502" s="15">
        <v>10110.0</v>
      </c>
      <c r="O1502" s="15">
        <f t="array" ref="O1502">_xlfn.XLOOKUP(M1502,reference_postal_code!$B$2:$B$11,reference_postal_code!$A$2:$A$11)</f>
        <v>10110</v>
      </c>
      <c r="P1502" s="15" t="s">
        <v>117</v>
      </c>
      <c r="Q1502" s="15" t="s">
        <v>3902</v>
      </c>
      <c r="R1502" s="15" t="s">
        <v>65</v>
      </c>
      <c r="S1502" s="15" t="s">
        <v>66</v>
      </c>
      <c r="T1502" s="15" t="s">
        <v>3903</v>
      </c>
      <c r="U1502" s="28">
        <v>192600.0</v>
      </c>
      <c r="V1502" s="15">
        <v>3.0</v>
      </c>
      <c r="W1502" s="31">
        <v>0.0</v>
      </c>
      <c r="X1502" s="28">
        <v>86670.0</v>
      </c>
    </row>
    <row r="1503" ht="15.75" customHeight="1">
      <c r="A1503" s="15">
        <v>3208.0</v>
      </c>
      <c r="B1503" s="15" t="s">
        <v>3896</v>
      </c>
      <c r="C1503" s="18">
        <v>41953.0</v>
      </c>
      <c r="D1503" s="18">
        <v>41959.0</v>
      </c>
      <c r="E1503" s="18">
        <f t="shared" si="1"/>
        <v>41959</v>
      </c>
      <c r="F1503" s="15" t="s">
        <v>55</v>
      </c>
      <c r="G1503" s="15" t="s">
        <v>1050</v>
      </c>
      <c r="H1503" s="15" t="s">
        <v>1051</v>
      </c>
      <c r="I1503" s="15" t="s">
        <v>59</v>
      </c>
      <c r="J1503" s="15" t="s">
        <v>60</v>
      </c>
      <c r="K1503" s="15" t="s">
        <v>17</v>
      </c>
      <c r="L1503" s="15" t="str">
        <f t="array" ref="L1503">_xlfn.XLOOKUP(M1503,reference_province_to_city!$A$2:$A$11,reference_province_to_city!$B$2:$B$11)</f>
        <v>Semarang</v>
      </c>
      <c r="M1503" s="15" t="s">
        <v>15</v>
      </c>
      <c r="N1503" s="15">
        <v>50111.0</v>
      </c>
      <c r="O1503" s="15">
        <f t="array" ref="O1503">_xlfn.XLOOKUP(M1503,reference_postal_code!$B$2:$B$11,reference_postal_code!$A$2:$A$11)</f>
        <v>50111</v>
      </c>
      <c r="P1503" s="15" t="s">
        <v>77</v>
      </c>
      <c r="Q1503" s="15" t="s">
        <v>3904</v>
      </c>
      <c r="R1503" s="15" t="s">
        <v>65</v>
      </c>
      <c r="S1503" s="15" t="s">
        <v>79</v>
      </c>
      <c r="T1503" s="15" t="s">
        <v>3905</v>
      </c>
      <c r="U1503" s="28">
        <v>597600.0</v>
      </c>
      <c r="V1503" s="15">
        <v>8.0</v>
      </c>
      <c r="W1503" s="31">
        <v>0.0</v>
      </c>
      <c r="X1503" s="28">
        <v>274896.0</v>
      </c>
    </row>
    <row r="1504" ht="15.75" customHeight="1">
      <c r="A1504" s="15">
        <v>5170.0</v>
      </c>
      <c r="B1504" s="15" t="s">
        <v>3901</v>
      </c>
      <c r="C1504" s="18">
        <v>41953.0</v>
      </c>
      <c r="D1504" s="18">
        <v>41959.0</v>
      </c>
      <c r="E1504" s="18">
        <f t="shared" si="1"/>
        <v>41959</v>
      </c>
      <c r="F1504" s="15" t="s">
        <v>55</v>
      </c>
      <c r="G1504" s="15" t="s">
        <v>558</v>
      </c>
      <c r="H1504" s="15" t="s">
        <v>559</v>
      </c>
      <c r="I1504" s="15" t="s">
        <v>59</v>
      </c>
      <c r="J1504" s="15" t="s">
        <v>60</v>
      </c>
      <c r="K1504" s="15" t="s">
        <v>10</v>
      </c>
      <c r="L1504" s="15" t="str">
        <f t="array" ref="L1504">_xlfn.XLOOKUP(M1504,reference_province_to_city!$A$2:$A$11,reference_province_to_city!$B$2:$B$11)</f>
        <v>Jakarta</v>
      </c>
      <c r="M1504" s="15" t="s">
        <v>7</v>
      </c>
      <c r="N1504" s="15">
        <v>10110.0</v>
      </c>
      <c r="O1504" s="15">
        <f t="array" ref="O1504">_xlfn.XLOOKUP(M1504,reference_postal_code!$B$2:$B$11,reference_postal_code!$A$2:$A$11)</f>
        <v>10110</v>
      </c>
      <c r="P1504" s="15" t="s">
        <v>117</v>
      </c>
      <c r="Q1504" s="15" t="s">
        <v>702</v>
      </c>
      <c r="R1504" s="15" t="s">
        <v>65</v>
      </c>
      <c r="S1504" s="15" t="s">
        <v>87</v>
      </c>
      <c r="T1504" s="15" t="s">
        <v>703</v>
      </c>
      <c r="U1504" s="28">
        <v>8031150.0</v>
      </c>
      <c r="V1504" s="15">
        <v>3.0</v>
      </c>
      <c r="W1504" s="31">
        <v>0.0</v>
      </c>
      <c r="X1504" s="28">
        <v>2409345.0</v>
      </c>
    </row>
    <row r="1505" ht="15.75" customHeight="1">
      <c r="A1505" s="15">
        <v>5167.0</v>
      </c>
      <c r="B1505" s="15" t="s">
        <v>3901</v>
      </c>
      <c r="C1505" s="18">
        <v>41953.0</v>
      </c>
      <c r="D1505" s="18">
        <v>41959.0</v>
      </c>
      <c r="E1505" s="18">
        <f t="shared" si="1"/>
        <v>41959</v>
      </c>
      <c r="F1505" s="15" t="s">
        <v>55</v>
      </c>
      <c r="G1505" s="15" t="s">
        <v>558</v>
      </c>
      <c r="H1505" s="15" t="s">
        <v>559</v>
      </c>
      <c r="I1505" s="15" t="s">
        <v>59</v>
      </c>
      <c r="J1505" s="15" t="s">
        <v>60</v>
      </c>
      <c r="K1505" s="15" t="s">
        <v>10</v>
      </c>
      <c r="L1505" s="15" t="str">
        <f t="array" ref="L1505">_xlfn.XLOOKUP(M1505,reference_province_to_city!$A$2:$A$11,reference_province_to_city!$B$2:$B$11)</f>
        <v>Jakarta</v>
      </c>
      <c r="M1505" s="15" t="s">
        <v>7</v>
      </c>
      <c r="N1505" s="15">
        <v>10110.0</v>
      </c>
      <c r="O1505" s="15">
        <f t="array" ref="O1505">_xlfn.XLOOKUP(M1505,reference_postal_code!$B$2:$B$11,reference_postal_code!$A$2:$A$11)</f>
        <v>10110</v>
      </c>
      <c r="P1505" s="15" t="s">
        <v>117</v>
      </c>
      <c r="Q1505" s="15" t="s">
        <v>3906</v>
      </c>
      <c r="R1505" s="15" t="s">
        <v>65</v>
      </c>
      <c r="S1505" s="15" t="s">
        <v>66</v>
      </c>
      <c r="T1505" s="15" t="s">
        <v>3907</v>
      </c>
      <c r="U1505" s="28">
        <v>237600.0</v>
      </c>
      <c r="V1505" s="15">
        <v>3.0</v>
      </c>
      <c r="W1505" s="31">
        <v>0.0</v>
      </c>
      <c r="X1505" s="28">
        <v>106920.0</v>
      </c>
    </row>
    <row r="1506" ht="15.75" customHeight="1">
      <c r="A1506" s="15">
        <v>3204.0</v>
      </c>
      <c r="B1506" s="15" t="s">
        <v>3896</v>
      </c>
      <c r="C1506" s="18">
        <v>41953.0</v>
      </c>
      <c r="D1506" s="18">
        <v>41959.0</v>
      </c>
      <c r="E1506" s="18">
        <f t="shared" si="1"/>
        <v>41959</v>
      </c>
      <c r="F1506" s="15" t="s">
        <v>55</v>
      </c>
      <c r="G1506" s="15" t="s">
        <v>1050</v>
      </c>
      <c r="H1506" s="15" t="s">
        <v>1051</v>
      </c>
      <c r="I1506" s="15" t="s">
        <v>59</v>
      </c>
      <c r="J1506" s="15" t="s">
        <v>60</v>
      </c>
      <c r="K1506" s="15" t="s">
        <v>17</v>
      </c>
      <c r="L1506" s="15" t="str">
        <f t="array" ref="L1506">_xlfn.XLOOKUP(M1506,reference_province_to_city!$A$2:$A$11,reference_province_to_city!$B$2:$B$11)</f>
        <v>Semarang</v>
      </c>
      <c r="M1506" s="15" t="s">
        <v>15</v>
      </c>
      <c r="N1506" s="15">
        <v>50111.0</v>
      </c>
      <c r="O1506" s="15">
        <f t="array" ref="O1506">_xlfn.XLOOKUP(M1506,reference_postal_code!$B$2:$B$11,reference_postal_code!$A$2:$A$11)</f>
        <v>50111</v>
      </c>
      <c r="P1506" s="15" t="s">
        <v>77</v>
      </c>
      <c r="Q1506" s="15" t="s">
        <v>3013</v>
      </c>
      <c r="R1506" s="15" t="s">
        <v>110</v>
      </c>
      <c r="S1506" s="15" t="s">
        <v>149</v>
      </c>
      <c r="T1506" s="15" t="s">
        <v>3014</v>
      </c>
      <c r="U1506" s="28">
        <v>164850.0</v>
      </c>
      <c r="V1506" s="15">
        <v>1.0</v>
      </c>
      <c r="W1506" s="31">
        <v>0.0</v>
      </c>
      <c r="X1506" s="28">
        <v>64292.0</v>
      </c>
    </row>
    <row r="1507" ht="15.75" customHeight="1">
      <c r="A1507" s="15">
        <v>5169.0</v>
      </c>
      <c r="B1507" s="15" t="s">
        <v>3901</v>
      </c>
      <c r="C1507" s="18">
        <v>41953.0</v>
      </c>
      <c r="D1507" s="18">
        <v>41959.0</v>
      </c>
      <c r="E1507" s="18">
        <f t="shared" si="1"/>
        <v>41959</v>
      </c>
      <c r="F1507" s="15" t="s">
        <v>55</v>
      </c>
      <c r="G1507" s="15" t="s">
        <v>558</v>
      </c>
      <c r="H1507" s="15" t="s">
        <v>559</v>
      </c>
      <c r="I1507" s="15" t="s">
        <v>59</v>
      </c>
      <c r="J1507" s="15" t="s">
        <v>60</v>
      </c>
      <c r="K1507" s="15" t="s">
        <v>10</v>
      </c>
      <c r="L1507" s="15" t="str">
        <f t="array" ref="L1507">_xlfn.XLOOKUP(M1507,reference_province_to_city!$A$2:$A$11,reference_province_to_city!$B$2:$B$11)</f>
        <v>Jakarta</v>
      </c>
      <c r="M1507" s="15" t="s">
        <v>7</v>
      </c>
      <c r="N1507" s="15">
        <v>10110.0</v>
      </c>
      <c r="O1507" s="15">
        <f t="array" ref="O1507">_xlfn.XLOOKUP(M1507,reference_postal_code!$B$2:$B$11,reference_postal_code!$A$2:$A$11)</f>
        <v>10110</v>
      </c>
      <c r="P1507" s="15" t="s">
        <v>117</v>
      </c>
      <c r="Q1507" s="15" t="s">
        <v>3908</v>
      </c>
      <c r="R1507" s="15" t="s">
        <v>65</v>
      </c>
      <c r="S1507" s="15" t="s">
        <v>87</v>
      </c>
      <c r="T1507" s="15" t="s">
        <v>3909</v>
      </c>
      <c r="U1507" s="28">
        <v>944100.0</v>
      </c>
      <c r="V1507" s="15">
        <v>3.0</v>
      </c>
      <c r="W1507" s="31">
        <v>0.0</v>
      </c>
      <c r="X1507" s="28">
        <v>179379.0</v>
      </c>
    </row>
    <row r="1508" ht="15.75" customHeight="1">
      <c r="A1508" s="15">
        <v>3206.0</v>
      </c>
      <c r="B1508" s="15" t="s">
        <v>3896</v>
      </c>
      <c r="C1508" s="18">
        <v>41953.0</v>
      </c>
      <c r="D1508" s="18">
        <v>41959.0</v>
      </c>
      <c r="E1508" s="18">
        <f t="shared" si="1"/>
        <v>41959</v>
      </c>
      <c r="F1508" s="15" t="s">
        <v>55</v>
      </c>
      <c r="G1508" s="15" t="s">
        <v>1050</v>
      </c>
      <c r="H1508" s="15" t="s">
        <v>1051</v>
      </c>
      <c r="I1508" s="15" t="s">
        <v>59</v>
      </c>
      <c r="J1508" s="15" t="s">
        <v>60</v>
      </c>
      <c r="K1508" s="15" t="s">
        <v>17</v>
      </c>
      <c r="L1508" s="15" t="str">
        <f t="array" ref="L1508">_xlfn.XLOOKUP(M1508,reference_province_to_city!$A$2:$A$11,reference_province_to_city!$B$2:$B$11)</f>
        <v>Semarang</v>
      </c>
      <c r="M1508" s="15" t="s">
        <v>15</v>
      </c>
      <c r="N1508" s="15">
        <v>50111.0</v>
      </c>
      <c r="O1508" s="15">
        <f t="array" ref="O1508">_xlfn.XLOOKUP(M1508,reference_postal_code!$B$2:$B$11,reference_postal_code!$A$2:$A$11)</f>
        <v>50111</v>
      </c>
      <c r="P1508" s="15" t="s">
        <v>77</v>
      </c>
      <c r="Q1508" s="15" t="s">
        <v>655</v>
      </c>
      <c r="R1508" s="15" t="s">
        <v>65</v>
      </c>
      <c r="S1508" s="15" t="s">
        <v>66</v>
      </c>
      <c r="T1508" s="15" t="s">
        <v>656</v>
      </c>
      <c r="U1508" s="28">
        <v>933600.0</v>
      </c>
      <c r="V1508" s="15">
        <v>8.0</v>
      </c>
      <c r="W1508" s="31">
        <v>0.0</v>
      </c>
      <c r="X1508" s="28">
        <v>420120.0</v>
      </c>
    </row>
    <row r="1509" ht="15.75" customHeight="1">
      <c r="A1509" s="15">
        <v>5165.0</v>
      </c>
      <c r="B1509" s="15" t="s">
        <v>3901</v>
      </c>
      <c r="C1509" s="18">
        <v>41953.0</v>
      </c>
      <c r="D1509" s="18">
        <v>41959.0</v>
      </c>
      <c r="E1509" s="18">
        <f t="shared" si="1"/>
        <v>41959</v>
      </c>
      <c r="F1509" s="15" t="s">
        <v>55</v>
      </c>
      <c r="G1509" s="15" t="s">
        <v>558</v>
      </c>
      <c r="H1509" s="15" t="s">
        <v>559</v>
      </c>
      <c r="I1509" s="15" t="s">
        <v>59</v>
      </c>
      <c r="J1509" s="15" t="s">
        <v>60</v>
      </c>
      <c r="K1509" s="15" t="s">
        <v>10</v>
      </c>
      <c r="L1509" s="15" t="str">
        <f t="array" ref="L1509">_xlfn.XLOOKUP(M1509,reference_province_to_city!$A$2:$A$11,reference_province_to_city!$B$2:$B$11)</f>
        <v>Jakarta</v>
      </c>
      <c r="M1509" s="15" t="s">
        <v>7</v>
      </c>
      <c r="N1509" s="15">
        <v>10110.0</v>
      </c>
      <c r="O1509" s="15">
        <f t="array" ref="O1509">_xlfn.XLOOKUP(M1509,reference_postal_code!$B$2:$B$11,reference_postal_code!$A$2:$A$11)</f>
        <v>10110</v>
      </c>
      <c r="P1509" s="15" t="s">
        <v>117</v>
      </c>
      <c r="Q1509" s="15" t="s">
        <v>3910</v>
      </c>
      <c r="R1509" s="15" t="s">
        <v>65</v>
      </c>
      <c r="S1509" s="15" t="s">
        <v>93</v>
      </c>
      <c r="T1509" s="15" t="s">
        <v>3911</v>
      </c>
      <c r="U1509" s="28">
        <v>58500.0</v>
      </c>
      <c r="V1509" s="15">
        <v>2.0</v>
      </c>
      <c r="W1509" s="31">
        <v>0.0</v>
      </c>
      <c r="X1509" s="28">
        <v>22815.0</v>
      </c>
    </row>
    <row r="1510" ht="15.75" customHeight="1">
      <c r="A1510" s="15">
        <v>5964.0</v>
      </c>
      <c r="B1510" s="15" t="s">
        <v>3912</v>
      </c>
      <c r="C1510" s="18">
        <v>41954.0</v>
      </c>
      <c r="D1510" s="18">
        <v>41956.0</v>
      </c>
      <c r="E1510" s="18">
        <f t="shared" si="1"/>
        <v>41956</v>
      </c>
      <c r="F1510" s="15" t="s">
        <v>114</v>
      </c>
      <c r="G1510" s="15" t="s">
        <v>2578</v>
      </c>
      <c r="H1510" s="15" t="s">
        <v>2579</v>
      </c>
      <c r="I1510" s="15" t="s">
        <v>76</v>
      </c>
      <c r="J1510" s="15" t="s">
        <v>60</v>
      </c>
      <c r="K1510" s="15" t="s">
        <v>19</v>
      </c>
      <c r="L1510" s="15" t="str">
        <f t="array" ref="L1510">_xlfn.XLOOKUP(M1510,reference_province_to_city!$A$2:$A$11,reference_province_to_city!$B$2:$B$11)</f>
        <v>Yogyakarta</v>
      </c>
      <c r="M1510" s="15" t="s">
        <v>18</v>
      </c>
      <c r="N1510" s="15">
        <v>55111.0</v>
      </c>
      <c r="O1510" s="15">
        <f t="array" ref="O1510">_xlfn.XLOOKUP(M1510,reference_postal_code!$B$2:$B$11,reference_postal_code!$A$2:$A$11)</f>
        <v>55111</v>
      </c>
      <c r="P1510" s="15" t="s">
        <v>77</v>
      </c>
      <c r="Q1510" s="15" t="s">
        <v>3913</v>
      </c>
      <c r="R1510" s="15" t="s">
        <v>65</v>
      </c>
      <c r="S1510" s="15" t="s">
        <v>66</v>
      </c>
      <c r="T1510" s="15" t="s">
        <v>3914</v>
      </c>
      <c r="U1510" s="28">
        <v>1858800.0</v>
      </c>
      <c r="V1510" s="15">
        <v>4.0</v>
      </c>
      <c r="W1510" s="31">
        <v>0.0</v>
      </c>
      <c r="X1510" s="28">
        <v>836460.0</v>
      </c>
    </row>
    <row r="1511" ht="15.75" customHeight="1">
      <c r="A1511" s="15">
        <v>5779.0</v>
      </c>
      <c r="B1511" s="15" t="s">
        <v>3915</v>
      </c>
      <c r="C1511" s="18">
        <v>41954.0</v>
      </c>
      <c r="D1511" s="18">
        <v>41961.0</v>
      </c>
      <c r="E1511" s="18">
        <f t="shared" si="1"/>
        <v>41961</v>
      </c>
      <c r="F1511" s="15" t="s">
        <v>55</v>
      </c>
      <c r="G1511" s="15" t="s">
        <v>2738</v>
      </c>
      <c r="H1511" s="15" t="s">
        <v>2739</v>
      </c>
      <c r="I1511" s="15" t="s">
        <v>59</v>
      </c>
      <c r="J1511" s="15" t="s">
        <v>60</v>
      </c>
      <c r="K1511" s="15" t="s">
        <v>19</v>
      </c>
      <c r="L1511" s="15" t="str">
        <f t="array" ref="L1511">_xlfn.XLOOKUP(M1511,reference_province_to_city!$A$2:$A$11,reference_province_to_city!$B$2:$B$11)</f>
        <v>Yogyakarta</v>
      </c>
      <c r="M1511" s="15" t="s">
        <v>18</v>
      </c>
      <c r="N1511" s="15">
        <v>55111.0</v>
      </c>
      <c r="O1511" s="15">
        <f t="array" ref="O1511">_xlfn.XLOOKUP(M1511,reference_postal_code!$B$2:$B$11,reference_postal_code!$A$2:$A$11)</f>
        <v>55111</v>
      </c>
      <c r="P1511" s="15" t="s">
        <v>77</v>
      </c>
      <c r="Q1511" s="15" t="s">
        <v>3916</v>
      </c>
      <c r="R1511" s="15" t="s">
        <v>65</v>
      </c>
      <c r="S1511" s="15" t="s">
        <v>93</v>
      </c>
      <c r="T1511" s="15" t="s">
        <v>3917</v>
      </c>
      <c r="U1511" s="28">
        <v>457200.0</v>
      </c>
      <c r="V1511" s="15">
        <v>3.0</v>
      </c>
      <c r="W1511" s="31">
        <v>0.0</v>
      </c>
      <c r="X1511" s="28">
        <v>118872.0</v>
      </c>
    </row>
    <row r="1512" ht="15.75" customHeight="1">
      <c r="A1512" s="15">
        <v>3326.0</v>
      </c>
      <c r="B1512" s="15" t="s">
        <v>3918</v>
      </c>
      <c r="C1512" s="18">
        <v>41954.0</v>
      </c>
      <c r="D1512" s="18">
        <v>41958.0</v>
      </c>
      <c r="E1512" s="18">
        <f t="shared" si="1"/>
        <v>41958</v>
      </c>
      <c r="F1512" s="15" t="s">
        <v>55</v>
      </c>
      <c r="G1512" s="15" t="s">
        <v>3919</v>
      </c>
      <c r="H1512" s="15" t="s">
        <v>3920</v>
      </c>
      <c r="I1512" s="15" t="s">
        <v>59</v>
      </c>
      <c r="J1512" s="15" t="s">
        <v>60</v>
      </c>
      <c r="K1512" s="15" t="s">
        <v>10</v>
      </c>
      <c r="L1512" s="15" t="str">
        <f t="array" ref="L1512">_xlfn.XLOOKUP(M1512,reference_province_to_city!$A$2:$A$11,reference_province_to_city!$B$2:$B$11)</f>
        <v>Jakarta</v>
      </c>
      <c r="M1512" s="15" t="s">
        <v>7</v>
      </c>
      <c r="N1512" s="15">
        <v>10110.0</v>
      </c>
      <c r="O1512" s="15">
        <f t="array" ref="O1512">_xlfn.XLOOKUP(M1512,reference_postal_code!$B$2:$B$11,reference_postal_code!$A$2:$A$11)</f>
        <v>10110</v>
      </c>
      <c r="P1512" s="15" t="s">
        <v>117</v>
      </c>
      <c r="Q1512" s="15" t="s">
        <v>3921</v>
      </c>
      <c r="R1512" s="15" t="s">
        <v>65</v>
      </c>
      <c r="S1512" s="15" t="s">
        <v>83</v>
      </c>
      <c r="T1512" s="15" t="s">
        <v>3922</v>
      </c>
      <c r="U1512" s="28">
        <v>18510.0</v>
      </c>
      <c r="V1512" s="15">
        <v>1.0</v>
      </c>
      <c r="W1512" s="31">
        <v>0.8</v>
      </c>
      <c r="X1512" s="28">
        <v>-29616.0</v>
      </c>
    </row>
    <row r="1513" ht="15.75" customHeight="1">
      <c r="A1513" s="15">
        <v>983.0</v>
      </c>
      <c r="B1513" s="15" t="s">
        <v>3923</v>
      </c>
      <c r="C1513" s="18">
        <v>41954.0</v>
      </c>
      <c r="D1513" s="18">
        <v>41957.0</v>
      </c>
      <c r="E1513" s="18">
        <f t="shared" si="1"/>
        <v>41957</v>
      </c>
      <c r="F1513" s="15" t="s">
        <v>114</v>
      </c>
      <c r="G1513" s="15" t="s">
        <v>3924</v>
      </c>
      <c r="H1513" s="15" t="s">
        <v>3925</v>
      </c>
      <c r="I1513" s="15" t="s">
        <v>59</v>
      </c>
      <c r="J1513" s="15" t="s">
        <v>60</v>
      </c>
      <c r="K1513" s="15" t="s">
        <v>17</v>
      </c>
      <c r="L1513" s="15" t="str">
        <f t="array" ref="L1513">_xlfn.XLOOKUP(M1513,reference_province_to_city!$A$2:$A$11,reference_province_to_city!$B$2:$B$11)</f>
        <v>Semarang</v>
      </c>
      <c r="M1513" s="15" t="s">
        <v>15</v>
      </c>
      <c r="N1513" s="15">
        <v>50111.0</v>
      </c>
      <c r="O1513" s="15">
        <f t="array" ref="O1513">_xlfn.XLOOKUP(M1513,reference_postal_code!$B$2:$B$11,reference_postal_code!$A$2:$A$11)</f>
        <v>50111</v>
      </c>
      <c r="P1513" s="15" t="s">
        <v>77</v>
      </c>
      <c r="Q1513" s="15" t="s">
        <v>3926</v>
      </c>
      <c r="R1513" s="15" t="s">
        <v>110</v>
      </c>
      <c r="S1513" s="15" t="s">
        <v>111</v>
      </c>
      <c r="T1513" s="15" t="s">
        <v>3927</v>
      </c>
      <c r="U1513" s="28">
        <v>8399760.0</v>
      </c>
      <c r="V1513" s="15">
        <v>2.0</v>
      </c>
      <c r="W1513" s="31">
        <v>0.2</v>
      </c>
      <c r="X1513" s="28">
        <v>839976.0</v>
      </c>
    </row>
    <row r="1514" ht="15.75" customHeight="1">
      <c r="A1514" s="15">
        <v>3328.0</v>
      </c>
      <c r="B1514" s="15" t="s">
        <v>3918</v>
      </c>
      <c r="C1514" s="18">
        <v>41954.0</v>
      </c>
      <c r="D1514" s="18">
        <v>41958.0</v>
      </c>
      <c r="E1514" s="18">
        <f t="shared" si="1"/>
        <v>41958</v>
      </c>
      <c r="F1514" s="15" t="s">
        <v>55</v>
      </c>
      <c r="G1514" s="15" t="s">
        <v>3919</v>
      </c>
      <c r="H1514" s="15" t="s">
        <v>3920</v>
      </c>
      <c r="I1514" s="15" t="s">
        <v>59</v>
      </c>
      <c r="J1514" s="15" t="s">
        <v>60</v>
      </c>
      <c r="K1514" s="15" t="s">
        <v>10</v>
      </c>
      <c r="L1514" s="15" t="str">
        <f t="array" ref="L1514">_xlfn.XLOOKUP(M1514,reference_province_to_city!$A$2:$A$11,reference_province_to_city!$B$2:$B$11)</f>
        <v>Jakarta</v>
      </c>
      <c r="M1514" s="15" t="s">
        <v>7</v>
      </c>
      <c r="N1514" s="15">
        <v>10110.0</v>
      </c>
      <c r="O1514" s="15">
        <f t="array" ref="O1514">_xlfn.XLOOKUP(M1514,reference_postal_code!$B$2:$B$11,reference_postal_code!$A$2:$A$11)</f>
        <v>10110</v>
      </c>
      <c r="P1514" s="15" t="s">
        <v>117</v>
      </c>
      <c r="Q1514" s="15" t="s">
        <v>3235</v>
      </c>
      <c r="R1514" s="15" t="s">
        <v>65</v>
      </c>
      <c r="S1514" s="15" t="s">
        <v>66</v>
      </c>
      <c r="T1514" s="15" t="s">
        <v>3236</v>
      </c>
      <c r="U1514" s="28">
        <v>325800.0</v>
      </c>
      <c r="V1514" s="15">
        <v>5.0</v>
      </c>
      <c r="W1514" s="31">
        <v>0.2</v>
      </c>
      <c r="X1514" s="28">
        <v>118102.0</v>
      </c>
    </row>
    <row r="1515" ht="15.75" customHeight="1">
      <c r="A1515" s="15">
        <v>5962.0</v>
      </c>
      <c r="B1515" s="15" t="s">
        <v>3912</v>
      </c>
      <c r="C1515" s="18">
        <v>41954.0</v>
      </c>
      <c r="D1515" s="18">
        <v>41956.0</v>
      </c>
      <c r="E1515" s="18">
        <f t="shared" si="1"/>
        <v>41956</v>
      </c>
      <c r="F1515" s="15" t="s">
        <v>114</v>
      </c>
      <c r="G1515" s="15" t="s">
        <v>2578</v>
      </c>
      <c r="H1515" s="15" t="s">
        <v>2579</v>
      </c>
      <c r="I1515" s="15" t="s">
        <v>76</v>
      </c>
      <c r="J1515" s="15" t="s">
        <v>60</v>
      </c>
      <c r="K1515" s="15" t="s">
        <v>19</v>
      </c>
      <c r="L1515" s="15" t="str">
        <f t="array" ref="L1515">_xlfn.XLOOKUP(M1515,reference_province_to_city!$A$2:$A$11,reference_province_to_city!$B$2:$B$11)</f>
        <v>Yogyakarta</v>
      </c>
      <c r="M1515" s="15" t="s">
        <v>18</v>
      </c>
      <c r="N1515" s="15">
        <v>55111.0</v>
      </c>
      <c r="O1515" s="15">
        <f t="array" ref="O1515">_xlfn.XLOOKUP(M1515,reference_postal_code!$B$2:$B$11,reference_postal_code!$A$2:$A$11)</f>
        <v>55111</v>
      </c>
      <c r="P1515" s="15" t="s">
        <v>77</v>
      </c>
      <c r="Q1515" s="15" t="s">
        <v>1795</v>
      </c>
      <c r="R1515" s="15" t="s">
        <v>110</v>
      </c>
      <c r="S1515" s="15" t="s">
        <v>111</v>
      </c>
      <c r="T1515" s="15" t="s">
        <v>1796</v>
      </c>
      <c r="U1515" s="28">
        <v>8638920.0</v>
      </c>
      <c r="V1515" s="15">
        <v>9.0</v>
      </c>
      <c r="W1515" s="31">
        <v>0.2</v>
      </c>
      <c r="X1515" s="28">
        <v>863892.0</v>
      </c>
    </row>
    <row r="1516" ht="15.75" customHeight="1">
      <c r="A1516" s="15">
        <v>9958.0</v>
      </c>
      <c r="B1516" s="15" t="s">
        <v>3928</v>
      </c>
      <c r="C1516" s="18">
        <v>41954.0</v>
      </c>
      <c r="D1516" s="18">
        <v>41960.0</v>
      </c>
      <c r="E1516" s="18">
        <f t="shared" si="1"/>
        <v>41960</v>
      </c>
      <c r="F1516" s="15" t="s">
        <v>55</v>
      </c>
      <c r="G1516" s="15" t="s">
        <v>545</v>
      </c>
      <c r="H1516" s="15" t="s">
        <v>546</v>
      </c>
      <c r="I1516" s="15" t="s">
        <v>76</v>
      </c>
      <c r="J1516" s="15" t="s">
        <v>60</v>
      </c>
      <c r="K1516" s="15" t="s">
        <v>26</v>
      </c>
      <c r="L1516" s="15" t="str">
        <f t="array" ref="L1516">_xlfn.XLOOKUP(M1516,reference_province_to_city!$A$2:$A$11,reference_province_to_city!$B$2:$B$11)</f>
        <v>Denpasar</v>
      </c>
      <c r="M1516" s="15" t="s">
        <v>24</v>
      </c>
      <c r="N1516" s="15">
        <v>80231.0</v>
      </c>
      <c r="O1516" s="15">
        <f t="array" ref="O1516">_xlfn.XLOOKUP(M1516,reference_postal_code!$B$2:$B$11,reference_postal_code!$A$2:$A$11)</f>
        <v>80231</v>
      </c>
      <c r="P1516" s="15" t="s">
        <v>63</v>
      </c>
      <c r="Q1516" s="15" t="s">
        <v>3929</v>
      </c>
      <c r="R1516" s="15" t="s">
        <v>65</v>
      </c>
      <c r="S1516" s="15" t="s">
        <v>66</v>
      </c>
      <c r="T1516" s="15" t="s">
        <v>3930</v>
      </c>
      <c r="U1516" s="28">
        <v>3358800.0</v>
      </c>
      <c r="V1516" s="15">
        <v>4.0</v>
      </c>
      <c r="W1516" s="31">
        <v>0.0</v>
      </c>
      <c r="X1516" s="28">
        <v>1645812.0</v>
      </c>
    </row>
    <row r="1517" ht="15.75" customHeight="1">
      <c r="A1517" s="15">
        <v>9959.0</v>
      </c>
      <c r="B1517" s="15" t="s">
        <v>3928</v>
      </c>
      <c r="C1517" s="18">
        <v>41954.0</v>
      </c>
      <c r="D1517" s="18">
        <v>41960.0</v>
      </c>
      <c r="E1517" s="18">
        <f t="shared" si="1"/>
        <v>41960</v>
      </c>
      <c r="F1517" s="15" t="s">
        <v>55</v>
      </c>
      <c r="G1517" s="15" t="s">
        <v>545</v>
      </c>
      <c r="H1517" s="15" t="s">
        <v>546</v>
      </c>
      <c r="I1517" s="15" t="s">
        <v>76</v>
      </c>
      <c r="J1517" s="15" t="s">
        <v>60</v>
      </c>
      <c r="K1517" s="15" t="s">
        <v>26</v>
      </c>
      <c r="L1517" s="15" t="str">
        <f t="array" ref="L1517">_xlfn.XLOOKUP(M1517,reference_province_to_city!$A$2:$A$11,reference_province_to_city!$B$2:$B$11)</f>
        <v>Denpasar</v>
      </c>
      <c r="M1517" s="15" t="s">
        <v>24</v>
      </c>
      <c r="N1517" s="15">
        <v>80231.0</v>
      </c>
      <c r="O1517" s="15">
        <f t="array" ref="O1517">_xlfn.XLOOKUP(M1517,reference_postal_code!$B$2:$B$11,reference_postal_code!$A$2:$A$11)</f>
        <v>80231</v>
      </c>
      <c r="P1517" s="15" t="s">
        <v>63</v>
      </c>
      <c r="Q1517" s="15" t="s">
        <v>3097</v>
      </c>
      <c r="R1517" s="15" t="s">
        <v>65</v>
      </c>
      <c r="S1517" s="15" t="s">
        <v>226</v>
      </c>
      <c r="T1517" s="15" t="s">
        <v>3098</v>
      </c>
      <c r="U1517" s="28">
        <v>109500.0</v>
      </c>
      <c r="V1517" s="15">
        <v>2.0</v>
      </c>
      <c r="W1517" s="31">
        <v>0.0</v>
      </c>
      <c r="X1517" s="28">
        <v>32850.0</v>
      </c>
    </row>
    <row r="1518" ht="15.75" customHeight="1">
      <c r="A1518" s="15">
        <v>9615.0</v>
      </c>
      <c r="B1518" s="15" t="s">
        <v>3931</v>
      </c>
      <c r="C1518" s="18">
        <v>41954.0</v>
      </c>
      <c r="D1518" s="18">
        <v>41956.0</v>
      </c>
      <c r="E1518" s="18">
        <f t="shared" si="1"/>
        <v>41956</v>
      </c>
      <c r="F1518" s="15" t="s">
        <v>125</v>
      </c>
      <c r="G1518" s="15" t="s">
        <v>1031</v>
      </c>
      <c r="H1518" s="15" t="s">
        <v>1032</v>
      </c>
      <c r="I1518" s="15" t="s">
        <v>128</v>
      </c>
      <c r="J1518" s="15" t="s">
        <v>60</v>
      </c>
      <c r="K1518" s="15" t="s">
        <v>29</v>
      </c>
      <c r="L1518" s="15" t="str">
        <f t="array" ref="L1518">_xlfn.XLOOKUP(M1518,reference_province_to_city!$A$2:$A$11,reference_province_to_city!$B$2:$B$11)</f>
        <v>Palembang</v>
      </c>
      <c r="M1518" s="15" t="s">
        <v>13</v>
      </c>
      <c r="N1518" s="15">
        <v>30111.0</v>
      </c>
      <c r="O1518" s="15">
        <f t="array" ref="O1518">_xlfn.XLOOKUP(M1518,reference_postal_code!$B$2:$B$11,reference_postal_code!$A$2:$A$11)</f>
        <v>30111</v>
      </c>
      <c r="P1518" s="15" t="s">
        <v>77</v>
      </c>
      <c r="Q1518" s="15" t="s">
        <v>2946</v>
      </c>
      <c r="R1518" s="15" t="s">
        <v>110</v>
      </c>
      <c r="S1518" s="15" t="s">
        <v>149</v>
      </c>
      <c r="T1518" s="15" t="s">
        <v>2947</v>
      </c>
      <c r="U1518" s="28">
        <v>1531950.0</v>
      </c>
      <c r="V1518" s="15">
        <v>7.0</v>
      </c>
      <c r="W1518" s="31">
        <v>0.0</v>
      </c>
      <c r="X1518" s="28">
        <v>229792.0</v>
      </c>
    </row>
    <row r="1519" ht="15.75" customHeight="1">
      <c r="A1519" s="15">
        <v>3331.0</v>
      </c>
      <c r="B1519" s="15" t="s">
        <v>3918</v>
      </c>
      <c r="C1519" s="18">
        <v>41954.0</v>
      </c>
      <c r="D1519" s="18">
        <v>41958.0</v>
      </c>
      <c r="E1519" s="18">
        <f t="shared" si="1"/>
        <v>41958</v>
      </c>
      <c r="F1519" s="15" t="s">
        <v>55</v>
      </c>
      <c r="G1519" s="15" t="s">
        <v>3919</v>
      </c>
      <c r="H1519" s="15" t="s">
        <v>3920</v>
      </c>
      <c r="I1519" s="15" t="s">
        <v>59</v>
      </c>
      <c r="J1519" s="15" t="s">
        <v>60</v>
      </c>
      <c r="K1519" s="15" t="s">
        <v>10</v>
      </c>
      <c r="L1519" s="15" t="str">
        <f t="array" ref="L1519">_xlfn.XLOOKUP(M1519,reference_province_to_city!$A$2:$A$11,reference_province_to_city!$B$2:$B$11)</f>
        <v>Jakarta</v>
      </c>
      <c r="M1519" s="15" t="s">
        <v>7</v>
      </c>
      <c r="N1519" s="15">
        <v>10110.0</v>
      </c>
      <c r="O1519" s="15">
        <f t="array" ref="O1519">_xlfn.XLOOKUP(M1519,reference_postal_code!$B$2:$B$11,reference_postal_code!$A$2:$A$11)</f>
        <v>10110</v>
      </c>
      <c r="P1519" s="15" t="s">
        <v>117</v>
      </c>
      <c r="Q1519" s="15" t="s">
        <v>3932</v>
      </c>
      <c r="R1519" s="15" t="s">
        <v>110</v>
      </c>
      <c r="S1519" s="15" t="s">
        <v>111</v>
      </c>
      <c r="T1519" s="15" t="s">
        <v>3933</v>
      </c>
      <c r="U1519" s="28">
        <v>3617640.0</v>
      </c>
      <c r="V1519" s="15">
        <v>3.0</v>
      </c>
      <c r="W1519" s="31">
        <v>0.2</v>
      </c>
      <c r="X1519" s="28">
        <v>226103.0</v>
      </c>
    </row>
    <row r="1520" ht="15.75" customHeight="1">
      <c r="A1520" s="15">
        <v>9748.0</v>
      </c>
      <c r="B1520" s="15" t="s">
        <v>3934</v>
      </c>
      <c r="C1520" s="18">
        <v>41954.0</v>
      </c>
      <c r="D1520" s="18">
        <v>41958.0</v>
      </c>
      <c r="E1520" s="18">
        <f t="shared" si="1"/>
        <v>41958</v>
      </c>
      <c r="F1520" s="15" t="s">
        <v>55</v>
      </c>
      <c r="G1520" s="15" t="s">
        <v>1879</v>
      </c>
      <c r="H1520" s="15" t="s">
        <v>1880</v>
      </c>
      <c r="I1520" s="15" t="s">
        <v>59</v>
      </c>
      <c r="J1520" s="15" t="s">
        <v>60</v>
      </c>
      <c r="K1520" s="15" t="s">
        <v>28</v>
      </c>
      <c r="L1520" s="15" t="str">
        <f t="array" ref="L1520">_xlfn.XLOOKUP(M1520,reference_province_to_city!$A$2:$A$11,reference_province_to_city!$B$2:$B$11)</f>
        <v>Medan</v>
      </c>
      <c r="M1520" s="15" t="s">
        <v>11</v>
      </c>
      <c r="N1520" s="15">
        <v>20111.0</v>
      </c>
      <c r="O1520" s="15">
        <f t="array" ref="O1520">_xlfn.XLOOKUP(M1520,reference_postal_code!$B$2:$B$11,reference_postal_code!$A$2:$A$11)</f>
        <v>20111</v>
      </c>
      <c r="P1520" s="15" t="s">
        <v>77</v>
      </c>
      <c r="Q1520" s="15" t="s">
        <v>3935</v>
      </c>
      <c r="R1520" s="15" t="s">
        <v>106</v>
      </c>
      <c r="S1520" s="15" t="s">
        <v>139</v>
      </c>
      <c r="T1520" s="15" t="s">
        <v>3936</v>
      </c>
      <c r="U1520" s="28">
        <v>164760.0</v>
      </c>
      <c r="V1520" s="15">
        <v>2.0</v>
      </c>
      <c r="W1520" s="31">
        <v>0.6</v>
      </c>
      <c r="X1520" s="28">
        <v>-119451.0</v>
      </c>
    </row>
    <row r="1521" ht="15.75" customHeight="1">
      <c r="A1521" s="15">
        <v>9749.0</v>
      </c>
      <c r="B1521" s="15" t="s">
        <v>3934</v>
      </c>
      <c r="C1521" s="18">
        <v>41954.0</v>
      </c>
      <c r="D1521" s="18">
        <v>41958.0</v>
      </c>
      <c r="E1521" s="18">
        <f t="shared" si="1"/>
        <v>41958</v>
      </c>
      <c r="F1521" s="15" t="s">
        <v>55</v>
      </c>
      <c r="G1521" s="15" t="s">
        <v>1879</v>
      </c>
      <c r="H1521" s="15" t="s">
        <v>1880</v>
      </c>
      <c r="I1521" s="15" t="s">
        <v>59</v>
      </c>
      <c r="J1521" s="15" t="s">
        <v>60</v>
      </c>
      <c r="K1521" s="15" t="s">
        <v>28</v>
      </c>
      <c r="L1521" s="15" t="str">
        <f t="array" ref="L1521">_xlfn.XLOOKUP(M1521,reference_province_to_city!$A$2:$A$11,reference_province_to_city!$B$2:$B$11)</f>
        <v>Medan</v>
      </c>
      <c r="M1521" s="15" t="s">
        <v>11</v>
      </c>
      <c r="N1521" s="15">
        <v>20111.0</v>
      </c>
      <c r="O1521" s="15">
        <f t="array" ref="O1521">_xlfn.XLOOKUP(M1521,reference_postal_code!$B$2:$B$11,reference_postal_code!$A$2:$A$11)</f>
        <v>20111</v>
      </c>
      <c r="P1521" s="15" t="s">
        <v>77</v>
      </c>
      <c r="Q1521" s="15" t="s">
        <v>685</v>
      </c>
      <c r="R1521" s="15" t="s">
        <v>106</v>
      </c>
      <c r="S1521" s="15" t="s">
        <v>107</v>
      </c>
      <c r="T1521" s="15" t="s">
        <v>686</v>
      </c>
      <c r="U1521" s="28">
        <v>1.196916E7</v>
      </c>
      <c r="V1521" s="15">
        <v>4.0</v>
      </c>
      <c r="W1521" s="31">
        <v>0.3</v>
      </c>
      <c r="X1521" s="28">
        <v>-854940.0</v>
      </c>
    </row>
    <row r="1522" ht="15.75" customHeight="1">
      <c r="A1522" s="15">
        <v>3325.0</v>
      </c>
      <c r="B1522" s="15" t="s">
        <v>3918</v>
      </c>
      <c r="C1522" s="18">
        <v>41954.0</v>
      </c>
      <c r="D1522" s="18">
        <v>41958.0</v>
      </c>
      <c r="E1522" s="18">
        <f t="shared" si="1"/>
        <v>41958</v>
      </c>
      <c r="F1522" s="15" t="s">
        <v>55</v>
      </c>
      <c r="G1522" s="15" t="s">
        <v>3919</v>
      </c>
      <c r="H1522" s="15" t="s">
        <v>3920</v>
      </c>
      <c r="I1522" s="15" t="s">
        <v>59</v>
      </c>
      <c r="J1522" s="15" t="s">
        <v>60</v>
      </c>
      <c r="K1522" s="15" t="s">
        <v>10</v>
      </c>
      <c r="L1522" s="15" t="str">
        <f t="array" ref="L1522">_xlfn.XLOOKUP(M1522,reference_province_to_city!$A$2:$A$11,reference_province_to_city!$B$2:$B$11)</f>
        <v>Jakarta</v>
      </c>
      <c r="M1522" s="15" t="s">
        <v>7</v>
      </c>
      <c r="N1522" s="15">
        <v>10110.0</v>
      </c>
      <c r="O1522" s="15">
        <f t="array" ref="O1522">_xlfn.XLOOKUP(M1522,reference_postal_code!$B$2:$B$11,reference_postal_code!$A$2:$A$11)</f>
        <v>10110</v>
      </c>
      <c r="P1522" s="15" t="s">
        <v>117</v>
      </c>
      <c r="Q1522" s="15" t="s">
        <v>2722</v>
      </c>
      <c r="R1522" s="15" t="s">
        <v>65</v>
      </c>
      <c r="S1522" s="15" t="s">
        <v>83</v>
      </c>
      <c r="T1522" s="15" t="s">
        <v>2723</v>
      </c>
      <c r="U1522" s="28">
        <v>1.345485E7</v>
      </c>
      <c r="V1522" s="15">
        <v>5.0</v>
      </c>
      <c r="W1522" s="31">
        <v>0.8</v>
      </c>
      <c r="X1522" s="28">
        <v>-2.2200503E7</v>
      </c>
    </row>
    <row r="1523" ht="15.75" customHeight="1">
      <c r="A1523" s="15">
        <v>5956.0</v>
      </c>
      <c r="B1523" s="15" t="s">
        <v>3937</v>
      </c>
      <c r="C1523" s="18">
        <v>41954.0</v>
      </c>
      <c r="D1523" s="18">
        <v>41958.0</v>
      </c>
      <c r="E1523" s="18">
        <f t="shared" si="1"/>
        <v>41958</v>
      </c>
      <c r="F1523" s="15" t="s">
        <v>114</v>
      </c>
      <c r="G1523" s="15" t="s">
        <v>2473</v>
      </c>
      <c r="H1523" s="15" t="s">
        <v>2474</v>
      </c>
      <c r="I1523" s="15" t="s">
        <v>128</v>
      </c>
      <c r="J1523" s="15" t="s">
        <v>60</v>
      </c>
      <c r="K1523" s="15" t="s">
        <v>26</v>
      </c>
      <c r="L1523" s="15" t="str">
        <f t="array" ref="L1523">_xlfn.XLOOKUP(M1523,reference_province_to_city!$A$2:$A$11,reference_province_to_city!$B$2:$B$11)</f>
        <v>Denpasar</v>
      </c>
      <c r="M1523" s="15" t="s">
        <v>24</v>
      </c>
      <c r="N1523" s="15">
        <v>80231.0</v>
      </c>
      <c r="O1523" s="15">
        <f t="array" ref="O1523">_xlfn.XLOOKUP(M1523,reference_postal_code!$B$2:$B$11,reference_postal_code!$A$2:$A$11)</f>
        <v>80231</v>
      </c>
      <c r="P1523" s="15" t="s">
        <v>63</v>
      </c>
      <c r="Q1523" s="15" t="s">
        <v>3938</v>
      </c>
      <c r="R1523" s="15" t="s">
        <v>106</v>
      </c>
      <c r="S1523" s="15" t="s">
        <v>183</v>
      </c>
      <c r="T1523" s="15" t="s">
        <v>3939</v>
      </c>
      <c r="U1523" s="28">
        <v>7829400.0</v>
      </c>
      <c r="V1523" s="15">
        <v>4.0</v>
      </c>
      <c r="W1523" s="31">
        <v>0.5</v>
      </c>
      <c r="X1523" s="28">
        <v>-3758112.0</v>
      </c>
    </row>
    <row r="1524" ht="15.75" customHeight="1">
      <c r="A1524" s="15">
        <v>5780.0</v>
      </c>
      <c r="B1524" s="15" t="s">
        <v>3915</v>
      </c>
      <c r="C1524" s="18">
        <v>41954.0</v>
      </c>
      <c r="D1524" s="18">
        <v>41961.0</v>
      </c>
      <c r="E1524" s="18">
        <f t="shared" si="1"/>
        <v>41961</v>
      </c>
      <c r="F1524" s="15" t="s">
        <v>55</v>
      </c>
      <c r="G1524" s="15" t="s">
        <v>2738</v>
      </c>
      <c r="H1524" s="15" t="s">
        <v>2739</v>
      </c>
      <c r="I1524" s="15" t="s">
        <v>59</v>
      </c>
      <c r="J1524" s="15" t="s">
        <v>60</v>
      </c>
      <c r="K1524" s="15" t="s">
        <v>19</v>
      </c>
      <c r="L1524" s="15" t="str">
        <f t="array" ref="L1524">_xlfn.XLOOKUP(M1524,reference_province_to_city!$A$2:$A$11,reference_province_to_city!$B$2:$B$11)</f>
        <v>Yogyakarta</v>
      </c>
      <c r="M1524" s="15" t="s">
        <v>18</v>
      </c>
      <c r="N1524" s="15">
        <v>55111.0</v>
      </c>
      <c r="O1524" s="15">
        <f t="array" ref="O1524">_xlfn.XLOOKUP(M1524,reference_postal_code!$B$2:$B$11,reference_postal_code!$A$2:$A$11)</f>
        <v>55111</v>
      </c>
      <c r="P1524" s="15" t="s">
        <v>77</v>
      </c>
      <c r="Q1524" s="15" t="s">
        <v>1685</v>
      </c>
      <c r="R1524" s="15" t="s">
        <v>106</v>
      </c>
      <c r="S1524" s="15" t="s">
        <v>107</v>
      </c>
      <c r="T1524" s="15" t="s">
        <v>1686</v>
      </c>
      <c r="U1524" s="28">
        <v>1689720.0</v>
      </c>
      <c r="V1524" s="15">
        <v>1.0</v>
      </c>
      <c r="W1524" s="31">
        <v>0.2</v>
      </c>
      <c r="X1524" s="28">
        <v>168972.0</v>
      </c>
    </row>
    <row r="1525" ht="15.75" customHeight="1">
      <c r="A1525" s="15">
        <v>9957.0</v>
      </c>
      <c r="B1525" s="15" t="s">
        <v>3928</v>
      </c>
      <c r="C1525" s="18">
        <v>41954.0</v>
      </c>
      <c r="D1525" s="18">
        <v>41960.0</v>
      </c>
      <c r="E1525" s="18">
        <f t="shared" si="1"/>
        <v>41960</v>
      </c>
      <c r="F1525" s="15" t="s">
        <v>55</v>
      </c>
      <c r="G1525" s="15" t="s">
        <v>545</v>
      </c>
      <c r="H1525" s="15" t="s">
        <v>546</v>
      </c>
      <c r="I1525" s="15" t="s">
        <v>76</v>
      </c>
      <c r="J1525" s="15" t="s">
        <v>60</v>
      </c>
      <c r="K1525" s="15" t="s">
        <v>26</v>
      </c>
      <c r="L1525" s="15" t="str">
        <f t="array" ref="L1525">_xlfn.XLOOKUP(M1525,reference_province_to_city!$A$2:$A$11,reference_province_to_city!$B$2:$B$11)</f>
        <v>Denpasar</v>
      </c>
      <c r="M1525" s="15" t="s">
        <v>24</v>
      </c>
      <c r="N1525" s="15">
        <v>80231.0</v>
      </c>
      <c r="O1525" s="15">
        <f t="array" ref="O1525">_xlfn.XLOOKUP(M1525,reference_postal_code!$B$2:$B$11,reference_postal_code!$A$2:$A$11)</f>
        <v>80231</v>
      </c>
      <c r="P1525" s="15" t="s">
        <v>63</v>
      </c>
      <c r="Q1525" s="15" t="s">
        <v>3940</v>
      </c>
      <c r="R1525" s="15" t="s">
        <v>65</v>
      </c>
      <c r="S1525" s="15" t="s">
        <v>66</v>
      </c>
      <c r="T1525" s="15" t="s">
        <v>3941</v>
      </c>
      <c r="U1525" s="28">
        <v>695250.0</v>
      </c>
      <c r="V1525" s="15">
        <v>5.0</v>
      </c>
      <c r="W1525" s="31">
        <v>0.0</v>
      </c>
      <c r="X1525" s="28">
        <v>326767.0</v>
      </c>
    </row>
    <row r="1526" ht="15.75" customHeight="1">
      <c r="A1526" s="15">
        <v>3330.0</v>
      </c>
      <c r="B1526" s="15" t="s">
        <v>3918</v>
      </c>
      <c r="C1526" s="18">
        <v>41954.0</v>
      </c>
      <c r="D1526" s="18">
        <v>41958.0</v>
      </c>
      <c r="E1526" s="18">
        <f t="shared" si="1"/>
        <v>41958</v>
      </c>
      <c r="F1526" s="15" t="s">
        <v>55</v>
      </c>
      <c r="G1526" s="15" t="s">
        <v>3919</v>
      </c>
      <c r="H1526" s="15" t="s">
        <v>3920</v>
      </c>
      <c r="I1526" s="15" t="s">
        <v>59</v>
      </c>
      <c r="J1526" s="15" t="s">
        <v>60</v>
      </c>
      <c r="K1526" s="15" t="s">
        <v>10</v>
      </c>
      <c r="L1526" s="15" t="str">
        <f t="array" ref="L1526">_xlfn.XLOOKUP(M1526,reference_province_to_city!$A$2:$A$11,reference_province_to_city!$B$2:$B$11)</f>
        <v>Jakarta</v>
      </c>
      <c r="M1526" s="15" t="s">
        <v>7</v>
      </c>
      <c r="N1526" s="15">
        <v>10110.0</v>
      </c>
      <c r="O1526" s="15">
        <f t="array" ref="O1526">_xlfn.XLOOKUP(M1526,reference_postal_code!$B$2:$B$11,reference_postal_code!$A$2:$A$11)</f>
        <v>10110</v>
      </c>
      <c r="P1526" s="15" t="s">
        <v>117</v>
      </c>
      <c r="Q1526" s="15" t="s">
        <v>1728</v>
      </c>
      <c r="R1526" s="15" t="s">
        <v>110</v>
      </c>
      <c r="S1526" s="15" t="s">
        <v>111</v>
      </c>
      <c r="T1526" s="15" t="s">
        <v>1729</v>
      </c>
      <c r="U1526" s="28">
        <v>2227200.0</v>
      </c>
      <c r="V1526" s="15">
        <v>2.0</v>
      </c>
      <c r="W1526" s="31">
        <v>0.2</v>
      </c>
      <c r="X1526" s="28">
        <v>250560.0</v>
      </c>
    </row>
    <row r="1527" ht="15.75" customHeight="1">
      <c r="A1527" s="15">
        <v>9614.0</v>
      </c>
      <c r="B1527" s="15" t="s">
        <v>3931</v>
      </c>
      <c r="C1527" s="18">
        <v>41954.0</v>
      </c>
      <c r="D1527" s="18">
        <v>41956.0</v>
      </c>
      <c r="E1527" s="18">
        <f t="shared" si="1"/>
        <v>41956</v>
      </c>
      <c r="F1527" s="15" t="s">
        <v>125</v>
      </c>
      <c r="G1527" s="15" t="s">
        <v>1031</v>
      </c>
      <c r="H1527" s="15" t="s">
        <v>1032</v>
      </c>
      <c r="I1527" s="15" t="s">
        <v>128</v>
      </c>
      <c r="J1527" s="15" t="s">
        <v>60</v>
      </c>
      <c r="K1527" s="15" t="s">
        <v>29</v>
      </c>
      <c r="L1527" s="15" t="str">
        <f t="array" ref="L1527">_xlfn.XLOOKUP(M1527,reference_province_to_city!$A$2:$A$11,reference_province_to_city!$B$2:$B$11)</f>
        <v>Palembang</v>
      </c>
      <c r="M1527" s="15" t="s">
        <v>13</v>
      </c>
      <c r="N1527" s="15">
        <v>30111.0</v>
      </c>
      <c r="O1527" s="15">
        <f t="array" ref="O1527">_xlfn.XLOOKUP(M1527,reference_postal_code!$B$2:$B$11,reference_postal_code!$A$2:$A$11)</f>
        <v>30111</v>
      </c>
      <c r="P1527" s="15" t="s">
        <v>77</v>
      </c>
      <c r="Q1527" s="15" t="s">
        <v>1899</v>
      </c>
      <c r="R1527" s="15" t="s">
        <v>65</v>
      </c>
      <c r="S1527" s="15" t="s">
        <v>222</v>
      </c>
      <c r="T1527" s="15" t="s">
        <v>1900</v>
      </c>
      <c r="U1527" s="28">
        <v>344700.0</v>
      </c>
      <c r="V1527" s="15">
        <v>1.0</v>
      </c>
      <c r="W1527" s="31">
        <v>0.0</v>
      </c>
      <c r="X1527" s="28">
        <v>103410.0</v>
      </c>
    </row>
    <row r="1528" ht="15.75" customHeight="1">
      <c r="A1528" s="15">
        <v>984.0</v>
      </c>
      <c r="B1528" s="15" t="s">
        <v>3923</v>
      </c>
      <c r="C1528" s="18">
        <v>41954.0</v>
      </c>
      <c r="D1528" s="18">
        <v>41957.0</v>
      </c>
      <c r="E1528" s="18">
        <f t="shared" si="1"/>
        <v>41957</v>
      </c>
      <c r="F1528" s="15" t="s">
        <v>114</v>
      </c>
      <c r="G1528" s="15" t="s">
        <v>3924</v>
      </c>
      <c r="H1528" s="15" t="s">
        <v>3925</v>
      </c>
      <c r="I1528" s="15" t="s">
        <v>59</v>
      </c>
      <c r="J1528" s="15" t="s">
        <v>60</v>
      </c>
      <c r="K1528" s="15" t="s">
        <v>17</v>
      </c>
      <c r="L1528" s="15" t="str">
        <f t="array" ref="L1528">_xlfn.XLOOKUP(M1528,reference_province_to_city!$A$2:$A$11,reference_province_to_city!$B$2:$B$11)</f>
        <v>Semarang</v>
      </c>
      <c r="M1528" s="15" t="s">
        <v>15</v>
      </c>
      <c r="N1528" s="15">
        <v>50111.0</v>
      </c>
      <c r="O1528" s="15">
        <f t="array" ref="O1528">_xlfn.XLOOKUP(M1528,reference_postal_code!$B$2:$B$11,reference_postal_code!$A$2:$A$11)</f>
        <v>50111</v>
      </c>
      <c r="P1528" s="15" t="s">
        <v>77</v>
      </c>
      <c r="Q1528" s="15" t="s">
        <v>3942</v>
      </c>
      <c r="R1528" s="15" t="s">
        <v>106</v>
      </c>
      <c r="S1528" s="15" t="s">
        <v>107</v>
      </c>
      <c r="T1528" s="15" t="s">
        <v>3943</v>
      </c>
      <c r="U1528" s="28">
        <v>9058800.0</v>
      </c>
      <c r="V1528" s="15">
        <v>5.0</v>
      </c>
      <c r="W1528" s="31">
        <v>0.2</v>
      </c>
      <c r="X1528" s="28">
        <v>1132350.0</v>
      </c>
    </row>
    <row r="1529" ht="15.75" customHeight="1">
      <c r="A1529" s="15">
        <v>3327.0</v>
      </c>
      <c r="B1529" s="15" t="s">
        <v>3918</v>
      </c>
      <c r="C1529" s="18">
        <v>41954.0</v>
      </c>
      <c r="D1529" s="18">
        <v>41958.0</v>
      </c>
      <c r="E1529" s="18">
        <f t="shared" si="1"/>
        <v>41958</v>
      </c>
      <c r="F1529" s="15" t="s">
        <v>55</v>
      </c>
      <c r="G1529" s="15" t="s">
        <v>3919</v>
      </c>
      <c r="H1529" s="15" t="s">
        <v>3920</v>
      </c>
      <c r="I1529" s="15" t="s">
        <v>59</v>
      </c>
      <c r="J1529" s="15" t="s">
        <v>60</v>
      </c>
      <c r="K1529" s="15" t="s">
        <v>10</v>
      </c>
      <c r="L1529" s="15" t="str">
        <f t="array" ref="L1529">_xlfn.XLOOKUP(M1529,reference_province_to_city!$A$2:$A$11,reference_province_to_city!$B$2:$B$11)</f>
        <v>Jakarta</v>
      </c>
      <c r="M1529" s="15" t="s">
        <v>7</v>
      </c>
      <c r="N1529" s="15">
        <v>10110.0</v>
      </c>
      <c r="O1529" s="15">
        <f t="array" ref="O1529">_xlfn.XLOOKUP(M1529,reference_postal_code!$B$2:$B$11,reference_postal_code!$A$2:$A$11)</f>
        <v>10110</v>
      </c>
      <c r="P1529" s="15" t="s">
        <v>117</v>
      </c>
      <c r="Q1529" s="15" t="s">
        <v>3944</v>
      </c>
      <c r="R1529" s="15" t="s">
        <v>65</v>
      </c>
      <c r="S1529" s="15" t="s">
        <v>93</v>
      </c>
      <c r="T1529" s="15" t="s">
        <v>3945</v>
      </c>
      <c r="U1529" s="28">
        <v>1013400.0</v>
      </c>
      <c r="V1529" s="15">
        <v>3.0</v>
      </c>
      <c r="W1529" s="31">
        <v>0.2</v>
      </c>
      <c r="X1529" s="28">
        <v>101340.0</v>
      </c>
    </row>
    <row r="1530" ht="15.75" customHeight="1">
      <c r="A1530" s="15">
        <v>3329.0</v>
      </c>
      <c r="B1530" s="15" t="s">
        <v>3918</v>
      </c>
      <c r="C1530" s="18">
        <v>41954.0</v>
      </c>
      <c r="D1530" s="18">
        <v>41958.0</v>
      </c>
      <c r="E1530" s="18">
        <f t="shared" si="1"/>
        <v>41958</v>
      </c>
      <c r="F1530" s="15" t="s">
        <v>55</v>
      </c>
      <c r="G1530" s="15" t="s">
        <v>3919</v>
      </c>
      <c r="H1530" s="15" t="s">
        <v>3920</v>
      </c>
      <c r="I1530" s="15" t="s">
        <v>59</v>
      </c>
      <c r="J1530" s="15" t="s">
        <v>60</v>
      </c>
      <c r="K1530" s="15" t="s">
        <v>10</v>
      </c>
      <c r="L1530" s="15" t="str">
        <f t="array" ref="L1530">_xlfn.XLOOKUP(M1530,reference_province_to_city!$A$2:$A$11,reference_province_to_city!$B$2:$B$11)</f>
        <v>Jakarta</v>
      </c>
      <c r="M1530" s="15" t="s">
        <v>7</v>
      </c>
      <c r="N1530" s="15">
        <v>10110.0</v>
      </c>
      <c r="O1530" s="15">
        <f t="array" ref="O1530">_xlfn.XLOOKUP(M1530,reference_postal_code!$B$2:$B$11,reference_postal_code!$A$2:$A$11)</f>
        <v>10110</v>
      </c>
      <c r="P1530" s="15" t="s">
        <v>117</v>
      </c>
      <c r="Q1530" s="15" t="s">
        <v>3946</v>
      </c>
      <c r="R1530" s="15" t="s">
        <v>65</v>
      </c>
      <c r="S1530" s="15" t="s">
        <v>66</v>
      </c>
      <c r="T1530" s="15" t="s">
        <v>3947</v>
      </c>
      <c r="U1530" s="28">
        <v>3935040.0</v>
      </c>
      <c r="V1530" s="15">
        <v>8.0</v>
      </c>
      <c r="W1530" s="31">
        <v>0.2</v>
      </c>
      <c r="X1530" s="28">
        <v>1426452.0</v>
      </c>
    </row>
    <row r="1531" ht="15.75" customHeight="1">
      <c r="A1531" s="15">
        <v>5963.0</v>
      </c>
      <c r="B1531" s="15" t="s">
        <v>3912</v>
      </c>
      <c r="C1531" s="18">
        <v>41954.0</v>
      </c>
      <c r="D1531" s="18">
        <v>41956.0</v>
      </c>
      <c r="E1531" s="18">
        <f t="shared" si="1"/>
        <v>41956</v>
      </c>
      <c r="F1531" s="15" t="s">
        <v>114</v>
      </c>
      <c r="G1531" s="15" t="s">
        <v>2578</v>
      </c>
      <c r="H1531" s="15" t="s">
        <v>2579</v>
      </c>
      <c r="I1531" s="15" t="s">
        <v>76</v>
      </c>
      <c r="J1531" s="15" t="s">
        <v>60</v>
      </c>
      <c r="K1531" s="15" t="s">
        <v>19</v>
      </c>
      <c r="L1531" s="15" t="str">
        <f t="array" ref="L1531">_xlfn.XLOOKUP(M1531,reference_province_to_city!$A$2:$A$11,reference_province_to_city!$B$2:$B$11)</f>
        <v>Yogyakarta</v>
      </c>
      <c r="M1531" s="15" t="s">
        <v>18</v>
      </c>
      <c r="N1531" s="15">
        <v>55111.0</v>
      </c>
      <c r="O1531" s="15">
        <f t="array" ref="O1531">_xlfn.XLOOKUP(M1531,reference_postal_code!$B$2:$B$11,reference_postal_code!$A$2:$A$11)</f>
        <v>55111</v>
      </c>
      <c r="P1531" s="15" t="s">
        <v>77</v>
      </c>
      <c r="Q1531" s="15" t="s">
        <v>1824</v>
      </c>
      <c r="R1531" s="15" t="s">
        <v>65</v>
      </c>
      <c r="S1531" s="15" t="s">
        <v>222</v>
      </c>
      <c r="T1531" s="15" t="s">
        <v>1825</v>
      </c>
      <c r="U1531" s="28">
        <v>116700.0</v>
      </c>
      <c r="V1531" s="15">
        <v>2.0</v>
      </c>
      <c r="W1531" s="31">
        <v>0.0</v>
      </c>
      <c r="X1531" s="28">
        <v>30342.0</v>
      </c>
    </row>
    <row r="1532" ht="15.75" customHeight="1">
      <c r="A1532" s="15">
        <v>5955.0</v>
      </c>
      <c r="B1532" s="15" t="s">
        <v>3937</v>
      </c>
      <c r="C1532" s="18">
        <v>41954.0</v>
      </c>
      <c r="D1532" s="18">
        <v>41958.0</v>
      </c>
      <c r="E1532" s="18">
        <f t="shared" si="1"/>
        <v>41958</v>
      </c>
      <c r="F1532" s="15" t="s">
        <v>114</v>
      </c>
      <c r="G1532" s="15" t="s">
        <v>2473</v>
      </c>
      <c r="H1532" s="15" t="s">
        <v>2474</v>
      </c>
      <c r="I1532" s="15" t="s">
        <v>128</v>
      </c>
      <c r="J1532" s="15" t="s">
        <v>60</v>
      </c>
      <c r="K1532" s="15" t="s">
        <v>26</v>
      </c>
      <c r="L1532" s="15" t="str">
        <f t="array" ref="L1532">_xlfn.XLOOKUP(M1532,reference_province_to_city!$A$2:$A$11,reference_province_to_city!$B$2:$B$11)</f>
        <v>Denpasar</v>
      </c>
      <c r="M1532" s="15" t="s">
        <v>24</v>
      </c>
      <c r="N1532" s="15">
        <v>80231.0</v>
      </c>
      <c r="O1532" s="15">
        <f t="array" ref="O1532">_xlfn.XLOOKUP(M1532,reference_postal_code!$B$2:$B$11,reference_postal_code!$A$2:$A$11)</f>
        <v>80231</v>
      </c>
      <c r="P1532" s="15" t="s">
        <v>63</v>
      </c>
      <c r="Q1532" s="15" t="s">
        <v>1269</v>
      </c>
      <c r="R1532" s="15" t="s">
        <v>106</v>
      </c>
      <c r="S1532" s="15" t="s">
        <v>139</v>
      </c>
      <c r="T1532" s="15" t="s">
        <v>1270</v>
      </c>
      <c r="U1532" s="28">
        <v>359520.0</v>
      </c>
      <c r="V1532" s="15">
        <v>2.0</v>
      </c>
      <c r="W1532" s="31">
        <v>0.2</v>
      </c>
      <c r="X1532" s="28">
        <v>116844.0</v>
      </c>
    </row>
    <row r="1533" ht="15.75" customHeight="1">
      <c r="A1533" s="15">
        <v>9616.0</v>
      </c>
      <c r="B1533" s="15" t="s">
        <v>3931</v>
      </c>
      <c r="C1533" s="18">
        <v>41954.0</v>
      </c>
      <c r="D1533" s="18">
        <v>41956.0</v>
      </c>
      <c r="E1533" s="18">
        <f t="shared" si="1"/>
        <v>41956</v>
      </c>
      <c r="F1533" s="15" t="s">
        <v>125</v>
      </c>
      <c r="G1533" s="15" t="s">
        <v>1031</v>
      </c>
      <c r="H1533" s="15" t="s">
        <v>1032</v>
      </c>
      <c r="I1533" s="15" t="s">
        <v>128</v>
      </c>
      <c r="J1533" s="15" t="s">
        <v>60</v>
      </c>
      <c r="K1533" s="15" t="s">
        <v>29</v>
      </c>
      <c r="L1533" s="15" t="str">
        <f t="array" ref="L1533">_xlfn.XLOOKUP(M1533,reference_province_to_city!$A$2:$A$11,reference_province_to_city!$B$2:$B$11)</f>
        <v>Palembang</v>
      </c>
      <c r="M1533" s="15" t="s">
        <v>13</v>
      </c>
      <c r="N1533" s="15">
        <v>30111.0</v>
      </c>
      <c r="O1533" s="15">
        <f t="array" ref="O1533">_xlfn.XLOOKUP(M1533,reference_postal_code!$B$2:$B$11,reference_postal_code!$A$2:$A$11)</f>
        <v>30111</v>
      </c>
      <c r="P1533" s="15" t="s">
        <v>77</v>
      </c>
      <c r="Q1533" s="15" t="s">
        <v>3948</v>
      </c>
      <c r="R1533" s="15" t="s">
        <v>65</v>
      </c>
      <c r="S1533" s="15" t="s">
        <v>83</v>
      </c>
      <c r="T1533" s="15" t="s">
        <v>3949</v>
      </c>
      <c r="U1533" s="28">
        <v>3.050376E7</v>
      </c>
      <c r="V1533" s="15">
        <v>2.0</v>
      </c>
      <c r="W1533" s="31">
        <v>0.2</v>
      </c>
      <c r="X1533" s="28">
        <v>1.143891E7</v>
      </c>
    </row>
    <row r="1534" ht="15.75" customHeight="1">
      <c r="A1534" s="15">
        <v>17.0</v>
      </c>
      <c r="B1534" s="15" t="s">
        <v>3950</v>
      </c>
      <c r="C1534" s="18">
        <v>41954.0</v>
      </c>
      <c r="D1534" s="18">
        <v>41961.0</v>
      </c>
      <c r="E1534" s="18">
        <f t="shared" si="1"/>
        <v>41961</v>
      </c>
      <c r="F1534" s="15" t="s">
        <v>55</v>
      </c>
      <c r="G1534" s="15" t="s">
        <v>3951</v>
      </c>
      <c r="H1534" s="15" t="s">
        <v>3952</v>
      </c>
      <c r="I1534" s="15" t="s">
        <v>59</v>
      </c>
      <c r="J1534" s="15" t="s">
        <v>60</v>
      </c>
      <c r="K1534" s="15" t="s">
        <v>26</v>
      </c>
      <c r="L1534" s="15" t="str">
        <f t="array" ref="L1534">_xlfn.XLOOKUP(M1534,reference_province_to_city!$A$2:$A$11,reference_province_to_city!$B$2:$B$11)</f>
        <v>Denpasar</v>
      </c>
      <c r="M1534" s="15" t="s">
        <v>24</v>
      </c>
      <c r="N1534" s="15">
        <v>80231.0</v>
      </c>
      <c r="O1534" s="15">
        <f t="array" ref="O1534">_xlfn.XLOOKUP(M1534,reference_postal_code!$B$2:$B$11,reference_postal_code!$A$2:$A$11)</f>
        <v>80231</v>
      </c>
      <c r="P1534" s="15" t="s">
        <v>63</v>
      </c>
      <c r="Q1534" s="15" t="s">
        <v>3953</v>
      </c>
      <c r="R1534" s="15" t="s">
        <v>65</v>
      </c>
      <c r="S1534" s="15" t="s">
        <v>87</v>
      </c>
      <c r="T1534" s="15" t="s">
        <v>3954</v>
      </c>
      <c r="U1534" s="28">
        <v>9988200.0</v>
      </c>
      <c r="V1534" s="15">
        <v>6.0</v>
      </c>
      <c r="W1534" s="31">
        <v>0.0</v>
      </c>
      <c r="X1534" s="28">
        <v>199764.0</v>
      </c>
    </row>
    <row r="1535" ht="15.75" customHeight="1">
      <c r="A1535" s="15">
        <v>982.0</v>
      </c>
      <c r="B1535" s="15" t="s">
        <v>3923</v>
      </c>
      <c r="C1535" s="18">
        <v>41954.0</v>
      </c>
      <c r="D1535" s="18">
        <v>41957.0</v>
      </c>
      <c r="E1535" s="18">
        <f t="shared" si="1"/>
        <v>41957</v>
      </c>
      <c r="F1535" s="15" t="s">
        <v>114</v>
      </c>
      <c r="G1535" s="15" t="s">
        <v>3924</v>
      </c>
      <c r="H1535" s="15" t="s">
        <v>3925</v>
      </c>
      <c r="I1535" s="15" t="s">
        <v>59</v>
      </c>
      <c r="J1535" s="15" t="s">
        <v>60</v>
      </c>
      <c r="K1535" s="15" t="s">
        <v>17</v>
      </c>
      <c r="L1535" s="15" t="str">
        <f t="array" ref="L1535">_xlfn.XLOOKUP(M1535,reference_province_to_city!$A$2:$A$11,reference_province_to_city!$B$2:$B$11)</f>
        <v>Semarang</v>
      </c>
      <c r="M1535" s="15" t="s">
        <v>15</v>
      </c>
      <c r="N1535" s="15">
        <v>50111.0</v>
      </c>
      <c r="O1535" s="15">
        <f t="array" ref="O1535">_xlfn.XLOOKUP(M1535,reference_postal_code!$B$2:$B$11,reference_postal_code!$A$2:$A$11)</f>
        <v>50111</v>
      </c>
      <c r="P1535" s="15" t="s">
        <v>77</v>
      </c>
      <c r="Q1535" s="15" t="s">
        <v>880</v>
      </c>
      <c r="R1535" s="15" t="s">
        <v>65</v>
      </c>
      <c r="S1535" s="15" t="s">
        <v>93</v>
      </c>
      <c r="T1535" s="15" t="s">
        <v>881</v>
      </c>
      <c r="U1535" s="28">
        <v>50880.0</v>
      </c>
      <c r="V1535" s="15">
        <v>1.0</v>
      </c>
      <c r="W1535" s="31">
        <v>0.2</v>
      </c>
      <c r="X1535" s="28">
        <v>12084.0</v>
      </c>
    </row>
    <row r="1536" ht="15.75" customHeight="1">
      <c r="A1536" s="15">
        <v>9904.0</v>
      </c>
      <c r="B1536" s="15" t="s">
        <v>3955</v>
      </c>
      <c r="C1536" s="18">
        <v>41955.0</v>
      </c>
      <c r="D1536" s="18">
        <v>41961.0</v>
      </c>
      <c r="E1536" s="18">
        <f t="shared" si="1"/>
        <v>41961</v>
      </c>
      <c r="F1536" s="15" t="s">
        <v>55</v>
      </c>
      <c r="G1536" s="15" t="s">
        <v>56</v>
      </c>
      <c r="H1536" s="15" t="s">
        <v>57</v>
      </c>
      <c r="I1536" s="15" t="s">
        <v>59</v>
      </c>
      <c r="J1536" s="15" t="s">
        <v>60</v>
      </c>
      <c r="K1536" s="15" t="s">
        <v>33</v>
      </c>
      <c r="L1536" s="15" t="str">
        <f t="array" ref="L1536">_xlfn.XLOOKUP(M1536,reference_province_to_city!$A$2:$A$11,reference_province_to_city!$B$2:$B$11)</f>
        <v>Makassar</v>
      </c>
      <c r="M1536" s="15" t="s">
        <v>25</v>
      </c>
      <c r="N1536" s="15">
        <v>90111.0</v>
      </c>
      <c r="O1536" s="15">
        <f t="array" ref="O1536">_xlfn.XLOOKUP(M1536,reference_postal_code!$B$2:$B$11,reference_postal_code!$A$2:$A$11)</f>
        <v>90111</v>
      </c>
      <c r="P1536" s="15" t="s">
        <v>63</v>
      </c>
      <c r="Q1536" s="15" t="s">
        <v>314</v>
      </c>
      <c r="R1536" s="15" t="s">
        <v>106</v>
      </c>
      <c r="S1536" s="15" t="s">
        <v>139</v>
      </c>
      <c r="T1536" s="15" t="s">
        <v>315</v>
      </c>
      <c r="U1536" s="28">
        <v>376920.0</v>
      </c>
      <c r="V1536" s="15">
        <v>3.0</v>
      </c>
      <c r="W1536" s="31">
        <v>0.6</v>
      </c>
      <c r="X1536" s="28">
        <v>-103653.0</v>
      </c>
    </row>
    <row r="1537" ht="15.75" customHeight="1">
      <c r="A1537" s="15">
        <v>5553.0</v>
      </c>
      <c r="B1537" s="15" t="s">
        <v>3956</v>
      </c>
      <c r="C1537" s="18">
        <v>41955.0</v>
      </c>
      <c r="D1537" s="18">
        <v>41959.0</v>
      </c>
      <c r="E1537" s="18">
        <f t="shared" si="1"/>
        <v>41959</v>
      </c>
      <c r="F1537" s="15" t="s">
        <v>55</v>
      </c>
      <c r="G1537" s="15" t="s">
        <v>3957</v>
      </c>
      <c r="H1537" s="15" t="s">
        <v>3958</v>
      </c>
      <c r="I1537" s="15" t="s">
        <v>128</v>
      </c>
      <c r="J1537" s="15" t="s">
        <v>60</v>
      </c>
      <c r="K1537" s="15" t="s">
        <v>19</v>
      </c>
      <c r="L1537" s="15" t="str">
        <f t="array" ref="L1537">_xlfn.XLOOKUP(M1537,reference_province_to_city!$A$2:$A$11,reference_province_to_city!$B$2:$B$11)</f>
        <v>Yogyakarta</v>
      </c>
      <c r="M1537" s="15" t="s">
        <v>18</v>
      </c>
      <c r="N1537" s="15">
        <v>55111.0</v>
      </c>
      <c r="O1537" s="15">
        <f t="array" ref="O1537">_xlfn.XLOOKUP(M1537,reference_postal_code!$B$2:$B$11,reference_postal_code!$A$2:$A$11)</f>
        <v>55111</v>
      </c>
      <c r="P1537" s="15" t="s">
        <v>77</v>
      </c>
      <c r="Q1537" s="15" t="s">
        <v>3959</v>
      </c>
      <c r="R1537" s="15" t="s">
        <v>110</v>
      </c>
      <c r="S1537" s="15" t="s">
        <v>149</v>
      </c>
      <c r="T1537" s="15" t="s">
        <v>3960</v>
      </c>
      <c r="U1537" s="28">
        <v>1192680.0</v>
      </c>
      <c r="V1537" s="15">
        <v>3.0</v>
      </c>
      <c r="W1537" s="31">
        <v>0.2</v>
      </c>
      <c r="X1537" s="28">
        <v>313078.0</v>
      </c>
    </row>
    <row r="1538" ht="15.75" customHeight="1">
      <c r="A1538" s="15">
        <v>5551.0</v>
      </c>
      <c r="B1538" s="15" t="s">
        <v>3956</v>
      </c>
      <c r="C1538" s="18">
        <v>41955.0</v>
      </c>
      <c r="D1538" s="18">
        <v>41959.0</v>
      </c>
      <c r="E1538" s="18">
        <f t="shared" si="1"/>
        <v>41959</v>
      </c>
      <c r="F1538" s="15" t="s">
        <v>55</v>
      </c>
      <c r="G1538" s="15" t="s">
        <v>3957</v>
      </c>
      <c r="H1538" s="15" t="s">
        <v>3958</v>
      </c>
      <c r="I1538" s="15" t="s">
        <v>128</v>
      </c>
      <c r="J1538" s="15" t="s">
        <v>60</v>
      </c>
      <c r="K1538" s="15" t="s">
        <v>19</v>
      </c>
      <c r="L1538" s="15" t="str">
        <f t="array" ref="L1538">_xlfn.XLOOKUP(M1538,reference_province_to_city!$A$2:$A$11,reference_province_to_city!$B$2:$B$11)</f>
        <v>Yogyakarta</v>
      </c>
      <c r="M1538" s="15" t="s">
        <v>18</v>
      </c>
      <c r="N1538" s="15">
        <v>55111.0</v>
      </c>
      <c r="O1538" s="15">
        <f t="array" ref="O1538">_xlfn.XLOOKUP(M1538,reference_postal_code!$B$2:$B$11,reference_postal_code!$A$2:$A$11)</f>
        <v>55111</v>
      </c>
      <c r="P1538" s="15" t="s">
        <v>77</v>
      </c>
      <c r="Q1538" s="15" t="s">
        <v>763</v>
      </c>
      <c r="R1538" s="15" t="s">
        <v>65</v>
      </c>
      <c r="S1538" s="15" t="s">
        <v>93</v>
      </c>
      <c r="T1538" s="15" t="s">
        <v>764</v>
      </c>
      <c r="U1538" s="28">
        <v>40080.0</v>
      </c>
      <c r="V1538" s="15">
        <v>1.0</v>
      </c>
      <c r="W1538" s="31">
        <v>0.2</v>
      </c>
      <c r="X1538" s="28">
        <v>5010.0</v>
      </c>
    </row>
    <row r="1539" ht="15.75" customHeight="1">
      <c r="A1539" s="15">
        <v>5552.0</v>
      </c>
      <c r="B1539" s="15" t="s">
        <v>3956</v>
      </c>
      <c r="C1539" s="18">
        <v>41955.0</v>
      </c>
      <c r="D1539" s="18">
        <v>41959.0</v>
      </c>
      <c r="E1539" s="18">
        <f t="shared" si="1"/>
        <v>41959</v>
      </c>
      <c r="F1539" s="15" t="s">
        <v>55</v>
      </c>
      <c r="G1539" s="15" t="s">
        <v>3957</v>
      </c>
      <c r="H1539" s="15" t="s">
        <v>3958</v>
      </c>
      <c r="I1539" s="15" t="s">
        <v>128</v>
      </c>
      <c r="J1539" s="15" t="s">
        <v>60</v>
      </c>
      <c r="K1539" s="15" t="s">
        <v>19</v>
      </c>
      <c r="L1539" s="15" t="str">
        <f t="array" ref="L1539">_xlfn.XLOOKUP(M1539,reference_province_to_city!$A$2:$A$11,reference_province_to_city!$B$2:$B$11)</f>
        <v>Yogyakarta</v>
      </c>
      <c r="M1539" s="15" t="s">
        <v>18</v>
      </c>
      <c r="N1539" s="15">
        <v>55111.0</v>
      </c>
      <c r="O1539" s="15">
        <f t="array" ref="O1539">_xlfn.XLOOKUP(M1539,reference_postal_code!$B$2:$B$11,reference_postal_code!$A$2:$A$11)</f>
        <v>55111</v>
      </c>
      <c r="P1539" s="15" t="s">
        <v>77</v>
      </c>
      <c r="Q1539" s="15" t="s">
        <v>2664</v>
      </c>
      <c r="R1539" s="15" t="s">
        <v>65</v>
      </c>
      <c r="S1539" s="15" t="s">
        <v>226</v>
      </c>
      <c r="T1539" s="15" t="s">
        <v>2665</v>
      </c>
      <c r="U1539" s="28">
        <v>249840.0</v>
      </c>
      <c r="V1539" s="15">
        <v>6.0</v>
      </c>
      <c r="W1539" s="31">
        <v>0.2</v>
      </c>
      <c r="X1539" s="28">
        <v>-46845.0</v>
      </c>
    </row>
    <row r="1540" ht="15.75" customHeight="1">
      <c r="A1540" s="15">
        <v>2414.0</v>
      </c>
      <c r="B1540" s="15" t="s">
        <v>3961</v>
      </c>
      <c r="C1540" s="18">
        <v>41955.0</v>
      </c>
      <c r="D1540" s="18">
        <v>41959.0</v>
      </c>
      <c r="E1540" s="18">
        <f t="shared" si="1"/>
        <v>41959</v>
      </c>
      <c r="F1540" s="15" t="s">
        <v>55</v>
      </c>
      <c r="G1540" s="15" t="s">
        <v>3168</v>
      </c>
      <c r="H1540" s="15" t="s">
        <v>3169</v>
      </c>
      <c r="I1540" s="15" t="s">
        <v>59</v>
      </c>
      <c r="J1540" s="15" t="s">
        <v>60</v>
      </c>
      <c r="K1540" s="15" t="s">
        <v>10</v>
      </c>
      <c r="L1540" s="15" t="str">
        <f t="array" ref="L1540">_xlfn.XLOOKUP(M1540,reference_province_to_city!$A$2:$A$11,reference_province_to_city!$B$2:$B$11)</f>
        <v>Jakarta</v>
      </c>
      <c r="M1540" s="15" t="s">
        <v>7</v>
      </c>
      <c r="O1540" s="15">
        <f t="array" ref="O1540">_xlfn.XLOOKUP(M1540,reference_postal_code!$B$2:$B$11,reference_postal_code!$A$2:$A$11)</f>
        <v>10110</v>
      </c>
      <c r="P1540" s="15" t="s">
        <v>117</v>
      </c>
      <c r="Q1540" s="15" t="s">
        <v>3962</v>
      </c>
      <c r="R1540" s="15" t="s">
        <v>106</v>
      </c>
      <c r="S1540" s="15" t="s">
        <v>218</v>
      </c>
      <c r="T1540" s="15" t="s">
        <v>3963</v>
      </c>
      <c r="U1540" s="28">
        <v>9435960.0</v>
      </c>
      <c r="V1540" s="15">
        <v>3.0</v>
      </c>
      <c r="W1540" s="31">
        <v>0.2</v>
      </c>
      <c r="X1540" s="28">
        <v>471798.0</v>
      </c>
    </row>
    <row r="1541" ht="15.75" customHeight="1">
      <c r="A1541" s="15">
        <v>5554.0</v>
      </c>
      <c r="B1541" s="15" t="s">
        <v>3956</v>
      </c>
      <c r="C1541" s="18">
        <v>41955.0</v>
      </c>
      <c r="D1541" s="18">
        <v>41959.0</v>
      </c>
      <c r="E1541" s="18">
        <f t="shared" si="1"/>
        <v>41959</v>
      </c>
      <c r="F1541" s="15" t="s">
        <v>55</v>
      </c>
      <c r="G1541" s="15" t="s">
        <v>3957</v>
      </c>
      <c r="H1541" s="15" t="s">
        <v>3958</v>
      </c>
      <c r="I1541" s="15" t="s">
        <v>128</v>
      </c>
      <c r="J1541" s="15" t="s">
        <v>60</v>
      </c>
      <c r="K1541" s="15" t="s">
        <v>19</v>
      </c>
      <c r="L1541" s="15" t="str">
        <f t="array" ref="L1541">_xlfn.XLOOKUP(M1541,reference_province_to_city!$A$2:$A$11,reference_province_to_city!$B$2:$B$11)</f>
        <v>Yogyakarta</v>
      </c>
      <c r="M1541" s="15" t="s">
        <v>18</v>
      </c>
      <c r="N1541" s="15">
        <v>55111.0</v>
      </c>
      <c r="O1541" s="15">
        <f t="array" ref="O1541">_xlfn.XLOOKUP(M1541,reference_postal_code!$B$2:$B$11,reference_postal_code!$A$2:$A$11)</f>
        <v>55111</v>
      </c>
      <c r="P1541" s="15" t="s">
        <v>77</v>
      </c>
      <c r="Q1541" s="15" t="s">
        <v>2869</v>
      </c>
      <c r="R1541" s="15" t="s">
        <v>65</v>
      </c>
      <c r="S1541" s="15" t="s">
        <v>66</v>
      </c>
      <c r="T1541" s="15" t="s">
        <v>2870</v>
      </c>
      <c r="U1541" s="28">
        <v>544320.0</v>
      </c>
      <c r="V1541" s="15">
        <v>7.0</v>
      </c>
      <c r="W1541" s="31">
        <v>0.2</v>
      </c>
      <c r="X1541" s="28">
        <v>190512.0</v>
      </c>
    </row>
    <row r="1542" ht="15.75" customHeight="1">
      <c r="A1542" s="15">
        <v>5555.0</v>
      </c>
      <c r="B1542" s="15" t="s">
        <v>3956</v>
      </c>
      <c r="C1542" s="18">
        <v>41955.0</v>
      </c>
      <c r="D1542" s="18">
        <v>41959.0</v>
      </c>
      <c r="E1542" s="18">
        <f t="shared" si="1"/>
        <v>41959</v>
      </c>
      <c r="F1542" s="15" t="s">
        <v>55</v>
      </c>
      <c r="G1542" s="15" t="s">
        <v>3957</v>
      </c>
      <c r="H1542" s="15" t="s">
        <v>3958</v>
      </c>
      <c r="I1542" s="15" t="s">
        <v>128</v>
      </c>
      <c r="J1542" s="15" t="s">
        <v>60</v>
      </c>
      <c r="K1542" s="15" t="s">
        <v>19</v>
      </c>
      <c r="L1542" s="15" t="str">
        <f t="array" ref="L1542">_xlfn.XLOOKUP(M1542,reference_province_to_city!$A$2:$A$11,reference_province_to_city!$B$2:$B$11)</f>
        <v>Yogyakarta</v>
      </c>
      <c r="M1542" s="15" t="s">
        <v>18</v>
      </c>
      <c r="N1542" s="15">
        <v>55111.0</v>
      </c>
      <c r="O1542" s="15">
        <f t="array" ref="O1542">_xlfn.XLOOKUP(M1542,reference_postal_code!$B$2:$B$11,reference_postal_code!$A$2:$A$11)</f>
        <v>55111</v>
      </c>
      <c r="P1542" s="15" t="s">
        <v>77</v>
      </c>
      <c r="Q1542" s="15" t="s">
        <v>1496</v>
      </c>
      <c r="R1542" s="15" t="s">
        <v>106</v>
      </c>
      <c r="S1542" s="15" t="s">
        <v>183</v>
      </c>
      <c r="T1542" s="15" t="s">
        <v>1497</v>
      </c>
      <c r="U1542" s="28">
        <v>1019898.0</v>
      </c>
      <c r="V1542" s="15">
        <v>1.0</v>
      </c>
      <c r="W1542" s="31">
        <v>0.32</v>
      </c>
      <c r="X1542" s="28">
        <v>-194981.0</v>
      </c>
    </row>
    <row r="1543" ht="15.75" customHeight="1">
      <c r="A1543" s="15">
        <v>9905.0</v>
      </c>
      <c r="B1543" s="15" t="s">
        <v>3955</v>
      </c>
      <c r="C1543" s="18">
        <v>41955.0</v>
      </c>
      <c r="D1543" s="18">
        <v>41961.0</v>
      </c>
      <c r="E1543" s="18">
        <f t="shared" si="1"/>
        <v>41961</v>
      </c>
      <c r="F1543" s="15" t="s">
        <v>55</v>
      </c>
      <c r="G1543" s="15" t="s">
        <v>56</v>
      </c>
      <c r="H1543" s="15" t="s">
        <v>57</v>
      </c>
      <c r="I1543" s="15" t="s">
        <v>59</v>
      </c>
      <c r="J1543" s="15" t="s">
        <v>60</v>
      </c>
      <c r="K1543" s="15" t="s">
        <v>33</v>
      </c>
      <c r="L1543" s="15" t="str">
        <f t="array" ref="L1543">_xlfn.XLOOKUP(M1543,reference_province_to_city!$A$2:$A$11,reference_province_to_city!$B$2:$B$11)</f>
        <v>Makassar</v>
      </c>
      <c r="M1543" s="15" t="s">
        <v>25</v>
      </c>
      <c r="N1543" s="15">
        <v>90111.0</v>
      </c>
      <c r="O1543" s="15">
        <f t="array" ref="O1543">_xlfn.XLOOKUP(M1543,reference_postal_code!$B$2:$B$11,reference_postal_code!$A$2:$A$11)</f>
        <v>90111</v>
      </c>
      <c r="P1543" s="15" t="s">
        <v>63</v>
      </c>
      <c r="Q1543" s="15" t="s">
        <v>2386</v>
      </c>
      <c r="R1543" s="15" t="s">
        <v>110</v>
      </c>
      <c r="S1543" s="15" t="s">
        <v>149</v>
      </c>
      <c r="T1543" s="15" t="s">
        <v>2387</v>
      </c>
      <c r="U1543" s="28">
        <v>1919760.0</v>
      </c>
      <c r="V1543" s="15">
        <v>2.0</v>
      </c>
      <c r="W1543" s="31">
        <v>0.2</v>
      </c>
      <c r="X1543" s="28">
        <v>383952.0</v>
      </c>
    </row>
    <row r="1544" ht="15.75" customHeight="1">
      <c r="A1544" s="15">
        <v>2413.0</v>
      </c>
      <c r="B1544" s="15" t="s">
        <v>3961</v>
      </c>
      <c r="C1544" s="18">
        <v>41955.0</v>
      </c>
      <c r="D1544" s="18">
        <v>41959.0</v>
      </c>
      <c r="E1544" s="18">
        <f t="shared" si="1"/>
        <v>41959</v>
      </c>
      <c r="F1544" s="15" t="s">
        <v>55</v>
      </c>
      <c r="G1544" s="15" t="s">
        <v>3168</v>
      </c>
      <c r="H1544" s="15" t="s">
        <v>3169</v>
      </c>
      <c r="I1544" s="15" t="s">
        <v>59</v>
      </c>
      <c r="J1544" s="15" t="s">
        <v>60</v>
      </c>
      <c r="K1544" s="15" t="s">
        <v>10</v>
      </c>
      <c r="L1544" s="15" t="str">
        <f t="array" ref="L1544">_xlfn.XLOOKUP(M1544,reference_province_to_city!$A$2:$A$11,reference_province_to_city!$B$2:$B$11)</f>
        <v>Jakarta</v>
      </c>
      <c r="M1544" s="15" t="s">
        <v>7</v>
      </c>
      <c r="N1544" s="15">
        <v>10110.0</v>
      </c>
      <c r="O1544" s="15">
        <f t="array" ref="O1544">_xlfn.XLOOKUP(M1544,reference_postal_code!$B$2:$B$11,reference_postal_code!$A$2:$A$11)</f>
        <v>10110</v>
      </c>
      <c r="P1544" s="15" t="s">
        <v>117</v>
      </c>
      <c r="Q1544" s="15" t="s">
        <v>3964</v>
      </c>
      <c r="R1544" s="15" t="s">
        <v>65</v>
      </c>
      <c r="S1544" s="15" t="s">
        <v>66</v>
      </c>
      <c r="T1544" s="15" t="s">
        <v>3965</v>
      </c>
      <c r="U1544" s="28">
        <v>179400.0</v>
      </c>
      <c r="V1544" s="15">
        <v>2.0</v>
      </c>
      <c r="W1544" s="31">
        <v>0.0</v>
      </c>
      <c r="X1544" s="28">
        <v>87906.0</v>
      </c>
    </row>
    <row r="1545" ht="15.75" customHeight="1">
      <c r="A1545" s="15">
        <v>3966.0</v>
      </c>
      <c r="B1545" s="15" t="s">
        <v>3966</v>
      </c>
      <c r="C1545" s="18">
        <v>41955.0</v>
      </c>
      <c r="D1545" s="18">
        <v>41960.0</v>
      </c>
      <c r="E1545" s="18">
        <f t="shared" si="1"/>
        <v>41960</v>
      </c>
      <c r="F1545" s="15" t="s">
        <v>114</v>
      </c>
      <c r="G1545" s="15" t="s">
        <v>3807</v>
      </c>
      <c r="H1545" s="15" t="s">
        <v>3808</v>
      </c>
      <c r="I1545" s="15" t="s">
        <v>128</v>
      </c>
      <c r="J1545" s="15" t="s">
        <v>60</v>
      </c>
      <c r="K1545" s="15" t="s">
        <v>33</v>
      </c>
      <c r="L1545" s="15" t="str">
        <f t="array" ref="L1545">_xlfn.XLOOKUP(M1545,reference_province_to_city!$A$2:$A$11,reference_province_to_city!$B$2:$B$11)</f>
        <v>Makassar</v>
      </c>
      <c r="M1545" s="15" t="s">
        <v>25</v>
      </c>
      <c r="N1545" s="15">
        <v>90111.0</v>
      </c>
      <c r="O1545" s="15">
        <f t="array" ref="O1545">_xlfn.XLOOKUP(M1545,reference_postal_code!$B$2:$B$11,reference_postal_code!$A$2:$A$11)</f>
        <v>90111</v>
      </c>
      <c r="P1545" s="15" t="s">
        <v>63</v>
      </c>
      <c r="Q1545" s="15" t="s">
        <v>1434</v>
      </c>
      <c r="R1545" s="15" t="s">
        <v>65</v>
      </c>
      <c r="S1545" s="15" t="s">
        <v>93</v>
      </c>
      <c r="T1545" s="15" t="s">
        <v>1435</v>
      </c>
      <c r="U1545" s="28">
        <v>118080.0</v>
      </c>
      <c r="V1545" s="15">
        <v>3.0</v>
      </c>
      <c r="W1545" s="31">
        <v>0.2</v>
      </c>
      <c r="X1545" s="28">
        <v>13284.0</v>
      </c>
    </row>
    <row r="1546" ht="15.75" customHeight="1">
      <c r="A1546" s="15">
        <v>1863.0</v>
      </c>
      <c r="B1546" s="15" t="s">
        <v>3967</v>
      </c>
      <c r="C1546" s="18">
        <v>41955.0</v>
      </c>
      <c r="D1546" s="18">
        <v>41955.0</v>
      </c>
      <c r="E1546" s="18">
        <f t="shared" si="1"/>
        <v>41955</v>
      </c>
      <c r="F1546" s="15" t="s">
        <v>466</v>
      </c>
      <c r="G1546" s="15" t="s">
        <v>3968</v>
      </c>
      <c r="H1546" s="15" t="s">
        <v>3969</v>
      </c>
      <c r="I1546" s="15" t="s">
        <v>59</v>
      </c>
      <c r="J1546" s="15" t="s">
        <v>60</v>
      </c>
      <c r="K1546" s="15" t="s">
        <v>26</v>
      </c>
      <c r="L1546" s="15" t="str">
        <f t="array" ref="L1546">_xlfn.XLOOKUP(M1546,reference_province_to_city!$A$2:$A$11,reference_province_to_city!$B$2:$B$11)</f>
        <v>Denpasar</v>
      </c>
      <c r="M1546" s="15" t="s">
        <v>24</v>
      </c>
      <c r="N1546" s="15">
        <v>80231.0</v>
      </c>
      <c r="O1546" s="15">
        <f t="array" ref="O1546">_xlfn.XLOOKUP(M1546,reference_postal_code!$B$2:$B$11,reference_postal_code!$A$2:$A$11)</f>
        <v>80231</v>
      </c>
      <c r="P1546" s="15" t="s">
        <v>63</v>
      </c>
      <c r="Q1546" s="15" t="s">
        <v>3970</v>
      </c>
      <c r="R1546" s="15" t="s">
        <v>65</v>
      </c>
      <c r="S1546" s="15" t="s">
        <v>87</v>
      </c>
      <c r="T1546" s="15" t="s">
        <v>3971</v>
      </c>
      <c r="U1546" s="28">
        <v>744480.0</v>
      </c>
      <c r="V1546" s="15">
        <v>4.0</v>
      </c>
      <c r="W1546" s="31">
        <v>0.2</v>
      </c>
      <c r="X1546" s="28">
        <v>74448.0</v>
      </c>
    </row>
    <row r="1547" ht="15.75" customHeight="1">
      <c r="A1547" s="15">
        <v>4281.0</v>
      </c>
      <c r="B1547" s="15" t="s">
        <v>3972</v>
      </c>
      <c r="C1547" s="18">
        <v>41957.0</v>
      </c>
      <c r="D1547" s="18"/>
      <c r="E1547" s="18">
        <f t="shared" si="1"/>
        <v>41960</v>
      </c>
      <c r="F1547" s="15" t="s">
        <v>55</v>
      </c>
      <c r="G1547" s="15" t="s">
        <v>3973</v>
      </c>
      <c r="H1547" s="15" t="s">
        <v>3974</v>
      </c>
      <c r="I1547" s="15" t="s">
        <v>76</v>
      </c>
      <c r="J1547" s="15" t="s">
        <v>60</v>
      </c>
      <c r="K1547" s="15" t="s">
        <v>33</v>
      </c>
      <c r="L1547" s="15" t="str">
        <f t="array" ref="L1547">_xlfn.XLOOKUP(M1547,reference_province_to_city!$A$2:$A$11,reference_province_to_city!$B$2:$B$11)</f>
        <v>Makassar</v>
      </c>
      <c r="M1547" s="15" t="s">
        <v>25</v>
      </c>
      <c r="N1547" s="15">
        <v>90111.0</v>
      </c>
      <c r="O1547" s="15">
        <f t="array" ref="O1547">_xlfn.XLOOKUP(M1547,reference_postal_code!$B$2:$B$11,reference_postal_code!$A$2:$A$11)</f>
        <v>90111</v>
      </c>
      <c r="P1547" s="15" t="s">
        <v>63</v>
      </c>
      <c r="Q1547" s="15" t="s">
        <v>3975</v>
      </c>
      <c r="R1547" s="15" t="s">
        <v>65</v>
      </c>
      <c r="S1547" s="15" t="s">
        <v>66</v>
      </c>
      <c r="T1547" s="15" t="s">
        <v>3976</v>
      </c>
      <c r="U1547" s="28">
        <v>170400.0</v>
      </c>
      <c r="V1547" s="15">
        <v>2.0</v>
      </c>
      <c r="W1547" s="31">
        <v>0.0</v>
      </c>
      <c r="X1547" s="28">
        <v>78384.0</v>
      </c>
    </row>
    <row r="1548" ht="15.75" customHeight="1">
      <c r="A1548" s="15">
        <v>2302.0</v>
      </c>
      <c r="B1548" s="15" t="s">
        <v>3977</v>
      </c>
      <c r="C1548" s="18">
        <v>41957.0</v>
      </c>
      <c r="D1548" s="18">
        <v>41961.0</v>
      </c>
      <c r="E1548" s="18">
        <f t="shared" si="1"/>
        <v>41961</v>
      </c>
      <c r="F1548" s="15" t="s">
        <v>55</v>
      </c>
      <c r="G1548" s="15" t="s">
        <v>3978</v>
      </c>
      <c r="H1548" s="15" t="s">
        <v>3979</v>
      </c>
      <c r="I1548" s="15" t="s">
        <v>59</v>
      </c>
      <c r="J1548" s="15" t="s">
        <v>60</v>
      </c>
      <c r="K1548" s="15" t="s">
        <v>19</v>
      </c>
      <c r="L1548" s="15" t="str">
        <f t="array" ref="L1548">_xlfn.XLOOKUP(M1548,reference_province_to_city!$A$2:$A$11,reference_province_to_city!$B$2:$B$11)</f>
        <v>Yogyakarta</v>
      </c>
      <c r="M1548" s="15" t="s">
        <v>18</v>
      </c>
      <c r="N1548" s="15">
        <v>55111.0</v>
      </c>
      <c r="O1548" s="15">
        <f t="array" ref="O1548">_xlfn.XLOOKUP(M1548,reference_postal_code!$B$2:$B$11,reference_postal_code!$A$2:$A$11)</f>
        <v>55111</v>
      </c>
      <c r="P1548" s="15" t="s">
        <v>77</v>
      </c>
      <c r="Q1548" s="15" t="s">
        <v>2125</v>
      </c>
      <c r="R1548" s="15" t="s">
        <v>65</v>
      </c>
      <c r="S1548" s="15" t="s">
        <v>83</v>
      </c>
      <c r="T1548" s="15" t="s">
        <v>2126</v>
      </c>
      <c r="U1548" s="28">
        <v>172800.0</v>
      </c>
      <c r="V1548" s="15">
        <v>4.0</v>
      </c>
      <c r="W1548" s="31">
        <v>0.0</v>
      </c>
      <c r="X1548" s="28">
        <v>84672.0</v>
      </c>
    </row>
    <row r="1549" ht="15.75" customHeight="1">
      <c r="A1549" s="15">
        <v>2211.0</v>
      </c>
      <c r="B1549" s="15" t="s">
        <v>3980</v>
      </c>
      <c r="C1549" s="18">
        <v>41957.0</v>
      </c>
      <c r="D1549" s="18">
        <v>41959.0</v>
      </c>
      <c r="E1549" s="18">
        <f t="shared" si="1"/>
        <v>41959</v>
      </c>
      <c r="F1549" s="15" t="s">
        <v>114</v>
      </c>
      <c r="G1549" s="15" t="s">
        <v>3981</v>
      </c>
      <c r="H1549" s="15" t="s">
        <v>3982</v>
      </c>
      <c r="I1549" s="15" t="s">
        <v>59</v>
      </c>
      <c r="J1549" s="15" t="s">
        <v>60</v>
      </c>
      <c r="K1549" s="15" t="s">
        <v>17</v>
      </c>
      <c r="L1549" s="15" t="str">
        <f t="array" ref="L1549">_xlfn.XLOOKUP(M1549,reference_province_to_city!$A$2:$A$11,reference_province_to_city!$B$2:$B$11)</f>
        <v>Semarang</v>
      </c>
      <c r="M1549" s="15" t="s">
        <v>15</v>
      </c>
      <c r="N1549" s="15">
        <v>50111.0</v>
      </c>
      <c r="O1549" s="15">
        <f t="array" ref="O1549">_xlfn.XLOOKUP(M1549,reference_postal_code!$B$2:$B$11,reference_postal_code!$A$2:$A$11)</f>
        <v>50111</v>
      </c>
      <c r="P1549" s="15" t="s">
        <v>77</v>
      </c>
      <c r="Q1549" s="15" t="s">
        <v>3351</v>
      </c>
      <c r="R1549" s="15" t="s">
        <v>65</v>
      </c>
      <c r="S1549" s="15" t="s">
        <v>83</v>
      </c>
      <c r="T1549" s="15" t="s">
        <v>3352</v>
      </c>
      <c r="U1549" s="28">
        <v>657000.0</v>
      </c>
      <c r="V1549" s="15">
        <v>10.0</v>
      </c>
      <c r="W1549" s="31">
        <v>0.0</v>
      </c>
      <c r="X1549" s="28">
        <v>315360.0</v>
      </c>
    </row>
    <row r="1550" ht="15.75" customHeight="1">
      <c r="A1550" s="15">
        <v>2210.0</v>
      </c>
      <c r="B1550" s="15" t="s">
        <v>3980</v>
      </c>
      <c r="C1550" s="18">
        <v>41957.0</v>
      </c>
      <c r="D1550" s="18">
        <v>41959.0</v>
      </c>
      <c r="E1550" s="18">
        <f t="shared" si="1"/>
        <v>41959</v>
      </c>
      <c r="F1550" s="15" t="s">
        <v>114</v>
      </c>
      <c r="G1550" s="15" t="s">
        <v>3981</v>
      </c>
      <c r="H1550" s="15" t="s">
        <v>3982</v>
      </c>
      <c r="I1550" s="15" t="s">
        <v>59</v>
      </c>
      <c r="J1550" s="15" t="s">
        <v>60</v>
      </c>
      <c r="K1550" s="15" t="s">
        <v>17</v>
      </c>
      <c r="L1550" s="15" t="str">
        <f t="array" ref="L1550">_xlfn.XLOOKUP(M1550,reference_province_to_city!$A$2:$A$11,reference_province_to_city!$B$2:$B$11)</f>
        <v>Semarang</v>
      </c>
      <c r="M1550" s="15" t="s">
        <v>15</v>
      </c>
      <c r="N1550" s="15">
        <v>50111.0</v>
      </c>
      <c r="O1550" s="15">
        <f t="array" ref="O1550">_xlfn.XLOOKUP(M1550,reference_postal_code!$B$2:$B$11,reference_postal_code!$A$2:$A$11)</f>
        <v>50111</v>
      </c>
      <c r="P1550" s="15" t="s">
        <v>77</v>
      </c>
      <c r="Q1550" s="15" t="s">
        <v>3825</v>
      </c>
      <c r="R1550" s="15" t="s">
        <v>110</v>
      </c>
      <c r="S1550" s="15" t="s">
        <v>111</v>
      </c>
      <c r="T1550" s="15" t="s">
        <v>3826</v>
      </c>
      <c r="U1550" s="28">
        <v>1.249395E7</v>
      </c>
      <c r="V1550" s="15">
        <v>7.0</v>
      </c>
      <c r="W1550" s="31">
        <v>0.0</v>
      </c>
      <c r="X1550" s="28">
        <v>3498306.0</v>
      </c>
    </row>
    <row r="1551" ht="15.75" customHeight="1">
      <c r="A1551" s="15">
        <v>2301.0</v>
      </c>
      <c r="B1551" s="15" t="s">
        <v>3977</v>
      </c>
      <c r="C1551" s="18">
        <v>41957.0</v>
      </c>
      <c r="D1551" s="18">
        <v>41961.0</v>
      </c>
      <c r="E1551" s="18">
        <f t="shared" si="1"/>
        <v>41961</v>
      </c>
      <c r="F1551" s="15" t="s">
        <v>55</v>
      </c>
      <c r="G1551" s="15" t="s">
        <v>3978</v>
      </c>
      <c r="H1551" s="15" t="s">
        <v>3979</v>
      </c>
      <c r="I1551" s="15" t="s">
        <v>59</v>
      </c>
      <c r="J1551" s="15" t="s">
        <v>60</v>
      </c>
      <c r="K1551" s="15" t="s">
        <v>19</v>
      </c>
      <c r="L1551" s="15" t="str">
        <f t="array" ref="L1551">_xlfn.XLOOKUP(M1551,reference_province_to_city!$A$2:$A$11,reference_province_to_city!$B$2:$B$11)</f>
        <v>Yogyakarta</v>
      </c>
      <c r="M1551" s="15" t="s">
        <v>18</v>
      </c>
      <c r="N1551" s="15">
        <v>55111.0</v>
      </c>
      <c r="O1551" s="15">
        <f t="array" ref="O1551">_xlfn.XLOOKUP(M1551,reference_postal_code!$B$2:$B$11,reference_postal_code!$A$2:$A$11)</f>
        <v>55111</v>
      </c>
      <c r="P1551" s="15" t="s">
        <v>77</v>
      </c>
      <c r="Q1551" s="15" t="s">
        <v>1977</v>
      </c>
      <c r="R1551" s="15" t="s">
        <v>65</v>
      </c>
      <c r="S1551" s="15" t="s">
        <v>83</v>
      </c>
      <c r="T1551" s="15" t="s">
        <v>1978</v>
      </c>
      <c r="U1551" s="28">
        <v>190800.0</v>
      </c>
      <c r="V1551" s="15">
        <v>3.0</v>
      </c>
      <c r="W1551" s="31">
        <v>0.0</v>
      </c>
      <c r="X1551" s="28">
        <v>95400.0</v>
      </c>
    </row>
    <row r="1552" ht="15.75" customHeight="1">
      <c r="A1552" s="15">
        <v>3261.0</v>
      </c>
      <c r="B1552" s="15" t="s">
        <v>3983</v>
      </c>
      <c r="C1552" s="18">
        <v>41957.0</v>
      </c>
      <c r="D1552" s="18">
        <v>41958.0</v>
      </c>
      <c r="E1552" s="18">
        <f t="shared" si="1"/>
        <v>41958</v>
      </c>
      <c r="F1552" s="15" t="s">
        <v>125</v>
      </c>
      <c r="G1552" s="15" t="s">
        <v>3984</v>
      </c>
      <c r="H1552" s="15" t="s">
        <v>3985</v>
      </c>
      <c r="I1552" s="15" t="s">
        <v>128</v>
      </c>
      <c r="J1552" s="15" t="s">
        <v>60</v>
      </c>
      <c r="K1552" s="15" t="s">
        <v>31</v>
      </c>
      <c r="L1552" s="15" t="str">
        <f t="array" ref="L1552">_xlfn.XLOOKUP(M1552,reference_province_to_city!$A$2:$A$11,reference_province_to_city!$B$2:$B$11)</f>
        <v>Balikpapan</v>
      </c>
      <c r="M1552" s="15" t="s">
        <v>21</v>
      </c>
      <c r="N1552" s="15">
        <v>76114.0</v>
      </c>
      <c r="O1552" s="15">
        <f t="array" ref="O1552">_xlfn.XLOOKUP(M1552,reference_postal_code!$B$2:$B$11,reference_postal_code!$A$2:$A$11)</f>
        <v>76114</v>
      </c>
      <c r="P1552" s="15" t="s">
        <v>166</v>
      </c>
      <c r="Q1552" s="15" t="s">
        <v>3986</v>
      </c>
      <c r="R1552" s="15" t="s">
        <v>65</v>
      </c>
      <c r="S1552" s="15" t="s">
        <v>66</v>
      </c>
      <c r="T1552" s="15" t="s">
        <v>3987</v>
      </c>
      <c r="U1552" s="28">
        <v>311040.0</v>
      </c>
      <c r="V1552" s="15">
        <v>4.0</v>
      </c>
      <c r="W1552" s="31">
        <v>0.2</v>
      </c>
      <c r="X1552" s="28">
        <v>108864.0</v>
      </c>
    </row>
    <row r="1553" ht="15.75" customHeight="1">
      <c r="A1553" s="15">
        <v>8341.0</v>
      </c>
      <c r="B1553" s="15" t="s">
        <v>3988</v>
      </c>
      <c r="C1553" s="18">
        <v>41957.0</v>
      </c>
      <c r="D1553" s="18">
        <v>41963.0</v>
      </c>
      <c r="E1553" s="18">
        <f t="shared" si="1"/>
        <v>41963</v>
      </c>
      <c r="F1553" s="15" t="s">
        <v>55</v>
      </c>
      <c r="G1553" s="15" t="s">
        <v>3022</v>
      </c>
      <c r="H1553" s="15" t="s">
        <v>3023</v>
      </c>
      <c r="I1553" s="15" t="s">
        <v>59</v>
      </c>
      <c r="J1553" s="15" t="s">
        <v>60</v>
      </c>
      <c r="K1553" s="15" t="s">
        <v>26</v>
      </c>
      <c r="L1553" s="15" t="str">
        <f t="array" ref="L1553">_xlfn.XLOOKUP(M1553,reference_province_to_city!$A$2:$A$11,reference_province_to_city!$B$2:$B$11)</f>
        <v>Denpasar</v>
      </c>
      <c r="M1553" s="15" t="s">
        <v>24</v>
      </c>
      <c r="N1553" s="15">
        <v>80231.0</v>
      </c>
      <c r="O1553" s="15">
        <f t="array" ref="O1553">_xlfn.XLOOKUP(M1553,reference_postal_code!$B$2:$B$11,reference_postal_code!$A$2:$A$11)</f>
        <v>80231</v>
      </c>
      <c r="P1553" s="15" t="s">
        <v>63</v>
      </c>
      <c r="Q1553" s="15" t="s">
        <v>3989</v>
      </c>
      <c r="R1553" s="15" t="s">
        <v>65</v>
      </c>
      <c r="S1553" s="15" t="s">
        <v>66</v>
      </c>
      <c r="T1553" s="15" t="s">
        <v>3990</v>
      </c>
      <c r="U1553" s="28">
        <v>486000.0</v>
      </c>
      <c r="V1553" s="15">
        <v>5.0</v>
      </c>
      <c r="W1553" s="31">
        <v>0.0</v>
      </c>
      <c r="X1553" s="28">
        <v>233280.0</v>
      </c>
    </row>
    <row r="1554" ht="15.75" customHeight="1">
      <c r="A1554" s="15">
        <v>4282.0</v>
      </c>
      <c r="B1554" s="15" t="s">
        <v>3972</v>
      </c>
      <c r="C1554" s="18">
        <v>41957.0</v>
      </c>
      <c r="D1554" s="18">
        <v>41961.0</v>
      </c>
      <c r="E1554" s="18">
        <f t="shared" si="1"/>
        <v>41961</v>
      </c>
      <c r="F1554" s="15" t="s">
        <v>55</v>
      </c>
      <c r="G1554" s="15" t="s">
        <v>3973</v>
      </c>
      <c r="H1554" s="15" t="s">
        <v>3974</v>
      </c>
      <c r="I1554" s="15" t="s">
        <v>76</v>
      </c>
      <c r="J1554" s="15" t="s">
        <v>60</v>
      </c>
      <c r="K1554" s="15" t="s">
        <v>33</v>
      </c>
      <c r="L1554" s="15" t="str">
        <f t="array" ref="L1554">_xlfn.XLOOKUP(M1554,reference_province_to_city!$A$2:$A$11,reference_province_to_city!$B$2:$B$11)</f>
        <v>Makassar</v>
      </c>
      <c r="M1554" s="15" t="s">
        <v>25</v>
      </c>
      <c r="N1554" s="15">
        <v>90111.0</v>
      </c>
      <c r="O1554" s="15">
        <f t="array" ref="O1554">_xlfn.XLOOKUP(M1554,reference_postal_code!$B$2:$B$11,reference_postal_code!$A$2:$A$11)</f>
        <v>90111</v>
      </c>
      <c r="P1554" s="15" t="s">
        <v>63</v>
      </c>
      <c r="Q1554" s="15" t="s">
        <v>2244</v>
      </c>
      <c r="R1554" s="15" t="s">
        <v>106</v>
      </c>
      <c r="S1554" s="15" t="s">
        <v>107</v>
      </c>
      <c r="T1554" s="15" t="s">
        <v>2245</v>
      </c>
      <c r="U1554" s="28">
        <v>1038960.0</v>
      </c>
      <c r="V1554" s="15">
        <v>2.0</v>
      </c>
      <c r="W1554" s="31">
        <v>0.1</v>
      </c>
      <c r="X1554" s="28">
        <v>219336.0</v>
      </c>
    </row>
    <row r="1555" ht="15.75" customHeight="1">
      <c r="A1555" s="15">
        <v>2009.0</v>
      </c>
      <c r="B1555" s="15" t="s">
        <v>3991</v>
      </c>
      <c r="C1555" s="18">
        <v>41958.0</v>
      </c>
      <c r="D1555" s="18">
        <v>41964.0</v>
      </c>
      <c r="E1555" s="18">
        <f t="shared" si="1"/>
        <v>41964</v>
      </c>
      <c r="F1555" s="15" t="s">
        <v>55</v>
      </c>
      <c r="G1555" s="15" t="s">
        <v>3992</v>
      </c>
      <c r="H1555" s="15" t="s">
        <v>3993</v>
      </c>
      <c r="I1555" s="15" t="s">
        <v>59</v>
      </c>
      <c r="J1555" s="15" t="s">
        <v>60</v>
      </c>
      <c r="K1555" s="15" t="s">
        <v>10</v>
      </c>
      <c r="L1555" s="15" t="str">
        <f t="array" ref="L1555">_xlfn.XLOOKUP(M1555,reference_province_to_city!$A$2:$A$11,reference_province_to_city!$B$2:$B$11)</f>
        <v>Jakarta</v>
      </c>
      <c r="M1555" s="15" t="s">
        <v>7</v>
      </c>
      <c r="N1555" s="15">
        <v>10110.0</v>
      </c>
      <c r="O1555" s="15">
        <f t="array" ref="O1555">_xlfn.XLOOKUP(M1555,reference_postal_code!$B$2:$B$11,reference_postal_code!$A$2:$A$11)</f>
        <v>10110</v>
      </c>
      <c r="P1555" s="15" t="s">
        <v>117</v>
      </c>
      <c r="Q1555" s="15" t="s">
        <v>3994</v>
      </c>
      <c r="R1555" s="15" t="s">
        <v>65</v>
      </c>
      <c r="S1555" s="15" t="s">
        <v>93</v>
      </c>
      <c r="T1555" s="15" t="s">
        <v>3995</v>
      </c>
      <c r="U1555" s="28">
        <v>63360.0</v>
      </c>
      <c r="V1555" s="15">
        <v>3.0</v>
      </c>
      <c r="W1555" s="31">
        <v>0.2</v>
      </c>
      <c r="X1555" s="28">
        <v>7128.0</v>
      </c>
    </row>
    <row r="1556" ht="15.75" customHeight="1">
      <c r="A1556" s="15">
        <v>5020.0</v>
      </c>
      <c r="B1556" s="15" t="s">
        <v>3996</v>
      </c>
      <c r="C1556" s="18">
        <v>41958.0</v>
      </c>
      <c r="D1556" s="18">
        <v>41961.0</v>
      </c>
      <c r="E1556" s="18">
        <f t="shared" si="1"/>
        <v>41961</v>
      </c>
      <c r="F1556" s="15" t="s">
        <v>125</v>
      </c>
      <c r="G1556" s="15" t="s">
        <v>1744</v>
      </c>
      <c r="H1556" s="15" t="s">
        <v>1745</v>
      </c>
      <c r="I1556" s="15" t="s">
        <v>59</v>
      </c>
      <c r="J1556" s="15" t="s">
        <v>60</v>
      </c>
      <c r="K1556" s="15" t="s">
        <v>26</v>
      </c>
      <c r="L1556" s="15" t="str">
        <f t="array" ref="L1556">_xlfn.XLOOKUP(M1556,reference_province_to_city!$A$2:$A$11,reference_province_to_city!$B$2:$B$11)</f>
        <v>Denpasar</v>
      </c>
      <c r="M1556" s="15" t="s">
        <v>24</v>
      </c>
      <c r="N1556" s="15">
        <v>80231.0</v>
      </c>
      <c r="O1556" s="15">
        <f t="array" ref="O1556">_xlfn.XLOOKUP(M1556,reference_postal_code!$B$2:$B$11,reference_postal_code!$A$2:$A$11)</f>
        <v>80231</v>
      </c>
      <c r="P1556" s="15" t="s">
        <v>63</v>
      </c>
      <c r="Q1556" s="15" t="s">
        <v>2504</v>
      </c>
      <c r="R1556" s="15" t="s">
        <v>65</v>
      </c>
      <c r="S1556" s="15" t="s">
        <v>226</v>
      </c>
      <c r="T1556" s="15" t="s">
        <v>2505</v>
      </c>
      <c r="U1556" s="28">
        <v>306900.0</v>
      </c>
      <c r="V1556" s="15">
        <v>2.0</v>
      </c>
      <c r="W1556" s="31">
        <v>0.0</v>
      </c>
      <c r="X1556" s="28">
        <v>79794.0</v>
      </c>
    </row>
    <row r="1557" ht="15.75" customHeight="1">
      <c r="A1557" s="15">
        <v>8946.0</v>
      </c>
      <c r="B1557" s="15" t="s">
        <v>3997</v>
      </c>
      <c r="C1557" s="18">
        <v>41958.0</v>
      </c>
      <c r="D1557" s="18">
        <v>41960.0</v>
      </c>
      <c r="E1557" s="18">
        <f t="shared" si="1"/>
        <v>41960</v>
      </c>
      <c r="F1557" s="15" t="s">
        <v>114</v>
      </c>
      <c r="G1557" s="15" t="s">
        <v>1079</v>
      </c>
      <c r="H1557" s="15" t="s">
        <v>1080</v>
      </c>
      <c r="I1557" s="15" t="s">
        <v>128</v>
      </c>
      <c r="J1557" s="15" t="s">
        <v>60</v>
      </c>
      <c r="K1557" s="15" t="s">
        <v>29</v>
      </c>
      <c r="L1557" s="15" t="str">
        <f t="array" ref="L1557">_xlfn.XLOOKUP(M1557,reference_province_to_city!$A$2:$A$11,reference_province_to_city!$B$2:$B$11)</f>
        <v>Palembang</v>
      </c>
      <c r="M1557" s="15" t="s">
        <v>13</v>
      </c>
      <c r="N1557" s="15">
        <v>30111.0</v>
      </c>
      <c r="O1557" s="15">
        <f t="array" ref="O1557">_xlfn.XLOOKUP(M1557,reference_postal_code!$B$2:$B$11,reference_postal_code!$A$2:$A$11)</f>
        <v>30111</v>
      </c>
      <c r="P1557" s="15" t="s">
        <v>77</v>
      </c>
      <c r="Q1557" s="15" t="s">
        <v>3097</v>
      </c>
      <c r="R1557" s="15" t="s">
        <v>65</v>
      </c>
      <c r="S1557" s="15" t="s">
        <v>226</v>
      </c>
      <c r="T1557" s="15" t="s">
        <v>3098</v>
      </c>
      <c r="U1557" s="28">
        <v>164250.0</v>
      </c>
      <c r="V1557" s="15">
        <v>3.0</v>
      </c>
      <c r="W1557" s="31">
        <v>0.0</v>
      </c>
      <c r="X1557" s="28">
        <v>49275.0</v>
      </c>
    </row>
    <row r="1558" ht="15.75" customHeight="1">
      <c r="A1558" s="15">
        <v>5018.0</v>
      </c>
      <c r="B1558" s="15" t="s">
        <v>3996</v>
      </c>
      <c r="C1558" s="18">
        <v>41958.0</v>
      </c>
      <c r="D1558" s="18">
        <v>41961.0</v>
      </c>
      <c r="E1558" s="18">
        <f t="shared" si="1"/>
        <v>41961</v>
      </c>
      <c r="F1558" s="15" t="s">
        <v>125</v>
      </c>
      <c r="G1558" s="15" t="s">
        <v>1744</v>
      </c>
      <c r="H1558" s="15" t="s">
        <v>1745</v>
      </c>
      <c r="I1558" s="15" t="s">
        <v>59</v>
      </c>
      <c r="J1558" s="15" t="s">
        <v>60</v>
      </c>
      <c r="K1558" s="15" t="s">
        <v>552</v>
      </c>
      <c r="L1558" s="15" t="str">
        <f t="array" ref="L1558">_xlfn.XLOOKUP(M1558,reference_province_to_city!$A$2:$A$11,reference_province_to_city!$B$2:$B$11)</f>
        <v>Denpasar</v>
      </c>
      <c r="M1558" s="15" t="s">
        <v>24</v>
      </c>
      <c r="N1558" s="15">
        <v>80231.0</v>
      </c>
      <c r="O1558" s="15">
        <f t="array" ref="O1558">_xlfn.XLOOKUP(M1558,reference_postal_code!$B$2:$B$11,reference_postal_code!$A$2:$A$11)</f>
        <v>80231</v>
      </c>
      <c r="P1558" s="15" t="s">
        <v>63</v>
      </c>
      <c r="Q1558" s="15" t="s">
        <v>3998</v>
      </c>
      <c r="R1558" s="15" t="s">
        <v>106</v>
      </c>
      <c r="S1558" s="15" t="s">
        <v>139</v>
      </c>
      <c r="T1558" s="15" t="s">
        <v>3999</v>
      </c>
      <c r="U1558" s="28">
        <v>151650.0</v>
      </c>
      <c r="V1558" s="15">
        <v>3.0</v>
      </c>
      <c r="W1558" s="31">
        <v>0.0</v>
      </c>
      <c r="X1558" s="28">
        <v>48528.0</v>
      </c>
    </row>
    <row r="1559" ht="15.75" customHeight="1">
      <c r="A1559" s="15">
        <v>5019.0</v>
      </c>
      <c r="B1559" s="15" t="s">
        <v>3996</v>
      </c>
      <c r="C1559" s="18">
        <v>41958.0</v>
      </c>
      <c r="D1559" s="18">
        <v>41961.0</v>
      </c>
      <c r="E1559" s="18">
        <f t="shared" si="1"/>
        <v>41961</v>
      </c>
      <c r="F1559" s="15" t="s">
        <v>125</v>
      </c>
      <c r="G1559" s="15" t="s">
        <v>1744</v>
      </c>
      <c r="H1559" s="15" t="s">
        <v>1745</v>
      </c>
      <c r="I1559" s="15" t="s">
        <v>59</v>
      </c>
      <c r="J1559" s="15" t="s">
        <v>60</v>
      </c>
      <c r="K1559" s="15" t="s">
        <v>26</v>
      </c>
      <c r="L1559" s="15" t="str">
        <f t="array" ref="L1559">_xlfn.XLOOKUP(M1559,reference_province_to_city!$A$2:$A$11,reference_province_to_city!$B$2:$B$11)</f>
        <v>Denpasar</v>
      </c>
      <c r="M1559" s="15" t="s">
        <v>24</v>
      </c>
      <c r="N1559" s="15">
        <v>80231.0</v>
      </c>
      <c r="O1559" s="15">
        <f t="array" ref="O1559">_xlfn.XLOOKUP(M1559,reference_postal_code!$B$2:$B$11,reference_postal_code!$A$2:$A$11)</f>
        <v>80231</v>
      </c>
      <c r="P1559" s="15" t="s">
        <v>63</v>
      </c>
      <c r="Q1559" s="15" t="s">
        <v>3959</v>
      </c>
      <c r="R1559" s="15" t="s">
        <v>110</v>
      </c>
      <c r="S1559" s="15" t="s">
        <v>149</v>
      </c>
      <c r="T1559" s="15" t="s">
        <v>3960</v>
      </c>
      <c r="U1559" s="28">
        <v>1.158705E7</v>
      </c>
      <c r="V1559" s="15">
        <v>3.0</v>
      </c>
      <c r="W1559" s="31">
        <v>0.0</v>
      </c>
      <c r="X1559" s="28">
        <v>2201539.0</v>
      </c>
    </row>
    <row r="1560" ht="15.75" customHeight="1">
      <c r="A1560" s="15">
        <v>2011.0</v>
      </c>
      <c r="B1560" s="15" t="s">
        <v>3991</v>
      </c>
      <c r="C1560" s="18">
        <v>41958.0</v>
      </c>
      <c r="D1560" s="18">
        <v>41964.0</v>
      </c>
      <c r="E1560" s="18">
        <f t="shared" si="1"/>
        <v>41964</v>
      </c>
      <c r="F1560" s="15" t="s">
        <v>55</v>
      </c>
      <c r="G1560" s="15" t="s">
        <v>3992</v>
      </c>
      <c r="H1560" s="15" t="s">
        <v>3993</v>
      </c>
      <c r="I1560" s="15" t="s">
        <v>59</v>
      </c>
      <c r="J1560" s="15" t="s">
        <v>60</v>
      </c>
      <c r="K1560" s="15" t="s">
        <v>10</v>
      </c>
      <c r="L1560" s="15" t="str">
        <f t="array" ref="L1560">_xlfn.XLOOKUP(M1560,reference_province_to_city!$A$2:$A$11,reference_province_to_city!$B$2:$B$11)</f>
        <v>Jakarta</v>
      </c>
      <c r="M1560" s="15" t="s">
        <v>7</v>
      </c>
      <c r="N1560" s="15">
        <v>10110.0</v>
      </c>
      <c r="O1560" s="15">
        <f t="array" ref="O1560">_xlfn.XLOOKUP(M1560,reference_postal_code!$B$2:$B$11,reference_postal_code!$A$2:$A$11)</f>
        <v>10110</v>
      </c>
      <c r="P1560" s="15" t="s">
        <v>117</v>
      </c>
      <c r="Q1560" s="15" t="s">
        <v>655</v>
      </c>
      <c r="R1560" s="15" t="s">
        <v>65</v>
      </c>
      <c r="S1560" s="15" t="s">
        <v>66</v>
      </c>
      <c r="T1560" s="15" t="s">
        <v>656</v>
      </c>
      <c r="U1560" s="28">
        <v>373440.0</v>
      </c>
      <c r="V1560" s="15">
        <v>4.0</v>
      </c>
      <c r="W1560" s="31">
        <v>0.2</v>
      </c>
      <c r="X1560" s="28">
        <v>116700.0</v>
      </c>
    </row>
    <row r="1561" ht="15.75" customHeight="1">
      <c r="A1561" s="15">
        <v>2010.0</v>
      </c>
      <c r="B1561" s="15" t="s">
        <v>3991</v>
      </c>
      <c r="C1561" s="18">
        <v>41958.0</v>
      </c>
      <c r="D1561" s="18">
        <v>41964.0</v>
      </c>
      <c r="E1561" s="18">
        <f t="shared" si="1"/>
        <v>41964</v>
      </c>
      <c r="F1561" s="15" t="s">
        <v>55</v>
      </c>
      <c r="G1561" s="15" t="s">
        <v>3992</v>
      </c>
      <c r="H1561" s="15" t="s">
        <v>3993</v>
      </c>
      <c r="I1561" s="15" t="s">
        <v>59</v>
      </c>
      <c r="J1561" s="15" t="s">
        <v>60</v>
      </c>
      <c r="K1561" s="15" t="s">
        <v>10</v>
      </c>
      <c r="L1561" s="15" t="str">
        <f t="array" ref="L1561">_xlfn.XLOOKUP(M1561,reference_province_to_city!$A$2:$A$11,reference_province_to_city!$B$2:$B$11)</f>
        <v>Jakarta</v>
      </c>
      <c r="M1561" s="15" t="s">
        <v>7</v>
      </c>
      <c r="N1561" s="15">
        <v>10110.0</v>
      </c>
      <c r="O1561" s="15">
        <f t="array" ref="O1561">_xlfn.XLOOKUP(M1561,reference_postal_code!$B$2:$B$11,reference_postal_code!$A$2:$A$11)</f>
        <v>10110</v>
      </c>
      <c r="P1561" s="15" t="s">
        <v>117</v>
      </c>
      <c r="Q1561" s="15" t="s">
        <v>1648</v>
      </c>
      <c r="R1561" s="15" t="s">
        <v>65</v>
      </c>
      <c r="S1561" s="15" t="s">
        <v>222</v>
      </c>
      <c r="T1561" s="15" t="s">
        <v>1649</v>
      </c>
      <c r="U1561" s="28">
        <v>4995840.0</v>
      </c>
      <c r="V1561" s="15">
        <v>2.0</v>
      </c>
      <c r="W1561" s="31">
        <v>0.2</v>
      </c>
      <c r="X1561" s="28">
        <v>437136.0</v>
      </c>
    </row>
    <row r="1562" ht="15.75" customHeight="1">
      <c r="A1562" s="15">
        <v>2517.0</v>
      </c>
      <c r="B1562" s="15" t="s">
        <v>4000</v>
      </c>
      <c r="C1562" s="18">
        <v>41958.0</v>
      </c>
      <c r="D1562" s="18">
        <v>41965.0</v>
      </c>
      <c r="E1562" s="18">
        <f t="shared" si="1"/>
        <v>41965</v>
      </c>
      <c r="F1562" s="15" t="s">
        <v>55</v>
      </c>
      <c r="G1562" s="15" t="s">
        <v>4001</v>
      </c>
      <c r="H1562" s="15" t="s">
        <v>4002</v>
      </c>
      <c r="I1562" s="15" t="s">
        <v>59</v>
      </c>
      <c r="J1562" s="15" t="s">
        <v>60</v>
      </c>
      <c r="K1562" s="15" t="s">
        <v>26</v>
      </c>
      <c r="L1562" s="15" t="str">
        <f t="array" ref="L1562">_xlfn.XLOOKUP(M1562,reference_province_to_city!$A$2:$A$11,reference_province_to_city!$B$2:$B$11)</f>
        <v>Denpasar</v>
      </c>
      <c r="M1562" s="15" t="s">
        <v>24</v>
      </c>
      <c r="N1562" s="15">
        <v>80231.0</v>
      </c>
      <c r="O1562" s="15">
        <f t="array" ref="O1562">_xlfn.XLOOKUP(M1562,reference_postal_code!$B$2:$B$11,reference_postal_code!$A$2:$A$11)</f>
        <v>80231</v>
      </c>
      <c r="P1562" s="15" t="s">
        <v>63</v>
      </c>
      <c r="Q1562" s="15" t="s">
        <v>4003</v>
      </c>
      <c r="R1562" s="15" t="s">
        <v>65</v>
      </c>
      <c r="S1562" s="15" t="s">
        <v>173</v>
      </c>
      <c r="T1562" s="15" t="s">
        <v>4004</v>
      </c>
      <c r="U1562" s="28">
        <v>9069840.0</v>
      </c>
      <c r="V1562" s="15">
        <v>9.0</v>
      </c>
      <c r="W1562" s="31">
        <v>0.2</v>
      </c>
      <c r="X1562" s="28">
        <v>3061071.0</v>
      </c>
    </row>
    <row r="1563" ht="15.75" customHeight="1">
      <c r="A1563" s="15">
        <v>8711.0</v>
      </c>
      <c r="B1563" s="15" t="s">
        <v>4005</v>
      </c>
      <c r="C1563" s="18">
        <v>41959.0</v>
      </c>
      <c r="D1563" s="18">
        <v>41961.0</v>
      </c>
      <c r="E1563" s="18">
        <f t="shared" si="1"/>
        <v>41961</v>
      </c>
      <c r="F1563" s="15" t="s">
        <v>125</v>
      </c>
      <c r="G1563" s="15" t="s">
        <v>4006</v>
      </c>
      <c r="H1563" s="15" t="s">
        <v>4007</v>
      </c>
      <c r="I1563" s="15" t="s">
        <v>128</v>
      </c>
      <c r="J1563" s="15" t="s">
        <v>60</v>
      </c>
      <c r="K1563" s="15" t="s">
        <v>14</v>
      </c>
      <c r="L1563" s="15" t="str">
        <f t="array" ref="L1563">_xlfn.XLOOKUP(M1563,reference_province_to_city!$A$2:$A$11,reference_province_to_city!$B$2:$B$11)</f>
        <v>Bandung</v>
      </c>
      <c r="M1563" s="15" t="s">
        <v>12</v>
      </c>
      <c r="N1563" s="15">
        <v>40111.0</v>
      </c>
      <c r="O1563" s="15">
        <f t="array" ref="O1563">_xlfn.XLOOKUP(M1563,reference_postal_code!$B$2:$B$11,reference_postal_code!$A$2:$A$11)</f>
        <v>40111</v>
      </c>
      <c r="P1563" s="15" t="s">
        <v>117</v>
      </c>
      <c r="Q1563" s="15" t="s">
        <v>345</v>
      </c>
      <c r="R1563" s="15" t="s">
        <v>65</v>
      </c>
      <c r="S1563" s="15" t="s">
        <v>87</v>
      </c>
      <c r="T1563" s="15" t="s">
        <v>346</v>
      </c>
      <c r="U1563" s="28">
        <v>5173650.0</v>
      </c>
      <c r="V1563" s="15">
        <v>3.0</v>
      </c>
      <c r="W1563" s="31">
        <v>0.0</v>
      </c>
      <c r="X1563" s="28">
        <v>155210.0</v>
      </c>
    </row>
    <row r="1564" ht="15.75" customHeight="1">
      <c r="A1564" s="15">
        <v>8710.0</v>
      </c>
      <c r="B1564" s="15" t="s">
        <v>4005</v>
      </c>
      <c r="C1564" s="18">
        <v>41959.0</v>
      </c>
      <c r="D1564" s="18">
        <v>41961.0</v>
      </c>
      <c r="E1564" s="18">
        <f t="shared" si="1"/>
        <v>41961</v>
      </c>
      <c r="F1564" s="15" t="s">
        <v>125</v>
      </c>
      <c r="G1564" s="15" t="s">
        <v>4006</v>
      </c>
      <c r="H1564" s="15" t="s">
        <v>4007</v>
      </c>
      <c r="I1564" s="15" t="s">
        <v>128</v>
      </c>
      <c r="J1564" s="15" t="s">
        <v>60</v>
      </c>
      <c r="K1564" s="15" t="s">
        <v>14</v>
      </c>
      <c r="L1564" s="15" t="str">
        <f t="array" ref="L1564">_xlfn.XLOOKUP(M1564,reference_province_to_city!$A$2:$A$11,reference_province_to_city!$B$2:$B$11)</f>
        <v>Bandung</v>
      </c>
      <c r="M1564" s="15" t="s">
        <v>12</v>
      </c>
      <c r="N1564" s="15">
        <v>40111.0</v>
      </c>
      <c r="O1564" s="15">
        <f t="array" ref="O1564">_xlfn.XLOOKUP(M1564,reference_postal_code!$B$2:$B$11,reference_postal_code!$A$2:$A$11)</f>
        <v>40111</v>
      </c>
      <c r="P1564" s="15" t="s">
        <v>117</v>
      </c>
      <c r="Q1564" s="15" t="s">
        <v>4008</v>
      </c>
      <c r="R1564" s="15" t="s">
        <v>106</v>
      </c>
      <c r="S1564" s="15" t="s">
        <v>183</v>
      </c>
      <c r="T1564" s="15" t="s">
        <v>4009</v>
      </c>
      <c r="U1564" s="28">
        <v>4589618.0</v>
      </c>
      <c r="V1564" s="15">
        <v>3.0</v>
      </c>
      <c r="W1564" s="31">
        <v>0.15</v>
      </c>
      <c r="X1564" s="28">
        <v>377968.0</v>
      </c>
    </row>
    <row r="1565" ht="15.75" customHeight="1">
      <c r="A1565" s="15">
        <v>4983.0</v>
      </c>
      <c r="B1565" s="15" t="s">
        <v>4010</v>
      </c>
      <c r="C1565" s="18">
        <v>41959.0</v>
      </c>
      <c r="D1565" s="18">
        <v>41965.0</v>
      </c>
      <c r="E1565" s="18">
        <f t="shared" si="1"/>
        <v>41965</v>
      </c>
      <c r="F1565" s="15" t="s">
        <v>55</v>
      </c>
      <c r="G1565" s="15" t="s">
        <v>4011</v>
      </c>
      <c r="H1565" s="15" t="s">
        <v>4012</v>
      </c>
      <c r="I1565" s="15" t="s">
        <v>128</v>
      </c>
      <c r="J1565" s="15" t="s">
        <v>60</v>
      </c>
      <c r="K1565" s="15" t="s">
        <v>10</v>
      </c>
      <c r="L1565" s="15" t="str">
        <f t="array" ref="L1565">_xlfn.XLOOKUP(M1565,reference_province_to_city!$A$2:$A$11,reference_province_to_city!$B$2:$B$11)</f>
        <v>Jakarta</v>
      </c>
      <c r="M1565" s="15" t="s">
        <v>7</v>
      </c>
      <c r="N1565" s="15">
        <v>10110.0</v>
      </c>
      <c r="O1565" s="15">
        <f t="array" ref="O1565">_xlfn.XLOOKUP(M1565,reference_postal_code!$B$2:$B$11,reference_postal_code!$A$2:$A$11)</f>
        <v>10110</v>
      </c>
      <c r="P1565" s="15" t="s">
        <v>117</v>
      </c>
      <c r="Q1565" s="15" t="s">
        <v>4013</v>
      </c>
      <c r="R1565" s="15" t="s">
        <v>65</v>
      </c>
      <c r="S1565" s="15" t="s">
        <v>79</v>
      </c>
      <c r="T1565" s="15" t="s">
        <v>4014</v>
      </c>
      <c r="U1565" s="28">
        <v>78300.0</v>
      </c>
      <c r="V1565" s="15">
        <v>2.0</v>
      </c>
      <c r="W1565" s="31">
        <v>0.0</v>
      </c>
      <c r="X1565" s="28">
        <v>36018.0</v>
      </c>
    </row>
    <row r="1566" ht="15.75" customHeight="1">
      <c r="A1566" s="15">
        <v>8709.0</v>
      </c>
      <c r="B1566" s="15" t="s">
        <v>4005</v>
      </c>
      <c r="C1566" s="18">
        <v>41959.0</v>
      </c>
      <c r="D1566" s="18">
        <v>41961.0</v>
      </c>
      <c r="E1566" s="18">
        <f t="shared" si="1"/>
        <v>41961</v>
      </c>
      <c r="F1566" s="15" t="s">
        <v>125</v>
      </c>
      <c r="G1566" s="15" t="s">
        <v>4006</v>
      </c>
      <c r="H1566" s="15" t="s">
        <v>4007</v>
      </c>
      <c r="I1566" s="15" t="s">
        <v>128</v>
      </c>
      <c r="J1566" s="15" t="s">
        <v>60</v>
      </c>
      <c r="K1566" s="15" t="s">
        <v>14</v>
      </c>
      <c r="L1566" s="15" t="str">
        <f t="array" ref="L1566">_xlfn.XLOOKUP(M1566,reference_province_to_city!$A$2:$A$11,reference_province_to_city!$B$2:$B$11)</f>
        <v>Bandung</v>
      </c>
      <c r="M1566" s="15" t="s">
        <v>12</v>
      </c>
      <c r="N1566" s="15">
        <v>40111.0</v>
      </c>
      <c r="O1566" s="15">
        <f t="array" ref="O1566">_xlfn.XLOOKUP(M1566,reference_postal_code!$B$2:$B$11,reference_postal_code!$A$2:$A$11)</f>
        <v>40111</v>
      </c>
      <c r="P1566" s="15" t="s">
        <v>117</v>
      </c>
      <c r="Q1566" s="15" t="s">
        <v>4015</v>
      </c>
      <c r="R1566" s="15" t="s">
        <v>110</v>
      </c>
      <c r="S1566" s="15" t="s">
        <v>111</v>
      </c>
      <c r="T1566" s="15" t="s">
        <v>4016</v>
      </c>
      <c r="U1566" s="28">
        <v>1199520.0</v>
      </c>
      <c r="V1566" s="15">
        <v>4.0</v>
      </c>
      <c r="W1566" s="31">
        <v>0.2</v>
      </c>
      <c r="X1566" s="28">
        <v>-269892.0</v>
      </c>
    </row>
    <row r="1567" ht="15.75" customHeight="1">
      <c r="A1567" s="15">
        <v>5304.0</v>
      </c>
      <c r="B1567" s="15" t="s">
        <v>4017</v>
      </c>
      <c r="C1567" s="18">
        <v>41959.0</v>
      </c>
      <c r="D1567" s="18">
        <v>41963.0</v>
      </c>
      <c r="E1567" s="18">
        <f t="shared" si="1"/>
        <v>41963</v>
      </c>
      <c r="F1567" s="15" t="s">
        <v>55</v>
      </c>
      <c r="G1567" s="15" t="s">
        <v>4018</v>
      </c>
      <c r="H1567" s="15" t="s">
        <v>4019</v>
      </c>
      <c r="I1567" s="15" t="s">
        <v>59</v>
      </c>
      <c r="J1567" s="15" t="s">
        <v>60</v>
      </c>
      <c r="K1567" s="15" t="s">
        <v>29</v>
      </c>
      <c r="L1567" s="15" t="str">
        <f t="array" ref="L1567">_xlfn.XLOOKUP(M1567,reference_province_to_city!$A$2:$A$11,reference_province_to_city!$B$2:$B$11)</f>
        <v>Palembang</v>
      </c>
      <c r="M1567" s="15" t="s">
        <v>13</v>
      </c>
      <c r="N1567" s="15">
        <v>30111.0</v>
      </c>
      <c r="O1567" s="15">
        <f t="array" ref="O1567">_xlfn.XLOOKUP(M1567,reference_postal_code!$B$2:$B$11,reference_postal_code!$A$2:$A$11)</f>
        <v>30111</v>
      </c>
      <c r="P1567" s="15" t="s">
        <v>77</v>
      </c>
      <c r="Q1567" s="15" t="s">
        <v>4020</v>
      </c>
      <c r="R1567" s="15" t="s">
        <v>106</v>
      </c>
      <c r="S1567" s="15" t="s">
        <v>107</v>
      </c>
      <c r="T1567" s="15" t="s">
        <v>4021</v>
      </c>
      <c r="U1567" s="28">
        <v>559440.0</v>
      </c>
      <c r="V1567" s="15">
        <v>2.0</v>
      </c>
      <c r="W1567" s="31">
        <v>0.3</v>
      </c>
      <c r="X1567" s="28">
        <v>-15984.0</v>
      </c>
    </row>
    <row r="1568" ht="15.75" customHeight="1">
      <c r="A1568" s="15">
        <v>4446.0</v>
      </c>
      <c r="B1568" s="15" t="s">
        <v>4022</v>
      </c>
      <c r="C1568" s="18">
        <v>41959.0</v>
      </c>
      <c r="D1568" s="18">
        <v>41964.0</v>
      </c>
      <c r="E1568" s="18">
        <f t="shared" si="1"/>
        <v>41964</v>
      </c>
      <c r="F1568" s="15" t="s">
        <v>55</v>
      </c>
      <c r="G1568" s="15" t="s">
        <v>484</v>
      </c>
      <c r="H1568" s="15" t="s">
        <v>485</v>
      </c>
      <c r="I1568" s="15" t="s">
        <v>76</v>
      </c>
      <c r="J1568" s="15" t="s">
        <v>60</v>
      </c>
      <c r="K1568" s="15" t="s">
        <v>17</v>
      </c>
      <c r="L1568" s="15" t="str">
        <f t="array" ref="L1568">_xlfn.XLOOKUP(M1568,reference_province_to_city!$A$2:$A$11,reference_province_to_city!$B$2:$B$11)</f>
        <v>Semarang</v>
      </c>
      <c r="M1568" s="15" t="s">
        <v>15</v>
      </c>
      <c r="N1568" s="15">
        <v>50111.0</v>
      </c>
      <c r="O1568" s="15">
        <f t="array" ref="O1568">_xlfn.XLOOKUP(M1568,reference_postal_code!$B$2:$B$11,reference_postal_code!$A$2:$A$11)</f>
        <v>50111</v>
      </c>
      <c r="P1568" s="15" t="s">
        <v>77</v>
      </c>
      <c r="Q1568" s="15" t="s">
        <v>3326</v>
      </c>
      <c r="R1568" s="15" t="s">
        <v>65</v>
      </c>
      <c r="S1568" s="15" t="s">
        <v>66</v>
      </c>
      <c r="T1568" s="15" t="s">
        <v>3327</v>
      </c>
      <c r="U1568" s="28">
        <v>475200.0</v>
      </c>
      <c r="V1568" s="15">
        <v>6.0</v>
      </c>
      <c r="W1568" s="31">
        <v>0.0</v>
      </c>
      <c r="X1568" s="28">
        <v>213840.0</v>
      </c>
    </row>
    <row r="1569" ht="15.75" customHeight="1">
      <c r="A1569" s="15">
        <v>4448.0</v>
      </c>
      <c r="B1569" s="15" t="s">
        <v>4022</v>
      </c>
      <c r="C1569" s="18">
        <v>41959.0</v>
      </c>
      <c r="D1569" s="18">
        <v>41964.0</v>
      </c>
      <c r="E1569" s="18">
        <f t="shared" si="1"/>
        <v>41964</v>
      </c>
      <c r="F1569" s="15" t="s">
        <v>55</v>
      </c>
      <c r="G1569" s="15" t="s">
        <v>484</v>
      </c>
      <c r="H1569" s="15" t="s">
        <v>485</v>
      </c>
      <c r="I1569" s="15" t="s">
        <v>76</v>
      </c>
      <c r="J1569" s="15" t="s">
        <v>60</v>
      </c>
      <c r="K1569" s="15" t="s">
        <v>17</v>
      </c>
      <c r="L1569" s="15" t="str">
        <f t="array" ref="L1569">_xlfn.XLOOKUP(M1569,reference_province_to_city!$A$2:$A$11,reference_province_to_city!$B$2:$B$11)</f>
        <v>Semarang</v>
      </c>
      <c r="M1569" s="15" t="s">
        <v>15</v>
      </c>
      <c r="N1569" s="15">
        <v>50111.0</v>
      </c>
      <c r="O1569" s="15">
        <f t="array" ref="O1569">_xlfn.XLOOKUP(M1569,reference_postal_code!$B$2:$B$11,reference_postal_code!$A$2:$A$11)</f>
        <v>50111</v>
      </c>
      <c r="P1569" s="15" t="s">
        <v>77</v>
      </c>
      <c r="Q1569" s="15" t="s">
        <v>3291</v>
      </c>
      <c r="R1569" s="15" t="s">
        <v>65</v>
      </c>
      <c r="S1569" s="15" t="s">
        <v>87</v>
      </c>
      <c r="T1569" s="15" t="s">
        <v>3292</v>
      </c>
      <c r="U1569" s="28">
        <v>2541750.0</v>
      </c>
      <c r="V1569" s="15">
        <v>5.0</v>
      </c>
      <c r="W1569" s="31">
        <v>0.0</v>
      </c>
      <c r="X1569" s="28">
        <v>635438.0</v>
      </c>
    </row>
    <row r="1570" ht="15.75" customHeight="1">
      <c r="A1570" s="15">
        <v>4445.0</v>
      </c>
      <c r="B1570" s="15" t="s">
        <v>4022</v>
      </c>
      <c r="C1570" s="18">
        <v>41959.0</v>
      </c>
      <c r="D1570" s="18">
        <v>41964.0</v>
      </c>
      <c r="E1570" s="18">
        <f t="shared" si="1"/>
        <v>41964</v>
      </c>
      <c r="F1570" s="15" t="s">
        <v>55</v>
      </c>
      <c r="G1570" s="15" t="s">
        <v>484</v>
      </c>
      <c r="H1570" s="15" t="s">
        <v>485</v>
      </c>
      <c r="I1570" s="15" t="s">
        <v>76</v>
      </c>
      <c r="J1570" s="15" t="s">
        <v>60</v>
      </c>
      <c r="K1570" s="15" t="s">
        <v>17</v>
      </c>
      <c r="L1570" s="15" t="str">
        <f t="array" ref="L1570">_xlfn.XLOOKUP(M1570,reference_province_to_city!$A$2:$A$11,reference_province_to_city!$B$2:$B$11)</f>
        <v>Semarang</v>
      </c>
      <c r="M1570" s="15" t="s">
        <v>15</v>
      </c>
      <c r="N1570" s="15">
        <v>50111.0</v>
      </c>
      <c r="O1570" s="15">
        <f t="array" ref="O1570">_xlfn.XLOOKUP(M1570,reference_postal_code!$B$2:$B$11,reference_postal_code!$A$2:$A$11)</f>
        <v>50111</v>
      </c>
      <c r="P1570" s="15" t="s">
        <v>77</v>
      </c>
      <c r="Q1570" s="15" t="s">
        <v>3273</v>
      </c>
      <c r="R1570" s="15" t="s">
        <v>65</v>
      </c>
      <c r="S1570" s="15" t="s">
        <v>173</v>
      </c>
      <c r="T1570" s="15" t="s">
        <v>3274</v>
      </c>
      <c r="U1570" s="28">
        <v>1175250.0</v>
      </c>
      <c r="V1570" s="15">
        <v>5.0</v>
      </c>
      <c r="W1570" s="31">
        <v>0.0</v>
      </c>
      <c r="X1570" s="28">
        <v>552367.0</v>
      </c>
    </row>
    <row r="1571" ht="15.75" customHeight="1">
      <c r="A1571" s="15">
        <v>3781.0</v>
      </c>
      <c r="B1571" s="15" t="s">
        <v>4023</v>
      </c>
      <c r="C1571" s="18">
        <v>41959.0</v>
      </c>
      <c r="D1571" s="18">
        <v>41963.0</v>
      </c>
      <c r="E1571" s="18">
        <f t="shared" si="1"/>
        <v>41963</v>
      </c>
      <c r="F1571" s="15" t="s">
        <v>55</v>
      </c>
      <c r="G1571" s="15" t="s">
        <v>4024</v>
      </c>
      <c r="H1571" s="15" t="s">
        <v>4025</v>
      </c>
      <c r="I1571" s="15" t="s">
        <v>76</v>
      </c>
      <c r="J1571" s="15" t="s">
        <v>60</v>
      </c>
      <c r="K1571" s="15" t="s">
        <v>28</v>
      </c>
      <c r="L1571" s="15" t="str">
        <f t="array" ref="L1571">_xlfn.XLOOKUP(M1571,reference_province_to_city!$A$2:$A$11,reference_province_to_city!$B$2:$B$11)</f>
        <v>Medan</v>
      </c>
      <c r="M1571" s="15" t="s">
        <v>11</v>
      </c>
      <c r="N1571" s="15">
        <v>20111.0</v>
      </c>
      <c r="O1571" s="15">
        <f t="array" ref="O1571">_xlfn.XLOOKUP(M1571,reference_postal_code!$B$2:$B$11,reference_postal_code!$A$2:$A$11)</f>
        <v>20111</v>
      </c>
      <c r="P1571" s="15" t="s">
        <v>77</v>
      </c>
      <c r="Q1571" s="15" t="s">
        <v>2628</v>
      </c>
      <c r="R1571" s="15" t="s">
        <v>110</v>
      </c>
      <c r="S1571" s="15" t="s">
        <v>111</v>
      </c>
      <c r="T1571" s="15" t="s">
        <v>2629</v>
      </c>
      <c r="U1571" s="28">
        <v>4109400.0</v>
      </c>
      <c r="V1571" s="15">
        <v>2.0</v>
      </c>
      <c r="W1571" s="31">
        <v>0.0</v>
      </c>
      <c r="X1571" s="28">
        <v>164376.0</v>
      </c>
    </row>
    <row r="1572" ht="15.75" customHeight="1">
      <c r="A1572" s="15">
        <v>4447.0</v>
      </c>
      <c r="B1572" s="15" t="s">
        <v>4022</v>
      </c>
      <c r="C1572" s="18">
        <v>41959.0</v>
      </c>
      <c r="D1572" s="18">
        <v>41964.0</v>
      </c>
      <c r="E1572" s="18">
        <f t="shared" si="1"/>
        <v>41964</v>
      </c>
      <c r="F1572" s="15" t="s">
        <v>55</v>
      </c>
      <c r="G1572" s="15" t="s">
        <v>484</v>
      </c>
      <c r="H1572" s="15" t="s">
        <v>485</v>
      </c>
      <c r="I1572" s="15" t="s">
        <v>76</v>
      </c>
      <c r="J1572" s="15" t="s">
        <v>60</v>
      </c>
      <c r="K1572" s="15" t="s">
        <v>17</v>
      </c>
      <c r="L1572" s="15" t="str">
        <f t="array" ref="L1572">_xlfn.XLOOKUP(M1572,reference_province_to_city!$A$2:$A$11,reference_province_to_city!$B$2:$B$11)</f>
        <v>Semarang</v>
      </c>
      <c r="M1572" s="15" t="s">
        <v>15</v>
      </c>
      <c r="N1572" s="15">
        <v>50111.0</v>
      </c>
      <c r="O1572" s="15">
        <f t="array" ref="O1572">_xlfn.XLOOKUP(M1572,reference_postal_code!$B$2:$B$11,reference_postal_code!$A$2:$A$11)</f>
        <v>50111</v>
      </c>
      <c r="P1572" s="15" t="s">
        <v>77</v>
      </c>
      <c r="Q1572" s="15" t="s">
        <v>4026</v>
      </c>
      <c r="R1572" s="15" t="s">
        <v>65</v>
      </c>
      <c r="S1572" s="15" t="s">
        <v>83</v>
      </c>
      <c r="T1572" s="15" t="s">
        <v>4027</v>
      </c>
      <c r="U1572" s="28">
        <v>436800.0</v>
      </c>
      <c r="V1572" s="15">
        <v>4.0</v>
      </c>
      <c r="W1572" s="31">
        <v>0.0</v>
      </c>
      <c r="X1572" s="28">
        <v>214032.0</v>
      </c>
    </row>
    <row r="1573" ht="15.75" customHeight="1">
      <c r="A1573" s="15">
        <v>2093.0</v>
      </c>
      <c r="B1573" s="15" t="s">
        <v>4028</v>
      </c>
      <c r="C1573" s="18">
        <v>41960.0</v>
      </c>
      <c r="D1573" s="18">
        <v>41964.0</v>
      </c>
      <c r="E1573" s="18">
        <f t="shared" si="1"/>
        <v>41964</v>
      </c>
      <c r="F1573" s="15" t="s">
        <v>55</v>
      </c>
      <c r="G1573" s="15" t="s">
        <v>926</v>
      </c>
      <c r="H1573" s="15" t="s">
        <v>927</v>
      </c>
      <c r="I1573" s="15" t="s">
        <v>76</v>
      </c>
      <c r="J1573" s="15" t="s">
        <v>60</v>
      </c>
      <c r="K1573" s="15" t="s">
        <v>31</v>
      </c>
      <c r="L1573" s="15" t="str">
        <f t="array" ref="L1573">_xlfn.XLOOKUP(M1573,reference_province_to_city!$A$2:$A$11,reference_province_to_city!$B$2:$B$11)</f>
        <v>Balikpapan</v>
      </c>
      <c r="M1573" s="15" t="s">
        <v>21</v>
      </c>
      <c r="N1573" s="15">
        <v>76114.0</v>
      </c>
      <c r="O1573" s="15">
        <f t="array" ref="O1573">_xlfn.XLOOKUP(M1573,reference_postal_code!$B$2:$B$11,reference_postal_code!$A$2:$A$11)</f>
        <v>76114</v>
      </c>
      <c r="P1573" s="15" t="s">
        <v>166</v>
      </c>
      <c r="Q1573" s="15" t="s">
        <v>3004</v>
      </c>
      <c r="R1573" s="15" t="s">
        <v>106</v>
      </c>
      <c r="S1573" s="15" t="s">
        <v>107</v>
      </c>
      <c r="T1573" s="15" t="s">
        <v>3005</v>
      </c>
      <c r="U1573" s="28">
        <v>7198500.0</v>
      </c>
      <c r="V1573" s="15">
        <v>5.0</v>
      </c>
      <c r="W1573" s="31">
        <v>0.0</v>
      </c>
      <c r="X1573" s="28">
        <v>1223745.0</v>
      </c>
    </row>
    <row r="1574" ht="15.75" customHeight="1">
      <c r="A1574" s="15">
        <v>3263.0</v>
      </c>
      <c r="B1574" s="15" t="s">
        <v>4029</v>
      </c>
      <c r="C1574" s="18">
        <v>41960.0</v>
      </c>
      <c r="D1574" s="18"/>
      <c r="E1574" s="18">
        <f t="shared" si="1"/>
        <v>41963</v>
      </c>
      <c r="F1574" s="15" t="s">
        <v>125</v>
      </c>
      <c r="G1574" s="15" t="s">
        <v>823</v>
      </c>
      <c r="H1574" s="15" t="s">
        <v>824</v>
      </c>
      <c r="I1574" s="15" t="s">
        <v>128</v>
      </c>
      <c r="J1574" s="15" t="s">
        <v>60</v>
      </c>
      <c r="K1574" s="15" t="s">
        <v>14</v>
      </c>
      <c r="L1574" s="15" t="str">
        <f t="array" ref="L1574">_xlfn.XLOOKUP(M1574,reference_province_to_city!$A$2:$A$11,reference_province_to_city!$B$2:$B$11)</f>
        <v>Bandung</v>
      </c>
      <c r="M1574" s="15" t="s">
        <v>12</v>
      </c>
      <c r="N1574" s="15">
        <v>40111.0</v>
      </c>
      <c r="O1574" s="15">
        <f t="array" ref="O1574">_xlfn.XLOOKUP(M1574,reference_postal_code!$B$2:$B$11,reference_postal_code!$A$2:$A$11)</f>
        <v>40111</v>
      </c>
      <c r="P1574" s="15" t="s">
        <v>117</v>
      </c>
      <c r="Q1574" s="15" t="s">
        <v>2088</v>
      </c>
      <c r="R1574" s="15" t="s">
        <v>65</v>
      </c>
      <c r="S1574" s="15" t="s">
        <v>66</v>
      </c>
      <c r="T1574" s="15" t="s">
        <v>2089</v>
      </c>
      <c r="U1574" s="28">
        <v>1.100925E7</v>
      </c>
      <c r="V1574" s="15">
        <v>7.0</v>
      </c>
      <c r="W1574" s="31">
        <v>0.0</v>
      </c>
      <c r="X1574" s="28">
        <v>5284440.0</v>
      </c>
    </row>
    <row r="1575" ht="15.75" customHeight="1">
      <c r="A1575" s="15">
        <v>9461.0</v>
      </c>
      <c r="B1575" s="15" t="s">
        <v>4030</v>
      </c>
      <c r="C1575" s="18">
        <v>41960.0</v>
      </c>
      <c r="D1575" s="18"/>
      <c r="E1575" s="18">
        <f t="shared" si="1"/>
        <v>41963</v>
      </c>
      <c r="F1575" s="15" t="s">
        <v>114</v>
      </c>
      <c r="G1575" s="15" t="s">
        <v>1620</v>
      </c>
      <c r="H1575" s="15" t="s">
        <v>1621</v>
      </c>
      <c r="I1575" s="15" t="s">
        <v>76</v>
      </c>
      <c r="J1575" s="15" t="s">
        <v>60</v>
      </c>
      <c r="K1575" s="15" t="s">
        <v>19</v>
      </c>
      <c r="L1575" s="15" t="str">
        <f t="array" ref="L1575">_xlfn.XLOOKUP(M1575,reference_province_to_city!$A$2:$A$11,reference_province_to_city!$B$2:$B$11)</f>
        <v>Yogyakarta</v>
      </c>
      <c r="M1575" s="15" t="s">
        <v>18</v>
      </c>
      <c r="N1575" s="15">
        <v>55111.0</v>
      </c>
      <c r="O1575" s="15">
        <f t="array" ref="O1575">_xlfn.XLOOKUP(M1575,reference_postal_code!$B$2:$B$11,reference_postal_code!$A$2:$A$11)</f>
        <v>55111</v>
      </c>
      <c r="P1575" s="15" t="s">
        <v>77</v>
      </c>
      <c r="Q1575" s="15" t="s">
        <v>4031</v>
      </c>
      <c r="R1575" s="15" t="s">
        <v>65</v>
      </c>
      <c r="S1575" s="15" t="s">
        <v>66</v>
      </c>
      <c r="T1575" s="15" t="s">
        <v>4032</v>
      </c>
      <c r="U1575" s="28">
        <v>516600.0</v>
      </c>
      <c r="V1575" s="15">
        <v>3.0</v>
      </c>
      <c r="W1575" s="31">
        <v>0.0</v>
      </c>
      <c r="X1575" s="28">
        <v>258300.0</v>
      </c>
    </row>
    <row r="1576" ht="15.75" customHeight="1">
      <c r="A1576" s="15">
        <v>3264.0</v>
      </c>
      <c r="B1576" s="15" t="s">
        <v>4029</v>
      </c>
      <c r="C1576" s="18">
        <v>41960.0</v>
      </c>
      <c r="D1576" s="18">
        <v>41962.0</v>
      </c>
      <c r="E1576" s="18">
        <f t="shared" si="1"/>
        <v>41962</v>
      </c>
      <c r="F1576" s="15" t="s">
        <v>125</v>
      </c>
      <c r="G1576" s="15" t="s">
        <v>823</v>
      </c>
      <c r="H1576" s="15" t="s">
        <v>824</v>
      </c>
      <c r="I1576" s="15" t="s">
        <v>128</v>
      </c>
      <c r="J1576" s="15" t="s">
        <v>60</v>
      </c>
      <c r="K1576" s="15" t="s">
        <v>14</v>
      </c>
      <c r="L1576" s="15" t="str">
        <f t="array" ref="L1576">_xlfn.XLOOKUP(M1576,reference_province_to_city!$A$2:$A$11,reference_province_to_city!$B$2:$B$11)</f>
        <v>Bandung</v>
      </c>
      <c r="M1576" s="15" t="s">
        <v>12</v>
      </c>
      <c r="N1576" s="15">
        <v>40111.0</v>
      </c>
      <c r="O1576" s="15">
        <f t="array" ref="O1576">_xlfn.XLOOKUP(M1576,reference_postal_code!$B$2:$B$11,reference_postal_code!$A$2:$A$11)</f>
        <v>40111</v>
      </c>
      <c r="P1576" s="15" t="s">
        <v>117</v>
      </c>
      <c r="Q1576" s="15" t="s">
        <v>4033</v>
      </c>
      <c r="R1576" s="15" t="s">
        <v>65</v>
      </c>
      <c r="S1576" s="15" t="s">
        <v>222</v>
      </c>
      <c r="T1576" s="15" t="s">
        <v>4034</v>
      </c>
      <c r="U1576" s="28">
        <v>3621600.0</v>
      </c>
      <c r="V1576" s="15">
        <v>3.0</v>
      </c>
      <c r="W1576" s="31">
        <v>0.0</v>
      </c>
      <c r="X1576" s="28">
        <v>1086480.0</v>
      </c>
    </row>
    <row r="1577" ht="15.75" customHeight="1">
      <c r="A1577" s="15">
        <v>3072.0</v>
      </c>
      <c r="B1577" s="15" t="s">
        <v>4035</v>
      </c>
      <c r="C1577" s="18">
        <v>41960.0</v>
      </c>
      <c r="D1577" s="18">
        <v>41965.0</v>
      </c>
      <c r="E1577" s="18">
        <f t="shared" si="1"/>
        <v>41965</v>
      </c>
      <c r="F1577" s="15" t="s">
        <v>55</v>
      </c>
      <c r="G1577" s="15" t="s">
        <v>4036</v>
      </c>
      <c r="H1577" s="15" t="s">
        <v>4037</v>
      </c>
      <c r="I1577" s="15" t="s">
        <v>128</v>
      </c>
      <c r="J1577" s="15" t="s">
        <v>60</v>
      </c>
      <c r="K1577" s="15" t="s">
        <v>29</v>
      </c>
      <c r="L1577" s="15" t="str">
        <f t="array" ref="L1577">_xlfn.XLOOKUP(M1577,reference_province_to_city!$A$2:$A$11,reference_province_to_city!$B$2:$B$11)</f>
        <v>Palembang</v>
      </c>
      <c r="M1577" s="15" t="s">
        <v>13</v>
      </c>
      <c r="N1577" s="15">
        <v>30111.0</v>
      </c>
      <c r="O1577" s="15">
        <f t="array" ref="O1577">_xlfn.XLOOKUP(M1577,reference_postal_code!$B$2:$B$11,reference_postal_code!$A$2:$A$11)</f>
        <v>30111</v>
      </c>
      <c r="P1577" s="15" t="s">
        <v>77</v>
      </c>
      <c r="Q1577" s="15" t="s">
        <v>4038</v>
      </c>
      <c r="R1577" s="15" t="s">
        <v>106</v>
      </c>
      <c r="S1577" s="15" t="s">
        <v>139</v>
      </c>
      <c r="T1577" s="15" t="s">
        <v>4039</v>
      </c>
      <c r="U1577" s="28">
        <v>1866150.0</v>
      </c>
      <c r="V1577" s="15">
        <v>3.0</v>
      </c>
      <c r="W1577" s="31">
        <v>0.0</v>
      </c>
      <c r="X1577" s="28">
        <v>223938.0</v>
      </c>
    </row>
    <row r="1578" ht="15.75" customHeight="1">
      <c r="A1578" s="15">
        <v>3073.0</v>
      </c>
      <c r="B1578" s="15" t="s">
        <v>4035</v>
      </c>
      <c r="C1578" s="18">
        <v>41960.0</v>
      </c>
      <c r="D1578" s="18">
        <v>41965.0</v>
      </c>
      <c r="E1578" s="18">
        <f t="shared" si="1"/>
        <v>41965</v>
      </c>
      <c r="F1578" s="15" t="s">
        <v>55</v>
      </c>
      <c r="G1578" s="15" t="s">
        <v>4036</v>
      </c>
      <c r="H1578" s="15" t="s">
        <v>4037</v>
      </c>
      <c r="I1578" s="15" t="s">
        <v>128</v>
      </c>
      <c r="J1578" s="15" t="s">
        <v>60</v>
      </c>
      <c r="K1578" s="15" t="s">
        <v>29</v>
      </c>
      <c r="L1578" s="15" t="str">
        <f t="array" ref="L1578">_xlfn.XLOOKUP(M1578,reference_province_to_city!$A$2:$A$11,reference_province_to_city!$B$2:$B$11)</f>
        <v>Palembang</v>
      </c>
      <c r="M1578" s="15" t="s">
        <v>13</v>
      </c>
      <c r="N1578" s="15">
        <v>30111.0</v>
      </c>
      <c r="O1578" s="15">
        <f t="array" ref="O1578">_xlfn.XLOOKUP(M1578,reference_postal_code!$B$2:$B$11,reference_postal_code!$A$2:$A$11)</f>
        <v>30111</v>
      </c>
      <c r="P1578" s="15" t="s">
        <v>77</v>
      </c>
      <c r="Q1578" s="15" t="s">
        <v>1906</v>
      </c>
      <c r="R1578" s="15" t="s">
        <v>65</v>
      </c>
      <c r="S1578" s="15" t="s">
        <v>93</v>
      </c>
      <c r="T1578" s="15" t="s">
        <v>1907</v>
      </c>
      <c r="U1578" s="28">
        <v>866250.0</v>
      </c>
      <c r="V1578" s="15">
        <v>5.0</v>
      </c>
      <c r="W1578" s="31">
        <v>0.0</v>
      </c>
      <c r="X1578" s="28">
        <v>398475.0</v>
      </c>
    </row>
    <row r="1579" ht="15.75" customHeight="1">
      <c r="A1579" s="15">
        <v>3262.0</v>
      </c>
      <c r="B1579" s="15" t="s">
        <v>4029</v>
      </c>
      <c r="C1579" s="18">
        <v>41960.0</v>
      </c>
      <c r="D1579" s="18">
        <v>41962.0</v>
      </c>
      <c r="E1579" s="18">
        <f t="shared" si="1"/>
        <v>41962</v>
      </c>
      <c r="F1579" s="15" t="s">
        <v>125</v>
      </c>
      <c r="G1579" s="15" t="s">
        <v>823</v>
      </c>
      <c r="H1579" s="15" t="s">
        <v>824</v>
      </c>
      <c r="I1579" s="15" t="s">
        <v>128</v>
      </c>
      <c r="J1579" s="15" t="s">
        <v>60</v>
      </c>
      <c r="K1579" s="15" t="s">
        <v>14</v>
      </c>
      <c r="L1579" s="15" t="str">
        <f t="array" ref="L1579">_xlfn.XLOOKUP(M1579,reference_province_to_city!$A$2:$A$11,reference_province_to_city!$B$2:$B$11)</f>
        <v>Bandung</v>
      </c>
      <c r="M1579" s="15" t="s">
        <v>12</v>
      </c>
      <c r="N1579" s="15">
        <v>40111.0</v>
      </c>
      <c r="O1579" s="15">
        <f t="array" ref="O1579">_xlfn.XLOOKUP(M1579,reference_postal_code!$B$2:$B$11,reference_postal_code!$A$2:$A$11)</f>
        <v>40111</v>
      </c>
      <c r="P1579" s="15" t="s">
        <v>117</v>
      </c>
      <c r="Q1579" s="15" t="s">
        <v>2396</v>
      </c>
      <c r="R1579" s="15" t="s">
        <v>110</v>
      </c>
      <c r="S1579" s="15" t="s">
        <v>149</v>
      </c>
      <c r="T1579" s="15" t="s">
        <v>2397</v>
      </c>
      <c r="U1579" s="28">
        <v>1499700.0</v>
      </c>
      <c r="V1579" s="15">
        <v>2.0</v>
      </c>
      <c r="W1579" s="31">
        <v>0.0</v>
      </c>
      <c r="X1579" s="28">
        <v>119976.0</v>
      </c>
    </row>
    <row r="1580" ht="15.75" customHeight="1">
      <c r="A1580" s="15">
        <v>3603.0</v>
      </c>
      <c r="B1580" s="15" t="s">
        <v>4040</v>
      </c>
      <c r="C1580" s="18">
        <v>41960.0</v>
      </c>
      <c r="D1580" s="18">
        <v>41967.0</v>
      </c>
      <c r="E1580" s="18">
        <f t="shared" si="1"/>
        <v>41967</v>
      </c>
      <c r="F1580" s="15" t="s">
        <v>55</v>
      </c>
      <c r="G1580" s="15" t="s">
        <v>4041</v>
      </c>
      <c r="H1580" s="15" t="s">
        <v>4042</v>
      </c>
      <c r="I1580" s="15" t="s">
        <v>59</v>
      </c>
      <c r="J1580" s="15" t="s">
        <v>60</v>
      </c>
      <c r="K1580" s="15" t="s">
        <v>28</v>
      </c>
      <c r="L1580" s="15" t="str">
        <f t="array" ref="L1580">_xlfn.XLOOKUP(M1580,reference_province_to_city!$A$2:$A$11,reference_province_to_city!$B$2:$B$11)</f>
        <v>Medan</v>
      </c>
      <c r="M1580" s="15" t="s">
        <v>11</v>
      </c>
      <c r="N1580" s="15">
        <v>20111.0</v>
      </c>
      <c r="O1580" s="15">
        <f t="array" ref="O1580">_xlfn.XLOOKUP(M1580,reference_postal_code!$B$2:$B$11,reference_postal_code!$A$2:$A$11)</f>
        <v>20111</v>
      </c>
      <c r="P1580" s="15" t="s">
        <v>77</v>
      </c>
      <c r="Q1580" s="15" t="s">
        <v>2366</v>
      </c>
      <c r="R1580" s="15" t="s">
        <v>106</v>
      </c>
      <c r="S1580" s="15" t="s">
        <v>107</v>
      </c>
      <c r="T1580" s="15" t="s">
        <v>2367</v>
      </c>
      <c r="U1580" s="28">
        <v>9868950.0</v>
      </c>
      <c r="V1580" s="15">
        <v>5.0</v>
      </c>
      <c r="W1580" s="31">
        <v>0.3</v>
      </c>
      <c r="X1580" s="28">
        <v>-1409850.0</v>
      </c>
    </row>
    <row r="1581" ht="15.75" customHeight="1">
      <c r="A1581" s="15">
        <v>3071.0</v>
      </c>
      <c r="B1581" s="15" t="s">
        <v>4035</v>
      </c>
      <c r="C1581" s="18">
        <v>41960.0</v>
      </c>
      <c r="D1581" s="18">
        <v>41965.0</v>
      </c>
      <c r="E1581" s="18">
        <f t="shared" si="1"/>
        <v>41965</v>
      </c>
      <c r="F1581" s="15" t="s">
        <v>55</v>
      </c>
      <c r="G1581" s="15" t="s">
        <v>4036</v>
      </c>
      <c r="H1581" s="15" t="s">
        <v>4037</v>
      </c>
      <c r="I1581" s="15" t="s">
        <v>128</v>
      </c>
      <c r="J1581" s="15" t="s">
        <v>60</v>
      </c>
      <c r="K1581" s="15" t="s">
        <v>29</v>
      </c>
      <c r="L1581" s="15" t="str">
        <f t="array" ref="L1581">_xlfn.XLOOKUP(M1581,reference_province_to_city!$A$2:$A$11,reference_province_to_city!$B$2:$B$11)</f>
        <v>Palembang</v>
      </c>
      <c r="M1581" s="15" t="s">
        <v>13</v>
      </c>
      <c r="N1581" s="15">
        <v>30111.0</v>
      </c>
      <c r="O1581" s="15">
        <f t="array" ref="O1581">_xlfn.XLOOKUP(M1581,reference_postal_code!$B$2:$B$11,reference_postal_code!$A$2:$A$11)</f>
        <v>30111</v>
      </c>
      <c r="P1581" s="15" t="s">
        <v>77</v>
      </c>
      <c r="Q1581" s="15" t="s">
        <v>2495</v>
      </c>
      <c r="R1581" s="15" t="s">
        <v>65</v>
      </c>
      <c r="S1581" s="15" t="s">
        <v>87</v>
      </c>
      <c r="T1581" s="15" t="s">
        <v>2496</v>
      </c>
      <c r="U1581" s="28">
        <v>4.401495E7</v>
      </c>
      <c r="V1581" s="15">
        <v>7.0</v>
      </c>
      <c r="W1581" s="31">
        <v>0.0</v>
      </c>
      <c r="X1581" s="28">
        <v>1.1884037E7</v>
      </c>
    </row>
    <row r="1582" ht="15.75" customHeight="1">
      <c r="A1582" s="15">
        <v>3602.0</v>
      </c>
      <c r="B1582" s="15" t="s">
        <v>4040</v>
      </c>
      <c r="C1582" s="18">
        <v>41960.0</v>
      </c>
      <c r="D1582" s="18">
        <v>41967.0</v>
      </c>
      <c r="E1582" s="18">
        <f t="shared" si="1"/>
        <v>41967</v>
      </c>
      <c r="F1582" s="15" t="s">
        <v>55</v>
      </c>
      <c r="G1582" s="15" t="s">
        <v>4041</v>
      </c>
      <c r="H1582" s="15" t="s">
        <v>4042</v>
      </c>
      <c r="I1582" s="15" t="s">
        <v>59</v>
      </c>
      <c r="J1582" s="15" t="s">
        <v>60</v>
      </c>
      <c r="K1582" s="15" t="s">
        <v>28</v>
      </c>
      <c r="L1582" s="15" t="str">
        <f t="array" ref="L1582">_xlfn.XLOOKUP(M1582,reference_province_to_city!$A$2:$A$11,reference_province_to_city!$B$2:$B$11)</f>
        <v>Medan</v>
      </c>
      <c r="M1582" s="15" t="s">
        <v>11</v>
      </c>
      <c r="N1582" s="15">
        <v>20111.0</v>
      </c>
      <c r="O1582" s="15">
        <f t="array" ref="O1582">_xlfn.XLOOKUP(M1582,reference_postal_code!$B$2:$B$11,reference_postal_code!$A$2:$A$11)</f>
        <v>20111</v>
      </c>
      <c r="P1582" s="15" t="s">
        <v>77</v>
      </c>
      <c r="Q1582" s="15" t="s">
        <v>655</v>
      </c>
      <c r="R1582" s="15" t="s">
        <v>65</v>
      </c>
      <c r="S1582" s="15" t="s">
        <v>66</v>
      </c>
      <c r="T1582" s="15" t="s">
        <v>656</v>
      </c>
      <c r="U1582" s="28">
        <v>186720.0</v>
      </c>
      <c r="V1582" s="15">
        <v>2.0</v>
      </c>
      <c r="W1582" s="31">
        <v>0.2</v>
      </c>
      <c r="X1582" s="28">
        <v>58350.0</v>
      </c>
    </row>
    <row r="1583" ht="15.75" customHeight="1">
      <c r="A1583" s="15">
        <v>6535.0</v>
      </c>
      <c r="B1583" s="15" t="s">
        <v>4043</v>
      </c>
      <c r="C1583" s="18">
        <v>41960.0</v>
      </c>
      <c r="D1583" s="18">
        <v>41965.0</v>
      </c>
      <c r="E1583" s="18">
        <f t="shared" si="1"/>
        <v>41965</v>
      </c>
      <c r="F1583" s="15" t="s">
        <v>55</v>
      </c>
      <c r="G1583" s="15" t="s">
        <v>1646</v>
      </c>
      <c r="H1583" s="15" t="s">
        <v>1647</v>
      </c>
      <c r="I1583" s="15" t="s">
        <v>59</v>
      </c>
      <c r="J1583" s="15" t="s">
        <v>60</v>
      </c>
      <c r="K1583" s="15" t="s">
        <v>31</v>
      </c>
      <c r="L1583" s="15" t="str">
        <f t="array" ref="L1583">_xlfn.XLOOKUP(M1583,reference_province_to_city!$A$2:$A$11,reference_province_to_city!$B$2:$B$11)</f>
        <v>Balikpapan</v>
      </c>
      <c r="M1583" s="15" t="s">
        <v>21</v>
      </c>
      <c r="N1583" s="15">
        <v>76114.0</v>
      </c>
      <c r="O1583" s="15">
        <f t="array" ref="O1583">_xlfn.XLOOKUP(M1583,reference_postal_code!$B$2:$B$11,reference_postal_code!$A$2:$A$11)</f>
        <v>76114</v>
      </c>
      <c r="P1583" s="15" t="s">
        <v>166</v>
      </c>
      <c r="Q1583" s="15" t="s">
        <v>2722</v>
      </c>
      <c r="R1583" s="15" t="s">
        <v>65</v>
      </c>
      <c r="S1583" s="15" t="s">
        <v>83</v>
      </c>
      <c r="T1583" s="15" t="s">
        <v>2723</v>
      </c>
      <c r="U1583" s="28">
        <v>3.229164E7</v>
      </c>
      <c r="V1583" s="15">
        <v>3.0</v>
      </c>
      <c r="W1583" s="31">
        <v>0.2</v>
      </c>
      <c r="X1583" s="28">
        <v>1.0898428E7</v>
      </c>
    </row>
    <row r="1584" ht="15.75" customHeight="1">
      <c r="A1584" s="15">
        <v>6023.0</v>
      </c>
      <c r="B1584" s="15" t="s">
        <v>4044</v>
      </c>
      <c r="C1584" s="18">
        <v>41960.0</v>
      </c>
      <c r="D1584" s="18">
        <v>41964.0</v>
      </c>
      <c r="E1584" s="18">
        <f t="shared" si="1"/>
        <v>41964</v>
      </c>
      <c r="F1584" s="15" t="s">
        <v>55</v>
      </c>
      <c r="G1584" s="15" t="s">
        <v>800</v>
      </c>
      <c r="H1584" s="15" t="s">
        <v>801</v>
      </c>
      <c r="I1584" s="15" t="s">
        <v>59</v>
      </c>
      <c r="J1584" s="15" t="s">
        <v>60</v>
      </c>
      <c r="K1584" s="15" t="s">
        <v>10</v>
      </c>
      <c r="L1584" s="15" t="str">
        <f t="array" ref="L1584">_xlfn.XLOOKUP(M1584,reference_province_to_city!$A$2:$A$11,reference_province_to_city!$B$2:$B$11)</f>
        <v>Jakarta</v>
      </c>
      <c r="M1584" s="15" t="s">
        <v>7</v>
      </c>
      <c r="O1584" s="15">
        <f t="array" ref="O1584">_xlfn.XLOOKUP(M1584,reference_postal_code!$B$2:$B$11,reference_postal_code!$A$2:$A$11)</f>
        <v>10110</v>
      </c>
      <c r="P1584" s="15" t="s">
        <v>117</v>
      </c>
      <c r="Q1584" s="15" t="s">
        <v>2801</v>
      </c>
      <c r="R1584" s="15" t="s">
        <v>65</v>
      </c>
      <c r="S1584" s="15" t="s">
        <v>173</v>
      </c>
      <c r="T1584" s="15" t="s">
        <v>2802</v>
      </c>
      <c r="U1584" s="28">
        <v>106200.0</v>
      </c>
      <c r="V1584" s="15">
        <v>3.0</v>
      </c>
      <c r="W1584" s="31">
        <v>0.2</v>
      </c>
      <c r="X1584" s="28">
        <v>37170.0</v>
      </c>
    </row>
    <row r="1585" ht="15.75" customHeight="1">
      <c r="A1585" s="15">
        <v>6536.0</v>
      </c>
      <c r="B1585" s="15" t="s">
        <v>4043</v>
      </c>
      <c r="C1585" s="18">
        <v>41960.0</v>
      </c>
      <c r="D1585" s="18">
        <v>41965.0</v>
      </c>
      <c r="E1585" s="18">
        <f t="shared" si="1"/>
        <v>41965</v>
      </c>
      <c r="F1585" s="15" t="s">
        <v>55</v>
      </c>
      <c r="G1585" s="15" t="s">
        <v>1646</v>
      </c>
      <c r="H1585" s="15" t="s">
        <v>1647</v>
      </c>
      <c r="I1585" s="15" t="s">
        <v>59</v>
      </c>
      <c r="J1585" s="15" t="s">
        <v>60</v>
      </c>
      <c r="K1585" s="15" t="s">
        <v>31</v>
      </c>
      <c r="L1585" s="15" t="str">
        <f t="array" ref="L1585">_xlfn.XLOOKUP(M1585,reference_province_to_city!$A$2:$A$11,reference_province_to_city!$B$2:$B$11)</f>
        <v>Balikpapan</v>
      </c>
      <c r="M1585" s="15" t="s">
        <v>21</v>
      </c>
      <c r="N1585" s="15">
        <v>76114.0</v>
      </c>
      <c r="O1585" s="15">
        <f t="array" ref="O1585">_xlfn.XLOOKUP(M1585,reference_postal_code!$B$2:$B$11,reference_postal_code!$A$2:$A$11)</f>
        <v>76114</v>
      </c>
      <c r="P1585" s="15" t="s">
        <v>166</v>
      </c>
      <c r="Q1585" s="15" t="s">
        <v>3240</v>
      </c>
      <c r="R1585" s="15" t="s">
        <v>106</v>
      </c>
      <c r="S1585" s="15" t="s">
        <v>183</v>
      </c>
      <c r="T1585" s="15" t="s">
        <v>3241</v>
      </c>
      <c r="U1585" s="28">
        <v>6.01176E7</v>
      </c>
      <c r="V1585" s="15">
        <v>10.0</v>
      </c>
      <c r="W1585" s="31">
        <v>0.2</v>
      </c>
      <c r="X1585" s="28">
        <v>-751470.0</v>
      </c>
    </row>
    <row r="1586" ht="15.75" customHeight="1">
      <c r="A1586" s="15">
        <v>4909.0</v>
      </c>
      <c r="B1586" s="15" t="s">
        <v>4045</v>
      </c>
      <c r="C1586" s="18">
        <v>41961.0</v>
      </c>
      <c r="D1586" s="18">
        <v>41966.0</v>
      </c>
      <c r="E1586" s="18">
        <f t="shared" si="1"/>
        <v>41966</v>
      </c>
      <c r="F1586" s="15" t="s">
        <v>114</v>
      </c>
      <c r="G1586" s="15" t="s">
        <v>3844</v>
      </c>
      <c r="H1586" s="15" t="s">
        <v>3845</v>
      </c>
      <c r="I1586" s="15" t="s">
        <v>59</v>
      </c>
      <c r="J1586" s="15" t="s">
        <v>60</v>
      </c>
      <c r="K1586" s="15" t="s">
        <v>22</v>
      </c>
      <c r="L1586" s="15" t="str">
        <f t="array" ref="L1586">_xlfn.XLOOKUP(M1586,reference_province_to_city!$A$2:$A$11,reference_province_to_city!$B$2:$B$11)</f>
        <v>Surabaya</v>
      </c>
      <c r="M1586" s="15" t="s">
        <v>20</v>
      </c>
      <c r="N1586" s="15">
        <v>60231.0</v>
      </c>
      <c r="O1586" s="15">
        <f t="array" ref="O1586">_xlfn.XLOOKUP(M1586,reference_postal_code!$B$2:$B$11,reference_postal_code!$A$2:$A$11)</f>
        <v>60231</v>
      </c>
      <c r="P1586" s="15" t="s">
        <v>166</v>
      </c>
      <c r="Q1586" s="15" t="s">
        <v>4046</v>
      </c>
      <c r="R1586" s="15" t="s">
        <v>110</v>
      </c>
      <c r="S1586" s="15" t="s">
        <v>111</v>
      </c>
      <c r="T1586" s="15" t="s">
        <v>4047</v>
      </c>
      <c r="U1586" s="28">
        <v>143820.0</v>
      </c>
      <c r="V1586" s="15">
        <v>2.0</v>
      </c>
      <c r="W1586" s="31">
        <v>0.4</v>
      </c>
      <c r="X1586" s="28">
        <v>-31161.0</v>
      </c>
    </row>
    <row r="1587" ht="15.75" customHeight="1">
      <c r="A1587" s="15">
        <v>7300.0</v>
      </c>
      <c r="B1587" s="15" t="s">
        <v>4048</v>
      </c>
      <c r="C1587" s="18">
        <v>41961.0</v>
      </c>
      <c r="D1587" s="18"/>
      <c r="E1587" s="18">
        <f t="shared" si="1"/>
        <v>41964</v>
      </c>
      <c r="F1587" s="15" t="s">
        <v>125</v>
      </c>
      <c r="G1587" s="15" t="s">
        <v>4049</v>
      </c>
      <c r="H1587" s="15" t="s">
        <v>4050</v>
      </c>
      <c r="I1587" s="15" t="s">
        <v>59</v>
      </c>
      <c r="J1587" s="15" t="s">
        <v>60</v>
      </c>
      <c r="K1587" s="15" t="s">
        <v>10</v>
      </c>
      <c r="L1587" s="15" t="str">
        <f t="array" ref="L1587">_xlfn.XLOOKUP(M1587,reference_province_to_city!$A$2:$A$11,reference_province_to_city!$B$2:$B$11)</f>
        <v>Jakarta</v>
      </c>
      <c r="M1587" s="15" t="s">
        <v>7</v>
      </c>
      <c r="N1587" s="15">
        <v>10110.0</v>
      </c>
      <c r="O1587" s="15">
        <f t="array" ref="O1587">_xlfn.XLOOKUP(M1587,reference_postal_code!$B$2:$B$11,reference_postal_code!$A$2:$A$11)</f>
        <v>10110</v>
      </c>
      <c r="P1587" s="15" t="s">
        <v>117</v>
      </c>
      <c r="Q1587" s="15" t="s">
        <v>3256</v>
      </c>
      <c r="R1587" s="15" t="s">
        <v>106</v>
      </c>
      <c r="S1587" s="15" t="s">
        <v>139</v>
      </c>
      <c r="T1587" s="15" t="s">
        <v>3257</v>
      </c>
      <c r="U1587" s="28">
        <v>128160.0</v>
      </c>
      <c r="V1587" s="15">
        <v>2.0</v>
      </c>
      <c r="W1587" s="31">
        <v>0.6</v>
      </c>
      <c r="X1587" s="28">
        <v>-112140.0</v>
      </c>
    </row>
    <row r="1588" ht="15.75" customHeight="1">
      <c r="A1588" s="15">
        <v>4908.0</v>
      </c>
      <c r="B1588" s="15" t="s">
        <v>4045</v>
      </c>
      <c r="C1588" s="18">
        <v>41961.0</v>
      </c>
      <c r="D1588" s="18">
        <v>41966.0</v>
      </c>
      <c r="E1588" s="18">
        <f t="shared" si="1"/>
        <v>41966</v>
      </c>
      <c r="F1588" s="15" t="s">
        <v>114</v>
      </c>
      <c r="G1588" s="15" t="s">
        <v>3844</v>
      </c>
      <c r="H1588" s="15" t="s">
        <v>3845</v>
      </c>
      <c r="I1588" s="15" t="s">
        <v>59</v>
      </c>
      <c r="J1588" s="15" t="s">
        <v>60</v>
      </c>
      <c r="K1588" s="15" t="s">
        <v>22</v>
      </c>
      <c r="L1588" s="15" t="str">
        <f t="array" ref="L1588">_xlfn.XLOOKUP(M1588,reference_province_to_city!$A$2:$A$11,reference_province_to_city!$B$2:$B$11)</f>
        <v>Surabaya</v>
      </c>
      <c r="M1588" s="15" t="s">
        <v>20</v>
      </c>
      <c r="N1588" s="15">
        <v>60231.0</v>
      </c>
      <c r="O1588" s="15">
        <f t="array" ref="O1588">_xlfn.XLOOKUP(M1588,reference_postal_code!$B$2:$B$11,reference_postal_code!$A$2:$A$11)</f>
        <v>60231</v>
      </c>
      <c r="P1588" s="15" t="s">
        <v>166</v>
      </c>
      <c r="Q1588" s="15" t="s">
        <v>4051</v>
      </c>
      <c r="R1588" s="15" t="s">
        <v>65</v>
      </c>
      <c r="S1588" s="15" t="s">
        <v>83</v>
      </c>
      <c r="T1588" s="15" t="s">
        <v>4052</v>
      </c>
      <c r="U1588" s="28">
        <v>177120.0</v>
      </c>
      <c r="V1588" s="15">
        <v>8.0</v>
      </c>
      <c r="W1588" s="31">
        <v>0.7</v>
      </c>
      <c r="X1588" s="28">
        <v>-129888.0</v>
      </c>
    </row>
    <row r="1589" ht="15.75" customHeight="1">
      <c r="A1589" s="15">
        <v>4131.0</v>
      </c>
      <c r="B1589" s="15" t="s">
        <v>4053</v>
      </c>
      <c r="C1589" s="18">
        <v>41961.0</v>
      </c>
      <c r="D1589" s="18">
        <v>41968.0</v>
      </c>
      <c r="E1589" s="18">
        <f t="shared" si="1"/>
        <v>41968</v>
      </c>
      <c r="F1589" s="15" t="s">
        <v>55</v>
      </c>
      <c r="G1589" s="15" t="s">
        <v>4054</v>
      </c>
      <c r="H1589" s="15" t="s">
        <v>4055</v>
      </c>
      <c r="I1589" s="15" t="s">
        <v>128</v>
      </c>
      <c r="J1589" s="15" t="s">
        <v>60</v>
      </c>
      <c r="K1589" s="15" t="s">
        <v>31</v>
      </c>
      <c r="L1589" s="15" t="str">
        <f t="array" ref="L1589">_xlfn.XLOOKUP(M1589,reference_province_to_city!$A$2:$A$11,reference_province_to_city!$B$2:$B$11)</f>
        <v>Balikpapan</v>
      </c>
      <c r="M1589" s="15" t="s">
        <v>21</v>
      </c>
      <c r="N1589" s="15">
        <v>76114.0</v>
      </c>
      <c r="O1589" s="15">
        <f t="array" ref="O1589">_xlfn.XLOOKUP(M1589,reference_postal_code!$B$2:$B$11,reference_postal_code!$A$2:$A$11)</f>
        <v>76114</v>
      </c>
      <c r="P1589" s="15" t="s">
        <v>166</v>
      </c>
      <c r="Q1589" s="15" t="s">
        <v>4056</v>
      </c>
      <c r="R1589" s="15" t="s">
        <v>65</v>
      </c>
      <c r="S1589" s="15" t="s">
        <v>83</v>
      </c>
      <c r="T1589" s="15" t="s">
        <v>4057</v>
      </c>
      <c r="U1589" s="28">
        <v>217200.0</v>
      </c>
      <c r="V1589" s="15">
        <v>5.0</v>
      </c>
      <c r="W1589" s="31">
        <v>0.8</v>
      </c>
      <c r="X1589" s="28">
        <v>-358380.0</v>
      </c>
    </row>
    <row r="1590" ht="15.75" customHeight="1">
      <c r="A1590" s="15">
        <v>7302.0</v>
      </c>
      <c r="B1590" s="15" t="s">
        <v>4048</v>
      </c>
      <c r="C1590" s="18">
        <v>41961.0</v>
      </c>
      <c r="D1590" s="18">
        <v>41964.0</v>
      </c>
      <c r="E1590" s="18">
        <f t="shared" si="1"/>
        <v>41964</v>
      </c>
      <c r="F1590" s="15" t="s">
        <v>125</v>
      </c>
      <c r="G1590" s="15" t="s">
        <v>4049</v>
      </c>
      <c r="H1590" s="15" t="s">
        <v>4050</v>
      </c>
      <c r="I1590" s="15" t="s">
        <v>59</v>
      </c>
      <c r="J1590" s="15" t="s">
        <v>60</v>
      </c>
      <c r="K1590" s="15" t="s">
        <v>10</v>
      </c>
      <c r="L1590" s="15" t="str">
        <f t="array" ref="L1590">_xlfn.XLOOKUP(M1590,reference_province_to_city!$A$2:$A$11,reference_province_to_city!$B$2:$B$11)</f>
        <v>Jakarta</v>
      </c>
      <c r="M1590" s="15" t="s">
        <v>7</v>
      </c>
      <c r="N1590" s="15">
        <v>10110.0</v>
      </c>
      <c r="O1590" s="15">
        <f t="array" ref="O1590">_xlfn.XLOOKUP(M1590,reference_postal_code!$B$2:$B$11,reference_postal_code!$A$2:$A$11)</f>
        <v>10110</v>
      </c>
      <c r="P1590" s="15" t="s">
        <v>117</v>
      </c>
      <c r="Q1590" s="15" t="s">
        <v>421</v>
      </c>
      <c r="R1590" s="15" t="s">
        <v>65</v>
      </c>
      <c r="S1590" s="15" t="s">
        <v>83</v>
      </c>
      <c r="T1590" s="15" t="s">
        <v>422</v>
      </c>
      <c r="U1590" s="28">
        <v>43380.0</v>
      </c>
      <c r="V1590" s="15">
        <v>3.0</v>
      </c>
      <c r="W1590" s="31">
        <v>0.8</v>
      </c>
      <c r="X1590" s="28">
        <v>-73746.0</v>
      </c>
    </row>
    <row r="1591" ht="15.75" customHeight="1">
      <c r="A1591" s="15">
        <v>3304.0</v>
      </c>
      <c r="B1591" s="15" t="s">
        <v>4058</v>
      </c>
      <c r="C1591" s="18">
        <v>41961.0</v>
      </c>
      <c r="D1591" s="18">
        <v>41965.0</v>
      </c>
      <c r="E1591" s="18">
        <f t="shared" si="1"/>
        <v>41965</v>
      </c>
      <c r="F1591" s="15" t="s">
        <v>55</v>
      </c>
      <c r="G1591" s="15" t="s">
        <v>1866</v>
      </c>
      <c r="H1591" s="15" t="s">
        <v>1867</v>
      </c>
      <c r="I1591" s="15" t="s">
        <v>59</v>
      </c>
      <c r="J1591" s="15" t="s">
        <v>60</v>
      </c>
      <c r="K1591" s="15" t="s">
        <v>29</v>
      </c>
      <c r="L1591" s="15" t="str">
        <f t="array" ref="L1591">_xlfn.XLOOKUP(M1591,reference_province_to_city!$A$2:$A$11,reference_province_to_city!$B$2:$B$11)</f>
        <v>Palembang</v>
      </c>
      <c r="M1591" s="15" t="s">
        <v>13</v>
      </c>
      <c r="N1591" s="15">
        <v>30111.0</v>
      </c>
      <c r="O1591" s="15">
        <f t="array" ref="O1591">_xlfn.XLOOKUP(M1591,reference_postal_code!$B$2:$B$11,reference_postal_code!$A$2:$A$11)</f>
        <v>30111</v>
      </c>
      <c r="P1591" s="15" t="s">
        <v>77</v>
      </c>
      <c r="Q1591" s="15" t="s">
        <v>4059</v>
      </c>
      <c r="R1591" s="15" t="s">
        <v>65</v>
      </c>
      <c r="S1591" s="15" t="s">
        <v>83</v>
      </c>
      <c r="T1591" s="15" t="s">
        <v>4060</v>
      </c>
      <c r="U1591" s="28">
        <v>29160.0</v>
      </c>
      <c r="V1591" s="15">
        <v>3.0</v>
      </c>
      <c r="W1591" s="31">
        <v>0.7</v>
      </c>
      <c r="X1591" s="28">
        <v>-21384.0</v>
      </c>
    </row>
    <row r="1592" ht="15.75" customHeight="1">
      <c r="A1592" s="15">
        <v>2438.0</v>
      </c>
      <c r="B1592" s="15" t="s">
        <v>4061</v>
      </c>
      <c r="C1592" s="18">
        <v>41961.0</v>
      </c>
      <c r="D1592" s="18">
        <v>41963.0</v>
      </c>
      <c r="E1592" s="18">
        <f t="shared" si="1"/>
        <v>41963</v>
      </c>
      <c r="F1592" s="15" t="s">
        <v>114</v>
      </c>
      <c r="G1592" s="15" t="s">
        <v>4062</v>
      </c>
      <c r="H1592" s="15" t="s">
        <v>4063</v>
      </c>
      <c r="I1592" s="15" t="s">
        <v>59</v>
      </c>
      <c r="J1592" s="15" t="s">
        <v>60</v>
      </c>
      <c r="K1592" s="15" t="s">
        <v>26</v>
      </c>
      <c r="L1592" s="15" t="str">
        <f t="array" ref="L1592">_xlfn.XLOOKUP(M1592,reference_province_to_city!$A$2:$A$11,reference_province_to_city!$B$2:$B$11)</f>
        <v>Denpasar</v>
      </c>
      <c r="M1592" s="15" t="s">
        <v>24</v>
      </c>
      <c r="N1592" s="15">
        <v>80231.0</v>
      </c>
      <c r="O1592" s="15">
        <f t="array" ref="O1592">_xlfn.XLOOKUP(M1592,reference_postal_code!$B$2:$B$11,reference_postal_code!$A$2:$A$11)</f>
        <v>80231</v>
      </c>
      <c r="P1592" s="15" t="s">
        <v>63</v>
      </c>
      <c r="Q1592" s="15" t="s">
        <v>4064</v>
      </c>
      <c r="R1592" s="15" t="s">
        <v>106</v>
      </c>
      <c r="S1592" s="15" t="s">
        <v>218</v>
      </c>
      <c r="T1592" s="15" t="s">
        <v>4065</v>
      </c>
      <c r="U1592" s="28">
        <v>2189700.0</v>
      </c>
      <c r="V1592" s="15">
        <v>2.0</v>
      </c>
      <c r="W1592" s="31">
        <v>0.5</v>
      </c>
      <c r="X1592" s="28">
        <v>-1488996.0</v>
      </c>
    </row>
    <row r="1593" ht="15.75" customHeight="1">
      <c r="A1593" s="15">
        <v>7303.0</v>
      </c>
      <c r="B1593" s="15" t="s">
        <v>4048</v>
      </c>
      <c r="C1593" s="18">
        <v>41961.0</v>
      </c>
      <c r="D1593" s="18">
        <v>41964.0</v>
      </c>
      <c r="E1593" s="18">
        <f t="shared" si="1"/>
        <v>41964</v>
      </c>
      <c r="F1593" s="15" t="s">
        <v>125</v>
      </c>
      <c r="G1593" s="15" t="s">
        <v>4049</v>
      </c>
      <c r="H1593" s="15" t="s">
        <v>4050</v>
      </c>
      <c r="I1593" s="15" t="s">
        <v>59</v>
      </c>
      <c r="J1593" s="15" t="s">
        <v>60</v>
      </c>
      <c r="K1593" s="15" t="s">
        <v>10</v>
      </c>
      <c r="L1593" s="15" t="str">
        <f t="array" ref="L1593">_xlfn.XLOOKUP(M1593,reference_province_to_city!$A$2:$A$11,reference_province_to_city!$B$2:$B$11)</f>
        <v>Jakarta</v>
      </c>
      <c r="M1593" s="15" t="s">
        <v>7</v>
      </c>
      <c r="N1593" s="15">
        <v>10110.0</v>
      </c>
      <c r="O1593" s="15">
        <f t="array" ref="O1593">_xlfn.XLOOKUP(M1593,reference_postal_code!$B$2:$B$11,reference_postal_code!$A$2:$A$11)</f>
        <v>10110</v>
      </c>
      <c r="P1593" s="15" t="s">
        <v>117</v>
      </c>
      <c r="Q1593" s="15" t="s">
        <v>185</v>
      </c>
      <c r="R1593" s="15" t="s">
        <v>65</v>
      </c>
      <c r="S1593" s="15" t="s">
        <v>87</v>
      </c>
      <c r="T1593" s="15" t="s">
        <v>186</v>
      </c>
      <c r="U1593" s="28">
        <v>5725800.0</v>
      </c>
      <c r="V1593" s="15">
        <v>5.0</v>
      </c>
      <c r="W1593" s="31">
        <v>0.2</v>
      </c>
      <c r="X1593" s="28">
        <v>-1002015.0</v>
      </c>
    </row>
    <row r="1594" ht="15.75" customHeight="1">
      <c r="A1594" s="15">
        <v>9637.0</v>
      </c>
      <c r="B1594" s="15" t="s">
        <v>4066</v>
      </c>
      <c r="C1594" s="18">
        <v>41961.0</v>
      </c>
      <c r="D1594" s="18">
        <v>41968.0</v>
      </c>
      <c r="E1594" s="18">
        <f t="shared" si="1"/>
        <v>41968</v>
      </c>
      <c r="F1594" s="15" t="s">
        <v>55</v>
      </c>
      <c r="G1594" s="15" t="s">
        <v>1702</v>
      </c>
      <c r="H1594" s="15" t="s">
        <v>1703</v>
      </c>
      <c r="I1594" s="15" t="s">
        <v>128</v>
      </c>
      <c r="J1594" s="15" t="s">
        <v>60</v>
      </c>
      <c r="K1594" s="15" t="s">
        <v>17</v>
      </c>
      <c r="L1594" s="15" t="str">
        <f t="array" ref="L1594">_xlfn.XLOOKUP(M1594,reference_province_to_city!$A$2:$A$11,reference_province_to_city!$B$2:$B$11)</f>
        <v>Semarang</v>
      </c>
      <c r="M1594" s="15" t="s">
        <v>15</v>
      </c>
      <c r="N1594" s="15">
        <v>50111.0</v>
      </c>
      <c r="O1594" s="15">
        <f t="array" ref="O1594">_xlfn.XLOOKUP(M1594,reference_postal_code!$B$2:$B$11,reference_postal_code!$A$2:$A$11)</f>
        <v>50111</v>
      </c>
      <c r="P1594" s="15" t="s">
        <v>77</v>
      </c>
      <c r="Q1594" s="15" t="s">
        <v>4067</v>
      </c>
      <c r="R1594" s="15" t="s">
        <v>106</v>
      </c>
      <c r="S1594" s="15" t="s">
        <v>139</v>
      </c>
      <c r="T1594" s="15" t="s">
        <v>4068</v>
      </c>
      <c r="U1594" s="28">
        <v>2063100.0</v>
      </c>
      <c r="V1594" s="15">
        <v>2.0</v>
      </c>
      <c r="W1594" s="31">
        <v>0.0</v>
      </c>
      <c r="X1594" s="28">
        <v>825240.0</v>
      </c>
    </row>
    <row r="1595" ht="15.75" customHeight="1">
      <c r="A1595" s="15">
        <v>8844.0</v>
      </c>
      <c r="B1595" s="15" t="s">
        <v>4069</v>
      </c>
      <c r="C1595" s="18">
        <v>41961.0</v>
      </c>
      <c r="D1595" s="18">
        <v>41963.0</v>
      </c>
      <c r="E1595" s="18">
        <f t="shared" si="1"/>
        <v>41963</v>
      </c>
      <c r="F1595" s="15" t="s">
        <v>114</v>
      </c>
      <c r="G1595" s="15" t="s">
        <v>4070</v>
      </c>
      <c r="H1595" s="15" t="s">
        <v>4071</v>
      </c>
      <c r="I1595" s="15" t="s">
        <v>128</v>
      </c>
      <c r="J1595" s="15" t="s">
        <v>60</v>
      </c>
      <c r="K1595" s="15" t="s">
        <v>17</v>
      </c>
      <c r="L1595" s="15" t="str">
        <f t="array" ref="L1595">_xlfn.XLOOKUP(M1595,reference_province_to_city!$A$2:$A$11,reference_province_to_city!$B$2:$B$11)</f>
        <v>Semarang</v>
      </c>
      <c r="M1595" s="15" t="s">
        <v>15</v>
      </c>
      <c r="N1595" s="15">
        <v>50111.0</v>
      </c>
      <c r="O1595" s="15">
        <f t="array" ref="O1595">_xlfn.XLOOKUP(M1595,reference_postal_code!$B$2:$B$11,reference_postal_code!$A$2:$A$11)</f>
        <v>50111</v>
      </c>
      <c r="P1595" s="15" t="s">
        <v>77</v>
      </c>
      <c r="Q1595" s="15" t="s">
        <v>4072</v>
      </c>
      <c r="R1595" s="15" t="s">
        <v>65</v>
      </c>
      <c r="S1595" s="15" t="s">
        <v>87</v>
      </c>
      <c r="T1595" s="15" t="s">
        <v>4073</v>
      </c>
      <c r="U1595" s="28">
        <v>1007250.0</v>
      </c>
      <c r="V1595" s="15">
        <v>5.0</v>
      </c>
      <c r="W1595" s="31">
        <v>0.0</v>
      </c>
      <c r="X1595" s="28">
        <v>251813.0</v>
      </c>
    </row>
    <row r="1596" ht="15.75" customHeight="1">
      <c r="A1596" s="15">
        <v>3303.0</v>
      </c>
      <c r="B1596" s="15" t="s">
        <v>4058</v>
      </c>
      <c r="C1596" s="18">
        <v>41961.0</v>
      </c>
      <c r="D1596" s="18">
        <v>41965.0</v>
      </c>
      <c r="E1596" s="18">
        <f t="shared" si="1"/>
        <v>41965</v>
      </c>
      <c r="F1596" s="15" t="s">
        <v>55</v>
      </c>
      <c r="G1596" s="15" t="s">
        <v>1866</v>
      </c>
      <c r="H1596" s="15" t="s">
        <v>1867</v>
      </c>
      <c r="I1596" s="15" t="s">
        <v>59</v>
      </c>
      <c r="J1596" s="15" t="s">
        <v>60</v>
      </c>
      <c r="K1596" s="15" t="s">
        <v>29</v>
      </c>
      <c r="L1596" s="15" t="str">
        <f t="array" ref="L1596">_xlfn.XLOOKUP(M1596,reference_province_to_city!$A$2:$A$11,reference_province_to_city!$B$2:$B$11)</f>
        <v>Palembang</v>
      </c>
      <c r="M1596" s="15" t="s">
        <v>13</v>
      </c>
      <c r="N1596" s="15">
        <v>30111.0</v>
      </c>
      <c r="O1596" s="15">
        <f t="array" ref="O1596">_xlfn.XLOOKUP(M1596,reference_postal_code!$B$2:$B$11,reference_postal_code!$A$2:$A$11)</f>
        <v>30111</v>
      </c>
      <c r="P1596" s="15" t="s">
        <v>77</v>
      </c>
      <c r="Q1596" s="15" t="s">
        <v>829</v>
      </c>
      <c r="R1596" s="15" t="s">
        <v>106</v>
      </c>
      <c r="S1596" s="15" t="s">
        <v>139</v>
      </c>
      <c r="T1596" s="15" t="s">
        <v>830</v>
      </c>
      <c r="U1596" s="28">
        <v>904680.0</v>
      </c>
      <c r="V1596" s="15">
        <v>3.0</v>
      </c>
      <c r="W1596" s="31">
        <v>0.2</v>
      </c>
      <c r="X1596" s="28">
        <v>79160.0</v>
      </c>
    </row>
    <row r="1597" ht="15.75" customHeight="1">
      <c r="A1597" s="15">
        <v>2439.0</v>
      </c>
      <c r="B1597" s="15" t="s">
        <v>4061</v>
      </c>
      <c r="C1597" s="18">
        <v>41961.0</v>
      </c>
      <c r="D1597" s="18">
        <v>41963.0</v>
      </c>
      <c r="E1597" s="18">
        <f t="shared" si="1"/>
        <v>41963</v>
      </c>
      <c r="F1597" s="15" t="s">
        <v>114</v>
      </c>
      <c r="G1597" s="15" t="s">
        <v>4062</v>
      </c>
      <c r="H1597" s="15" t="s">
        <v>4063</v>
      </c>
      <c r="I1597" s="15" t="s">
        <v>59</v>
      </c>
      <c r="J1597" s="15" t="s">
        <v>60</v>
      </c>
      <c r="K1597" s="15" t="s">
        <v>26</v>
      </c>
      <c r="L1597" s="15" t="str">
        <f t="array" ref="L1597">_xlfn.XLOOKUP(M1597,reference_province_to_city!$A$2:$A$11,reference_province_to_city!$B$2:$B$11)</f>
        <v>Denpasar</v>
      </c>
      <c r="M1597" s="15" t="s">
        <v>24</v>
      </c>
      <c r="N1597" s="15">
        <v>80231.0</v>
      </c>
      <c r="O1597" s="15">
        <f t="array" ref="O1597">_xlfn.XLOOKUP(M1597,reference_postal_code!$B$2:$B$11,reference_postal_code!$A$2:$A$11)</f>
        <v>80231</v>
      </c>
      <c r="P1597" s="15" t="s">
        <v>63</v>
      </c>
      <c r="Q1597" s="15" t="s">
        <v>636</v>
      </c>
      <c r="R1597" s="15" t="s">
        <v>65</v>
      </c>
      <c r="S1597" s="15" t="s">
        <v>66</v>
      </c>
      <c r="T1597" s="15" t="s">
        <v>637</v>
      </c>
      <c r="U1597" s="28">
        <v>537120.0</v>
      </c>
      <c r="V1597" s="15">
        <v>4.0</v>
      </c>
      <c r="W1597" s="31">
        <v>0.2</v>
      </c>
      <c r="X1597" s="28">
        <v>187992.0</v>
      </c>
    </row>
    <row r="1598" ht="15.75" customHeight="1">
      <c r="A1598" s="15">
        <v>9285.0</v>
      </c>
      <c r="B1598" s="15" t="s">
        <v>4074</v>
      </c>
      <c r="C1598" s="18">
        <v>41961.0</v>
      </c>
      <c r="D1598" s="18">
        <v>41966.0</v>
      </c>
      <c r="E1598" s="18">
        <f t="shared" si="1"/>
        <v>41966</v>
      </c>
      <c r="F1598" s="15" t="s">
        <v>55</v>
      </c>
      <c r="G1598" s="15" t="s">
        <v>4075</v>
      </c>
      <c r="H1598" s="15" t="s">
        <v>4076</v>
      </c>
      <c r="I1598" s="15" t="s">
        <v>128</v>
      </c>
      <c r="J1598" s="15" t="s">
        <v>60</v>
      </c>
      <c r="K1598" s="15" t="s">
        <v>29</v>
      </c>
      <c r="L1598" s="15" t="str">
        <f t="array" ref="L1598">_xlfn.XLOOKUP(M1598,reference_province_to_city!$A$2:$A$11,reference_province_to_city!$B$2:$B$11)</f>
        <v>Palembang</v>
      </c>
      <c r="M1598" s="15" t="s">
        <v>13</v>
      </c>
      <c r="N1598" s="15">
        <v>30111.0</v>
      </c>
      <c r="O1598" s="15">
        <f t="array" ref="O1598">_xlfn.XLOOKUP(M1598,reference_postal_code!$B$2:$B$11,reference_postal_code!$A$2:$A$11)</f>
        <v>30111</v>
      </c>
      <c r="P1598" s="15" t="s">
        <v>77</v>
      </c>
      <c r="Q1598" s="15" t="s">
        <v>834</v>
      </c>
      <c r="R1598" s="15" t="s">
        <v>106</v>
      </c>
      <c r="S1598" s="15" t="s">
        <v>107</v>
      </c>
      <c r="T1598" s="15" t="s">
        <v>835</v>
      </c>
      <c r="U1598" s="28">
        <v>5894100.0</v>
      </c>
      <c r="V1598" s="15">
        <v>3.0</v>
      </c>
      <c r="W1598" s="31">
        <v>0.0</v>
      </c>
      <c r="X1598" s="28">
        <v>648351.0</v>
      </c>
    </row>
    <row r="1599" ht="15.75" customHeight="1">
      <c r="A1599" s="15">
        <v>5396.0</v>
      </c>
      <c r="B1599" s="15" t="s">
        <v>4077</v>
      </c>
      <c r="C1599" s="18">
        <v>41961.0</v>
      </c>
      <c r="D1599" s="18"/>
      <c r="E1599" s="18">
        <f t="shared" si="1"/>
        <v>41964</v>
      </c>
      <c r="F1599" s="15" t="s">
        <v>114</v>
      </c>
      <c r="G1599" s="15" t="s">
        <v>1065</v>
      </c>
      <c r="H1599" s="15" t="s">
        <v>1066</v>
      </c>
      <c r="I1599" s="15" t="s">
        <v>128</v>
      </c>
      <c r="J1599" s="15" t="s">
        <v>60</v>
      </c>
      <c r="K1599" s="15" t="s">
        <v>29</v>
      </c>
      <c r="L1599" s="15" t="str">
        <f t="array" ref="L1599">_xlfn.XLOOKUP(M1599,reference_province_to_city!$A$2:$A$11,reference_province_to_city!$B$2:$B$11)</f>
        <v>Palembang</v>
      </c>
      <c r="M1599" s="15" t="s">
        <v>13</v>
      </c>
      <c r="N1599" s="15">
        <v>30111.0</v>
      </c>
      <c r="O1599" s="15">
        <f t="array" ref="O1599">_xlfn.XLOOKUP(M1599,reference_postal_code!$B$2:$B$11,reference_postal_code!$A$2:$A$11)</f>
        <v>30111</v>
      </c>
      <c r="P1599" s="15" t="s">
        <v>77</v>
      </c>
      <c r="Q1599" s="15" t="s">
        <v>1444</v>
      </c>
      <c r="R1599" s="15" t="s">
        <v>65</v>
      </c>
      <c r="S1599" s="15" t="s">
        <v>66</v>
      </c>
      <c r="T1599" s="15" t="s">
        <v>1445</v>
      </c>
      <c r="U1599" s="28">
        <v>329700.0</v>
      </c>
      <c r="V1599" s="15">
        <v>7.0</v>
      </c>
      <c r="W1599" s="31">
        <v>0.0</v>
      </c>
      <c r="X1599" s="28">
        <v>148365.0</v>
      </c>
    </row>
    <row r="1600" ht="15.75" customHeight="1">
      <c r="A1600" s="15">
        <v>7299.0</v>
      </c>
      <c r="B1600" s="15" t="s">
        <v>4048</v>
      </c>
      <c r="C1600" s="18">
        <v>41961.0</v>
      </c>
      <c r="D1600" s="18">
        <v>41964.0</v>
      </c>
      <c r="E1600" s="18">
        <f t="shared" si="1"/>
        <v>41964</v>
      </c>
      <c r="F1600" s="15" t="s">
        <v>125</v>
      </c>
      <c r="G1600" s="15" t="s">
        <v>4049</v>
      </c>
      <c r="H1600" s="15" t="s">
        <v>4050</v>
      </c>
      <c r="I1600" s="15" t="s">
        <v>59</v>
      </c>
      <c r="J1600" s="15" t="s">
        <v>60</v>
      </c>
      <c r="K1600" s="15" t="s">
        <v>10</v>
      </c>
      <c r="L1600" s="15" t="str">
        <f t="array" ref="L1600">_xlfn.XLOOKUP(M1600,reference_province_to_city!$A$2:$A$11,reference_province_to_city!$B$2:$B$11)</f>
        <v>Jakarta</v>
      </c>
      <c r="M1600" s="15" t="s">
        <v>7</v>
      </c>
      <c r="N1600" s="15">
        <v>10110.0</v>
      </c>
      <c r="O1600" s="15">
        <f t="array" ref="O1600">_xlfn.XLOOKUP(M1600,reference_postal_code!$B$2:$B$11,reference_postal_code!$A$2:$A$11)</f>
        <v>10110</v>
      </c>
      <c r="P1600" s="15" t="s">
        <v>117</v>
      </c>
      <c r="Q1600" s="15" t="s">
        <v>4078</v>
      </c>
      <c r="R1600" s="15" t="s">
        <v>106</v>
      </c>
      <c r="S1600" s="15" t="s">
        <v>218</v>
      </c>
      <c r="T1600" s="15" t="s">
        <v>4079</v>
      </c>
      <c r="U1600" s="28">
        <v>4381500.0</v>
      </c>
      <c r="V1600" s="15">
        <v>4.0</v>
      </c>
      <c r="W1600" s="31">
        <v>0.5</v>
      </c>
      <c r="X1600" s="28">
        <v>-2628900.0</v>
      </c>
    </row>
    <row r="1601" ht="15.75" customHeight="1">
      <c r="A1601" s="15">
        <v>3302.0</v>
      </c>
      <c r="B1601" s="15" t="s">
        <v>4058</v>
      </c>
      <c r="C1601" s="18">
        <v>41961.0</v>
      </c>
      <c r="D1601" s="18">
        <v>41965.0</v>
      </c>
      <c r="E1601" s="18">
        <f t="shared" si="1"/>
        <v>41965</v>
      </c>
      <c r="F1601" s="15" t="s">
        <v>55</v>
      </c>
      <c r="G1601" s="15" t="s">
        <v>1866</v>
      </c>
      <c r="H1601" s="15" t="s">
        <v>1867</v>
      </c>
      <c r="I1601" s="15" t="s">
        <v>59</v>
      </c>
      <c r="J1601" s="15" t="s">
        <v>60</v>
      </c>
      <c r="K1601" s="15" t="s">
        <v>29</v>
      </c>
      <c r="L1601" s="15" t="str">
        <f t="array" ref="L1601">_xlfn.XLOOKUP(M1601,reference_province_to_city!$A$2:$A$11,reference_province_to_city!$B$2:$B$11)</f>
        <v>Palembang</v>
      </c>
      <c r="M1601" s="15" t="s">
        <v>13</v>
      </c>
      <c r="N1601" s="15">
        <v>30111.0</v>
      </c>
      <c r="O1601" s="15">
        <f t="array" ref="O1601">_xlfn.XLOOKUP(M1601,reference_postal_code!$B$2:$B$11,reference_postal_code!$A$2:$A$11)</f>
        <v>30111</v>
      </c>
      <c r="P1601" s="15" t="s">
        <v>77</v>
      </c>
      <c r="Q1601" s="15" t="s">
        <v>1011</v>
      </c>
      <c r="R1601" s="15" t="s">
        <v>110</v>
      </c>
      <c r="S1601" s="15" t="s">
        <v>111</v>
      </c>
      <c r="T1601" s="15" t="s">
        <v>1012</v>
      </c>
      <c r="U1601" s="28">
        <v>8099460.0</v>
      </c>
      <c r="V1601" s="15">
        <v>6.0</v>
      </c>
      <c r="W1601" s="31">
        <v>0.4</v>
      </c>
      <c r="X1601" s="28">
        <v>-1619892.0</v>
      </c>
    </row>
    <row r="1602" ht="15.75" customHeight="1">
      <c r="A1602" s="15">
        <v>3301.0</v>
      </c>
      <c r="B1602" s="15" t="s">
        <v>4058</v>
      </c>
      <c r="C1602" s="18">
        <v>41961.0</v>
      </c>
      <c r="D1602" s="18">
        <v>41965.0</v>
      </c>
      <c r="E1602" s="18">
        <f t="shared" si="1"/>
        <v>41965</v>
      </c>
      <c r="F1602" s="15" t="s">
        <v>55</v>
      </c>
      <c r="G1602" s="15" t="s">
        <v>1866</v>
      </c>
      <c r="H1602" s="15" t="s">
        <v>1867</v>
      </c>
      <c r="I1602" s="15" t="s">
        <v>59</v>
      </c>
      <c r="J1602" s="15" t="s">
        <v>60</v>
      </c>
      <c r="K1602" s="15" t="s">
        <v>29</v>
      </c>
      <c r="L1602" s="15" t="str">
        <f t="array" ref="L1602">_xlfn.XLOOKUP(M1602,reference_province_to_city!$A$2:$A$11,reference_province_to_city!$B$2:$B$11)</f>
        <v>Palembang</v>
      </c>
      <c r="M1602" s="15" t="s">
        <v>13</v>
      </c>
      <c r="N1602" s="15">
        <v>30111.0</v>
      </c>
      <c r="O1602" s="15">
        <f t="array" ref="O1602">_xlfn.XLOOKUP(M1602,reference_postal_code!$B$2:$B$11,reference_postal_code!$A$2:$A$11)</f>
        <v>30111</v>
      </c>
      <c r="P1602" s="15" t="s">
        <v>77</v>
      </c>
      <c r="Q1602" s="15" t="s">
        <v>4080</v>
      </c>
      <c r="R1602" s="15" t="s">
        <v>65</v>
      </c>
      <c r="S1602" s="15" t="s">
        <v>87</v>
      </c>
      <c r="T1602" s="15" t="s">
        <v>4081</v>
      </c>
      <c r="U1602" s="28">
        <v>1151880.0</v>
      </c>
      <c r="V1602" s="15">
        <v>1.0</v>
      </c>
      <c r="W1602" s="31">
        <v>0.2</v>
      </c>
      <c r="X1602" s="28">
        <v>-244774.0</v>
      </c>
    </row>
    <row r="1603" ht="15.75" customHeight="1">
      <c r="A1603" s="15">
        <v>3300.0</v>
      </c>
      <c r="B1603" s="15" t="s">
        <v>4058</v>
      </c>
      <c r="C1603" s="18">
        <v>41961.0</v>
      </c>
      <c r="D1603" s="18">
        <v>41965.0</v>
      </c>
      <c r="E1603" s="18">
        <f t="shared" si="1"/>
        <v>41965</v>
      </c>
      <c r="F1603" s="15" t="s">
        <v>55</v>
      </c>
      <c r="G1603" s="15" t="s">
        <v>1866</v>
      </c>
      <c r="H1603" s="15" t="s">
        <v>1867</v>
      </c>
      <c r="I1603" s="15" t="s">
        <v>59</v>
      </c>
      <c r="J1603" s="15" t="s">
        <v>60</v>
      </c>
      <c r="K1603" s="15" t="s">
        <v>29</v>
      </c>
      <c r="L1603" s="15" t="str">
        <f t="array" ref="L1603">_xlfn.XLOOKUP(M1603,reference_province_to_city!$A$2:$A$11,reference_province_to_city!$B$2:$B$11)</f>
        <v>Palembang</v>
      </c>
      <c r="M1603" s="15" t="s">
        <v>13</v>
      </c>
      <c r="N1603" s="15">
        <v>30111.0</v>
      </c>
      <c r="O1603" s="15">
        <f t="array" ref="O1603">_xlfn.XLOOKUP(M1603,reference_postal_code!$B$2:$B$11,reference_postal_code!$A$2:$A$11)</f>
        <v>30111</v>
      </c>
      <c r="P1603" s="15" t="s">
        <v>77</v>
      </c>
      <c r="Q1603" s="15" t="s">
        <v>1219</v>
      </c>
      <c r="R1603" s="15" t="s">
        <v>65</v>
      </c>
      <c r="S1603" s="15" t="s">
        <v>83</v>
      </c>
      <c r="T1603" s="15" t="s">
        <v>1220</v>
      </c>
      <c r="U1603" s="28">
        <v>764955.0</v>
      </c>
      <c r="V1603" s="15">
        <v>1.0</v>
      </c>
      <c r="W1603" s="31">
        <v>0.7</v>
      </c>
      <c r="X1603" s="28">
        <v>-611964.0</v>
      </c>
    </row>
    <row r="1604" ht="15.75" customHeight="1">
      <c r="A1604" s="15">
        <v>9638.0</v>
      </c>
      <c r="B1604" s="15" t="s">
        <v>4066</v>
      </c>
      <c r="C1604" s="18">
        <v>41961.0</v>
      </c>
      <c r="D1604" s="18">
        <v>41968.0</v>
      </c>
      <c r="E1604" s="18">
        <f t="shared" si="1"/>
        <v>41968</v>
      </c>
      <c r="F1604" s="15" t="s">
        <v>55</v>
      </c>
      <c r="G1604" s="15" t="s">
        <v>1702</v>
      </c>
      <c r="H1604" s="15" t="s">
        <v>1703</v>
      </c>
      <c r="I1604" s="15" t="s">
        <v>128</v>
      </c>
      <c r="J1604" s="15" t="s">
        <v>60</v>
      </c>
      <c r="K1604" s="15" t="s">
        <v>17</v>
      </c>
      <c r="L1604" s="15" t="str">
        <f t="array" ref="L1604">_xlfn.XLOOKUP(M1604,reference_province_to_city!$A$2:$A$11,reference_province_to_city!$B$2:$B$11)</f>
        <v>Semarang</v>
      </c>
      <c r="M1604" s="15" t="s">
        <v>15</v>
      </c>
      <c r="N1604" s="15">
        <v>50111.0</v>
      </c>
      <c r="O1604" s="15">
        <f t="array" ref="O1604">_xlfn.XLOOKUP(M1604,reference_postal_code!$B$2:$B$11,reference_postal_code!$A$2:$A$11)</f>
        <v>50111</v>
      </c>
      <c r="P1604" s="15" t="s">
        <v>77</v>
      </c>
      <c r="Q1604" s="15" t="s">
        <v>3653</v>
      </c>
      <c r="R1604" s="15" t="s">
        <v>106</v>
      </c>
      <c r="S1604" s="15" t="s">
        <v>218</v>
      </c>
      <c r="T1604" s="15" t="s">
        <v>3654</v>
      </c>
      <c r="U1604" s="28">
        <v>1.0953E7</v>
      </c>
      <c r="V1604" s="15">
        <v>4.0</v>
      </c>
      <c r="W1604" s="31">
        <v>0.0</v>
      </c>
      <c r="X1604" s="28">
        <v>1423890.0</v>
      </c>
    </row>
    <row r="1605" ht="15.75" customHeight="1">
      <c r="A1605" s="15">
        <v>7301.0</v>
      </c>
      <c r="B1605" s="15" t="s">
        <v>4048</v>
      </c>
      <c r="C1605" s="18">
        <v>41961.0</v>
      </c>
      <c r="D1605" s="18">
        <v>41964.0</v>
      </c>
      <c r="E1605" s="18">
        <f t="shared" si="1"/>
        <v>41964</v>
      </c>
      <c r="F1605" s="15" t="s">
        <v>125</v>
      </c>
      <c r="G1605" s="15" t="s">
        <v>4049</v>
      </c>
      <c r="H1605" s="15" t="s">
        <v>4050</v>
      </c>
      <c r="I1605" s="15" t="s">
        <v>59</v>
      </c>
      <c r="J1605" s="15" t="s">
        <v>60</v>
      </c>
      <c r="K1605" s="15" t="s">
        <v>10</v>
      </c>
      <c r="L1605" s="15" t="str">
        <f t="array" ref="L1605">_xlfn.XLOOKUP(M1605,reference_province_to_city!$A$2:$A$11,reference_province_to_city!$B$2:$B$11)</f>
        <v>Jakarta</v>
      </c>
      <c r="M1605" s="15" t="s">
        <v>7</v>
      </c>
      <c r="N1605" s="15">
        <v>10110.0</v>
      </c>
      <c r="O1605" s="15">
        <f t="array" ref="O1605">_xlfn.XLOOKUP(M1605,reference_postal_code!$B$2:$B$11,reference_postal_code!$A$2:$A$11)</f>
        <v>10110</v>
      </c>
      <c r="P1605" s="15" t="s">
        <v>117</v>
      </c>
      <c r="Q1605" s="15" t="s">
        <v>4082</v>
      </c>
      <c r="R1605" s="15" t="s">
        <v>106</v>
      </c>
      <c r="S1605" s="15" t="s">
        <v>183</v>
      </c>
      <c r="T1605" s="15" t="s">
        <v>4083</v>
      </c>
      <c r="U1605" s="28">
        <v>6361740.0</v>
      </c>
      <c r="V1605" s="15">
        <v>6.0</v>
      </c>
      <c r="W1605" s="31">
        <v>0.3</v>
      </c>
      <c r="X1605" s="28">
        <v>-454410.0</v>
      </c>
    </row>
    <row r="1606" ht="15.75" customHeight="1">
      <c r="A1606" s="15">
        <v>2493.0</v>
      </c>
      <c r="B1606" s="15" t="s">
        <v>4084</v>
      </c>
      <c r="C1606" s="18">
        <v>41962.0</v>
      </c>
      <c r="D1606" s="18">
        <v>41966.0</v>
      </c>
      <c r="E1606" s="18">
        <f t="shared" si="1"/>
        <v>41966</v>
      </c>
      <c r="F1606" s="15" t="s">
        <v>55</v>
      </c>
      <c r="G1606" s="15" t="s">
        <v>4085</v>
      </c>
      <c r="H1606" s="15" t="s">
        <v>4086</v>
      </c>
      <c r="I1606" s="15" t="s">
        <v>59</v>
      </c>
      <c r="J1606" s="15" t="s">
        <v>60</v>
      </c>
      <c r="K1606" s="15" t="s">
        <v>22</v>
      </c>
      <c r="L1606" s="15" t="str">
        <f t="array" ref="L1606">_xlfn.XLOOKUP(M1606,reference_province_to_city!$A$2:$A$11,reference_province_to_city!$B$2:$B$11)</f>
        <v>Surabaya</v>
      </c>
      <c r="M1606" s="15" t="s">
        <v>20</v>
      </c>
      <c r="N1606" s="15">
        <v>60231.0</v>
      </c>
      <c r="O1606" s="15">
        <f t="array" ref="O1606">_xlfn.XLOOKUP(M1606,reference_postal_code!$B$2:$B$11,reference_postal_code!$A$2:$A$11)</f>
        <v>60231</v>
      </c>
      <c r="P1606" s="15" t="s">
        <v>166</v>
      </c>
      <c r="Q1606" s="15" t="s">
        <v>1580</v>
      </c>
      <c r="R1606" s="15" t="s">
        <v>110</v>
      </c>
      <c r="S1606" s="15" t="s">
        <v>111</v>
      </c>
      <c r="T1606" s="15" t="s">
        <v>1581</v>
      </c>
      <c r="U1606" s="28">
        <v>6.823215E7</v>
      </c>
      <c r="V1606" s="15">
        <v>7.0</v>
      </c>
      <c r="W1606" s="31">
        <v>0.0</v>
      </c>
      <c r="X1606" s="28">
        <v>1.8422681E7</v>
      </c>
    </row>
    <row r="1607" ht="15.75" customHeight="1">
      <c r="A1607" s="15">
        <v>183.0</v>
      </c>
      <c r="B1607" s="15" t="s">
        <v>4087</v>
      </c>
      <c r="C1607" s="18">
        <v>41962.0</v>
      </c>
      <c r="D1607" s="18">
        <v>41967.0</v>
      </c>
      <c r="E1607" s="18">
        <f t="shared" si="1"/>
        <v>41967</v>
      </c>
      <c r="F1607" s="15" t="s">
        <v>114</v>
      </c>
      <c r="G1607" s="15" t="s">
        <v>3973</v>
      </c>
      <c r="H1607" s="15" t="s">
        <v>3974</v>
      </c>
      <c r="I1607" s="15" t="s">
        <v>76</v>
      </c>
      <c r="J1607" s="15" t="s">
        <v>60</v>
      </c>
      <c r="K1607" s="15" t="s">
        <v>33</v>
      </c>
      <c r="L1607" s="15" t="str">
        <f t="array" ref="L1607">_xlfn.XLOOKUP(M1607,reference_province_to_city!$A$2:$A$11,reference_province_to_city!$B$2:$B$11)</f>
        <v>Makassar</v>
      </c>
      <c r="M1607" s="15" t="s">
        <v>25</v>
      </c>
      <c r="N1607" s="15">
        <v>90111.0</v>
      </c>
      <c r="O1607" s="15">
        <f t="array" ref="O1607">_xlfn.XLOOKUP(M1607,reference_postal_code!$B$2:$B$11,reference_postal_code!$A$2:$A$11)</f>
        <v>90111</v>
      </c>
      <c r="P1607" s="15" t="s">
        <v>63</v>
      </c>
      <c r="Q1607" s="15" t="s">
        <v>906</v>
      </c>
      <c r="R1607" s="15" t="s">
        <v>110</v>
      </c>
      <c r="S1607" s="15" t="s">
        <v>111</v>
      </c>
      <c r="T1607" s="15" t="s">
        <v>907</v>
      </c>
      <c r="U1607" s="28">
        <v>7559400.0</v>
      </c>
      <c r="V1607" s="15">
        <v>4.0</v>
      </c>
      <c r="W1607" s="31">
        <v>0.0</v>
      </c>
      <c r="X1607" s="28">
        <v>1965444.0</v>
      </c>
    </row>
    <row r="1608" ht="15.75" customHeight="1">
      <c r="A1608" s="15">
        <v>5392.0</v>
      </c>
      <c r="B1608" s="15" t="s">
        <v>4088</v>
      </c>
      <c r="C1608" s="18">
        <v>41962.0</v>
      </c>
      <c r="D1608" s="18">
        <v>41968.0</v>
      </c>
      <c r="E1608" s="18">
        <f t="shared" si="1"/>
        <v>41968</v>
      </c>
      <c r="F1608" s="15" t="s">
        <v>55</v>
      </c>
      <c r="G1608" s="15" t="s">
        <v>4089</v>
      </c>
      <c r="H1608" s="15" t="s">
        <v>4090</v>
      </c>
      <c r="I1608" s="15" t="s">
        <v>128</v>
      </c>
      <c r="J1608" s="15" t="s">
        <v>60</v>
      </c>
      <c r="K1608" s="15" t="s">
        <v>33</v>
      </c>
      <c r="L1608" s="15" t="str">
        <f t="array" ref="L1608">_xlfn.XLOOKUP(M1608,reference_province_to_city!$A$2:$A$11,reference_province_to_city!$B$2:$B$11)</f>
        <v>Makassar</v>
      </c>
      <c r="M1608" s="15" t="s">
        <v>25</v>
      </c>
      <c r="N1608" s="15">
        <v>90111.0</v>
      </c>
      <c r="O1608" s="15">
        <f t="array" ref="O1608">_xlfn.XLOOKUP(M1608,reference_postal_code!$B$2:$B$11,reference_postal_code!$A$2:$A$11)</f>
        <v>90111</v>
      </c>
      <c r="P1608" s="15" t="s">
        <v>63</v>
      </c>
      <c r="Q1608" s="15" t="s">
        <v>387</v>
      </c>
      <c r="R1608" s="15" t="s">
        <v>65</v>
      </c>
      <c r="S1608" s="15" t="s">
        <v>79</v>
      </c>
      <c r="T1608" s="15" t="s">
        <v>388</v>
      </c>
      <c r="U1608" s="28">
        <v>337500.0</v>
      </c>
      <c r="V1608" s="15">
        <v>6.0</v>
      </c>
      <c r="W1608" s="31">
        <v>0.0</v>
      </c>
      <c r="X1608" s="28">
        <v>162000.0</v>
      </c>
    </row>
    <row r="1609" ht="15.75" customHeight="1">
      <c r="A1609" s="15">
        <v>184.0</v>
      </c>
      <c r="B1609" s="15" t="s">
        <v>4087</v>
      </c>
      <c r="C1609" s="18">
        <v>41962.0</v>
      </c>
      <c r="D1609" s="18"/>
      <c r="E1609" s="18">
        <f t="shared" si="1"/>
        <v>41965</v>
      </c>
      <c r="F1609" s="15" t="s">
        <v>114</v>
      </c>
      <c r="G1609" s="15" t="s">
        <v>3973</v>
      </c>
      <c r="H1609" s="15" t="s">
        <v>3974</v>
      </c>
      <c r="I1609" s="15" t="s">
        <v>76</v>
      </c>
      <c r="J1609" s="15" t="s">
        <v>60</v>
      </c>
      <c r="K1609" s="15" t="s">
        <v>3776</v>
      </c>
      <c r="L1609" s="15" t="str">
        <f t="array" ref="L1609">_xlfn.XLOOKUP(M1609,reference_province_to_city!$A$2:$A$11,reference_province_to_city!$B$2:$B$11)</f>
        <v>Makassar</v>
      </c>
      <c r="M1609" s="15" t="s">
        <v>25</v>
      </c>
      <c r="N1609" s="15">
        <v>90111.0</v>
      </c>
      <c r="O1609" s="15">
        <f t="array" ref="O1609">_xlfn.XLOOKUP(M1609,reference_postal_code!$B$2:$B$11,reference_postal_code!$A$2:$A$11)</f>
        <v>90111</v>
      </c>
      <c r="P1609" s="15" t="s">
        <v>63</v>
      </c>
      <c r="Q1609" s="15" t="s">
        <v>4091</v>
      </c>
      <c r="R1609" s="15" t="s">
        <v>110</v>
      </c>
      <c r="S1609" s="15" t="s">
        <v>111</v>
      </c>
      <c r="T1609" s="15" t="s">
        <v>4092</v>
      </c>
      <c r="U1609" s="28">
        <v>2249250.0</v>
      </c>
      <c r="V1609" s="15">
        <v>5.0</v>
      </c>
      <c r="W1609" s="31">
        <v>0.0</v>
      </c>
      <c r="X1609" s="28">
        <v>629790.0</v>
      </c>
    </row>
    <row r="1610" ht="15.75" customHeight="1">
      <c r="A1610" s="15">
        <v>8973.0</v>
      </c>
      <c r="B1610" s="15" t="s">
        <v>4093</v>
      </c>
      <c r="C1610" s="18">
        <v>41962.0</v>
      </c>
      <c r="D1610" s="18">
        <v>41964.0</v>
      </c>
      <c r="E1610" s="18">
        <f t="shared" si="1"/>
        <v>41964</v>
      </c>
      <c r="F1610" s="15" t="s">
        <v>125</v>
      </c>
      <c r="G1610" s="15" t="s">
        <v>1050</v>
      </c>
      <c r="H1610" s="15" t="s">
        <v>1051</v>
      </c>
      <c r="I1610" s="15" t="s">
        <v>59</v>
      </c>
      <c r="J1610" s="15" t="s">
        <v>60</v>
      </c>
      <c r="K1610" s="15" t="s">
        <v>17</v>
      </c>
      <c r="L1610" s="15" t="str">
        <f t="array" ref="L1610">_xlfn.XLOOKUP(M1610,reference_province_to_city!$A$2:$A$11,reference_province_to_city!$B$2:$B$11)</f>
        <v>Semarang</v>
      </c>
      <c r="M1610" s="15" t="s">
        <v>15</v>
      </c>
      <c r="N1610" s="15">
        <v>50111.0</v>
      </c>
      <c r="O1610" s="15">
        <f t="array" ref="O1610">_xlfn.XLOOKUP(M1610,reference_postal_code!$B$2:$B$11,reference_postal_code!$A$2:$A$11)</f>
        <v>50111</v>
      </c>
      <c r="P1610" s="15" t="s">
        <v>77</v>
      </c>
      <c r="Q1610" s="15" t="s">
        <v>3456</v>
      </c>
      <c r="R1610" s="15" t="s">
        <v>110</v>
      </c>
      <c r="S1610" s="15" t="s">
        <v>149</v>
      </c>
      <c r="T1610" s="15" t="s">
        <v>3457</v>
      </c>
      <c r="U1610" s="28">
        <v>712440.0</v>
      </c>
      <c r="V1610" s="15">
        <v>1.0</v>
      </c>
      <c r="W1610" s="31">
        <v>0.2</v>
      </c>
      <c r="X1610" s="28">
        <v>-17811.0</v>
      </c>
    </row>
    <row r="1611" ht="15.75" customHeight="1">
      <c r="A1611" s="15">
        <v>5393.0</v>
      </c>
      <c r="B1611" s="15" t="s">
        <v>4088</v>
      </c>
      <c r="C1611" s="18">
        <v>41962.0</v>
      </c>
      <c r="D1611" s="18">
        <v>41968.0</v>
      </c>
      <c r="E1611" s="18">
        <f t="shared" si="1"/>
        <v>41968</v>
      </c>
      <c r="F1611" s="15" t="s">
        <v>55</v>
      </c>
      <c r="G1611" s="15" t="s">
        <v>4089</v>
      </c>
      <c r="H1611" s="15" t="s">
        <v>4090</v>
      </c>
      <c r="I1611" s="15" t="s">
        <v>128</v>
      </c>
      <c r="J1611" s="15" t="s">
        <v>60</v>
      </c>
      <c r="K1611" s="15" t="s">
        <v>33</v>
      </c>
      <c r="L1611" s="15" t="str">
        <f t="array" ref="L1611">_xlfn.XLOOKUP(M1611,reference_province_to_city!$A$2:$A$11,reference_province_to_city!$B$2:$B$11)</f>
        <v>Makassar</v>
      </c>
      <c r="M1611" s="15" t="s">
        <v>25</v>
      </c>
      <c r="O1611" s="15">
        <f t="array" ref="O1611">_xlfn.XLOOKUP(M1611,reference_postal_code!$B$2:$B$11,reference_postal_code!$A$2:$A$11)</f>
        <v>90111</v>
      </c>
      <c r="P1611" s="15" t="s">
        <v>63</v>
      </c>
      <c r="Q1611" s="15" t="s">
        <v>3244</v>
      </c>
      <c r="R1611" s="15" t="s">
        <v>65</v>
      </c>
      <c r="S1611" s="15" t="s">
        <v>79</v>
      </c>
      <c r="T1611" s="15" t="s">
        <v>3245</v>
      </c>
      <c r="U1611" s="28">
        <v>149400.0</v>
      </c>
      <c r="V1611" s="15">
        <v>2.0</v>
      </c>
      <c r="W1611" s="31">
        <v>0.0</v>
      </c>
      <c r="X1611" s="28">
        <v>68724.0</v>
      </c>
    </row>
    <row r="1612" ht="15.75" customHeight="1">
      <c r="A1612" s="15">
        <v>9648.0</v>
      </c>
      <c r="B1612" s="15" t="s">
        <v>4094</v>
      </c>
      <c r="C1612" s="18">
        <v>41962.0</v>
      </c>
      <c r="D1612" s="18">
        <v>41967.0</v>
      </c>
      <c r="E1612" s="18">
        <f t="shared" si="1"/>
        <v>41967</v>
      </c>
      <c r="F1612" s="15" t="s">
        <v>55</v>
      </c>
      <c r="G1612" s="15" t="s">
        <v>2787</v>
      </c>
      <c r="H1612" s="15" t="s">
        <v>2788</v>
      </c>
      <c r="I1612" s="15" t="s">
        <v>59</v>
      </c>
      <c r="J1612" s="15" t="s">
        <v>60</v>
      </c>
      <c r="K1612" s="15" t="s">
        <v>3394</v>
      </c>
      <c r="L1612" s="15" t="str">
        <f t="array" ref="L1612">_xlfn.XLOOKUP(M1612,reference_province_to_city!$A$2:$A$11,reference_province_to_city!$B$2:$B$11)</f>
        <v>Semarang</v>
      </c>
      <c r="M1612" s="15" t="s">
        <v>15</v>
      </c>
      <c r="N1612" s="15">
        <v>50111.0</v>
      </c>
      <c r="O1612" s="15">
        <f t="array" ref="O1612">_xlfn.XLOOKUP(M1612,reference_postal_code!$B$2:$B$11,reference_postal_code!$A$2:$A$11)</f>
        <v>50111</v>
      </c>
      <c r="P1612" s="15" t="s">
        <v>77</v>
      </c>
      <c r="Q1612" s="15" t="s">
        <v>1335</v>
      </c>
      <c r="R1612" s="15" t="s">
        <v>65</v>
      </c>
      <c r="S1612" s="15" t="s">
        <v>87</v>
      </c>
      <c r="T1612" s="15" t="s">
        <v>1336</v>
      </c>
      <c r="U1612" s="28">
        <v>3317400.0</v>
      </c>
      <c r="V1612" s="15">
        <v>4.0</v>
      </c>
      <c r="W1612" s="31">
        <v>0.0</v>
      </c>
      <c r="X1612" s="28">
        <v>862524.0</v>
      </c>
    </row>
    <row r="1613" ht="15.75" customHeight="1">
      <c r="A1613" s="15">
        <v>185.0</v>
      </c>
      <c r="B1613" s="15" t="s">
        <v>4087</v>
      </c>
      <c r="C1613" s="18">
        <v>41962.0</v>
      </c>
      <c r="D1613" s="18">
        <v>41967.0</v>
      </c>
      <c r="E1613" s="18">
        <f t="shared" si="1"/>
        <v>41967</v>
      </c>
      <c r="F1613" s="15" t="s">
        <v>114</v>
      </c>
      <c r="G1613" s="15" t="s">
        <v>3973</v>
      </c>
      <c r="H1613" s="15" t="s">
        <v>3974</v>
      </c>
      <c r="I1613" s="15" t="s">
        <v>76</v>
      </c>
      <c r="J1613" s="15" t="s">
        <v>60</v>
      </c>
      <c r="L1613" s="15" t="str">
        <f t="array" ref="L1613">_xlfn.XLOOKUP(M1613,reference_province_to_city!$A$2:$A$11,reference_province_to_city!$B$2:$B$11)</f>
        <v>Makassar</v>
      </c>
      <c r="M1613" s="15" t="s">
        <v>25</v>
      </c>
      <c r="N1613" s="15">
        <v>90111.0</v>
      </c>
      <c r="O1613" s="15">
        <f t="array" ref="O1613">_xlfn.XLOOKUP(M1613,reference_postal_code!$B$2:$B$11,reference_postal_code!$A$2:$A$11)</f>
        <v>90111</v>
      </c>
      <c r="P1613" s="15" t="s">
        <v>63</v>
      </c>
      <c r="Q1613" s="15" t="s">
        <v>4095</v>
      </c>
      <c r="R1613" s="15" t="s">
        <v>110</v>
      </c>
      <c r="S1613" s="15" t="s">
        <v>149</v>
      </c>
      <c r="T1613" s="15" t="s">
        <v>4096</v>
      </c>
      <c r="U1613" s="28">
        <v>435000.0</v>
      </c>
      <c r="V1613" s="15">
        <v>2.0</v>
      </c>
      <c r="W1613" s="31">
        <v>0.0</v>
      </c>
      <c r="X1613" s="28">
        <v>108750.0</v>
      </c>
    </row>
    <row r="1614" ht="15.75" customHeight="1">
      <c r="A1614" s="15">
        <v>7868.0</v>
      </c>
      <c r="B1614" s="15" t="s">
        <v>4097</v>
      </c>
      <c r="C1614" s="18">
        <v>41962.0</v>
      </c>
      <c r="D1614" s="18">
        <v>41967.0</v>
      </c>
      <c r="E1614" s="18">
        <f t="shared" si="1"/>
        <v>41967</v>
      </c>
      <c r="F1614" s="15" t="s">
        <v>114</v>
      </c>
      <c r="G1614" s="15" t="s">
        <v>4098</v>
      </c>
      <c r="H1614" s="15" t="s">
        <v>4099</v>
      </c>
      <c r="I1614" s="15" t="s">
        <v>76</v>
      </c>
      <c r="J1614" s="15" t="s">
        <v>60</v>
      </c>
      <c r="K1614" s="15" t="s">
        <v>524</v>
      </c>
      <c r="L1614" s="15" t="str">
        <f t="array" ref="L1614">_xlfn.XLOOKUP(M1614,reference_province_to_city!$A$2:$A$11,reference_province_to_city!$B$2:$B$11)</f>
        <v>Balikpapan</v>
      </c>
      <c r="M1614" s="15" t="s">
        <v>21</v>
      </c>
      <c r="N1614" s="15">
        <v>76114.0</v>
      </c>
      <c r="O1614" s="15">
        <f t="array" ref="O1614">_xlfn.XLOOKUP(M1614,reference_postal_code!$B$2:$B$11,reference_postal_code!$A$2:$A$11)</f>
        <v>76114</v>
      </c>
      <c r="P1614" s="15" t="s">
        <v>166</v>
      </c>
      <c r="Q1614" s="15" t="s">
        <v>4100</v>
      </c>
      <c r="R1614" s="15" t="s">
        <v>65</v>
      </c>
      <c r="S1614" s="15" t="s">
        <v>66</v>
      </c>
      <c r="T1614" s="15" t="s">
        <v>4101</v>
      </c>
      <c r="U1614" s="28">
        <v>2496600.0</v>
      </c>
      <c r="V1614" s="15">
        <v>3.0</v>
      </c>
      <c r="W1614" s="31">
        <v>0.0</v>
      </c>
      <c r="X1614" s="28">
        <v>1198368.0</v>
      </c>
    </row>
    <row r="1615" ht="15.75" customHeight="1">
      <c r="A1615" s="15">
        <v>9736.0</v>
      </c>
      <c r="B1615" s="15" t="s">
        <v>4102</v>
      </c>
      <c r="C1615" s="18">
        <v>41962.0</v>
      </c>
      <c r="D1615" s="18">
        <v>41965.0</v>
      </c>
      <c r="E1615" s="18">
        <f t="shared" si="1"/>
        <v>41965</v>
      </c>
      <c r="F1615" s="15" t="s">
        <v>114</v>
      </c>
      <c r="G1615" s="15" t="s">
        <v>4103</v>
      </c>
      <c r="H1615" s="15" t="s">
        <v>4104</v>
      </c>
      <c r="I1615" s="15" t="s">
        <v>76</v>
      </c>
      <c r="J1615" s="15" t="s">
        <v>60</v>
      </c>
      <c r="K1615" s="15" t="s">
        <v>26</v>
      </c>
      <c r="L1615" s="15" t="str">
        <f t="array" ref="L1615">_xlfn.XLOOKUP(M1615,reference_province_to_city!$A$2:$A$11,reference_province_to_city!$B$2:$B$11)</f>
        <v>Denpasar</v>
      </c>
      <c r="M1615" s="15" t="s">
        <v>24</v>
      </c>
      <c r="N1615" s="15">
        <v>80231.0</v>
      </c>
      <c r="O1615" s="15">
        <f t="array" ref="O1615">_xlfn.XLOOKUP(M1615,reference_postal_code!$B$2:$B$11,reference_postal_code!$A$2:$A$11)</f>
        <v>80231</v>
      </c>
      <c r="P1615" s="15" t="s">
        <v>63</v>
      </c>
      <c r="Q1615" s="15" t="s">
        <v>4105</v>
      </c>
      <c r="R1615" s="15" t="s">
        <v>65</v>
      </c>
      <c r="S1615" s="15" t="s">
        <v>66</v>
      </c>
      <c r="T1615" s="15" t="s">
        <v>4106</v>
      </c>
      <c r="U1615" s="28">
        <v>88200.0</v>
      </c>
      <c r="V1615" s="15">
        <v>1.0</v>
      </c>
      <c r="W1615" s="31">
        <v>0.2</v>
      </c>
      <c r="X1615" s="28">
        <v>29767.0</v>
      </c>
    </row>
    <row r="1616" ht="15.75" customHeight="1">
      <c r="A1616" s="15">
        <v>9649.0</v>
      </c>
      <c r="B1616" s="15" t="s">
        <v>4094</v>
      </c>
      <c r="C1616" s="18">
        <v>41962.0</v>
      </c>
      <c r="D1616" s="18">
        <v>41967.0</v>
      </c>
      <c r="E1616" s="18">
        <f t="shared" si="1"/>
        <v>41967</v>
      </c>
      <c r="F1616" s="15" t="s">
        <v>55</v>
      </c>
      <c r="G1616" s="15" t="s">
        <v>2787</v>
      </c>
      <c r="H1616" s="15" t="s">
        <v>2788</v>
      </c>
      <c r="I1616" s="15" t="s">
        <v>59</v>
      </c>
      <c r="J1616" s="15" t="s">
        <v>60</v>
      </c>
      <c r="K1616" s="15" t="s">
        <v>17</v>
      </c>
      <c r="L1616" s="15" t="str">
        <f t="array" ref="L1616">_xlfn.XLOOKUP(M1616,reference_province_to_city!$A$2:$A$11,reference_province_to_city!$B$2:$B$11)</f>
        <v>Semarang</v>
      </c>
      <c r="M1616" s="15" t="s">
        <v>15</v>
      </c>
      <c r="O1616" s="15">
        <f t="array" ref="O1616">_xlfn.XLOOKUP(M1616,reference_postal_code!$B$2:$B$11,reference_postal_code!$A$2:$A$11)</f>
        <v>50111</v>
      </c>
      <c r="P1616" s="15" t="s">
        <v>77</v>
      </c>
      <c r="Q1616" s="15" t="s">
        <v>324</v>
      </c>
      <c r="R1616" s="15" t="s">
        <v>110</v>
      </c>
      <c r="S1616" s="15" t="s">
        <v>111</v>
      </c>
      <c r="T1616" s="15" t="s">
        <v>325</v>
      </c>
      <c r="U1616" s="28">
        <v>4229550.0</v>
      </c>
      <c r="V1616" s="15">
        <v>3.0</v>
      </c>
      <c r="W1616" s="31">
        <v>0.0</v>
      </c>
      <c r="X1616" s="28">
        <v>1184274.0</v>
      </c>
    </row>
    <row r="1617" ht="15.75" customHeight="1">
      <c r="A1617" s="15">
        <v>5394.0</v>
      </c>
      <c r="B1617" s="15" t="s">
        <v>4088</v>
      </c>
      <c r="C1617" s="18">
        <v>41962.0</v>
      </c>
      <c r="D1617" s="18"/>
      <c r="E1617" s="18">
        <f t="shared" si="1"/>
        <v>41965</v>
      </c>
      <c r="F1617" s="15" t="s">
        <v>55</v>
      </c>
      <c r="G1617" s="15" t="s">
        <v>4089</v>
      </c>
      <c r="H1617" s="15" t="s">
        <v>4090</v>
      </c>
      <c r="I1617" s="15" t="s">
        <v>128</v>
      </c>
      <c r="J1617" s="15" t="s">
        <v>60</v>
      </c>
      <c r="K1617" s="15" t="s">
        <v>33</v>
      </c>
      <c r="L1617" s="15" t="str">
        <f t="array" ref="L1617">_xlfn.XLOOKUP(M1617,reference_province_to_city!$A$2:$A$11,reference_province_to_city!$B$2:$B$11)</f>
        <v>Makassar</v>
      </c>
      <c r="M1617" s="15" t="s">
        <v>25</v>
      </c>
      <c r="N1617" s="15">
        <v>90111.0</v>
      </c>
      <c r="O1617" s="15">
        <f t="array" ref="O1617">_xlfn.XLOOKUP(M1617,reference_postal_code!$B$2:$B$11,reference_postal_code!$A$2:$A$11)</f>
        <v>90111</v>
      </c>
      <c r="P1617" s="15" t="s">
        <v>63</v>
      </c>
      <c r="Q1617" s="15" t="s">
        <v>3064</v>
      </c>
      <c r="R1617" s="15" t="s">
        <v>65</v>
      </c>
      <c r="S1617" s="15" t="s">
        <v>83</v>
      </c>
      <c r="T1617" s="15" t="s">
        <v>3065</v>
      </c>
      <c r="U1617" s="28">
        <v>3196200.0</v>
      </c>
      <c r="V1617" s="15">
        <v>7.0</v>
      </c>
      <c r="W1617" s="31">
        <v>0.0</v>
      </c>
      <c r="X1617" s="28">
        <v>1534176.0</v>
      </c>
    </row>
    <row r="1618" ht="15.75" customHeight="1">
      <c r="A1618" s="15">
        <v>5395.0</v>
      </c>
      <c r="B1618" s="15" t="s">
        <v>4088</v>
      </c>
      <c r="C1618" s="18">
        <v>41962.0</v>
      </c>
      <c r="D1618" s="18">
        <v>41968.0</v>
      </c>
      <c r="E1618" s="18">
        <f t="shared" si="1"/>
        <v>41968</v>
      </c>
      <c r="F1618" s="15" t="s">
        <v>55</v>
      </c>
      <c r="G1618" s="15" t="s">
        <v>4089</v>
      </c>
      <c r="H1618" s="15" t="s">
        <v>4090</v>
      </c>
      <c r="I1618" s="15" t="s">
        <v>128</v>
      </c>
      <c r="J1618" s="15" t="s">
        <v>60</v>
      </c>
      <c r="K1618" s="15" t="s">
        <v>33</v>
      </c>
      <c r="L1618" s="15" t="str">
        <f t="array" ref="L1618">_xlfn.XLOOKUP(M1618,reference_province_to_city!$A$2:$A$11,reference_province_to_city!$B$2:$B$11)</f>
        <v>Makassar</v>
      </c>
      <c r="M1618" s="15" t="s">
        <v>25</v>
      </c>
      <c r="N1618" s="15">
        <v>90111.0</v>
      </c>
      <c r="O1618" s="15">
        <f t="array" ref="O1618">_xlfn.XLOOKUP(M1618,reference_postal_code!$B$2:$B$11,reference_postal_code!$A$2:$A$11)</f>
        <v>90111</v>
      </c>
      <c r="P1618" s="15" t="s">
        <v>63</v>
      </c>
      <c r="Q1618" s="15" t="s">
        <v>1687</v>
      </c>
      <c r="R1618" s="15" t="s">
        <v>106</v>
      </c>
      <c r="S1618" s="15" t="s">
        <v>183</v>
      </c>
      <c r="T1618" s="15" t="s">
        <v>1688</v>
      </c>
      <c r="U1618" s="28">
        <v>1.53882E7</v>
      </c>
      <c r="V1618" s="15">
        <v>6.0</v>
      </c>
      <c r="W1618" s="31">
        <v>0.0</v>
      </c>
      <c r="X1618" s="28">
        <v>3539286.0</v>
      </c>
    </row>
    <row r="1619" ht="15.75" customHeight="1">
      <c r="A1619" s="15">
        <v>7553.0</v>
      </c>
      <c r="B1619" s="15" t="s">
        <v>4107</v>
      </c>
      <c r="C1619" s="18">
        <v>41963.0</v>
      </c>
      <c r="D1619" s="18">
        <v>41968.0</v>
      </c>
      <c r="E1619" s="18">
        <f t="shared" si="1"/>
        <v>41968</v>
      </c>
      <c r="F1619" s="15" t="s">
        <v>55</v>
      </c>
      <c r="G1619" s="15" t="s">
        <v>987</v>
      </c>
      <c r="H1619" s="15" t="s">
        <v>988</v>
      </c>
      <c r="I1619" s="15" t="s">
        <v>128</v>
      </c>
      <c r="J1619" s="15" t="s">
        <v>60</v>
      </c>
      <c r="K1619" s="15" t="s">
        <v>22</v>
      </c>
      <c r="L1619" s="15" t="str">
        <f t="array" ref="L1619">_xlfn.XLOOKUP(M1619,reference_province_to_city!$A$2:$A$11,reference_province_to_city!$B$2:$B$11)</f>
        <v>Surabaya</v>
      </c>
      <c r="M1619" s="15" t="s">
        <v>20</v>
      </c>
      <c r="N1619" s="15">
        <v>60231.0</v>
      </c>
      <c r="O1619" s="15">
        <f t="array" ref="O1619">_xlfn.XLOOKUP(M1619,reference_postal_code!$B$2:$B$11,reference_postal_code!$A$2:$A$11)</f>
        <v>60231</v>
      </c>
      <c r="P1619" s="15" t="s">
        <v>166</v>
      </c>
      <c r="Q1619" s="15" t="s">
        <v>4108</v>
      </c>
      <c r="R1619" s="15" t="s">
        <v>65</v>
      </c>
      <c r="S1619" s="15" t="s">
        <v>83</v>
      </c>
      <c r="T1619" s="15" t="s">
        <v>4109</v>
      </c>
      <c r="U1619" s="28">
        <v>194400.0</v>
      </c>
      <c r="V1619" s="15">
        <v>3.0</v>
      </c>
      <c r="W1619" s="31">
        <v>0.2</v>
      </c>
      <c r="X1619" s="28">
        <v>68040.0</v>
      </c>
    </row>
    <row r="1620" ht="15.75" customHeight="1">
      <c r="A1620" s="15">
        <v>7554.0</v>
      </c>
      <c r="B1620" s="15" t="s">
        <v>4107</v>
      </c>
      <c r="C1620" s="18">
        <v>41963.0</v>
      </c>
      <c r="D1620" s="18">
        <v>41968.0</v>
      </c>
      <c r="E1620" s="18">
        <f t="shared" si="1"/>
        <v>41968</v>
      </c>
      <c r="F1620" s="15" t="s">
        <v>55</v>
      </c>
      <c r="G1620" s="15" t="s">
        <v>987</v>
      </c>
      <c r="H1620" s="15" t="s">
        <v>988</v>
      </c>
      <c r="I1620" s="15" t="s">
        <v>128</v>
      </c>
      <c r="J1620" s="15" t="s">
        <v>60</v>
      </c>
      <c r="K1620" s="15" t="s">
        <v>22</v>
      </c>
      <c r="L1620" s="15" t="str">
        <f t="array" ref="L1620">_xlfn.XLOOKUP(M1620,reference_province_to_city!$A$2:$A$11,reference_province_to_city!$B$2:$B$11)</f>
        <v>Surabaya</v>
      </c>
      <c r="M1620" s="15" t="s">
        <v>20</v>
      </c>
      <c r="N1620" s="15">
        <v>60231.0</v>
      </c>
      <c r="O1620" s="15">
        <f t="array" ref="O1620">_xlfn.XLOOKUP(M1620,reference_postal_code!$B$2:$B$11,reference_postal_code!$A$2:$A$11)</f>
        <v>60231</v>
      </c>
      <c r="P1620" s="15" t="s">
        <v>166</v>
      </c>
      <c r="Q1620" s="15" t="s">
        <v>2925</v>
      </c>
      <c r="R1620" s="15" t="s">
        <v>65</v>
      </c>
      <c r="S1620" s="15" t="s">
        <v>66</v>
      </c>
      <c r="T1620" s="15" t="s">
        <v>2926</v>
      </c>
      <c r="U1620" s="28">
        <v>388800.0</v>
      </c>
      <c r="V1620" s="15">
        <v>4.0</v>
      </c>
      <c r="W1620" s="31">
        <v>0.0</v>
      </c>
      <c r="X1620" s="28">
        <v>186624.0</v>
      </c>
    </row>
    <row r="1621" ht="15.75" customHeight="1">
      <c r="A1621" s="15">
        <v>7551.0</v>
      </c>
      <c r="B1621" s="15" t="s">
        <v>4107</v>
      </c>
      <c r="C1621" s="18">
        <v>41963.0</v>
      </c>
      <c r="D1621" s="18">
        <v>41968.0</v>
      </c>
      <c r="E1621" s="18">
        <f t="shared" si="1"/>
        <v>41968</v>
      </c>
      <c r="F1621" s="15" t="s">
        <v>55</v>
      </c>
      <c r="G1621" s="15" t="s">
        <v>987</v>
      </c>
      <c r="H1621" s="15" t="s">
        <v>988</v>
      </c>
      <c r="I1621" s="15" t="s">
        <v>128</v>
      </c>
      <c r="J1621" s="15" t="s">
        <v>60</v>
      </c>
      <c r="K1621" s="15" t="s">
        <v>22</v>
      </c>
      <c r="L1621" s="15" t="str">
        <f t="array" ref="L1621">_xlfn.XLOOKUP(M1621,reference_province_to_city!$A$2:$A$11,reference_province_to_city!$B$2:$B$11)</f>
        <v>Surabaya</v>
      </c>
      <c r="M1621" s="15" t="s">
        <v>20</v>
      </c>
      <c r="N1621" s="15">
        <v>60231.0</v>
      </c>
      <c r="O1621" s="15">
        <f t="array" ref="O1621">_xlfn.XLOOKUP(M1621,reference_postal_code!$B$2:$B$11,reference_postal_code!$A$2:$A$11)</f>
        <v>60231</v>
      </c>
      <c r="P1621" s="15" t="s">
        <v>166</v>
      </c>
      <c r="Q1621" s="15" t="s">
        <v>4110</v>
      </c>
      <c r="R1621" s="15" t="s">
        <v>65</v>
      </c>
      <c r="S1621" s="15" t="s">
        <v>173</v>
      </c>
      <c r="T1621" s="15" t="s">
        <v>4111</v>
      </c>
      <c r="U1621" s="28">
        <v>521100.0</v>
      </c>
      <c r="V1621" s="15">
        <v>3.0</v>
      </c>
      <c r="W1621" s="31">
        <v>0.0</v>
      </c>
      <c r="X1621" s="28">
        <v>260550.0</v>
      </c>
    </row>
    <row r="1622" ht="15.75" customHeight="1">
      <c r="A1622" s="15">
        <v>7552.0</v>
      </c>
      <c r="B1622" s="15" t="s">
        <v>4107</v>
      </c>
      <c r="C1622" s="18">
        <v>41963.0</v>
      </c>
      <c r="D1622" s="18">
        <v>41968.0</v>
      </c>
      <c r="E1622" s="18">
        <f t="shared" si="1"/>
        <v>41968</v>
      </c>
      <c r="F1622" s="15" t="s">
        <v>55</v>
      </c>
      <c r="G1622" s="15" t="s">
        <v>987</v>
      </c>
      <c r="H1622" s="15" t="s">
        <v>988</v>
      </c>
      <c r="I1622" s="15" t="s">
        <v>128</v>
      </c>
      <c r="J1622" s="15" t="s">
        <v>60</v>
      </c>
      <c r="L1622" s="15" t="str">
        <f t="array" ref="L1622">_xlfn.XLOOKUP(M1622,reference_province_to_city!$A$2:$A$11,reference_province_to_city!$B$2:$B$11)</f>
        <v>Surabaya</v>
      </c>
      <c r="M1622" s="15" t="s">
        <v>20</v>
      </c>
      <c r="N1622" s="15">
        <v>60231.0</v>
      </c>
      <c r="O1622" s="15">
        <f t="array" ref="O1622">_xlfn.XLOOKUP(M1622,reference_postal_code!$B$2:$B$11,reference_postal_code!$A$2:$A$11)</f>
        <v>60231</v>
      </c>
      <c r="P1622" s="15" t="s">
        <v>166</v>
      </c>
      <c r="Q1622" s="15" t="s">
        <v>3884</v>
      </c>
      <c r="R1622" s="15" t="s">
        <v>110</v>
      </c>
      <c r="S1622" s="15" t="s">
        <v>111</v>
      </c>
      <c r="T1622" s="15" t="s">
        <v>3885</v>
      </c>
      <c r="U1622" s="28">
        <v>1.25091E7</v>
      </c>
      <c r="V1622" s="15">
        <v>6.0</v>
      </c>
      <c r="W1622" s="31">
        <v>0.0</v>
      </c>
      <c r="X1622" s="28">
        <v>3252366.0</v>
      </c>
    </row>
    <row r="1623" ht="15.75" customHeight="1">
      <c r="A1623" s="15">
        <v>3401.0</v>
      </c>
      <c r="B1623" s="15" t="s">
        <v>4112</v>
      </c>
      <c r="C1623" s="18">
        <v>41964.0</v>
      </c>
      <c r="D1623" s="18">
        <v>41969.0</v>
      </c>
      <c r="E1623" s="18">
        <f t="shared" si="1"/>
        <v>41969</v>
      </c>
      <c r="F1623" s="15" t="s">
        <v>55</v>
      </c>
      <c r="G1623" s="15" t="s">
        <v>4113</v>
      </c>
      <c r="H1623" s="15" t="s">
        <v>4114</v>
      </c>
      <c r="I1623" s="15" t="s">
        <v>128</v>
      </c>
      <c r="J1623" s="15" t="s">
        <v>60</v>
      </c>
      <c r="K1623" s="15" t="s">
        <v>33</v>
      </c>
      <c r="L1623" s="15" t="str">
        <f t="array" ref="L1623">_xlfn.XLOOKUP(M1623,reference_province_to_city!$A$2:$A$11,reference_province_to_city!$B$2:$B$11)</f>
        <v>Makassar</v>
      </c>
      <c r="M1623" s="15" t="s">
        <v>25</v>
      </c>
      <c r="N1623" s="15">
        <v>90111.0</v>
      </c>
      <c r="O1623" s="15">
        <f t="array" ref="O1623">_xlfn.XLOOKUP(M1623,reference_postal_code!$B$2:$B$11,reference_postal_code!$A$2:$A$11)</f>
        <v>90111</v>
      </c>
      <c r="P1623" s="15" t="s">
        <v>63</v>
      </c>
      <c r="Q1623" s="15" t="s">
        <v>950</v>
      </c>
      <c r="R1623" s="15" t="s">
        <v>65</v>
      </c>
      <c r="S1623" s="15" t="s">
        <v>87</v>
      </c>
      <c r="T1623" s="15" t="s">
        <v>951</v>
      </c>
      <c r="U1623" s="28">
        <v>2909250.0</v>
      </c>
      <c r="V1623" s="15">
        <v>3.0</v>
      </c>
      <c r="W1623" s="31">
        <v>0.0</v>
      </c>
      <c r="X1623" s="28">
        <v>145462.0</v>
      </c>
    </row>
    <row r="1624" ht="15.75" customHeight="1">
      <c r="A1624" s="15">
        <v>5343.0</v>
      </c>
      <c r="B1624" s="15" t="s">
        <v>4115</v>
      </c>
      <c r="C1624" s="18">
        <v>41964.0</v>
      </c>
      <c r="D1624" s="18"/>
      <c r="E1624" s="18">
        <f t="shared" si="1"/>
        <v>41967</v>
      </c>
      <c r="F1624" s="15" t="s">
        <v>55</v>
      </c>
      <c r="G1624" s="15" t="s">
        <v>4116</v>
      </c>
      <c r="H1624" s="15" t="s">
        <v>4117</v>
      </c>
      <c r="I1624" s="15" t="s">
        <v>128</v>
      </c>
      <c r="J1624" s="15" t="s">
        <v>60</v>
      </c>
      <c r="K1624" s="15" t="s">
        <v>29</v>
      </c>
      <c r="L1624" s="15" t="str">
        <f t="array" ref="L1624">_xlfn.XLOOKUP(M1624,reference_province_to_city!$A$2:$A$11,reference_province_to_city!$B$2:$B$11)</f>
        <v>Palembang</v>
      </c>
      <c r="M1624" s="15" t="s">
        <v>13</v>
      </c>
      <c r="N1624" s="15">
        <v>30111.0</v>
      </c>
      <c r="O1624" s="15">
        <f t="array" ref="O1624">_xlfn.XLOOKUP(M1624,reference_postal_code!$B$2:$B$11,reference_postal_code!$A$2:$A$11)</f>
        <v>30111</v>
      </c>
      <c r="P1624" s="15" t="s">
        <v>77</v>
      </c>
      <c r="Q1624" s="15" t="s">
        <v>901</v>
      </c>
      <c r="R1624" s="15" t="s">
        <v>65</v>
      </c>
      <c r="S1624" s="15" t="s">
        <v>173</v>
      </c>
      <c r="T1624" s="15" t="s">
        <v>902</v>
      </c>
      <c r="U1624" s="28">
        <v>24480.0</v>
      </c>
      <c r="V1624" s="15">
        <v>1.0</v>
      </c>
      <c r="W1624" s="31">
        <v>0.2</v>
      </c>
      <c r="X1624" s="28">
        <v>8262.0</v>
      </c>
    </row>
    <row r="1625" ht="15.75" customHeight="1">
      <c r="A1625" s="15">
        <v>7741.0</v>
      </c>
      <c r="B1625" s="15" t="s">
        <v>4118</v>
      </c>
      <c r="C1625" s="18">
        <v>41964.0</v>
      </c>
      <c r="D1625" s="18">
        <v>41969.0</v>
      </c>
      <c r="E1625" s="18">
        <f t="shared" si="1"/>
        <v>41969</v>
      </c>
      <c r="F1625" s="15" t="s">
        <v>55</v>
      </c>
      <c r="G1625" s="15" t="s">
        <v>4119</v>
      </c>
      <c r="H1625" s="15" t="s">
        <v>4120</v>
      </c>
      <c r="I1625" s="15" t="s">
        <v>76</v>
      </c>
      <c r="J1625" s="15" t="s">
        <v>60</v>
      </c>
      <c r="K1625" s="15" t="s">
        <v>29</v>
      </c>
      <c r="L1625" s="15" t="str">
        <f t="array" ref="L1625">_xlfn.XLOOKUP(M1625,reference_province_to_city!$A$2:$A$11,reference_province_to_city!$B$2:$B$11)</f>
        <v>Palembang</v>
      </c>
      <c r="M1625" s="15" t="s">
        <v>13</v>
      </c>
      <c r="N1625" s="15">
        <v>30111.0</v>
      </c>
      <c r="O1625" s="15">
        <f t="array" ref="O1625">_xlfn.XLOOKUP(M1625,reference_postal_code!$B$2:$B$11,reference_postal_code!$A$2:$A$11)</f>
        <v>30111</v>
      </c>
      <c r="P1625" s="15" t="s">
        <v>77</v>
      </c>
      <c r="Q1625" s="15" t="s">
        <v>1243</v>
      </c>
      <c r="R1625" s="15" t="s">
        <v>110</v>
      </c>
      <c r="S1625" s="15" t="s">
        <v>149</v>
      </c>
      <c r="T1625" s="15" t="s">
        <v>1244</v>
      </c>
      <c r="U1625" s="28">
        <v>1424850.0</v>
      </c>
      <c r="V1625" s="15">
        <v>1.0</v>
      </c>
      <c r="W1625" s="31">
        <v>0.0</v>
      </c>
      <c r="X1625" s="28">
        <v>427455.0</v>
      </c>
    </row>
    <row r="1626" ht="15.75" customHeight="1">
      <c r="A1626" s="15">
        <v>3400.0</v>
      </c>
      <c r="B1626" s="15" t="s">
        <v>4112</v>
      </c>
      <c r="C1626" s="18">
        <v>41964.0</v>
      </c>
      <c r="D1626" s="18">
        <v>41969.0</v>
      </c>
      <c r="E1626" s="18">
        <f t="shared" si="1"/>
        <v>41969</v>
      </c>
      <c r="F1626" s="15" t="s">
        <v>55</v>
      </c>
      <c r="G1626" s="15" t="s">
        <v>4113</v>
      </c>
      <c r="H1626" s="15" t="s">
        <v>4114</v>
      </c>
      <c r="I1626" s="15" t="s">
        <v>128</v>
      </c>
      <c r="J1626" s="15" t="s">
        <v>60</v>
      </c>
      <c r="K1626" s="15" t="s">
        <v>33</v>
      </c>
      <c r="L1626" s="15" t="str">
        <f t="array" ref="L1626">_xlfn.XLOOKUP(M1626,reference_province_to_city!$A$2:$A$11,reference_province_to_city!$B$2:$B$11)</f>
        <v>Makassar</v>
      </c>
      <c r="M1626" s="15" t="s">
        <v>25</v>
      </c>
      <c r="N1626" s="15">
        <v>90111.0</v>
      </c>
      <c r="O1626" s="15">
        <f t="array" ref="O1626">_xlfn.XLOOKUP(M1626,reference_postal_code!$B$2:$B$11,reference_postal_code!$A$2:$A$11)</f>
        <v>90111</v>
      </c>
      <c r="P1626" s="15" t="s">
        <v>63</v>
      </c>
      <c r="Q1626" s="15" t="s">
        <v>4121</v>
      </c>
      <c r="R1626" s="15" t="s">
        <v>65</v>
      </c>
      <c r="S1626" s="15" t="s">
        <v>66</v>
      </c>
      <c r="T1626" s="15" t="s">
        <v>4122</v>
      </c>
      <c r="U1626" s="28">
        <v>9436500.0</v>
      </c>
      <c r="V1626" s="15">
        <v>6.0</v>
      </c>
      <c r="W1626" s="31">
        <v>0.0</v>
      </c>
      <c r="X1626" s="28">
        <v>4529520.0</v>
      </c>
    </row>
    <row r="1627" ht="15.75" customHeight="1">
      <c r="A1627" s="15">
        <v>4499.0</v>
      </c>
      <c r="B1627" s="15" t="s">
        <v>4123</v>
      </c>
      <c r="C1627" s="18">
        <v>41964.0</v>
      </c>
      <c r="D1627" s="18">
        <v>41969.0</v>
      </c>
      <c r="E1627" s="18">
        <f t="shared" si="1"/>
        <v>41969</v>
      </c>
      <c r="F1627" s="15" t="s">
        <v>55</v>
      </c>
      <c r="G1627" s="15" t="s">
        <v>4089</v>
      </c>
      <c r="H1627" s="15" t="s">
        <v>4090</v>
      </c>
      <c r="I1627" s="15" t="s">
        <v>128</v>
      </c>
      <c r="J1627" s="15" t="s">
        <v>60</v>
      </c>
      <c r="K1627" s="15" t="s">
        <v>33</v>
      </c>
      <c r="L1627" s="15" t="str">
        <f t="array" ref="L1627">_xlfn.XLOOKUP(M1627,reference_province_to_city!$A$2:$A$11,reference_province_to_city!$B$2:$B$11)</f>
        <v>Makassar</v>
      </c>
      <c r="M1627" s="15" t="s">
        <v>25</v>
      </c>
      <c r="N1627" s="15">
        <v>90111.0</v>
      </c>
      <c r="O1627" s="15">
        <f t="array" ref="O1627">_xlfn.XLOOKUP(M1627,reference_postal_code!$B$2:$B$11,reference_postal_code!$A$2:$A$11)</f>
        <v>90111</v>
      </c>
      <c r="P1627" s="15" t="s">
        <v>63</v>
      </c>
      <c r="Q1627" s="15" t="s">
        <v>1086</v>
      </c>
      <c r="R1627" s="15" t="s">
        <v>65</v>
      </c>
      <c r="S1627" s="15" t="s">
        <v>66</v>
      </c>
      <c r="T1627" s="15" t="s">
        <v>1087</v>
      </c>
      <c r="U1627" s="28">
        <v>194400.0</v>
      </c>
      <c r="V1627" s="15">
        <v>2.0</v>
      </c>
      <c r="W1627" s="31">
        <v>0.0</v>
      </c>
      <c r="X1627" s="28">
        <v>93312.0</v>
      </c>
    </row>
    <row r="1628" ht="15.75" customHeight="1">
      <c r="A1628" s="15">
        <v>3402.0</v>
      </c>
      <c r="B1628" s="15" t="s">
        <v>4112</v>
      </c>
      <c r="C1628" s="18">
        <v>41964.0</v>
      </c>
      <c r="D1628" s="18">
        <v>41969.0</v>
      </c>
      <c r="E1628" s="18">
        <f t="shared" si="1"/>
        <v>41969</v>
      </c>
      <c r="F1628" s="15" t="s">
        <v>55</v>
      </c>
      <c r="G1628" s="15" t="s">
        <v>4113</v>
      </c>
      <c r="H1628" s="15" t="s">
        <v>4114</v>
      </c>
      <c r="I1628" s="15" t="s">
        <v>128</v>
      </c>
      <c r="J1628" s="15" t="s">
        <v>60</v>
      </c>
      <c r="K1628" s="15" t="s">
        <v>3776</v>
      </c>
      <c r="L1628" s="15" t="str">
        <f t="array" ref="L1628">_xlfn.XLOOKUP(M1628,reference_province_to_city!$A$2:$A$11,reference_province_to_city!$B$2:$B$11)</f>
        <v>Makassar</v>
      </c>
      <c r="M1628" s="15" t="s">
        <v>25</v>
      </c>
      <c r="N1628" s="15">
        <v>90111.0</v>
      </c>
      <c r="O1628" s="15">
        <f t="array" ref="O1628">_xlfn.XLOOKUP(M1628,reference_postal_code!$B$2:$B$11,reference_postal_code!$A$2:$A$11)</f>
        <v>90111</v>
      </c>
      <c r="P1628" s="15" t="s">
        <v>63</v>
      </c>
      <c r="Q1628" s="15" t="s">
        <v>1908</v>
      </c>
      <c r="R1628" s="15" t="s">
        <v>65</v>
      </c>
      <c r="S1628" s="15" t="s">
        <v>93</v>
      </c>
      <c r="T1628" s="15" t="s">
        <v>1909</v>
      </c>
      <c r="U1628" s="28">
        <v>81900.0</v>
      </c>
      <c r="V1628" s="15">
        <v>3.0</v>
      </c>
      <c r="W1628" s="31">
        <v>0.0</v>
      </c>
      <c r="X1628" s="28">
        <v>22113.0</v>
      </c>
    </row>
    <row r="1629" ht="15.75" customHeight="1">
      <c r="A1629" s="15">
        <v>3399.0</v>
      </c>
      <c r="B1629" s="15" t="s">
        <v>4112</v>
      </c>
      <c r="C1629" s="18">
        <v>41964.0</v>
      </c>
      <c r="D1629" s="18">
        <v>41969.0</v>
      </c>
      <c r="E1629" s="18">
        <f t="shared" si="1"/>
        <v>41969</v>
      </c>
      <c r="F1629" s="15" t="s">
        <v>55</v>
      </c>
      <c r="G1629" s="15" t="s">
        <v>4113</v>
      </c>
      <c r="H1629" s="15" t="s">
        <v>4114</v>
      </c>
      <c r="I1629" s="15" t="s">
        <v>128</v>
      </c>
      <c r="J1629" s="15" t="s">
        <v>60</v>
      </c>
      <c r="K1629" s="15" t="s">
        <v>33</v>
      </c>
      <c r="L1629" s="15" t="str">
        <f t="array" ref="L1629">_xlfn.XLOOKUP(M1629,reference_province_to_city!$A$2:$A$11,reference_province_to_city!$B$2:$B$11)</f>
        <v>Makassar</v>
      </c>
      <c r="M1629" s="15" t="s">
        <v>25</v>
      </c>
      <c r="N1629" s="15">
        <v>90111.0</v>
      </c>
      <c r="O1629" s="15">
        <f t="array" ref="O1629">_xlfn.XLOOKUP(M1629,reference_postal_code!$B$2:$B$11,reference_postal_code!$A$2:$A$11)</f>
        <v>90111</v>
      </c>
      <c r="P1629" s="15" t="s">
        <v>63</v>
      </c>
      <c r="Q1629" s="15" t="s">
        <v>2135</v>
      </c>
      <c r="R1629" s="15" t="s">
        <v>110</v>
      </c>
      <c r="S1629" s="15" t="s">
        <v>111</v>
      </c>
      <c r="T1629" s="15" t="s">
        <v>2136</v>
      </c>
      <c r="U1629" s="28">
        <v>554850.0</v>
      </c>
      <c r="V1629" s="15">
        <v>1.0</v>
      </c>
      <c r="W1629" s="31">
        <v>0.0</v>
      </c>
      <c r="X1629" s="28">
        <v>149810.0</v>
      </c>
    </row>
    <row r="1630" ht="15.75" customHeight="1">
      <c r="A1630" s="15">
        <v>7740.0</v>
      </c>
      <c r="B1630" s="15" t="s">
        <v>4118</v>
      </c>
      <c r="C1630" s="18">
        <v>41964.0</v>
      </c>
      <c r="D1630" s="18">
        <v>41969.0</v>
      </c>
      <c r="E1630" s="18">
        <f t="shared" si="1"/>
        <v>41969</v>
      </c>
      <c r="F1630" s="15" t="s">
        <v>55</v>
      </c>
      <c r="G1630" s="15" t="s">
        <v>4119</v>
      </c>
      <c r="H1630" s="15" t="s">
        <v>4120</v>
      </c>
      <c r="I1630" s="15" t="s">
        <v>76</v>
      </c>
      <c r="J1630" s="15" t="s">
        <v>60</v>
      </c>
      <c r="L1630" s="15" t="str">
        <f t="array" ref="L1630">_xlfn.XLOOKUP(M1630,reference_province_to_city!$A$2:$A$11,reference_province_to_city!$B$2:$B$11)</f>
        <v>Palembang</v>
      </c>
      <c r="M1630" s="15" t="s">
        <v>13</v>
      </c>
      <c r="N1630" s="15">
        <v>30111.0</v>
      </c>
      <c r="O1630" s="15">
        <f t="array" ref="O1630">_xlfn.XLOOKUP(M1630,reference_postal_code!$B$2:$B$11,reference_postal_code!$A$2:$A$11)</f>
        <v>30111</v>
      </c>
      <c r="P1630" s="15" t="s">
        <v>77</v>
      </c>
      <c r="Q1630" s="15" t="s">
        <v>4124</v>
      </c>
      <c r="R1630" s="15" t="s">
        <v>65</v>
      </c>
      <c r="S1630" s="15" t="s">
        <v>66</v>
      </c>
      <c r="T1630" s="15" t="s">
        <v>4125</v>
      </c>
      <c r="U1630" s="28">
        <v>98700.0</v>
      </c>
      <c r="V1630" s="15">
        <v>2.0</v>
      </c>
      <c r="W1630" s="31">
        <v>0.0</v>
      </c>
      <c r="X1630" s="28">
        <v>45402.0</v>
      </c>
    </row>
    <row r="1631" ht="15.75" customHeight="1">
      <c r="A1631" s="15">
        <v>5344.0</v>
      </c>
      <c r="B1631" s="15" t="s">
        <v>4115</v>
      </c>
      <c r="C1631" s="18">
        <v>41964.0</v>
      </c>
      <c r="D1631" s="18">
        <v>41970.0</v>
      </c>
      <c r="E1631" s="18">
        <f t="shared" si="1"/>
        <v>41970</v>
      </c>
      <c r="F1631" s="15" t="s">
        <v>55</v>
      </c>
      <c r="G1631" s="15" t="s">
        <v>4116</v>
      </c>
      <c r="H1631" s="15" t="s">
        <v>4117</v>
      </c>
      <c r="I1631" s="15" t="s">
        <v>128</v>
      </c>
      <c r="J1631" s="15" t="s">
        <v>60</v>
      </c>
      <c r="K1631" s="15" t="s">
        <v>29</v>
      </c>
      <c r="L1631" s="15" t="str">
        <f t="array" ref="L1631">_xlfn.XLOOKUP(M1631,reference_province_to_city!$A$2:$A$11,reference_province_to_city!$B$2:$B$11)</f>
        <v>Palembang</v>
      </c>
      <c r="M1631" s="15" t="s">
        <v>13</v>
      </c>
      <c r="N1631" s="15">
        <v>30111.0</v>
      </c>
      <c r="O1631" s="15">
        <f t="array" ref="O1631">_xlfn.XLOOKUP(M1631,reference_postal_code!$B$2:$B$11,reference_postal_code!$A$2:$A$11)</f>
        <v>30111</v>
      </c>
      <c r="P1631" s="15" t="s">
        <v>77</v>
      </c>
      <c r="Q1631" s="15" t="s">
        <v>1133</v>
      </c>
      <c r="R1631" s="15" t="s">
        <v>110</v>
      </c>
      <c r="S1631" s="15" t="s">
        <v>111</v>
      </c>
      <c r="T1631" s="15" t="s">
        <v>1134</v>
      </c>
      <c r="U1631" s="28">
        <v>4019400.0</v>
      </c>
      <c r="V1631" s="15">
        <v>5.0</v>
      </c>
      <c r="W1631" s="31">
        <v>0.2</v>
      </c>
      <c r="X1631" s="28">
        <v>251213.0</v>
      </c>
    </row>
    <row r="1632" ht="15.75" customHeight="1">
      <c r="A1632" s="15">
        <v>7740.0</v>
      </c>
      <c r="B1632" s="15" t="s">
        <v>4118</v>
      </c>
      <c r="C1632" s="18">
        <v>41964.0</v>
      </c>
      <c r="D1632" s="18">
        <v>41969.0</v>
      </c>
      <c r="E1632" s="18">
        <f t="shared" si="1"/>
        <v>41969</v>
      </c>
      <c r="F1632" s="15" t="s">
        <v>55</v>
      </c>
      <c r="G1632" s="15" t="s">
        <v>4119</v>
      </c>
      <c r="H1632" s="15" t="s">
        <v>4120</v>
      </c>
      <c r="I1632" s="15" t="s">
        <v>76</v>
      </c>
      <c r="J1632" s="15" t="s">
        <v>60</v>
      </c>
      <c r="K1632" s="15" t="s">
        <v>696</v>
      </c>
      <c r="L1632" s="15" t="str">
        <f t="array" ref="L1632">_xlfn.XLOOKUP(M1632,reference_province_to_city!$A$2:$A$11,reference_province_to_city!$B$2:$B$11)</f>
        <v>Palembang</v>
      </c>
      <c r="M1632" s="15" t="s">
        <v>13</v>
      </c>
      <c r="N1632" s="15">
        <v>30111.0</v>
      </c>
      <c r="O1632" s="15">
        <f t="array" ref="O1632">_xlfn.XLOOKUP(M1632,reference_postal_code!$B$2:$B$11,reference_postal_code!$A$2:$A$11)</f>
        <v>30111</v>
      </c>
      <c r="P1632" s="15" t="s">
        <v>77</v>
      </c>
      <c r="Q1632" s="15" t="s">
        <v>4124</v>
      </c>
      <c r="R1632" s="15" t="s">
        <v>65</v>
      </c>
      <c r="S1632" s="15" t="s">
        <v>66</v>
      </c>
      <c r="T1632" s="15" t="s">
        <v>4125</v>
      </c>
      <c r="U1632" s="28">
        <v>98700.0</v>
      </c>
      <c r="V1632" s="15">
        <v>2.0</v>
      </c>
      <c r="W1632" s="31">
        <v>0.0</v>
      </c>
      <c r="X1632" s="28">
        <v>45402.0</v>
      </c>
    </row>
    <row r="1633" ht="15.75" customHeight="1">
      <c r="A1633" s="15">
        <v>2578.0</v>
      </c>
      <c r="B1633" s="15" t="s">
        <v>4126</v>
      </c>
      <c r="C1633" s="18">
        <v>41965.0</v>
      </c>
      <c r="D1633" s="18">
        <v>41970.0</v>
      </c>
      <c r="E1633" s="18">
        <f t="shared" si="1"/>
        <v>41970</v>
      </c>
      <c r="F1633" s="15" t="s">
        <v>55</v>
      </c>
      <c r="G1633" s="15" t="s">
        <v>1149</v>
      </c>
      <c r="H1633" s="15" t="s">
        <v>1150</v>
      </c>
      <c r="I1633" s="15" t="s">
        <v>128</v>
      </c>
      <c r="J1633" s="15" t="s">
        <v>60</v>
      </c>
      <c r="K1633" s="15" t="s">
        <v>29</v>
      </c>
      <c r="L1633" s="15" t="str">
        <f t="array" ref="L1633">_xlfn.XLOOKUP(M1633,reference_province_to_city!$A$2:$A$11,reference_province_to_city!$B$2:$B$11)</f>
        <v>Palembang</v>
      </c>
      <c r="M1633" s="15" t="s">
        <v>13</v>
      </c>
      <c r="N1633" s="15">
        <v>30111.0</v>
      </c>
      <c r="O1633" s="15">
        <f t="array" ref="O1633">_xlfn.XLOOKUP(M1633,reference_postal_code!$B$2:$B$11,reference_postal_code!$A$2:$A$11)</f>
        <v>30111</v>
      </c>
      <c r="P1633" s="15" t="s">
        <v>77</v>
      </c>
      <c r="Q1633" s="15" t="s">
        <v>4127</v>
      </c>
      <c r="R1633" s="15" t="s">
        <v>65</v>
      </c>
      <c r="S1633" s="15" t="s">
        <v>222</v>
      </c>
      <c r="T1633" s="15" t="s">
        <v>4128</v>
      </c>
      <c r="U1633" s="28">
        <v>1.01268E7</v>
      </c>
      <c r="V1633" s="15">
        <v>3.0</v>
      </c>
      <c r="W1633" s="31">
        <v>0.0</v>
      </c>
      <c r="X1633" s="28">
        <v>4354524.0</v>
      </c>
    </row>
    <row r="1634" ht="15.75" customHeight="1">
      <c r="A1634" s="15">
        <v>3971.0</v>
      </c>
      <c r="B1634" s="15" t="s">
        <v>4129</v>
      </c>
      <c r="C1634" s="18">
        <v>41965.0</v>
      </c>
      <c r="D1634" s="18">
        <v>41969.0</v>
      </c>
      <c r="E1634" s="18">
        <f t="shared" si="1"/>
        <v>41969</v>
      </c>
      <c r="F1634" s="15" t="s">
        <v>55</v>
      </c>
      <c r="G1634" s="15" t="s">
        <v>4130</v>
      </c>
      <c r="H1634" s="15" t="s">
        <v>4131</v>
      </c>
      <c r="I1634" s="15" t="s">
        <v>59</v>
      </c>
      <c r="J1634" s="15" t="s">
        <v>60</v>
      </c>
      <c r="K1634" s="15" t="s">
        <v>26</v>
      </c>
      <c r="L1634" s="15" t="str">
        <f t="array" ref="L1634">_xlfn.XLOOKUP(M1634,reference_province_to_city!$A$2:$A$11,reference_province_to_city!$B$2:$B$11)</f>
        <v>Denpasar</v>
      </c>
      <c r="M1634" s="15" t="s">
        <v>24</v>
      </c>
      <c r="N1634" s="15">
        <v>80231.0</v>
      </c>
      <c r="O1634" s="15">
        <f t="array" ref="O1634">_xlfn.XLOOKUP(M1634,reference_postal_code!$B$2:$B$11,reference_postal_code!$A$2:$A$11)</f>
        <v>80231</v>
      </c>
      <c r="P1634" s="15" t="s">
        <v>63</v>
      </c>
      <c r="Q1634" s="15" t="s">
        <v>2194</v>
      </c>
      <c r="R1634" s="15" t="s">
        <v>65</v>
      </c>
      <c r="S1634" s="15" t="s">
        <v>66</v>
      </c>
      <c r="T1634" s="15" t="s">
        <v>2195</v>
      </c>
      <c r="U1634" s="28">
        <v>807300.0</v>
      </c>
      <c r="V1634" s="15">
        <v>9.0</v>
      </c>
      <c r="W1634" s="31">
        <v>0.0</v>
      </c>
      <c r="X1634" s="28">
        <v>363285.0</v>
      </c>
    </row>
    <row r="1635" ht="15.75" customHeight="1">
      <c r="A1635" s="15">
        <v>2577.0</v>
      </c>
      <c r="B1635" s="15" t="s">
        <v>4126</v>
      </c>
      <c r="C1635" s="18">
        <v>41965.0</v>
      </c>
      <c r="D1635" s="18">
        <v>41970.0</v>
      </c>
      <c r="E1635" s="18">
        <f t="shared" si="1"/>
        <v>41970</v>
      </c>
      <c r="F1635" s="15" t="s">
        <v>55</v>
      </c>
      <c r="G1635" s="15" t="s">
        <v>1149</v>
      </c>
      <c r="H1635" s="15" t="s">
        <v>1150</v>
      </c>
      <c r="I1635" s="15" t="s">
        <v>128</v>
      </c>
      <c r="J1635" s="15" t="s">
        <v>60</v>
      </c>
      <c r="K1635" s="15" t="s">
        <v>29</v>
      </c>
      <c r="L1635" s="15" t="str">
        <f t="array" ref="L1635">_xlfn.XLOOKUP(M1635,reference_province_to_city!$A$2:$A$11,reference_province_to_city!$B$2:$B$11)</f>
        <v>Palembang</v>
      </c>
      <c r="M1635" s="15" t="s">
        <v>13</v>
      </c>
      <c r="N1635" s="15">
        <v>30111.0</v>
      </c>
      <c r="O1635" s="15">
        <f t="array" ref="O1635">_xlfn.XLOOKUP(M1635,reference_postal_code!$B$2:$B$11,reference_postal_code!$A$2:$A$11)</f>
        <v>30111</v>
      </c>
      <c r="P1635" s="15" t="s">
        <v>77</v>
      </c>
      <c r="Q1635" s="15" t="s">
        <v>192</v>
      </c>
      <c r="R1635" s="15" t="s">
        <v>65</v>
      </c>
      <c r="S1635" s="15" t="s">
        <v>173</v>
      </c>
      <c r="T1635" s="15" t="s">
        <v>193</v>
      </c>
      <c r="U1635" s="28">
        <v>170400.0</v>
      </c>
      <c r="V1635" s="15">
        <v>2.0</v>
      </c>
      <c r="W1635" s="31">
        <v>0.0</v>
      </c>
      <c r="X1635" s="28">
        <v>80088.0</v>
      </c>
    </row>
    <row r="1636" ht="15.75" customHeight="1">
      <c r="A1636" s="15">
        <v>6806.0</v>
      </c>
      <c r="B1636" s="15" t="s">
        <v>4132</v>
      </c>
      <c r="C1636" s="18">
        <v>41965.0</v>
      </c>
      <c r="D1636" s="18">
        <v>41968.0</v>
      </c>
      <c r="E1636" s="18">
        <f t="shared" si="1"/>
        <v>41968</v>
      </c>
      <c r="F1636" s="15" t="s">
        <v>125</v>
      </c>
      <c r="G1636" s="15" t="s">
        <v>2743</v>
      </c>
      <c r="H1636" s="15" t="s">
        <v>2744</v>
      </c>
      <c r="I1636" s="15" t="s">
        <v>128</v>
      </c>
      <c r="J1636" s="15" t="s">
        <v>60</v>
      </c>
      <c r="K1636" s="15" t="s">
        <v>17</v>
      </c>
      <c r="L1636" s="15" t="str">
        <f t="array" ref="L1636">_xlfn.XLOOKUP(M1636,reference_province_to_city!$A$2:$A$11,reference_province_to_city!$B$2:$B$11)</f>
        <v>Semarang</v>
      </c>
      <c r="M1636" s="15" t="s">
        <v>15</v>
      </c>
      <c r="N1636" s="15">
        <v>50111.0</v>
      </c>
      <c r="O1636" s="15">
        <f t="array" ref="O1636">_xlfn.XLOOKUP(M1636,reference_postal_code!$B$2:$B$11,reference_postal_code!$A$2:$A$11)</f>
        <v>50111</v>
      </c>
      <c r="P1636" s="15" t="s">
        <v>77</v>
      </c>
      <c r="Q1636" s="15" t="s">
        <v>4133</v>
      </c>
      <c r="R1636" s="15" t="s">
        <v>65</v>
      </c>
      <c r="S1636" s="15" t="s">
        <v>66</v>
      </c>
      <c r="T1636" s="15" t="s">
        <v>4134</v>
      </c>
      <c r="U1636" s="28">
        <v>149400.0</v>
      </c>
      <c r="V1636" s="15">
        <v>2.0</v>
      </c>
      <c r="W1636" s="31">
        <v>0.0</v>
      </c>
      <c r="X1636" s="28">
        <v>73206.0</v>
      </c>
    </row>
    <row r="1637" ht="15.75" customHeight="1">
      <c r="A1637" s="15">
        <v>3394.0</v>
      </c>
      <c r="B1637" s="15" t="s">
        <v>4135</v>
      </c>
      <c r="C1637" s="18">
        <v>41965.0</v>
      </c>
      <c r="D1637" s="18">
        <v>41968.0</v>
      </c>
      <c r="E1637" s="18">
        <f t="shared" si="1"/>
        <v>41968</v>
      </c>
      <c r="F1637" s="15" t="s">
        <v>125</v>
      </c>
      <c r="G1637" s="15" t="s">
        <v>1636</v>
      </c>
      <c r="H1637" s="15" t="s">
        <v>1637</v>
      </c>
      <c r="I1637" s="15" t="s">
        <v>59</v>
      </c>
      <c r="J1637" s="15" t="s">
        <v>60</v>
      </c>
      <c r="K1637" s="15" t="s">
        <v>29</v>
      </c>
      <c r="L1637" s="15" t="str">
        <f t="array" ref="L1637">_xlfn.XLOOKUP(M1637,reference_province_to_city!$A$2:$A$11,reference_province_to_city!$B$2:$B$11)</f>
        <v>Palembang</v>
      </c>
      <c r="M1637" s="15" t="s">
        <v>13</v>
      </c>
      <c r="N1637" s="15">
        <v>30111.0</v>
      </c>
      <c r="O1637" s="15">
        <f t="array" ref="O1637">_xlfn.XLOOKUP(M1637,reference_postal_code!$B$2:$B$11,reference_postal_code!$A$2:$A$11)</f>
        <v>30111</v>
      </c>
      <c r="P1637" s="15" t="s">
        <v>77</v>
      </c>
      <c r="Q1637" s="15" t="s">
        <v>1772</v>
      </c>
      <c r="R1637" s="15" t="s">
        <v>65</v>
      </c>
      <c r="S1637" s="15" t="s">
        <v>83</v>
      </c>
      <c r="T1637" s="15" t="s">
        <v>1773</v>
      </c>
      <c r="U1637" s="28">
        <v>103920.0</v>
      </c>
      <c r="V1637" s="15">
        <v>1.0</v>
      </c>
      <c r="W1637" s="31">
        <v>0.8</v>
      </c>
      <c r="X1637" s="28">
        <v>-166272.0</v>
      </c>
    </row>
    <row r="1638" ht="15.75" customHeight="1">
      <c r="A1638" s="15">
        <v>3895.0</v>
      </c>
      <c r="B1638" s="15" t="s">
        <v>4136</v>
      </c>
      <c r="C1638" s="18">
        <v>41965.0</v>
      </c>
      <c r="D1638" s="18">
        <v>41971.0</v>
      </c>
      <c r="E1638" s="18">
        <f t="shared" si="1"/>
        <v>41971</v>
      </c>
      <c r="F1638" s="15" t="s">
        <v>55</v>
      </c>
      <c r="G1638" s="15" t="s">
        <v>4137</v>
      </c>
      <c r="H1638" s="15" t="s">
        <v>4138</v>
      </c>
      <c r="I1638" s="15" t="s">
        <v>76</v>
      </c>
      <c r="J1638" s="15" t="s">
        <v>60</v>
      </c>
      <c r="K1638" s="15" t="s">
        <v>29</v>
      </c>
      <c r="L1638" s="15" t="str">
        <f t="array" ref="L1638">_xlfn.XLOOKUP(M1638,reference_province_to_city!$A$2:$A$11,reference_province_to_city!$B$2:$B$11)</f>
        <v>Palembang</v>
      </c>
      <c r="M1638" s="15" t="s">
        <v>13</v>
      </c>
      <c r="N1638" s="15">
        <v>30111.0</v>
      </c>
      <c r="O1638" s="15">
        <f t="array" ref="O1638">_xlfn.XLOOKUP(M1638,reference_postal_code!$B$2:$B$11,reference_postal_code!$A$2:$A$11)</f>
        <v>30111</v>
      </c>
      <c r="P1638" s="15" t="s">
        <v>77</v>
      </c>
      <c r="Q1638" s="15" t="s">
        <v>3736</v>
      </c>
      <c r="R1638" s="15" t="s">
        <v>65</v>
      </c>
      <c r="S1638" s="15" t="s">
        <v>83</v>
      </c>
      <c r="T1638" s="15" t="s">
        <v>3737</v>
      </c>
      <c r="U1638" s="28">
        <v>149700.0</v>
      </c>
      <c r="V1638" s="15">
        <v>5.0</v>
      </c>
      <c r="W1638" s="31">
        <v>0.8</v>
      </c>
      <c r="X1638" s="28">
        <v>-247005.0</v>
      </c>
    </row>
    <row r="1639" ht="15.75" customHeight="1">
      <c r="A1639" s="15">
        <v>2575.0</v>
      </c>
      <c r="B1639" s="15" t="s">
        <v>4126</v>
      </c>
      <c r="C1639" s="18">
        <v>41965.0</v>
      </c>
      <c r="D1639" s="18">
        <v>41970.0</v>
      </c>
      <c r="E1639" s="18">
        <f t="shared" si="1"/>
        <v>41970</v>
      </c>
      <c r="F1639" s="15" t="s">
        <v>55</v>
      </c>
      <c r="G1639" s="15" t="s">
        <v>1149</v>
      </c>
      <c r="H1639" s="15" t="s">
        <v>1150</v>
      </c>
      <c r="I1639" s="15" t="s">
        <v>128</v>
      </c>
      <c r="J1639" s="15" t="s">
        <v>60</v>
      </c>
      <c r="K1639" s="15" t="s">
        <v>29</v>
      </c>
      <c r="L1639" s="15" t="str">
        <f t="array" ref="L1639">_xlfn.XLOOKUP(M1639,reference_province_to_city!$A$2:$A$11,reference_province_to_city!$B$2:$B$11)</f>
        <v>Palembang</v>
      </c>
      <c r="M1639" s="15" t="s">
        <v>13</v>
      </c>
      <c r="N1639" s="15">
        <v>30111.0</v>
      </c>
      <c r="O1639" s="15">
        <f t="array" ref="O1639">_xlfn.XLOOKUP(M1639,reference_postal_code!$B$2:$B$11,reference_postal_code!$A$2:$A$11)</f>
        <v>30111</v>
      </c>
      <c r="P1639" s="15" t="s">
        <v>77</v>
      </c>
      <c r="Q1639" s="15" t="s">
        <v>4139</v>
      </c>
      <c r="R1639" s="15" t="s">
        <v>65</v>
      </c>
      <c r="S1639" s="15" t="s">
        <v>173</v>
      </c>
      <c r="T1639" s="15" t="s">
        <v>4140</v>
      </c>
      <c r="U1639" s="28">
        <v>243450.0</v>
      </c>
      <c r="V1639" s="15">
        <v>3.0</v>
      </c>
      <c r="W1639" s="31">
        <v>0.0</v>
      </c>
      <c r="X1639" s="28">
        <v>119290.0</v>
      </c>
    </row>
    <row r="1640" ht="15.75" customHeight="1">
      <c r="A1640" s="15">
        <v>2576.0</v>
      </c>
      <c r="B1640" s="15" t="s">
        <v>4126</v>
      </c>
      <c r="C1640" s="18">
        <v>41965.0</v>
      </c>
      <c r="D1640" s="18">
        <v>41970.0</v>
      </c>
      <c r="E1640" s="18">
        <f t="shared" si="1"/>
        <v>41970</v>
      </c>
      <c r="F1640" s="15" t="s">
        <v>55</v>
      </c>
      <c r="G1640" s="15" t="s">
        <v>1149</v>
      </c>
      <c r="H1640" s="15" t="s">
        <v>1150</v>
      </c>
      <c r="I1640" s="15" t="s">
        <v>128</v>
      </c>
      <c r="J1640" s="15" t="s">
        <v>60</v>
      </c>
      <c r="K1640" s="15" t="s">
        <v>29</v>
      </c>
      <c r="L1640" s="15" t="str">
        <f t="array" ref="L1640">_xlfn.XLOOKUP(M1640,reference_province_to_city!$A$2:$A$11,reference_province_to_city!$B$2:$B$11)</f>
        <v>Palembang</v>
      </c>
      <c r="M1640" s="15" t="s">
        <v>13</v>
      </c>
      <c r="N1640" s="15">
        <v>30111.0</v>
      </c>
      <c r="O1640" s="15">
        <f t="array" ref="O1640">_xlfn.XLOOKUP(M1640,reference_postal_code!$B$2:$B$11,reference_postal_code!$A$2:$A$11)</f>
        <v>30111</v>
      </c>
      <c r="P1640" s="15" t="s">
        <v>77</v>
      </c>
      <c r="Q1640" s="15" t="s">
        <v>1624</v>
      </c>
      <c r="R1640" s="15" t="s">
        <v>65</v>
      </c>
      <c r="S1640" s="15" t="s">
        <v>83</v>
      </c>
      <c r="T1640" s="15" t="s">
        <v>1625</v>
      </c>
      <c r="U1640" s="28">
        <v>4798500.0</v>
      </c>
      <c r="V1640" s="15">
        <v>5.0</v>
      </c>
      <c r="W1640" s="31">
        <v>0.0</v>
      </c>
      <c r="X1640" s="28">
        <v>2351265.0</v>
      </c>
    </row>
    <row r="1641" ht="15.75" customHeight="1">
      <c r="A1641" s="15">
        <v>3709.0</v>
      </c>
      <c r="B1641" s="15" t="s">
        <v>4141</v>
      </c>
      <c r="C1641" s="18">
        <v>41966.0</v>
      </c>
      <c r="D1641" s="18">
        <v>41970.0</v>
      </c>
      <c r="E1641" s="18">
        <f t="shared" si="1"/>
        <v>41970</v>
      </c>
      <c r="F1641" s="15" t="s">
        <v>55</v>
      </c>
      <c r="G1641" s="15" t="s">
        <v>4142</v>
      </c>
      <c r="H1641" s="15" t="s">
        <v>4143</v>
      </c>
      <c r="I1641" s="15" t="s">
        <v>128</v>
      </c>
      <c r="J1641" s="15" t="s">
        <v>60</v>
      </c>
      <c r="K1641" s="15" t="s">
        <v>33</v>
      </c>
      <c r="L1641" s="15" t="str">
        <f t="array" ref="L1641">_xlfn.XLOOKUP(M1641,reference_province_to_city!$A$2:$A$11,reference_province_to_city!$B$2:$B$11)</f>
        <v>Makassar</v>
      </c>
      <c r="M1641" s="15" t="s">
        <v>25</v>
      </c>
      <c r="N1641" s="15">
        <v>90111.0</v>
      </c>
      <c r="O1641" s="15">
        <f t="array" ref="O1641">_xlfn.XLOOKUP(M1641,reference_postal_code!$B$2:$B$11,reference_postal_code!$A$2:$A$11)</f>
        <v>90111</v>
      </c>
      <c r="P1641" s="15" t="s">
        <v>63</v>
      </c>
      <c r="Q1641" s="15" t="s">
        <v>4144</v>
      </c>
      <c r="R1641" s="15" t="s">
        <v>65</v>
      </c>
      <c r="S1641" s="15" t="s">
        <v>222</v>
      </c>
      <c r="T1641" s="15" t="s">
        <v>4145</v>
      </c>
      <c r="U1641" s="28">
        <v>512640.0</v>
      </c>
      <c r="V1641" s="15">
        <v>3.0</v>
      </c>
      <c r="W1641" s="31">
        <v>0.8</v>
      </c>
      <c r="X1641" s="28">
        <v>-1307232.0</v>
      </c>
    </row>
    <row r="1642" ht="15.75" customHeight="1">
      <c r="A1642" s="15">
        <v>1574.0</v>
      </c>
      <c r="B1642" s="15" t="s">
        <v>4146</v>
      </c>
      <c r="C1642" s="18">
        <v>41966.0</v>
      </c>
      <c r="D1642" s="18">
        <v>41968.0</v>
      </c>
      <c r="E1642" s="18">
        <f t="shared" si="1"/>
        <v>41968</v>
      </c>
      <c r="F1642" s="15" t="s">
        <v>125</v>
      </c>
      <c r="G1642" s="15" t="s">
        <v>432</v>
      </c>
      <c r="H1642" s="15" t="s">
        <v>433</v>
      </c>
      <c r="I1642" s="15" t="s">
        <v>59</v>
      </c>
      <c r="J1642" s="15" t="s">
        <v>60</v>
      </c>
      <c r="K1642" s="15" t="s">
        <v>541</v>
      </c>
      <c r="L1642" s="15" t="str">
        <f t="array" ref="L1642">_xlfn.XLOOKUP(M1642,reference_province_to_city!$A$2:$A$11,reference_province_to_city!$B$2:$B$11)</f>
        <v>Medan</v>
      </c>
      <c r="M1642" s="15" t="s">
        <v>11</v>
      </c>
      <c r="N1642" s="15">
        <v>20111.0</v>
      </c>
      <c r="O1642" s="15">
        <f t="array" ref="O1642">_xlfn.XLOOKUP(M1642,reference_postal_code!$B$2:$B$11,reference_postal_code!$A$2:$A$11)</f>
        <v>20111</v>
      </c>
      <c r="P1642" s="15" t="s">
        <v>77</v>
      </c>
      <c r="Q1642" s="15" t="s">
        <v>4147</v>
      </c>
      <c r="R1642" s="15" t="s">
        <v>106</v>
      </c>
      <c r="S1642" s="15" t="s">
        <v>107</v>
      </c>
      <c r="T1642" s="15" t="s">
        <v>4148</v>
      </c>
      <c r="U1642" s="28">
        <v>5721600.0</v>
      </c>
      <c r="V1642" s="15">
        <v>2.0</v>
      </c>
      <c r="W1642" s="31">
        <v>0.2</v>
      </c>
      <c r="X1642" s="28">
        <v>357600.0</v>
      </c>
    </row>
    <row r="1643" ht="15.75" customHeight="1">
      <c r="A1643" s="15">
        <v>3710.0</v>
      </c>
      <c r="B1643" s="15" t="s">
        <v>4141</v>
      </c>
      <c r="C1643" s="18">
        <v>41966.0</v>
      </c>
      <c r="D1643" s="18">
        <v>41970.0</v>
      </c>
      <c r="E1643" s="18">
        <f t="shared" si="1"/>
        <v>41970</v>
      </c>
      <c r="F1643" s="15" t="s">
        <v>55</v>
      </c>
      <c r="G1643" s="15" t="s">
        <v>4142</v>
      </c>
      <c r="H1643" s="15" t="s">
        <v>4143</v>
      </c>
      <c r="I1643" s="15" t="s">
        <v>128</v>
      </c>
      <c r="J1643" s="15" t="s">
        <v>60</v>
      </c>
      <c r="K1643" s="15" t="s">
        <v>33</v>
      </c>
      <c r="L1643" s="15" t="str">
        <f t="array" ref="L1643">_xlfn.XLOOKUP(M1643,reference_province_to_city!$A$2:$A$11,reference_province_to_city!$B$2:$B$11)</f>
        <v>Makassar</v>
      </c>
      <c r="M1643" s="15" t="s">
        <v>25</v>
      </c>
      <c r="N1643" s="15">
        <v>90111.0</v>
      </c>
      <c r="O1643" s="15">
        <f t="array" ref="O1643">_xlfn.XLOOKUP(M1643,reference_postal_code!$B$2:$B$11,reference_postal_code!$A$2:$A$11)</f>
        <v>90111</v>
      </c>
      <c r="P1643" s="15" t="s">
        <v>63</v>
      </c>
      <c r="Q1643" s="15" t="s">
        <v>2291</v>
      </c>
      <c r="R1643" s="15" t="s">
        <v>110</v>
      </c>
      <c r="S1643" s="15" t="s">
        <v>149</v>
      </c>
      <c r="T1643" s="15" t="s">
        <v>2292</v>
      </c>
      <c r="U1643" s="28">
        <v>83160.0</v>
      </c>
      <c r="V1643" s="15">
        <v>7.0</v>
      </c>
      <c r="W1643" s="31">
        <v>0.2</v>
      </c>
      <c r="X1643" s="28">
        <v>24948.0</v>
      </c>
    </row>
    <row r="1644" ht="15.75" customHeight="1">
      <c r="A1644" s="15">
        <v>1572.0</v>
      </c>
      <c r="B1644" s="15" t="s">
        <v>4146</v>
      </c>
      <c r="C1644" s="18">
        <v>41966.0</v>
      </c>
      <c r="D1644" s="18">
        <v>41968.0</v>
      </c>
      <c r="E1644" s="18">
        <f t="shared" si="1"/>
        <v>41968</v>
      </c>
      <c r="F1644" s="15" t="s">
        <v>125</v>
      </c>
      <c r="G1644" s="15" t="s">
        <v>432</v>
      </c>
      <c r="H1644" s="15" t="s">
        <v>433</v>
      </c>
      <c r="I1644" s="15" t="s">
        <v>59</v>
      </c>
      <c r="J1644" s="15" t="s">
        <v>60</v>
      </c>
      <c r="K1644" s="15" t="s">
        <v>28</v>
      </c>
      <c r="L1644" s="15" t="str">
        <f t="array" ref="L1644">_xlfn.XLOOKUP(M1644,reference_province_to_city!$A$2:$A$11,reference_province_to_city!$B$2:$B$11)</f>
        <v>Medan</v>
      </c>
      <c r="M1644" s="15" t="s">
        <v>11</v>
      </c>
      <c r="N1644" s="15">
        <v>20111.0</v>
      </c>
      <c r="O1644" s="15">
        <f t="array" ref="O1644">_xlfn.XLOOKUP(M1644,reference_postal_code!$B$2:$B$11,reference_postal_code!$A$2:$A$11)</f>
        <v>20111</v>
      </c>
      <c r="P1644" s="15" t="s">
        <v>77</v>
      </c>
      <c r="Q1644" s="15" t="s">
        <v>3555</v>
      </c>
      <c r="R1644" s="15" t="s">
        <v>65</v>
      </c>
      <c r="S1644" s="15" t="s">
        <v>173</v>
      </c>
      <c r="T1644" s="15" t="s">
        <v>3556</v>
      </c>
      <c r="U1644" s="28">
        <v>327600.0</v>
      </c>
      <c r="V1644" s="15">
        <v>3.0</v>
      </c>
      <c r="W1644" s="31">
        <v>0.0</v>
      </c>
      <c r="X1644" s="28">
        <v>157248.0</v>
      </c>
    </row>
    <row r="1645" ht="15.75" customHeight="1">
      <c r="A1645" s="15">
        <v>3708.0</v>
      </c>
      <c r="B1645" s="15" t="s">
        <v>4141</v>
      </c>
      <c r="C1645" s="18">
        <v>41966.0</v>
      </c>
      <c r="D1645" s="18">
        <v>41970.0</v>
      </c>
      <c r="E1645" s="18">
        <f t="shared" si="1"/>
        <v>41970</v>
      </c>
      <c r="F1645" s="15" t="s">
        <v>55</v>
      </c>
      <c r="G1645" s="15" t="s">
        <v>4142</v>
      </c>
      <c r="H1645" s="15" t="s">
        <v>4143</v>
      </c>
      <c r="I1645" s="15" t="s">
        <v>128</v>
      </c>
      <c r="J1645" s="15" t="s">
        <v>60</v>
      </c>
      <c r="K1645" s="15" t="s">
        <v>33</v>
      </c>
      <c r="L1645" s="15" t="str">
        <f t="array" ref="L1645">_xlfn.XLOOKUP(M1645,reference_province_to_city!$A$2:$A$11,reference_province_to_city!$B$2:$B$11)</f>
        <v>Makassar</v>
      </c>
      <c r="M1645" s="15" t="s">
        <v>25</v>
      </c>
      <c r="N1645" s="15">
        <v>90111.0</v>
      </c>
      <c r="O1645" s="15">
        <f t="array" ref="O1645">_xlfn.XLOOKUP(M1645,reference_postal_code!$B$2:$B$11,reference_postal_code!$A$2:$A$11)</f>
        <v>90111</v>
      </c>
      <c r="P1645" s="15" t="s">
        <v>63</v>
      </c>
      <c r="Q1645" s="15" t="s">
        <v>4149</v>
      </c>
      <c r="R1645" s="15" t="s">
        <v>106</v>
      </c>
      <c r="S1645" s="15" t="s">
        <v>139</v>
      </c>
      <c r="T1645" s="15" t="s">
        <v>4150</v>
      </c>
      <c r="U1645" s="28">
        <v>95520.0</v>
      </c>
      <c r="V1645" s="15">
        <v>2.0</v>
      </c>
      <c r="W1645" s="31">
        <v>0.6</v>
      </c>
      <c r="X1645" s="28">
        <v>-38208.0</v>
      </c>
    </row>
    <row r="1646" ht="15.75" customHeight="1">
      <c r="A1646" s="15">
        <v>1573.0</v>
      </c>
      <c r="B1646" s="15" t="s">
        <v>4146</v>
      </c>
      <c r="C1646" s="18">
        <v>41966.0</v>
      </c>
      <c r="D1646" s="18">
        <v>41968.0</v>
      </c>
      <c r="E1646" s="18">
        <f t="shared" si="1"/>
        <v>41968</v>
      </c>
      <c r="F1646" s="15" t="s">
        <v>125</v>
      </c>
      <c r="G1646" s="15" t="s">
        <v>432</v>
      </c>
      <c r="H1646" s="15" t="s">
        <v>433</v>
      </c>
      <c r="I1646" s="15" t="s">
        <v>59</v>
      </c>
      <c r="J1646" s="15" t="s">
        <v>60</v>
      </c>
      <c r="K1646" s="15" t="s">
        <v>28</v>
      </c>
      <c r="L1646" s="15" t="str">
        <f t="array" ref="L1646">_xlfn.XLOOKUP(M1646,reference_province_to_city!$A$2:$A$11,reference_province_to_city!$B$2:$B$11)</f>
        <v>Medan</v>
      </c>
      <c r="M1646" s="15" t="s">
        <v>11</v>
      </c>
      <c r="N1646" s="15">
        <v>20111.0</v>
      </c>
      <c r="O1646" s="15">
        <f t="array" ref="O1646">_xlfn.XLOOKUP(M1646,reference_postal_code!$B$2:$B$11,reference_postal_code!$A$2:$A$11)</f>
        <v>20111</v>
      </c>
      <c r="P1646" s="15" t="s">
        <v>77</v>
      </c>
      <c r="Q1646" s="15" t="s">
        <v>3818</v>
      </c>
      <c r="R1646" s="15" t="s">
        <v>110</v>
      </c>
      <c r="S1646" s="15" t="s">
        <v>149</v>
      </c>
      <c r="T1646" s="15" t="s">
        <v>3819</v>
      </c>
      <c r="U1646" s="28">
        <v>449850.0</v>
      </c>
      <c r="V1646" s="15">
        <v>1.0</v>
      </c>
      <c r="W1646" s="31">
        <v>0.0</v>
      </c>
      <c r="X1646" s="28">
        <v>94468.0</v>
      </c>
    </row>
    <row r="1647" ht="15.75" customHeight="1">
      <c r="A1647" s="15">
        <v>2084.0</v>
      </c>
      <c r="B1647" s="15" t="s">
        <v>4151</v>
      </c>
      <c r="C1647" s="18">
        <v>41966.0</v>
      </c>
      <c r="D1647" s="18">
        <v>41972.0</v>
      </c>
      <c r="E1647" s="18">
        <f t="shared" si="1"/>
        <v>41972</v>
      </c>
      <c r="F1647" s="15" t="s">
        <v>55</v>
      </c>
      <c r="G1647" s="15" t="s">
        <v>2624</v>
      </c>
      <c r="H1647" s="15" t="s">
        <v>2625</v>
      </c>
      <c r="I1647" s="15" t="s">
        <v>76</v>
      </c>
      <c r="J1647" s="15" t="s">
        <v>60</v>
      </c>
      <c r="K1647" s="15" t="s">
        <v>19</v>
      </c>
      <c r="L1647" s="15" t="str">
        <f t="array" ref="L1647">_xlfn.XLOOKUP(M1647,reference_province_to_city!$A$2:$A$11,reference_province_to_city!$B$2:$B$11)</f>
        <v>Yogyakarta</v>
      </c>
      <c r="M1647" s="15" t="s">
        <v>18</v>
      </c>
      <c r="N1647" s="15">
        <v>55111.0</v>
      </c>
      <c r="O1647" s="15">
        <f t="array" ref="O1647">_xlfn.XLOOKUP(M1647,reference_postal_code!$B$2:$B$11,reference_postal_code!$A$2:$A$11)</f>
        <v>55111</v>
      </c>
      <c r="P1647" s="15" t="s">
        <v>77</v>
      </c>
      <c r="Q1647" s="15" t="s">
        <v>3036</v>
      </c>
      <c r="R1647" s="15" t="s">
        <v>65</v>
      </c>
      <c r="S1647" s="15" t="s">
        <v>79</v>
      </c>
      <c r="T1647" s="15" t="s">
        <v>3037</v>
      </c>
      <c r="U1647" s="28">
        <v>355200.0</v>
      </c>
      <c r="V1647" s="15">
        <v>2.0</v>
      </c>
      <c r="W1647" s="31">
        <v>0.2</v>
      </c>
      <c r="X1647" s="28">
        <v>133200.0</v>
      </c>
    </row>
    <row r="1648" ht="15.75" customHeight="1">
      <c r="A1648" s="15">
        <v>4809.0</v>
      </c>
      <c r="B1648" s="15" t="s">
        <v>4152</v>
      </c>
      <c r="C1648" s="18">
        <v>41966.0</v>
      </c>
      <c r="D1648" s="18">
        <v>41971.0</v>
      </c>
      <c r="E1648" s="18">
        <f t="shared" si="1"/>
        <v>41971</v>
      </c>
      <c r="F1648" s="15" t="s">
        <v>55</v>
      </c>
      <c r="G1648" s="15" t="s">
        <v>4153</v>
      </c>
      <c r="H1648" s="15" t="s">
        <v>4154</v>
      </c>
      <c r="I1648" s="15" t="s">
        <v>128</v>
      </c>
      <c r="J1648" s="15" t="s">
        <v>60</v>
      </c>
      <c r="K1648" s="15" t="s">
        <v>17</v>
      </c>
      <c r="L1648" s="15" t="str">
        <f t="array" ref="L1648">_xlfn.XLOOKUP(M1648,reference_province_to_city!$A$2:$A$11,reference_province_to_city!$B$2:$B$11)</f>
        <v>Semarang</v>
      </c>
      <c r="M1648" s="15" t="s">
        <v>15</v>
      </c>
      <c r="N1648" s="15">
        <v>50111.0</v>
      </c>
      <c r="O1648" s="15">
        <f t="array" ref="O1648">_xlfn.XLOOKUP(M1648,reference_postal_code!$B$2:$B$11,reference_postal_code!$A$2:$A$11)</f>
        <v>50111</v>
      </c>
      <c r="P1648" s="15" t="s">
        <v>77</v>
      </c>
      <c r="Q1648" s="15" t="s">
        <v>4155</v>
      </c>
      <c r="R1648" s="15" t="s">
        <v>65</v>
      </c>
      <c r="S1648" s="15" t="s">
        <v>173</v>
      </c>
      <c r="T1648" s="15" t="s">
        <v>4156</v>
      </c>
      <c r="U1648" s="28">
        <v>942120.0</v>
      </c>
      <c r="V1648" s="15">
        <v>3.0</v>
      </c>
      <c r="W1648" s="31">
        <v>0.2</v>
      </c>
      <c r="X1648" s="28">
        <v>317966.0</v>
      </c>
    </row>
    <row r="1649" ht="15.75" customHeight="1">
      <c r="A1649" s="15">
        <v>9628.0</v>
      </c>
      <c r="B1649" s="15" t="s">
        <v>4157</v>
      </c>
      <c r="C1649" s="18">
        <v>41966.0</v>
      </c>
      <c r="D1649" s="18">
        <v>41970.0</v>
      </c>
      <c r="E1649" s="18">
        <f t="shared" si="1"/>
        <v>41970</v>
      </c>
      <c r="F1649" s="15" t="s">
        <v>55</v>
      </c>
      <c r="G1649" s="15" t="s">
        <v>1815</v>
      </c>
      <c r="H1649" s="15" t="s">
        <v>1816</v>
      </c>
      <c r="I1649" s="15" t="s">
        <v>59</v>
      </c>
      <c r="J1649" s="15" t="s">
        <v>60</v>
      </c>
      <c r="K1649" s="15" t="s">
        <v>2288</v>
      </c>
      <c r="L1649" s="15" t="str">
        <f t="array" ref="L1649">_xlfn.XLOOKUP(M1649,reference_province_to_city!$A$2:$A$11,reference_province_to_city!$B$2:$B$11)</f>
        <v>Jakarta</v>
      </c>
      <c r="M1649" s="15" t="s">
        <v>7</v>
      </c>
      <c r="N1649" s="15">
        <v>10110.0</v>
      </c>
      <c r="O1649" s="15">
        <f t="array" ref="O1649">_xlfn.XLOOKUP(M1649,reference_postal_code!$B$2:$B$11,reference_postal_code!$A$2:$A$11)</f>
        <v>10110</v>
      </c>
      <c r="P1649" s="15" t="s">
        <v>117</v>
      </c>
      <c r="Q1649" s="15" t="s">
        <v>4158</v>
      </c>
      <c r="R1649" s="15" t="s">
        <v>65</v>
      </c>
      <c r="S1649" s="15" t="s">
        <v>83</v>
      </c>
      <c r="T1649" s="15" t="s">
        <v>4159</v>
      </c>
      <c r="U1649" s="28">
        <v>220050.0</v>
      </c>
      <c r="V1649" s="15">
        <v>3.0</v>
      </c>
      <c r="W1649" s="31">
        <v>0.0</v>
      </c>
      <c r="X1649" s="28">
        <v>101223.0</v>
      </c>
    </row>
    <row r="1650" ht="15.75" customHeight="1">
      <c r="A1650" s="15">
        <v>7101.0</v>
      </c>
      <c r="B1650" s="15" t="s">
        <v>4160</v>
      </c>
      <c r="C1650" s="18">
        <v>41966.0</v>
      </c>
      <c r="D1650" s="18">
        <v>41971.0</v>
      </c>
      <c r="E1650" s="18">
        <f t="shared" si="1"/>
        <v>41971</v>
      </c>
      <c r="F1650" s="15" t="s">
        <v>55</v>
      </c>
      <c r="G1650" s="15" t="s">
        <v>4161</v>
      </c>
      <c r="H1650" s="15" t="s">
        <v>4162</v>
      </c>
      <c r="I1650" s="15" t="s">
        <v>59</v>
      </c>
      <c r="J1650" s="15" t="s">
        <v>60</v>
      </c>
      <c r="K1650" s="15" t="s">
        <v>19</v>
      </c>
      <c r="L1650" s="15" t="str">
        <f t="array" ref="L1650">_xlfn.XLOOKUP(M1650,reference_province_to_city!$A$2:$A$11,reference_province_to_city!$B$2:$B$11)</f>
        <v>Yogyakarta</v>
      </c>
      <c r="M1650" s="15" t="s">
        <v>18</v>
      </c>
      <c r="N1650" s="15">
        <v>55111.0</v>
      </c>
      <c r="O1650" s="15">
        <f t="array" ref="O1650">_xlfn.XLOOKUP(M1650,reference_postal_code!$B$2:$B$11,reference_postal_code!$A$2:$A$11)</f>
        <v>55111</v>
      </c>
      <c r="P1650" s="15" t="s">
        <v>77</v>
      </c>
      <c r="Q1650" s="15" t="s">
        <v>4163</v>
      </c>
      <c r="R1650" s="15" t="s">
        <v>65</v>
      </c>
      <c r="S1650" s="15" t="s">
        <v>173</v>
      </c>
      <c r="T1650" s="15" t="s">
        <v>4164</v>
      </c>
      <c r="U1650" s="28">
        <v>352080.0</v>
      </c>
      <c r="V1650" s="15">
        <v>3.0</v>
      </c>
      <c r="W1650" s="31">
        <v>0.2</v>
      </c>
      <c r="X1650" s="28">
        <v>132030.0</v>
      </c>
    </row>
    <row r="1651" ht="15.75" customHeight="1">
      <c r="A1651" s="15">
        <v>1571.0</v>
      </c>
      <c r="B1651" s="15" t="s">
        <v>4146</v>
      </c>
      <c r="C1651" s="18">
        <v>41966.0</v>
      </c>
      <c r="D1651" s="18">
        <v>41968.0</v>
      </c>
      <c r="E1651" s="18">
        <f t="shared" si="1"/>
        <v>41968</v>
      </c>
      <c r="F1651" s="15" t="s">
        <v>125</v>
      </c>
      <c r="G1651" s="15" t="s">
        <v>432</v>
      </c>
      <c r="H1651" s="15" t="s">
        <v>433</v>
      </c>
      <c r="I1651" s="15" t="s">
        <v>59</v>
      </c>
      <c r="J1651" s="15" t="s">
        <v>60</v>
      </c>
      <c r="K1651" s="15" t="s">
        <v>28</v>
      </c>
      <c r="L1651" s="15" t="str">
        <f t="array" ref="L1651">_xlfn.XLOOKUP(M1651,reference_province_to_city!$A$2:$A$11,reference_province_to_city!$B$2:$B$11)</f>
        <v>Medan</v>
      </c>
      <c r="M1651" s="15" t="s">
        <v>11</v>
      </c>
      <c r="N1651" s="15">
        <v>20111.0</v>
      </c>
      <c r="O1651" s="15">
        <f t="array" ref="O1651">_xlfn.XLOOKUP(M1651,reference_postal_code!$B$2:$B$11,reference_postal_code!$A$2:$A$11)</f>
        <v>20111</v>
      </c>
      <c r="P1651" s="15" t="s">
        <v>77</v>
      </c>
      <c r="Q1651" s="15" t="s">
        <v>527</v>
      </c>
      <c r="R1651" s="15" t="s">
        <v>106</v>
      </c>
      <c r="S1651" s="15" t="s">
        <v>107</v>
      </c>
      <c r="T1651" s="15" t="s">
        <v>528</v>
      </c>
      <c r="U1651" s="28">
        <v>9058800.0</v>
      </c>
      <c r="V1651" s="15">
        <v>5.0</v>
      </c>
      <c r="W1651" s="31">
        <v>0.2</v>
      </c>
      <c r="X1651" s="28">
        <v>-1019115.0</v>
      </c>
    </row>
    <row r="1652" ht="15.75" customHeight="1">
      <c r="A1652" s="15">
        <v>7266.0</v>
      </c>
      <c r="B1652" s="15" t="s">
        <v>4165</v>
      </c>
      <c r="C1652" s="18">
        <v>41966.0</v>
      </c>
      <c r="D1652" s="18">
        <v>41969.0</v>
      </c>
      <c r="E1652" s="18">
        <f t="shared" si="1"/>
        <v>41969</v>
      </c>
      <c r="F1652" s="15" t="s">
        <v>114</v>
      </c>
      <c r="G1652" s="15" t="s">
        <v>883</v>
      </c>
      <c r="H1652" s="15" t="s">
        <v>884</v>
      </c>
      <c r="I1652" s="15" t="s">
        <v>128</v>
      </c>
      <c r="J1652" s="15" t="s">
        <v>60</v>
      </c>
      <c r="K1652" s="15" t="s">
        <v>10</v>
      </c>
      <c r="L1652" s="15" t="str">
        <f t="array" ref="L1652">_xlfn.XLOOKUP(M1652,reference_province_to_city!$A$2:$A$11,reference_province_to_city!$B$2:$B$11)</f>
        <v>Jakarta</v>
      </c>
      <c r="M1652" s="15" t="s">
        <v>7</v>
      </c>
      <c r="N1652" s="15">
        <v>10110.0</v>
      </c>
      <c r="O1652" s="15">
        <f t="array" ref="O1652">_xlfn.XLOOKUP(M1652,reference_postal_code!$B$2:$B$11,reference_postal_code!$A$2:$A$11)</f>
        <v>10110</v>
      </c>
      <c r="P1652" s="15" t="s">
        <v>117</v>
      </c>
      <c r="Q1652" s="15" t="s">
        <v>4166</v>
      </c>
      <c r="R1652" s="15" t="s">
        <v>106</v>
      </c>
      <c r="S1652" s="15" t="s">
        <v>107</v>
      </c>
      <c r="T1652" s="15" t="s">
        <v>4167</v>
      </c>
      <c r="U1652" s="28">
        <v>2330580.0</v>
      </c>
      <c r="V1652" s="15">
        <v>2.0</v>
      </c>
      <c r="W1652" s="31">
        <v>0.3</v>
      </c>
      <c r="X1652" s="28">
        <v>-532704.0</v>
      </c>
    </row>
    <row r="1653" ht="15.75" customHeight="1">
      <c r="A1653" s="15">
        <v>389.0</v>
      </c>
      <c r="B1653" s="15" t="s">
        <v>4168</v>
      </c>
      <c r="C1653" s="18">
        <v>41967.0</v>
      </c>
      <c r="D1653" s="18">
        <v>41969.0</v>
      </c>
      <c r="E1653" s="18">
        <f t="shared" si="1"/>
        <v>41969</v>
      </c>
      <c r="F1653" s="15" t="s">
        <v>125</v>
      </c>
      <c r="G1653" s="15" t="s">
        <v>4169</v>
      </c>
      <c r="H1653" s="15" t="s">
        <v>4170</v>
      </c>
      <c r="I1653" s="15" t="s">
        <v>59</v>
      </c>
      <c r="J1653" s="15" t="s">
        <v>60</v>
      </c>
      <c r="K1653" s="15" t="s">
        <v>29</v>
      </c>
      <c r="L1653" s="15" t="str">
        <f t="array" ref="L1653">_xlfn.XLOOKUP(M1653,reference_province_to_city!$A$2:$A$11,reference_province_to_city!$B$2:$B$11)</f>
        <v>Palembang</v>
      </c>
      <c r="M1653" s="15" t="s">
        <v>13</v>
      </c>
      <c r="N1653" s="15">
        <v>30111.0</v>
      </c>
      <c r="O1653" s="15">
        <f t="array" ref="O1653">_xlfn.XLOOKUP(M1653,reference_postal_code!$B$2:$B$11,reference_postal_code!$A$2:$A$11)</f>
        <v>30111</v>
      </c>
      <c r="P1653" s="15" t="s">
        <v>77</v>
      </c>
      <c r="Q1653" s="15" t="s">
        <v>1072</v>
      </c>
      <c r="R1653" s="15" t="s">
        <v>65</v>
      </c>
      <c r="S1653" s="15" t="s">
        <v>93</v>
      </c>
      <c r="T1653" s="15" t="s">
        <v>1073</v>
      </c>
      <c r="U1653" s="28">
        <v>39360.0</v>
      </c>
      <c r="V1653" s="15">
        <v>1.0</v>
      </c>
      <c r="W1653" s="31">
        <v>0.2</v>
      </c>
      <c r="X1653" s="28">
        <v>6396.0</v>
      </c>
    </row>
    <row r="1654" ht="15.75" customHeight="1">
      <c r="A1654" s="15">
        <v>1185.0</v>
      </c>
      <c r="B1654" s="15" t="s">
        <v>4171</v>
      </c>
      <c r="C1654" s="18">
        <v>41967.0</v>
      </c>
      <c r="D1654" s="18"/>
      <c r="E1654" s="18">
        <f t="shared" si="1"/>
        <v>41970</v>
      </c>
      <c r="F1654" s="15" t="s">
        <v>55</v>
      </c>
      <c r="G1654" s="15" t="s">
        <v>4172</v>
      </c>
      <c r="H1654" s="15" t="s">
        <v>4173</v>
      </c>
      <c r="I1654" s="15" t="s">
        <v>128</v>
      </c>
      <c r="J1654" s="15" t="s">
        <v>60</v>
      </c>
      <c r="K1654" s="15" t="s">
        <v>28</v>
      </c>
      <c r="L1654" s="15" t="str">
        <f t="array" ref="L1654">_xlfn.XLOOKUP(M1654,reference_province_to_city!$A$2:$A$11,reference_province_to_city!$B$2:$B$11)</f>
        <v>Medan</v>
      </c>
      <c r="M1654" s="15" t="s">
        <v>11</v>
      </c>
      <c r="N1654" s="15">
        <v>20111.0</v>
      </c>
      <c r="O1654" s="15">
        <f t="array" ref="O1654">_xlfn.XLOOKUP(M1654,reference_postal_code!$B$2:$B$11,reference_postal_code!$A$2:$A$11)</f>
        <v>20111</v>
      </c>
      <c r="P1654" s="15" t="s">
        <v>77</v>
      </c>
      <c r="Q1654" s="15" t="s">
        <v>4059</v>
      </c>
      <c r="R1654" s="15" t="s">
        <v>65</v>
      </c>
      <c r="S1654" s="15" t="s">
        <v>83</v>
      </c>
      <c r="T1654" s="15" t="s">
        <v>4060</v>
      </c>
      <c r="U1654" s="28">
        <v>181440.0</v>
      </c>
      <c r="V1654" s="15">
        <v>7.0</v>
      </c>
      <c r="W1654" s="31">
        <v>0.2</v>
      </c>
      <c r="X1654" s="28">
        <v>63504.0</v>
      </c>
    </row>
    <row r="1655" ht="15.75" customHeight="1">
      <c r="A1655" s="15">
        <v>7143.0</v>
      </c>
      <c r="B1655" s="15" t="s">
        <v>4174</v>
      </c>
      <c r="C1655" s="18">
        <v>41967.0</v>
      </c>
      <c r="D1655" s="18">
        <v>41972.0</v>
      </c>
      <c r="E1655" s="18">
        <f t="shared" si="1"/>
        <v>41972</v>
      </c>
      <c r="F1655" s="15" t="s">
        <v>55</v>
      </c>
      <c r="G1655" s="15" t="s">
        <v>1447</v>
      </c>
      <c r="H1655" s="15" t="s">
        <v>1448</v>
      </c>
      <c r="I1655" s="15" t="s">
        <v>76</v>
      </c>
      <c r="J1655" s="15" t="s">
        <v>60</v>
      </c>
      <c r="K1655" s="15" t="s">
        <v>17</v>
      </c>
      <c r="L1655" s="15" t="str">
        <f t="array" ref="L1655">_xlfn.XLOOKUP(M1655,reference_province_to_city!$A$2:$A$11,reference_province_to_city!$B$2:$B$11)</f>
        <v>Semarang</v>
      </c>
      <c r="M1655" s="15" t="s">
        <v>15</v>
      </c>
      <c r="N1655" s="15">
        <v>50111.0</v>
      </c>
      <c r="O1655" s="15">
        <f t="array" ref="O1655">_xlfn.XLOOKUP(M1655,reference_postal_code!$B$2:$B$11,reference_postal_code!$A$2:$A$11)</f>
        <v>50111</v>
      </c>
      <c r="P1655" s="15" t="s">
        <v>77</v>
      </c>
      <c r="Q1655" s="15" t="s">
        <v>4175</v>
      </c>
      <c r="R1655" s="15" t="s">
        <v>106</v>
      </c>
      <c r="S1655" s="15" t="s">
        <v>139</v>
      </c>
      <c r="T1655" s="15" t="s">
        <v>4176</v>
      </c>
      <c r="U1655" s="28">
        <v>1667250.0</v>
      </c>
      <c r="V1655" s="15">
        <v>5.0</v>
      </c>
      <c r="W1655" s="31">
        <v>0.0</v>
      </c>
      <c r="X1655" s="28">
        <v>733590.0</v>
      </c>
    </row>
    <row r="1656" ht="15.75" customHeight="1">
      <c r="A1656" s="15">
        <v>5017.0</v>
      </c>
      <c r="B1656" s="15" t="s">
        <v>4177</v>
      </c>
      <c r="C1656" s="18">
        <v>41967.0</v>
      </c>
      <c r="D1656" s="18">
        <v>41972.0</v>
      </c>
      <c r="E1656" s="18">
        <f t="shared" si="1"/>
        <v>41972</v>
      </c>
      <c r="F1656" s="15" t="s">
        <v>55</v>
      </c>
      <c r="G1656" s="15" t="s">
        <v>3364</v>
      </c>
      <c r="H1656" s="15" t="s">
        <v>3365</v>
      </c>
      <c r="I1656" s="15" t="s">
        <v>59</v>
      </c>
      <c r="J1656" s="15" t="s">
        <v>60</v>
      </c>
      <c r="K1656" s="15" t="s">
        <v>28</v>
      </c>
      <c r="L1656" s="15" t="str">
        <f t="array" ref="L1656">_xlfn.XLOOKUP(M1656,reference_province_to_city!$A$2:$A$11,reference_province_to_city!$B$2:$B$11)</f>
        <v>Medan</v>
      </c>
      <c r="M1656" s="15" t="s">
        <v>11</v>
      </c>
      <c r="N1656" s="15">
        <v>20111.0</v>
      </c>
      <c r="O1656" s="15">
        <f t="array" ref="O1656">_xlfn.XLOOKUP(M1656,reference_postal_code!$B$2:$B$11,reference_postal_code!$A$2:$A$11)</f>
        <v>20111</v>
      </c>
      <c r="P1656" s="15" t="s">
        <v>77</v>
      </c>
      <c r="Q1656" s="15" t="s">
        <v>4178</v>
      </c>
      <c r="R1656" s="15" t="s">
        <v>110</v>
      </c>
      <c r="S1656" s="15" t="s">
        <v>111</v>
      </c>
      <c r="T1656" s="15" t="s">
        <v>4179</v>
      </c>
      <c r="U1656" s="28">
        <v>2.253564E7</v>
      </c>
      <c r="V1656" s="15">
        <v>4.0</v>
      </c>
      <c r="W1656" s="31">
        <v>0.4</v>
      </c>
      <c r="X1656" s="28">
        <v>-3755940.0</v>
      </c>
    </row>
    <row r="1657" ht="15.75" customHeight="1">
      <c r="A1657" s="15">
        <v>6316.0</v>
      </c>
      <c r="B1657" s="15" t="s">
        <v>4180</v>
      </c>
      <c r="C1657" s="18">
        <v>41967.0</v>
      </c>
      <c r="D1657" s="18">
        <v>41972.0</v>
      </c>
      <c r="E1657" s="18">
        <f t="shared" si="1"/>
        <v>41972</v>
      </c>
      <c r="F1657" s="15" t="s">
        <v>55</v>
      </c>
      <c r="G1657" s="15" t="s">
        <v>4181</v>
      </c>
      <c r="H1657" s="15" t="s">
        <v>4182</v>
      </c>
      <c r="I1657" s="15" t="s">
        <v>128</v>
      </c>
      <c r="J1657" s="15" t="s">
        <v>60</v>
      </c>
      <c r="K1657" s="15" t="s">
        <v>28</v>
      </c>
      <c r="L1657" s="15" t="str">
        <f t="array" ref="L1657">_xlfn.XLOOKUP(M1657,reference_province_to_city!$A$2:$A$11,reference_province_to_city!$B$2:$B$11)</f>
        <v>Medan</v>
      </c>
      <c r="M1657" s="15" t="s">
        <v>11</v>
      </c>
      <c r="N1657" s="15">
        <v>20111.0</v>
      </c>
      <c r="O1657" s="15">
        <f t="array" ref="O1657">_xlfn.XLOOKUP(M1657,reference_postal_code!$B$2:$B$11,reference_postal_code!$A$2:$A$11)</f>
        <v>20111</v>
      </c>
      <c r="P1657" s="15" t="s">
        <v>77</v>
      </c>
      <c r="Q1657" s="15" t="s">
        <v>1915</v>
      </c>
      <c r="R1657" s="15" t="s">
        <v>65</v>
      </c>
      <c r="S1657" s="15" t="s">
        <v>79</v>
      </c>
      <c r="T1657" s="15" t="s">
        <v>1916</v>
      </c>
      <c r="U1657" s="28">
        <v>2949300.0</v>
      </c>
      <c r="V1657" s="15">
        <v>2.0</v>
      </c>
      <c r="W1657" s="31">
        <v>0.0</v>
      </c>
      <c r="X1657" s="28">
        <v>1445157.0</v>
      </c>
    </row>
    <row r="1658" ht="15.75" customHeight="1">
      <c r="A1658" s="15">
        <v>6317.0</v>
      </c>
      <c r="B1658" s="15" t="s">
        <v>4180</v>
      </c>
      <c r="C1658" s="18">
        <v>41967.0</v>
      </c>
      <c r="D1658" s="18">
        <v>41972.0</v>
      </c>
      <c r="E1658" s="18">
        <f t="shared" si="1"/>
        <v>41972</v>
      </c>
      <c r="F1658" s="15" t="s">
        <v>55</v>
      </c>
      <c r="G1658" s="15" t="s">
        <v>4181</v>
      </c>
      <c r="H1658" s="15" t="s">
        <v>4182</v>
      </c>
      <c r="I1658" s="15" t="s">
        <v>128</v>
      </c>
      <c r="J1658" s="15" t="s">
        <v>60</v>
      </c>
      <c r="K1658" s="15" t="s">
        <v>28</v>
      </c>
      <c r="L1658" s="15" t="str">
        <f t="array" ref="L1658">_xlfn.XLOOKUP(M1658,reference_province_to_city!$A$2:$A$11,reference_province_to_city!$B$2:$B$11)</f>
        <v>Medan</v>
      </c>
      <c r="M1658" s="15" t="s">
        <v>11</v>
      </c>
      <c r="N1658" s="15">
        <v>20111.0</v>
      </c>
      <c r="O1658" s="15">
        <f t="array" ref="O1658">_xlfn.XLOOKUP(M1658,reference_postal_code!$B$2:$B$11,reference_postal_code!$A$2:$A$11)</f>
        <v>20111</v>
      </c>
      <c r="P1658" s="15" t="s">
        <v>77</v>
      </c>
      <c r="Q1658" s="15" t="s">
        <v>4183</v>
      </c>
      <c r="R1658" s="15" t="s">
        <v>65</v>
      </c>
      <c r="S1658" s="15" t="s">
        <v>66</v>
      </c>
      <c r="T1658" s="15" t="s">
        <v>4184</v>
      </c>
      <c r="U1658" s="28">
        <v>2161800.0</v>
      </c>
      <c r="V1658" s="15">
        <v>3.0</v>
      </c>
      <c r="W1658" s="31">
        <v>0.0</v>
      </c>
      <c r="X1658" s="28">
        <v>1037664.0</v>
      </c>
    </row>
    <row r="1659" ht="15.75" customHeight="1">
      <c r="A1659" s="15">
        <v>3834.0</v>
      </c>
      <c r="B1659" s="15" t="s">
        <v>4185</v>
      </c>
      <c r="C1659" s="18">
        <v>41967.0</v>
      </c>
      <c r="D1659" s="18">
        <v>41967.0</v>
      </c>
      <c r="E1659" s="18">
        <f t="shared" si="1"/>
        <v>41967</v>
      </c>
      <c r="F1659" s="15" t="s">
        <v>466</v>
      </c>
      <c r="G1659" s="15" t="s">
        <v>1333</v>
      </c>
      <c r="H1659" s="15" t="s">
        <v>1334</v>
      </c>
      <c r="I1659" s="15" t="s">
        <v>128</v>
      </c>
      <c r="J1659" s="15" t="s">
        <v>60</v>
      </c>
      <c r="K1659" s="15" t="s">
        <v>14</v>
      </c>
      <c r="L1659" s="15" t="str">
        <f t="array" ref="L1659">_xlfn.XLOOKUP(M1659,reference_province_to_city!$A$2:$A$11,reference_province_to_city!$B$2:$B$11)</f>
        <v>Bandung</v>
      </c>
      <c r="M1659" s="15" t="s">
        <v>12</v>
      </c>
      <c r="N1659" s="15">
        <v>40111.0</v>
      </c>
      <c r="O1659" s="15">
        <f t="array" ref="O1659">_xlfn.XLOOKUP(M1659,reference_postal_code!$B$2:$B$11,reference_postal_code!$A$2:$A$11)</f>
        <v>40111</v>
      </c>
      <c r="P1659" s="15" t="s">
        <v>117</v>
      </c>
      <c r="Q1659" s="15" t="s">
        <v>3926</v>
      </c>
      <c r="R1659" s="15" t="s">
        <v>110</v>
      </c>
      <c r="S1659" s="15" t="s">
        <v>111</v>
      </c>
      <c r="T1659" s="15" t="s">
        <v>3927</v>
      </c>
      <c r="U1659" s="28">
        <v>1.574955E7</v>
      </c>
      <c r="V1659" s="15">
        <v>5.0</v>
      </c>
      <c r="W1659" s="31">
        <v>0.4</v>
      </c>
      <c r="X1659" s="28">
        <v>-3149910.0</v>
      </c>
    </row>
    <row r="1660" ht="15.75" customHeight="1">
      <c r="A1660" s="15">
        <v>4058.0</v>
      </c>
      <c r="B1660" s="15" t="s">
        <v>4186</v>
      </c>
      <c r="C1660" s="18">
        <v>41967.0</v>
      </c>
      <c r="D1660" s="18">
        <v>41971.0</v>
      </c>
      <c r="E1660" s="18">
        <f t="shared" si="1"/>
        <v>41971</v>
      </c>
      <c r="F1660" s="15" t="s">
        <v>55</v>
      </c>
      <c r="G1660" s="15" t="s">
        <v>4187</v>
      </c>
      <c r="H1660" s="15" t="s">
        <v>4188</v>
      </c>
      <c r="I1660" s="15" t="s">
        <v>59</v>
      </c>
      <c r="J1660" s="15" t="s">
        <v>60</v>
      </c>
      <c r="K1660" s="15" t="s">
        <v>28</v>
      </c>
      <c r="L1660" s="15" t="str">
        <f t="array" ref="L1660">_xlfn.XLOOKUP(M1660,reference_province_to_city!$A$2:$A$11,reference_province_to_city!$B$2:$B$11)</f>
        <v>Medan</v>
      </c>
      <c r="M1660" s="15" t="s">
        <v>11</v>
      </c>
      <c r="N1660" s="15">
        <v>20111.0</v>
      </c>
      <c r="O1660" s="15">
        <f t="array" ref="O1660">_xlfn.XLOOKUP(M1660,reference_postal_code!$B$2:$B$11,reference_postal_code!$A$2:$A$11)</f>
        <v>20111</v>
      </c>
      <c r="P1660" s="15" t="s">
        <v>77</v>
      </c>
      <c r="Q1660" s="15" t="s">
        <v>3383</v>
      </c>
      <c r="R1660" s="15" t="s">
        <v>65</v>
      </c>
      <c r="S1660" s="15" t="s">
        <v>87</v>
      </c>
      <c r="T1660" s="15" t="s">
        <v>3384</v>
      </c>
      <c r="U1660" s="28">
        <v>9693000.0</v>
      </c>
      <c r="V1660" s="15">
        <v>5.0</v>
      </c>
      <c r="W1660" s="31">
        <v>0.2</v>
      </c>
      <c r="X1660" s="28">
        <v>-121162.0</v>
      </c>
    </row>
    <row r="1661" ht="15.75" customHeight="1">
      <c r="A1661" s="15">
        <v>1187.0</v>
      </c>
      <c r="B1661" s="15" t="s">
        <v>4171</v>
      </c>
      <c r="C1661" s="18">
        <v>41967.0</v>
      </c>
      <c r="D1661" s="18">
        <v>41973.0</v>
      </c>
      <c r="E1661" s="18">
        <f t="shared" si="1"/>
        <v>41973</v>
      </c>
      <c r="F1661" s="15" t="s">
        <v>55</v>
      </c>
      <c r="G1661" s="15" t="s">
        <v>4172</v>
      </c>
      <c r="H1661" s="15" t="s">
        <v>4173</v>
      </c>
      <c r="I1661" s="15" t="s">
        <v>128</v>
      </c>
      <c r="J1661" s="15" t="s">
        <v>60</v>
      </c>
      <c r="K1661" s="15" t="s">
        <v>28</v>
      </c>
      <c r="L1661" s="15" t="str">
        <f t="array" ref="L1661">_xlfn.XLOOKUP(M1661,reference_province_to_city!$A$2:$A$11,reference_province_to_city!$B$2:$B$11)</f>
        <v>Medan</v>
      </c>
      <c r="M1661" s="15" t="s">
        <v>11</v>
      </c>
      <c r="N1661" s="15">
        <v>20111.0</v>
      </c>
      <c r="O1661" s="15">
        <f t="array" ref="O1661">_xlfn.XLOOKUP(M1661,reference_postal_code!$B$2:$B$11,reference_postal_code!$A$2:$A$11)</f>
        <v>20111</v>
      </c>
      <c r="P1661" s="15" t="s">
        <v>77</v>
      </c>
      <c r="Q1661" s="15" t="s">
        <v>494</v>
      </c>
      <c r="R1661" s="15" t="s">
        <v>65</v>
      </c>
      <c r="S1661" s="15" t="s">
        <v>66</v>
      </c>
      <c r="T1661" s="15" t="s">
        <v>495</v>
      </c>
      <c r="U1661" s="28">
        <v>388800.0</v>
      </c>
      <c r="V1661" s="15">
        <v>4.0</v>
      </c>
      <c r="W1661" s="31">
        <v>0.0</v>
      </c>
      <c r="X1661" s="28">
        <v>186624.0</v>
      </c>
    </row>
    <row r="1662" ht="15.75" customHeight="1">
      <c r="A1662" s="15">
        <v>1011.0</v>
      </c>
      <c r="B1662" s="15" t="s">
        <v>4189</v>
      </c>
      <c r="C1662" s="18">
        <v>41967.0</v>
      </c>
      <c r="D1662" s="18">
        <v>41969.0</v>
      </c>
      <c r="E1662" s="18">
        <f t="shared" si="1"/>
        <v>41969</v>
      </c>
      <c r="F1662" s="15" t="s">
        <v>125</v>
      </c>
      <c r="G1662" s="15" t="s">
        <v>2585</v>
      </c>
      <c r="H1662" s="15" t="s">
        <v>2586</v>
      </c>
      <c r="I1662" s="15" t="s">
        <v>59</v>
      </c>
      <c r="J1662" s="15" t="s">
        <v>60</v>
      </c>
      <c r="K1662" s="15" t="s">
        <v>33</v>
      </c>
      <c r="L1662" s="15" t="str">
        <f t="array" ref="L1662">_xlfn.XLOOKUP(M1662,reference_province_to_city!$A$2:$A$11,reference_province_to_city!$B$2:$B$11)</f>
        <v>Makassar</v>
      </c>
      <c r="M1662" s="15" t="s">
        <v>25</v>
      </c>
      <c r="N1662" s="15">
        <v>90111.0</v>
      </c>
      <c r="O1662" s="15">
        <f t="array" ref="O1662">_xlfn.XLOOKUP(M1662,reference_postal_code!$B$2:$B$11,reference_postal_code!$A$2:$A$11)</f>
        <v>90111</v>
      </c>
      <c r="P1662" s="15" t="s">
        <v>63</v>
      </c>
      <c r="Q1662" s="15" t="s">
        <v>2602</v>
      </c>
      <c r="R1662" s="15" t="s">
        <v>106</v>
      </c>
      <c r="S1662" s="15" t="s">
        <v>139</v>
      </c>
      <c r="T1662" s="15" t="s">
        <v>2603</v>
      </c>
      <c r="U1662" s="28">
        <v>2275800.0</v>
      </c>
      <c r="V1662" s="15">
        <v>4.0</v>
      </c>
      <c r="W1662" s="31">
        <v>0.0</v>
      </c>
      <c r="X1662" s="28">
        <v>409644.0</v>
      </c>
    </row>
    <row r="1663" ht="15.75" customHeight="1">
      <c r="A1663" s="15">
        <v>1188.0</v>
      </c>
      <c r="B1663" s="15" t="s">
        <v>4171</v>
      </c>
      <c r="C1663" s="18">
        <v>41967.0</v>
      </c>
      <c r="D1663" s="18">
        <v>41973.0</v>
      </c>
      <c r="E1663" s="18">
        <f t="shared" si="1"/>
        <v>41973</v>
      </c>
      <c r="F1663" s="15" t="s">
        <v>55</v>
      </c>
      <c r="G1663" s="15" t="s">
        <v>4172</v>
      </c>
      <c r="H1663" s="15" t="s">
        <v>4173</v>
      </c>
      <c r="I1663" s="15" t="s">
        <v>128</v>
      </c>
      <c r="J1663" s="15" t="s">
        <v>60</v>
      </c>
      <c r="K1663" s="15" t="s">
        <v>28</v>
      </c>
      <c r="L1663" s="15" t="str">
        <f t="array" ref="L1663">_xlfn.XLOOKUP(M1663,reference_province_to_city!$A$2:$A$11,reference_province_to_city!$B$2:$B$11)</f>
        <v>Medan</v>
      </c>
      <c r="M1663" s="15" t="s">
        <v>11</v>
      </c>
      <c r="N1663" s="15">
        <v>20111.0</v>
      </c>
      <c r="O1663" s="15">
        <f t="array" ref="O1663">_xlfn.XLOOKUP(M1663,reference_postal_code!$B$2:$B$11,reference_postal_code!$A$2:$A$11)</f>
        <v>20111</v>
      </c>
      <c r="P1663" s="15" t="s">
        <v>77</v>
      </c>
      <c r="Q1663" s="15" t="s">
        <v>4190</v>
      </c>
      <c r="R1663" s="15" t="s">
        <v>65</v>
      </c>
      <c r="S1663" s="15" t="s">
        <v>87</v>
      </c>
      <c r="T1663" s="15" t="s">
        <v>4191</v>
      </c>
      <c r="U1663" s="28">
        <v>2963700.0</v>
      </c>
      <c r="V1663" s="15">
        <v>2.0</v>
      </c>
      <c r="W1663" s="31">
        <v>0.0</v>
      </c>
      <c r="X1663" s="28">
        <v>800199.0</v>
      </c>
    </row>
    <row r="1664" ht="15.75" customHeight="1">
      <c r="A1664" s="15">
        <v>5016.0</v>
      </c>
      <c r="B1664" s="15" t="s">
        <v>4177</v>
      </c>
      <c r="C1664" s="18">
        <v>41967.0</v>
      </c>
      <c r="D1664" s="18">
        <v>41972.0</v>
      </c>
      <c r="E1664" s="18">
        <f t="shared" si="1"/>
        <v>41972</v>
      </c>
      <c r="F1664" s="15" t="s">
        <v>55</v>
      </c>
      <c r="G1664" s="15" t="s">
        <v>3364</v>
      </c>
      <c r="H1664" s="15" t="s">
        <v>3365</v>
      </c>
      <c r="I1664" s="15" t="s">
        <v>59</v>
      </c>
      <c r="J1664" s="15" t="s">
        <v>60</v>
      </c>
      <c r="K1664" s="15" t="s">
        <v>28</v>
      </c>
      <c r="L1664" s="15" t="str">
        <f t="array" ref="L1664">_xlfn.XLOOKUP(M1664,reference_province_to_city!$A$2:$A$11,reference_province_to_city!$B$2:$B$11)</f>
        <v>Medan</v>
      </c>
      <c r="M1664" s="15" t="s">
        <v>11</v>
      </c>
      <c r="N1664" s="15">
        <v>20111.0</v>
      </c>
      <c r="O1664" s="15">
        <f t="array" ref="O1664">_xlfn.XLOOKUP(M1664,reference_postal_code!$B$2:$B$11,reference_postal_code!$A$2:$A$11)</f>
        <v>20111</v>
      </c>
      <c r="P1664" s="15" t="s">
        <v>77</v>
      </c>
      <c r="Q1664" s="15" t="s">
        <v>4192</v>
      </c>
      <c r="R1664" s="15" t="s">
        <v>106</v>
      </c>
      <c r="S1664" s="15" t="s">
        <v>139</v>
      </c>
      <c r="T1664" s="15" t="s">
        <v>4193</v>
      </c>
      <c r="U1664" s="28">
        <v>527520.0</v>
      </c>
      <c r="V1664" s="15">
        <v>7.0</v>
      </c>
      <c r="W1664" s="31">
        <v>0.2</v>
      </c>
      <c r="X1664" s="28">
        <v>145068.0</v>
      </c>
    </row>
    <row r="1665" ht="15.75" customHeight="1">
      <c r="A1665" s="15">
        <v>3835.0</v>
      </c>
      <c r="B1665" s="15" t="s">
        <v>4185</v>
      </c>
      <c r="C1665" s="18">
        <v>41967.0</v>
      </c>
      <c r="D1665" s="18"/>
      <c r="E1665" s="18">
        <f t="shared" si="1"/>
        <v>41970</v>
      </c>
      <c r="F1665" s="15" t="s">
        <v>466</v>
      </c>
      <c r="G1665" s="15" t="s">
        <v>1333</v>
      </c>
      <c r="H1665" s="15" t="s">
        <v>1334</v>
      </c>
      <c r="I1665" s="15" t="s">
        <v>128</v>
      </c>
      <c r="J1665" s="15" t="s">
        <v>60</v>
      </c>
      <c r="K1665" s="15" t="s">
        <v>14</v>
      </c>
      <c r="L1665" s="15" t="str">
        <f t="array" ref="L1665">_xlfn.XLOOKUP(M1665,reference_province_to_city!$A$2:$A$11,reference_province_to_city!$B$2:$B$11)</f>
        <v>Bandung</v>
      </c>
      <c r="M1665" s="15" t="s">
        <v>12</v>
      </c>
      <c r="N1665" s="15">
        <v>40111.0</v>
      </c>
      <c r="O1665" s="15">
        <f t="array" ref="O1665">_xlfn.XLOOKUP(M1665,reference_postal_code!$B$2:$B$11,reference_postal_code!$A$2:$A$11)</f>
        <v>40111</v>
      </c>
      <c r="P1665" s="15" t="s">
        <v>117</v>
      </c>
      <c r="Q1665" s="15" t="s">
        <v>4194</v>
      </c>
      <c r="R1665" s="15" t="s">
        <v>106</v>
      </c>
      <c r="S1665" s="15" t="s">
        <v>107</v>
      </c>
      <c r="T1665" s="15" t="s">
        <v>4195</v>
      </c>
      <c r="U1665" s="28">
        <v>9165870.0</v>
      </c>
      <c r="V1665" s="15">
        <v>3.0</v>
      </c>
      <c r="W1665" s="31">
        <v>0.3</v>
      </c>
      <c r="X1665" s="28">
        <v>-523764.0</v>
      </c>
    </row>
    <row r="1666" ht="15.75" customHeight="1">
      <c r="A1666" s="15">
        <v>1186.0</v>
      </c>
      <c r="B1666" s="15" t="s">
        <v>4171</v>
      </c>
      <c r="C1666" s="18">
        <v>41967.0</v>
      </c>
      <c r="D1666" s="18">
        <v>41973.0</v>
      </c>
      <c r="E1666" s="18">
        <f t="shared" si="1"/>
        <v>41973</v>
      </c>
      <c r="F1666" s="15" t="s">
        <v>55</v>
      </c>
      <c r="G1666" s="15" t="s">
        <v>4172</v>
      </c>
      <c r="H1666" s="15" t="s">
        <v>4173</v>
      </c>
      <c r="I1666" s="15" t="s">
        <v>128</v>
      </c>
      <c r="J1666" s="15" t="s">
        <v>60</v>
      </c>
      <c r="K1666" s="15" t="s">
        <v>289</v>
      </c>
      <c r="L1666" s="15" t="str">
        <f t="array" ref="L1666">_xlfn.XLOOKUP(M1666,reference_province_to_city!$A$2:$A$11,reference_province_to_city!$B$2:$B$11)</f>
        <v>Medan</v>
      </c>
      <c r="M1666" s="15" t="s">
        <v>11</v>
      </c>
      <c r="O1666" s="15">
        <f t="array" ref="O1666">_xlfn.XLOOKUP(M1666,reference_postal_code!$B$2:$B$11,reference_postal_code!$A$2:$A$11)</f>
        <v>20111</v>
      </c>
      <c r="P1666" s="15" t="s">
        <v>77</v>
      </c>
      <c r="Q1666" s="15" t="s">
        <v>615</v>
      </c>
      <c r="R1666" s="15" t="s">
        <v>65</v>
      </c>
      <c r="S1666" s="15" t="s">
        <v>87</v>
      </c>
      <c r="T1666" s="15" t="s">
        <v>616</v>
      </c>
      <c r="U1666" s="28">
        <v>7288200.0</v>
      </c>
      <c r="V1666" s="15">
        <v>6.0</v>
      </c>
      <c r="W1666" s="31">
        <v>0.0</v>
      </c>
      <c r="X1666" s="28">
        <v>145764.0</v>
      </c>
    </row>
    <row r="1667" ht="15.75" customHeight="1">
      <c r="A1667" s="15">
        <v>6318.0</v>
      </c>
      <c r="B1667" s="15" t="s">
        <v>4180</v>
      </c>
      <c r="C1667" s="18">
        <v>41967.0</v>
      </c>
      <c r="D1667" s="18">
        <v>41972.0</v>
      </c>
      <c r="E1667" s="18">
        <f t="shared" si="1"/>
        <v>41972</v>
      </c>
      <c r="F1667" s="15" t="s">
        <v>55</v>
      </c>
      <c r="G1667" s="15" t="s">
        <v>4181</v>
      </c>
      <c r="H1667" s="15" t="s">
        <v>4182</v>
      </c>
      <c r="I1667" s="15" t="s">
        <v>128</v>
      </c>
      <c r="J1667" s="15" t="s">
        <v>60</v>
      </c>
      <c r="K1667" s="15" t="s">
        <v>28</v>
      </c>
      <c r="L1667" s="15" t="str">
        <f t="array" ref="L1667">_xlfn.XLOOKUP(M1667,reference_province_to_city!$A$2:$A$11,reference_province_to_city!$B$2:$B$11)</f>
        <v>Medan</v>
      </c>
      <c r="M1667" s="15" t="s">
        <v>11</v>
      </c>
      <c r="N1667" s="15">
        <v>20111.0</v>
      </c>
      <c r="O1667" s="15">
        <f t="array" ref="O1667">_xlfn.XLOOKUP(M1667,reference_postal_code!$B$2:$B$11,reference_postal_code!$A$2:$A$11)</f>
        <v>20111</v>
      </c>
      <c r="P1667" s="15" t="s">
        <v>77</v>
      </c>
      <c r="Q1667" s="15" t="s">
        <v>1785</v>
      </c>
      <c r="R1667" s="15" t="s">
        <v>65</v>
      </c>
      <c r="S1667" s="15" t="s">
        <v>66</v>
      </c>
      <c r="T1667" s="15" t="s">
        <v>1786</v>
      </c>
      <c r="U1667" s="28">
        <v>239400.0</v>
      </c>
      <c r="V1667" s="15">
        <v>2.0</v>
      </c>
      <c r="W1667" s="31">
        <v>0.0</v>
      </c>
      <c r="X1667" s="28">
        <v>119700.0</v>
      </c>
    </row>
    <row r="1668" ht="15.75" customHeight="1">
      <c r="A1668" s="15">
        <v>9922.0</v>
      </c>
      <c r="B1668" s="15" t="s">
        <v>4196</v>
      </c>
      <c r="C1668" s="18">
        <v>41967.0</v>
      </c>
      <c r="D1668" s="18">
        <v>41973.0</v>
      </c>
      <c r="E1668" s="18">
        <f t="shared" si="1"/>
        <v>41973</v>
      </c>
      <c r="F1668" s="15" t="s">
        <v>55</v>
      </c>
      <c r="G1668" s="15" t="s">
        <v>4197</v>
      </c>
      <c r="H1668" s="15" t="s">
        <v>4198</v>
      </c>
      <c r="I1668" s="15" t="s">
        <v>76</v>
      </c>
      <c r="J1668" s="15" t="s">
        <v>60</v>
      </c>
      <c r="K1668" s="15" t="s">
        <v>14</v>
      </c>
      <c r="L1668" s="15" t="str">
        <f t="array" ref="L1668">_xlfn.XLOOKUP(M1668,reference_province_to_city!$A$2:$A$11,reference_province_to_city!$B$2:$B$11)</f>
        <v>Bandung</v>
      </c>
      <c r="M1668" s="15" t="s">
        <v>12</v>
      </c>
      <c r="N1668" s="15">
        <v>40111.0</v>
      </c>
      <c r="O1668" s="15">
        <f t="array" ref="O1668">_xlfn.XLOOKUP(M1668,reference_postal_code!$B$2:$B$11,reference_postal_code!$A$2:$A$11)</f>
        <v>40111</v>
      </c>
      <c r="P1668" s="15" t="s">
        <v>117</v>
      </c>
      <c r="Q1668" s="15" t="s">
        <v>4199</v>
      </c>
      <c r="R1668" s="15" t="s">
        <v>65</v>
      </c>
      <c r="S1668" s="15" t="s">
        <v>83</v>
      </c>
      <c r="T1668" s="15" t="s">
        <v>4200</v>
      </c>
      <c r="U1668" s="28">
        <v>86130.0</v>
      </c>
      <c r="V1668" s="15">
        <v>3.0</v>
      </c>
      <c r="W1668" s="31">
        <v>0.7</v>
      </c>
      <c r="X1668" s="28">
        <v>-68904.0</v>
      </c>
    </row>
    <row r="1669" ht="15.75" customHeight="1">
      <c r="A1669" s="15">
        <v>2367.0</v>
      </c>
      <c r="B1669" s="15" t="s">
        <v>4201</v>
      </c>
      <c r="C1669" s="18">
        <v>41967.0</v>
      </c>
      <c r="D1669" s="18">
        <v>41969.0</v>
      </c>
      <c r="E1669" s="18">
        <f t="shared" si="1"/>
        <v>41969</v>
      </c>
      <c r="F1669" s="15" t="s">
        <v>114</v>
      </c>
      <c r="G1669" s="15" t="s">
        <v>206</v>
      </c>
      <c r="H1669" s="15" t="s">
        <v>207</v>
      </c>
      <c r="I1669" s="15" t="s">
        <v>59</v>
      </c>
      <c r="J1669" s="15" t="s">
        <v>60</v>
      </c>
      <c r="K1669" s="15" t="s">
        <v>22</v>
      </c>
      <c r="L1669" s="15" t="str">
        <f t="array" ref="L1669">_xlfn.XLOOKUP(M1669,reference_province_to_city!$A$2:$A$11,reference_province_to_city!$B$2:$B$11)</f>
        <v>Surabaya</v>
      </c>
      <c r="M1669" s="15" t="s">
        <v>20</v>
      </c>
      <c r="N1669" s="15">
        <v>60231.0</v>
      </c>
      <c r="O1669" s="15">
        <f t="array" ref="O1669">_xlfn.XLOOKUP(M1669,reference_postal_code!$B$2:$B$11,reference_postal_code!$A$2:$A$11)</f>
        <v>60231</v>
      </c>
      <c r="P1669" s="15" t="s">
        <v>166</v>
      </c>
      <c r="Q1669" s="15" t="s">
        <v>4202</v>
      </c>
      <c r="R1669" s="15" t="s">
        <v>106</v>
      </c>
      <c r="S1669" s="15" t="s">
        <v>107</v>
      </c>
      <c r="T1669" s="15" t="s">
        <v>4203</v>
      </c>
      <c r="U1669" s="28">
        <v>1810680.0</v>
      </c>
      <c r="V1669" s="15">
        <v>1.0</v>
      </c>
      <c r="W1669" s="31">
        <v>0.2</v>
      </c>
      <c r="X1669" s="28">
        <v>-271602.0</v>
      </c>
    </row>
    <row r="1670" ht="15.75" customHeight="1">
      <c r="A1670" s="15">
        <v>6315.0</v>
      </c>
      <c r="B1670" s="15" t="s">
        <v>4180</v>
      </c>
      <c r="C1670" s="18">
        <v>41967.0</v>
      </c>
      <c r="D1670" s="18">
        <v>41972.0</v>
      </c>
      <c r="E1670" s="18">
        <f t="shared" si="1"/>
        <v>41972</v>
      </c>
      <c r="F1670" s="15" t="s">
        <v>55</v>
      </c>
      <c r="G1670" s="15" t="s">
        <v>4181</v>
      </c>
      <c r="H1670" s="15" t="s">
        <v>4182</v>
      </c>
      <c r="I1670" s="15" t="s">
        <v>128</v>
      </c>
      <c r="J1670" s="15" t="s">
        <v>60</v>
      </c>
      <c r="K1670" s="15" t="s">
        <v>28</v>
      </c>
      <c r="L1670" s="15" t="str">
        <f t="array" ref="L1670">_xlfn.XLOOKUP(M1670,reference_province_to_city!$A$2:$A$11,reference_province_to_city!$B$2:$B$11)</f>
        <v>Medan</v>
      </c>
      <c r="M1670" s="15" t="s">
        <v>11</v>
      </c>
      <c r="N1670" s="15">
        <v>20111.0</v>
      </c>
      <c r="O1670" s="15">
        <f t="array" ref="O1670">_xlfn.XLOOKUP(M1670,reference_postal_code!$B$2:$B$11,reference_postal_code!$A$2:$A$11)</f>
        <v>20111</v>
      </c>
      <c r="P1670" s="15" t="s">
        <v>77</v>
      </c>
      <c r="Q1670" s="15" t="s">
        <v>2979</v>
      </c>
      <c r="R1670" s="15" t="s">
        <v>65</v>
      </c>
      <c r="S1670" s="15" t="s">
        <v>93</v>
      </c>
      <c r="T1670" s="15" t="s">
        <v>2980</v>
      </c>
      <c r="U1670" s="28">
        <v>2278800.0</v>
      </c>
      <c r="V1670" s="15">
        <v>4.0</v>
      </c>
      <c r="W1670" s="31">
        <v>0.0</v>
      </c>
      <c r="X1670" s="28">
        <v>683640.0</v>
      </c>
    </row>
    <row r="1671" ht="15.75" customHeight="1">
      <c r="A1671" s="15">
        <v>2152.0</v>
      </c>
      <c r="B1671" s="15" t="s">
        <v>4204</v>
      </c>
      <c r="C1671" s="18">
        <v>41967.0</v>
      </c>
      <c r="D1671" s="18">
        <v>41972.0</v>
      </c>
      <c r="E1671" s="18">
        <f t="shared" si="1"/>
        <v>41972</v>
      </c>
      <c r="F1671" s="15" t="s">
        <v>114</v>
      </c>
      <c r="G1671" s="15" t="s">
        <v>658</v>
      </c>
      <c r="H1671" s="15" t="s">
        <v>659</v>
      </c>
      <c r="I1671" s="15" t="s">
        <v>59</v>
      </c>
      <c r="J1671" s="15" t="s">
        <v>60</v>
      </c>
      <c r="K1671" s="15" t="s">
        <v>29</v>
      </c>
      <c r="L1671" s="15" t="str">
        <f t="array" ref="L1671">_xlfn.XLOOKUP(M1671,reference_province_to_city!$A$2:$A$11,reference_province_to_city!$B$2:$B$11)</f>
        <v>Palembang</v>
      </c>
      <c r="M1671" s="15" t="s">
        <v>13</v>
      </c>
      <c r="N1671" s="15">
        <v>30111.0</v>
      </c>
      <c r="O1671" s="15">
        <f t="array" ref="O1671">_xlfn.XLOOKUP(M1671,reference_postal_code!$B$2:$B$11,reference_postal_code!$A$2:$A$11)</f>
        <v>30111</v>
      </c>
      <c r="P1671" s="15" t="s">
        <v>77</v>
      </c>
      <c r="Q1671" s="15" t="s">
        <v>4205</v>
      </c>
      <c r="R1671" s="15" t="s">
        <v>110</v>
      </c>
      <c r="S1671" s="15" t="s">
        <v>149</v>
      </c>
      <c r="T1671" s="15" t="s">
        <v>4206</v>
      </c>
      <c r="U1671" s="28">
        <v>1676850.0</v>
      </c>
      <c r="V1671" s="15">
        <v>7.0</v>
      </c>
      <c r="W1671" s="31">
        <v>0.0</v>
      </c>
      <c r="X1671" s="28">
        <v>653972.0</v>
      </c>
    </row>
    <row r="1672" ht="15.75" customHeight="1">
      <c r="A1672" s="15">
        <v>2613.0</v>
      </c>
      <c r="B1672" s="15" t="s">
        <v>4207</v>
      </c>
      <c r="C1672" s="18">
        <v>41968.0</v>
      </c>
      <c r="D1672" s="18">
        <v>41973.0</v>
      </c>
      <c r="E1672" s="18">
        <f t="shared" si="1"/>
        <v>41973</v>
      </c>
      <c r="F1672" s="15" t="s">
        <v>55</v>
      </c>
      <c r="G1672" s="15" t="s">
        <v>1603</v>
      </c>
      <c r="H1672" s="15" t="s">
        <v>1604</v>
      </c>
      <c r="I1672" s="15" t="s">
        <v>128</v>
      </c>
      <c r="J1672" s="15" t="s">
        <v>60</v>
      </c>
      <c r="K1672" s="15" t="s">
        <v>19</v>
      </c>
      <c r="L1672" s="15" t="str">
        <f t="array" ref="L1672">_xlfn.XLOOKUP(M1672,reference_province_to_city!$A$2:$A$11,reference_province_to_city!$B$2:$B$11)</f>
        <v>Yogyakarta</v>
      </c>
      <c r="M1672" s="15" t="s">
        <v>18</v>
      </c>
      <c r="N1672" s="15">
        <v>55111.0</v>
      </c>
      <c r="O1672" s="15">
        <f t="array" ref="O1672">_xlfn.XLOOKUP(M1672,reference_postal_code!$B$2:$B$11,reference_postal_code!$A$2:$A$11)</f>
        <v>55111</v>
      </c>
      <c r="P1672" s="15" t="s">
        <v>77</v>
      </c>
      <c r="Q1672" s="15" t="s">
        <v>479</v>
      </c>
      <c r="R1672" s="15" t="s">
        <v>106</v>
      </c>
      <c r="S1672" s="15" t="s">
        <v>139</v>
      </c>
      <c r="T1672" s="15" t="s">
        <v>480</v>
      </c>
      <c r="U1672" s="28">
        <v>91440.0</v>
      </c>
      <c r="V1672" s="15">
        <v>3.0</v>
      </c>
      <c r="W1672" s="31">
        <v>0.6</v>
      </c>
      <c r="X1672" s="28">
        <v>-59436.0</v>
      </c>
    </row>
    <row r="1673" ht="15.75" customHeight="1">
      <c r="A1673" s="15">
        <v>7622.0</v>
      </c>
      <c r="B1673" s="15" t="s">
        <v>4208</v>
      </c>
      <c r="C1673" s="18">
        <v>41968.0</v>
      </c>
      <c r="D1673" s="18">
        <v>41972.0</v>
      </c>
      <c r="E1673" s="18">
        <f t="shared" si="1"/>
        <v>41972</v>
      </c>
      <c r="F1673" s="15" t="s">
        <v>55</v>
      </c>
      <c r="G1673" s="15" t="s">
        <v>658</v>
      </c>
      <c r="H1673" s="15" t="s">
        <v>659</v>
      </c>
      <c r="I1673" s="15" t="s">
        <v>59</v>
      </c>
      <c r="J1673" s="15" t="s">
        <v>60</v>
      </c>
      <c r="K1673" s="15" t="s">
        <v>2941</v>
      </c>
      <c r="L1673" s="15" t="str">
        <f t="array" ref="L1673">_xlfn.XLOOKUP(M1673,reference_province_to_city!$A$2:$A$11,reference_province_to_city!$B$2:$B$11)</f>
        <v>Palembang</v>
      </c>
      <c r="M1673" s="15" t="s">
        <v>13</v>
      </c>
      <c r="N1673" s="15">
        <v>30111.0</v>
      </c>
      <c r="O1673" s="15">
        <f t="array" ref="O1673">_xlfn.XLOOKUP(M1673,reference_postal_code!$B$2:$B$11,reference_postal_code!$A$2:$A$11)</f>
        <v>30111</v>
      </c>
      <c r="P1673" s="15" t="s">
        <v>77</v>
      </c>
      <c r="Q1673" s="15" t="s">
        <v>2547</v>
      </c>
      <c r="R1673" s="15" t="s">
        <v>106</v>
      </c>
      <c r="S1673" s="15" t="s">
        <v>107</v>
      </c>
      <c r="T1673" s="15" t="s">
        <v>2548</v>
      </c>
      <c r="U1673" s="28">
        <v>1.088016E7</v>
      </c>
      <c r="V1673" s="15">
        <v>4.0</v>
      </c>
      <c r="W1673" s="31">
        <v>0.2</v>
      </c>
      <c r="X1673" s="28">
        <v>816012.0</v>
      </c>
    </row>
    <row r="1674" ht="15.75" customHeight="1">
      <c r="A1674" s="15">
        <v>2608.0</v>
      </c>
      <c r="B1674" s="15" t="s">
        <v>4207</v>
      </c>
      <c r="C1674" s="18">
        <v>41968.0</v>
      </c>
      <c r="D1674" s="18">
        <v>41973.0</v>
      </c>
      <c r="E1674" s="18">
        <f t="shared" si="1"/>
        <v>41973</v>
      </c>
      <c r="F1674" s="15" t="s">
        <v>55</v>
      </c>
      <c r="G1674" s="15" t="s">
        <v>1603</v>
      </c>
      <c r="H1674" s="15" t="s">
        <v>1604</v>
      </c>
      <c r="I1674" s="15" t="s">
        <v>128</v>
      </c>
      <c r="J1674" s="15" t="s">
        <v>60</v>
      </c>
      <c r="K1674" s="15" t="s">
        <v>19</v>
      </c>
      <c r="L1674" s="15" t="str">
        <f t="array" ref="L1674">_xlfn.XLOOKUP(M1674,reference_province_to_city!$A$2:$A$11,reference_province_to_city!$B$2:$B$11)</f>
        <v>Yogyakarta</v>
      </c>
      <c r="M1674" s="15" t="s">
        <v>18</v>
      </c>
      <c r="N1674" s="15">
        <v>55111.0</v>
      </c>
      <c r="O1674" s="15">
        <f t="array" ref="O1674">_xlfn.XLOOKUP(M1674,reference_postal_code!$B$2:$B$11,reference_postal_code!$A$2:$A$11)</f>
        <v>55111</v>
      </c>
      <c r="P1674" s="15" t="s">
        <v>77</v>
      </c>
      <c r="Q1674" s="15" t="s">
        <v>2861</v>
      </c>
      <c r="R1674" s="15" t="s">
        <v>110</v>
      </c>
      <c r="S1674" s="15" t="s">
        <v>149</v>
      </c>
      <c r="T1674" s="15" t="s">
        <v>2862</v>
      </c>
      <c r="U1674" s="28">
        <v>370080.0</v>
      </c>
      <c r="V1674" s="15">
        <v>3.0</v>
      </c>
      <c r="W1674" s="31">
        <v>0.2</v>
      </c>
      <c r="X1674" s="28">
        <v>0.0</v>
      </c>
    </row>
    <row r="1675" ht="15.75" customHeight="1">
      <c r="A1675" s="15">
        <v>2611.0</v>
      </c>
      <c r="B1675" s="15" t="s">
        <v>4207</v>
      </c>
      <c r="C1675" s="18">
        <v>41968.0</v>
      </c>
      <c r="D1675" s="18"/>
      <c r="E1675" s="18">
        <f t="shared" si="1"/>
        <v>41971</v>
      </c>
      <c r="F1675" s="15" t="s">
        <v>55</v>
      </c>
      <c r="G1675" s="15" t="s">
        <v>1603</v>
      </c>
      <c r="H1675" s="15" t="s">
        <v>1604</v>
      </c>
      <c r="I1675" s="15" t="s">
        <v>128</v>
      </c>
      <c r="J1675" s="15" t="s">
        <v>60</v>
      </c>
      <c r="K1675" s="15" t="s">
        <v>19</v>
      </c>
      <c r="L1675" s="15" t="str">
        <f t="array" ref="L1675">_xlfn.XLOOKUP(M1675,reference_province_to_city!$A$2:$A$11,reference_province_to_city!$B$2:$B$11)</f>
        <v>Yogyakarta</v>
      </c>
      <c r="M1675" s="15" t="s">
        <v>18</v>
      </c>
      <c r="N1675" s="15">
        <v>55111.0</v>
      </c>
      <c r="O1675" s="15">
        <f t="array" ref="O1675">_xlfn.XLOOKUP(M1675,reference_postal_code!$B$2:$B$11,reference_postal_code!$A$2:$A$11)</f>
        <v>55111</v>
      </c>
      <c r="P1675" s="15" t="s">
        <v>77</v>
      </c>
      <c r="Q1675" s="15" t="s">
        <v>4209</v>
      </c>
      <c r="R1675" s="15" t="s">
        <v>65</v>
      </c>
      <c r="S1675" s="15" t="s">
        <v>79</v>
      </c>
      <c r="T1675" s="15" t="s">
        <v>4210</v>
      </c>
      <c r="U1675" s="28">
        <v>88560.0</v>
      </c>
      <c r="V1675" s="15">
        <v>2.0</v>
      </c>
      <c r="W1675" s="31">
        <v>0.2</v>
      </c>
      <c r="X1675" s="28">
        <v>29889.0</v>
      </c>
    </row>
    <row r="1676" ht="15.75" customHeight="1">
      <c r="A1676" s="15">
        <v>1985.0</v>
      </c>
      <c r="B1676" s="15" t="s">
        <v>4211</v>
      </c>
      <c r="C1676" s="18">
        <v>41968.0</v>
      </c>
      <c r="D1676" s="18">
        <v>41970.0</v>
      </c>
      <c r="E1676" s="18">
        <f t="shared" si="1"/>
        <v>41970</v>
      </c>
      <c r="F1676" s="15" t="s">
        <v>114</v>
      </c>
      <c r="G1676" s="15" t="s">
        <v>1726</v>
      </c>
      <c r="H1676" s="15" t="s">
        <v>1727</v>
      </c>
      <c r="I1676" s="15" t="s">
        <v>128</v>
      </c>
      <c r="J1676" s="15" t="s">
        <v>60</v>
      </c>
      <c r="K1676" s="15" t="s">
        <v>29</v>
      </c>
      <c r="L1676" s="15" t="str">
        <f t="array" ref="L1676">_xlfn.XLOOKUP(M1676,reference_province_to_city!$A$2:$A$11,reference_province_to_city!$B$2:$B$11)</f>
        <v>Palembang</v>
      </c>
      <c r="M1676" s="15" t="s">
        <v>13</v>
      </c>
      <c r="N1676" s="15">
        <v>30111.0</v>
      </c>
      <c r="O1676" s="15">
        <f t="array" ref="O1676">_xlfn.XLOOKUP(M1676,reference_postal_code!$B$2:$B$11,reference_postal_code!$A$2:$A$11)</f>
        <v>30111</v>
      </c>
      <c r="P1676" s="15" t="s">
        <v>77</v>
      </c>
      <c r="Q1676" s="15" t="s">
        <v>4149</v>
      </c>
      <c r="R1676" s="15" t="s">
        <v>106</v>
      </c>
      <c r="S1676" s="15" t="s">
        <v>139</v>
      </c>
      <c r="T1676" s="15" t="s">
        <v>4150</v>
      </c>
      <c r="U1676" s="28">
        <v>358200.0</v>
      </c>
      <c r="V1676" s="15">
        <v>3.0</v>
      </c>
      <c r="W1676" s="31">
        <v>0.0</v>
      </c>
      <c r="X1676" s="28">
        <v>157608.0</v>
      </c>
    </row>
    <row r="1677" ht="15.75" customHeight="1">
      <c r="A1677" s="15">
        <v>1984.0</v>
      </c>
      <c r="B1677" s="15" t="s">
        <v>4211</v>
      </c>
      <c r="C1677" s="18">
        <v>41968.0</v>
      </c>
      <c r="D1677" s="18">
        <v>41970.0</v>
      </c>
      <c r="E1677" s="18">
        <f t="shared" si="1"/>
        <v>41970</v>
      </c>
      <c r="F1677" s="15" t="s">
        <v>114</v>
      </c>
      <c r="G1677" s="15" t="s">
        <v>1726</v>
      </c>
      <c r="H1677" s="15" t="s">
        <v>1727</v>
      </c>
      <c r="I1677" s="15" t="s">
        <v>128</v>
      </c>
      <c r="J1677" s="15" t="s">
        <v>60</v>
      </c>
      <c r="K1677" s="15" t="s">
        <v>29</v>
      </c>
      <c r="L1677" s="15" t="str">
        <f t="array" ref="L1677">_xlfn.XLOOKUP(M1677,reference_province_to_city!$A$2:$A$11,reference_province_to_city!$B$2:$B$11)</f>
        <v>Palembang</v>
      </c>
      <c r="M1677" s="15" t="s">
        <v>13</v>
      </c>
      <c r="N1677" s="15">
        <v>30111.0</v>
      </c>
      <c r="O1677" s="15">
        <f t="array" ref="O1677">_xlfn.XLOOKUP(M1677,reference_postal_code!$B$2:$B$11,reference_postal_code!$A$2:$A$11)</f>
        <v>30111</v>
      </c>
      <c r="P1677" s="15" t="s">
        <v>77</v>
      </c>
      <c r="Q1677" s="15" t="s">
        <v>1224</v>
      </c>
      <c r="R1677" s="15" t="s">
        <v>65</v>
      </c>
      <c r="S1677" s="15" t="s">
        <v>222</v>
      </c>
      <c r="T1677" s="15" t="s">
        <v>1225</v>
      </c>
      <c r="U1677" s="28">
        <v>4813200.0</v>
      </c>
      <c r="V1677" s="15">
        <v>6.0</v>
      </c>
      <c r="W1677" s="31">
        <v>0.0</v>
      </c>
      <c r="X1677" s="28">
        <v>1395828.0</v>
      </c>
    </row>
    <row r="1678" ht="15.75" customHeight="1">
      <c r="A1678" s="15">
        <v>4728.0</v>
      </c>
      <c r="B1678" s="15" t="s">
        <v>4212</v>
      </c>
      <c r="C1678" s="18">
        <v>41968.0</v>
      </c>
      <c r="D1678" s="18">
        <v>41972.0</v>
      </c>
      <c r="E1678" s="18">
        <f t="shared" si="1"/>
        <v>41972</v>
      </c>
      <c r="F1678" s="15" t="s">
        <v>114</v>
      </c>
      <c r="G1678" s="15" t="s">
        <v>909</v>
      </c>
      <c r="H1678" s="15" t="s">
        <v>910</v>
      </c>
      <c r="I1678" s="15" t="s">
        <v>76</v>
      </c>
      <c r="J1678" s="15" t="s">
        <v>60</v>
      </c>
      <c r="K1678" s="15" t="s">
        <v>17</v>
      </c>
      <c r="L1678" s="15" t="str">
        <f t="array" ref="L1678">_xlfn.XLOOKUP(M1678,reference_province_to_city!$A$2:$A$11,reference_province_to_city!$B$2:$B$11)</f>
        <v>Semarang</v>
      </c>
      <c r="M1678" s="15" t="s">
        <v>15</v>
      </c>
      <c r="N1678" s="15">
        <v>50111.0</v>
      </c>
      <c r="O1678" s="15">
        <f t="array" ref="O1678">_xlfn.XLOOKUP(M1678,reference_postal_code!$B$2:$B$11,reference_postal_code!$A$2:$A$11)</f>
        <v>50111</v>
      </c>
      <c r="P1678" s="15" t="s">
        <v>77</v>
      </c>
      <c r="Q1678" s="15" t="s">
        <v>4213</v>
      </c>
      <c r="R1678" s="15" t="s">
        <v>106</v>
      </c>
      <c r="S1678" s="15" t="s">
        <v>183</v>
      </c>
      <c r="T1678" s="15" t="s">
        <v>4214</v>
      </c>
      <c r="U1678" s="28">
        <v>4139280.0</v>
      </c>
      <c r="V1678" s="15">
        <v>3.0</v>
      </c>
      <c r="W1678" s="31">
        <v>0.2</v>
      </c>
      <c r="X1678" s="28">
        <v>-569151.0</v>
      </c>
    </row>
    <row r="1679" ht="15.75" customHeight="1">
      <c r="A1679" s="15">
        <v>7623.0</v>
      </c>
      <c r="B1679" s="15" t="s">
        <v>4208</v>
      </c>
      <c r="C1679" s="18">
        <v>41968.0</v>
      </c>
      <c r="D1679" s="18">
        <v>41972.0</v>
      </c>
      <c r="E1679" s="18">
        <f t="shared" si="1"/>
        <v>41972</v>
      </c>
      <c r="F1679" s="15" t="s">
        <v>55</v>
      </c>
      <c r="G1679" s="15" t="s">
        <v>658</v>
      </c>
      <c r="H1679" s="15" t="s">
        <v>659</v>
      </c>
      <c r="I1679" s="15" t="s">
        <v>59</v>
      </c>
      <c r="J1679" s="15" t="s">
        <v>60</v>
      </c>
      <c r="K1679" s="15" t="s">
        <v>29</v>
      </c>
      <c r="L1679" s="15" t="str">
        <f t="array" ref="L1679">_xlfn.XLOOKUP(M1679,reference_province_to_city!$A$2:$A$11,reference_province_to_city!$B$2:$B$11)</f>
        <v>Palembang</v>
      </c>
      <c r="M1679" s="15" t="s">
        <v>13</v>
      </c>
      <c r="N1679" s="15">
        <v>30111.0</v>
      </c>
      <c r="O1679" s="15">
        <f t="array" ref="O1679">_xlfn.XLOOKUP(M1679,reference_postal_code!$B$2:$B$11,reference_postal_code!$A$2:$A$11)</f>
        <v>30111</v>
      </c>
      <c r="P1679" s="15" t="s">
        <v>77</v>
      </c>
      <c r="Q1679" s="15" t="s">
        <v>4215</v>
      </c>
      <c r="R1679" s="15" t="s">
        <v>65</v>
      </c>
      <c r="S1679" s="15" t="s">
        <v>93</v>
      </c>
      <c r="T1679" s="15" t="s">
        <v>4216</v>
      </c>
      <c r="U1679" s="28">
        <v>111600.0</v>
      </c>
      <c r="V1679" s="15">
        <v>3.0</v>
      </c>
      <c r="W1679" s="31">
        <v>0.0</v>
      </c>
      <c r="X1679" s="28">
        <v>39060.0</v>
      </c>
    </row>
    <row r="1680" ht="15.75" customHeight="1">
      <c r="A1680" s="15">
        <v>7621.0</v>
      </c>
      <c r="B1680" s="15" t="s">
        <v>4208</v>
      </c>
      <c r="C1680" s="18">
        <v>41968.0</v>
      </c>
      <c r="D1680" s="18">
        <v>41972.0</v>
      </c>
      <c r="E1680" s="18">
        <f t="shared" si="1"/>
        <v>41972</v>
      </c>
      <c r="F1680" s="15" t="s">
        <v>55</v>
      </c>
      <c r="G1680" s="15" t="s">
        <v>658</v>
      </c>
      <c r="H1680" s="15" t="s">
        <v>659</v>
      </c>
      <c r="I1680" s="15" t="s">
        <v>59</v>
      </c>
      <c r="J1680" s="15" t="s">
        <v>60</v>
      </c>
      <c r="L1680" s="15" t="str">
        <f t="array" ref="L1680">_xlfn.XLOOKUP(M1680,reference_province_to_city!$A$2:$A$11,reference_province_to_city!$B$2:$B$11)</f>
        <v>Palembang</v>
      </c>
      <c r="M1680" s="15" t="s">
        <v>13</v>
      </c>
      <c r="N1680" s="15">
        <v>30111.0</v>
      </c>
      <c r="O1680" s="15">
        <f t="array" ref="O1680">_xlfn.XLOOKUP(M1680,reference_postal_code!$B$2:$B$11,reference_postal_code!$A$2:$A$11)</f>
        <v>30111</v>
      </c>
      <c r="P1680" s="15" t="s">
        <v>77</v>
      </c>
      <c r="Q1680" s="15" t="s">
        <v>4217</v>
      </c>
      <c r="R1680" s="15" t="s">
        <v>110</v>
      </c>
      <c r="S1680" s="15" t="s">
        <v>111</v>
      </c>
      <c r="T1680" s="15" t="s">
        <v>4218</v>
      </c>
      <c r="U1680" s="28">
        <v>8098800.0</v>
      </c>
      <c r="V1680" s="15">
        <v>5.0</v>
      </c>
      <c r="W1680" s="31">
        <v>0.2</v>
      </c>
      <c r="X1680" s="28">
        <v>708645.0</v>
      </c>
    </row>
    <row r="1681" ht="15.75" customHeight="1">
      <c r="A1681" s="15">
        <v>2609.0</v>
      </c>
      <c r="B1681" s="15" t="s">
        <v>4207</v>
      </c>
      <c r="C1681" s="18">
        <v>41968.0</v>
      </c>
      <c r="D1681" s="18">
        <v>41973.0</v>
      </c>
      <c r="E1681" s="18">
        <f t="shared" si="1"/>
        <v>41973</v>
      </c>
      <c r="F1681" s="15" t="s">
        <v>55</v>
      </c>
      <c r="G1681" s="15" t="s">
        <v>1603</v>
      </c>
      <c r="H1681" s="15" t="s">
        <v>1604</v>
      </c>
      <c r="I1681" s="15" t="s">
        <v>128</v>
      </c>
      <c r="J1681" s="15" t="s">
        <v>60</v>
      </c>
      <c r="K1681" s="15" t="s">
        <v>19</v>
      </c>
      <c r="L1681" s="15" t="str">
        <f t="array" ref="L1681">_xlfn.XLOOKUP(M1681,reference_province_to_city!$A$2:$A$11,reference_province_to_city!$B$2:$B$11)</f>
        <v>Yogyakarta</v>
      </c>
      <c r="M1681" s="15" t="s">
        <v>18</v>
      </c>
      <c r="N1681" s="15">
        <v>55111.0</v>
      </c>
      <c r="O1681" s="15">
        <f t="array" ref="O1681">_xlfn.XLOOKUP(M1681,reference_postal_code!$B$2:$B$11,reference_postal_code!$A$2:$A$11)</f>
        <v>55111</v>
      </c>
      <c r="P1681" s="15" t="s">
        <v>77</v>
      </c>
      <c r="Q1681" s="15" t="s">
        <v>4219</v>
      </c>
      <c r="R1681" s="15" t="s">
        <v>65</v>
      </c>
      <c r="S1681" s="15" t="s">
        <v>79</v>
      </c>
      <c r="T1681" s="15" t="s">
        <v>4220</v>
      </c>
      <c r="U1681" s="28">
        <v>37800.0</v>
      </c>
      <c r="V1681" s="15">
        <v>1.0</v>
      </c>
      <c r="W1681" s="31">
        <v>0.2</v>
      </c>
      <c r="X1681" s="28">
        <v>13230.0</v>
      </c>
    </row>
    <row r="1682" ht="15.75" customHeight="1">
      <c r="A1682" s="15">
        <v>1986.0</v>
      </c>
      <c r="B1682" s="15" t="s">
        <v>4211</v>
      </c>
      <c r="C1682" s="18">
        <v>41968.0</v>
      </c>
      <c r="D1682" s="18">
        <v>41970.0</v>
      </c>
      <c r="E1682" s="18">
        <f t="shared" si="1"/>
        <v>41970</v>
      </c>
      <c r="F1682" s="15" t="s">
        <v>114</v>
      </c>
      <c r="G1682" s="15" t="s">
        <v>1726</v>
      </c>
      <c r="H1682" s="15" t="s">
        <v>1727</v>
      </c>
      <c r="I1682" s="15" t="s">
        <v>128</v>
      </c>
      <c r="J1682" s="15" t="s">
        <v>60</v>
      </c>
      <c r="K1682" s="15" t="s">
        <v>29</v>
      </c>
      <c r="L1682" s="15" t="str">
        <f t="array" ref="L1682">_xlfn.XLOOKUP(M1682,reference_province_to_city!$A$2:$A$11,reference_province_to_city!$B$2:$B$11)</f>
        <v>Palembang</v>
      </c>
      <c r="M1682" s="15" t="s">
        <v>13</v>
      </c>
      <c r="N1682" s="15">
        <v>30111.0</v>
      </c>
      <c r="O1682" s="15">
        <f t="array" ref="O1682">_xlfn.XLOOKUP(M1682,reference_postal_code!$B$2:$B$11,reference_postal_code!$A$2:$A$11)</f>
        <v>30111</v>
      </c>
      <c r="P1682" s="15" t="s">
        <v>77</v>
      </c>
      <c r="Q1682" s="15" t="s">
        <v>4221</v>
      </c>
      <c r="R1682" s="15" t="s">
        <v>65</v>
      </c>
      <c r="S1682" s="15" t="s">
        <v>66</v>
      </c>
      <c r="T1682" s="15" t="s">
        <v>4222</v>
      </c>
      <c r="U1682" s="28">
        <v>401400.0</v>
      </c>
      <c r="V1682" s="15">
        <v>4.0</v>
      </c>
      <c r="W1682" s="31">
        <v>0.0</v>
      </c>
      <c r="X1682" s="28">
        <v>184644.0</v>
      </c>
    </row>
    <row r="1683" ht="15.75" customHeight="1">
      <c r="A1683" s="15">
        <v>3990.0</v>
      </c>
      <c r="B1683" s="15" t="s">
        <v>4223</v>
      </c>
      <c r="C1683" s="18">
        <v>41968.0</v>
      </c>
      <c r="D1683" s="18">
        <v>41970.0</v>
      </c>
      <c r="E1683" s="18">
        <f t="shared" si="1"/>
        <v>41970</v>
      </c>
      <c r="F1683" s="15" t="s">
        <v>114</v>
      </c>
      <c r="G1683" s="15" t="s">
        <v>4224</v>
      </c>
      <c r="H1683" s="15" t="s">
        <v>4225</v>
      </c>
      <c r="I1683" s="15" t="s">
        <v>59</v>
      </c>
      <c r="J1683" s="15" t="s">
        <v>60</v>
      </c>
      <c r="K1683" s="15" t="s">
        <v>14</v>
      </c>
      <c r="L1683" s="15" t="str">
        <f t="array" ref="L1683">_xlfn.XLOOKUP(M1683,reference_province_to_city!$A$2:$A$11,reference_province_to_city!$B$2:$B$11)</f>
        <v>Bandung</v>
      </c>
      <c r="M1683" s="15" t="s">
        <v>12</v>
      </c>
      <c r="N1683" s="15">
        <v>40111.0</v>
      </c>
      <c r="O1683" s="15">
        <f t="array" ref="O1683">_xlfn.XLOOKUP(M1683,reference_postal_code!$B$2:$B$11,reference_postal_code!$A$2:$A$11)</f>
        <v>40111</v>
      </c>
      <c r="P1683" s="15" t="s">
        <v>117</v>
      </c>
      <c r="Q1683" s="15" t="s">
        <v>214</v>
      </c>
      <c r="R1683" s="15" t="s">
        <v>106</v>
      </c>
      <c r="S1683" s="15" t="s">
        <v>139</v>
      </c>
      <c r="T1683" s="15" t="s">
        <v>215</v>
      </c>
      <c r="U1683" s="28">
        <v>794400.0</v>
      </c>
      <c r="V1683" s="15">
        <v>2.0</v>
      </c>
      <c r="W1683" s="31">
        <v>0.0</v>
      </c>
      <c r="X1683" s="28">
        <v>301872.0</v>
      </c>
    </row>
    <row r="1684" ht="15.75" customHeight="1">
      <c r="A1684" s="15">
        <v>4727.0</v>
      </c>
      <c r="B1684" s="15" t="s">
        <v>4212</v>
      </c>
      <c r="C1684" s="18">
        <v>41968.0</v>
      </c>
      <c r="D1684" s="18">
        <v>41972.0</v>
      </c>
      <c r="E1684" s="18">
        <f t="shared" si="1"/>
        <v>41972</v>
      </c>
      <c r="F1684" s="15" t="s">
        <v>114</v>
      </c>
      <c r="G1684" s="15" t="s">
        <v>909</v>
      </c>
      <c r="H1684" s="15" t="s">
        <v>910</v>
      </c>
      <c r="I1684" s="15" t="s">
        <v>76</v>
      </c>
      <c r="J1684" s="15" t="s">
        <v>60</v>
      </c>
      <c r="K1684" s="15" t="s">
        <v>17</v>
      </c>
      <c r="L1684" s="15" t="str">
        <f t="array" ref="L1684">_xlfn.XLOOKUP(M1684,reference_province_to_city!$A$2:$A$11,reference_province_to_city!$B$2:$B$11)</f>
        <v>Semarang</v>
      </c>
      <c r="M1684" s="15" t="s">
        <v>15</v>
      </c>
      <c r="N1684" s="15">
        <v>50111.0</v>
      </c>
      <c r="O1684" s="15">
        <f t="array" ref="O1684">_xlfn.XLOOKUP(M1684,reference_postal_code!$B$2:$B$11,reference_postal_code!$A$2:$A$11)</f>
        <v>50111</v>
      </c>
      <c r="P1684" s="15" t="s">
        <v>77</v>
      </c>
      <c r="Q1684" s="15" t="s">
        <v>1863</v>
      </c>
      <c r="R1684" s="15" t="s">
        <v>65</v>
      </c>
      <c r="S1684" s="15" t="s">
        <v>87</v>
      </c>
      <c r="T1684" s="15" t="s">
        <v>1864</v>
      </c>
      <c r="U1684" s="28">
        <v>1.67688E7</v>
      </c>
      <c r="V1684" s="15">
        <v>4.0</v>
      </c>
      <c r="W1684" s="31">
        <v>0.0</v>
      </c>
      <c r="X1684" s="28">
        <v>838440.0</v>
      </c>
    </row>
    <row r="1685" ht="15.75" customHeight="1">
      <c r="A1685" s="15">
        <v>2610.0</v>
      </c>
      <c r="B1685" s="15" t="s">
        <v>4207</v>
      </c>
      <c r="C1685" s="18">
        <v>41968.0</v>
      </c>
      <c r="D1685" s="18">
        <v>41973.0</v>
      </c>
      <c r="E1685" s="18">
        <f t="shared" si="1"/>
        <v>41973</v>
      </c>
      <c r="F1685" s="15" t="s">
        <v>55</v>
      </c>
      <c r="G1685" s="15" t="s">
        <v>1603</v>
      </c>
      <c r="H1685" s="15" t="s">
        <v>1604</v>
      </c>
      <c r="I1685" s="15" t="s">
        <v>128</v>
      </c>
      <c r="J1685" s="15" t="s">
        <v>60</v>
      </c>
      <c r="K1685" s="15" t="s">
        <v>19</v>
      </c>
      <c r="L1685" s="15" t="str">
        <f t="array" ref="L1685">_xlfn.XLOOKUP(M1685,reference_province_to_city!$A$2:$A$11,reference_province_to_city!$B$2:$B$11)</f>
        <v>Yogyakarta</v>
      </c>
      <c r="M1685" s="15" t="s">
        <v>18</v>
      </c>
      <c r="N1685" s="15">
        <v>55111.0</v>
      </c>
      <c r="O1685" s="15">
        <f t="array" ref="O1685">_xlfn.XLOOKUP(M1685,reference_postal_code!$B$2:$B$11,reference_postal_code!$A$2:$A$11)</f>
        <v>55111</v>
      </c>
      <c r="P1685" s="15" t="s">
        <v>77</v>
      </c>
      <c r="Q1685" s="15" t="s">
        <v>4226</v>
      </c>
      <c r="R1685" s="15" t="s">
        <v>106</v>
      </c>
      <c r="S1685" s="15" t="s">
        <v>218</v>
      </c>
      <c r="T1685" s="15" t="s">
        <v>4227</v>
      </c>
      <c r="U1685" s="28">
        <v>1.8281025E7</v>
      </c>
      <c r="V1685" s="15">
        <v>5.0</v>
      </c>
      <c r="W1685" s="31">
        <v>0.3</v>
      </c>
      <c r="X1685" s="28">
        <v>-1828102.0</v>
      </c>
    </row>
    <row r="1686" ht="15.75" customHeight="1">
      <c r="A1686" s="15">
        <v>6362.0</v>
      </c>
      <c r="B1686" s="15" t="s">
        <v>4228</v>
      </c>
      <c r="C1686" s="18">
        <v>41968.0</v>
      </c>
      <c r="D1686" s="18">
        <v>41973.0</v>
      </c>
      <c r="E1686" s="18">
        <f t="shared" si="1"/>
        <v>41973</v>
      </c>
      <c r="F1686" s="15" t="s">
        <v>55</v>
      </c>
      <c r="G1686" s="15" t="s">
        <v>1184</v>
      </c>
      <c r="H1686" s="15" t="s">
        <v>1185</v>
      </c>
      <c r="I1686" s="15" t="s">
        <v>59</v>
      </c>
      <c r="J1686" s="15" t="s">
        <v>60</v>
      </c>
      <c r="K1686" s="15" t="s">
        <v>29</v>
      </c>
      <c r="L1686" s="15" t="str">
        <f t="array" ref="L1686">_xlfn.XLOOKUP(M1686,reference_province_to_city!$A$2:$A$11,reference_province_to_city!$B$2:$B$11)</f>
        <v>Palembang</v>
      </c>
      <c r="M1686" s="15" t="s">
        <v>13</v>
      </c>
      <c r="N1686" s="15">
        <v>30111.0</v>
      </c>
      <c r="O1686" s="15">
        <f t="array" ref="O1686">_xlfn.XLOOKUP(M1686,reference_postal_code!$B$2:$B$11,reference_postal_code!$A$2:$A$11)</f>
        <v>30111</v>
      </c>
      <c r="P1686" s="15" t="s">
        <v>77</v>
      </c>
      <c r="Q1686" s="15" t="s">
        <v>331</v>
      </c>
      <c r="R1686" s="15" t="s">
        <v>65</v>
      </c>
      <c r="S1686" s="15" t="s">
        <v>93</v>
      </c>
      <c r="T1686" s="15" t="s">
        <v>332</v>
      </c>
      <c r="U1686" s="28">
        <v>765240.0</v>
      </c>
      <c r="V1686" s="15">
        <v>7.0</v>
      </c>
      <c r="W1686" s="31">
        <v>0.2</v>
      </c>
      <c r="X1686" s="28">
        <v>124351.0</v>
      </c>
    </row>
    <row r="1687" ht="15.75" customHeight="1">
      <c r="A1687" s="15">
        <v>2612.0</v>
      </c>
      <c r="B1687" s="15" t="s">
        <v>4207</v>
      </c>
      <c r="C1687" s="18">
        <v>41968.0</v>
      </c>
      <c r="D1687" s="18">
        <v>41973.0</v>
      </c>
      <c r="E1687" s="18">
        <f t="shared" si="1"/>
        <v>41973</v>
      </c>
      <c r="F1687" s="15" t="s">
        <v>55</v>
      </c>
      <c r="G1687" s="15" t="s">
        <v>1603</v>
      </c>
      <c r="H1687" s="15" t="s">
        <v>1604</v>
      </c>
      <c r="I1687" s="15" t="s">
        <v>128</v>
      </c>
      <c r="J1687" s="15" t="s">
        <v>60</v>
      </c>
      <c r="K1687" s="15" t="s">
        <v>19</v>
      </c>
      <c r="L1687" s="15" t="str">
        <f t="array" ref="L1687">_xlfn.XLOOKUP(M1687,reference_province_to_city!$A$2:$A$11,reference_province_to_city!$B$2:$B$11)</f>
        <v>Yogyakarta</v>
      </c>
      <c r="M1687" s="15" t="s">
        <v>18</v>
      </c>
      <c r="N1687" s="15">
        <v>55111.0</v>
      </c>
      <c r="O1687" s="15">
        <f t="array" ref="O1687">_xlfn.XLOOKUP(M1687,reference_postal_code!$B$2:$B$11,reference_postal_code!$A$2:$A$11)</f>
        <v>55111</v>
      </c>
      <c r="P1687" s="15" t="s">
        <v>77</v>
      </c>
      <c r="Q1687" s="15" t="s">
        <v>133</v>
      </c>
      <c r="R1687" s="15" t="s">
        <v>65</v>
      </c>
      <c r="S1687" s="15" t="s">
        <v>66</v>
      </c>
      <c r="T1687" s="15" t="s">
        <v>134</v>
      </c>
      <c r="U1687" s="28">
        <v>235440.0</v>
      </c>
      <c r="V1687" s="15">
        <v>3.0</v>
      </c>
      <c r="W1687" s="31">
        <v>0.2</v>
      </c>
      <c r="X1687" s="28">
        <v>76518.0</v>
      </c>
    </row>
    <row r="1688" ht="15.75" customHeight="1">
      <c r="A1688" s="15">
        <v>5817.0</v>
      </c>
      <c r="B1688" s="15" t="s">
        <v>4229</v>
      </c>
      <c r="C1688" s="18">
        <v>41969.0</v>
      </c>
      <c r="D1688" s="18">
        <v>41969.0</v>
      </c>
      <c r="E1688" s="18">
        <f t="shared" si="1"/>
        <v>41969</v>
      </c>
      <c r="F1688" s="15" t="s">
        <v>466</v>
      </c>
      <c r="G1688" s="15" t="s">
        <v>3594</v>
      </c>
      <c r="H1688" s="15" t="s">
        <v>3595</v>
      </c>
      <c r="I1688" s="15" t="s">
        <v>59</v>
      </c>
      <c r="J1688" s="15" t="s">
        <v>60</v>
      </c>
      <c r="K1688" s="15" t="s">
        <v>14</v>
      </c>
      <c r="L1688" s="15" t="str">
        <f t="array" ref="L1688">_xlfn.XLOOKUP(M1688,reference_province_to_city!$A$2:$A$11,reference_province_to_city!$B$2:$B$11)</f>
        <v>Bandung</v>
      </c>
      <c r="M1688" s="15" t="s">
        <v>12</v>
      </c>
      <c r="N1688" s="15">
        <v>40111.0</v>
      </c>
      <c r="O1688" s="15">
        <f t="array" ref="O1688">_xlfn.XLOOKUP(M1688,reference_postal_code!$B$2:$B$11,reference_postal_code!$A$2:$A$11)</f>
        <v>40111</v>
      </c>
      <c r="P1688" s="15" t="s">
        <v>117</v>
      </c>
      <c r="Q1688" s="15" t="s">
        <v>1461</v>
      </c>
      <c r="R1688" s="15" t="s">
        <v>65</v>
      </c>
      <c r="S1688" s="15" t="s">
        <v>83</v>
      </c>
      <c r="T1688" s="15" t="s">
        <v>1462</v>
      </c>
      <c r="U1688" s="28">
        <v>193680.0</v>
      </c>
      <c r="V1688" s="15">
        <v>3.0</v>
      </c>
      <c r="W1688" s="31">
        <v>0.2</v>
      </c>
      <c r="X1688" s="28">
        <v>70209.0</v>
      </c>
    </row>
    <row r="1689" ht="15.75" customHeight="1">
      <c r="A1689" s="15">
        <v>8599.0</v>
      </c>
      <c r="B1689" s="15" t="s">
        <v>4230</v>
      </c>
      <c r="C1689" s="18">
        <v>41969.0</v>
      </c>
      <c r="D1689" s="18">
        <v>41974.0</v>
      </c>
      <c r="E1689" s="18">
        <f t="shared" si="1"/>
        <v>41974</v>
      </c>
      <c r="F1689" s="15" t="s">
        <v>55</v>
      </c>
      <c r="G1689" s="15" t="s">
        <v>3618</v>
      </c>
      <c r="H1689" s="15" t="s">
        <v>3619</v>
      </c>
      <c r="I1689" s="15" t="s">
        <v>128</v>
      </c>
      <c r="J1689" s="15" t="s">
        <v>60</v>
      </c>
      <c r="K1689" s="15" t="s">
        <v>33</v>
      </c>
      <c r="L1689" s="15" t="str">
        <f t="array" ref="L1689">_xlfn.XLOOKUP(M1689,reference_province_to_city!$A$2:$A$11,reference_province_to_city!$B$2:$B$11)</f>
        <v>Makassar</v>
      </c>
      <c r="M1689" s="15" t="s">
        <v>25</v>
      </c>
      <c r="N1689" s="15">
        <v>90111.0</v>
      </c>
      <c r="O1689" s="15">
        <f t="array" ref="O1689">_xlfn.XLOOKUP(M1689,reference_postal_code!$B$2:$B$11,reference_postal_code!$A$2:$A$11)</f>
        <v>90111</v>
      </c>
      <c r="P1689" s="15" t="s">
        <v>63</v>
      </c>
      <c r="Q1689" s="15" t="s">
        <v>460</v>
      </c>
      <c r="R1689" s="15" t="s">
        <v>65</v>
      </c>
      <c r="S1689" s="15" t="s">
        <v>83</v>
      </c>
      <c r="T1689" s="15" t="s">
        <v>461</v>
      </c>
      <c r="U1689" s="28">
        <v>64800.0</v>
      </c>
      <c r="V1689" s="15">
        <v>3.0</v>
      </c>
      <c r="W1689" s="31">
        <v>0.2</v>
      </c>
      <c r="X1689" s="28">
        <v>22680.0</v>
      </c>
    </row>
    <row r="1690" ht="15.75" customHeight="1">
      <c r="A1690" s="15">
        <v>5820.0</v>
      </c>
      <c r="B1690" s="15" t="s">
        <v>4229</v>
      </c>
      <c r="C1690" s="18">
        <v>41969.0</v>
      </c>
      <c r="D1690" s="18">
        <v>41969.0</v>
      </c>
      <c r="E1690" s="18">
        <f t="shared" si="1"/>
        <v>41969</v>
      </c>
      <c r="F1690" s="15" t="s">
        <v>466</v>
      </c>
      <c r="G1690" s="15" t="s">
        <v>3594</v>
      </c>
      <c r="H1690" s="15" t="s">
        <v>3595</v>
      </c>
      <c r="I1690" s="15" t="s">
        <v>59</v>
      </c>
      <c r="J1690" s="15" t="s">
        <v>60</v>
      </c>
      <c r="K1690" s="15" t="s">
        <v>14</v>
      </c>
      <c r="L1690" s="15" t="str">
        <f t="array" ref="L1690">_xlfn.XLOOKUP(M1690,reference_province_to_city!$A$2:$A$11,reference_province_to_city!$B$2:$B$11)</f>
        <v>Bandung</v>
      </c>
      <c r="M1690" s="15" t="s">
        <v>12</v>
      </c>
      <c r="N1690" s="15">
        <v>40111.0</v>
      </c>
      <c r="O1690" s="15">
        <f t="array" ref="O1690">_xlfn.XLOOKUP(M1690,reference_postal_code!$B$2:$B$11,reference_postal_code!$A$2:$A$11)</f>
        <v>40111</v>
      </c>
      <c r="P1690" s="15" t="s">
        <v>117</v>
      </c>
      <c r="Q1690" s="15" t="s">
        <v>1356</v>
      </c>
      <c r="R1690" s="15" t="s">
        <v>65</v>
      </c>
      <c r="S1690" s="15" t="s">
        <v>79</v>
      </c>
      <c r="T1690" s="15" t="s">
        <v>1357</v>
      </c>
      <c r="U1690" s="28">
        <v>172800.0</v>
      </c>
      <c r="V1690" s="15">
        <v>4.0</v>
      </c>
      <c r="W1690" s="31">
        <v>0.0</v>
      </c>
      <c r="X1690" s="28">
        <v>84672.0</v>
      </c>
    </row>
    <row r="1691" ht="15.75" customHeight="1">
      <c r="A1691" s="15">
        <v>5818.0</v>
      </c>
      <c r="B1691" s="15" t="s">
        <v>4229</v>
      </c>
      <c r="C1691" s="18">
        <v>41969.0</v>
      </c>
      <c r="D1691" s="18">
        <v>41969.0</v>
      </c>
      <c r="E1691" s="18">
        <f t="shared" si="1"/>
        <v>41969</v>
      </c>
      <c r="F1691" s="15" t="s">
        <v>466</v>
      </c>
      <c r="G1691" s="15" t="s">
        <v>3594</v>
      </c>
      <c r="H1691" s="15" t="s">
        <v>3595</v>
      </c>
      <c r="I1691" s="15" t="s">
        <v>59</v>
      </c>
      <c r="J1691" s="15" t="s">
        <v>60</v>
      </c>
      <c r="K1691" s="15" t="s">
        <v>14</v>
      </c>
      <c r="L1691" s="15" t="str">
        <f t="array" ref="L1691">_xlfn.XLOOKUP(M1691,reference_province_to_city!$A$2:$A$11,reference_province_to_city!$B$2:$B$11)</f>
        <v>Bandung</v>
      </c>
      <c r="M1691" s="15" t="s">
        <v>12</v>
      </c>
      <c r="N1691" s="15">
        <v>40111.0</v>
      </c>
      <c r="O1691" s="15">
        <f t="array" ref="O1691">_xlfn.XLOOKUP(M1691,reference_postal_code!$B$2:$B$11,reference_postal_code!$A$2:$A$11)</f>
        <v>40111</v>
      </c>
      <c r="P1691" s="15" t="s">
        <v>117</v>
      </c>
      <c r="Q1691" s="15" t="s">
        <v>453</v>
      </c>
      <c r="R1691" s="15" t="s">
        <v>65</v>
      </c>
      <c r="S1691" s="15" t="s">
        <v>83</v>
      </c>
      <c r="T1691" s="15" t="s">
        <v>454</v>
      </c>
      <c r="U1691" s="28">
        <v>256320.0</v>
      </c>
      <c r="V1691" s="15">
        <v>4.0</v>
      </c>
      <c r="W1691" s="31">
        <v>0.2</v>
      </c>
      <c r="X1691" s="28">
        <v>86508.0</v>
      </c>
    </row>
    <row r="1692" ht="15.75" customHeight="1">
      <c r="A1692" s="15">
        <v>8601.0</v>
      </c>
      <c r="B1692" s="15" t="s">
        <v>4230</v>
      </c>
      <c r="C1692" s="18">
        <v>41969.0</v>
      </c>
      <c r="D1692" s="18">
        <v>41974.0</v>
      </c>
      <c r="E1692" s="18">
        <f t="shared" si="1"/>
        <v>41974</v>
      </c>
      <c r="F1692" s="15" t="s">
        <v>55</v>
      </c>
      <c r="G1692" s="15" t="s">
        <v>3618</v>
      </c>
      <c r="H1692" s="15" t="s">
        <v>3619</v>
      </c>
      <c r="I1692" s="15" t="s">
        <v>128</v>
      </c>
      <c r="J1692" s="15" t="s">
        <v>60</v>
      </c>
      <c r="K1692" s="15" t="s">
        <v>33</v>
      </c>
      <c r="L1692" s="15" t="str">
        <f t="array" ref="L1692">_xlfn.XLOOKUP(M1692,reference_province_to_city!$A$2:$A$11,reference_province_to_city!$B$2:$B$11)</f>
        <v>Makassar</v>
      </c>
      <c r="M1692" s="15" t="s">
        <v>25</v>
      </c>
      <c r="N1692" s="15">
        <v>90111.0</v>
      </c>
      <c r="O1692" s="15">
        <f t="array" ref="O1692">_xlfn.XLOOKUP(M1692,reference_postal_code!$B$2:$B$11,reference_postal_code!$A$2:$A$11)</f>
        <v>90111</v>
      </c>
      <c r="P1692" s="15" t="s">
        <v>63</v>
      </c>
      <c r="Q1692" s="15" t="s">
        <v>229</v>
      </c>
      <c r="R1692" s="15" t="s">
        <v>65</v>
      </c>
      <c r="S1692" s="15" t="s">
        <v>222</v>
      </c>
      <c r="T1692" s="15" t="s">
        <v>230</v>
      </c>
      <c r="U1692" s="28">
        <v>608100.0</v>
      </c>
      <c r="V1692" s="15">
        <v>2.0</v>
      </c>
      <c r="W1692" s="31">
        <v>0.0</v>
      </c>
      <c r="X1692" s="28">
        <v>170268.0</v>
      </c>
    </row>
    <row r="1693" ht="15.75" customHeight="1">
      <c r="A1693" s="15">
        <v>1636.0</v>
      </c>
      <c r="B1693" s="15" t="s">
        <v>4231</v>
      </c>
      <c r="C1693" s="18">
        <v>41969.0</v>
      </c>
      <c r="D1693" s="18">
        <v>41975.0</v>
      </c>
      <c r="E1693" s="18">
        <f t="shared" si="1"/>
        <v>41975</v>
      </c>
      <c r="F1693" s="15" t="s">
        <v>55</v>
      </c>
      <c r="G1693" s="15" t="s">
        <v>1984</v>
      </c>
      <c r="H1693" s="15" t="s">
        <v>1985</v>
      </c>
      <c r="I1693" s="15" t="s">
        <v>59</v>
      </c>
      <c r="J1693" s="15" t="s">
        <v>60</v>
      </c>
      <c r="K1693" s="15" t="s">
        <v>31</v>
      </c>
      <c r="L1693" s="15" t="str">
        <f t="array" ref="L1693">_xlfn.XLOOKUP(M1693,reference_province_to_city!$A$2:$A$11,reference_province_to_city!$B$2:$B$11)</f>
        <v>Balikpapan</v>
      </c>
      <c r="M1693" s="15" t="s">
        <v>21</v>
      </c>
      <c r="N1693" s="15">
        <v>76114.0</v>
      </c>
      <c r="O1693" s="15">
        <f t="array" ref="O1693">_xlfn.XLOOKUP(M1693,reference_postal_code!$B$2:$B$11,reference_postal_code!$A$2:$A$11)</f>
        <v>76114</v>
      </c>
      <c r="P1693" s="15" t="s">
        <v>166</v>
      </c>
      <c r="Q1693" s="15" t="s">
        <v>1968</v>
      </c>
      <c r="R1693" s="15" t="s">
        <v>65</v>
      </c>
      <c r="S1693" s="15" t="s">
        <v>66</v>
      </c>
      <c r="T1693" s="15" t="s">
        <v>1969</v>
      </c>
      <c r="U1693" s="28">
        <v>233280.0</v>
      </c>
      <c r="V1693" s="15">
        <v>3.0</v>
      </c>
      <c r="W1693" s="31">
        <v>0.2</v>
      </c>
      <c r="X1693" s="28">
        <v>81648.0</v>
      </c>
    </row>
    <row r="1694" ht="15.75" customHeight="1">
      <c r="A1694" s="15">
        <v>5816.0</v>
      </c>
      <c r="B1694" s="15" t="s">
        <v>4229</v>
      </c>
      <c r="C1694" s="18">
        <v>41969.0</v>
      </c>
      <c r="D1694" s="18">
        <v>41969.0</v>
      </c>
      <c r="E1694" s="18">
        <f t="shared" si="1"/>
        <v>41969</v>
      </c>
      <c r="F1694" s="15" t="s">
        <v>466</v>
      </c>
      <c r="G1694" s="15" t="s">
        <v>3594</v>
      </c>
      <c r="H1694" s="15" t="s">
        <v>3595</v>
      </c>
      <c r="I1694" s="15" t="s">
        <v>59</v>
      </c>
      <c r="J1694" s="15" t="s">
        <v>60</v>
      </c>
      <c r="K1694" s="15" t="s">
        <v>14</v>
      </c>
      <c r="L1694" s="15" t="str">
        <f t="array" ref="L1694">_xlfn.XLOOKUP(M1694,reference_province_to_city!$A$2:$A$11,reference_province_to_city!$B$2:$B$11)</f>
        <v>Bandung</v>
      </c>
      <c r="M1694" s="15" t="s">
        <v>12</v>
      </c>
      <c r="N1694" s="15">
        <v>40111.0</v>
      </c>
      <c r="O1694" s="15">
        <f t="array" ref="O1694">_xlfn.XLOOKUP(M1694,reference_postal_code!$B$2:$B$11,reference_postal_code!$A$2:$A$11)</f>
        <v>40111</v>
      </c>
      <c r="P1694" s="15" t="s">
        <v>117</v>
      </c>
      <c r="Q1694" s="15" t="s">
        <v>4232</v>
      </c>
      <c r="R1694" s="15" t="s">
        <v>110</v>
      </c>
      <c r="S1694" s="15" t="s">
        <v>111</v>
      </c>
      <c r="T1694" s="15" t="s">
        <v>4233</v>
      </c>
      <c r="U1694" s="28">
        <v>4199400.0</v>
      </c>
      <c r="V1694" s="15">
        <v>4.0</v>
      </c>
      <c r="W1694" s="31">
        <v>0.0</v>
      </c>
      <c r="X1694" s="28">
        <v>1175832.0</v>
      </c>
    </row>
    <row r="1695" ht="15.75" customHeight="1">
      <c r="A1695" s="15">
        <v>5819.0</v>
      </c>
      <c r="B1695" s="15" t="s">
        <v>4229</v>
      </c>
      <c r="C1695" s="18">
        <v>41969.0</v>
      </c>
      <c r="D1695" s="18">
        <v>41969.0</v>
      </c>
      <c r="E1695" s="18">
        <f t="shared" si="1"/>
        <v>41969</v>
      </c>
      <c r="F1695" s="15" t="s">
        <v>466</v>
      </c>
      <c r="G1695" s="15" t="s">
        <v>3594</v>
      </c>
      <c r="H1695" s="15" t="s">
        <v>3595</v>
      </c>
      <c r="I1695" s="15" t="s">
        <v>59</v>
      </c>
      <c r="J1695" s="15" t="s">
        <v>60</v>
      </c>
      <c r="K1695" s="15" t="s">
        <v>14</v>
      </c>
      <c r="L1695" s="15" t="str">
        <f t="array" ref="L1695">_xlfn.XLOOKUP(M1695,reference_province_to_city!$A$2:$A$11,reference_province_to_city!$B$2:$B$11)</f>
        <v>Bandung</v>
      </c>
      <c r="M1695" s="15" t="s">
        <v>12</v>
      </c>
      <c r="N1695" s="15">
        <v>40111.0</v>
      </c>
      <c r="O1695" s="15">
        <f t="array" ref="O1695">_xlfn.XLOOKUP(M1695,reference_postal_code!$B$2:$B$11,reference_postal_code!$A$2:$A$11)</f>
        <v>40111</v>
      </c>
      <c r="P1695" s="15" t="s">
        <v>117</v>
      </c>
      <c r="Q1695" s="15" t="s">
        <v>4234</v>
      </c>
      <c r="R1695" s="15" t="s">
        <v>65</v>
      </c>
      <c r="S1695" s="15" t="s">
        <v>79</v>
      </c>
      <c r="T1695" s="15" t="s">
        <v>4235</v>
      </c>
      <c r="U1695" s="28">
        <v>1397250.0</v>
      </c>
      <c r="V1695" s="15">
        <v>9.0</v>
      </c>
      <c r="W1695" s="31">
        <v>0.0</v>
      </c>
      <c r="X1695" s="28">
        <v>670680.0</v>
      </c>
    </row>
    <row r="1696" ht="15.75" customHeight="1">
      <c r="A1696" s="15">
        <v>79.0</v>
      </c>
      <c r="B1696" s="15" t="s">
        <v>4236</v>
      </c>
      <c r="C1696" s="18">
        <v>41969.0</v>
      </c>
      <c r="D1696" s="18">
        <v>41974.0</v>
      </c>
      <c r="E1696" s="18">
        <f t="shared" si="1"/>
        <v>41974</v>
      </c>
      <c r="F1696" s="15" t="s">
        <v>114</v>
      </c>
      <c r="G1696" s="15" t="s">
        <v>2039</v>
      </c>
      <c r="H1696" s="15" t="s">
        <v>2040</v>
      </c>
      <c r="I1696" s="15" t="s">
        <v>59</v>
      </c>
      <c r="J1696" s="15" t="s">
        <v>60</v>
      </c>
      <c r="K1696" s="15" t="s">
        <v>22</v>
      </c>
      <c r="L1696" s="15" t="str">
        <f t="array" ref="L1696">_xlfn.XLOOKUP(M1696,reference_province_to_city!$A$2:$A$11,reference_province_to_city!$B$2:$B$11)</f>
        <v>Surabaya</v>
      </c>
      <c r="M1696" s="15" t="s">
        <v>20</v>
      </c>
      <c r="N1696" s="15">
        <v>60231.0</v>
      </c>
      <c r="O1696" s="15">
        <f t="array" ref="O1696">_xlfn.XLOOKUP(M1696,reference_postal_code!$B$2:$B$11,reference_postal_code!$A$2:$A$11)</f>
        <v>60231</v>
      </c>
      <c r="P1696" s="15" t="s">
        <v>166</v>
      </c>
      <c r="Q1696" s="15" t="s">
        <v>261</v>
      </c>
      <c r="R1696" s="15" t="s">
        <v>106</v>
      </c>
      <c r="S1696" s="15" t="s">
        <v>139</v>
      </c>
      <c r="T1696" s="15" t="s">
        <v>262</v>
      </c>
      <c r="U1696" s="28">
        <v>289500.0</v>
      </c>
      <c r="V1696" s="15">
        <v>5.0</v>
      </c>
      <c r="W1696" s="31">
        <v>0.6</v>
      </c>
      <c r="X1696" s="28">
        <v>-217125.0</v>
      </c>
    </row>
    <row r="1697" ht="15.75" customHeight="1">
      <c r="A1697" s="15">
        <v>1637.0</v>
      </c>
      <c r="B1697" s="15" t="s">
        <v>4231</v>
      </c>
      <c r="C1697" s="18">
        <v>41969.0</v>
      </c>
      <c r="D1697" s="18">
        <v>41975.0</v>
      </c>
      <c r="E1697" s="18">
        <f t="shared" si="1"/>
        <v>41975</v>
      </c>
      <c r="F1697" s="15" t="s">
        <v>55</v>
      </c>
      <c r="G1697" s="15" t="s">
        <v>1984</v>
      </c>
      <c r="H1697" s="15" t="s">
        <v>1985</v>
      </c>
      <c r="I1697" s="15" t="s">
        <v>59</v>
      </c>
      <c r="J1697" s="15" t="s">
        <v>60</v>
      </c>
      <c r="K1697" s="15" t="s">
        <v>524</v>
      </c>
      <c r="L1697" s="15" t="str">
        <f t="array" ref="L1697">_xlfn.XLOOKUP(M1697,reference_province_to_city!$A$2:$A$11,reference_province_to_city!$B$2:$B$11)</f>
        <v>Balikpapan</v>
      </c>
      <c r="M1697" s="15" t="s">
        <v>21</v>
      </c>
      <c r="N1697" s="15">
        <v>76114.0</v>
      </c>
      <c r="O1697" s="15">
        <f t="array" ref="O1697">_xlfn.XLOOKUP(M1697,reference_postal_code!$B$2:$B$11,reference_postal_code!$A$2:$A$11)</f>
        <v>76114</v>
      </c>
      <c r="P1697" s="15" t="s">
        <v>166</v>
      </c>
      <c r="Q1697" s="15" t="s">
        <v>2036</v>
      </c>
      <c r="R1697" s="15" t="s">
        <v>65</v>
      </c>
      <c r="S1697" s="15" t="s">
        <v>87</v>
      </c>
      <c r="T1697" s="15" t="s">
        <v>2037</v>
      </c>
      <c r="U1697" s="28">
        <v>1.00362E7</v>
      </c>
      <c r="V1697" s="15">
        <v>5.0</v>
      </c>
      <c r="W1697" s="31">
        <v>0.2</v>
      </c>
      <c r="X1697" s="28">
        <v>-2509050.0</v>
      </c>
    </row>
    <row r="1698" ht="15.75" customHeight="1">
      <c r="A1698" s="15">
        <v>1638.0</v>
      </c>
      <c r="B1698" s="15" t="s">
        <v>4231</v>
      </c>
      <c r="C1698" s="18">
        <v>41969.0</v>
      </c>
      <c r="D1698" s="18">
        <v>41975.0</v>
      </c>
      <c r="E1698" s="18">
        <f t="shared" si="1"/>
        <v>41975</v>
      </c>
      <c r="F1698" s="15" t="s">
        <v>55</v>
      </c>
      <c r="G1698" s="15" t="s">
        <v>1984</v>
      </c>
      <c r="H1698" s="15" t="s">
        <v>1985</v>
      </c>
      <c r="I1698" s="15" t="s">
        <v>59</v>
      </c>
      <c r="J1698" s="15" t="s">
        <v>60</v>
      </c>
      <c r="K1698" s="15" t="s">
        <v>31</v>
      </c>
      <c r="L1698" s="15" t="str">
        <f t="array" ref="L1698">_xlfn.XLOOKUP(M1698,reference_province_to_city!$A$2:$A$11,reference_province_to_city!$B$2:$B$11)</f>
        <v>Balikpapan</v>
      </c>
      <c r="M1698" s="15" t="s">
        <v>21</v>
      </c>
      <c r="N1698" s="15">
        <v>76114.0</v>
      </c>
      <c r="O1698" s="15">
        <f t="array" ref="O1698">_xlfn.XLOOKUP(M1698,reference_postal_code!$B$2:$B$11,reference_postal_code!$A$2:$A$11)</f>
        <v>76114</v>
      </c>
      <c r="P1698" s="15" t="s">
        <v>166</v>
      </c>
      <c r="Q1698" s="15" t="s">
        <v>2628</v>
      </c>
      <c r="R1698" s="15" t="s">
        <v>110</v>
      </c>
      <c r="S1698" s="15" t="s">
        <v>111</v>
      </c>
      <c r="T1698" s="15" t="s">
        <v>2629</v>
      </c>
      <c r="U1698" s="28">
        <v>6575040.0</v>
      </c>
      <c r="V1698" s="15">
        <v>4.0</v>
      </c>
      <c r="W1698" s="31">
        <v>0.2</v>
      </c>
      <c r="X1698" s="28">
        <v>-1315008.0</v>
      </c>
    </row>
    <row r="1699" ht="15.75" customHeight="1">
      <c r="A1699" s="15">
        <v>5229.0</v>
      </c>
      <c r="B1699" s="15" t="s">
        <v>4237</v>
      </c>
      <c r="C1699" s="18">
        <v>41969.0</v>
      </c>
      <c r="D1699" s="18"/>
      <c r="E1699" s="18">
        <f t="shared" si="1"/>
        <v>41972</v>
      </c>
      <c r="F1699" s="15" t="s">
        <v>55</v>
      </c>
      <c r="G1699" s="15" t="s">
        <v>3644</v>
      </c>
      <c r="H1699" s="15" t="s">
        <v>3645</v>
      </c>
      <c r="I1699" s="15" t="s">
        <v>76</v>
      </c>
      <c r="J1699" s="15" t="s">
        <v>60</v>
      </c>
      <c r="K1699" s="15" t="s">
        <v>10</v>
      </c>
      <c r="L1699" s="15" t="str">
        <f t="array" ref="L1699">_xlfn.XLOOKUP(M1699,reference_province_to_city!$A$2:$A$11,reference_province_to_city!$B$2:$B$11)</f>
        <v>Jakarta</v>
      </c>
      <c r="M1699" s="15" t="s">
        <v>7</v>
      </c>
      <c r="N1699" s="15">
        <v>10110.0</v>
      </c>
      <c r="O1699" s="15">
        <f t="array" ref="O1699">_xlfn.XLOOKUP(M1699,reference_postal_code!$B$2:$B$11,reference_postal_code!$A$2:$A$11)</f>
        <v>10110</v>
      </c>
      <c r="P1699" s="15" t="s">
        <v>117</v>
      </c>
      <c r="Q1699" s="15" t="s">
        <v>3946</v>
      </c>
      <c r="R1699" s="15" t="s">
        <v>65</v>
      </c>
      <c r="S1699" s="15" t="s">
        <v>66</v>
      </c>
      <c r="T1699" s="15" t="s">
        <v>3947</v>
      </c>
      <c r="U1699" s="28">
        <v>1229700.0</v>
      </c>
      <c r="V1699" s="15">
        <v>2.0</v>
      </c>
      <c r="W1699" s="31">
        <v>0.0</v>
      </c>
      <c r="X1699" s="28">
        <v>602553.0</v>
      </c>
    </row>
    <row r="1700" ht="15.75" customHeight="1">
      <c r="A1700" s="15">
        <v>8600.0</v>
      </c>
      <c r="B1700" s="15" t="s">
        <v>4230</v>
      </c>
      <c r="C1700" s="18">
        <v>41969.0</v>
      </c>
      <c r="D1700" s="18">
        <v>41974.0</v>
      </c>
      <c r="E1700" s="18">
        <f t="shared" si="1"/>
        <v>41974</v>
      </c>
      <c r="F1700" s="15" t="s">
        <v>55</v>
      </c>
      <c r="G1700" s="15" t="s">
        <v>3618</v>
      </c>
      <c r="H1700" s="15" t="s">
        <v>3619</v>
      </c>
      <c r="I1700" s="15" t="s">
        <v>128</v>
      </c>
      <c r="J1700" s="15" t="s">
        <v>60</v>
      </c>
      <c r="K1700" s="15" t="s">
        <v>33</v>
      </c>
      <c r="L1700" s="15" t="str">
        <f t="array" ref="L1700">_xlfn.XLOOKUP(M1700,reference_province_to_city!$A$2:$A$11,reference_province_to_city!$B$2:$B$11)</f>
        <v>Makassar</v>
      </c>
      <c r="M1700" s="15" t="s">
        <v>25</v>
      </c>
      <c r="N1700" s="15">
        <v>90111.0</v>
      </c>
      <c r="O1700" s="15">
        <f t="array" ref="O1700">_xlfn.XLOOKUP(M1700,reference_postal_code!$B$2:$B$11,reference_postal_code!$A$2:$A$11)</f>
        <v>90111</v>
      </c>
      <c r="P1700" s="15" t="s">
        <v>63</v>
      </c>
      <c r="Q1700" s="15" t="s">
        <v>4238</v>
      </c>
      <c r="R1700" s="15" t="s">
        <v>65</v>
      </c>
      <c r="S1700" s="15" t="s">
        <v>66</v>
      </c>
      <c r="T1700" s="15" t="s">
        <v>4239</v>
      </c>
      <c r="U1700" s="28">
        <v>224100.0</v>
      </c>
      <c r="V1700" s="15">
        <v>3.0</v>
      </c>
      <c r="W1700" s="31">
        <v>0.0</v>
      </c>
      <c r="X1700" s="28">
        <v>105327.0</v>
      </c>
    </row>
    <row r="1701" ht="15.75" customHeight="1">
      <c r="A1701" s="15">
        <v>8602.0</v>
      </c>
      <c r="B1701" s="15" t="s">
        <v>4230</v>
      </c>
      <c r="C1701" s="18">
        <v>41969.0</v>
      </c>
      <c r="D1701" s="18">
        <v>41974.0</v>
      </c>
      <c r="E1701" s="18">
        <f t="shared" si="1"/>
        <v>41974</v>
      </c>
      <c r="F1701" s="15" t="s">
        <v>55</v>
      </c>
      <c r="G1701" s="15" t="s">
        <v>3618</v>
      </c>
      <c r="H1701" s="15" t="s">
        <v>3619</v>
      </c>
      <c r="I1701" s="15" t="s">
        <v>128</v>
      </c>
      <c r="J1701" s="15" t="s">
        <v>60</v>
      </c>
      <c r="K1701" s="15" t="s">
        <v>3776</v>
      </c>
      <c r="L1701" s="15" t="str">
        <f t="array" ref="L1701">_xlfn.XLOOKUP(M1701,reference_province_to_city!$A$2:$A$11,reference_province_to_city!$B$2:$B$11)</f>
        <v>Makassar</v>
      </c>
      <c r="M1701" s="15" t="s">
        <v>25</v>
      </c>
      <c r="N1701" s="15">
        <v>90111.0</v>
      </c>
      <c r="O1701" s="15">
        <f t="array" ref="O1701">_xlfn.XLOOKUP(M1701,reference_postal_code!$B$2:$B$11,reference_postal_code!$A$2:$A$11)</f>
        <v>90111</v>
      </c>
      <c r="P1701" s="15" t="s">
        <v>63</v>
      </c>
      <c r="Q1701" s="15" t="s">
        <v>2034</v>
      </c>
      <c r="R1701" s="15" t="s">
        <v>65</v>
      </c>
      <c r="S1701" s="15" t="s">
        <v>83</v>
      </c>
      <c r="T1701" s="15" t="s">
        <v>2035</v>
      </c>
      <c r="U1701" s="28">
        <v>109680.0</v>
      </c>
      <c r="V1701" s="15">
        <v>1.0</v>
      </c>
      <c r="W1701" s="31">
        <v>0.2</v>
      </c>
      <c r="X1701" s="28">
        <v>38388.0</v>
      </c>
    </row>
    <row r="1702" ht="15.75" customHeight="1">
      <c r="A1702" s="15">
        <v>1486.0</v>
      </c>
      <c r="B1702" s="15" t="s">
        <v>4240</v>
      </c>
      <c r="C1702" s="18">
        <v>41970.0</v>
      </c>
      <c r="D1702" s="18">
        <v>41976.0</v>
      </c>
      <c r="E1702" s="18">
        <f t="shared" si="1"/>
        <v>41976</v>
      </c>
      <c r="F1702" s="15" t="s">
        <v>55</v>
      </c>
      <c r="G1702" s="15" t="s">
        <v>2139</v>
      </c>
      <c r="H1702" s="15" t="s">
        <v>2140</v>
      </c>
      <c r="I1702" s="15" t="s">
        <v>59</v>
      </c>
      <c r="J1702" s="15" t="s">
        <v>60</v>
      </c>
      <c r="K1702" s="15" t="s">
        <v>33</v>
      </c>
      <c r="L1702" s="15" t="str">
        <f t="array" ref="L1702">_xlfn.XLOOKUP(M1702,reference_province_to_city!$A$2:$A$11,reference_province_to_city!$B$2:$B$11)</f>
        <v>Makassar</v>
      </c>
      <c r="M1702" s="15" t="s">
        <v>25</v>
      </c>
      <c r="N1702" s="15">
        <v>90111.0</v>
      </c>
      <c r="O1702" s="15">
        <f t="array" ref="O1702">_xlfn.XLOOKUP(M1702,reference_postal_code!$B$2:$B$11,reference_postal_code!$A$2:$A$11)</f>
        <v>90111</v>
      </c>
      <c r="P1702" s="15" t="s">
        <v>63</v>
      </c>
      <c r="Q1702" s="15" t="s">
        <v>3768</v>
      </c>
      <c r="R1702" s="15" t="s">
        <v>65</v>
      </c>
      <c r="S1702" s="15" t="s">
        <v>103</v>
      </c>
      <c r="T1702" s="15" t="s">
        <v>3769</v>
      </c>
      <c r="U1702" s="28">
        <v>56400.0</v>
      </c>
      <c r="V1702" s="15">
        <v>2.0</v>
      </c>
      <c r="W1702" s="31">
        <v>0.0</v>
      </c>
      <c r="X1702" s="28">
        <v>19740.0</v>
      </c>
    </row>
    <row r="1703" ht="15.75" customHeight="1">
      <c r="A1703" s="15">
        <v>9428.0</v>
      </c>
      <c r="B1703" s="15" t="s">
        <v>4241</v>
      </c>
      <c r="C1703" s="18">
        <v>41970.0</v>
      </c>
      <c r="D1703" s="18">
        <v>41974.0</v>
      </c>
      <c r="E1703" s="18">
        <f t="shared" si="1"/>
        <v>41974</v>
      </c>
      <c r="F1703" s="15" t="s">
        <v>55</v>
      </c>
      <c r="G1703" s="15" t="s">
        <v>126</v>
      </c>
      <c r="H1703" s="15" t="s">
        <v>127</v>
      </c>
      <c r="I1703" s="15" t="s">
        <v>128</v>
      </c>
      <c r="J1703" s="15" t="s">
        <v>60</v>
      </c>
      <c r="K1703" s="15" t="s">
        <v>19</v>
      </c>
      <c r="L1703" s="15" t="str">
        <f t="array" ref="L1703">_xlfn.XLOOKUP(M1703,reference_province_to_city!$A$2:$A$11,reference_province_to_city!$B$2:$B$11)</f>
        <v>Yogyakarta</v>
      </c>
      <c r="M1703" s="15" t="s">
        <v>18</v>
      </c>
      <c r="N1703" s="15">
        <v>55111.0</v>
      </c>
      <c r="O1703" s="15">
        <f t="array" ref="O1703">_xlfn.XLOOKUP(M1703,reference_postal_code!$B$2:$B$11,reference_postal_code!$A$2:$A$11)</f>
        <v>55111</v>
      </c>
      <c r="P1703" s="15" t="s">
        <v>77</v>
      </c>
      <c r="Q1703" s="15" t="s">
        <v>4242</v>
      </c>
      <c r="R1703" s="15" t="s">
        <v>106</v>
      </c>
      <c r="S1703" s="15" t="s">
        <v>139</v>
      </c>
      <c r="T1703" s="15" t="s">
        <v>4243</v>
      </c>
      <c r="U1703" s="28">
        <v>2998500.0</v>
      </c>
      <c r="V1703" s="15">
        <v>5.0</v>
      </c>
      <c r="W1703" s="31">
        <v>0.0</v>
      </c>
      <c r="X1703" s="28">
        <v>599700.0</v>
      </c>
    </row>
    <row r="1704" ht="15.75" customHeight="1">
      <c r="A1704" s="15">
        <v>2198.0</v>
      </c>
      <c r="B1704" s="15" t="s">
        <v>4244</v>
      </c>
      <c r="C1704" s="18">
        <v>41971.0</v>
      </c>
      <c r="D1704" s="18">
        <v>41977.0</v>
      </c>
      <c r="E1704" s="18">
        <f t="shared" si="1"/>
        <v>41977</v>
      </c>
      <c r="F1704" s="15" t="s">
        <v>55</v>
      </c>
      <c r="G1704" s="15" t="s">
        <v>4245</v>
      </c>
      <c r="H1704" s="15" t="s">
        <v>4246</v>
      </c>
      <c r="I1704" s="15" t="s">
        <v>59</v>
      </c>
      <c r="J1704" s="15" t="s">
        <v>60</v>
      </c>
      <c r="K1704" s="15" t="s">
        <v>29</v>
      </c>
      <c r="L1704" s="15" t="str">
        <f t="array" ref="L1704">_xlfn.XLOOKUP(M1704,reference_province_to_city!$A$2:$A$11,reference_province_to_city!$B$2:$B$11)</f>
        <v>Palembang</v>
      </c>
      <c r="M1704" s="15" t="s">
        <v>13</v>
      </c>
      <c r="N1704" s="15">
        <v>30111.0</v>
      </c>
      <c r="O1704" s="15">
        <f t="array" ref="O1704">_xlfn.XLOOKUP(M1704,reference_postal_code!$B$2:$B$11,reference_postal_code!$A$2:$A$11)</f>
        <v>30111</v>
      </c>
      <c r="P1704" s="15" t="s">
        <v>77</v>
      </c>
      <c r="Q1704" s="15" t="s">
        <v>4247</v>
      </c>
      <c r="R1704" s="15" t="s">
        <v>65</v>
      </c>
      <c r="S1704" s="15" t="s">
        <v>93</v>
      </c>
      <c r="T1704" s="15" t="s">
        <v>4248</v>
      </c>
      <c r="U1704" s="28">
        <v>220050.0</v>
      </c>
      <c r="V1704" s="15">
        <v>3.0</v>
      </c>
      <c r="W1704" s="31">
        <v>0.0</v>
      </c>
      <c r="X1704" s="28">
        <v>59414.0</v>
      </c>
    </row>
    <row r="1705" ht="15.75" customHeight="1">
      <c r="A1705" s="15">
        <v>5495.0</v>
      </c>
      <c r="B1705" s="15" t="s">
        <v>4249</v>
      </c>
      <c r="C1705" s="18">
        <v>41971.0</v>
      </c>
      <c r="D1705" s="18">
        <v>41971.0</v>
      </c>
      <c r="E1705" s="18">
        <f t="shared" si="1"/>
        <v>41971</v>
      </c>
      <c r="F1705" s="15" t="s">
        <v>466</v>
      </c>
      <c r="G1705" s="15" t="s">
        <v>2646</v>
      </c>
      <c r="H1705" s="15" t="s">
        <v>2647</v>
      </c>
      <c r="I1705" s="15" t="s">
        <v>76</v>
      </c>
      <c r="J1705" s="15" t="s">
        <v>60</v>
      </c>
      <c r="K1705" s="15" t="s">
        <v>28</v>
      </c>
      <c r="L1705" s="15" t="str">
        <f t="array" ref="L1705">_xlfn.XLOOKUP(M1705,reference_province_to_city!$A$2:$A$11,reference_province_to_city!$B$2:$B$11)</f>
        <v>Medan</v>
      </c>
      <c r="M1705" s="15" t="s">
        <v>11</v>
      </c>
      <c r="N1705" s="15">
        <v>20111.0</v>
      </c>
      <c r="O1705" s="15">
        <f t="array" ref="O1705">_xlfn.XLOOKUP(M1705,reference_postal_code!$B$2:$B$11,reference_postal_code!$A$2:$A$11)</f>
        <v>20111</v>
      </c>
      <c r="P1705" s="15" t="s">
        <v>77</v>
      </c>
      <c r="Q1705" s="15" t="s">
        <v>4250</v>
      </c>
      <c r="R1705" s="15" t="s">
        <v>106</v>
      </c>
      <c r="S1705" s="15" t="s">
        <v>183</v>
      </c>
      <c r="T1705" s="15" t="s">
        <v>4251</v>
      </c>
      <c r="U1705" s="28">
        <v>6169980.0</v>
      </c>
      <c r="V1705" s="15">
        <v>4.0</v>
      </c>
      <c r="W1705" s="31">
        <v>0.15</v>
      </c>
      <c r="X1705" s="28">
        <v>-72588.0</v>
      </c>
    </row>
    <row r="1706" ht="15.75" customHeight="1">
      <c r="A1706" s="15">
        <v>5550.0</v>
      </c>
      <c r="B1706" s="15" t="s">
        <v>4252</v>
      </c>
      <c r="C1706" s="18">
        <v>41971.0</v>
      </c>
      <c r="D1706" s="18">
        <v>41974.0</v>
      </c>
      <c r="E1706" s="18">
        <f t="shared" si="1"/>
        <v>41974</v>
      </c>
      <c r="F1706" s="15" t="s">
        <v>125</v>
      </c>
      <c r="G1706" s="15" t="s">
        <v>2437</v>
      </c>
      <c r="H1706" s="15" t="s">
        <v>2438</v>
      </c>
      <c r="I1706" s="15" t="s">
        <v>59</v>
      </c>
      <c r="J1706" s="15" t="s">
        <v>60</v>
      </c>
      <c r="K1706" s="15" t="s">
        <v>19</v>
      </c>
      <c r="L1706" s="15" t="str">
        <f t="array" ref="L1706">_xlfn.XLOOKUP(M1706,reference_province_to_city!$A$2:$A$11,reference_province_to_city!$B$2:$B$11)</f>
        <v>Yogyakarta</v>
      </c>
      <c r="M1706" s="15" t="s">
        <v>18</v>
      </c>
      <c r="N1706" s="15">
        <v>55111.0</v>
      </c>
      <c r="O1706" s="15">
        <f t="array" ref="O1706">_xlfn.XLOOKUP(M1706,reference_postal_code!$B$2:$B$11,reference_postal_code!$A$2:$A$11)</f>
        <v>55111</v>
      </c>
      <c r="P1706" s="15" t="s">
        <v>77</v>
      </c>
      <c r="Q1706" s="15" t="s">
        <v>4253</v>
      </c>
      <c r="R1706" s="15" t="s">
        <v>110</v>
      </c>
      <c r="S1706" s="15" t="s">
        <v>149</v>
      </c>
      <c r="T1706" s="15" t="s">
        <v>4254</v>
      </c>
      <c r="U1706" s="28">
        <v>2098950.0</v>
      </c>
      <c r="V1706" s="15">
        <v>7.0</v>
      </c>
      <c r="W1706" s="31">
        <v>0.0</v>
      </c>
      <c r="X1706" s="28">
        <v>524737.0</v>
      </c>
    </row>
    <row r="1707" ht="15.75" customHeight="1">
      <c r="A1707" s="15">
        <v>5193.0</v>
      </c>
      <c r="B1707" s="15" t="s">
        <v>4255</v>
      </c>
      <c r="C1707" s="18">
        <v>41971.0</v>
      </c>
      <c r="D1707" s="18">
        <v>41974.0</v>
      </c>
      <c r="E1707" s="18">
        <f t="shared" si="1"/>
        <v>41974</v>
      </c>
      <c r="F1707" s="15" t="s">
        <v>114</v>
      </c>
      <c r="G1707" s="15" t="s">
        <v>170</v>
      </c>
      <c r="H1707" s="15" t="s">
        <v>171</v>
      </c>
      <c r="I1707" s="15" t="s">
        <v>128</v>
      </c>
      <c r="J1707" s="15" t="s">
        <v>60</v>
      </c>
      <c r="K1707" s="15" t="s">
        <v>33</v>
      </c>
      <c r="L1707" s="15" t="str">
        <f t="array" ref="L1707">_xlfn.XLOOKUP(M1707,reference_province_to_city!$A$2:$A$11,reference_province_to_city!$B$2:$B$11)</f>
        <v>Makassar</v>
      </c>
      <c r="M1707" s="15" t="s">
        <v>25</v>
      </c>
      <c r="N1707" s="15">
        <v>90111.0</v>
      </c>
      <c r="O1707" s="15">
        <f t="array" ref="O1707">_xlfn.XLOOKUP(M1707,reference_postal_code!$B$2:$B$11,reference_postal_code!$A$2:$A$11)</f>
        <v>90111</v>
      </c>
      <c r="P1707" s="15" t="s">
        <v>63</v>
      </c>
      <c r="Q1707" s="15" t="s">
        <v>4256</v>
      </c>
      <c r="R1707" s="15" t="s">
        <v>106</v>
      </c>
      <c r="S1707" s="15" t="s">
        <v>139</v>
      </c>
      <c r="T1707" s="15" t="s">
        <v>3403</v>
      </c>
      <c r="U1707" s="28">
        <v>5964000.0</v>
      </c>
      <c r="V1707" s="15">
        <v>5.0</v>
      </c>
      <c r="W1707" s="31">
        <v>0.0</v>
      </c>
      <c r="X1707" s="28">
        <v>656040.0</v>
      </c>
    </row>
    <row r="1708" ht="15.75" customHeight="1">
      <c r="A1708" s="15">
        <v>9677.0</v>
      </c>
      <c r="B1708" s="15" t="s">
        <v>4257</v>
      </c>
      <c r="C1708" s="18">
        <v>41971.0</v>
      </c>
      <c r="D1708" s="18">
        <v>41976.0</v>
      </c>
      <c r="E1708" s="18">
        <f t="shared" si="1"/>
        <v>41976</v>
      </c>
      <c r="F1708" s="15" t="s">
        <v>55</v>
      </c>
      <c r="G1708" s="15" t="s">
        <v>4258</v>
      </c>
      <c r="H1708" s="15" t="s">
        <v>4259</v>
      </c>
      <c r="I1708" s="15" t="s">
        <v>128</v>
      </c>
      <c r="J1708" s="15" t="s">
        <v>60</v>
      </c>
      <c r="K1708" s="15" t="s">
        <v>26</v>
      </c>
      <c r="L1708" s="15" t="str">
        <f t="array" ref="L1708">_xlfn.XLOOKUP(M1708,reference_province_to_city!$A$2:$A$11,reference_province_to_city!$B$2:$B$11)</f>
        <v>Denpasar</v>
      </c>
      <c r="M1708" s="15" t="s">
        <v>24</v>
      </c>
      <c r="N1708" s="15">
        <v>80231.0</v>
      </c>
      <c r="O1708" s="15">
        <f t="array" ref="O1708">_xlfn.XLOOKUP(M1708,reference_postal_code!$B$2:$B$11,reference_postal_code!$A$2:$A$11)</f>
        <v>80231</v>
      </c>
      <c r="P1708" s="15" t="s">
        <v>63</v>
      </c>
      <c r="Q1708" s="15" t="s">
        <v>4260</v>
      </c>
      <c r="R1708" s="15" t="s">
        <v>65</v>
      </c>
      <c r="S1708" s="15" t="s">
        <v>173</v>
      </c>
      <c r="T1708" s="15" t="s">
        <v>4261</v>
      </c>
      <c r="U1708" s="28">
        <v>960300.0</v>
      </c>
      <c r="V1708" s="15">
        <v>6.0</v>
      </c>
      <c r="W1708" s="31">
        <v>0.0</v>
      </c>
      <c r="X1708" s="28">
        <v>441738.0</v>
      </c>
    </row>
    <row r="1709" ht="15.75" customHeight="1">
      <c r="A1709" s="15">
        <v>5494.0</v>
      </c>
      <c r="B1709" s="15" t="s">
        <v>4249</v>
      </c>
      <c r="C1709" s="18">
        <v>41971.0</v>
      </c>
      <c r="D1709" s="18">
        <v>41971.0</v>
      </c>
      <c r="E1709" s="18">
        <f t="shared" si="1"/>
        <v>41971</v>
      </c>
      <c r="F1709" s="15" t="s">
        <v>466</v>
      </c>
      <c r="G1709" s="15" t="s">
        <v>2646</v>
      </c>
      <c r="H1709" s="15" t="s">
        <v>2647</v>
      </c>
      <c r="I1709" s="15" t="s">
        <v>76</v>
      </c>
      <c r="J1709" s="15" t="s">
        <v>60</v>
      </c>
      <c r="L1709" s="15" t="str">
        <f t="array" ref="L1709">_xlfn.XLOOKUP(M1709,reference_province_to_city!$A$2:$A$11,reference_province_to_city!$B$2:$B$11)</f>
        <v>Medan</v>
      </c>
      <c r="M1709" s="15" t="s">
        <v>11</v>
      </c>
      <c r="N1709" s="15">
        <v>20111.0</v>
      </c>
      <c r="O1709" s="15">
        <f t="array" ref="O1709">_xlfn.XLOOKUP(M1709,reference_postal_code!$B$2:$B$11,reference_postal_code!$A$2:$A$11)</f>
        <v>20111</v>
      </c>
      <c r="P1709" s="15" t="s">
        <v>77</v>
      </c>
      <c r="Q1709" s="15" t="s">
        <v>4262</v>
      </c>
      <c r="R1709" s="15" t="s">
        <v>65</v>
      </c>
      <c r="S1709" s="15" t="s">
        <v>79</v>
      </c>
      <c r="T1709" s="15" t="s">
        <v>4263</v>
      </c>
      <c r="U1709" s="28">
        <v>621000.0</v>
      </c>
      <c r="V1709" s="15">
        <v>4.0</v>
      </c>
      <c r="W1709" s="31">
        <v>0.0</v>
      </c>
      <c r="X1709" s="28">
        <v>298080.0</v>
      </c>
    </row>
    <row r="1710" ht="15.75" customHeight="1">
      <c r="A1710" s="15">
        <v>5194.0</v>
      </c>
      <c r="B1710" s="15" t="s">
        <v>4255</v>
      </c>
      <c r="C1710" s="18">
        <v>41971.0</v>
      </c>
      <c r="D1710" s="18">
        <v>41974.0</v>
      </c>
      <c r="E1710" s="18">
        <f t="shared" si="1"/>
        <v>41974</v>
      </c>
      <c r="F1710" s="15" t="s">
        <v>114</v>
      </c>
      <c r="G1710" s="15" t="s">
        <v>170</v>
      </c>
      <c r="H1710" s="15" t="s">
        <v>171</v>
      </c>
      <c r="I1710" s="15" t="s">
        <v>128</v>
      </c>
      <c r="J1710" s="15" t="s">
        <v>60</v>
      </c>
      <c r="K1710" s="15" t="s">
        <v>33</v>
      </c>
      <c r="L1710" s="15" t="str">
        <f t="array" ref="L1710">_xlfn.XLOOKUP(M1710,reference_province_to_city!$A$2:$A$11,reference_province_to_city!$B$2:$B$11)</f>
        <v>Makassar</v>
      </c>
      <c r="M1710" s="15" t="s">
        <v>25</v>
      </c>
      <c r="O1710" s="15">
        <f t="array" ref="O1710">_xlfn.XLOOKUP(M1710,reference_postal_code!$B$2:$B$11,reference_postal_code!$A$2:$A$11)</f>
        <v>90111</v>
      </c>
      <c r="P1710" s="15" t="s">
        <v>63</v>
      </c>
      <c r="Q1710" s="15" t="s">
        <v>1432</v>
      </c>
      <c r="R1710" s="15" t="s">
        <v>65</v>
      </c>
      <c r="S1710" s="15" t="s">
        <v>66</v>
      </c>
      <c r="T1710" s="15" t="s">
        <v>1433</v>
      </c>
      <c r="U1710" s="28">
        <v>1289400.0</v>
      </c>
      <c r="V1710" s="15">
        <v>7.0</v>
      </c>
      <c r="W1710" s="31">
        <v>0.0</v>
      </c>
      <c r="X1710" s="28">
        <v>606018.0</v>
      </c>
    </row>
    <row r="1711" ht="15.75" customHeight="1">
      <c r="A1711" s="15">
        <v>5195.0</v>
      </c>
      <c r="B1711" s="15" t="s">
        <v>4255</v>
      </c>
      <c r="C1711" s="18">
        <v>41971.0</v>
      </c>
      <c r="D1711" s="18">
        <v>41974.0</v>
      </c>
      <c r="E1711" s="18">
        <f t="shared" si="1"/>
        <v>41974</v>
      </c>
      <c r="F1711" s="15" t="s">
        <v>114</v>
      </c>
      <c r="G1711" s="15" t="s">
        <v>170</v>
      </c>
      <c r="H1711" s="15" t="s">
        <v>171</v>
      </c>
      <c r="I1711" s="15" t="s">
        <v>128</v>
      </c>
      <c r="J1711" s="15" t="s">
        <v>60</v>
      </c>
      <c r="K1711" s="15" t="s">
        <v>33</v>
      </c>
      <c r="L1711" s="15" t="str">
        <f t="array" ref="L1711">_xlfn.XLOOKUP(M1711,reference_province_to_city!$A$2:$A$11,reference_province_to_city!$B$2:$B$11)</f>
        <v>Makassar</v>
      </c>
      <c r="M1711" s="15" t="s">
        <v>25</v>
      </c>
      <c r="N1711" s="15">
        <v>90111.0</v>
      </c>
      <c r="O1711" s="15">
        <f t="array" ref="O1711">_xlfn.XLOOKUP(M1711,reference_postal_code!$B$2:$B$11,reference_postal_code!$A$2:$A$11)</f>
        <v>90111</v>
      </c>
      <c r="P1711" s="15" t="s">
        <v>63</v>
      </c>
      <c r="Q1711" s="15" t="s">
        <v>1072</v>
      </c>
      <c r="R1711" s="15" t="s">
        <v>65</v>
      </c>
      <c r="S1711" s="15" t="s">
        <v>93</v>
      </c>
      <c r="T1711" s="15" t="s">
        <v>1073</v>
      </c>
      <c r="U1711" s="28">
        <v>196800.0</v>
      </c>
      <c r="V1711" s="15">
        <v>4.0</v>
      </c>
      <c r="W1711" s="31">
        <v>0.0</v>
      </c>
      <c r="X1711" s="28">
        <v>64944.0</v>
      </c>
    </row>
    <row r="1712" ht="15.75" customHeight="1">
      <c r="A1712" s="15">
        <v>5493.0</v>
      </c>
      <c r="B1712" s="15" t="s">
        <v>4249</v>
      </c>
      <c r="C1712" s="18">
        <v>41971.0</v>
      </c>
      <c r="D1712" s="18">
        <v>41971.0</v>
      </c>
      <c r="E1712" s="18">
        <f t="shared" si="1"/>
        <v>41971</v>
      </c>
      <c r="F1712" s="15" t="s">
        <v>466</v>
      </c>
      <c r="G1712" s="15" t="s">
        <v>2646</v>
      </c>
      <c r="H1712" s="15" t="s">
        <v>2647</v>
      </c>
      <c r="I1712" s="15" t="s">
        <v>76</v>
      </c>
      <c r="J1712" s="15" t="s">
        <v>60</v>
      </c>
      <c r="K1712" s="15" t="s">
        <v>28</v>
      </c>
      <c r="L1712" s="15" t="str">
        <f t="array" ref="L1712">_xlfn.XLOOKUP(M1712,reference_province_to_city!$A$2:$A$11,reference_province_to_city!$B$2:$B$11)</f>
        <v>Medan</v>
      </c>
      <c r="M1712" s="15" t="s">
        <v>11</v>
      </c>
      <c r="N1712" s="15">
        <v>20111.0</v>
      </c>
      <c r="O1712" s="15">
        <f t="array" ref="O1712">_xlfn.XLOOKUP(M1712,reference_postal_code!$B$2:$B$11,reference_postal_code!$A$2:$A$11)</f>
        <v>20111</v>
      </c>
      <c r="P1712" s="15" t="s">
        <v>77</v>
      </c>
      <c r="Q1712" s="15" t="s">
        <v>1904</v>
      </c>
      <c r="R1712" s="15" t="s">
        <v>65</v>
      </c>
      <c r="S1712" s="15" t="s">
        <v>226</v>
      </c>
      <c r="T1712" s="15" t="s">
        <v>1905</v>
      </c>
      <c r="U1712" s="28">
        <v>110400.0</v>
      </c>
      <c r="V1712" s="15">
        <v>2.0</v>
      </c>
      <c r="W1712" s="31">
        <v>0.0</v>
      </c>
      <c r="X1712" s="28">
        <v>2208.0</v>
      </c>
    </row>
    <row r="1713" ht="15.75" customHeight="1">
      <c r="A1713" s="15">
        <v>8573.0</v>
      </c>
      <c r="B1713" s="15" t="s">
        <v>4264</v>
      </c>
      <c r="C1713" s="18">
        <v>41971.0</v>
      </c>
      <c r="D1713" s="18">
        <v>41975.0</v>
      </c>
      <c r="E1713" s="18">
        <f t="shared" si="1"/>
        <v>41975</v>
      </c>
      <c r="F1713" s="15" t="s">
        <v>55</v>
      </c>
      <c r="G1713" s="15" t="s">
        <v>4265</v>
      </c>
      <c r="H1713" s="15" t="s">
        <v>4266</v>
      </c>
      <c r="I1713" s="15" t="s">
        <v>59</v>
      </c>
      <c r="J1713" s="15" t="s">
        <v>60</v>
      </c>
      <c r="K1713" s="15" t="s">
        <v>552</v>
      </c>
      <c r="L1713" s="15" t="str">
        <f t="array" ref="L1713">_xlfn.XLOOKUP(M1713,reference_province_to_city!$A$2:$A$11,reference_province_to_city!$B$2:$B$11)</f>
        <v>Denpasar</v>
      </c>
      <c r="M1713" s="15" t="s">
        <v>24</v>
      </c>
      <c r="N1713" s="15">
        <v>80231.0</v>
      </c>
      <c r="O1713" s="15">
        <f t="array" ref="O1713">_xlfn.XLOOKUP(M1713,reference_postal_code!$B$2:$B$11,reference_postal_code!$A$2:$A$11)</f>
        <v>80231</v>
      </c>
      <c r="P1713" s="15" t="s">
        <v>63</v>
      </c>
      <c r="Q1713" s="15" t="s">
        <v>2930</v>
      </c>
      <c r="R1713" s="15" t="s">
        <v>110</v>
      </c>
      <c r="S1713" s="15" t="s">
        <v>668</v>
      </c>
      <c r="T1713" s="15" t="s">
        <v>2931</v>
      </c>
      <c r="U1713" s="28">
        <v>1.498275E7</v>
      </c>
      <c r="V1713" s="15">
        <v>5.0</v>
      </c>
      <c r="W1713" s="31">
        <v>0.4</v>
      </c>
      <c r="X1713" s="28">
        <v>-2996550.0</v>
      </c>
    </row>
    <row r="1714" ht="15.75" customHeight="1">
      <c r="A1714" s="15">
        <v>5196.0</v>
      </c>
      <c r="B1714" s="15" t="s">
        <v>4255</v>
      </c>
      <c r="C1714" s="18">
        <v>41971.0</v>
      </c>
      <c r="D1714" s="18">
        <v>41974.0</v>
      </c>
      <c r="E1714" s="18">
        <f t="shared" si="1"/>
        <v>41974</v>
      </c>
      <c r="F1714" s="15" t="s">
        <v>114</v>
      </c>
      <c r="G1714" s="15" t="s">
        <v>170</v>
      </c>
      <c r="H1714" s="15" t="s">
        <v>171</v>
      </c>
      <c r="I1714" s="15" t="s">
        <v>128</v>
      </c>
      <c r="J1714" s="15" t="s">
        <v>60</v>
      </c>
      <c r="K1714" s="15" t="s">
        <v>33</v>
      </c>
      <c r="L1714" s="15" t="str">
        <f t="array" ref="L1714">_xlfn.XLOOKUP(M1714,reference_province_to_city!$A$2:$A$11,reference_province_to_city!$B$2:$B$11)</f>
        <v>Makassar</v>
      </c>
      <c r="M1714" s="15" t="s">
        <v>25</v>
      </c>
      <c r="N1714" s="15">
        <v>90111.0</v>
      </c>
      <c r="O1714" s="15">
        <f t="array" ref="O1714">_xlfn.XLOOKUP(M1714,reference_postal_code!$B$2:$B$11,reference_postal_code!$A$2:$A$11)</f>
        <v>90111</v>
      </c>
      <c r="P1714" s="15" t="s">
        <v>63</v>
      </c>
      <c r="Q1714" s="15" t="s">
        <v>750</v>
      </c>
      <c r="R1714" s="15" t="s">
        <v>65</v>
      </c>
      <c r="S1714" s="15" t="s">
        <v>83</v>
      </c>
      <c r="T1714" s="15" t="s">
        <v>751</v>
      </c>
      <c r="U1714" s="28">
        <v>684900.0</v>
      </c>
      <c r="V1714" s="15">
        <v>3.0</v>
      </c>
      <c r="W1714" s="31">
        <v>0.0</v>
      </c>
      <c r="X1714" s="28">
        <v>335601.0</v>
      </c>
    </row>
    <row r="1715" ht="15.75" customHeight="1">
      <c r="A1715" s="15">
        <v>5549.0</v>
      </c>
      <c r="B1715" s="15" t="s">
        <v>4252</v>
      </c>
      <c r="C1715" s="18">
        <v>41971.0</v>
      </c>
      <c r="D1715" s="18">
        <v>41974.0</v>
      </c>
      <c r="E1715" s="18">
        <f t="shared" si="1"/>
        <v>41974</v>
      </c>
      <c r="F1715" s="15" t="s">
        <v>125</v>
      </c>
      <c r="G1715" s="15" t="s">
        <v>2437</v>
      </c>
      <c r="H1715" s="15" t="s">
        <v>2438</v>
      </c>
      <c r="I1715" s="15" t="s">
        <v>59</v>
      </c>
      <c r="J1715" s="15" t="s">
        <v>60</v>
      </c>
      <c r="L1715" s="15" t="str">
        <f t="array" ref="L1715">_xlfn.XLOOKUP(M1715,reference_province_to_city!$A$2:$A$11,reference_province_to_city!$B$2:$B$11)</f>
        <v>Yogyakarta</v>
      </c>
      <c r="M1715" s="15" t="s">
        <v>18</v>
      </c>
      <c r="N1715" s="15">
        <v>55111.0</v>
      </c>
      <c r="O1715" s="15">
        <f t="array" ref="O1715">_xlfn.XLOOKUP(M1715,reference_postal_code!$B$2:$B$11,reference_postal_code!$A$2:$A$11)</f>
        <v>55111</v>
      </c>
      <c r="P1715" s="15" t="s">
        <v>77</v>
      </c>
      <c r="Q1715" s="15" t="s">
        <v>1777</v>
      </c>
      <c r="R1715" s="15" t="s">
        <v>65</v>
      </c>
      <c r="S1715" s="15" t="s">
        <v>222</v>
      </c>
      <c r="T1715" s="15" t="s">
        <v>1778</v>
      </c>
      <c r="U1715" s="28">
        <v>655200.0</v>
      </c>
      <c r="V1715" s="15">
        <v>3.0</v>
      </c>
      <c r="W1715" s="31">
        <v>0.0</v>
      </c>
      <c r="X1715" s="28">
        <v>176904.0</v>
      </c>
    </row>
    <row r="1716" ht="15.75" customHeight="1">
      <c r="A1716" s="15">
        <v>3952.0</v>
      </c>
      <c r="B1716" s="15" t="s">
        <v>4267</v>
      </c>
      <c r="C1716" s="18">
        <v>41971.0</v>
      </c>
      <c r="D1716" s="18"/>
      <c r="E1716" s="18">
        <f t="shared" si="1"/>
        <v>41974</v>
      </c>
      <c r="F1716" s="15" t="s">
        <v>114</v>
      </c>
      <c r="G1716" s="15" t="s">
        <v>4268</v>
      </c>
      <c r="H1716" s="15" t="s">
        <v>4269</v>
      </c>
      <c r="I1716" s="15" t="s">
        <v>59</v>
      </c>
      <c r="J1716" s="15" t="s">
        <v>60</v>
      </c>
      <c r="K1716" s="15" t="s">
        <v>28</v>
      </c>
      <c r="L1716" s="15" t="str">
        <f t="array" ref="L1716">_xlfn.XLOOKUP(M1716,reference_province_to_city!$A$2:$A$11,reference_province_to_city!$B$2:$B$11)</f>
        <v>Medan</v>
      </c>
      <c r="M1716" s="15" t="s">
        <v>11</v>
      </c>
      <c r="N1716" s="15">
        <v>20111.0</v>
      </c>
      <c r="O1716" s="15">
        <f t="array" ref="O1716">_xlfn.XLOOKUP(M1716,reference_postal_code!$B$2:$B$11,reference_postal_code!$A$2:$A$11)</f>
        <v>20111</v>
      </c>
      <c r="P1716" s="15" t="s">
        <v>77</v>
      </c>
      <c r="Q1716" s="15" t="s">
        <v>234</v>
      </c>
      <c r="R1716" s="15" t="s">
        <v>65</v>
      </c>
      <c r="S1716" s="15" t="s">
        <v>83</v>
      </c>
      <c r="T1716" s="15" t="s">
        <v>235</v>
      </c>
      <c r="U1716" s="28">
        <v>258720.0</v>
      </c>
      <c r="V1716" s="15">
        <v>2.0</v>
      </c>
      <c r="W1716" s="31">
        <v>0.2</v>
      </c>
      <c r="X1716" s="28">
        <v>90552.0</v>
      </c>
    </row>
    <row r="1717" ht="15.75" customHeight="1">
      <c r="A1717" s="15">
        <v>3952.0</v>
      </c>
      <c r="B1717" s="15" t="s">
        <v>4267</v>
      </c>
      <c r="C1717" s="18">
        <v>41971.0</v>
      </c>
      <c r="D1717" s="18">
        <v>41973.0</v>
      </c>
      <c r="E1717" s="18">
        <f t="shared" si="1"/>
        <v>41973</v>
      </c>
      <c r="F1717" s="15" t="s">
        <v>114</v>
      </c>
      <c r="G1717" s="15" t="s">
        <v>4268</v>
      </c>
      <c r="H1717" s="15" t="s">
        <v>4269</v>
      </c>
      <c r="I1717" s="15" t="s">
        <v>59</v>
      </c>
      <c r="J1717" s="15" t="s">
        <v>60</v>
      </c>
      <c r="K1717" s="15" t="s">
        <v>28</v>
      </c>
      <c r="L1717" s="15" t="str">
        <f t="array" ref="L1717">_xlfn.XLOOKUP(M1717,reference_province_to_city!$A$2:$A$11,reference_province_to_city!$B$2:$B$11)</f>
        <v>Medan</v>
      </c>
      <c r="M1717" s="15" t="s">
        <v>11</v>
      </c>
      <c r="N1717" s="15">
        <v>20111.0</v>
      </c>
      <c r="O1717" s="15">
        <f t="array" ref="O1717">_xlfn.XLOOKUP(M1717,reference_postal_code!$B$2:$B$11,reference_postal_code!$A$2:$A$11)</f>
        <v>20111</v>
      </c>
      <c r="P1717" s="15" t="s">
        <v>77</v>
      </c>
      <c r="Q1717" s="15" t="s">
        <v>234</v>
      </c>
      <c r="R1717" s="15" t="s">
        <v>65</v>
      </c>
      <c r="S1717" s="15" t="s">
        <v>83</v>
      </c>
      <c r="T1717" s="15" t="s">
        <v>235</v>
      </c>
      <c r="U1717" s="28">
        <v>258720.0</v>
      </c>
      <c r="V1717" s="15">
        <v>2.0</v>
      </c>
      <c r="W1717" s="31">
        <v>0.2</v>
      </c>
      <c r="X1717" s="28">
        <v>90552.0</v>
      </c>
    </row>
    <row r="1718" ht="15.75" customHeight="1">
      <c r="A1718" s="15">
        <v>4416.0</v>
      </c>
      <c r="B1718" s="15" t="s">
        <v>4270</v>
      </c>
      <c r="C1718" s="18">
        <v>41972.0</v>
      </c>
      <c r="D1718" s="18">
        <v>41979.0</v>
      </c>
      <c r="E1718" s="18">
        <f t="shared" si="1"/>
        <v>41979</v>
      </c>
      <c r="F1718" s="15" t="s">
        <v>55</v>
      </c>
      <c r="G1718" s="15" t="s">
        <v>4271</v>
      </c>
      <c r="H1718" s="15" t="s">
        <v>4272</v>
      </c>
      <c r="I1718" s="15" t="s">
        <v>59</v>
      </c>
      <c r="J1718" s="15" t="s">
        <v>60</v>
      </c>
      <c r="K1718" s="15" t="s">
        <v>26</v>
      </c>
      <c r="L1718" s="15" t="str">
        <f t="array" ref="L1718">_xlfn.XLOOKUP(M1718,reference_province_to_city!$A$2:$A$11,reference_province_to_city!$B$2:$B$11)</f>
        <v>Denpasar</v>
      </c>
      <c r="M1718" s="15" t="s">
        <v>24</v>
      </c>
      <c r="N1718" s="15">
        <v>80231.0</v>
      </c>
      <c r="O1718" s="15">
        <f t="array" ref="O1718">_xlfn.XLOOKUP(M1718,reference_postal_code!$B$2:$B$11,reference_postal_code!$A$2:$A$11)</f>
        <v>80231</v>
      </c>
      <c r="P1718" s="15" t="s">
        <v>63</v>
      </c>
      <c r="Q1718" s="15" t="s">
        <v>2130</v>
      </c>
      <c r="R1718" s="15" t="s">
        <v>110</v>
      </c>
      <c r="S1718" s="15" t="s">
        <v>111</v>
      </c>
      <c r="T1718" s="15" t="s">
        <v>2131</v>
      </c>
      <c r="U1718" s="28">
        <v>8638800.0</v>
      </c>
      <c r="V1718" s="15">
        <v>2.0</v>
      </c>
      <c r="W1718" s="31">
        <v>0.2</v>
      </c>
      <c r="X1718" s="28">
        <v>1079850.0</v>
      </c>
    </row>
    <row r="1719" ht="15.75" customHeight="1">
      <c r="A1719" s="15">
        <v>1490.0</v>
      </c>
      <c r="B1719" s="15" t="s">
        <v>4273</v>
      </c>
      <c r="C1719" s="18">
        <v>41972.0</v>
      </c>
      <c r="D1719" s="18">
        <v>41979.0</v>
      </c>
      <c r="E1719" s="18">
        <f t="shared" si="1"/>
        <v>41979</v>
      </c>
      <c r="F1719" s="15" t="s">
        <v>55</v>
      </c>
      <c r="G1719" s="15" t="s">
        <v>1971</v>
      </c>
      <c r="H1719" s="15" t="s">
        <v>1972</v>
      </c>
      <c r="I1719" s="15" t="s">
        <v>59</v>
      </c>
      <c r="J1719" s="15" t="s">
        <v>60</v>
      </c>
      <c r="K1719" s="15" t="s">
        <v>17</v>
      </c>
      <c r="L1719" s="15" t="str">
        <f t="array" ref="L1719">_xlfn.XLOOKUP(M1719,reference_province_to_city!$A$2:$A$11,reference_province_to_city!$B$2:$B$11)</f>
        <v>Semarang</v>
      </c>
      <c r="M1719" s="15" t="s">
        <v>15</v>
      </c>
      <c r="N1719" s="15">
        <v>50111.0</v>
      </c>
      <c r="O1719" s="15">
        <f t="array" ref="O1719">_xlfn.XLOOKUP(M1719,reference_postal_code!$B$2:$B$11,reference_postal_code!$A$2:$A$11)</f>
        <v>50111</v>
      </c>
      <c r="P1719" s="15" t="s">
        <v>77</v>
      </c>
      <c r="Q1719" s="15" t="s">
        <v>1340</v>
      </c>
      <c r="R1719" s="15" t="s">
        <v>65</v>
      </c>
      <c r="S1719" s="15" t="s">
        <v>79</v>
      </c>
      <c r="T1719" s="15" t="s">
        <v>1341</v>
      </c>
      <c r="U1719" s="28">
        <v>75600.0</v>
      </c>
      <c r="V1719" s="15">
        <v>2.0</v>
      </c>
      <c r="W1719" s="31">
        <v>0.2</v>
      </c>
      <c r="X1719" s="28">
        <v>26460.0</v>
      </c>
    </row>
    <row r="1720" ht="15.75" customHeight="1">
      <c r="A1720" s="15">
        <v>1643.0</v>
      </c>
      <c r="B1720" s="15" t="s">
        <v>4274</v>
      </c>
      <c r="C1720" s="18">
        <v>41972.0</v>
      </c>
      <c r="D1720" s="18">
        <v>41977.0</v>
      </c>
      <c r="E1720" s="18">
        <f t="shared" si="1"/>
        <v>41977</v>
      </c>
      <c r="F1720" s="15" t="s">
        <v>55</v>
      </c>
      <c r="G1720" s="15" t="s">
        <v>4275</v>
      </c>
      <c r="H1720" s="15" t="s">
        <v>4276</v>
      </c>
      <c r="I1720" s="15" t="s">
        <v>128</v>
      </c>
      <c r="J1720" s="15" t="s">
        <v>60</v>
      </c>
      <c r="K1720" s="15" t="s">
        <v>10</v>
      </c>
      <c r="L1720" s="15" t="str">
        <f t="array" ref="L1720">_xlfn.XLOOKUP(M1720,reference_province_to_city!$A$2:$A$11,reference_province_to_city!$B$2:$B$11)</f>
        <v>Jakarta</v>
      </c>
      <c r="M1720" s="15" t="s">
        <v>7</v>
      </c>
      <c r="O1720" s="15">
        <f t="array" ref="O1720">_xlfn.XLOOKUP(M1720,reference_postal_code!$B$2:$B$11,reference_postal_code!$A$2:$A$11)</f>
        <v>10110</v>
      </c>
      <c r="P1720" s="15" t="s">
        <v>117</v>
      </c>
      <c r="Q1720" s="15" t="s">
        <v>777</v>
      </c>
      <c r="R1720" s="15" t="s">
        <v>65</v>
      </c>
      <c r="S1720" s="15" t="s">
        <v>103</v>
      </c>
      <c r="T1720" s="15" t="s">
        <v>778</v>
      </c>
      <c r="U1720" s="28">
        <v>189360.0</v>
      </c>
      <c r="V1720" s="15">
        <v>2.0</v>
      </c>
      <c r="W1720" s="31">
        <v>0.2</v>
      </c>
      <c r="X1720" s="28">
        <v>59175.0</v>
      </c>
    </row>
    <row r="1721" ht="15.75" customHeight="1">
      <c r="A1721" s="15">
        <v>7786.0</v>
      </c>
      <c r="B1721" s="15" t="s">
        <v>4277</v>
      </c>
      <c r="C1721" s="18">
        <v>41972.0</v>
      </c>
      <c r="D1721" s="18">
        <v>41979.0</v>
      </c>
      <c r="E1721" s="18">
        <f t="shared" si="1"/>
        <v>41979</v>
      </c>
      <c r="F1721" s="15" t="s">
        <v>55</v>
      </c>
      <c r="G1721" s="15" t="s">
        <v>2285</v>
      </c>
      <c r="H1721" s="15" t="s">
        <v>2286</v>
      </c>
      <c r="I1721" s="15" t="s">
        <v>59</v>
      </c>
      <c r="J1721" s="15" t="s">
        <v>60</v>
      </c>
      <c r="K1721" s="15" t="s">
        <v>14</v>
      </c>
      <c r="L1721" s="15" t="str">
        <f t="array" ref="L1721">_xlfn.XLOOKUP(M1721,reference_province_to_city!$A$2:$A$11,reference_province_to_city!$B$2:$B$11)</f>
        <v>Bandung</v>
      </c>
      <c r="M1721" s="15" t="s">
        <v>12</v>
      </c>
      <c r="N1721" s="15">
        <v>40111.0</v>
      </c>
      <c r="O1721" s="15">
        <f t="array" ref="O1721">_xlfn.XLOOKUP(M1721,reference_postal_code!$B$2:$B$11,reference_postal_code!$A$2:$A$11)</f>
        <v>40111</v>
      </c>
      <c r="P1721" s="15" t="s">
        <v>117</v>
      </c>
      <c r="Q1721" s="15" t="s">
        <v>2439</v>
      </c>
      <c r="R1721" s="15" t="s">
        <v>65</v>
      </c>
      <c r="S1721" s="15" t="s">
        <v>79</v>
      </c>
      <c r="T1721" s="15" t="s">
        <v>2440</v>
      </c>
      <c r="U1721" s="28">
        <v>375900.0</v>
      </c>
      <c r="V1721" s="15">
        <v>2.0</v>
      </c>
      <c r="W1721" s="31">
        <v>0.0</v>
      </c>
      <c r="X1721" s="28">
        <v>176673.0</v>
      </c>
    </row>
    <row r="1722" ht="15.75" customHeight="1">
      <c r="A1722" s="15">
        <v>4417.0</v>
      </c>
      <c r="B1722" s="15" t="s">
        <v>4270</v>
      </c>
      <c r="C1722" s="18">
        <v>41972.0</v>
      </c>
      <c r="D1722" s="18">
        <v>41979.0</v>
      </c>
      <c r="E1722" s="18">
        <f t="shared" si="1"/>
        <v>41979</v>
      </c>
      <c r="F1722" s="15" t="s">
        <v>55</v>
      </c>
      <c r="G1722" s="15" t="s">
        <v>4271</v>
      </c>
      <c r="H1722" s="15" t="s">
        <v>4272</v>
      </c>
      <c r="I1722" s="15" t="s">
        <v>59</v>
      </c>
      <c r="J1722" s="15" t="s">
        <v>60</v>
      </c>
      <c r="K1722" s="15" t="s">
        <v>26</v>
      </c>
      <c r="L1722" s="15" t="str">
        <f t="array" ref="L1722">_xlfn.XLOOKUP(M1722,reference_province_to_city!$A$2:$A$11,reference_province_to_city!$B$2:$B$11)</f>
        <v>Denpasar</v>
      </c>
      <c r="M1722" s="15" t="s">
        <v>24</v>
      </c>
      <c r="N1722" s="15">
        <v>80231.0</v>
      </c>
      <c r="O1722" s="15">
        <f t="array" ref="O1722">_xlfn.XLOOKUP(M1722,reference_postal_code!$B$2:$B$11,reference_postal_code!$A$2:$A$11)</f>
        <v>80231</v>
      </c>
      <c r="P1722" s="15" t="s">
        <v>63</v>
      </c>
      <c r="Q1722" s="15" t="s">
        <v>2079</v>
      </c>
      <c r="R1722" s="15" t="s">
        <v>65</v>
      </c>
      <c r="S1722" s="15" t="s">
        <v>103</v>
      </c>
      <c r="T1722" s="15" t="s">
        <v>2080</v>
      </c>
      <c r="U1722" s="28">
        <v>456000.0</v>
      </c>
      <c r="V1722" s="15">
        <v>5.0</v>
      </c>
      <c r="W1722" s="31">
        <v>0.0</v>
      </c>
      <c r="X1722" s="28">
        <v>228000.0</v>
      </c>
    </row>
    <row r="1723" ht="15.75" customHeight="1">
      <c r="A1723" s="15">
        <v>7616.0</v>
      </c>
      <c r="B1723" s="15" t="s">
        <v>4278</v>
      </c>
      <c r="C1723" s="18">
        <v>41973.0</v>
      </c>
      <c r="D1723" s="18">
        <v>41977.0</v>
      </c>
      <c r="E1723" s="18">
        <f t="shared" si="1"/>
        <v>41977</v>
      </c>
      <c r="F1723" s="15" t="s">
        <v>55</v>
      </c>
      <c r="G1723" s="15" t="s">
        <v>1594</v>
      </c>
      <c r="H1723" s="15" t="s">
        <v>1595</v>
      </c>
      <c r="I1723" s="15" t="s">
        <v>128</v>
      </c>
      <c r="J1723" s="15" t="s">
        <v>60</v>
      </c>
      <c r="K1723" s="15" t="s">
        <v>19</v>
      </c>
      <c r="L1723" s="15" t="str">
        <f t="array" ref="L1723">_xlfn.XLOOKUP(M1723,reference_province_to_city!$A$2:$A$11,reference_province_to_city!$B$2:$B$11)</f>
        <v>Yogyakarta</v>
      </c>
      <c r="M1723" s="15" t="s">
        <v>18</v>
      </c>
      <c r="N1723" s="15">
        <v>55111.0</v>
      </c>
      <c r="O1723" s="15">
        <f t="array" ref="O1723">_xlfn.XLOOKUP(M1723,reference_postal_code!$B$2:$B$11,reference_postal_code!$A$2:$A$11)</f>
        <v>55111</v>
      </c>
      <c r="P1723" s="15" t="s">
        <v>77</v>
      </c>
      <c r="Q1723" s="15" t="s">
        <v>3881</v>
      </c>
      <c r="R1723" s="15" t="s">
        <v>65</v>
      </c>
      <c r="S1723" s="15" t="s">
        <v>83</v>
      </c>
      <c r="T1723" s="15" t="s">
        <v>3882</v>
      </c>
      <c r="U1723" s="28">
        <v>99630.0</v>
      </c>
      <c r="V1723" s="15">
        <v>9.0</v>
      </c>
      <c r="W1723" s="31">
        <v>0.7</v>
      </c>
      <c r="X1723" s="28">
        <v>-66420.0</v>
      </c>
    </row>
    <row r="1724" ht="15.75" customHeight="1">
      <c r="A1724" s="15">
        <v>9195.0</v>
      </c>
      <c r="B1724" s="15" t="s">
        <v>4279</v>
      </c>
      <c r="C1724" s="18">
        <v>41973.0</v>
      </c>
      <c r="D1724" s="18">
        <v>41979.0</v>
      </c>
      <c r="E1724" s="18">
        <f t="shared" si="1"/>
        <v>41979</v>
      </c>
      <c r="F1724" s="15" t="s">
        <v>55</v>
      </c>
      <c r="G1724" s="15" t="s">
        <v>2285</v>
      </c>
      <c r="H1724" s="15" t="s">
        <v>2286</v>
      </c>
      <c r="I1724" s="15" t="s">
        <v>59</v>
      </c>
      <c r="J1724" s="15" t="s">
        <v>60</v>
      </c>
      <c r="K1724" s="15" t="s">
        <v>14</v>
      </c>
      <c r="L1724" s="15" t="str">
        <f t="array" ref="L1724">_xlfn.XLOOKUP(M1724,reference_province_to_city!$A$2:$A$11,reference_province_to_city!$B$2:$B$11)</f>
        <v>Bandung</v>
      </c>
      <c r="M1724" s="15" t="s">
        <v>12</v>
      </c>
      <c r="N1724" s="15">
        <v>40111.0</v>
      </c>
      <c r="O1724" s="15">
        <f t="array" ref="O1724">_xlfn.XLOOKUP(M1724,reference_postal_code!$B$2:$B$11,reference_postal_code!$A$2:$A$11)</f>
        <v>40111</v>
      </c>
      <c r="P1724" s="15" t="s">
        <v>117</v>
      </c>
      <c r="Q1724" s="15" t="s">
        <v>1835</v>
      </c>
      <c r="R1724" s="15" t="s">
        <v>65</v>
      </c>
      <c r="S1724" s="15" t="s">
        <v>226</v>
      </c>
      <c r="T1724" s="15" t="s">
        <v>1836</v>
      </c>
      <c r="U1724" s="28">
        <v>719880.0</v>
      </c>
      <c r="V1724" s="15">
        <v>7.0</v>
      </c>
      <c r="W1724" s="31">
        <v>0.2</v>
      </c>
      <c r="X1724" s="28">
        <v>53991.0</v>
      </c>
    </row>
    <row r="1725" ht="15.75" customHeight="1">
      <c r="A1725" s="15">
        <v>4216.0</v>
      </c>
      <c r="B1725" s="15" t="s">
        <v>4280</v>
      </c>
      <c r="C1725" s="18">
        <v>41973.0</v>
      </c>
      <c r="D1725" s="18">
        <v>41977.0</v>
      </c>
      <c r="E1725" s="18">
        <f t="shared" si="1"/>
        <v>41977</v>
      </c>
      <c r="F1725" s="15" t="s">
        <v>55</v>
      </c>
      <c r="G1725" s="15" t="s">
        <v>3978</v>
      </c>
      <c r="H1725" s="15" t="s">
        <v>3979</v>
      </c>
      <c r="I1725" s="15" t="s">
        <v>59</v>
      </c>
      <c r="J1725" s="15" t="s">
        <v>60</v>
      </c>
      <c r="K1725" s="15" t="s">
        <v>19</v>
      </c>
      <c r="L1725" s="15" t="str">
        <f t="array" ref="L1725">_xlfn.XLOOKUP(M1725,reference_province_to_city!$A$2:$A$11,reference_province_to_city!$B$2:$B$11)</f>
        <v>Yogyakarta</v>
      </c>
      <c r="M1725" s="15" t="s">
        <v>18</v>
      </c>
      <c r="N1725" s="15">
        <v>55111.0</v>
      </c>
      <c r="O1725" s="15">
        <f t="array" ref="O1725">_xlfn.XLOOKUP(M1725,reference_postal_code!$B$2:$B$11,reference_postal_code!$A$2:$A$11)</f>
        <v>55111</v>
      </c>
      <c r="P1725" s="15" t="s">
        <v>77</v>
      </c>
      <c r="Q1725" s="15" t="s">
        <v>4281</v>
      </c>
      <c r="R1725" s="15" t="s">
        <v>65</v>
      </c>
      <c r="S1725" s="15" t="s">
        <v>173</v>
      </c>
      <c r="T1725" s="15" t="s">
        <v>4282</v>
      </c>
      <c r="U1725" s="28">
        <v>934200.0</v>
      </c>
      <c r="V1725" s="15">
        <v>4.0</v>
      </c>
      <c r="W1725" s="31">
        <v>0.0</v>
      </c>
      <c r="X1725" s="28">
        <v>439074.0</v>
      </c>
    </row>
    <row r="1726" ht="15.75" customHeight="1">
      <c r="A1726" s="15">
        <v>9196.0</v>
      </c>
      <c r="B1726" s="15" t="s">
        <v>4279</v>
      </c>
      <c r="C1726" s="18">
        <v>41973.0</v>
      </c>
      <c r="D1726" s="18">
        <v>41979.0</v>
      </c>
      <c r="E1726" s="18">
        <f t="shared" si="1"/>
        <v>41979</v>
      </c>
      <c r="F1726" s="15" t="s">
        <v>55</v>
      </c>
      <c r="G1726" s="15" t="s">
        <v>2285</v>
      </c>
      <c r="H1726" s="15" t="s">
        <v>2286</v>
      </c>
      <c r="I1726" s="15" t="s">
        <v>59</v>
      </c>
      <c r="J1726" s="15" t="s">
        <v>60</v>
      </c>
      <c r="K1726" s="15" t="s">
        <v>14</v>
      </c>
      <c r="L1726" s="15" t="str">
        <f t="array" ref="L1726">_xlfn.XLOOKUP(M1726,reference_province_to_city!$A$2:$A$11,reference_province_to_city!$B$2:$B$11)</f>
        <v>Bandung</v>
      </c>
      <c r="M1726" s="15" t="s">
        <v>12</v>
      </c>
      <c r="N1726" s="15">
        <v>40111.0</v>
      </c>
      <c r="O1726" s="15">
        <f t="array" ref="O1726">_xlfn.XLOOKUP(M1726,reference_postal_code!$B$2:$B$11,reference_postal_code!$A$2:$A$11)</f>
        <v>40111</v>
      </c>
      <c r="P1726" s="15" t="s">
        <v>117</v>
      </c>
      <c r="Q1726" s="15" t="s">
        <v>1386</v>
      </c>
      <c r="R1726" s="15" t="s">
        <v>110</v>
      </c>
      <c r="S1726" s="15" t="s">
        <v>149</v>
      </c>
      <c r="T1726" s="15" t="s">
        <v>403</v>
      </c>
      <c r="U1726" s="28">
        <v>1533600.0</v>
      </c>
      <c r="V1726" s="15">
        <v>4.0</v>
      </c>
      <c r="W1726" s="31">
        <v>0.2</v>
      </c>
      <c r="X1726" s="28">
        <v>-249210.0</v>
      </c>
    </row>
    <row r="1727" ht="15.75" customHeight="1">
      <c r="A1727" s="15">
        <v>4493.0</v>
      </c>
      <c r="B1727" s="15" t="s">
        <v>4283</v>
      </c>
      <c r="C1727" s="18">
        <v>41974.0</v>
      </c>
      <c r="D1727" s="18">
        <v>41976.0</v>
      </c>
      <c r="E1727" s="18">
        <f t="shared" si="1"/>
        <v>41976</v>
      </c>
      <c r="F1727" s="15" t="s">
        <v>114</v>
      </c>
      <c r="G1727" s="15" t="s">
        <v>4049</v>
      </c>
      <c r="H1727" s="15" t="s">
        <v>4050</v>
      </c>
      <c r="I1727" s="15" t="s">
        <v>59</v>
      </c>
      <c r="J1727" s="15" t="s">
        <v>60</v>
      </c>
      <c r="K1727" s="15" t="s">
        <v>10</v>
      </c>
      <c r="L1727" s="15" t="str">
        <f t="array" ref="L1727">_xlfn.XLOOKUP(M1727,reference_province_to_city!$A$2:$A$11,reference_province_to_city!$B$2:$B$11)</f>
        <v>Jakarta</v>
      </c>
      <c r="M1727" s="15" t="s">
        <v>7</v>
      </c>
      <c r="N1727" s="15">
        <v>10110.0</v>
      </c>
      <c r="O1727" s="15">
        <f t="array" ref="O1727">_xlfn.XLOOKUP(M1727,reference_postal_code!$B$2:$B$11,reference_postal_code!$A$2:$A$11)</f>
        <v>10110</v>
      </c>
      <c r="P1727" s="15" t="s">
        <v>117</v>
      </c>
      <c r="Q1727" s="15" t="s">
        <v>479</v>
      </c>
      <c r="R1727" s="15" t="s">
        <v>106</v>
      </c>
      <c r="S1727" s="15" t="s">
        <v>139</v>
      </c>
      <c r="T1727" s="15" t="s">
        <v>480</v>
      </c>
      <c r="U1727" s="28">
        <v>121920.0</v>
      </c>
      <c r="V1727" s="15">
        <v>2.0</v>
      </c>
      <c r="W1727" s="31">
        <v>0.2</v>
      </c>
      <c r="X1727" s="28">
        <v>21336.0</v>
      </c>
    </row>
    <row r="1728" ht="15.75" customHeight="1">
      <c r="A1728" s="15">
        <v>8005.0</v>
      </c>
      <c r="B1728" s="15" t="s">
        <v>4284</v>
      </c>
      <c r="C1728" s="18">
        <v>41974.0</v>
      </c>
      <c r="D1728" s="18">
        <v>41976.0</v>
      </c>
      <c r="E1728" s="18">
        <f t="shared" si="1"/>
        <v>41976</v>
      </c>
      <c r="F1728" s="15" t="s">
        <v>125</v>
      </c>
      <c r="G1728" s="15" t="s">
        <v>2021</v>
      </c>
      <c r="H1728" s="15" t="s">
        <v>2022</v>
      </c>
      <c r="I1728" s="15" t="s">
        <v>59</v>
      </c>
      <c r="J1728" s="15" t="s">
        <v>60</v>
      </c>
      <c r="K1728" s="15" t="s">
        <v>14</v>
      </c>
      <c r="L1728" s="15" t="str">
        <f t="array" ref="L1728">_xlfn.XLOOKUP(M1728,reference_province_to_city!$A$2:$A$11,reference_province_to_city!$B$2:$B$11)</f>
        <v>Bandung</v>
      </c>
      <c r="M1728" s="15" t="s">
        <v>12</v>
      </c>
      <c r="N1728" s="15">
        <v>40111.0</v>
      </c>
      <c r="O1728" s="15">
        <f t="array" ref="O1728">_xlfn.XLOOKUP(M1728,reference_postal_code!$B$2:$B$11,reference_postal_code!$A$2:$A$11)</f>
        <v>40111</v>
      </c>
      <c r="P1728" s="15" t="s">
        <v>117</v>
      </c>
      <c r="Q1728" s="15" t="s">
        <v>4285</v>
      </c>
      <c r="R1728" s="15" t="s">
        <v>106</v>
      </c>
      <c r="S1728" s="15" t="s">
        <v>139</v>
      </c>
      <c r="T1728" s="15" t="s">
        <v>4286</v>
      </c>
      <c r="U1728" s="28">
        <v>687600.0</v>
      </c>
      <c r="V1728" s="15">
        <v>3.0</v>
      </c>
      <c r="W1728" s="31">
        <v>0.0</v>
      </c>
      <c r="X1728" s="28">
        <v>233784.0</v>
      </c>
    </row>
    <row r="1729" ht="15.75" customHeight="1">
      <c r="A1729" s="15">
        <v>4905.0</v>
      </c>
      <c r="B1729" s="15" t="s">
        <v>4287</v>
      </c>
      <c r="C1729" s="18">
        <v>41974.0</v>
      </c>
      <c r="D1729" s="18">
        <v>41976.0</v>
      </c>
      <c r="E1729" s="18">
        <f t="shared" si="1"/>
        <v>41976</v>
      </c>
      <c r="F1729" s="15" t="s">
        <v>114</v>
      </c>
      <c r="G1729" s="15" t="s">
        <v>786</v>
      </c>
      <c r="H1729" s="15" t="s">
        <v>787</v>
      </c>
      <c r="I1729" s="15" t="s">
        <v>128</v>
      </c>
      <c r="J1729" s="15" t="s">
        <v>60</v>
      </c>
      <c r="K1729" s="15" t="s">
        <v>33</v>
      </c>
      <c r="L1729" s="15" t="str">
        <f t="array" ref="L1729">_xlfn.XLOOKUP(M1729,reference_province_to_city!$A$2:$A$11,reference_province_to_city!$B$2:$B$11)</f>
        <v>Makassar</v>
      </c>
      <c r="M1729" s="15" t="s">
        <v>25</v>
      </c>
      <c r="N1729" s="15">
        <v>90111.0</v>
      </c>
      <c r="O1729" s="15">
        <f t="array" ref="O1729">_xlfn.XLOOKUP(M1729,reference_postal_code!$B$2:$B$11,reference_postal_code!$A$2:$A$11)</f>
        <v>90111</v>
      </c>
      <c r="P1729" s="15" t="s">
        <v>63</v>
      </c>
      <c r="Q1729" s="15" t="s">
        <v>4288</v>
      </c>
      <c r="R1729" s="15" t="s">
        <v>106</v>
      </c>
      <c r="S1729" s="15" t="s">
        <v>107</v>
      </c>
      <c r="T1729" s="15" t="s">
        <v>4289</v>
      </c>
      <c r="U1729" s="28">
        <v>1.011087E7</v>
      </c>
      <c r="V1729" s="15">
        <v>3.0</v>
      </c>
      <c r="W1729" s="31">
        <v>0.3</v>
      </c>
      <c r="X1729" s="28">
        <v>-288882.0</v>
      </c>
    </row>
    <row r="1730" ht="15.75" customHeight="1">
      <c r="A1730" s="15">
        <v>1792.0</v>
      </c>
      <c r="B1730" s="15" t="s">
        <v>4290</v>
      </c>
      <c r="C1730" s="18">
        <v>41974.0</v>
      </c>
      <c r="D1730" s="18">
        <v>41976.0</v>
      </c>
      <c r="E1730" s="18">
        <f t="shared" si="1"/>
        <v>41976</v>
      </c>
      <c r="F1730" s="15" t="s">
        <v>125</v>
      </c>
      <c r="G1730" s="15" t="s">
        <v>1662</v>
      </c>
      <c r="H1730" s="15" t="s">
        <v>1663</v>
      </c>
      <c r="I1730" s="15" t="s">
        <v>59</v>
      </c>
      <c r="J1730" s="15" t="s">
        <v>60</v>
      </c>
      <c r="K1730" s="15" t="s">
        <v>14</v>
      </c>
      <c r="L1730" s="15" t="str">
        <f t="array" ref="L1730">_xlfn.XLOOKUP(M1730,reference_province_to_city!$A$2:$A$11,reference_province_to_city!$B$2:$B$11)</f>
        <v>Bandung</v>
      </c>
      <c r="M1730" s="15" t="s">
        <v>12</v>
      </c>
      <c r="N1730" s="15">
        <v>40111.0</v>
      </c>
      <c r="O1730" s="15">
        <f t="array" ref="O1730">_xlfn.XLOOKUP(M1730,reference_postal_code!$B$2:$B$11,reference_postal_code!$A$2:$A$11)</f>
        <v>40111</v>
      </c>
      <c r="P1730" s="15" t="s">
        <v>117</v>
      </c>
      <c r="Q1730" s="15" t="s">
        <v>4291</v>
      </c>
      <c r="R1730" s="15" t="s">
        <v>106</v>
      </c>
      <c r="S1730" s="15" t="s">
        <v>107</v>
      </c>
      <c r="T1730" s="15" t="s">
        <v>4292</v>
      </c>
      <c r="U1730" s="28">
        <v>4.21176E7</v>
      </c>
      <c r="V1730" s="15">
        <v>8.0</v>
      </c>
      <c r="W1730" s="31">
        <v>0.0</v>
      </c>
      <c r="X1730" s="28">
        <v>1.0108224E7</v>
      </c>
    </row>
    <row r="1731" ht="15.75" customHeight="1">
      <c r="A1731" s="15">
        <v>4494.0</v>
      </c>
      <c r="B1731" s="15" t="s">
        <v>4283</v>
      </c>
      <c r="C1731" s="18">
        <v>41974.0</v>
      </c>
      <c r="D1731" s="18">
        <v>41976.0</v>
      </c>
      <c r="E1731" s="18">
        <f t="shared" si="1"/>
        <v>41976</v>
      </c>
      <c r="F1731" s="15" t="s">
        <v>114</v>
      </c>
      <c r="G1731" s="15" t="s">
        <v>4049</v>
      </c>
      <c r="H1731" s="15" t="s">
        <v>4050</v>
      </c>
      <c r="I1731" s="15" t="s">
        <v>59</v>
      </c>
      <c r="J1731" s="15" t="s">
        <v>60</v>
      </c>
      <c r="K1731" s="15" t="s">
        <v>10</v>
      </c>
      <c r="L1731" s="15" t="str">
        <f t="array" ref="L1731">_xlfn.XLOOKUP(M1731,reference_province_to_city!$A$2:$A$11,reference_province_to_city!$B$2:$B$11)</f>
        <v>Jakarta</v>
      </c>
      <c r="M1731" s="15" t="s">
        <v>7</v>
      </c>
      <c r="N1731" s="15">
        <v>10110.0</v>
      </c>
      <c r="O1731" s="15">
        <f t="array" ref="O1731">_xlfn.XLOOKUP(M1731,reference_postal_code!$B$2:$B$11,reference_postal_code!$A$2:$A$11)</f>
        <v>10110</v>
      </c>
      <c r="P1731" s="15" t="s">
        <v>117</v>
      </c>
      <c r="Q1731" s="15" t="s">
        <v>4293</v>
      </c>
      <c r="R1731" s="15" t="s">
        <v>65</v>
      </c>
      <c r="S1731" s="15" t="s">
        <v>66</v>
      </c>
      <c r="T1731" s="15" t="s">
        <v>4294</v>
      </c>
      <c r="U1731" s="28">
        <v>544320.0</v>
      </c>
      <c r="V1731" s="15">
        <v>7.0</v>
      </c>
      <c r="W1731" s="31">
        <v>0.2</v>
      </c>
      <c r="X1731" s="28">
        <v>190512.0</v>
      </c>
    </row>
    <row r="1732" ht="15.75" customHeight="1">
      <c r="A1732" s="15">
        <v>4492.0</v>
      </c>
      <c r="B1732" s="15" t="s">
        <v>4283</v>
      </c>
      <c r="C1732" s="18">
        <v>41974.0</v>
      </c>
      <c r="D1732" s="18">
        <v>41976.0</v>
      </c>
      <c r="E1732" s="18">
        <f t="shared" si="1"/>
        <v>41976</v>
      </c>
      <c r="F1732" s="15" t="s">
        <v>114</v>
      </c>
      <c r="G1732" s="15" t="s">
        <v>4049</v>
      </c>
      <c r="H1732" s="15" t="s">
        <v>4050</v>
      </c>
      <c r="I1732" s="15" t="s">
        <v>59</v>
      </c>
      <c r="J1732" s="15" t="s">
        <v>60</v>
      </c>
      <c r="K1732" s="15" t="s">
        <v>10</v>
      </c>
      <c r="L1732" s="15" t="str">
        <f t="array" ref="L1732">_xlfn.XLOOKUP(M1732,reference_province_to_city!$A$2:$A$11,reference_province_to_city!$B$2:$B$11)</f>
        <v>Jakarta</v>
      </c>
      <c r="M1732" s="15" t="s">
        <v>7</v>
      </c>
      <c r="N1732" s="15">
        <v>10110.0</v>
      </c>
      <c r="O1732" s="15">
        <f t="array" ref="O1732">_xlfn.XLOOKUP(M1732,reference_postal_code!$B$2:$B$11,reference_postal_code!$A$2:$A$11)</f>
        <v>10110</v>
      </c>
      <c r="P1732" s="15" t="s">
        <v>117</v>
      </c>
      <c r="Q1732" s="15" t="s">
        <v>2596</v>
      </c>
      <c r="R1732" s="15" t="s">
        <v>110</v>
      </c>
      <c r="S1732" s="15" t="s">
        <v>1391</v>
      </c>
      <c r="T1732" s="15" t="s">
        <v>2597</v>
      </c>
      <c r="U1732" s="28">
        <v>9899820.0</v>
      </c>
      <c r="V1732" s="15">
        <v>2.0</v>
      </c>
      <c r="W1732" s="31">
        <v>0.4</v>
      </c>
      <c r="X1732" s="28">
        <v>1649970.0</v>
      </c>
    </row>
    <row r="1733" ht="15.75" customHeight="1">
      <c r="A1733" s="15">
        <v>8004.0</v>
      </c>
      <c r="B1733" s="15" t="s">
        <v>4284</v>
      </c>
      <c r="C1733" s="18">
        <v>41974.0</v>
      </c>
      <c r="D1733" s="18">
        <v>41976.0</v>
      </c>
      <c r="E1733" s="18">
        <f t="shared" si="1"/>
        <v>41976</v>
      </c>
      <c r="F1733" s="15" t="s">
        <v>125</v>
      </c>
      <c r="G1733" s="15" t="s">
        <v>2021</v>
      </c>
      <c r="H1733" s="15" t="s">
        <v>2022</v>
      </c>
      <c r="I1733" s="15" t="s">
        <v>59</v>
      </c>
      <c r="J1733" s="15" t="s">
        <v>60</v>
      </c>
      <c r="K1733" s="15" t="s">
        <v>14</v>
      </c>
      <c r="L1733" s="15" t="str">
        <f t="array" ref="L1733">_xlfn.XLOOKUP(M1733,reference_province_to_city!$A$2:$A$11,reference_province_to_city!$B$2:$B$11)</f>
        <v>Bandung</v>
      </c>
      <c r="M1733" s="15" t="s">
        <v>12</v>
      </c>
      <c r="N1733" s="15">
        <v>40111.0</v>
      </c>
      <c r="O1733" s="15">
        <f t="array" ref="O1733">_xlfn.XLOOKUP(M1733,reference_postal_code!$B$2:$B$11,reference_postal_code!$A$2:$A$11)</f>
        <v>40111</v>
      </c>
      <c r="P1733" s="15" t="s">
        <v>117</v>
      </c>
      <c r="Q1733" s="15" t="s">
        <v>3782</v>
      </c>
      <c r="R1733" s="15" t="s">
        <v>110</v>
      </c>
      <c r="S1733" s="15" t="s">
        <v>111</v>
      </c>
      <c r="T1733" s="15" t="s">
        <v>3783</v>
      </c>
      <c r="U1733" s="28">
        <v>4078500.0</v>
      </c>
      <c r="V1733" s="15">
        <v>2.0</v>
      </c>
      <c r="W1733" s="31">
        <v>0.0</v>
      </c>
      <c r="X1733" s="28">
        <v>1182765.0</v>
      </c>
    </row>
    <row r="1734" ht="15.75" customHeight="1">
      <c r="A1734" s="15">
        <v>1793.0</v>
      </c>
      <c r="B1734" s="15" t="s">
        <v>4290</v>
      </c>
      <c r="C1734" s="18">
        <v>41974.0</v>
      </c>
      <c r="D1734" s="18">
        <v>41976.0</v>
      </c>
      <c r="E1734" s="18">
        <f t="shared" si="1"/>
        <v>41976</v>
      </c>
      <c r="F1734" s="15" t="s">
        <v>125</v>
      </c>
      <c r="G1734" s="15" t="s">
        <v>1662</v>
      </c>
      <c r="H1734" s="15" t="s">
        <v>1663</v>
      </c>
      <c r="I1734" s="15" t="s">
        <v>59</v>
      </c>
      <c r="J1734" s="15" t="s">
        <v>60</v>
      </c>
      <c r="K1734" s="15" t="s">
        <v>14</v>
      </c>
      <c r="L1734" s="15" t="str">
        <f t="array" ref="L1734">_xlfn.XLOOKUP(M1734,reference_province_to_city!$A$2:$A$11,reference_province_to_city!$B$2:$B$11)</f>
        <v>Bandung</v>
      </c>
      <c r="M1734" s="15" t="s">
        <v>12</v>
      </c>
      <c r="N1734" s="15">
        <v>40111.0</v>
      </c>
      <c r="O1734" s="15">
        <f t="array" ref="O1734">_xlfn.XLOOKUP(M1734,reference_postal_code!$B$2:$B$11,reference_postal_code!$A$2:$A$11)</f>
        <v>40111</v>
      </c>
      <c r="P1734" s="15" t="s">
        <v>117</v>
      </c>
      <c r="Q1734" s="15" t="s">
        <v>2071</v>
      </c>
      <c r="R1734" s="15" t="s">
        <v>65</v>
      </c>
      <c r="S1734" s="15" t="s">
        <v>93</v>
      </c>
      <c r="T1734" s="15" t="s">
        <v>2072</v>
      </c>
      <c r="U1734" s="28">
        <v>699600.0</v>
      </c>
      <c r="V1734" s="15">
        <v>4.0</v>
      </c>
      <c r="W1734" s="31">
        <v>0.0</v>
      </c>
      <c r="X1734" s="28">
        <v>188892.0</v>
      </c>
    </row>
    <row r="1735" ht="15.75" customHeight="1">
      <c r="A1735" s="15">
        <v>8006.0</v>
      </c>
      <c r="B1735" s="15" t="s">
        <v>4284</v>
      </c>
      <c r="C1735" s="18">
        <v>41974.0</v>
      </c>
      <c r="D1735" s="18">
        <v>41976.0</v>
      </c>
      <c r="E1735" s="18">
        <f t="shared" si="1"/>
        <v>41976</v>
      </c>
      <c r="F1735" s="15" t="s">
        <v>125</v>
      </c>
      <c r="G1735" s="15" t="s">
        <v>2021</v>
      </c>
      <c r="H1735" s="15" t="s">
        <v>2022</v>
      </c>
      <c r="I1735" s="15" t="s">
        <v>59</v>
      </c>
      <c r="J1735" s="15" t="s">
        <v>60</v>
      </c>
      <c r="K1735" s="15" t="s">
        <v>14</v>
      </c>
      <c r="L1735" s="15" t="str">
        <f t="array" ref="L1735">_xlfn.XLOOKUP(M1735,reference_province_to_city!$A$2:$A$11,reference_province_to_city!$B$2:$B$11)</f>
        <v>Bandung</v>
      </c>
      <c r="M1735" s="15" t="s">
        <v>12</v>
      </c>
      <c r="N1735" s="15">
        <v>40111.0</v>
      </c>
      <c r="O1735" s="15">
        <f t="array" ref="O1735">_xlfn.XLOOKUP(M1735,reference_postal_code!$B$2:$B$11,reference_postal_code!$A$2:$A$11)</f>
        <v>40111</v>
      </c>
      <c r="P1735" s="15" t="s">
        <v>117</v>
      </c>
      <c r="Q1735" s="15" t="s">
        <v>252</v>
      </c>
      <c r="R1735" s="15" t="s">
        <v>106</v>
      </c>
      <c r="S1735" s="15" t="s">
        <v>139</v>
      </c>
      <c r="T1735" s="15" t="s">
        <v>253</v>
      </c>
      <c r="U1735" s="28">
        <v>147300.0</v>
      </c>
      <c r="V1735" s="15">
        <v>2.0</v>
      </c>
      <c r="W1735" s="31">
        <v>0.0</v>
      </c>
      <c r="X1735" s="28">
        <v>48609.0</v>
      </c>
    </row>
    <row r="1736" ht="15.75" customHeight="1">
      <c r="A1736" s="15">
        <v>4495.0</v>
      </c>
      <c r="B1736" s="15" t="s">
        <v>4283</v>
      </c>
      <c r="C1736" s="18">
        <v>41974.0</v>
      </c>
      <c r="D1736" s="18">
        <v>41976.0</v>
      </c>
      <c r="E1736" s="18">
        <f t="shared" si="1"/>
        <v>41976</v>
      </c>
      <c r="F1736" s="15" t="s">
        <v>114</v>
      </c>
      <c r="G1736" s="15" t="s">
        <v>4049</v>
      </c>
      <c r="H1736" s="15" t="s">
        <v>4050</v>
      </c>
      <c r="I1736" s="15" t="s">
        <v>59</v>
      </c>
      <c r="J1736" s="15" t="s">
        <v>60</v>
      </c>
      <c r="K1736" s="15" t="s">
        <v>10</v>
      </c>
      <c r="L1736" s="15" t="str">
        <f t="array" ref="L1736">_xlfn.XLOOKUP(M1736,reference_province_to_city!$A$2:$A$11,reference_province_to_city!$B$2:$B$11)</f>
        <v>Jakarta</v>
      </c>
      <c r="M1736" s="15" t="s">
        <v>7</v>
      </c>
      <c r="N1736" s="15">
        <v>10110.0</v>
      </c>
      <c r="O1736" s="15">
        <f t="array" ref="O1736">_xlfn.XLOOKUP(M1736,reference_postal_code!$B$2:$B$11,reference_postal_code!$A$2:$A$11)</f>
        <v>10110</v>
      </c>
      <c r="P1736" s="15" t="s">
        <v>117</v>
      </c>
      <c r="Q1736" s="15" t="s">
        <v>1529</v>
      </c>
      <c r="R1736" s="15" t="s">
        <v>106</v>
      </c>
      <c r="S1736" s="15" t="s">
        <v>107</v>
      </c>
      <c r="T1736" s="15" t="s">
        <v>1530</v>
      </c>
      <c r="U1736" s="28">
        <v>1.36458E7</v>
      </c>
      <c r="V1736" s="15">
        <v>6.0</v>
      </c>
      <c r="W1736" s="31">
        <v>0.3</v>
      </c>
      <c r="X1736" s="28">
        <v>-779760.0</v>
      </c>
    </row>
    <row r="1737" ht="15.75" customHeight="1">
      <c r="A1737" s="15">
        <v>2076.0</v>
      </c>
      <c r="B1737" s="15" t="s">
        <v>4295</v>
      </c>
      <c r="C1737" s="18">
        <v>41974.0</v>
      </c>
      <c r="D1737" s="18">
        <v>41978.0</v>
      </c>
      <c r="E1737" s="18">
        <f t="shared" si="1"/>
        <v>41978</v>
      </c>
      <c r="F1737" s="15" t="s">
        <v>55</v>
      </c>
      <c r="G1737" s="15" t="s">
        <v>4296</v>
      </c>
      <c r="H1737" s="15" t="s">
        <v>4297</v>
      </c>
      <c r="I1737" s="15" t="s">
        <v>59</v>
      </c>
      <c r="J1737" s="15" t="s">
        <v>60</v>
      </c>
      <c r="K1737" s="15" t="s">
        <v>29</v>
      </c>
      <c r="L1737" s="15" t="str">
        <f t="array" ref="L1737">_xlfn.XLOOKUP(M1737,reference_province_to_city!$A$2:$A$11,reference_province_to_city!$B$2:$B$11)</f>
        <v>Palembang</v>
      </c>
      <c r="M1737" s="15" t="s">
        <v>13</v>
      </c>
      <c r="N1737" s="15">
        <v>30111.0</v>
      </c>
      <c r="O1737" s="15">
        <f t="array" ref="O1737">_xlfn.XLOOKUP(M1737,reference_postal_code!$B$2:$B$11,reference_postal_code!$A$2:$A$11)</f>
        <v>30111</v>
      </c>
      <c r="P1737" s="15" t="s">
        <v>77</v>
      </c>
      <c r="Q1737" s="15" t="s">
        <v>4298</v>
      </c>
      <c r="R1737" s="15" t="s">
        <v>106</v>
      </c>
      <c r="S1737" s="15" t="s">
        <v>139</v>
      </c>
      <c r="T1737" s="15" t="s">
        <v>4299</v>
      </c>
      <c r="U1737" s="28">
        <v>873000.0</v>
      </c>
      <c r="V1737" s="15">
        <v>3.0</v>
      </c>
      <c r="W1737" s="31">
        <v>0.0</v>
      </c>
      <c r="X1737" s="28">
        <v>427770.0</v>
      </c>
    </row>
    <row r="1738" ht="15.75" customHeight="1">
      <c r="A1738" s="15">
        <v>3199.0</v>
      </c>
      <c r="B1738" s="15" t="s">
        <v>4300</v>
      </c>
      <c r="C1738" s="18">
        <v>41974.0</v>
      </c>
      <c r="D1738" s="18">
        <v>41980.0</v>
      </c>
      <c r="E1738" s="18">
        <f t="shared" si="1"/>
        <v>41980</v>
      </c>
      <c r="F1738" s="15" t="s">
        <v>55</v>
      </c>
      <c r="G1738" s="15" t="s">
        <v>1989</v>
      </c>
      <c r="H1738" s="15" t="s">
        <v>1990</v>
      </c>
      <c r="I1738" s="15" t="s">
        <v>59</v>
      </c>
      <c r="J1738" s="15" t="s">
        <v>60</v>
      </c>
      <c r="K1738" s="15" t="s">
        <v>696</v>
      </c>
      <c r="L1738" s="15" t="str">
        <f t="array" ref="L1738">_xlfn.XLOOKUP(M1738,reference_province_to_city!$A$2:$A$11,reference_province_to_city!$B$2:$B$11)</f>
        <v>Palembang</v>
      </c>
      <c r="M1738" s="15" t="s">
        <v>13</v>
      </c>
      <c r="N1738" s="15">
        <v>30111.0</v>
      </c>
      <c r="O1738" s="15">
        <f t="array" ref="O1738">_xlfn.XLOOKUP(M1738,reference_postal_code!$B$2:$B$11,reference_postal_code!$A$2:$A$11)</f>
        <v>30111</v>
      </c>
      <c r="P1738" s="15" t="s">
        <v>77</v>
      </c>
      <c r="Q1738" s="15" t="s">
        <v>4301</v>
      </c>
      <c r="R1738" s="15" t="s">
        <v>110</v>
      </c>
      <c r="S1738" s="15" t="s">
        <v>111</v>
      </c>
      <c r="T1738" s="15" t="s">
        <v>4302</v>
      </c>
      <c r="U1738" s="28">
        <v>1439520.0</v>
      </c>
      <c r="V1738" s="15">
        <v>4.0</v>
      </c>
      <c r="W1738" s="31">
        <v>0.2</v>
      </c>
      <c r="X1738" s="28">
        <v>143952.0</v>
      </c>
    </row>
    <row r="1739" ht="15.75" customHeight="1">
      <c r="A1739" s="15">
        <v>6601.0</v>
      </c>
      <c r="B1739" s="15" t="s">
        <v>4303</v>
      </c>
      <c r="C1739" s="18">
        <v>41975.0</v>
      </c>
      <c r="D1739" s="18">
        <v>41980.0</v>
      </c>
      <c r="E1739" s="18">
        <f t="shared" si="1"/>
        <v>41980</v>
      </c>
      <c r="F1739" s="15" t="s">
        <v>55</v>
      </c>
      <c r="G1739" s="15" t="s">
        <v>3102</v>
      </c>
      <c r="H1739" s="15" t="s">
        <v>3103</v>
      </c>
      <c r="I1739" s="15" t="s">
        <v>128</v>
      </c>
      <c r="J1739" s="15" t="s">
        <v>60</v>
      </c>
      <c r="K1739" s="15" t="s">
        <v>14</v>
      </c>
      <c r="L1739" s="15" t="str">
        <f t="array" ref="L1739">_xlfn.XLOOKUP(M1739,reference_province_to_city!$A$2:$A$11,reference_province_to_city!$B$2:$B$11)</f>
        <v>Bandung</v>
      </c>
      <c r="M1739" s="15" t="s">
        <v>12</v>
      </c>
      <c r="N1739" s="15">
        <v>40111.0</v>
      </c>
      <c r="O1739" s="15">
        <f t="array" ref="O1739">_xlfn.XLOOKUP(M1739,reference_postal_code!$B$2:$B$11,reference_postal_code!$A$2:$A$11)</f>
        <v>40111</v>
      </c>
      <c r="P1739" s="15" t="s">
        <v>117</v>
      </c>
      <c r="Q1739" s="15" t="s">
        <v>3099</v>
      </c>
      <c r="R1739" s="15" t="s">
        <v>65</v>
      </c>
      <c r="S1739" s="15" t="s">
        <v>66</v>
      </c>
      <c r="T1739" s="15" t="s">
        <v>3100</v>
      </c>
      <c r="U1739" s="28">
        <v>2202300.0</v>
      </c>
      <c r="V1739" s="15">
        <v>3.0</v>
      </c>
      <c r="W1739" s="31">
        <v>0.0</v>
      </c>
      <c r="X1739" s="28">
        <v>1101150.0</v>
      </c>
    </row>
    <row r="1740" ht="15.75" customHeight="1">
      <c r="A1740" s="15">
        <v>9003.0</v>
      </c>
      <c r="B1740" s="15" t="s">
        <v>4304</v>
      </c>
      <c r="C1740" s="18">
        <v>41975.0</v>
      </c>
      <c r="D1740" s="18">
        <v>41982.0</v>
      </c>
      <c r="E1740" s="18">
        <f t="shared" si="1"/>
        <v>41982</v>
      </c>
      <c r="F1740" s="15" t="s">
        <v>55</v>
      </c>
      <c r="G1740" s="15" t="s">
        <v>4305</v>
      </c>
      <c r="H1740" s="15" t="s">
        <v>4306</v>
      </c>
      <c r="I1740" s="15" t="s">
        <v>128</v>
      </c>
      <c r="J1740" s="15" t="s">
        <v>60</v>
      </c>
      <c r="K1740" s="15" t="s">
        <v>19</v>
      </c>
      <c r="L1740" s="15" t="str">
        <f t="array" ref="L1740">_xlfn.XLOOKUP(M1740,reference_province_to_city!$A$2:$A$11,reference_province_to_city!$B$2:$B$11)</f>
        <v>Yogyakarta</v>
      </c>
      <c r="M1740" s="15" t="s">
        <v>18</v>
      </c>
      <c r="N1740" s="15">
        <v>55111.0</v>
      </c>
      <c r="O1740" s="15">
        <f t="array" ref="O1740">_xlfn.XLOOKUP(M1740,reference_postal_code!$B$2:$B$11,reference_postal_code!$A$2:$A$11)</f>
        <v>55111</v>
      </c>
      <c r="P1740" s="15" t="s">
        <v>77</v>
      </c>
      <c r="Q1740" s="15" t="s">
        <v>740</v>
      </c>
      <c r="R1740" s="15" t="s">
        <v>65</v>
      </c>
      <c r="S1740" s="15" t="s">
        <v>66</v>
      </c>
      <c r="T1740" s="15" t="s">
        <v>741</v>
      </c>
      <c r="U1740" s="28">
        <v>228600.0</v>
      </c>
      <c r="V1740" s="15">
        <v>3.0</v>
      </c>
      <c r="W1740" s="31">
        <v>0.0</v>
      </c>
      <c r="X1740" s="28">
        <v>107442.0</v>
      </c>
    </row>
    <row r="1741" ht="15.75" customHeight="1">
      <c r="A1741" s="15">
        <v>2788.0</v>
      </c>
      <c r="B1741" s="15" t="s">
        <v>4307</v>
      </c>
      <c r="C1741" s="18">
        <v>41975.0</v>
      </c>
      <c r="D1741" s="18">
        <v>41979.0</v>
      </c>
      <c r="E1741" s="18">
        <f t="shared" si="1"/>
        <v>41979</v>
      </c>
      <c r="F1741" s="15" t="s">
        <v>55</v>
      </c>
      <c r="G1741" s="15" t="s">
        <v>4308</v>
      </c>
      <c r="H1741" s="15" t="s">
        <v>4309</v>
      </c>
      <c r="I1741" s="15" t="s">
        <v>128</v>
      </c>
      <c r="J1741" s="15" t="s">
        <v>60</v>
      </c>
      <c r="K1741" s="15" t="s">
        <v>10</v>
      </c>
      <c r="L1741" s="15" t="str">
        <f t="array" ref="L1741">_xlfn.XLOOKUP(M1741,reference_province_to_city!$A$2:$A$11,reference_province_to_city!$B$2:$B$11)</f>
        <v>Jakarta</v>
      </c>
      <c r="M1741" s="15" t="s">
        <v>7</v>
      </c>
      <c r="N1741" s="15">
        <v>10110.0</v>
      </c>
      <c r="O1741" s="15">
        <f t="array" ref="O1741">_xlfn.XLOOKUP(M1741,reference_postal_code!$B$2:$B$11,reference_postal_code!$A$2:$A$11)</f>
        <v>10110</v>
      </c>
      <c r="P1741" s="15" t="s">
        <v>117</v>
      </c>
      <c r="Q1741" s="15" t="s">
        <v>3367</v>
      </c>
      <c r="R1741" s="15" t="s">
        <v>106</v>
      </c>
      <c r="S1741" s="15" t="s">
        <v>139</v>
      </c>
      <c r="T1741" s="15" t="s">
        <v>3368</v>
      </c>
      <c r="U1741" s="28">
        <v>875400.0</v>
      </c>
      <c r="V1741" s="15">
        <v>5.0</v>
      </c>
      <c r="W1741" s="31">
        <v>0.6</v>
      </c>
      <c r="X1741" s="28">
        <v>-372045.0</v>
      </c>
    </row>
    <row r="1742" ht="15.75" customHeight="1">
      <c r="A1742" s="15">
        <v>709.0</v>
      </c>
      <c r="B1742" s="15" t="s">
        <v>4310</v>
      </c>
      <c r="C1742" s="18">
        <v>41975.0</v>
      </c>
      <c r="D1742" s="18">
        <v>41977.0</v>
      </c>
      <c r="E1742" s="18">
        <f t="shared" si="1"/>
        <v>41977</v>
      </c>
      <c r="F1742" s="15" t="s">
        <v>125</v>
      </c>
      <c r="G1742" s="15" t="s">
        <v>4311</v>
      </c>
      <c r="H1742" s="15" t="s">
        <v>4312</v>
      </c>
      <c r="I1742" s="15" t="s">
        <v>59</v>
      </c>
      <c r="J1742" s="15" t="s">
        <v>60</v>
      </c>
      <c r="L1742" s="15" t="str">
        <f t="array" ref="L1742">_xlfn.XLOOKUP(M1742,reference_province_to_city!$A$2:$A$11,reference_province_to_city!$B$2:$B$11)</f>
        <v>Medan</v>
      </c>
      <c r="M1742" s="15" t="s">
        <v>11</v>
      </c>
      <c r="N1742" s="15">
        <v>20111.0</v>
      </c>
      <c r="O1742" s="15">
        <f t="array" ref="O1742">_xlfn.XLOOKUP(M1742,reference_postal_code!$B$2:$B$11,reference_postal_code!$A$2:$A$11)</f>
        <v>20111</v>
      </c>
      <c r="P1742" s="15" t="s">
        <v>77</v>
      </c>
      <c r="Q1742" s="15" t="s">
        <v>1822</v>
      </c>
      <c r="R1742" s="15" t="s">
        <v>106</v>
      </c>
      <c r="S1742" s="15" t="s">
        <v>183</v>
      </c>
      <c r="T1742" s="15" t="s">
        <v>1823</v>
      </c>
      <c r="U1742" s="28">
        <v>1.32588E7</v>
      </c>
      <c r="V1742" s="15">
        <v>5.0</v>
      </c>
      <c r="W1742" s="31">
        <v>0.2</v>
      </c>
      <c r="X1742" s="28">
        <v>-1657350.0</v>
      </c>
    </row>
    <row r="1743" ht="15.75" customHeight="1">
      <c r="A1743" s="15">
        <v>6600.0</v>
      </c>
      <c r="B1743" s="15" t="s">
        <v>4303</v>
      </c>
      <c r="C1743" s="18">
        <v>41975.0</v>
      </c>
      <c r="D1743" s="18">
        <v>41980.0</v>
      </c>
      <c r="E1743" s="18">
        <f t="shared" si="1"/>
        <v>41980</v>
      </c>
      <c r="F1743" s="15" t="s">
        <v>55</v>
      </c>
      <c r="G1743" s="15" t="s">
        <v>3102</v>
      </c>
      <c r="H1743" s="15" t="s">
        <v>3103</v>
      </c>
      <c r="I1743" s="15" t="s">
        <v>128</v>
      </c>
      <c r="J1743" s="15" t="s">
        <v>60</v>
      </c>
      <c r="K1743" s="15" t="s">
        <v>14</v>
      </c>
      <c r="L1743" s="15" t="str">
        <f t="array" ref="L1743">_xlfn.XLOOKUP(M1743,reference_province_to_city!$A$2:$A$11,reference_province_to_city!$B$2:$B$11)</f>
        <v>Bandung</v>
      </c>
      <c r="M1743" s="15" t="s">
        <v>12</v>
      </c>
      <c r="N1743" s="15">
        <v>40111.0</v>
      </c>
      <c r="O1743" s="15">
        <f t="array" ref="O1743">_xlfn.XLOOKUP(M1743,reference_postal_code!$B$2:$B$11,reference_postal_code!$A$2:$A$11)</f>
        <v>40111</v>
      </c>
      <c r="P1743" s="15" t="s">
        <v>117</v>
      </c>
      <c r="Q1743" s="15" t="s">
        <v>4313</v>
      </c>
      <c r="R1743" s="15" t="s">
        <v>106</v>
      </c>
      <c r="S1743" s="15" t="s">
        <v>139</v>
      </c>
      <c r="T1743" s="15" t="s">
        <v>4314</v>
      </c>
      <c r="U1743" s="28">
        <v>910800.0</v>
      </c>
      <c r="V1743" s="15">
        <v>3.0</v>
      </c>
      <c r="W1743" s="31">
        <v>0.0</v>
      </c>
      <c r="X1743" s="28">
        <v>355212.0</v>
      </c>
    </row>
    <row r="1744" ht="15.75" customHeight="1">
      <c r="A1744" s="15">
        <v>6252.0</v>
      </c>
      <c r="B1744" s="15" t="s">
        <v>4315</v>
      </c>
      <c r="C1744" s="18">
        <v>41975.0</v>
      </c>
      <c r="D1744" s="18">
        <v>41977.0</v>
      </c>
      <c r="E1744" s="18">
        <f t="shared" si="1"/>
        <v>41977</v>
      </c>
      <c r="F1744" s="15" t="s">
        <v>125</v>
      </c>
      <c r="G1744" s="15" t="s">
        <v>4316</v>
      </c>
      <c r="H1744" s="15" t="s">
        <v>4317</v>
      </c>
      <c r="I1744" s="15" t="s">
        <v>59</v>
      </c>
      <c r="J1744" s="15" t="s">
        <v>60</v>
      </c>
      <c r="K1744" s="15" t="s">
        <v>10</v>
      </c>
      <c r="L1744" s="15" t="str">
        <f t="array" ref="L1744">_xlfn.XLOOKUP(M1744,reference_province_to_city!$A$2:$A$11,reference_province_to_city!$B$2:$B$11)</f>
        <v>Jakarta</v>
      </c>
      <c r="M1744" s="15" t="s">
        <v>7</v>
      </c>
      <c r="N1744" s="15">
        <v>10110.0</v>
      </c>
      <c r="O1744" s="15">
        <f t="array" ref="O1744">_xlfn.XLOOKUP(M1744,reference_postal_code!$B$2:$B$11,reference_postal_code!$A$2:$A$11)</f>
        <v>10110</v>
      </c>
      <c r="P1744" s="15" t="s">
        <v>117</v>
      </c>
      <c r="Q1744" s="15" t="s">
        <v>1507</v>
      </c>
      <c r="R1744" s="15" t="s">
        <v>65</v>
      </c>
      <c r="S1744" s="15" t="s">
        <v>222</v>
      </c>
      <c r="T1744" s="15" t="s">
        <v>1508</v>
      </c>
      <c r="U1744" s="28">
        <v>35910.0</v>
      </c>
      <c r="V1744" s="15">
        <v>1.0</v>
      </c>
      <c r="W1744" s="31">
        <v>0.8</v>
      </c>
      <c r="X1744" s="28">
        <v>-95162.0</v>
      </c>
    </row>
    <row r="1745" ht="15.75" customHeight="1">
      <c r="A1745" s="15">
        <v>9002.0</v>
      </c>
      <c r="B1745" s="15" t="s">
        <v>4304</v>
      </c>
      <c r="C1745" s="18">
        <v>41975.0</v>
      </c>
      <c r="D1745" s="18"/>
      <c r="E1745" s="18">
        <f t="shared" si="1"/>
        <v>41978</v>
      </c>
      <c r="F1745" s="15" t="s">
        <v>55</v>
      </c>
      <c r="G1745" s="15" t="s">
        <v>4305</v>
      </c>
      <c r="H1745" s="15" t="s">
        <v>4306</v>
      </c>
      <c r="I1745" s="15" t="s">
        <v>128</v>
      </c>
      <c r="J1745" s="15" t="s">
        <v>60</v>
      </c>
      <c r="K1745" s="15" t="s">
        <v>19</v>
      </c>
      <c r="L1745" s="15" t="str">
        <f t="array" ref="L1745">_xlfn.XLOOKUP(M1745,reference_province_to_city!$A$2:$A$11,reference_province_to_city!$B$2:$B$11)</f>
        <v>Yogyakarta</v>
      </c>
      <c r="M1745" s="15" t="s">
        <v>18</v>
      </c>
      <c r="N1745" s="15">
        <v>55111.0</v>
      </c>
      <c r="O1745" s="15">
        <f t="array" ref="O1745">_xlfn.XLOOKUP(M1745,reference_postal_code!$B$2:$B$11,reference_postal_code!$A$2:$A$11)</f>
        <v>55111</v>
      </c>
      <c r="P1745" s="15" t="s">
        <v>77</v>
      </c>
      <c r="Q1745" s="15" t="s">
        <v>4318</v>
      </c>
      <c r="R1745" s="15" t="s">
        <v>110</v>
      </c>
      <c r="S1745" s="15" t="s">
        <v>149</v>
      </c>
      <c r="T1745" s="15" t="s">
        <v>4319</v>
      </c>
      <c r="U1745" s="28">
        <v>89250.0</v>
      </c>
      <c r="V1745" s="15">
        <v>1.0</v>
      </c>
      <c r="W1745" s="31">
        <v>0.0</v>
      </c>
      <c r="X1745" s="28">
        <v>12495.0</v>
      </c>
    </row>
    <row r="1746" ht="15.75" customHeight="1">
      <c r="A1746" s="15">
        <v>6602.0</v>
      </c>
      <c r="B1746" s="15" t="s">
        <v>4303</v>
      </c>
      <c r="C1746" s="18">
        <v>41975.0</v>
      </c>
      <c r="D1746" s="18">
        <v>41980.0</v>
      </c>
      <c r="E1746" s="18">
        <f t="shared" si="1"/>
        <v>41980</v>
      </c>
      <c r="F1746" s="15" t="s">
        <v>55</v>
      </c>
      <c r="G1746" s="15" t="s">
        <v>3102</v>
      </c>
      <c r="H1746" s="15" t="s">
        <v>3103</v>
      </c>
      <c r="I1746" s="15" t="s">
        <v>128</v>
      </c>
      <c r="J1746" s="15" t="s">
        <v>60</v>
      </c>
      <c r="K1746" s="15" t="s">
        <v>14</v>
      </c>
      <c r="L1746" s="15" t="str">
        <f t="array" ref="L1746">_xlfn.XLOOKUP(M1746,reference_province_to_city!$A$2:$A$11,reference_province_to_city!$B$2:$B$11)</f>
        <v>Bandung</v>
      </c>
      <c r="M1746" s="15" t="s">
        <v>12</v>
      </c>
      <c r="N1746" s="15">
        <v>40111.0</v>
      </c>
      <c r="O1746" s="15">
        <f t="array" ref="O1746">_xlfn.XLOOKUP(M1746,reference_postal_code!$B$2:$B$11,reference_postal_code!$A$2:$A$11)</f>
        <v>40111</v>
      </c>
      <c r="P1746" s="15" t="s">
        <v>117</v>
      </c>
      <c r="Q1746" s="15" t="s">
        <v>3861</v>
      </c>
      <c r="R1746" s="15" t="s">
        <v>106</v>
      </c>
      <c r="S1746" s="15" t="s">
        <v>107</v>
      </c>
      <c r="T1746" s="15" t="s">
        <v>3862</v>
      </c>
      <c r="U1746" s="28">
        <v>3597600.0</v>
      </c>
      <c r="V1746" s="15">
        <v>8.0</v>
      </c>
      <c r="W1746" s="31">
        <v>0.0</v>
      </c>
      <c r="X1746" s="28">
        <v>971352.0</v>
      </c>
    </row>
    <row r="1747" ht="15.75" customHeight="1">
      <c r="A1747" s="15">
        <v>708.0</v>
      </c>
      <c r="B1747" s="15" t="s">
        <v>4310</v>
      </c>
      <c r="C1747" s="18">
        <v>41975.0</v>
      </c>
      <c r="D1747" s="18">
        <v>41977.0</v>
      </c>
      <c r="E1747" s="18">
        <f t="shared" si="1"/>
        <v>41977</v>
      </c>
      <c r="F1747" s="15" t="s">
        <v>125</v>
      </c>
      <c r="G1747" s="15" t="s">
        <v>4311</v>
      </c>
      <c r="H1747" s="15" t="s">
        <v>4312</v>
      </c>
      <c r="I1747" s="15" t="s">
        <v>59</v>
      </c>
      <c r="J1747" s="15" t="s">
        <v>60</v>
      </c>
      <c r="K1747" s="15" t="s">
        <v>28</v>
      </c>
      <c r="L1747" s="15" t="str">
        <f t="array" ref="L1747">_xlfn.XLOOKUP(M1747,reference_province_to_city!$A$2:$A$11,reference_province_to_city!$B$2:$B$11)</f>
        <v>Medan</v>
      </c>
      <c r="M1747" s="15" t="s">
        <v>11</v>
      </c>
      <c r="N1747" s="15">
        <v>20111.0</v>
      </c>
      <c r="O1747" s="15">
        <f t="array" ref="O1747">_xlfn.XLOOKUP(M1747,reference_postal_code!$B$2:$B$11,reference_postal_code!$A$2:$A$11)</f>
        <v>20111</v>
      </c>
      <c r="P1747" s="15" t="s">
        <v>77</v>
      </c>
      <c r="Q1747" s="15" t="s">
        <v>208</v>
      </c>
      <c r="R1747" s="15" t="s">
        <v>110</v>
      </c>
      <c r="S1747" s="15" t="s">
        <v>149</v>
      </c>
      <c r="T1747" s="15" t="s">
        <v>209</v>
      </c>
      <c r="U1747" s="28">
        <v>1799400.0</v>
      </c>
      <c r="V1747" s="15">
        <v>4.0</v>
      </c>
      <c r="W1747" s="31">
        <v>0.0</v>
      </c>
      <c r="X1747" s="28">
        <v>791736.0</v>
      </c>
    </row>
    <row r="1748" ht="15.75" customHeight="1">
      <c r="A1748" s="15">
        <v>6603.0</v>
      </c>
      <c r="B1748" s="15" t="s">
        <v>4303</v>
      </c>
      <c r="C1748" s="18">
        <v>41975.0</v>
      </c>
      <c r="D1748" s="18">
        <v>41980.0</v>
      </c>
      <c r="E1748" s="18">
        <f t="shared" si="1"/>
        <v>41980</v>
      </c>
      <c r="F1748" s="15" t="s">
        <v>55</v>
      </c>
      <c r="G1748" s="15" t="s">
        <v>3102</v>
      </c>
      <c r="H1748" s="15" t="s">
        <v>3103</v>
      </c>
      <c r="I1748" s="15" t="s">
        <v>128</v>
      </c>
      <c r="J1748" s="15" t="s">
        <v>60</v>
      </c>
      <c r="K1748" s="15" t="s">
        <v>14</v>
      </c>
      <c r="L1748" s="15" t="str">
        <f t="array" ref="L1748">_xlfn.XLOOKUP(M1748,reference_province_to_city!$A$2:$A$11,reference_province_to_city!$B$2:$B$11)</f>
        <v>Bandung</v>
      </c>
      <c r="M1748" s="15" t="s">
        <v>12</v>
      </c>
      <c r="N1748" s="15">
        <v>40111.0</v>
      </c>
      <c r="O1748" s="15">
        <f t="array" ref="O1748">_xlfn.XLOOKUP(M1748,reference_postal_code!$B$2:$B$11,reference_postal_code!$A$2:$A$11)</f>
        <v>40111</v>
      </c>
      <c r="P1748" s="15" t="s">
        <v>117</v>
      </c>
      <c r="Q1748" s="15" t="s">
        <v>4320</v>
      </c>
      <c r="R1748" s="15" t="s">
        <v>65</v>
      </c>
      <c r="S1748" s="15" t="s">
        <v>79</v>
      </c>
      <c r="T1748" s="15" t="s">
        <v>4321</v>
      </c>
      <c r="U1748" s="28">
        <v>234900.0</v>
      </c>
      <c r="V1748" s="15">
        <v>6.0</v>
      </c>
      <c r="W1748" s="31">
        <v>0.0</v>
      </c>
      <c r="X1748" s="28">
        <v>108054.0</v>
      </c>
    </row>
    <row r="1749" ht="15.75" customHeight="1">
      <c r="A1749" s="15">
        <v>4876.0</v>
      </c>
      <c r="B1749" s="15" t="s">
        <v>4322</v>
      </c>
      <c r="C1749" s="18">
        <v>41975.0</v>
      </c>
      <c r="D1749" s="18">
        <v>41980.0</v>
      </c>
      <c r="E1749" s="18">
        <f t="shared" si="1"/>
        <v>41980</v>
      </c>
      <c r="F1749" s="15" t="s">
        <v>55</v>
      </c>
      <c r="G1749" s="15" t="s">
        <v>4323</v>
      </c>
      <c r="H1749" s="15" t="s">
        <v>4324</v>
      </c>
      <c r="I1749" s="15" t="s">
        <v>128</v>
      </c>
      <c r="J1749" s="15" t="s">
        <v>60</v>
      </c>
      <c r="K1749" s="15" t="s">
        <v>14</v>
      </c>
      <c r="L1749" s="15" t="str">
        <f t="array" ref="L1749">_xlfn.XLOOKUP(M1749,reference_province_to_city!$A$2:$A$11,reference_province_to_city!$B$2:$B$11)</f>
        <v>Bandung</v>
      </c>
      <c r="M1749" s="15" t="s">
        <v>12</v>
      </c>
      <c r="N1749" s="15">
        <v>40111.0</v>
      </c>
      <c r="O1749" s="15">
        <f t="array" ref="O1749">_xlfn.XLOOKUP(M1749,reference_postal_code!$B$2:$B$11,reference_postal_code!$A$2:$A$11)</f>
        <v>40111</v>
      </c>
      <c r="P1749" s="15" t="s">
        <v>117</v>
      </c>
      <c r="Q1749" s="15" t="s">
        <v>4325</v>
      </c>
      <c r="R1749" s="15" t="s">
        <v>110</v>
      </c>
      <c r="S1749" s="15" t="s">
        <v>149</v>
      </c>
      <c r="T1749" s="15" t="s">
        <v>4326</v>
      </c>
      <c r="U1749" s="28">
        <v>1797000.0</v>
      </c>
      <c r="V1749" s="15">
        <v>5.0</v>
      </c>
      <c r="W1749" s="31">
        <v>0.2</v>
      </c>
      <c r="X1749" s="28">
        <v>449250.0</v>
      </c>
    </row>
    <row r="1750" ht="15.75" customHeight="1">
      <c r="A1750" s="15">
        <v>2790.0</v>
      </c>
      <c r="B1750" s="15" t="s">
        <v>4307</v>
      </c>
      <c r="C1750" s="18">
        <v>41975.0</v>
      </c>
      <c r="D1750" s="18">
        <v>41979.0</v>
      </c>
      <c r="E1750" s="18">
        <f t="shared" si="1"/>
        <v>41979</v>
      </c>
      <c r="F1750" s="15" t="s">
        <v>55</v>
      </c>
      <c r="G1750" s="15" t="s">
        <v>4308</v>
      </c>
      <c r="H1750" s="15" t="s">
        <v>4309</v>
      </c>
      <c r="I1750" s="15" t="s">
        <v>128</v>
      </c>
      <c r="J1750" s="15" t="s">
        <v>60</v>
      </c>
      <c r="K1750" s="15" t="s">
        <v>10</v>
      </c>
      <c r="L1750" s="15" t="str">
        <f t="array" ref="L1750">_xlfn.XLOOKUP(M1750,reference_province_to_city!$A$2:$A$11,reference_province_to_city!$B$2:$B$11)</f>
        <v>Jakarta</v>
      </c>
      <c r="M1750" s="15" t="s">
        <v>7</v>
      </c>
      <c r="N1750" s="15">
        <v>10110.0</v>
      </c>
      <c r="O1750" s="15">
        <f t="array" ref="O1750">_xlfn.XLOOKUP(M1750,reference_postal_code!$B$2:$B$11,reference_postal_code!$A$2:$A$11)</f>
        <v>10110</v>
      </c>
      <c r="P1750" s="15" t="s">
        <v>117</v>
      </c>
      <c r="Q1750" s="15" t="s">
        <v>4327</v>
      </c>
      <c r="R1750" s="15" t="s">
        <v>106</v>
      </c>
      <c r="S1750" s="15" t="s">
        <v>139</v>
      </c>
      <c r="T1750" s="15" t="s">
        <v>4328</v>
      </c>
      <c r="U1750" s="28">
        <v>599400.0</v>
      </c>
      <c r="V1750" s="15">
        <v>5.0</v>
      </c>
      <c r="W1750" s="31">
        <v>0.6</v>
      </c>
      <c r="X1750" s="28">
        <v>-359640.0</v>
      </c>
    </row>
    <row r="1751" ht="15.75" customHeight="1">
      <c r="A1751" s="15">
        <v>2789.0</v>
      </c>
      <c r="B1751" s="15" t="s">
        <v>4307</v>
      </c>
      <c r="C1751" s="18">
        <v>41975.0</v>
      </c>
      <c r="D1751" s="18">
        <v>41979.0</v>
      </c>
      <c r="E1751" s="18">
        <f t="shared" si="1"/>
        <v>41979</v>
      </c>
      <c r="F1751" s="15" t="s">
        <v>55</v>
      </c>
      <c r="G1751" s="15" t="s">
        <v>4308</v>
      </c>
      <c r="H1751" s="15" t="s">
        <v>4309</v>
      </c>
      <c r="I1751" s="15" t="s">
        <v>128</v>
      </c>
      <c r="J1751" s="15" t="s">
        <v>60</v>
      </c>
      <c r="K1751" s="15" t="s">
        <v>10</v>
      </c>
      <c r="L1751" s="15" t="str">
        <f t="array" ref="L1751">_xlfn.XLOOKUP(M1751,reference_province_to_city!$A$2:$A$11,reference_province_to_city!$B$2:$B$11)</f>
        <v>Jakarta</v>
      </c>
      <c r="M1751" s="15" t="s">
        <v>7</v>
      </c>
      <c r="N1751" s="15">
        <v>10110.0</v>
      </c>
      <c r="O1751" s="15">
        <f t="array" ref="O1751">_xlfn.XLOOKUP(M1751,reference_postal_code!$B$2:$B$11,reference_postal_code!$A$2:$A$11)</f>
        <v>10110</v>
      </c>
      <c r="P1751" s="15" t="s">
        <v>117</v>
      </c>
      <c r="Q1751" s="15" t="s">
        <v>3835</v>
      </c>
      <c r="R1751" s="15" t="s">
        <v>65</v>
      </c>
      <c r="S1751" s="15" t="s">
        <v>93</v>
      </c>
      <c r="T1751" s="15" t="s">
        <v>3836</v>
      </c>
      <c r="U1751" s="28">
        <v>246960.0</v>
      </c>
      <c r="V1751" s="15">
        <v>7.0</v>
      </c>
      <c r="W1751" s="31">
        <v>0.2</v>
      </c>
      <c r="X1751" s="28">
        <v>21609.0</v>
      </c>
    </row>
    <row r="1752" ht="15.75" customHeight="1">
      <c r="A1752" s="15">
        <v>710.0</v>
      </c>
      <c r="B1752" s="15" t="s">
        <v>4310</v>
      </c>
      <c r="C1752" s="18">
        <v>41975.0</v>
      </c>
      <c r="D1752" s="18">
        <v>41977.0</v>
      </c>
      <c r="E1752" s="18">
        <f t="shared" si="1"/>
        <v>41977</v>
      </c>
      <c r="F1752" s="15" t="s">
        <v>125</v>
      </c>
      <c r="G1752" s="15" t="s">
        <v>4311</v>
      </c>
      <c r="H1752" s="15" t="s">
        <v>4312</v>
      </c>
      <c r="I1752" s="15" t="s">
        <v>59</v>
      </c>
      <c r="J1752" s="15" t="s">
        <v>60</v>
      </c>
      <c r="K1752" s="15" t="s">
        <v>28</v>
      </c>
      <c r="L1752" s="15" t="str">
        <f t="array" ref="L1752">_xlfn.XLOOKUP(M1752,reference_province_to_city!$A$2:$A$11,reference_province_to_city!$B$2:$B$11)</f>
        <v>Medan</v>
      </c>
      <c r="M1752" s="15" t="s">
        <v>11</v>
      </c>
      <c r="N1752" s="15">
        <v>20111.0</v>
      </c>
      <c r="O1752" s="15">
        <f t="array" ref="O1752">_xlfn.XLOOKUP(M1752,reference_postal_code!$B$2:$B$11,reference_postal_code!$A$2:$A$11)</f>
        <v>20111</v>
      </c>
      <c r="P1752" s="15" t="s">
        <v>77</v>
      </c>
      <c r="Q1752" s="15" t="s">
        <v>2913</v>
      </c>
      <c r="R1752" s="15" t="s">
        <v>65</v>
      </c>
      <c r="S1752" s="15" t="s">
        <v>83</v>
      </c>
      <c r="T1752" s="15" t="s">
        <v>2914</v>
      </c>
      <c r="U1752" s="28">
        <v>700800.0</v>
      </c>
      <c r="V1752" s="15">
        <v>8.0</v>
      </c>
      <c r="W1752" s="31">
        <v>0.2</v>
      </c>
      <c r="X1752" s="28">
        <v>236520.0</v>
      </c>
    </row>
    <row r="1753" ht="15.75" customHeight="1">
      <c r="A1753" s="15">
        <v>2623.0</v>
      </c>
      <c r="B1753" s="15" t="s">
        <v>4329</v>
      </c>
      <c r="C1753" s="18">
        <v>41976.0</v>
      </c>
      <c r="D1753" s="18">
        <v>41979.0</v>
      </c>
      <c r="E1753" s="18">
        <f t="shared" si="1"/>
        <v>41979</v>
      </c>
      <c r="F1753" s="15" t="s">
        <v>114</v>
      </c>
      <c r="G1753" s="15" t="s">
        <v>4258</v>
      </c>
      <c r="H1753" s="15" t="s">
        <v>4259</v>
      </c>
      <c r="I1753" s="15" t="s">
        <v>128</v>
      </c>
      <c r="J1753" s="15" t="s">
        <v>60</v>
      </c>
      <c r="K1753" s="15" t="s">
        <v>26</v>
      </c>
      <c r="L1753" s="15" t="str">
        <f t="array" ref="L1753">_xlfn.XLOOKUP(M1753,reference_province_to_city!$A$2:$A$11,reference_province_to_city!$B$2:$B$11)</f>
        <v>Denpasar</v>
      </c>
      <c r="M1753" s="15" t="s">
        <v>24</v>
      </c>
      <c r="N1753" s="15">
        <v>80231.0</v>
      </c>
      <c r="O1753" s="15">
        <f t="array" ref="O1753">_xlfn.XLOOKUP(M1753,reference_postal_code!$B$2:$B$11,reference_postal_code!$A$2:$A$11)</f>
        <v>80231</v>
      </c>
      <c r="P1753" s="15" t="s">
        <v>63</v>
      </c>
      <c r="Q1753" s="15" t="s">
        <v>4293</v>
      </c>
      <c r="R1753" s="15" t="s">
        <v>65</v>
      </c>
      <c r="S1753" s="15" t="s">
        <v>66</v>
      </c>
      <c r="T1753" s="15" t="s">
        <v>4294</v>
      </c>
      <c r="U1753" s="28">
        <v>388800.0</v>
      </c>
      <c r="V1753" s="15">
        <v>4.0</v>
      </c>
      <c r="W1753" s="31">
        <v>0.0</v>
      </c>
      <c r="X1753" s="28">
        <v>186624.0</v>
      </c>
    </row>
    <row r="1754" ht="15.75" customHeight="1">
      <c r="A1754" s="15">
        <v>1983.0</v>
      </c>
      <c r="B1754" s="15" t="s">
        <v>4330</v>
      </c>
      <c r="C1754" s="18">
        <v>41976.0</v>
      </c>
      <c r="D1754" s="18">
        <v>41982.0</v>
      </c>
      <c r="E1754" s="18">
        <f t="shared" si="1"/>
        <v>41982</v>
      </c>
      <c r="F1754" s="15" t="s">
        <v>55</v>
      </c>
      <c r="G1754" s="15" t="s">
        <v>4169</v>
      </c>
      <c r="H1754" s="15" t="s">
        <v>4170</v>
      </c>
      <c r="I1754" s="15" t="s">
        <v>59</v>
      </c>
      <c r="J1754" s="15" t="s">
        <v>60</v>
      </c>
      <c r="K1754" s="15" t="s">
        <v>29</v>
      </c>
      <c r="L1754" s="15" t="str">
        <f t="array" ref="L1754">_xlfn.XLOOKUP(M1754,reference_province_to_city!$A$2:$A$11,reference_province_to_city!$B$2:$B$11)</f>
        <v>Palembang</v>
      </c>
      <c r="M1754" s="15" t="s">
        <v>13</v>
      </c>
      <c r="N1754" s="15">
        <v>30111.0</v>
      </c>
      <c r="O1754" s="15">
        <f t="array" ref="O1754">_xlfn.XLOOKUP(M1754,reference_postal_code!$B$2:$B$11,reference_postal_code!$A$2:$A$11)</f>
        <v>30111</v>
      </c>
      <c r="P1754" s="15" t="s">
        <v>77</v>
      </c>
      <c r="Q1754" s="15" t="s">
        <v>4331</v>
      </c>
      <c r="R1754" s="15" t="s">
        <v>110</v>
      </c>
      <c r="S1754" s="15" t="s">
        <v>111</v>
      </c>
      <c r="T1754" s="15" t="s">
        <v>4332</v>
      </c>
      <c r="U1754" s="28">
        <v>7199400.0</v>
      </c>
      <c r="V1754" s="15">
        <v>4.0</v>
      </c>
      <c r="W1754" s="31">
        <v>0.0</v>
      </c>
      <c r="X1754" s="28">
        <v>2015832.0</v>
      </c>
    </row>
    <row r="1755" ht="15.75" customHeight="1">
      <c r="A1755" s="15">
        <v>2716.0</v>
      </c>
      <c r="B1755" s="15" t="s">
        <v>4333</v>
      </c>
      <c r="C1755" s="18">
        <v>41977.0</v>
      </c>
      <c r="D1755" s="18">
        <v>41981.0</v>
      </c>
      <c r="E1755" s="18">
        <f t="shared" si="1"/>
        <v>41981</v>
      </c>
      <c r="F1755" s="15" t="s">
        <v>55</v>
      </c>
      <c r="G1755" s="15" t="s">
        <v>4334</v>
      </c>
      <c r="H1755" s="15" t="s">
        <v>4335</v>
      </c>
      <c r="I1755" s="15" t="s">
        <v>128</v>
      </c>
      <c r="J1755" s="15" t="s">
        <v>60</v>
      </c>
      <c r="K1755" s="15" t="s">
        <v>33</v>
      </c>
      <c r="L1755" s="15" t="str">
        <f t="array" ref="L1755">_xlfn.XLOOKUP(M1755,reference_province_to_city!$A$2:$A$11,reference_province_to_city!$B$2:$B$11)</f>
        <v>Makassar</v>
      </c>
      <c r="M1755" s="15" t="s">
        <v>25</v>
      </c>
      <c r="N1755" s="15">
        <v>90111.0</v>
      </c>
      <c r="O1755" s="15">
        <f t="array" ref="O1755">_xlfn.XLOOKUP(M1755,reference_postal_code!$B$2:$B$11,reference_postal_code!$A$2:$A$11)</f>
        <v>90111</v>
      </c>
      <c r="P1755" s="15" t="s">
        <v>63</v>
      </c>
      <c r="Q1755" s="15" t="s">
        <v>3757</v>
      </c>
      <c r="R1755" s="15" t="s">
        <v>110</v>
      </c>
      <c r="S1755" s="15" t="s">
        <v>111</v>
      </c>
      <c r="T1755" s="15" t="s">
        <v>3758</v>
      </c>
      <c r="U1755" s="28">
        <v>1949700.0</v>
      </c>
      <c r="V1755" s="15">
        <v>2.0</v>
      </c>
      <c r="W1755" s="31">
        <v>0.0</v>
      </c>
      <c r="X1755" s="28">
        <v>935856.0</v>
      </c>
    </row>
    <row r="1756" ht="15.75" customHeight="1">
      <c r="A1756" s="15">
        <v>5573.0</v>
      </c>
      <c r="B1756" s="15" t="s">
        <v>4336</v>
      </c>
      <c r="C1756" s="18">
        <v>41978.0</v>
      </c>
      <c r="D1756" s="18">
        <v>41982.0</v>
      </c>
      <c r="E1756" s="18">
        <f t="shared" si="1"/>
        <v>41982</v>
      </c>
      <c r="F1756" s="15" t="s">
        <v>55</v>
      </c>
      <c r="G1756" s="15" t="s">
        <v>3092</v>
      </c>
      <c r="H1756" s="15" t="s">
        <v>3093</v>
      </c>
      <c r="I1756" s="15" t="s">
        <v>128</v>
      </c>
      <c r="J1756" s="15" t="s">
        <v>60</v>
      </c>
      <c r="K1756" s="15" t="s">
        <v>19</v>
      </c>
      <c r="L1756" s="15" t="str">
        <f t="array" ref="L1756">_xlfn.XLOOKUP(M1756,reference_province_to_city!$A$2:$A$11,reference_province_to_city!$B$2:$B$11)</f>
        <v>Yogyakarta</v>
      </c>
      <c r="M1756" s="15" t="s">
        <v>18</v>
      </c>
      <c r="N1756" s="15">
        <v>55111.0</v>
      </c>
      <c r="O1756" s="15">
        <f t="array" ref="O1756">_xlfn.XLOOKUP(M1756,reference_postal_code!$B$2:$B$11,reference_postal_code!$A$2:$A$11)</f>
        <v>55111</v>
      </c>
      <c r="P1756" s="15" t="s">
        <v>77</v>
      </c>
      <c r="Q1756" s="15" t="s">
        <v>1115</v>
      </c>
      <c r="R1756" s="15" t="s">
        <v>65</v>
      </c>
      <c r="S1756" s="15" t="s">
        <v>83</v>
      </c>
      <c r="T1756" s="15" t="s">
        <v>1116</v>
      </c>
      <c r="U1756" s="28">
        <v>449100.0</v>
      </c>
      <c r="V1756" s="15">
        <v>4.0</v>
      </c>
      <c r="W1756" s="31">
        <v>0.7</v>
      </c>
      <c r="X1756" s="28">
        <v>-359280.0</v>
      </c>
    </row>
    <row r="1757" ht="15.75" customHeight="1">
      <c r="A1757" s="15">
        <v>68.0</v>
      </c>
      <c r="B1757" s="15" t="s">
        <v>4337</v>
      </c>
      <c r="C1757" s="18">
        <v>41978.0</v>
      </c>
      <c r="D1757" s="18">
        <v>41983.0</v>
      </c>
      <c r="E1757" s="18">
        <f t="shared" si="1"/>
        <v>41983</v>
      </c>
      <c r="F1757" s="15" t="s">
        <v>55</v>
      </c>
      <c r="G1757" s="15" t="s">
        <v>201</v>
      </c>
      <c r="H1757" s="15" t="s">
        <v>202</v>
      </c>
      <c r="I1757" s="15" t="s">
        <v>128</v>
      </c>
      <c r="J1757" s="15" t="s">
        <v>60</v>
      </c>
      <c r="K1757" s="15" t="s">
        <v>29</v>
      </c>
      <c r="L1757" s="15" t="str">
        <f t="array" ref="L1757">_xlfn.XLOOKUP(M1757,reference_province_to_city!$A$2:$A$11,reference_province_to_city!$B$2:$B$11)</f>
        <v>Palembang</v>
      </c>
      <c r="M1757" s="15" t="s">
        <v>13</v>
      </c>
      <c r="N1757" s="15">
        <v>30111.0</v>
      </c>
      <c r="O1757" s="15">
        <f t="array" ref="O1757">_xlfn.XLOOKUP(M1757,reference_postal_code!$B$2:$B$11,reference_postal_code!$A$2:$A$11)</f>
        <v>30111</v>
      </c>
      <c r="P1757" s="15" t="s">
        <v>77</v>
      </c>
      <c r="Q1757" s="15" t="s">
        <v>4338</v>
      </c>
      <c r="R1757" s="15" t="s">
        <v>65</v>
      </c>
      <c r="S1757" s="15" t="s">
        <v>93</v>
      </c>
      <c r="T1757" s="15" t="s">
        <v>611</v>
      </c>
      <c r="U1757" s="28">
        <v>1.669536E7</v>
      </c>
      <c r="V1757" s="15">
        <v>8.0</v>
      </c>
      <c r="W1757" s="31">
        <v>0.2</v>
      </c>
      <c r="X1757" s="28">
        <v>1669536.0</v>
      </c>
    </row>
    <row r="1758" ht="15.75" customHeight="1">
      <c r="A1758" s="15">
        <v>181.0</v>
      </c>
      <c r="B1758" s="15" t="s">
        <v>4339</v>
      </c>
      <c r="C1758" s="18">
        <v>41978.0</v>
      </c>
      <c r="D1758" s="18">
        <v>41982.0</v>
      </c>
      <c r="E1758" s="18">
        <f t="shared" si="1"/>
        <v>41982</v>
      </c>
      <c r="F1758" s="15" t="s">
        <v>114</v>
      </c>
      <c r="G1758" s="15" t="s">
        <v>4340</v>
      </c>
      <c r="H1758" s="15" t="s">
        <v>4341</v>
      </c>
      <c r="I1758" s="15" t="s">
        <v>128</v>
      </c>
      <c r="J1758" s="15" t="s">
        <v>60</v>
      </c>
      <c r="K1758" s="15" t="s">
        <v>28</v>
      </c>
      <c r="L1758" s="15" t="str">
        <f t="array" ref="L1758">_xlfn.XLOOKUP(M1758,reference_province_to_city!$A$2:$A$11,reference_province_to_city!$B$2:$B$11)</f>
        <v>Medan</v>
      </c>
      <c r="M1758" s="15" t="s">
        <v>11</v>
      </c>
      <c r="N1758" s="15">
        <v>20111.0</v>
      </c>
      <c r="O1758" s="15">
        <f t="array" ref="O1758">_xlfn.XLOOKUP(M1758,reference_postal_code!$B$2:$B$11,reference_postal_code!$A$2:$A$11)</f>
        <v>20111</v>
      </c>
      <c r="P1758" s="15" t="s">
        <v>77</v>
      </c>
      <c r="Q1758" s="15" t="s">
        <v>1067</v>
      </c>
      <c r="R1758" s="15" t="s">
        <v>65</v>
      </c>
      <c r="S1758" s="15" t="s">
        <v>87</v>
      </c>
      <c r="T1758" s="15" t="s">
        <v>1068</v>
      </c>
      <c r="U1758" s="28">
        <v>372240.0</v>
      </c>
      <c r="V1758" s="15">
        <v>2.0</v>
      </c>
      <c r="W1758" s="31">
        <v>0.2</v>
      </c>
      <c r="X1758" s="28">
        <v>27918.0</v>
      </c>
    </row>
    <row r="1759" ht="15.75" customHeight="1">
      <c r="A1759" s="15">
        <v>5572.0</v>
      </c>
      <c r="B1759" s="15" t="s">
        <v>4336</v>
      </c>
      <c r="C1759" s="18">
        <v>41978.0</v>
      </c>
      <c r="D1759" s="18">
        <v>41982.0</v>
      </c>
      <c r="E1759" s="18">
        <f t="shared" si="1"/>
        <v>41982</v>
      </c>
      <c r="F1759" s="15" t="s">
        <v>55</v>
      </c>
      <c r="G1759" s="15" t="s">
        <v>3092</v>
      </c>
      <c r="H1759" s="15" t="s">
        <v>3093</v>
      </c>
      <c r="I1759" s="15" t="s">
        <v>128</v>
      </c>
      <c r="J1759" s="15" t="s">
        <v>60</v>
      </c>
      <c r="K1759" s="15" t="s">
        <v>19</v>
      </c>
      <c r="L1759" s="15" t="str">
        <f t="array" ref="L1759">_xlfn.XLOOKUP(M1759,reference_province_to_city!$A$2:$A$11,reference_province_to_city!$B$2:$B$11)</f>
        <v>Yogyakarta</v>
      </c>
      <c r="M1759" s="15" t="s">
        <v>18</v>
      </c>
      <c r="N1759" s="15">
        <v>55111.0</v>
      </c>
      <c r="O1759" s="15">
        <f t="array" ref="O1759">_xlfn.XLOOKUP(M1759,reference_postal_code!$B$2:$B$11,reference_postal_code!$A$2:$A$11)</f>
        <v>55111</v>
      </c>
      <c r="P1759" s="15" t="s">
        <v>77</v>
      </c>
      <c r="Q1759" s="15" t="s">
        <v>3946</v>
      </c>
      <c r="R1759" s="15" t="s">
        <v>65</v>
      </c>
      <c r="S1759" s="15" t="s">
        <v>66</v>
      </c>
      <c r="T1759" s="15" t="s">
        <v>3947</v>
      </c>
      <c r="U1759" s="28">
        <v>1475640.0</v>
      </c>
      <c r="V1759" s="15">
        <v>3.0</v>
      </c>
      <c r="W1759" s="31">
        <v>0.2</v>
      </c>
      <c r="X1759" s="28">
        <v>534920.0</v>
      </c>
    </row>
    <row r="1760" ht="15.75" customHeight="1">
      <c r="A1760" s="15">
        <v>7715.0</v>
      </c>
      <c r="B1760" s="15" t="s">
        <v>4342</v>
      </c>
      <c r="C1760" s="18">
        <v>41978.0</v>
      </c>
      <c r="D1760" s="18">
        <v>41980.0</v>
      </c>
      <c r="E1760" s="18">
        <f t="shared" si="1"/>
        <v>41980</v>
      </c>
      <c r="F1760" s="15" t="s">
        <v>125</v>
      </c>
      <c r="G1760" s="15" t="s">
        <v>4343</v>
      </c>
      <c r="H1760" s="15" t="s">
        <v>4344</v>
      </c>
      <c r="I1760" s="15" t="s">
        <v>59</v>
      </c>
      <c r="J1760" s="15" t="s">
        <v>60</v>
      </c>
      <c r="L1760" s="15" t="str">
        <f t="array" ref="L1760">_xlfn.XLOOKUP(M1760,reference_province_to_city!$A$2:$A$11,reference_province_to_city!$B$2:$B$11)</f>
        <v>Surabaya</v>
      </c>
      <c r="M1760" s="15" t="s">
        <v>20</v>
      </c>
      <c r="N1760" s="15">
        <v>60231.0</v>
      </c>
      <c r="O1760" s="15">
        <f t="array" ref="O1760">_xlfn.XLOOKUP(M1760,reference_postal_code!$B$2:$B$11,reference_postal_code!$A$2:$A$11)</f>
        <v>60231</v>
      </c>
      <c r="P1760" s="15" t="s">
        <v>166</v>
      </c>
      <c r="Q1760" s="15" t="s">
        <v>3085</v>
      </c>
      <c r="R1760" s="15" t="s">
        <v>65</v>
      </c>
      <c r="S1760" s="15" t="s">
        <v>222</v>
      </c>
      <c r="T1760" s="15" t="s">
        <v>3086</v>
      </c>
      <c r="U1760" s="28">
        <v>3753900.0</v>
      </c>
      <c r="V1760" s="15">
        <v>6.0</v>
      </c>
      <c r="W1760" s="31">
        <v>0.0</v>
      </c>
      <c r="X1760" s="28">
        <v>1088631.0</v>
      </c>
    </row>
    <row r="1761" ht="15.75" customHeight="1">
      <c r="A1761" s="15">
        <v>5378.0</v>
      </c>
      <c r="B1761" s="15" t="s">
        <v>4345</v>
      </c>
      <c r="C1761" s="18">
        <v>41978.0</v>
      </c>
      <c r="D1761" s="18">
        <v>41980.0</v>
      </c>
      <c r="E1761" s="18">
        <f t="shared" si="1"/>
        <v>41980</v>
      </c>
      <c r="F1761" s="15" t="s">
        <v>125</v>
      </c>
      <c r="G1761" s="15" t="s">
        <v>4346</v>
      </c>
      <c r="H1761" s="15" t="s">
        <v>4347</v>
      </c>
      <c r="I1761" s="15" t="s">
        <v>128</v>
      </c>
      <c r="J1761" s="15" t="s">
        <v>60</v>
      </c>
      <c r="K1761" s="15" t="s">
        <v>10</v>
      </c>
      <c r="L1761" s="15" t="str">
        <f t="array" ref="L1761">_xlfn.XLOOKUP(M1761,reference_province_to_city!$A$2:$A$11,reference_province_to_city!$B$2:$B$11)</f>
        <v>Jakarta</v>
      </c>
      <c r="M1761" s="15" t="s">
        <v>7</v>
      </c>
      <c r="N1761" s="15">
        <v>10110.0</v>
      </c>
      <c r="O1761" s="15">
        <f t="array" ref="O1761">_xlfn.XLOOKUP(M1761,reference_postal_code!$B$2:$B$11,reference_postal_code!$A$2:$A$11)</f>
        <v>10110</v>
      </c>
      <c r="P1761" s="15" t="s">
        <v>117</v>
      </c>
      <c r="Q1761" s="15" t="s">
        <v>1247</v>
      </c>
      <c r="R1761" s="15" t="s">
        <v>65</v>
      </c>
      <c r="S1761" s="15" t="s">
        <v>173</v>
      </c>
      <c r="T1761" s="15" t="s">
        <v>1248</v>
      </c>
      <c r="U1761" s="28">
        <v>5227320.0</v>
      </c>
      <c r="V1761" s="15">
        <v>7.0</v>
      </c>
      <c r="W1761" s="31">
        <v>0.2</v>
      </c>
      <c r="X1761" s="28">
        <v>1764220.0</v>
      </c>
    </row>
    <row r="1762" ht="15.75" customHeight="1">
      <c r="A1762" s="15">
        <v>921.0</v>
      </c>
      <c r="B1762" s="15" t="s">
        <v>4348</v>
      </c>
      <c r="C1762" s="18">
        <v>41978.0</v>
      </c>
      <c r="D1762" s="18">
        <v>41985.0</v>
      </c>
      <c r="E1762" s="18">
        <f t="shared" si="1"/>
        <v>41985</v>
      </c>
      <c r="F1762" s="15" t="s">
        <v>55</v>
      </c>
      <c r="G1762" s="15" t="s">
        <v>4349</v>
      </c>
      <c r="H1762" s="15" t="s">
        <v>4350</v>
      </c>
      <c r="I1762" s="15" t="s">
        <v>59</v>
      </c>
      <c r="J1762" s="15" t="s">
        <v>60</v>
      </c>
      <c r="K1762" s="15" t="s">
        <v>17</v>
      </c>
      <c r="L1762" s="15" t="str">
        <f t="array" ref="L1762">_xlfn.XLOOKUP(M1762,reference_province_to_city!$A$2:$A$11,reference_province_to_city!$B$2:$B$11)</f>
        <v>Semarang</v>
      </c>
      <c r="M1762" s="15" t="s">
        <v>15</v>
      </c>
      <c r="N1762" s="15">
        <v>50111.0</v>
      </c>
      <c r="O1762" s="15">
        <f t="array" ref="O1762">_xlfn.XLOOKUP(M1762,reference_postal_code!$B$2:$B$11,reference_postal_code!$A$2:$A$11)</f>
        <v>50111</v>
      </c>
      <c r="P1762" s="15" t="s">
        <v>77</v>
      </c>
      <c r="Q1762" s="15" t="s">
        <v>2006</v>
      </c>
      <c r="R1762" s="15" t="s">
        <v>65</v>
      </c>
      <c r="S1762" s="15" t="s">
        <v>87</v>
      </c>
      <c r="T1762" s="15" t="s">
        <v>2007</v>
      </c>
      <c r="U1762" s="28">
        <v>368400.0</v>
      </c>
      <c r="V1762" s="15">
        <v>2.0</v>
      </c>
      <c r="W1762" s="31">
        <v>0.0</v>
      </c>
      <c r="X1762" s="28">
        <v>103152.0</v>
      </c>
    </row>
    <row r="1763" ht="15.75" customHeight="1">
      <c r="A1763" s="15">
        <v>7570.0</v>
      </c>
      <c r="B1763" s="15" t="s">
        <v>4351</v>
      </c>
      <c r="C1763" s="18">
        <v>41978.0</v>
      </c>
      <c r="D1763" s="18">
        <v>41983.0</v>
      </c>
      <c r="E1763" s="18">
        <f t="shared" si="1"/>
        <v>41983</v>
      </c>
      <c r="F1763" s="15" t="s">
        <v>55</v>
      </c>
      <c r="G1763" s="15" t="s">
        <v>4352</v>
      </c>
      <c r="H1763" s="15" t="s">
        <v>4353</v>
      </c>
      <c r="I1763" s="15" t="s">
        <v>59</v>
      </c>
      <c r="J1763" s="15" t="s">
        <v>60</v>
      </c>
      <c r="K1763" s="15" t="s">
        <v>10</v>
      </c>
      <c r="L1763" s="15" t="str">
        <f t="array" ref="L1763">_xlfn.XLOOKUP(M1763,reference_province_to_city!$A$2:$A$11,reference_province_to_city!$B$2:$B$11)</f>
        <v>Jakarta</v>
      </c>
      <c r="M1763" s="15" t="s">
        <v>7</v>
      </c>
      <c r="N1763" s="15">
        <v>10110.0</v>
      </c>
      <c r="O1763" s="15">
        <f t="array" ref="O1763">_xlfn.XLOOKUP(M1763,reference_postal_code!$B$2:$B$11,reference_postal_code!$A$2:$A$11)</f>
        <v>10110</v>
      </c>
      <c r="P1763" s="15" t="s">
        <v>117</v>
      </c>
      <c r="Q1763" s="15" t="s">
        <v>1432</v>
      </c>
      <c r="R1763" s="15" t="s">
        <v>65</v>
      </c>
      <c r="S1763" s="15" t="s">
        <v>66</v>
      </c>
      <c r="T1763" s="15" t="s">
        <v>1433</v>
      </c>
      <c r="U1763" s="28">
        <v>736800.0</v>
      </c>
      <c r="V1763" s="15">
        <v>4.0</v>
      </c>
      <c r="W1763" s="31">
        <v>0.0</v>
      </c>
      <c r="X1763" s="28">
        <v>346296.0</v>
      </c>
    </row>
    <row r="1764" ht="15.75" customHeight="1">
      <c r="A1764" s="15">
        <v>5574.0</v>
      </c>
      <c r="B1764" s="15" t="s">
        <v>4336</v>
      </c>
      <c r="C1764" s="18">
        <v>41978.0</v>
      </c>
      <c r="D1764" s="18">
        <v>41982.0</v>
      </c>
      <c r="E1764" s="18">
        <f t="shared" si="1"/>
        <v>41982</v>
      </c>
      <c r="F1764" s="15" t="s">
        <v>55</v>
      </c>
      <c r="G1764" s="15" t="s">
        <v>3092</v>
      </c>
      <c r="H1764" s="15" t="s">
        <v>3093</v>
      </c>
      <c r="I1764" s="15" t="s">
        <v>128</v>
      </c>
      <c r="J1764" s="15" t="s">
        <v>60</v>
      </c>
      <c r="K1764" s="15" t="s">
        <v>19</v>
      </c>
      <c r="L1764" s="15" t="str">
        <f t="array" ref="L1764">_xlfn.XLOOKUP(M1764,reference_province_to_city!$A$2:$A$11,reference_province_to_city!$B$2:$B$11)</f>
        <v>Yogyakarta</v>
      </c>
      <c r="M1764" s="15" t="s">
        <v>18</v>
      </c>
      <c r="N1764" s="15">
        <v>55111.0</v>
      </c>
      <c r="O1764" s="15">
        <f t="array" ref="O1764">_xlfn.XLOOKUP(M1764,reference_postal_code!$B$2:$B$11,reference_postal_code!$A$2:$A$11)</f>
        <v>55111</v>
      </c>
      <c r="P1764" s="15" t="s">
        <v>77</v>
      </c>
      <c r="Q1764" s="15" t="s">
        <v>519</v>
      </c>
      <c r="R1764" s="15" t="s">
        <v>65</v>
      </c>
      <c r="S1764" s="15" t="s">
        <v>66</v>
      </c>
      <c r="T1764" s="15" t="s">
        <v>520</v>
      </c>
      <c r="U1764" s="28">
        <v>262080.0</v>
      </c>
      <c r="V1764" s="15">
        <v>3.0</v>
      </c>
      <c r="W1764" s="31">
        <v>0.2</v>
      </c>
      <c r="X1764" s="28">
        <v>85176.0</v>
      </c>
    </row>
    <row r="1765" ht="15.75" customHeight="1">
      <c r="A1765" s="15">
        <v>182.0</v>
      </c>
      <c r="B1765" s="15" t="s">
        <v>4339</v>
      </c>
      <c r="C1765" s="18">
        <v>41978.0</v>
      </c>
      <c r="D1765" s="18">
        <v>41982.0</v>
      </c>
      <c r="E1765" s="18">
        <f t="shared" si="1"/>
        <v>41982</v>
      </c>
      <c r="F1765" s="15" t="s">
        <v>114</v>
      </c>
      <c r="G1765" s="15" t="s">
        <v>4340</v>
      </c>
      <c r="H1765" s="15" t="s">
        <v>4341</v>
      </c>
      <c r="I1765" s="15" t="s">
        <v>128</v>
      </c>
      <c r="J1765" s="15" t="s">
        <v>60</v>
      </c>
      <c r="K1765" s="15" t="s">
        <v>28</v>
      </c>
      <c r="L1765" s="15" t="str">
        <f t="array" ref="L1765">_xlfn.XLOOKUP(M1765,reference_province_to_city!$A$2:$A$11,reference_province_to_city!$B$2:$B$11)</f>
        <v>Medan</v>
      </c>
      <c r="M1765" s="15" t="s">
        <v>11</v>
      </c>
      <c r="N1765" s="15">
        <v>20111.0</v>
      </c>
      <c r="O1765" s="15">
        <f t="array" ref="O1765">_xlfn.XLOOKUP(M1765,reference_postal_code!$B$2:$B$11,reference_postal_code!$A$2:$A$11)</f>
        <v>20111</v>
      </c>
      <c r="P1765" s="15" t="s">
        <v>77</v>
      </c>
      <c r="Q1765" s="15" t="s">
        <v>1108</v>
      </c>
      <c r="R1765" s="15" t="s">
        <v>110</v>
      </c>
      <c r="S1765" s="15" t="s">
        <v>149</v>
      </c>
      <c r="T1765" s="15" t="s">
        <v>1109</v>
      </c>
      <c r="U1765" s="28">
        <v>6131160.0</v>
      </c>
      <c r="V1765" s="15">
        <v>7.0</v>
      </c>
      <c r="W1765" s="31">
        <v>0.2</v>
      </c>
      <c r="X1765" s="28">
        <v>1149592.0</v>
      </c>
    </row>
    <row r="1766" ht="15.75" customHeight="1">
      <c r="A1766" s="15">
        <v>7571.0</v>
      </c>
      <c r="B1766" s="15" t="s">
        <v>4351</v>
      </c>
      <c r="C1766" s="18">
        <v>41978.0</v>
      </c>
      <c r="D1766" s="18">
        <v>41983.0</v>
      </c>
      <c r="E1766" s="18">
        <f t="shared" si="1"/>
        <v>41983</v>
      </c>
      <c r="F1766" s="15" t="s">
        <v>55</v>
      </c>
      <c r="G1766" s="15" t="s">
        <v>4352</v>
      </c>
      <c r="H1766" s="15" t="s">
        <v>4353</v>
      </c>
      <c r="I1766" s="15" t="s">
        <v>59</v>
      </c>
      <c r="J1766" s="15" t="s">
        <v>60</v>
      </c>
      <c r="K1766" s="15" t="s">
        <v>10</v>
      </c>
      <c r="L1766" s="15" t="str">
        <f t="array" ref="L1766">_xlfn.XLOOKUP(M1766,reference_province_to_city!$A$2:$A$11,reference_province_to_city!$B$2:$B$11)</f>
        <v>Jakarta</v>
      </c>
      <c r="M1766" s="15" t="s">
        <v>7</v>
      </c>
      <c r="N1766" s="15">
        <v>10110.0</v>
      </c>
      <c r="O1766" s="15">
        <f t="array" ref="O1766">_xlfn.XLOOKUP(M1766,reference_postal_code!$B$2:$B$11,reference_postal_code!$A$2:$A$11)</f>
        <v>10110</v>
      </c>
      <c r="P1766" s="15" t="s">
        <v>117</v>
      </c>
      <c r="Q1766" s="15" t="s">
        <v>2988</v>
      </c>
      <c r="R1766" s="15" t="s">
        <v>65</v>
      </c>
      <c r="S1766" s="15" t="s">
        <v>103</v>
      </c>
      <c r="T1766" s="15" t="s">
        <v>2989</v>
      </c>
      <c r="U1766" s="28">
        <v>225000.0</v>
      </c>
      <c r="V1766" s="15">
        <v>3.0</v>
      </c>
      <c r="W1766" s="31">
        <v>0.0</v>
      </c>
      <c r="X1766" s="28">
        <v>108000.0</v>
      </c>
    </row>
    <row r="1767" ht="15.75" customHeight="1">
      <c r="A1767" s="15">
        <v>5379.0</v>
      </c>
      <c r="B1767" s="15" t="s">
        <v>4345</v>
      </c>
      <c r="C1767" s="18">
        <v>41978.0</v>
      </c>
      <c r="D1767" s="18"/>
      <c r="E1767" s="18">
        <f t="shared" si="1"/>
        <v>41981</v>
      </c>
      <c r="F1767" s="15" t="s">
        <v>125</v>
      </c>
      <c r="G1767" s="15" t="s">
        <v>4346</v>
      </c>
      <c r="H1767" s="15" t="s">
        <v>4347</v>
      </c>
      <c r="I1767" s="15" t="s">
        <v>128</v>
      </c>
      <c r="J1767" s="15" t="s">
        <v>60</v>
      </c>
      <c r="K1767" s="15" t="s">
        <v>10</v>
      </c>
      <c r="L1767" s="15" t="str">
        <f t="array" ref="L1767">_xlfn.XLOOKUP(M1767,reference_province_to_city!$A$2:$A$11,reference_province_to_city!$B$2:$B$11)</f>
        <v>Jakarta</v>
      </c>
      <c r="M1767" s="15" t="s">
        <v>7</v>
      </c>
      <c r="N1767" s="15">
        <v>10110.0</v>
      </c>
      <c r="O1767" s="15">
        <f t="array" ref="O1767">_xlfn.XLOOKUP(M1767,reference_postal_code!$B$2:$B$11,reference_postal_code!$A$2:$A$11)</f>
        <v>10110</v>
      </c>
      <c r="P1767" s="15" t="s">
        <v>117</v>
      </c>
      <c r="Q1767" s="15" t="s">
        <v>532</v>
      </c>
      <c r="R1767" s="15" t="s">
        <v>65</v>
      </c>
      <c r="S1767" s="15" t="s">
        <v>87</v>
      </c>
      <c r="T1767" s="15" t="s">
        <v>533</v>
      </c>
      <c r="U1767" s="28">
        <v>2591040.0</v>
      </c>
      <c r="V1767" s="15">
        <v>4.0</v>
      </c>
      <c r="W1767" s="31">
        <v>0.2</v>
      </c>
      <c r="X1767" s="28">
        <v>-453432.0</v>
      </c>
    </row>
    <row r="1768" ht="15.75" customHeight="1">
      <c r="A1768" s="15">
        <v>5576.0</v>
      </c>
      <c r="B1768" s="15" t="s">
        <v>4336</v>
      </c>
      <c r="C1768" s="18">
        <v>41978.0</v>
      </c>
      <c r="D1768" s="18">
        <v>41982.0</v>
      </c>
      <c r="E1768" s="18">
        <f t="shared" si="1"/>
        <v>41982</v>
      </c>
      <c r="F1768" s="15" t="s">
        <v>55</v>
      </c>
      <c r="G1768" s="15" t="s">
        <v>3092</v>
      </c>
      <c r="H1768" s="15" t="s">
        <v>3093</v>
      </c>
      <c r="I1768" s="15" t="s">
        <v>128</v>
      </c>
      <c r="J1768" s="15" t="s">
        <v>60</v>
      </c>
      <c r="K1768" s="15" t="s">
        <v>19</v>
      </c>
      <c r="L1768" s="15" t="str">
        <f t="array" ref="L1768">_xlfn.XLOOKUP(M1768,reference_province_to_city!$A$2:$A$11,reference_province_to_city!$B$2:$B$11)</f>
        <v>Yogyakarta</v>
      </c>
      <c r="M1768" s="15" t="s">
        <v>18</v>
      </c>
      <c r="N1768" s="15">
        <v>55111.0</v>
      </c>
      <c r="O1768" s="15">
        <f t="array" ref="O1768">_xlfn.XLOOKUP(M1768,reference_postal_code!$B$2:$B$11,reference_postal_code!$A$2:$A$11)</f>
        <v>55111</v>
      </c>
      <c r="P1768" s="15" t="s">
        <v>77</v>
      </c>
      <c r="Q1768" s="15" t="s">
        <v>4354</v>
      </c>
      <c r="R1768" s="15" t="s">
        <v>110</v>
      </c>
      <c r="S1768" s="15" t="s">
        <v>111</v>
      </c>
      <c r="T1768" s="15" t="s">
        <v>4355</v>
      </c>
      <c r="U1768" s="28">
        <v>2699100.0</v>
      </c>
      <c r="V1768" s="15">
        <v>2.0</v>
      </c>
      <c r="W1768" s="31">
        <v>0.4</v>
      </c>
      <c r="X1768" s="28">
        <v>-674775.0</v>
      </c>
    </row>
    <row r="1769" ht="15.75" customHeight="1">
      <c r="A1769" s="15">
        <v>5575.0</v>
      </c>
      <c r="B1769" s="15" t="s">
        <v>4336</v>
      </c>
      <c r="C1769" s="18">
        <v>41978.0</v>
      </c>
      <c r="D1769" s="18">
        <v>41982.0</v>
      </c>
      <c r="E1769" s="18">
        <f t="shared" si="1"/>
        <v>41982</v>
      </c>
      <c r="F1769" s="15" t="s">
        <v>55</v>
      </c>
      <c r="G1769" s="15" t="s">
        <v>3092</v>
      </c>
      <c r="H1769" s="15" t="s">
        <v>3093</v>
      </c>
      <c r="I1769" s="15" t="s">
        <v>128</v>
      </c>
      <c r="J1769" s="15" t="s">
        <v>60</v>
      </c>
      <c r="K1769" s="15" t="s">
        <v>19</v>
      </c>
      <c r="L1769" s="15" t="str">
        <f t="array" ref="L1769">_xlfn.XLOOKUP(M1769,reference_province_to_city!$A$2:$A$11,reference_province_to_city!$B$2:$B$11)</f>
        <v>Yogyakarta</v>
      </c>
      <c r="M1769" s="15" t="s">
        <v>18</v>
      </c>
      <c r="N1769" s="15">
        <v>55111.0</v>
      </c>
      <c r="O1769" s="15">
        <f t="array" ref="O1769">_xlfn.XLOOKUP(M1769,reference_postal_code!$B$2:$B$11,reference_postal_code!$A$2:$A$11)</f>
        <v>55111</v>
      </c>
      <c r="P1769" s="15" t="s">
        <v>77</v>
      </c>
      <c r="Q1769" s="15" t="s">
        <v>4356</v>
      </c>
      <c r="R1769" s="15" t="s">
        <v>110</v>
      </c>
      <c r="S1769" s="15" t="s">
        <v>111</v>
      </c>
      <c r="T1769" s="15" t="s">
        <v>4357</v>
      </c>
      <c r="U1769" s="28">
        <v>551070.0</v>
      </c>
      <c r="V1769" s="15">
        <v>1.0</v>
      </c>
      <c r="W1769" s="31">
        <v>0.4</v>
      </c>
      <c r="X1769" s="28">
        <v>-137768.0</v>
      </c>
    </row>
    <row r="1770" ht="15.75" customHeight="1">
      <c r="A1770" s="15">
        <v>69.0</v>
      </c>
      <c r="B1770" s="15" t="s">
        <v>4337</v>
      </c>
      <c r="C1770" s="18">
        <v>41978.0</v>
      </c>
      <c r="D1770" s="18">
        <v>41983.0</v>
      </c>
      <c r="E1770" s="18">
        <f t="shared" si="1"/>
        <v>41983</v>
      </c>
      <c r="F1770" s="15" t="s">
        <v>55</v>
      </c>
      <c r="G1770" s="15" t="s">
        <v>201</v>
      </c>
      <c r="H1770" s="15" t="s">
        <v>202</v>
      </c>
      <c r="I1770" s="15" t="s">
        <v>128</v>
      </c>
      <c r="J1770" s="15" t="s">
        <v>60</v>
      </c>
      <c r="K1770" s="15" t="s">
        <v>29</v>
      </c>
      <c r="L1770" s="15" t="str">
        <f t="array" ref="L1770">_xlfn.XLOOKUP(M1770,reference_province_to_city!$A$2:$A$11,reference_province_to_city!$B$2:$B$11)</f>
        <v>Palembang</v>
      </c>
      <c r="M1770" s="15" t="s">
        <v>13</v>
      </c>
      <c r="N1770" s="15">
        <v>30111.0</v>
      </c>
      <c r="O1770" s="15">
        <f t="array" ref="O1770">_xlfn.XLOOKUP(M1770,reference_postal_code!$B$2:$B$11,reference_postal_code!$A$2:$A$11)</f>
        <v>30111</v>
      </c>
      <c r="P1770" s="15" t="s">
        <v>77</v>
      </c>
      <c r="Q1770" s="15" t="s">
        <v>1680</v>
      </c>
      <c r="R1770" s="15" t="s">
        <v>110</v>
      </c>
      <c r="S1770" s="15" t="s">
        <v>111</v>
      </c>
      <c r="T1770" s="15" t="s">
        <v>1681</v>
      </c>
      <c r="U1770" s="28">
        <v>2519520.0</v>
      </c>
      <c r="V1770" s="15">
        <v>4.0</v>
      </c>
      <c r="W1770" s="31">
        <v>0.2</v>
      </c>
      <c r="X1770" s="28">
        <v>944820.0</v>
      </c>
    </row>
    <row r="1771" ht="15.75" customHeight="1">
      <c r="A1771" s="15">
        <v>7569.0</v>
      </c>
      <c r="B1771" s="15" t="s">
        <v>4351</v>
      </c>
      <c r="C1771" s="18">
        <v>41978.0</v>
      </c>
      <c r="D1771" s="18">
        <v>41983.0</v>
      </c>
      <c r="E1771" s="18">
        <f t="shared" si="1"/>
        <v>41983</v>
      </c>
      <c r="F1771" s="15" t="s">
        <v>55</v>
      </c>
      <c r="G1771" s="15" t="s">
        <v>4352</v>
      </c>
      <c r="H1771" s="15" t="s">
        <v>4353</v>
      </c>
      <c r="I1771" s="15" t="s">
        <v>59</v>
      </c>
      <c r="J1771" s="15" t="s">
        <v>60</v>
      </c>
      <c r="K1771" s="15" t="s">
        <v>10</v>
      </c>
      <c r="L1771" s="15" t="str">
        <f t="array" ref="L1771">_xlfn.XLOOKUP(M1771,reference_province_to_city!$A$2:$A$11,reference_province_to_city!$B$2:$B$11)</f>
        <v>Jakarta</v>
      </c>
      <c r="M1771" s="15" t="s">
        <v>7</v>
      </c>
      <c r="N1771" s="15">
        <v>10110.0</v>
      </c>
      <c r="O1771" s="15">
        <f t="array" ref="O1771">_xlfn.XLOOKUP(M1771,reference_postal_code!$B$2:$B$11,reference_postal_code!$A$2:$A$11)</f>
        <v>10110</v>
      </c>
      <c r="P1771" s="15" t="s">
        <v>117</v>
      </c>
      <c r="Q1771" s="15" t="s">
        <v>3002</v>
      </c>
      <c r="R1771" s="15" t="s">
        <v>65</v>
      </c>
      <c r="S1771" s="15" t="s">
        <v>93</v>
      </c>
      <c r="T1771" s="15" t="s">
        <v>3003</v>
      </c>
      <c r="U1771" s="28">
        <v>396900.0</v>
      </c>
      <c r="V1771" s="15">
        <v>9.0</v>
      </c>
      <c r="W1771" s="31">
        <v>0.0</v>
      </c>
      <c r="X1771" s="28">
        <v>178605.0</v>
      </c>
    </row>
    <row r="1772" ht="15.75" customHeight="1">
      <c r="A1772" s="15">
        <v>5095.0</v>
      </c>
      <c r="B1772" s="15" t="s">
        <v>4358</v>
      </c>
      <c r="C1772" s="18">
        <v>41979.0</v>
      </c>
      <c r="D1772" s="18">
        <v>41983.0</v>
      </c>
      <c r="E1772" s="18">
        <f t="shared" si="1"/>
        <v>41983</v>
      </c>
      <c r="F1772" s="15" t="s">
        <v>55</v>
      </c>
      <c r="G1772" s="15" t="s">
        <v>2500</v>
      </c>
      <c r="H1772" s="15" t="s">
        <v>2501</v>
      </c>
      <c r="I1772" s="15" t="s">
        <v>59</v>
      </c>
      <c r="J1772" s="15" t="s">
        <v>60</v>
      </c>
      <c r="K1772" s="15" t="s">
        <v>31</v>
      </c>
      <c r="L1772" s="15" t="str">
        <f t="array" ref="L1772">_xlfn.XLOOKUP(M1772,reference_province_to_city!$A$2:$A$11,reference_province_to_city!$B$2:$B$11)</f>
        <v>Balikpapan</v>
      </c>
      <c r="M1772" s="15" t="s">
        <v>21</v>
      </c>
      <c r="N1772" s="15">
        <v>76114.0</v>
      </c>
      <c r="O1772" s="15">
        <f t="array" ref="O1772">_xlfn.XLOOKUP(M1772,reference_postal_code!$B$2:$B$11,reference_postal_code!$A$2:$A$11)</f>
        <v>76114</v>
      </c>
      <c r="P1772" s="15" t="s">
        <v>166</v>
      </c>
      <c r="Q1772" s="15" t="s">
        <v>1807</v>
      </c>
      <c r="R1772" s="15" t="s">
        <v>106</v>
      </c>
      <c r="S1772" s="15" t="s">
        <v>218</v>
      </c>
      <c r="T1772" s="15" t="s">
        <v>1808</v>
      </c>
      <c r="U1772" s="28">
        <v>3224250.0</v>
      </c>
      <c r="V1772" s="15">
        <v>5.0</v>
      </c>
      <c r="W1772" s="31">
        <v>0.5</v>
      </c>
      <c r="X1772" s="28">
        <v>-1805580.0</v>
      </c>
    </row>
    <row r="1773" ht="15.75" customHeight="1">
      <c r="A1773" s="15">
        <v>7066.0</v>
      </c>
      <c r="B1773" s="15" t="s">
        <v>4359</v>
      </c>
      <c r="C1773" s="18">
        <v>41979.0</v>
      </c>
      <c r="D1773" s="18">
        <v>41981.0</v>
      </c>
      <c r="E1773" s="18">
        <f t="shared" si="1"/>
        <v>41981</v>
      </c>
      <c r="F1773" s="15" t="s">
        <v>125</v>
      </c>
      <c r="G1773" s="15" t="s">
        <v>1118</v>
      </c>
      <c r="H1773" s="15" t="s">
        <v>1119</v>
      </c>
      <c r="I1773" s="15" t="s">
        <v>128</v>
      </c>
      <c r="J1773" s="15" t="s">
        <v>60</v>
      </c>
      <c r="K1773" s="15" t="s">
        <v>17</v>
      </c>
      <c r="L1773" s="15" t="str">
        <f t="array" ref="L1773">_xlfn.XLOOKUP(M1773,reference_province_to_city!$A$2:$A$11,reference_province_to_city!$B$2:$B$11)</f>
        <v>Semarang</v>
      </c>
      <c r="M1773" s="15" t="s">
        <v>15</v>
      </c>
      <c r="N1773" s="15">
        <v>50111.0</v>
      </c>
      <c r="O1773" s="15">
        <f t="array" ref="O1773">_xlfn.XLOOKUP(M1773,reference_postal_code!$B$2:$B$11,reference_postal_code!$A$2:$A$11)</f>
        <v>50111</v>
      </c>
      <c r="P1773" s="15" t="s">
        <v>77</v>
      </c>
      <c r="Q1773" s="15" t="s">
        <v>4360</v>
      </c>
      <c r="R1773" s="15" t="s">
        <v>65</v>
      </c>
      <c r="S1773" s="15" t="s">
        <v>87</v>
      </c>
      <c r="T1773" s="15" t="s">
        <v>4361</v>
      </c>
      <c r="U1773" s="28">
        <v>1.891995E7</v>
      </c>
      <c r="V1773" s="15">
        <v>7.0</v>
      </c>
      <c r="W1773" s="31">
        <v>0.0</v>
      </c>
      <c r="X1773" s="28">
        <v>4919187.0</v>
      </c>
    </row>
    <row r="1774" ht="15.75" customHeight="1">
      <c r="A1774" s="15">
        <v>5094.0</v>
      </c>
      <c r="B1774" s="15" t="s">
        <v>4358</v>
      </c>
      <c r="C1774" s="18">
        <v>41979.0</v>
      </c>
      <c r="D1774" s="18">
        <v>41983.0</v>
      </c>
      <c r="E1774" s="18">
        <f t="shared" si="1"/>
        <v>41983</v>
      </c>
      <c r="F1774" s="15" t="s">
        <v>55</v>
      </c>
      <c r="G1774" s="15" t="s">
        <v>2500</v>
      </c>
      <c r="H1774" s="15" t="s">
        <v>2501</v>
      </c>
      <c r="I1774" s="15" t="s">
        <v>59</v>
      </c>
      <c r="J1774" s="15" t="s">
        <v>60</v>
      </c>
      <c r="K1774" s="15" t="s">
        <v>31</v>
      </c>
      <c r="L1774" s="15" t="str">
        <f t="array" ref="L1774">_xlfn.XLOOKUP(M1774,reference_province_to_city!$A$2:$A$11,reference_province_to_city!$B$2:$B$11)</f>
        <v>Balikpapan</v>
      </c>
      <c r="M1774" s="15" t="s">
        <v>21</v>
      </c>
      <c r="N1774" s="15">
        <v>76114.0</v>
      </c>
      <c r="O1774" s="15">
        <f t="array" ref="O1774">_xlfn.XLOOKUP(M1774,reference_postal_code!$B$2:$B$11,reference_postal_code!$A$2:$A$11)</f>
        <v>76114</v>
      </c>
      <c r="P1774" s="15" t="s">
        <v>166</v>
      </c>
      <c r="Q1774" s="15" t="s">
        <v>4362</v>
      </c>
      <c r="R1774" s="15" t="s">
        <v>65</v>
      </c>
      <c r="S1774" s="15" t="s">
        <v>222</v>
      </c>
      <c r="T1774" s="15" t="s">
        <v>4363</v>
      </c>
      <c r="U1774" s="28">
        <v>210240.0</v>
      </c>
      <c r="V1774" s="15">
        <v>4.0</v>
      </c>
      <c r="W1774" s="31">
        <v>0.8</v>
      </c>
      <c r="X1774" s="28">
        <v>-473040.0</v>
      </c>
    </row>
    <row r="1775" ht="15.75" customHeight="1">
      <c r="A1775" s="15">
        <v>7761.0</v>
      </c>
      <c r="B1775" s="15" t="s">
        <v>4364</v>
      </c>
      <c r="C1775" s="18">
        <v>41979.0</v>
      </c>
      <c r="D1775" s="18">
        <v>41984.0</v>
      </c>
      <c r="E1775" s="18">
        <f t="shared" si="1"/>
        <v>41984</v>
      </c>
      <c r="F1775" s="15" t="s">
        <v>55</v>
      </c>
      <c r="G1775" s="15" t="s">
        <v>3859</v>
      </c>
      <c r="H1775" s="15" t="s">
        <v>3860</v>
      </c>
      <c r="I1775" s="15" t="s">
        <v>59</v>
      </c>
      <c r="J1775" s="15" t="s">
        <v>60</v>
      </c>
      <c r="K1775" s="15" t="s">
        <v>26</v>
      </c>
      <c r="L1775" s="15" t="str">
        <f t="array" ref="L1775">_xlfn.XLOOKUP(M1775,reference_province_to_city!$A$2:$A$11,reference_province_to_city!$B$2:$B$11)</f>
        <v>Denpasar</v>
      </c>
      <c r="M1775" s="15" t="s">
        <v>24</v>
      </c>
      <c r="N1775" s="15">
        <v>80231.0</v>
      </c>
      <c r="O1775" s="15">
        <f t="array" ref="O1775">_xlfn.XLOOKUP(M1775,reference_postal_code!$B$2:$B$11,reference_postal_code!$A$2:$A$11)</f>
        <v>80231</v>
      </c>
      <c r="P1775" s="15" t="s">
        <v>63</v>
      </c>
      <c r="Q1775" s="15" t="s">
        <v>718</v>
      </c>
      <c r="R1775" s="15" t="s">
        <v>65</v>
      </c>
      <c r="S1775" s="15" t="s">
        <v>66</v>
      </c>
      <c r="T1775" s="15" t="s">
        <v>719</v>
      </c>
      <c r="U1775" s="28">
        <v>633120.0</v>
      </c>
      <c r="V1775" s="15">
        <v>2.0</v>
      </c>
      <c r="W1775" s="31">
        <v>0.2</v>
      </c>
      <c r="X1775" s="28">
        <v>205764.0</v>
      </c>
    </row>
    <row r="1776" ht="15.75" customHeight="1">
      <c r="A1776" s="15">
        <v>5098.0</v>
      </c>
      <c r="B1776" s="15" t="s">
        <v>4358</v>
      </c>
      <c r="C1776" s="18">
        <v>41979.0</v>
      </c>
      <c r="D1776" s="18">
        <v>41983.0</v>
      </c>
      <c r="E1776" s="18">
        <f t="shared" si="1"/>
        <v>41983</v>
      </c>
      <c r="F1776" s="15" t="s">
        <v>55</v>
      </c>
      <c r="G1776" s="15" t="s">
        <v>2500</v>
      </c>
      <c r="H1776" s="15" t="s">
        <v>2501</v>
      </c>
      <c r="I1776" s="15" t="s">
        <v>59</v>
      </c>
      <c r="J1776" s="15" t="s">
        <v>60</v>
      </c>
      <c r="K1776" s="15" t="s">
        <v>31</v>
      </c>
      <c r="L1776" s="15" t="str">
        <f t="array" ref="L1776">_xlfn.XLOOKUP(M1776,reference_province_to_city!$A$2:$A$11,reference_province_to_city!$B$2:$B$11)</f>
        <v>Balikpapan</v>
      </c>
      <c r="M1776" s="15" t="s">
        <v>21</v>
      </c>
      <c r="N1776" s="15">
        <v>76114.0</v>
      </c>
      <c r="O1776" s="15">
        <f t="array" ref="O1776">_xlfn.XLOOKUP(M1776,reference_postal_code!$B$2:$B$11,reference_postal_code!$A$2:$A$11)</f>
        <v>76114</v>
      </c>
      <c r="P1776" s="15" t="s">
        <v>166</v>
      </c>
      <c r="Q1776" s="15" t="s">
        <v>3306</v>
      </c>
      <c r="R1776" s="15" t="s">
        <v>65</v>
      </c>
      <c r="S1776" s="15" t="s">
        <v>83</v>
      </c>
      <c r="T1776" s="15" t="s">
        <v>3307</v>
      </c>
      <c r="U1776" s="28">
        <v>69000.0</v>
      </c>
      <c r="V1776" s="15">
        <v>2.0</v>
      </c>
      <c r="W1776" s="31">
        <v>0.8</v>
      </c>
      <c r="X1776" s="28">
        <v>-120750.0</v>
      </c>
    </row>
    <row r="1777" ht="15.75" customHeight="1">
      <c r="A1777" s="15">
        <v>5099.0</v>
      </c>
      <c r="B1777" s="15" t="s">
        <v>4358</v>
      </c>
      <c r="C1777" s="18">
        <v>41979.0</v>
      </c>
      <c r="D1777" s="18">
        <v>41983.0</v>
      </c>
      <c r="E1777" s="18">
        <f t="shared" si="1"/>
        <v>41983</v>
      </c>
      <c r="F1777" s="15" t="s">
        <v>55</v>
      </c>
      <c r="G1777" s="15" t="s">
        <v>2500</v>
      </c>
      <c r="H1777" s="15" t="s">
        <v>2501</v>
      </c>
      <c r="I1777" s="15" t="s">
        <v>59</v>
      </c>
      <c r="J1777" s="15" t="s">
        <v>60</v>
      </c>
      <c r="K1777" s="15" t="s">
        <v>31</v>
      </c>
      <c r="L1777" s="15" t="str">
        <f t="array" ref="L1777">_xlfn.XLOOKUP(M1777,reference_province_to_city!$A$2:$A$11,reference_province_to_city!$B$2:$B$11)</f>
        <v>Balikpapan</v>
      </c>
      <c r="M1777" s="15" t="s">
        <v>21</v>
      </c>
      <c r="N1777" s="15">
        <v>76114.0</v>
      </c>
      <c r="O1777" s="15">
        <f t="array" ref="O1777">_xlfn.XLOOKUP(M1777,reference_postal_code!$B$2:$B$11,reference_postal_code!$A$2:$A$11)</f>
        <v>76114</v>
      </c>
      <c r="P1777" s="15" t="s">
        <v>166</v>
      </c>
      <c r="Q1777" s="15" t="s">
        <v>4365</v>
      </c>
      <c r="R1777" s="15" t="s">
        <v>65</v>
      </c>
      <c r="S1777" s="15" t="s">
        <v>87</v>
      </c>
      <c r="T1777" s="15" t="s">
        <v>4366</v>
      </c>
      <c r="U1777" s="28">
        <v>527520.0</v>
      </c>
      <c r="V1777" s="15">
        <v>2.0</v>
      </c>
      <c r="W1777" s="31">
        <v>0.2</v>
      </c>
      <c r="X1777" s="28">
        <v>-125286.0</v>
      </c>
    </row>
    <row r="1778" ht="15.75" customHeight="1">
      <c r="A1778" s="15">
        <v>2985.0</v>
      </c>
      <c r="B1778" s="15" t="s">
        <v>4367</v>
      </c>
      <c r="C1778" s="18">
        <v>41979.0</v>
      </c>
      <c r="D1778" s="18">
        <v>41984.0</v>
      </c>
      <c r="E1778" s="18">
        <f t="shared" si="1"/>
        <v>41984</v>
      </c>
      <c r="F1778" s="15" t="s">
        <v>114</v>
      </c>
      <c r="G1778" s="15" t="s">
        <v>2777</v>
      </c>
      <c r="H1778" s="15" t="s">
        <v>2778</v>
      </c>
      <c r="I1778" s="15" t="s">
        <v>59</v>
      </c>
      <c r="J1778" s="15" t="s">
        <v>60</v>
      </c>
      <c r="K1778" s="15" t="s">
        <v>28</v>
      </c>
      <c r="L1778" s="15" t="str">
        <f t="array" ref="L1778">_xlfn.XLOOKUP(M1778,reference_province_to_city!$A$2:$A$11,reference_province_to_city!$B$2:$B$11)</f>
        <v>Medan</v>
      </c>
      <c r="M1778" s="15" t="s">
        <v>11</v>
      </c>
      <c r="N1778" s="15">
        <v>20111.0</v>
      </c>
      <c r="O1778" s="15">
        <f t="array" ref="O1778">_xlfn.XLOOKUP(M1778,reference_postal_code!$B$2:$B$11,reference_postal_code!$A$2:$A$11)</f>
        <v>20111</v>
      </c>
      <c r="P1778" s="15" t="s">
        <v>77</v>
      </c>
      <c r="Q1778" s="15" t="s">
        <v>1843</v>
      </c>
      <c r="R1778" s="15" t="s">
        <v>106</v>
      </c>
      <c r="S1778" s="15" t="s">
        <v>218</v>
      </c>
      <c r="T1778" s="15" t="s">
        <v>1844</v>
      </c>
      <c r="U1778" s="28">
        <v>4132350.0</v>
      </c>
      <c r="V1778" s="15">
        <v>1.0</v>
      </c>
      <c r="W1778" s="31">
        <v>0.5</v>
      </c>
      <c r="X1778" s="28">
        <v>-2562057.0</v>
      </c>
    </row>
    <row r="1779" ht="15.75" customHeight="1">
      <c r="A1779" s="15">
        <v>5096.0</v>
      </c>
      <c r="B1779" s="15" t="s">
        <v>4358</v>
      </c>
      <c r="C1779" s="18">
        <v>41979.0</v>
      </c>
      <c r="D1779" s="18">
        <v>41983.0</v>
      </c>
      <c r="E1779" s="18">
        <f t="shared" si="1"/>
        <v>41983</v>
      </c>
      <c r="F1779" s="15" t="s">
        <v>55</v>
      </c>
      <c r="G1779" s="15" t="s">
        <v>2500</v>
      </c>
      <c r="H1779" s="15" t="s">
        <v>2501</v>
      </c>
      <c r="I1779" s="15" t="s">
        <v>59</v>
      </c>
      <c r="J1779" s="15" t="s">
        <v>60</v>
      </c>
      <c r="K1779" s="15" t="s">
        <v>31</v>
      </c>
      <c r="L1779" s="15" t="str">
        <f t="array" ref="L1779">_xlfn.XLOOKUP(M1779,reference_province_to_city!$A$2:$A$11,reference_province_to_city!$B$2:$B$11)</f>
        <v>Balikpapan</v>
      </c>
      <c r="M1779" s="15" t="s">
        <v>21</v>
      </c>
      <c r="N1779" s="15">
        <v>76114.0</v>
      </c>
      <c r="O1779" s="15">
        <f t="array" ref="O1779">_xlfn.XLOOKUP(M1779,reference_postal_code!$B$2:$B$11,reference_postal_code!$A$2:$A$11)</f>
        <v>76114</v>
      </c>
      <c r="P1779" s="15" t="s">
        <v>166</v>
      </c>
      <c r="Q1779" s="15" t="s">
        <v>4368</v>
      </c>
      <c r="R1779" s="15" t="s">
        <v>110</v>
      </c>
      <c r="S1779" s="15" t="s">
        <v>111</v>
      </c>
      <c r="T1779" s="15" t="s">
        <v>4369</v>
      </c>
      <c r="U1779" s="28">
        <v>525600.0</v>
      </c>
      <c r="V1779" s="15">
        <v>4.0</v>
      </c>
      <c r="W1779" s="31">
        <v>0.2</v>
      </c>
      <c r="X1779" s="28">
        <v>-105120.0</v>
      </c>
    </row>
    <row r="1780" ht="15.75" customHeight="1">
      <c r="A1780" s="15">
        <v>5097.0</v>
      </c>
      <c r="B1780" s="15" t="s">
        <v>4358</v>
      </c>
      <c r="C1780" s="18">
        <v>41979.0</v>
      </c>
      <c r="D1780" s="18">
        <v>41983.0</v>
      </c>
      <c r="E1780" s="18">
        <f t="shared" si="1"/>
        <v>41983</v>
      </c>
      <c r="F1780" s="15" t="s">
        <v>55</v>
      </c>
      <c r="G1780" s="15" t="s">
        <v>2500</v>
      </c>
      <c r="H1780" s="15" t="s">
        <v>2501</v>
      </c>
      <c r="I1780" s="15" t="s">
        <v>59</v>
      </c>
      <c r="J1780" s="15" t="s">
        <v>60</v>
      </c>
      <c r="K1780" s="15" t="s">
        <v>524</v>
      </c>
      <c r="L1780" s="15" t="str">
        <f t="array" ref="L1780">_xlfn.XLOOKUP(M1780,reference_province_to_city!$A$2:$A$11,reference_province_to_city!$B$2:$B$11)</f>
        <v>Balikpapan</v>
      </c>
      <c r="M1780" s="15" t="s">
        <v>21</v>
      </c>
      <c r="N1780" s="15">
        <v>76114.0</v>
      </c>
      <c r="O1780" s="15">
        <f t="array" ref="O1780">_xlfn.XLOOKUP(M1780,reference_postal_code!$B$2:$B$11,reference_postal_code!$A$2:$A$11)</f>
        <v>76114</v>
      </c>
      <c r="P1780" s="15" t="s">
        <v>166</v>
      </c>
      <c r="Q1780" s="15" t="s">
        <v>2600</v>
      </c>
      <c r="R1780" s="15" t="s">
        <v>106</v>
      </c>
      <c r="S1780" s="15" t="s">
        <v>139</v>
      </c>
      <c r="T1780" s="15" t="s">
        <v>2601</v>
      </c>
      <c r="U1780" s="28">
        <v>161640.0</v>
      </c>
      <c r="V1780" s="15">
        <v>3.0</v>
      </c>
      <c r="W1780" s="31">
        <v>0.6</v>
      </c>
      <c r="X1780" s="28">
        <v>-72738.0</v>
      </c>
    </row>
    <row r="1781" ht="15.75" customHeight="1">
      <c r="A1781" s="15">
        <v>2720.0</v>
      </c>
      <c r="B1781" s="15" t="s">
        <v>4370</v>
      </c>
      <c r="C1781" s="18">
        <v>41979.0</v>
      </c>
      <c r="D1781" s="18">
        <v>41981.0</v>
      </c>
      <c r="E1781" s="18">
        <f t="shared" si="1"/>
        <v>41981</v>
      </c>
      <c r="F1781" s="15" t="s">
        <v>114</v>
      </c>
      <c r="G1781" s="15" t="s">
        <v>2421</v>
      </c>
      <c r="H1781" s="15" t="s">
        <v>2422</v>
      </c>
      <c r="I1781" s="15" t="s">
        <v>59</v>
      </c>
      <c r="J1781" s="15" t="s">
        <v>60</v>
      </c>
      <c r="K1781" s="15" t="s">
        <v>17</v>
      </c>
      <c r="L1781" s="15" t="str">
        <f t="array" ref="L1781">_xlfn.XLOOKUP(M1781,reference_province_to_city!$A$2:$A$11,reference_province_to_city!$B$2:$B$11)</f>
        <v>Semarang</v>
      </c>
      <c r="M1781" s="15" t="s">
        <v>15</v>
      </c>
      <c r="N1781" s="15">
        <v>50111.0</v>
      </c>
      <c r="O1781" s="15">
        <f t="array" ref="O1781">_xlfn.XLOOKUP(M1781,reference_postal_code!$B$2:$B$11,reference_postal_code!$A$2:$A$11)</f>
        <v>50111</v>
      </c>
      <c r="P1781" s="15" t="s">
        <v>77</v>
      </c>
      <c r="Q1781" s="15" t="s">
        <v>4327</v>
      </c>
      <c r="R1781" s="15" t="s">
        <v>106</v>
      </c>
      <c r="S1781" s="15" t="s">
        <v>139</v>
      </c>
      <c r="T1781" s="15" t="s">
        <v>4328</v>
      </c>
      <c r="U1781" s="28">
        <v>359640.0</v>
      </c>
      <c r="V1781" s="15">
        <v>3.0</v>
      </c>
      <c r="W1781" s="31">
        <v>0.6</v>
      </c>
      <c r="X1781" s="28">
        <v>-215784.0</v>
      </c>
    </row>
    <row r="1782" ht="15.75" customHeight="1">
      <c r="A1782" s="15">
        <v>2984.0</v>
      </c>
      <c r="B1782" s="15" t="s">
        <v>4367</v>
      </c>
      <c r="C1782" s="18">
        <v>41979.0</v>
      </c>
      <c r="D1782" s="18">
        <v>41984.0</v>
      </c>
      <c r="E1782" s="18">
        <f t="shared" si="1"/>
        <v>41984</v>
      </c>
      <c r="F1782" s="15" t="s">
        <v>114</v>
      </c>
      <c r="G1782" s="15" t="s">
        <v>2777</v>
      </c>
      <c r="H1782" s="15" t="s">
        <v>2778</v>
      </c>
      <c r="I1782" s="15" t="s">
        <v>59</v>
      </c>
      <c r="J1782" s="15" t="s">
        <v>60</v>
      </c>
      <c r="K1782" s="15" t="s">
        <v>28</v>
      </c>
      <c r="L1782" s="15" t="str">
        <f t="array" ref="L1782">_xlfn.XLOOKUP(M1782,reference_province_to_city!$A$2:$A$11,reference_province_to_city!$B$2:$B$11)</f>
        <v>Medan</v>
      </c>
      <c r="M1782" s="15" t="s">
        <v>11</v>
      </c>
      <c r="N1782" s="15">
        <v>20111.0</v>
      </c>
      <c r="O1782" s="15">
        <f t="array" ref="O1782">_xlfn.XLOOKUP(M1782,reference_postal_code!$B$2:$B$11,reference_postal_code!$A$2:$A$11)</f>
        <v>20111</v>
      </c>
      <c r="P1782" s="15" t="s">
        <v>77</v>
      </c>
      <c r="Q1782" s="15" t="s">
        <v>4371</v>
      </c>
      <c r="R1782" s="15" t="s">
        <v>65</v>
      </c>
      <c r="S1782" s="15" t="s">
        <v>87</v>
      </c>
      <c r="T1782" s="15" t="s">
        <v>4372</v>
      </c>
      <c r="U1782" s="28">
        <v>801360.0</v>
      </c>
      <c r="V1782" s="15">
        <v>3.0</v>
      </c>
      <c r="W1782" s="31">
        <v>0.2</v>
      </c>
      <c r="X1782" s="28">
        <v>70119.0</v>
      </c>
    </row>
    <row r="1783" ht="15.75" customHeight="1">
      <c r="A1783" s="15">
        <v>8945.0</v>
      </c>
      <c r="B1783" s="15" t="s">
        <v>4373</v>
      </c>
      <c r="C1783" s="18">
        <v>41980.0</v>
      </c>
      <c r="D1783" s="18">
        <v>41981.0</v>
      </c>
      <c r="E1783" s="18">
        <f t="shared" si="1"/>
        <v>41981</v>
      </c>
      <c r="F1783" s="15" t="s">
        <v>125</v>
      </c>
      <c r="G1783" s="15" t="s">
        <v>1538</v>
      </c>
      <c r="H1783" s="15" t="s">
        <v>1539</v>
      </c>
      <c r="I1783" s="15" t="s">
        <v>76</v>
      </c>
      <c r="J1783" s="15" t="s">
        <v>60</v>
      </c>
      <c r="K1783" s="15" t="s">
        <v>22</v>
      </c>
      <c r="L1783" s="15" t="str">
        <f t="array" ref="L1783">_xlfn.XLOOKUP(M1783,reference_province_to_city!$A$2:$A$11,reference_province_to_city!$B$2:$B$11)</f>
        <v>Surabaya</v>
      </c>
      <c r="M1783" s="15" t="s">
        <v>20</v>
      </c>
      <c r="N1783" s="15">
        <v>60231.0</v>
      </c>
      <c r="O1783" s="15">
        <f t="array" ref="O1783">_xlfn.XLOOKUP(M1783,reference_postal_code!$B$2:$B$11,reference_postal_code!$A$2:$A$11)</f>
        <v>60231</v>
      </c>
      <c r="P1783" s="15" t="s">
        <v>166</v>
      </c>
      <c r="Q1783" s="15" t="s">
        <v>4374</v>
      </c>
      <c r="R1783" s="15" t="s">
        <v>65</v>
      </c>
      <c r="S1783" s="15" t="s">
        <v>66</v>
      </c>
      <c r="T1783" s="15" t="s">
        <v>4375</v>
      </c>
      <c r="U1783" s="28">
        <v>2473200.0</v>
      </c>
      <c r="V1783" s="15">
        <v>3.0</v>
      </c>
      <c r="W1783" s="31">
        <v>0.0</v>
      </c>
      <c r="X1783" s="28">
        <v>1211868.0</v>
      </c>
    </row>
    <row r="1784" ht="15.75" customHeight="1">
      <c r="A1784" s="15">
        <v>8091.0</v>
      </c>
      <c r="B1784" s="15" t="s">
        <v>4376</v>
      </c>
      <c r="C1784" s="18">
        <v>41980.0</v>
      </c>
      <c r="D1784" s="18">
        <v>41986.0</v>
      </c>
      <c r="E1784" s="18">
        <f t="shared" si="1"/>
        <v>41986</v>
      </c>
      <c r="F1784" s="15" t="s">
        <v>55</v>
      </c>
      <c r="G1784" s="15" t="s">
        <v>2488</v>
      </c>
      <c r="H1784" s="15" t="s">
        <v>2489</v>
      </c>
      <c r="I1784" s="15" t="s">
        <v>76</v>
      </c>
      <c r="J1784" s="15" t="s">
        <v>60</v>
      </c>
      <c r="K1784" s="15" t="s">
        <v>26</v>
      </c>
      <c r="L1784" s="15" t="str">
        <f t="array" ref="L1784">_xlfn.XLOOKUP(M1784,reference_province_to_city!$A$2:$A$11,reference_province_to_city!$B$2:$B$11)</f>
        <v>Denpasar</v>
      </c>
      <c r="M1784" s="15" t="s">
        <v>24</v>
      </c>
      <c r="N1784" s="15">
        <v>80231.0</v>
      </c>
      <c r="O1784" s="15">
        <f t="array" ref="O1784">_xlfn.XLOOKUP(M1784,reference_postal_code!$B$2:$B$11,reference_postal_code!$A$2:$A$11)</f>
        <v>80231</v>
      </c>
      <c r="P1784" s="15" t="s">
        <v>63</v>
      </c>
      <c r="Q1784" s="15" t="s">
        <v>2590</v>
      </c>
      <c r="R1784" s="15" t="s">
        <v>65</v>
      </c>
      <c r="S1784" s="15" t="s">
        <v>87</v>
      </c>
      <c r="T1784" s="15" t="s">
        <v>2591</v>
      </c>
      <c r="U1784" s="28">
        <v>4040400.0</v>
      </c>
      <c r="V1784" s="15">
        <v>7.0</v>
      </c>
      <c r="W1784" s="31">
        <v>0.0</v>
      </c>
      <c r="X1784" s="28">
        <v>1050504.0</v>
      </c>
    </row>
    <row r="1785" ht="15.75" customHeight="1">
      <c r="A1785" s="15">
        <v>7237.0</v>
      </c>
      <c r="B1785" s="15" t="s">
        <v>4377</v>
      </c>
      <c r="C1785" s="18">
        <v>41980.0</v>
      </c>
      <c r="D1785" s="18">
        <v>41983.0</v>
      </c>
      <c r="E1785" s="18">
        <f t="shared" si="1"/>
        <v>41983</v>
      </c>
      <c r="F1785" s="15" t="s">
        <v>125</v>
      </c>
      <c r="G1785" s="15" t="s">
        <v>4378</v>
      </c>
      <c r="H1785" s="15" t="s">
        <v>4379</v>
      </c>
      <c r="I1785" s="15" t="s">
        <v>59</v>
      </c>
      <c r="J1785" s="15" t="s">
        <v>60</v>
      </c>
      <c r="K1785" s="15" t="s">
        <v>33</v>
      </c>
      <c r="L1785" s="15" t="str">
        <f t="array" ref="L1785">_xlfn.XLOOKUP(M1785,reference_province_to_city!$A$2:$A$11,reference_province_to_city!$B$2:$B$11)</f>
        <v>Makassar</v>
      </c>
      <c r="M1785" s="15" t="s">
        <v>25</v>
      </c>
      <c r="N1785" s="15">
        <v>90111.0</v>
      </c>
      <c r="O1785" s="15">
        <f t="array" ref="O1785">_xlfn.XLOOKUP(M1785,reference_postal_code!$B$2:$B$11,reference_postal_code!$A$2:$A$11)</f>
        <v>90111</v>
      </c>
      <c r="P1785" s="15" t="s">
        <v>63</v>
      </c>
      <c r="Q1785" s="15" t="s">
        <v>2371</v>
      </c>
      <c r="R1785" s="15" t="s">
        <v>65</v>
      </c>
      <c r="S1785" s="15" t="s">
        <v>93</v>
      </c>
      <c r="T1785" s="15" t="s">
        <v>2372</v>
      </c>
      <c r="U1785" s="28">
        <v>129600.0</v>
      </c>
      <c r="V1785" s="15">
        <v>3.0</v>
      </c>
      <c r="W1785" s="31">
        <v>0.0</v>
      </c>
      <c r="X1785" s="28">
        <v>36288.0</v>
      </c>
    </row>
    <row r="1786" ht="15.75" customHeight="1">
      <c r="A1786" s="15">
        <v>5279.0</v>
      </c>
      <c r="B1786" s="15" t="s">
        <v>4380</v>
      </c>
      <c r="C1786" s="18">
        <v>41980.0</v>
      </c>
      <c r="D1786" s="18">
        <v>41986.0</v>
      </c>
      <c r="E1786" s="18">
        <f t="shared" si="1"/>
        <v>41986</v>
      </c>
      <c r="F1786" s="15" t="s">
        <v>55</v>
      </c>
      <c r="G1786" s="15" t="s">
        <v>3788</v>
      </c>
      <c r="H1786" s="15" t="s">
        <v>3789</v>
      </c>
      <c r="I1786" s="15" t="s">
        <v>59</v>
      </c>
      <c r="J1786" s="15" t="s">
        <v>60</v>
      </c>
      <c r="K1786" s="15" t="s">
        <v>31</v>
      </c>
      <c r="L1786" s="15" t="str">
        <f t="array" ref="L1786">_xlfn.XLOOKUP(M1786,reference_province_to_city!$A$2:$A$11,reference_province_to_city!$B$2:$B$11)</f>
        <v>Balikpapan</v>
      </c>
      <c r="M1786" s="15" t="s">
        <v>21</v>
      </c>
      <c r="N1786" s="15">
        <v>76114.0</v>
      </c>
      <c r="O1786" s="15">
        <f t="array" ref="O1786">_xlfn.XLOOKUP(M1786,reference_postal_code!$B$2:$B$11,reference_postal_code!$A$2:$A$11)</f>
        <v>76114</v>
      </c>
      <c r="P1786" s="15" t="s">
        <v>166</v>
      </c>
      <c r="Q1786" s="15" t="s">
        <v>718</v>
      </c>
      <c r="R1786" s="15" t="s">
        <v>65</v>
      </c>
      <c r="S1786" s="15" t="s">
        <v>66</v>
      </c>
      <c r="T1786" s="15" t="s">
        <v>719</v>
      </c>
      <c r="U1786" s="28">
        <v>1582800.0</v>
      </c>
      <c r="V1786" s="15">
        <v>4.0</v>
      </c>
      <c r="W1786" s="31">
        <v>0.0</v>
      </c>
      <c r="X1786" s="28">
        <v>728088.0</v>
      </c>
    </row>
    <row r="1787" ht="15.75" customHeight="1">
      <c r="A1787" s="15">
        <v>1794.0</v>
      </c>
      <c r="B1787" s="15" t="s">
        <v>4381</v>
      </c>
      <c r="C1787" s="18">
        <v>41981.0</v>
      </c>
      <c r="D1787" s="18">
        <v>41986.0</v>
      </c>
      <c r="E1787" s="18">
        <f t="shared" si="1"/>
        <v>41986</v>
      </c>
      <c r="F1787" s="15" t="s">
        <v>55</v>
      </c>
      <c r="G1787" s="15" t="s">
        <v>4382</v>
      </c>
      <c r="H1787" s="15" t="s">
        <v>4383</v>
      </c>
      <c r="I1787" s="15" t="s">
        <v>128</v>
      </c>
      <c r="J1787" s="15" t="s">
        <v>60</v>
      </c>
      <c r="K1787" s="15" t="s">
        <v>28</v>
      </c>
      <c r="L1787" s="15" t="str">
        <f t="array" ref="L1787">_xlfn.XLOOKUP(M1787,reference_province_to_city!$A$2:$A$11,reference_province_to_city!$B$2:$B$11)</f>
        <v>Medan</v>
      </c>
      <c r="M1787" s="15" t="s">
        <v>11</v>
      </c>
      <c r="N1787" s="15">
        <v>20111.0</v>
      </c>
      <c r="O1787" s="15">
        <f t="array" ref="O1787">_xlfn.XLOOKUP(M1787,reference_postal_code!$B$2:$B$11,reference_postal_code!$A$2:$A$11)</f>
        <v>20111</v>
      </c>
      <c r="P1787" s="15" t="s">
        <v>77</v>
      </c>
      <c r="Q1787" s="15" t="s">
        <v>4384</v>
      </c>
      <c r="R1787" s="15" t="s">
        <v>65</v>
      </c>
      <c r="S1787" s="15" t="s">
        <v>87</v>
      </c>
      <c r="T1787" s="15" t="s">
        <v>4385</v>
      </c>
      <c r="U1787" s="28">
        <v>906240.0</v>
      </c>
      <c r="V1787" s="15">
        <v>2.0</v>
      </c>
      <c r="W1787" s="31">
        <v>0.2</v>
      </c>
      <c r="X1787" s="28">
        <v>90624.0</v>
      </c>
    </row>
    <row r="1788" ht="15.75" customHeight="1">
      <c r="A1788" s="15">
        <v>3668.0</v>
      </c>
      <c r="B1788" s="15" t="s">
        <v>4386</v>
      </c>
      <c r="C1788" s="18">
        <v>41981.0</v>
      </c>
      <c r="D1788" s="18">
        <v>41986.0</v>
      </c>
      <c r="E1788" s="18">
        <f t="shared" si="1"/>
        <v>41986</v>
      </c>
      <c r="F1788" s="15" t="s">
        <v>55</v>
      </c>
      <c r="G1788" s="15" t="s">
        <v>4387</v>
      </c>
      <c r="H1788" s="15" t="s">
        <v>4388</v>
      </c>
      <c r="I1788" s="15" t="s">
        <v>59</v>
      </c>
      <c r="J1788" s="15" t="s">
        <v>60</v>
      </c>
      <c r="K1788" s="15" t="s">
        <v>14</v>
      </c>
      <c r="L1788" s="15" t="str">
        <f t="array" ref="L1788">_xlfn.XLOOKUP(M1788,reference_province_to_city!$A$2:$A$11,reference_province_to_city!$B$2:$B$11)</f>
        <v>Bandung</v>
      </c>
      <c r="M1788" s="15" t="s">
        <v>12</v>
      </c>
      <c r="N1788" s="15">
        <v>40111.0</v>
      </c>
      <c r="O1788" s="15">
        <f t="array" ref="O1788">_xlfn.XLOOKUP(M1788,reference_postal_code!$B$2:$B$11,reference_postal_code!$A$2:$A$11)</f>
        <v>40111</v>
      </c>
      <c r="P1788" s="15" t="s">
        <v>117</v>
      </c>
      <c r="Q1788" s="15" t="s">
        <v>2664</v>
      </c>
      <c r="R1788" s="15" t="s">
        <v>65</v>
      </c>
      <c r="S1788" s="15" t="s">
        <v>226</v>
      </c>
      <c r="T1788" s="15" t="s">
        <v>2665</v>
      </c>
      <c r="U1788" s="28">
        <v>208200.0</v>
      </c>
      <c r="V1788" s="15">
        <v>5.0</v>
      </c>
      <c r="W1788" s="31">
        <v>0.2</v>
      </c>
      <c r="X1788" s="28">
        <v>-39038.0</v>
      </c>
    </row>
    <row r="1789" ht="15.75" customHeight="1">
      <c r="A1789" s="15">
        <v>3666.0</v>
      </c>
      <c r="B1789" s="15" t="s">
        <v>4386</v>
      </c>
      <c r="C1789" s="18">
        <v>41981.0</v>
      </c>
      <c r="D1789" s="18">
        <v>41986.0</v>
      </c>
      <c r="E1789" s="18">
        <f t="shared" si="1"/>
        <v>41986</v>
      </c>
      <c r="F1789" s="15" t="s">
        <v>55</v>
      </c>
      <c r="G1789" s="15" t="s">
        <v>4387</v>
      </c>
      <c r="H1789" s="15" t="s">
        <v>4388</v>
      </c>
      <c r="I1789" s="15" t="s">
        <v>59</v>
      </c>
      <c r="J1789" s="15" t="s">
        <v>60</v>
      </c>
      <c r="K1789" s="15" t="s">
        <v>14</v>
      </c>
      <c r="L1789" s="15" t="str">
        <f t="array" ref="L1789">_xlfn.XLOOKUP(M1789,reference_province_to_city!$A$2:$A$11,reference_province_to_city!$B$2:$B$11)</f>
        <v>Bandung</v>
      </c>
      <c r="M1789" s="15" t="s">
        <v>12</v>
      </c>
      <c r="N1789" s="15">
        <v>40111.0</v>
      </c>
      <c r="O1789" s="15">
        <f t="array" ref="O1789">_xlfn.XLOOKUP(M1789,reference_postal_code!$B$2:$B$11,reference_postal_code!$A$2:$A$11)</f>
        <v>40111</v>
      </c>
      <c r="P1789" s="15" t="s">
        <v>117</v>
      </c>
      <c r="Q1789" s="15" t="s">
        <v>4389</v>
      </c>
      <c r="R1789" s="15" t="s">
        <v>65</v>
      </c>
      <c r="S1789" s="15" t="s">
        <v>83</v>
      </c>
      <c r="T1789" s="15" t="s">
        <v>4390</v>
      </c>
      <c r="U1789" s="28">
        <v>96840.0</v>
      </c>
      <c r="V1789" s="15">
        <v>4.0</v>
      </c>
      <c r="W1789" s="31">
        <v>0.7</v>
      </c>
      <c r="X1789" s="28">
        <v>-67788.0</v>
      </c>
    </row>
    <row r="1790" ht="15.75" customHeight="1">
      <c r="A1790" s="15">
        <v>3667.0</v>
      </c>
      <c r="B1790" s="15" t="s">
        <v>4386</v>
      </c>
      <c r="C1790" s="18">
        <v>41981.0</v>
      </c>
      <c r="D1790" s="18">
        <v>41986.0</v>
      </c>
      <c r="E1790" s="18">
        <f t="shared" si="1"/>
        <v>41986</v>
      </c>
      <c r="F1790" s="15" t="s">
        <v>55</v>
      </c>
      <c r="G1790" s="15" t="s">
        <v>4387</v>
      </c>
      <c r="H1790" s="15" t="s">
        <v>4388</v>
      </c>
      <c r="I1790" s="15" t="s">
        <v>59</v>
      </c>
      <c r="J1790" s="15" t="s">
        <v>60</v>
      </c>
      <c r="K1790" s="15" t="s">
        <v>14</v>
      </c>
      <c r="L1790" s="15" t="str">
        <f t="array" ref="L1790">_xlfn.XLOOKUP(M1790,reference_province_to_city!$A$2:$A$11,reference_province_to_city!$B$2:$B$11)</f>
        <v>Bandung</v>
      </c>
      <c r="M1790" s="15" t="s">
        <v>12</v>
      </c>
      <c r="N1790" s="15">
        <v>40111.0</v>
      </c>
      <c r="O1790" s="15">
        <f t="array" ref="O1790">_xlfn.XLOOKUP(M1790,reference_postal_code!$B$2:$B$11,reference_postal_code!$A$2:$A$11)</f>
        <v>40111</v>
      </c>
      <c r="P1790" s="15" t="s">
        <v>117</v>
      </c>
      <c r="Q1790" s="15" t="s">
        <v>4391</v>
      </c>
      <c r="R1790" s="15" t="s">
        <v>110</v>
      </c>
      <c r="S1790" s="15" t="s">
        <v>111</v>
      </c>
      <c r="T1790" s="15" t="s">
        <v>4392</v>
      </c>
      <c r="U1790" s="28">
        <v>790200.0</v>
      </c>
      <c r="V1790" s="15">
        <v>3.0</v>
      </c>
      <c r="W1790" s="31">
        <v>0.2</v>
      </c>
      <c r="X1790" s="28">
        <v>296325.0</v>
      </c>
    </row>
    <row r="1791" ht="15.75" customHeight="1">
      <c r="A1791" s="15">
        <v>3670.0</v>
      </c>
      <c r="B1791" s="15" t="s">
        <v>4386</v>
      </c>
      <c r="C1791" s="18">
        <v>41981.0</v>
      </c>
      <c r="D1791" s="18">
        <v>41986.0</v>
      </c>
      <c r="E1791" s="18">
        <f t="shared" si="1"/>
        <v>41986</v>
      </c>
      <c r="F1791" s="15" t="s">
        <v>55</v>
      </c>
      <c r="G1791" s="15" t="s">
        <v>4387</v>
      </c>
      <c r="H1791" s="15" t="s">
        <v>4388</v>
      </c>
      <c r="I1791" s="15" t="s">
        <v>59</v>
      </c>
      <c r="J1791" s="15" t="s">
        <v>60</v>
      </c>
      <c r="K1791" s="15" t="s">
        <v>14</v>
      </c>
      <c r="L1791" s="15" t="str">
        <f t="array" ref="L1791">_xlfn.XLOOKUP(M1791,reference_province_to_city!$A$2:$A$11,reference_province_to_city!$B$2:$B$11)</f>
        <v>Bandung</v>
      </c>
      <c r="M1791" s="15" t="s">
        <v>12</v>
      </c>
      <c r="N1791" s="15">
        <v>40111.0</v>
      </c>
      <c r="O1791" s="15">
        <f t="array" ref="O1791">_xlfn.XLOOKUP(M1791,reference_postal_code!$B$2:$B$11,reference_postal_code!$A$2:$A$11)</f>
        <v>40111</v>
      </c>
      <c r="P1791" s="15" t="s">
        <v>117</v>
      </c>
      <c r="Q1791" s="15" t="s">
        <v>820</v>
      </c>
      <c r="R1791" s="15" t="s">
        <v>65</v>
      </c>
      <c r="S1791" s="15" t="s">
        <v>79</v>
      </c>
      <c r="T1791" s="15" t="s">
        <v>821</v>
      </c>
      <c r="U1791" s="28">
        <v>172800.0</v>
      </c>
      <c r="V1791" s="15">
        <v>5.0</v>
      </c>
      <c r="W1791" s="31">
        <v>0.2</v>
      </c>
      <c r="X1791" s="28">
        <v>56160.0</v>
      </c>
    </row>
    <row r="1792" ht="15.75" customHeight="1">
      <c r="A1792" s="15">
        <v>3671.0</v>
      </c>
      <c r="B1792" s="15" t="s">
        <v>4386</v>
      </c>
      <c r="C1792" s="18">
        <v>41981.0</v>
      </c>
      <c r="D1792" s="18">
        <v>41986.0</v>
      </c>
      <c r="E1792" s="18">
        <f t="shared" si="1"/>
        <v>41986</v>
      </c>
      <c r="F1792" s="15" t="s">
        <v>55</v>
      </c>
      <c r="G1792" s="15" t="s">
        <v>4387</v>
      </c>
      <c r="H1792" s="15" t="s">
        <v>4388</v>
      </c>
      <c r="I1792" s="15" t="s">
        <v>59</v>
      </c>
      <c r="J1792" s="15" t="s">
        <v>60</v>
      </c>
      <c r="K1792" s="15" t="s">
        <v>14</v>
      </c>
      <c r="L1792" s="15" t="str">
        <f t="array" ref="L1792">_xlfn.XLOOKUP(M1792,reference_province_to_city!$A$2:$A$11,reference_province_to_city!$B$2:$B$11)</f>
        <v>Bandung</v>
      </c>
      <c r="M1792" s="15" t="s">
        <v>12</v>
      </c>
      <c r="N1792" s="15">
        <v>40111.0</v>
      </c>
      <c r="O1792" s="15">
        <f t="array" ref="O1792">_xlfn.XLOOKUP(M1792,reference_postal_code!$B$2:$B$11,reference_postal_code!$A$2:$A$11)</f>
        <v>40111</v>
      </c>
      <c r="P1792" s="15" t="s">
        <v>117</v>
      </c>
      <c r="Q1792" s="15" t="s">
        <v>1257</v>
      </c>
      <c r="R1792" s="15" t="s">
        <v>65</v>
      </c>
      <c r="S1792" s="15" t="s">
        <v>66</v>
      </c>
      <c r="T1792" s="15" t="s">
        <v>1258</v>
      </c>
      <c r="U1792" s="28">
        <v>155520.0</v>
      </c>
      <c r="V1792" s="15">
        <v>2.0</v>
      </c>
      <c r="W1792" s="31">
        <v>0.2</v>
      </c>
      <c r="X1792" s="28">
        <v>54432.0</v>
      </c>
    </row>
    <row r="1793" ht="15.75" customHeight="1">
      <c r="A1793" s="15">
        <v>3665.0</v>
      </c>
      <c r="B1793" s="15" t="s">
        <v>4386</v>
      </c>
      <c r="C1793" s="18">
        <v>41981.0</v>
      </c>
      <c r="D1793" s="18">
        <v>41986.0</v>
      </c>
      <c r="E1793" s="18">
        <f t="shared" si="1"/>
        <v>41986</v>
      </c>
      <c r="F1793" s="15" t="s">
        <v>55</v>
      </c>
      <c r="G1793" s="15" t="s">
        <v>4387</v>
      </c>
      <c r="H1793" s="15" t="s">
        <v>4388</v>
      </c>
      <c r="I1793" s="15" t="s">
        <v>59</v>
      </c>
      <c r="J1793" s="15" t="s">
        <v>60</v>
      </c>
      <c r="K1793" s="15" t="s">
        <v>14</v>
      </c>
      <c r="L1793" s="15" t="str">
        <f t="array" ref="L1793">_xlfn.XLOOKUP(M1793,reference_province_to_city!$A$2:$A$11,reference_province_to_city!$B$2:$B$11)</f>
        <v>Bandung</v>
      </c>
      <c r="M1793" s="15" t="s">
        <v>12</v>
      </c>
      <c r="N1793" s="15">
        <v>40111.0</v>
      </c>
      <c r="O1793" s="15">
        <f t="array" ref="O1793">_xlfn.XLOOKUP(M1793,reference_postal_code!$B$2:$B$11,reference_postal_code!$A$2:$A$11)</f>
        <v>40111</v>
      </c>
      <c r="P1793" s="15" t="s">
        <v>117</v>
      </c>
      <c r="Q1793" s="15" t="s">
        <v>3244</v>
      </c>
      <c r="R1793" s="15" t="s">
        <v>65</v>
      </c>
      <c r="S1793" s="15" t="s">
        <v>79</v>
      </c>
      <c r="T1793" s="15" t="s">
        <v>3245</v>
      </c>
      <c r="U1793" s="28">
        <v>418320.0</v>
      </c>
      <c r="V1793" s="15">
        <v>7.0</v>
      </c>
      <c r="W1793" s="31">
        <v>0.2</v>
      </c>
      <c r="X1793" s="28">
        <v>135954.0</v>
      </c>
    </row>
    <row r="1794" ht="15.75" customHeight="1">
      <c r="A1794" s="15">
        <v>9213.0</v>
      </c>
      <c r="B1794" s="15" t="s">
        <v>4393</v>
      </c>
      <c r="C1794" s="18">
        <v>41981.0</v>
      </c>
      <c r="D1794" s="18">
        <v>41988.0</v>
      </c>
      <c r="E1794" s="18">
        <f t="shared" si="1"/>
        <v>41988</v>
      </c>
      <c r="F1794" s="15" t="s">
        <v>55</v>
      </c>
      <c r="G1794" s="15" t="s">
        <v>4394</v>
      </c>
      <c r="H1794" s="15" t="s">
        <v>4395</v>
      </c>
      <c r="I1794" s="15" t="s">
        <v>128</v>
      </c>
      <c r="J1794" s="15" t="s">
        <v>60</v>
      </c>
      <c r="K1794" s="15" t="s">
        <v>29</v>
      </c>
      <c r="L1794" s="15" t="str">
        <f t="array" ref="L1794">_xlfn.XLOOKUP(M1794,reference_province_to_city!$A$2:$A$11,reference_province_to_city!$B$2:$B$11)</f>
        <v>Palembang</v>
      </c>
      <c r="M1794" s="15" t="s">
        <v>13</v>
      </c>
      <c r="N1794" s="15">
        <v>30111.0</v>
      </c>
      <c r="O1794" s="15">
        <f t="array" ref="O1794">_xlfn.XLOOKUP(M1794,reference_postal_code!$B$2:$B$11,reference_postal_code!$A$2:$A$11)</f>
        <v>30111</v>
      </c>
      <c r="P1794" s="15" t="s">
        <v>77</v>
      </c>
      <c r="Q1794" s="15" t="s">
        <v>3897</v>
      </c>
      <c r="R1794" s="15" t="s">
        <v>106</v>
      </c>
      <c r="S1794" s="15" t="s">
        <v>139</v>
      </c>
      <c r="T1794" s="15" t="s">
        <v>3898</v>
      </c>
      <c r="U1794" s="28">
        <v>598200.0</v>
      </c>
      <c r="V1794" s="15">
        <v>2.0</v>
      </c>
      <c r="W1794" s="31">
        <v>0.0</v>
      </c>
      <c r="X1794" s="28">
        <v>167496.0</v>
      </c>
    </row>
    <row r="1795" ht="15.75" customHeight="1">
      <c r="A1795" s="15">
        <v>3672.0</v>
      </c>
      <c r="B1795" s="15" t="s">
        <v>4386</v>
      </c>
      <c r="C1795" s="18">
        <v>41981.0</v>
      </c>
      <c r="D1795" s="18">
        <v>41986.0</v>
      </c>
      <c r="E1795" s="18">
        <f t="shared" si="1"/>
        <v>41986</v>
      </c>
      <c r="F1795" s="15" t="s">
        <v>55</v>
      </c>
      <c r="G1795" s="15" t="s">
        <v>4387</v>
      </c>
      <c r="H1795" s="15" t="s">
        <v>4388</v>
      </c>
      <c r="I1795" s="15" t="s">
        <v>59</v>
      </c>
      <c r="J1795" s="15" t="s">
        <v>60</v>
      </c>
      <c r="K1795" s="15" t="s">
        <v>14</v>
      </c>
      <c r="L1795" s="15" t="str">
        <f t="array" ref="L1795">_xlfn.XLOOKUP(M1795,reference_province_to_city!$A$2:$A$11,reference_province_to_city!$B$2:$B$11)</f>
        <v>Bandung</v>
      </c>
      <c r="M1795" s="15" t="s">
        <v>12</v>
      </c>
      <c r="N1795" s="15">
        <v>40111.0</v>
      </c>
      <c r="O1795" s="15">
        <f t="array" ref="O1795">_xlfn.XLOOKUP(M1795,reference_postal_code!$B$2:$B$11,reference_postal_code!$A$2:$A$11)</f>
        <v>40111</v>
      </c>
      <c r="P1795" s="15" t="s">
        <v>117</v>
      </c>
      <c r="Q1795" s="15" t="s">
        <v>1076</v>
      </c>
      <c r="R1795" s="15" t="s">
        <v>65</v>
      </c>
      <c r="S1795" s="15" t="s">
        <v>87</v>
      </c>
      <c r="T1795" s="15" t="s">
        <v>1077</v>
      </c>
      <c r="U1795" s="28">
        <v>586080.0</v>
      </c>
      <c r="V1795" s="15">
        <v>3.0</v>
      </c>
      <c r="W1795" s="31">
        <v>0.2</v>
      </c>
      <c r="X1795" s="28">
        <v>43956.0</v>
      </c>
    </row>
    <row r="1796" ht="15.75" customHeight="1">
      <c r="A1796" s="15">
        <v>3669.0</v>
      </c>
      <c r="B1796" s="15" t="s">
        <v>4386</v>
      </c>
      <c r="C1796" s="18">
        <v>41981.0</v>
      </c>
      <c r="D1796" s="18">
        <v>41986.0</v>
      </c>
      <c r="E1796" s="18">
        <f t="shared" si="1"/>
        <v>41986</v>
      </c>
      <c r="F1796" s="15" t="s">
        <v>55</v>
      </c>
      <c r="G1796" s="15" t="s">
        <v>4387</v>
      </c>
      <c r="H1796" s="15" t="s">
        <v>4388</v>
      </c>
      <c r="I1796" s="15" t="s">
        <v>59</v>
      </c>
      <c r="J1796" s="15" t="s">
        <v>60</v>
      </c>
      <c r="K1796" s="15" t="s">
        <v>14</v>
      </c>
      <c r="L1796" s="15" t="str">
        <f t="array" ref="L1796">_xlfn.XLOOKUP(M1796,reference_province_to_city!$A$2:$A$11,reference_province_to_city!$B$2:$B$11)</f>
        <v>Bandung</v>
      </c>
      <c r="M1796" s="15" t="s">
        <v>12</v>
      </c>
      <c r="N1796" s="15">
        <v>40111.0</v>
      </c>
      <c r="O1796" s="15">
        <f t="array" ref="O1796">_xlfn.XLOOKUP(M1796,reference_postal_code!$B$2:$B$11,reference_postal_code!$A$2:$A$11)</f>
        <v>40111</v>
      </c>
      <c r="P1796" s="15" t="s">
        <v>117</v>
      </c>
      <c r="Q1796" s="15" t="s">
        <v>1607</v>
      </c>
      <c r="R1796" s="15" t="s">
        <v>110</v>
      </c>
      <c r="S1796" s="15" t="s">
        <v>149</v>
      </c>
      <c r="T1796" s="15" t="s">
        <v>1608</v>
      </c>
      <c r="U1796" s="28">
        <v>1558800.0</v>
      </c>
      <c r="V1796" s="15">
        <v>10.0</v>
      </c>
      <c r="W1796" s="31">
        <v>0.2</v>
      </c>
      <c r="X1796" s="28">
        <v>-272790.0</v>
      </c>
    </row>
    <row r="1797" ht="15.75" customHeight="1">
      <c r="A1797" s="15">
        <v>3716.0</v>
      </c>
      <c r="B1797" s="15" t="s">
        <v>4396</v>
      </c>
      <c r="C1797" s="18">
        <v>41981.0</v>
      </c>
      <c r="D1797" s="18">
        <v>41983.0</v>
      </c>
      <c r="E1797" s="18">
        <f t="shared" si="1"/>
        <v>41983</v>
      </c>
      <c r="F1797" s="15" t="s">
        <v>114</v>
      </c>
      <c r="G1797" s="15" t="s">
        <v>1753</v>
      </c>
      <c r="H1797" s="15" t="s">
        <v>1754</v>
      </c>
      <c r="I1797" s="15" t="s">
        <v>59</v>
      </c>
      <c r="J1797" s="15" t="s">
        <v>60</v>
      </c>
      <c r="K1797" s="15" t="s">
        <v>10</v>
      </c>
      <c r="L1797" s="15" t="str">
        <f t="array" ref="L1797">_xlfn.XLOOKUP(M1797,reference_province_to_city!$A$2:$A$11,reference_province_to_city!$B$2:$B$11)</f>
        <v>Jakarta</v>
      </c>
      <c r="M1797" s="15" t="s">
        <v>7</v>
      </c>
      <c r="N1797" s="15">
        <v>10110.0</v>
      </c>
      <c r="O1797" s="15">
        <f t="array" ref="O1797">_xlfn.XLOOKUP(M1797,reference_postal_code!$B$2:$B$11,reference_postal_code!$A$2:$A$11)</f>
        <v>10110</v>
      </c>
      <c r="P1797" s="15" t="s">
        <v>117</v>
      </c>
      <c r="Q1797" s="15" t="s">
        <v>1241</v>
      </c>
      <c r="R1797" s="15" t="s">
        <v>106</v>
      </c>
      <c r="S1797" s="15" t="s">
        <v>107</v>
      </c>
      <c r="T1797" s="15" t="s">
        <v>1242</v>
      </c>
      <c r="U1797" s="28">
        <v>9058800.0</v>
      </c>
      <c r="V1797" s="15">
        <v>5.0</v>
      </c>
      <c r="W1797" s="31">
        <v>0.2</v>
      </c>
      <c r="X1797" s="28">
        <v>679410.0</v>
      </c>
    </row>
    <row r="1798" ht="15.75" customHeight="1">
      <c r="A1798" s="15">
        <v>3715.0</v>
      </c>
      <c r="B1798" s="15" t="s">
        <v>4396</v>
      </c>
      <c r="C1798" s="18">
        <v>41981.0</v>
      </c>
      <c r="D1798" s="18">
        <v>41983.0</v>
      </c>
      <c r="E1798" s="18">
        <f t="shared" si="1"/>
        <v>41983</v>
      </c>
      <c r="F1798" s="15" t="s">
        <v>114</v>
      </c>
      <c r="G1798" s="15" t="s">
        <v>1753</v>
      </c>
      <c r="H1798" s="15" t="s">
        <v>1754</v>
      </c>
      <c r="I1798" s="15" t="s">
        <v>59</v>
      </c>
      <c r="J1798" s="15" t="s">
        <v>60</v>
      </c>
      <c r="K1798" s="15" t="s">
        <v>10</v>
      </c>
      <c r="L1798" s="15" t="str">
        <f t="array" ref="L1798">_xlfn.XLOOKUP(M1798,reference_province_to_city!$A$2:$A$11,reference_province_to_city!$B$2:$B$11)</f>
        <v>Jakarta</v>
      </c>
      <c r="M1798" s="15" t="s">
        <v>7</v>
      </c>
      <c r="N1798" s="15">
        <v>10110.0</v>
      </c>
      <c r="O1798" s="15">
        <f t="array" ref="O1798">_xlfn.XLOOKUP(M1798,reference_postal_code!$B$2:$B$11,reference_postal_code!$A$2:$A$11)</f>
        <v>10110</v>
      </c>
      <c r="P1798" s="15" t="s">
        <v>117</v>
      </c>
      <c r="Q1798" s="15" t="s">
        <v>4397</v>
      </c>
      <c r="R1798" s="15" t="s">
        <v>65</v>
      </c>
      <c r="S1798" s="15" t="s">
        <v>66</v>
      </c>
      <c r="T1798" s="15" t="s">
        <v>4398</v>
      </c>
      <c r="U1798" s="28">
        <v>685200.0</v>
      </c>
      <c r="V1798" s="15">
        <v>2.0</v>
      </c>
      <c r="W1798" s="31">
        <v>0.0</v>
      </c>
      <c r="X1798" s="28">
        <v>315192.0</v>
      </c>
    </row>
    <row r="1799" ht="15.75" customHeight="1">
      <c r="A1799" s="15">
        <v>9214.0</v>
      </c>
      <c r="B1799" s="15" t="s">
        <v>4393</v>
      </c>
      <c r="C1799" s="18">
        <v>41981.0</v>
      </c>
      <c r="D1799" s="18">
        <v>41988.0</v>
      </c>
      <c r="E1799" s="18">
        <f t="shared" si="1"/>
        <v>41988</v>
      </c>
      <c r="F1799" s="15" t="s">
        <v>55</v>
      </c>
      <c r="G1799" s="15" t="s">
        <v>4394</v>
      </c>
      <c r="H1799" s="15" t="s">
        <v>4395</v>
      </c>
      <c r="I1799" s="15" t="s">
        <v>128</v>
      </c>
      <c r="J1799" s="15" t="s">
        <v>60</v>
      </c>
      <c r="K1799" s="15" t="s">
        <v>29</v>
      </c>
      <c r="L1799" s="15" t="str">
        <f t="array" ref="L1799">_xlfn.XLOOKUP(M1799,reference_province_to_city!$A$2:$A$11,reference_province_to_city!$B$2:$B$11)</f>
        <v>Palembang</v>
      </c>
      <c r="M1799" s="15" t="s">
        <v>13</v>
      </c>
      <c r="N1799" s="15">
        <v>30111.0</v>
      </c>
      <c r="O1799" s="15">
        <f t="array" ref="O1799">_xlfn.XLOOKUP(M1799,reference_postal_code!$B$2:$B$11,reference_postal_code!$A$2:$A$11)</f>
        <v>30111</v>
      </c>
      <c r="P1799" s="15" t="s">
        <v>77</v>
      </c>
      <c r="Q1799" s="15" t="s">
        <v>2948</v>
      </c>
      <c r="R1799" s="15" t="s">
        <v>106</v>
      </c>
      <c r="S1799" s="15" t="s">
        <v>139</v>
      </c>
      <c r="T1799" s="15" t="s">
        <v>2949</v>
      </c>
      <c r="U1799" s="28">
        <v>1191600.0</v>
      </c>
      <c r="V1799" s="15">
        <v>3.0</v>
      </c>
      <c r="W1799" s="31">
        <v>0.0</v>
      </c>
      <c r="X1799" s="28">
        <v>428976.0</v>
      </c>
    </row>
    <row r="1800" ht="15.75" customHeight="1">
      <c r="A1800" s="15">
        <v>889.0</v>
      </c>
      <c r="B1800" s="15" t="s">
        <v>4399</v>
      </c>
      <c r="C1800" s="18">
        <v>41982.0</v>
      </c>
      <c r="D1800" s="18">
        <v>41989.0</v>
      </c>
      <c r="E1800" s="18">
        <f t="shared" si="1"/>
        <v>41989</v>
      </c>
      <c r="F1800" s="15" t="s">
        <v>55</v>
      </c>
      <c r="G1800" s="15" t="s">
        <v>400</v>
      </c>
      <c r="H1800" s="15" t="s">
        <v>401</v>
      </c>
      <c r="I1800" s="15" t="s">
        <v>128</v>
      </c>
      <c r="J1800" s="15" t="s">
        <v>60</v>
      </c>
      <c r="K1800" s="15" t="s">
        <v>17</v>
      </c>
      <c r="L1800" s="15" t="str">
        <f t="array" ref="L1800">_xlfn.XLOOKUP(M1800,reference_province_to_city!$A$2:$A$11,reference_province_to_city!$B$2:$B$11)</f>
        <v>Semarang</v>
      </c>
      <c r="M1800" s="15" t="s">
        <v>15</v>
      </c>
      <c r="N1800" s="15">
        <v>50111.0</v>
      </c>
      <c r="O1800" s="15">
        <f t="array" ref="O1800">_xlfn.XLOOKUP(M1800,reference_postal_code!$B$2:$B$11,reference_postal_code!$A$2:$A$11)</f>
        <v>50111</v>
      </c>
      <c r="P1800" s="15" t="s">
        <v>77</v>
      </c>
      <c r="Q1800" s="15" t="s">
        <v>4400</v>
      </c>
      <c r="R1800" s="15" t="s">
        <v>65</v>
      </c>
      <c r="S1800" s="15" t="s">
        <v>66</v>
      </c>
      <c r="T1800" s="15" t="s">
        <v>4401</v>
      </c>
      <c r="U1800" s="28">
        <v>520200.0</v>
      </c>
      <c r="V1800" s="15">
        <v>6.0</v>
      </c>
      <c r="W1800" s="31">
        <v>0.0</v>
      </c>
      <c r="X1800" s="28">
        <v>254898.0</v>
      </c>
    </row>
    <row r="1801" ht="15.75" customHeight="1">
      <c r="A1801" s="15">
        <v>7853.0</v>
      </c>
      <c r="B1801" s="15" t="s">
        <v>4402</v>
      </c>
      <c r="C1801" s="18">
        <v>41982.0</v>
      </c>
      <c r="D1801" s="18">
        <v>41988.0</v>
      </c>
      <c r="E1801" s="18">
        <f t="shared" si="1"/>
        <v>41988</v>
      </c>
      <c r="F1801" s="15" t="s">
        <v>55</v>
      </c>
      <c r="G1801" s="15" t="s">
        <v>823</v>
      </c>
      <c r="H1801" s="15" t="s">
        <v>824</v>
      </c>
      <c r="I1801" s="15" t="s">
        <v>128</v>
      </c>
      <c r="J1801" s="15" t="s">
        <v>60</v>
      </c>
      <c r="L1801" s="15" t="str">
        <f t="array" ref="L1801">_xlfn.XLOOKUP(M1801,reference_province_to_city!$A$2:$A$11,reference_province_to_city!$B$2:$B$11)</f>
        <v>Bandung</v>
      </c>
      <c r="M1801" s="15" t="s">
        <v>12</v>
      </c>
      <c r="N1801" s="15">
        <v>40111.0</v>
      </c>
      <c r="O1801" s="15">
        <f t="array" ref="O1801">_xlfn.XLOOKUP(M1801,reference_postal_code!$B$2:$B$11,reference_postal_code!$A$2:$A$11)</f>
        <v>40111</v>
      </c>
      <c r="P1801" s="15" t="s">
        <v>117</v>
      </c>
      <c r="Q1801" s="15" t="s">
        <v>2674</v>
      </c>
      <c r="R1801" s="15" t="s">
        <v>65</v>
      </c>
      <c r="S1801" s="15" t="s">
        <v>222</v>
      </c>
      <c r="T1801" s="15" t="s">
        <v>2675</v>
      </c>
      <c r="U1801" s="28">
        <v>305820.0</v>
      </c>
      <c r="V1801" s="15">
        <v>2.0</v>
      </c>
      <c r="W1801" s="31">
        <v>0.8</v>
      </c>
      <c r="X1801" s="28">
        <v>-795132.0</v>
      </c>
    </row>
    <row r="1802" ht="15.75" customHeight="1">
      <c r="A1802" s="15">
        <v>4565.0</v>
      </c>
      <c r="B1802" s="15" t="s">
        <v>4403</v>
      </c>
      <c r="C1802" s="18">
        <v>41982.0</v>
      </c>
      <c r="D1802" s="18">
        <v>41987.0</v>
      </c>
      <c r="E1802" s="18">
        <f t="shared" si="1"/>
        <v>41987</v>
      </c>
      <c r="F1802" s="15" t="s">
        <v>55</v>
      </c>
      <c r="G1802" s="15" t="s">
        <v>3418</v>
      </c>
      <c r="H1802" s="15" t="s">
        <v>3419</v>
      </c>
      <c r="I1802" s="15" t="s">
        <v>128</v>
      </c>
      <c r="J1802" s="15" t="s">
        <v>60</v>
      </c>
      <c r="K1802" s="15" t="s">
        <v>31</v>
      </c>
      <c r="L1802" s="15" t="str">
        <f t="array" ref="L1802">_xlfn.XLOOKUP(M1802,reference_province_to_city!$A$2:$A$11,reference_province_to_city!$B$2:$B$11)</f>
        <v>Balikpapan</v>
      </c>
      <c r="M1802" s="15" t="s">
        <v>21</v>
      </c>
      <c r="N1802" s="15">
        <v>76114.0</v>
      </c>
      <c r="O1802" s="15">
        <f t="array" ref="O1802">_xlfn.XLOOKUP(M1802,reference_postal_code!$B$2:$B$11,reference_postal_code!$A$2:$A$11)</f>
        <v>76114</v>
      </c>
      <c r="P1802" s="15" t="s">
        <v>166</v>
      </c>
      <c r="Q1802" s="15" t="s">
        <v>3908</v>
      </c>
      <c r="R1802" s="15" t="s">
        <v>65</v>
      </c>
      <c r="S1802" s="15" t="s">
        <v>87</v>
      </c>
      <c r="T1802" s="15" t="s">
        <v>3909</v>
      </c>
      <c r="U1802" s="28">
        <v>1510560.0</v>
      </c>
      <c r="V1802" s="15">
        <v>6.0</v>
      </c>
      <c r="W1802" s="31">
        <v>0.2</v>
      </c>
      <c r="X1802" s="28">
        <v>-18882.0</v>
      </c>
    </row>
    <row r="1803" ht="15.75" customHeight="1">
      <c r="A1803" s="15">
        <v>7444.0</v>
      </c>
      <c r="B1803" s="15" t="s">
        <v>4404</v>
      </c>
      <c r="C1803" s="18">
        <v>41982.0</v>
      </c>
      <c r="D1803" s="18">
        <v>41984.0</v>
      </c>
      <c r="E1803" s="18">
        <f t="shared" si="1"/>
        <v>41984</v>
      </c>
      <c r="F1803" s="15" t="s">
        <v>125</v>
      </c>
      <c r="G1803" s="15" t="s">
        <v>2908</v>
      </c>
      <c r="H1803" s="15" t="s">
        <v>2909</v>
      </c>
      <c r="I1803" s="15" t="s">
        <v>128</v>
      </c>
      <c r="J1803" s="15" t="s">
        <v>60</v>
      </c>
      <c r="K1803" s="15" t="s">
        <v>31</v>
      </c>
      <c r="L1803" s="15" t="str">
        <f t="array" ref="L1803">_xlfn.XLOOKUP(M1803,reference_province_to_city!$A$2:$A$11,reference_province_to_city!$B$2:$B$11)</f>
        <v>Balikpapan</v>
      </c>
      <c r="M1803" s="15" t="s">
        <v>21</v>
      </c>
      <c r="N1803" s="15">
        <v>76114.0</v>
      </c>
      <c r="O1803" s="15">
        <f t="array" ref="O1803">_xlfn.XLOOKUP(M1803,reference_postal_code!$B$2:$B$11,reference_postal_code!$A$2:$A$11)</f>
        <v>76114</v>
      </c>
      <c r="P1803" s="15" t="s">
        <v>166</v>
      </c>
      <c r="Q1803" s="15" t="s">
        <v>4190</v>
      </c>
      <c r="R1803" s="15" t="s">
        <v>65</v>
      </c>
      <c r="S1803" s="15" t="s">
        <v>87</v>
      </c>
      <c r="T1803" s="15" t="s">
        <v>4191</v>
      </c>
      <c r="U1803" s="28">
        <v>3556440.0</v>
      </c>
      <c r="V1803" s="15">
        <v>3.0</v>
      </c>
      <c r="W1803" s="31">
        <v>0.2</v>
      </c>
      <c r="X1803" s="28">
        <v>311188.0</v>
      </c>
    </row>
    <row r="1804" ht="15.75" customHeight="1">
      <c r="A1804" s="15">
        <v>7852.0</v>
      </c>
      <c r="B1804" s="15" t="s">
        <v>4402</v>
      </c>
      <c r="C1804" s="18">
        <v>41982.0</v>
      </c>
      <c r="D1804" s="18"/>
      <c r="E1804" s="18">
        <f t="shared" si="1"/>
        <v>41985</v>
      </c>
      <c r="F1804" s="15" t="s">
        <v>55</v>
      </c>
      <c r="G1804" s="15" t="s">
        <v>823</v>
      </c>
      <c r="H1804" s="15" t="s">
        <v>824</v>
      </c>
      <c r="I1804" s="15" t="s">
        <v>128</v>
      </c>
      <c r="J1804" s="15" t="s">
        <v>60</v>
      </c>
      <c r="K1804" s="15" t="s">
        <v>14</v>
      </c>
      <c r="L1804" s="15" t="str">
        <f t="array" ref="L1804">_xlfn.XLOOKUP(M1804,reference_province_to_city!$A$2:$A$11,reference_province_to_city!$B$2:$B$11)</f>
        <v>Bandung</v>
      </c>
      <c r="M1804" s="15" t="s">
        <v>12</v>
      </c>
      <c r="N1804" s="15">
        <v>40111.0</v>
      </c>
      <c r="O1804" s="15">
        <f t="array" ref="O1804">_xlfn.XLOOKUP(M1804,reference_postal_code!$B$2:$B$11,reference_postal_code!$A$2:$A$11)</f>
        <v>40111</v>
      </c>
      <c r="P1804" s="15" t="s">
        <v>117</v>
      </c>
      <c r="Q1804" s="15" t="s">
        <v>4405</v>
      </c>
      <c r="R1804" s="15" t="s">
        <v>65</v>
      </c>
      <c r="S1804" s="15" t="s">
        <v>66</v>
      </c>
      <c r="T1804" s="15" t="s">
        <v>4406</v>
      </c>
      <c r="U1804" s="28">
        <v>126720.0</v>
      </c>
      <c r="V1804" s="15">
        <v>2.0</v>
      </c>
      <c r="W1804" s="31">
        <v>0.2</v>
      </c>
      <c r="X1804" s="28">
        <v>44352.0</v>
      </c>
    </row>
    <row r="1805" ht="15.75" customHeight="1">
      <c r="A1805" s="15">
        <v>7443.0</v>
      </c>
      <c r="B1805" s="15" t="s">
        <v>4404</v>
      </c>
      <c r="C1805" s="18">
        <v>41982.0</v>
      </c>
      <c r="D1805" s="18">
        <v>41984.0</v>
      </c>
      <c r="E1805" s="18">
        <f t="shared" si="1"/>
        <v>41984</v>
      </c>
      <c r="F1805" s="15" t="s">
        <v>125</v>
      </c>
      <c r="G1805" s="15" t="s">
        <v>2908</v>
      </c>
      <c r="H1805" s="15" t="s">
        <v>2909</v>
      </c>
      <c r="I1805" s="15" t="s">
        <v>128</v>
      </c>
      <c r="J1805" s="15" t="s">
        <v>60</v>
      </c>
      <c r="K1805" s="15" t="s">
        <v>31</v>
      </c>
      <c r="L1805" s="15" t="str">
        <f t="array" ref="L1805">_xlfn.XLOOKUP(M1805,reference_province_to_city!$A$2:$A$11,reference_province_to_city!$B$2:$B$11)</f>
        <v>Balikpapan</v>
      </c>
      <c r="M1805" s="15" t="s">
        <v>21</v>
      </c>
      <c r="N1805" s="15">
        <v>76114.0</v>
      </c>
      <c r="O1805" s="15">
        <f t="array" ref="O1805">_xlfn.XLOOKUP(M1805,reference_postal_code!$B$2:$B$11,reference_postal_code!$A$2:$A$11)</f>
        <v>76114</v>
      </c>
      <c r="P1805" s="15" t="s">
        <v>166</v>
      </c>
      <c r="Q1805" s="15" t="s">
        <v>300</v>
      </c>
      <c r="R1805" s="15" t="s">
        <v>65</v>
      </c>
      <c r="S1805" s="15" t="s">
        <v>66</v>
      </c>
      <c r="T1805" s="15" t="s">
        <v>301</v>
      </c>
      <c r="U1805" s="28">
        <v>160320.0</v>
      </c>
      <c r="V1805" s="15">
        <v>2.0</v>
      </c>
      <c r="W1805" s="31">
        <v>0.2</v>
      </c>
      <c r="X1805" s="28">
        <v>56112.0</v>
      </c>
    </row>
    <row r="1806" ht="15.75" customHeight="1">
      <c r="A1806" s="15">
        <v>8124.0</v>
      </c>
      <c r="B1806" s="15" t="s">
        <v>4407</v>
      </c>
      <c r="C1806" s="18">
        <v>41982.0</v>
      </c>
      <c r="D1806" s="18">
        <v>41988.0</v>
      </c>
      <c r="E1806" s="18">
        <f t="shared" si="1"/>
        <v>41988</v>
      </c>
      <c r="F1806" s="15" t="s">
        <v>55</v>
      </c>
      <c r="G1806" s="15" t="s">
        <v>4378</v>
      </c>
      <c r="H1806" s="15" t="s">
        <v>4379</v>
      </c>
      <c r="I1806" s="15" t="s">
        <v>59</v>
      </c>
      <c r="J1806" s="15" t="s">
        <v>60</v>
      </c>
      <c r="K1806" s="15" t="s">
        <v>33</v>
      </c>
      <c r="L1806" s="15" t="str">
        <f t="array" ref="L1806">_xlfn.XLOOKUP(M1806,reference_province_to_city!$A$2:$A$11,reference_province_to_city!$B$2:$B$11)</f>
        <v>Makassar</v>
      </c>
      <c r="M1806" s="15" t="s">
        <v>25</v>
      </c>
      <c r="N1806" s="15">
        <v>90111.0</v>
      </c>
      <c r="O1806" s="15">
        <f t="array" ref="O1806">_xlfn.XLOOKUP(M1806,reference_postal_code!$B$2:$B$11,reference_postal_code!$A$2:$A$11)</f>
        <v>90111</v>
      </c>
      <c r="P1806" s="15" t="s">
        <v>63</v>
      </c>
      <c r="Q1806" s="15" t="s">
        <v>4408</v>
      </c>
      <c r="R1806" s="15" t="s">
        <v>110</v>
      </c>
      <c r="S1806" s="15" t="s">
        <v>1391</v>
      </c>
      <c r="T1806" s="15" t="s">
        <v>4409</v>
      </c>
      <c r="U1806" s="28">
        <v>1.619964E7</v>
      </c>
      <c r="V1806" s="15">
        <v>4.0</v>
      </c>
      <c r="W1806" s="31">
        <v>0.4</v>
      </c>
      <c r="X1806" s="28">
        <v>1889958.0</v>
      </c>
    </row>
    <row r="1807" ht="15.75" customHeight="1">
      <c r="A1807" s="15">
        <v>8123.0</v>
      </c>
      <c r="B1807" s="15" t="s">
        <v>4407</v>
      </c>
      <c r="C1807" s="18">
        <v>41982.0</v>
      </c>
      <c r="D1807" s="18">
        <v>41988.0</v>
      </c>
      <c r="E1807" s="18">
        <f t="shared" si="1"/>
        <v>41988</v>
      </c>
      <c r="F1807" s="15" t="s">
        <v>55</v>
      </c>
      <c r="G1807" s="15" t="s">
        <v>4378</v>
      </c>
      <c r="H1807" s="15" t="s">
        <v>4379</v>
      </c>
      <c r="I1807" s="15" t="s">
        <v>59</v>
      </c>
      <c r="J1807" s="15" t="s">
        <v>60</v>
      </c>
      <c r="K1807" s="15" t="s">
        <v>33</v>
      </c>
      <c r="L1807" s="15" t="str">
        <f t="array" ref="L1807">_xlfn.XLOOKUP(M1807,reference_province_to_city!$A$2:$A$11,reference_province_to_city!$B$2:$B$11)</f>
        <v>Makassar</v>
      </c>
      <c r="M1807" s="15" t="s">
        <v>25</v>
      </c>
      <c r="N1807" s="15">
        <v>90111.0</v>
      </c>
      <c r="O1807" s="15">
        <f t="array" ref="O1807">_xlfn.XLOOKUP(M1807,reference_postal_code!$B$2:$B$11,reference_postal_code!$A$2:$A$11)</f>
        <v>90111</v>
      </c>
      <c r="P1807" s="15" t="s">
        <v>63</v>
      </c>
      <c r="Q1807" s="15" t="s">
        <v>2580</v>
      </c>
      <c r="R1807" s="15" t="s">
        <v>65</v>
      </c>
      <c r="S1807" s="15" t="s">
        <v>173</v>
      </c>
      <c r="T1807" s="15" t="s">
        <v>2581</v>
      </c>
      <c r="U1807" s="28">
        <v>460080.0</v>
      </c>
      <c r="V1807" s="15">
        <v>3.0</v>
      </c>
      <c r="W1807" s="31">
        <v>0.2</v>
      </c>
      <c r="X1807" s="28">
        <v>143775.0</v>
      </c>
    </row>
    <row r="1808" ht="15.75" customHeight="1">
      <c r="A1808" s="15">
        <v>5999.0</v>
      </c>
      <c r="B1808" s="15" t="s">
        <v>4410</v>
      </c>
      <c r="C1808" s="18">
        <v>41983.0</v>
      </c>
      <c r="D1808" s="18">
        <v>41987.0</v>
      </c>
      <c r="E1808" s="18">
        <f t="shared" si="1"/>
        <v>41987</v>
      </c>
      <c r="F1808" s="15" t="s">
        <v>55</v>
      </c>
      <c r="G1808" s="15" t="s">
        <v>4411</v>
      </c>
      <c r="H1808" s="15" t="s">
        <v>4412</v>
      </c>
      <c r="I1808" s="15" t="s">
        <v>128</v>
      </c>
      <c r="J1808" s="15" t="s">
        <v>60</v>
      </c>
      <c r="K1808" s="15" t="s">
        <v>33</v>
      </c>
      <c r="L1808" s="15" t="str">
        <f t="array" ref="L1808">_xlfn.XLOOKUP(M1808,reference_province_to_city!$A$2:$A$11,reference_province_to_city!$B$2:$B$11)</f>
        <v>Makassar</v>
      </c>
      <c r="M1808" s="15" t="s">
        <v>25</v>
      </c>
      <c r="N1808" s="15">
        <v>90111.0</v>
      </c>
      <c r="O1808" s="15">
        <f t="array" ref="O1808">_xlfn.XLOOKUP(M1808,reference_postal_code!$B$2:$B$11,reference_postal_code!$A$2:$A$11)</f>
        <v>90111</v>
      </c>
      <c r="P1808" s="15" t="s">
        <v>63</v>
      </c>
      <c r="Q1808" s="15" t="s">
        <v>4413</v>
      </c>
      <c r="R1808" s="15" t="s">
        <v>106</v>
      </c>
      <c r="S1808" s="15" t="s">
        <v>107</v>
      </c>
      <c r="T1808" s="15" t="s">
        <v>4414</v>
      </c>
      <c r="U1808" s="28">
        <v>5075280.0</v>
      </c>
      <c r="V1808" s="15">
        <v>3.0</v>
      </c>
      <c r="W1808" s="31">
        <v>0.2</v>
      </c>
      <c r="X1808" s="28">
        <v>63441.0</v>
      </c>
    </row>
    <row r="1809" ht="15.75" customHeight="1">
      <c r="A1809" s="15">
        <v>6000.0</v>
      </c>
      <c r="B1809" s="15" t="s">
        <v>4410</v>
      </c>
      <c r="C1809" s="18">
        <v>41983.0</v>
      </c>
      <c r="D1809" s="18">
        <v>41987.0</v>
      </c>
      <c r="E1809" s="18">
        <f t="shared" si="1"/>
        <v>41987</v>
      </c>
      <c r="F1809" s="15" t="s">
        <v>55</v>
      </c>
      <c r="G1809" s="15" t="s">
        <v>4411</v>
      </c>
      <c r="H1809" s="15" t="s">
        <v>4412</v>
      </c>
      <c r="I1809" s="15" t="s">
        <v>128</v>
      </c>
      <c r="J1809" s="15" t="s">
        <v>60</v>
      </c>
      <c r="K1809" s="15" t="s">
        <v>33</v>
      </c>
      <c r="L1809" s="15" t="str">
        <f t="array" ref="L1809">_xlfn.XLOOKUP(M1809,reference_province_to_city!$A$2:$A$11,reference_province_to_city!$B$2:$B$11)</f>
        <v>Makassar</v>
      </c>
      <c r="M1809" s="15" t="s">
        <v>25</v>
      </c>
      <c r="N1809" s="15">
        <v>90111.0</v>
      </c>
      <c r="O1809" s="15">
        <f t="array" ref="O1809">_xlfn.XLOOKUP(M1809,reference_postal_code!$B$2:$B$11,reference_postal_code!$A$2:$A$11)</f>
        <v>90111</v>
      </c>
      <c r="P1809" s="15" t="s">
        <v>63</v>
      </c>
      <c r="Q1809" s="15" t="s">
        <v>2747</v>
      </c>
      <c r="R1809" s="15" t="s">
        <v>65</v>
      </c>
      <c r="S1809" s="15" t="s">
        <v>66</v>
      </c>
      <c r="T1809" s="15" t="s">
        <v>2748</v>
      </c>
      <c r="U1809" s="28">
        <v>388800.0</v>
      </c>
      <c r="V1809" s="15">
        <v>4.0</v>
      </c>
      <c r="W1809" s="31">
        <v>0.0</v>
      </c>
      <c r="X1809" s="28">
        <v>186624.0</v>
      </c>
    </row>
    <row r="1810" ht="15.75" customHeight="1">
      <c r="A1810" s="15">
        <v>873.0</v>
      </c>
      <c r="B1810" s="15" t="s">
        <v>4415</v>
      </c>
      <c r="C1810" s="18">
        <v>41983.0</v>
      </c>
      <c r="D1810" s="18">
        <v>41988.0</v>
      </c>
      <c r="E1810" s="18">
        <f t="shared" si="1"/>
        <v>41988</v>
      </c>
      <c r="F1810" s="15" t="s">
        <v>55</v>
      </c>
      <c r="G1810" s="15" t="s">
        <v>4161</v>
      </c>
      <c r="H1810" s="15" t="s">
        <v>4162</v>
      </c>
      <c r="I1810" s="15" t="s">
        <v>59</v>
      </c>
      <c r="J1810" s="15" t="s">
        <v>60</v>
      </c>
      <c r="K1810" s="15" t="s">
        <v>19</v>
      </c>
      <c r="L1810" s="15" t="str">
        <f t="array" ref="L1810">_xlfn.XLOOKUP(M1810,reference_province_to_city!$A$2:$A$11,reference_province_to_city!$B$2:$B$11)</f>
        <v>Yogyakarta</v>
      </c>
      <c r="M1810" s="15" t="s">
        <v>18</v>
      </c>
      <c r="N1810" s="15">
        <v>55111.0</v>
      </c>
      <c r="O1810" s="15">
        <f t="array" ref="O1810">_xlfn.XLOOKUP(M1810,reference_postal_code!$B$2:$B$11,reference_postal_code!$A$2:$A$11)</f>
        <v>55111</v>
      </c>
      <c r="P1810" s="15" t="s">
        <v>77</v>
      </c>
      <c r="Q1810" s="15" t="s">
        <v>3975</v>
      </c>
      <c r="R1810" s="15" t="s">
        <v>65</v>
      </c>
      <c r="S1810" s="15" t="s">
        <v>66</v>
      </c>
      <c r="T1810" s="15" t="s">
        <v>3976</v>
      </c>
      <c r="U1810" s="28">
        <v>170400.0</v>
      </c>
      <c r="V1810" s="15">
        <v>2.0</v>
      </c>
      <c r="W1810" s="31">
        <v>0.0</v>
      </c>
      <c r="X1810" s="28">
        <v>78384.0</v>
      </c>
    </row>
    <row r="1811" ht="15.75" customHeight="1">
      <c r="A1811" s="15">
        <v>874.0</v>
      </c>
      <c r="B1811" s="15" t="s">
        <v>4415</v>
      </c>
      <c r="C1811" s="18">
        <v>41983.0</v>
      </c>
      <c r="D1811" s="18">
        <v>41988.0</v>
      </c>
      <c r="E1811" s="18">
        <f t="shared" si="1"/>
        <v>41988</v>
      </c>
      <c r="F1811" s="15" t="s">
        <v>55</v>
      </c>
      <c r="G1811" s="15" t="s">
        <v>4161</v>
      </c>
      <c r="H1811" s="15" t="s">
        <v>4162</v>
      </c>
      <c r="I1811" s="15" t="s">
        <v>59</v>
      </c>
      <c r="J1811" s="15" t="s">
        <v>60</v>
      </c>
      <c r="K1811" s="15" t="s">
        <v>19</v>
      </c>
      <c r="L1811" s="15" t="str">
        <f t="array" ref="L1811">_xlfn.XLOOKUP(M1811,reference_province_to_city!$A$2:$A$11,reference_province_to_city!$B$2:$B$11)</f>
        <v>Yogyakarta</v>
      </c>
      <c r="M1811" s="15" t="s">
        <v>18</v>
      </c>
      <c r="N1811" s="15">
        <v>55111.0</v>
      </c>
      <c r="O1811" s="15">
        <f t="array" ref="O1811">_xlfn.XLOOKUP(M1811,reference_postal_code!$B$2:$B$11,reference_postal_code!$A$2:$A$11)</f>
        <v>55111</v>
      </c>
      <c r="P1811" s="15" t="s">
        <v>77</v>
      </c>
      <c r="Q1811" s="15" t="s">
        <v>4416</v>
      </c>
      <c r="R1811" s="15" t="s">
        <v>65</v>
      </c>
      <c r="S1811" s="15" t="s">
        <v>83</v>
      </c>
      <c r="T1811" s="15" t="s">
        <v>4417</v>
      </c>
      <c r="U1811" s="28">
        <v>1595160.0</v>
      </c>
      <c r="V1811" s="15">
        <v>7.0</v>
      </c>
      <c r="W1811" s="31">
        <v>0.2</v>
      </c>
      <c r="X1811" s="28">
        <v>558306.0</v>
      </c>
    </row>
    <row r="1812" ht="15.75" customHeight="1">
      <c r="A1812" s="15">
        <v>6001.0</v>
      </c>
      <c r="B1812" s="15" t="s">
        <v>4410</v>
      </c>
      <c r="C1812" s="18">
        <v>41983.0</v>
      </c>
      <c r="D1812" s="18">
        <v>41987.0</v>
      </c>
      <c r="E1812" s="18">
        <f t="shared" si="1"/>
        <v>41987</v>
      </c>
      <c r="F1812" s="15" t="s">
        <v>55</v>
      </c>
      <c r="G1812" s="15" t="s">
        <v>4411</v>
      </c>
      <c r="H1812" s="15" t="s">
        <v>4412</v>
      </c>
      <c r="I1812" s="15" t="s">
        <v>128</v>
      </c>
      <c r="J1812" s="15" t="s">
        <v>60</v>
      </c>
      <c r="K1812" s="15" t="s">
        <v>33</v>
      </c>
      <c r="L1812" s="15" t="str">
        <f t="array" ref="L1812">_xlfn.XLOOKUP(M1812,reference_province_to_city!$A$2:$A$11,reference_province_to_city!$B$2:$B$11)</f>
        <v>Makassar</v>
      </c>
      <c r="M1812" s="15" t="s">
        <v>25</v>
      </c>
      <c r="N1812" s="15">
        <v>90111.0</v>
      </c>
      <c r="O1812" s="15">
        <f t="array" ref="O1812">_xlfn.XLOOKUP(M1812,reference_postal_code!$B$2:$B$11,reference_postal_code!$A$2:$A$11)</f>
        <v>90111</v>
      </c>
      <c r="P1812" s="15" t="s">
        <v>63</v>
      </c>
      <c r="Q1812" s="15" t="s">
        <v>4418</v>
      </c>
      <c r="R1812" s="15" t="s">
        <v>65</v>
      </c>
      <c r="S1812" s="15" t="s">
        <v>66</v>
      </c>
      <c r="T1812" s="15" t="s">
        <v>4419</v>
      </c>
      <c r="U1812" s="28">
        <v>1370400.0</v>
      </c>
      <c r="V1812" s="15">
        <v>4.0</v>
      </c>
      <c r="W1812" s="31">
        <v>0.0</v>
      </c>
      <c r="X1812" s="28">
        <v>630384.0</v>
      </c>
    </row>
    <row r="1813" ht="15.75" customHeight="1">
      <c r="A1813" s="15">
        <v>3142.0</v>
      </c>
      <c r="B1813" s="15" t="s">
        <v>4420</v>
      </c>
      <c r="C1813" s="18">
        <v>41985.0</v>
      </c>
      <c r="D1813" s="18">
        <v>41985.0</v>
      </c>
      <c r="E1813" s="18">
        <f t="shared" si="1"/>
        <v>41985</v>
      </c>
      <c r="F1813" s="15" t="s">
        <v>466</v>
      </c>
      <c r="G1813" s="15" t="s">
        <v>4421</v>
      </c>
      <c r="H1813" s="15" t="s">
        <v>4422</v>
      </c>
      <c r="I1813" s="15" t="s">
        <v>128</v>
      </c>
      <c r="J1813" s="15" t="s">
        <v>60</v>
      </c>
      <c r="K1813" s="15" t="s">
        <v>31</v>
      </c>
      <c r="L1813" s="15" t="str">
        <f t="array" ref="L1813">_xlfn.XLOOKUP(M1813,reference_province_to_city!$A$2:$A$11,reference_province_to_city!$B$2:$B$11)</f>
        <v>Balikpapan</v>
      </c>
      <c r="M1813" s="15" t="s">
        <v>21</v>
      </c>
      <c r="N1813" s="15">
        <v>76114.0</v>
      </c>
      <c r="O1813" s="15">
        <f t="array" ref="O1813">_xlfn.XLOOKUP(M1813,reference_postal_code!$B$2:$B$11,reference_postal_code!$A$2:$A$11)</f>
        <v>76114</v>
      </c>
      <c r="P1813" s="15" t="s">
        <v>166</v>
      </c>
      <c r="Q1813" s="15" t="s">
        <v>4423</v>
      </c>
      <c r="R1813" s="15" t="s">
        <v>65</v>
      </c>
      <c r="S1813" s="15" t="s">
        <v>83</v>
      </c>
      <c r="T1813" s="15" t="s">
        <v>4424</v>
      </c>
      <c r="U1813" s="28">
        <v>3155880.0</v>
      </c>
      <c r="V1813" s="15">
        <v>2.0</v>
      </c>
      <c r="W1813" s="31">
        <v>0.8</v>
      </c>
      <c r="X1813" s="28">
        <v>-5049408.0</v>
      </c>
    </row>
    <row r="1814" ht="15.75" customHeight="1">
      <c r="A1814" s="15">
        <v>1246.0</v>
      </c>
      <c r="B1814" s="15" t="s">
        <v>4425</v>
      </c>
      <c r="C1814" s="18">
        <v>41985.0</v>
      </c>
      <c r="D1814" s="18">
        <v>41987.0</v>
      </c>
      <c r="E1814" s="18">
        <f t="shared" si="1"/>
        <v>41987</v>
      </c>
      <c r="F1814" s="15" t="s">
        <v>114</v>
      </c>
      <c r="G1814" s="15" t="s">
        <v>2900</v>
      </c>
      <c r="H1814" s="15" t="s">
        <v>2901</v>
      </c>
      <c r="I1814" s="15" t="s">
        <v>59</v>
      </c>
      <c r="J1814" s="15" t="s">
        <v>60</v>
      </c>
      <c r="K1814" s="15" t="s">
        <v>28</v>
      </c>
      <c r="L1814" s="15" t="str">
        <f t="array" ref="L1814">_xlfn.XLOOKUP(M1814,reference_province_to_city!$A$2:$A$11,reference_province_to_city!$B$2:$B$11)</f>
        <v>Medan</v>
      </c>
      <c r="M1814" s="15" t="s">
        <v>11</v>
      </c>
      <c r="N1814" s="15">
        <v>20111.0</v>
      </c>
      <c r="O1814" s="15">
        <f t="array" ref="O1814">_xlfn.XLOOKUP(M1814,reference_postal_code!$B$2:$B$11,reference_postal_code!$A$2:$A$11)</f>
        <v>20111</v>
      </c>
      <c r="P1814" s="15" t="s">
        <v>77</v>
      </c>
      <c r="Q1814" s="15" t="s">
        <v>4426</v>
      </c>
      <c r="R1814" s="15" t="s">
        <v>106</v>
      </c>
      <c r="S1814" s="15" t="s">
        <v>218</v>
      </c>
      <c r="T1814" s="15" t="s">
        <v>4427</v>
      </c>
      <c r="U1814" s="28">
        <v>1.147032E7</v>
      </c>
      <c r="V1814" s="15">
        <v>6.0</v>
      </c>
      <c r="W1814" s="31">
        <v>0.2</v>
      </c>
      <c r="X1814" s="28">
        <v>1433790.0</v>
      </c>
    </row>
    <row r="1815" ht="15.75" customHeight="1">
      <c r="A1815" s="15">
        <v>5486.0</v>
      </c>
      <c r="B1815" s="15" t="s">
        <v>4428</v>
      </c>
      <c r="C1815" s="18">
        <v>41985.0</v>
      </c>
      <c r="D1815" s="18">
        <v>41990.0</v>
      </c>
      <c r="E1815" s="18">
        <f t="shared" si="1"/>
        <v>41990</v>
      </c>
      <c r="F1815" s="15" t="s">
        <v>55</v>
      </c>
      <c r="G1815" s="15" t="s">
        <v>2285</v>
      </c>
      <c r="H1815" s="15" t="s">
        <v>2286</v>
      </c>
      <c r="I1815" s="15" t="s">
        <v>59</v>
      </c>
      <c r="J1815" s="15" t="s">
        <v>60</v>
      </c>
      <c r="K1815" s="15" t="s">
        <v>14</v>
      </c>
      <c r="L1815" s="15" t="str">
        <f t="array" ref="L1815">_xlfn.XLOOKUP(M1815,reference_province_to_city!$A$2:$A$11,reference_province_to_city!$B$2:$B$11)</f>
        <v>Bandung</v>
      </c>
      <c r="M1815" s="15" t="s">
        <v>12</v>
      </c>
      <c r="N1815" s="15">
        <v>40111.0</v>
      </c>
      <c r="O1815" s="15">
        <f t="array" ref="O1815">_xlfn.XLOOKUP(M1815,reference_postal_code!$B$2:$B$11,reference_postal_code!$A$2:$A$11)</f>
        <v>40111</v>
      </c>
      <c r="P1815" s="15" t="s">
        <v>117</v>
      </c>
      <c r="Q1815" s="15" t="s">
        <v>3144</v>
      </c>
      <c r="R1815" s="15" t="s">
        <v>65</v>
      </c>
      <c r="S1815" s="15" t="s">
        <v>173</v>
      </c>
      <c r="T1815" s="15" t="s">
        <v>3145</v>
      </c>
      <c r="U1815" s="28">
        <v>352080.0</v>
      </c>
      <c r="V1815" s="15">
        <v>3.0</v>
      </c>
      <c r="W1815" s="31">
        <v>0.2</v>
      </c>
      <c r="X1815" s="28">
        <v>114426.0</v>
      </c>
    </row>
    <row r="1816" ht="15.75" customHeight="1">
      <c r="A1816" s="15">
        <v>4855.0</v>
      </c>
      <c r="B1816" s="15" t="s">
        <v>4429</v>
      </c>
      <c r="C1816" s="18">
        <v>41985.0</v>
      </c>
      <c r="D1816" s="18">
        <v>41988.0</v>
      </c>
      <c r="E1816" s="18">
        <f t="shared" si="1"/>
        <v>41988</v>
      </c>
      <c r="F1816" s="15" t="s">
        <v>114</v>
      </c>
      <c r="G1816" s="15" t="s">
        <v>4430</v>
      </c>
      <c r="H1816" s="15" t="s">
        <v>4431</v>
      </c>
      <c r="I1816" s="15" t="s">
        <v>59</v>
      </c>
      <c r="J1816" s="15" t="s">
        <v>60</v>
      </c>
      <c r="K1816" s="15" t="s">
        <v>29</v>
      </c>
      <c r="L1816" s="15" t="str">
        <f t="array" ref="L1816">_xlfn.XLOOKUP(M1816,reference_province_to_city!$A$2:$A$11,reference_province_to_city!$B$2:$B$11)</f>
        <v>Palembang</v>
      </c>
      <c r="M1816" s="15" t="s">
        <v>13</v>
      </c>
      <c r="N1816" s="15">
        <v>30111.0</v>
      </c>
      <c r="O1816" s="15">
        <f t="array" ref="O1816">_xlfn.XLOOKUP(M1816,reference_postal_code!$B$2:$B$11,reference_postal_code!$A$2:$A$11)</f>
        <v>30111</v>
      </c>
      <c r="P1816" s="15" t="s">
        <v>77</v>
      </c>
      <c r="Q1816" s="15" t="s">
        <v>4432</v>
      </c>
      <c r="R1816" s="15" t="s">
        <v>65</v>
      </c>
      <c r="S1816" s="15" t="s">
        <v>87</v>
      </c>
      <c r="T1816" s="15" t="s">
        <v>4433</v>
      </c>
      <c r="U1816" s="28">
        <v>134100.0</v>
      </c>
      <c r="V1816" s="15">
        <v>3.0</v>
      </c>
      <c r="W1816" s="31">
        <v>0.0</v>
      </c>
      <c r="X1816" s="28">
        <v>9387.0</v>
      </c>
    </row>
    <row r="1817" ht="15.75" customHeight="1">
      <c r="A1817" s="15">
        <v>1248.0</v>
      </c>
      <c r="B1817" s="15" t="s">
        <v>4425</v>
      </c>
      <c r="C1817" s="18">
        <v>41985.0</v>
      </c>
      <c r="D1817" s="18">
        <v>41987.0</v>
      </c>
      <c r="E1817" s="18">
        <f t="shared" si="1"/>
        <v>41987</v>
      </c>
      <c r="F1817" s="15" t="s">
        <v>114</v>
      </c>
      <c r="G1817" s="15" t="s">
        <v>2900</v>
      </c>
      <c r="H1817" s="15" t="s">
        <v>2901</v>
      </c>
      <c r="I1817" s="15" t="s">
        <v>59</v>
      </c>
      <c r="J1817" s="15" t="s">
        <v>60</v>
      </c>
      <c r="K1817" s="15" t="s">
        <v>28</v>
      </c>
      <c r="L1817" s="15" t="str">
        <f t="array" ref="L1817">_xlfn.XLOOKUP(M1817,reference_province_to_city!$A$2:$A$11,reference_province_to_city!$B$2:$B$11)</f>
        <v>Medan</v>
      </c>
      <c r="M1817" s="15" t="s">
        <v>11</v>
      </c>
      <c r="O1817" s="15">
        <f t="array" ref="O1817">_xlfn.XLOOKUP(M1817,reference_postal_code!$B$2:$B$11,reference_postal_code!$A$2:$A$11)</f>
        <v>20111</v>
      </c>
      <c r="P1817" s="15" t="s">
        <v>77</v>
      </c>
      <c r="Q1817" s="15" t="s">
        <v>1496</v>
      </c>
      <c r="R1817" s="15" t="s">
        <v>106</v>
      </c>
      <c r="S1817" s="15" t="s">
        <v>183</v>
      </c>
      <c r="T1817" s="15" t="s">
        <v>1497</v>
      </c>
      <c r="U1817" s="28">
        <v>3824617.0</v>
      </c>
      <c r="V1817" s="15">
        <v>3.0</v>
      </c>
      <c r="W1817" s="31">
        <v>0.15</v>
      </c>
      <c r="X1817" s="28">
        <v>179982.0</v>
      </c>
    </row>
    <row r="1818" ht="15.75" customHeight="1">
      <c r="A1818" s="15">
        <v>2149.0</v>
      </c>
      <c r="B1818" s="15" t="s">
        <v>4434</v>
      </c>
      <c r="C1818" s="18">
        <v>41985.0</v>
      </c>
      <c r="D1818" s="18">
        <v>41990.0</v>
      </c>
      <c r="E1818" s="18">
        <f t="shared" si="1"/>
        <v>41990</v>
      </c>
      <c r="F1818" s="15" t="s">
        <v>55</v>
      </c>
      <c r="G1818" s="15" t="s">
        <v>3823</v>
      </c>
      <c r="H1818" s="15" t="s">
        <v>3824</v>
      </c>
      <c r="I1818" s="15" t="s">
        <v>59</v>
      </c>
      <c r="J1818" s="15" t="s">
        <v>60</v>
      </c>
      <c r="K1818" s="15" t="s">
        <v>17</v>
      </c>
      <c r="L1818" s="15" t="str">
        <f t="array" ref="L1818">_xlfn.XLOOKUP(M1818,reference_province_to_city!$A$2:$A$11,reference_province_to_city!$B$2:$B$11)</f>
        <v>Semarang</v>
      </c>
      <c r="M1818" s="15" t="s">
        <v>15</v>
      </c>
      <c r="N1818" s="15">
        <v>50111.0</v>
      </c>
      <c r="O1818" s="15">
        <f t="array" ref="O1818">_xlfn.XLOOKUP(M1818,reference_postal_code!$B$2:$B$11,reference_postal_code!$A$2:$A$11)</f>
        <v>50111</v>
      </c>
      <c r="P1818" s="15" t="s">
        <v>77</v>
      </c>
      <c r="Q1818" s="15" t="s">
        <v>4435</v>
      </c>
      <c r="R1818" s="15" t="s">
        <v>106</v>
      </c>
      <c r="S1818" s="15" t="s">
        <v>139</v>
      </c>
      <c r="T1818" s="15" t="s">
        <v>4436</v>
      </c>
      <c r="U1818" s="28">
        <v>649650.0</v>
      </c>
      <c r="V1818" s="15">
        <v>1.0</v>
      </c>
      <c r="W1818" s="31">
        <v>0.0</v>
      </c>
      <c r="X1818" s="28">
        <v>64965.0</v>
      </c>
    </row>
    <row r="1819" ht="15.75" customHeight="1">
      <c r="A1819" s="15">
        <v>1247.0</v>
      </c>
      <c r="B1819" s="15" t="s">
        <v>4425</v>
      </c>
      <c r="C1819" s="18">
        <v>41985.0</v>
      </c>
      <c r="D1819" s="18">
        <v>41987.0</v>
      </c>
      <c r="E1819" s="18">
        <f t="shared" si="1"/>
        <v>41987</v>
      </c>
      <c r="F1819" s="15" t="s">
        <v>114</v>
      </c>
      <c r="G1819" s="15" t="s">
        <v>2900</v>
      </c>
      <c r="H1819" s="15" t="s">
        <v>2901</v>
      </c>
      <c r="I1819" s="15" t="s">
        <v>59</v>
      </c>
      <c r="J1819" s="15" t="s">
        <v>60</v>
      </c>
      <c r="K1819" s="15" t="s">
        <v>28</v>
      </c>
      <c r="L1819" s="15" t="str">
        <f t="array" ref="L1819">_xlfn.XLOOKUP(M1819,reference_province_to_city!$A$2:$A$11,reference_province_to_city!$B$2:$B$11)</f>
        <v>Medan</v>
      </c>
      <c r="M1819" s="15" t="s">
        <v>11</v>
      </c>
      <c r="N1819" s="15">
        <v>20111.0</v>
      </c>
      <c r="O1819" s="15">
        <f t="array" ref="O1819">_xlfn.XLOOKUP(M1819,reference_postal_code!$B$2:$B$11,reference_postal_code!$A$2:$A$11)</f>
        <v>20111</v>
      </c>
      <c r="P1819" s="15" t="s">
        <v>77</v>
      </c>
      <c r="Q1819" s="15" t="s">
        <v>756</v>
      </c>
      <c r="R1819" s="15" t="s">
        <v>106</v>
      </c>
      <c r="S1819" s="15" t="s">
        <v>218</v>
      </c>
      <c r="T1819" s="15" t="s">
        <v>757</v>
      </c>
      <c r="U1819" s="28">
        <v>5.416272E7</v>
      </c>
      <c r="V1819" s="15">
        <v>12.0</v>
      </c>
      <c r="W1819" s="31">
        <v>0.2</v>
      </c>
      <c r="X1819" s="28">
        <v>2031102.0</v>
      </c>
    </row>
    <row r="1820" ht="15.75" customHeight="1">
      <c r="A1820" s="15">
        <v>4854.0</v>
      </c>
      <c r="B1820" s="15" t="s">
        <v>4429</v>
      </c>
      <c r="C1820" s="18">
        <v>41985.0</v>
      </c>
      <c r="D1820" s="18">
        <v>41988.0</v>
      </c>
      <c r="E1820" s="18">
        <f t="shared" si="1"/>
        <v>41988</v>
      </c>
      <c r="F1820" s="15" t="s">
        <v>114</v>
      </c>
      <c r="G1820" s="15" t="s">
        <v>4430</v>
      </c>
      <c r="H1820" s="15" t="s">
        <v>4431</v>
      </c>
      <c r="I1820" s="15" t="s">
        <v>59</v>
      </c>
      <c r="J1820" s="15" t="s">
        <v>60</v>
      </c>
      <c r="K1820" s="15" t="s">
        <v>29</v>
      </c>
      <c r="L1820" s="15" t="str">
        <f t="array" ref="L1820">_xlfn.XLOOKUP(M1820,reference_province_to_city!$A$2:$A$11,reference_province_to_city!$B$2:$B$11)</f>
        <v>Palembang</v>
      </c>
      <c r="M1820" s="15" t="s">
        <v>13</v>
      </c>
      <c r="N1820" s="15">
        <v>30111.0</v>
      </c>
      <c r="O1820" s="15">
        <f t="array" ref="O1820">_xlfn.XLOOKUP(M1820,reference_postal_code!$B$2:$B$11,reference_postal_code!$A$2:$A$11)</f>
        <v>30111</v>
      </c>
      <c r="P1820" s="15" t="s">
        <v>77</v>
      </c>
      <c r="Q1820" s="15" t="s">
        <v>775</v>
      </c>
      <c r="R1820" s="15" t="s">
        <v>106</v>
      </c>
      <c r="S1820" s="15" t="s">
        <v>139</v>
      </c>
      <c r="T1820" s="15" t="s">
        <v>776</v>
      </c>
      <c r="U1820" s="28">
        <v>188100.0</v>
      </c>
      <c r="V1820" s="15">
        <v>3.0</v>
      </c>
      <c r="W1820" s="31">
        <v>0.0</v>
      </c>
      <c r="X1820" s="28">
        <v>67716.0</v>
      </c>
    </row>
    <row r="1821" ht="15.75" customHeight="1">
      <c r="A1821" s="15">
        <v>4856.0</v>
      </c>
      <c r="B1821" s="15" t="s">
        <v>4429</v>
      </c>
      <c r="C1821" s="18">
        <v>41985.0</v>
      </c>
      <c r="D1821" s="18">
        <v>41988.0</v>
      </c>
      <c r="E1821" s="18">
        <f t="shared" si="1"/>
        <v>41988</v>
      </c>
      <c r="F1821" s="15" t="s">
        <v>114</v>
      </c>
      <c r="G1821" s="15" t="s">
        <v>4430</v>
      </c>
      <c r="H1821" s="15" t="s">
        <v>4431</v>
      </c>
      <c r="I1821" s="15" t="s">
        <v>59</v>
      </c>
      <c r="J1821" s="15" t="s">
        <v>60</v>
      </c>
      <c r="K1821" s="15" t="s">
        <v>29</v>
      </c>
      <c r="L1821" s="15" t="str">
        <f t="array" ref="L1821">_xlfn.XLOOKUP(M1821,reference_province_to_city!$A$2:$A$11,reference_province_to_city!$B$2:$B$11)</f>
        <v>Palembang</v>
      </c>
      <c r="M1821" s="15" t="s">
        <v>13</v>
      </c>
      <c r="N1821" s="15">
        <v>30111.0</v>
      </c>
      <c r="O1821" s="15">
        <f t="array" ref="O1821">_xlfn.XLOOKUP(M1821,reference_postal_code!$B$2:$B$11,reference_postal_code!$A$2:$A$11)</f>
        <v>30111</v>
      </c>
      <c r="P1821" s="15" t="s">
        <v>77</v>
      </c>
      <c r="Q1821" s="15" t="s">
        <v>3402</v>
      </c>
      <c r="R1821" s="15" t="s">
        <v>106</v>
      </c>
      <c r="S1821" s="15" t="s">
        <v>139</v>
      </c>
      <c r="T1821" s="15" t="s">
        <v>3403</v>
      </c>
      <c r="U1821" s="28">
        <v>138600.0</v>
      </c>
      <c r="V1821" s="15">
        <v>3.0</v>
      </c>
      <c r="W1821" s="31">
        <v>0.0</v>
      </c>
      <c r="X1821" s="28">
        <v>66528.0</v>
      </c>
    </row>
    <row r="1822" ht="15.75" customHeight="1">
      <c r="A1822" s="15">
        <v>3592.0</v>
      </c>
      <c r="B1822" s="15" t="s">
        <v>4437</v>
      </c>
      <c r="C1822" s="18">
        <v>41986.0</v>
      </c>
      <c r="D1822" s="18">
        <v>41988.0</v>
      </c>
      <c r="E1822" s="18">
        <f t="shared" si="1"/>
        <v>41988</v>
      </c>
      <c r="F1822" s="15" t="s">
        <v>114</v>
      </c>
      <c r="G1822" s="15" t="s">
        <v>4438</v>
      </c>
      <c r="H1822" s="15" t="s">
        <v>4439</v>
      </c>
      <c r="I1822" s="15" t="s">
        <v>59</v>
      </c>
      <c r="J1822" s="15" t="s">
        <v>60</v>
      </c>
      <c r="K1822" s="15" t="s">
        <v>26</v>
      </c>
      <c r="L1822" s="15" t="str">
        <f t="array" ref="L1822">_xlfn.XLOOKUP(M1822,reference_province_to_city!$A$2:$A$11,reference_province_to_city!$B$2:$B$11)</f>
        <v>Denpasar</v>
      </c>
      <c r="M1822" s="15" t="s">
        <v>24</v>
      </c>
      <c r="N1822" s="15">
        <v>80231.0</v>
      </c>
      <c r="O1822" s="15">
        <f t="array" ref="O1822">_xlfn.XLOOKUP(M1822,reference_postal_code!$B$2:$B$11,reference_postal_code!$A$2:$A$11)</f>
        <v>80231</v>
      </c>
      <c r="P1822" s="15" t="s">
        <v>63</v>
      </c>
      <c r="Q1822" s="15" t="s">
        <v>3097</v>
      </c>
      <c r="R1822" s="15" t="s">
        <v>65</v>
      </c>
      <c r="S1822" s="15" t="s">
        <v>226</v>
      </c>
      <c r="T1822" s="15" t="s">
        <v>3098</v>
      </c>
      <c r="U1822" s="28">
        <v>43800.0</v>
      </c>
      <c r="V1822" s="15">
        <v>1.0</v>
      </c>
      <c r="W1822" s="31">
        <v>0.2</v>
      </c>
      <c r="X1822" s="28">
        <v>5475.0</v>
      </c>
    </row>
    <row r="1823" ht="15.75" customHeight="1">
      <c r="A1823" s="15">
        <v>4226.0</v>
      </c>
      <c r="B1823" s="15" t="s">
        <v>4440</v>
      </c>
      <c r="C1823" s="18">
        <v>41986.0</v>
      </c>
      <c r="D1823" s="18">
        <v>41990.0</v>
      </c>
      <c r="E1823" s="18">
        <f t="shared" si="1"/>
        <v>41990</v>
      </c>
      <c r="F1823" s="15" t="s">
        <v>55</v>
      </c>
      <c r="G1823" s="15" t="s">
        <v>1736</v>
      </c>
      <c r="H1823" s="15" t="s">
        <v>1737</v>
      </c>
      <c r="I1823" s="15" t="s">
        <v>128</v>
      </c>
      <c r="J1823" s="15" t="s">
        <v>60</v>
      </c>
      <c r="K1823" s="15" t="s">
        <v>19</v>
      </c>
      <c r="L1823" s="15" t="str">
        <f t="array" ref="L1823">_xlfn.XLOOKUP(M1823,reference_province_to_city!$A$2:$A$11,reference_province_to_city!$B$2:$B$11)</f>
        <v>Yogyakarta</v>
      </c>
      <c r="M1823" s="15" t="s">
        <v>18</v>
      </c>
      <c r="N1823" s="15">
        <v>55111.0</v>
      </c>
      <c r="O1823" s="15">
        <f t="array" ref="O1823">_xlfn.XLOOKUP(M1823,reference_postal_code!$B$2:$B$11,reference_postal_code!$A$2:$A$11)</f>
        <v>55111</v>
      </c>
      <c r="P1823" s="15" t="s">
        <v>77</v>
      </c>
      <c r="Q1823" s="15" t="s">
        <v>4441</v>
      </c>
      <c r="R1823" s="15" t="s">
        <v>106</v>
      </c>
      <c r="S1823" s="15" t="s">
        <v>139</v>
      </c>
      <c r="T1823" s="15" t="s">
        <v>4442</v>
      </c>
      <c r="U1823" s="28">
        <v>1416420.0</v>
      </c>
      <c r="V1823" s="15">
        <v>3.0</v>
      </c>
      <c r="W1823" s="31">
        <v>0.6</v>
      </c>
      <c r="X1823" s="28">
        <v>-637389.0</v>
      </c>
    </row>
    <row r="1824" ht="15.75" customHeight="1">
      <c r="A1824" s="15">
        <v>6002.0</v>
      </c>
      <c r="B1824" s="15" t="s">
        <v>4443</v>
      </c>
      <c r="C1824" s="18">
        <v>41986.0</v>
      </c>
      <c r="D1824" s="18">
        <v>41990.0</v>
      </c>
      <c r="E1824" s="18">
        <f t="shared" si="1"/>
        <v>41990</v>
      </c>
      <c r="F1824" s="15" t="s">
        <v>55</v>
      </c>
      <c r="G1824" s="15" t="s">
        <v>1594</v>
      </c>
      <c r="H1824" s="15" t="s">
        <v>1595</v>
      </c>
      <c r="I1824" s="15" t="s">
        <v>128</v>
      </c>
      <c r="J1824" s="15" t="s">
        <v>60</v>
      </c>
      <c r="K1824" s="15" t="s">
        <v>19</v>
      </c>
      <c r="L1824" s="15" t="str">
        <f t="array" ref="L1824">_xlfn.XLOOKUP(M1824,reference_province_to_city!$A$2:$A$11,reference_province_to_city!$B$2:$B$11)</f>
        <v>Yogyakarta</v>
      </c>
      <c r="M1824" s="15" t="s">
        <v>18</v>
      </c>
      <c r="N1824" s="15">
        <v>55111.0</v>
      </c>
      <c r="O1824" s="15">
        <f t="array" ref="O1824">_xlfn.XLOOKUP(M1824,reference_postal_code!$B$2:$B$11,reference_postal_code!$A$2:$A$11)</f>
        <v>55111</v>
      </c>
      <c r="P1824" s="15" t="s">
        <v>77</v>
      </c>
      <c r="Q1824" s="15" t="s">
        <v>1676</v>
      </c>
      <c r="R1824" s="15" t="s">
        <v>106</v>
      </c>
      <c r="S1824" s="15" t="s">
        <v>139</v>
      </c>
      <c r="T1824" s="15" t="s">
        <v>1677</v>
      </c>
      <c r="U1824" s="28">
        <v>1319400.0</v>
      </c>
      <c r="V1824" s="15">
        <v>3.0</v>
      </c>
      <c r="W1824" s="31">
        <v>0.2</v>
      </c>
      <c r="X1824" s="28">
        <v>115448.0</v>
      </c>
    </row>
    <row r="1825" ht="15.75" customHeight="1">
      <c r="A1825" s="15">
        <v>6003.0</v>
      </c>
      <c r="B1825" s="15" t="s">
        <v>4443</v>
      </c>
      <c r="C1825" s="18">
        <v>41986.0</v>
      </c>
      <c r="D1825" s="18"/>
      <c r="E1825" s="18">
        <f t="shared" si="1"/>
        <v>41989</v>
      </c>
      <c r="F1825" s="15" t="s">
        <v>55</v>
      </c>
      <c r="G1825" s="15" t="s">
        <v>1594</v>
      </c>
      <c r="H1825" s="15" t="s">
        <v>1595</v>
      </c>
      <c r="I1825" s="15" t="s">
        <v>128</v>
      </c>
      <c r="J1825" s="15" t="s">
        <v>60</v>
      </c>
      <c r="K1825" s="15" t="s">
        <v>19</v>
      </c>
      <c r="L1825" s="15" t="str">
        <f t="array" ref="L1825">_xlfn.XLOOKUP(M1825,reference_province_to_city!$A$2:$A$11,reference_province_to_city!$B$2:$B$11)</f>
        <v>Yogyakarta</v>
      </c>
      <c r="M1825" s="15" t="s">
        <v>18</v>
      </c>
      <c r="O1825" s="15">
        <f t="array" ref="O1825">_xlfn.XLOOKUP(M1825,reference_postal_code!$B$2:$B$11,reference_postal_code!$A$2:$A$11)</f>
        <v>55111</v>
      </c>
      <c r="P1825" s="15" t="s">
        <v>77</v>
      </c>
      <c r="Q1825" s="15" t="s">
        <v>2296</v>
      </c>
      <c r="R1825" s="15" t="s">
        <v>65</v>
      </c>
      <c r="S1825" s="15" t="s">
        <v>83</v>
      </c>
      <c r="T1825" s="15" t="s">
        <v>2297</v>
      </c>
      <c r="U1825" s="28">
        <v>78210.0</v>
      </c>
      <c r="V1825" s="15">
        <v>2.0</v>
      </c>
      <c r="W1825" s="31">
        <v>0.7</v>
      </c>
      <c r="X1825" s="28">
        <v>-62568.0</v>
      </c>
    </row>
    <row r="1826" ht="15.75" customHeight="1">
      <c r="A1826" s="15">
        <v>8640.0</v>
      </c>
      <c r="B1826" s="15" t="s">
        <v>4444</v>
      </c>
      <c r="C1826" s="18">
        <v>41986.0</v>
      </c>
      <c r="D1826" s="18">
        <v>41988.0</v>
      </c>
      <c r="E1826" s="18">
        <f t="shared" si="1"/>
        <v>41988</v>
      </c>
      <c r="F1826" s="15" t="s">
        <v>114</v>
      </c>
      <c r="G1826" s="15" t="s">
        <v>4445</v>
      </c>
      <c r="H1826" s="15" t="s">
        <v>4446</v>
      </c>
      <c r="I1826" s="15" t="s">
        <v>128</v>
      </c>
      <c r="J1826" s="15" t="s">
        <v>60</v>
      </c>
      <c r="K1826" s="15" t="s">
        <v>2941</v>
      </c>
      <c r="L1826" s="15" t="str">
        <f t="array" ref="L1826">_xlfn.XLOOKUP(M1826,reference_province_to_city!$A$2:$A$11,reference_province_to_city!$B$2:$B$11)</f>
        <v>Palembang</v>
      </c>
      <c r="M1826" s="15" t="s">
        <v>13</v>
      </c>
      <c r="O1826" s="15">
        <f t="array" ref="O1826">_xlfn.XLOOKUP(M1826,reference_postal_code!$B$2:$B$11,reference_postal_code!$A$2:$A$11)</f>
        <v>30111</v>
      </c>
      <c r="P1826" s="15" t="s">
        <v>77</v>
      </c>
      <c r="Q1826" s="15" t="s">
        <v>1284</v>
      </c>
      <c r="R1826" s="15" t="s">
        <v>65</v>
      </c>
      <c r="S1826" s="15" t="s">
        <v>83</v>
      </c>
      <c r="T1826" s="15" t="s">
        <v>1285</v>
      </c>
      <c r="U1826" s="28">
        <v>185850.0</v>
      </c>
      <c r="V1826" s="15">
        <v>3.0</v>
      </c>
      <c r="W1826" s="31">
        <v>0.0</v>
      </c>
      <c r="X1826" s="28">
        <v>87350.0</v>
      </c>
    </row>
    <row r="1827" ht="15.75" customHeight="1">
      <c r="A1827" s="15">
        <v>2492.0</v>
      </c>
      <c r="B1827" s="15" t="s">
        <v>4447</v>
      </c>
      <c r="C1827" s="18">
        <v>41986.0</v>
      </c>
      <c r="D1827" s="18">
        <v>41988.0</v>
      </c>
      <c r="E1827" s="18">
        <f t="shared" si="1"/>
        <v>41988</v>
      </c>
      <c r="F1827" s="15" t="s">
        <v>114</v>
      </c>
      <c r="G1827" s="15" t="s">
        <v>2885</v>
      </c>
      <c r="H1827" s="15" t="s">
        <v>2886</v>
      </c>
      <c r="I1827" s="15" t="s">
        <v>59</v>
      </c>
      <c r="J1827" s="15" t="s">
        <v>60</v>
      </c>
      <c r="K1827" s="15" t="s">
        <v>33</v>
      </c>
      <c r="L1827" s="15" t="str">
        <f t="array" ref="L1827">_xlfn.XLOOKUP(M1827,reference_province_to_city!$A$2:$A$11,reference_province_to_city!$B$2:$B$11)</f>
        <v>Makassar</v>
      </c>
      <c r="M1827" s="15" t="s">
        <v>25</v>
      </c>
      <c r="N1827" s="15">
        <v>90111.0</v>
      </c>
      <c r="O1827" s="15">
        <f t="array" ref="O1827">_xlfn.XLOOKUP(M1827,reference_postal_code!$B$2:$B$11,reference_postal_code!$A$2:$A$11)</f>
        <v>90111</v>
      </c>
      <c r="P1827" s="15" t="s">
        <v>63</v>
      </c>
      <c r="Q1827" s="15" t="s">
        <v>3378</v>
      </c>
      <c r="R1827" s="15" t="s">
        <v>65</v>
      </c>
      <c r="S1827" s="15" t="s">
        <v>66</v>
      </c>
      <c r="T1827" s="15" t="s">
        <v>3379</v>
      </c>
      <c r="U1827" s="28">
        <v>1353600.0</v>
      </c>
      <c r="V1827" s="15">
        <v>6.0</v>
      </c>
      <c r="W1827" s="31">
        <v>0.0</v>
      </c>
      <c r="X1827" s="28">
        <v>622656.0</v>
      </c>
    </row>
    <row r="1828" ht="15.75" customHeight="1">
      <c r="A1828" s="15">
        <v>6627.0</v>
      </c>
      <c r="B1828" s="15" t="s">
        <v>4448</v>
      </c>
      <c r="C1828" s="18">
        <v>41987.0</v>
      </c>
      <c r="D1828" s="18">
        <v>41994.0</v>
      </c>
      <c r="E1828" s="18">
        <f t="shared" si="1"/>
        <v>41994</v>
      </c>
      <c r="F1828" s="15" t="s">
        <v>55</v>
      </c>
      <c r="G1828" s="15" t="s">
        <v>287</v>
      </c>
      <c r="H1828" s="15" t="s">
        <v>288</v>
      </c>
      <c r="I1828" s="15" t="s">
        <v>59</v>
      </c>
      <c r="J1828" s="15" t="s">
        <v>60</v>
      </c>
      <c r="K1828" s="15" t="s">
        <v>28</v>
      </c>
      <c r="L1828" s="15" t="str">
        <f t="array" ref="L1828">_xlfn.XLOOKUP(M1828,reference_province_to_city!$A$2:$A$11,reference_province_to_city!$B$2:$B$11)</f>
        <v>Medan</v>
      </c>
      <c r="M1828" s="15" t="s">
        <v>11</v>
      </c>
      <c r="N1828" s="15">
        <v>20111.0</v>
      </c>
      <c r="O1828" s="15">
        <f t="array" ref="O1828">_xlfn.XLOOKUP(M1828,reference_postal_code!$B$2:$B$11,reference_postal_code!$A$2:$A$11)</f>
        <v>20111</v>
      </c>
      <c r="P1828" s="15" t="s">
        <v>77</v>
      </c>
      <c r="Q1828" s="15" t="s">
        <v>3199</v>
      </c>
      <c r="R1828" s="15" t="s">
        <v>110</v>
      </c>
      <c r="S1828" s="15" t="s">
        <v>668</v>
      </c>
      <c r="T1828" s="15" t="s">
        <v>3200</v>
      </c>
      <c r="U1828" s="28">
        <v>1.049994E8</v>
      </c>
      <c r="V1828" s="15">
        <v>4.0</v>
      </c>
      <c r="W1828" s="31">
        <v>0.0</v>
      </c>
      <c r="X1828" s="28">
        <v>3.3599808E7</v>
      </c>
    </row>
    <row r="1829" ht="15.75" customHeight="1">
      <c r="A1829" s="15">
        <v>1974.0</v>
      </c>
      <c r="B1829" s="15" t="s">
        <v>4449</v>
      </c>
      <c r="C1829" s="18">
        <v>41987.0</v>
      </c>
      <c r="D1829" s="18">
        <v>41992.0</v>
      </c>
      <c r="E1829" s="18">
        <f t="shared" si="1"/>
        <v>41992</v>
      </c>
      <c r="F1829" s="15" t="s">
        <v>55</v>
      </c>
      <c r="G1829" s="15" t="s">
        <v>3470</v>
      </c>
      <c r="H1829" s="15" t="s">
        <v>3471</v>
      </c>
      <c r="I1829" s="15" t="s">
        <v>59</v>
      </c>
      <c r="J1829" s="15" t="s">
        <v>60</v>
      </c>
      <c r="K1829" s="15" t="s">
        <v>26</v>
      </c>
      <c r="L1829" s="15" t="str">
        <f t="array" ref="L1829">_xlfn.XLOOKUP(M1829,reference_province_to_city!$A$2:$A$11,reference_province_to_city!$B$2:$B$11)</f>
        <v>Denpasar</v>
      </c>
      <c r="M1829" s="15" t="s">
        <v>24</v>
      </c>
      <c r="N1829" s="15">
        <v>80231.0</v>
      </c>
      <c r="O1829" s="15">
        <f t="array" ref="O1829">_xlfn.XLOOKUP(M1829,reference_postal_code!$B$2:$B$11,reference_postal_code!$A$2:$A$11)</f>
        <v>80231</v>
      </c>
      <c r="P1829" s="15" t="s">
        <v>63</v>
      </c>
      <c r="Q1829" s="15" t="s">
        <v>4450</v>
      </c>
      <c r="R1829" s="15" t="s">
        <v>65</v>
      </c>
      <c r="S1829" s="15" t="s">
        <v>103</v>
      </c>
      <c r="T1829" s="15" t="s">
        <v>4451</v>
      </c>
      <c r="U1829" s="28">
        <v>43440.0</v>
      </c>
      <c r="V1829" s="15">
        <v>2.0</v>
      </c>
      <c r="W1829" s="31">
        <v>0.2</v>
      </c>
      <c r="X1829" s="28">
        <v>7059.0</v>
      </c>
    </row>
    <row r="1830" ht="15.75" customHeight="1">
      <c r="A1830" s="15">
        <v>9512.0</v>
      </c>
      <c r="B1830" s="15" t="s">
        <v>4452</v>
      </c>
      <c r="C1830" s="18">
        <v>41987.0</v>
      </c>
      <c r="D1830" s="18">
        <v>41989.0</v>
      </c>
      <c r="E1830" s="18">
        <f t="shared" si="1"/>
        <v>41989</v>
      </c>
      <c r="F1830" s="15" t="s">
        <v>125</v>
      </c>
      <c r="G1830" s="15" t="s">
        <v>4453</v>
      </c>
      <c r="H1830" s="15" t="s">
        <v>4454</v>
      </c>
      <c r="I1830" s="15" t="s">
        <v>128</v>
      </c>
      <c r="J1830" s="15" t="s">
        <v>60</v>
      </c>
      <c r="K1830" s="15" t="s">
        <v>31</v>
      </c>
      <c r="L1830" s="15" t="str">
        <f t="array" ref="L1830">_xlfn.XLOOKUP(M1830,reference_province_to_city!$A$2:$A$11,reference_province_to_city!$B$2:$B$11)</f>
        <v>Balikpapan</v>
      </c>
      <c r="M1830" s="15" t="s">
        <v>21</v>
      </c>
      <c r="O1830" s="15">
        <f t="array" ref="O1830">_xlfn.XLOOKUP(M1830,reference_postal_code!$B$2:$B$11,reference_postal_code!$A$2:$A$11)</f>
        <v>76114</v>
      </c>
      <c r="P1830" s="15" t="s">
        <v>166</v>
      </c>
      <c r="Q1830" s="15" t="s">
        <v>3684</v>
      </c>
      <c r="R1830" s="15" t="s">
        <v>65</v>
      </c>
      <c r="S1830" s="15" t="s">
        <v>83</v>
      </c>
      <c r="T1830" s="15" t="s">
        <v>3685</v>
      </c>
      <c r="U1830" s="28">
        <v>138960.0</v>
      </c>
      <c r="V1830" s="15">
        <v>3.0</v>
      </c>
      <c r="W1830" s="31">
        <v>0.8</v>
      </c>
      <c r="X1830" s="28">
        <v>-208440.0</v>
      </c>
    </row>
    <row r="1831" ht="15.75" customHeight="1">
      <c r="A1831" s="15">
        <v>1973.0</v>
      </c>
      <c r="B1831" s="15" t="s">
        <v>4449</v>
      </c>
      <c r="C1831" s="18">
        <v>41987.0</v>
      </c>
      <c r="D1831" s="18">
        <v>41992.0</v>
      </c>
      <c r="E1831" s="18">
        <f t="shared" si="1"/>
        <v>41992</v>
      </c>
      <c r="F1831" s="15" t="s">
        <v>55</v>
      </c>
      <c r="G1831" s="15" t="s">
        <v>3470</v>
      </c>
      <c r="H1831" s="15" t="s">
        <v>3471</v>
      </c>
      <c r="I1831" s="15" t="s">
        <v>59</v>
      </c>
      <c r="J1831" s="15" t="s">
        <v>60</v>
      </c>
      <c r="K1831" s="15" t="s">
        <v>26</v>
      </c>
      <c r="L1831" s="15" t="str">
        <f t="array" ref="L1831">_xlfn.XLOOKUP(M1831,reference_province_to_city!$A$2:$A$11,reference_province_to_city!$B$2:$B$11)</f>
        <v>Denpasar</v>
      </c>
      <c r="M1831" s="15" t="s">
        <v>24</v>
      </c>
      <c r="N1831" s="15">
        <v>80231.0</v>
      </c>
      <c r="O1831" s="15">
        <f t="array" ref="O1831">_xlfn.XLOOKUP(M1831,reference_postal_code!$B$2:$B$11,reference_postal_code!$A$2:$A$11)</f>
        <v>80231</v>
      </c>
      <c r="P1831" s="15" t="s">
        <v>63</v>
      </c>
      <c r="Q1831" s="15" t="s">
        <v>1588</v>
      </c>
      <c r="R1831" s="15" t="s">
        <v>65</v>
      </c>
      <c r="S1831" s="15" t="s">
        <v>83</v>
      </c>
      <c r="T1831" s="15" t="s">
        <v>1589</v>
      </c>
      <c r="U1831" s="28">
        <v>76560.0</v>
      </c>
      <c r="V1831" s="15">
        <v>4.0</v>
      </c>
      <c r="W1831" s="31">
        <v>0.8</v>
      </c>
      <c r="X1831" s="28">
        <v>-130152.0</v>
      </c>
    </row>
    <row r="1832" ht="15.75" customHeight="1">
      <c r="A1832" s="15">
        <v>1975.0</v>
      </c>
      <c r="B1832" s="15" t="s">
        <v>4449</v>
      </c>
      <c r="C1832" s="18">
        <v>41987.0</v>
      </c>
      <c r="D1832" s="18">
        <v>41992.0</v>
      </c>
      <c r="E1832" s="18">
        <f t="shared" si="1"/>
        <v>41992</v>
      </c>
      <c r="F1832" s="15" t="s">
        <v>55</v>
      </c>
      <c r="G1832" s="15" t="s">
        <v>3470</v>
      </c>
      <c r="H1832" s="15" t="s">
        <v>3471</v>
      </c>
      <c r="I1832" s="15" t="s">
        <v>59</v>
      </c>
      <c r="J1832" s="15" t="s">
        <v>60</v>
      </c>
      <c r="K1832" s="15" t="s">
        <v>26</v>
      </c>
      <c r="L1832" s="15" t="str">
        <f t="array" ref="L1832">_xlfn.XLOOKUP(M1832,reference_province_to_city!$A$2:$A$11,reference_province_to_city!$B$2:$B$11)</f>
        <v>Denpasar</v>
      </c>
      <c r="M1832" s="15" t="s">
        <v>24</v>
      </c>
      <c r="N1832" s="15">
        <v>80231.0</v>
      </c>
      <c r="O1832" s="15">
        <f t="array" ref="O1832">_xlfn.XLOOKUP(M1832,reference_postal_code!$B$2:$B$11,reference_postal_code!$A$2:$A$11)</f>
        <v>80231</v>
      </c>
      <c r="P1832" s="15" t="s">
        <v>63</v>
      </c>
      <c r="Q1832" s="15" t="s">
        <v>2946</v>
      </c>
      <c r="R1832" s="15" t="s">
        <v>110</v>
      </c>
      <c r="S1832" s="15" t="s">
        <v>149</v>
      </c>
      <c r="T1832" s="15" t="s">
        <v>2947</v>
      </c>
      <c r="U1832" s="28">
        <v>525240.0</v>
      </c>
      <c r="V1832" s="15">
        <v>3.0</v>
      </c>
      <c r="W1832" s="31">
        <v>0.2</v>
      </c>
      <c r="X1832" s="28">
        <v>-32828.0</v>
      </c>
    </row>
    <row r="1833" ht="15.75" customHeight="1">
      <c r="A1833" s="15">
        <v>5703.0</v>
      </c>
      <c r="B1833" s="15" t="s">
        <v>4455</v>
      </c>
      <c r="C1833" s="18">
        <v>41987.0</v>
      </c>
      <c r="D1833" s="18">
        <v>41994.0</v>
      </c>
      <c r="E1833" s="18">
        <f t="shared" si="1"/>
        <v>41994</v>
      </c>
      <c r="F1833" s="15" t="s">
        <v>55</v>
      </c>
      <c r="G1833" s="15" t="s">
        <v>4456</v>
      </c>
      <c r="H1833" s="15" t="s">
        <v>4457</v>
      </c>
      <c r="I1833" s="15" t="s">
        <v>59</v>
      </c>
      <c r="J1833" s="15" t="s">
        <v>60</v>
      </c>
      <c r="K1833" s="15" t="s">
        <v>1069</v>
      </c>
      <c r="L1833" s="15" t="str">
        <f t="array" ref="L1833">_xlfn.XLOOKUP(M1833,reference_province_to_city!$A$2:$A$11,reference_province_to_city!$B$2:$B$11)</f>
        <v>Semarang</v>
      </c>
      <c r="M1833" s="15" t="s">
        <v>15</v>
      </c>
      <c r="N1833" s="15">
        <v>50111.0</v>
      </c>
      <c r="O1833" s="15">
        <f t="array" ref="O1833">_xlfn.XLOOKUP(M1833,reference_postal_code!$B$2:$B$11,reference_postal_code!$A$2:$A$11)</f>
        <v>50111</v>
      </c>
      <c r="P1833" s="15" t="s">
        <v>77</v>
      </c>
      <c r="Q1833" s="15" t="s">
        <v>723</v>
      </c>
      <c r="R1833" s="15" t="s">
        <v>65</v>
      </c>
      <c r="S1833" s="15" t="s">
        <v>93</v>
      </c>
      <c r="T1833" s="15" t="s">
        <v>724</v>
      </c>
      <c r="U1833" s="28">
        <v>39360.0</v>
      </c>
      <c r="V1833" s="15">
        <v>1.0</v>
      </c>
      <c r="W1833" s="31">
        <v>0.2</v>
      </c>
      <c r="X1833" s="28">
        <v>4428.0</v>
      </c>
    </row>
    <row r="1834" ht="15.75" customHeight="1">
      <c r="A1834" s="15">
        <v>5705.0</v>
      </c>
      <c r="B1834" s="15" t="s">
        <v>4455</v>
      </c>
      <c r="C1834" s="18">
        <v>41987.0</v>
      </c>
      <c r="D1834" s="18">
        <v>41994.0</v>
      </c>
      <c r="E1834" s="18">
        <f t="shared" si="1"/>
        <v>41994</v>
      </c>
      <c r="F1834" s="15" t="s">
        <v>55</v>
      </c>
      <c r="G1834" s="15" t="s">
        <v>4456</v>
      </c>
      <c r="H1834" s="15" t="s">
        <v>4457</v>
      </c>
      <c r="I1834" s="15" t="s">
        <v>59</v>
      </c>
      <c r="J1834" s="15" t="s">
        <v>60</v>
      </c>
      <c r="K1834" s="15" t="s">
        <v>17</v>
      </c>
      <c r="L1834" s="15" t="str">
        <f t="array" ref="L1834">_xlfn.XLOOKUP(M1834,reference_province_to_city!$A$2:$A$11,reference_province_to_city!$B$2:$B$11)</f>
        <v>Semarang</v>
      </c>
      <c r="M1834" s="15" t="s">
        <v>15</v>
      </c>
      <c r="N1834" s="15">
        <v>50111.0</v>
      </c>
      <c r="O1834" s="15">
        <f t="array" ref="O1834">_xlfn.XLOOKUP(M1834,reference_postal_code!$B$2:$B$11,reference_postal_code!$A$2:$A$11)</f>
        <v>50111</v>
      </c>
      <c r="P1834" s="15" t="s">
        <v>77</v>
      </c>
      <c r="Q1834" s="15" t="s">
        <v>4458</v>
      </c>
      <c r="R1834" s="15" t="s">
        <v>110</v>
      </c>
      <c r="S1834" s="15" t="s">
        <v>149</v>
      </c>
      <c r="T1834" s="15" t="s">
        <v>4459</v>
      </c>
      <c r="U1834" s="28">
        <v>3959400.0</v>
      </c>
      <c r="V1834" s="15">
        <v>1.0</v>
      </c>
      <c r="W1834" s="31">
        <v>0.2</v>
      </c>
      <c r="X1834" s="28">
        <v>643402.0</v>
      </c>
    </row>
    <row r="1835" ht="15.75" customHeight="1">
      <c r="A1835" s="15">
        <v>5704.0</v>
      </c>
      <c r="B1835" s="15" t="s">
        <v>4455</v>
      </c>
      <c r="C1835" s="18">
        <v>41987.0</v>
      </c>
      <c r="D1835" s="18">
        <v>41994.0</v>
      </c>
      <c r="E1835" s="18">
        <f t="shared" si="1"/>
        <v>41994</v>
      </c>
      <c r="F1835" s="15" t="s">
        <v>55</v>
      </c>
      <c r="G1835" s="15" t="s">
        <v>4456</v>
      </c>
      <c r="H1835" s="15" t="s">
        <v>4457</v>
      </c>
      <c r="I1835" s="15" t="s">
        <v>59</v>
      </c>
      <c r="J1835" s="15" t="s">
        <v>60</v>
      </c>
      <c r="K1835" s="15" t="s">
        <v>17</v>
      </c>
      <c r="L1835" s="15" t="str">
        <f t="array" ref="L1835">_xlfn.XLOOKUP(M1835,reference_province_to_city!$A$2:$A$11,reference_province_to_city!$B$2:$B$11)</f>
        <v>Semarang</v>
      </c>
      <c r="M1835" s="15" t="s">
        <v>15</v>
      </c>
      <c r="N1835" s="15">
        <v>50111.0</v>
      </c>
      <c r="O1835" s="15">
        <f t="array" ref="O1835">_xlfn.XLOOKUP(M1835,reference_postal_code!$B$2:$B$11,reference_postal_code!$A$2:$A$11)</f>
        <v>50111</v>
      </c>
      <c r="P1835" s="15" t="s">
        <v>77</v>
      </c>
      <c r="Q1835" s="15" t="s">
        <v>4460</v>
      </c>
      <c r="R1835" s="15" t="s">
        <v>106</v>
      </c>
      <c r="S1835" s="15" t="s">
        <v>218</v>
      </c>
      <c r="T1835" s="15" t="s">
        <v>4461</v>
      </c>
      <c r="U1835" s="28">
        <v>2047950.0</v>
      </c>
      <c r="V1835" s="15">
        <v>1.0</v>
      </c>
      <c r="W1835" s="31">
        <v>0.4</v>
      </c>
      <c r="X1835" s="28">
        <v>-785048.0</v>
      </c>
    </row>
    <row r="1836" ht="15.75" customHeight="1">
      <c r="A1836" s="15">
        <v>5106.0</v>
      </c>
      <c r="B1836" s="15" t="s">
        <v>4462</v>
      </c>
      <c r="C1836" s="18">
        <v>41987.0</v>
      </c>
      <c r="D1836" s="18">
        <v>41993.0</v>
      </c>
      <c r="E1836" s="18">
        <f t="shared" si="1"/>
        <v>41993</v>
      </c>
      <c r="F1836" s="15" t="s">
        <v>55</v>
      </c>
      <c r="G1836" s="15" t="s">
        <v>1846</v>
      </c>
      <c r="H1836" s="15" t="s">
        <v>1847</v>
      </c>
      <c r="I1836" s="15" t="s">
        <v>59</v>
      </c>
      <c r="J1836" s="15" t="s">
        <v>60</v>
      </c>
      <c r="K1836" s="15" t="s">
        <v>31</v>
      </c>
      <c r="L1836" s="15" t="str">
        <f t="array" ref="L1836">_xlfn.XLOOKUP(M1836,reference_province_to_city!$A$2:$A$11,reference_province_to_city!$B$2:$B$11)</f>
        <v>Balikpapan</v>
      </c>
      <c r="M1836" s="15" t="s">
        <v>21</v>
      </c>
      <c r="N1836" s="15">
        <v>76114.0</v>
      </c>
      <c r="O1836" s="15">
        <f t="array" ref="O1836">_xlfn.XLOOKUP(M1836,reference_postal_code!$B$2:$B$11,reference_postal_code!$A$2:$A$11)</f>
        <v>76114</v>
      </c>
      <c r="P1836" s="15" t="s">
        <v>166</v>
      </c>
      <c r="Q1836" s="15" t="s">
        <v>876</v>
      </c>
      <c r="R1836" s="15" t="s">
        <v>106</v>
      </c>
      <c r="S1836" s="15" t="s">
        <v>107</v>
      </c>
      <c r="T1836" s="15" t="s">
        <v>877</v>
      </c>
      <c r="U1836" s="28">
        <v>2794560.0</v>
      </c>
      <c r="V1836" s="15">
        <v>4.0</v>
      </c>
      <c r="W1836" s="31">
        <v>0.2</v>
      </c>
      <c r="X1836" s="28">
        <v>209592.0</v>
      </c>
    </row>
    <row r="1837" ht="15.75" customHeight="1">
      <c r="A1837" s="15">
        <v>1575.0</v>
      </c>
      <c r="B1837" s="15" t="s">
        <v>4463</v>
      </c>
      <c r="C1837" s="18">
        <v>41988.0</v>
      </c>
      <c r="D1837" s="18">
        <v>41991.0</v>
      </c>
      <c r="E1837" s="18">
        <f t="shared" si="1"/>
        <v>41991</v>
      </c>
      <c r="F1837" s="15" t="s">
        <v>125</v>
      </c>
      <c r="G1837" s="15" t="s">
        <v>1961</v>
      </c>
      <c r="H1837" s="15" t="s">
        <v>1962</v>
      </c>
      <c r="I1837" s="15" t="s">
        <v>59</v>
      </c>
      <c r="J1837" s="15" t="s">
        <v>60</v>
      </c>
      <c r="K1837" s="15" t="s">
        <v>31</v>
      </c>
      <c r="L1837" s="15" t="str">
        <f t="array" ref="L1837">_xlfn.XLOOKUP(M1837,reference_province_to_city!$A$2:$A$11,reference_province_to_city!$B$2:$B$11)</f>
        <v>Balikpapan</v>
      </c>
      <c r="M1837" s="15" t="s">
        <v>21</v>
      </c>
      <c r="N1837" s="15">
        <v>76114.0</v>
      </c>
      <c r="O1837" s="15">
        <f t="array" ref="O1837">_xlfn.XLOOKUP(M1837,reference_postal_code!$B$2:$B$11,reference_postal_code!$A$2:$A$11)</f>
        <v>76114</v>
      </c>
      <c r="P1837" s="15" t="s">
        <v>166</v>
      </c>
      <c r="Q1837" s="15" t="s">
        <v>4464</v>
      </c>
      <c r="R1837" s="15" t="s">
        <v>110</v>
      </c>
      <c r="S1837" s="15" t="s">
        <v>111</v>
      </c>
      <c r="T1837" s="15" t="s">
        <v>4465</v>
      </c>
      <c r="U1837" s="28">
        <v>610200.0</v>
      </c>
      <c r="V1837" s="15">
        <v>3.0</v>
      </c>
      <c r="W1837" s="31">
        <v>0.2</v>
      </c>
      <c r="X1837" s="28">
        <v>-137295.0</v>
      </c>
    </row>
    <row r="1838" ht="15.75" customHeight="1">
      <c r="A1838" s="15">
        <v>1576.0</v>
      </c>
      <c r="B1838" s="15" t="s">
        <v>4463</v>
      </c>
      <c r="C1838" s="18">
        <v>41988.0</v>
      </c>
      <c r="D1838" s="18">
        <v>41991.0</v>
      </c>
      <c r="E1838" s="18">
        <f t="shared" si="1"/>
        <v>41991</v>
      </c>
      <c r="F1838" s="15" t="s">
        <v>125</v>
      </c>
      <c r="G1838" s="15" t="s">
        <v>1961</v>
      </c>
      <c r="H1838" s="15" t="s">
        <v>1962</v>
      </c>
      <c r="I1838" s="15" t="s">
        <v>59</v>
      </c>
      <c r="J1838" s="15" t="s">
        <v>60</v>
      </c>
      <c r="K1838" s="15" t="s">
        <v>31</v>
      </c>
      <c r="L1838" s="15" t="str">
        <f t="array" ref="L1838">_xlfn.XLOOKUP(M1838,reference_province_to_city!$A$2:$A$11,reference_province_to_city!$B$2:$B$11)</f>
        <v>Balikpapan</v>
      </c>
      <c r="M1838" s="15" t="s">
        <v>21</v>
      </c>
      <c r="N1838" s="15">
        <v>76114.0</v>
      </c>
      <c r="O1838" s="15">
        <f t="array" ref="O1838">_xlfn.XLOOKUP(M1838,reference_postal_code!$B$2:$B$11,reference_postal_code!$A$2:$A$11)</f>
        <v>76114</v>
      </c>
      <c r="P1838" s="15" t="s">
        <v>166</v>
      </c>
      <c r="Q1838" s="15" t="s">
        <v>1459</v>
      </c>
      <c r="R1838" s="15" t="s">
        <v>106</v>
      </c>
      <c r="S1838" s="15" t="s">
        <v>107</v>
      </c>
      <c r="T1838" s="15" t="s">
        <v>1460</v>
      </c>
      <c r="U1838" s="28">
        <v>1.14492E7</v>
      </c>
      <c r="V1838" s="15">
        <v>5.0</v>
      </c>
      <c r="W1838" s="31">
        <v>0.3</v>
      </c>
      <c r="X1838" s="28">
        <v>-327120.0</v>
      </c>
    </row>
    <row r="1839" ht="15.75" customHeight="1">
      <c r="A1839" s="15">
        <v>7484.0</v>
      </c>
      <c r="B1839" s="15" t="s">
        <v>4466</v>
      </c>
      <c r="C1839" s="18">
        <v>41988.0</v>
      </c>
      <c r="D1839" s="18">
        <v>41990.0</v>
      </c>
      <c r="E1839" s="18">
        <f t="shared" si="1"/>
        <v>41990</v>
      </c>
      <c r="F1839" s="15" t="s">
        <v>114</v>
      </c>
      <c r="G1839" s="15" t="s">
        <v>2189</v>
      </c>
      <c r="H1839" s="15" t="s">
        <v>2190</v>
      </c>
      <c r="I1839" s="15" t="s">
        <v>128</v>
      </c>
      <c r="J1839" s="15" t="s">
        <v>60</v>
      </c>
      <c r="K1839" s="15" t="s">
        <v>22</v>
      </c>
      <c r="L1839" s="15" t="str">
        <f t="array" ref="L1839">_xlfn.XLOOKUP(M1839,reference_province_to_city!$A$2:$A$11,reference_province_to_city!$B$2:$B$11)</f>
        <v>Surabaya</v>
      </c>
      <c r="M1839" s="15" t="s">
        <v>20</v>
      </c>
      <c r="N1839" s="15">
        <v>60231.0</v>
      </c>
      <c r="O1839" s="15">
        <f t="array" ref="O1839">_xlfn.XLOOKUP(M1839,reference_postal_code!$B$2:$B$11,reference_postal_code!$A$2:$A$11)</f>
        <v>60231</v>
      </c>
      <c r="P1839" s="15" t="s">
        <v>166</v>
      </c>
      <c r="Q1839" s="15" t="s">
        <v>3611</v>
      </c>
      <c r="R1839" s="15" t="s">
        <v>106</v>
      </c>
      <c r="S1839" s="15" t="s">
        <v>107</v>
      </c>
      <c r="T1839" s="15" t="s">
        <v>3612</v>
      </c>
      <c r="U1839" s="28">
        <v>6687030.0</v>
      </c>
      <c r="V1839" s="15">
        <v>7.0</v>
      </c>
      <c r="W1839" s="31">
        <v>0.3</v>
      </c>
      <c r="X1839" s="28">
        <v>-1623993.0</v>
      </c>
    </row>
    <row r="1840" ht="15.75" customHeight="1">
      <c r="A1840" s="15">
        <v>5584.0</v>
      </c>
      <c r="B1840" s="15" t="s">
        <v>4467</v>
      </c>
      <c r="C1840" s="18">
        <v>41988.0</v>
      </c>
      <c r="D1840" s="18">
        <v>41992.0</v>
      </c>
      <c r="E1840" s="18">
        <f t="shared" si="1"/>
        <v>41992</v>
      </c>
      <c r="F1840" s="15" t="s">
        <v>114</v>
      </c>
      <c r="G1840" s="15" t="s">
        <v>955</v>
      </c>
      <c r="H1840" s="15" t="s">
        <v>956</v>
      </c>
      <c r="I1840" s="15" t="s">
        <v>59</v>
      </c>
      <c r="J1840" s="15" t="s">
        <v>60</v>
      </c>
      <c r="K1840" s="15" t="s">
        <v>28</v>
      </c>
      <c r="L1840" s="15" t="str">
        <f t="array" ref="L1840">_xlfn.XLOOKUP(M1840,reference_province_to_city!$A$2:$A$11,reference_province_to_city!$B$2:$B$11)</f>
        <v>Medan</v>
      </c>
      <c r="M1840" s="15" t="s">
        <v>11</v>
      </c>
      <c r="N1840" s="15">
        <v>20111.0</v>
      </c>
      <c r="O1840" s="15">
        <f t="array" ref="O1840">_xlfn.XLOOKUP(M1840,reference_postal_code!$B$2:$B$11,reference_postal_code!$A$2:$A$11)</f>
        <v>20111</v>
      </c>
      <c r="P1840" s="15" t="s">
        <v>77</v>
      </c>
      <c r="Q1840" s="15" t="s">
        <v>4468</v>
      </c>
      <c r="R1840" s="15" t="s">
        <v>106</v>
      </c>
      <c r="S1840" s="15" t="s">
        <v>139</v>
      </c>
      <c r="T1840" s="15" t="s">
        <v>4469</v>
      </c>
      <c r="U1840" s="28">
        <v>92400.0</v>
      </c>
      <c r="V1840" s="15">
        <v>2.0</v>
      </c>
      <c r="W1840" s="31">
        <v>0.0</v>
      </c>
      <c r="X1840" s="28">
        <v>29568.0</v>
      </c>
    </row>
    <row r="1841" ht="15.75" customHeight="1">
      <c r="A1841" s="15">
        <v>7007.0</v>
      </c>
      <c r="B1841" s="15" t="s">
        <v>4470</v>
      </c>
      <c r="C1841" s="18">
        <v>41988.0</v>
      </c>
      <c r="D1841" s="18">
        <v>41994.0</v>
      </c>
      <c r="E1841" s="18">
        <f t="shared" si="1"/>
        <v>41994</v>
      </c>
      <c r="F1841" s="15" t="s">
        <v>55</v>
      </c>
      <c r="G1841" s="15" t="s">
        <v>4471</v>
      </c>
      <c r="H1841" s="15" t="s">
        <v>4472</v>
      </c>
      <c r="I1841" s="15" t="s">
        <v>128</v>
      </c>
      <c r="J1841" s="15" t="s">
        <v>60</v>
      </c>
      <c r="K1841" s="15" t="s">
        <v>28</v>
      </c>
      <c r="L1841" s="15" t="str">
        <f t="array" ref="L1841">_xlfn.XLOOKUP(M1841,reference_province_to_city!$A$2:$A$11,reference_province_to_city!$B$2:$B$11)</f>
        <v>Medan</v>
      </c>
      <c r="M1841" s="15" t="s">
        <v>11</v>
      </c>
      <c r="N1841" s="15">
        <v>20111.0</v>
      </c>
      <c r="O1841" s="15">
        <f t="array" ref="O1841">_xlfn.XLOOKUP(M1841,reference_postal_code!$B$2:$B$11,reference_postal_code!$A$2:$A$11)</f>
        <v>20111</v>
      </c>
      <c r="P1841" s="15" t="s">
        <v>77</v>
      </c>
      <c r="Q1841" s="15" t="s">
        <v>3256</v>
      </c>
      <c r="R1841" s="15" t="s">
        <v>106</v>
      </c>
      <c r="S1841" s="15" t="s">
        <v>139</v>
      </c>
      <c r="T1841" s="15" t="s">
        <v>3257</v>
      </c>
      <c r="U1841" s="28">
        <v>128160.0</v>
      </c>
      <c r="V1841" s="15">
        <v>2.0</v>
      </c>
      <c r="W1841" s="31">
        <v>0.6</v>
      </c>
      <c r="X1841" s="28">
        <v>-112140.0</v>
      </c>
    </row>
    <row r="1842" ht="15.75" customHeight="1">
      <c r="A1842" s="15">
        <v>4714.0</v>
      </c>
      <c r="B1842" s="15" t="s">
        <v>4473</v>
      </c>
      <c r="C1842" s="18">
        <v>41989.0</v>
      </c>
      <c r="D1842" s="18">
        <v>41994.0</v>
      </c>
      <c r="E1842" s="18">
        <f t="shared" si="1"/>
        <v>41994</v>
      </c>
      <c r="F1842" s="15" t="s">
        <v>55</v>
      </c>
      <c r="G1842" s="15" t="s">
        <v>327</v>
      </c>
      <c r="H1842" s="15" t="s">
        <v>328</v>
      </c>
      <c r="I1842" s="15" t="s">
        <v>59</v>
      </c>
      <c r="J1842" s="15" t="s">
        <v>60</v>
      </c>
      <c r="L1842" s="15" t="str">
        <f t="array" ref="L1842">_xlfn.XLOOKUP(M1842,reference_province_to_city!$A$2:$A$11,reference_province_to_city!$B$2:$B$11)</f>
        <v>Palembang</v>
      </c>
      <c r="M1842" s="15" t="s">
        <v>13</v>
      </c>
      <c r="N1842" s="15">
        <v>30111.0</v>
      </c>
      <c r="O1842" s="15">
        <f t="array" ref="O1842">_xlfn.XLOOKUP(M1842,reference_postal_code!$B$2:$B$11,reference_postal_code!$A$2:$A$11)</f>
        <v>30111</v>
      </c>
      <c r="P1842" s="15" t="s">
        <v>77</v>
      </c>
      <c r="Q1842" s="15" t="s">
        <v>2888</v>
      </c>
      <c r="R1842" s="15" t="s">
        <v>106</v>
      </c>
      <c r="S1842" s="15" t="s">
        <v>139</v>
      </c>
      <c r="T1842" s="15" t="s">
        <v>2889</v>
      </c>
      <c r="U1842" s="28">
        <v>848520.0</v>
      </c>
      <c r="V1842" s="15">
        <v>2.0</v>
      </c>
      <c r="W1842" s="31">
        <v>0.6</v>
      </c>
      <c r="X1842" s="28">
        <v>-1124289.0</v>
      </c>
    </row>
    <row r="1843" ht="15.75" customHeight="1">
      <c r="A1843" s="15">
        <v>6918.0</v>
      </c>
      <c r="B1843" s="15" t="s">
        <v>4474</v>
      </c>
      <c r="C1843" s="18">
        <v>41989.0</v>
      </c>
      <c r="D1843" s="18">
        <v>41994.0</v>
      </c>
      <c r="E1843" s="18">
        <f t="shared" si="1"/>
        <v>41994</v>
      </c>
      <c r="F1843" s="15" t="s">
        <v>55</v>
      </c>
      <c r="G1843" s="15" t="s">
        <v>4475</v>
      </c>
      <c r="H1843" s="15" t="s">
        <v>4476</v>
      </c>
      <c r="I1843" s="15" t="s">
        <v>128</v>
      </c>
      <c r="J1843" s="15" t="s">
        <v>60</v>
      </c>
      <c r="K1843" s="15" t="s">
        <v>14</v>
      </c>
      <c r="L1843" s="15" t="str">
        <f t="array" ref="L1843">_xlfn.XLOOKUP(M1843,reference_province_to_city!$A$2:$A$11,reference_province_to_city!$B$2:$B$11)</f>
        <v>Bandung</v>
      </c>
      <c r="M1843" s="15" t="s">
        <v>12</v>
      </c>
      <c r="N1843" s="15">
        <v>40111.0</v>
      </c>
      <c r="O1843" s="15">
        <f t="array" ref="O1843">_xlfn.XLOOKUP(M1843,reference_postal_code!$B$2:$B$11,reference_postal_code!$A$2:$A$11)</f>
        <v>40111</v>
      </c>
      <c r="P1843" s="15" t="s">
        <v>117</v>
      </c>
      <c r="Q1843" s="15" t="s">
        <v>4291</v>
      </c>
      <c r="R1843" s="15" t="s">
        <v>106</v>
      </c>
      <c r="S1843" s="15" t="s">
        <v>107</v>
      </c>
      <c r="T1843" s="15" t="s">
        <v>4292</v>
      </c>
      <c r="U1843" s="28">
        <v>2.10588E7</v>
      </c>
      <c r="V1843" s="15">
        <v>5.0</v>
      </c>
      <c r="W1843" s="31">
        <v>0.2</v>
      </c>
      <c r="X1843" s="28">
        <v>1052940.0</v>
      </c>
    </row>
    <row r="1844" ht="15.75" customHeight="1">
      <c r="A1844" s="15">
        <v>2606.0</v>
      </c>
      <c r="B1844" s="15" t="s">
        <v>4477</v>
      </c>
      <c r="C1844" s="18">
        <v>41989.0</v>
      </c>
      <c r="D1844" s="18">
        <v>41994.0</v>
      </c>
      <c r="E1844" s="18">
        <f t="shared" si="1"/>
        <v>41994</v>
      </c>
      <c r="F1844" s="15" t="s">
        <v>55</v>
      </c>
      <c r="G1844" s="15" t="s">
        <v>1189</v>
      </c>
      <c r="H1844" s="15" t="s">
        <v>1190</v>
      </c>
      <c r="I1844" s="15" t="s">
        <v>128</v>
      </c>
      <c r="J1844" s="15" t="s">
        <v>60</v>
      </c>
      <c r="L1844" s="15" t="str">
        <f t="array" ref="L1844">_xlfn.XLOOKUP(M1844,reference_province_to_city!$A$2:$A$11,reference_province_to_city!$B$2:$B$11)</f>
        <v>Makassar</v>
      </c>
      <c r="M1844" s="15" t="s">
        <v>25</v>
      </c>
      <c r="N1844" s="15">
        <v>90111.0</v>
      </c>
      <c r="O1844" s="15">
        <f t="array" ref="O1844">_xlfn.XLOOKUP(M1844,reference_postal_code!$B$2:$B$11,reference_postal_code!$A$2:$A$11)</f>
        <v>90111</v>
      </c>
      <c r="P1844" s="15" t="s">
        <v>63</v>
      </c>
      <c r="Q1844" s="15" t="s">
        <v>4478</v>
      </c>
      <c r="R1844" s="15" t="s">
        <v>65</v>
      </c>
      <c r="S1844" s="15" t="s">
        <v>83</v>
      </c>
      <c r="T1844" s="15" t="s">
        <v>4479</v>
      </c>
      <c r="U1844" s="28">
        <v>17505.0</v>
      </c>
      <c r="V1844" s="15">
        <v>1.0</v>
      </c>
      <c r="W1844" s="31">
        <v>0.7</v>
      </c>
      <c r="X1844" s="28">
        <v>-12837.0</v>
      </c>
    </row>
    <row r="1845" ht="15.75" customHeight="1">
      <c r="A1845" s="15">
        <v>3769.0</v>
      </c>
      <c r="B1845" s="15" t="s">
        <v>4480</v>
      </c>
      <c r="C1845" s="18">
        <v>41989.0</v>
      </c>
      <c r="D1845" s="18">
        <v>41993.0</v>
      </c>
      <c r="E1845" s="18">
        <f t="shared" si="1"/>
        <v>41993</v>
      </c>
      <c r="F1845" s="15" t="s">
        <v>114</v>
      </c>
      <c r="G1845" s="15" t="s">
        <v>1021</v>
      </c>
      <c r="H1845" s="15" t="s">
        <v>1022</v>
      </c>
      <c r="I1845" s="15" t="s">
        <v>128</v>
      </c>
      <c r="J1845" s="15" t="s">
        <v>60</v>
      </c>
      <c r="K1845" s="15" t="s">
        <v>10</v>
      </c>
      <c r="L1845" s="15" t="str">
        <f t="array" ref="L1845">_xlfn.XLOOKUP(M1845,reference_province_to_city!$A$2:$A$11,reference_province_to_city!$B$2:$B$11)</f>
        <v>Jakarta</v>
      </c>
      <c r="M1845" s="15" t="s">
        <v>7</v>
      </c>
      <c r="N1845" s="15">
        <v>10110.0</v>
      </c>
      <c r="O1845" s="15">
        <f t="array" ref="O1845">_xlfn.XLOOKUP(M1845,reference_postal_code!$B$2:$B$11,reference_postal_code!$A$2:$A$11)</f>
        <v>10110</v>
      </c>
      <c r="P1845" s="15" t="s">
        <v>117</v>
      </c>
      <c r="Q1845" s="15" t="s">
        <v>1685</v>
      </c>
      <c r="R1845" s="15" t="s">
        <v>106</v>
      </c>
      <c r="S1845" s="15" t="s">
        <v>107</v>
      </c>
      <c r="T1845" s="15" t="s">
        <v>1686</v>
      </c>
      <c r="U1845" s="28">
        <v>1.520748E7</v>
      </c>
      <c r="V1845" s="15">
        <v>9.0</v>
      </c>
      <c r="W1845" s="31">
        <v>0.2</v>
      </c>
      <c r="X1845" s="28">
        <v>1520748.0</v>
      </c>
    </row>
    <row r="1846" ht="15.75" customHeight="1">
      <c r="A1846" s="15">
        <v>9020.0</v>
      </c>
      <c r="B1846" s="15" t="s">
        <v>4481</v>
      </c>
      <c r="C1846" s="18">
        <v>41989.0</v>
      </c>
      <c r="D1846" s="18">
        <v>41991.0</v>
      </c>
      <c r="E1846" s="18">
        <f t="shared" si="1"/>
        <v>41991</v>
      </c>
      <c r="F1846" s="15" t="s">
        <v>114</v>
      </c>
      <c r="G1846" s="15" t="s">
        <v>1711</v>
      </c>
      <c r="H1846" s="15" t="s">
        <v>1712</v>
      </c>
      <c r="I1846" s="15" t="s">
        <v>59</v>
      </c>
      <c r="J1846" s="15" t="s">
        <v>60</v>
      </c>
      <c r="K1846" s="15" t="s">
        <v>26</v>
      </c>
      <c r="L1846" s="15" t="str">
        <f t="array" ref="L1846">_xlfn.XLOOKUP(M1846,reference_province_to_city!$A$2:$A$11,reference_province_to_city!$B$2:$B$11)</f>
        <v>Denpasar</v>
      </c>
      <c r="M1846" s="15" t="s">
        <v>24</v>
      </c>
      <c r="N1846" s="15">
        <v>80231.0</v>
      </c>
      <c r="O1846" s="15">
        <f t="array" ref="O1846">_xlfn.XLOOKUP(M1846,reference_postal_code!$B$2:$B$11,reference_postal_code!$A$2:$A$11)</f>
        <v>80231</v>
      </c>
      <c r="P1846" s="15" t="s">
        <v>63</v>
      </c>
      <c r="Q1846" s="15" t="s">
        <v>2396</v>
      </c>
      <c r="R1846" s="15" t="s">
        <v>110</v>
      </c>
      <c r="S1846" s="15" t="s">
        <v>149</v>
      </c>
      <c r="T1846" s="15" t="s">
        <v>2397</v>
      </c>
      <c r="U1846" s="28">
        <v>1499700.0</v>
      </c>
      <c r="V1846" s="15">
        <v>2.0</v>
      </c>
      <c r="W1846" s="31">
        <v>0.0</v>
      </c>
      <c r="X1846" s="28">
        <v>119976.0</v>
      </c>
    </row>
    <row r="1847" ht="15.75" customHeight="1">
      <c r="A1847" s="15">
        <v>3130.0</v>
      </c>
      <c r="B1847" s="15" t="s">
        <v>4482</v>
      </c>
      <c r="C1847" s="18">
        <v>41989.0</v>
      </c>
      <c r="D1847" s="18">
        <v>41990.0</v>
      </c>
      <c r="E1847" s="18">
        <f t="shared" si="1"/>
        <v>41990</v>
      </c>
      <c r="F1847" s="15" t="s">
        <v>125</v>
      </c>
      <c r="G1847" s="15" t="s">
        <v>4483</v>
      </c>
      <c r="H1847" s="15" t="s">
        <v>4484</v>
      </c>
      <c r="I1847" s="15" t="s">
        <v>76</v>
      </c>
      <c r="J1847" s="15" t="s">
        <v>60</v>
      </c>
      <c r="K1847" s="15" t="s">
        <v>19</v>
      </c>
      <c r="L1847" s="15" t="str">
        <f t="array" ref="L1847">_xlfn.XLOOKUP(M1847,reference_province_to_city!$A$2:$A$11,reference_province_to_city!$B$2:$B$11)</f>
        <v>Yogyakarta</v>
      </c>
      <c r="M1847" s="15" t="s">
        <v>18</v>
      </c>
      <c r="N1847" s="15">
        <v>55111.0</v>
      </c>
      <c r="O1847" s="15">
        <f t="array" ref="O1847">_xlfn.XLOOKUP(M1847,reference_postal_code!$B$2:$B$11,reference_postal_code!$A$2:$A$11)</f>
        <v>55111</v>
      </c>
      <c r="P1847" s="15" t="s">
        <v>77</v>
      </c>
      <c r="Q1847" s="15" t="s">
        <v>1241</v>
      </c>
      <c r="R1847" s="15" t="s">
        <v>106</v>
      </c>
      <c r="S1847" s="15" t="s">
        <v>107</v>
      </c>
      <c r="T1847" s="15" t="s">
        <v>1242</v>
      </c>
      <c r="U1847" s="28">
        <v>3623520.0</v>
      </c>
      <c r="V1847" s="15">
        <v>2.0</v>
      </c>
      <c r="W1847" s="31">
        <v>0.2</v>
      </c>
      <c r="X1847" s="28">
        <v>271764.0</v>
      </c>
    </row>
    <row r="1848" ht="15.75" customHeight="1">
      <c r="A1848" s="15">
        <v>3770.0</v>
      </c>
      <c r="B1848" s="15" t="s">
        <v>4480</v>
      </c>
      <c r="C1848" s="18">
        <v>41989.0</v>
      </c>
      <c r="D1848" s="18">
        <v>41993.0</v>
      </c>
      <c r="E1848" s="18">
        <f t="shared" si="1"/>
        <v>41993</v>
      </c>
      <c r="F1848" s="15" t="s">
        <v>114</v>
      </c>
      <c r="G1848" s="15" t="s">
        <v>1021</v>
      </c>
      <c r="H1848" s="15" t="s">
        <v>1022</v>
      </c>
      <c r="I1848" s="15" t="s">
        <v>128</v>
      </c>
      <c r="J1848" s="15" t="s">
        <v>60</v>
      </c>
      <c r="K1848" s="15" t="s">
        <v>10</v>
      </c>
      <c r="L1848" s="15" t="str">
        <f t="array" ref="L1848">_xlfn.XLOOKUP(M1848,reference_province_to_city!$A$2:$A$11,reference_province_to_city!$B$2:$B$11)</f>
        <v>Jakarta</v>
      </c>
      <c r="M1848" s="15" t="s">
        <v>7</v>
      </c>
      <c r="N1848" s="15">
        <v>10110.0</v>
      </c>
      <c r="O1848" s="15">
        <f t="array" ref="O1848">_xlfn.XLOOKUP(M1848,reference_postal_code!$B$2:$B$11,reference_postal_code!$A$2:$A$11)</f>
        <v>10110</v>
      </c>
      <c r="P1848" s="15" t="s">
        <v>117</v>
      </c>
      <c r="Q1848" s="15" t="s">
        <v>4485</v>
      </c>
      <c r="R1848" s="15" t="s">
        <v>65</v>
      </c>
      <c r="S1848" s="15" t="s">
        <v>103</v>
      </c>
      <c r="T1848" s="15" t="s">
        <v>4486</v>
      </c>
      <c r="U1848" s="28">
        <v>29760.0</v>
      </c>
      <c r="V1848" s="15">
        <v>2.0</v>
      </c>
      <c r="W1848" s="31">
        <v>0.2</v>
      </c>
      <c r="X1848" s="28">
        <v>10044.0</v>
      </c>
    </row>
    <row r="1849" ht="15.75" customHeight="1">
      <c r="A1849" s="15">
        <v>4886.0</v>
      </c>
      <c r="B1849" s="15" t="s">
        <v>4487</v>
      </c>
      <c r="C1849" s="18">
        <v>41989.0</v>
      </c>
      <c r="D1849" s="18">
        <v>41993.0</v>
      </c>
      <c r="E1849" s="18">
        <f t="shared" si="1"/>
        <v>41993</v>
      </c>
      <c r="F1849" s="15" t="s">
        <v>55</v>
      </c>
      <c r="G1849" s="15" t="s">
        <v>4488</v>
      </c>
      <c r="H1849" s="15" t="s">
        <v>4489</v>
      </c>
      <c r="I1849" s="15" t="s">
        <v>128</v>
      </c>
      <c r="J1849" s="15" t="s">
        <v>60</v>
      </c>
      <c r="K1849" s="15" t="s">
        <v>14</v>
      </c>
      <c r="L1849" s="15" t="str">
        <f t="array" ref="L1849">_xlfn.XLOOKUP(M1849,reference_province_to_city!$A$2:$A$11,reference_province_to_city!$B$2:$B$11)</f>
        <v>Bandung</v>
      </c>
      <c r="M1849" s="15" t="s">
        <v>12</v>
      </c>
      <c r="N1849" s="15">
        <v>40111.0</v>
      </c>
      <c r="O1849" s="15">
        <f t="array" ref="O1849">_xlfn.XLOOKUP(M1849,reference_postal_code!$B$2:$B$11,reference_postal_code!$A$2:$A$11)</f>
        <v>40111</v>
      </c>
      <c r="P1849" s="15" t="s">
        <v>117</v>
      </c>
      <c r="Q1849" s="15" t="s">
        <v>2694</v>
      </c>
      <c r="R1849" s="15" t="s">
        <v>65</v>
      </c>
      <c r="S1849" s="15" t="s">
        <v>66</v>
      </c>
      <c r="T1849" s="15" t="s">
        <v>2695</v>
      </c>
      <c r="U1849" s="28">
        <v>1713000.0</v>
      </c>
      <c r="V1849" s="15">
        <v>5.0</v>
      </c>
      <c r="W1849" s="31">
        <v>0.0</v>
      </c>
      <c r="X1849" s="28">
        <v>787980.0</v>
      </c>
    </row>
    <row r="1850" ht="15.75" customHeight="1">
      <c r="A1850" s="15">
        <v>9832.0</v>
      </c>
      <c r="B1850" s="15" t="s">
        <v>4490</v>
      </c>
      <c r="C1850" s="18">
        <v>41989.0</v>
      </c>
      <c r="D1850" s="18">
        <v>41991.0</v>
      </c>
      <c r="E1850" s="18">
        <f t="shared" si="1"/>
        <v>41991</v>
      </c>
      <c r="F1850" s="15" t="s">
        <v>114</v>
      </c>
      <c r="G1850" s="15" t="s">
        <v>4491</v>
      </c>
      <c r="H1850" s="15" t="s">
        <v>4492</v>
      </c>
      <c r="I1850" s="15" t="s">
        <v>59</v>
      </c>
      <c r="J1850" s="15" t="s">
        <v>60</v>
      </c>
      <c r="K1850" s="15" t="s">
        <v>28</v>
      </c>
      <c r="L1850" s="15" t="str">
        <f t="array" ref="L1850">_xlfn.XLOOKUP(M1850,reference_province_to_city!$A$2:$A$11,reference_province_to_city!$B$2:$B$11)</f>
        <v>Medan</v>
      </c>
      <c r="M1850" s="15" t="s">
        <v>11</v>
      </c>
      <c r="N1850" s="15">
        <v>20111.0</v>
      </c>
      <c r="O1850" s="15">
        <f t="array" ref="O1850">_xlfn.XLOOKUP(M1850,reference_postal_code!$B$2:$B$11,reference_postal_code!$A$2:$A$11)</f>
        <v>20111</v>
      </c>
      <c r="P1850" s="15" t="s">
        <v>77</v>
      </c>
      <c r="Q1850" s="15" t="s">
        <v>3402</v>
      </c>
      <c r="R1850" s="15" t="s">
        <v>106</v>
      </c>
      <c r="S1850" s="15" t="s">
        <v>139</v>
      </c>
      <c r="T1850" s="15" t="s">
        <v>3403</v>
      </c>
      <c r="U1850" s="28">
        <v>129360.0</v>
      </c>
      <c r="V1850" s="15">
        <v>7.0</v>
      </c>
      <c r="W1850" s="31">
        <v>0.6</v>
      </c>
      <c r="X1850" s="28">
        <v>-38808.0</v>
      </c>
    </row>
    <row r="1851" ht="15.75" customHeight="1">
      <c r="A1851" s="15">
        <v>3132.0</v>
      </c>
      <c r="B1851" s="15" t="s">
        <v>4482</v>
      </c>
      <c r="C1851" s="18">
        <v>41989.0</v>
      </c>
      <c r="D1851" s="18">
        <v>41990.0</v>
      </c>
      <c r="E1851" s="18">
        <f t="shared" si="1"/>
        <v>41990</v>
      </c>
      <c r="F1851" s="15" t="s">
        <v>125</v>
      </c>
      <c r="G1851" s="15" t="s">
        <v>4483</v>
      </c>
      <c r="H1851" s="15" t="s">
        <v>4484</v>
      </c>
      <c r="I1851" s="15" t="s">
        <v>76</v>
      </c>
      <c r="J1851" s="15" t="s">
        <v>60</v>
      </c>
      <c r="K1851" s="15" t="s">
        <v>19</v>
      </c>
      <c r="L1851" s="15" t="str">
        <f t="array" ref="L1851">_xlfn.XLOOKUP(M1851,reference_province_to_city!$A$2:$A$11,reference_province_to_city!$B$2:$B$11)</f>
        <v>Yogyakarta</v>
      </c>
      <c r="M1851" s="15" t="s">
        <v>18</v>
      </c>
      <c r="N1851" s="15">
        <v>55111.0</v>
      </c>
      <c r="O1851" s="15">
        <f t="array" ref="O1851">_xlfn.XLOOKUP(M1851,reference_postal_code!$B$2:$B$11,reference_postal_code!$A$2:$A$11)</f>
        <v>55111</v>
      </c>
      <c r="P1851" s="15" t="s">
        <v>77</v>
      </c>
      <c r="Q1851" s="15" t="s">
        <v>120</v>
      </c>
      <c r="R1851" s="15" t="s">
        <v>110</v>
      </c>
      <c r="S1851" s="15" t="s">
        <v>111</v>
      </c>
      <c r="T1851" s="15" t="s">
        <v>121</v>
      </c>
      <c r="U1851" s="28">
        <v>9407520.0</v>
      </c>
      <c r="V1851" s="15">
        <v>4.0</v>
      </c>
      <c r="W1851" s="31">
        <v>0.2</v>
      </c>
      <c r="X1851" s="28">
        <v>1058346.0</v>
      </c>
    </row>
    <row r="1852" ht="15.75" customHeight="1">
      <c r="A1852" s="15">
        <v>9021.0</v>
      </c>
      <c r="B1852" s="15" t="s">
        <v>4481</v>
      </c>
      <c r="C1852" s="18">
        <v>41989.0</v>
      </c>
      <c r="D1852" s="18">
        <v>41991.0</v>
      </c>
      <c r="E1852" s="18">
        <f t="shared" si="1"/>
        <v>41991</v>
      </c>
      <c r="F1852" s="15" t="s">
        <v>114</v>
      </c>
      <c r="G1852" s="15" t="s">
        <v>1711</v>
      </c>
      <c r="H1852" s="15" t="s">
        <v>1712</v>
      </c>
      <c r="I1852" s="15" t="s">
        <v>59</v>
      </c>
      <c r="J1852" s="15" t="s">
        <v>60</v>
      </c>
      <c r="K1852" s="15" t="s">
        <v>26</v>
      </c>
      <c r="L1852" s="15" t="str">
        <f t="array" ref="L1852">_xlfn.XLOOKUP(M1852,reference_province_to_city!$A$2:$A$11,reference_province_to_city!$B$2:$B$11)</f>
        <v>Denpasar</v>
      </c>
      <c r="M1852" s="15" t="s">
        <v>24</v>
      </c>
      <c r="O1852" s="15">
        <f t="array" ref="O1852">_xlfn.XLOOKUP(M1852,reference_postal_code!$B$2:$B$11,reference_postal_code!$A$2:$A$11)</f>
        <v>80231</v>
      </c>
      <c r="P1852" s="15" t="s">
        <v>63</v>
      </c>
      <c r="Q1852" s="15" t="s">
        <v>252</v>
      </c>
      <c r="R1852" s="15" t="s">
        <v>106</v>
      </c>
      <c r="S1852" s="15" t="s">
        <v>139</v>
      </c>
      <c r="T1852" s="15" t="s">
        <v>253</v>
      </c>
      <c r="U1852" s="28">
        <v>441900.0</v>
      </c>
      <c r="V1852" s="15">
        <v>6.0</v>
      </c>
      <c r="W1852" s="31">
        <v>0.0</v>
      </c>
      <c r="X1852" s="28">
        <v>145827.0</v>
      </c>
    </row>
    <row r="1853" ht="15.75" customHeight="1">
      <c r="A1853" s="15">
        <v>3129.0</v>
      </c>
      <c r="B1853" s="15" t="s">
        <v>4482</v>
      </c>
      <c r="C1853" s="18">
        <v>41989.0</v>
      </c>
      <c r="D1853" s="18">
        <v>41990.0</v>
      </c>
      <c r="E1853" s="18">
        <f t="shared" si="1"/>
        <v>41990</v>
      </c>
      <c r="F1853" s="15" t="s">
        <v>125</v>
      </c>
      <c r="G1853" s="15" t="s">
        <v>4483</v>
      </c>
      <c r="H1853" s="15" t="s">
        <v>4484</v>
      </c>
      <c r="I1853" s="15" t="s">
        <v>76</v>
      </c>
      <c r="J1853" s="15" t="s">
        <v>60</v>
      </c>
      <c r="K1853" s="15" t="s">
        <v>19</v>
      </c>
      <c r="L1853" s="15" t="str">
        <f t="array" ref="L1853">_xlfn.XLOOKUP(M1853,reference_province_to_city!$A$2:$A$11,reference_province_to_city!$B$2:$B$11)</f>
        <v>Yogyakarta</v>
      </c>
      <c r="M1853" s="15" t="s">
        <v>18</v>
      </c>
      <c r="N1853" s="15">
        <v>55111.0</v>
      </c>
      <c r="O1853" s="15">
        <f t="array" ref="O1853">_xlfn.XLOOKUP(M1853,reference_postal_code!$B$2:$B$11,reference_postal_code!$A$2:$A$11)</f>
        <v>55111</v>
      </c>
      <c r="P1853" s="15" t="s">
        <v>77</v>
      </c>
      <c r="Q1853" s="15" t="s">
        <v>4493</v>
      </c>
      <c r="R1853" s="15" t="s">
        <v>106</v>
      </c>
      <c r="S1853" s="15" t="s">
        <v>139</v>
      </c>
      <c r="T1853" s="15" t="s">
        <v>4494</v>
      </c>
      <c r="U1853" s="28">
        <v>666900.0</v>
      </c>
      <c r="V1853" s="15">
        <v>2.0</v>
      </c>
      <c r="W1853" s="31">
        <v>0.0</v>
      </c>
      <c r="X1853" s="28">
        <v>220077.0</v>
      </c>
    </row>
    <row r="1854" ht="15.75" customHeight="1">
      <c r="A1854" s="15">
        <v>9831.0</v>
      </c>
      <c r="B1854" s="15" t="s">
        <v>4490</v>
      </c>
      <c r="C1854" s="18">
        <v>41989.0</v>
      </c>
      <c r="D1854" s="18">
        <v>41991.0</v>
      </c>
      <c r="E1854" s="18">
        <f t="shared" si="1"/>
        <v>41991</v>
      </c>
      <c r="F1854" s="15" t="s">
        <v>114</v>
      </c>
      <c r="G1854" s="15" t="s">
        <v>4491</v>
      </c>
      <c r="H1854" s="15" t="s">
        <v>4492</v>
      </c>
      <c r="I1854" s="15" t="s">
        <v>59</v>
      </c>
      <c r="J1854" s="15" t="s">
        <v>60</v>
      </c>
      <c r="K1854" s="15" t="s">
        <v>28</v>
      </c>
      <c r="L1854" s="15" t="str">
        <f t="array" ref="L1854">_xlfn.XLOOKUP(M1854,reference_province_to_city!$A$2:$A$11,reference_province_to_city!$B$2:$B$11)</f>
        <v>Medan</v>
      </c>
      <c r="M1854" s="15" t="s">
        <v>11</v>
      </c>
      <c r="N1854" s="15">
        <v>20111.0</v>
      </c>
      <c r="O1854" s="15">
        <f t="array" ref="O1854">_xlfn.XLOOKUP(M1854,reference_postal_code!$B$2:$B$11,reference_postal_code!$A$2:$A$11)</f>
        <v>20111</v>
      </c>
      <c r="P1854" s="15" t="s">
        <v>77</v>
      </c>
      <c r="Q1854" s="15" t="s">
        <v>1097</v>
      </c>
      <c r="R1854" s="15" t="s">
        <v>110</v>
      </c>
      <c r="S1854" s="15" t="s">
        <v>149</v>
      </c>
      <c r="T1854" s="15" t="s">
        <v>1098</v>
      </c>
      <c r="U1854" s="28">
        <v>4799520.0</v>
      </c>
      <c r="V1854" s="15">
        <v>4.0</v>
      </c>
      <c r="W1854" s="31">
        <v>0.2</v>
      </c>
      <c r="X1854" s="28">
        <v>1439856.0</v>
      </c>
    </row>
    <row r="1855" ht="15.75" customHeight="1">
      <c r="A1855" s="15">
        <v>3131.0</v>
      </c>
      <c r="B1855" s="15" t="s">
        <v>4482</v>
      </c>
      <c r="C1855" s="18">
        <v>41989.0</v>
      </c>
      <c r="D1855" s="18">
        <v>41990.0</v>
      </c>
      <c r="E1855" s="18">
        <f t="shared" si="1"/>
        <v>41990</v>
      </c>
      <c r="F1855" s="15" t="s">
        <v>125</v>
      </c>
      <c r="G1855" s="15" t="s">
        <v>4483</v>
      </c>
      <c r="H1855" s="15" t="s">
        <v>4484</v>
      </c>
      <c r="I1855" s="15" t="s">
        <v>76</v>
      </c>
      <c r="J1855" s="15" t="s">
        <v>60</v>
      </c>
      <c r="K1855" s="15" t="s">
        <v>19</v>
      </c>
      <c r="L1855" s="15" t="str">
        <f t="array" ref="L1855">_xlfn.XLOOKUP(M1855,reference_province_to_city!$A$2:$A$11,reference_province_to_city!$B$2:$B$11)</f>
        <v>Yogyakarta</v>
      </c>
      <c r="M1855" s="15" t="s">
        <v>18</v>
      </c>
      <c r="N1855" s="15">
        <v>55111.0</v>
      </c>
      <c r="O1855" s="15">
        <f t="array" ref="O1855">_xlfn.XLOOKUP(M1855,reference_postal_code!$B$2:$B$11,reference_postal_code!$A$2:$A$11)</f>
        <v>55111</v>
      </c>
      <c r="P1855" s="15" t="s">
        <v>77</v>
      </c>
      <c r="Q1855" s="15" t="s">
        <v>4495</v>
      </c>
      <c r="R1855" s="15" t="s">
        <v>110</v>
      </c>
      <c r="S1855" s="15" t="s">
        <v>149</v>
      </c>
      <c r="T1855" s="15" t="s">
        <v>4496</v>
      </c>
      <c r="U1855" s="28">
        <v>5925000.0</v>
      </c>
      <c r="V1855" s="15">
        <v>5.0</v>
      </c>
      <c r="W1855" s="31">
        <v>0.0</v>
      </c>
      <c r="X1855" s="28">
        <v>592500.0</v>
      </c>
    </row>
    <row r="1856" ht="15.75" customHeight="1">
      <c r="A1856" s="15">
        <v>4713.0</v>
      </c>
      <c r="B1856" s="15" t="s">
        <v>4473</v>
      </c>
      <c r="C1856" s="18">
        <v>41989.0</v>
      </c>
      <c r="D1856" s="18">
        <v>41994.0</v>
      </c>
      <c r="E1856" s="18">
        <f t="shared" si="1"/>
        <v>41994</v>
      </c>
      <c r="F1856" s="15" t="s">
        <v>55</v>
      </c>
      <c r="G1856" s="15" t="s">
        <v>327</v>
      </c>
      <c r="H1856" s="15" t="s">
        <v>328</v>
      </c>
      <c r="I1856" s="15" t="s">
        <v>59</v>
      </c>
      <c r="J1856" s="15" t="s">
        <v>60</v>
      </c>
      <c r="K1856" s="15" t="s">
        <v>29</v>
      </c>
      <c r="L1856" s="15" t="str">
        <f t="array" ref="L1856">_xlfn.XLOOKUP(M1856,reference_province_to_city!$A$2:$A$11,reference_province_to_city!$B$2:$B$11)</f>
        <v>Palembang</v>
      </c>
      <c r="M1856" s="15" t="s">
        <v>13</v>
      </c>
      <c r="N1856" s="15">
        <v>30111.0</v>
      </c>
      <c r="O1856" s="15">
        <f t="array" ref="O1856">_xlfn.XLOOKUP(M1856,reference_postal_code!$B$2:$B$11,reference_postal_code!$A$2:$A$11)</f>
        <v>30111</v>
      </c>
      <c r="P1856" s="15" t="s">
        <v>77</v>
      </c>
      <c r="Q1856" s="15" t="s">
        <v>1172</v>
      </c>
      <c r="R1856" s="15" t="s">
        <v>65</v>
      </c>
      <c r="S1856" s="15" t="s">
        <v>66</v>
      </c>
      <c r="T1856" s="15" t="s">
        <v>1173</v>
      </c>
      <c r="U1856" s="28">
        <v>544320.0</v>
      </c>
      <c r="V1856" s="15">
        <v>7.0</v>
      </c>
      <c r="W1856" s="31">
        <v>0.2</v>
      </c>
      <c r="X1856" s="28">
        <v>190512.0</v>
      </c>
    </row>
    <row r="1857" ht="15.75" customHeight="1">
      <c r="A1857" s="15">
        <v>2606.0</v>
      </c>
      <c r="B1857" s="15" t="s">
        <v>4477</v>
      </c>
      <c r="C1857" s="18">
        <v>41989.0</v>
      </c>
      <c r="D1857" s="18">
        <v>41994.0</v>
      </c>
      <c r="E1857" s="18">
        <f t="shared" si="1"/>
        <v>41994</v>
      </c>
      <c r="F1857" s="15" t="s">
        <v>55</v>
      </c>
      <c r="G1857" s="15" t="s">
        <v>1189</v>
      </c>
      <c r="H1857" s="15" t="s">
        <v>1190</v>
      </c>
      <c r="I1857" s="15" t="s">
        <v>128</v>
      </c>
      <c r="J1857" s="15" t="s">
        <v>60</v>
      </c>
      <c r="K1857" s="15" t="s">
        <v>33</v>
      </c>
      <c r="L1857" s="15" t="str">
        <f t="array" ref="L1857">_xlfn.XLOOKUP(M1857,reference_province_to_city!$A$2:$A$11,reference_province_to_city!$B$2:$B$11)</f>
        <v>Makassar</v>
      </c>
      <c r="M1857" s="15" t="s">
        <v>25</v>
      </c>
      <c r="N1857" s="15">
        <v>90111.0</v>
      </c>
      <c r="O1857" s="15">
        <f t="array" ref="O1857">_xlfn.XLOOKUP(M1857,reference_postal_code!$B$2:$B$11,reference_postal_code!$A$2:$A$11)</f>
        <v>90111</v>
      </c>
      <c r="P1857" s="15" t="s">
        <v>63</v>
      </c>
      <c r="Q1857" s="15" t="s">
        <v>4478</v>
      </c>
      <c r="R1857" s="15" t="s">
        <v>65</v>
      </c>
      <c r="S1857" s="15" t="s">
        <v>83</v>
      </c>
      <c r="T1857" s="15" t="s">
        <v>4479</v>
      </c>
      <c r="U1857" s="28">
        <v>17505.0</v>
      </c>
      <c r="V1857" s="15">
        <v>1.0</v>
      </c>
      <c r="W1857" s="31">
        <v>0.7</v>
      </c>
      <c r="X1857" s="28">
        <v>-12837.0</v>
      </c>
    </row>
    <row r="1858" ht="15.75" customHeight="1">
      <c r="A1858" s="15">
        <v>1495.0</v>
      </c>
      <c r="B1858" s="15" t="s">
        <v>4497</v>
      </c>
      <c r="C1858" s="18">
        <v>41990.0</v>
      </c>
      <c r="D1858" s="18">
        <v>41992.0</v>
      </c>
      <c r="E1858" s="18">
        <f t="shared" si="1"/>
        <v>41992</v>
      </c>
      <c r="F1858" s="15" t="s">
        <v>114</v>
      </c>
      <c r="G1858" s="15" t="s">
        <v>3968</v>
      </c>
      <c r="H1858" s="15" t="s">
        <v>3969</v>
      </c>
      <c r="I1858" s="15" t="s">
        <v>59</v>
      </c>
      <c r="J1858" s="15" t="s">
        <v>60</v>
      </c>
      <c r="K1858" s="15" t="s">
        <v>26</v>
      </c>
      <c r="L1858" s="15" t="str">
        <f t="array" ref="L1858">_xlfn.XLOOKUP(M1858,reference_province_to_city!$A$2:$A$11,reference_province_to_city!$B$2:$B$11)</f>
        <v>Denpasar</v>
      </c>
      <c r="M1858" s="15" t="s">
        <v>24</v>
      </c>
      <c r="N1858" s="15">
        <v>80231.0</v>
      </c>
      <c r="O1858" s="15">
        <f t="array" ref="O1858">_xlfn.XLOOKUP(M1858,reference_postal_code!$B$2:$B$11,reference_postal_code!$A$2:$A$11)</f>
        <v>80231</v>
      </c>
      <c r="P1858" s="15" t="s">
        <v>63</v>
      </c>
      <c r="Q1858" s="15" t="s">
        <v>1070</v>
      </c>
      <c r="R1858" s="15" t="s">
        <v>65</v>
      </c>
      <c r="S1858" s="15" t="s">
        <v>93</v>
      </c>
      <c r="T1858" s="15" t="s">
        <v>1071</v>
      </c>
      <c r="U1858" s="28">
        <v>600750.0</v>
      </c>
      <c r="V1858" s="15">
        <v>3.0</v>
      </c>
      <c r="W1858" s="31">
        <v>0.0</v>
      </c>
      <c r="X1858" s="28">
        <v>168210.0</v>
      </c>
    </row>
    <row r="1859" ht="15.75" customHeight="1">
      <c r="A1859" s="15">
        <v>4420.0</v>
      </c>
      <c r="B1859" s="15" t="s">
        <v>4498</v>
      </c>
      <c r="C1859" s="18">
        <v>41990.0</v>
      </c>
      <c r="D1859" s="18"/>
      <c r="E1859" s="18">
        <f t="shared" si="1"/>
        <v>41993</v>
      </c>
      <c r="F1859" s="15" t="s">
        <v>55</v>
      </c>
      <c r="G1859" s="15" t="s">
        <v>4499</v>
      </c>
      <c r="H1859" s="15" t="s">
        <v>4500</v>
      </c>
      <c r="I1859" s="15" t="s">
        <v>59</v>
      </c>
      <c r="J1859" s="15" t="s">
        <v>60</v>
      </c>
      <c r="K1859" s="15" t="s">
        <v>1832</v>
      </c>
      <c r="L1859" s="15" t="str">
        <f t="array" ref="L1859">_xlfn.XLOOKUP(M1859,reference_province_to_city!$A$2:$A$11,reference_province_to_city!$B$2:$B$11)</f>
        <v>Yogyakarta</v>
      </c>
      <c r="M1859" s="15" t="s">
        <v>18</v>
      </c>
      <c r="N1859" s="15">
        <v>55111.0</v>
      </c>
      <c r="O1859" s="15">
        <f t="array" ref="O1859">_xlfn.XLOOKUP(M1859,reference_postal_code!$B$2:$B$11,reference_postal_code!$A$2:$A$11)</f>
        <v>55111</v>
      </c>
      <c r="P1859" s="15" t="s">
        <v>77</v>
      </c>
      <c r="Q1859" s="15" t="s">
        <v>2220</v>
      </c>
      <c r="R1859" s="15" t="s">
        <v>65</v>
      </c>
      <c r="S1859" s="15" t="s">
        <v>83</v>
      </c>
      <c r="T1859" s="15" t="s">
        <v>2221</v>
      </c>
      <c r="U1859" s="28">
        <v>82260.0</v>
      </c>
      <c r="V1859" s="15">
        <v>4.0</v>
      </c>
      <c r="W1859" s="31">
        <v>0.7</v>
      </c>
      <c r="X1859" s="28">
        <v>-60324.0</v>
      </c>
    </row>
    <row r="1860" ht="15.75" customHeight="1">
      <c r="A1860" s="15">
        <v>9522.0</v>
      </c>
      <c r="B1860" s="15" t="s">
        <v>4501</v>
      </c>
      <c r="C1860" s="18">
        <v>41992.0</v>
      </c>
      <c r="D1860" s="18"/>
      <c r="E1860" s="18">
        <f t="shared" si="1"/>
        <v>41995</v>
      </c>
      <c r="F1860" s="15" t="s">
        <v>55</v>
      </c>
      <c r="G1860" s="15" t="s">
        <v>293</v>
      </c>
      <c r="H1860" s="15" t="s">
        <v>294</v>
      </c>
      <c r="I1860" s="15" t="s">
        <v>59</v>
      </c>
      <c r="J1860" s="15" t="s">
        <v>60</v>
      </c>
      <c r="K1860" s="15" t="s">
        <v>14</v>
      </c>
      <c r="L1860" s="15" t="str">
        <f t="array" ref="L1860">_xlfn.XLOOKUP(M1860,reference_province_to_city!$A$2:$A$11,reference_province_to_city!$B$2:$B$11)</f>
        <v>Bandung</v>
      </c>
      <c r="M1860" s="15" t="s">
        <v>12</v>
      </c>
      <c r="N1860" s="15">
        <v>40111.0</v>
      </c>
      <c r="O1860" s="15">
        <f t="array" ref="O1860">_xlfn.XLOOKUP(M1860,reference_postal_code!$B$2:$B$11,reference_postal_code!$A$2:$A$11)</f>
        <v>40111</v>
      </c>
      <c r="P1860" s="15" t="s">
        <v>117</v>
      </c>
      <c r="Q1860" s="15" t="s">
        <v>4502</v>
      </c>
      <c r="R1860" s="15" t="s">
        <v>110</v>
      </c>
      <c r="S1860" s="15" t="s">
        <v>111</v>
      </c>
      <c r="T1860" s="15" t="s">
        <v>4503</v>
      </c>
      <c r="U1860" s="28">
        <v>4859640.0</v>
      </c>
      <c r="V1860" s="15">
        <v>3.0</v>
      </c>
      <c r="W1860" s="31">
        <v>0.2</v>
      </c>
      <c r="X1860" s="28">
        <v>546709.0</v>
      </c>
    </row>
    <row r="1861" ht="15.75" customHeight="1">
      <c r="A1861" s="15">
        <v>8795.0</v>
      </c>
      <c r="B1861" s="15" t="s">
        <v>4504</v>
      </c>
      <c r="C1861" s="18">
        <v>41992.0</v>
      </c>
      <c r="D1861" s="18">
        <v>41994.0</v>
      </c>
      <c r="E1861" s="18">
        <f t="shared" si="1"/>
        <v>41994</v>
      </c>
      <c r="F1861" s="15" t="s">
        <v>125</v>
      </c>
      <c r="G1861" s="15" t="s">
        <v>1858</v>
      </c>
      <c r="H1861" s="15" t="s">
        <v>1859</v>
      </c>
      <c r="I1861" s="15" t="s">
        <v>128</v>
      </c>
      <c r="J1861" s="15" t="s">
        <v>60</v>
      </c>
      <c r="K1861" s="15" t="s">
        <v>22</v>
      </c>
      <c r="L1861" s="15" t="str">
        <f t="array" ref="L1861">_xlfn.XLOOKUP(M1861,reference_province_to_city!$A$2:$A$11,reference_province_to_city!$B$2:$B$11)</f>
        <v>Surabaya</v>
      </c>
      <c r="M1861" s="15" t="s">
        <v>20</v>
      </c>
      <c r="N1861" s="15">
        <v>60231.0</v>
      </c>
      <c r="O1861" s="15">
        <f t="array" ref="O1861">_xlfn.XLOOKUP(M1861,reference_postal_code!$B$2:$B$11,reference_postal_code!$A$2:$A$11)</f>
        <v>60231</v>
      </c>
      <c r="P1861" s="15" t="s">
        <v>166</v>
      </c>
      <c r="Q1861" s="15" t="s">
        <v>4505</v>
      </c>
      <c r="R1861" s="15" t="s">
        <v>110</v>
      </c>
      <c r="S1861" s="15" t="s">
        <v>111</v>
      </c>
      <c r="T1861" s="15" t="s">
        <v>4506</v>
      </c>
      <c r="U1861" s="28">
        <v>8757000.0</v>
      </c>
      <c r="V1861" s="15">
        <v>5.0</v>
      </c>
      <c r="W1861" s="31">
        <v>0.2</v>
      </c>
      <c r="X1861" s="28">
        <v>1094625.0</v>
      </c>
    </row>
    <row r="1862" ht="15.75" customHeight="1">
      <c r="A1862" s="15">
        <v>8794.0</v>
      </c>
      <c r="B1862" s="15" t="s">
        <v>4504</v>
      </c>
      <c r="C1862" s="18">
        <v>41992.0</v>
      </c>
      <c r="D1862" s="18">
        <v>41994.0</v>
      </c>
      <c r="E1862" s="18">
        <f t="shared" si="1"/>
        <v>41994</v>
      </c>
      <c r="F1862" s="15" t="s">
        <v>125</v>
      </c>
      <c r="G1862" s="15" t="s">
        <v>1858</v>
      </c>
      <c r="H1862" s="15" t="s">
        <v>1859</v>
      </c>
      <c r="I1862" s="15" t="s">
        <v>128</v>
      </c>
      <c r="J1862" s="15" t="s">
        <v>60</v>
      </c>
      <c r="K1862" s="15" t="s">
        <v>22</v>
      </c>
      <c r="L1862" s="15" t="str">
        <f t="array" ref="L1862">_xlfn.XLOOKUP(M1862,reference_province_to_city!$A$2:$A$11,reference_province_to_city!$B$2:$B$11)</f>
        <v>Surabaya</v>
      </c>
      <c r="M1862" s="15" t="s">
        <v>20</v>
      </c>
      <c r="N1862" s="15">
        <v>60231.0</v>
      </c>
      <c r="O1862" s="15">
        <f t="array" ref="O1862">_xlfn.XLOOKUP(M1862,reference_postal_code!$B$2:$B$11,reference_postal_code!$A$2:$A$11)</f>
        <v>60231</v>
      </c>
      <c r="P1862" s="15" t="s">
        <v>166</v>
      </c>
      <c r="Q1862" s="15" t="s">
        <v>4507</v>
      </c>
      <c r="R1862" s="15" t="s">
        <v>65</v>
      </c>
      <c r="S1862" s="15" t="s">
        <v>103</v>
      </c>
      <c r="T1862" s="15" t="s">
        <v>4508</v>
      </c>
      <c r="U1862" s="28">
        <v>338250.0</v>
      </c>
      <c r="V1862" s="15">
        <v>5.0</v>
      </c>
      <c r="W1862" s="31">
        <v>0.0</v>
      </c>
      <c r="X1862" s="28">
        <v>131918.0</v>
      </c>
    </row>
    <row r="1863" ht="15.75" customHeight="1">
      <c r="A1863" s="15">
        <v>9524.0</v>
      </c>
      <c r="B1863" s="15" t="s">
        <v>4501</v>
      </c>
      <c r="C1863" s="18">
        <v>41992.0</v>
      </c>
      <c r="D1863" s="18">
        <v>41998.0</v>
      </c>
      <c r="E1863" s="18">
        <f t="shared" si="1"/>
        <v>41998</v>
      </c>
      <c r="F1863" s="15" t="s">
        <v>55</v>
      </c>
      <c r="G1863" s="15" t="s">
        <v>293</v>
      </c>
      <c r="H1863" s="15" t="s">
        <v>294</v>
      </c>
      <c r="I1863" s="15" t="s">
        <v>59</v>
      </c>
      <c r="J1863" s="15" t="s">
        <v>60</v>
      </c>
      <c r="K1863" s="15" t="s">
        <v>14</v>
      </c>
      <c r="L1863" s="15" t="str">
        <f t="array" ref="L1863">_xlfn.XLOOKUP(M1863,reference_province_to_city!$A$2:$A$11,reference_province_to_city!$B$2:$B$11)</f>
        <v>Bandung</v>
      </c>
      <c r="M1863" s="15" t="s">
        <v>12</v>
      </c>
      <c r="N1863" s="15">
        <v>40111.0</v>
      </c>
      <c r="O1863" s="15">
        <f t="array" ref="O1863">_xlfn.XLOOKUP(M1863,reference_postal_code!$B$2:$B$11,reference_postal_code!$A$2:$A$11)</f>
        <v>40111</v>
      </c>
      <c r="P1863" s="15" t="s">
        <v>117</v>
      </c>
      <c r="Q1863" s="15" t="s">
        <v>4509</v>
      </c>
      <c r="R1863" s="15" t="s">
        <v>65</v>
      </c>
      <c r="S1863" s="15" t="s">
        <v>87</v>
      </c>
      <c r="T1863" s="15" t="s">
        <v>4510</v>
      </c>
      <c r="U1863" s="28">
        <v>488880.0</v>
      </c>
      <c r="V1863" s="15">
        <v>3.0</v>
      </c>
      <c r="W1863" s="31">
        <v>0.2</v>
      </c>
      <c r="X1863" s="28">
        <v>-116109.0</v>
      </c>
    </row>
    <row r="1864" ht="15.75" customHeight="1">
      <c r="A1864" s="15">
        <v>1434.0</v>
      </c>
      <c r="B1864" s="15" t="s">
        <v>4511</v>
      </c>
      <c r="C1864" s="18">
        <v>41992.0</v>
      </c>
      <c r="D1864" s="18">
        <v>41994.0</v>
      </c>
      <c r="E1864" s="18">
        <f t="shared" si="1"/>
        <v>41994</v>
      </c>
      <c r="F1864" s="15" t="s">
        <v>114</v>
      </c>
      <c r="G1864" s="15" t="s">
        <v>4512</v>
      </c>
      <c r="H1864" s="15" t="s">
        <v>4513</v>
      </c>
      <c r="I1864" s="15" t="s">
        <v>59</v>
      </c>
      <c r="J1864" s="15" t="s">
        <v>60</v>
      </c>
      <c r="K1864" s="15" t="s">
        <v>19</v>
      </c>
      <c r="L1864" s="15" t="str">
        <f t="array" ref="L1864">_xlfn.XLOOKUP(M1864,reference_province_to_city!$A$2:$A$11,reference_province_to_city!$B$2:$B$11)</f>
        <v>Yogyakarta</v>
      </c>
      <c r="M1864" s="15" t="s">
        <v>18</v>
      </c>
      <c r="N1864" s="15">
        <v>55111.0</v>
      </c>
      <c r="O1864" s="15">
        <f t="array" ref="O1864">_xlfn.XLOOKUP(M1864,reference_postal_code!$B$2:$B$11,reference_postal_code!$A$2:$A$11)</f>
        <v>55111</v>
      </c>
      <c r="P1864" s="15" t="s">
        <v>77</v>
      </c>
      <c r="Q1864" s="15" t="s">
        <v>4514</v>
      </c>
      <c r="R1864" s="15" t="s">
        <v>106</v>
      </c>
      <c r="S1864" s="15" t="s">
        <v>107</v>
      </c>
      <c r="T1864" s="15" t="s">
        <v>4515</v>
      </c>
      <c r="U1864" s="28">
        <v>2.72979E7</v>
      </c>
      <c r="V1864" s="15">
        <v>14.0</v>
      </c>
      <c r="W1864" s="31">
        <v>0.0</v>
      </c>
      <c r="X1864" s="28">
        <v>2456811.0</v>
      </c>
    </row>
    <row r="1865" ht="15.75" customHeight="1">
      <c r="A1865" s="15">
        <v>9523.0</v>
      </c>
      <c r="B1865" s="15" t="s">
        <v>4501</v>
      </c>
      <c r="C1865" s="18">
        <v>41992.0</v>
      </c>
      <c r="D1865" s="18">
        <v>41998.0</v>
      </c>
      <c r="E1865" s="18">
        <f t="shared" si="1"/>
        <v>41998</v>
      </c>
      <c r="F1865" s="15" t="s">
        <v>55</v>
      </c>
      <c r="G1865" s="15" t="s">
        <v>293</v>
      </c>
      <c r="H1865" s="15" t="s">
        <v>294</v>
      </c>
      <c r="I1865" s="15" t="s">
        <v>59</v>
      </c>
      <c r="J1865" s="15" t="s">
        <v>60</v>
      </c>
      <c r="K1865" s="15" t="s">
        <v>14</v>
      </c>
      <c r="L1865" s="15" t="str">
        <f t="array" ref="L1865">_xlfn.XLOOKUP(M1865,reference_province_to_city!$A$2:$A$11,reference_province_to_city!$B$2:$B$11)</f>
        <v>Bandung</v>
      </c>
      <c r="M1865" s="15" t="s">
        <v>12</v>
      </c>
      <c r="N1865" s="15">
        <v>40111.0</v>
      </c>
      <c r="O1865" s="15">
        <f t="array" ref="O1865">_xlfn.XLOOKUP(M1865,reference_postal_code!$B$2:$B$11,reference_postal_code!$A$2:$A$11)</f>
        <v>40111</v>
      </c>
      <c r="P1865" s="15" t="s">
        <v>117</v>
      </c>
      <c r="Q1865" s="15" t="s">
        <v>2655</v>
      </c>
      <c r="R1865" s="15" t="s">
        <v>65</v>
      </c>
      <c r="S1865" s="15" t="s">
        <v>66</v>
      </c>
      <c r="T1865" s="15" t="s">
        <v>2656</v>
      </c>
      <c r="U1865" s="28">
        <v>233280.0</v>
      </c>
      <c r="V1865" s="15">
        <v>3.0</v>
      </c>
      <c r="W1865" s="31">
        <v>0.2</v>
      </c>
      <c r="X1865" s="28">
        <v>81648.0</v>
      </c>
    </row>
    <row r="1866" ht="15.75" customHeight="1">
      <c r="A1866" s="15">
        <v>1433.0</v>
      </c>
      <c r="B1866" s="15" t="s">
        <v>4511</v>
      </c>
      <c r="C1866" s="18">
        <v>41992.0</v>
      </c>
      <c r="D1866" s="18">
        <v>41994.0</v>
      </c>
      <c r="E1866" s="18">
        <f t="shared" si="1"/>
        <v>41994</v>
      </c>
      <c r="F1866" s="15" t="s">
        <v>114</v>
      </c>
      <c r="G1866" s="15" t="s">
        <v>4512</v>
      </c>
      <c r="H1866" s="15" t="s">
        <v>4513</v>
      </c>
      <c r="I1866" s="15" t="s">
        <v>59</v>
      </c>
      <c r="J1866" s="15" t="s">
        <v>60</v>
      </c>
      <c r="K1866" s="15" t="s">
        <v>19</v>
      </c>
      <c r="L1866" s="15" t="str">
        <f t="array" ref="L1866">_xlfn.XLOOKUP(M1866,reference_province_to_city!$A$2:$A$11,reference_province_to_city!$B$2:$B$11)</f>
        <v>Yogyakarta</v>
      </c>
      <c r="M1866" s="15" t="s">
        <v>18</v>
      </c>
      <c r="N1866" s="15">
        <v>55111.0</v>
      </c>
      <c r="O1866" s="15">
        <f t="array" ref="O1866">_xlfn.XLOOKUP(M1866,reference_postal_code!$B$2:$B$11,reference_postal_code!$A$2:$A$11)</f>
        <v>55111</v>
      </c>
      <c r="P1866" s="15" t="s">
        <v>77</v>
      </c>
      <c r="Q1866" s="15" t="s">
        <v>3879</v>
      </c>
      <c r="R1866" s="15" t="s">
        <v>65</v>
      </c>
      <c r="S1866" s="15" t="s">
        <v>226</v>
      </c>
      <c r="T1866" s="15" t="s">
        <v>3880</v>
      </c>
      <c r="U1866" s="28">
        <v>109050.0</v>
      </c>
      <c r="V1866" s="15">
        <v>1.0</v>
      </c>
      <c r="W1866" s="31">
        <v>0.0</v>
      </c>
      <c r="X1866" s="28">
        <v>29444.0</v>
      </c>
    </row>
    <row r="1867" ht="15.75" customHeight="1">
      <c r="A1867" s="15">
        <v>435.0</v>
      </c>
      <c r="B1867" s="15" t="s">
        <v>4516</v>
      </c>
      <c r="C1867" s="18">
        <v>41992.0</v>
      </c>
      <c r="D1867" s="18">
        <v>41998.0</v>
      </c>
      <c r="E1867" s="18">
        <f t="shared" si="1"/>
        <v>41998</v>
      </c>
      <c r="F1867" s="15" t="s">
        <v>55</v>
      </c>
      <c r="G1867" s="15" t="s">
        <v>4517</v>
      </c>
      <c r="H1867" s="15" t="s">
        <v>4518</v>
      </c>
      <c r="I1867" s="15" t="s">
        <v>59</v>
      </c>
      <c r="J1867" s="15" t="s">
        <v>60</v>
      </c>
      <c r="K1867" s="15" t="s">
        <v>26</v>
      </c>
      <c r="L1867" s="15" t="str">
        <f t="array" ref="L1867">_xlfn.XLOOKUP(M1867,reference_province_to_city!$A$2:$A$11,reference_province_to_city!$B$2:$B$11)</f>
        <v>Denpasar</v>
      </c>
      <c r="M1867" s="15" t="s">
        <v>24</v>
      </c>
      <c r="N1867" s="15">
        <v>80231.0</v>
      </c>
      <c r="O1867" s="15">
        <f t="array" ref="O1867">_xlfn.XLOOKUP(M1867,reference_postal_code!$B$2:$B$11,reference_postal_code!$A$2:$A$11)</f>
        <v>80231</v>
      </c>
      <c r="P1867" s="15" t="s">
        <v>63</v>
      </c>
      <c r="Q1867" s="15" t="s">
        <v>706</v>
      </c>
      <c r="R1867" s="15" t="s">
        <v>65</v>
      </c>
      <c r="S1867" s="15" t="s">
        <v>83</v>
      </c>
      <c r="T1867" s="15" t="s">
        <v>707</v>
      </c>
      <c r="U1867" s="28">
        <v>72180.0</v>
      </c>
      <c r="V1867" s="15">
        <v>2.0</v>
      </c>
      <c r="W1867" s="31">
        <v>0.7</v>
      </c>
      <c r="X1867" s="28">
        <v>-55338.0</v>
      </c>
    </row>
    <row r="1868" ht="15.75" customHeight="1">
      <c r="A1868" s="15">
        <v>1432.0</v>
      </c>
      <c r="B1868" s="15" t="s">
        <v>4511</v>
      </c>
      <c r="C1868" s="18">
        <v>41992.0</v>
      </c>
      <c r="D1868" s="18">
        <v>41994.0</v>
      </c>
      <c r="E1868" s="18">
        <f t="shared" si="1"/>
        <v>41994</v>
      </c>
      <c r="F1868" s="15" t="s">
        <v>114</v>
      </c>
      <c r="G1868" s="15" t="s">
        <v>4512</v>
      </c>
      <c r="H1868" s="15" t="s">
        <v>4513</v>
      </c>
      <c r="I1868" s="15" t="s">
        <v>59</v>
      </c>
      <c r="J1868" s="15" t="s">
        <v>60</v>
      </c>
      <c r="K1868" s="15" t="s">
        <v>19</v>
      </c>
      <c r="L1868" s="15" t="str">
        <f t="array" ref="L1868">_xlfn.XLOOKUP(M1868,reference_province_to_city!$A$2:$A$11,reference_province_to_city!$B$2:$B$11)</f>
        <v>Yogyakarta</v>
      </c>
      <c r="M1868" s="15" t="s">
        <v>18</v>
      </c>
      <c r="N1868" s="15">
        <v>55111.0</v>
      </c>
      <c r="O1868" s="15">
        <f t="array" ref="O1868">_xlfn.XLOOKUP(M1868,reference_postal_code!$B$2:$B$11,reference_postal_code!$A$2:$A$11)</f>
        <v>55111</v>
      </c>
      <c r="P1868" s="15" t="s">
        <v>77</v>
      </c>
      <c r="Q1868" s="15" t="s">
        <v>4519</v>
      </c>
      <c r="R1868" s="15" t="s">
        <v>65</v>
      </c>
      <c r="S1868" s="15" t="s">
        <v>83</v>
      </c>
      <c r="T1868" s="15" t="s">
        <v>4520</v>
      </c>
      <c r="U1868" s="28">
        <v>2291400.0</v>
      </c>
      <c r="V1868" s="15">
        <v>6.0</v>
      </c>
      <c r="W1868" s="31">
        <v>0.0</v>
      </c>
      <c r="X1868" s="28">
        <v>1122786.0</v>
      </c>
    </row>
    <row r="1869" ht="15.75" customHeight="1">
      <c r="A1869" s="15">
        <v>8793.0</v>
      </c>
      <c r="B1869" s="15" t="s">
        <v>4504</v>
      </c>
      <c r="C1869" s="18">
        <v>41992.0</v>
      </c>
      <c r="D1869" s="18">
        <v>41994.0</v>
      </c>
      <c r="E1869" s="18">
        <f t="shared" si="1"/>
        <v>41994</v>
      </c>
      <c r="F1869" s="15" t="s">
        <v>125</v>
      </c>
      <c r="G1869" s="15" t="s">
        <v>1858</v>
      </c>
      <c r="H1869" s="15" t="s">
        <v>1859</v>
      </c>
      <c r="I1869" s="15" t="s">
        <v>128</v>
      </c>
      <c r="J1869" s="15" t="s">
        <v>60</v>
      </c>
      <c r="K1869" s="15" t="s">
        <v>22</v>
      </c>
      <c r="L1869" s="15" t="str">
        <f t="array" ref="L1869">_xlfn.XLOOKUP(M1869,reference_province_to_city!$A$2:$A$11,reference_province_to_city!$B$2:$B$11)</f>
        <v>Surabaya</v>
      </c>
      <c r="M1869" s="15" t="s">
        <v>20</v>
      </c>
      <c r="N1869" s="15">
        <v>60231.0</v>
      </c>
      <c r="O1869" s="15">
        <f t="array" ref="O1869">_xlfn.XLOOKUP(M1869,reference_postal_code!$B$2:$B$11,reference_postal_code!$A$2:$A$11)</f>
        <v>60231</v>
      </c>
      <c r="P1869" s="15" t="s">
        <v>166</v>
      </c>
      <c r="Q1869" s="15" t="s">
        <v>2168</v>
      </c>
      <c r="R1869" s="15" t="s">
        <v>65</v>
      </c>
      <c r="S1869" s="15" t="s">
        <v>79</v>
      </c>
      <c r="T1869" s="15" t="s">
        <v>2169</v>
      </c>
      <c r="U1869" s="28">
        <v>219300.0</v>
      </c>
      <c r="V1869" s="15">
        <v>2.0</v>
      </c>
      <c r="W1869" s="31">
        <v>0.0</v>
      </c>
      <c r="X1869" s="28">
        <v>103071.0</v>
      </c>
    </row>
    <row r="1870" ht="15.75" customHeight="1">
      <c r="A1870" s="15">
        <v>8796.0</v>
      </c>
      <c r="B1870" s="15" t="s">
        <v>4504</v>
      </c>
      <c r="C1870" s="18">
        <v>41992.0</v>
      </c>
      <c r="D1870" s="18">
        <v>41994.0</v>
      </c>
      <c r="E1870" s="18">
        <f t="shared" si="1"/>
        <v>41994</v>
      </c>
      <c r="F1870" s="15" t="s">
        <v>125</v>
      </c>
      <c r="G1870" s="15" t="s">
        <v>1858</v>
      </c>
      <c r="H1870" s="15" t="s">
        <v>1859</v>
      </c>
      <c r="I1870" s="15" t="s">
        <v>128</v>
      </c>
      <c r="J1870" s="15" t="s">
        <v>60</v>
      </c>
      <c r="K1870" s="15" t="s">
        <v>22</v>
      </c>
      <c r="L1870" s="15" t="str">
        <f t="array" ref="L1870">_xlfn.XLOOKUP(M1870,reference_province_to_city!$A$2:$A$11,reference_province_to_city!$B$2:$B$11)</f>
        <v>Surabaya</v>
      </c>
      <c r="M1870" s="15" t="s">
        <v>20</v>
      </c>
      <c r="N1870" s="15">
        <v>60231.0</v>
      </c>
      <c r="O1870" s="15">
        <f t="array" ref="O1870">_xlfn.XLOOKUP(M1870,reference_postal_code!$B$2:$B$11,reference_postal_code!$A$2:$A$11)</f>
        <v>60231</v>
      </c>
      <c r="P1870" s="15" t="s">
        <v>166</v>
      </c>
      <c r="Q1870" s="15" t="s">
        <v>4521</v>
      </c>
      <c r="R1870" s="15" t="s">
        <v>110</v>
      </c>
      <c r="S1870" s="15" t="s">
        <v>111</v>
      </c>
      <c r="T1870" s="15" t="s">
        <v>4522</v>
      </c>
      <c r="U1870" s="28">
        <v>3167520.0</v>
      </c>
      <c r="V1870" s="15">
        <v>4.0</v>
      </c>
      <c r="W1870" s="31">
        <v>0.2</v>
      </c>
      <c r="X1870" s="28">
        <v>237564.0</v>
      </c>
    </row>
    <row r="1871" ht="15.75" customHeight="1">
      <c r="A1871" s="15">
        <v>436.0</v>
      </c>
      <c r="B1871" s="15" t="s">
        <v>4516</v>
      </c>
      <c r="C1871" s="18">
        <v>41992.0</v>
      </c>
      <c r="D1871" s="18">
        <v>41998.0</v>
      </c>
      <c r="E1871" s="18">
        <f t="shared" si="1"/>
        <v>41998</v>
      </c>
      <c r="F1871" s="15" t="s">
        <v>55</v>
      </c>
      <c r="G1871" s="15" t="s">
        <v>4517</v>
      </c>
      <c r="H1871" s="15" t="s">
        <v>4518</v>
      </c>
      <c r="I1871" s="15" t="s">
        <v>59</v>
      </c>
      <c r="J1871" s="15" t="s">
        <v>60</v>
      </c>
      <c r="K1871" s="15" t="s">
        <v>26</v>
      </c>
      <c r="L1871" s="15" t="str">
        <f t="array" ref="L1871">_xlfn.XLOOKUP(M1871,reference_province_to_city!$A$2:$A$11,reference_province_to_city!$B$2:$B$11)</f>
        <v>Denpasar</v>
      </c>
      <c r="M1871" s="15" t="s">
        <v>24</v>
      </c>
      <c r="N1871" s="15">
        <v>80231.0</v>
      </c>
      <c r="O1871" s="15">
        <f t="array" ref="O1871">_xlfn.XLOOKUP(M1871,reference_postal_code!$B$2:$B$11,reference_postal_code!$A$2:$A$11)</f>
        <v>80231</v>
      </c>
      <c r="P1871" s="15" t="s">
        <v>63</v>
      </c>
      <c r="Q1871" s="15" t="s">
        <v>4523</v>
      </c>
      <c r="R1871" s="15" t="s">
        <v>110</v>
      </c>
      <c r="S1871" s="15" t="s">
        <v>149</v>
      </c>
      <c r="T1871" s="15" t="s">
        <v>4524</v>
      </c>
      <c r="U1871" s="28">
        <v>3717000.0</v>
      </c>
      <c r="V1871" s="15">
        <v>5.0</v>
      </c>
      <c r="W1871" s="31">
        <v>0.2</v>
      </c>
      <c r="X1871" s="28">
        <v>-278775.0</v>
      </c>
    </row>
    <row r="1872" ht="15.75" customHeight="1">
      <c r="A1872" s="15">
        <v>4691.0</v>
      </c>
      <c r="B1872" s="15" t="s">
        <v>4525</v>
      </c>
      <c r="C1872" s="18">
        <v>41993.0</v>
      </c>
      <c r="D1872" s="18">
        <v>41995.0</v>
      </c>
      <c r="E1872" s="18">
        <f t="shared" si="1"/>
        <v>41995</v>
      </c>
      <c r="F1872" s="15" t="s">
        <v>125</v>
      </c>
      <c r="G1872" s="15" t="s">
        <v>1457</v>
      </c>
      <c r="H1872" s="15" t="s">
        <v>1458</v>
      </c>
      <c r="I1872" s="15" t="s">
        <v>59</v>
      </c>
      <c r="J1872" s="15" t="s">
        <v>60</v>
      </c>
      <c r="K1872" s="15" t="s">
        <v>33</v>
      </c>
      <c r="L1872" s="15" t="str">
        <f t="array" ref="L1872">_xlfn.XLOOKUP(M1872,reference_province_to_city!$A$2:$A$11,reference_province_to_city!$B$2:$B$11)</f>
        <v>Makassar</v>
      </c>
      <c r="M1872" s="15" t="s">
        <v>25</v>
      </c>
      <c r="N1872" s="15">
        <v>90111.0</v>
      </c>
      <c r="O1872" s="15">
        <f t="array" ref="O1872">_xlfn.XLOOKUP(M1872,reference_postal_code!$B$2:$B$11,reference_postal_code!$A$2:$A$11)</f>
        <v>90111</v>
      </c>
      <c r="P1872" s="15" t="s">
        <v>63</v>
      </c>
      <c r="Q1872" s="15" t="s">
        <v>208</v>
      </c>
      <c r="R1872" s="15" t="s">
        <v>110</v>
      </c>
      <c r="S1872" s="15" t="s">
        <v>149</v>
      </c>
      <c r="T1872" s="15" t="s">
        <v>209</v>
      </c>
      <c r="U1872" s="28">
        <v>1079640.0</v>
      </c>
      <c r="V1872" s="15">
        <v>3.0</v>
      </c>
      <c r="W1872" s="31">
        <v>0.2</v>
      </c>
      <c r="X1872" s="28">
        <v>323892.0</v>
      </c>
    </row>
    <row r="1873" ht="15.75" customHeight="1">
      <c r="A1873" s="15">
        <v>4284.0</v>
      </c>
      <c r="B1873" s="15" t="s">
        <v>4526</v>
      </c>
      <c r="C1873" s="18">
        <v>41993.0</v>
      </c>
      <c r="D1873" s="18">
        <v>41996.0</v>
      </c>
      <c r="E1873" s="18">
        <f t="shared" si="1"/>
        <v>41996</v>
      </c>
      <c r="F1873" s="15" t="s">
        <v>125</v>
      </c>
      <c r="G1873" s="15" t="s">
        <v>4527</v>
      </c>
      <c r="H1873" s="15" t="s">
        <v>4528</v>
      </c>
      <c r="I1873" s="15" t="s">
        <v>59</v>
      </c>
      <c r="J1873" s="15" t="s">
        <v>60</v>
      </c>
      <c r="K1873" s="15" t="s">
        <v>19</v>
      </c>
      <c r="L1873" s="15" t="str">
        <f t="array" ref="L1873">_xlfn.XLOOKUP(M1873,reference_province_to_city!$A$2:$A$11,reference_province_to_city!$B$2:$B$11)</f>
        <v>Yogyakarta</v>
      </c>
      <c r="M1873" s="15" t="s">
        <v>18</v>
      </c>
      <c r="N1873" s="15">
        <v>55111.0</v>
      </c>
      <c r="O1873" s="15">
        <f t="array" ref="O1873">_xlfn.XLOOKUP(M1873,reference_postal_code!$B$2:$B$11,reference_postal_code!$A$2:$A$11)</f>
        <v>55111</v>
      </c>
      <c r="P1873" s="15" t="s">
        <v>77</v>
      </c>
      <c r="Q1873" s="15" t="s">
        <v>2621</v>
      </c>
      <c r="R1873" s="15" t="s">
        <v>65</v>
      </c>
      <c r="S1873" s="15" t="s">
        <v>83</v>
      </c>
      <c r="T1873" s="15" t="s">
        <v>2622</v>
      </c>
      <c r="U1873" s="28">
        <v>1.655955E7</v>
      </c>
      <c r="V1873" s="15">
        <v>3.0</v>
      </c>
      <c r="W1873" s="31">
        <v>0.0</v>
      </c>
      <c r="X1873" s="28">
        <v>7451797.0</v>
      </c>
    </row>
    <row r="1874" ht="15.75" customHeight="1">
      <c r="A1874" s="15">
        <v>1156.0</v>
      </c>
      <c r="B1874" s="15" t="s">
        <v>4529</v>
      </c>
      <c r="C1874" s="18">
        <v>41993.0</v>
      </c>
      <c r="D1874" s="18">
        <v>41994.0</v>
      </c>
      <c r="E1874" s="18">
        <f t="shared" si="1"/>
        <v>41994</v>
      </c>
      <c r="F1874" s="15" t="s">
        <v>125</v>
      </c>
      <c r="G1874" s="15" t="s">
        <v>4530</v>
      </c>
      <c r="H1874" s="15" t="s">
        <v>4531</v>
      </c>
      <c r="I1874" s="15" t="s">
        <v>76</v>
      </c>
      <c r="J1874" s="15" t="s">
        <v>60</v>
      </c>
      <c r="K1874" s="15" t="s">
        <v>10</v>
      </c>
      <c r="L1874" s="15" t="str">
        <f t="array" ref="L1874">_xlfn.XLOOKUP(M1874,reference_province_to_city!$A$2:$A$11,reference_province_to_city!$B$2:$B$11)</f>
        <v>Jakarta</v>
      </c>
      <c r="M1874" s="15" t="s">
        <v>7</v>
      </c>
      <c r="N1874" s="15">
        <v>10110.0</v>
      </c>
      <c r="O1874" s="15">
        <f t="array" ref="O1874">_xlfn.XLOOKUP(M1874,reference_postal_code!$B$2:$B$11,reference_postal_code!$A$2:$A$11)</f>
        <v>10110</v>
      </c>
      <c r="P1874" s="15" t="s">
        <v>117</v>
      </c>
      <c r="Q1874" s="15" t="s">
        <v>4532</v>
      </c>
      <c r="R1874" s="15" t="s">
        <v>106</v>
      </c>
      <c r="S1874" s="15" t="s">
        <v>218</v>
      </c>
      <c r="T1874" s="15" t="s">
        <v>4533</v>
      </c>
      <c r="U1874" s="28">
        <v>3.36672E7</v>
      </c>
      <c r="V1874" s="15">
        <v>7.0</v>
      </c>
      <c r="W1874" s="31">
        <v>0.0</v>
      </c>
      <c r="X1874" s="28">
        <v>7406784.0</v>
      </c>
    </row>
    <row r="1875" ht="15.75" customHeight="1">
      <c r="A1875" s="15">
        <v>4693.0</v>
      </c>
      <c r="B1875" s="15" t="s">
        <v>4525</v>
      </c>
      <c r="C1875" s="18">
        <v>41993.0</v>
      </c>
      <c r="D1875" s="18">
        <v>41995.0</v>
      </c>
      <c r="E1875" s="18">
        <f t="shared" si="1"/>
        <v>41995</v>
      </c>
      <c r="F1875" s="15" t="s">
        <v>125</v>
      </c>
      <c r="G1875" s="15" t="s">
        <v>1457</v>
      </c>
      <c r="H1875" s="15" t="s">
        <v>1458</v>
      </c>
      <c r="I1875" s="15" t="s">
        <v>59</v>
      </c>
      <c r="J1875" s="15" t="s">
        <v>60</v>
      </c>
      <c r="K1875" s="15" t="s">
        <v>33</v>
      </c>
      <c r="L1875" s="15" t="str">
        <f t="array" ref="L1875">_xlfn.XLOOKUP(M1875,reference_province_to_city!$A$2:$A$11,reference_province_to_city!$B$2:$B$11)</f>
        <v>Makassar</v>
      </c>
      <c r="M1875" s="15" t="s">
        <v>25</v>
      </c>
      <c r="N1875" s="15">
        <v>90111.0</v>
      </c>
      <c r="O1875" s="15">
        <f t="array" ref="O1875">_xlfn.XLOOKUP(M1875,reference_postal_code!$B$2:$B$11,reference_postal_code!$A$2:$A$11)</f>
        <v>90111</v>
      </c>
      <c r="P1875" s="15" t="s">
        <v>63</v>
      </c>
      <c r="Q1875" s="15" t="s">
        <v>4100</v>
      </c>
      <c r="R1875" s="15" t="s">
        <v>65</v>
      </c>
      <c r="S1875" s="15" t="s">
        <v>66</v>
      </c>
      <c r="T1875" s="15" t="s">
        <v>4101</v>
      </c>
      <c r="U1875" s="28">
        <v>3328800.0</v>
      </c>
      <c r="V1875" s="15">
        <v>5.0</v>
      </c>
      <c r="W1875" s="31">
        <v>0.2</v>
      </c>
      <c r="X1875" s="28">
        <v>1165080.0</v>
      </c>
    </row>
    <row r="1876" ht="15.75" customHeight="1">
      <c r="A1876" s="15">
        <v>3320.0</v>
      </c>
      <c r="B1876" s="15" t="s">
        <v>4534</v>
      </c>
      <c r="C1876" s="18">
        <v>41993.0</v>
      </c>
      <c r="D1876" s="18">
        <v>41998.0</v>
      </c>
      <c r="E1876" s="18">
        <f t="shared" si="1"/>
        <v>41998</v>
      </c>
      <c r="F1876" s="15" t="s">
        <v>55</v>
      </c>
      <c r="G1876" s="15" t="s">
        <v>4535</v>
      </c>
      <c r="H1876" s="15" t="s">
        <v>4536</v>
      </c>
      <c r="I1876" s="15" t="s">
        <v>59</v>
      </c>
      <c r="J1876" s="15" t="s">
        <v>60</v>
      </c>
      <c r="K1876" s="15" t="s">
        <v>10</v>
      </c>
      <c r="L1876" s="15" t="str">
        <f t="array" ref="L1876">_xlfn.XLOOKUP(M1876,reference_province_to_city!$A$2:$A$11,reference_province_to_city!$B$2:$B$11)</f>
        <v>Jakarta</v>
      </c>
      <c r="M1876" s="15" t="s">
        <v>7</v>
      </c>
      <c r="N1876" s="15">
        <v>10110.0</v>
      </c>
      <c r="O1876" s="15">
        <f t="array" ref="O1876">_xlfn.XLOOKUP(M1876,reference_postal_code!$B$2:$B$11,reference_postal_code!$A$2:$A$11)</f>
        <v>10110</v>
      </c>
      <c r="P1876" s="15" t="s">
        <v>117</v>
      </c>
      <c r="Q1876" s="15" t="s">
        <v>4537</v>
      </c>
      <c r="R1876" s="15" t="s">
        <v>65</v>
      </c>
      <c r="S1876" s="15" t="s">
        <v>222</v>
      </c>
      <c r="T1876" s="15" t="s">
        <v>4538</v>
      </c>
      <c r="U1876" s="28">
        <v>652680.0</v>
      </c>
      <c r="V1876" s="15">
        <v>7.0</v>
      </c>
      <c r="W1876" s="31">
        <v>0.2</v>
      </c>
      <c r="X1876" s="28">
        <v>57110.0</v>
      </c>
    </row>
    <row r="1877" ht="15.75" customHeight="1">
      <c r="A1877" s="15">
        <v>4692.0</v>
      </c>
      <c r="B1877" s="15" t="s">
        <v>4525</v>
      </c>
      <c r="C1877" s="18">
        <v>41993.0</v>
      </c>
      <c r="D1877" s="18">
        <v>41995.0</v>
      </c>
      <c r="E1877" s="18">
        <f t="shared" si="1"/>
        <v>41995</v>
      </c>
      <c r="F1877" s="15" t="s">
        <v>125</v>
      </c>
      <c r="G1877" s="15" t="s">
        <v>1457</v>
      </c>
      <c r="H1877" s="15" t="s">
        <v>1458</v>
      </c>
      <c r="I1877" s="15" t="s">
        <v>59</v>
      </c>
      <c r="J1877" s="15" t="s">
        <v>60</v>
      </c>
      <c r="K1877" s="15" t="s">
        <v>33</v>
      </c>
      <c r="L1877" s="15" t="str">
        <f t="array" ref="L1877">_xlfn.XLOOKUP(M1877,reference_province_to_city!$A$2:$A$11,reference_province_to_city!$B$2:$B$11)</f>
        <v>Makassar</v>
      </c>
      <c r="M1877" s="15" t="s">
        <v>25</v>
      </c>
      <c r="N1877" s="15">
        <v>90111.0</v>
      </c>
      <c r="O1877" s="15">
        <f t="array" ref="O1877">_xlfn.XLOOKUP(M1877,reference_postal_code!$B$2:$B$11,reference_postal_code!$A$2:$A$11)</f>
        <v>90111</v>
      </c>
      <c r="P1877" s="15" t="s">
        <v>63</v>
      </c>
      <c r="Q1877" s="15" t="s">
        <v>4539</v>
      </c>
      <c r="R1877" s="15" t="s">
        <v>106</v>
      </c>
      <c r="S1877" s="15" t="s">
        <v>107</v>
      </c>
      <c r="T1877" s="15" t="s">
        <v>4540</v>
      </c>
      <c r="U1877" s="28">
        <v>3635280.0</v>
      </c>
      <c r="V1877" s="15">
        <v>3.0</v>
      </c>
      <c r="W1877" s="31">
        <v>0.2</v>
      </c>
      <c r="X1877" s="28">
        <v>-636174.0</v>
      </c>
    </row>
    <row r="1878" ht="15.75" customHeight="1">
      <c r="A1878" s="15">
        <v>3645.0</v>
      </c>
      <c r="B1878" s="15" t="s">
        <v>4541</v>
      </c>
      <c r="C1878" s="18">
        <v>41993.0</v>
      </c>
      <c r="D1878" s="18">
        <v>41996.0</v>
      </c>
      <c r="E1878" s="18">
        <f t="shared" si="1"/>
        <v>41996</v>
      </c>
      <c r="F1878" s="15" t="s">
        <v>114</v>
      </c>
      <c r="G1878" s="15" t="s">
        <v>2149</v>
      </c>
      <c r="H1878" s="15" t="s">
        <v>2150</v>
      </c>
      <c r="I1878" s="15" t="s">
        <v>59</v>
      </c>
      <c r="J1878" s="15" t="s">
        <v>60</v>
      </c>
      <c r="K1878" s="15" t="s">
        <v>1069</v>
      </c>
      <c r="L1878" s="15" t="str">
        <f t="array" ref="L1878">_xlfn.XLOOKUP(M1878,reference_province_to_city!$A$2:$A$11,reference_province_to_city!$B$2:$B$11)</f>
        <v>Semarang</v>
      </c>
      <c r="M1878" s="15" t="s">
        <v>15</v>
      </c>
      <c r="N1878" s="15">
        <v>50111.0</v>
      </c>
      <c r="O1878" s="15">
        <f t="array" ref="O1878">_xlfn.XLOOKUP(M1878,reference_postal_code!$B$2:$B$11,reference_postal_code!$A$2:$A$11)</f>
        <v>50111</v>
      </c>
      <c r="P1878" s="15" t="s">
        <v>77</v>
      </c>
      <c r="Q1878" s="15" t="s">
        <v>4542</v>
      </c>
      <c r="R1878" s="15" t="s">
        <v>65</v>
      </c>
      <c r="S1878" s="15" t="s">
        <v>93</v>
      </c>
      <c r="T1878" s="15" t="s">
        <v>4543</v>
      </c>
      <c r="U1878" s="28">
        <v>61950.0</v>
      </c>
      <c r="V1878" s="15">
        <v>1.0</v>
      </c>
      <c r="W1878" s="31">
        <v>0.0</v>
      </c>
      <c r="X1878" s="28">
        <v>17346.0</v>
      </c>
    </row>
    <row r="1879" ht="15.75" customHeight="1">
      <c r="A1879" s="15">
        <v>3321.0</v>
      </c>
      <c r="B1879" s="15" t="s">
        <v>4534</v>
      </c>
      <c r="C1879" s="18">
        <v>41993.0</v>
      </c>
      <c r="D1879" s="18">
        <v>41998.0</v>
      </c>
      <c r="E1879" s="18">
        <f t="shared" si="1"/>
        <v>41998</v>
      </c>
      <c r="F1879" s="15" t="s">
        <v>55</v>
      </c>
      <c r="G1879" s="15" t="s">
        <v>4535</v>
      </c>
      <c r="H1879" s="15" t="s">
        <v>4536</v>
      </c>
      <c r="I1879" s="15" t="s">
        <v>59</v>
      </c>
      <c r="J1879" s="15" t="s">
        <v>60</v>
      </c>
      <c r="K1879" s="15" t="s">
        <v>10</v>
      </c>
      <c r="L1879" s="15" t="str">
        <f t="array" ref="L1879">_xlfn.XLOOKUP(M1879,reference_province_to_city!$A$2:$A$11,reference_province_to_city!$B$2:$B$11)</f>
        <v>Jakarta</v>
      </c>
      <c r="M1879" s="15" t="s">
        <v>7</v>
      </c>
      <c r="N1879" s="15">
        <v>10110.0</v>
      </c>
      <c r="O1879" s="15">
        <f t="array" ref="O1879">_xlfn.XLOOKUP(M1879,reference_postal_code!$B$2:$B$11,reference_postal_code!$A$2:$A$11)</f>
        <v>10110</v>
      </c>
      <c r="P1879" s="15" t="s">
        <v>117</v>
      </c>
      <c r="Q1879" s="15" t="s">
        <v>2974</v>
      </c>
      <c r="R1879" s="15" t="s">
        <v>106</v>
      </c>
      <c r="S1879" s="15" t="s">
        <v>107</v>
      </c>
      <c r="T1879" s="15" t="s">
        <v>2975</v>
      </c>
      <c r="U1879" s="28">
        <v>9943200.0</v>
      </c>
      <c r="V1879" s="15">
        <v>3.0</v>
      </c>
      <c r="W1879" s="31">
        <v>0.2</v>
      </c>
      <c r="X1879" s="28">
        <v>1118610.0</v>
      </c>
    </row>
    <row r="1880" ht="15.75" customHeight="1">
      <c r="A1880" s="15">
        <v>1158.0</v>
      </c>
      <c r="B1880" s="15" t="s">
        <v>4529</v>
      </c>
      <c r="C1880" s="18">
        <v>41993.0</v>
      </c>
      <c r="D1880" s="18">
        <v>41994.0</v>
      </c>
      <c r="E1880" s="18">
        <f t="shared" si="1"/>
        <v>41994</v>
      </c>
      <c r="F1880" s="15" t="s">
        <v>125</v>
      </c>
      <c r="G1880" s="15" t="s">
        <v>4530</v>
      </c>
      <c r="H1880" s="15" t="s">
        <v>4531</v>
      </c>
      <c r="I1880" s="15" t="s">
        <v>76</v>
      </c>
      <c r="J1880" s="15" t="s">
        <v>60</v>
      </c>
      <c r="K1880" s="15" t="s">
        <v>10</v>
      </c>
      <c r="L1880" s="15" t="str">
        <f t="array" ref="L1880">_xlfn.XLOOKUP(M1880,reference_province_to_city!$A$2:$A$11,reference_province_to_city!$B$2:$B$11)</f>
        <v>Jakarta</v>
      </c>
      <c r="M1880" s="15" t="s">
        <v>7</v>
      </c>
      <c r="N1880" s="15">
        <v>10110.0</v>
      </c>
      <c r="O1880" s="15">
        <f t="array" ref="O1880">_xlfn.XLOOKUP(M1880,reference_postal_code!$B$2:$B$11,reference_postal_code!$A$2:$A$11)</f>
        <v>10110</v>
      </c>
      <c r="P1880" s="15" t="s">
        <v>117</v>
      </c>
      <c r="Q1880" s="15" t="s">
        <v>3667</v>
      </c>
      <c r="R1880" s="15" t="s">
        <v>106</v>
      </c>
      <c r="S1880" s="15" t="s">
        <v>218</v>
      </c>
      <c r="T1880" s="15" t="s">
        <v>3668</v>
      </c>
      <c r="U1880" s="28">
        <v>6826500.0</v>
      </c>
      <c r="V1880" s="15">
        <v>2.0</v>
      </c>
      <c r="W1880" s="31">
        <v>0.0</v>
      </c>
      <c r="X1880" s="28">
        <v>1501830.0</v>
      </c>
    </row>
    <row r="1881" ht="15.75" customHeight="1">
      <c r="A1881" s="15">
        <v>3322.0</v>
      </c>
      <c r="B1881" s="15" t="s">
        <v>4534</v>
      </c>
      <c r="C1881" s="18">
        <v>41993.0</v>
      </c>
      <c r="D1881" s="18"/>
      <c r="E1881" s="18">
        <f t="shared" si="1"/>
        <v>41996</v>
      </c>
      <c r="F1881" s="15" t="s">
        <v>55</v>
      </c>
      <c r="G1881" s="15" t="s">
        <v>4535</v>
      </c>
      <c r="H1881" s="15" t="s">
        <v>4536</v>
      </c>
      <c r="I1881" s="15" t="s">
        <v>59</v>
      </c>
      <c r="J1881" s="15" t="s">
        <v>60</v>
      </c>
      <c r="K1881" s="15" t="s">
        <v>10</v>
      </c>
      <c r="L1881" s="15" t="str">
        <f t="array" ref="L1881">_xlfn.XLOOKUP(M1881,reference_province_to_city!$A$2:$A$11,reference_province_to_city!$B$2:$B$11)</f>
        <v>Jakarta</v>
      </c>
      <c r="M1881" s="15" t="s">
        <v>7</v>
      </c>
      <c r="N1881" s="15">
        <v>10110.0</v>
      </c>
      <c r="O1881" s="15">
        <f t="array" ref="O1881">_xlfn.XLOOKUP(M1881,reference_postal_code!$B$2:$B$11,reference_postal_code!$A$2:$A$11)</f>
        <v>10110</v>
      </c>
      <c r="P1881" s="15" t="s">
        <v>117</v>
      </c>
      <c r="Q1881" s="15" t="s">
        <v>1480</v>
      </c>
      <c r="R1881" s="15" t="s">
        <v>65</v>
      </c>
      <c r="S1881" s="15" t="s">
        <v>66</v>
      </c>
      <c r="T1881" s="15" t="s">
        <v>1481</v>
      </c>
      <c r="U1881" s="28">
        <v>388800.0</v>
      </c>
      <c r="V1881" s="15">
        <v>5.0</v>
      </c>
      <c r="W1881" s="31">
        <v>0.2</v>
      </c>
      <c r="X1881" s="28">
        <v>136080.0</v>
      </c>
    </row>
    <row r="1882" ht="15.75" customHeight="1">
      <c r="A1882" s="15">
        <v>6107.0</v>
      </c>
      <c r="B1882" s="15" t="s">
        <v>4544</v>
      </c>
      <c r="C1882" s="18">
        <v>41993.0</v>
      </c>
      <c r="D1882" s="18">
        <v>41998.0</v>
      </c>
      <c r="E1882" s="18">
        <f t="shared" si="1"/>
        <v>41998</v>
      </c>
      <c r="F1882" s="15" t="s">
        <v>55</v>
      </c>
      <c r="G1882" s="15" t="s">
        <v>3823</v>
      </c>
      <c r="H1882" s="15" t="s">
        <v>3824</v>
      </c>
      <c r="I1882" s="15" t="s">
        <v>59</v>
      </c>
      <c r="J1882" s="15" t="s">
        <v>60</v>
      </c>
      <c r="K1882" s="15" t="s">
        <v>17</v>
      </c>
      <c r="L1882" s="15" t="str">
        <f t="array" ref="L1882">_xlfn.XLOOKUP(M1882,reference_province_to_city!$A$2:$A$11,reference_province_to_city!$B$2:$B$11)</f>
        <v>Semarang</v>
      </c>
      <c r="M1882" s="15" t="s">
        <v>15</v>
      </c>
      <c r="N1882" s="15">
        <v>50111.0</v>
      </c>
      <c r="O1882" s="15">
        <f t="array" ref="O1882">_xlfn.XLOOKUP(M1882,reference_postal_code!$B$2:$B$11,reference_postal_code!$A$2:$A$11)</f>
        <v>50111</v>
      </c>
      <c r="P1882" s="15" t="s">
        <v>77</v>
      </c>
      <c r="Q1882" s="15" t="s">
        <v>4545</v>
      </c>
      <c r="R1882" s="15" t="s">
        <v>65</v>
      </c>
      <c r="S1882" s="15" t="s">
        <v>222</v>
      </c>
      <c r="T1882" s="15" t="s">
        <v>4546</v>
      </c>
      <c r="U1882" s="28">
        <v>291480.0</v>
      </c>
      <c r="V1882" s="15">
        <v>2.0</v>
      </c>
      <c r="W1882" s="31">
        <v>0.8</v>
      </c>
      <c r="X1882" s="28">
        <v>-743274.0</v>
      </c>
    </row>
    <row r="1883" ht="15.75" customHeight="1">
      <c r="A1883" s="15">
        <v>6108.0</v>
      </c>
      <c r="B1883" s="15" t="s">
        <v>4544</v>
      </c>
      <c r="C1883" s="18">
        <v>41993.0</v>
      </c>
      <c r="D1883" s="18">
        <v>41998.0</v>
      </c>
      <c r="E1883" s="18">
        <f t="shared" si="1"/>
        <v>41998</v>
      </c>
      <c r="F1883" s="15" t="s">
        <v>55</v>
      </c>
      <c r="G1883" s="15" t="s">
        <v>3823</v>
      </c>
      <c r="H1883" s="15" t="s">
        <v>3824</v>
      </c>
      <c r="I1883" s="15" t="s">
        <v>59</v>
      </c>
      <c r="J1883" s="15" t="s">
        <v>60</v>
      </c>
      <c r="K1883" s="15" t="s">
        <v>17</v>
      </c>
      <c r="L1883" s="15" t="str">
        <f t="array" ref="L1883">_xlfn.XLOOKUP(M1883,reference_province_to_city!$A$2:$A$11,reference_province_to_city!$B$2:$B$11)</f>
        <v>Semarang</v>
      </c>
      <c r="M1883" s="15" t="s">
        <v>15</v>
      </c>
      <c r="N1883" s="15">
        <v>50111.0</v>
      </c>
      <c r="O1883" s="15">
        <f t="array" ref="O1883">_xlfn.XLOOKUP(M1883,reference_postal_code!$B$2:$B$11,reference_postal_code!$A$2:$A$11)</f>
        <v>50111</v>
      </c>
      <c r="P1883" s="15" t="s">
        <v>77</v>
      </c>
      <c r="Q1883" s="15" t="s">
        <v>2545</v>
      </c>
      <c r="R1883" s="15" t="s">
        <v>110</v>
      </c>
      <c r="S1883" s="15" t="s">
        <v>149</v>
      </c>
      <c r="T1883" s="15" t="s">
        <v>2546</v>
      </c>
      <c r="U1883" s="28">
        <v>981600.0</v>
      </c>
      <c r="V1883" s="15">
        <v>5.0</v>
      </c>
      <c r="W1883" s="31">
        <v>0.2</v>
      </c>
      <c r="X1883" s="28">
        <v>-122700.0</v>
      </c>
    </row>
    <row r="1884" ht="15.75" customHeight="1">
      <c r="A1884" s="15">
        <v>4690.0</v>
      </c>
      <c r="B1884" s="15" t="s">
        <v>4525</v>
      </c>
      <c r="C1884" s="18">
        <v>41993.0</v>
      </c>
      <c r="D1884" s="18">
        <v>41995.0</v>
      </c>
      <c r="E1884" s="18">
        <f t="shared" si="1"/>
        <v>41995</v>
      </c>
      <c r="F1884" s="15" t="s">
        <v>125</v>
      </c>
      <c r="G1884" s="15" t="s">
        <v>1457</v>
      </c>
      <c r="H1884" s="15" t="s">
        <v>1458</v>
      </c>
      <c r="I1884" s="15" t="s">
        <v>59</v>
      </c>
      <c r="J1884" s="15" t="s">
        <v>60</v>
      </c>
      <c r="K1884" s="15" t="s">
        <v>33</v>
      </c>
      <c r="L1884" s="15" t="str">
        <f t="array" ref="L1884">_xlfn.XLOOKUP(M1884,reference_province_to_city!$A$2:$A$11,reference_province_to_city!$B$2:$B$11)</f>
        <v>Makassar</v>
      </c>
      <c r="M1884" s="15" t="s">
        <v>25</v>
      </c>
      <c r="N1884" s="15">
        <v>90111.0</v>
      </c>
      <c r="O1884" s="15">
        <f t="array" ref="O1884">_xlfn.XLOOKUP(M1884,reference_postal_code!$B$2:$B$11,reference_postal_code!$A$2:$A$11)</f>
        <v>90111</v>
      </c>
      <c r="P1884" s="15" t="s">
        <v>63</v>
      </c>
      <c r="Q1884" s="15" t="s">
        <v>3285</v>
      </c>
      <c r="R1884" s="15" t="s">
        <v>106</v>
      </c>
      <c r="S1884" s="15" t="s">
        <v>139</v>
      </c>
      <c r="T1884" s="15" t="s">
        <v>3286</v>
      </c>
      <c r="U1884" s="28">
        <v>779520.0</v>
      </c>
      <c r="V1884" s="15">
        <v>2.0</v>
      </c>
      <c r="W1884" s="31">
        <v>0.2</v>
      </c>
      <c r="X1884" s="28">
        <v>155904.0</v>
      </c>
    </row>
    <row r="1885" ht="15.75" customHeight="1">
      <c r="A1885" s="15">
        <v>1155.0</v>
      </c>
      <c r="B1885" s="15" t="s">
        <v>4529</v>
      </c>
      <c r="C1885" s="18">
        <v>41993.0</v>
      </c>
      <c r="D1885" s="18">
        <v>41994.0</v>
      </c>
      <c r="E1885" s="18">
        <f t="shared" si="1"/>
        <v>41994</v>
      </c>
      <c r="F1885" s="15" t="s">
        <v>125</v>
      </c>
      <c r="G1885" s="15" t="s">
        <v>4530</v>
      </c>
      <c r="H1885" s="15" t="s">
        <v>4531</v>
      </c>
      <c r="I1885" s="15" t="s">
        <v>76</v>
      </c>
      <c r="J1885" s="15" t="s">
        <v>60</v>
      </c>
      <c r="K1885" s="15" t="s">
        <v>10</v>
      </c>
      <c r="L1885" s="15" t="str">
        <f t="array" ref="L1885">_xlfn.XLOOKUP(M1885,reference_province_to_city!$A$2:$A$11,reference_province_to_city!$B$2:$B$11)</f>
        <v>Jakarta</v>
      </c>
      <c r="M1885" s="15" t="s">
        <v>7</v>
      </c>
      <c r="N1885" s="15">
        <v>10110.0</v>
      </c>
      <c r="O1885" s="15">
        <f t="array" ref="O1885">_xlfn.XLOOKUP(M1885,reference_postal_code!$B$2:$B$11,reference_postal_code!$A$2:$A$11)</f>
        <v>10110</v>
      </c>
      <c r="P1885" s="15" t="s">
        <v>117</v>
      </c>
      <c r="Q1885" s="15" t="s">
        <v>322</v>
      </c>
      <c r="R1885" s="15" t="s">
        <v>65</v>
      </c>
      <c r="S1885" s="15" t="s">
        <v>87</v>
      </c>
      <c r="T1885" s="15" t="s">
        <v>323</v>
      </c>
      <c r="U1885" s="28">
        <v>1837200.0</v>
      </c>
      <c r="V1885" s="15">
        <v>2.0</v>
      </c>
      <c r="W1885" s="31">
        <v>0.0</v>
      </c>
      <c r="X1885" s="28">
        <v>0.0</v>
      </c>
    </row>
    <row r="1886" ht="15.75" customHeight="1">
      <c r="A1886" s="15">
        <v>3646.0</v>
      </c>
      <c r="B1886" s="15" t="s">
        <v>4541</v>
      </c>
      <c r="C1886" s="18">
        <v>41993.0</v>
      </c>
      <c r="D1886" s="18">
        <v>41996.0</v>
      </c>
      <c r="E1886" s="18">
        <f t="shared" si="1"/>
        <v>41996</v>
      </c>
      <c r="F1886" s="15" t="s">
        <v>114</v>
      </c>
      <c r="G1886" s="15" t="s">
        <v>2149</v>
      </c>
      <c r="H1886" s="15" t="s">
        <v>2150</v>
      </c>
      <c r="I1886" s="15" t="s">
        <v>59</v>
      </c>
      <c r="J1886" s="15" t="s">
        <v>60</v>
      </c>
      <c r="K1886" s="15" t="s">
        <v>17</v>
      </c>
      <c r="L1886" s="15" t="str">
        <f t="array" ref="L1886">_xlfn.XLOOKUP(M1886,reference_province_to_city!$A$2:$A$11,reference_province_to_city!$B$2:$B$11)</f>
        <v>Semarang</v>
      </c>
      <c r="M1886" s="15" t="s">
        <v>15</v>
      </c>
      <c r="N1886" s="15">
        <v>50111.0</v>
      </c>
      <c r="O1886" s="15">
        <f t="array" ref="O1886">_xlfn.XLOOKUP(M1886,reference_postal_code!$B$2:$B$11,reference_postal_code!$A$2:$A$11)</f>
        <v>50111</v>
      </c>
      <c r="P1886" s="15" t="s">
        <v>77</v>
      </c>
      <c r="Q1886" s="15" t="s">
        <v>673</v>
      </c>
      <c r="R1886" s="15" t="s">
        <v>65</v>
      </c>
      <c r="S1886" s="15" t="s">
        <v>83</v>
      </c>
      <c r="T1886" s="15" t="s">
        <v>674</v>
      </c>
      <c r="U1886" s="28">
        <v>2326800.0</v>
      </c>
      <c r="V1886" s="15">
        <v>5.0</v>
      </c>
      <c r="W1886" s="31">
        <v>0.2</v>
      </c>
      <c r="X1886" s="28">
        <v>756210.0</v>
      </c>
    </row>
    <row r="1887" ht="15.75" customHeight="1">
      <c r="A1887" s="15">
        <v>3859.0</v>
      </c>
      <c r="B1887" s="15" t="s">
        <v>4547</v>
      </c>
      <c r="C1887" s="18">
        <v>41993.0</v>
      </c>
      <c r="D1887" s="18">
        <v>41993.0</v>
      </c>
      <c r="E1887" s="18">
        <f t="shared" si="1"/>
        <v>41993</v>
      </c>
      <c r="F1887" s="15" t="s">
        <v>466</v>
      </c>
      <c r="G1887" s="15" t="s">
        <v>3570</v>
      </c>
      <c r="H1887" s="15" t="s">
        <v>3571</v>
      </c>
      <c r="I1887" s="15" t="s">
        <v>59</v>
      </c>
      <c r="J1887" s="15" t="s">
        <v>60</v>
      </c>
      <c r="K1887" s="15" t="s">
        <v>17</v>
      </c>
      <c r="L1887" s="15" t="str">
        <f t="array" ref="L1887">_xlfn.XLOOKUP(M1887,reference_province_to_city!$A$2:$A$11,reference_province_to_city!$B$2:$B$11)</f>
        <v>Semarang</v>
      </c>
      <c r="M1887" s="15" t="s">
        <v>15</v>
      </c>
      <c r="N1887" s="15">
        <v>50111.0</v>
      </c>
      <c r="O1887" s="15">
        <f t="array" ref="O1887">_xlfn.XLOOKUP(M1887,reference_postal_code!$B$2:$B$11,reference_postal_code!$A$2:$A$11)</f>
        <v>50111</v>
      </c>
      <c r="P1887" s="15" t="s">
        <v>77</v>
      </c>
      <c r="Q1887" s="15" t="s">
        <v>4548</v>
      </c>
      <c r="R1887" s="15" t="s">
        <v>110</v>
      </c>
      <c r="S1887" s="15" t="s">
        <v>149</v>
      </c>
      <c r="T1887" s="15" t="s">
        <v>4549</v>
      </c>
      <c r="U1887" s="28">
        <v>6719160.0</v>
      </c>
      <c r="V1887" s="15">
        <v>7.0</v>
      </c>
      <c r="W1887" s="31">
        <v>0.2</v>
      </c>
      <c r="X1887" s="28">
        <v>1343832.0</v>
      </c>
    </row>
    <row r="1888" ht="15.75" customHeight="1">
      <c r="A1888" s="15">
        <v>7339.0</v>
      </c>
      <c r="B1888" s="15" t="s">
        <v>4550</v>
      </c>
      <c r="C1888" s="18">
        <v>41993.0</v>
      </c>
      <c r="D1888" s="18">
        <v>41996.0</v>
      </c>
      <c r="E1888" s="18">
        <f t="shared" si="1"/>
        <v>41996</v>
      </c>
      <c r="F1888" s="15" t="s">
        <v>114</v>
      </c>
      <c r="G1888" s="15" t="s">
        <v>3392</v>
      </c>
      <c r="H1888" s="15" t="s">
        <v>3393</v>
      </c>
      <c r="I1888" s="15" t="s">
        <v>128</v>
      </c>
      <c r="J1888" s="15" t="s">
        <v>60</v>
      </c>
      <c r="K1888" s="15" t="s">
        <v>17</v>
      </c>
      <c r="L1888" s="15" t="str">
        <f t="array" ref="L1888">_xlfn.XLOOKUP(M1888,reference_province_to_city!$A$2:$A$11,reference_province_to_city!$B$2:$B$11)</f>
        <v>Semarang</v>
      </c>
      <c r="M1888" s="15" t="s">
        <v>15</v>
      </c>
      <c r="N1888" s="15">
        <v>50111.0</v>
      </c>
      <c r="O1888" s="15">
        <f t="array" ref="O1888">_xlfn.XLOOKUP(M1888,reference_postal_code!$B$2:$B$11,reference_postal_code!$A$2:$A$11)</f>
        <v>50111</v>
      </c>
      <c r="P1888" s="15" t="s">
        <v>77</v>
      </c>
      <c r="Q1888" s="15" t="s">
        <v>4551</v>
      </c>
      <c r="R1888" s="15" t="s">
        <v>106</v>
      </c>
      <c r="S1888" s="15" t="s">
        <v>107</v>
      </c>
      <c r="T1888" s="15" t="s">
        <v>4552</v>
      </c>
      <c r="U1888" s="28">
        <v>2882790.0</v>
      </c>
      <c r="V1888" s="15">
        <v>3.0</v>
      </c>
      <c r="W1888" s="31">
        <v>0.1</v>
      </c>
      <c r="X1888" s="28">
        <v>544527.0</v>
      </c>
    </row>
    <row r="1889" ht="15.75" customHeight="1">
      <c r="A1889" s="15">
        <v>3150.0</v>
      </c>
      <c r="B1889" s="15" t="s">
        <v>4553</v>
      </c>
      <c r="C1889" s="18">
        <v>41993.0</v>
      </c>
      <c r="D1889" s="18">
        <v>41998.0</v>
      </c>
      <c r="E1889" s="18">
        <f t="shared" si="1"/>
        <v>41998</v>
      </c>
      <c r="F1889" s="15" t="s">
        <v>55</v>
      </c>
      <c r="G1889" s="15" t="s">
        <v>2684</v>
      </c>
      <c r="H1889" s="15" t="s">
        <v>2685</v>
      </c>
      <c r="I1889" s="15" t="s">
        <v>59</v>
      </c>
      <c r="J1889" s="15" t="s">
        <v>60</v>
      </c>
      <c r="K1889" s="15" t="s">
        <v>31</v>
      </c>
      <c r="L1889" s="15" t="str">
        <f t="array" ref="L1889">_xlfn.XLOOKUP(M1889,reference_province_to_city!$A$2:$A$11,reference_province_to_city!$B$2:$B$11)</f>
        <v>Balikpapan</v>
      </c>
      <c r="M1889" s="15" t="s">
        <v>21</v>
      </c>
      <c r="N1889" s="15">
        <v>76114.0</v>
      </c>
      <c r="O1889" s="15">
        <f t="array" ref="O1889">_xlfn.XLOOKUP(M1889,reference_postal_code!$B$2:$B$11,reference_postal_code!$A$2:$A$11)</f>
        <v>76114</v>
      </c>
      <c r="P1889" s="15" t="s">
        <v>166</v>
      </c>
      <c r="Q1889" s="15" t="s">
        <v>4262</v>
      </c>
      <c r="R1889" s="15" t="s">
        <v>65</v>
      </c>
      <c r="S1889" s="15" t="s">
        <v>79</v>
      </c>
      <c r="T1889" s="15" t="s">
        <v>4263</v>
      </c>
      <c r="U1889" s="28">
        <v>465750.0</v>
      </c>
      <c r="V1889" s="15">
        <v>3.0</v>
      </c>
      <c r="W1889" s="31">
        <v>0.0</v>
      </c>
      <c r="X1889" s="28">
        <v>223560.0</v>
      </c>
    </row>
    <row r="1890" ht="15.75" customHeight="1">
      <c r="A1890" s="15">
        <v>1157.0</v>
      </c>
      <c r="B1890" s="15" t="s">
        <v>4529</v>
      </c>
      <c r="C1890" s="18">
        <v>41993.0</v>
      </c>
      <c r="D1890" s="18">
        <v>41994.0</v>
      </c>
      <c r="E1890" s="18">
        <f t="shared" si="1"/>
        <v>41994</v>
      </c>
      <c r="F1890" s="15" t="s">
        <v>125</v>
      </c>
      <c r="G1890" s="15" t="s">
        <v>4530</v>
      </c>
      <c r="H1890" s="15" t="s">
        <v>4531</v>
      </c>
      <c r="I1890" s="15" t="s">
        <v>76</v>
      </c>
      <c r="J1890" s="15" t="s">
        <v>60</v>
      </c>
      <c r="K1890" s="15" t="s">
        <v>10</v>
      </c>
      <c r="L1890" s="15" t="str">
        <f t="array" ref="L1890">_xlfn.XLOOKUP(M1890,reference_province_to_city!$A$2:$A$11,reference_province_to_city!$B$2:$B$11)</f>
        <v>Jakarta</v>
      </c>
      <c r="M1890" s="15" t="s">
        <v>7</v>
      </c>
      <c r="N1890" s="15">
        <v>10110.0</v>
      </c>
      <c r="O1890" s="15">
        <f t="array" ref="O1890">_xlfn.XLOOKUP(M1890,reference_postal_code!$B$2:$B$11,reference_postal_code!$A$2:$A$11)</f>
        <v>10110</v>
      </c>
      <c r="P1890" s="15" t="s">
        <v>117</v>
      </c>
      <c r="Q1890" s="15" t="s">
        <v>1833</v>
      </c>
      <c r="R1890" s="15" t="s">
        <v>65</v>
      </c>
      <c r="S1890" s="15" t="s">
        <v>83</v>
      </c>
      <c r="T1890" s="15" t="s">
        <v>1834</v>
      </c>
      <c r="U1890" s="28">
        <v>934650.0</v>
      </c>
      <c r="V1890" s="15">
        <v>3.0</v>
      </c>
      <c r="W1890" s="31">
        <v>0.0</v>
      </c>
      <c r="X1890" s="28">
        <v>439286.0</v>
      </c>
    </row>
    <row r="1891" ht="15.75" customHeight="1">
      <c r="A1891" s="15">
        <v>3643.0</v>
      </c>
      <c r="B1891" s="15" t="s">
        <v>4541</v>
      </c>
      <c r="C1891" s="18">
        <v>41993.0</v>
      </c>
      <c r="D1891" s="18">
        <v>41996.0</v>
      </c>
      <c r="E1891" s="18">
        <f t="shared" si="1"/>
        <v>41996</v>
      </c>
      <c r="F1891" s="15" t="s">
        <v>114</v>
      </c>
      <c r="G1891" s="15" t="s">
        <v>2149</v>
      </c>
      <c r="H1891" s="15" t="s">
        <v>2150</v>
      </c>
      <c r="I1891" s="15" t="s">
        <v>59</v>
      </c>
      <c r="J1891" s="15" t="s">
        <v>60</v>
      </c>
      <c r="K1891" s="15" t="s">
        <v>17</v>
      </c>
      <c r="L1891" s="15" t="str">
        <f t="array" ref="L1891">_xlfn.XLOOKUP(M1891,reference_province_to_city!$A$2:$A$11,reference_province_to_city!$B$2:$B$11)</f>
        <v>Semarang</v>
      </c>
      <c r="M1891" s="15" t="s">
        <v>15</v>
      </c>
      <c r="N1891" s="15">
        <v>50111.0</v>
      </c>
      <c r="O1891" s="15">
        <f t="array" ref="O1891">_xlfn.XLOOKUP(M1891,reference_postal_code!$B$2:$B$11,reference_postal_code!$A$2:$A$11)</f>
        <v>50111</v>
      </c>
      <c r="P1891" s="15" t="s">
        <v>77</v>
      </c>
      <c r="Q1891" s="15" t="s">
        <v>131</v>
      </c>
      <c r="R1891" s="15" t="s">
        <v>65</v>
      </c>
      <c r="S1891" s="15" t="s">
        <v>83</v>
      </c>
      <c r="T1891" s="15" t="s">
        <v>132</v>
      </c>
      <c r="U1891" s="28">
        <v>7319760.0</v>
      </c>
      <c r="V1891" s="15">
        <v>2.0</v>
      </c>
      <c r="W1891" s="31">
        <v>0.2</v>
      </c>
      <c r="X1891" s="28">
        <v>2287425.0</v>
      </c>
    </row>
    <row r="1892" ht="15.75" customHeight="1">
      <c r="A1892" s="15">
        <v>4694.0</v>
      </c>
      <c r="B1892" s="15" t="s">
        <v>4525</v>
      </c>
      <c r="C1892" s="18">
        <v>41993.0</v>
      </c>
      <c r="D1892" s="18">
        <v>41995.0</v>
      </c>
      <c r="E1892" s="18">
        <f t="shared" si="1"/>
        <v>41995</v>
      </c>
      <c r="F1892" s="15" t="s">
        <v>125</v>
      </c>
      <c r="G1892" s="15" t="s">
        <v>1457</v>
      </c>
      <c r="H1892" s="15" t="s">
        <v>1458</v>
      </c>
      <c r="I1892" s="15" t="s">
        <v>59</v>
      </c>
      <c r="J1892" s="15" t="s">
        <v>60</v>
      </c>
      <c r="K1892" s="15" t="s">
        <v>33</v>
      </c>
      <c r="L1892" s="15" t="str">
        <f t="array" ref="L1892">_xlfn.XLOOKUP(M1892,reference_province_to_city!$A$2:$A$11,reference_province_to_city!$B$2:$B$11)</f>
        <v>Makassar</v>
      </c>
      <c r="M1892" s="15" t="s">
        <v>25</v>
      </c>
      <c r="N1892" s="15">
        <v>90111.0</v>
      </c>
      <c r="O1892" s="15">
        <f t="array" ref="O1892">_xlfn.XLOOKUP(M1892,reference_postal_code!$B$2:$B$11,reference_postal_code!$A$2:$A$11)</f>
        <v>90111</v>
      </c>
      <c r="P1892" s="15" t="s">
        <v>63</v>
      </c>
      <c r="Q1892" s="15" t="s">
        <v>3326</v>
      </c>
      <c r="R1892" s="15" t="s">
        <v>65</v>
      </c>
      <c r="S1892" s="15" t="s">
        <v>66</v>
      </c>
      <c r="T1892" s="15" t="s">
        <v>3327</v>
      </c>
      <c r="U1892" s="28">
        <v>126720.0</v>
      </c>
      <c r="V1892" s="15">
        <v>2.0</v>
      </c>
      <c r="W1892" s="31">
        <v>0.2</v>
      </c>
      <c r="X1892" s="28">
        <v>39600.0</v>
      </c>
    </row>
    <row r="1893" ht="15.75" customHeight="1">
      <c r="A1893" s="15">
        <v>4419.0</v>
      </c>
      <c r="B1893" s="15" t="s">
        <v>4554</v>
      </c>
      <c r="C1893" s="18">
        <v>41993.0</v>
      </c>
      <c r="D1893" s="18">
        <v>42000.0</v>
      </c>
      <c r="E1893" s="18">
        <f t="shared" si="1"/>
        <v>42000</v>
      </c>
      <c r="F1893" s="15" t="s">
        <v>55</v>
      </c>
      <c r="G1893" s="15" t="s">
        <v>2216</v>
      </c>
      <c r="H1893" s="15" t="s">
        <v>2217</v>
      </c>
      <c r="I1893" s="15" t="s">
        <v>59</v>
      </c>
      <c r="J1893" s="15" t="s">
        <v>60</v>
      </c>
      <c r="K1893" s="15" t="s">
        <v>31</v>
      </c>
      <c r="L1893" s="15" t="str">
        <f t="array" ref="L1893">_xlfn.XLOOKUP(M1893,reference_province_to_city!$A$2:$A$11,reference_province_to_city!$B$2:$B$11)</f>
        <v>Balikpapan</v>
      </c>
      <c r="M1893" s="15" t="s">
        <v>21</v>
      </c>
      <c r="N1893" s="15">
        <v>76114.0</v>
      </c>
      <c r="O1893" s="15">
        <f t="array" ref="O1893">_xlfn.XLOOKUP(M1893,reference_postal_code!$B$2:$B$11,reference_postal_code!$A$2:$A$11)</f>
        <v>76114</v>
      </c>
      <c r="P1893" s="15" t="s">
        <v>166</v>
      </c>
      <c r="Q1893" s="15" t="s">
        <v>4256</v>
      </c>
      <c r="R1893" s="15" t="s">
        <v>106</v>
      </c>
      <c r="S1893" s="15" t="s">
        <v>139</v>
      </c>
      <c r="T1893" s="15" t="s">
        <v>3403</v>
      </c>
      <c r="U1893" s="28">
        <v>2862720.0</v>
      </c>
      <c r="V1893" s="15">
        <v>3.0</v>
      </c>
      <c r="W1893" s="31">
        <v>0.2</v>
      </c>
      <c r="X1893" s="28">
        <v>-322056.0</v>
      </c>
    </row>
    <row r="1894" ht="15.75" customHeight="1">
      <c r="A1894" s="15">
        <v>3644.0</v>
      </c>
      <c r="B1894" s="15" t="s">
        <v>4541</v>
      </c>
      <c r="C1894" s="18">
        <v>41993.0</v>
      </c>
      <c r="D1894" s="18">
        <v>41996.0</v>
      </c>
      <c r="E1894" s="18">
        <f t="shared" si="1"/>
        <v>41996</v>
      </c>
      <c r="F1894" s="15" t="s">
        <v>114</v>
      </c>
      <c r="G1894" s="15" t="s">
        <v>2149</v>
      </c>
      <c r="H1894" s="15" t="s">
        <v>2150</v>
      </c>
      <c r="I1894" s="15" t="s">
        <v>59</v>
      </c>
      <c r="J1894" s="15" t="s">
        <v>60</v>
      </c>
      <c r="K1894" s="15" t="s">
        <v>17</v>
      </c>
      <c r="L1894" s="15" t="str">
        <f t="array" ref="L1894">_xlfn.XLOOKUP(M1894,reference_province_to_city!$A$2:$A$11,reference_province_to_city!$B$2:$B$11)</f>
        <v>Semarang</v>
      </c>
      <c r="M1894" s="15" t="s">
        <v>15</v>
      </c>
      <c r="N1894" s="15">
        <v>50111.0</v>
      </c>
      <c r="O1894" s="15">
        <f t="array" ref="O1894">_xlfn.XLOOKUP(M1894,reference_postal_code!$B$2:$B$11,reference_postal_code!$A$2:$A$11)</f>
        <v>50111</v>
      </c>
      <c r="P1894" s="15" t="s">
        <v>77</v>
      </c>
      <c r="Q1894" s="15" t="s">
        <v>1093</v>
      </c>
      <c r="R1894" s="15" t="s">
        <v>65</v>
      </c>
      <c r="S1894" s="15" t="s">
        <v>93</v>
      </c>
      <c r="T1894" s="15" t="s">
        <v>1094</v>
      </c>
      <c r="U1894" s="28">
        <v>709500.0</v>
      </c>
      <c r="V1894" s="15">
        <v>2.0</v>
      </c>
      <c r="W1894" s="31">
        <v>0.0</v>
      </c>
      <c r="X1894" s="28">
        <v>184470.0</v>
      </c>
    </row>
    <row r="1895" ht="15.75" customHeight="1">
      <c r="A1895" s="15">
        <v>4283.0</v>
      </c>
      <c r="B1895" s="15" t="s">
        <v>4526</v>
      </c>
      <c r="C1895" s="18">
        <v>41993.0</v>
      </c>
      <c r="D1895" s="18">
        <v>41996.0</v>
      </c>
      <c r="E1895" s="18">
        <f t="shared" si="1"/>
        <v>41996</v>
      </c>
      <c r="F1895" s="15" t="s">
        <v>125</v>
      </c>
      <c r="G1895" s="15" t="s">
        <v>4527</v>
      </c>
      <c r="H1895" s="15" t="s">
        <v>4528</v>
      </c>
      <c r="I1895" s="15" t="s">
        <v>59</v>
      </c>
      <c r="J1895" s="15" t="s">
        <v>60</v>
      </c>
      <c r="K1895" s="15" t="s">
        <v>19</v>
      </c>
      <c r="L1895" s="15" t="str">
        <f t="array" ref="L1895">_xlfn.XLOOKUP(M1895,reference_province_to_city!$A$2:$A$11,reference_province_to_city!$B$2:$B$11)</f>
        <v>Yogyakarta</v>
      </c>
      <c r="M1895" s="15" t="s">
        <v>18</v>
      </c>
      <c r="N1895" s="15">
        <v>55111.0</v>
      </c>
      <c r="O1895" s="15">
        <f t="array" ref="O1895">_xlfn.XLOOKUP(M1895,reference_postal_code!$B$2:$B$11,reference_postal_code!$A$2:$A$11)</f>
        <v>55111</v>
      </c>
      <c r="P1895" s="15" t="s">
        <v>77</v>
      </c>
      <c r="Q1895" s="15" t="s">
        <v>4555</v>
      </c>
      <c r="R1895" s="15" t="s">
        <v>65</v>
      </c>
      <c r="S1895" s="15" t="s">
        <v>79</v>
      </c>
      <c r="T1895" s="15" t="s">
        <v>4556</v>
      </c>
      <c r="U1895" s="28">
        <v>55350.0</v>
      </c>
      <c r="V1895" s="15">
        <v>1.0</v>
      </c>
      <c r="W1895" s="31">
        <v>0.0</v>
      </c>
      <c r="X1895" s="28">
        <v>26014.0</v>
      </c>
    </row>
    <row r="1896" ht="15.75" customHeight="1">
      <c r="A1896" s="15">
        <v>6243.0</v>
      </c>
      <c r="B1896" s="15" t="s">
        <v>4557</v>
      </c>
      <c r="C1896" s="18">
        <v>41994.0</v>
      </c>
      <c r="D1896" s="18">
        <v>42001.0</v>
      </c>
      <c r="E1896" s="18">
        <f t="shared" si="1"/>
        <v>42001</v>
      </c>
      <c r="F1896" s="15" t="s">
        <v>55</v>
      </c>
      <c r="G1896" s="15" t="s">
        <v>2144</v>
      </c>
      <c r="H1896" s="15" t="s">
        <v>2145</v>
      </c>
      <c r="I1896" s="15" t="s">
        <v>76</v>
      </c>
      <c r="J1896" s="15" t="s">
        <v>60</v>
      </c>
      <c r="K1896" s="15" t="s">
        <v>28</v>
      </c>
      <c r="L1896" s="15" t="str">
        <f t="array" ref="L1896">_xlfn.XLOOKUP(M1896,reference_province_to_city!$A$2:$A$11,reference_province_to_city!$B$2:$B$11)</f>
        <v>Medan</v>
      </c>
      <c r="M1896" s="15" t="s">
        <v>11</v>
      </c>
      <c r="N1896" s="15">
        <v>20111.0</v>
      </c>
      <c r="O1896" s="15">
        <f t="array" ref="O1896">_xlfn.XLOOKUP(M1896,reference_postal_code!$B$2:$B$11,reference_postal_code!$A$2:$A$11)</f>
        <v>20111</v>
      </c>
      <c r="P1896" s="15" t="s">
        <v>77</v>
      </c>
      <c r="Q1896" s="15" t="s">
        <v>1615</v>
      </c>
      <c r="R1896" s="15" t="s">
        <v>65</v>
      </c>
      <c r="S1896" s="15" t="s">
        <v>83</v>
      </c>
      <c r="T1896" s="15" t="s">
        <v>1616</v>
      </c>
      <c r="U1896" s="28">
        <v>273600.0</v>
      </c>
      <c r="V1896" s="15">
        <v>2.0</v>
      </c>
      <c r="W1896" s="31">
        <v>0.7</v>
      </c>
      <c r="X1896" s="28">
        <v>-218880.0</v>
      </c>
    </row>
    <row r="1897" ht="15.75" customHeight="1">
      <c r="A1897" s="15">
        <v>5639.0</v>
      </c>
      <c r="B1897" s="15" t="s">
        <v>4558</v>
      </c>
      <c r="C1897" s="18">
        <v>41994.0</v>
      </c>
      <c r="D1897" s="18">
        <v>42000.0</v>
      </c>
      <c r="E1897" s="18">
        <f t="shared" si="1"/>
        <v>42000</v>
      </c>
      <c r="F1897" s="15" t="s">
        <v>55</v>
      </c>
      <c r="G1897" s="15" t="s">
        <v>814</v>
      </c>
      <c r="H1897" s="15" t="s">
        <v>815</v>
      </c>
      <c r="I1897" s="15" t="s">
        <v>59</v>
      </c>
      <c r="J1897" s="15" t="s">
        <v>60</v>
      </c>
      <c r="K1897" s="15" t="s">
        <v>17</v>
      </c>
      <c r="L1897" s="15" t="str">
        <f t="array" ref="L1897">_xlfn.XLOOKUP(M1897,reference_province_to_city!$A$2:$A$11,reference_province_to_city!$B$2:$B$11)</f>
        <v>Semarang</v>
      </c>
      <c r="M1897" s="15" t="s">
        <v>15</v>
      </c>
      <c r="N1897" s="15">
        <v>50111.0</v>
      </c>
      <c r="O1897" s="15">
        <f t="array" ref="O1897">_xlfn.XLOOKUP(M1897,reference_postal_code!$B$2:$B$11,reference_postal_code!$A$2:$A$11)</f>
        <v>50111</v>
      </c>
      <c r="P1897" s="15" t="s">
        <v>77</v>
      </c>
      <c r="Q1897" s="15" t="s">
        <v>2974</v>
      </c>
      <c r="R1897" s="15" t="s">
        <v>106</v>
      </c>
      <c r="S1897" s="15" t="s">
        <v>107</v>
      </c>
      <c r="T1897" s="15" t="s">
        <v>2975</v>
      </c>
      <c r="U1897" s="28">
        <v>1.98864E7</v>
      </c>
      <c r="V1897" s="15">
        <v>6.0</v>
      </c>
      <c r="W1897" s="31">
        <v>0.2</v>
      </c>
      <c r="X1897" s="28">
        <v>2237220.0</v>
      </c>
    </row>
    <row r="1898" ht="15.75" customHeight="1">
      <c r="A1898" s="15">
        <v>5640.0</v>
      </c>
      <c r="B1898" s="15" t="s">
        <v>4558</v>
      </c>
      <c r="C1898" s="18">
        <v>41994.0</v>
      </c>
      <c r="D1898" s="18">
        <v>42000.0</v>
      </c>
      <c r="E1898" s="18">
        <f t="shared" si="1"/>
        <v>42000</v>
      </c>
      <c r="F1898" s="15" t="s">
        <v>55</v>
      </c>
      <c r="G1898" s="15" t="s">
        <v>814</v>
      </c>
      <c r="H1898" s="15" t="s">
        <v>815</v>
      </c>
      <c r="I1898" s="15" t="s">
        <v>59</v>
      </c>
      <c r="J1898" s="15" t="s">
        <v>60</v>
      </c>
      <c r="K1898" s="15" t="s">
        <v>17</v>
      </c>
      <c r="L1898" s="15" t="str">
        <f t="array" ref="L1898">_xlfn.XLOOKUP(M1898,reference_province_to_city!$A$2:$A$11,reference_province_to_city!$B$2:$B$11)</f>
        <v>Semarang</v>
      </c>
      <c r="M1898" s="15" t="s">
        <v>15</v>
      </c>
      <c r="N1898" s="15">
        <v>50111.0</v>
      </c>
      <c r="O1898" s="15">
        <f t="array" ref="O1898">_xlfn.XLOOKUP(M1898,reference_postal_code!$B$2:$B$11,reference_postal_code!$A$2:$A$11)</f>
        <v>50111</v>
      </c>
      <c r="P1898" s="15" t="s">
        <v>77</v>
      </c>
      <c r="Q1898" s="15" t="s">
        <v>4147</v>
      </c>
      <c r="R1898" s="15" t="s">
        <v>106</v>
      </c>
      <c r="S1898" s="15" t="s">
        <v>107</v>
      </c>
      <c r="T1898" s="15" t="s">
        <v>4148</v>
      </c>
      <c r="U1898" s="28">
        <v>8582400.0</v>
      </c>
      <c r="V1898" s="15">
        <v>3.0</v>
      </c>
      <c r="W1898" s="31">
        <v>0.2</v>
      </c>
      <c r="X1898" s="28">
        <v>536400.0</v>
      </c>
    </row>
    <row r="1899" ht="15.75" customHeight="1">
      <c r="A1899" s="15">
        <v>9465.0</v>
      </c>
      <c r="B1899" s="15" t="s">
        <v>4559</v>
      </c>
      <c r="C1899" s="18">
        <v>41994.0</v>
      </c>
      <c r="D1899" s="18">
        <v>41998.0</v>
      </c>
      <c r="E1899" s="18">
        <f t="shared" si="1"/>
        <v>41998</v>
      </c>
      <c r="F1899" s="15" t="s">
        <v>55</v>
      </c>
      <c r="G1899" s="15" t="s">
        <v>3111</v>
      </c>
      <c r="H1899" s="15" t="s">
        <v>3112</v>
      </c>
      <c r="I1899" s="15" t="s">
        <v>59</v>
      </c>
      <c r="J1899" s="15" t="s">
        <v>60</v>
      </c>
      <c r="K1899" s="15" t="s">
        <v>26</v>
      </c>
      <c r="L1899" s="15" t="str">
        <f t="array" ref="L1899">_xlfn.XLOOKUP(M1899,reference_province_to_city!$A$2:$A$11,reference_province_to_city!$B$2:$B$11)</f>
        <v>Denpasar</v>
      </c>
      <c r="M1899" s="15" t="s">
        <v>24</v>
      </c>
      <c r="N1899" s="15">
        <v>80231.0</v>
      </c>
      <c r="O1899" s="15">
        <f t="array" ref="O1899">_xlfn.XLOOKUP(M1899,reference_postal_code!$B$2:$B$11,reference_postal_code!$A$2:$A$11)</f>
        <v>80231</v>
      </c>
      <c r="P1899" s="15" t="s">
        <v>63</v>
      </c>
      <c r="Q1899" s="15" t="s">
        <v>820</v>
      </c>
      <c r="R1899" s="15" t="s">
        <v>65</v>
      </c>
      <c r="S1899" s="15" t="s">
        <v>79</v>
      </c>
      <c r="T1899" s="15" t="s">
        <v>821</v>
      </c>
      <c r="U1899" s="28">
        <v>259200.0</v>
      </c>
      <c r="V1899" s="15">
        <v>6.0</v>
      </c>
      <c r="W1899" s="31">
        <v>0.0</v>
      </c>
      <c r="X1899" s="28">
        <v>119232.0</v>
      </c>
    </row>
    <row r="1900" ht="15.75" customHeight="1">
      <c r="A1900" s="15">
        <v>6917.0</v>
      </c>
      <c r="B1900" s="15" t="s">
        <v>4560</v>
      </c>
      <c r="C1900" s="18">
        <v>41995.0</v>
      </c>
      <c r="D1900" s="18">
        <v>42002.0</v>
      </c>
      <c r="E1900" s="18">
        <f t="shared" si="1"/>
        <v>42002</v>
      </c>
      <c r="F1900" s="15" t="s">
        <v>55</v>
      </c>
      <c r="G1900" s="15" t="s">
        <v>2900</v>
      </c>
      <c r="H1900" s="15" t="s">
        <v>2901</v>
      </c>
      <c r="I1900" s="15" t="s">
        <v>59</v>
      </c>
      <c r="J1900" s="15" t="s">
        <v>60</v>
      </c>
      <c r="K1900" s="15" t="s">
        <v>28</v>
      </c>
      <c r="L1900" s="15" t="str">
        <f t="array" ref="L1900">_xlfn.XLOOKUP(M1900,reference_province_to_city!$A$2:$A$11,reference_province_to_city!$B$2:$B$11)</f>
        <v>Medan</v>
      </c>
      <c r="M1900" s="15" t="s">
        <v>11</v>
      </c>
      <c r="N1900" s="15">
        <v>20111.0</v>
      </c>
      <c r="O1900" s="15">
        <f t="array" ref="O1900">_xlfn.XLOOKUP(M1900,reference_postal_code!$B$2:$B$11,reference_postal_code!$A$2:$A$11)</f>
        <v>20111</v>
      </c>
      <c r="P1900" s="15" t="s">
        <v>77</v>
      </c>
      <c r="Q1900" s="15" t="s">
        <v>2512</v>
      </c>
      <c r="R1900" s="15" t="s">
        <v>65</v>
      </c>
      <c r="S1900" s="15" t="s">
        <v>66</v>
      </c>
      <c r="T1900" s="15" t="s">
        <v>2513</v>
      </c>
      <c r="U1900" s="28">
        <v>1860480.0</v>
      </c>
      <c r="V1900" s="15">
        <v>4.0</v>
      </c>
      <c r="W1900" s="31">
        <v>0.2</v>
      </c>
      <c r="X1900" s="28">
        <v>674424.0</v>
      </c>
    </row>
    <row r="1901" ht="15.75" customHeight="1">
      <c r="A1901" s="15">
        <v>6146.0</v>
      </c>
      <c r="B1901" s="15" t="s">
        <v>4561</v>
      </c>
      <c r="C1901" s="18">
        <v>41995.0</v>
      </c>
      <c r="D1901" s="18">
        <v>41999.0</v>
      </c>
      <c r="E1901" s="18">
        <f t="shared" si="1"/>
        <v>41999</v>
      </c>
      <c r="F1901" s="15" t="s">
        <v>55</v>
      </c>
      <c r="G1901" s="15" t="s">
        <v>4562</v>
      </c>
      <c r="H1901" s="15" t="s">
        <v>4563</v>
      </c>
      <c r="I1901" s="15" t="s">
        <v>59</v>
      </c>
      <c r="J1901" s="15" t="s">
        <v>60</v>
      </c>
      <c r="K1901" s="15" t="s">
        <v>10</v>
      </c>
      <c r="L1901" s="15" t="str">
        <f t="array" ref="L1901">_xlfn.XLOOKUP(M1901,reference_province_to_city!$A$2:$A$11,reference_province_to_city!$B$2:$B$11)</f>
        <v>Jakarta</v>
      </c>
      <c r="M1901" s="15" t="s">
        <v>7</v>
      </c>
      <c r="N1901" s="15">
        <v>10110.0</v>
      </c>
      <c r="O1901" s="15">
        <f t="array" ref="O1901">_xlfn.XLOOKUP(M1901,reference_postal_code!$B$2:$B$11,reference_postal_code!$A$2:$A$11)</f>
        <v>10110</v>
      </c>
      <c r="P1901" s="15" t="s">
        <v>117</v>
      </c>
      <c r="Q1901" s="15" t="s">
        <v>4564</v>
      </c>
      <c r="R1901" s="15" t="s">
        <v>65</v>
      </c>
      <c r="S1901" s="15" t="s">
        <v>93</v>
      </c>
      <c r="T1901" s="15" t="s">
        <v>1324</v>
      </c>
      <c r="U1901" s="28">
        <v>176400.0</v>
      </c>
      <c r="V1901" s="15">
        <v>4.0</v>
      </c>
      <c r="W1901" s="31">
        <v>0.0</v>
      </c>
      <c r="X1901" s="28">
        <v>47628.0</v>
      </c>
    </row>
    <row r="1902" ht="15.75" customHeight="1">
      <c r="A1902" s="15">
        <v>9724.0</v>
      </c>
      <c r="B1902" s="15" t="s">
        <v>4565</v>
      </c>
      <c r="C1902" s="18">
        <v>41995.0</v>
      </c>
      <c r="D1902" s="18">
        <v>41999.0</v>
      </c>
      <c r="E1902" s="18">
        <f t="shared" si="1"/>
        <v>41999</v>
      </c>
      <c r="F1902" s="15" t="s">
        <v>55</v>
      </c>
      <c r="G1902" s="15" t="s">
        <v>4566</v>
      </c>
      <c r="H1902" s="15" t="s">
        <v>4567</v>
      </c>
      <c r="I1902" s="15" t="s">
        <v>76</v>
      </c>
      <c r="J1902" s="15" t="s">
        <v>60</v>
      </c>
      <c r="K1902" s="15" t="s">
        <v>29</v>
      </c>
      <c r="L1902" s="15" t="str">
        <f t="array" ref="L1902">_xlfn.XLOOKUP(M1902,reference_province_to_city!$A$2:$A$11,reference_province_to_city!$B$2:$B$11)</f>
        <v>Palembang</v>
      </c>
      <c r="M1902" s="15" t="s">
        <v>13</v>
      </c>
      <c r="N1902" s="15">
        <v>30111.0</v>
      </c>
      <c r="O1902" s="15">
        <f t="array" ref="O1902">_xlfn.XLOOKUP(M1902,reference_postal_code!$B$2:$B$11,reference_postal_code!$A$2:$A$11)</f>
        <v>30111</v>
      </c>
      <c r="P1902" s="15" t="s">
        <v>77</v>
      </c>
      <c r="Q1902" s="15" t="s">
        <v>4568</v>
      </c>
      <c r="R1902" s="15" t="s">
        <v>65</v>
      </c>
      <c r="S1902" s="15" t="s">
        <v>83</v>
      </c>
      <c r="T1902" s="15" t="s">
        <v>4569</v>
      </c>
      <c r="U1902" s="28">
        <v>4450680.0</v>
      </c>
      <c r="V1902" s="15">
        <v>13.0</v>
      </c>
      <c r="W1902" s="31">
        <v>0.2</v>
      </c>
      <c r="X1902" s="28">
        <v>1502104.0</v>
      </c>
    </row>
    <row r="1903" ht="15.75" customHeight="1">
      <c r="A1903" s="15">
        <v>6916.0</v>
      </c>
      <c r="B1903" s="15" t="s">
        <v>4560</v>
      </c>
      <c r="C1903" s="18">
        <v>41995.0</v>
      </c>
      <c r="D1903" s="18">
        <v>42002.0</v>
      </c>
      <c r="E1903" s="18">
        <f t="shared" si="1"/>
        <v>42002</v>
      </c>
      <c r="F1903" s="15" t="s">
        <v>55</v>
      </c>
      <c r="G1903" s="15" t="s">
        <v>2900</v>
      </c>
      <c r="H1903" s="15" t="s">
        <v>2901</v>
      </c>
      <c r="I1903" s="15" t="s">
        <v>59</v>
      </c>
      <c r="J1903" s="15" t="s">
        <v>60</v>
      </c>
      <c r="K1903" s="15" t="s">
        <v>28</v>
      </c>
      <c r="L1903" s="15" t="str">
        <f t="array" ref="L1903">_xlfn.XLOOKUP(M1903,reference_province_to_city!$A$2:$A$11,reference_province_to_city!$B$2:$B$11)</f>
        <v>Medan</v>
      </c>
      <c r="M1903" s="15" t="s">
        <v>11</v>
      </c>
      <c r="N1903" s="15">
        <v>20111.0</v>
      </c>
      <c r="O1903" s="15">
        <f t="array" ref="O1903">_xlfn.XLOOKUP(M1903,reference_postal_code!$B$2:$B$11,reference_postal_code!$A$2:$A$11)</f>
        <v>20111</v>
      </c>
      <c r="P1903" s="15" t="s">
        <v>77</v>
      </c>
      <c r="Q1903" s="15" t="s">
        <v>4570</v>
      </c>
      <c r="R1903" s="15" t="s">
        <v>65</v>
      </c>
      <c r="S1903" s="15" t="s">
        <v>83</v>
      </c>
      <c r="T1903" s="15" t="s">
        <v>4571</v>
      </c>
      <c r="U1903" s="28">
        <v>268560.0</v>
      </c>
      <c r="V1903" s="15">
        <v>6.0</v>
      </c>
      <c r="W1903" s="31">
        <v>0.8</v>
      </c>
      <c r="X1903" s="28">
        <v>-469980.0</v>
      </c>
    </row>
    <row r="1904" ht="15.75" customHeight="1">
      <c r="A1904" s="15">
        <v>6915.0</v>
      </c>
      <c r="B1904" s="15" t="s">
        <v>4560</v>
      </c>
      <c r="C1904" s="18">
        <v>41995.0</v>
      </c>
      <c r="D1904" s="18">
        <v>42002.0</v>
      </c>
      <c r="E1904" s="18">
        <f t="shared" si="1"/>
        <v>42002</v>
      </c>
      <c r="F1904" s="15" t="s">
        <v>55</v>
      </c>
      <c r="G1904" s="15" t="s">
        <v>2900</v>
      </c>
      <c r="H1904" s="15" t="s">
        <v>2901</v>
      </c>
      <c r="I1904" s="15" t="s">
        <v>59</v>
      </c>
      <c r="J1904" s="15" t="s">
        <v>60</v>
      </c>
      <c r="K1904" s="15" t="s">
        <v>28</v>
      </c>
      <c r="L1904" s="15" t="str">
        <f t="array" ref="L1904">_xlfn.XLOOKUP(M1904,reference_province_to_city!$A$2:$A$11,reference_province_to_city!$B$2:$B$11)</f>
        <v>Medan</v>
      </c>
      <c r="M1904" s="15" t="s">
        <v>11</v>
      </c>
      <c r="N1904" s="15">
        <v>20111.0</v>
      </c>
      <c r="O1904" s="15">
        <f t="array" ref="O1904">_xlfn.XLOOKUP(M1904,reference_postal_code!$B$2:$B$11,reference_postal_code!$A$2:$A$11)</f>
        <v>20111</v>
      </c>
      <c r="P1904" s="15" t="s">
        <v>77</v>
      </c>
      <c r="Q1904" s="15" t="s">
        <v>858</v>
      </c>
      <c r="R1904" s="15" t="s">
        <v>65</v>
      </c>
      <c r="S1904" s="15" t="s">
        <v>87</v>
      </c>
      <c r="T1904" s="15" t="s">
        <v>859</v>
      </c>
      <c r="U1904" s="28">
        <v>1982400.0</v>
      </c>
      <c r="V1904" s="15">
        <v>1.0</v>
      </c>
      <c r="W1904" s="31">
        <v>0.2</v>
      </c>
      <c r="X1904" s="28">
        <v>148680.0</v>
      </c>
    </row>
    <row r="1905" ht="15.75" customHeight="1">
      <c r="A1905" s="15">
        <v>6529.0</v>
      </c>
      <c r="B1905" s="15" t="s">
        <v>4572</v>
      </c>
      <c r="C1905" s="18">
        <v>41995.0</v>
      </c>
      <c r="D1905" s="18">
        <v>41999.0</v>
      </c>
      <c r="E1905" s="18">
        <f t="shared" si="1"/>
        <v>41999</v>
      </c>
      <c r="F1905" s="15" t="s">
        <v>55</v>
      </c>
      <c r="G1905" s="15" t="s">
        <v>1613</v>
      </c>
      <c r="H1905" s="15" t="s">
        <v>1614</v>
      </c>
      <c r="I1905" s="15" t="s">
        <v>76</v>
      </c>
      <c r="J1905" s="15" t="s">
        <v>60</v>
      </c>
      <c r="K1905" s="15" t="s">
        <v>33</v>
      </c>
      <c r="L1905" s="15" t="str">
        <f t="array" ref="L1905">_xlfn.XLOOKUP(M1905,reference_province_to_city!$A$2:$A$11,reference_province_to_city!$B$2:$B$11)</f>
        <v>Makassar</v>
      </c>
      <c r="M1905" s="15" t="s">
        <v>25</v>
      </c>
      <c r="N1905" s="15">
        <v>90111.0</v>
      </c>
      <c r="O1905" s="15">
        <f t="array" ref="O1905">_xlfn.XLOOKUP(M1905,reference_postal_code!$B$2:$B$11,reference_postal_code!$A$2:$A$11)</f>
        <v>90111</v>
      </c>
      <c r="P1905" s="15" t="s">
        <v>63</v>
      </c>
      <c r="Q1905" s="15" t="s">
        <v>4573</v>
      </c>
      <c r="R1905" s="15" t="s">
        <v>65</v>
      </c>
      <c r="S1905" s="15" t="s">
        <v>87</v>
      </c>
      <c r="T1905" s="15" t="s">
        <v>4574</v>
      </c>
      <c r="U1905" s="28">
        <v>3246000.0</v>
      </c>
      <c r="V1905" s="15">
        <v>4.0</v>
      </c>
      <c r="W1905" s="31">
        <v>0.0</v>
      </c>
      <c r="X1905" s="28">
        <v>843960.0</v>
      </c>
    </row>
    <row r="1906" ht="15.75" customHeight="1">
      <c r="A1906" s="15">
        <v>9724.0</v>
      </c>
      <c r="B1906" s="15" t="s">
        <v>4565</v>
      </c>
      <c r="C1906" s="18">
        <v>41995.0</v>
      </c>
      <c r="D1906" s="18"/>
      <c r="E1906" s="18">
        <f t="shared" si="1"/>
        <v>41998</v>
      </c>
      <c r="F1906" s="15" t="s">
        <v>55</v>
      </c>
      <c r="G1906" s="15" t="s">
        <v>4566</v>
      </c>
      <c r="H1906" s="15" t="s">
        <v>4567</v>
      </c>
      <c r="I1906" s="15" t="s">
        <v>76</v>
      </c>
      <c r="J1906" s="15" t="s">
        <v>60</v>
      </c>
      <c r="K1906" s="15" t="s">
        <v>29</v>
      </c>
      <c r="L1906" s="15" t="str">
        <f t="array" ref="L1906">_xlfn.XLOOKUP(M1906,reference_province_to_city!$A$2:$A$11,reference_province_to_city!$B$2:$B$11)</f>
        <v>Palembang</v>
      </c>
      <c r="M1906" s="15" t="s">
        <v>13</v>
      </c>
      <c r="N1906" s="15">
        <v>30111.0</v>
      </c>
      <c r="O1906" s="15">
        <f t="array" ref="O1906">_xlfn.XLOOKUP(M1906,reference_postal_code!$B$2:$B$11,reference_postal_code!$A$2:$A$11)</f>
        <v>30111</v>
      </c>
      <c r="P1906" s="15" t="s">
        <v>77</v>
      </c>
      <c r="Q1906" s="15" t="s">
        <v>4568</v>
      </c>
      <c r="R1906" s="15" t="s">
        <v>65</v>
      </c>
      <c r="S1906" s="15" t="s">
        <v>83</v>
      </c>
      <c r="T1906" s="15" t="s">
        <v>4569</v>
      </c>
      <c r="U1906" s="28">
        <v>4450680.0</v>
      </c>
      <c r="V1906" s="15">
        <v>13.0</v>
      </c>
      <c r="W1906" s="31">
        <v>0.2</v>
      </c>
      <c r="X1906" s="28">
        <v>1502104.0</v>
      </c>
    </row>
    <row r="1907" ht="15.75" customHeight="1">
      <c r="A1907" s="15">
        <v>3981.0</v>
      </c>
      <c r="B1907" s="15" t="s">
        <v>4575</v>
      </c>
      <c r="C1907" s="18">
        <v>41996.0</v>
      </c>
      <c r="D1907" s="18">
        <v>42000.0</v>
      </c>
      <c r="E1907" s="18">
        <f t="shared" si="1"/>
        <v>42000</v>
      </c>
      <c r="F1907" s="15" t="s">
        <v>55</v>
      </c>
      <c r="G1907" s="15" t="s">
        <v>3833</v>
      </c>
      <c r="H1907" s="15" t="s">
        <v>3834</v>
      </c>
      <c r="I1907" s="15" t="s">
        <v>128</v>
      </c>
      <c r="J1907" s="15" t="s">
        <v>60</v>
      </c>
      <c r="K1907" s="15" t="s">
        <v>10</v>
      </c>
      <c r="L1907" s="15" t="str">
        <f t="array" ref="L1907">_xlfn.XLOOKUP(M1907,reference_province_to_city!$A$2:$A$11,reference_province_to_city!$B$2:$B$11)</f>
        <v>Jakarta</v>
      </c>
      <c r="M1907" s="15" t="s">
        <v>7</v>
      </c>
      <c r="N1907" s="15">
        <v>10110.0</v>
      </c>
      <c r="O1907" s="15">
        <f t="array" ref="O1907">_xlfn.XLOOKUP(M1907,reference_postal_code!$B$2:$B$11,reference_postal_code!$A$2:$A$11)</f>
        <v>10110</v>
      </c>
      <c r="P1907" s="15" t="s">
        <v>117</v>
      </c>
      <c r="Q1907" s="15" t="s">
        <v>4576</v>
      </c>
      <c r="R1907" s="15" t="s">
        <v>65</v>
      </c>
      <c r="S1907" s="15" t="s">
        <v>222</v>
      </c>
      <c r="T1907" s="15" t="s">
        <v>4577</v>
      </c>
      <c r="U1907" s="28">
        <v>847800.0</v>
      </c>
      <c r="V1907" s="15">
        <v>3.0</v>
      </c>
      <c r="W1907" s="31">
        <v>0.0</v>
      </c>
      <c r="X1907" s="28">
        <v>237384.0</v>
      </c>
    </row>
    <row r="1908" ht="15.75" customHeight="1">
      <c r="A1908" s="15">
        <v>9381.0</v>
      </c>
      <c r="B1908" s="15" t="s">
        <v>4578</v>
      </c>
      <c r="C1908" s="18">
        <v>41996.0</v>
      </c>
      <c r="D1908" s="18">
        <v>42000.0</v>
      </c>
      <c r="E1908" s="18">
        <f t="shared" si="1"/>
        <v>42000</v>
      </c>
      <c r="F1908" s="15" t="s">
        <v>114</v>
      </c>
      <c r="G1908" s="15" t="s">
        <v>4579</v>
      </c>
      <c r="H1908" s="15" t="s">
        <v>4580</v>
      </c>
      <c r="I1908" s="15" t="s">
        <v>59</v>
      </c>
      <c r="J1908" s="15" t="s">
        <v>60</v>
      </c>
      <c r="K1908" s="15" t="s">
        <v>28</v>
      </c>
      <c r="L1908" s="15" t="str">
        <f t="array" ref="L1908">_xlfn.XLOOKUP(M1908,reference_province_to_city!$A$2:$A$11,reference_province_to_city!$B$2:$B$11)</f>
        <v>Medan</v>
      </c>
      <c r="M1908" s="15" t="s">
        <v>11</v>
      </c>
      <c r="N1908" s="15">
        <v>20111.0</v>
      </c>
      <c r="O1908" s="15">
        <f t="array" ref="O1908">_xlfn.XLOOKUP(M1908,reference_postal_code!$B$2:$B$11,reference_postal_code!$A$2:$A$11)</f>
        <v>20111</v>
      </c>
      <c r="P1908" s="15" t="s">
        <v>77</v>
      </c>
      <c r="Q1908" s="15" t="s">
        <v>2028</v>
      </c>
      <c r="R1908" s="15" t="s">
        <v>106</v>
      </c>
      <c r="S1908" s="15" t="s">
        <v>107</v>
      </c>
      <c r="T1908" s="15" t="s">
        <v>2029</v>
      </c>
      <c r="U1908" s="28">
        <v>971760.0</v>
      </c>
      <c r="V1908" s="15">
        <v>1.0</v>
      </c>
      <c r="W1908" s="31">
        <v>0.2</v>
      </c>
      <c r="X1908" s="28">
        <v>97176.0</v>
      </c>
    </row>
    <row r="1909" ht="15.75" customHeight="1">
      <c r="A1909" s="15">
        <v>9382.0</v>
      </c>
      <c r="B1909" s="15" t="s">
        <v>4578</v>
      </c>
      <c r="C1909" s="18">
        <v>41996.0</v>
      </c>
      <c r="D1909" s="18">
        <v>42000.0</v>
      </c>
      <c r="E1909" s="18">
        <f t="shared" si="1"/>
        <v>42000</v>
      </c>
      <c r="F1909" s="15" t="s">
        <v>114</v>
      </c>
      <c r="G1909" s="15" t="s">
        <v>4579</v>
      </c>
      <c r="H1909" s="15" t="s">
        <v>4580</v>
      </c>
      <c r="I1909" s="15" t="s">
        <v>59</v>
      </c>
      <c r="J1909" s="15" t="s">
        <v>60</v>
      </c>
      <c r="K1909" s="15" t="s">
        <v>28</v>
      </c>
      <c r="L1909" s="15" t="str">
        <f t="array" ref="L1909">_xlfn.XLOOKUP(M1909,reference_province_to_city!$A$2:$A$11,reference_province_to_city!$B$2:$B$11)</f>
        <v>Medan</v>
      </c>
      <c r="M1909" s="15" t="s">
        <v>11</v>
      </c>
      <c r="N1909" s="15">
        <v>20111.0</v>
      </c>
      <c r="O1909" s="15">
        <f t="array" ref="O1909">_xlfn.XLOOKUP(M1909,reference_postal_code!$B$2:$B$11,reference_postal_code!$A$2:$A$11)</f>
        <v>20111</v>
      </c>
      <c r="P1909" s="15" t="s">
        <v>77</v>
      </c>
      <c r="Q1909" s="15" t="s">
        <v>194</v>
      </c>
      <c r="R1909" s="15" t="s">
        <v>65</v>
      </c>
      <c r="S1909" s="15" t="s">
        <v>87</v>
      </c>
      <c r="T1909" s="15" t="s">
        <v>195</v>
      </c>
      <c r="U1909" s="28">
        <v>6364080.0</v>
      </c>
      <c r="V1909" s="15">
        <v>2.0</v>
      </c>
      <c r="W1909" s="31">
        <v>0.2</v>
      </c>
      <c r="X1909" s="28">
        <v>-159102.0</v>
      </c>
    </row>
    <row r="1910" ht="15.75" customHeight="1">
      <c r="A1910" s="15">
        <v>9380.0</v>
      </c>
      <c r="B1910" s="15" t="s">
        <v>4578</v>
      </c>
      <c r="C1910" s="18">
        <v>41996.0</v>
      </c>
      <c r="D1910" s="18">
        <v>42000.0</v>
      </c>
      <c r="E1910" s="18">
        <f t="shared" si="1"/>
        <v>42000</v>
      </c>
      <c r="F1910" s="15" t="s">
        <v>114</v>
      </c>
      <c r="G1910" s="15" t="s">
        <v>4579</v>
      </c>
      <c r="H1910" s="15" t="s">
        <v>4580</v>
      </c>
      <c r="I1910" s="15" t="s">
        <v>59</v>
      </c>
      <c r="J1910" s="15" t="s">
        <v>60</v>
      </c>
      <c r="K1910" s="15" t="s">
        <v>541</v>
      </c>
      <c r="L1910" s="15" t="str">
        <f t="array" ref="L1910">_xlfn.XLOOKUP(M1910,reference_province_to_city!$A$2:$A$11,reference_province_to_city!$B$2:$B$11)</f>
        <v>Medan</v>
      </c>
      <c r="M1910" s="15" t="s">
        <v>11</v>
      </c>
      <c r="N1910" s="15">
        <v>20111.0</v>
      </c>
      <c r="O1910" s="15">
        <f t="array" ref="O1910">_xlfn.XLOOKUP(M1910,reference_postal_code!$B$2:$B$11,reference_postal_code!$A$2:$A$11)</f>
        <v>20111</v>
      </c>
      <c r="P1910" s="15" t="s">
        <v>77</v>
      </c>
      <c r="Q1910" s="15" t="s">
        <v>4581</v>
      </c>
      <c r="R1910" s="15" t="s">
        <v>65</v>
      </c>
      <c r="S1910" s="15" t="s">
        <v>66</v>
      </c>
      <c r="T1910" s="15" t="s">
        <v>4582</v>
      </c>
      <c r="U1910" s="28">
        <v>682920.0</v>
      </c>
      <c r="V1910" s="15">
        <v>3.0</v>
      </c>
      <c r="W1910" s="31">
        <v>0.2</v>
      </c>
      <c r="X1910" s="28">
        <v>239022.0</v>
      </c>
    </row>
    <row r="1911" ht="15.75" customHeight="1">
      <c r="A1911" s="15">
        <v>9384.0</v>
      </c>
      <c r="B1911" s="15" t="s">
        <v>4578</v>
      </c>
      <c r="C1911" s="18">
        <v>41996.0</v>
      </c>
      <c r="D1911" s="18">
        <v>42000.0</v>
      </c>
      <c r="E1911" s="18">
        <f t="shared" si="1"/>
        <v>42000</v>
      </c>
      <c r="F1911" s="15" t="s">
        <v>114</v>
      </c>
      <c r="G1911" s="15" t="s">
        <v>4579</v>
      </c>
      <c r="H1911" s="15" t="s">
        <v>4580</v>
      </c>
      <c r="I1911" s="15" t="s">
        <v>59</v>
      </c>
      <c r="J1911" s="15" t="s">
        <v>60</v>
      </c>
      <c r="K1911" s="15" t="s">
        <v>28</v>
      </c>
      <c r="L1911" s="15" t="str">
        <f t="array" ref="L1911">_xlfn.XLOOKUP(M1911,reference_province_to_city!$A$2:$A$11,reference_province_to_city!$B$2:$B$11)</f>
        <v>Medan</v>
      </c>
      <c r="M1911" s="15" t="s">
        <v>11</v>
      </c>
      <c r="N1911" s="15">
        <v>20111.0</v>
      </c>
      <c r="O1911" s="15">
        <f t="array" ref="O1911">_xlfn.XLOOKUP(M1911,reference_postal_code!$B$2:$B$11,reference_postal_code!$A$2:$A$11)</f>
        <v>20111</v>
      </c>
      <c r="P1911" s="15" t="s">
        <v>77</v>
      </c>
      <c r="Q1911" s="15" t="s">
        <v>3908</v>
      </c>
      <c r="R1911" s="15" t="s">
        <v>65</v>
      </c>
      <c r="S1911" s="15" t="s">
        <v>87</v>
      </c>
      <c r="T1911" s="15" t="s">
        <v>3909</v>
      </c>
      <c r="U1911" s="28">
        <v>1258800.0</v>
      </c>
      <c r="V1911" s="15">
        <v>5.0</v>
      </c>
      <c r="W1911" s="31">
        <v>0.2</v>
      </c>
      <c r="X1911" s="28">
        <v>-15735.0</v>
      </c>
    </row>
    <row r="1912" ht="15.75" customHeight="1">
      <c r="A1912" s="15">
        <v>3213.0</v>
      </c>
      <c r="B1912" s="15" t="s">
        <v>4583</v>
      </c>
      <c r="C1912" s="18">
        <v>41996.0</v>
      </c>
      <c r="D1912" s="18">
        <v>42001.0</v>
      </c>
      <c r="E1912" s="18">
        <f t="shared" si="1"/>
        <v>42001</v>
      </c>
      <c r="F1912" s="15" t="s">
        <v>55</v>
      </c>
      <c r="G1912" s="15" t="s">
        <v>4584</v>
      </c>
      <c r="H1912" s="15" t="s">
        <v>4585</v>
      </c>
      <c r="I1912" s="15" t="s">
        <v>59</v>
      </c>
      <c r="J1912" s="15" t="s">
        <v>60</v>
      </c>
      <c r="K1912" s="15" t="s">
        <v>26</v>
      </c>
      <c r="L1912" s="15" t="str">
        <f t="array" ref="L1912">_xlfn.XLOOKUP(M1912,reference_province_to_city!$A$2:$A$11,reference_province_to_city!$B$2:$B$11)</f>
        <v>Denpasar</v>
      </c>
      <c r="M1912" s="15" t="s">
        <v>24</v>
      </c>
      <c r="N1912" s="15">
        <v>80231.0</v>
      </c>
      <c r="O1912" s="15">
        <f t="array" ref="O1912">_xlfn.XLOOKUP(M1912,reference_postal_code!$B$2:$B$11,reference_postal_code!$A$2:$A$11)</f>
        <v>80231</v>
      </c>
      <c r="P1912" s="15" t="s">
        <v>63</v>
      </c>
      <c r="Q1912" s="15" t="s">
        <v>4576</v>
      </c>
      <c r="R1912" s="15" t="s">
        <v>65</v>
      </c>
      <c r="S1912" s="15" t="s">
        <v>222</v>
      </c>
      <c r="T1912" s="15" t="s">
        <v>4577</v>
      </c>
      <c r="U1912" s="28">
        <v>3108600.0</v>
      </c>
      <c r="V1912" s="15">
        <v>11.0</v>
      </c>
      <c r="W1912" s="31">
        <v>0.0</v>
      </c>
      <c r="X1912" s="28">
        <v>870408.0</v>
      </c>
    </row>
    <row r="1913" ht="15.75" customHeight="1">
      <c r="A1913" s="15">
        <v>7005.0</v>
      </c>
      <c r="B1913" s="15" t="s">
        <v>4586</v>
      </c>
      <c r="C1913" s="18">
        <v>41996.0</v>
      </c>
      <c r="D1913" s="18">
        <v>42001.0</v>
      </c>
      <c r="E1913" s="18">
        <f t="shared" si="1"/>
        <v>42001</v>
      </c>
      <c r="F1913" s="15" t="s">
        <v>55</v>
      </c>
      <c r="G1913" s="15" t="s">
        <v>2361</v>
      </c>
      <c r="H1913" s="15" t="s">
        <v>2362</v>
      </c>
      <c r="I1913" s="15" t="s">
        <v>128</v>
      </c>
      <c r="J1913" s="15" t="s">
        <v>60</v>
      </c>
      <c r="K1913" s="15" t="s">
        <v>19</v>
      </c>
      <c r="L1913" s="15" t="str">
        <f t="array" ref="L1913">_xlfn.XLOOKUP(M1913,reference_province_to_city!$A$2:$A$11,reference_province_to_city!$B$2:$B$11)</f>
        <v>Yogyakarta</v>
      </c>
      <c r="M1913" s="15" t="s">
        <v>18</v>
      </c>
      <c r="N1913" s="15">
        <v>55111.0</v>
      </c>
      <c r="O1913" s="15">
        <f t="array" ref="O1913">_xlfn.XLOOKUP(M1913,reference_postal_code!$B$2:$B$11,reference_postal_code!$A$2:$A$11)</f>
        <v>55111</v>
      </c>
      <c r="P1913" s="15" t="s">
        <v>77</v>
      </c>
      <c r="Q1913" s="15" t="s">
        <v>2925</v>
      </c>
      <c r="R1913" s="15" t="s">
        <v>65</v>
      </c>
      <c r="S1913" s="15" t="s">
        <v>66</v>
      </c>
      <c r="T1913" s="15" t="s">
        <v>2926</v>
      </c>
      <c r="U1913" s="28">
        <v>77760.0</v>
      </c>
      <c r="V1913" s="15">
        <v>1.0</v>
      </c>
      <c r="W1913" s="31">
        <v>0.2</v>
      </c>
      <c r="X1913" s="28">
        <v>27216.0</v>
      </c>
    </row>
    <row r="1914" ht="15.75" customHeight="1">
      <c r="A1914" s="15">
        <v>9383.0</v>
      </c>
      <c r="B1914" s="15" t="s">
        <v>4578</v>
      </c>
      <c r="C1914" s="18">
        <v>41996.0</v>
      </c>
      <c r="D1914" s="18">
        <v>42000.0</v>
      </c>
      <c r="E1914" s="18">
        <f t="shared" si="1"/>
        <v>42000</v>
      </c>
      <c r="F1914" s="15" t="s">
        <v>114</v>
      </c>
      <c r="G1914" s="15" t="s">
        <v>4579</v>
      </c>
      <c r="H1914" s="15" t="s">
        <v>4580</v>
      </c>
      <c r="I1914" s="15" t="s">
        <v>59</v>
      </c>
      <c r="J1914" s="15" t="s">
        <v>60</v>
      </c>
      <c r="K1914" s="15" t="s">
        <v>28</v>
      </c>
      <c r="L1914" s="15" t="str">
        <f t="array" ref="L1914">_xlfn.XLOOKUP(M1914,reference_province_to_city!$A$2:$A$11,reference_province_to_city!$B$2:$B$11)</f>
        <v>Medan</v>
      </c>
      <c r="M1914" s="15" t="s">
        <v>11</v>
      </c>
      <c r="N1914" s="15">
        <v>20111.0</v>
      </c>
      <c r="O1914" s="15">
        <f t="array" ref="O1914">_xlfn.XLOOKUP(M1914,reference_postal_code!$B$2:$B$11,reference_postal_code!$A$2:$A$11)</f>
        <v>20111</v>
      </c>
      <c r="P1914" s="15" t="s">
        <v>77</v>
      </c>
      <c r="Q1914" s="15" t="s">
        <v>1239</v>
      </c>
      <c r="R1914" s="15" t="s">
        <v>65</v>
      </c>
      <c r="S1914" s="15" t="s">
        <v>93</v>
      </c>
      <c r="T1914" s="15" t="s">
        <v>1240</v>
      </c>
      <c r="U1914" s="28">
        <v>20160.0</v>
      </c>
      <c r="V1914" s="15">
        <v>1.0</v>
      </c>
      <c r="W1914" s="31">
        <v>0.2</v>
      </c>
      <c r="X1914" s="28">
        <v>7560.0</v>
      </c>
    </row>
    <row r="1915" ht="15.75" customHeight="1">
      <c r="A1915" s="15">
        <v>3980.0</v>
      </c>
      <c r="B1915" s="15" t="s">
        <v>4575</v>
      </c>
      <c r="C1915" s="18">
        <v>41996.0</v>
      </c>
      <c r="D1915" s="18">
        <v>42000.0</v>
      </c>
      <c r="E1915" s="18">
        <f t="shared" si="1"/>
        <v>42000</v>
      </c>
      <c r="F1915" s="15" t="s">
        <v>55</v>
      </c>
      <c r="G1915" s="15" t="s">
        <v>3833</v>
      </c>
      <c r="H1915" s="15" t="s">
        <v>3834</v>
      </c>
      <c r="I1915" s="15" t="s">
        <v>128</v>
      </c>
      <c r="J1915" s="15" t="s">
        <v>60</v>
      </c>
      <c r="K1915" s="15" t="s">
        <v>2288</v>
      </c>
      <c r="L1915" s="15" t="str">
        <f t="array" ref="L1915">_xlfn.XLOOKUP(M1915,reference_province_to_city!$A$2:$A$11,reference_province_to_city!$B$2:$B$11)</f>
        <v>Jakarta</v>
      </c>
      <c r="M1915" s="15" t="s">
        <v>7</v>
      </c>
      <c r="N1915" s="15">
        <v>10110.0</v>
      </c>
      <c r="O1915" s="15">
        <f t="array" ref="O1915">_xlfn.XLOOKUP(M1915,reference_postal_code!$B$2:$B$11,reference_postal_code!$A$2:$A$11)</f>
        <v>10110</v>
      </c>
      <c r="P1915" s="15" t="s">
        <v>117</v>
      </c>
      <c r="Q1915" s="15" t="s">
        <v>4587</v>
      </c>
      <c r="R1915" s="15" t="s">
        <v>106</v>
      </c>
      <c r="S1915" s="15" t="s">
        <v>218</v>
      </c>
      <c r="T1915" s="15" t="s">
        <v>4588</v>
      </c>
      <c r="U1915" s="28">
        <v>799740.0</v>
      </c>
      <c r="V1915" s="15">
        <v>2.0</v>
      </c>
      <c r="W1915" s="31">
        <v>0.4</v>
      </c>
      <c r="X1915" s="28">
        <v>-293238.0</v>
      </c>
    </row>
    <row r="1916" ht="15.75" customHeight="1">
      <c r="A1916" s="15">
        <v>403.0</v>
      </c>
      <c r="B1916" s="15" t="s">
        <v>4589</v>
      </c>
      <c r="C1916" s="18">
        <v>41997.0</v>
      </c>
      <c r="D1916" s="18">
        <v>41999.0</v>
      </c>
      <c r="E1916" s="18">
        <f t="shared" si="1"/>
        <v>41999</v>
      </c>
      <c r="F1916" s="15" t="s">
        <v>125</v>
      </c>
      <c r="G1916" s="15" t="s">
        <v>2421</v>
      </c>
      <c r="H1916" s="15" t="s">
        <v>2422</v>
      </c>
      <c r="I1916" s="15" t="s">
        <v>59</v>
      </c>
      <c r="J1916" s="15" t="s">
        <v>60</v>
      </c>
      <c r="K1916" s="15" t="s">
        <v>17</v>
      </c>
      <c r="L1916" s="15" t="str">
        <f t="array" ref="L1916">_xlfn.XLOOKUP(M1916,reference_province_to_city!$A$2:$A$11,reference_province_to_city!$B$2:$B$11)</f>
        <v>Semarang</v>
      </c>
      <c r="M1916" s="15" t="s">
        <v>15</v>
      </c>
      <c r="N1916" s="15">
        <v>50111.0</v>
      </c>
      <c r="O1916" s="15">
        <f t="array" ref="O1916">_xlfn.XLOOKUP(M1916,reference_postal_code!$B$2:$B$11,reference_postal_code!$A$2:$A$11)</f>
        <v>50111</v>
      </c>
      <c r="P1916" s="15" t="s">
        <v>77</v>
      </c>
      <c r="Q1916" s="15" t="s">
        <v>3964</v>
      </c>
      <c r="R1916" s="15" t="s">
        <v>65</v>
      </c>
      <c r="S1916" s="15" t="s">
        <v>66</v>
      </c>
      <c r="T1916" s="15" t="s">
        <v>3965</v>
      </c>
      <c r="U1916" s="28">
        <v>143520.0</v>
      </c>
      <c r="V1916" s="15">
        <v>2.0</v>
      </c>
      <c r="W1916" s="31">
        <v>0.2</v>
      </c>
      <c r="X1916" s="28">
        <v>52026.0</v>
      </c>
    </row>
    <row r="1917" ht="15.75" customHeight="1">
      <c r="A1917" s="15">
        <v>4507.0</v>
      </c>
      <c r="B1917" s="15" t="s">
        <v>4590</v>
      </c>
      <c r="C1917" s="18">
        <v>41997.0</v>
      </c>
      <c r="D1917" s="18">
        <v>42002.0</v>
      </c>
      <c r="E1917" s="18">
        <f t="shared" si="1"/>
        <v>42002</v>
      </c>
      <c r="F1917" s="15" t="s">
        <v>55</v>
      </c>
      <c r="G1917" s="15" t="s">
        <v>1213</v>
      </c>
      <c r="H1917" s="15" t="s">
        <v>1214</v>
      </c>
      <c r="I1917" s="15" t="s">
        <v>76</v>
      </c>
      <c r="J1917" s="15" t="s">
        <v>60</v>
      </c>
      <c r="K1917" s="15" t="s">
        <v>31</v>
      </c>
      <c r="L1917" s="15" t="str">
        <f t="array" ref="L1917">_xlfn.XLOOKUP(M1917,reference_province_to_city!$A$2:$A$11,reference_province_to_city!$B$2:$B$11)</f>
        <v>Balikpapan</v>
      </c>
      <c r="M1917" s="15" t="s">
        <v>21</v>
      </c>
      <c r="N1917" s="15">
        <v>76114.0</v>
      </c>
      <c r="O1917" s="15">
        <f t="array" ref="O1917">_xlfn.XLOOKUP(M1917,reference_postal_code!$B$2:$B$11,reference_postal_code!$A$2:$A$11)</f>
        <v>76114</v>
      </c>
      <c r="P1917" s="15" t="s">
        <v>166</v>
      </c>
      <c r="Q1917" s="15" t="s">
        <v>1629</v>
      </c>
      <c r="R1917" s="15" t="s">
        <v>110</v>
      </c>
      <c r="S1917" s="15" t="s">
        <v>111</v>
      </c>
      <c r="T1917" s="15" t="s">
        <v>1630</v>
      </c>
      <c r="U1917" s="28">
        <v>1.227564E7</v>
      </c>
      <c r="V1917" s="15">
        <v>3.0</v>
      </c>
      <c r="W1917" s="31">
        <v>0.2</v>
      </c>
      <c r="X1917" s="28">
        <v>767227.0</v>
      </c>
    </row>
    <row r="1918" ht="15.75" customHeight="1">
      <c r="A1918" s="15">
        <v>4508.0</v>
      </c>
      <c r="B1918" s="15" t="s">
        <v>4590</v>
      </c>
      <c r="C1918" s="18">
        <v>41997.0</v>
      </c>
      <c r="D1918" s="18">
        <v>42002.0</v>
      </c>
      <c r="E1918" s="18">
        <f t="shared" si="1"/>
        <v>42002</v>
      </c>
      <c r="F1918" s="15" t="s">
        <v>55</v>
      </c>
      <c r="G1918" s="15" t="s">
        <v>1213</v>
      </c>
      <c r="H1918" s="15" t="s">
        <v>1214</v>
      </c>
      <c r="I1918" s="15" t="s">
        <v>76</v>
      </c>
      <c r="J1918" s="15" t="s">
        <v>60</v>
      </c>
      <c r="K1918" s="15" t="s">
        <v>31</v>
      </c>
      <c r="L1918" s="15" t="str">
        <f t="array" ref="L1918">_xlfn.XLOOKUP(M1918,reference_province_to_city!$A$2:$A$11,reference_province_to_city!$B$2:$B$11)</f>
        <v>Balikpapan</v>
      </c>
      <c r="M1918" s="15" t="s">
        <v>21</v>
      </c>
      <c r="N1918" s="15">
        <v>76114.0</v>
      </c>
      <c r="O1918" s="15">
        <f t="array" ref="O1918">_xlfn.XLOOKUP(M1918,reference_postal_code!$B$2:$B$11,reference_postal_code!$A$2:$A$11)</f>
        <v>76114</v>
      </c>
      <c r="P1918" s="15" t="s">
        <v>166</v>
      </c>
      <c r="Q1918" s="15" t="s">
        <v>825</v>
      </c>
      <c r="R1918" s="15" t="s">
        <v>65</v>
      </c>
      <c r="S1918" s="15" t="s">
        <v>87</v>
      </c>
      <c r="T1918" s="15" t="s">
        <v>826</v>
      </c>
      <c r="U1918" s="28">
        <v>305100.0</v>
      </c>
      <c r="V1918" s="15">
        <v>1.0</v>
      </c>
      <c r="W1918" s="31">
        <v>0.0</v>
      </c>
      <c r="X1918" s="28">
        <v>3051.0</v>
      </c>
    </row>
    <row r="1919" ht="15.75" customHeight="1">
      <c r="A1919" s="15">
        <v>1267.0</v>
      </c>
      <c r="B1919" s="15" t="s">
        <v>4591</v>
      </c>
      <c r="C1919" s="18">
        <v>41997.0</v>
      </c>
      <c r="D1919" s="18">
        <v>42002.0</v>
      </c>
      <c r="E1919" s="18">
        <f t="shared" si="1"/>
        <v>42002</v>
      </c>
      <c r="F1919" s="15" t="s">
        <v>55</v>
      </c>
      <c r="G1919" s="15" t="s">
        <v>4070</v>
      </c>
      <c r="H1919" s="15" t="s">
        <v>4071</v>
      </c>
      <c r="I1919" s="15" t="s">
        <v>128</v>
      </c>
      <c r="J1919" s="15" t="s">
        <v>60</v>
      </c>
      <c r="K1919" s="15" t="s">
        <v>17</v>
      </c>
      <c r="L1919" s="15" t="str">
        <f t="array" ref="L1919">_xlfn.XLOOKUP(M1919,reference_province_to_city!$A$2:$A$11,reference_province_to_city!$B$2:$B$11)</f>
        <v>Semarang</v>
      </c>
      <c r="M1919" s="15" t="s">
        <v>15</v>
      </c>
      <c r="N1919" s="15">
        <v>50111.0</v>
      </c>
      <c r="O1919" s="15">
        <f t="array" ref="O1919">_xlfn.XLOOKUP(M1919,reference_postal_code!$B$2:$B$11,reference_postal_code!$A$2:$A$11)</f>
        <v>50111</v>
      </c>
      <c r="P1919" s="15" t="s">
        <v>77</v>
      </c>
      <c r="Q1919" s="15" t="s">
        <v>2343</v>
      </c>
      <c r="R1919" s="15" t="s">
        <v>65</v>
      </c>
      <c r="S1919" s="15" t="s">
        <v>87</v>
      </c>
      <c r="T1919" s="15" t="s">
        <v>2344</v>
      </c>
      <c r="U1919" s="28">
        <v>2142900.0</v>
      </c>
      <c r="V1919" s="15">
        <v>1.0</v>
      </c>
      <c r="W1919" s="31">
        <v>0.0</v>
      </c>
      <c r="X1919" s="28">
        <v>621441.0</v>
      </c>
    </row>
    <row r="1920" ht="15.75" customHeight="1">
      <c r="A1920" s="15">
        <v>8949.0</v>
      </c>
      <c r="B1920" s="15" t="s">
        <v>4592</v>
      </c>
      <c r="C1920" s="18">
        <v>41997.0</v>
      </c>
      <c r="D1920" s="18">
        <v>41999.0</v>
      </c>
      <c r="E1920" s="18">
        <f t="shared" si="1"/>
        <v>41999</v>
      </c>
      <c r="F1920" s="15" t="s">
        <v>125</v>
      </c>
      <c r="G1920" s="15" t="s">
        <v>3283</v>
      </c>
      <c r="H1920" s="15" t="s">
        <v>3284</v>
      </c>
      <c r="I1920" s="15" t="s">
        <v>59</v>
      </c>
      <c r="J1920" s="15" t="s">
        <v>60</v>
      </c>
      <c r="K1920" s="15" t="s">
        <v>31</v>
      </c>
      <c r="L1920" s="15" t="str">
        <f t="array" ref="L1920">_xlfn.XLOOKUP(M1920,reference_province_to_city!$A$2:$A$11,reference_province_to_city!$B$2:$B$11)</f>
        <v>Balikpapan</v>
      </c>
      <c r="M1920" s="15" t="s">
        <v>21</v>
      </c>
      <c r="N1920" s="15">
        <v>76114.0</v>
      </c>
      <c r="O1920" s="15">
        <f t="array" ref="O1920">_xlfn.XLOOKUP(M1920,reference_postal_code!$B$2:$B$11,reference_postal_code!$A$2:$A$11)</f>
        <v>76114</v>
      </c>
      <c r="P1920" s="15" t="s">
        <v>166</v>
      </c>
      <c r="Q1920" s="15" t="s">
        <v>4593</v>
      </c>
      <c r="R1920" s="15" t="s">
        <v>65</v>
      </c>
      <c r="S1920" s="15" t="s">
        <v>222</v>
      </c>
      <c r="T1920" s="15" t="s">
        <v>4594</v>
      </c>
      <c r="U1920" s="28">
        <v>209550.0</v>
      </c>
      <c r="V1920" s="15">
        <v>1.0</v>
      </c>
      <c r="W1920" s="31">
        <v>0.0</v>
      </c>
      <c r="X1920" s="28">
        <v>54483.0</v>
      </c>
    </row>
    <row r="1921" ht="15.75" customHeight="1">
      <c r="A1921" s="15">
        <v>4509.0</v>
      </c>
      <c r="B1921" s="15" t="s">
        <v>4590</v>
      </c>
      <c r="C1921" s="18">
        <v>41997.0</v>
      </c>
      <c r="D1921" s="18">
        <v>42002.0</v>
      </c>
      <c r="E1921" s="18">
        <f t="shared" si="1"/>
        <v>42002</v>
      </c>
      <c r="F1921" s="15" t="s">
        <v>55</v>
      </c>
      <c r="G1921" s="15" t="s">
        <v>1213</v>
      </c>
      <c r="H1921" s="15" t="s">
        <v>1214</v>
      </c>
      <c r="I1921" s="15" t="s">
        <v>76</v>
      </c>
      <c r="J1921" s="15" t="s">
        <v>60</v>
      </c>
      <c r="K1921" s="15" t="s">
        <v>31</v>
      </c>
      <c r="L1921" s="15" t="str">
        <f t="array" ref="L1921">_xlfn.XLOOKUP(M1921,reference_province_to_city!$A$2:$A$11,reference_province_to_city!$B$2:$B$11)</f>
        <v>Balikpapan</v>
      </c>
      <c r="M1921" s="15" t="s">
        <v>21</v>
      </c>
      <c r="N1921" s="15">
        <v>76114.0</v>
      </c>
      <c r="O1921" s="15">
        <f t="array" ref="O1921">_xlfn.XLOOKUP(M1921,reference_postal_code!$B$2:$B$11,reference_postal_code!$A$2:$A$11)</f>
        <v>76114</v>
      </c>
      <c r="P1921" s="15" t="s">
        <v>166</v>
      </c>
      <c r="Q1921" s="15" t="s">
        <v>4595</v>
      </c>
      <c r="R1921" s="15" t="s">
        <v>106</v>
      </c>
      <c r="S1921" s="15" t="s">
        <v>139</v>
      </c>
      <c r="T1921" s="15" t="s">
        <v>4596</v>
      </c>
      <c r="U1921" s="28">
        <v>359850.0</v>
      </c>
      <c r="V1921" s="15">
        <v>1.0</v>
      </c>
      <c r="W1921" s="31">
        <v>0.0</v>
      </c>
      <c r="X1921" s="28">
        <v>82765.0</v>
      </c>
    </row>
    <row r="1922" ht="15.75" customHeight="1">
      <c r="A1922" s="15">
        <v>669.0</v>
      </c>
      <c r="B1922" s="15" t="s">
        <v>4597</v>
      </c>
      <c r="C1922" s="18">
        <v>41997.0</v>
      </c>
      <c r="D1922" s="18">
        <v>41999.0</v>
      </c>
      <c r="E1922" s="18">
        <f t="shared" si="1"/>
        <v>41999</v>
      </c>
      <c r="F1922" s="15" t="s">
        <v>125</v>
      </c>
      <c r="G1922" s="15" t="s">
        <v>1662</v>
      </c>
      <c r="H1922" s="15" t="s">
        <v>1663</v>
      </c>
      <c r="I1922" s="15" t="s">
        <v>59</v>
      </c>
      <c r="J1922" s="15" t="s">
        <v>60</v>
      </c>
      <c r="K1922" s="15" t="s">
        <v>14</v>
      </c>
      <c r="L1922" s="15" t="str">
        <f t="array" ref="L1922">_xlfn.XLOOKUP(M1922,reference_province_to_city!$A$2:$A$11,reference_province_to_city!$B$2:$B$11)</f>
        <v>Bandung</v>
      </c>
      <c r="M1922" s="15" t="s">
        <v>12</v>
      </c>
      <c r="N1922" s="15">
        <v>40111.0</v>
      </c>
      <c r="O1922" s="15">
        <f t="array" ref="O1922">_xlfn.XLOOKUP(M1922,reference_postal_code!$B$2:$B$11,reference_postal_code!$A$2:$A$11)</f>
        <v>40111</v>
      </c>
      <c r="P1922" s="15" t="s">
        <v>117</v>
      </c>
      <c r="Q1922" s="15" t="s">
        <v>4598</v>
      </c>
      <c r="R1922" s="15" t="s">
        <v>106</v>
      </c>
      <c r="S1922" s="15" t="s">
        <v>139</v>
      </c>
      <c r="T1922" s="15" t="s">
        <v>4599</v>
      </c>
      <c r="U1922" s="28">
        <v>455400.0</v>
      </c>
      <c r="V1922" s="15">
        <v>5.0</v>
      </c>
      <c r="W1922" s="31">
        <v>0.2</v>
      </c>
      <c r="X1922" s="28">
        <v>130928.0</v>
      </c>
    </row>
    <row r="1923" ht="15.75" customHeight="1">
      <c r="A1923" s="15">
        <v>1268.0</v>
      </c>
      <c r="B1923" s="15" t="s">
        <v>4591</v>
      </c>
      <c r="C1923" s="18">
        <v>41997.0</v>
      </c>
      <c r="D1923" s="18">
        <v>42002.0</v>
      </c>
      <c r="E1923" s="18">
        <f t="shared" si="1"/>
        <v>42002</v>
      </c>
      <c r="F1923" s="15" t="s">
        <v>55</v>
      </c>
      <c r="G1923" s="15" t="s">
        <v>4070</v>
      </c>
      <c r="H1923" s="15" t="s">
        <v>4071</v>
      </c>
      <c r="I1923" s="15" t="s">
        <v>128</v>
      </c>
      <c r="J1923" s="15" t="s">
        <v>60</v>
      </c>
      <c r="K1923" s="15" t="s">
        <v>17</v>
      </c>
      <c r="L1923" s="15" t="str">
        <f t="array" ref="L1923">_xlfn.XLOOKUP(M1923,reference_province_to_city!$A$2:$A$11,reference_province_to_city!$B$2:$B$11)</f>
        <v>Semarang</v>
      </c>
      <c r="M1923" s="15" t="s">
        <v>15</v>
      </c>
      <c r="N1923" s="15">
        <v>50111.0</v>
      </c>
      <c r="O1923" s="15">
        <f t="array" ref="O1923">_xlfn.XLOOKUP(M1923,reference_postal_code!$B$2:$B$11,reference_postal_code!$A$2:$A$11)</f>
        <v>50111</v>
      </c>
      <c r="P1923" s="15" t="s">
        <v>77</v>
      </c>
      <c r="Q1923" s="15" t="s">
        <v>427</v>
      </c>
      <c r="R1923" s="15" t="s">
        <v>106</v>
      </c>
      <c r="S1923" s="15" t="s">
        <v>107</v>
      </c>
      <c r="T1923" s="15" t="s">
        <v>428</v>
      </c>
      <c r="U1923" s="28">
        <v>4384080.0</v>
      </c>
      <c r="V1923" s="15">
        <v>6.0</v>
      </c>
      <c r="W1923" s="31">
        <v>0.2</v>
      </c>
      <c r="X1923" s="28">
        <v>274005.0</v>
      </c>
    </row>
    <row r="1924" ht="15.75" customHeight="1">
      <c r="A1924" s="15">
        <v>4506.0</v>
      </c>
      <c r="B1924" s="15" t="s">
        <v>4590</v>
      </c>
      <c r="C1924" s="18">
        <v>41997.0</v>
      </c>
      <c r="D1924" s="18">
        <v>42002.0</v>
      </c>
      <c r="E1924" s="18">
        <f t="shared" si="1"/>
        <v>42002</v>
      </c>
      <c r="F1924" s="15" t="s">
        <v>55</v>
      </c>
      <c r="G1924" s="15" t="s">
        <v>1213</v>
      </c>
      <c r="H1924" s="15" t="s">
        <v>1214</v>
      </c>
      <c r="I1924" s="15" t="s">
        <v>76</v>
      </c>
      <c r="J1924" s="15" t="s">
        <v>60</v>
      </c>
      <c r="L1924" s="15" t="str">
        <f t="array" ref="L1924">_xlfn.XLOOKUP(M1924,reference_province_to_city!$A$2:$A$11,reference_province_to_city!$B$2:$B$11)</f>
        <v>Balikpapan</v>
      </c>
      <c r="M1924" s="15" t="s">
        <v>21</v>
      </c>
      <c r="N1924" s="15">
        <v>76114.0</v>
      </c>
      <c r="O1924" s="15">
        <f t="array" ref="O1924">_xlfn.XLOOKUP(M1924,reference_postal_code!$B$2:$B$11,reference_postal_code!$A$2:$A$11)</f>
        <v>76114</v>
      </c>
      <c r="P1924" s="15" t="s">
        <v>166</v>
      </c>
      <c r="Q1924" s="15" t="s">
        <v>4600</v>
      </c>
      <c r="R1924" s="15" t="s">
        <v>110</v>
      </c>
      <c r="S1924" s="15" t="s">
        <v>149</v>
      </c>
      <c r="T1924" s="15" t="s">
        <v>4601</v>
      </c>
      <c r="U1924" s="28">
        <v>942750.0</v>
      </c>
      <c r="V1924" s="15">
        <v>3.0</v>
      </c>
      <c r="W1924" s="31">
        <v>0.0</v>
      </c>
      <c r="X1924" s="28">
        <v>197978.0</v>
      </c>
    </row>
    <row r="1925" ht="15.75" customHeight="1">
      <c r="A1925" s="15">
        <v>4505.0</v>
      </c>
      <c r="B1925" s="15" t="s">
        <v>4590</v>
      </c>
      <c r="C1925" s="18">
        <v>41997.0</v>
      </c>
      <c r="D1925" s="18">
        <v>42002.0</v>
      </c>
      <c r="E1925" s="18">
        <f t="shared" si="1"/>
        <v>42002</v>
      </c>
      <c r="F1925" s="15" t="s">
        <v>55</v>
      </c>
      <c r="G1925" s="15" t="s">
        <v>1213</v>
      </c>
      <c r="H1925" s="15" t="s">
        <v>1214</v>
      </c>
      <c r="I1925" s="15" t="s">
        <v>76</v>
      </c>
      <c r="J1925" s="15" t="s">
        <v>60</v>
      </c>
      <c r="K1925" s="15" t="s">
        <v>31</v>
      </c>
      <c r="L1925" s="15" t="str">
        <f t="array" ref="L1925">_xlfn.XLOOKUP(M1925,reference_province_to_city!$A$2:$A$11,reference_province_to_city!$B$2:$B$11)</f>
        <v>Balikpapan</v>
      </c>
      <c r="M1925" s="15" t="s">
        <v>21</v>
      </c>
      <c r="N1925" s="15">
        <v>76114.0</v>
      </c>
      <c r="O1925" s="15">
        <f t="array" ref="O1925">_xlfn.XLOOKUP(M1925,reference_postal_code!$B$2:$B$11,reference_postal_code!$A$2:$A$11)</f>
        <v>76114</v>
      </c>
      <c r="P1925" s="15" t="s">
        <v>166</v>
      </c>
      <c r="Q1925" s="15" t="s">
        <v>4602</v>
      </c>
      <c r="R1925" s="15" t="s">
        <v>65</v>
      </c>
      <c r="S1925" s="15" t="s">
        <v>222</v>
      </c>
      <c r="T1925" s="15" t="s">
        <v>4603</v>
      </c>
      <c r="U1925" s="28">
        <v>5429400.0</v>
      </c>
      <c r="V1925" s="15">
        <v>2.0</v>
      </c>
      <c r="W1925" s="31">
        <v>0.0</v>
      </c>
      <c r="X1925" s="28">
        <v>1520232.0</v>
      </c>
    </row>
    <row r="1926" ht="15.75" customHeight="1">
      <c r="A1926" s="15">
        <v>4504.0</v>
      </c>
      <c r="B1926" s="15" t="s">
        <v>4590</v>
      </c>
      <c r="C1926" s="18">
        <v>41997.0</v>
      </c>
      <c r="D1926" s="18">
        <v>42002.0</v>
      </c>
      <c r="E1926" s="18">
        <f t="shared" si="1"/>
        <v>42002</v>
      </c>
      <c r="F1926" s="15" t="s">
        <v>55</v>
      </c>
      <c r="G1926" s="15" t="s">
        <v>1213</v>
      </c>
      <c r="H1926" s="15" t="s">
        <v>1214</v>
      </c>
      <c r="I1926" s="15" t="s">
        <v>76</v>
      </c>
      <c r="J1926" s="15" t="s">
        <v>60</v>
      </c>
      <c r="K1926" s="15" t="s">
        <v>31</v>
      </c>
      <c r="L1926" s="15" t="str">
        <f t="array" ref="L1926">_xlfn.XLOOKUP(M1926,reference_province_to_city!$A$2:$A$11,reference_province_to_city!$B$2:$B$11)</f>
        <v>Balikpapan</v>
      </c>
      <c r="M1926" s="15" t="s">
        <v>21</v>
      </c>
      <c r="N1926" s="15">
        <v>76114.0</v>
      </c>
      <c r="O1926" s="15">
        <f t="array" ref="O1926">_xlfn.XLOOKUP(M1926,reference_postal_code!$B$2:$B$11,reference_postal_code!$A$2:$A$11)</f>
        <v>76114</v>
      </c>
      <c r="P1926" s="15" t="s">
        <v>166</v>
      </c>
      <c r="Q1926" s="15" t="s">
        <v>4604</v>
      </c>
      <c r="R1926" s="15" t="s">
        <v>110</v>
      </c>
      <c r="S1926" s="15" t="s">
        <v>111</v>
      </c>
      <c r="T1926" s="15" t="s">
        <v>4605</v>
      </c>
      <c r="U1926" s="28">
        <v>2604840.0</v>
      </c>
      <c r="V1926" s="15">
        <v>7.0</v>
      </c>
      <c r="W1926" s="31">
        <v>0.2</v>
      </c>
      <c r="X1926" s="28">
        <v>260484.0</v>
      </c>
    </row>
    <row r="1927" ht="15.75" customHeight="1">
      <c r="A1927" s="15">
        <v>125.0</v>
      </c>
      <c r="B1927" s="15" t="s">
        <v>4606</v>
      </c>
      <c r="C1927" s="18">
        <v>41999.0</v>
      </c>
      <c r="D1927" s="18">
        <v>42001.0</v>
      </c>
      <c r="E1927" s="18">
        <f t="shared" si="1"/>
        <v>42001</v>
      </c>
      <c r="F1927" s="15" t="s">
        <v>114</v>
      </c>
      <c r="G1927" s="15" t="s">
        <v>4103</v>
      </c>
      <c r="H1927" s="15" t="s">
        <v>4104</v>
      </c>
      <c r="I1927" s="15" t="s">
        <v>76</v>
      </c>
      <c r="J1927" s="15" t="s">
        <v>60</v>
      </c>
      <c r="K1927" s="15" t="s">
        <v>26</v>
      </c>
      <c r="L1927" s="15" t="str">
        <f t="array" ref="L1927">_xlfn.XLOOKUP(M1927,reference_province_to_city!$A$2:$A$11,reference_province_to_city!$B$2:$B$11)</f>
        <v>Denpasar</v>
      </c>
      <c r="M1927" s="15" t="s">
        <v>24</v>
      </c>
      <c r="N1927" s="15">
        <v>80231.0</v>
      </c>
      <c r="O1927" s="15">
        <f t="array" ref="O1927">_xlfn.XLOOKUP(M1927,reference_postal_code!$B$2:$B$11,reference_postal_code!$A$2:$A$11)</f>
        <v>80231</v>
      </c>
      <c r="P1927" s="15" t="s">
        <v>63</v>
      </c>
      <c r="Q1927" s="15" t="s">
        <v>105</v>
      </c>
      <c r="R1927" s="15" t="s">
        <v>106</v>
      </c>
      <c r="S1927" s="15" t="s">
        <v>107</v>
      </c>
      <c r="T1927" s="15" t="s">
        <v>108</v>
      </c>
      <c r="U1927" s="28">
        <v>9008370.0</v>
      </c>
      <c r="V1927" s="15">
        <v>3.0</v>
      </c>
      <c r="W1927" s="31">
        <v>0.3</v>
      </c>
      <c r="X1927" s="28">
        <v>-128691.0</v>
      </c>
    </row>
    <row r="1928" ht="15.75" customHeight="1">
      <c r="A1928" s="15">
        <v>622.0</v>
      </c>
      <c r="B1928" s="15" t="s">
        <v>4607</v>
      </c>
      <c r="C1928" s="18">
        <v>41999.0</v>
      </c>
      <c r="D1928" s="18">
        <v>42004.0</v>
      </c>
      <c r="E1928" s="18">
        <f t="shared" si="1"/>
        <v>42004</v>
      </c>
      <c r="F1928" s="15" t="s">
        <v>55</v>
      </c>
      <c r="G1928" s="15" t="s">
        <v>871</v>
      </c>
      <c r="H1928" s="15" t="s">
        <v>872</v>
      </c>
      <c r="I1928" s="15" t="s">
        <v>59</v>
      </c>
      <c r="J1928" s="15" t="s">
        <v>60</v>
      </c>
      <c r="K1928" s="15" t="s">
        <v>33</v>
      </c>
      <c r="L1928" s="15" t="str">
        <f t="array" ref="L1928">_xlfn.XLOOKUP(M1928,reference_province_to_city!$A$2:$A$11,reference_province_to_city!$B$2:$B$11)</f>
        <v>Makassar</v>
      </c>
      <c r="M1928" s="15" t="s">
        <v>25</v>
      </c>
      <c r="N1928" s="15">
        <v>90111.0</v>
      </c>
      <c r="O1928" s="15">
        <f t="array" ref="O1928">_xlfn.XLOOKUP(M1928,reference_postal_code!$B$2:$B$11,reference_postal_code!$A$2:$A$11)</f>
        <v>90111</v>
      </c>
      <c r="P1928" s="15" t="s">
        <v>63</v>
      </c>
      <c r="Q1928" s="15" t="s">
        <v>2296</v>
      </c>
      <c r="R1928" s="15" t="s">
        <v>65</v>
      </c>
      <c r="S1928" s="15" t="s">
        <v>83</v>
      </c>
      <c r="T1928" s="15" t="s">
        <v>2297</v>
      </c>
      <c r="U1928" s="28">
        <v>130350.0</v>
      </c>
      <c r="V1928" s="15">
        <v>5.0</v>
      </c>
      <c r="W1928" s="31">
        <v>0.8</v>
      </c>
      <c r="X1928" s="28">
        <v>-221595.0</v>
      </c>
    </row>
    <row r="1929" ht="15.75" customHeight="1">
      <c r="A1929" s="15">
        <v>4817.0</v>
      </c>
      <c r="B1929" s="15" t="s">
        <v>4608</v>
      </c>
      <c r="C1929" s="18">
        <v>41999.0</v>
      </c>
      <c r="D1929" s="18">
        <v>42004.0</v>
      </c>
      <c r="E1929" s="18">
        <f t="shared" si="1"/>
        <v>42004</v>
      </c>
      <c r="F1929" s="15" t="s">
        <v>55</v>
      </c>
      <c r="G1929" s="15" t="s">
        <v>4609</v>
      </c>
      <c r="H1929" s="15" t="s">
        <v>4610</v>
      </c>
      <c r="I1929" s="15" t="s">
        <v>59</v>
      </c>
      <c r="J1929" s="15" t="s">
        <v>60</v>
      </c>
      <c r="K1929" s="15" t="s">
        <v>17</v>
      </c>
      <c r="L1929" s="15" t="str">
        <f t="array" ref="L1929">_xlfn.XLOOKUP(M1929,reference_province_to_city!$A$2:$A$11,reference_province_to_city!$B$2:$B$11)</f>
        <v>Semarang</v>
      </c>
      <c r="M1929" s="15" t="s">
        <v>15</v>
      </c>
      <c r="N1929" s="15">
        <v>50111.0</v>
      </c>
      <c r="O1929" s="15">
        <f t="array" ref="O1929">_xlfn.XLOOKUP(M1929,reference_postal_code!$B$2:$B$11,reference_postal_code!$A$2:$A$11)</f>
        <v>50111</v>
      </c>
      <c r="P1929" s="15" t="s">
        <v>77</v>
      </c>
      <c r="Q1929" s="15" t="s">
        <v>4611</v>
      </c>
      <c r="R1929" s="15" t="s">
        <v>65</v>
      </c>
      <c r="S1929" s="15" t="s">
        <v>222</v>
      </c>
      <c r="T1929" s="15" t="s">
        <v>4612</v>
      </c>
      <c r="U1929" s="28">
        <v>519840.0</v>
      </c>
      <c r="V1929" s="15">
        <v>2.0</v>
      </c>
      <c r="W1929" s="31">
        <v>0.2</v>
      </c>
      <c r="X1929" s="28">
        <v>84474.0</v>
      </c>
    </row>
    <row r="1930" ht="15.75" customHeight="1">
      <c r="A1930" s="15">
        <v>298.0</v>
      </c>
      <c r="B1930" s="15" t="s">
        <v>4613</v>
      </c>
      <c r="C1930" s="18">
        <v>41999.0</v>
      </c>
      <c r="D1930" s="18">
        <v>42001.0</v>
      </c>
      <c r="E1930" s="18">
        <f t="shared" si="1"/>
        <v>42001</v>
      </c>
      <c r="F1930" s="15" t="s">
        <v>125</v>
      </c>
      <c r="G1930" s="15" t="s">
        <v>1924</v>
      </c>
      <c r="H1930" s="15" t="s">
        <v>1925</v>
      </c>
      <c r="I1930" s="15" t="s">
        <v>128</v>
      </c>
      <c r="J1930" s="15" t="s">
        <v>60</v>
      </c>
      <c r="K1930" s="15" t="s">
        <v>17</v>
      </c>
      <c r="L1930" s="15" t="str">
        <f t="array" ref="L1930">_xlfn.XLOOKUP(M1930,reference_province_to_city!$A$2:$A$11,reference_province_to_city!$B$2:$B$11)</f>
        <v>Semarang</v>
      </c>
      <c r="M1930" s="15" t="s">
        <v>15</v>
      </c>
      <c r="N1930" s="15">
        <v>50111.0</v>
      </c>
      <c r="O1930" s="15">
        <f t="array" ref="O1930">_xlfn.XLOOKUP(M1930,reference_postal_code!$B$2:$B$11,reference_postal_code!$A$2:$A$11)</f>
        <v>50111</v>
      </c>
      <c r="P1930" s="15" t="s">
        <v>77</v>
      </c>
      <c r="Q1930" s="15" t="s">
        <v>2638</v>
      </c>
      <c r="R1930" s="15" t="s">
        <v>65</v>
      </c>
      <c r="S1930" s="15" t="s">
        <v>103</v>
      </c>
      <c r="T1930" s="15" t="s">
        <v>2639</v>
      </c>
      <c r="U1930" s="28">
        <v>413280.0</v>
      </c>
      <c r="V1930" s="15">
        <v>3.0</v>
      </c>
      <c r="W1930" s="31">
        <v>0.2</v>
      </c>
      <c r="X1930" s="28">
        <v>139482.0</v>
      </c>
    </row>
    <row r="1931" ht="15.75" customHeight="1">
      <c r="A1931" s="15">
        <v>295.0</v>
      </c>
      <c r="B1931" s="15" t="s">
        <v>4613</v>
      </c>
      <c r="C1931" s="18">
        <v>41999.0</v>
      </c>
      <c r="D1931" s="18">
        <v>42001.0</v>
      </c>
      <c r="E1931" s="18">
        <f t="shared" si="1"/>
        <v>42001</v>
      </c>
      <c r="F1931" s="15" t="s">
        <v>125</v>
      </c>
      <c r="G1931" s="15" t="s">
        <v>1924</v>
      </c>
      <c r="H1931" s="15" t="s">
        <v>1925</v>
      </c>
      <c r="I1931" s="15" t="s">
        <v>128</v>
      </c>
      <c r="J1931" s="15" t="s">
        <v>60</v>
      </c>
      <c r="K1931" s="15" t="s">
        <v>17</v>
      </c>
      <c r="L1931" s="15" t="str">
        <f t="array" ref="L1931">_xlfn.XLOOKUP(M1931,reference_province_to_city!$A$2:$A$11,reference_province_to_city!$B$2:$B$11)</f>
        <v>Semarang</v>
      </c>
      <c r="M1931" s="15" t="s">
        <v>15</v>
      </c>
      <c r="N1931" s="15">
        <v>50111.0</v>
      </c>
      <c r="O1931" s="15">
        <f t="array" ref="O1931">_xlfn.XLOOKUP(M1931,reference_postal_code!$B$2:$B$11,reference_postal_code!$A$2:$A$11)</f>
        <v>50111</v>
      </c>
      <c r="P1931" s="15" t="s">
        <v>77</v>
      </c>
      <c r="Q1931" s="15" t="s">
        <v>4614</v>
      </c>
      <c r="R1931" s="15" t="s">
        <v>106</v>
      </c>
      <c r="S1931" s="15" t="s">
        <v>107</v>
      </c>
      <c r="T1931" s="15" t="s">
        <v>4615</v>
      </c>
      <c r="U1931" s="28">
        <v>3455280.0</v>
      </c>
      <c r="V1931" s="15">
        <v>3.0</v>
      </c>
      <c r="W1931" s="31">
        <v>0.2</v>
      </c>
      <c r="X1931" s="28">
        <v>302337.0</v>
      </c>
    </row>
    <row r="1932" ht="15.75" customHeight="1">
      <c r="A1932" s="15">
        <v>296.0</v>
      </c>
      <c r="B1932" s="15" t="s">
        <v>4613</v>
      </c>
      <c r="C1932" s="18">
        <v>41999.0</v>
      </c>
      <c r="D1932" s="18">
        <v>42001.0</v>
      </c>
      <c r="E1932" s="18">
        <f t="shared" si="1"/>
        <v>42001</v>
      </c>
      <c r="F1932" s="15" t="s">
        <v>125</v>
      </c>
      <c r="G1932" s="15" t="s">
        <v>1924</v>
      </c>
      <c r="H1932" s="15" t="s">
        <v>1925</v>
      </c>
      <c r="I1932" s="15" t="s">
        <v>128</v>
      </c>
      <c r="J1932" s="15" t="s">
        <v>60</v>
      </c>
      <c r="K1932" s="15" t="s">
        <v>17</v>
      </c>
      <c r="L1932" s="15" t="str">
        <f t="array" ref="L1932">_xlfn.XLOOKUP(M1932,reference_province_to_city!$A$2:$A$11,reference_province_to_city!$B$2:$B$11)</f>
        <v>Semarang</v>
      </c>
      <c r="M1932" s="15" t="s">
        <v>15</v>
      </c>
      <c r="N1932" s="15">
        <v>50111.0</v>
      </c>
      <c r="O1932" s="15">
        <f t="array" ref="O1932">_xlfn.XLOOKUP(M1932,reference_postal_code!$B$2:$B$11,reference_postal_code!$A$2:$A$11)</f>
        <v>50111</v>
      </c>
      <c r="P1932" s="15" t="s">
        <v>77</v>
      </c>
      <c r="Q1932" s="15" t="s">
        <v>265</v>
      </c>
      <c r="R1932" s="15" t="s">
        <v>106</v>
      </c>
      <c r="S1932" s="15" t="s">
        <v>139</v>
      </c>
      <c r="T1932" s="15" t="s">
        <v>266</v>
      </c>
      <c r="U1932" s="28">
        <v>3275280.0</v>
      </c>
      <c r="V1932" s="15">
        <v>3.0</v>
      </c>
      <c r="W1932" s="31">
        <v>0.2</v>
      </c>
      <c r="X1932" s="28">
        <v>-368469.0</v>
      </c>
    </row>
    <row r="1933" ht="15.75" customHeight="1">
      <c r="A1933" s="15">
        <v>4819.0</v>
      </c>
      <c r="B1933" s="15" t="s">
        <v>4608</v>
      </c>
      <c r="C1933" s="18">
        <v>41999.0</v>
      </c>
      <c r="D1933" s="18">
        <v>42004.0</v>
      </c>
      <c r="E1933" s="18">
        <f t="shared" si="1"/>
        <v>42004</v>
      </c>
      <c r="F1933" s="15" t="s">
        <v>55</v>
      </c>
      <c r="G1933" s="15" t="s">
        <v>4609</v>
      </c>
      <c r="H1933" s="15" t="s">
        <v>4610</v>
      </c>
      <c r="I1933" s="15" t="s">
        <v>59</v>
      </c>
      <c r="J1933" s="15" t="s">
        <v>60</v>
      </c>
      <c r="K1933" s="15" t="s">
        <v>17</v>
      </c>
      <c r="L1933" s="15" t="str">
        <f t="array" ref="L1933">_xlfn.XLOOKUP(M1933,reference_province_to_city!$A$2:$A$11,reference_province_to_city!$B$2:$B$11)</f>
        <v>Semarang</v>
      </c>
      <c r="M1933" s="15" t="s">
        <v>15</v>
      </c>
      <c r="N1933" s="15">
        <v>50111.0</v>
      </c>
      <c r="O1933" s="15">
        <f t="array" ref="O1933">_xlfn.XLOOKUP(M1933,reference_postal_code!$B$2:$B$11,reference_postal_code!$A$2:$A$11)</f>
        <v>50111</v>
      </c>
      <c r="P1933" s="15" t="s">
        <v>77</v>
      </c>
      <c r="Q1933" s="15" t="s">
        <v>587</v>
      </c>
      <c r="R1933" s="15" t="s">
        <v>65</v>
      </c>
      <c r="S1933" s="15" t="s">
        <v>87</v>
      </c>
      <c r="T1933" s="15" t="s">
        <v>588</v>
      </c>
      <c r="U1933" s="28">
        <v>3407040.0</v>
      </c>
      <c r="V1933" s="15">
        <v>4.0</v>
      </c>
      <c r="W1933" s="31">
        <v>0.2</v>
      </c>
      <c r="X1933" s="28">
        <v>-638820.0</v>
      </c>
    </row>
    <row r="1934" ht="15.75" customHeight="1">
      <c r="A1934" s="15">
        <v>4818.0</v>
      </c>
      <c r="B1934" s="15" t="s">
        <v>4608</v>
      </c>
      <c r="C1934" s="18">
        <v>41999.0</v>
      </c>
      <c r="D1934" s="18">
        <v>42004.0</v>
      </c>
      <c r="E1934" s="18">
        <f t="shared" si="1"/>
        <v>42004</v>
      </c>
      <c r="F1934" s="15" t="s">
        <v>55</v>
      </c>
      <c r="G1934" s="15" t="s">
        <v>4609</v>
      </c>
      <c r="H1934" s="15" t="s">
        <v>4610</v>
      </c>
      <c r="I1934" s="15" t="s">
        <v>59</v>
      </c>
      <c r="J1934" s="15" t="s">
        <v>60</v>
      </c>
      <c r="K1934" s="15" t="s">
        <v>17</v>
      </c>
      <c r="L1934" s="15" t="str">
        <f t="array" ref="L1934">_xlfn.XLOOKUP(M1934,reference_province_to_city!$A$2:$A$11,reference_province_to_city!$B$2:$B$11)</f>
        <v>Semarang</v>
      </c>
      <c r="M1934" s="15" t="s">
        <v>15</v>
      </c>
      <c r="N1934" s="15">
        <v>50111.0</v>
      </c>
      <c r="O1934" s="15">
        <f t="array" ref="O1934">_xlfn.XLOOKUP(M1934,reference_postal_code!$B$2:$B$11,reference_postal_code!$A$2:$A$11)</f>
        <v>50111</v>
      </c>
      <c r="P1934" s="15" t="s">
        <v>77</v>
      </c>
      <c r="Q1934" s="15" t="s">
        <v>2674</v>
      </c>
      <c r="R1934" s="15" t="s">
        <v>65</v>
      </c>
      <c r="S1934" s="15" t="s">
        <v>222</v>
      </c>
      <c r="T1934" s="15" t="s">
        <v>2675</v>
      </c>
      <c r="U1934" s="28">
        <v>1223280.0</v>
      </c>
      <c r="V1934" s="15">
        <v>2.0</v>
      </c>
      <c r="W1934" s="31">
        <v>0.2</v>
      </c>
      <c r="X1934" s="28">
        <v>122328.0</v>
      </c>
    </row>
    <row r="1935" ht="15.75" customHeight="1">
      <c r="A1935" s="15">
        <v>8690.0</v>
      </c>
      <c r="B1935" s="15" t="s">
        <v>4616</v>
      </c>
      <c r="C1935" s="18">
        <v>41999.0</v>
      </c>
      <c r="D1935" s="18">
        <v>42003.0</v>
      </c>
      <c r="E1935" s="18">
        <f t="shared" si="1"/>
        <v>42003</v>
      </c>
      <c r="F1935" s="15" t="s">
        <v>55</v>
      </c>
      <c r="G1935" s="15" t="s">
        <v>1084</v>
      </c>
      <c r="H1935" s="15" t="s">
        <v>1085</v>
      </c>
      <c r="I1935" s="15" t="s">
        <v>128</v>
      </c>
      <c r="J1935" s="15" t="s">
        <v>60</v>
      </c>
      <c r="K1935" s="15" t="s">
        <v>22</v>
      </c>
      <c r="L1935" s="15" t="str">
        <f t="array" ref="L1935">_xlfn.XLOOKUP(M1935,reference_province_to_city!$A$2:$A$11,reference_province_to_city!$B$2:$B$11)</f>
        <v>Surabaya</v>
      </c>
      <c r="M1935" s="15" t="s">
        <v>20</v>
      </c>
      <c r="N1935" s="15">
        <v>60231.0</v>
      </c>
      <c r="O1935" s="15">
        <f t="array" ref="O1935">_xlfn.XLOOKUP(M1935,reference_postal_code!$B$2:$B$11,reference_postal_code!$A$2:$A$11)</f>
        <v>60231</v>
      </c>
      <c r="P1935" s="15" t="s">
        <v>166</v>
      </c>
      <c r="Q1935" s="15" t="s">
        <v>4617</v>
      </c>
      <c r="R1935" s="15" t="s">
        <v>65</v>
      </c>
      <c r="S1935" s="15" t="s">
        <v>93</v>
      </c>
      <c r="T1935" s="15" t="s">
        <v>4618</v>
      </c>
      <c r="U1935" s="28">
        <v>120240.0</v>
      </c>
      <c r="V1935" s="15">
        <v>3.0</v>
      </c>
      <c r="W1935" s="31">
        <v>0.2</v>
      </c>
      <c r="X1935" s="28">
        <v>16533.0</v>
      </c>
    </row>
    <row r="1936" ht="15.75" customHeight="1">
      <c r="A1936" s="15">
        <v>3294.0</v>
      </c>
      <c r="B1936" s="15" t="s">
        <v>4619</v>
      </c>
      <c r="C1936" s="18">
        <v>41999.0</v>
      </c>
      <c r="D1936" s="18">
        <v>42003.0</v>
      </c>
      <c r="E1936" s="18">
        <f t="shared" si="1"/>
        <v>42003</v>
      </c>
      <c r="F1936" s="15" t="s">
        <v>55</v>
      </c>
      <c r="G1936" s="15" t="s">
        <v>4620</v>
      </c>
      <c r="H1936" s="15" t="s">
        <v>4621</v>
      </c>
      <c r="I1936" s="15" t="s">
        <v>59</v>
      </c>
      <c r="J1936" s="15" t="s">
        <v>60</v>
      </c>
      <c r="K1936" s="15" t="s">
        <v>22</v>
      </c>
      <c r="L1936" s="15" t="str">
        <f t="array" ref="L1936">_xlfn.XLOOKUP(M1936,reference_province_to_city!$A$2:$A$11,reference_province_to_city!$B$2:$B$11)</f>
        <v>Surabaya</v>
      </c>
      <c r="M1936" s="15" t="s">
        <v>20</v>
      </c>
      <c r="N1936" s="15">
        <v>60231.0</v>
      </c>
      <c r="O1936" s="15">
        <f t="array" ref="O1936">_xlfn.XLOOKUP(M1936,reference_postal_code!$B$2:$B$11,reference_postal_code!$A$2:$A$11)</f>
        <v>60231</v>
      </c>
      <c r="P1936" s="15" t="s">
        <v>166</v>
      </c>
      <c r="Q1936" s="15" t="s">
        <v>1414</v>
      </c>
      <c r="R1936" s="15" t="s">
        <v>106</v>
      </c>
      <c r="S1936" s="15" t="s">
        <v>139</v>
      </c>
      <c r="T1936" s="15" t="s">
        <v>1415</v>
      </c>
      <c r="U1936" s="28">
        <v>52200.0</v>
      </c>
      <c r="V1936" s="15">
        <v>2.0</v>
      </c>
      <c r="W1936" s="31">
        <v>0.0</v>
      </c>
      <c r="X1936" s="28">
        <v>16704.0</v>
      </c>
    </row>
    <row r="1937" ht="15.75" customHeight="1">
      <c r="A1937" s="15">
        <v>3293.0</v>
      </c>
      <c r="B1937" s="15" t="s">
        <v>4619</v>
      </c>
      <c r="C1937" s="18">
        <v>41999.0</v>
      </c>
      <c r="D1937" s="18">
        <v>42003.0</v>
      </c>
      <c r="E1937" s="18">
        <f t="shared" si="1"/>
        <v>42003</v>
      </c>
      <c r="F1937" s="15" t="s">
        <v>55</v>
      </c>
      <c r="G1937" s="15" t="s">
        <v>4620</v>
      </c>
      <c r="H1937" s="15" t="s">
        <v>4621</v>
      </c>
      <c r="I1937" s="15" t="s">
        <v>59</v>
      </c>
      <c r="J1937" s="15" t="s">
        <v>60</v>
      </c>
      <c r="K1937" s="15" t="s">
        <v>22</v>
      </c>
      <c r="L1937" s="15" t="str">
        <f t="array" ref="L1937">_xlfn.XLOOKUP(M1937,reference_province_to_city!$A$2:$A$11,reference_province_to_city!$B$2:$B$11)</f>
        <v>Surabaya</v>
      </c>
      <c r="M1937" s="15" t="s">
        <v>20</v>
      </c>
      <c r="N1937" s="15">
        <v>60231.0</v>
      </c>
      <c r="O1937" s="15">
        <f t="array" ref="O1937">_xlfn.XLOOKUP(M1937,reference_postal_code!$B$2:$B$11,reference_postal_code!$A$2:$A$11)</f>
        <v>60231</v>
      </c>
      <c r="P1937" s="15" t="s">
        <v>166</v>
      </c>
      <c r="Q1937" s="15" t="s">
        <v>4622</v>
      </c>
      <c r="R1937" s="15" t="s">
        <v>65</v>
      </c>
      <c r="S1937" s="15" t="s">
        <v>226</v>
      </c>
      <c r="T1937" s="15" t="s">
        <v>4623</v>
      </c>
      <c r="U1937" s="28">
        <v>178650.0</v>
      </c>
      <c r="V1937" s="15">
        <v>3.0</v>
      </c>
      <c r="W1937" s="31">
        <v>0.0</v>
      </c>
      <c r="X1937" s="28">
        <v>1786.0</v>
      </c>
    </row>
    <row r="1938" ht="15.75" customHeight="1">
      <c r="A1938" s="15">
        <v>297.0</v>
      </c>
      <c r="B1938" s="15" t="s">
        <v>4613</v>
      </c>
      <c r="C1938" s="18">
        <v>41999.0</v>
      </c>
      <c r="D1938" s="18">
        <v>42001.0</v>
      </c>
      <c r="E1938" s="18">
        <f t="shared" si="1"/>
        <v>42001</v>
      </c>
      <c r="F1938" s="15" t="s">
        <v>125</v>
      </c>
      <c r="G1938" s="15" t="s">
        <v>1924</v>
      </c>
      <c r="H1938" s="15" t="s">
        <v>1925</v>
      </c>
      <c r="I1938" s="15" t="s">
        <v>128</v>
      </c>
      <c r="J1938" s="15" t="s">
        <v>60</v>
      </c>
      <c r="K1938" s="15" t="s">
        <v>17</v>
      </c>
      <c r="L1938" s="15" t="str">
        <f t="array" ref="L1938">_xlfn.XLOOKUP(M1938,reference_province_to_city!$A$2:$A$11,reference_province_to_city!$B$2:$B$11)</f>
        <v>Semarang</v>
      </c>
      <c r="M1938" s="15" t="s">
        <v>15</v>
      </c>
      <c r="N1938" s="15">
        <v>50111.0</v>
      </c>
      <c r="O1938" s="15">
        <f t="array" ref="O1938">_xlfn.XLOOKUP(M1938,reference_postal_code!$B$2:$B$11,reference_postal_code!$A$2:$A$11)</f>
        <v>50111</v>
      </c>
      <c r="P1938" s="15" t="s">
        <v>77</v>
      </c>
      <c r="Q1938" s="15" t="s">
        <v>372</v>
      </c>
      <c r="R1938" s="15" t="s">
        <v>65</v>
      </c>
      <c r="S1938" s="15" t="s">
        <v>83</v>
      </c>
      <c r="T1938" s="15" t="s">
        <v>373</v>
      </c>
      <c r="U1938" s="28">
        <v>1179000.0</v>
      </c>
      <c r="V1938" s="15">
        <v>5.0</v>
      </c>
      <c r="W1938" s="31">
        <v>0.7</v>
      </c>
      <c r="X1938" s="28">
        <v>-943200.0</v>
      </c>
    </row>
    <row r="1939" ht="15.75" customHeight="1">
      <c r="A1939" s="15">
        <v>4816.0</v>
      </c>
      <c r="B1939" s="15" t="s">
        <v>4608</v>
      </c>
      <c r="C1939" s="18">
        <v>41999.0</v>
      </c>
      <c r="D1939" s="18">
        <v>42004.0</v>
      </c>
      <c r="E1939" s="18">
        <f t="shared" si="1"/>
        <v>42004</v>
      </c>
      <c r="F1939" s="15" t="s">
        <v>55</v>
      </c>
      <c r="G1939" s="15" t="s">
        <v>4609</v>
      </c>
      <c r="H1939" s="15" t="s">
        <v>4610</v>
      </c>
      <c r="I1939" s="15" t="s">
        <v>59</v>
      </c>
      <c r="J1939" s="15" t="s">
        <v>60</v>
      </c>
      <c r="K1939" s="15" t="s">
        <v>17</v>
      </c>
      <c r="L1939" s="15" t="str">
        <f t="array" ref="L1939">_xlfn.XLOOKUP(M1939,reference_province_to_city!$A$2:$A$11,reference_province_to_city!$B$2:$B$11)</f>
        <v>Semarang</v>
      </c>
      <c r="M1939" s="15" t="s">
        <v>15</v>
      </c>
      <c r="N1939" s="15">
        <v>50111.0</v>
      </c>
      <c r="O1939" s="15">
        <f t="array" ref="O1939">_xlfn.XLOOKUP(M1939,reference_postal_code!$B$2:$B$11,reference_postal_code!$A$2:$A$11)</f>
        <v>50111</v>
      </c>
      <c r="P1939" s="15" t="s">
        <v>77</v>
      </c>
      <c r="Q1939" s="15" t="s">
        <v>2351</v>
      </c>
      <c r="R1939" s="15" t="s">
        <v>65</v>
      </c>
      <c r="S1939" s="15" t="s">
        <v>66</v>
      </c>
      <c r="T1939" s="15" t="s">
        <v>2352</v>
      </c>
      <c r="U1939" s="28">
        <v>273960.0</v>
      </c>
      <c r="V1939" s="15">
        <v>3.0</v>
      </c>
      <c r="W1939" s="31">
        <v>0.2</v>
      </c>
      <c r="X1939" s="28">
        <v>92461.0</v>
      </c>
    </row>
    <row r="1940" ht="15.75" customHeight="1">
      <c r="A1940" s="15">
        <v>7344.0</v>
      </c>
      <c r="B1940" s="15" t="s">
        <v>4624</v>
      </c>
      <c r="C1940" s="18">
        <v>41999.0</v>
      </c>
      <c r="D1940" s="18">
        <v>42005.0</v>
      </c>
      <c r="E1940" s="18">
        <f t="shared" si="1"/>
        <v>42005</v>
      </c>
      <c r="F1940" s="15" t="s">
        <v>55</v>
      </c>
      <c r="G1940" s="15" t="s">
        <v>3599</v>
      </c>
      <c r="H1940" s="15" t="s">
        <v>3600</v>
      </c>
      <c r="I1940" s="15" t="s">
        <v>59</v>
      </c>
      <c r="J1940" s="15" t="s">
        <v>60</v>
      </c>
      <c r="K1940" s="15" t="s">
        <v>33</v>
      </c>
      <c r="L1940" s="15" t="str">
        <f t="array" ref="L1940">_xlfn.XLOOKUP(M1940,reference_province_to_city!$A$2:$A$11,reference_province_to_city!$B$2:$B$11)</f>
        <v>Makassar</v>
      </c>
      <c r="M1940" s="15" t="s">
        <v>25</v>
      </c>
      <c r="N1940" s="15">
        <v>90111.0</v>
      </c>
      <c r="O1940" s="15">
        <f t="array" ref="O1940">_xlfn.XLOOKUP(M1940,reference_postal_code!$B$2:$B$11,reference_postal_code!$A$2:$A$11)</f>
        <v>90111</v>
      </c>
      <c r="P1940" s="15" t="s">
        <v>63</v>
      </c>
      <c r="Q1940" s="15" t="s">
        <v>2154</v>
      </c>
      <c r="R1940" s="15" t="s">
        <v>65</v>
      </c>
      <c r="S1940" s="15" t="s">
        <v>87</v>
      </c>
      <c r="T1940" s="15" t="s">
        <v>2155</v>
      </c>
      <c r="U1940" s="28">
        <v>2878200.0</v>
      </c>
      <c r="V1940" s="15">
        <v>6.0</v>
      </c>
      <c r="W1940" s="31">
        <v>0.0</v>
      </c>
      <c r="X1940" s="28">
        <v>287820.0</v>
      </c>
    </row>
    <row r="1941" ht="15.75" customHeight="1">
      <c r="A1941" s="15">
        <v>294.0</v>
      </c>
      <c r="B1941" s="15" t="s">
        <v>4613</v>
      </c>
      <c r="C1941" s="18">
        <v>41999.0</v>
      </c>
      <c r="D1941" s="18">
        <v>42001.0</v>
      </c>
      <c r="E1941" s="18">
        <f t="shared" si="1"/>
        <v>42001</v>
      </c>
      <c r="F1941" s="15" t="s">
        <v>125</v>
      </c>
      <c r="G1941" s="15" t="s">
        <v>1924</v>
      </c>
      <c r="H1941" s="15" t="s">
        <v>1925</v>
      </c>
      <c r="I1941" s="15" t="s">
        <v>128</v>
      </c>
      <c r="J1941" s="15" t="s">
        <v>60</v>
      </c>
      <c r="K1941" s="15" t="s">
        <v>17</v>
      </c>
      <c r="L1941" s="15" t="str">
        <f t="array" ref="L1941">_xlfn.XLOOKUP(M1941,reference_province_to_city!$A$2:$A$11,reference_province_to_city!$B$2:$B$11)</f>
        <v>Semarang</v>
      </c>
      <c r="M1941" s="15" t="s">
        <v>15</v>
      </c>
      <c r="N1941" s="15">
        <v>50111.0</v>
      </c>
      <c r="O1941" s="15">
        <f t="array" ref="O1941">_xlfn.XLOOKUP(M1941,reference_postal_code!$B$2:$B$11,reference_postal_code!$A$2:$A$11)</f>
        <v>50111</v>
      </c>
      <c r="P1941" s="15" t="s">
        <v>77</v>
      </c>
      <c r="Q1941" s="15" t="s">
        <v>1226</v>
      </c>
      <c r="R1941" s="15" t="s">
        <v>106</v>
      </c>
      <c r="S1941" s="15" t="s">
        <v>139</v>
      </c>
      <c r="T1941" s="15" t="s">
        <v>1227</v>
      </c>
      <c r="U1941" s="28">
        <v>4506240.0</v>
      </c>
      <c r="V1941" s="15">
        <v>8.0</v>
      </c>
      <c r="W1941" s="31">
        <v>0.2</v>
      </c>
      <c r="X1941" s="28">
        <v>1182888.0</v>
      </c>
    </row>
    <row r="1942" ht="15.75" customHeight="1">
      <c r="A1942" s="15">
        <v>7779.0</v>
      </c>
      <c r="B1942" s="15" t="s">
        <v>4625</v>
      </c>
      <c r="C1942" s="18">
        <v>42000.0</v>
      </c>
      <c r="D1942" s="18">
        <v>42004.0</v>
      </c>
      <c r="E1942" s="18">
        <f t="shared" si="1"/>
        <v>42004</v>
      </c>
      <c r="F1942" s="15" t="s">
        <v>55</v>
      </c>
      <c r="G1942" s="15" t="s">
        <v>363</v>
      </c>
      <c r="H1942" s="15" t="s">
        <v>364</v>
      </c>
      <c r="I1942" s="15" t="s">
        <v>76</v>
      </c>
      <c r="J1942" s="15" t="s">
        <v>60</v>
      </c>
      <c r="K1942" s="15" t="s">
        <v>22</v>
      </c>
      <c r="L1942" s="15" t="str">
        <f t="array" ref="L1942">_xlfn.XLOOKUP(M1942,reference_province_to_city!$A$2:$A$11,reference_province_to_city!$B$2:$B$11)</f>
        <v>Surabaya</v>
      </c>
      <c r="M1942" s="15" t="s">
        <v>20</v>
      </c>
      <c r="N1942" s="15">
        <v>60231.0</v>
      </c>
      <c r="O1942" s="15">
        <f t="array" ref="O1942">_xlfn.XLOOKUP(M1942,reference_postal_code!$B$2:$B$11,reference_postal_code!$A$2:$A$11)</f>
        <v>60231</v>
      </c>
      <c r="P1942" s="15" t="s">
        <v>166</v>
      </c>
      <c r="Q1942" s="15" t="s">
        <v>3684</v>
      </c>
      <c r="R1942" s="15" t="s">
        <v>65</v>
      </c>
      <c r="S1942" s="15" t="s">
        <v>83</v>
      </c>
      <c r="T1942" s="15" t="s">
        <v>3685</v>
      </c>
      <c r="U1942" s="28">
        <v>555840.0</v>
      </c>
      <c r="V1942" s="15">
        <v>3.0</v>
      </c>
      <c r="W1942" s="31">
        <v>0.2</v>
      </c>
      <c r="X1942" s="28">
        <v>208440.0</v>
      </c>
    </row>
    <row r="1943" ht="15.75" customHeight="1">
      <c r="A1943" s="15">
        <v>8672.0</v>
      </c>
      <c r="B1943" s="15" t="s">
        <v>4626</v>
      </c>
      <c r="C1943" s="18">
        <v>42000.0</v>
      </c>
      <c r="D1943" s="18">
        <v>42005.0</v>
      </c>
      <c r="E1943" s="18">
        <f t="shared" si="1"/>
        <v>42005</v>
      </c>
      <c r="F1943" s="15" t="s">
        <v>114</v>
      </c>
      <c r="G1943" s="15" t="s">
        <v>2808</v>
      </c>
      <c r="H1943" s="15" t="s">
        <v>2809</v>
      </c>
      <c r="I1943" s="15" t="s">
        <v>59</v>
      </c>
      <c r="J1943" s="15" t="s">
        <v>60</v>
      </c>
      <c r="K1943" s="15" t="s">
        <v>14</v>
      </c>
      <c r="L1943" s="15" t="str">
        <f t="array" ref="L1943">_xlfn.XLOOKUP(M1943,reference_province_to_city!$A$2:$A$11,reference_province_to_city!$B$2:$B$11)</f>
        <v>Bandung</v>
      </c>
      <c r="M1943" s="15" t="s">
        <v>12</v>
      </c>
      <c r="N1943" s="15">
        <v>40111.0</v>
      </c>
      <c r="O1943" s="15">
        <f t="array" ref="O1943">_xlfn.XLOOKUP(M1943,reference_postal_code!$B$2:$B$11,reference_postal_code!$A$2:$A$11)</f>
        <v>40111</v>
      </c>
      <c r="P1943" s="15" t="s">
        <v>117</v>
      </c>
      <c r="Q1943" s="15" t="s">
        <v>4627</v>
      </c>
      <c r="R1943" s="15" t="s">
        <v>65</v>
      </c>
      <c r="S1943" s="15" t="s">
        <v>87</v>
      </c>
      <c r="T1943" s="15" t="s">
        <v>4628</v>
      </c>
      <c r="U1943" s="28">
        <v>1772400.0</v>
      </c>
      <c r="V1943" s="15">
        <v>2.0</v>
      </c>
      <c r="W1943" s="31">
        <v>0.2</v>
      </c>
      <c r="X1943" s="28">
        <v>-376635.0</v>
      </c>
    </row>
    <row r="1944" ht="15.75" customHeight="1">
      <c r="A1944" s="15">
        <v>7778.0</v>
      </c>
      <c r="B1944" s="15" t="s">
        <v>4625</v>
      </c>
      <c r="C1944" s="18">
        <v>42000.0</v>
      </c>
      <c r="D1944" s="18">
        <v>42004.0</v>
      </c>
      <c r="E1944" s="18">
        <f t="shared" si="1"/>
        <v>42004</v>
      </c>
      <c r="F1944" s="15" t="s">
        <v>55</v>
      </c>
      <c r="G1944" s="15" t="s">
        <v>363</v>
      </c>
      <c r="H1944" s="15" t="s">
        <v>364</v>
      </c>
      <c r="I1944" s="15" t="s">
        <v>76</v>
      </c>
      <c r="J1944" s="15" t="s">
        <v>60</v>
      </c>
      <c r="K1944" s="15" t="s">
        <v>22</v>
      </c>
      <c r="L1944" s="15" t="str">
        <f t="array" ref="L1944">_xlfn.XLOOKUP(M1944,reference_province_to_city!$A$2:$A$11,reference_province_to_city!$B$2:$B$11)</f>
        <v>Surabaya</v>
      </c>
      <c r="M1944" s="15" t="s">
        <v>20</v>
      </c>
      <c r="N1944" s="15">
        <v>60231.0</v>
      </c>
      <c r="O1944" s="15">
        <f t="array" ref="O1944">_xlfn.XLOOKUP(M1944,reference_postal_code!$B$2:$B$11,reference_postal_code!$A$2:$A$11)</f>
        <v>60231</v>
      </c>
      <c r="P1944" s="15" t="s">
        <v>166</v>
      </c>
      <c r="Q1944" s="15" t="s">
        <v>4629</v>
      </c>
      <c r="R1944" s="15" t="s">
        <v>65</v>
      </c>
      <c r="S1944" s="15" t="s">
        <v>87</v>
      </c>
      <c r="T1944" s="15" t="s">
        <v>4630</v>
      </c>
      <c r="U1944" s="28">
        <v>771750.0</v>
      </c>
      <c r="V1944" s="15">
        <v>3.0</v>
      </c>
      <c r="W1944" s="31">
        <v>0.0</v>
      </c>
      <c r="X1944" s="28">
        <v>208372.0</v>
      </c>
    </row>
    <row r="1945" ht="15.75" customHeight="1">
      <c r="A1945" s="15">
        <v>8671.0</v>
      </c>
      <c r="B1945" s="15" t="s">
        <v>4626</v>
      </c>
      <c r="C1945" s="18">
        <v>42000.0</v>
      </c>
      <c r="D1945" s="18">
        <v>42005.0</v>
      </c>
      <c r="E1945" s="18">
        <f t="shared" si="1"/>
        <v>42005</v>
      </c>
      <c r="F1945" s="15" t="s">
        <v>114</v>
      </c>
      <c r="G1945" s="15" t="s">
        <v>2808</v>
      </c>
      <c r="H1945" s="15" t="s">
        <v>2809</v>
      </c>
      <c r="I1945" s="15" t="s">
        <v>59</v>
      </c>
      <c r="J1945" s="15" t="s">
        <v>60</v>
      </c>
      <c r="K1945" s="15" t="s">
        <v>14</v>
      </c>
      <c r="L1945" s="15" t="str">
        <f t="array" ref="L1945">_xlfn.XLOOKUP(M1945,reference_province_to_city!$A$2:$A$11,reference_province_to_city!$B$2:$B$11)</f>
        <v>Bandung</v>
      </c>
      <c r="M1945" s="15" t="s">
        <v>12</v>
      </c>
      <c r="N1945" s="15">
        <v>40111.0</v>
      </c>
      <c r="O1945" s="15">
        <f t="array" ref="O1945">_xlfn.XLOOKUP(M1945,reference_postal_code!$B$2:$B$11,reference_postal_code!$A$2:$A$11)</f>
        <v>40111</v>
      </c>
      <c r="P1945" s="15" t="s">
        <v>117</v>
      </c>
      <c r="Q1945" s="15" t="s">
        <v>4631</v>
      </c>
      <c r="R1945" s="15" t="s">
        <v>106</v>
      </c>
      <c r="S1945" s="15" t="s">
        <v>139</v>
      </c>
      <c r="T1945" s="15" t="s">
        <v>4632</v>
      </c>
      <c r="U1945" s="28">
        <v>2735280.0</v>
      </c>
      <c r="V1945" s="15">
        <v>3.0</v>
      </c>
      <c r="W1945" s="31">
        <v>0.2</v>
      </c>
      <c r="X1945" s="28">
        <v>-273528.0</v>
      </c>
    </row>
    <row r="1946" ht="15.75" customHeight="1">
      <c r="A1946" s="15">
        <v>4554.0</v>
      </c>
      <c r="B1946" s="15" t="s">
        <v>4633</v>
      </c>
      <c r="C1946" s="18">
        <v>42000.0</v>
      </c>
      <c r="D1946" s="18">
        <v>42006.0</v>
      </c>
      <c r="E1946" s="18">
        <f t="shared" si="1"/>
        <v>42006</v>
      </c>
      <c r="F1946" s="15" t="s">
        <v>55</v>
      </c>
      <c r="G1946" s="15" t="s">
        <v>3628</v>
      </c>
      <c r="H1946" s="15" t="s">
        <v>3629</v>
      </c>
      <c r="I1946" s="15" t="s">
        <v>59</v>
      </c>
      <c r="J1946" s="15" t="s">
        <v>60</v>
      </c>
      <c r="K1946" s="15" t="s">
        <v>28</v>
      </c>
      <c r="L1946" s="15" t="str">
        <f t="array" ref="L1946">_xlfn.XLOOKUP(M1946,reference_province_to_city!$A$2:$A$11,reference_province_to_city!$B$2:$B$11)</f>
        <v>Medan</v>
      </c>
      <c r="M1946" s="15" t="s">
        <v>11</v>
      </c>
      <c r="N1946" s="15">
        <v>20111.0</v>
      </c>
      <c r="O1946" s="15">
        <f t="array" ref="O1946">_xlfn.XLOOKUP(M1946,reference_postal_code!$B$2:$B$11,reference_postal_code!$A$2:$A$11)</f>
        <v>20111</v>
      </c>
      <c r="P1946" s="15" t="s">
        <v>77</v>
      </c>
      <c r="Q1946" s="15" t="s">
        <v>4634</v>
      </c>
      <c r="R1946" s="15" t="s">
        <v>65</v>
      </c>
      <c r="S1946" s="15" t="s">
        <v>66</v>
      </c>
      <c r="T1946" s="15" t="s">
        <v>4635</v>
      </c>
      <c r="U1946" s="28">
        <v>192600.0</v>
      </c>
      <c r="V1946" s="15">
        <v>3.0</v>
      </c>
      <c r="W1946" s="31">
        <v>0.0</v>
      </c>
      <c r="X1946" s="28">
        <v>86670.0</v>
      </c>
    </row>
    <row r="1947" ht="15.75" customHeight="1">
      <c r="A1947" s="15">
        <v>9232.0</v>
      </c>
      <c r="B1947" s="15" t="s">
        <v>4636</v>
      </c>
      <c r="C1947" s="18">
        <v>42000.0</v>
      </c>
      <c r="D1947" s="18">
        <v>42004.0</v>
      </c>
      <c r="E1947" s="18">
        <f t="shared" si="1"/>
        <v>42004</v>
      </c>
      <c r="F1947" s="15" t="s">
        <v>55</v>
      </c>
      <c r="G1947" s="15" t="s">
        <v>1662</v>
      </c>
      <c r="H1947" s="15" t="s">
        <v>1663</v>
      </c>
      <c r="I1947" s="15" t="s">
        <v>59</v>
      </c>
      <c r="J1947" s="15" t="s">
        <v>60</v>
      </c>
      <c r="K1947" s="15" t="s">
        <v>14</v>
      </c>
      <c r="L1947" s="15" t="str">
        <f t="array" ref="L1947">_xlfn.XLOOKUP(M1947,reference_province_to_city!$A$2:$A$11,reference_province_to_city!$B$2:$B$11)</f>
        <v>Bandung</v>
      </c>
      <c r="M1947" s="15" t="s">
        <v>12</v>
      </c>
      <c r="N1947" s="15">
        <v>40111.0</v>
      </c>
      <c r="O1947" s="15">
        <f t="array" ref="O1947">_xlfn.XLOOKUP(M1947,reference_postal_code!$B$2:$B$11,reference_postal_code!$A$2:$A$11)</f>
        <v>40111</v>
      </c>
      <c r="P1947" s="15" t="s">
        <v>117</v>
      </c>
      <c r="Q1947" s="15" t="s">
        <v>4423</v>
      </c>
      <c r="R1947" s="15" t="s">
        <v>65</v>
      </c>
      <c r="S1947" s="15" t="s">
        <v>83</v>
      </c>
      <c r="T1947" s="15" t="s">
        <v>4424</v>
      </c>
      <c r="U1947" s="28">
        <v>1.420146E7</v>
      </c>
      <c r="V1947" s="15">
        <v>6.0</v>
      </c>
      <c r="W1947" s="31">
        <v>0.7</v>
      </c>
      <c r="X1947" s="28">
        <v>-1.0414404E7</v>
      </c>
    </row>
    <row r="1948" ht="15.75" customHeight="1">
      <c r="A1948" s="15">
        <v>1177.0</v>
      </c>
      <c r="B1948" s="15" t="s">
        <v>4637</v>
      </c>
      <c r="C1948" s="18">
        <v>42000.0</v>
      </c>
      <c r="D1948" s="18">
        <v>42003.0</v>
      </c>
      <c r="E1948" s="18">
        <f t="shared" si="1"/>
        <v>42003</v>
      </c>
      <c r="F1948" s="15" t="s">
        <v>114</v>
      </c>
      <c r="G1948" s="15" t="s">
        <v>4197</v>
      </c>
      <c r="H1948" s="15" t="s">
        <v>4198</v>
      </c>
      <c r="I1948" s="15" t="s">
        <v>76</v>
      </c>
      <c r="J1948" s="15" t="s">
        <v>60</v>
      </c>
      <c r="L1948" s="15" t="str">
        <f t="array" ref="L1948">_xlfn.XLOOKUP(M1948,reference_province_to_city!$A$2:$A$11,reference_province_to_city!$B$2:$B$11)</f>
        <v>Bandung</v>
      </c>
      <c r="M1948" s="15" t="s">
        <v>12</v>
      </c>
      <c r="N1948" s="15">
        <v>40111.0</v>
      </c>
      <c r="O1948" s="15">
        <f t="array" ref="O1948">_xlfn.XLOOKUP(M1948,reference_postal_code!$B$2:$B$11,reference_postal_code!$A$2:$A$11)</f>
        <v>40111</v>
      </c>
      <c r="P1948" s="15" t="s">
        <v>117</v>
      </c>
      <c r="Q1948" s="15" t="s">
        <v>501</v>
      </c>
      <c r="R1948" s="15" t="s">
        <v>65</v>
      </c>
      <c r="S1948" s="15" t="s">
        <v>79</v>
      </c>
      <c r="T1948" s="15" t="s">
        <v>502</v>
      </c>
      <c r="U1948" s="28">
        <v>173400.0</v>
      </c>
      <c r="V1948" s="15">
        <v>4.0</v>
      </c>
      <c r="W1948" s="31">
        <v>0.0</v>
      </c>
      <c r="X1948" s="28">
        <v>81498.0</v>
      </c>
    </row>
    <row r="1949" ht="15.75" customHeight="1">
      <c r="A1949" s="15">
        <v>2968.0</v>
      </c>
      <c r="B1949" s="15" t="s">
        <v>4638</v>
      </c>
      <c r="C1949" s="18">
        <v>42000.0</v>
      </c>
      <c r="D1949" s="18">
        <v>42004.0</v>
      </c>
      <c r="E1949" s="18">
        <f t="shared" si="1"/>
        <v>42004</v>
      </c>
      <c r="F1949" s="15" t="s">
        <v>55</v>
      </c>
      <c r="G1949" s="15" t="s">
        <v>1971</v>
      </c>
      <c r="H1949" s="15" t="s">
        <v>1972</v>
      </c>
      <c r="I1949" s="15" t="s">
        <v>59</v>
      </c>
      <c r="J1949" s="15" t="s">
        <v>60</v>
      </c>
      <c r="L1949" s="15" t="str">
        <f t="array" ref="L1949">_xlfn.XLOOKUP(M1949,reference_province_to_city!$A$2:$A$11,reference_province_to_city!$B$2:$B$11)</f>
        <v>Semarang</v>
      </c>
      <c r="M1949" s="15" t="s">
        <v>15</v>
      </c>
      <c r="N1949" s="15">
        <v>50111.0</v>
      </c>
      <c r="O1949" s="15">
        <f t="array" ref="O1949">_xlfn.XLOOKUP(M1949,reference_postal_code!$B$2:$B$11,reference_postal_code!$A$2:$A$11)</f>
        <v>50111</v>
      </c>
      <c r="P1949" s="15" t="s">
        <v>77</v>
      </c>
      <c r="Q1949" s="15" t="s">
        <v>4639</v>
      </c>
      <c r="R1949" s="15" t="s">
        <v>65</v>
      </c>
      <c r="S1949" s="15" t="s">
        <v>87</v>
      </c>
      <c r="T1949" s="15" t="s">
        <v>4640</v>
      </c>
      <c r="U1949" s="28">
        <v>450240.0</v>
      </c>
      <c r="V1949" s="15">
        <v>4.0</v>
      </c>
      <c r="W1949" s="31">
        <v>0.2</v>
      </c>
      <c r="X1949" s="28">
        <v>45024.0</v>
      </c>
    </row>
    <row r="1950" ht="15.75" customHeight="1">
      <c r="A1950" s="15">
        <v>8372.0</v>
      </c>
      <c r="B1950" s="15" t="s">
        <v>4641</v>
      </c>
      <c r="C1950" s="18">
        <v>42000.0</v>
      </c>
      <c r="D1950" s="18">
        <v>42003.0</v>
      </c>
      <c r="E1950" s="18">
        <f t="shared" si="1"/>
        <v>42003</v>
      </c>
      <c r="F1950" s="15" t="s">
        <v>125</v>
      </c>
      <c r="G1950" s="15" t="s">
        <v>1402</v>
      </c>
      <c r="H1950" s="15" t="s">
        <v>1403</v>
      </c>
      <c r="I1950" s="15" t="s">
        <v>59</v>
      </c>
      <c r="J1950" s="15" t="s">
        <v>60</v>
      </c>
      <c r="K1950" s="15" t="s">
        <v>10</v>
      </c>
      <c r="L1950" s="15" t="str">
        <f t="array" ref="L1950">_xlfn.XLOOKUP(M1950,reference_province_to_city!$A$2:$A$11,reference_province_to_city!$B$2:$B$11)</f>
        <v>Jakarta</v>
      </c>
      <c r="M1950" s="15" t="s">
        <v>7</v>
      </c>
      <c r="N1950" s="15">
        <v>10110.0</v>
      </c>
      <c r="O1950" s="15">
        <f t="array" ref="O1950">_xlfn.XLOOKUP(M1950,reference_postal_code!$B$2:$B$11,reference_postal_code!$A$2:$A$11)</f>
        <v>10110</v>
      </c>
      <c r="P1950" s="15" t="s">
        <v>117</v>
      </c>
      <c r="Q1950" s="15" t="s">
        <v>1791</v>
      </c>
      <c r="R1950" s="15" t="s">
        <v>65</v>
      </c>
      <c r="S1950" s="15" t="s">
        <v>83</v>
      </c>
      <c r="T1950" s="15" t="s">
        <v>1792</v>
      </c>
      <c r="U1950" s="28">
        <v>74760.0</v>
      </c>
      <c r="V1950" s="15">
        <v>1.0</v>
      </c>
      <c r="W1950" s="31">
        <v>0.8</v>
      </c>
      <c r="X1950" s="28">
        <v>-127092.0</v>
      </c>
    </row>
    <row r="1951" ht="15.75" customHeight="1">
      <c r="A1951" s="15">
        <v>6132.0</v>
      </c>
      <c r="B1951" s="15" t="s">
        <v>4642</v>
      </c>
      <c r="C1951" s="18">
        <v>42000.0</v>
      </c>
      <c r="D1951" s="18">
        <v>42004.0</v>
      </c>
      <c r="E1951" s="18">
        <f t="shared" si="1"/>
        <v>42004</v>
      </c>
      <c r="F1951" s="15" t="s">
        <v>55</v>
      </c>
      <c r="G1951" s="15" t="s">
        <v>4643</v>
      </c>
      <c r="H1951" s="15" t="s">
        <v>4644</v>
      </c>
      <c r="I1951" s="15" t="s">
        <v>76</v>
      </c>
      <c r="J1951" s="15" t="s">
        <v>60</v>
      </c>
      <c r="K1951" s="15" t="s">
        <v>28</v>
      </c>
      <c r="L1951" s="15" t="str">
        <f t="array" ref="L1951">_xlfn.XLOOKUP(M1951,reference_province_to_city!$A$2:$A$11,reference_province_to_city!$B$2:$B$11)</f>
        <v>Medan</v>
      </c>
      <c r="M1951" s="15" t="s">
        <v>11</v>
      </c>
      <c r="N1951" s="15">
        <v>20111.0</v>
      </c>
      <c r="O1951" s="15">
        <f t="array" ref="O1951">_xlfn.XLOOKUP(M1951,reference_postal_code!$B$2:$B$11,reference_postal_code!$A$2:$A$11)</f>
        <v>20111</v>
      </c>
      <c r="P1951" s="15" t="s">
        <v>77</v>
      </c>
      <c r="Q1951" s="15" t="s">
        <v>622</v>
      </c>
      <c r="R1951" s="15" t="s">
        <v>106</v>
      </c>
      <c r="S1951" s="15" t="s">
        <v>107</v>
      </c>
      <c r="T1951" s="15" t="s">
        <v>623</v>
      </c>
      <c r="U1951" s="28">
        <v>1.150821E7</v>
      </c>
      <c r="V1951" s="15">
        <v>14.0</v>
      </c>
      <c r="W1951" s="31">
        <v>0.1</v>
      </c>
      <c r="X1951" s="28">
        <v>2429511.0</v>
      </c>
    </row>
    <row r="1952" ht="15.75" customHeight="1">
      <c r="A1952" s="15">
        <v>8339.0</v>
      </c>
      <c r="B1952" s="15" t="s">
        <v>4645</v>
      </c>
      <c r="C1952" s="18">
        <v>42000.0</v>
      </c>
      <c r="D1952" s="18">
        <v>42007.0</v>
      </c>
      <c r="E1952" s="18">
        <f t="shared" si="1"/>
        <v>42007</v>
      </c>
      <c r="F1952" s="15" t="s">
        <v>55</v>
      </c>
      <c r="G1952" s="15" t="s">
        <v>3870</v>
      </c>
      <c r="H1952" s="15" t="s">
        <v>3871</v>
      </c>
      <c r="I1952" s="15" t="s">
        <v>128</v>
      </c>
      <c r="J1952" s="15" t="s">
        <v>60</v>
      </c>
      <c r="K1952" s="15" t="s">
        <v>31</v>
      </c>
      <c r="L1952" s="15" t="str">
        <f t="array" ref="L1952">_xlfn.XLOOKUP(M1952,reference_province_to_city!$A$2:$A$11,reference_province_to_city!$B$2:$B$11)</f>
        <v>Balikpapan</v>
      </c>
      <c r="M1952" s="15" t="s">
        <v>21</v>
      </c>
      <c r="N1952" s="15">
        <v>76114.0</v>
      </c>
      <c r="O1952" s="15">
        <f t="array" ref="O1952">_xlfn.XLOOKUP(M1952,reference_postal_code!$B$2:$B$11,reference_postal_code!$A$2:$A$11)</f>
        <v>76114</v>
      </c>
      <c r="P1952" s="15" t="s">
        <v>166</v>
      </c>
      <c r="Q1952" s="15" t="s">
        <v>4646</v>
      </c>
      <c r="R1952" s="15" t="s">
        <v>110</v>
      </c>
      <c r="S1952" s="15" t="s">
        <v>149</v>
      </c>
      <c r="T1952" s="15" t="s">
        <v>4647</v>
      </c>
      <c r="U1952" s="28">
        <v>7470000.0</v>
      </c>
      <c r="V1952" s="15">
        <v>5.0</v>
      </c>
      <c r="W1952" s="31">
        <v>0.0</v>
      </c>
      <c r="X1952" s="28">
        <v>2763900.0</v>
      </c>
    </row>
    <row r="1953" ht="15.75" customHeight="1">
      <c r="A1953" s="15">
        <v>4553.0</v>
      </c>
      <c r="B1953" s="15" t="s">
        <v>4633</v>
      </c>
      <c r="C1953" s="18">
        <v>42000.0</v>
      </c>
      <c r="D1953" s="18">
        <v>42006.0</v>
      </c>
      <c r="E1953" s="18">
        <f t="shared" si="1"/>
        <v>42006</v>
      </c>
      <c r="F1953" s="15" t="s">
        <v>55</v>
      </c>
      <c r="G1953" s="15" t="s">
        <v>3628</v>
      </c>
      <c r="H1953" s="15" t="s">
        <v>3629</v>
      </c>
      <c r="I1953" s="15" t="s">
        <v>59</v>
      </c>
      <c r="J1953" s="15" t="s">
        <v>60</v>
      </c>
      <c r="K1953" s="15" t="s">
        <v>28</v>
      </c>
      <c r="L1953" s="15" t="str">
        <f t="array" ref="L1953">_xlfn.XLOOKUP(M1953,reference_province_to_city!$A$2:$A$11,reference_province_to_city!$B$2:$B$11)</f>
        <v>Medan</v>
      </c>
      <c r="M1953" s="15" t="s">
        <v>11</v>
      </c>
      <c r="N1953" s="15">
        <v>20111.0</v>
      </c>
      <c r="O1953" s="15">
        <f t="array" ref="O1953">_xlfn.XLOOKUP(M1953,reference_postal_code!$B$2:$B$11,reference_postal_code!$A$2:$A$11)</f>
        <v>20111</v>
      </c>
      <c r="P1953" s="15" t="s">
        <v>77</v>
      </c>
      <c r="Q1953" s="15" t="s">
        <v>1330</v>
      </c>
      <c r="R1953" s="15" t="s">
        <v>106</v>
      </c>
      <c r="S1953" s="15" t="s">
        <v>107</v>
      </c>
      <c r="T1953" s="15" t="s">
        <v>1331</v>
      </c>
      <c r="U1953" s="28">
        <v>3454200.0</v>
      </c>
      <c r="V1953" s="15">
        <v>3.0</v>
      </c>
      <c r="W1953" s="31">
        <v>0.2</v>
      </c>
      <c r="X1953" s="28">
        <v>345420.0</v>
      </c>
    </row>
    <row r="1954" ht="15.75" customHeight="1">
      <c r="A1954" s="15">
        <v>7777.0</v>
      </c>
      <c r="B1954" s="15" t="s">
        <v>4625</v>
      </c>
      <c r="C1954" s="18">
        <v>42000.0</v>
      </c>
      <c r="D1954" s="18">
        <v>42004.0</v>
      </c>
      <c r="E1954" s="18">
        <f t="shared" si="1"/>
        <v>42004</v>
      </c>
      <c r="F1954" s="15" t="s">
        <v>55</v>
      </c>
      <c r="G1954" s="15" t="s">
        <v>363</v>
      </c>
      <c r="H1954" s="15" t="s">
        <v>364</v>
      </c>
      <c r="I1954" s="15" t="s">
        <v>76</v>
      </c>
      <c r="J1954" s="15" t="s">
        <v>60</v>
      </c>
      <c r="K1954" s="15" t="s">
        <v>22</v>
      </c>
      <c r="L1954" s="15" t="str">
        <f t="array" ref="L1954">_xlfn.XLOOKUP(M1954,reference_province_to_city!$A$2:$A$11,reference_province_to_city!$B$2:$B$11)</f>
        <v>Surabaya</v>
      </c>
      <c r="M1954" s="15" t="s">
        <v>20</v>
      </c>
      <c r="N1954" s="15">
        <v>60231.0</v>
      </c>
      <c r="O1954" s="15">
        <f t="array" ref="O1954">_xlfn.XLOOKUP(M1954,reference_postal_code!$B$2:$B$11,reference_postal_code!$A$2:$A$11)</f>
        <v>60231</v>
      </c>
      <c r="P1954" s="15" t="s">
        <v>166</v>
      </c>
      <c r="Q1954" s="15" t="s">
        <v>4648</v>
      </c>
      <c r="R1954" s="15" t="s">
        <v>65</v>
      </c>
      <c r="S1954" s="15" t="s">
        <v>103</v>
      </c>
      <c r="T1954" s="15" t="s">
        <v>4649</v>
      </c>
      <c r="U1954" s="28">
        <v>117900.0</v>
      </c>
      <c r="V1954" s="15">
        <v>3.0</v>
      </c>
      <c r="W1954" s="31">
        <v>0.0</v>
      </c>
      <c r="X1954" s="28">
        <v>54234.0</v>
      </c>
    </row>
    <row r="1955" ht="15.75" customHeight="1">
      <c r="A1955" s="15">
        <v>7776.0</v>
      </c>
      <c r="B1955" s="15" t="s">
        <v>4625</v>
      </c>
      <c r="C1955" s="18">
        <v>42000.0</v>
      </c>
      <c r="D1955" s="18">
        <v>42004.0</v>
      </c>
      <c r="E1955" s="18">
        <f t="shared" si="1"/>
        <v>42004</v>
      </c>
      <c r="F1955" s="15" t="s">
        <v>55</v>
      </c>
      <c r="G1955" s="15" t="s">
        <v>363</v>
      </c>
      <c r="H1955" s="15" t="s">
        <v>364</v>
      </c>
      <c r="I1955" s="15" t="s">
        <v>76</v>
      </c>
      <c r="J1955" s="15" t="s">
        <v>60</v>
      </c>
      <c r="K1955" s="15" t="s">
        <v>22</v>
      </c>
      <c r="L1955" s="15" t="str">
        <f t="array" ref="L1955">_xlfn.XLOOKUP(M1955,reference_province_to_city!$A$2:$A$11,reference_province_to_city!$B$2:$B$11)</f>
        <v>Surabaya</v>
      </c>
      <c r="M1955" s="15" t="s">
        <v>20</v>
      </c>
      <c r="N1955" s="15">
        <v>60231.0</v>
      </c>
      <c r="O1955" s="15">
        <f t="array" ref="O1955">_xlfn.XLOOKUP(M1955,reference_postal_code!$B$2:$B$11,reference_postal_code!$A$2:$A$11)</f>
        <v>60231</v>
      </c>
      <c r="P1955" s="15" t="s">
        <v>166</v>
      </c>
      <c r="Q1955" s="15" t="s">
        <v>3242</v>
      </c>
      <c r="R1955" s="15" t="s">
        <v>65</v>
      </c>
      <c r="S1955" s="15" t="s">
        <v>222</v>
      </c>
      <c r="T1955" s="15" t="s">
        <v>3243</v>
      </c>
      <c r="U1955" s="28">
        <v>164700.0</v>
      </c>
      <c r="V1955" s="15">
        <v>1.0</v>
      </c>
      <c r="W1955" s="31">
        <v>0.0</v>
      </c>
      <c r="X1955" s="28">
        <v>44469.0</v>
      </c>
    </row>
    <row r="1956" ht="15.75" customHeight="1">
      <c r="A1956" s="15">
        <v>2967.0</v>
      </c>
      <c r="B1956" s="15" t="s">
        <v>4638</v>
      </c>
      <c r="C1956" s="18">
        <v>42000.0</v>
      </c>
      <c r="D1956" s="18"/>
      <c r="E1956" s="18">
        <f t="shared" si="1"/>
        <v>42003</v>
      </c>
      <c r="F1956" s="15" t="s">
        <v>55</v>
      </c>
      <c r="G1956" s="15" t="s">
        <v>1971</v>
      </c>
      <c r="H1956" s="15" t="s">
        <v>1972</v>
      </c>
      <c r="I1956" s="15" t="s">
        <v>59</v>
      </c>
      <c r="J1956" s="15" t="s">
        <v>60</v>
      </c>
      <c r="K1956" s="15" t="s">
        <v>17</v>
      </c>
      <c r="L1956" s="15" t="str">
        <f t="array" ref="L1956">_xlfn.XLOOKUP(M1956,reference_province_to_city!$A$2:$A$11,reference_province_to_city!$B$2:$B$11)</f>
        <v>Semarang</v>
      </c>
      <c r="M1956" s="15" t="s">
        <v>15</v>
      </c>
      <c r="N1956" s="15">
        <v>50111.0</v>
      </c>
      <c r="O1956" s="15">
        <f t="array" ref="O1956">_xlfn.XLOOKUP(M1956,reference_postal_code!$B$2:$B$11,reference_postal_code!$A$2:$A$11)</f>
        <v>50111</v>
      </c>
      <c r="P1956" s="15" t="s">
        <v>77</v>
      </c>
      <c r="Q1956" s="15" t="s">
        <v>829</v>
      </c>
      <c r="R1956" s="15" t="s">
        <v>106</v>
      </c>
      <c r="S1956" s="15" t="s">
        <v>139</v>
      </c>
      <c r="T1956" s="15" t="s">
        <v>830</v>
      </c>
      <c r="U1956" s="28">
        <v>494280.0</v>
      </c>
      <c r="V1956" s="15">
        <v>6.0</v>
      </c>
      <c r="W1956" s="31">
        <v>0.6</v>
      </c>
      <c r="X1956" s="28">
        <v>-296568.0</v>
      </c>
    </row>
    <row r="1957" ht="15.75" customHeight="1">
      <c r="A1957" s="15">
        <v>8338.0</v>
      </c>
      <c r="B1957" s="15" t="s">
        <v>4645</v>
      </c>
      <c r="C1957" s="18">
        <v>42000.0</v>
      </c>
      <c r="D1957" s="18">
        <v>42007.0</v>
      </c>
      <c r="E1957" s="18">
        <f t="shared" si="1"/>
        <v>42007</v>
      </c>
      <c r="F1957" s="15" t="s">
        <v>55</v>
      </c>
      <c r="G1957" s="15" t="s">
        <v>3870</v>
      </c>
      <c r="H1957" s="15" t="s">
        <v>3871</v>
      </c>
      <c r="I1957" s="15" t="s">
        <v>128</v>
      </c>
      <c r="J1957" s="15" t="s">
        <v>60</v>
      </c>
      <c r="K1957" s="15" t="s">
        <v>31</v>
      </c>
      <c r="L1957" s="15" t="str">
        <f t="array" ref="L1957">_xlfn.XLOOKUP(M1957,reference_province_to_city!$A$2:$A$11,reference_province_to_city!$B$2:$B$11)</f>
        <v>Balikpapan</v>
      </c>
      <c r="M1957" s="15" t="s">
        <v>21</v>
      </c>
      <c r="N1957" s="15">
        <v>76114.0</v>
      </c>
      <c r="O1957" s="15">
        <f t="array" ref="O1957">_xlfn.XLOOKUP(M1957,reference_postal_code!$B$2:$B$11,reference_postal_code!$A$2:$A$11)</f>
        <v>76114</v>
      </c>
      <c r="P1957" s="15" t="s">
        <v>166</v>
      </c>
      <c r="Q1957" s="15" t="s">
        <v>4650</v>
      </c>
      <c r="R1957" s="15" t="s">
        <v>65</v>
      </c>
      <c r="S1957" s="15" t="s">
        <v>66</v>
      </c>
      <c r="T1957" s="15" t="s">
        <v>4651</v>
      </c>
      <c r="U1957" s="28">
        <v>358800.0</v>
      </c>
      <c r="V1957" s="15">
        <v>4.0</v>
      </c>
      <c r="W1957" s="31">
        <v>0.0</v>
      </c>
      <c r="X1957" s="28">
        <v>175812.0</v>
      </c>
    </row>
    <row r="1958" ht="15.75" customHeight="1">
      <c r="A1958" s="15">
        <v>9944.0</v>
      </c>
      <c r="B1958" s="15" t="s">
        <v>4652</v>
      </c>
      <c r="C1958" s="18">
        <v>42001.0</v>
      </c>
      <c r="D1958" s="18">
        <v>42007.0</v>
      </c>
      <c r="E1958" s="18">
        <f t="shared" si="1"/>
        <v>42007</v>
      </c>
      <c r="F1958" s="15" t="s">
        <v>55</v>
      </c>
      <c r="G1958" s="15" t="s">
        <v>3853</v>
      </c>
      <c r="H1958" s="15" t="s">
        <v>3854</v>
      </c>
      <c r="I1958" s="15" t="s">
        <v>59</v>
      </c>
      <c r="J1958" s="15" t="s">
        <v>60</v>
      </c>
      <c r="K1958" s="15" t="s">
        <v>31</v>
      </c>
      <c r="L1958" s="15" t="str">
        <f t="array" ref="L1958">_xlfn.XLOOKUP(M1958,reference_province_to_city!$A$2:$A$11,reference_province_to_city!$B$2:$B$11)</f>
        <v>Balikpapan</v>
      </c>
      <c r="M1958" s="15" t="s">
        <v>21</v>
      </c>
      <c r="N1958" s="15">
        <v>76114.0</v>
      </c>
      <c r="O1958" s="15">
        <f t="array" ref="O1958">_xlfn.XLOOKUP(M1958,reference_postal_code!$B$2:$B$11,reference_postal_code!$A$2:$A$11)</f>
        <v>76114</v>
      </c>
      <c r="P1958" s="15" t="s">
        <v>166</v>
      </c>
      <c r="Q1958" s="15" t="s">
        <v>2504</v>
      </c>
      <c r="R1958" s="15" t="s">
        <v>65</v>
      </c>
      <c r="S1958" s="15" t="s">
        <v>226</v>
      </c>
      <c r="T1958" s="15" t="s">
        <v>2505</v>
      </c>
      <c r="U1958" s="28">
        <v>767250.0</v>
      </c>
      <c r="V1958" s="15">
        <v>5.0</v>
      </c>
      <c r="W1958" s="31">
        <v>0.0</v>
      </c>
      <c r="X1958" s="28">
        <v>199485.0</v>
      </c>
    </row>
    <row r="1959" ht="15.75" customHeight="1">
      <c r="A1959" s="15">
        <v>317.0</v>
      </c>
      <c r="B1959" s="15" t="s">
        <v>4653</v>
      </c>
      <c r="C1959" s="18">
        <v>42001.0</v>
      </c>
      <c r="D1959" s="18">
        <v>42003.0</v>
      </c>
      <c r="E1959" s="18">
        <f t="shared" si="1"/>
        <v>42003</v>
      </c>
      <c r="F1959" s="15" t="s">
        <v>125</v>
      </c>
      <c r="G1959" s="15" t="s">
        <v>4471</v>
      </c>
      <c r="H1959" s="15" t="s">
        <v>4472</v>
      </c>
      <c r="I1959" s="15" t="s">
        <v>128</v>
      </c>
      <c r="J1959" s="15" t="s">
        <v>60</v>
      </c>
      <c r="K1959" s="15" t="s">
        <v>28</v>
      </c>
      <c r="L1959" s="15" t="str">
        <f t="array" ref="L1959">_xlfn.XLOOKUP(M1959,reference_province_to_city!$A$2:$A$11,reference_province_to_city!$B$2:$B$11)</f>
        <v>Medan</v>
      </c>
      <c r="M1959" s="15" t="s">
        <v>11</v>
      </c>
      <c r="N1959" s="15">
        <v>20111.0</v>
      </c>
      <c r="O1959" s="15">
        <f t="array" ref="O1959">_xlfn.XLOOKUP(M1959,reference_postal_code!$B$2:$B$11,reference_postal_code!$A$2:$A$11)</f>
        <v>20111</v>
      </c>
      <c r="P1959" s="15" t="s">
        <v>77</v>
      </c>
      <c r="Q1959" s="15" t="s">
        <v>4654</v>
      </c>
      <c r="R1959" s="15" t="s">
        <v>65</v>
      </c>
      <c r="S1959" s="15" t="s">
        <v>93</v>
      </c>
      <c r="T1959" s="15" t="s">
        <v>4655</v>
      </c>
      <c r="U1959" s="28">
        <v>1487040.0</v>
      </c>
      <c r="V1959" s="15">
        <v>4.0</v>
      </c>
      <c r="W1959" s="31">
        <v>0.2</v>
      </c>
      <c r="X1959" s="28">
        <v>130116.0</v>
      </c>
    </row>
    <row r="1960" ht="15.75" customHeight="1">
      <c r="A1960" s="15">
        <v>6298.0</v>
      </c>
      <c r="B1960" s="15" t="s">
        <v>4656</v>
      </c>
      <c r="C1960" s="18">
        <v>42001.0</v>
      </c>
      <c r="D1960" s="18">
        <v>42005.0</v>
      </c>
      <c r="E1960" s="18">
        <f t="shared" si="1"/>
        <v>42005</v>
      </c>
      <c r="F1960" s="15" t="s">
        <v>55</v>
      </c>
      <c r="G1960" s="15" t="s">
        <v>152</v>
      </c>
      <c r="H1960" s="15" t="s">
        <v>153</v>
      </c>
      <c r="I1960" s="15" t="s">
        <v>128</v>
      </c>
      <c r="J1960" s="15" t="s">
        <v>60</v>
      </c>
      <c r="L1960" s="15" t="str">
        <f t="array" ref="L1960">_xlfn.XLOOKUP(M1960,reference_province_to_city!$A$2:$A$11,reference_province_to_city!$B$2:$B$11)</f>
        <v>Bandung</v>
      </c>
      <c r="M1960" s="15" t="s">
        <v>12</v>
      </c>
      <c r="N1960" s="15">
        <v>40111.0</v>
      </c>
      <c r="O1960" s="15">
        <f t="array" ref="O1960">_xlfn.XLOOKUP(M1960,reference_postal_code!$B$2:$B$11,reference_postal_code!$A$2:$A$11)</f>
        <v>40111</v>
      </c>
      <c r="P1960" s="15" t="s">
        <v>117</v>
      </c>
      <c r="Q1960" s="15" t="s">
        <v>4657</v>
      </c>
      <c r="R1960" s="15" t="s">
        <v>65</v>
      </c>
      <c r="S1960" s="15" t="s">
        <v>66</v>
      </c>
      <c r="T1960" s="15" t="s">
        <v>4658</v>
      </c>
      <c r="U1960" s="28">
        <v>2126400.0</v>
      </c>
      <c r="V1960" s="15">
        <v>4.0</v>
      </c>
      <c r="W1960" s="31">
        <v>0.0</v>
      </c>
      <c r="X1960" s="28">
        <v>999408.0</v>
      </c>
    </row>
    <row r="1961" ht="15.75" customHeight="1">
      <c r="A1961" s="15">
        <v>6296.0</v>
      </c>
      <c r="B1961" s="15" t="s">
        <v>4656</v>
      </c>
      <c r="C1961" s="18">
        <v>42001.0</v>
      </c>
      <c r="D1961" s="18">
        <v>42005.0</v>
      </c>
      <c r="E1961" s="18">
        <f t="shared" si="1"/>
        <v>42005</v>
      </c>
      <c r="F1961" s="15" t="s">
        <v>55</v>
      </c>
      <c r="G1961" s="15" t="s">
        <v>152</v>
      </c>
      <c r="H1961" s="15" t="s">
        <v>153</v>
      </c>
      <c r="I1961" s="15" t="s">
        <v>128</v>
      </c>
      <c r="J1961" s="15" t="s">
        <v>60</v>
      </c>
      <c r="K1961" s="15" t="s">
        <v>14</v>
      </c>
      <c r="L1961" s="15" t="str">
        <f t="array" ref="L1961">_xlfn.XLOOKUP(M1961,reference_province_to_city!$A$2:$A$11,reference_province_to_city!$B$2:$B$11)</f>
        <v>Bandung</v>
      </c>
      <c r="M1961" s="15" t="s">
        <v>12</v>
      </c>
      <c r="N1961" s="15">
        <v>40111.0</v>
      </c>
      <c r="O1961" s="15">
        <f t="array" ref="O1961">_xlfn.XLOOKUP(M1961,reference_postal_code!$B$2:$B$11,reference_postal_code!$A$2:$A$11)</f>
        <v>40111</v>
      </c>
      <c r="P1961" s="15" t="s">
        <v>117</v>
      </c>
      <c r="Q1961" s="15" t="s">
        <v>4659</v>
      </c>
      <c r="R1961" s="15" t="s">
        <v>65</v>
      </c>
      <c r="S1961" s="15" t="s">
        <v>222</v>
      </c>
      <c r="T1961" s="15" t="s">
        <v>4660</v>
      </c>
      <c r="U1961" s="28">
        <v>2.60577E7</v>
      </c>
      <c r="V1961" s="15">
        <v>6.0</v>
      </c>
      <c r="W1961" s="31">
        <v>0.0</v>
      </c>
      <c r="X1961" s="28">
        <v>7556733.0</v>
      </c>
    </row>
    <row r="1962" ht="15.75" customHeight="1">
      <c r="A1962" s="15">
        <v>6297.0</v>
      </c>
      <c r="B1962" s="15" t="s">
        <v>4656</v>
      </c>
      <c r="C1962" s="18">
        <v>42001.0</v>
      </c>
      <c r="D1962" s="18">
        <v>42005.0</v>
      </c>
      <c r="E1962" s="18">
        <f t="shared" si="1"/>
        <v>42005</v>
      </c>
      <c r="F1962" s="15" t="s">
        <v>55</v>
      </c>
      <c r="G1962" s="15" t="s">
        <v>152</v>
      </c>
      <c r="H1962" s="15" t="s">
        <v>153</v>
      </c>
      <c r="I1962" s="15" t="s">
        <v>128</v>
      </c>
      <c r="J1962" s="15" t="s">
        <v>60</v>
      </c>
      <c r="K1962" s="15" t="s">
        <v>14</v>
      </c>
      <c r="L1962" s="15" t="str">
        <f t="array" ref="L1962">_xlfn.XLOOKUP(M1962,reference_province_to_city!$A$2:$A$11,reference_province_to_city!$B$2:$B$11)</f>
        <v>Bandung</v>
      </c>
      <c r="M1962" s="15" t="s">
        <v>12</v>
      </c>
      <c r="N1962" s="15">
        <v>40111.0</v>
      </c>
      <c r="O1962" s="15">
        <f t="array" ref="O1962">_xlfn.XLOOKUP(M1962,reference_postal_code!$B$2:$B$11,reference_postal_code!$A$2:$A$11)</f>
        <v>40111</v>
      </c>
      <c r="P1962" s="15" t="s">
        <v>117</v>
      </c>
      <c r="Q1962" s="15" t="s">
        <v>4661</v>
      </c>
      <c r="R1962" s="15" t="s">
        <v>65</v>
      </c>
      <c r="S1962" s="15" t="s">
        <v>87</v>
      </c>
      <c r="T1962" s="15" t="s">
        <v>4662</v>
      </c>
      <c r="U1962" s="28">
        <v>1.056375E7</v>
      </c>
      <c r="V1962" s="15">
        <v>5.0</v>
      </c>
      <c r="W1962" s="31">
        <v>0.0</v>
      </c>
      <c r="X1962" s="28">
        <v>1267650.0</v>
      </c>
    </row>
    <row r="1963" ht="15.75" customHeight="1">
      <c r="A1963" s="15">
        <v>9943.0</v>
      </c>
      <c r="B1963" s="15" t="s">
        <v>4652</v>
      </c>
      <c r="C1963" s="18">
        <v>42001.0</v>
      </c>
      <c r="D1963" s="18">
        <v>42007.0</v>
      </c>
      <c r="E1963" s="18">
        <f t="shared" si="1"/>
        <v>42007</v>
      </c>
      <c r="F1963" s="15" t="s">
        <v>55</v>
      </c>
      <c r="G1963" s="15" t="s">
        <v>3853</v>
      </c>
      <c r="H1963" s="15" t="s">
        <v>3854</v>
      </c>
      <c r="I1963" s="15" t="s">
        <v>59</v>
      </c>
      <c r="J1963" s="15" t="s">
        <v>60</v>
      </c>
      <c r="K1963" s="15" t="s">
        <v>31</v>
      </c>
      <c r="L1963" s="15" t="str">
        <f t="array" ref="L1963">_xlfn.XLOOKUP(M1963,reference_province_to_city!$A$2:$A$11,reference_province_to_city!$B$2:$B$11)</f>
        <v>Balikpapan</v>
      </c>
      <c r="M1963" s="15" t="s">
        <v>21</v>
      </c>
      <c r="N1963" s="15">
        <v>76114.0</v>
      </c>
      <c r="O1963" s="15">
        <f t="array" ref="O1963">_xlfn.XLOOKUP(M1963,reference_postal_code!$B$2:$B$11,reference_postal_code!$A$2:$A$11)</f>
        <v>76114</v>
      </c>
      <c r="P1963" s="15" t="s">
        <v>166</v>
      </c>
      <c r="Q1963" s="15" t="s">
        <v>1358</v>
      </c>
      <c r="R1963" s="15" t="s">
        <v>65</v>
      </c>
      <c r="S1963" s="15" t="s">
        <v>87</v>
      </c>
      <c r="T1963" s="15" t="s">
        <v>1359</v>
      </c>
      <c r="U1963" s="28">
        <v>1.49823E7</v>
      </c>
      <c r="V1963" s="15">
        <v>9.0</v>
      </c>
      <c r="W1963" s="31">
        <v>0.0</v>
      </c>
      <c r="X1963" s="28">
        <v>449469.0</v>
      </c>
    </row>
    <row r="1964" ht="15.75" customHeight="1">
      <c r="A1964" s="15">
        <v>6298.0</v>
      </c>
      <c r="B1964" s="15" t="s">
        <v>4656</v>
      </c>
      <c r="C1964" s="18">
        <v>42001.0</v>
      </c>
      <c r="D1964" s="18">
        <v>42005.0</v>
      </c>
      <c r="E1964" s="18">
        <f t="shared" si="1"/>
        <v>42005</v>
      </c>
      <c r="F1964" s="15" t="s">
        <v>55</v>
      </c>
      <c r="G1964" s="15" t="s">
        <v>152</v>
      </c>
      <c r="H1964" s="15" t="s">
        <v>153</v>
      </c>
      <c r="I1964" s="15" t="s">
        <v>128</v>
      </c>
      <c r="J1964" s="15" t="s">
        <v>60</v>
      </c>
      <c r="K1964" s="15" t="s">
        <v>14</v>
      </c>
      <c r="L1964" s="15" t="str">
        <f t="array" ref="L1964">_xlfn.XLOOKUP(M1964,reference_province_to_city!$A$2:$A$11,reference_province_to_city!$B$2:$B$11)</f>
        <v>Bandung</v>
      </c>
      <c r="M1964" s="15" t="s">
        <v>12</v>
      </c>
      <c r="N1964" s="15">
        <v>40111.0</v>
      </c>
      <c r="O1964" s="15">
        <f t="array" ref="O1964">_xlfn.XLOOKUP(M1964,reference_postal_code!$B$2:$B$11,reference_postal_code!$A$2:$A$11)</f>
        <v>40111</v>
      </c>
      <c r="P1964" s="15" t="s">
        <v>117</v>
      </c>
      <c r="Q1964" s="15" t="s">
        <v>4657</v>
      </c>
      <c r="R1964" s="15" t="s">
        <v>65</v>
      </c>
      <c r="S1964" s="15" t="s">
        <v>66</v>
      </c>
      <c r="T1964" s="15" t="s">
        <v>4658</v>
      </c>
      <c r="U1964" s="28">
        <v>2126400.0</v>
      </c>
      <c r="V1964" s="15">
        <v>4.0</v>
      </c>
      <c r="W1964" s="31">
        <v>0.0</v>
      </c>
      <c r="X1964" s="28">
        <v>999408.0</v>
      </c>
    </row>
    <row r="1965" ht="15.75" customHeight="1">
      <c r="A1965" s="15">
        <v>7693.0</v>
      </c>
      <c r="B1965" s="15" t="s">
        <v>4663</v>
      </c>
      <c r="C1965" s="18">
        <v>42002.0</v>
      </c>
      <c r="D1965" s="18">
        <v>42007.0</v>
      </c>
      <c r="E1965" s="18">
        <f t="shared" si="1"/>
        <v>42007</v>
      </c>
      <c r="F1965" s="15" t="s">
        <v>55</v>
      </c>
      <c r="G1965" s="15" t="s">
        <v>1350</v>
      </c>
      <c r="H1965" s="15" t="s">
        <v>1351</v>
      </c>
      <c r="I1965" s="15" t="s">
        <v>59</v>
      </c>
      <c r="J1965" s="15" t="s">
        <v>60</v>
      </c>
      <c r="K1965" s="15" t="s">
        <v>22</v>
      </c>
      <c r="L1965" s="15" t="str">
        <f t="array" ref="L1965">_xlfn.XLOOKUP(M1965,reference_province_to_city!$A$2:$A$11,reference_province_to_city!$B$2:$B$11)</f>
        <v>Surabaya</v>
      </c>
      <c r="M1965" s="15" t="s">
        <v>20</v>
      </c>
      <c r="N1965" s="15">
        <v>60231.0</v>
      </c>
      <c r="O1965" s="15">
        <f t="array" ref="O1965">_xlfn.XLOOKUP(M1965,reference_postal_code!$B$2:$B$11,reference_postal_code!$A$2:$A$11)</f>
        <v>60231</v>
      </c>
      <c r="P1965" s="15" t="s">
        <v>166</v>
      </c>
      <c r="Q1965" s="15" t="s">
        <v>3036</v>
      </c>
      <c r="R1965" s="15" t="s">
        <v>65</v>
      </c>
      <c r="S1965" s="15" t="s">
        <v>79</v>
      </c>
      <c r="T1965" s="15" t="s">
        <v>3037</v>
      </c>
      <c r="U1965" s="28">
        <v>1332000.0</v>
      </c>
      <c r="V1965" s="15">
        <v>6.0</v>
      </c>
      <c r="W1965" s="31">
        <v>0.0</v>
      </c>
      <c r="X1965" s="28">
        <v>666000.0</v>
      </c>
    </row>
    <row r="1966" ht="15.75" customHeight="1">
      <c r="A1966" s="15">
        <v>4041.0</v>
      </c>
      <c r="B1966" s="15" t="s">
        <v>4664</v>
      </c>
      <c r="C1966" s="18">
        <v>42002.0</v>
      </c>
      <c r="D1966" s="18">
        <v>42006.0</v>
      </c>
      <c r="E1966" s="18">
        <f t="shared" si="1"/>
        <v>42006</v>
      </c>
      <c r="F1966" s="15" t="s">
        <v>55</v>
      </c>
      <c r="G1966" s="15" t="s">
        <v>1555</v>
      </c>
      <c r="H1966" s="15" t="s">
        <v>1556</v>
      </c>
      <c r="I1966" s="15" t="s">
        <v>128</v>
      </c>
      <c r="J1966" s="15" t="s">
        <v>60</v>
      </c>
      <c r="K1966" s="15" t="s">
        <v>19</v>
      </c>
      <c r="L1966" s="15" t="str">
        <f t="array" ref="L1966">_xlfn.XLOOKUP(M1966,reference_province_to_city!$A$2:$A$11,reference_province_to_city!$B$2:$B$11)</f>
        <v>Yogyakarta</v>
      </c>
      <c r="M1966" s="15" t="s">
        <v>18</v>
      </c>
      <c r="N1966" s="15">
        <v>55111.0</v>
      </c>
      <c r="O1966" s="15">
        <f t="array" ref="O1966">_xlfn.XLOOKUP(M1966,reference_postal_code!$B$2:$B$11,reference_postal_code!$A$2:$A$11)</f>
        <v>55111</v>
      </c>
      <c r="P1966" s="15" t="s">
        <v>77</v>
      </c>
      <c r="Q1966" s="15" t="s">
        <v>4665</v>
      </c>
      <c r="R1966" s="15" t="s">
        <v>65</v>
      </c>
      <c r="S1966" s="15" t="s">
        <v>83</v>
      </c>
      <c r="T1966" s="15" t="s">
        <v>4666</v>
      </c>
      <c r="U1966" s="28">
        <v>215280.0</v>
      </c>
      <c r="V1966" s="15">
        <v>3.0</v>
      </c>
      <c r="W1966" s="31">
        <v>0.2</v>
      </c>
      <c r="X1966" s="28">
        <v>69966.0</v>
      </c>
    </row>
    <row r="1967" ht="15.75" customHeight="1">
      <c r="A1967" s="15">
        <v>4040.0</v>
      </c>
      <c r="B1967" s="15" t="s">
        <v>4664</v>
      </c>
      <c r="C1967" s="18">
        <v>42002.0</v>
      </c>
      <c r="D1967" s="18">
        <v>42006.0</v>
      </c>
      <c r="E1967" s="18">
        <f t="shared" si="1"/>
        <v>42006</v>
      </c>
      <c r="F1967" s="15" t="s">
        <v>55</v>
      </c>
      <c r="G1967" s="15" t="s">
        <v>1555</v>
      </c>
      <c r="H1967" s="15" t="s">
        <v>1556</v>
      </c>
      <c r="I1967" s="15" t="s">
        <v>128</v>
      </c>
      <c r="J1967" s="15" t="s">
        <v>60</v>
      </c>
      <c r="K1967" s="15" t="s">
        <v>19</v>
      </c>
      <c r="L1967" s="15" t="str">
        <f t="array" ref="L1967">_xlfn.XLOOKUP(M1967,reference_province_to_city!$A$2:$A$11,reference_province_to_city!$B$2:$B$11)</f>
        <v>Yogyakarta</v>
      </c>
      <c r="M1967" s="15" t="s">
        <v>18</v>
      </c>
      <c r="N1967" s="15">
        <v>55111.0</v>
      </c>
      <c r="O1967" s="15">
        <f t="array" ref="O1967">_xlfn.XLOOKUP(M1967,reference_postal_code!$B$2:$B$11,reference_postal_code!$A$2:$A$11)</f>
        <v>55111</v>
      </c>
      <c r="P1967" s="15" t="s">
        <v>77</v>
      </c>
      <c r="Q1967" s="15" t="s">
        <v>4667</v>
      </c>
      <c r="R1967" s="15" t="s">
        <v>110</v>
      </c>
      <c r="S1967" s="15" t="s">
        <v>668</v>
      </c>
      <c r="T1967" s="15" t="s">
        <v>4668</v>
      </c>
      <c r="U1967" s="28">
        <v>1.151928E7</v>
      </c>
      <c r="V1967" s="15">
        <v>6.0</v>
      </c>
      <c r="W1967" s="31">
        <v>0.2</v>
      </c>
      <c r="X1967" s="28">
        <v>4319730.0</v>
      </c>
    </row>
    <row r="1968" ht="15.75" customHeight="1">
      <c r="A1968" s="15">
        <v>5678.0</v>
      </c>
      <c r="B1968" s="15" t="s">
        <v>4669</v>
      </c>
      <c r="C1968" s="18">
        <v>42002.0</v>
      </c>
      <c r="D1968" s="18">
        <v>42009.0</v>
      </c>
      <c r="E1968" s="18">
        <f t="shared" si="1"/>
        <v>42009</v>
      </c>
      <c r="F1968" s="15" t="s">
        <v>55</v>
      </c>
      <c r="G1968" s="15" t="s">
        <v>3552</v>
      </c>
      <c r="H1968" s="15" t="s">
        <v>3553</v>
      </c>
      <c r="I1968" s="15" t="s">
        <v>59</v>
      </c>
      <c r="J1968" s="15" t="s">
        <v>60</v>
      </c>
      <c r="K1968" s="15" t="s">
        <v>289</v>
      </c>
      <c r="L1968" s="15" t="str">
        <f t="array" ref="L1968">_xlfn.XLOOKUP(M1968,reference_province_to_city!$A$2:$A$11,reference_province_to_city!$B$2:$B$11)</f>
        <v>Medan</v>
      </c>
      <c r="M1968" s="15" t="s">
        <v>11</v>
      </c>
      <c r="N1968" s="15">
        <v>20111.0</v>
      </c>
      <c r="O1968" s="15">
        <f t="array" ref="O1968">_xlfn.XLOOKUP(M1968,reference_postal_code!$B$2:$B$11,reference_postal_code!$A$2:$A$11)</f>
        <v>20111</v>
      </c>
      <c r="P1968" s="15" t="s">
        <v>77</v>
      </c>
      <c r="Q1968" s="15" t="s">
        <v>3670</v>
      </c>
      <c r="R1968" s="15" t="s">
        <v>106</v>
      </c>
      <c r="S1968" s="15" t="s">
        <v>139</v>
      </c>
      <c r="T1968" s="15" t="s">
        <v>3671</v>
      </c>
      <c r="U1968" s="28">
        <v>584640.0</v>
      </c>
      <c r="V1968" s="15">
        <v>3.0</v>
      </c>
      <c r="W1968" s="31">
        <v>0.6</v>
      </c>
      <c r="X1968" s="28">
        <v>-760032.0</v>
      </c>
    </row>
    <row r="1969" ht="15.75" customHeight="1">
      <c r="A1969" s="15">
        <v>4038.0</v>
      </c>
      <c r="B1969" s="15" t="s">
        <v>4664</v>
      </c>
      <c r="C1969" s="18">
        <v>42002.0</v>
      </c>
      <c r="D1969" s="18">
        <v>42006.0</v>
      </c>
      <c r="E1969" s="18">
        <f t="shared" si="1"/>
        <v>42006</v>
      </c>
      <c r="F1969" s="15" t="s">
        <v>55</v>
      </c>
      <c r="G1969" s="15" t="s">
        <v>1555</v>
      </c>
      <c r="H1969" s="15" t="s">
        <v>1556</v>
      </c>
      <c r="I1969" s="15" t="s">
        <v>128</v>
      </c>
      <c r="J1969" s="15" t="s">
        <v>60</v>
      </c>
      <c r="K1969" s="15" t="s">
        <v>19</v>
      </c>
      <c r="L1969" s="15" t="str">
        <f t="array" ref="L1969">_xlfn.XLOOKUP(M1969,reference_province_to_city!$A$2:$A$11,reference_province_to_city!$B$2:$B$11)</f>
        <v>Yogyakarta</v>
      </c>
      <c r="M1969" s="15" t="s">
        <v>18</v>
      </c>
      <c r="N1969" s="15">
        <v>55111.0</v>
      </c>
      <c r="O1969" s="15">
        <f t="array" ref="O1969">_xlfn.XLOOKUP(M1969,reference_postal_code!$B$2:$B$11,reference_postal_code!$A$2:$A$11)</f>
        <v>55111</v>
      </c>
      <c r="P1969" s="15" t="s">
        <v>77</v>
      </c>
      <c r="Q1969" s="15" t="s">
        <v>1991</v>
      </c>
      <c r="R1969" s="15" t="s">
        <v>106</v>
      </c>
      <c r="S1969" s="15" t="s">
        <v>139</v>
      </c>
      <c r="T1969" s="15" t="s">
        <v>1992</v>
      </c>
      <c r="U1969" s="28">
        <v>373500.0</v>
      </c>
      <c r="V1969" s="15">
        <v>5.0</v>
      </c>
      <c r="W1969" s="31">
        <v>0.0</v>
      </c>
      <c r="X1969" s="28">
        <v>123255.0</v>
      </c>
    </row>
    <row r="1970" ht="15.75" customHeight="1">
      <c r="A1970" s="15">
        <v>4321.0</v>
      </c>
      <c r="B1970" s="15" t="s">
        <v>4670</v>
      </c>
      <c r="C1970" s="18">
        <v>42002.0</v>
      </c>
      <c r="D1970" s="18">
        <v>42007.0</v>
      </c>
      <c r="E1970" s="18">
        <f t="shared" si="1"/>
        <v>42007</v>
      </c>
      <c r="F1970" s="15" t="s">
        <v>114</v>
      </c>
      <c r="G1970" s="15" t="s">
        <v>437</v>
      </c>
      <c r="H1970" s="15" t="s">
        <v>438</v>
      </c>
      <c r="I1970" s="15" t="s">
        <v>59</v>
      </c>
      <c r="J1970" s="15" t="s">
        <v>60</v>
      </c>
      <c r="K1970" s="15" t="s">
        <v>14</v>
      </c>
      <c r="L1970" s="15" t="str">
        <f t="array" ref="L1970">_xlfn.XLOOKUP(M1970,reference_province_to_city!$A$2:$A$11,reference_province_to_city!$B$2:$B$11)</f>
        <v>Bandung</v>
      </c>
      <c r="M1970" s="15" t="s">
        <v>12</v>
      </c>
      <c r="N1970" s="15">
        <v>40111.0</v>
      </c>
      <c r="O1970" s="15">
        <f t="array" ref="O1970">_xlfn.XLOOKUP(M1970,reference_postal_code!$B$2:$B$11,reference_postal_code!$A$2:$A$11)</f>
        <v>40111</v>
      </c>
      <c r="P1970" s="15" t="s">
        <v>117</v>
      </c>
      <c r="Q1970" s="15" t="s">
        <v>280</v>
      </c>
      <c r="R1970" s="15" t="s">
        <v>65</v>
      </c>
      <c r="S1970" s="15" t="s">
        <v>87</v>
      </c>
      <c r="T1970" s="15" t="s">
        <v>281</v>
      </c>
      <c r="U1970" s="28">
        <v>499350.0</v>
      </c>
      <c r="V1970" s="15">
        <v>1.0</v>
      </c>
      <c r="W1970" s="31">
        <v>0.0</v>
      </c>
      <c r="X1970" s="28">
        <v>119844.0</v>
      </c>
    </row>
    <row r="1971" ht="15.75" customHeight="1">
      <c r="A1971" s="15">
        <v>4042.0</v>
      </c>
      <c r="B1971" s="15" t="s">
        <v>4664</v>
      </c>
      <c r="C1971" s="18">
        <v>42002.0</v>
      </c>
      <c r="D1971" s="18">
        <v>42006.0</v>
      </c>
      <c r="E1971" s="18">
        <f t="shared" si="1"/>
        <v>42006</v>
      </c>
      <c r="F1971" s="15" t="s">
        <v>55</v>
      </c>
      <c r="G1971" s="15" t="s">
        <v>1555</v>
      </c>
      <c r="H1971" s="15" t="s">
        <v>1556</v>
      </c>
      <c r="I1971" s="15" t="s">
        <v>128</v>
      </c>
      <c r="J1971" s="15" t="s">
        <v>60</v>
      </c>
      <c r="K1971" s="15" t="s">
        <v>19</v>
      </c>
      <c r="L1971" s="15" t="str">
        <f t="array" ref="L1971">_xlfn.XLOOKUP(M1971,reference_province_to_city!$A$2:$A$11,reference_province_to_city!$B$2:$B$11)</f>
        <v>Yogyakarta</v>
      </c>
      <c r="M1971" s="15" t="s">
        <v>18</v>
      </c>
      <c r="N1971" s="15">
        <v>55111.0</v>
      </c>
      <c r="O1971" s="15">
        <f t="array" ref="O1971">_xlfn.XLOOKUP(M1971,reference_postal_code!$B$2:$B$11,reference_postal_code!$A$2:$A$11)</f>
        <v>55111</v>
      </c>
      <c r="P1971" s="15" t="s">
        <v>77</v>
      </c>
      <c r="Q1971" s="15" t="s">
        <v>1795</v>
      </c>
      <c r="R1971" s="15" t="s">
        <v>110</v>
      </c>
      <c r="S1971" s="15" t="s">
        <v>111</v>
      </c>
      <c r="T1971" s="15" t="s">
        <v>1796</v>
      </c>
      <c r="U1971" s="28">
        <v>2879640.0</v>
      </c>
      <c r="V1971" s="15">
        <v>3.0</v>
      </c>
      <c r="W1971" s="31">
        <v>0.2</v>
      </c>
      <c r="X1971" s="28">
        <v>287964.0</v>
      </c>
    </row>
    <row r="1972" ht="15.75" customHeight="1">
      <c r="A1972" s="15">
        <v>7694.0</v>
      </c>
      <c r="B1972" s="15" t="s">
        <v>4663</v>
      </c>
      <c r="C1972" s="18">
        <v>42002.0</v>
      </c>
      <c r="D1972" s="18">
        <v>42007.0</v>
      </c>
      <c r="E1972" s="18">
        <f t="shared" si="1"/>
        <v>42007</v>
      </c>
      <c r="F1972" s="15" t="s">
        <v>55</v>
      </c>
      <c r="G1972" s="15" t="s">
        <v>1350</v>
      </c>
      <c r="H1972" s="15" t="s">
        <v>1351</v>
      </c>
      <c r="I1972" s="15" t="s">
        <v>59</v>
      </c>
      <c r="J1972" s="15" t="s">
        <v>60</v>
      </c>
      <c r="K1972" s="15" t="s">
        <v>22</v>
      </c>
      <c r="L1972" s="15" t="str">
        <f t="array" ref="L1972">_xlfn.XLOOKUP(M1972,reference_province_to_city!$A$2:$A$11,reference_province_to_city!$B$2:$B$11)</f>
        <v>Surabaya</v>
      </c>
      <c r="M1972" s="15" t="s">
        <v>20</v>
      </c>
      <c r="N1972" s="15">
        <v>60231.0</v>
      </c>
      <c r="O1972" s="15">
        <f t="array" ref="O1972">_xlfn.XLOOKUP(M1972,reference_postal_code!$B$2:$B$11,reference_postal_code!$A$2:$A$11)</f>
        <v>60231</v>
      </c>
      <c r="P1972" s="15" t="s">
        <v>166</v>
      </c>
      <c r="Q1972" s="15" t="s">
        <v>4671</v>
      </c>
      <c r="R1972" s="15" t="s">
        <v>110</v>
      </c>
      <c r="S1972" s="15" t="s">
        <v>111</v>
      </c>
      <c r="T1972" s="15" t="s">
        <v>4672</v>
      </c>
      <c r="U1972" s="28">
        <v>4799520.0</v>
      </c>
      <c r="V1972" s="15">
        <v>4.0</v>
      </c>
      <c r="W1972" s="31">
        <v>0.2</v>
      </c>
      <c r="X1972" s="28">
        <v>539946.0</v>
      </c>
    </row>
    <row r="1973" ht="15.75" customHeight="1">
      <c r="A1973" s="15">
        <v>7204.0</v>
      </c>
      <c r="B1973" s="15" t="s">
        <v>4673</v>
      </c>
      <c r="C1973" s="18">
        <v>42002.0</v>
      </c>
      <c r="D1973" s="18">
        <v>42006.0</v>
      </c>
      <c r="E1973" s="18">
        <f t="shared" si="1"/>
        <v>42006</v>
      </c>
      <c r="F1973" s="15" t="s">
        <v>55</v>
      </c>
      <c r="G1973" s="15" t="s">
        <v>4674</v>
      </c>
      <c r="H1973" s="15" t="s">
        <v>4675</v>
      </c>
      <c r="I1973" s="15" t="s">
        <v>76</v>
      </c>
      <c r="J1973" s="15" t="s">
        <v>60</v>
      </c>
      <c r="K1973" s="15" t="s">
        <v>10</v>
      </c>
      <c r="L1973" s="15" t="str">
        <f t="array" ref="L1973">_xlfn.XLOOKUP(M1973,reference_province_to_city!$A$2:$A$11,reference_province_to_city!$B$2:$B$11)</f>
        <v>Jakarta</v>
      </c>
      <c r="M1973" s="15" t="s">
        <v>7</v>
      </c>
      <c r="N1973" s="15">
        <v>10110.0</v>
      </c>
      <c r="O1973" s="15">
        <f t="array" ref="O1973">_xlfn.XLOOKUP(M1973,reference_postal_code!$B$2:$B$11,reference_postal_code!$A$2:$A$11)</f>
        <v>10110</v>
      </c>
      <c r="P1973" s="15" t="s">
        <v>117</v>
      </c>
      <c r="Q1973" s="15" t="s">
        <v>407</v>
      </c>
      <c r="R1973" s="15" t="s">
        <v>106</v>
      </c>
      <c r="S1973" s="15" t="s">
        <v>139</v>
      </c>
      <c r="T1973" s="15" t="s">
        <v>408</v>
      </c>
      <c r="U1973" s="28">
        <v>131040.0</v>
      </c>
      <c r="V1973" s="15">
        <v>3.0</v>
      </c>
      <c r="W1973" s="31">
        <v>0.6</v>
      </c>
      <c r="X1973" s="28">
        <v>-72072.0</v>
      </c>
    </row>
    <row r="1974" ht="15.75" customHeight="1">
      <c r="A1974" s="15">
        <v>757.0</v>
      </c>
      <c r="B1974" s="15" t="s">
        <v>4676</v>
      </c>
      <c r="C1974" s="18">
        <v>42002.0</v>
      </c>
      <c r="D1974" s="18">
        <v>42006.0</v>
      </c>
      <c r="E1974" s="18">
        <f t="shared" si="1"/>
        <v>42006</v>
      </c>
      <c r="F1974" s="15" t="s">
        <v>55</v>
      </c>
      <c r="G1974" s="15" t="s">
        <v>4677</v>
      </c>
      <c r="H1974" s="15" t="s">
        <v>4678</v>
      </c>
      <c r="I1974" s="15" t="s">
        <v>59</v>
      </c>
      <c r="J1974" s="15" t="s">
        <v>60</v>
      </c>
      <c r="K1974" s="15" t="s">
        <v>10</v>
      </c>
      <c r="L1974" s="15" t="str">
        <f t="array" ref="L1974">_xlfn.XLOOKUP(M1974,reference_province_to_city!$A$2:$A$11,reference_province_to_city!$B$2:$B$11)</f>
        <v>Jakarta</v>
      </c>
      <c r="M1974" s="15" t="s">
        <v>7</v>
      </c>
      <c r="N1974" s="15">
        <v>10110.0</v>
      </c>
      <c r="O1974" s="15">
        <f t="array" ref="O1974">_xlfn.XLOOKUP(M1974,reference_postal_code!$B$2:$B$11,reference_postal_code!$A$2:$A$11)</f>
        <v>10110</v>
      </c>
      <c r="P1974" s="15" t="s">
        <v>117</v>
      </c>
      <c r="Q1974" s="15" t="s">
        <v>2006</v>
      </c>
      <c r="R1974" s="15" t="s">
        <v>65</v>
      </c>
      <c r="S1974" s="15" t="s">
        <v>87</v>
      </c>
      <c r="T1974" s="15" t="s">
        <v>2007</v>
      </c>
      <c r="U1974" s="28">
        <v>368400.0</v>
      </c>
      <c r="V1974" s="15">
        <v>2.0</v>
      </c>
      <c r="W1974" s="31">
        <v>0.0</v>
      </c>
      <c r="X1974" s="28">
        <v>103152.0</v>
      </c>
    </row>
    <row r="1975" ht="15.75" customHeight="1">
      <c r="A1975" s="15">
        <v>4043.0</v>
      </c>
      <c r="B1975" s="15" t="s">
        <v>4664</v>
      </c>
      <c r="C1975" s="18">
        <v>42002.0</v>
      </c>
      <c r="D1975" s="18">
        <v>42006.0</v>
      </c>
      <c r="E1975" s="18">
        <f t="shared" si="1"/>
        <v>42006</v>
      </c>
      <c r="F1975" s="15" t="s">
        <v>55</v>
      </c>
      <c r="G1975" s="15" t="s">
        <v>1555</v>
      </c>
      <c r="H1975" s="15" t="s">
        <v>1556</v>
      </c>
      <c r="I1975" s="15" t="s">
        <v>128</v>
      </c>
      <c r="J1975" s="15" t="s">
        <v>60</v>
      </c>
      <c r="K1975" s="15" t="s">
        <v>1832</v>
      </c>
      <c r="L1975" s="15" t="str">
        <f t="array" ref="L1975">_xlfn.XLOOKUP(M1975,reference_province_to_city!$A$2:$A$11,reference_province_to_city!$B$2:$B$11)</f>
        <v>Yogyakarta</v>
      </c>
      <c r="M1975" s="15" t="s">
        <v>18</v>
      </c>
      <c r="N1975" s="15">
        <v>55111.0</v>
      </c>
      <c r="O1975" s="15">
        <f t="array" ref="O1975">_xlfn.XLOOKUP(M1975,reference_postal_code!$B$2:$B$11,reference_postal_code!$A$2:$A$11)</f>
        <v>55111</v>
      </c>
      <c r="P1975" s="15" t="s">
        <v>77</v>
      </c>
      <c r="Q1975" s="15" t="s">
        <v>4679</v>
      </c>
      <c r="R1975" s="15" t="s">
        <v>65</v>
      </c>
      <c r="S1975" s="15" t="s">
        <v>79</v>
      </c>
      <c r="T1975" s="15" t="s">
        <v>4680</v>
      </c>
      <c r="U1975" s="28">
        <v>4121550.0</v>
      </c>
      <c r="V1975" s="15">
        <v>9.0</v>
      </c>
      <c r="W1975" s="31">
        <v>0.0</v>
      </c>
      <c r="X1975" s="28">
        <v>1895913.0</v>
      </c>
    </row>
    <row r="1976" ht="15.75" customHeight="1">
      <c r="A1976" s="15">
        <v>4044.0</v>
      </c>
      <c r="B1976" s="15" t="s">
        <v>4664</v>
      </c>
      <c r="C1976" s="18">
        <v>42002.0</v>
      </c>
      <c r="D1976" s="18">
        <v>42006.0</v>
      </c>
      <c r="E1976" s="18">
        <f t="shared" si="1"/>
        <v>42006</v>
      </c>
      <c r="F1976" s="15" t="s">
        <v>55</v>
      </c>
      <c r="G1976" s="15" t="s">
        <v>1555</v>
      </c>
      <c r="H1976" s="15" t="s">
        <v>1556</v>
      </c>
      <c r="I1976" s="15" t="s">
        <v>128</v>
      </c>
      <c r="J1976" s="15" t="s">
        <v>60</v>
      </c>
      <c r="K1976" s="15" t="s">
        <v>19</v>
      </c>
      <c r="L1976" s="15" t="str">
        <f t="array" ref="L1976">_xlfn.XLOOKUP(M1976,reference_province_to_city!$A$2:$A$11,reference_province_to_city!$B$2:$B$11)</f>
        <v>Yogyakarta</v>
      </c>
      <c r="M1976" s="15" t="s">
        <v>18</v>
      </c>
      <c r="N1976" s="15">
        <v>55111.0</v>
      </c>
      <c r="O1976" s="15">
        <f t="array" ref="O1976">_xlfn.XLOOKUP(M1976,reference_postal_code!$B$2:$B$11,reference_postal_code!$A$2:$A$11)</f>
        <v>55111</v>
      </c>
      <c r="P1976" s="15" t="s">
        <v>77</v>
      </c>
      <c r="Q1976" s="15" t="s">
        <v>4681</v>
      </c>
      <c r="R1976" s="15" t="s">
        <v>106</v>
      </c>
      <c r="S1976" s="15" t="s">
        <v>139</v>
      </c>
      <c r="T1976" s="15" t="s">
        <v>4682</v>
      </c>
      <c r="U1976" s="28">
        <v>1058400.0</v>
      </c>
      <c r="V1976" s="15">
        <v>6.0</v>
      </c>
      <c r="W1976" s="31">
        <v>0.0</v>
      </c>
      <c r="X1976" s="28">
        <v>359856.0</v>
      </c>
    </row>
    <row r="1977" ht="15.75" customHeight="1">
      <c r="A1977" s="15">
        <v>9442.0</v>
      </c>
      <c r="B1977" s="15" t="s">
        <v>4683</v>
      </c>
      <c r="C1977" s="18">
        <v>42002.0</v>
      </c>
      <c r="D1977" s="18">
        <v>42004.0</v>
      </c>
      <c r="E1977" s="18">
        <f t="shared" si="1"/>
        <v>42004</v>
      </c>
      <c r="F1977" s="15" t="s">
        <v>114</v>
      </c>
      <c r="G1977" s="15" t="s">
        <v>4684</v>
      </c>
      <c r="H1977" s="15" t="s">
        <v>4685</v>
      </c>
      <c r="I1977" s="15" t="s">
        <v>59</v>
      </c>
      <c r="J1977" s="15" t="s">
        <v>60</v>
      </c>
      <c r="K1977" s="15" t="s">
        <v>14</v>
      </c>
      <c r="L1977" s="15" t="str">
        <f t="array" ref="L1977">_xlfn.XLOOKUP(M1977,reference_province_to_city!$A$2:$A$11,reference_province_to_city!$B$2:$B$11)</f>
        <v>Bandung</v>
      </c>
      <c r="M1977" s="15" t="s">
        <v>12</v>
      </c>
      <c r="N1977" s="15">
        <v>40111.0</v>
      </c>
      <c r="O1977" s="15">
        <f t="array" ref="O1977">_xlfn.XLOOKUP(M1977,reference_postal_code!$B$2:$B$11,reference_postal_code!$A$2:$A$11)</f>
        <v>40111</v>
      </c>
      <c r="P1977" s="15" t="s">
        <v>117</v>
      </c>
      <c r="Q1977" s="15" t="s">
        <v>2443</v>
      </c>
      <c r="R1977" s="15" t="s">
        <v>65</v>
      </c>
      <c r="S1977" s="15" t="s">
        <v>222</v>
      </c>
      <c r="T1977" s="15" t="s">
        <v>2444</v>
      </c>
      <c r="U1977" s="28">
        <v>725400.0</v>
      </c>
      <c r="V1977" s="15">
        <v>5.0</v>
      </c>
      <c r="W1977" s="31">
        <v>0.2</v>
      </c>
      <c r="X1977" s="28">
        <v>90675.0</v>
      </c>
    </row>
    <row r="1978" ht="15.75" customHeight="1">
      <c r="A1978" s="15">
        <v>4039.0</v>
      </c>
      <c r="B1978" s="15" t="s">
        <v>4664</v>
      </c>
      <c r="C1978" s="18">
        <v>42002.0</v>
      </c>
      <c r="D1978" s="18">
        <v>42006.0</v>
      </c>
      <c r="E1978" s="18">
        <f t="shared" si="1"/>
        <v>42006</v>
      </c>
      <c r="F1978" s="15" t="s">
        <v>55</v>
      </c>
      <c r="G1978" s="15" t="s">
        <v>1555</v>
      </c>
      <c r="H1978" s="15" t="s">
        <v>1556</v>
      </c>
      <c r="I1978" s="15" t="s">
        <v>128</v>
      </c>
      <c r="J1978" s="15" t="s">
        <v>60</v>
      </c>
      <c r="K1978" s="15" t="s">
        <v>19</v>
      </c>
      <c r="L1978" s="15" t="str">
        <f t="array" ref="L1978">_xlfn.XLOOKUP(M1978,reference_province_to_city!$A$2:$A$11,reference_province_to_city!$B$2:$B$11)</f>
        <v>Yogyakarta</v>
      </c>
      <c r="M1978" s="15" t="s">
        <v>18</v>
      </c>
      <c r="N1978" s="15">
        <v>55111.0</v>
      </c>
      <c r="O1978" s="15">
        <f t="array" ref="O1978">_xlfn.XLOOKUP(M1978,reference_postal_code!$B$2:$B$11,reference_postal_code!$A$2:$A$11)</f>
        <v>55111</v>
      </c>
      <c r="P1978" s="15" t="s">
        <v>77</v>
      </c>
      <c r="Q1978" s="15" t="s">
        <v>4686</v>
      </c>
      <c r="R1978" s="15" t="s">
        <v>65</v>
      </c>
      <c r="S1978" s="15" t="s">
        <v>66</v>
      </c>
      <c r="T1978" s="15" t="s">
        <v>4687</v>
      </c>
      <c r="U1978" s="28">
        <v>316800.0</v>
      </c>
      <c r="V1978" s="15">
        <v>4.0</v>
      </c>
      <c r="W1978" s="31">
        <v>0.0</v>
      </c>
      <c r="X1978" s="28">
        <v>142560.0</v>
      </c>
    </row>
    <row r="1979" ht="15.75" customHeight="1">
      <c r="A1979" s="15">
        <v>758.0</v>
      </c>
      <c r="B1979" s="15" t="s">
        <v>4676</v>
      </c>
      <c r="C1979" s="18">
        <v>42002.0</v>
      </c>
      <c r="D1979" s="18">
        <v>42006.0</v>
      </c>
      <c r="E1979" s="18">
        <f t="shared" si="1"/>
        <v>42006</v>
      </c>
      <c r="F1979" s="15" t="s">
        <v>55</v>
      </c>
      <c r="G1979" s="15" t="s">
        <v>4677</v>
      </c>
      <c r="H1979" s="15" t="s">
        <v>4678</v>
      </c>
      <c r="I1979" s="15" t="s">
        <v>59</v>
      </c>
      <c r="J1979" s="15" t="s">
        <v>60</v>
      </c>
      <c r="K1979" s="15" t="s">
        <v>10</v>
      </c>
      <c r="L1979" s="15" t="str">
        <f t="array" ref="L1979">_xlfn.XLOOKUP(M1979,reference_province_to_city!$A$2:$A$11,reference_province_to_city!$B$2:$B$11)</f>
        <v>Jakarta</v>
      </c>
      <c r="M1979" s="15" t="s">
        <v>7</v>
      </c>
      <c r="N1979" s="15">
        <v>10110.0</v>
      </c>
      <c r="O1979" s="15">
        <f t="array" ref="O1979">_xlfn.XLOOKUP(M1979,reference_postal_code!$B$2:$B$11,reference_postal_code!$A$2:$A$11)</f>
        <v>10110</v>
      </c>
      <c r="P1979" s="15" t="s">
        <v>117</v>
      </c>
      <c r="Q1979" s="15" t="s">
        <v>4325</v>
      </c>
      <c r="R1979" s="15" t="s">
        <v>110</v>
      </c>
      <c r="S1979" s="15" t="s">
        <v>149</v>
      </c>
      <c r="T1979" s="15" t="s">
        <v>4326</v>
      </c>
      <c r="U1979" s="28">
        <v>1797000.0</v>
      </c>
      <c r="V1979" s="15">
        <v>4.0</v>
      </c>
      <c r="W1979" s="31">
        <v>0.0</v>
      </c>
      <c r="X1979" s="28">
        <v>718800.0</v>
      </c>
    </row>
    <row r="1980" ht="15.75" customHeight="1">
      <c r="A1980" s="15">
        <v>4320.0</v>
      </c>
      <c r="B1980" s="15" t="s">
        <v>4670</v>
      </c>
      <c r="C1980" s="18">
        <v>42002.0</v>
      </c>
      <c r="D1980" s="18"/>
      <c r="E1980" s="18">
        <f t="shared" si="1"/>
        <v>42005</v>
      </c>
      <c r="F1980" s="15" t="s">
        <v>114</v>
      </c>
      <c r="G1980" s="15" t="s">
        <v>437</v>
      </c>
      <c r="H1980" s="15" t="s">
        <v>438</v>
      </c>
      <c r="I1980" s="15" t="s">
        <v>59</v>
      </c>
      <c r="J1980" s="15" t="s">
        <v>60</v>
      </c>
      <c r="K1980" s="15" t="s">
        <v>14</v>
      </c>
      <c r="L1980" s="15" t="str">
        <f t="array" ref="L1980">_xlfn.XLOOKUP(M1980,reference_province_to_city!$A$2:$A$11,reference_province_to_city!$B$2:$B$11)</f>
        <v>Bandung</v>
      </c>
      <c r="M1980" s="15" t="s">
        <v>12</v>
      </c>
      <c r="N1980" s="15">
        <v>40111.0</v>
      </c>
      <c r="O1980" s="15">
        <f t="array" ref="O1980">_xlfn.XLOOKUP(M1980,reference_postal_code!$B$2:$B$11,reference_postal_code!$A$2:$A$11)</f>
        <v>40111</v>
      </c>
      <c r="P1980" s="15" t="s">
        <v>117</v>
      </c>
      <c r="Q1980" s="15" t="s">
        <v>4688</v>
      </c>
      <c r="R1980" s="15" t="s">
        <v>110</v>
      </c>
      <c r="S1980" s="15" t="s">
        <v>111</v>
      </c>
      <c r="T1980" s="15" t="s">
        <v>4689</v>
      </c>
      <c r="U1980" s="28">
        <v>359640.0</v>
      </c>
      <c r="V1980" s="15">
        <v>3.0</v>
      </c>
      <c r="W1980" s="31">
        <v>0.2</v>
      </c>
      <c r="X1980" s="28">
        <v>-85415.0</v>
      </c>
    </row>
    <row r="1981" ht="15.75" customHeight="1">
      <c r="A1981" s="15">
        <v>8969.0</v>
      </c>
      <c r="B1981" s="15" t="s">
        <v>4690</v>
      </c>
      <c r="C1981" s="18">
        <v>42003.0</v>
      </c>
      <c r="D1981" s="18">
        <v>42005.0</v>
      </c>
      <c r="E1981" s="18">
        <f t="shared" si="1"/>
        <v>42005</v>
      </c>
      <c r="F1981" s="15" t="s">
        <v>125</v>
      </c>
      <c r="G1981" s="15" t="s">
        <v>960</v>
      </c>
      <c r="H1981" s="15" t="s">
        <v>961</v>
      </c>
      <c r="I1981" s="15" t="s">
        <v>59</v>
      </c>
      <c r="J1981" s="15" t="s">
        <v>60</v>
      </c>
      <c r="K1981" s="15" t="s">
        <v>22</v>
      </c>
      <c r="L1981" s="15" t="str">
        <f t="array" ref="L1981">_xlfn.XLOOKUP(M1981,reference_province_to_city!$A$2:$A$11,reference_province_to_city!$B$2:$B$11)</f>
        <v>Surabaya</v>
      </c>
      <c r="M1981" s="15" t="s">
        <v>20</v>
      </c>
      <c r="N1981" s="15">
        <v>60231.0</v>
      </c>
      <c r="O1981" s="15">
        <f t="array" ref="O1981">_xlfn.XLOOKUP(M1981,reference_postal_code!$B$2:$B$11,reference_postal_code!$A$2:$A$11)</f>
        <v>60231</v>
      </c>
      <c r="P1981" s="15" t="s">
        <v>166</v>
      </c>
      <c r="Q1981" s="15" t="s">
        <v>4691</v>
      </c>
      <c r="R1981" s="15" t="s">
        <v>65</v>
      </c>
      <c r="S1981" s="15" t="s">
        <v>87</v>
      </c>
      <c r="T1981" s="15" t="s">
        <v>4692</v>
      </c>
      <c r="U1981" s="28">
        <v>586920.0</v>
      </c>
      <c r="V1981" s="15">
        <v>1.0</v>
      </c>
      <c r="W1981" s="31">
        <v>0.2</v>
      </c>
      <c r="X1981" s="28">
        <v>-132057.0</v>
      </c>
    </row>
    <row r="1982" ht="15.75" customHeight="1">
      <c r="A1982" s="15">
        <v>3305.0</v>
      </c>
      <c r="B1982" s="15" t="s">
        <v>4693</v>
      </c>
      <c r="C1982" s="18">
        <v>42003.0</v>
      </c>
      <c r="D1982" s="18">
        <v>42005.0</v>
      </c>
      <c r="E1982" s="18">
        <f t="shared" si="1"/>
        <v>42005</v>
      </c>
      <c r="F1982" s="15" t="s">
        <v>114</v>
      </c>
      <c r="G1982" s="15" t="s">
        <v>2998</v>
      </c>
      <c r="H1982" s="15" t="s">
        <v>2999</v>
      </c>
      <c r="I1982" s="15" t="s">
        <v>128</v>
      </c>
      <c r="J1982" s="15" t="s">
        <v>60</v>
      </c>
      <c r="K1982" s="15" t="s">
        <v>26</v>
      </c>
      <c r="L1982" s="15" t="str">
        <f t="array" ref="L1982">_xlfn.XLOOKUP(M1982,reference_province_to_city!$A$2:$A$11,reference_province_to_city!$B$2:$B$11)</f>
        <v>Denpasar</v>
      </c>
      <c r="M1982" s="15" t="s">
        <v>24</v>
      </c>
      <c r="N1982" s="15">
        <v>80231.0</v>
      </c>
      <c r="O1982" s="15">
        <f t="array" ref="O1982">_xlfn.XLOOKUP(M1982,reference_postal_code!$B$2:$B$11,reference_postal_code!$A$2:$A$11)</f>
        <v>80231</v>
      </c>
      <c r="P1982" s="15" t="s">
        <v>63</v>
      </c>
      <c r="Q1982" s="15" t="s">
        <v>4139</v>
      </c>
      <c r="R1982" s="15" t="s">
        <v>65</v>
      </c>
      <c r="S1982" s="15" t="s">
        <v>173</v>
      </c>
      <c r="T1982" s="15" t="s">
        <v>4140</v>
      </c>
      <c r="U1982" s="28">
        <v>194760.0</v>
      </c>
      <c r="V1982" s="15">
        <v>3.0</v>
      </c>
      <c r="W1982" s="31">
        <v>0.2</v>
      </c>
      <c r="X1982" s="28">
        <v>70600.0</v>
      </c>
    </row>
    <row r="1983" ht="15.75" customHeight="1">
      <c r="A1983" s="15">
        <v>3306.0</v>
      </c>
      <c r="B1983" s="15" t="s">
        <v>4693</v>
      </c>
      <c r="C1983" s="18">
        <v>42003.0</v>
      </c>
      <c r="D1983" s="18">
        <v>42005.0</v>
      </c>
      <c r="E1983" s="18">
        <f t="shared" si="1"/>
        <v>42005</v>
      </c>
      <c r="F1983" s="15" t="s">
        <v>114</v>
      </c>
      <c r="G1983" s="15" t="s">
        <v>2998</v>
      </c>
      <c r="H1983" s="15" t="s">
        <v>2999</v>
      </c>
      <c r="I1983" s="15" t="s">
        <v>128</v>
      </c>
      <c r="J1983" s="15" t="s">
        <v>60</v>
      </c>
      <c r="K1983" s="15" t="s">
        <v>26</v>
      </c>
      <c r="L1983" s="15" t="str">
        <f t="array" ref="L1983">_xlfn.XLOOKUP(M1983,reference_province_to_city!$A$2:$A$11,reference_province_to_city!$B$2:$B$11)</f>
        <v>Denpasar</v>
      </c>
      <c r="M1983" s="15" t="s">
        <v>24</v>
      </c>
      <c r="N1983" s="15">
        <v>80231.0</v>
      </c>
      <c r="O1983" s="15">
        <f t="array" ref="O1983">_xlfn.XLOOKUP(M1983,reference_postal_code!$B$2:$B$11,reference_postal_code!$A$2:$A$11)</f>
        <v>80231</v>
      </c>
      <c r="P1983" s="15" t="s">
        <v>63</v>
      </c>
      <c r="Q1983" s="15" t="s">
        <v>2557</v>
      </c>
      <c r="R1983" s="15" t="s">
        <v>110</v>
      </c>
      <c r="S1983" s="15" t="s">
        <v>111</v>
      </c>
      <c r="T1983" s="15" t="s">
        <v>2558</v>
      </c>
      <c r="U1983" s="28">
        <v>3263760.0</v>
      </c>
      <c r="V1983" s="15">
        <v>2.0</v>
      </c>
      <c r="W1983" s="31">
        <v>0.2</v>
      </c>
      <c r="X1983" s="28">
        <v>285579.0</v>
      </c>
    </row>
    <row r="1984" ht="15.75" customHeight="1">
      <c r="A1984" s="15">
        <v>6060.0</v>
      </c>
      <c r="B1984" s="15" t="s">
        <v>4694</v>
      </c>
      <c r="C1984" s="18">
        <v>42003.0</v>
      </c>
      <c r="D1984" s="18">
        <v>42007.0</v>
      </c>
      <c r="E1984" s="18">
        <f t="shared" si="1"/>
        <v>42007</v>
      </c>
      <c r="F1984" s="15" t="s">
        <v>55</v>
      </c>
      <c r="G1984" s="15" t="s">
        <v>410</v>
      </c>
      <c r="H1984" s="15" t="s">
        <v>411</v>
      </c>
      <c r="I1984" s="15" t="s">
        <v>59</v>
      </c>
      <c r="J1984" s="15" t="s">
        <v>60</v>
      </c>
      <c r="K1984" s="15" t="s">
        <v>19</v>
      </c>
      <c r="L1984" s="15" t="str">
        <f t="array" ref="L1984">_xlfn.XLOOKUP(M1984,reference_province_to_city!$A$2:$A$11,reference_province_to_city!$B$2:$B$11)</f>
        <v>Yogyakarta</v>
      </c>
      <c r="M1984" s="15" t="s">
        <v>18</v>
      </c>
      <c r="N1984" s="15">
        <v>55111.0</v>
      </c>
      <c r="O1984" s="15">
        <f t="array" ref="O1984">_xlfn.XLOOKUP(M1984,reference_postal_code!$B$2:$B$11,reference_postal_code!$A$2:$A$11)</f>
        <v>55111</v>
      </c>
      <c r="P1984" s="15" t="s">
        <v>77</v>
      </c>
      <c r="Q1984" s="15" t="s">
        <v>3348</v>
      </c>
      <c r="R1984" s="15" t="s">
        <v>110</v>
      </c>
      <c r="S1984" s="15" t="s">
        <v>149</v>
      </c>
      <c r="T1984" s="15" t="s">
        <v>3349</v>
      </c>
      <c r="U1984" s="28">
        <v>419520.0</v>
      </c>
      <c r="V1984" s="15">
        <v>2.0</v>
      </c>
      <c r="W1984" s="31">
        <v>0.2</v>
      </c>
      <c r="X1984" s="28">
        <v>104880.0</v>
      </c>
    </row>
    <row r="1985" ht="15.75" customHeight="1">
      <c r="A1985" s="15">
        <v>7360.0</v>
      </c>
      <c r="B1985" s="15" t="s">
        <v>4695</v>
      </c>
      <c r="C1985" s="18">
        <v>42003.0</v>
      </c>
      <c r="D1985" s="18">
        <v>42007.0</v>
      </c>
      <c r="E1985" s="18">
        <f t="shared" si="1"/>
        <v>42007</v>
      </c>
      <c r="F1985" s="15" t="s">
        <v>114</v>
      </c>
      <c r="G1985" s="15" t="s">
        <v>4696</v>
      </c>
      <c r="H1985" s="15" t="s">
        <v>4697</v>
      </c>
      <c r="I1985" s="15" t="s">
        <v>128</v>
      </c>
      <c r="J1985" s="15" t="s">
        <v>60</v>
      </c>
      <c r="K1985" s="15" t="s">
        <v>28</v>
      </c>
      <c r="L1985" s="15" t="str">
        <f t="array" ref="L1985">_xlfn.XLOOKUP(M1985,reference_province_to_city!$A$2:$A$11,reference_province_to_city!$B$2:$B$11)</f>
        <v>Medan</v>
      </c>
      <c r="M1985" s="15" t="s">
        <v>11</v>
      </c>
      <c r="N1985" s="15">
        <v>20111.0</v>
      </c>
      <c r="O1985" s="15">
        <f t="array" ref="O1985">_xlfn.XLOOKUP(M1985,reference_postal_code!$B$2:$B$11,reference_postal_code!$A$2:$A$11)</f>
        <v>20111</v>
      </c>
      <c r="P1985" s="15" t="s">
        <v>77</v>
      </c>
      <c r="Q1985" s="15" t="s">
        <v>2251</v>
      </c>
      <c r="R1985" s="15" t="s">
        <v>106</v>
      </c>
      <c r="S1985" s="15" t="s">
        <v>218</v>
      </c>
      <c r="T1985" s="15" t="s">
        <v>2252</v>
      </c>
      <c r="U1985" s="28">
        <v>7856460.0</v>
      </c>
      <c r="V1985" s="15">
        <v>3.0</v>
      </c>
      <c r="W1985" s="31">
        <v>0.4</v>
      </c>
      <c r="X1985" s="28">
        <v>-2880702.0</v>
      </c>
    </row>
    <row r="1986" ht="15.75" customHeight="1">
      <c r="A1986" s="15">
        <v>3307.0</v>
      </c>
      <c r="B1986" s="15" t="s">
        <v>4693</v>
      </c>
      <c r="C1986" s="18">
        <v>42003.0</v>
      </c>
      <c r="D1986" s="18">
        <v>42005.0</v>
      </c>
      <c r="E1986" s="18">
        <f t="shared" si="1"/>
        <v>42005</v>
      </c>
      <c r="F1986" s="15" t="s">
        <v>114</v>
      </c>
      <c r="G1986" s="15" t="s">
        <v>2998</v>
      </c>
      <c r="H1986" s="15" t="s">
        <v>2999</v>
      </c>
      <c r="I1986" s="15" t="s">
        <v>128</v>
      </c>
      <c r="J1986" s="15" t="s">
        <v>60</v>
      </c>
      <c r="K1986" s="15" t="s">
        <v>26</v>
      </c>
      <c r="L1986" s="15" t="str">
        <f t="array" ref="L1986">_xlfn.XLOOKUP(M1986,reference_province_to_city!$A$2:$A$11,reference_province_to_city!$B$2:$B$11)</f>
        <v>Denpasar</v>
      </c>
      <c r="M1986" s="15" t="s">
        <v>24</v>
      </c>
      <c r="N1986" s="15">
        <v>80231.0</v>
      </c>
      <c r="O1986" s="15">
        <f t="array" ref="O1986">_xlfn.XLOOKUP(M1986,reference_postal_code!$B$2:$B$11,reference_postal_code!$A$2:$A$11)</f>
        <v>80231</v>
      </c>
      <c r="P1986" s="15" t="s">
        <v>63</v>
      </c>
      <c r="Q1986" s="15" t="s">
        <v>1191</v>
      </c>
      <c r="R1986" s="15" t="s">
        <v>110</v>
      </c>
      <c r="S1986" s="15" t="s">
        <v>111</v>
      </c>
      <c r="T1986" s="15" t="s">
        <v>1192</v>
      </c>
      <c r="U1986" s="28">
        <v>4931640.0</v>
      </c>
      <c r="V1986" s="15">
        <v>3.0</v>
      </c>
      <c r="W1986" s="31">
        <v>0.2</v>
      </c>
      <c r="X1986" s="28">
        <v>431518.0</v>
      </c>
    </row>
    <row r="1987" ht="15.75" customHeight="1">
      <c r="A1987" s="15">
        <v>8265.0</v>
      </c>
      <c r="B1987" s="15" t="s">
        <v>4698</v>
      </c>
      <c r="C1987" s="18">
        <v>42003.0</v>
      </c>
      <c r="D1987" s="18">
        <v>42008.0</v>
      </c>
      <c r="E1987" s="18">
        <f t="shared" si="1"/>
        <v>42008</v>
      </c>
      <c r="F1987" s="15" t="s">
        <v>55</v>
      </c>
      <c r="G1987" s="15" t="s">
        <v>3136</v>
      </c>
      <c r="H1987" s="15" t="s">
        <v>3137</v>
      </c>
      <c r="I1987" s="15" t="s">
        <v>59</v>
      </c>
      <c r="J1987" s="15" t="s">
        <v>60</v>
      </c>
      <c r="K1987" s="15" t="s">
        <v>19</v>
      </c>
      <c r="L1987" s="15" t="str">
        <f t="array" ref="L1987">_xlfn.XLOOKUP(M1987,reference_province_to_city!$A$2:$A$11,reference_province_to_city!$B$2:$B$11)</f>
        <v>Yogyakarta</v>
      </c>
      <c r="M1987" s="15" t="s">
        <v>18</v>
      </c>
      <c r="N1987" s="15">
        <v>55111.0</v>
      </c>
      <c r="O1987" s="15">
        <f t="array" ref="O1987">_xlfn.XLOOKUP(M1987,reference_postal_code!$B$2:$B$11,reference_postal_code!$A$2:$A$11)</f>
        <v>55111</v>
      </c>
      <c r="P1987" s="15" t="s">
        <v>77</v>
      </c>
      <c r="Q1987" s="15" t="s">
        <v>4699</v>
      </c>
      <c r="R1987" s="15" t="s">
        <v>65</v>
      </c>
      <c r="S1987" s="15" t="s">
        <v>222</v>
      </c>
      <c r="T1987" s="15" t="s">
        <v>4700</v>
      </c>
      <c r="U1987" s="28">
        <v>1844100.0</v>
      </c>
      <c r="V1987" s="15">
        <v>3.0</v>
      </c>
      <c r="W1987" s="31">
        <v>0.0</v>
      </c>
      <c r="X1987" s="28">
        <v>461025.0</v>
      </c>
    </row>
    <row r="1988" ht="15.75" customHeight="1">
      <c r="A1988" s="15">
        <v>3308.0</v>
      </c>
      <c r="B1988" s="15" t="s">
        <v>4693</v>
      </c>
      <c r="C1988" s="18">
        <v>42003.0</v>
      </c>
      <c r="D1988" s="18">
        <v>42005.0</v>
      </c>
      <c r="E1988" s="18">
        <f t="shared" si="1"/>
        <v>42005</v>
      </c>
      <c r="F1988" s="15" t="s">
        <v>114</v>
      </c>
      <c r="G1988" s="15" t="s">
        <v>2998</v>
      </c>
      <c r="H1988" s="15" t="s">
        <v>2999</v>
      </c>
      <c r="I1988" s="15" t="s">
        <v>128</v>
      </c>
      <c r="J1988" s="15" t="s">
        <v>60</v>
      </c>
      <c r="K1988" s="15" t="s">
        <v>26</v>
      </c>
      <c r="L1988" s="15" t="str">
        <f t="array" ref="L1988">_xlfn.XLOOKUP(M1988,reference_province_to_city!$A$2:$A$11,reference_province_to_city!$B$2:$B$11)</f>
        <v>Denpasar</v>
      </c>
      <c r="M1988" s="15" t="s">
        <v>24</v>
      </c>
      <c r="N1988" s="15">
        <v>80231.0</v>
      </c>
      <c r="O1988" s="15">
        <f t="array" ref="O1988">_xlfn.XLOOKUP(M1988,reference_postal_code!$B$2:$B$11,reference_postal_code!$A$2:$A$11)</f>
        <v>80231</v>
      </c>
      <c r="P1988" s="15" t="s">
        <v>63</v>
      </c>
      <c r="Q1988" s="15" t="s">
        <v>2308</v>
      </c>
      <c r="R1988" s="15" t="s">
        <v>65</v>
      </c>
      <c r="S1988" s="15" t="s">
        <v>83</v>
      </c>
      <c r="T1988" s="15" t="s">
        <v>1784</v>
      </c>
      <c r="U1988" s="28">
        <v>34290.0</v>
      </c>
      <c r="V1988" s="15">
        <v>3.0</v>
      </c>
      <c r="W1988" s="31">
        <v>0.8</v>
      </c>
      <c r="X1988" s="28">
        <v>-54864.0</v>
      </c>
    </row>
    <row r="1989" ht="15.75" customHeight="1">
      <c r="A1989" s="15">
        <v>306.0</v>
      </c>
      <c r="B1989" s="15" t="s">
        <v>4701</v>
      </c>
      <c r="C1989" s="18">
        <v>42003.0</v>
      </c>
      <c r="D1989" s="18">
        <v>42008.0</v>
      </c>
      <c r="E1989" s="18">
        <f t="shared" si="1"/>
        <v>42008</v>
      </c>
      <c r="F1989" s="15" t="s">
        <v>55</v>
      </c>
      <c r="G1989" s="15" t="s">
        <v>4702</v>
      </c>
      <c r="H1989" s="15" t="s">
        <v>4703</v>
      </c>
      <c r="I1989" s="15" t="s">
        <v>128</v>
      </c>
      <c r="J1989" s="15" t="s">
        <v>60</v>
      </c>
      <c r="K1989" s="15" t="s">
        <v>28</v>
      </c>
      <c r="L1989" s="15" t="str">
        <f t="array" ref="L1989">_xlfn.XLOOKUP(M1989,reference_province_to_city!$A$2:$A$11,reference_province_to_city!$B$2:$B$11)</f>
        <v>Medan</v>
      </c>
      <c r="M1989" s="15" t="s">
        <v>11</v>
      </c>
      <c r="N1989" s="15">
        <v>20111.0</v>
      </c>
      <c r="O1989" s="15">
        <f t="array" ref="O1989">_xlfn.XLOOKUP(M1989,reference_postal_code!$B$2:$B$11,reference_postal_code!$A$2:$A$11)</f>
        <v>20111</v>
      </c>
      <c r="P1989" s="15" t="s">
        <v>77</v>
      </c>
      <c r="Q1989" s="15" t="s">
        <v>1434</v>
      </c>
      <c r="R1989" s="15" t="s">
        <v>65</v>
      </c>
      <c r="S1989" s="15" t="s">
        <v>93</v>
      </c>
      <c r="T1989" s="15" t="s">
        <v>1435</v>
      </c>
      <c r="U1989" s="28">
        <v>147600.0</v>
      </c>
      <c r="V1989" s="15">
        <v>3.0</v>
      </c>
      <c r="W1989" s="31">
        <v>0.0</v>
      </c>
      <c r="X1989" s="28">
        <v>42804.0</v>
      </c>
    </row>
    <row r="1990" ht="15.75" customHeight="1">
      <c r="A1990" s="15">
        <v>7359.0</v>
      </c>
      <c r="B1990" s="15" t="s">
        <v>4695</v>
      </c>
      <c r="C1990" s="18">
        <v>42003.0</v>
      </c>
      <c r="D1990" s="18">
        <v>42007.0</v>
      </c>
      <c r="E1990" s="18">
        <f t="shared" si="1"/>
        <v>42007</v>
      </c>
      <c r="F1990" s="15" t="s">
        <v>114</v>
      </c>
      <c r="G1990" s="15" t="s">
        <v>4696</v>
      </c>
      <c r="H1990" s="15" t="s">
        <v>4697</v>
      </c>
      <c r="I1990" s="15" t="s">
        <v>128</v>
      </c>
      <c r="J1990" s="15" t="s">
        <v>60</v>
      </c>
      <c r="K1990" s="15" t="s">
        <v>28</v>
      </c>
      <c r="L1990" s="15" t="str">
        <f t="array" ref="L1990">_xlfn.XLOOKUP(M1990,reference_province_to_city!$A$2:$A$11,reference_province_to_city!$B$2:$B$11)</f>
        <v>Medan</v>
      </c>
      <c r="M1990" s="15" t="s">
        <v>11</v>
      </c>
      <c r="N1990" s="15">
        <v>20111.0</v>
      </c>
      <c r="O1990" s="15">
        <f t="array" ref="O1990">_xlfn.XLOOKUP(M1990,reference_postal_code!$B$2:$B$11,reference_postal_code!$A$2:$A$11)</f>
        <v>20111</v>
      </c>
      <c r="P1990" s="15" t="s">
        <v>77</v>
      </c>
      <c r="Q1990" s="15" t="s">
        <v>4232</v>
      </c>
      <c r="R1990" s="15" t="s">
        <v>110</v>
      </c>
      <c r="S1990" s="15" t="s">
        <v>111</v>
      </c>
      <c r="T1990" s="15" t="s">
        <v>4233</v>
      </c>
      <c r="U1990" s="28">
        <v>3779460.0</v>
      </c>
      <c r="V1990" s="15">
        <v>6.0</v>
      </c>
      <c r="W1990" s="31">
        <v>0.4</v>
      </c>
      <c r="X1990" s="28">
        <v>-755892.0</v>
      </c>
    </row>
    <row r="1991" ht="15.75" customHeight="1">
      <c r="A1991" s="15">
        <v>8266.0</v>
      </c>
      <c r="B1991" s="15" t="s">
        <v>4698</v>
      </c>
      <c r="C1991" s="18">
        <v>42003.0</v>
      </c>
      <c r="D1991" s="18">
        <v>42008.0</v>
      </c>
      <c r="E1991" s="18">
        <f t="shared" si="1"/>
        <v>42008</v>
      </c>
      <c r="F1991" s="15" t="s">
        <v>55</v>
      </c>
      <c r="G1991" s="15" t="s">
        <v>3136</v>
      </c>
      <c r="H1991" s="15" t="s">
        <v>3137</v>
      </c>
      <c r="I1991" s="15" t="s">
        <v>59</v>
      </c>
      <c r="J1991" s="15" t="s">
        <v>60</v>
      </c>
      <c r="K1991" s="15" t="s">
        <v>19</v>
      </c>
      <c r="L1991" s="15" t="str">
        <f t="array" ref="L1991">_xlfn.XLOOKUP(M1991,reference_province_to_city!$A$2:$A$11,reference_province_to_city!$B$2:$B$11)</f>
        <v>Yogyakarta</v>
      </c>
      <c r="M1991" s="15" t="s">
        <v>18</v>
      </c>
      <c r="N1991" s="15">
        <v>55111.0</v>
      </c>
      <c r="O1991" s="15">
        <f t="array" ref="O1991">_xlfn.XLOOKUP(M1991,reference_postal_code!$B$2:$B$11,reference_postal_code!$A$2:$A$11)</f>
        <v>55111</v>
      </c>
      <c r="P1991" s="15" t="s">
        <v>77</v>
      </c>
      <c r="Q1991" s="15" t="s">
        <v>580</v>
      </c>
      <c r="R1991" s="15" t="s">
        <v>65</v>
      </c>
      <c r="S1991" s="15" t="s">
        <v>83</v>
      </c>
      <c r="T1991" s="15" t="s">
        <v>581</v>
      </c>
      <c r="U1991" s="28">
        <v>531720.0</v>
      </c>
      <c r="V1991" s="15">
        <v>7.0</v>
      </c>
      <c r="W1991" s="31">
        <v>0.2</v>
      </c>
      <c r="X1991" s="28">
        <v>192748.0</v>
      </c>
    </row>
    <row r="1992" ht="15.75" customHeight="1">
      <c r="A1992" s="15">
        <v>3309.0</v>
      </c>
      <c r="B1992" s="15" t="s">
        <v>4693</v>
      </c>
      <c r="C1992" s="18">
        <v>42003.0</v>
      </c>
      <c r="D1992" s="18">
        <v>42005.0</v>
      </c>
      <c r="E1992" s="18">
        <f t="shared" si="1"/>
        <v>42005</v>
      </c>
      <c r="F1992" s="15" t="s">
        <v>114</v>
      </c>
      <c r="G1992" s="15" t="s">
        <v>2998</v>
      </c>
      <c r="H1992" s="15" t="s">
        <v>2999</v>
      </c>
      <c r="I1992" s="15" t="s">
        <v>128</v>
      </c>
      <c r="J1992" s="15" t="s">
        <v>60</v>
      </c>
      <c r="K1992" s="15" t="s">
        <v>26</v>
      </c>
      <c r="L1992" s="15" t="str">
        <f t="array" ref="L1992">_xlfn.XLOOKUP(M1992,reference_province_to_city!$A$2:$A$11,reference_province_to_city!$B$2:$B$11)</f>
        <v>Denpasar</v>
      </c>
      <c r="M1992" s="15" t="s">
        <v>24</v>
      </c>
      <c r="N1992" s="15">
        <v>80231.0</v>
      </c>
      <c r="O1992" s="15">
        <f t="array" ref="O1992">_xlfn.XLOOKUP(M1992,reference_postal_code!$B$2:$B$11,reference_postal_code!$A$2:$A$11)</f>
        <v>80231</v>
      </c>
      <c r="P1992" s="15" t="s">
        <v>63</v>
      </c>
      <c r="Q1992" s="15" t="s">
        <v>208</v>
      </c>
      <c r="R1992" s="15" t="s">
        <v>110</v>
      </c>
      <c r="S1992" s="15" t="s">
        <v>149</v>
      </c>
      <c r="T1992" s="15" t="s">
        <v>209</v>
      </c>
      <c r="U1992" s="28">
        <v>719760.0</v>
      </c>
      <c r="V1992" s="15">
        <v>2.0</v>
      </c>
      <c r="W1992" s="31">
        <v>0.2</v>
      </c>
      <c r="X1992" s="28">
        <v>215928.0</v>
      </c>
    </row>
    <row r="1993" ht="15.75" customHeight="1">
      <c r="A1993" s="15">
        <v>3724.0</v>
      </c>
      <c r="B1993" s="15" t="s">
        <v>4704</v>
      </c>
      <c r="C1993" s="18">
        <v>42003.0</v>
      </c>
      <c r="D1993" s="18">
        <v>42008.0</v>
      </c>
      <c r="E1993" s="18">
        <f t="shared" si="1"/>
        <v>42008</v>
      </c>
      <c r="F1993" s="15" t="s">
        <v>55</v>
      </c>
      <c r="G1993" s="15" t="s">
        <v>4705</v>
      </c>
      <c r="H1993" s="15" t="s">
        <v>4706</v>
      </c>
      <c r="I1993" s="15" t="s">
        <v>128</v>
      </c>
      <c r="J1993" s="15" t="s">
        <v>60</v>
      </c>
      <c r="K1993" s="15" t="s">
        <v>17</v>
      </c>
      <c r="L1993" s="15" t="str">
        <f t="array" ref="L1993">_xlfn.XLOOKUP(M1993,reference_province_to_city!$A$2:$A$11,reference_province_to_city!$B$2:$B$11)</f>
        <v>Semarang</v>
      </c>
      <c r="M1993" s="15" t="s">
        <v>15</v>
      </c>
      <c r="N1993" s="15">
        <v>50111.0</v>
      </c>
      <c r="O1993" s="15">
        <f t="array" ref="O1993">_xlfn.XLOOKUP(M1993,reference_postal_code!$B$2:$B$11,reference_postal_code!$A$2:$A$11)</f>
        <v>50111</v>
      </c>
      <c r="P1993" s="15" t="s">
        <v>77</v>
      </c>
      <c r="Q1993" s="15" t="s">
        <v>2621</v>
      </c>
      <c r="R1993" s="15" t="s">
        <v>65</v>
      </c>
      <c r="S1993" s="15" t="s">
        <v>83</v>
      </c>
      <c r="T1993" s="15" t="s">
        <v>2622</v>
      </c>
      <c r="U1993" s="28">
        <v>8279775.0</v>
      </c>
      <c r="V1993" s="15">
        <v>5.0</v>
      </c>
      <c r="W1993" s="31">
        <v>0.7</v>
      </c>
      <c r="X1993" s="28">
        <v>-6899813.0</v>
      </c>
    </row>
    <row r="1994" ht="15.75" customHeight="1">
      <c r="A1994" s="15">
        <v>7681.0</v>
      </c>
      <c r="B1994" s="15" t="s">
        <v>4707</v>
      </c>
      <c r="C1994" s="18">
        <v>42004.0</v>
      </c>
      <c r="D1994" s="18">
        <v>42011.0</v>
      </c>
      <c r="E1994" s="18">
        <f t="shared" si="1"/>
        <v>42011</v>
      </c>
      <c r="F1994" s="15" t="s">
        <v>55</v>
      </c>
      <c r="G1994" s="15" t="s">
        <v>2339</v>
      </c>
      <c r="H1994" s="15" t="s">
        <v>2340</v>
      </c>
      <c r="I1994" s="15" t="s">
        <v>76</v>
      </c>
      <c r="J1994" s="15" t="s">
        <v>60</v>
      </c>
      <c r="K1994" s="15" t="s">
        <v>33</v>
      </c>
      <c r="L1994" s="15" t="str">
        <f t="array" ref="L1994">_xlfn.XLOOKUP(M1994,reference_province_to_city!$A$2:$A$11,reference_province_to_city!$B$2:$B$11)</f>
        <v>Makassar</v>
      </c>
      <c r="M1994" s="15" t="s">
        <v>25</v>
      </c>
      <c r="O1994" s="15">
        <f t="array" ref="O1994">_xlfn.XLOOKUP(M1994,reference_postal_code!$B$2:$B$11,reference_postal_code!$A$2:$A$11)</f>
        <v>90111</v>
      </c>
      <c r="P1994" s="15" t="s">
        <v>63</v>
      </c>
      <c r="Q1994" s="15" t="s">
        <v>1687</v>
      </c>
      <c r="R1994" s="15" t="s">
        <v>106</v>
      </c>
      <c r="S1994" s="15" t="s">
        <v>183</v>
      </c>
      <c r="T1994" s="15" t="s">
        <v>1688</v>
      </c>
      <c r="U1994" s="28">
        <v>5129400.0</v>
      </c>
      <c r="V1994" s="15">
        <v>2.0</v>
      </c>
      <c r="W1994" s="31">
        <v>0.0</v>
      </c>
      <c r="X1994" s="28">
        <v>1179762.0</v>
      </c>
    </row>
    <row r="1995" ht="15.75" customHeight="1">
      <c r="A1995" s="15">
        <v>2007.0</v>
      </c>
      <c r="B1995" s="15" t="s">
        <v>4708</v>
      </c>
      <c r="C1995" s="18">
        <v>42004.0</v>
      </c>
      <c r="D1995" s="18">
        <v>42008.0</v>
      </c>
      <c r="E1995" s="18">
        <f t="shared" si="1"/>
        <v>42008</v>
      </c>
      <c r="F1995" s="15" t="s">
        <v>55</v>
      </c>
      <c r="G1995" s="15" t="s">
        <v>2077</v>
      </c>
      <c r="H1995" s="15" t="s">
        <v>2078</v>
      </c>
      <c r="I1995" s="15" t="s">
        <v>128</v>
      </c>
      <c r="J1995" s="15" t="s">
        <v>60</v>
      </c>
      <c r="K1995" s="15" t="s">
        <v>31</v>
      </c>
      <c r="L1995" s="15" t="str">
        <f t="array" ref="L1995">_xlfn.XLOOKUP(M1995,reference_province_to_city!$A$2:$A$11,reference_province_to_city!$B$2:$B$11)</f>
        <v>Balikpapan</v>
      </c>
      <c r="M1995" s="15" t="s">
        <v>21</v>
      </c>
      <c r="N1995" s="15">
        <v>76114.0</v>
      </c>
      <c r="O1995" s="15">
        <f t="array" ref="O1995">_xlfn.XLOOKUP(M1995,reference_postal_code!$B$2:$B$11,reference_postal_code!$A$2:$A$11)</f>
        <v>76114</v>
      </c>
      <c r="P1995" s="15" t="s">
        <v>166</v>
      </c>
      <c r="Q1995" s="15" t="s">
        <v>4709</v>
      </c>
      <c r="R1995" s="15" t="s">
        <v>110</v>
      </c>
      <c r="S1995" s="15" t="s">
        <v>149</v>
      </c>
      <c r="T1995" s="15" t="s">
        <v>4710</v>
      </c>
      <c r="U1995" s="28">
        <v>712950.0</v>
      </c>
      <c r="V1995" s="15">
        <v>7.0</v>
      </c>
      <c r="W1995" s="31">
        <v>0.0</v>
      </c>
      <c r="X1995" s="28">
        <v>242403.0</v>
      </c>
    </row>
    <row r="1996" ht="15.75" customHeight="1">
      <c r="A1996" s="15">
        <v>7682.0</v>
      </c>
      <c r="B1996" s="15" t="s">
        <v>4707</v>
      </c>
      <c r="C1996" s="18">
        <v>42004.0</v>
      </c>
      <c r="D1996" s="18">
        <v>42011.0</v>
      </c>
      <c r="E1996" s="18">
        <f t="shared" si="1"/>
        <v>42011</v>
      </c>
      <c r="F1996" s="15" t="s">
        <v>55</v>
      </c>
      <c r="G1996" s="15" t="s">
        <v>2339</v>
      </c>
      <c r="H1996" s="15" t="s">
        <v>2340</v>
      </c>
      <c r="I1996" s="15" t="s">
        <v>76</v>
      </c>
      <c r="J1996" s="15" t="s">
        <v>60</v>
      </c>
      <c r="K1996" s="15" t="s">
        <v>33</v>
      </c>
      <c r="L1996" s="15" t="str">
        <f t="array" ref="L1996">_xlfn.XLOOKUP(M1996,reference_province_to_city!$A$2:$A$11,reference_province_to_city!$B$2:$B$11)</f>
        <v>Makassar</v>
      </c>
      <c r="M1996" s="15" t="s">
        <v>25</v>
      </c>
      <c r="N1996" s="15">
        <v>90111.0</v>
      </c>
      <c r="O1996" s="15">
        <f t="array" ref="O1996">_xlfn.XLOOKUP(M1996,reference_postal_code!$B$2:$B$11,reference_postal_code!$A$2:$A$11)</f>
        <v>90111</v>
      </c>
      <c r="P1996" s="15" t="s">
        <v>63</v>
      </c>
      <c r="Q1996" s="15" t="s">
        <v>4711</v>
      </c>
      <c r="R1996" s="15" t="s">
        <v>106</v>
      </c>
      <c r="S1996" s="15" t="s">
        <v>107</v>
      </c>
      <c r="T1996" s="15" t="s">
        <v>4712</v>
      </c>
      <c r="U1996" s="28">
        <v>9088200.0</v>
      </c>
      <c r="V1996" s="15">
        <v>6.0</v>
      </c>
      <c r="W1996" s="31">
        <v>0.0</v>
      </c>
      <c r="X1996" s="28">
        <v>2272050.0</v>
      </c>
    </row>
    <row r="1997" ht="15.75" customHeight="1">
      <c r="A1997" s="15">
        <v>8603.0</v>
      </c>
      <c r="B1997" s="15" t="s">
        <v>4713</v>
      </c>
      <c r="C1997" s="18">
        <v>42004.0</v>
      </c>
      <c r="D1997" s="18">
        <v>42004.0</v>
      </c>
      <c r="E1997" s="18">
        <f t="shared" si="1"/>
        <v>42004</v>
      </c>
      <c r="F1997" s="15" t="s">
        <v>466</v>
      </c>
      <c r="G1997" s="15" t="s">
        <v>4714</v>
      </c>
      <c r="H1997" s="15" t="s">
        <v>4715</v>
      </c>
      <c r="I1997" s="15" t="s">
        <v>76</v>
      </c>
      <c r="J1997" s="15" t="s">
        <v>60</v>
      </c>
      <c r="K1997" s="15" t="s">
        <v>14</v>
      </c>
      <c r="L1997" s="15" t="str">
        <f t="array" ref="L1997">_xlfn.XLOOKUP(M1997,reference_province_to_city!$A$2:$A$11,reference_province_to_city!$B$2:$B$11)</f>
        <v>Bandung</v>
      </c>
      <c r="M1997" s="15" t="s">
        <v>12</v>
      </c>
      <c r="N1997" s="15">
        <v>40111.0</v>
      </c>
      <c r="O1997" s="15">
        <f t="array" ref="O1997">_xlfn.XLOOKUP(M1997,reference_postal_code!$B$2:$B$11,reference_postal_code!$A$2:$A$11)</f>
        <v>40111</v>
      </c>
      <c r="P1997" s="15" t="s">
        <v>117</v>
      </c>
      <c r="Q1997" s="15" t="s">
        <v>4716</v>
      </c>
      <c r="R1997" s="15" t="s">
        <v>110</v>
      </c>
      <c r="S1997" s="15" t="s">
        <v>111</v>
      </c>
      <c r="T1997" s="15" t="s">
        <v>4717</v>
      </c>
      <c r="U1997" s="28">
        <v>7139160.0</v>
      </c>
      <c r="V1997" s="15">
        <v>7.0</v>
      </c>
      <c r="W1997" s="31">
        <v>0.2</v>
      </c>
      <c r="X1997" s="28">
        <v>892395.0</v>
      </c>
    </row>
    <row r="1998" ht="15.75" customHeight="1">
      <c r="A1998" s="15">
        <v>7680.0</v>
      </c>
      <c r="B1998" s="15" t="s">
        <v>4707</v>
      </c>
      <c r="C1998" s="18">
        <v>42004.0</v>
      </c>
      <c r="D1998" s="18">
        <v>42011.0</v>
      </c>
      <c r="E1998" s="18">
        <f t="shared" si="1"/>
        <v>42011</v>
      </c>
      <c r="F1998" s="15" t="s">
        <v>55</v>
      </c>
      <c r="G1998" s="15" t="s">
        <v>2339</v>
      </c>
      <c r="H1998" s="15" t="s">
        <v>2340</v>
      </c>
      <c r="I1998" s="15" t="s">
        <v>76</v>
      </c>
      <c r="J1998" s="15" t="s">
        <v>60</v>
      </c>
      <c r="K1998" s="15" t="s">
        <v>33</v>
      </c>
      <c r="L1998" s="15" t="str">
        <f t="array" ref="L1998">_xlfn.XLOOKUP(M1998,reference_province_to_city!$A$2:$A$11,reference_province_to_city!$B$2:$B$11)</f>
        <v>Makassar</v>
      </c>
      <c r="M1998" s="15" t="s">
        <v>25</v>
      </c>
      <c r="N1998" s="15">
        <v>90111.0</v>
      </c>
      <c r="O1998" s="15">
        <f t="array" ref="O1998">_xlfn.XLOOKUP(M1998,reference_postal_code!$B$2:$B$11,reference_postal_code!$A$2:$A$11)</f>
        <v>90111</v>
      </c>
      <c r="P1998" s="15" t="s">
        <v>63</v>
      </c>
      <c r="Q1998" s="15" t="s">
        <v>4718</v>
      </c>
      <c r="R1998" s="15" t="s">
        <v>110</v>
      </c>
      <c r="S1998" s="15" t="s">
        <v>149</v>
      </c>
      <c r="T1998" s="15" t="s">
        <v>4719</v>
      </c>
      <c r="U1998" s="28">
        <v>2.5317E7</v>
      </c>
      <c r="V1998" s="15">
        <v>4.0</v>
      </c>
      <c r="W1998" s="31">
        <v>0.0</v>
      </c>
      <c r="X1998" s="28">
        <v>1.113948E7</v>
      </c>
    </row>
    <row r="1999" ht="15.75" customHeight="1">
      <c r="A1999" s="15">
        <v>2006.0</v>
      </c>
      <c r="B1999" s="15" t="s">
        <v>4708</v>
      </c>
      <c r="C1999" s="18">
        <v>42004.0</v>
      </c>
      <c r="D1999" s="18">
        <v>42008.0</v>
      </c>
      <c r="E1999" s="18">
        <f t="shared" si="1"/>
        <v>42008</v>
      </c>
      <c r="F1999" s="15" t="s">
        <v>55</v>
      </c>
      <c r="G1999" s="15" t="s">
        <v>2077</v>
      </c>
      <c r="H1999" s="15" t="s">
        <v>2078</v>
      </c>
      <c r="I1999" s="15" t="s">
        <v>128</v>
      </c>
      <c r="J1999" s="15" t="s">
        <v>60</v>
      </c>
      <c r="K1999" s="15" t="s">
        <v>31</v>
      </c>
      <c r="L1999" s="15" t="str">
        <f t="array" ref="L1999">_xlfn.XLOOKUP(M1999,reference_province_to_city!$A$2:$A$11,reference_province_to_city!$B$2:$B$11)</f>
        <v>Balikpapan</v>
      </c>
      <c r="M1999" s="15" t="s">
        <v>21</v>
      </c>
      <c r="N1999" s="15">
        <v>76114.0</v>
      </c>
      <c r="O1999" s="15">
        <f t="array" ref="O1999">_xlfn.XLOOKUP(M1999,reference_postal_code!$B$2:$B$11,reference_postal_code!$A$2:$A$11)</f>
        <v>76114</v>
      </c>
      <c r="P1999" s="15" t="s">
        <v>166</v>
      </c>
      <c r="Q1999" s="15" t="s">
        <v>880</v>
      </c>
      <c r="R1999" s="15" t="s">
        <v>65</v>
      </c>
      <c r="S1999" s="15" t="s">
        <v>93</v>
      </c>
      <c r="T1999" s="15" t="s">
        <v>881</v>
      </c>
      <c r="U1999" s="28">
        <v>445200.0</v>
      </c>
      <c r="V1999" s="15">
        <v>7.0</v>
      </c>
      <c r="W1999" s="31">
        <v>0.0</v>
      </c>
      <c r="X1999" s="28">
        <v>173628.0</v>
      </c>
    </row>
    <row r="2000" ht="15.75" customHeight="1">
      <c r="A2000" s="15">
        <v>4559.0</v>
      </c>
      <c r="B2000" s="15" t="s">
        <v>4720</v>
      </c>
      <c r="C2000" s="18">
        <v>42004.0</v>
      </c>
      <c r="D2000" s="18">
        <v>42009.0</v>
      </c>
      <c r="E2000" s="18">
        <f t="shared" si="1"/>
        <v>42009</v>
      </c>
      <c r="F2000" s="15" t="s">
        <v>55</v>
      </c>
      <c r="G2000" s="15" t="s">
        <v>3984</v>
      </c>
      <c r="H2000" s="15" t="s">
        <v>3985</v>
      </c>
      <c r="I2000" s="15" t="s">
        <v>128</v>
      </c>
      <c r="J2000" s="15" t="s">
        <v>60</v>
      </c>
      <c r="K2000" s="15" t="s">
        <v>31</v>
      </c>
      <c r="L2000" s="15" t="str">
        <f t="array" ref="L2000">_xlfn.XLOOKUP(M2000,reference_province_to_city!$A$2:$A$11,reference_province_to_city!$B$2:$B$11)</f>
        <v>Balikpapan</v>
      </c>
      <c r="M2000" s="15" t="s">
        <v>21</v>
      </c>
      <c r="N2000" s="15">
        <v>76114.0</v>
      </c>
      <c r="O2000" s="15">
        <f t="array" ref="O2000">_xlfn.XLOOKUP(M2000,reference_postal_code!$B$2:$B$11,reference_postal_code!$A$2:$A$11)</f>
        <v>76114</v>
      </c>
      <c r="P2000" s="15" t="s">
        <v>166</v>
      </c>
      <c r="Q2000" s="15" t="s">
        <v>1286</v>
      </c>
      <c r="R2000" s="15" t="s">
        <v>65</v>
      </c>
      <c r="S2000" s="15" t="s">
        <v>173</v>
      </c>
      <c r="T2000" s="15" t="s">
        <v>1287</v>
      </c>
      <c r="U2000" s="28">
        <v>743520.0</v>
      </c>
      <c r="V2000" s="15">
        <v>2.0</v>
      </c>
      <c r="W2000" s="31">
        <v>0.2</v>
      </c>
      <c r="X2000" s="28">
        <v>269526.0</v>
      </c>
    </row>
    <row r="2001" ht="15.75" customHeight="1">
      <c r="A2001" s="15">
        <v>2343.0</v>
      </c>
      <c r="B2001" s="15" t="s">
        <v>4721</v>
      </c>
      <c r="C2001" s="18">
        <v>42004.0</v>
      </c>
      <c r="D2001" s="18">
        <v>42007.0</v>
      </c>
      <c r="E2001" s="18">
        <f t="shared" si="1"/>
        <v>42007</v>
      </c>
      <c r="F2001" s="15" t="s">
        <v>125</v>
      </c>
      <c r="G2001" s="15" t="s">
        <v>1179</v>
      </c>
      <c r="H2001" s="15" t="s">
        <v>1180</v>
      </c>
      <c r="I2001" s="15" t="s">
        <v>76</v>
      </c>
      <c r="J2001" s="15" t="s">
        <v>60</v>
      </c>
      <c r="K2001" s="15" t="s">
        <v>29</v>
      </c>
      <c r="L2001" s="15" t="str">
        <f t="array" ref="L2001">_xlfn.XLOOKUP(M2001,reference_province_to_city!$A$2:$A$11,reference_province_to_city!$B$2:$B$11)</f>
        <v>Palembang</v>
      </c>
      <c r="M2001" s="15" t="s">
        <v>13</v>
      </c>
      <c r="N2001" s="15">
        <v>30111.0</v>
      </c>
      <c r="O2001" s="15">
        <f t="array" ref="O2001">_xlfn.XLOOKUP(M2001,reference_postal_code!$B$2:$B$11,reference_postal_code!$A$2:$A$11)</f>
        <v>30111</v>
      </c>
      <c r="P2001" s="15" t="s">
        <v>77</v>
      </c>
      <c r="Q2001" s="15" t="s">
        <v>4722</v>
      </c>
      <c r="R2001" s="15" t="s">
        <v>110</v>
      </c>
      <c r="S2001" s="15" t="s">
        <v>149</v>
      </c>
      <c r="T2001" s="15" t="s">
        <v>4723</v>
      </c>
      <c r="U2001" s="28">
        <v>1709550.0</v>
      </c>
      <c r="V2001" s="15">
        <v>3.0</v>
      </c>
      <c r="W2001" s="31">
        <v>0.0</v>
      </c>
      <c r="X2001" s="28">
        <v>410292.0</v>
      </c>
    </row>
    <row r="2002" ht="15.75" customHeight="1">
      <c r="A2002" s="15">
        <v>8805.0</v>
      </c>
      <c r="B2002" s="15" t="s">
        <v>4724</v>
      </c>
      <c r="C2002" s="18">
        <v>42004.0</v>
      </c>
      <c r="D2002" s="18">
        <v>42005.0</v>
      </c>
      <c r="E2002" s="18">
        <f t="shared" si="1"/>
        <v>42005</v>
      </c>
      <c r="F2002" s="15" t="s">
        <v>125</v>
      </c>
      <c r="G2002" s="15" t="s">
        <v>1282</v>
      </c>
      <c r="H2002" s="15" t="s">
        <v>1283</v>
      </c>
      <c r="I2002" s="15" t="s">
        <v>128</v>
      </c>
      <c r="J2002" s="15" t="s">
        <v>60</v>
      </c>
      <c r="K2002" s="15" t="s">
        <v>22</v>
      </c>
      <c r="L2002" s="15" t="str">
        <f t="array" ref="L2002">_xlfn.XLOOKUP(M2002,reference_province_to_city!$A$2:$A$11,reference_province_to_city!$B$2:$B$11)</f>
        <v>Surabaya</v>
      </c>
      <c r="M2002" s="15" t="s">
        <v>20</v>
      </c>
      <c r="N2002" s="15">
        <v>60231.0</v>
      </c>
      <c r="O2002" s="15">
        <f t="array" ref="O2002">_xlfn.XLOOKUP(M2002,reference_postal_code!$B$2:$B$11,reference_postal_code!$A$2:$A$11)</f>
        <v>60231</v>
      </c>
      <c r="P2002" s="15" t="s">
        <v>166</v>
      </c>
      <c r="Q2002" s="15" t="s">
        <v>3131</v>
      </c>
      <c r="R2002" s="15" t="s">
        <v>65</v>
      </c>
      <c r="S2002" s="15" t="s">
        <v>79</v>
      </c>
      <c r="T2002" s="15" t="s">
        <v>3132</v>
      </c>
      <c r="U2002" s="28">
        <v>283500.0</v>
      </c>
      <c r="V2002" s="15">
        <v>3.0</v>
      </c>
      <c r="W2002" s="31">
        <v>0.0</v>
      </c>
      <c r="X2002" s="28">
        <v>130410.0</v>
      </c>
    </row>
    <row r="2003" ht="15.75" customHeight="1">
      <c r="A2003" s="15">
        <v>1546.0</v>
      </c>
      <c r="B2003" s="15" t="s">
        <v>4725</v>
      </c>
      <c r="C2003" s="18">
        <v>42004.0</v>
      </c>
      <c r="D2003" s="18">
        <v>42008.0</v>
      </c>
      <c r="E2003" s="18">
        <f t="shared" si="1"/>
        <v>42008</v>
      </c>
      <c r="F2003" s="15" t="s">
        <v>114</v>
      </c>
      <c r="G2003" s="15" t="s">
        <v>4726</v>
      </c>
      <c r="H2003" s="15" t="s">
        <v>4727</v>
      </c>
      <c r="I2003" s="15" t="s">
        <v>128</v>
      </c>
      <c r="J2003" s="15" t="s">
        <v>60</v>
      </c>
      <c r="K2003" s="15" t="s">
        <v>14</v>
      </c>
      <c r="L2003" s="15" t="str">
        <f t="array" ref="L2003">_xlfn.XLOOKUP(M2003,reference_province_to_city!$A$2:$A$11,reference_province_to_city!$B$2:$B$11)</f>
        <v>Bandung</v>
      </c>
      <c r="M2003" s="15" t="s">
        <v>12</v>
      </c>
      <c r="N2003" s="15">
        <v>40111.0</v>
      </c>
      <c r="O2003" s="15">
        <f t="array" ref="O2003">_xlfn.XLOOKUP(M2003,reference_postal_code!$B$2:$B$11,reference_postal_code!$A$2:$A$11)</f>
        <v>40111</v>
      </c>
      <c r="P2003" s="15" t="s">
        <v>117</v>
      </c>
      <c r="Q2003" s="15" t="s">
        <v>4728</v>
      </c>
      <c r="R2003" s="15" t="s">
        <v>106</v>
      </c>
      <c r="S2003" s="15" t="s">
        <v>183</v>
      </c>
      <c r="T2003" s="15" t="s">
        <v>4729</v>
      </c>
      <c r="U2003" s="28">
        <v>2.360232E7</v>
      </c>
      <c r="V2003" s="15">
        <v>7.0</v>
      </c>
      <c r="W2003" s="31">
        <v>0.2</v>
      </c>
      <c r="X2003" s="28">
        <v>2950290.0</v>
      </c>
    </row>
    <row r="2004" ht="15.75" customHeight="1">
      <c r="A2004" s="15">
        <v>2342.0</v>
      </c>
      <c r="B2004" s="15" t="s">
        <v>4721</v>
      </c>
      <c r="C2004" s="18">
        <v>42004.0</v>
      </c>
      <c r="D2004" s="18">
        <v>42007.0</v>
      </c>
      <c r="E2004" s="18">
        <f t="shared" si="1"/>
        <v>42007</v>
      </c>
      <c r="F2004" s="15" t="s">
        <v>125</v>
      </c>
      <c r="G2004" s="15" t="s">
        <v>1179</v>
      </c>
      <c r="H2004" s="15" t="s">
        <v>1180</v>
      </c>
      <c r="I2004" s="15" t="s">
        <v>76</v>
      </c>
      <c r="J2004" s="15" t="s">
        <v>60</v>
      </c>
      <c r="K2004" s="15" t="s">
        <v>29</v>
      </c>
      <c r="L2004" s="15" t="str">
        <f t="array" ref="L2004">_xlfn.XLOOKUP(M2004,reference_province_to_city!$A$2:$A$11,reference_province_to_city!$B$2:$B$11)</f>
        <v>Palembang</v>
      </c>
      <c r="M2004" s="15" t="s">
        <v>13</v>
      </c>
      <c r="O2004" s="15">
        <f t="array" ref="O2004">_xlfn.XLOOKUP(M2004,reference_postal_code!$B$2:$B$11,reference_postal_code!$A$2:$A$11)</f>
        <v>30111</v>
      </c>
      <c r="P2004" s="15" t="s">
        <v>77</v>
      </c>
      <c r="Q2004" s="15" t="s">
        <v>3019</v>
      </c>
      <c r="R2004" s="15" t="s">
        <v>106</v>
      </c>
      <c r="S2004" s="15" t="s">
        <v>139</v>
      </c>
      <c r="T2004" s="15" t="s">
        <v>3020</v>
      </c>
      <c r="U2004" s="28">
        <v>948000.0</v>
      </c>
      <c r="V2004" s="15">
        <v>5.0</v>
      </c>
      <c r="W2004" s="31">
        <v>0.0</v>
      </c>
      <c r="X2004" s="28">
        <v>350760.0</v>
      </c>
    </row>
    <row r="2005" ht="15.75" customHeight="1">
      <c r="A2005" s="15">
        <v>7678.0</v>
      </c>
      <c r="B2005" s="15" t="s">
        <v>4707</v>
      </c>
      <c r="C2005" s="18">
        <v>42004.0</v>
      </c>
      <c r="D2005" s="18">
        <v>42011.0</v>
      </c>
      <c r="E2005" s="18">
        <f t="shared" si="1"/>
        <v>42011</v>
      </c>
      <c r="F2005" s="15" t="s">
        <v>55</v>
      </c>
      <c r="G2005" s="15" t="s">
        <v>2339</v>
      </c>
      <c r="H2005" s="15" t="s">
        <v>2340</v>
      </c>
      <c r="I2005" s="15" t="s">
        <v>76</v>
      </c>
      <c r="J2005" s="15" t="s">
        <v>60</v>
      </c>
      <c r="K2005" s="15" t="s">
        <v>33</v>
      </c>
      <c r="L2005" s="15" t="str">
        <f t="array" ref="L2005">_xlfn.XLOOKUP(M2005,reference_province_to_city!$A$2:$A$11,reference_province_to_city!$B$2:$B$11)</f>
        <v>Makassar</v>
      </c>
      <c r="M2005" s="15" t="s">
        <v>25</v>
      </c>
      <c r="N2005" s="15">
        <v>90111.0</v>
      </c>
      <c r="O2005" s="15">
        <f t="array" ref="O2005">_xlfn.XLOOKUP(M2005,reference_postal_code!$B$2:$B$11,reference_postal_code!$A$2:$A$11)</f>
        <v>90111</v>
      </c>
      <c r="P2005" s="15" t="s">
        <v>63</v>
      </c>
      <c r="Q2005" s="15" t="s">
        <v>3634</v>
      </c>
      <c r="R2005" s="15" t="s">
        <v>65</v>
      </c>
      <c r="S2005" s="15" t="s">
        <v>66</v>
      </c>
      <c r="T2005" s="15" t="s">
        <v>3635</v>
      </c>
      <c r="U2005" s="28">
        <v>2934600.0</v>
      </c>
      <c r="V2005" s="15">
        <v>4.0</v>
      </c>
      <c r="W2005" s="31">
        <v>0.0</v>
      </c>
      <c r="X2005" s="28">
        <v>1379262.0</v>
      </c>
    </row>
    <row r="2006" ht="15.75" customHeight="1">
      <c r="A2006" s="15">
        <v>7679.0</v>
      </c>
      <c r="B2006" s="15" t="s">
        <v>4707</v>
      </c>
      <c r="C2006" s="18">
        <v>42004.0</v>
      </c>
      <c r="D2006" s="18">
        <v>42011.0</v>
      </c>
      <c r="E2006" s="18">
        <f t="shared" si="1"/>
        <v>42011</v>
      </c>
      <c r="F2006" s="15" t="s">
        <v>55</v>
      </c>
      <c r="G2006" s="15" t="s">
        <v>2339</v>
      </c>
      <c r="H2006" s="15" t="s">
        <v>2340</v>
      </c>
      <c r="I2006" s="15" t="s">
        <v>76</v>
      </c>
      <c r="J2006" s="15" t="s">
        <v>60</v>
      </c>
      <c r="K2006" s="15" t="s">
        <v>33</v>
      </c>
      <c r="L2006" s="15" t="str">
        <f t="array" ref="L2006">_xlfn.XLOOKUP(M2006,reference_province_to_city!$A$2:$A$11,reference_province_to_city!$B$2:$B$11)</f>
        <v>Makassar</v>
      </c>
      <c r="M2006" s="15" t="s">
        <v>25</v>
      </c>
      <c r="N2006" s="15">
        <v>90111.0</v>
      </c>
      <c r="O2006" s="15">
        <f t="array" ref="O2006">_xlfn.XLOOKUP(M2006,reference_postal_code!$B$2:$B$11,reference_postal_code!$A$2:$A$11)</f>
        <v>90111</v>
      </c>
      <c r="P2006" s="15" t="s">
        <v>63</v>
      </c>
      <c r="Q2006" s="15" t="s">
        <v>4238</v>
      </c>
      <c r="R2006" s="15" t="s">
        <v>65</v>
      </c>
      <c r="S2006" s="15" t="s">
        <v>66</v>
      </c>
      <c r="T2006" s="15" t="s">
        <v>4239</v>
      </c>
      <c r="U2006" s="28">
        <v>224100.0</v>
      </c>
      <c r="V2006" s="15">
        <v>3.0</v>
      </c>
      <c r="W2006" s="31">
        <v>0.0</v>
      </c>
      <c r="X2006" s="28">
        <v>105327.0</v>
      </c>
    </row>
    <row r="2007" ht="15.75" customHeight="1">
      <c r="A2007" s="15">
        <v>8804.0</v>
      </c>
      <c r="B2007" s="15" t="s">
        <v>4724</v>
      </c>
      <c r="C2007" s="18">
        <v>42004.0</v>
      </c>
      <c r="D2007" s="18">
        <v>42005.0</v>
      </c>
      <c r="E2007" s="18">
        <f t="shared" si="1"/>
        <v>42005</v>
      </c>
      <c r="F2007" s="15" t="s">
        <v>125</v>
      </c>
      <c r="G2007" s="15" t="s">
        <v>1282</v>
      </c>
      <c r="H2007" s="15" t="s">
        <v>1283</v>
      </c>
      <c r="I2007" s="15" t="s">
        <v>128</v>
      </c>
      <c r="J2007" s="15" t="s">
        <v>60</v>
      </c>
      <c r="K2007" s="15" t="s">
        <v>22</v>
      </c>
      <c r="L2007" s="15" t="str">
        <f t="array" ref="L2007">_xlfn.XLOOKUP(M2007,reference_province_to_city!$A$2:$A$11,reference_province_to_city!$B$2:$B$11)</f>
        <v>Surabaya</v>
      </c>
      <c r="M2007" s="15" t="s">
        <v>20</v>
      </c>
      <c r="N2007" s="15">
        <v>60231.0</v>
      </c>
      <c r="O2007" s="15">
        <f t="array" ref="O2007">_xlfn.XLOOKUP(M2007,reference_postal_code!$B$2:$B$11,reference_postal_code!$A$2:$A$11)</f>
        <v>60231</v>
      </c>
      <c r="P2007" s="15" t="s">
        <v>166</v>
      </c>
      <c r="Q2007" s="15" t="s">
        <v>4730</v>
      </c>
      <c r="R2007" s="15" t="s">
        <v>110</v>
      </c>
      <c r="S2007" s="15" t="s">
        <v>149</v>
      </c>
      <c r="T2007" s="15" t="s">
        <v>4731</v>
      </c>
      <c r="U2007" s="28">
        <v>521550.0</v>
      </c>
      <c r="V2007" s="15">
        <v>3.0</v>
      </c>
      <c r="W2007" s="31">
        <v>0.0</v>
      </c>
      <c r="X2007" s="28">
        <v>172111.0</v>
      </c>
    </row>
    <row r="2008" ht="15.75" customHeight="1">
      <c r="A2008" s="15">
        <v>2489.0</v>
      </c>
      <c r="B2008" s="15" t="s">
        <v>4732</v>
      </c>
      <c r="C2008" s="18">
        <v>42006.0</v>
      </c>
      <c r="D2008" s="18">
        <v>42008.0</v>
      </c>
      <c r="E2008" s="18">
        <f t="shared" si="1"/>
        <v>42008</v>
      </c>
      <c r="F2008" s="15" t="s">
        <v>114</v>
      </c>
      <c r="G2008" s="15" t="s">
        <v>4733</v>
      </c>
      <c r="H2008" s="15" t="s">
        <v>4734</v>
      </c>
      <c r="I2008" s="15" t="s">
        <v>128</v>
      </c>
      <c r="J2008" s="15" t="s">
        <v>60</v>
      </c>
      <c r="K2008" s="15" t="s">
        <v>31</v>
      </c>
      <c r="L2008" s="15" t="str">
        <f t="array" ref="L2008">_xlfn.XLOOKUP(M2008,reference_province_to_city!$A$2:$A$11,reference_province_to_city!$B$2:$B$11)</f>
        <v>Balikpapan</v>
      </c>
      <c r="M2008" s="15" t="s">
        <v>21</v>
      </c>
      <c r="N2008" s="15">
        <v>76114.0</v>
      </c>
      <c r="O2008" s="15">
        <f t="array" ref="O2008">_xlfn.XLOOKUP(M2008,reference_postal_code!$B$2:$B$11,reference_postal_code!$A$2:$A$11)</f>
        <v>76114</v>
      </c>
      <c r="P2008" s="15" t="s">
        <v>166</v>
      </c>
      <c r="Q2008" s="15" t="s">
        <v>4735</v>
      </c>
      <c r="R2008" s="15" t="s">
        <v>65</v>
      </c>
      <c r="S2008" s="15" t="s">
        <v>66</v>
      </c>
      <c r="T2008" s="15" t="s">
        <v>4736</v>
      </c>
      <c r="U2008" s="28">
        <v>300600.0</v>
      </c>
      <c r="V2008" s="15">
        <v>3.0</v>
      </c>
      <c r="W2008" s="31">
        <v>0.0</v>
      </c>
      <c r="X2008" s="28">
        <v>144288.0</v>
      </c>
    </row>
    <row r="2009" ht="15.75" customHeight="1">
      <c r="A2009" s="15">
        <v>214.0</v>
      </c>
      <c r="B2009" s="15" t="s">
        <v>4737</v>
      </c>
      <c r="C2009" s="18">
        <v>42006.0</v>
      </c>
      <c r="D2009" s="18">
        <v>42013.0</v>
      </c>
      <c r="E2009" s="18">
        <f t="shared" si="1"/>
        <v>42013</v>
      </c>
      <c r="F2009" s="15" t="s">
        <v>55</v>
      </c>
      <c r="G2009" s="15" t="s">
        <v>1527</v>
      </c>
      <c r="H2009" s="15" t="s">
        <v>1528</v>
      </c>
      <c r="I2009" s="15" t="s">
        <v>128</v>
      </c>
      <c r="J2009" s="15" t="s">
        <v>60</v>
      </c>
      <c r="K2009" s="15" t="s">
        <v>10</v>
      </c>
      <c r="L2009" s="15" t="str">
        <f t="array" ref="L2009">_xlfn.XLOOKUP(M2009,reference_province_to_city!$A$2:$A$11,reference_province_to_city!$B$2:$B$11)</f>
        <v>Jakarta</v>
      </c>
      <c r="M2009" s="15" t="s">
        <v>7</v>
      </c>
      <c r="O2009" s="15">
        <f t="array" ref="O2009">_xlfn.XLOOKUP(M2009,reference_postal_code!$B$2:$B$11,reference_postal_code!$A$2:$A$11)</f>
        <v>10110</v>
      </c>
      <c r="P2009" s="15" t="s">
        <v>117</v>
      </c>
      <c r="Q2009" s="15" t="s">
        <v>4738</v>
      </c>
      <c r="R2009" s="15" t="s">
        <v>106</v>
      </c>
      <c r="S2009" s="15" t="s">
        <v>183</v>
      </c>
      <c r="T2009" s="15" t="s">
        <v>4739</v>
      </c>
      <c r="U2009" s="28">
        <v>6786750.0</v>
      </c>
      <c r="V2009" s="15">
        <v>5.0</v>
      </c>
      <c r="W2009" s="31">
        <v>0.5</v>
      </c>
      <c r="X2009" s="28">
        <v>-3664845.0</v>
      </c>
    </row>
    <row r="2010" ht="15.75" customHeight="1">
      <c r="A2010" s="15">
        <v>2487.0</v>
      </c>
      <c r="B2010" s="15" t="s">
        <v>4732</v>
      </c>
      <c r="C2010" s="18">
        <v>42006.0</v>
      </c>
      <c r="D2010" s="18">
        <v>42008.0</v>
      </c>
      <c r="E2010" s="18">
        <f t="shared" si="1"/>
        <v>42008</v>
      </c>
      <c r="F2010" s="15" t="s">
        <v>114</v>
      </c>
      <c r="G2010" s="15" t="s">
        <v>4733</v>
      </c>
      <c r="H2010" s="15" t="s">
        <v>4734</v>
      </c>
      <c r="I2010" s="15" t="s">
        <v>128</v>
      </c>
      <c r="J2010" s="15" t="s">
        <v>60</v>
      </c>
      <c r="K2010" s="15" t="s">
        <v>31</v>
      </c>
      <c r="L2010" s="15" t="str">
        <f t="array" ref="L2010">_xlfn.XLOOKUP(M2010,reference_province_to_city!$A$2:$A$11,reference_province_to_city!$B$2:$B$11)</f>
        <v>Balikpapan</v>
      </c>
      <c r="M2010" s="15" t="s">
        <v>21</v>
      </c>
      <c r="N2010" s="15">
        <v>76114.0</v>
      </c>
      <c r="O2010" s="15">
        <f t="array" ref="O2010">_xlfn.XLOOKUP(M2010,reference_postal_code!$B$2:$B$11,reference_postal_code!$A$2:$A$11)</f>
        <v>76114</v>
      </c>
      <c r="P2010" s="15" t="s">
        <v>166</v>
      </c>
      <c r="Q2010" s="15" t="s">
        <v>1694</v>
      </c>
      <c r="R2010" s="15" t="s">
        <v>65</v>
      </c>
      <c r="S2010" s="15" t="s">
        <v>87</v>
      </c>
      <c r="T2010" s="15" t="s">
        <v>1695</v>
      </c>
      <c r="U2010" s="28">
        <v>1282800.0</v>
      </c>
      <c r="V2010" s="15">
        <v>2.0</v>
      </c>
      <c r="W2010" s="31">
        <v>0.0</v>
      </c>
      <c r="X2010" s="28">
        <v>333528.0</v>
      </c>
    </row>
    <row r="2011" ht="15.75" customHeight="1">
      <c r="A2011" s="15">
        <v>216.0</v>
      </c>
      <c r="B2011" s="15" t="s">
        <v>4737</v>
      </c>
      <c r="C2011" s="18">
        <v>42006.0</v>
      </c>
      <c r="D2011" s="18">
        <v>42013.0</v>
      </c>
      <c r="E2011" s="18">
        <f t="shared" si="1"/>
        <v>42013</v>
      </c>
      <c r="F2011" s="15" t="s">
        <v>55</v>
      </c>
      <c r="G2011" s="15" t="s">
        <v>1527</v>
      </c>
      <c r="H2011" s="15" t="s">
        <v>1528</v>
      </c>
      <c r="I2011" s="15" t="s">
        <v>128</v>
      </c>
      <c r="J2011" s="15" t="s">
        <v>60</v>
      </c>
      <c r="K2011" s="15" t="s">
        <v>10</v>
      </c>
      <c r="L2011" s="15" t="str">
        <f t="array" ref="L2011">_xlfn.XLOOKUP(M2011,reference_province_to_city!$A$2:$A$11,reference_province_to_city!$B$2:$B$11)</f>
        <v>Jakarta</v>
      </c>
      <c r="M2011" s="15" t="s">
        <v>7</v>
      </c>
      <c r="N2011" s="15">
        <v>10110.0</v>
      </c>
      <c r="O2011" s="15">
        <f t="array" ref="O2011">_xlfn.XLOOKUP(M2011,reference_postal_code!$B$2:$B$11,reference_postal_code!$A$2:$A$11)</f>
        <v>10110</v>
      </c>
      <c r="P2011" s="15" t="s">
        <v>117</v>
      </c>
      <c r="Q2011" s="15" t="s">
        <v>4740</v>
      </c>
      <c r="R2011" s="15" t="s">
        <v>110</v>
      </c>
      <c r="S2011" s="15" t="s">
        <v>668</v>
      </c>
      <c r="T2011" s="15" t="s">
        <v>4741</v>
      </c>
      <c r="U2011" s="28">
        <v>1.782E7</v>
      </c>
      <c r="V2011" s="15">
        <v>9.0</v>
      </c>
      <c r="W2011" s="31">
        <v>0.7</v>
      </c>
      <c r="X2011" s="28">
        <v>-1.4256E7</v>
      </c>
    </row>
    <row r="2012" ht="15.75" customHeight="1">
      <c r="A2012" s="15">
        <v>2488.0</v>
      </c>
      <c r="B2012" s="15" t="s">
        <v>4732</v>
      </c>
      <c r="C2012" s="18">
        <v>42006.0</v>
      </c>
      <c r="D2012" s="18">
        <v>42008.0</v>
      </c>
      <c r="E2012" s="18">
        <f t="shared" si="1"/>
        <v>42008</v>
      </c>
      <c r="F2012" s="15" t="s">
        <v>114</v>
      </c>
      <c r="G2012" s="15" t="s">
        <v>4733</v>
      </c>
      <c r="H2012" s="15" t="s">
        <v>4734</v>
      </c>
      <c r="I2012" s="15" t="s">
        <v>128</v>
      </c>
      <c r="J2012" s="15" t="s">
        <v>60</v>
      </c>
      <c r="K2012" s="15" t="s">
        <v>2048</v>
      </c>
      <c r="L2012" s="15" t="str">
        <f t="array" ref="L2012">_xlfn.XLOOKUP(M2012,reference_province_to_city!$A$2:$A$11,reference_province_to_city!$B$2:$B$11)</f>
        <v>Balikpapan</v>
      </c>
      <c r="M2012" s="15" t="s">
        <v>21</v>
      </c>
      <c r="N2012" s="15">
        <v>76114.0</v>
      </c>
      <c r="O2012" s="15">
        <f t="array" ref="O2012">_xlfn.XLOOKUP(M2012,reference_postal_code!$B$2:$B$11,reference_postal_code!$A$2:$A$11)</f>
        <v>76114</v>
      </c>
      <c r="P2012" s="15" t="s">
        <v>166</v>
      </c>
      <c r="Q2012" s="15" t="s">
        <v>3175</v>
      </c>
      <c r="R2012" s="15" t="s">
        <v>65</v>
      </c>
      <c r="S2012" s="15" t="s">
        <v>93</v>
      </c>
      <c r="T2012" s="15" t="s">
        <v>3176</v>
      </c>
      <c r="U2012" s="28">
        <v>147600.0</v>
      </c>
      <c r="V2012" s="15">
        <v>3.0</v>
      </c>
      <c r="W2012" s="31">
        <v>0.0</v>
      </c>
      <c r="X2012" s="28">
        <v>39852.0</v>
      </c>
    </row>
    <row r="2013" ht="15.75" customHeight="1">
      <c r="A2013" s="15">
        <v>213.0</v>
      </c>
      <c r="B2013" s="15" t="s">
        <v>4737</v>
      </c>
      <c r="C2013" s="18">
        <v>42006.0</v>
      </c>
      <c r="D2013" s="18">
        <v>42013.0</v>
      </c>
      <c r="E2013" s="18">
        <f t="shared" si="1"/>
        <v>42013</v>
      </c>
      <c r="F2013" s="15" t="s">
        <v>55</v>
      </c>
      <c r="G2013" s="15" t="s">
        <v>1527</v>
      </c>
      <c r="H2013" s="15" t="s">
        <v>1528</v>
      </c>
      <c r="I2013" s="15" t="s">
        <v>128</v>
      </c>
      <c r="J2013" s="15" t="s">
        <v>60</v>
      </c>
      <c r="K2013" s="15" t="s">
        <v>10</v>
      </c>
      <c r="L2013" s="15" t="str">
        <f t="array" ref="L2013">_xlfn.XLOOKUP(M2013,reference_province_to_city!$A$2:$A$11,reference_province_to_city!$B$2:$B$11)</f>
        <v>Jakarta</v>
      </c>
      <c r="M2013" s="15" t="s">
        <v>7</v>
      </c>
      <c r="N2013" s="15">
        <v>10110.0</v>
      </c>
      <c r="O2013" s="15">
        <f t="array" ref="O2013">_xlfn.XLOOKUP(M2013,reference_postal_code!$B$2:$B$11,reference_postal_code!$A$2:$A$11)</f>
        <v>10110</v>
      </c>
      <c r="P2013" s="15" t="s">
        <v>117</v>
      </c>
      <c r="Q2013" s="15" t="s">
        <v>816</v>
      </c>
      <c r="R2013" s="15" t="s">
        <v>65</v>
      </c>
      <c r="S2013" s="15" t="s">
        <v>79</v>
      </c>
      <c r="T2013" s="15" t="s">
        <v>817</v>
      </c>
      <c r="U2013" s="28">
        <v>355200.0</v>
      </c>
      <c r="V2013" s="15">
        <v>2.0</v>
      </c>
      <c r="W2013" s="31">
        <v>0.2</v>
      </c>
      <c r="X2013" s="28">
        <v>133200.0</v>
      </c>
    </row>
    <row r="2014" ht="15.75" customHeight="1">
      <c r="A2014" s="15">
        <v>217.0</v>
      </c>
      <c r="B2014" s="15" t="s">
        <v>4737</v>
      </c>
      <c r="C2014" s="18">
        <v>42006.0</v>
      </c>
      <c r="D2014" s="18">
        <v>42013.0</v>
      </c>
      <c r="E2014" s="18">
        <f t="shared" si="1"/>
        <v>42013</v>
      </c>
      <c r="F2014" s="15" t="s">
        <v>55</v>
      </c>
      <c r="G2014" s="15" t="s">
        <v>1527</v>
      </c>
      <c r="H2014" s="15" t="s">
        <v>1528</v>
      </c>
      <c r="I2014" s="15" t="s">
        <v>128</v>
      </c>
      <c r="J2014" s="15" t="s">
        <v>60</v>
      </c>
      <c r="K2014" s="15" t="s">
        <v>10</v>
      </c>
      <c r="L2014" s="15" t="str">
        <f t="array" ref="L2014">_xlfn.XLOOKUP(M2014,reference_province_to_city!$A$2:$A$11,reference_province_to_city!$B$2:$B$11)</f>
        <v>Jakarta</v>
      </c>
      <c r="M2014" s="15" t="s">
        <v>7</v>
      </c>
      <c r="N2014" s="15">
        <v>10110.0</v>
      </c>
      <c r="O2014" s="15">
        <f t="array" ref="O2014">_xlfn.XLOOKUP(M2014,reference_postal_code!$B$2:$B$11,reference_postal_code!$A$2:$A$11)</f>
        <v>10110</v>
      </c>
      <c r="P2014" s="15" t="s">
        <v>117</v>
      </c>
      <c r="Q2014" s="15" t="s">
        <v>1478</v>
      </c>
      <c r="R2014" s="15" t="s">
        <v>110</v>
      </c>
      <c r="S2014" s="15" t="s">
        <v>149</v>
      </c>
      <c r="T2014" s="15" t="s">
        <v>1479</v>
      </c>
      <c r="U2014" s="28">
        <v>1343760.0</v>
      </c>
      <c r="V2014" s="15">
        <v>2.0</v>
      </c>
      <c r="W2014" s="31">
        <v>0.2</v>
      </c>
      <c r="X2014" s="28">
        <v>67188.0</v>
      </c>
    </row>
    <row r="2015" ht="15.75" customHeight="1">
      <c r="A2015" s="15">
        <v>215.0</v>
      </c>
      <c r="B2015" s="15" t="s">
        <v>4737</v>
      </c>
      <c r="C2015" s="18">
        <v>42006.0</v>
      </c>
      <c r="D2015" s="18">
        <v>42013.0</v>
      </c>
      <c r="E2015" s="18">
        <f t="shared" si="1"/>
        <v>42013</v>
      </c>
      <c r="F2015" s="15" t="s">
        <v>55</v>
      </c>
      <c r="G2015" s="15" t="s">
        <v>1527</v>
      </c>
      <c r="H2015" s="15" t="s">
        <v>1528</v>
      </c>
      <c r="I2015" s="15" t="s">
        <v>128</v>
      </c>
      <c r="J2015" s="15" t="s">
        <v>60</v>
      </c>
      <c r="K2015" s="15" t="s">
        <v>10</v>
      </c>
      <c r="L2015" s="15" t="str">
        <f t="array" ref="L2015">_xlfn.XLOOKUP(M2015,reference_province_to_city!$A$2:$A$11,reference_province_to_city!$B$2:$B$11)</f>
        <v>Jakarta</v>
      </c>
      <c r="M2015" s="15" t="s">
        <v>7</v>
      </c>
      <c r="N2015" s="15">
        <v>10110.0</v>
      </c>
      <c r="O2015" s="15">
        <f t="array" ref="O2015">_xlfn.XLOOKUP(M2015,reference_postal_code!$B$2:$B$11,reference_postal_code!$A$2:$A$11)</f>
        <v>10110</v>
      </c>
      <c r="P2015" s="15" t="s">
        <v>117</v>
      </c>
      <c r="Q2015" s="15" t="s">
        <v>4742</v>
      </c>
      <c r="R2015" s="15" t="s">
        <v>110</v>
      </c>
      <c r="S2015" s="15" t="s">
        <v>111</v>
      </c>
      <c r="T2015" s="15" t="s">
        <v>4743</v>
      </c>
      <c r="U2015" s="28">
        <v>944730.0</v>
      </c>
      <c r="V2015" s="15">
        <v>3.0</v>
      </c>
      <c r="W2015" s="31">
        <v>0.4</v>
      </c>
      <c r="X2015" s="28">
        <v>-220437.0</v>
      </c>
    </row>
    <row r="2016" ht="15.75" customHeight="1">
      <c r="A2016" s="15">
        <v>3901.0</v>
      </c>
      <c r="B2016" s="15" t="s">
        <v>4744</v>
      </c>
      <c r="C2016" s="18">
        <v>42007.0</v>
      </c>
      <c r="D2016" s="18">
        <v>42012.0</v>
      </c>
      <c r="E2016" s="18">
        <f t="shared" si="1"/>
        <v>42012</v>
      </c>
      <c r="F2016" s="15" t="s">
        <v>55</v>
      </c>
      <c r="G2016" s="15" t="s">
        <v>3660</v>
      </c>
      <c r="H2016" s="15" t="s">
        <v>3661</v>
      </c>
      <c r="I2016" s="15" t="s">
        <v>128</v>
      </c>
      <c r="J2016" s="15" t="s">
        <v>60</v>
      </c>
      <c r="K2016" s="15" t="s">
        <v>19</v>
      </c>
      <c r="L2016" s="15" t="str">
        <f t="array" ref="L2016">_xlfn.XLOOKUP(M2016,reference_province_to_city!$A$2:$A$11,reference_province_to_city!$B$2:$B$11)</f>
        <v>Yogyakarta</v>
      </c>
      <c r="M2016" s="15" t="s">
        <v>18</v>
      </c>
      <c r="N2016" s="15">
        <v>55111.0</v>
      </c>
      <c r="O2016" s="15">
        <f t="array" ref="O2016">_xlfn.XLOOKUP(M2016,reference_postal_code!$B$2:$B$11,reference_postal_code!$A$2:$A$11)</f>
        <v>55111</v>
      </c>
      <c r="P2016" s="15" t="s">
        <v>77</v>
      </c>
      <c r="Q2016" s="15" t="s">
        <v>2630</v>
      </c>
      <c r="R2016" s="15" t="s">
        <v>65</v>
      </c>
      <c r="S2016" s="15" t="s">
        <v>66</v>
      </c>
      <c r="T2016" s="15" t="s">
        <v>2631</v>
      </c>
      <c r="U2016" s="28">
        <v>155520.0</v>
      </c>
      <c r="V2016" s="15">
        <v>2.0</v>
      </c>
      <c r="W2016" s="31">
        <v>0.2</v>
      </c>
      <c r="X2016" s="28">
        <v>54432.0</v>
      </c>
    </row>
    <row r="2017" ht="15.75" customHeight="1">
      <c r="A2017" s="15">
        <v>5054.0</v>
      </c>
      <c r="B2017" s="15" t="s">
        <v>4745</v>
      </c>
      <c r="C2017" s="18">
        <v>42007.0</v>
      </c>
      <c r="D2017" s="18">
        <v>42012.0</v>
      </c>
      <c r="E2017" s="18">
        <f t="shared" si="1"/>
        <v>42012</v>
      </c>
      <c r="F2017" s="15" t="s">
        <v>114</v>
      </c>
      <c r="G2017" s="15" t="s">
        <v>4746</v>
      </c>
      <c r="H2017" s="15" t="s">
        <v>4747</v>
      </c>
      <c r="I2017" s="15" t="s">
        <v>59</v>
      </c>
      <c r="J2017" s="15" t="s">
        <v>60</v>
      </c>
      <c r="K2017" s="15" t="s">
        <v>28</v>
      </c>
      <c r="L2017" s="15" t="str">
        <f t="array" ref="L2017">_xlfn.XLOOKUP(M2017,reference_province_to_city!$A$2:$A$11,reference_province_to_city!$B$2:$B$11)</f>
        <v>Medan</v>
      </c>
      <c r="M2017" s="15" t="s">
        <v>11</v>
      </c>
      <c r="N2017" s="15">
        <v>20111.0</v>
      </c>
      <c r="O2017" s="15">
        <f t="array" ref="O2017">_xlfn.XLOOKUP(M2017,reference_postal_code!$B$2:$B$11,reference_postal_code!$A$2:$A$11)</f>
        <v>20111</v>
      </c>
      <c r="P2017" s="15" t="s">
        <v>77</v>
      </c>
      <c r="Q2017" s="15" t="s">
        <v>4646</v>
      </c>
      <c r="R2017" s="15" t="s">
        <v>110</v>
      </c>
      <c r="S2017" s="15" t="s">
        <v>149</v>
      </c>
      <c r="T2017" s="15" t="s">
        <v>4647</v>
      </c>
      <c r="U2017" s="28">
        <v>5976000.0</v>
      </c>
      <c r="V2017" s="15">
        <v>5.0</v>
      </c>
      <c r="W2017" s="31">
        <v>0.2</v>
      </c>
      <c r="X2017" s="28">
        <v>1269900.0</v>
      </c>
    </row>
    <row r="2018" ht="15.75" customHeight="1">
      <c r="A2018" s="15">
        <v>5056.0</v>
      </c>
      <c r="B2018" s="15" t="s">
        <v>4745</v>
      </c>
      <c r="C2018" s="18">
        <v>42007.0</v>
      </c>
      <c r="D2018" s="18">
        <v>42012.0</v>
      </c>
      <c r="E2018" s="18">
        <f t="shared" si="1"/>
        <v>42012</v>
      </c>
      <c r="F2018" s="15" t="s">
        <v>114</v>
      </c>
      <c r="G2018" s="15" t="s">
        <v>4746</v>
      </c>
      <c r="H2018" s="15" t="s">
        <v>4747</v>
      </c>
      <c r="I2018" s="15" t="s">
        <v>59</v>
      </c>
      <c r="J2018" s="15" t="s">
        <v>60</v>
      </c>
      <c r="K2018" s="15" t="s">
        <v>28</v>
      </c>
      <c r="L2018" s="15" t="str">
        <f t="array" ref="L2018">_xlfn.XLOOKUP(M2018,reference_province_to_city!$A$2:$A$11,reference_province_to_city!$B$2:$B$11)</f>
        <v>Medan</v>
      </c>
      <c r="M2018" s="15" t="s">
        <v>11</v>
      </c>
      <c r="N2018" s="15">
        <v>20111.0</v>
      </c>
      <c r="O2018" s="15">
        <f t="array" ref="O2018">_xlfn.XLOOKUP(M2018,reference_postal_code!$B$2:$B$11,reference_postal_code!$A$2:$A$11)</f>
        <v>20111</v>
      </c>
      <c r="P2018" s="15" t="s">
        <v>77</v>
      </c>
      <c r="Q2018" s="15" t="s">
        <v>1822</v>
      </c>
      <c r="R2018" s="15" t="s">
        <v>106</v>
      </c>
      <c r="S2018" s="15" t="s">
        <v>183</v>
      </c>
      <c r="T2018" s="15" t="s">
        <v>1823</v>
      </c>
      <c r="U2018" s="28">
        <v>2.0285964E7</v>
      </c>
      <c r="V2018" s="15">
        <v>9.0</v>
      </c>
      <c r="W2018" s="31">
        <v>0.32</v>
      </c>
      <c r="X2018" s="28">
        <v>-6563106.0</v>
      </c>
    </row>
    <row r="2019" ht="15.75" customHeight="1">
      <c r="A2019" s="15">
        <v>5055.0</v>
      </c>
      <c r="B2019" s="15" t="s">
        <v>4745</v>
      </c>
      <c r="C2019" s="18">
        <v>42007.0</v>
      </c>
      <c r="D2019" s="18">
        <v>42012.0</v>
      </c>
      <c r="E2019" s="18">
        <f t="shared" si="1"/>
        <v>42012</v>
      </c>
      <c r="F2019" s="15" t="s">
        <v>114</v>
      </c>
      <c r="G2019" s="15" t="s">
        <v>4746</v>
      </c>
      <c r="H2019" s="15" t="s">
        <v>4747</v>
      </c>
      <c r="I2019" s="15" t="s">
        <v>59</v>
      </c>
      <c r="J2019" s="15" t="s">
        <v>60</v>
      </c>
      <c r="K2019" s="15" t="s">
        <v>28</v>
      </c>
      <c r="L2019" s="15" t="str">
        <f t="array" ref="L2019">_xlfn.XLOOKUP(M2019,reference_province_to_city!$A$2:$A$11,reference_province_to_city!$B$2:$B$11)</f>
        <v>Medan</v>
      </c>
      <c r="M2019" s="15" t="s">
        <v>11</v>
      </c>
      <c r="N2019" s="15">
        <v>20111.0</v>
      </c>
      <c r="O2019" s="15">
        <f t="array" ref="O2019">_xlfn.XLOOKUP(M2019,reference_postal_code!$B$2:$B$11,reference_postal_code!$A$2:$A$11)</f>
        <v>20111</v>
      </c>
      <c r="P2019" s="15" t="s">
        <v>77</v>
      </c>
      <c r="Q2019" s="15" t="s">
        <v>1650</v>
      </c>
      <c r="R2019" s="15" t="s">
        <v>65</v>
      </c>
      <c r="S2019" s="15" t="s">
        <v>93</v>
      </c>
      <c r="T2019" s="15" t="s">
        <v>1651</v>
      </c>
      <c r="U2019" s="28">
        <v>105840.0</v>
      </c>
      <c r="V2019" s="15">
        <v>3.0</v>
      </c>
      <c r="W2019" s="31">
        <v>0.2</v>
      </c>
      <c r="X2019" s="28">
        <v>11907.0</v>
      </c>
    </row>
    <row r="2020" ht="15.75" customHeight="1">
      <c r="A2020" s="15">
        <v>5349.0</v>
      </c>
      <c r="B2020" s="15" t="s">
        <v>4748</v>
      </c>
      <c r="C2020" s="18">
        <v>42008.0</v>
      </c>
      <c r="D2020" s="18">
        <v>42014.0</v>
      </c>
      <c r="E2020" s="18">
        <f t="shared" si="1"/>
        <v>42014</v>
      </c>
      <c r="F2020" s="15" t="s">
        <v>55</v>
      </c>
      <c r="G2020" s="15" t="s">
        <v>170</v>
      </c>
      <c r="H2020" s="15" t="s">
        <v>171</v>
      </c>
      <c r="I2020" s="15" t="s">
        <v>128</v>
      </c>
      <c r="J2020" s="15" t="s">
        <v>60</v>
      </c>
      <c r="K2020" s="15" t="s">
        <v>33</v>
      </c>
      <c r="L2020" s="15" t="str">
        <f t="array" ref="L2020">_xlfn.XLOOKUP(M2020,reference_province_to_city!$A$2:$A$11,reference_province_to_city!$B$2:$B$11)</f>
        <v>Makassar</v>
      </c>
      <c r="M2020" s="15" t="s">
        <v>25</v>
      </c>
      <c r="N2020" s="15">
        <v>90111.0</v>
      </c>
      <c r="O2020" s="15">
        <f t="array" ref="O2020">_xlfn.XLOOKUP(M2020,reference_postal_code!$B$2:$B$11,reference_postal_code!$A$2:$A$11)</f>
        <v>90111</v>
      </c>
      <c r="P2020" s="15" t="s">
        <v>63</v>
      </c>
      <c r="Q2020" s="15" t="s">
        <v>234</v>
      </c>
      <c r="R2020" s="15" t="s">
        <v>65</v>
      </c>
      <c r="S2020" s="15" t="s">
        <v>83</v>
      </c>
      <c r="T2020" s="15" t="s">
        <v>235</v>
      </c>
      <c r="U2020" s="28">
        <v>485100.0</v>
      </c>
      <c r="V2020" s="15">
        <v>3.0</v>
      </c>
      <c r="W2020" s="31">
        <v>0.0</v>
      </c>
      <c r="X2020" s="28">
        <v>232848.0</v>
      </c>
    </row>
    <row r="2021" ht="15.75" customHeight="1">
      <c r="A2021" s="15">
        <v>5647.0</v>
      </c>
      <c r="B2021" s="15" t="s">
        <v>4749</v>
      </c>
      <c r="C2021" s="18">
        <v>42008.0</v>
      </c>
      <c r="D2021" s="18">
        <v>42013.0</v>
      </c>
      <c r="E2021" s="18">
        <f t="shared" si="1"/>
        <v>42013</v>
      </c>
      <c r="F2021" s="15" t="s">
        <v>55</v>
      </c>
      <c r="G2021" s="15" t="s">
        <v>4750</v>
      </c>
      <c r="H2021" s="15" t="s">
        <v>4751</v>
      </c>
      <c r="I2021" s="15" t="s">
        <v>128</v>
      </c>
      <c r="J2021" s="15" t="s">
        <v>60</v>
      </c>
      <c r="K2021" s="15" t="s">
        <v>22</v>
      </c>
      <c r="L2021" s="15" t="str">
        <f t="array" ref="L2021">_xlfn.XLOOKUP(M2021,reference_province_to_city!$A$2:$A$11,reference_province_to_city!$B$2:$B$11)</f>
        <v>Surabaya</v>
      </c>
      <c r="M2021" s="15" t="s">
        <v>20</v>
      </c>
      <c r="N2021" s="15">
        <v>60231.0</v>
      </c>
      <c r="O2021" s="15">
        <f t="array" ref="O2021">_xlfn.XLOOKUP(M2021,reference_postal_code!$B$2:$B$11,reference_postal_code!$A$2:$A$11)</f>
        <v>60231</v>
      </c>
      <c r="P2021" s="15" t="s">
        <v>166</v>
      </c>
      <c r="Q2021" s="15" t="s">
        <v>829</v>
      </c>
      <c r="R2021" s="15" t="s">
        <v>106</v>
      </c>
      <c r="S2021" s="15" t="s">
        <v>139</v>
      </c>
      <c r="T2021" s="15" t="s">
        <v>830</v>
      </c>
      <c r="U2021" s="28">
        <v>2883300.0</v>
      </c>
      <c r="V2021" s="15">
        <v>14.0</v>
      </c>
      <c r="W2021" s="31">
        <v>0.0</v>
      </c>
      <c r="X2021" s="28">
        <v>1037988.0</v>
      </c>
    </row>
    <row r="2022" ht="15.75" customHeight="1">
      <c r="A2022" s="15">
        <v>5350.0</v>
      </c>
      <c r="B2022" s="15" t="s">
        <v>4748</v>
      </c>
      <c r="C2022" s="18">
        <v>42008.0</v>
      </c>
      <c r="D2022" s="18">
        <v>42014.0</v>
      </c>
      <c r="E2022" s="18">
        <f t="shared" si="1"/>
        <v>42014</v>
      </c>
      <c r="F2022" s="15" t="s">
        <v>55</v>
      </c>
      <c r="G2022" s="15" t="s">
        <v>170</v>
      </c>
      <c r="H2022" s="15" t="s">
        <v>171</v>
      </c>
      <c r="I2022" s="15" t="s">
        <v>128</v>
      </c>
      <c r="J2022" s="15" t="s">
        <v>60</v>
      </c>
      <c r="K2022" s="15" t="s">
        <v>33</v>
      </c>
      <c r="L2022" s="15" t="str">
        <f t="array" ref="L2022">_xlfn.XLOOKUP(M2022,reference_province_to_city!$A$2:$A$11,reference_province_to_city!$B$2:$B$11)</f>
        <v>Makassar</v>
      </c>
      <c r="M2022" s="15" t="s">
        <v>25</v>
      </c>
      <c r="N2022" s="15">
        <v>90111.0</v>
      </c>
      <c r="O2022" s="15">
        <f t="array" ref="O2022">_xlfn.XLOOKUP(M2022,reference_postal_code!$B$2:$B$11,reference_postal_code!$A$2:$A$11)</f>
        <v>90111</v>
      </c>
      <c r="P2022" s="15" t="s">
        <v>63</v>
      </c>
      <c r="Q2022" s="15" t="s">
        <v>1785</v>
      </c>
      <c r="R2022" s="15" t="s">
        <v>65</v>
      </c>
      <c r="S2022" s="15" t="s">
        <v>66</v>
      </c>
      <c r="T2022" s="15" t="s">
        <v>1786</v>
      </c>
      <c r="U2022" s="28">
        <v>598500.0</v>
      </c>
      <c r="V2022" s="15">
        <v>5.0</v>
      </c>
      <c r="W2022" s="31">
        <v>0.0</v>
      </c>
      <c r="X2022" s="28">
        <v>299250.0</v>
      </c>
    </row>
    <row r="2023" ht="15.75" customHeight="1">
      <c r="A2023" s="15">
        <v>8376.0</v>
      </c>
      <c r="B2023" s="15" t="s">
        <v>4752</v>
      </c>
      <c r="C2023" s="18">
        <v>42009.0</v>
      </c>
      <c r="D2023" s="18">
        <v>42014.0</v>
      </c>
      <c r="E2023" s="18">
        <f t="shared" si="1"/>
        <v>42014</v>
      </c>
      <c r="F2023" s="15" t="s">
        <v>55</v>
      </c>
      <c r="G2023" s="15" t="s">
        <v>4714</v>
      </c>
      <c r="H2023" s="15" t="s">
        <v>4715</v>
      </c>
      <c r="I2023" s="15" t="s">
        <v>76</v>
      </c>
      <c r="J2023" s="15" t="s">
        <v>60</v>
      </c>
      <c r="K2023" s="15" t="s">
        <v>14</v>
      </c>
      <c r="L2023" s="15" t="str">
        <f t="array" ref="L2023">_xlfn.XLOOKUP(M2023,reference_province_to_city!$A$2:$A$11,reference_province_to_city!$B$2:$B$11)</f>
        <v>Bandung</v>
      </c>
      <c r="M2023" s="15" t="s">
        <v>12</v>
      </c>
      <c r="N2023" s="15">
        <v>40111.0</v>
      </c>
      <c r="O2023" s="15">
        <f t="array" ref="O2023">_xlfn.XLOOKUP(M2023,reference_postal_code!$B$2:$B$11,reference_postal_code!$A$2:$A$11)</f>
        <v>40111</v>
      </c>
      <c r="P2023" s="15" t="s">
        <v>117</v>
      </c>
      <c r="Q2023" s="15" t="s">
        <v>1424</v>
      </c>
      <c r="R2023" s="15" t="s">
        <v>65</v>
      </c>
      <c r="S2023" s="15" t="s">
        <v>83</v>
      </c>
      <c r="T2023" s="15" t="s">
        <v>1425</v>
      </c>
      <c r="U2023" s="28">
        <v>842400.0</v>
      </c>
      <c r="V2023" s="15">
        <v>6.0</v>
      </c>
      <c r="W2023" s="31">
        <v>0.2</v>
      </c>
      <c r="X2023" s="28">
        <v>263250.0</v>
      </c>
    </row>
    <row r="2024" ht="15.75" customHeight="1">
      <c r="A2024" s="15">
        <v>7722.0</v>
      </c>
      <c r="B2024" s="15" t="s">
        <v>4753</v>
      </c>
      <c r="C2024" s="18">
        <v>42009.0</v>
      </c>
      <c r="D2024" s="18">
        <v>42014.0</v>
      </c>
      <c r="E2024" s="18">
        <f t="shared" si="1"/>
        <v>42014</v>
      </c>
      <c r="F2024" s="15" t="s">
        <v>55</v>
      </c>
      <c r="G2024" s="15" t="s">
        <v>1505</v>
      </c>
      <c r="H2024" s="15" t="s">
        <v>1506</v>
      </c>
      <c r="I2024" s="15" t="s">
        <v>128</v>
      </c>
      <c r="J2024" s="15" t="s">
        <v>60</v>
      </c>
      <c r="K2024" s="15" t="s">
        <v>10</v>
      </c>
      <c r="L2024" s="15" t="str">
        <f t="array" ref="L2024">_xlfn.XLOOKUP(M2024,reference_province_to_city!$A$2:$A$11,reference_province_to_city!$B$2:$B$11)</f>
        <v>Jakarta</v>
      </c>
      <c r="M2024" s="15" t="s">
        <v>7</v>
      </c>
      <c r="N2024" s="15">
        <v>10110.0</v>
      </c>
      <c r="O2024" s="15">
        <f t="array" ref="O2024">_xlfn.XLOOKUP(M2024,reference_postal_code!$B$2:$B$11,reference_postal_code!$A$2:$A$11)</f>
        <v>10110</v>
      </c>
      <c r="P2024" s="15" t="s">
        <v>117</v>
      </c>
      <c r="Q2024" s="15" t="s">
        <v>2483</v>
      </c>
      <c r="R2024" s="15" t="s">
        <v>65</v>
      </c>
      <c r="S2024" s="15" t="s">
        <v>83</v>
      </c>
      <c r="T2024" s="15" t="s">
        <v>2484</v>
      </c>
      <c r="U2024" s="28">
        <v>197520.0</v>
      </c>
      <c r="V2024" s="15">
        <v>2.0</v>
      </c>
      <c r="W2024" s="31">
        <v>0.2</v>
      </c>
      <c r="X2024" s="28">
        <v>69132.0</v>
      </c>
    </row>
    <row r="2025" ht="15.75" customHeight="1">
      <c r="A2025" s="15">
        <v>8375.0</v>
      </c>
      <c r="B2025" s="15" t="s">
        <v>4752</v>
      </c>
      <c r="C2025" s="18">
        <v>42009.0</v>
      </c>
      <c r="D2025" s="18">
        <v>42014.0</v>
      </c>
      <c r="E2025" s="18">
        <f t="shared" si="1"/>
        <v>42014</v>
      </c>
      <c r="F2025" s="15" t="s">
        <v>55</v>
      </c>
      <c r="G2025" s="15" t="s">
        <v>4714</v>
      </c>
      <c r="H2025" s="15" t="s">
        <v>4715</v>
      </c>
      <c r="I2025" s="15" t="s">
        <v>76</v>
      </c>
      <c r="J2025" s="15" t="s">
        <v>60</v>
      </c>
      <c r="L2025" s="15" t="str">
        <f t="array" ref="L2025">_xlfn.XLOOKUP(M2025,reference_province_to_city!$A$2:$A$11,reference_province_to_city!$B$2:$B$11)</f>
        <v>Bandung</v>
      </c>
      <c r="M2025" s="15" t="s">
        <v>12</v>
      </c>
      <c r="N2025" s="15">
        <v>40111.0</v>
      </c>
      <c r="O2025" s="15">
        <f t="array" ref="O2025">_xlfn.XLOOKUP(M2025,reference_postal_code!$B$2:$B$11,reference_postal_code!$A$2:$A$11)</f>
        <v>40111</v>
      </c>
      <c r="P2025" s="15" t="s">
        <v>117</v>
      </c>
      <c r="Q2025" s="15" t="s">
        <v>1777</v>
      </c>
      <c r="R2025" s="15" t="s">
        <v>65</v>
      </c>
      <c r="S2025" s="15" t="s">
        <v>222</v>
      </c>
      <c r="T2025" s="15" t="s">
        <v>1778</v>
      </c>
      <c r="U2025" s="28">
        <v>1310400.0</v>
      </c>
      <c r="V2025" s="15">
        <v>6.0</v>
      </c>
      <c r="W2025" s="31">
        <v>0.0</v>
      </c>
      <c r="X2025" s="28">
        <v>353808.0</v>
      </c>
    </row>
    <row r="2026" ht="15.75" customHeight="1">
      <c r="A2026" s="15">
        <v>7721.0</v>
      </c>
      <c r="B2026" s="15" t="s">
        <v>4753</v>
      </c>
      <c r="C2026" s="18">
        <v>42009.0</v>
      </c>
      <c r="D2026" s="18">
        <v>42014.0</v>
      </c>
      <c r="E2026" s="18">
        <f t="shared" si="1"/>
        <v>42014</v>
      </c>
      <c r="F2026" s="15" t="s">
        <v>55</v>
      </c>
      <c r="G2026" s="15" t="s">
        <v>1505</v>
      </c>
      <c r="H2026" s="15" t="s">
        <v>1506</v>
      </c>
      <c r="I2026" s="15" t="s">
        <v>128</v>
      </c>
      <c r="J2026" s="15" t="s">
        <v>60</v>
      </c>
      <c r="K2026" s="15" t="s">
        <v>10</v>
      </c>
      <c r="L2026" s="15" t="str">
        <f t="array" ref="L2026">_xlfn.XLOOKUP(M2026,reference_province_to_city!$A$2:$A$11,reference_province_to_city!$B$2:$B$11)</f>
        <v>Jakarta</v>
      </c>
      <c r="M2026" s="15" t="s">
        <v>7</v>
      </c>
      <c r="N2026" s="15">
        <v>10110.0</v>
      </c>
      <c r="O2026" s="15">
        <f t="array" ref="O2026">_xlfn.XLOOKUP(M2026,reference_postal_code!$B$2:$B$11,reference_postal_code!$A$2:$A$11)</f>
        <v>10110</v>
      </c>
      <c r="P2026" s="15" t="s">
        <v>117</v>
      </c>
      <c r="Q2026" s="15" t="s">
        <v>1850</v>
      </c>
      <c r="R2026" s="15" t="s">
        <v>65</v>
      </c>
      <c r="S2026" s="15" t="s">
        <v>173</v>
      </c>
      <c r="T2026" s="15" t="s">
        <v>1851</v>
      </c>
      <c r="U2026" s="28">
        <v>262200.0</v>
      </c>
      <c r="V2026" s="15">
        <v>2.0</v>
      </c>
      <c r="W2026" s="31">
        <v>0.0</v>
      </c>
      <c r="X2026" s="28">
        <v>123234.0</v>
      </c>
    </row>
    <row r="2027" ht="15.75" customHeight="1">
      <c r="A2027" s="15">
        <v>7720.0</v>
      </c>
      <c r="B2027" s="15" t="s">
        <v>4753</v>
      </c>
      <c r="C2027" s="18">
        <v>42009.0</v>
      </c>
      <c r="D2027" s="18">
        <v>42014.0</v>
      </c>
      <c r="E2027" s="18">
        <f t="shared" si="1"/>
        <v>42014</v>
      </c>
      <c r="F2027" s="15" t="s">
        <v>55</v>
      </c>
      <c r="G2027" s="15" t="s">
        <v>1505</v>
      </c>
      <c r="H2027" s="15" t="s">
        <v>1506</v>
      </c>
      <c r="I2027" s="15" t="s">
        <v>128</v>
      </c>
      <c r="J2027" s="15" t="s">
        <v>60</v>
      </c>
      <c r="K2027" s="15" t="s">
        <v>10</v>
      </c>
      <c r="L2027" s="15" t="str">
        <f t="array" ref="L2027">_xlfn.XLOOKUP(M2027,reference_province_to_city!$A$2:$A$11,reference_province_to_city!$B$2:$B$11)</f>
        <v>Jakarta</v>
      </c>
      <c r="M2027" s="15" t="s">
        <v>7</v>
      </c>
      <c r="N2027" s="15">
        <v>10110.0</v>
      </c>
      <c r="O2027" s="15">
        <f t="array" ref="O2027">_xlfn.XLOOKUP(M2027,reference_postal_code!$B$2:$B$11,reference_postal_code!$A$2:$A$11)</f>
        <v>10110</v>
      </c>
      <c r="P2027" s="15" t="s">
        <v>117</v>
      </c>
      <c r="Q2027" s="15" t="s">
        <v>3248</v>
      </c>
      <c r="R2027" s="15" t="s">
        <v>65</v>
      </c>
      <c r="S2027" s="15" t="s">
        <v>93</v>
      </c>
      <c r="T2027" s="15" t="s">
        <v>3249</v>
      </c>
      <c r="U2027" s="28">
        <v>892800.0</v>
      </c>
      <c r="V2027" s="15">
        <v>3.0</v>
      </c>
      <c r="W2027" s="31">
        <v>0.0</v>
      </c>
      <c r="X2027" s="28">
        <v>232128.0</v>
      </c>
    </row>
    <row r="2028" ht="15.75" customHeight="1">
      <c r="A2028" s="15">
        <v>4228.0</v>
      </c>
      <c r="B2028" s="15" t="s">
        <v>4754</v>
      </c>
      <c r="C2028" s="18">
        <v>42009.0</v>
      </c>
      <c r="D2028" s="18">
        <v>42014.0</v>
      </c>
      <c r="E2028" s="18">
        <f t="shared" si="1"/>
        <v>42014</v>
      </c>
      <c r="F2028" s="15" t="s">
        <v>55</v>
      </c>
      <c r="G2028" s="15" t="s">
        <v>484</v>
      </c>
      <c r="H2028" s="15" t="s">
        <v>485</v>
      </c>
      <c r="I2028" s="15" t="s">
        <v>76</v>
      </c>
      <c r="J2028" s="15" t="s">
        <v>60</v>
      </c>
      <c r="L2028" s="15" t="str">
        <f t="array" ref="L2028">_xlfn.XLOOKUP(M2028,reference_province_to_city!$A$2:$A$11,reference_province_to_city!$B$2:$B$11)</f>
        <v>Semarang</v>
      </c>
      <c r="M2028" s="15" t="s">
        <v>15</v>
      </c>
      <c r="N2028" s="15">
        <v>50111.0</v>
      </c>
      <c r="O2028" s="15">
        <f t="array" ref="O2028">_xlfn.XLOOKUP(M2028,reference_postal_code!$B$2:$B$11,reference_postal_code!$A$2:$A$11)</f>
        <v>50111</v>
      </c>
      <c r="P2028" s="15" t="s">
        <v>77</v>
      </c>
      <c r="Q2028" s="15" t="s">
        <v>1633</v>
      </c>
      <c r="R2028" s="15" t="s">
        <v>106</v>
      </c>
      <c r="S2028" s="15" t="s">
        <v>107</v>
      </c>
      <c r="T2028" s="15" t="s">
        <v>1634</v>
      </c>
      <c r="U2028" s="28">
        <v>923760.0</v>
      </c>
      <c r="V2028" s="15">
        <v>1.0</v>
      </c>
      <c r="W2028" s="31">
        <v>0.2</v>
      </c>
      <c r="X2028" s="28">
        <v>-103923.0</v>
      </c>
    </row>
    <row r="2029" ht="15.75" customHeight="1">
      <c r="A2029" s="15">
        <v>7718.0</v>
      </c>
      <c r="B2029" s="15" t="s">
        <v>4755</v>
      </c>
      <c r="C2029" s="18">
        <v>42010.0</v>
      </c>
      <c r="D2029" s="18">
        <v>42016.0</v>
      </c>
      <c r="E2029" s="18">
        <f t="shared" si="1"/>
        <v>42016</v>
      </c>
      <c r="F2029" s="15" t="s">
        <v>55</v>
      </c>
      <c r="G2029" s="15" t="s">
        <v>2998</v>
      </c>
      <c r="H2029" s="15" t="s">
        <v>2999</v>
      </c>
      <c r="I2029" s="15" t="s">
        <v>128</v>
      </c>
      <c r="J2029" s="15" t="s">
        <v>60</v>
      </c>
      <c r="K2029" s="15" t="s">
        <v>26</v>
      </c>
      <c r="L2029" s="15" t="str">
        <f t="array" ref="L2029">_xlfn.XLOOKUP(M2029,reference_province_to_city!$A$2:$A$11,reference_province_to_city!$B$2:$B$11)</f>
        <v>Denpasar</v>
      </c>
      <c r="M2029" s="15" t="s">
        <v>24</v>
      </c>
      <c r="N2029" s="15">
        <v>80231.0</v>
      </c>
      <c r="O2029" s="15">
        <f t="array" ref="O2029">_xlfn.XLOOKUP(M2029,reference_postal_code!$B$2:$B$11,reference_postal_code!$A$2:$A$11)</f>
        <v>80231</v>
      </c>
      <c r="P2029" s="15" t="s">
        <v>63</v>
      </c>
      <c r="Q2029" s="15" t="s">
        <v>1205</v>
      </c>
      <c r="R2029" s="15" t="s">
        <v>65</v>
      </c>
      <c r="S2029" s="15" t="s">
        <v>83</v>
      </c>
      <c r="T2029" s="15" t="s">
        <v>1206</v>
      </c>
      <c r="U2029" s="28">
        <v>29070.0</v>
      </c>
      <c r="V2029" s="15">
        <v>2.0</v>
      </c>
      <c r="W2029" s="31">
        <v>0.7</v>
      </c>
      <c r="X2029" s="28">
        <v>-20349.0</v>
      </c>
    </row>
    <row r="2030" ht="15.75" customHeight="1">
      <c r="A2030" s="15">
        <v>7717.0</v>
      </c>
      <c r="B2030" s="15" t="s">
        <v>4755</v>
      </c>
      <c r="C2030" s="18">
        <v>42010.0</v>
      </c>
      <c r="D2030" s="18">
        <v>42016.0</v>
      </c>
      <c r="E2030" s="18">
        <f t="shared" si="1"/>
        <v>42016</v>
      </c>
      <c r="F2030" s="15" t="s">
        <v>55</v>
      </c>
      <c r="G2030" s="15" t="s">
        <v>2998</v>
      </c>
      <c r="H2030" s="15" t="s">
        <v>2999</v>
      </c>
      <c r="I2030" s="15" t="s">
        <v>128</v>
      </c>
      <c r="J2030" s="15" t="s">
        <v>60</v>
      </c>
      <c r="K2030" s="15" t="s">
        <v>26</v>
      </c>
      <c r="L2030" s="15" t="str">
        <f t="array" ref="L2030">_xlfn.XLOOKUP(M2030,reference_province_to_city!$A$2:$A$11,reference_province_to_city!$B$2:$B$11)</f>
        <v>Denpasar</v>
      </c>
      <c r="M2030" s="15" t="s">
        <v>24</v>
      </c>
      <c r="N2030" s="15">
        <v>80231.0</v>
      </c>
      <c r="O2030" s="15">
        <f t="array" ref="O2030">_xlfn.XLOOKUP(M2030,reference_postal_code!$B$2:$B$11,reference_postal_code!$A$2:$A$11)</f>
        <v>80231</v>
      </c>
      <c r="P2030" s="15" t="s">
        <v>63</v>
      </c>
      <c r="Q2030" s="15" t="s">
        <v>4756</v>
      </c>
      <c r="R2030" s="15" t="s">
        <v>65</v>
      </c>
      <c r="S2030" s="15" t="s">
        <v>66</v>
      </c>
      <c r="T2030" s="15" t="s">
        <v>4757</v>
      </c>
      <c r="U2030" s="28">
        <v>444000.0</v>
      </c>
      <c r="V2030" s="15">
        <v>5.0</v>
      </c>
      <c r="W2030" s="31">
        <v>0.2</v>
      </c>
      <c r="X2030" s="28">
        <v>138750.0</v>
      </c>
    </row>
    <row r="2031" ht="15.75" customHeight="1">
      <c r="A2031" s="15">
        <v>7094.0</v>
      </c>
      <c r="B2031" s="15" t="s">
        <v>4758</v>
      </c>
      <c r="C2031" s="18">
        <v>42013.0</v>
      </c>
      <c r="D2031" s="18">
        <v>42017.0</v>
      </c>
      <c r="E2031" s="18">
        <f t="shared" si="1"/>
        <v>42017</v>
      </c>
      <c r="F2031" s="15" t="s">
        <v>55</v>
      </c>
      <c r="G2031" s="15" t="s">
        <v>842</v>
      </c>
      <c r="H2031" s="15" t="s">
        <v>843</v>
      </c>
      <c r="I2031" s="15" t="s">
        <v>59</v>
      </c>
      <c r="J2031" s="15" t="s">
        <v>60</v>
      </c>
      <c r="K2031" s="15" t="s">
        <v>10</v>
      </c>
      <c r="L2031" s="15" t="str">
        <f t="array" ref="L2031">_xlfn.XLOOKUP(M2031,reference_province_to_city!$A$2:$A$11,reference_province_to_city!$B$2:$B$11)</f>
        <v>Jakarta</v>
      </c>
      <c r="M2031" s="15" t="s">
        <v>7</v>
      </c>
      <c r="N2031" s="15">
        <v>10110.0</v>
      </c>
      <c r="O2031" s="15">
        <f t="array" ref="O2031">_xlfn.XLOOKUP(M2031,reference_postal_code!$B$2:$B$11,reference_postal_code!$A$2:$A$11)</f>
        <v>10110</v>
      </c>
      <c r="P2031" s="15" t="s">
        <v>117</v>
      </c>
      <c r="Q2031" s="15" t="s">
        <v>4759</v>
      </c>
      <c r="R2031" s="15" t="s">
        <v>65</v>
      </c>
      <c r="S2031" s="15" t="s">
        <v>66</v>
      </c>
      <c r="T2031" s="15" t="s">
        <v>4760</v>
      </c>
      <c r="U2031" s="28">
        <v>773250.0</v>
      </c>
      <c r="V2031" s="15">
        <v>5.0</v>
      </c>
      <c r="W2031" s="31">
        <v>0.0</v>
      </c>
      <c r="X2031" s="28">
        <v>363428.0</v>
      </c>
    </row>
    <row r="2032" ht="15.75" customHeight="1">
      <c r="A2032" s="15">
        <v>7091.0</v>
      </c>
      <c r="B2032" s="15" t="s">
        <v>4758</v>
      </c>
      <c r="C2032" s="18">
        <v>42013.0</v>
      </c>
      <c r="D2032" s="18">
        <v>42017.0</v>
      </c>
      <c r="E2032" s="18">
        <f t="shared" si="1"/>
        <v>42017</v>
      </c>
      <c r="F2032" s="15" t="s">
        <v>55</v>
      </c>
      <c r="G2032" s="15" t="s">
        <v>842</v>
      </c>
      <c r="H2032" s="15" t="s">
        <v>843</v>
      </c>
      <c r="I2032" s="15" t="s">
        <v>59</v>
      </c>
      <c r="J2032" s="15" t="s">
        <v>60</v>
      </c>
      <c r="K2032" s="15" t="s">
        <v>10</v>
      </c>
      <c r="L2032" s="15" t="str">
        <f t="array" ref="L2032">_xlfn.XLOOKUP(M2032,reference_province_to_city!$A$2:$A$11,reference_province_to_city!$B$2:$B$11)</f>
        <v>Jakarta</v>
      </c>
      <c r="M2032" s="15" t="s">
        <v>7</v>
      </c>
      <c r="N2032" s="15">
        <v>10110.0</v>
      </c>
      <c r="O2032" s="15">
        <f t="array" ref="O2032">_xlfn.XLOOKUP(M2032,reference_postal_code!$B$2:$B$11,reference_postal_code!$A$2:$A$11)</f>
        <v>10110</v>
      </c>
      <c r="P2032" s="15" t="s">
        <v>117</v>
      </c>
      <c r="Q2032" s="15" t="s">
        <v>1439</v>
      </c>
      <c r="R2032" s="15" t="s">
        <v>65</v>
      </c>
      <c r="S2032" s="15" t="s">
        <v>66</v>
      </c>
      <c r="T2032" s="15" t="s">
        <v>1440</v>
      </c>
      <c r="U2032" s="28">
        <v>1594800.0</v>
      </c>
      <c r="V2032" s="15">
        <v>3.0</v>
      </c>
      <c r="W2032" s="31">
        <v>0.0</v>
      </c>
      <c r="X2032" s="28">
        <v>749556.0</v>
      </c>
    </row>
    <row r="2033" ht="15.75" customHeight="1">
      <c r="A2033" s="15">
        <v>7093.0</v>
      </c>
      <c r="B2033" s="15" t="s">
        <v>4758</v>
      </c>
      <c r="C2033" s="18">
        <v>42013.0</v>
      </c>
      <c r="D2033" s="18">
        <v>42017.0</v>
      </c>
      <c r="E2033" s="18">
        <f t="shared" si="1"/>
        <v>42017</v>
      </c>
      <c r="F2033" s="15" t="s">
        <v>55</v>
      </c>
      <c r="G2033" s="15" t="s">
        <v>842</v>
      </c>
      <c r="H2033" s="15" t="s">
        <v>843</v>
      </c>
      <c r="I2033" s="15" t="s">
        <v>59</v>
      </c>
      <c r="J2033" s="15" t="s">
        <v>60</v>
      </c>
      <c r="K2033" s="15" t="s">
        <v>10</v>
      </c>
      <c r="L2033" s="15" t="str">
        <f t="array" ref="L2033">_xlfn.XLOOKUP(M2033,reference_province_to_city!$A$2:$A$11,reference_province_to_city!$B$2:$B$11)</f>
        <v>Jakarta</v>
      </c>
      <c r="M2033" s="15" t="s">
        <v>7</v>
      </c>
      <c r="N2033" s="15">
        <v>10110.0</v>
      </c>
      <c r="O2033" s="15">
        <f t="array" ref="O2033">_xlfn.XLOOKUP(M2033,reference_postal_code!$B$2:$B$11,reference_postal_code!$A$2:$A$11)</f>
        <v>10110</v>
      </c>
      <c r="P2033" s="15" t="s">
        <v>117</v>
      </c>
      <c r="Q2033" s="15" t="s">
        <v>4761</v>
      </c>
      <c r="R2033" s="15" t="s">
        <v>65</v>
      </c>
      <c r="S2033" s="15" t="s">
        <v>93</v>
      </c>
      <c r="T2033" s="15" t="s">
        <v>4762</v>
      </c>
      <c r="U2033" s="28">
        <v>641400.0</v>
      </c>
      <c r="V2033" s="15">
        <v>2.0</v>
      </c>
      <c r="W2033" s="31">
        <v>0.0</v>
      </c>
      <c r="X2033" s="28">
        <v>166764.0</v>
      </c>
    </row>
    <row r="2034" ht="15.75" customHeight="1">
      <c r="A2034" s="15">
        <v>7092.0</v>
      </c>
      <c r="B2034" s="15" t="s">
        <v>4758</v>
      </c>
      <c r="C2034" s="18">
        <v>42013.0</v>
      </c>
      <c r="D2034" s="18">
        <v>42017.0</v>
      </c>
      <c r="E2034" s="18">
        <f t="shared" si="1"/>
        <v>42017</v>
      </c>
      <c r="F2034" s="15" t="s">
        <v>55</v>
      </c>
      <c r="G2034" s="15" t="s">
        <v>842</v>
      </c>
      <c r="H2034" s="15" t="s">
        <v>843</v>
      </c>
      <c r="I2034" s="15" t="s">
        <v>59</v>
      </c>
      <c r="J2034" s="15" t="s">
        <v>60</v>
      </c>
      <c r="K2034" s="15" t="s">
        <v>10</v>
      </c>
      <c r="L2034" s="15" t="str">
        <f t="array" ref="L2034">_xlfn.XLOOKUP(M2034,reference_province_to_city!$A$2:$A$11,reference_province_to_city!$B$2:$B$11)</f>
        <v>Jakarta</v>
      </c>
      <c r="M2034" s="15" t="s">
        <v>7</v>
      </c>
      <c r="N2034" s="15">
        <v>10110.0</v>
      </c>
      <c r="O2034" s="15">
        <f t="array" ref="O2034">_xlfn.XLOOKUP(M2034,reference_postal_code!$B$2:$B$11,reference_postal_code!$A$2:$A$11)</f>
        <v>10110</v>
      </c>
      <c r="P2034" s="15" t="s">
        <v>117</v>
      </c>
      <c r="Q2034" s="15" t="s">
        <v>4763</v>
      </c>
      <c r="R2034" s="15" t="s">
        <v>65</v>
      </c>
      <c r="S2034" s="15" t="s">
        <v>222</v>
      </c>
      <c r="T2034" s="15" t="s">
        <v>4764</v>
      </c>
      <c r="U2034" s="28">
        <v>2451600.0</v>
      </c>
      <c r="V2034" s="15">
        <v>3.0</v>
      </c>
      <c r="W2034" s="31">
        <v>0.0</v>
      </c>
      <c r="X2034" s="28">
        <v>686448.0</v>
      </c>
    </row>
    <row r="2035" ht="15.75" customHeight="1">
      <c r="A2035" s="15">
        <v>1670.0</v>
      </c>
      <c r="B2035" s="15" t="s">
        <v>4765</v>
      </c>
      <c r="C2035" s="18">
        <v>42014.0</v>
      </c>
      <c r="D2035" s="18">
        <v>42019.0</v>
      </c>
      <c r="E2035" s="18">
        <f t="shared" si="1"/>
        <v>42019</v>
      </c>
      <c r="F2035" s="15" t="s">
        <v>55</v>
      </c>
      <c r="G2035" s="15" t="s">
        <v>164</v>
      </c>
      <c r="H2035" s="15" t="s">
        <v>165</v>
      </c>
      <c r="I2035" s="15" t="s">
        <v>59</v>
      </c>
      <c r="J2035" s="15" t="s">
        <v>60</v>
      </c>
      <c r="K2035" s="15" t="s">
        <v>22</v>
      </c>
      <c r="L2035" s="15" t="str">
        <f t="array" ref="L2035">_xlfn.XLOOKUP(M2035,reference_province_to_city!$A$2:$A$11,reference_province_to_city!$B$2:$B$11)</f>
        <v>Surabaya</v>
      </c>
      <c r="M2035" s="15" t="s">
        <v>20</v>
      </c>
      <c r="N2035" s="15">
        <v>60231.0</v>
      </c>
      <c r="O2035" s="15">
        <f t="array" ref="O2035">_xlfn.XLOOKUP(M2035,reference_postal_code!$B$2:$B$11,reference_postal_code!$A$2:$A$11)</f>
        <v>60231</v>
      </c>
      <c r="P2035" s="15" t="s">
        <v>166</v>
      </c>
      <c r="Q2035" s="15" t="s">
        <v>918</v>
      </c>
      <c r="R2035" s="15" t="s">
        <v>106</v>
      </c>
      <c r="S2035" s="15" t="s">
        <v>218</v>
      </c>
      <c r="T2035" s="15" t="s">
        <v>919</v>
      </c>
      <c r="U2035" s="28">
        <v>1.527156E7</v>
      </c>
      <c r="V2035" s="15">
        <v>4.0</v>
      </c>
      <c r="W2035" s="31">
        <v>0.4</v>
      </c>
      <c r="X2035" s="28">
        <v>-5599572.0</v>
      </c>
    </row>
    <row r="2036" ht="15.75" customHeight="1">
      <c r="A2036" s="15">
        <v>9797.0</v>
      </c>
      <c r="B2036" s="15" t="s">
        <v>4766</v>
      </c>
      <c r="C2036" s="18">
        <v>42016.0</v>
      </c>
      <c r="D2036" s="18">
        <v>42021.0</v>
      </c>
      <c r="E2036" s="18">
        <f t="shared" si="1"/>
        <v>42021</v>
      </c>
      <c r="F2036" s="15" t="s">
        <v>55</v>
      </c>
      <c r="G2036" s="15" t="s">
        <v>4767</v>
      </c>
      <c r="H2036" s="15" t="s">
        <v>4768</v>
      </c>
      <c r="I2036" s="15" t="s">
        <v>128</v>
      </c>
      <c r="J2036" s="15" t="s">
        <v>60</v>
      </c>
      <c r="K2036" s="15" t="s">
        <v>28</v>
      </c>
      <c r="L2036" s="15" t="str">
        <f t="array" ref="L2036">_xlfn.XLOOKUP(M2036,reference_province_to_city!$A$2:$A$11,reference_province_to_city!$B$2:$B$11)</f>
        <v>Medan</v>
      </c>
      <c r="M2036" s="15" t="s">
        <v>11</v>
      </c>
      <c r="N2036" s="15">
        <v>20111.0</v>
      </c>
      <c r="O2036" s="15">
        <f t="array" ref="O2036">_xlfn.XLOOKUP(M2036,reference_postal_code!$B$2:$B$11,reference_postal_code!$A$2:$A$11)</f>
        <v>20111</v>
      </c>
      <c r="P2036" s="15" t="s">
        <v>77</v>
      </c>
      <c r="Q2036" s="15" t="s">
        <v>590</v>
      </c>
      <c r="R2036" s="15" t="s">
        <v>65</v>
      </c>
      <c r="S2036" s="15" t="s">
        <v>93</v>
      </c>
      <c r="T2036" s="15" t="s">
        <v>591</v>
      </c>
      <c r="U2036" s="28">
        <v>155520.0</v>
      </c>
      <c r="V2036" s="15">
        <v>2.0</v>
      </c>
      <c r="W2036" s="31">
        <v>0.2</v>
      </c>
      <c r="X2036" s="28">
        <v>23328.0</v>
      </c>
    </row>
    <row r="2037" ht="15.75" customHeight="1">
      <c r="A2037" s="15">
        <v>9798.0</v>
      </c>
      <c r="B2037" s="15" t="s">
        <v>4766</v>
      </c>
      <c r="C2037" s="18">
        <v>42016.0</v>
      </c>
      <c r="D2037" s="18">
        <v>42021.0</v>
      </c>
      <c r="E2037" s="18">
        <f t="shared" si="1"/>
        <v>42021</v>
      </c>
      <c r="F2037" s="15" t="s">
        <v>55</v>
      </c>
      <c r="G2037" s="15" t="s">
        <v>4767</v>
      </c>
      <c r="H2037" s="15" t="s">
        <v>4768</v>
      </c>
      <c r="I2037" s="15" t="s">
        <v>128</v>
      </c>
      <c r="J2037" s="15" t="s">
        <v>60</v>
      </c>
      <c r="K2037" s="15" t="s">
        <v>28</v>
      </c>
      <c r="L2037" s="15" t="str">
        <f t="array" ref="L2037">_xlfn.XLOOKUP(M2037,reference_province_to_city!$A$2:$A$11,reference_province_to_city!$B$2:$B$11)</f>
        <v>Medan</v>
      </c>
      <c r="M2037" s="15" t="s">
        <v>11</v>
      </c>
      <c r="N2037" s="15">
        <v>20111.0</v>
      </c>
      <c r="O2037" s="15">
        <f t="array" ref="O2037">_xlfn.XLOOKUP(M2037,reference_postal_code!$B$2:$B$11,reference_postal_code!$A$2:$A$11)</f>
        <v>20111</v>
      </c>
      <c r="P2037" s="15" t="s">
        <v>77</v>
      </c>
      <c r="Q2037" s="15" t="s">
        <v>120</v>
      </c>
      <c r="R2037" s="15" t="s">
        <v>110</v>
      </c>
      <c r="S2037" s="15" t="s">
        <v>111</v>
      </c>
      <c r="T2037" s="15" t="s">
        <v>121</v>
      </c>
      <c r="U2037" s="28">
        <v>3527820.0</v>
      </c>
      <c r="V2037" s="15">
        <v>2.0</v>
      </c>
      <c r="W2037" s="31">
        <v>0.4</v>
      </c>
      <c r="X2037" s="28">
        <v>-646767.0</v>
      </c>
    </row>
    <row r="2038" ht="15.75" customHeight="1">
      <c r="A2038" s="15">
        <v>5211.0</v>
      </c>
      <c r="B2038" s="15" t="s">
        <v>4769</v>
      </c>
      <c r="C2038" s="18">
        <v>42016.0</v>
      </c>
      <c r="D2038" s="18">
        <v>42022.0</v>
      </c>
      <c r="E2038" s="18">
        <f t="shared" si="1"/>
        <v>42022</v>
      </c>
      <c r="F2038" s="15" t="s">
        <v>55</v>
      </c>
      <c r="G2038" s="15" t="s">
        <v>4770</v>
      </c>
      <c r="H2038" s="15" t="s">
        <v>4771</v>
      </c>
      <c r="I2038" s="15" t="s">
        <v>128</v>
      </c>
      <c r="J2038" s="15" t="s">
        <v>60</v>
      </c>
      <c r="K2038" s="15" t="s">
        <v>28</v>
      </c>
      <c r="L2038" s="15" t="str">
        <f t="array" ref="L2038">_xlfn.XLOOKUP(M2038,reference_province_to_city!$A$2:$A$11,reference_province_to_city!$B$2:$B$11)</f>
        <v>Medan</v>
      </c>
      <c r="M2038" s="15" t="s">
        <v>11</v>
      </c>
      <c r="N2038" s="15">
        <v>20111.0</v>
      </c>
      <c r="O2038" s="15">
        <f t="array" ref="O2038">_xlfn.XLOOKUP(M2038,reference_postal_code!$B$2:$B$11,reference_postal_code!$A$2:$A$11)</f>
        <v>20111</v>
      </c>
      <c r="P2038" s="15" t="s">
        <v>77</v>
      </c>
      <c r="Q2038" s="15" t="s">
        <v>3334</v>
      </c>
      <c r="R2038" s="15" t="s">
        <v>65</v>
      </c>
      <c r="S2038" s="15" t="s">
        <v>87</v>
      </c>
      <c r="T2038" s="15" t="s">
        <v>3335</v>
      </c>
      <c r="U2038" s="28">
        <v>6977700.0</v>
      </c>
      <c r="V2038" s="15">
        <v>3.0</v>
      </c>
      <c r="W2038" s="31">
        <v>0.0</v>
      </c>
      <c r="X2038" s="28">
        <v>1814202.0</v>
      </c>
    </row>
    <row r="2039" ht="15.75" customHeight="1">
      <c r="A2039" s="15">
        <v>9800.0</v>
      </c>
      <c r="B2039" s="15" t="s">
        <v>4766</v>
      </c>
      <c r="C2039" s="18">
        <v>42016.0</v>
      </c>
      <c r="D2039" s="18">
        <v>42021.0</v>
      </c>
      <c r="E2039" s="18">
        <f t="shared" si="1"/>
        <v>42021</v>
      </c>
      <c r="F2039" s="15" t="s">
        <v>55</v>
      </c>
      <c r="G2039" s="15" t="s">
        <v>4767</v>
      </c>
      <c r="H2039" s="15" t="s">
        <v>4768</v>
      </c>
      <c r="I2039" s="15" t="s">
        <v>128</v>
      </c>
      <c r="J2039" s="15" t="s">
        <v>60</v>
      </c>
      <c r="K2039" s="15" t="s">
        <v>28</v>
      </c>
      <c r="L2039" s="15" t="str">
        <f t="array" ref="L2039">_xlfn.XLOOKUP(M2039,reference_province_to_city!$A$2:$A$11,reference_province_to_city!$B$2:$B$11)</f>
        <v>Medan</v>
      </c>
      <c r="M2039" s="15" t="s">
        <v>11</v>
      </c>
      <c r="N2039" s="15">
        <v>20111.0</v>
      </c>
      <c r="O2039" s="15">
        <f t="array" ref="O2039">_xlfn.XLOOKUP(M2039,reference_postal_code!$B$2:$B$11,reference_postal_code!$A$2:$A$11)</f>
        <v>20111</v>
      </c>
      <c r="P2039" s="15" t="s">
        <v>77</v>
      </c>
      <c r="Q2039" s="15" t="s">
        <v>4772</v>
      </c>
      <c r="R2039" s="15" t="s">
        <v>110</v>
      </c>
      <c r="S2039" s="15" t="s">
        <v>149</v>
      </c>
      <c r="T2039" s="15" t="s">
        <v>4773</v>
      </c>
      <c r="U2039" s="28">
        <v>155760.0</v>
      </c>
      <c r="V2039" s="15">
        <v>2.0</v>
      </c>
      <c r="W2039" s="31">
        <v>0.2</v>
      </c>
      <c r="X2039" s="28">
        <v>33099.0</v>
      </c>
    </row>
    <row r="2040" ht="15.75" customHeight="1">
      <c r="A2040" s="15">
        <v>9801.0</v>
      </c>
      <c r="B2040" s="15" t="s">
        <v>4766</v>
      </c>
      <c r="C2040" s="18">
        <v>42016.0</v>
      </c>
      <c r="D2040" s="18">
        <v>42021.0</v>
      </c>
      <c r="E2040" s="18">
        <f t="shared" si="1"/>
        <v>42021</v>
      </c>
      <c r="F2040" s="15" t="s">
        <v>55</v>
      </c>
      <c r="G2040" s="15" t="s">
        <v>4767</v>
      </c>
      <c r="H2040" s="15" t="s">
        <v>4768</v>
      </c>
      <c r="I2040" s="15" t="s">
        <v>128</v>
      </c>
      <c r="J2040" s="15" t="s">
        <v>60</v>
      </c>
      <c r="K2040" s="15" t="s">
        <v>28</v>
      </c>
      <c r="L2040" s="15" t="str">
        <f t="array" ref="L2040">_xlfn.XLOOKUP(M2040,reference_province_to_city!$A$2:$A$11,reference_province_to_city!$B$2:$B$11)</f>
        <v>Medan</v>
      </c>
      <c r="M2040" s="15" t="s">
        <v>11</v>
      </c>
      <c r="N2040" s="15">
        <v>20111.0</v>
      </c>
      <c r="O2040" s="15">
        <f t="array" ref="O2040">_xlfn.XLOOKUP(M2040,reference_postal_code!$B$2:$B$11,reference_postal_code!$A$2:$A$11)</f>
        <v>20111</v>
      </c>
      <c r="P2040" s="15" t="s">
        <v>77</v>
      </c>
      <c r="Q2040" s="15" t="s">
        <v>4774</v>
      </c>
      <c r="R2040" s="15" t="s">
        <v>110</v>
      </c>
      <c r="S2040" s="15" t="s">
        <v>111</v>
      </c>
      <c r="T2040" s="15" t="s">
        <v>4775</v>
      </c>
      <c r="U2040" s="28">
        <v>1606770.0</v>
      </c>
      <c r="V2040" s="15">
        <v>3.0</v>
      </c>
      <c r="W2040" s="31">
        <v>0.4</v>
      </c>
      <c r="X2040" s="28">
        <v>-321354.0</v>
      </c>
    </row>
    <row r="2041" ht="15.75" customHeight="1">
      <c r="A2041" s="15">
        <v>9799.0</v>
      </c>
      <c r="B2041" s="15" t="s">
        <v>4766</v>
      </c>
      <c r="C2041" s="18">
        <v>42016.0</v>
      </c>
      <c r="D2041" s="18">
        <v>42021.0</v>
      </c>
      <c r="E2041" s="18">
        <f t="shared" si="1"/>
        <v>42021</v>
      </c>
      <c r="F2041" s="15" t="s">
        <v>55</v>
      </c>
      <c r="G2041" s="15" t="s">
        <v>4767</v>
      </c>
      <c r="H2041" s="15" t="s">
        <v>4768</v>
      </c>
      <c r="I2041" s="15" t="s">
        <v>128</v>
      </c>
      <c r="J2041" s="15" t="s">
        <v>60</v>
      </c>
      <c r="K2041" s="15" t="s">
        <v>28</v>
      </c>
      <c r="L2041" s="15" t="str">
        <f t="array" ref="L2041">_xlfn.XLOOKUP(M2041,reference_province_to_city!$A$2:$A$11,reference_province_to_city!$B$2:$B$11)</f>
        <v>Medan</v>
      </c>
      <c r="M2041" s="15" t="s">
        <v>11</v>
      </c>
      <c r="N2041" s="15">
        <v>20111.0</v>
      </c>
      <c r="O2041" s="15">
        <f t="array" ref="O2041">_xlfn.XLOOKUP(M2041,reference_postal_code!$B$2:$B$11,reference_postal_code!$A$2:$A$11)</f>
        <v>20111</v>
      </c>
      <c r="P2041" s="15" t="s">
        <v>77</v>
      </c>
      <c r="Q2041" s="15" t="s">
        <v>4776</v>
      </c>
      <c r="R2041" s="15" t="s">
        <v>110</v>
      </c>
      <c r="S2041" s="15" t="s">
        <v>111</v>
      </c>
      <c r="T2041" s="15" t="s">
        <v>4777</v>
      </c>
      <c r="U2041" s="28">
        <v>395640.0</v>
      </c>
      <c r="V2041" s="15">
        <v>4.0</v>
      </c>
      <c r="W2041" s="31">
        <v>0.4</v>
      </c>
      <c r="X2041" s="28">
        <v>39564.0</v>
      </c>
    </row>
    <row r="2042" ht="15.75" customHeight="1">
      <c r="A2042" s="15">
        <v>4859.0</v>
      </c>
      <c r="B2042" s="15" t="s">
        <v>4778</v>
      </c>
      <c r="C2042" s="18">
        <v>42017.0</v>
      </c>
      <c r="D2042" s="18">
        <v>42021.0</v>
      </c>
      <c r="E2042" s="18">
        <f t="shared" si="1"/>
        <v>42021</v>
      </c>
      <c r="F2042" s="15" t="s">
        <v>55</v>
      </c>
      <c r="G2042" s="15" t="s">
        <v>2285</v>
      </c>
      <c r="H2042" s="15" t="s">
        <v>2286</v>
      </c>
      <c r="I2042" s="15" t="s">
        <v>59</v>
      </c>
      <c r="J2042" s="15" t="s">
        <v>60</v>
      </c>
      <c r="K2042" s="15" t="s">
        <v>2023</v>
      </c>
      <c r="L2042" s="15" t="str">
        <f t="array" ref="L2042">_xlfn.XLOOKUP(M2042,reference_province_to_city!$A$2:$A$11,reference_province_to_city!$B$2:$B$11)</f>
        <v>Bandung</v>
      </c>
      <c r="M2042" s="15" t="s">
        <v>12</v>
      </c>
      <c r="N2042" s="15">
        <v>40111.0</v>
      </c>
      <c r="O2042" s="15">
        <f t="array" ref="O2042">_xlfn.XLOOKUP(M2042,reference_postal_code!$B$2:$B$11,reference_postal_code!$A$2:$A$11)</f>
        <v>40111</v>
      </c>
      <c r="P2042" s="15" t="s">
        <v>117</v>
      </c>
      <c r="Q2042" s="15" t="s">
        <v>4779</v>
      </c>
      <c r="R2042" s="15" t="s">
        <v>106</v>
      </c>
      <c r="S2042" s="15" t="s">
        <v>139</v>
      </c>
      <c r="T2042" s="15" t="s">
        <v>4780</v>
      </c>
      <c r="U2042" s="28">
        <v>6972750.0</v>
      </c>
      <c r="V2042" s="15">
        <v>9.0</v>
      </c>
      <c r="W2042" s="31">
        <v>0.0</v>
      </c>
      <c r="X2042" s="28">
        <v>1394550.0</v>
      </c>
    </row>
    <row r="2043" ht="15.75" customHeight="1">
      <c r="A2043" s="15">
        <v>4858.0</v>
      </c>
      <c r="B2043" s="15" t="s">
        <v>4778</v>
      </c>
      <c r="C2043" s="18">
        <v>42017.0</v>
      </c>
      <c r="D2043" s="18">
        <v>42021.0</v>
      </c>
      <c r="E2043" s="18">
        <f t="shared" si="1"/>
        <v>42021</v>
      </c>
      <c r="F2043" s="15" t="s">
        <v>55</v>
      </c>
      <c r="G2043" s="15" t="s">
        <v>2285</v>
      </c>
      <c r="H2043" s="15" t="s">
        <v>2286</v>
      </c>
      <c r="I2043" s="15" t="s">
        <v>59</v>
      </c>
      <c r="J2043" s="15" t="s">
        <v>60</v>
      </c>
      <c r="K2043" s="15" t="s">
        <v>14</v>
      </c>
      <c r="L2043" s="15" t="str">
        <f t="array" ref="L2043">_xlfn.XLOOKUP(M2043,reference_province_to_city!$A$2:$A$11,reference_province_to_city!$B$2:$B$11)</f>
        <v>Bandung</v>
      </c>
      <c r="M2043" s="15" t="s">
        <v>12</v>
      </c>
      <c r="N2043" s="15">
        <v>40111.0</v>
      </c>
      <c r="O2043" s="15">
        <f t="array" ref="O2043">_xlfn.XLOOKUP(M2043,reference_postal_code!$B$2:$B$11,reference_postal_code!$A$2:$A$11)</f>
        <v>40111</v>
      </c>
      <c r="P2043" s="15" t="s">
        <v>117</v>
      </c>
      <c r="Q2043" s="15" t="s">
        <v>4298</v>
      </c>
      <c r="R2043" s="15" t="s">
        <v>106</v>
      </c>
      <c r="S2043" s="15" t="s">
        <v>139</v>
      </c>
      <c r="T2043" s="15" t="s">
        <v>4299</v>
      </c>
      <c r="U2043" s="28">
        <v>1164000.0</v>
      </c>
      <c r="V2043" s="15">
        <v>4.0</v>
      </c>
      <c r="W2043" s="31">
        <v>0.0</v>
      </c>
      <c r="X2043" s="28">
        <v>570360.0</v>
      </c>
    </row>
    <row r="2044" ht="15.75" customHeight="1">
      <c r="A2044" s="15">
        <v>8535.0</v>
      </c>
      <c r="B2044" s="15" t="s">
        <v>4781</v>
      </c>
      <c r="C2044" s="18">
        <v>42017.0</v>
      </c>
      <c r="D2044" s="18">
        <v>42019.0</v>
      </c>
      <c r="E2044" s="18">
        <f t="shared" si="1"/>
        <v>42019</v>
      </c>
      <c r="F2044" s="15" t="s">
        <v>114</v>
      </c>
      <c r="G2044" s="15" t="s">
        <v>4782</v>
      </c>
      <c r="H2044" s="15" t="s">
        <v>4783</v>
      </c>
      <c r="I2044" s="15" t="s">
        <v>128</v>
      </c>
      <c r="J2044" s="15" t="s">
        <v>60</v>
      </c>
      <c r="K2044" s="15" t="s">
        <v>33</v>
      </c>
      <c r="L2044" s="15" t="str">
        <f t="array" ref="L2044">_xlfn.XLOOKUP(M2044,reference_province_to_city!$A$2:$A$11,reference_province_to_city!$B$2:$B$11)</f>
        <v>Makassar</v>
      </c>
      <c r="M2044" s="15" t="s">
        <v>25</v>
      </c>
      <c r="N2044" s="15">
        <v>90111.0</v>
      </c>
      <c r="O2044" s="15">
        <f t="array" ref="O2044">_xlfn.XLOOKUP(M2044,reference_postal_code!$B$2:$B$11,reference_postal_code!$A$2:$A$11)</f>
        <v>90111</v>
      </c>
      <c r="P2044" s="15" t="s">
        <v>63</v>
      </c>
      <c r="Q2044" s="15" t="s">
        <v>78</v>
      </c>
      <c r="R2044" s="15" t="s">
        <v>65</v>
      </c>
      <c r="S2044" s="15" t="s">
        <v>79</v>
      </c>
      <c r="T2044" s="15" t="s">
        <v>80</v>
      </c>
      <c r="U2044" s="28">
        <v>147300.0</v>
      </c>
      <c r="V2044" s="15">
        <v>2.0</v>
      </c>
      <c r="W2044" s="31">
        <v>0.0</v>
      </c>
      <c r="X2044" s="28">
        <v>72177.0</v>
      </c>
    </row>
    <row r="2045" ht="15.75" customHeight="1">
      <c r="A2045" s="15">
        <v>4857.0</v>
      </c>
      <c r="B2045" s="15" t="s">
        <v>4778</v>
      </c>
      <c r="C2045" s="18">
        <v>42017.0</v>
      </c>
      <c r="D2045" s="18">
        <v>42021.0</v>
      </c>
      <c r="E2045" s="18">
        <f t="shared" si="1"/>
        <v>42021</v>
      </c>
      <c r="F2045" s="15" t="s">
        <v>55</v>
      </c>
      <c r="G2045" s="15" t="s">
        <v>2285</v>
      </c>
      <c r="H2045" s="15" t="s">
        <v>2286</v>
      </c>
      <c r="I2045" s="15" t="s">
        <v>59</v>
      </c>
      <c r="J2045" s="15" t="s">
        <v>60</v>
      </c>
      <c r="K2045" s="15" t="s">
        <v>14</v>
      </c>
      <c r="L2045" s="15" t="str">
        <f t="array" ref="L2045">_xlfn.XLOOKUP(M2045,reference_province_to_city!$A$2:$A$11,reference_province_to_city!$B$2:$B$11)</f>
        <v>Bandung</v>
      </c>
      <c r="M2045" s="15" t="s">
        <v>12</v>
      </c>
      <c r="N2045" s="15">
        <v>40111.0</v>
      </c>
      <c r="O2045" s="15">
        <f t="array" ref="O2045">_xlfn.XLOOKUP(M2045,reference_postal_code!$B$2:$B$11,reference_postal_code!$A$2:$A$11)</f>
        <v>40111</v>
      </c>
      <c r="P2045" s="15" t="s">
        <v>117</v>
      </c>
      <c r="Q2045" s="15" t="s">
        <v>4784</v>
      </c>
      <c r="R2045" s="15" t="s">
        <v>65</v>
      </c>
      <c r="S2045" s="15" t="s">
        <v>83</v>
      </c>
      <c r="T2045" s="15" t="s">
        <v>4785</v>
      </c>
      <c r="U2045" s="28">
        <v>1050120.0</v>
      </c>
      <c r="V2045" s="15">
        <v>3.0</v>
      </c>
      <c r="W2045" s="31">
        <v>0.2</v>
      </c>
      <c r="X2045" s="28">
        <v>367542.0</v>
      </c>
    </row>
    <row r="2046" ht="15.75" customHeight="1">
      <c r="A2046" s="15">
        <v>6067.0</v>
      </c>
      <c r="B2046" s="15" t="s">
        <v>4786</v>
      </c>
      <c r="C2046" s="18">
        <v>42021.0</v>
      </c>
      <c r="D2046" s="18">
        <v>42027.0</v>
      </c>
      <c r="E2046" s="18">
        <f t="shared" si="1"/>
        <v>42027</v>
      </c>
      <c r="F2046" s="15" t="s">
        <v>55</v>
      </c>
      <c r="G2046" s="15" t="s">
        <v>4746</v>
      </c>
      <c r="H2046" s="15" t="s">
        <v>4747</v>
      </c>
      <c r="I2046" s="15" t="s">
        <v>59</v>
      </c>
      <c r="J2046" s="15" t="s">
        <v>60</v>
      </c>
      <c r="K2046" s="15" t="s">
        <v>28</v>
      </c>
      <c r="L2046" s="15" t="str">
        <f t="array" ref="L2046">_xlfn.XLOOKUP(M2046,reference_province_to_city!$A$2:$A$11,reference_province_to_city!$B$2:$B$11)</f>
        <v>Medan</v>
      </c>
      <c r="M2046" s="15" t="s">
        <v>11</v>
      </c>
      <c r="N2046" s="15">
        <v>20111.0</v>
      </c>
      <c r="O2046" s="15">
        <f t="array" ref="O2046">_xlfn.XLOOKUP(M2046,reference_postal_code!$B$2:$B$11,reference_postal_code!$A$2:$A$11)</f>
        <v>20111</v>
      </c>
      <c r="P2046" s="15" t="s">
        <v>77</v>
      </c>
      <c r="Q2046" s="15" t="s">
        <v>3549</v>
      </c>
      <c r="R2046" s="15" t="s">
        <v>65</v>
      </c>
      <c r="S2046" s="15" t="s">
        <v>226</v>
      </c>
      <c r="T2046" s="15" t="s">
        <v>3550</v>
      </c>
      <c r="U2046" s="28">
        <v>1334400.0</v>
      </c>
      <c r="V2046" s="15">
        <v>8.0</v>
      </c>
      <c r="W2046" s="31">
        <v>0.2</v>
      </c>
      <c r="X2046" s="28">
        <v>150120.0</v>
      </c>
    </row>
    <row r="2047" ht="15.75" customHeight="1">
      <c r="A2047" s="15">
        <v>5327.0</v>
      </c>
      <c r="B2047" s="15" t="s">
        <v>4787</v>
      </c>
      <c r="C2047" s="18">
        <v>42021.0</v>
      </c>
      <c r="D2047" s="18">
        <v>42026.0</v>
      </c>
      <c r="E2047" s="18">
        <f t="shared" si="1"/>
        <v>42026</v>
      </c>
      <c r="F2047" s="15" t="s">
        <v>55</v>
      </c>
      <c r="G2047" s="15" t="s">
        <v>1079</v>
      </c>
      <c r="H2047" s="15" t="s">
        <v>1080</v>
      </c>
      <c r="I2047" s="15" t="s">
        <v>128</v>
      </c>
      <c r="J2047" s="15" t="s">
        <v>60</v>
      </c>
      <c r="K2047" s="15" t="s">
        <v>29</v>
      </c>
      <c r="L2047" s="15" t="str">
        <f t="array" ref="L2047">_xlfn.XLOOKUP(M2047,reference_province_to_city!$A$2:$A$11,reference_province_to_city!$B$2:$B$11)</f>
        <v>Palembang</v>
      </c>
      <c r="M2047" s="15" t="s">
        <v>13</v>
      </c>
      <c r="N2047" s="15">
        <v>30111.0</v>
      </c>
      <c r="O2047" s="15">
        <f t="array" ref="O2047">_xlfn.XLOOKUP(M2047,reference_postal_code!$B$2:$B$11,reference_postal_code!$A$2:$A$11)</f>
        <v>30111</v>
      </c>
      <c r="P2047" s="15" t="s">
        <v>77</v>
      </c>
      <c r="Q2047" s="15" t="s">
        <v>763</v>
      </c>
      <c r="R2047" s="15" t="s">
        <v>65</v>
      </c>
      <c r="S2047" s="15" t="s">
        <v>93</v>
      </c>
      <c r="T2047" s="15" t="s">
        <v>764</v>
      </c>
      <c r="U2047" s="28">
        <v>100200.0</v>
      </c>
      <c r="V2047" s="15">
        <v>2.0</v>
      </c>
      <c r="W2047" s="31">
        <v>0.0</v>
      </c>
      <c r="X2047" s="28">
        <v>30060.0</v>
      </c>
    </row>
    <row r="2048" ht="15.75" customHeight="1">
      <c r="A2048" s="15">
        <v>468.0</v>
      </c>
      <c r="B2048" s="15" t="s">
        <v>4788</v>
      </c>
      <c r="C2048" s="18">
        <v>42021.0</v>
      </c>
      <c r="D2048" s="18">
        <v>42028.0</v>
      </c>
      <c r="E2048" s="18">
        <f t="shared" si="1"/>
        <v>42028</v>
      </c>
      <c r="F2048" s="15" t="s">
        <v>55</v>
      </c>
      <c r="G2048" s="15" t="s">
        <v>1397</v>
      </c>
      <c r="H2048" s="15" t="s">
        <v>1398</v>
      </c>
      <c r="I2048" s="15" t="s">
        <v>76</v>
      </c>
      <c r="J2048" s="15" t="s">
        <v>60</v>
      </c>
      <c r="K2048" s="15" t="s">
        <v>19</v>
      </c>
      <c r="L2048" s="15" t="str">
        <f t="array" ref="L2048">_xlfn.XLOOKUP(M2048,reference_province_to_city!$A$2:$A$11,reference_province_to_city!$B$2:$B$11)</f>
        <v>Yogyakarta</v>
      </c>
      <c r="M2048" s="15" t="s">
        <v>18</v>
      </c>
      <c r="N2048" s="15">
        <v>55111.0</v>
      </c>
      <c r="O2048" s="15">
        <f t="array" ref="O2048">_xlfn.XLOOKUP(M2048,reference_postal_code!$B$2:$B$11,reference_postal_code!$A$2:$A$11)</f>
        <v>55111</v>
      </c>
      <c r="P2048" s="15" t="s">
        <v>77</v>
      </c>
      <c r="Q2048" s="15" t="s">
        <v>265</v>
      </c>
      <c r="R2048" s="15" t="s">
        <v>106</v>
      </c>
      <c r="S2048" s="15" t="s">
        <v>139</v>
      </c>
      <c r="T2048" s="15" t="s">
        <v>266</v>
      </c>
      <c r="U2048" s="28">
        <v>3821160.0</v>
      </c>
      <c r="V2048" s="15">
        <v>7.0</v>
      </c>
      <c r="W2048" s="31">
        <v>0.6</v>
      </c>
      <c r="X2048" s="28">
        <v>-4680921.0</v>
      </c>
    </row>
    <row r="2049" ht="15.75" customHeight="1">
      <c r="A2049" s="15">
        <v>6626.0</v>
      </c>
      <c r="B2049" s="15" t="s">
        <v>4789</v>
      </c>
      <c r="C2049" s="18">
        <v>42023.0</v>
      </c>
      <c r="D2049" s="18">
        <v>42027.0</v>
      </c>
      <c r="E2049" s="18">
        <f t="shared" si="1"/>
        <v>42027</v>
      </c>
      <c r="F2049" s="15" t="s">
        <v>55</v>
      </c>
      <c r="G2049" s="15" t="s">
        <v>1422</v>
      </c>
      <c r="H2049" s="15" t="s">
        <v>1423</v>
      </c>
      <c r="I2049" s="15" t="s">
        <v>59</v>
      </c>
      <c r="J2049" s="15" t="s">
        <v>60</v>
      </c>
      <c r="K2049" s="15" t="s">
        <v>10</v>
      </c>
      <c r="L2049" s="15" t="str">
        <f t="array" ref="L2049">_xlfn.XLOOKUP(M2049,reference_province_to_city!$A$2:$A$11,reference_province_to_city!$B$2:$B$11)</f>
        <v>Jakarta</v>
      </c>
      <c r="M2049" s="15" t="s">
        <v>7</v>
      </c>
      <c r="N2049" s="15">
        <v>10110.0</v>
      </c>
      <c r="O2049" s="15">
        <f t="array" ref="O2049">_xlfn.XLOOKUP(M2049,reference_postal_code!$B$2:$B$11,reference_postal_code!$A$2:$A$11)</f>
        <v>10110</v>
      </c>
      <c r="P2049" s="15" t="s">
        <v>117</v>
      </c>
      <c r="Q2049" s="15" t="s">
        <v>4551</v>
      </c>
      <c r="R2049" s="15" t="s">
        <v>106</v>
      </c>
      <c r="S2049" s="15" t="s">
        <v>107</v>
      </c>
      <c r="T2049" s="15" t="s">
        <v>4552</v>
      </c>
      <c r="U2049" s="28">
        <v>2989560.0</v>
      </c>
      <c r="V2049" s="15">
        <v>4.0</v>
      </c>
      <c r="W2049" s="31">
        <v>0.3</v>
      </c>
      <c r="X2049" s="28">
        <v>-128124.0</v>
      </c>
    </row>
    <row r="2050" ht="15.75" customHeight="1">
      <c r="A2050" s="15">
        <v>6625.0</v>
      </c>
      <c r="B2050" s="15" t="s">
        <v>4789</v>
      </c>
      <c r="C2050" s="18">
        <v>42023.0</v>
      </c>
      <c r="D2050" s="18">
        <v>42027.0</v>
      </c>
      <c r="E2050" s="18">
        <f t="shared" si="1"/>
        <v>42027</v>
      </c>
      <c r="F2050" s="15" t="s">
        <v>55</v>
      </c>
      <c r="G2050" s="15" t="s">
        <v>1422</v>
      </c>
      <c r="H2050" s="15" t="s">
        <v>1423</v>
      </c>
      <c r="I2050" s="15" t="s">
        <v>59</v>
      </c>
      <c r="J2050" s="15" t="s">
        <v>60</v>
      </c>
      <c r="K2050" s="15" t="s">
        <v>10</v>
      </c>
      <c r="L2050" s="15" t="str">
        <f t="array" ref="L2050">_xlfn.XLOOKUP(M2050,reference_province_to_city!$A$2:$A$11,reference_province_to_city!$B$2:$B$11)</f>
        <v>Jakarta</v>
      </c>
      <c r="M2050" s="15" t="s">
        <v>7</v>
      </c>
      <c r="N2050" s="15">
        <v>10110.0</v>
      </c>
      <c r="O2050" s="15">
        <f t="array" ref="O2050">_xlfn.XLOOKUP(M2050,reference_postal_code!$B$2:$B$11,reference_postal_code!$A$2:$A$11)</f>
        <v>10110</v>
      </c>
      <c r="P2050" s="15" t="s">
        <v>117</v>
      </c>
      <c r="Q2050" s="15" t="s">
        <v>2260</v>
      </c>
      <c r="R2050" s="15" t="s">
        <v>106</v>
      </c>
      <c r="S2050" s="15" t="s">
        <v>218</v>
      </c>
      <c r="T2050" s="15" t="s">
        <v>2261</v>
      </c>
      <c r="U2050" s="28">
        <v>1536570.0</v>
      </c>
      <c r="V2050" s="15">
        <v>1.0</v>
      </c>
      <c r="W2050" s="31">
        <v>0.3</v>
      </c>
      <c r="X2050" s="28">
        <v>-197559.0</v>
      </c>
    </row>
    <row r="2051" ht="15.75" customHeight="1">
      <c r="A2051" s="15">
        <v>2038.0</v>
      </c>
      <c r="B2051" s="15" t="s">
        <v>4790</v>
      </c>
      <c r="C2051" s="18">
        <v>42027.0</v>
      </c>
      <c r="D2051" s="18">
        <v>42031.0</v>
      </c>
      <c r="E2051" s="18">
        <f t="shared" si="1"/>
        <v>42031</v>
      </c>
      <c r="F2051" s="15" t="s">
        <v>55</v>
      </c>
      <c r="G2051" s="15" t="s">
        <v>1874</v>
      </c>
      <c r="H2051" s="15" t="s">
        <v>1875</v>
      </c>
      <c r="I2051" s="15" t="s">
        <v>76</v>
      </c>
      <c r="J2051" s="15" t="s">
        <v>60</v>
      </c>
      <c r="K2051" s="15" t="s">
        <v>33</v>
      </c>
      <c r="L2051" s="15" t="str">
        <f t="array" ref="L2051">_xlfn.XLOOKUP(M2051,reference_province_to_city!$A$2:$A$11,reference_province_to_city!$B$2:$B$11)</f>
        <v>Makassar</v>
      </c>
      <c r="M2051" s="15" t="s">
        <v>25</v>
      </c>
      <c r="N2051" s="15">
        <v>90111.0</v>
      </c>
      <c r="O2051" s="15">
        <f t="array" ref="O2051">_xlfn.XLOOKUP(M2051,reference_postal_code!$B$2:$B$11,reference_postal_code!$A$2:$A$11)</f>
        <v>90111</v>
      </c>
      <c r="P2051" s="15" t="s">
        <v>63</v>
      </c>
      <c r="Q2051" s="15" t="s">
        <v>4791</v>
      </c>
      <c r="R2051" s="15" t="s">
        <v>65</v>
      </c>
      <c r="S2051" s="15" t="s">
        <v>79</v>
      </c>
      <c r="T2051" s="15" t="s">
        <v>4792</v>
      </c>
      <c r="U2051" s="28">
        <v>219300.0</v>
      </c>
      <c r="V2051" s="15">
        <v>2.0</v>
      </c>
      <c r="W2051" s="31">
        <v>0.0</v>
      </c>
      <c r="X2051" s="28">
        <v>103071.0</v>
      </c>
    </row>
    <row r="2052" ht="15.75" customHeight="1">
      <c r="A2052" s="15">
        <v>2037.0</v>
      </c>
      <c r="B2052" s="15" t="s">
        <v>4790</v>
      </c>
      <c r="C2052" s="18">
        <v>42027.0</v>
      </c>
      <c r="D2052" s="18">
        <v>42031.0</v>
      </c>
      <c r="E2052" s="18">
        <f t="shared" si="1"/>
        <v>42031</v>
      </c>
      <c r="F2052" s="15" t="s">
        <v>55</v>
      </c>
      <c r="G2052" s="15" t="s">
        <v>1874</v>
      </c>
      <c r="H2052" s="15" t="s">
        <v>1875</v>
      </c>
      <c r="I2052" s="15" t="s">
        <v>76</v>
      </c>
      <c r="J2052" s="15" t="s">
        <v>60</v>
      </c>
      <c r="K2052" s="15" t="s">
        <v>33</v>
      </c>
      <c r="L2052" s="15" t="str">
        <f t="array" ref="L2052">_xlfn.XLOOKUP(M2052,reference_province_to_city!$A$2:$A$11,reference_province_to_city!$B$2:$B$11)</f>
        <v>Makassar</v>
      </c>
      <c r="M2052" s="15" t="s">
        <v>25</v>
      </c>
      <c r="N2052" s="15">
        <v>90111.0</v>
      </c>
      <c r="O2052" s="15">
        <f t="array" ref="O2052">_xlfn.XLOOKUP(M2052,reference_postal_code!$B$2:$B$11,reference_postal_code!$A$2:$A$11)</f>
        <v>90111</v>
      </c>
      <c r="P2052" s="15" t="s">
        <v>63</v>
      </c>
      <c r="Q2052" s="15" t="s">
        <v>270</v>
      </c>
      <c r="R2052" s="15" t="s">
        <v>65</v>
      </c>
      <c r="S2052" s="15" t="s">
        <v>66</v>
      </c>
      <c r="T2052" s="15" t="s">
        <v>271</v>
      </c>
      <c r="U2052" s="28">
        <v>435600.0</v>
      </c>
      <c r="V2052" s="15">
        <v>3.0</v>
      </c>
      <c r="W2052" s="31">
        <v>0.0</v>
      </c>
      <c r="X2052" s="28">
        <v>209088.0</v>
      </c>
    </row>
    <row r="2053" ht="15.75" customHeight="1">
      <c r="A2053" s="15">
        <v>7834.0</v>
      </c>
      <c r="B2053" s="15" t="s">
        <v>4793</v>
      </c>
      <c r="C2053" s="18">
        <v>42028.0</v>
      </c>
      <c r="D2053" s="18">
        <v>42032.0</v>
      </c>
      <c r="E2053" s="18">
        <f t="shared" si="1"/>
        <v>42032</v>
      </c>
      <c r="F2053" s="15" t="s">
        <v>55</v>
      </c>
      <c r="G2053" s="15" t="s">
        <v>4794</v>
      </c>
      <c r="H2053" s="15" t="s">
        <v>4795</v>
      </c>
      <c r="I2053" s="15" t="s">
        <v>76</v>
      </c>
      <c r="J2053" s="15" t="s">
        <v>60</v>
      </c>
      <c r="K2053" s="15" t="s">
        <v>17</v>
      </c>
      <c r="L2053" s="15" t="str">
        <f t="array" ref="L2053">_xlfn.XLOOKUP(M2053,reference_province_to_city!$A$2:$A$11,reference_province_to_city!$B$2:$B$11)</f>
        <v>Semarang</v>
      </c>
      <c r="M2053" s="15" t="s">
        <v>15</v>
      </c>
      <c r="N2053" s="15">
        <v>50111.0</v>
      </c>
      <c r="O2053" s="15">
        <f t="array" ref="O2053">_xlfn.XLOOKUP(M2053,reference_postal_code!$B$2:$B$11,reference_postal_code!$A$2:$A$11)</f>
        <v>50111</v>
      </c>
      <c r="P2053" s="15" t="s">
        <v>77</v>
      </c>
      <c r="Q2053" s="15" t="s">
        <v>1072</v>
      </c>
      <c r="R2053" s="15" t="s">
        <v>65</v>
      </c>
      <c r="S2053" s="15" t="s">
        <v>93</v>
      </c>
      <c r="T2053" s="15" t="s">
        <v>1073</v>
      </c>
      <c r="U2053" s="28">
        <v>196800.0</v>
      </c>
      <c r="V2053" s="15">
        <v>5.0</v>
      </c>
      <c r="W2053" s="31">
        <v>0.2</v>
      </c>
      <c r="X2053" s="28">
        <v>31980.0</v>
      </c>
    </row>
    <row r="2054" ht="15.75" customHeight="1">
      <c r="A2054" s="15">
        <v>8909.0</v>
      </c>
      <c r="B2054" s="15" t="s">
        <v>4796</v>
      </c>
      <c r="C2054" s="18">
        <v>42030.0</v>
      </c>
      <c r="D2054" s="18">
        <v>42036.0</v>
      </c>
      <c r="E2054" s="18">
        <f t="shared" si="1"/>
        <v>42036</v>
      </c>
      <c r="F2054" s="15" t="s">
        <v>55</v>
      </c>
      <c r="G2054" s="15" t="s">
        <v>4305</v>
      </c>
      <c r="H2054" s="15" t="s">
        <v>4306</v>
      </c>
      <c r="I2054" s="15" t="s">
        <v>128</v>
      </c>
      <c r="J2054" s="15" t="s">
        <v>60</v>
      </c>
      <c r="K2054" s="15" t="s">
        <v>19</v>
      </c>
      <c r="L2054" s="15" t="str">
        <f t="array" ref="L2054">_xlfn.XLOOKUP(M2054,reference_province_to_city!$A$2:$A$11,reference_province_to_city!$B$2:$B$11)</f>
        <v>Yogyakarta</v>
      </c>
      <c r="M2054" s="15" t="s">
        <v>18</v>
      </c>
      <c r="N2054" s="15">
        <v>55111.0</v>
      </c>
      <c r="O2054" s="15">
        <f t="array" ref="O2054">_xlfn.XLOOKUP(M2054,reference_postal_code!$B$2:$B$11,reference_postal_code!$A$2:$A$11)</f>
        <v>55111</v>
      </c>
      <c r="P2054" s="15" t="s">
        <v>77</v>
      </c>
      <c r="Q2054" s="15" t="s">
        <v>4797</v>
      </c>
      <c r="R2054" s="15" t="s">
        <v>65</v>
      </c>
      <c r="S2054" s="15" t="s">
        <v>66</v>
      </c>
      <c r="T2054" s="15" t="s">
        <v>4798</v>
      </c>
      <c r="U2054" s="28">
        <v>2740800.0</v>
      </c>
      <c r="V2054" s="15">
        <v>8.0</v>
      </c>
      <c r="W2054" s="31">
        <v>0.0</v>
      </c>
      <c r="X2054" s="28">
        <v>1260768.0</v>
      </c>
    </row>
    <row r="2055" ht="15.75" customHeight="1">
      <c r="A2055" s="15">
        <v>9413.0</v>
      </c>
      <c r="B2055" s="15" t="s">
        <v>4799</v>
      </c>
      <c r="C2055" s="18">
        <v>42031.0</v>
      </c>
      <c r="D2055" s="18">
        <v>42033.0</v>
      </c>
      <c r="E2055" s="18">
        <f t="shared" si="1"/>
        <v>42033</v>
      </c>
      <c r="F2055" s="15" t="s">
        <v>125</v>
      </c>
      <c r="G2055" s="15" t="s">
        <v>4491</v>
      </c>
      <c r="H2055" s="15" t="s">
        <v>4492</v>
      </c>
      <c r="I2055" s="15" t="s">
        <v>59</v>
      </c>
      <c r="J2055" s="15" t="s">
        <v>60</v>
      </c>
      <c r="K2055" s="15" t="s">
        <v>28</v>
      </c>
      <c r="L2055" s="15" t="str">
        <f t="array" ref="L2055">_xlfn.XLOOKUP(M2055,reference_province_to_city!$A$2:$A$11,reference_province_to_city!$B$2:$B$11)</f>
        <v>Medan</v>
      </c>
      <c r="M2055" s="15" t="s">
        <v>11</v>
      </c>
      <c r="N2055" s="15">
        <v>20111.0</v>
      </c>
      <c r="O2055" s="15">
        <f t="array" ref="O2055">_xlfn.XLOOKUP(M2055,reference_postal_code!$B$2:$B$11,reference_postal_code!$A$2:$A$11)</f>
        <v>20111</v>
      </c>
      <c r="P2055" s="15" t="s">
        <v>77</v>
      </c>
      <c r="Q2055" s="15" t="s">
        <v>2347</v>
      </c>
      <c r="R2055" s="15" t="s">
        <v>106</v>
      </c>
      <c r="S2055" s="15" t="s">
        <v>107</v>
      </c>
      <c r="T2055" s="15" t="s">
        <v>2348</v>
      </c>
      <c r="U2055" s="28">
        <v>4.20588E7</v>
      </c>
      <c r="V2055" s="15">
        <v>5.0</v>
      </c>
      <c r="W2055" s="31">
        <v>0.2</v>
      </c>
      <c r="X2055" s="28">
        <v>0.0</v>
      </c>
    </row>
    <row r="2056" ht="15.75" customHeight="1">
      <c r="A2056" s="15">
        <v>2538.0</v>
      </c>
      <c r="B2056" s="15" t="s">
        <v>4800</v>
      </c>
      <c r="C2056" s="18">
        <v>42031.0</v>
      </c>
      <c r="D2056" s="18">
        <v>42033.0</v>
      </c>
      <c r="E2056" s="18">
        <f t="shared" si="1"/>
        <v>42033</v>
      </c>
      <c r="F2056" s="15" t="s">
        <v>114</v>
      </c>
      <c r="G2056" s="15" t="s">
        <v>159</v>
      </c>
      <c r="H2056" s="15" t="s">
        <v>160</v>
      </c>
      <c r="I2056" s="15" t="s">
        <v>59</v>
      </c>
      <c r="J2056" s="15" t="s">
        <v>60</v>
      </c>
      <c r="K2056" s="15" t="s">
        <v>26</v>
      </c>
      <c r="L2056" s="15" t="str">
        <f t="array" ref="L2056">_xlfn.XLOOKUP(M2056,reference_province_to_city!$A$2:$A$11,reference_province_to_city!$B$2:$B$11)</f>
        <v>Denpasar</v>
      </c>
      <c r="M2056" s="15" t="s">
        <v>24</v>
      </c>
      <c r="N2056" s="15">
        <v>80231.0</v>
      </c>
      <c r="O2056" s="15">
        <f t="array" ref="O2056">_xlfn.XLOOKUP(M2056,reference_postal_code!$B$2:$B$11,reference_postal_code!$A$2:$A$11)</f>
        <v>80231</v>
      </c>
      <c r="P2056" s="15" t="s">
        <v>63</v>
      </c>
      <c r="Q2056" s="15" t="s">
        <v>2223</v>
      </c>
      <c r="R2056" s="15" t="s">
        <v>110</v>
      </c>
      <c r="S2056" s="15" t="s">
        <v>111</v>
      </c>
      <c r="T2056" s="15" t="s">
        <v>2224</v>
      </c>
      <c r="U2056" s="28">
        <v>6479640.0</v>
      </c>
      <c r="V2056" s="15">
        <v>4.0</v>
      </c>
      <c r="W2056" s="31">
        <v>0.4</v>
      </c>
      <c r="X2056" s="28">
        <v>-1511916.0</v>
      </c>
    </row>
    <row r="2057" ht="15.75" customHeight="1">
      <c r="A2057" s="15">
        <v>2539.0</v>
      </c>
      <c r="B2057" s="15" t="s">
        <v>4800</v>
      </c>
      <c r="C2057" s="18">
        <v>42031.0</v>
      </c>
      <c r="D2057" s="18">
        <v>42033.0</v>
      </c>
      <c r="E2057" s="18">
        <f t="shared" si="1"/>
        <v>42033</v>
      </c>
      <c r="F2057" s="15" t="s">
        <v>114</v>
      </c>
      <c r="G2057" s="15" t="s">
        <v>159</v>
      </c>
      <c r="H2057" s="15" t="s">
        <v>160</v>
      </c>
      <c r="I2057" s="15" t="s">
        <v>59</v>
      </c>
      <c r="J2057" s="15" t="s">
        <v>60</v>
      </c>
      <c r="K2057" s="15" t="s">
        <v>26</v>
      </c>
      <c r="L2057" s="15" t="str">
        <f t="array" ref="L2057">_xlfn.XLOOKUP(M2057,reference_province_to_city!$A$2:$A$11,reference_province_to_city!$B$2:$B$11)</f>
        <v>Denpasar</v>
      </c>
      <c r="M2057" s="15" t="s">
        <v>24</v>
      </c>
      <c r="N2057" s="15">
        <v>80231.0</v>
      </c>
      <c r="O2057" s="15">
        <f t="array" ref="O2057">_xlfn.XLOOKUP(M2057,reference_postal_code!$B$2:$B$11,reference_postal_code!$A$2:$A$11)</f>
        <v>80231</v>
      </c>
      <c r="P2057" s="15" t="s">
        <v>63</v>
      </c>
      <c r="Q2057" s="15" t="s">
        <v>4801</v>
      </c>
      <c r="R2057" s="15" t="s">
        <v>110</v>
      </c>
      <c r="S2057" s="15" t="s">
        <v>111</v>
      </c>
      <c r="T2057" s="15" t="s">
        <v>4802</v>
      </c>
      <c r="U2057" s="28">
        <v>2330550.0</v>
      </c>
      <c r="V2057" s="15">
        <v>1.0</v>
      </c>
      <c r="W2057" s="31">
        <v>0.4</v>
      </c>
      <c r="X2057" s="28">
        <v>-543795.0</v>
      </c>
    </row>
    <row r="2058" ht="15.75" customHeight="1">
      <c r="A2058" s="15">
        <v>2537.0</v>
      </c>
      <c r="B2058" s="15" t="s">
        <v>4800</v>
      </c>
      <c r="C2058" s="18">
        <v>42031.0</v>
      </c>
      <c r="D2058" s="18">
        <v>42033.0</v>
      </c>
      <c r="E2058" s="18">
        <f t="shared" si="1"/>
        <v>42033</v>
      </c>
      <c r="F2058" s="15" t="s">
        <v>114</v>
      </c>
      <c r="G2058" s="15" t="s">
        <v>159</v>
      </c>
      <c r="H2058" s="15" t="s">
        <v>160</v>
      </c>
      <c r="I2058" s="15" t="s">
        <v>59</v>
      </c>
      <c r="J2058" s="15" t="s">
        <v>60</v>
      </c>
      <c r="K2058" s="15" t="s">
        <v>26</v>
      </c>
      <c r="L2058" s="15" t="str">
        <f t="array" ref="L2058">_xlfn.XLOOKUP(M2058,reference_province_to_city!$A$2:$A$11,reference_province_to_city!$B$2:$B$11)</f>
        <v>Denpasar</v>
      </c>
      <c r="M2058" s="15" t="s">
        <v>24</v>
      </c>
      <c r="N2058" s="15">
        <v>80231.0</v>
      </c>
      <c r="O2058" s="15">
        <f t="array" ref="O2058">_xlfn.XLOOKUP(M2058,reference_postal_code!$B$2:$B$11,reference_postal_code!$A$2:$A$11)</f>
        <v>80231</v>
      </c>
      <c r="P2058" s="15" t="s">
        <v>63</v>
      </c>
      <c r="Q2058" s="15" t="s">
        <v>4514</v>
      </c>
      <c r="R2058" s="15" t="s">
        <v>106</v>
      </c>
      <c r="S2058" s="15" t="s">
        <v>107</v>
      </c>
      <c r="T2058" s="15" t="s">
        <v>4515</v>
      </c>
      <c r="U2058" s="28">
        <v>2729790.0</v>
      </c>
      <c r="V2058" s="15">
        <v>2.0</v>
      </c>
      <c r="W2058" s="31">
        <v>0.3</v>
      </c>
      <c r="X2058" s="28">
        <v>-818937.0</v>
      </c>
    </row>
    <row r="2059" ht="15.75" customHeight="1">
      <c r="A2059" s="15">
        <v>9640.0</v>
      </c>
      <c r="B2059" s="15" t="s">
        <v>4803</v>
      </c>
      <c r="C2059" s="18">
        <v>42032.0</v>
      </c>
      <c r="D2059" s="18">
        <v>42035.0</v>
      </c>
      <c r="E2059" s="18">
        <f t="shared" si="1"/>
        <v>42035</v>
      </c>
      <c r="F2059" s="15" t="s">
        <v>114</v>
      </c>
      <c r="G2059" s="15" t="s">
        <v>2619</v>
      </c>
      <c r="H2059" s="15" t="s">
        <v>2620</v>
      </c>
      <c r="I2059" s="15" t="s">
        <v>59</v>
      </c>
      <c r="J2059" s="15" t="s">
        <v>60</v>
      </c>
      <c r="K2059" s="15" t="s">
        <v>31</v>
      </c>
      <c r="L2059" s="15" t="str">
        <f t="array" ref="L2059">_xlfn.XLOOKUP(M2059,reference_province_to_city!$A$2:$A$11,reference_province_to_city!$B$2:$B$11)</f>
        <v>Balikpapan</v>
      </c>
      <c r="M2059" s="15" t="s">
        <v>21</v>
      </c>
      <c r="N2059" s="15">
        <v>76114.0</v>
      </c>
      <c r="O2059" s="15">
        <f t="array" ref="O2059">_xlfn.XLOOKUP(M2059,reference_postal_code!$B$2:$B$11,reference_postal_code!$A$2:$A$11)</f>
        <v>76114</v>
      </c>
      <c r="P2059" s="15" t="s">
        <v>166</v>
      </c>
      <c r="Q2059" s="15" t="s">
        <v>911</v>
      </c>
      <c r="R2059" s="15" t="s">
        <v>106</v>
      </c>
      <c r="S2059" s="15" t="s">
        <v>218</v>
      </c>
      <c r="T2059" s="15" t="s">
        <v>912</v>
      </c>
      <c r="U2059" s="28">
        <v>6.446466E7</v>
      </c>
      <c r="V2059" s="15">
        <v>13.0</v>
      </c>
      <c r="W2059" s="31">
        <v>0.4</v>
      </c>
      <c r="X2059" s="28">
        <v>-2.7934686E7</v>
      </c>
    </row>
    <row r="2060" ht="15.75" customHeight="1">
      <c r="A2060" s="15">
        <v>1713.0</v>
      </c>
      <c r="B2060" s="15" t="s">
        <v>4804</v>
      </c>
      <c r="C2060" s="18">
        <v>42034.0</v>
      </c>
      <c r="D2060" s="18">
        <v>42039.0</v>
      </c>
      <c r="E2060" s="18">
        <f t="shared" si="1"/>
        <v>42039</v>
      </c>
      <c r="F2060" s="15" t="s">
        <v>55</v>
      </c>
      <c r="G2060" s="15" t="s">
        <v>2725</v>
      </c>
      <c r="H2060" s="15" t="s">
        <v>2726</v>
      </c>
      <c r="I2060" s="15" t="s">
        <v>59</v>
      </c>
      <c r="J2060" s="15" t="s">
        <v>60</v>
      </c>
      <c r="K2060" s="15" t="s">
        <v>26</v>
      </c>
      <c r="L2060" s="15" t="str">
        <f t="array" ref="L2060">_xlfn.XLOOKUP(M2060,reference_province_to_city!$A$2:$A$11,reference_province_to_city!$B$2:$B$11)</f>
        <v>Denpasar</v>
      </c>
      <c r="M2060" s="15" t="s">
        <v>24</v>
      </c>
      <c r="N2060" s="15">
        <v>80231.0</v>
      </c>
      <c r="O2060" s="15">
        <f t="array" ref="O2060">_xlfn.XLOOKUP(M2060,reference_postal_code!$B$2:$B$11,reference_postal_code!$A$2:$A$11)</f>
        <v>80231</v>
      </c>
      <c r="P2060" s="15" t="s">
        <v>63</v>
      </c>
      <c r="Q2060" s="15" t="s">
        <v>4805</v>
      </c>
      <c r="R2060" s="15" t="s">
        <v>65</v>
      </c>
      <c r="S2060" s="15" t="s">
        <v>66</v>
      </c>
      <c r="T2060" s="15" t="s">
        <v>4806</v>
      </c>
      <c r="U2060" s="28">
        <v>214560.0</v>
      </c>
      <c r="V2060" s="15">
        <v>6.0</v>
      </c>
      <c r="W2060" s="31">
        <v>0.2</v>
      </c>
      <c r="X2060" s="28">
        <v>75096.0</v>
      </c>
    </row>
    <row r="2061" ht="15.75" customHeight="1">
      <c r="A2061" s="15">
        <v>2710.0</v>
      </c>
      <c r="B2061" s="15" t="s">
        <v>4807</v>
      </c>
      <c r="C2061" s="18">
        <v>42034.0</v>
      </c>
      <c r="D2061" s="18">
        <v>42041.0</v>
      </c>
      <c r="E2061" s="18">
        <f t="shared" si="1"/>
        <v>42041</v>
      </c>
      <c r="F2061" s="15" t="s">
        <v>55</v>
      </c>
      <c r="G2061" s="15" t="s">
        <v>2328</v>
      </c>
      <c r="H2061" s="15" t="s">
        <v>2329</v>
      </c>
      <c r="I2061" s="15" t="s">
        <v>59</v>
      </c>
      <c r="J2061" s="15" t="s">
        <v>60</v>
      </c>
      <c r="K2061" s="15" t="s">
        <v>10</v>
      </c>
      <c r="L2061" s="15" t="str">
        <f t="array" ref="L2061">_xlfn.XLOOKUP(M2061,reference_province_to_city!$A$2:$A$11,reference_province_to_city!$B$2:$B$11)</f>
        <v>Jakarta</v>
      </c>
      <c r="M2061" s="15" t="s">
        <v>7</v>
      </c>
      <c r="N2061" s="15">
        <v>10110.0</v>
      </c>
      <c r="O2061" s="15">
        <f t="array" ref="O2061">_xlfn.XLOOKUP(M2061,reference_postal_code!$B$2:$B$11,reference_postal_code!$A$2:$A$11)</f>
        <v>10110</v>
      </c>
      <c r="P2061" s="15" t="s">
        <v>117</v>
      </c>
      <c r="Q2061" s="15" t="s">
        <v>4808</v>
      </c>
      <c r="R2061" s="15" t="s">
        <v>110</v>
      </c>
      <c r="S2061" s="15" t="s">
        <v>668</v>
      </c>
      <c r="T2061" s="15" t="s">
        <v>4809</v>
      </c>
      <c r="U2061" s="28">
        <v>2.879964E7</v>
      </c>
      <c r="V2061" s="15">
        <v>3.0</v>
      </c>
      <c r="W2061" s="31">
        <v>0.2</v>
      </c>
      <c r="X2061" s="28">
        <v>3239959.0</v>
      </c>
    </row>
    <row r="2062" ht="15.75" customHeight="1">
      <c r="A2062" s="15">
        <v>2709.0</v>
      </c>
      <c r="B2062" s="15" t="s">
        <v>4807</v>
      </c>
      <c r="C2062" s="18">
        <v>42034.0</v>
      </c>
      <c r="D2062" s="18">
        <v>42041.0</v>
      </c>
      <c r="E2062" s="18">
        <f t="shared" si="1"/>
        <v>42041</v>
      </c>
      <c r="F2062" s="15" t="s">
        <v>55</v>
      </c>
      <c r="G2062" s="15" t="s">
        <v>2328</v>
      </c>
      <c r="H2062" s="15" t="s">
        <v>2329</v>
      </c>
      <c r="I2062" s="15" t="s">
        <v>59</v>
      </c>
      <c r="J2062" s="15" t="s">
        <v>60</v>
      </c>
      <c r="K2062" s="15" t="s">
        <v>10</v>
      </c>
      <c r="L2062" s="15" t="str">
        <f t="array" ref="L2062">_xlfn.XLOOKUP(M2062,reference_province_to_city!$A$2:$A$11,reference_province_to_city!$B$2:$B$11)</f>
        <v>Jakarta</v>
      </c>
      <c r="M2062" s="15" t="s">
        <v>7</v>
      </c>
      <c r="N2062" s="15">
        <v>10110.0</v>
      </c>
      <c r="O2062" s="15">
        <f t="array" ref="O2062">_xlfn.XLOOKUP(M2062,reference_postal_code!$B$2:$B$11,reference_postal_code!$A$2:$A$11)</f>
        <v>10110</v>
      </c>
      <c r="P2062" s="15" t="s">
        <v>117</v>
      </c>
      <c r="Q2062" s="15" t="s">
        <v>3285</v>
      </c>
      <c r="R2062" s="15" t="s">
        <v>106</v>
      </c>
      <c r="S2062" s="15" t="s">
        <v>139</v>
      </c>
      <c r="T2062" s="15" t="s">
        <v>3286</v>
      </c>
      <c r="U2062" s="28">
        <v>3410400.0</v>
      </c>
      <c r="V2062" s="15">
        <v>7.0</v>
      </c>
      <c r="W2062" s="31">
        <v>0.0</v>
      </c>
      <c r="X2062" s="28">
        <v>1227744.0</v>
      </c>
    </row>
    <row r="2063" ht="15.75" customHeight="1">
      <c r="A2063" s="15">
        <v>93.0</v>
      </c>
      <c r="B2063" s="15" t="s">
        <v>4810</v>
      </c>
      <c r="C2063" s="18">
        <v>42035.0</v>
      </c>
      <c r="D2063" s="18">
        <v>42040.0</v>
      </c>
      <c r="E2063" s="18">
        <f t="shared" si="1"/>
        <v>42040</v>
      </c>
      <c r="F2063" s="15" t="s">
        <v>114</v>
      </c>
      <c r="G2063" s="15" t="s">
        <v>2808</v>
      </c>
      <c r="H2063" s="15" t="s">
        <v>2809</v>
      </c>
      <c r="I2063" s="15" t="s">
        <v>59</v>
      </c>
      <c r="J2063" s="15" t="s">
        <v>60</v>
      </c>
      <c r="K2063" s="15" t="s">
        <v>14</v>
      </c>
      <c r="L2063" s="15" t="str">
        <f t="array" ref="L2063">_xlfn.XLOOKUP(M2063,reference_province_to_city!$A$2:$A$11,reference_province_to_city!$B$2:$B$11)</f>
        <v>Bandung</v>
      </c>
      <c r="M2063" s="15" t="s">
        <v>12</v>
      </c>
      <c r="N2063" s="15">
        <v>40111.0</v>
      </c>
      <c r="O2063" s="15">
        <f t="array" ref="O2063">_xlfn.XLOOKUP(M2063,reference_postal_code!$B$2:$B$11,reference_postal_code!$A$2:$A$11)</f>
        <v>40111</v>
      </c>
      <c r="P2063" s="15" t="s">
        <v>117</v>
      </c>
      <c r="Q2063" s="15" t="s">
        <v>1655</v>
      </c>
      <c r="R2063" s="15" t="s">
        <v>65</v>
      </c>
      <c r="S2063" s="15" t="s">
        <v>66</v>
      </c>
      <c r="T2063" s="15" t="s">
        <v>1656</v>
      </c>
      <c r="U2063" s="28">
        <v>194400.0</v>
      </c>
      <c r="V2063" s="15">
        <v>2.0</v>
      </c>
      <c r="W2063" s="31">
        <v>0.0</v>
      </c>
      <c r="X2063" s="28">
        <v>93312.0</v>
      </c>
    </row>
    <row r="2064" ht="15.75" customHeight="1">
      <c r="A2064" s="15">
        <v>94.0</v>
      </c>
      <c r="B2064" s="15" t="s">
        <v>4810</v>
      </c>
      <c r="C2064" s="18">
        <v>42035.0</v>
      </c>
      <c r="D2064" s="18">
        <v>42040.0</v>
      </c>
      <c r="E2064" s="18">
        <f t="shared" si="1"/>
        <v>42040</v>
      </c>
      <c r="F2064" s="15" t="s">
        <v>114</v>
      </c>
      <c r="G2064" s="15" t="s">
        <v>2808</v>
      </c>
      <c r="H2064" s="15" t="s">
        <v>2809</v>
      </c>
      <c r="I2064" s="15" t="s">
        <v>59</v>
      </c>
      <c r="J2064" s="15" t="s">
        <v>60</v>
      </c>
      <c r="K2064" s="15" t="s">
        <v>14</v>
      </c>
      <c r="L2064" s="15" t="str">
        <f t="array" ref="L2064">_xlfn.XLOOKUP(M2064,reference_province_to_city!$A$2:$A$11,reference_province_to_city!$B$2:$B$11)</f>
        <v>Bandung</v>
      </c>
      <c r="M2064" s="15" t="s">
        <v>12</v>
      </c>
      <c r="N2064" s="15">
        <v>40111.0</v>
      </c>
      <c r="O2064" s="15">
        <f t="array" ref="O2064">_xlfn.XLOOKUP(M2064,reference_postal_code!$B$2:$B$11,reference_postal_code!$A$2:$A$11)</f>
        <v>40111</v>
      </c>
      <c r="P2064" s="15" t="s">
        <v>117</v>
      </c>
      <c r="Q2064" s="15" t="s">
        <v>4811</v>
      </c>
      <c r="R2064" s="15" t="s">
        <v>106</v>
      </c>
      <c r="S2064" s="15" t="s">
        <v>139</v>
      </c>
      <c r="T2064" s="15" t="s">
        <v>4812</v>
      </c>
      <c r="U2064" s="28">
        <v>800100.0</v>
      </c>
      <c r="V2064" s="15">
        <v>3.0</v>
      </c>
      <c r="W2064" s="31">
        <v>0.0</v>
      </c>
      <c r="X2064" s="28">
        <v>248031.0</v>
      </c>
    </row>
    <row r="2065" ht="15.75" customHeight="1">
      <c r="A2065" s="15">
        <v>95.0</v>
      </c>
      <c r="B2065" s="15" t="s">
        <v>4810</v>
      </c>
      <c r="C2065" s="18">
        <v>42035.0</v>
      </c>
      <c r="D2065" s="18">
        <v>42040.0</v>
      </c>
      <c r="E2065" s="18">
        <f t="shared" si="1"/>
        <v>42040</v>
      </c>
      <c r="F2065" s="15" t="s">
        <v>114</v>
      </c>
      <c r="G2065" s="15" t="s">
        <v>2808</v>
      </c>
      <c r="H2065" s="15" t="s">
        <v>2809</v>
      </c>
      <c r="I2065" s="15" t="s">
        <v>59</v>
      </c>
      <c r="J2065" s="15" t="s">
        <v>60</v>
      </c>
      <c r="K2065" s="15" t="s">
        <v>14</v>
      </c>
      <c r="L2065" s="15" t="str">
        <f t="array" ref="L2065">_xlfn.XLOOKUP(M2065,reference_province_to_city!$A$2:$A$11,reference_province_to_city!$B$2:$B$11)</f>
        <v>Bandung</v>
      </c>
      <c r="M2065" s="15" t="s">
        <v>12</v>
      </c>
      <c r="N2065" s="15">
        <v>40111.0</v>
      </c>
      <c r="O2065" s="15">
        <f t="array" ref="O2065">_xlfn.XLOOKUP(M2065,reference_postal_code!$B$2:$B$11,reference_postal_code!$A$2:$A$11)</f>
        <v>40111</v>
      </c>
      <c r="P2065" s="15" t="s">
        <v>117</v>
      </c>
      <c r="Q2065" s="15" t="s">
        <v>1062</v>
      </c>
      <c r="R2065" s="15" t="s">
        <v>65</v>
      </c>
      <c r="S2065" s="15" t="s">
        <v>83</v>
      </c>
      <c r="T2065" s="15" t="s">
        <v>1063</v>
      </c>
      <c r="U2065" s="28">
        <v>494400.0</v>
      </c>
      <c r="V2065" s="15">
        <v>2.0</v>
      </c>
      <c r="W2065" s="31">
        <v>0.0</v>
      </c>
      <c r="X2065" s="28">
        <v>242256.0</v>
      </c>
    </row>
    <row r="2066" ht="15.75" customHeight="1">
      <c r="A2066" s="15">
        <v>809.0</v>
      </c>
      <c r="B2066" s="15" t="s">
        <v>4813</v>
      </c>
      <c r="C2066" s="18">
        <v>42038.0</v>
      </c>
      <c r="D2066" s="18">
        <v>42040.0</v>
      </c>
      <c r="E2066" s="18">
        <f t="shared" si="1"/>
        <v>42040</v>
      </c>
      <c r="F2066" s="15" t="s">
        <v>125</v>
      </c>
      <c r="G2066" s="15" t="s">
        <v>1277</v>
      </c>
      <c r="H2066" s="15" t="s">
        <v>1278</v>
      </c>
      <c r="I2066" s="15" t="s">
        <v>59</v>
      </c>
      <c r="J2066" s="15" t="s">
        <v>60</v>
      </c>
      <c r="K2066" s="15" t="s">
        <v>14</v>
      </c>
      <c r="L2066" s="15" t="str">
        <f t="array" ref="L2066">_xlfn.XLOOKUP(M2066,reference_province_to_city!$A$2:$A$11,reference_province_to_city!$B$2:$B$11)</f>
        <v>Bandung</v>
      </c>
      <c r="M2066" s="15" t="s">
        <v>12</v>
      </c>
      <c r="N2066" s="15">
        <v>40111.0</v>
      </c>
      <c r="O2066" s="15">
        <f t="array" ref="O2066">_xlfn.XLOOKUP(M2066,reference_postal_code!$B$2:$B$11,reference_postal_code!$A$2:$A$11)</f>
        <v>40111</v>
      </c>
      <c r="P2066" s="15" t="s">
        <v>117</v>
      </c>
      <c r="Q2066" s="15" t="s">
        <v>984</v>
      </c>
      <c r="R2066" s="15" t="s">
        <v>110</v>
      </c>
      <c r="S2066" s="15" t="s">
        <v>149</v>
      </c>
      <c r="T2066" s="15" t="s">
        <v>985</v>
      </c>
      <c r="U2066" s="28">
        <v>2249550.0</v>
      </c>
      <c r="V2066" s="15">
        <v>3.0</v>
      </c>
      <c r="W2066" s="31">
        <v>0.0</v>
      </c>
      <c r="X2066" s="28">
        <v>764847.0</v>
      </c>
    </row>
    <row r="2067" ht="15.75" customHeight="1">
      <c r="A2067" s="15">
        <v>7062.0</v>
      </c>
      <c r="B2067" s="15" t="s">
        <v>4814</v>
      </c>
      <c r="C2067" s="18">
        <v>42038.0</v>
      </c>
      <c r="D2067" s="18">
        <v>42040.0</v>
      </c>
      <c r="E2067" s="18">
        <f t="shared" si="1"/>
        <v>42040</v>
      </c>
      <c r="F2067" s="15" t="s">
        <v>114</v>
      </c>
      <c r="G2067" s="15" t="s">
        <v>3753</v>
      </c>
      <c r="H2067" s="15" t="s">
        <v>3754</v>
      </c>
      <c r="I2067" s="15" t="s">
        <v>128</v>
      </c>
      <c r="J2067" s="15" t="s">
        <v>60</v>
      </c>
      <c r="K2067" s="15" t="s">
        <v>3764</v>
      </c>
      <c r="L2067" s="15" t="str">
        <f t="array" ref="L2067">_xlfn.XLOOKUP(M2067,reference_province_to_city!$A$2:$A$11,reference_province_to_city!$B$2:$B$11)</f>
        <v>Yogyakarta</v>
      </c>
      <c r="M2067" s="15" t="s">
        <v>18</v>
      </c>
      <c r="N2067" s="15">
        <v>55111.0</v>
      </c>
      <c r="O2067" s="15">
        <f t="array" ref="O2067">_xlfn.XLOOKUP(M2067,reference_postal_code!$B$2:$B$11,reference_postal_code!$A$2:$A$11)</f>
        <v>55111</v>
      </c>
      <c r="P2067" s="15" t="s">
        <v>77</v>
      </c>
      <c r="Q2067" s="15" t="s">
        <v>2856</v>
      </c>
      <c r="R2067" s="15" t="s">
        <v>65</v>
      </c>
      <c r="S2067" s="15" t="s">
        <v>83</v>
      </c>
      <c r="T2067" s="15" t="s">
        <v>2857</v>
      </c>
      <c r="U2067" s="28">
        <v>182160.0</v>
      </c>
      <c r="V2067" s="15">
        <v>3.0</v>
      </c>
      <c r="W2067" s="31">
        <v>0.2</v>
      </c>
      <c r="X2067" s="28">
        <v>61479.0</v>
      </c>
    </row>
    <row r="2068" ht="15.75" customHeight="1">
      <c r="A2068" s="15">
        <v>7764.0</v>
      </c>
      <c r="B2068" s="15" t="s">
        <v>4815</v>
      </c>
      <c r="C2068" s="18">
        <v>42038.0</v>
      </c>
      <c r="D2068" s="18">
        <v>42042.0</v>
      </c>
      <c r="E2068" s="18">
        <f t="shared" si="1"/>
        <v>42042</v>
      </c>
      <c r="F2068" s="15" t="s">
        <v>55</v>
      </c>
      <c r="G2068" s="15" t="s">
        <v>1889</v>
      </c>
      <c r="H2068" s="15" t="s">
        <v>1890</v>
      </c>
      <c r="I2068" s="15" t="s">
        <v>59</v>
      </c>
      <c r="J2068" s="15" t="s">
        <v>60</v>
      </c>
      <c r="K2068" s="15" t="s">
        <v>28</v>
      </c>
      <c r="L2068" s="15" t="str">
        <f t="array" ref="L2068">_xlfn.XLOOKUP(M2068,reference_province_to_city!$A$2:$A$11,reference_province_to_city!$B$2:$B$11)</f>
        <v>Medan</v>
      </c>
      <c r="M2068" s="15" t="s">
        <v>11</v>
      </c>
      <c r="N2068" s="15">
        <v>20111.0</v>
      </c>
      <c r="O2068" s="15">
        <f t="array" ref="O2068">_xlfn.XLOOKUP(M2068,reference_postal_code!$B$2:$B$11,reference_postal_code!$A$2:$A$11)</f>
        <v>20111</v>
      </c>
      <c r="P2068" s="15" t="s">
        <v>77</v>
      </c>
      <c r="Q2068" s="15" t="s">
        <v>1936</v>
      </c>
      <c r="R2068" s="15" t="s">
        <v>65</v>
      </c>
      <c r="S2068" s="15" t="s">
        <v>173</v>
      </c>
      <c r="T2068" s="15" t="s">
        <v>1937</v>
      </c>
      <c r="U2068" s="28">
        <v>1117800.0</v>
      </c>
      <c r="V2068" s="15">
        <v>9.0</v>
      </c>
      <c r="W2068" s="31">
        <v>0.0</v>
      </c>
      <c r="X2068" s="28">
        <v>525366.0</v>
      </c>
    </row>
    <row r="2069" ht="15.75" customHeight="1">
      <c r="A2069" s="15">
        <v>7826.0</v>
      </c>
      <c r="B2069" s="15" t="s">
        <v>4816</v>
      </c>
      <c r="C2069" s="18">
        <v>42038.0</v>
      </c>
      <c r="D2069" s="18">
        <v>42042.0</v>
      </c>
      <c r="E2069" s="18">
        <f t="shared" si="1"/>
        <v>42042</v>
      </c>
      <c r="F2069" s="15" t="s">
        <v>55</v>
      </c>
      <c r="G2069" s="15" t="s">
        <v>1565</v>
      </c>
      <c r="H2069" s="15" t="s">
        <v>1566</v>
      </c>
      <c r="I2069" s="15" t="s">
        <v>128</v>
      </c>
      <c r="J2069" s="15" t="s">
        <v>60</v>
      </c>
      <c r="K2069" s="15" t="s">
        <v>28</v>
      </c>
      <c r="L2069" s="15" t="str">
        <f t="array" ref="L2069">_xlfn.XLOOKUP(M2069,reference_province_to_city!$A$2:$A$11,reference_province_to_city!$B$2:$B$11)</f>
        <v>Medan</v>
      </c>
      <c r="M2069" s="15" t="s">
        <v>11</v>
      </c>
      <c r="N2069" s="15">
        <v>20111.0</v>
      </c>
      <c r="O2069" s="15">
        <f t="array" ref="O2069">_xlfn.XLOOKUP(M2069,reference_postal_code!$B$2:$B$11,reference_postal_code!$A$2:$A$11)</f>
        <v>20111</v>
      </c>
      <c r="P2069" s="15" t="s">
        <v>77</v>
      </c>
      <c r="Q2069" s="15" t="s">
        <v>4711</v>
      </c>
      <c r="R2069" s="15" t="s">
        <v>106</v>
      </c>
      <c r="S2069" s="15" t="s">
        <v>107</v>
      </c>
      <c r="T2069" s="15" t="s">
        <v>4712</v>
      </c>
      <c r="U2069" s="28">
        <v>1363230.0</v>
      </c>
      <c r="V2069" s="15">
        <v>1.0</v>
      </c>
      <c r="W2069" s="31">
        <v>0.1</v>
      </c>
      <c r="X2069" s="28">
        <v>227205.0</v>
      </c>
    </row>
    <row r="2070" ht="15.75" customHeight="1">
      <c r="A2070" s="15">
        <v>808.0</v>
      </c>
      <c r="B2070" s="15" t="s">
        <v>4813</v>
      </c>
      <c r="C2070" s="18">
        <v>42038.0</v>
      </c>
      <c r="D2070" s="18">
        <v>42040.0</v>
      </c>
      <c r="E2070" s="18">
        <f t="shared" si="1"/>
        <v>42040</v>
      </c>
      <c r="F2070" s="15" t="s">
        <v>125</v>
      </c>
      <c r="G2070" s="15" t="s">
        <v>1277</v>
      </c>
      <c r="H2070" s="15" t="s">
        <v>1278</v>
      </c>
      <c r="I2070" s="15" t="s">
        <v>59</v>
      </c>
      <c r="J2070" s="15" t="s">
        <v>60</v>
      </c>
      <c r="K2070" s="15" t="s">
        <v>14</v>
      </c>
      <c r="L2070" s="15" t="str">
        <f t="array" ref="L2070">_xlfn.XLOOKUP(M2070,reference_province_to_city!$A$2:$A$11,reference_province_to_city!$B$2:$B$11)</f>
        <v>Bandung</v>
      </c>
      <c r="M2070" s="15" t="s">
        <v>12</v>
      </c>
      <c r="N2070" s="15">
        <v>40111.0</v>
      </c>
      <c r="O2070" s="15">
        <f t="array" ref="O2070">_xlfn.XLOOKUP(M2070,reference_postal_code!$B$2:$B$11,reference_postal_code!$A$2:$A$11)</f>
        <v>40111</v>
      </c>
      <c r="P2070" s="15" t="s">
        <v>117</v>
      </c>
      <c r="Q2070" s="15" t="s">
        <v>4817</v>
      </c>
      <c r="R2070" s="15" t="s">
        <v>106</v>
      </c>
      <c r="S2070" s="15" t="s">
        <v>139</v>
      </c>
      <c r="T2070" s="15" t="s">
        <v>4818</v>
      </c>
      <c r="U2070" s="28">
        <v>426000.0</v>
      </c>
      <c r="V2070" s="15">
        <v>2.0</v>
      </c>
      <c r="W2070" s="31">
        <v>0.0</v>
      </c>
      <c r="X2070" s="28">
        <v>166140.0</v>
      </c>
    </row>
    <row r="2071" ht="15.75" customHeight="1">
      <c r="A2071" s="15">
        <v>1909.0</v>
      </c>
      <c r="B2071" s="15" t="s">
        <v>4819</v>
      </c>
      <c r="C2071" s="18">
        <v>42038.0</v>
      </c>
      <c r="D2071" s="18">
        <v>42039.0</v>
      </c>
      <c r="E2071" s="18">
        <f t="shared" si="1"/>
        <v>42039</v>
      </c>
      <c r="F2071" s="15" t="s">
        <v>125</v>
      </c>
      <c r="G2071" s="15" t="s">
        <v>4820</v>
      </c>
      <c r="H2071" s="15" t="s">
        <v>4821</v>
      </c>
      <c r="I2071" s="15" t="s">
        <v>128</v>
      </c>
      <c r="J2071" s="15" t="s">
        <v>60</v>
      </c>
      <c r="L2071" s="15" t="str">
        <f t="array" ref="L2071">_xlfn.XLOOKUP(M2071,reference_province_to_city!$A$2:$A$11,reference_province_to_city!$B$2:$B$11)</f>
        <v>Palembang</v>
      </c>
      <c r="M2071" s="15" t="s">
        <v>13</v>
      </c>
      <c r="N2071" s="15">
        <v>30111.0</v>
      </c>
      <c r="O2071" s="15">
        <f t="array" ref="O2071">_xlfn.XLOOKUP(M2071,reference_postal_code!$B$2:$B$11,reference_postal_code!$A$2:$A$11)</f>
        <v>30111</v>
      </c>
      <c r="P2071" s="15" t="s">
        <v>77</v>
      </c>
      <c r="Q2071" s="15" t="s">
        <v>4822</v>
      </c>
      <c r="R2071" s="15" t="s">
        <v>106</v>
      </c>
      <c r="S2071" s="15" t="s">
        <v>139</v>
      </c>
      <c r="T2071" s="15" t="s">
        <v>4823</v>
      </c>
      <c r="U2071" s="28">
        <v>2053800.0</v>
      </c>
      <c r="V2071" s="15">
        <v>4.0</v>
      </c>
      <c r="W2071" s="31">
        <v>0.0</v>
      </c>
      <c r="X2071" s="28">
        <v>616140.0</v>
      </c>
    </row>
    <row r="2072" ht="15.75" customHeight="1">
      <c r="A2072" s="15">
        <v>4943.0</v>
      </c>
      <c r="B2072" s="15" t="s">
        <v>4824</v>
      </c>
      <c r="C2072" s="18">
        <v>42041.0</v>
      </c>
      <c r="D2072" s="18">
        <v>42048.0</v>
      </c>
      <c r="E2072" s="18">
        <f t="shared" si="1"/>
        <v>42048</v>
      </c>
      <c r="F2072" s="15" t="s">
        <v>55</v>
      </c>
      <c r="G2072" s="15" t="s">
        <v>2481</v>
      </c>
      <c r="H2072" s="15" t="s">
        <v>2482</v>
      </c>
      <c r="I2072" s="15" t="s">
        <v>59</v>
      </c>
      <c r="J2072" s="15" t="s">
        <v>60</v>
      </c>
      <c r="K2072" s="15" t="s">
        <v>22</v>
      </c>
      <c r="L2072" s="15" t="str">
        <f t="array" ref="L2072">_xlfn.XLOOKUP(M2072,reference_province_to_city!$A$2:$A$11,reference_province_to_city!$B$2:$B$11)</f>
        <v>Surabaya</v>
      </c>
      <c r="M2072" s="15" t="s">
        <v>20</v>
      </c>
      <c r="N2072" s="15">
        <v>60231.0</v>
      </c>
      <c r="O2072" s="15">
        <f t="array" ref="O2072">_xlfn.XLOOKUP(M2072,reference_postal_code!$B$2:$B$11,reference_postal_code!$A$2:$A$11)</f>
        <v>60231</v>
      </c>
      <c r="P2072" s="15" t="s">
        <v>166</v>
      </c>
      <c r="Q2072" s="15" t="s">
        <v>3665</v>
      </c>
      <c r="R2072" s="15" t="s">
        <v>65</v>
      </c>
      <c r="S2072" s="15" t="s">
        <v>93</v>
      </c>
      <c r="T2072" s="15" t="s">
        <v>3666</v>
      </c>
      <c r="U2072" s="28">
        <v>85200.0</v>
      </c>
      <c r="V2072" s="15">
        <v>2.0</v>
      </c>
      <c r="W2072" s="31">
        <v>0.0</v>
      </c>
      <c r="X2072" s="28">
        <v>26412.0</v>
      </c>
    </row>
    <row r="2073" ht="15.75" customHeight="1">
      <c r="A2073" s="15">
        <v>8128.0</v>
      </c>
      <c r="B2073" s="15" t="s">
        <v>4825</v>
      </c>
      <c r="C2073" s="18">
        <v>42041.0</v>
      </c>
      <c r="D2073" s="18">
        <v>42048.0</v>
      </c>
      <c r="E2073" s="18">
        <f t="shared" si="1"/>
        <v>42048</v>
      </c>
      <c r="F2073" s="15" t="s">
        <v>55</v>
      </c>
      <c r="G2073" s="15" t="s">
        <v>4826</v>
      </c>
      <c r="H2073" s="15" t="s">
        <v>4827</v>
      </c>
      <c r="I2073" s="15" t="s">
        <v>59</v>
      </c>
      <c r="J2073" s="15" t="s">
        <v>60</v>
      </c>
      <c r="K2073" s="15" t="s">
        <v>22</v>
      </c>
      <c r="L2073" s="15" t="str">
        <f t="array" ref="L2073">_xlfn.XLOOKUP(M2073,reference_province_to_city!$A$2:$A$11,reference_province_to_city!$B$2:$B$11)</f>
        <v>Surabaya</v>
      </c>
      <c r="M2073" s="15" t="s">
        <v>20</v>
      </c>
      <c r="N2073" s="15">
        <v>60231.0</v>
      </c>
      <c r="O2073" s="15">
        <f t="array" ref="O2073">_xlfn.XLOOKUP(M2073,reference_postal_code!$B$2:$B$11,reference_postal_code!$A$2:$A$11)</f>
        <v>60231</v>
      </c>
      <c r="P2073" s="15" t="s">
        <v>166</v>
      </c>
      <c r="Q2073" s="15" t="s">
        <v>1863</v>
      </c>
      <c r="R2073" s="15" t="s">
        <v>65</v>
      </c>
      <c r="S2073" s="15" t="s">
        <v>87</v>
      </c>
      <c r="T2073" s="15" t="s">
        <v>1864</v>
      </c>
      <c r="U2073" s="28">
        <v>1.006128E7</v>
      </c>
      <c r="V2073" s="15">
        <v>3.0</v>
      </c>
      <c r="W2073" s="31">
        <v>0.2</v>
      </c>
      <c r="X2073" s="28">
        <v>-1886490.0</v>
      </c>
    </row>
    <row r="2074" ht="15.75" customHeight="1">
      <c r="A2074" s="15">
        <v>9085.0</v>
      </c>
      <c r="B2074" s="15" t="s">
        <v>4828</v>
      </c>
      <c r="C2074" s="18">
        <v>42041.0</v>
      </c>
      <c r="D2074" s="18">
        <v>42043.0</v>
      </c>
      <c r="E2074" s="18">
        <f t="shared" si="1"/>
        <v>42043</v>
      </c>
      <c r="F2074" s="15" t="s">
        <v>125</v>
      </c>
      <c r="G2074" s="15" t="s">
        <v>4829</v>
      </c>
      <c r="H2074" s="15" t="s">
        <v>4830</v>
      </c>
      <c r="I2074" s="15" t="s">
        <v>128</v>
      </c>
      <c r="J2074" s="15" t="s">
        <v>60</v>
      </c>
      <c r="K2074" s="15" t="s">
        <v>31</v>
      </c>
      <c r="L2074" s="15" t="str">
        <f t="array" ref="L2074">_xlfn.XLOOKUP(M2074,reference_province_to_city!$A$2:$A$11,reference_province_to_city!$B$2:$B$11)</f>
        <v>Balikpapan</v>
      </c>
      <c r="M2074" s="15" t="s">
        <v>21</v>
      </c>
      <c r="N2074" s="15">
        <v>76114.0</v>
      </c>
      <c r="O2074" s="15">
        <f t="array" ref="O2074">_xlfn.XLOOKUP(M2074,reference_postal_code!$B$2:$B$11,reference_postal_code!$A$2:$A$11)</f>
        <v>76114</v>
      </c>
      <c r="P2074" s="15" t="s">
        <v>166</v>
      </c>
      <c r="Q2074" s="15" t="s">
        <v>4831</v>
      </c>
      <c r="R2074" s="15" t="s">
        <v>65</v>
      </c>
      <c r="S2074" s="15" t="s">
        <v>66</v>
      </c>
      <c r="T2074" s="15" t="s">
        <v>4832</v>
      </c>
      <c r="U2074" s="28">
        <v>448500.0</v>
      </c>
      <c r="V2074" s="15">
        <v>5.0</v>
      </c>
      <c r="W2074" s="31">
        <v>0.0</v>
      </c>
      <c r="X2074" s="28">
        <v>201825.0</v>
      </c>
    </row>
    <row r="2075" ht="15.75" customHeight="1">
      <c r="A2075" s="15">
        <v>8127.0</v>
      </c>
      <c r="B2075" s="15" t="s">
        <v>4825</v>
      </c>
      <c r="C2075" s="18">
        <v>42041.0</v>
      </c>
      <c r="D2075" s="18">
        <v>42048.0</v>
      </c>
      <c r="E2075" s="18">
        <f t="shared" si="1"/>
        <v>42048</v>
      </c>
      <c r="F2075" s="15" t="s">
        <v>55</v>
      </c>
      <c r="G2075" s="15" t="s">
        <v>4826</v>
      </c>
      <c r="H2075" s="15" t="s">
        <v>4827</v>
      </c>
      <c r="I2075" s="15" t="s">
        <v>59</v>
      </c>
      <c r="J2075" s="15" t="s">
        <v>60</v>
      </c>
      <c r="K2075" s="15" t="s">
        <v>22</v>
      </c>
      <c r="L2075" s="15" t="str">
        <f t="array" ref="L2075">_xlfn.XLOOKUP(M2075,reference_province_to_city!$A$2:$A$11,reference_province_to_city!$B$2:$B$11)</f>
        <v>Surabaya</v>
      </c>
      <c r="M2075" s="15" t="s">
        <v>20</v>
      </c>
      <c r="N2075" s="15">
        <v>60231.0</v>
      </c>
      <c r="O2075" s="15">
        <f t="array" ref="O2075">_xlfn.XLOOKUP(M2075,reference_postal_code!$B$2:$B$11,reference_postal_code!$A$2:$A$11)</f>
        <v>60231</v>
      </c>
      <c r="P2075" s="15" t="s">
        <v>166</v>
      </c>
      <c r="Q2075" s="15" t="s">
        <v>4833</v>
      </c>
      <c r="R2075" s="15" t="s">
        <v>110</v>
      </c>
      <c r="S2075" s="15" t="s">
        <v>149</v>
      </c>
      <c r="T2075" s="15" t="s">
        <v>4834</v>
      </c>
      <c r="U2075" s="28">
        <v>277920.0</v>
      </c>
      <c r="V2075" s="15">
        <v>2.0</v>
      </c>
      <c r="W2075" s="31">
        <v>0.2</v>
      </c>
      <c r="X2075" s="28">
        <v>66006.0</v>
      </c>
    </row>
    <row r="2076" ht="15.75" customHeight="1">
      <c r="A2076" s="15">
        <v>4942.0</v>
      </c>
      <c r="B2076" s="15" t="s">
        <v>4824</v>
      </c>
      <c r="C2076" s="18">
        <v>42041.0</v>
      </c>
      <c r="D2076" s="18">
        <v>42048.0</v>
      </c>
      <c r="E2076" s="18">
        <f t="shared" si="1"/>
        <v>42048</v>
      </c>
      <c r="F2076" s="15" t="s">
        <v>55</v>
      </c>
      <c r="G2076" s="15" t="s">
        <v>2481</v>
      </c>
      <c r="H2076" s="15" t="s">
        <v>2482</v>
      </c>
      <c r="I2076" s="15" t="s">
        <v>59</v>
      </c>
      <c r="J2076" s="15" t="s">
        <v>60</v>
      </c>
      <c r="K2076" s="15" t="s">
        <v>22</v>
      </c>
      <c r="L2076" s="15" t="str">
        <f t="array" ref="L2076">_xlfn.XLOOKUP(M2076,reference_province_to_city!$A$2:$A$11,reference_province_to_city!$B$2:$B$11)</f>
        <v>Surabaya</v>
      </c>
      <c r="M2076" s="15" t="s">
        <v>20</v>
      </c>
      <c r="N2076" s="15">
        <v>60231.0</v>
      </c>
      <c r="O2076" s="15">
        <f t="array" ref="O2076">_xlfn.XLOOKUP(M2076,reference_postal_code!$B$2:$B$11,reference_postal_code!$A$2:$A$11)</f>
        <v>60231</v>
      </c>
      <c r="P2076" s="15" t="s">
        <v>166</v>
      </c>
      <c r="Q2076" s="15" t="s">
        <v>4835</v>
      </c>
      <c r="R2076" s="15" t="s">
        <v>106</v>
      </c>
      <c r="S2076" s="15" t="s">
        <v>183</v>
      </c>
      <c r="T2076" s="15" t="s">
        <v>4836</v>
      </c>
      <c r="U2076" s="28">
        <v>4258800.0</v>
      </c>
      <c r="V2076" s="15">
        <v>4.0</v>
      </c>
      <c r="W2076" s="31">
        <v>0.0</v>
      </c>
      <c r="X2076" s="28">
        <v>1235052.0</v>
      </c>
    </row>
    <row r="2077" ht="15.75" customHeight="1">
      <c r="A2077" s="15">
        <v>8126.0</v>
      </c>
      <c r="B2077" s="15" t="s">
        <v>4825</v>
      </c>
      <c r="C2077" s="18">
        <v>42041.0</v>
      </c>
      <c r="D2077" s="18">
        <v>42048.0</v>
      </c>
      <c r="E2077" s="18">
        <f t="shared" si="1"/>
        <v>42048</v>
      </c>
      <c r="F2077" s="15" t="s">
        <v>55</v>
      </c>
      <c r="G2077" s="15" t="s">
        <v>4826</v>
      </c>
      <c r="H2077" s="15" t="s">
        <v>4827</v>
      </c>
      <c r="I2077" s="15" t="s">
        <v>59</v>
      </c>
      <c r="J2077" s="15" t="s">
        <v>60</v>
      </c>
      <c r="K2077" s="15" t="s">
        <v>22</v>
      </c>
      <c r="L2077" s="15" t="str">
        <f t="array" ref="L2077">_xlfn.XLOOKUP(M2077,reference_province_to_city!$A$2:$A$11,reference_province_to_city!$B$2:$B$11)</f>
        <v>Surabaya</v>
      </c>
      <c r="M2077" s="15" t="s">
        <v>20</v>
      </c>
      <c r="N2077" s="15">
        <v>60231.0</v>
      </c>
      <c r="O2077" s="15">
        <f t="array" ref="O2077">_xlfn.XLOOKUP(M2077,reference_postal_code!$B$2:$B$11,reference_postal_code!$A$2:$A$11)</f>
        <v>60231</v>
      </c>
      <c r="P2077" s="15" t="s">
        <v>166</v>
      </c>
      <c r="Q2077" s="15" t="s">
        <v>4158</v>
      </c>
      <c r="R2077" s="15" t="s">
        <v>65</v>
      </c>
      <c r="S2077" s="15" t="s">
        <v>83</v>
      </c>
      <c r="T2077" s="15" t="s">
        <v>4159</v>
      </c>
      <c r="U2077" s="28">
        <v>44010.0</v>
      </c>
      <c r="V2077" s="15">
        <v>3.0</v>
      </c>
      <c r="W2077" s="31">
        <v>0.8</v>
      </c>
      <c r="X2077" s="28">
        <v>-74817.0</v>
      </c>
    </row>
    <row r="2078" ht="15.75" customHeight="1">
      <c r="A2078" s="15">
        <v>9084.0</v>
      </c>
      <c r="B2078" s="15" t="s">
        <v>4828</v>
      </c>
      <c r="C2078" s="18">
        <v>42041.0</v>
      </c>
      <c r="D2078" s="18">
        <v>42043.0</v>
      </c>
      <c r="E2078" s="18">
        <f t="shared" si="1"/>
        <v>42043</v>
      </c>
      <c r="F2078" s="15" t="s">
        <v>125</v>
      </c>
      <c r="G2078" s="15" t="s">
        <v>4829</v>
      </c>
      <c r="H2078" s="15" t="s">
        <v>4830</v>
      </c>
      <c r="I2078" s="15" t="s">
        <v>128</v>
      </c>
      <c r="J2078" s="15" t="s">
        <v>60</v>
      </c>
      <c r="K2078" s="15" t="s">
        <v>31</v>
      </c>
      <c r="L2078" s="15" t="str">
        <f t="array" ref="L2078">_xlfn.XLOOKUP(M2078,reference_province_to_city!$A$2:$A$11,reference_province_to_city!$B$2:$B$11)</f>
        <v>Balikpapan</v>
      </c>
      <c r="M2078" s="15" t="s">
        <v>21</v>
      </c>
      <c r="N2078" s="15">
        <v>76114.0</v>
      </c>
      <c r="O2078" s="15">
        <f t="array" ref="O2078">_xlfn.XLOOKUP(M2078,reference_postal_code!$B$2:$B$11,reference_postal_code!$A$2:$A$11)</f>
        <v>76114</v>
      </c>
      <c r="P2078" s="15" t="s">
        <v>166</v>
      </c>
      <c r="Q2078" s="15" t="s">
        <v>4691</v>
      </c>
      <c r="R2078" s="15" t="s">
        <v>65</v>
      </c>
      <c r="S2078" s="15" t="s">
        <v>87</v>
      </c>
      <c r="T2078" s="15" t="s">
        <v>4692</v>
      </c>
      <c r="U2078" s="28">
        <v>2200950.0</v>
      </c>
      <c r="V2078" s="15">
        <v>3.0</v>
      </c>
      <c r="W2078" s="31">
        <v>0.0</v>
      </c>
      <c r="X2078" s="28">
        <v>44019.0</v>
      </c>
    </row>
    <row r="2079" ht="15.75" customHeight="1">
      <c r="A2079" s="15">
        <v>4941.0</v>
      </c>
      <c r="B2079" s="15" t="s">
        <v>4824</v>
      </c>
      <c r="C2079" s="18">
        <v>42041.0</v>
      </c>
      <c r="D2079" s="18">
        <v>42048.0</v>
      </c>
      <c r="E2079" s="18">
        <f t="shared" si="1"/>
        <v>42048</v>
      </c>
      <c r="F2079" s="15" t="s">
        <v>55</v>
      </c>
      <c r="G2079" s="15" t="s">
        <v>2481</v>
      </c>
      <c r="H2079" s="15" t="s">
        <v>2482</v>
      </c>
      <c r="I2079" s="15" t="s">
        <v>59</v>
      </c>
      <c r="J2079" s="15" t="s">
        <v>60</v>
      </c>
      <c r="K2079" s="15" t="s">
        <v>22</v>
      </c>
      <c r="L2079" s="15" t="str">
        <f t="array" ref="L2079">_xlfn.XLOOKUP(M2079,reference_province_to_city!$A$2:$A$11,reference_province_to_city!$B$2:$B$11)</f>
        <v>Surabaya</v>
      </c>
      <c r="M2079" s="15" t="s">
        <v>20</v>
      </c>
      <c r="N2079" s="15">
        <v>60231.0</v>
      </c>
      <c r="O2079" s="15">
        <f t="array" ref="O2079">_xlfn.XLOOKUP(M2079,reference_postal_code!$B$2:$B$11,reference_postal_code!$A$2:$A$11)</f>
        <v>60231</v>
      </c>
      <c r="P2079" s="15" t="s">
        <v>166</v>
      </c>
      <c r="Q2079" s="15" t="s">
        <v>4413</v>
      </c>
      <c r="R2079" s="15" t="s">
        <v>106</v>
      </c>
      <c r="S2079" s="15" t="s">
        <v>107</v>
      </c>
      <c r="T2079" s="15" t="s">
        <v>4414</v>
      </c>
      <c r="U2079" s="28">
        <v>1.90323E7</v>
      </c>
      <c r="V2079" s="15">
        <v>9.0</v>
      </c>
      <c r="W2079" s="31">
        <v>0.0</v>
      </c>
      <c r="X2079" s="28">
        <v>3996783.0</v>
      </c>
    </row>
    <row r="2080" ht="15.75" customHeight="1">
      <c r="A2080" s="15">
        <v>1555.0</v>
      </c>
      <c r="B2080" s="15" t="s">
        <v>4837</v>
      </c>
      <c r="C2080" s="18">
        <v>42041.0</v>
      </c>
      <c r="D2080" s="18">
        <v>42048.0</v>
      </c>
      <c r="E2080" s="18">
        <f t="shared" si="1"/>
        <v>42048</v>
      </c>
      <c r="F2080" s="15" t="s">
        <v>55</v>
      </c>
      <c r="G2080" s="15" t="s">
        <v>1527</v>
      </c>
      <c r="H2080" s="15" t="s">
        <v>1528</v>
      </c>
      <c r="I2080" s="15" t="s">
        <v>128</v>
      </c>
      <c r="J2080" s="15" t="s">
        <v>60</v>
      </c>
      <c r="K2080" s="15" t="s">
        <v>10</v>
      </c>
      <c r="L2080" s="15" t="str">
        <f t="array" ref="L2080">_xlfn.XLOOKUP(M2080,reference_province_to_city!$A$2:$A$11,reference_province_to_city!$B$2:$B$11)</f>
        <v>Jakarta</v>
      </c>
      <c r="M2080" s="15" t="s">
        <v>7</v>
      </c>
      <c r="O2080" s="15">
        <f t="array" ref="O2080">_xlfn.XLOOKUP(M2080,reference_postal_code!$B$2:$B$11,reference_postal_code!$A$2:$A$11)</f>
        <v>10110</v>
      </c>
      <c r="P2080" s="15" t="s">
        <v>117</v>
      </c>
      <c r="Q2080" s="15" t="s">
        <v>3994</v>
      </c>
      <c r="R2080" s="15" t="s">
        <v>65</v>
      </c>
      <c r="S2080" s="15" t="s">
        <v>93</v>
      </c>
      <c r="T2080" s="15" t="s">
        <v>3995</v>
      </c>
      <c r="U2080" s="28">
        <v>79200.0</v>
      </c>
      <c r="V2080" s="15">
        <v>3.0</v>
      </c>
      <c r="W2080" s="31">
        <v>0.0</v>
      </c>
      <c r="X2080" s="28">
        <v>22968.0</v>
      </c>
    </row>
    <row r="2081" ht="15.75" customHeight="1">
      <c r="A2081" s="15">
        <v>6390.0</v>
      </c>
      <c r="B2081" s="15" t="s">
        <v>4838</v>
      </c>
      <c r="C2081" s="18">
        <v>42042.0</v>
      </c>
      <c r="D2081" s="18">
        <v>42046.0</v>
      </c>
      <c r="E2081" s="18">
        <f t="shared" si="1"/>
        <v>42046</v>
      </c>
      <c r="F2081" s="15" t="s">
        <v>55</v>
      </c>
      <c r="G2081" s="15" t="s">
        <v>883</v>
      </c>
      <c r="H2081" s="15" t="s">
        <v>884</v>
      </c>
      <c r="I2081" s="15" t="s">
        <v>128</v>
      </c>
      <c r="J2081" s="15" t="s">
        <v>60</v>
      </c>
      <c r="K2081" s="15" t="s">
        <v>10</v>
      </c>
      <c r="L2081" s="15" t="str">
        <f t="array" ref="L2081">_xlfn.XLOOKUP(M2081,reference_province_to_city!$A$2:$A$11,reference_province_to_city!$B$2:$B$11)</f>
        <v>Jakarta</v>
      </c>
      <c r="M2081" s="15" t="s">
        <v>7</v>
      </c>
      <c r="N2081" s="15">
        <v>10110.0</v>
      </c>
      <c r="O2081" s="15">
        <f t="array" ref="O2081">_xlfn.XLOOKUP(M2081,reference_postal_code!$B$2:$B$11,reference_postal_code!$A$2:$A$11)</f>
        <v>10110</v>
      </c>
      <c r="P2081" s="15" t="s">
        <v>117</v>
      </c>
      <c r="Q2081" s="15" t="s">
        <v>1247</v>
      </c>
      <c r="R2081" s="15" t="s">
        <v>65</v>
      </c>
      <c r="S2081" s="15" t="s">
        <v>173</v>
      </c>
      <c r="T2081" s="15" t="s">
        <v>1248</v>
      </c>
      <c r="U2081" s="28">
        <v>4667250.0</v>
      </c>
      <c r="V2081" s="15">
        <v>5.0</v>
      </c>
      <c r="W2081" s="31">
        <v>0.0</v>
      </c>
      <c r="X2081" s="28">
        <v>2193607.0</v>
      </c>
    </row>
    <row r="2082" ht="15.75" customHeight="1">
      <c r="A2082" s="15">
        <v>6391.0</v>
      </c>
      <c r="B2082" s="15" t="s">
        <v>4838</v>
      </c>
      <c r="C2082" s="18">
        <v>42042.0</v>
      </c>
      <c r="D2082" s="18">
        <v>42046.0</v>
      </c>
      <c r="E2082" s="18">
        <f t="shared" si="1"/>
        <v>42046</v>
      </c>
      <c r="F2082" s="15" t="s">
        <v>55</v>
      </c>
      <c r="G2082" s="15" t="s">
        <v>883</v>
      </c>
      <c r="H2082" s="15" t="s">
        <v>884</v>
      </c>
      <c r="I2082" s="15" t="s">
        <v>128</v>
      </c>
      <c r="J2082" s="15" t="s">
        <v>60</v>
      </c>
      <c r="K2082" s="15" t="s">
        <v>3174</v>
      </c>
      <c r="L2082" s="15" t="str">
        <f t="array" ref="L2082">_xlfn.XLOOKUP(M2082,reference_province_to_city!$A$2:$A$11,reference_province_to_city!$B$2:$B$11)</f>
        <v>Jakarta</v>
      </c>
      <c r="M2082" s="15" t="s">
        <v>7</v>
      </c>
      <c r="N2082" s="15">
        <v>10110.0</v>
      </c>
      <c r="O2082" s="15">
        <f t="array" ref="O2082">_xlfn.XLOOKUP(M2082,reference_postal_code!$B$2:$B$11,reference_postal_code!$A$2:$A$11)</f>
        <v>10110</v>
      </c>
      <c r="P2082" s="15" t="s">
        <v>117</v>
      </c>
      <c r="Q2082" s="15" t="s">
        <v>746</v>
      </c>
      <c r="R2082" s="15" t="s">
        <v>65</v>
      </c>
      <c r="S2082" s="15" t="s">
        <v>66</v>
      </c>
      <c r="T2082" s="15" t="s">
        <v>747</v>
      </c>
      <c r="U2082" s="28">
        <v>194400.0</v>
      </c>
      <c r="V2082" s="15">
        <v>2.0</v>
      </c>
      <c r="W2082" s="31">
        <v>0.0</v>
      </c>
      <c r="X2082" s="28">
        <v>95256.0</v>
      </c>
    </row>
    <row r="2083" ht="15.75" customHeight="1">
      <c r="A2083" s="15">
        <v>763.0</v>
      </c>
      <c r="B2083" s="15" t="s">
        <v>4839</v>
      </c>
      <c r="C2083" s="18">
        <v>42043.0</v>
      </c>
      <c r="D2083" s="18">
        <v>42048.0</v>
      </c>
      <c r="E2083" s="18">
        <f t="shared" si="1"/>
        <v>42048</v>
      </c>
      <c r="F2083" s="15" t="s">
        <v>55</v>
      </c>
      <c r="G2083" s="15" t="s">
        <v>2969</v>
      </c>
      <c r="H2083" s="15" t="s">
        <v>2970</v>
      </c>
      <c r="I2083" s="15" t="s">
        <v>59</v>
      </c>
      <c r="J2083" s="15" t="s">
        <v>60</v>
      </c>
      <c r="K2083" s="15" t="s">
        <v>289</v>
      </c>
      <c r="L2083" s="15" t="str">
        <f t="array" ref="L2083">_xlfn.XLOOKUP(M2083,reference_province_to_city!$A$2:$A$11,reference_province_to_city!$B$2:$B$11)</f>
        <v>Medan</v>
      </c>
      <c r="M2083" s="15" t="s">
        <v>11</v>
      </c>
      <c r="N2083" s="15">
        <v>20111.0</v>
      </c>
      <c r="O2083" s="15">
        <f t="array" ref="O2083">_xlfn.XLOOKUP(M2083,reference_postal_code!$B$2:$B$11,reference_postal_code!$A$2:$A$11)</f>
        <v>20111</v>
      </c>
      <c r="P2083" s="15" t="s">
        <v>77</v>
      </c>
      <c r="Q2083" s="15" t="s">
        <v>2964</v>
      </c>
      <c r="R2083" s="15" t="s">
        <v>110</v>
      </c>
      <c r="S2083" s="15" t="s">
        <v>111</v>
      </c>
      <c r="T2083" s="15" t="s">
        <v>2965</v>
      </c>
      <c r="U2083" s="28">
        <v>1619730.0</v>
      </c>
      <c r="V2083" s="15">
        <v>3.0</v>
      </c>
      <c r="W2083" s="31">
        <v>0.4</v>
      </c>
      <c r="X2083" s="28">
        <v>-404932.0</v>
      </c>
    </row>
    <row r="2084" ht="15.75" customHeight="1">
      <c r="A2084" s="15">
        <v>7612.0</v>
      </c>
      <c r="B2084" s="15" t="s">
        <v>4840</v>
      </c>
      <c r="C2084" s="18">
        <v>42043.0</v>
      </c>
      <c r="D2084" s="18">
        <v>42046.0</v>
      </c>
      <c r="E2084" s="18">
        <f t="shared" si="1"/>
        <v>42046</v>
      </c>
      <c r="F2084" s="15" t="s">
        <v>125</v>
      </c>
      <c r="G2084" s="15" t="s">
        <v>1879</v>
      </c>
      <c r="H2084" s="15" t="s">
        <v>1880</v>
      </c>
      <c r="I2084" s="15" t="s">
        <v>59</v>
      </c>
      <c r="J2084" s="15" t="s">
        <v>60</v>
      </c>
      <c r="K2084" s="15" t="s">
        <v>28</v>
      </c>
      <c r="L2084" s="15" t="str">
        <f t="array" ref="L2084">_xlfn.XLOOKUP(M2084,reference_province_to_city!$A$2:$A$11,reference_province_to_city!$B$2:$B$11)</f>
        <v>Medan</v>
      </c>
      <c r="M2084" s="15" t="s">
        <v>11</v>
      </c>
      <c r="N2084" s="15">
        <v>20111.0</v>
      </c>
      <c r="O2084" s="15">
        <f t="array" ref="O2084">_xlfn.XLOOKUP(M2084,reference_postal_code!$B$2:$B$11,reference_postal_code!$A$2:$A$11)</f>
        <v>20111</v>
      </c>
      <c r="P2084" s="15" t="s">
        <v>77</v>
      </c>
      <c r="Q2084" s="15" t="s">
        <v>4841</v>
      </c>
      <c r="R2084" s="15" t="s">
        <v>65</v>
      </c>
      <c r="S2084" s="15" t="s">
        <v>66</v>
      </c>
      <c r="T2084" s="15" t="s">
        <v>4842</v>
      </c>
      <c r="U2084" s="28">
        <v>143100.0</v>
      </c>
      <c r="V2084" s="15">
        <v>2.0</v>
      </c>
      <c r="W2084" s="31">
        <v>0.0</v>
      </c>
      <c r="X2084" s="28">
        <v>64395.0</v>
      </c>
    </row>
    <row r="2085" ht="15.75" customHeight="1">
      <c r="A2085" s="15">
        <v>7614.0</v>
      </c>
      <c r="B2085" s="15" t="s">
        <v>4840</v>
      </c>
      <c r="C2085" s="18">
        <v>42043.0</v>
      </c>
      <c r="D2085" s="18">
        <v>42046.0</v>
      </c>
      <c r="E2085" s="18">
        <f t="shared" si="1"/>
        <v>42046</v>
      </c>
      <c r="F2085" s="15" t="s">
        <v>125</v>
      </c>
      <c r="G2085" s="15" t="s">
        <v>1879</v>
      </c>
      <c r="H2085" s="15" t="s">
        <v>1880</v>
      </c>
      <c r="I2085" s="15" t="s">
        <v>59</v>
      </c>
      <c r="J2085" s="15" t="s">
        <v>60</v>
      </c>
      <c r="K2085" s="15" t="s">
        <v>28</v>
      </c>
      <c r="L2085" s="15" t="str">
        <f t="array" ref="L2085">_xlfn.XLOOKUP(M2085,reference_province_to_city!$A$2:$A$11,reference_province_to_city!$B$2:$B$11)</f>
        <v>Medan</v>
      </c>
      <c r="M2085" s="15" t="s">
        <v>11</v>
      </c>
      <c r="N2085" s="15">
        <v>20111.0</v>
      </c>
      <c r="O2085" s="15">
        <f t="array" ref="O2085">_xlfn.XLOOKUP(M2085,reference_postal_code!$B$2:$B$11,reference_postal_code!$A$2:$A$11)</f>
        <v>20111</v>
      </c>
      <c r="P2085" s="15" t="s">
        <v>77</v>
      </c>
      <c r="Q2085" s="15" t="s">
        <v>3910</v>
      </c>
      <c r="R2085" s="15" t="s">
        <v>65</v>
      </c>
      <c r="S2085" s="15" t="s">
        <v>93</v>
      </c>
      <c r="T2085" s="15" t="s">
        <v>3911</v>
      </c>
      <c r="U2085" s="28">
        <v>86400.0</v>
      </c>
      <c r="V2085" s="15">
        <v>2.0</v>
      </c>
      <c r="W2085" s="31">
        <v>0.0</v>
      </c>
      <c r="X2085" s="28">
        <v>25920.0</v>
      </c>
    </row>
    <row r="2086" ht="15.75" customHeight="1">
      <c r="A2086" s="15">
        <v>7613.0</v>
      </c>
      <c r="B2086" s="15" t="s">
        <v>4840</v>
      </c>
      <c r="C2086" s="18">
        <v>42043.0</v>
      </c>
      <c r="D2086" s="18">
        <v>42046.0</v>
      </c>
      <c r="E2086" s="18">
        <f t="shared" si="1"/>
        <v>42046</v>
      </c>
      <c r="F2086" s="15" t="s">
        <v>125</v>
      </c>
      <c r="G2086" s="15" t="s">
        <v>1879</v>
      </c>
      <c r="H2086" s="15" t="s">
        <v>1880</v>
      </c>
      <c r="I2086" s="15" t="s">
        <v>59</v>
      </c>
      <c r="J2086" s="15" t="s">
        <v>60</v>
      </c>
      <c r="K2086" s="15" t="s">
        <v>28</v>
      </c>
      <c r="L2086" s="15" t="str">
        <f t="array" ref="L2086">_xlfn.XLOOKUP(M2086,reference_province_to_city!$A$2:$A$11,reference_province_to_city!$B$2:$B$11)</f>
        <v>Medan</v>
      </c>
      <c r="M2086" s="15" t="s">
        <v>11</v>
      </c>
      <c r="N2086" s="15">
        <v>20111.0</v>
      </c>
      <c r="O2086" s="15">
        <f t="array" ref="O2086">_xlfn.XLOOKUP(M2086,reference_postal_code!$B$2:$B$11,reference_postal_code!$A$2:$A$11)</f>
        <v>20111</v>
      </c>
      <c r="P2086" s="15" t="s">
        <v>77</v>
      </c>
      <c r="Q2086" s="15" t="s">
        <v>1245</v>
      </c>
      <c r="R2086" s="15" t="s">
        <v>65</v>
      </c>
      <c r="S2086" s="15" t="s">
        <v>103</v>
      </c>
      <c r="T2086" s="15" t="s">
        <v>1246</v>
      </c>
      <c r="U2086" s="28">
        <v>87150.0</v>
      </c>
      <c r="V2086" s="15">
        <v>1.0</v>
      </c>
      <c r="W2086" s="31">
        <v>0.0</v>
      </c>
      <c r="X2086" s="28">
        <v>27016.0</v>
      </c>
    </row>
    <row r="2087" ht="15.75" customHeight="1">
      <c r="A2087" s="15">
        <v>7095.0</v>
      </c>
      <c r="B2087" s="15" t="s">
        <v>4843</v>
      </c>
      <c r="C2087" s="18">
        <v>42044.0</v>
      </c>
      <c r="D2087" s="18">
        <v>42048.0</v>
      </c>
      <c r="E2087" s="18">
        <f t="shared" si="1"/>
        <v>42048</v>
      </c>
      <c r="F2087" s="15" t="s">
        <v>114</v>
      </c>
      <c r="G2087" s="15" t="s">
        <v>3539</v>
      </c>
      <c r="H2087" s="15" t="s">
        <v>3540</v>
      </c>
      <c r="I2087" s="15" t="s">
        <v>59</v>
      </c>
      <c r="J2087" s="15" t="s">
        <v>60</v>
      </c>
      <c r="K2087" s="15" t="s">
        <v>19</v>
      </c>
      <c r="L2087" s="15" t="str">
        <f t="array" ref="L2087">_xlfn.XLOOKUP(M2087,reference_province_to_city!$A$2:$A$11,reference_province_to_city!$B$2:$B$11)</f>
        <v>Yogyakarta</v>
      </c>
      <c r="M2087" s="15" t="s">
        <v>18</v>
      </c>
      <c r="N2087" s="15">
        <v>55111.0</v>
      </c>
      <c r="O2087" s="15">
        <f t="array" ref="O2087">_xlfn.XLOOKUP(M2087,reference_postal_code!$B$2:$B$11,reference_postal_code!$A$2:$A$11)</f>
        <v>55111</v>
      </c>
      <c r="P2087" s="15" t="s">
        <v>77</v>
      </c>
      <c r="Q2087" s="15" t="s">
        <v>1158</v>
      </c>
      <c r="R2087" s="15" t="s">
        <v>110</v>
      </c>
      <c r="S2087" s="15" t="s">
        <v>149</v>
      </c>
      <c r="T2087" s="15" t="s">
        <v>1159</v>
      </c>
      <c r="U2087" s="28">
        <v>7199280.0</v>
      </c>
      <c r="V2087" s="15">
        <v>6.0</v>
      </c>
      <c r="W2087" s="31">
        <v>0.2</v>
      </c>
      <c r="X2087" s="28">
        <v>1349865.0</v>
      </c>
    </row>
    <row r="2088" ht="15.75" customHeight="1">
      <c r="A2088" s="15">
        <v>212.0</v>
      </c>
      <c r="B2088" s="15" t="s">
        <v>4844</v>
      </c>
      <c r="C2088" s="18">
        <v>42044.0</v>
      </c>
      <c r="D2088" s="18">
        <v>42048.0</v>
      </c>
      <c r="E2088" s="18">
        <f t="shared" si="1"/>
        <v>42048</v>
      </c>
      <c r="F2088" s="15" t="s">
        <v>114</v>
      </c>
      <c r="G2088" s="15" t="s">
        <v>2122</v>
      </c>
      <c r="H2088" s="15" t="s">
        <v>2123</v>
      </c>
      <c r="I2088" s="15" t="s">
        <v>128</v>
      </c>
      <c r="J2088" s="15" t="s">
        <v>60</v>
      </c>
      <c r="K2088" s="15" t="s">
        <v>2941</v>
      </c>
      <c r="L2088" s="15" t="str">
        <f t="array" ref="L2088">_xlfn.XLOOKUP(M2088,reference_province_to_city!$A$2:$A$11,reference_province_to_city!$B$2:$B$11)</f>
        <v>Palembang</v>
      </c>
      <c r="M2088" s="15" t="s">
        <v>13</v>
      </c>
      <c r="N2088" s="15">
        <v>30111.0</v>
      </c>
      <c r="O2088" s="15">
        <f t="array" ref="O2088">_xlfn.XLOOKUP(M2088,reference_postal_code!$B$2:$B$11,reference_postal_code!$A$2:$A$11)</f>
        <v>30111</v>
      </c>
      <c r="P2088" s="15" t="s">
        <v>77</v>
      </c>
      <c r="Q2088" s="15" t="s">
        <v>148</v>
      </c>
      <c r="R2088" s="15" t="s">
        <v>110</v>
      </c>
      <c r="S2088" s="15" t="s">
        <v>149</v>
      </c>
      <c r="T2088" s="15" t="s">
        <v>150</v>
      </c>
      <c r="U2088" s="28">
        <v>312000.0</v>
      </c>
      <c r="V2088" s="15">
        <v>2.0</v>
      </c>
      <c r="W2088" s="31">
        <v>0.2</v>
      </c>
      <c r="X2088" s="28">
        <v>97500.0</v>
      </c>
    </row>
    <row r="2089" ht="15.75" customHeight="1">
      <c r="A2089" s="15">
        <v>1843.0</v>
      </c>
      <c r="B2089" s="15" t="s">
        <v>4845</v>
      </c>
      <c r="C2089" s="18">
        <v>42044.0</v>
      </c>
      <c r="D2089" s="18">
        <v>42046.0</v>
      </c>
      <c r="E2089" s="18">
        <f t="shared" si="1"/>
        <v>42046</v>
      </c>
      <c r="F2089" s="15" t="s">
        <v>114</v>
      </c>
      <c r="G2089" s="15" t="s">
        <v>3196</v>
      </c>
      <c r="H2089" s="15" t="s">
        <v>3197</v>
      </c>
      <c r="I2089" s="15" t="s">
        <v>128</v>
      </c>
      <c r="J2089" s="15" t="s">
        <v>60</v>
      </c>
      <c r="K2089" s="15" t="s">
        <v>19</v>
      </c>
      <c r="L2089" s="15" t="str">
        <f t="array" ref="L2089">_xlfn.XLOOKUP(M2089,reference_province_to_city!$A$2:$A$11,reference_province_to_city!$B$2:$B$11)</f>
        <v>Yogyakarta</v>
      </c>
      <c r="M2089" s="15" t="s">
        <v>18</v>
      </c>
      <c r="N2089" s="15">
        <v>55111.0</v>
      </c>
      <c r="O2089" s="15">
        <f t="array" ref="O2089">_xlfn.XLOOKUP(M2089,reference_postal_code!$B$2:$B$11,reference_postal_code!$A$2:$A$11)</f>
        <v>55111</v>
      </c>
      <c r="P2089" s="15" t="s">
        <v>77</v>
      </c>
      <c r="Q2089" s="15" t="s">
        <v>223</v>
      </c>
      <c r="R2089" s="15" t="s">
        <v>65</v>
      </c>
      <c r="S2089" s="15" t="s">
        <v>79</v>
      </c>
      <c r="T2089" s="15" t="s">
        <v>224</v>
      </c>
      <c r="U2089" s="28">
        <v>601440.0</v>
      </c>
      <c r="V2089" s="15">
        <v>4.0</v>
      </c>
      <c r="W2089" s="31">
        <v>0.2</v>
      </c>
      <c r="X2089" s="28">
        <v>202986.0</v>
      </c>
    </row>
    <row r="2090" ht="15.75" customHeight="1">
      <c r="A2090" s="15">
        <v>3273.0</v>
      </c>
      <c r="B2090" s="15" t="s">
        <v>4846</v>
      </c>
      <c r="C2090" s="18">
        <v>42044.0</v>
      </c>
      <c r="D2090" s="18">
        <v>42051.0</v>
      </c>
      <c r="E2090" s="18">
        <f t="shared" si="1"/>
        <v>42051</v>
      </c>
      <c r="F2090" s="15" t="s">
        <v>55</v>
      </c>
      <c r="G2090" s="15" t="s">
        <v>4847</v>
      </c>
      <c r="H2090" s="15" t="s">
        <v>4848</v>
      </c>
      <c r="I2090" s="15" t="s">
        <v>59</v>
      </c>
      <c r="J2090" s="15" t="s">
        <v>60</v>
      </c>
      <c r="K2090" s="15" t="s">
        <v>19</v>
      </c>
      <c r="L2090" s="15" t="str">
        <f t="array" ref="L2090">_xlfn.XLOOKUP(M2090,reference_province_to_city!$A$2:$A$11,reference_province_to_city!$B$2:$B$11)</f>
        <v>Yogyakarta</v>
      </c>
      <c r="M2090" s="15" t="s">
        <v>18</v>
      </c>
      <c r="N2090" s="15">
        <v>55111.0</v>
      </c>
      <c r="O2090" s="15">
        <f t="array" ref="O2090">_xlfn.XLOOKUP(M2090,reference_postal_code!$B$2:$B$11,reference_postal_code!$A$2:$A$11)</f>
        <v>55111</v>
      </c>
      <c r="P2090" s="15" t="s">
        <v>77</v>
      </c>
      <c r="Q2090" s="15" t="s">
        <v>3462</v>
      </c>
      <c r="R2090" s="15" t="s">
        <v>106</v>
      </c>
      <c r="S2090" s="15" t="s">
        <v>107</v>
      </c>
      <c r="T2090" s="15" t="s">
        <v>3463</v>
      </c>
      <c r="U2090" s="28">
        <v>3058800.0</v>
      </c>
      <c r="V2090" s="15">
        <v>5.0</v>
      </c>
      <c r="W2090" s="31">
        <v>0.2</v>
      </c>
      <c r="X2090" s="28">
        <v>344115.0</v>
      </c>
    </row>
    <row r="2091" ht="15.75" customHeight="1">
      <c r="A2091" s="15">
        <v>1844.0</v>
      </c>
      <c r="B2091" s="15" t="s">
        <v>4845</v>
      </c>
      <c r="C2091" s="18">
        <v>42044.0</v>
      </c>
      <c r="D2091" s="18">
        <v>42046.0</v>
      </c>
      <c r="E2091" s="18">
        <f t="shared" si="1"/>
        <v>42046</v>
      </c>
      <c r="F2091" s="15" t="s">
        <v>114</v>
      </c>
      <c r="G2091" s="15" t="s">
        <v>3196</v>
      </c>
      <c r="H2091" s="15" t="s">
        <v>3197</v>
      </c>
      <c r="I2091" s="15" t="s">
        <v>128</v>
      </c>
      <c r="J2091" s="15" t="s">
        <v>60</v>
      </c>
      <c r="K2091" s="15" t="s">
        <v>19</v>
      </c>
      <c r="L2091" s="15" t="str">
        <f t="array" ref="L2091">_xlfn.XLOOKUP(M2091,reference_province_to_city!$A$2:$A$11,reference_province_to_city!$B$2:$B$11)</f>
        <v>Yogyakarta</v>
      </c>
      <c r="M2091" s="15" t="s">
        <v>18</v>
      </c>
      <c r="N2091" s="15">
        <v>55111.0</v>
      </c>
      <c r="O2091" s="15">
        <f t="array" ref="O2091">_xlfn.XLOOKUP(M2091,reference_postal_code!$B$2:$B$11,reference_postal_code!$A$2:$A$11)</f>
        <v>55111</v>
      </c>
      <c r="P2091" s="15" t="s">
        <v>77</v>
      </c>
      <c r="Q2091" s="15" t="s">
        <v>779</v>
      </c>
      <c r="R2091" s="15" t="s">
        <v>106</v>
      </c>
      <c r="S2091" s="15" t="s">
        <v>139</v>
      </c>
      <c r="T2091" s="15" t="s">
        <v>780</v>
      </c>
      <c r="U2091" s="28">
        <v>611760.0</v>
      </c>
      <c r="V2091" s="15">
        <v>2.0</v>
      </c>
      <c r="W2091" s="31">
        <v>0.6</v>
      </c>
      <c r="X2091" s="28">
        <v>-458820.0</v>
      </c>
    </row>
    <row r="2092" ht="15.75" customHeight="1">
      <c r="A2092" s="15">
        <v>7298.0</v>
      </c>
      <c r="B2092" s="15" t="s">
        <v>4849</v>
      </c>
      <c r="C2092" s="18">
        <v>42045.0</v>
      </c>
      <c r="D2092" s="18">
        <v>42049.0</v>
      </c>
      <c r="E2092" s="18">
        <f t="shared" si="1"/>
        <v>42049</v>
      </c>
      <c r="F2092" s="15" t="s">
        <v>114</v>
      </c>
      <c r="G2092" s="15" t="s">
        <v>4346</v>
      </c>
      <c r="H2092" s="15" t="s">
        <v>4347</v>
      </c>
      <c r="I2092" s="15" t="s">
        <v>128</v>
      </c>
      <c r="J2092" s="15" t="s">
        <v>60</v>
      </c>
      <c r="K2092" s="15" t="s">
        <v>10</v>
      </c>
      <c r="L2092" s="15" t="str">
        <f t="array" ref="L2092">_xlfn.XLOOKUP(M2092,reference_province_to_city!$A$2:$A$11,reference_province_to_city!$B$2:$B$11)</f>
        <v>Jakarta</v>
      </c>
      <c r="M2092" s="15" t="s">
        <v>7</v>
      </c>
      <c r="N2092" s="15">
        <v>10110.0</v>
      </c>
      <c r="O2092" s="15">
        <f t="array" ref="O2092">_xlfn.XLOOKUP(M2092,reference_postal_code!$B$2:$B$11,reference_postal_code!$A$2:$A$11)</f>
        <v>10110</v>
      </c>
      <c r="P2092" s="15" t="s">
        <v>117</v>
      </c>
      <c r="Q2092" s="15" t="s">
        <v>3181</v>
      </c>
      <c r="R2092" s="15" t="s">
        <v>65</v>
      </c>
      <c r="S2092" s="15" t="s">
        <v>87</v>
      </c>
      <c r="T2092" s="15" t="s">
        <v>3182</v>
      </c>
      <c r="U2092" s="28">
        <v>1158600.0</v>
      </c>
      <c r="V2092" s="15">
        <v>5.0</v>
      </c>
      <c r="W2092" s="31">
        <v>0.2</v>
      </c>
      <c r="X2092" s="28">
        <v>115860.0</v>
      </c>
    </row>
    <row r="2093" ht="15.75" customHeight="1">
      <c r="A2093" s="15">
        <v>4325.0</v>
      </c>
      <c r="B2093" s="15" t="s">
        <v>4850</v>
      </c>
      <c r="C2093" s="18">
        <v>42049.0</v>
      </c>
      <c r="D2093" s="18">
        <v>42054.0</v>
      </c>
      <c r="E2093" s="18">
        <f t="shared" si="1"/>
        <v>42054</v>
      </c>
      <c r="F2093" s="15" t="s">
        <v>55</v>
      </c>
      <c r="G2093" s="15" t="s">
        <v>2808</v>
      </c>
      <c r="H2093" s="15" t="s">
        <v>2809</v>
      </c>
      <c r="I2093" s="15" t="s">
        <v>59</v>
      </c>
      <c r="J2093" s="15" t="s">
        <v>60</v>
      </c>
      <c r="K2093" s="15" t="s">
        <v>1132</v>
      </c>
      <c r="L2093" s="15" t="str">
        <f t="array" ref="L2093">_xlfn.XLOOKUP(M2093,reference_province_to_city!$A$2:$A$11,reference_province_to_city!$B$2:$B$11)</f>
        <v>Bandung</v>
      </c>
      <c r="M2093" s="15" t="s">
        <v>12</v>
      </c>
      <c r="N2093" s="15">
        <v>40111.0</v>
      </c>
      <c r="O2093" s="15">
        <f t="array" ref="O2093">_xlfn.XLOOKUP(M2093,reference_postal_code!$B$2:$B$11,reference_postal_code!$A$2:$A$11)</f>
        <v>40111</v>
      </c>
      <c r="P2093" s="15" t="s">
        <v>117</v>
      </c>
      <c r="Q2093" s="15" t="s">
        <v>2277</v>
      </c>
      <c r="R2093" s="15" t="s">
        <v>65</v>
      </c>
      <c r="S2093" s="15" t="s">
        <v>93</v>
      </c>
      <c r="T2093" s="15" t="s">
        <v>2278</v>
      </c>
      <c r="U2093" s="28">
        <v>215280.0</v>
      </c>
      <c r="V2093" s="15">
        <v>3.0</v>
      </c>
      <c r="W2093" s="31">
        <v>0.2</v>
      </c>
      <c r="X2093" s="28">
        <v>13455.0</v>
      </c>
    </row>
    <row r="2094" ht="15.75" customHeight="1">
      <c r="A2094" s="15">
        <v>4322.0</v>
      </c>
      <c r="B2094" s="15" t="s">
        <v>4850</v>
      </c>
      <c r="C2094" s="18">
        <v>42049.0</v>
      </c>
      <c r="D2094" s="18">
        <v>42054.0</v>
      </c>
      <c r="E2094" s="18">
        <f t="shared" si="1"/>
        <v>42054</v>
      </c>
      <c r="F2094" s="15" t="s">
        <v>55</v>
      </c>
      <c r="G2094" s="15" t="s">
        <v>2808</v>
      </c>
      <c r="H2094" s="15" t="s">
        <v>2809</v>
      </c>
      <c r="I2094" s="15" t="s">
        <v>59</v>
      </c>
      <c r="J2094" s="15" t="s">
        <v>60</v>
      </c>
      <c r="K2094" s="15" t="s">
        <v>14</v>
      </c>
      <c r="L2094" s="15" t="str">
        <f t="array" ref="L2094">_xlfn.XLOOKUP(M2094,reference_province_to_city!$A$2:$A$11,reference_province_to_city!$B$2:$B$11)</f>
        <v>Bandung</v>
      </c>
      <c r="M2094" s="15" t="s">
        <v>12</v>
      </c>
      <c r="N2094" s="15">
        <v>40111.0</v>
      </c>
      <c r="O2094" s="15">
        <f t="array" ref="O2094">_xlfn.XLOOKUP(M2094,reference_postal_code!$B$2:$B$11,reference_postal_code!$A$2:$A$11)</f>
        <v>40111</v>
      </c>
      <c r="P2094" s="15" t="s">
        <v>117</v>
      </c>
      <c r="Q2094" s="15" t="s">
        <v>1791</v>
      </c>
      <c r="R2094" s="15" t="s">
        <v>65</v>
      </c>
      <c r="S2094" s="15" t="s">
        <v>83</v>
      </c>
      <c r="T2094" s="15" t="s">
        <v>1792</v>
      </c>
      <c r="U2094" s="28">
        <v>224280.0</v>
      </c>
      <c r="V2094" s="15">
        <v>2.0</v>
      </c>
      <c r="W2094" s="31">
        <v>0.7</v>
      </c>
      <c r="X2094" s="28">
        <v>-179424.0</v>
      </c>
    </row>
    <row r="2095" ht="15.75" customHeight="1">
      <c r="A2095" s="15">
        <v>4323.0</v>
      </c>
      <c r="B2095" s="15" t="s">
        <v>4850</v>
      </c>
      <c r="C2095" s="18">
        <v>42049.0</v>
      </c>
      <c r="D2095" s="18">
        <v>42054.0</v>
      </c>
      <c r="E2095" s="18">
        <f t="shared" si="1"/>
        <v>42054</v>
      </c>
      <c r="F2095" s="15" t="s">
        <v>55</v>
      </c>
      <c r="G2095" s="15" t="s">
        <v>2808</v>
      </c>
      <c r="H2095" s="15" t="s">
        <v>2809</v>
      </c>
      <c r="I2095" s="15" t="s">
        <v>59</v>
      </c>
      <c r="J2095" s="15" t="s">
        <v>60</v>
      </c>
      <c r="K2095" s="15" t="s">
        <v>14</v>
      </c>
      <c r="L2095" s="15" t="str">
        <f t="array" ref="L2095">_xlfn.XLOOKUP(M2095,reference_province_to_city!$A$2:$A$11,reference_province_to_city!$B$2:$B$11)</f>
        <v>Bandung</v>
      </c>
      <c r="M2095" s="15" t="s">
        <v>12</v>
      </c>
      <c r="N2095" s="15">
        <v>40111.0</v>
      </c>
      <c r="O2095" s="15">
        <f t="array" ref="O2095">_xlfn.XLOOKUP(M2095,reference_postal_code!$B$2:$B$11,reference_postal_code!$A$2:$A$11)</f>
        <v>40111</v>
      </c>
      <c r="P2095" s="15" t="s">
        <v>117</v>
      </c>
      <c r="Q2095" s="15" t="s">
        <v>4851</v>
      </c>
      <c r="R2095" s="15" t="s">
        <v>110</v>
      </c>
      <c r="S2095" s="15" t="s">
        <v>111</v>
      </c>
      <c r="T2095" s="15" t="s">
        <v>4852</v>
      </c>
      <c r="U2095" s="28">
        <v>4859730.0</v>
      </c>
      <c r="V2095" s="15">
        <v>3.0</v>
      </c>
      <c r="W2095" s="31">
        <v>0.4</v>
      </c>
      <c r="X2095" s="28">
        <v>-1214933.0</v>
      </c>
    </row>
    <row r="2096" ht="15.75" customHeight="1">
      <c r="A2096" s="15">
        <v>7685.0</v>
      </c>
      <c r="B2096" s="15" t="s">
        <v>4853</v>
      </c>
      <c r="C2096" s="18">
        <v>42049.0</v>
      </c>
      <c r="D2096" s="18">
        <v>42056.0</v>
      </c>
      <c r="E2096" s="18">
        <f t="shared" si="1"/>
        <v>42056</v>
      </c>
      <c r="F2096" s="15" t="s">
        <v>55</v>
      </c>
      <c r="G2096" s="15" t="s">
        <v>1571</v>
      </c>
      <c r="H2096" s="15" t="s">
        <v>1572</v>
      </c>
      <c r="I2096" s="15" t="s">
        <v>59</v>
      </c>
      <c r="J2096" s="15" t="s">
        <v>60</v>
      </c>
      <c r="K2096" s="15" t="s">
        <v>33</v>
      </c>
      <c r="L2096" s="15" t="str">
        <f t="array" ref="L2096">_xlfn.XLOOKUP(M2096,reference_province_to_city!$A$2:$A$11,reference_province_to_city!$B$2:$B$11)</f>
        <v>Makassar</v>
      </c>
      <c r="M2096" s="15" t="s">
        <v>25</v>
      </c>
      <c r="N2096" s="15">
        <v>90111.0</v>
      </c>
      <c r="O2096" s="15">
        <f t="array" ref="O2096">_xlfn.XLOOKUP(M2096,reference_postal_code!$B$2:$B$11,reference_postal_code!$A$2:$A$11)</f>
        <v>90111</v>
      </c>
      <c r="P2096" s="15" t="s">
        <v>63</v>
      </c>
      <c r="Q2096" s="15" t="s">
        <v>4854</v>
      </c>
      <c r="R2096" s="15" t="s">
        <v>65</v>
      </c>
      <c r="S2096" s="15" t="s">
        <v>83</v>
      </c>
      <c r="T2096" s="15" t="s">
        <v>4855</v>
      </c>
      <c r="U2096" s="28">
        <v>396360.0</v>
      </c>
      <c r="V2096" s="15">
        <v>9.0</v>
      </c>
      <c r="W2096" s="31">
        <v>0.2</v>
      </c>
      <c r="X2096" s="28">
        <v>143680.0</v>
      </c>
    </row>
    <row r="2097" ht="15.75" customHeight="1">
      <c r="A2097" s="15">
        <v>4326.0</v>
      </c>
      <c r="B2097" s="15" t="s">
        <v>4850</v>
      </c>
      <c r="C2097" s="18">
        <v>42049.0</v>
      </c>
      <c r="D2097" s="18">
        <v>42054.0</v>
      </c>
      <c r="E2097" s="18">
        <f t="shared" si="1"/>
        <v>42054</v>
      </c>
      <c r="F2097" s="15" t="s">
        <v>55</v>
      </c>
      <c r="G2097" s="15" t="s">
        <v>2808</v>
      </c>
      <c r="H2097" s="15" t="s">
        <v>2809</v>
      </c>
      <c r="I2097" s="15" t="s">
        <v>59</v>
      </c>
      <c r="J2097" s="15" t="s">
        <v>60</v>
      </c>
      <c r="K2097" s="15" t="s">
        <v>14</v>
      </c>
      <c r="L2097" s="15" t="str">
        <f t="array" ref="L2097">_xlfn.XLOOKUP(M2097,reference_province_to_city!$A$2:$A$11,reference_province_to_city!$B$2:$B$11)</f>
        <v>Bandung</v>
      </c>
      <c r="M2097" s="15" t="s">
        <v>12</v>
      </c>
      <c r="N2097" s="15">
        <v>40111.0</v>
      </c>
      <c r="O2097" s="15">
        <f t="array" ref="O2097">_xlfn.XLOOKUP(M2097,reference_postal_code!$B$2:$B$11,reference_postal_code!$A$2:$A$11)</f>
        <v>40111</v>
      </c>
      <c r="P2097" s="15" t="s">
        <v>117</v>
      </c>
      <c r="Q2097" s="15" t="s">
        <v>3818</v>
      </c>
      <c r="R2097" s="15" t="s">
        <v>110</v>
      </c>
      <c r="S2097" s="15" t="s">
        <v>149</v>
      </c>
      <c r="T2097" s="15" t="s">
        <v>3819</v>
      </c>
      <c r="U2097" s="28">
        <v>1079640.0</v>
      </c>
      <c r="V2097" s="15">
        <v>3.0</v>
      </c>
      <c r="W2097" s="31">
        <v>0.2</v>
      </c>
      <c r="X2097" s="28">
        <v>13495.0</v>
      </c>
    </row>
    <row r="2098" ht="15.75" customHeight="1">
      <c r="A2098" s="15">
        <v>4324.0</v>
      </c>
      <c r="B2098" s="15" t="s">
        <v>4850</v>
      </c>
      <c r="C2098" s="18">
        <v>42049.0</v>
      </c>
      <c r="D2098" s="18">
        <v>42054.0</v>
      </c>
      <c r="E2098" s="18">
        <f t="shared" si="1"/>
        <v>42054</v>
      </c>
      <c r="F2098" s="15" t="s">
        <v>55</v>
      </c>
      <c r="G2098" s="15" t="s">
        <v>2808</v>
      </c>
      <c r="H2098" s="15" t="s">
        <v>2809</v>
      </c>
      <c r="I2098" s="15" t="s">
        <v>59</v>
      </c>
      <c r="J2098" s="15" t="s">
        <v>60</v>
      </c>
      <c r="K2098" s="15" t="s">
        <v>14</v>
      </c>
      <c r="L2098" s="15" t="str">
        <f t="array" ref="L2098">_xlfn.XLOOKUP(M2098,reference_province_to_city!$A$2:$A$11,reference_province_to_city!$B$2:$B$11)</f>
        <v>Bandung</v>
      </c>
      <c r="M2098" s="15" t="s">
        <v>12</v>
      </c>
      <c r="N2098" s="15">
        <v>40111.0</v>
      </c>
      <c r="O2098" s="15">
        <f t="array" ref="O2098">_xlfn.XLOOKUP(M2098,reference_postal_code!$B$2:$B$11,reference_postal_code!$A$2:$A$11)</f>
        <v>40111</v>
      </c>
      <c r="P2098" s="15" t="s">
        <v>117</v>
      </c>
      <c r="Q2098" s="15" t="s">
        <v>2308</v>
      </c>
      <c r="R2098" s="15" t="s">
        <v>65</v>
      </c>
      <c r="S2098" s="15" t="s">
        <v>83</v>
      </c>
      <c r="T2098" s="15" t="s">
        <v>1784</v>
      </c>
      <c r="U2098" s="28">
        <v>34290.0</v>
      </c>
      <c r="V2098" s="15">
        <v>2.0</v>
      </c>
      <c r="W2098" s="31">
        <v>0.7</v>
      </c>
      <c r="X2098" s="28">
        <v>-25146.0</v>
      </c>
    </row>
    <row r="2099" ht="15.75" customHeight="1">
      <c r="A2099" s="15">
        <v>7686.0</v>
      </c>
      <c r="B2099" s="15" t="s">
        <v>4853</v>
      </c>
      <c r="C2099" s="18">
        <v>42049.0</v>
      </c>
      <c r="D2099" s="18">
        <v>42056.0</v>
      </c>
      <c r="E2099" s="18">
        <f t="shared" si="1"/>
        <v>42056</v>
      </c>
      <c r="F2099" s="15" t="s">
        <v>55</v>
      </c>
      <c r="G2099" s="15" t="s">
        <v>1571</v>
      </c>
      <c r="H2099" s="15" t="s">
        <v>1572</v>
      </c>
      <c r="I2099" s="15" t="s">
        <v>59</v>
      </c>
      <c r="J2099" s="15" t="s">
        <v>60</v>
      </c>
      <c r="K2099" s="15" t="s">
        <v>33</v>
      </c>
      <c r="L2099" s="15" t="str">
        <f t="array" ref="L2099">_xlfn.XLOOKUP(M2099,reference_province_to_city!$A$2:$A$11,reference_province_to_city!$B$2:$B$11)</f>
        <v>Makassar</v>
      </c>
      <c r="M2099" s="15" t="s">
        <v>25</v>
      </c>
      <c r="N2099" s="15">
        <v>90111.0</v>
      </c>
      <c r="O2099" s="15">
        <f t="array" ref="O2099">_xlfn.XLOOKUP(M2099,reference_postal_code!$B$2:$B$11,reference_postal_code!$A$2:$A$11)</f>
        <v>90111</v>
      </c>
      <c r="P2099" s="15" t="s">
        <v>63</v>
      </c>
      <c r="Q2099" s="15" t="s">
        <v>4178</v>
      </c>
      <c r="R2099" s="15" t="s">
        <v>110</v>
      </c>
      <c r="S2099" s="15" t="s">
        <v>111</v>
      </c>
      <c r="T2099" s="15" t="s">
        <v>4179</v>
      </c>
      <c r="U2099" s="28">
        <v>9389850.0</v>
      </c>
      <c r="V2099" s="15">
        <v>1.0</v>
      </c>
      <c r="W2099" s="31">
        <v>0.0</v>
      </c>
      <c r="X2099" s="28">
        <v>2816955.0</v>
      </c>
    </row>
    <row r="2100" ht="15.75" customHeight="1">
      <c r="A2100" s="15">
        <v>1790.0</v>
      </c>
      <c r="B2100" s="15" t="s">
        <v>4856</v>
      </c>
      <c r="C2100" s="18">
        <v>42050.0</v>
      </c>
      <c r="D2100" s="18">
        <v>42054.0</v>
      </c>
      <c r="E2100" s="18">
        <f t="shared" si="1"/>
        <v>42054</v>
      </c>
      <c r="F2100" s="15" t="s">
        <v>55</v>
      </c>
      <c r="G2100" s="15" t="s">
        <v>1060</v>
      </c>
      <c r="H2100" s="15" t="s">
        <v>1061</v>
      </c>
      <c r="I2100" s="15" t="s">
        <v>128</v>
      </c>
      <c r="J2100" s="15" t="s">
        <v>60</v>
      </c>
      <c r="K2100" s="15" t="s">
        <v>22</v>
      </c>
      <c r="L2100" s="15" t="str">
        <f t="array" ref="L2100">_xlfn.XLOOKUP(M2100,reference_province_to_city!$A$2:$A$11,reference_province_to_city!$B$2:$B$11)</f>
        <v>Surabaya</v>
      </c>
      <c r="M2100" s="15" t="s">
        <v>20</v>
      </c>
      <c r="N2100" s="15">
        <v>60231.0</v>
      </c>
      <c r="O2100" s="15">
        <f t="array" ref="O2100">_xlfn.XLOOKUP(M2100,reference_postal_code!$B$2:$B$11,reference_postal_code!$A$2:$A$11)</f>
        <v>60231</v>
      </c>
      <c r="P2100" s="15" t="s">
        <v>166</v>
      </c>
      <c r="Q2100" s="15" t="s">
        <v>3728</v>
      </c>
      <c r="R2100" s="15" t="s">
        <v>110</v>
      </c>
      <c r="S2100" s="15" t="s">
        <v>149</v>
      </c>
      <c r="T2100" s="15" t="s">
        <v>3729</v>
      </c>
      <c r="U2100" s="28">
        <v>2099250.0</v>
      </c>
      <c r="V2100" s="15">
        <v>5.0</v>
      </c>
      <c r="W2100" s="31">
        <v>0.0</v>
      </c>
      <c r="X2100" s="28">
        <v>398857.0</v>
      </c>
    </row>
    <row r="2101" ht="15.75" customHeight="1">
      <c r="A2101" s="15">
        <v>2250.0</v>
      </c>
      <c r="B2101" s="15" t="s">
        <v>4857</v>
      </c>
      <c r="C2101" s="18">
        <v>42050.0</v>
      </c>
      <c r="D2101" s="18">
        <v>42053.0</v>
      </c>
      <c r="E2101" s="18">
        <f t="shared" si="1"/>
        <v>42053</v>
      </c>
      <c r="F2101" s="15" t="s">
        <v>114</v>
      </c>
      <c r="G2101" s="15" t="s">
        <v>1381</v>
      </c>
      <c r="H2101" s="15" t="s">
        <v>1382</v>
      </c>
      <c r="I2101" s="15" t="s">
        <v>59</v>
      </c>
      <c r="J2101" s="15" t="s">
        <v>60</v>
      </c>
      <c r="K2101" s="15" t="s">
        <v>33</v>
      </c>
      <c r="L2101" s="15" t="str">
        <f t="array" ref="L2101">_xlfn.XLOOKUP(M2101,reference_province_to_city!$A$2:$A$11,reference_province_to_city!$B$2:$B$11)</f>
        <v>Makassar</v>
      </c>
      <c r="M2101" s="15" t="s">
        <v>25</v>
      </c>
      <c r="N2101" s="15">
        <v>90111.0</v>
      </c>
      <c r="O2101" s="15">
        <f t="array" ref="O2101">_xlfn.XLOOKUP(M2101,reference_postal_code!$B$2:$B$11,reference_postal_code!$A$2:$A$11)</f>
        <v>90111</v>
      </c>
      <c r="P2101" s="15" t="s">
        <v>63</v>
      </c>
      <c r="Q2101" s="15" t="s">
        <v>2125</v>
      </c>
      <c r="R2101" s="15" t="s">
        <v>65</v>
      </c>
      <c r="S2101" s="15" t="s">
        <v>83</v>
      </c>
      <c r="T2101" s="15" t="s">
        <v>2126</v>
      </c>
      <c r="U2101" s="28">
        <v>172800.0</v>
      </c>
      <c r="V2101" s="15">
        <v>5.0</v>
      </c>
      <c r="W2101" s="31">
        <v>0.2</v>
      </c>
      <c r="X2101" s="28">
        <v>62640.0</v>
      </c>
    </row>
    <row r="2102" ht="15.75" customHeight="1">
      <c r="A2102" s="15">
        <v>2249.0</v>
      </c>
      <c r="B2102" s="15" t="s">
        <v>4857</v>
      </c>
      <c r="C2102" s="18">
        <v>42050.0</v>
      </c>
      <c r="D2102" s="18">
        <v>42053.0</v>
      </c>
      <c r="E2102" s="18">
        <f t="shared" si="1"/>
        <v>42053</v>
      </c>
      <c r="F2102" s="15" t="s">
        <v>114</v>
      </c>
      <c r="G2102" s="15" t="s">
        <v>1381</v>
      </c>
      <c r="H2102" s="15" t="s">
        <v>1382</v>
      </c>
      <c r="I2102" s="15" t="s">
        <v>59</v>
      </c>
      <c r="J2102" s="15" t="s">
        <v>60</v>
      </c>
      <c r="K2102" s="15" t="s">
        <v>33</v>
      </c>
      <c r="L2102" s="15" t="str">
        <f t="array" ref="L2102">_xlfn.XLOOKUP(M2102,reference_province_to_city!$A$2:$A$11,reference_province_to_city!$B$2:$B$11)</f>
        <v>Makassar</v>
      </c>
      <c r="M2102" s="15" t="s">
        <v>25</v>
      </c>
      <c r="N2102" s="15">
        <v>90111.0</v>
      </c>
      <c r="O2102" s="15">
        <f t="array" ref="O2102">_xlfn.XLOOKUP(M2102,reference_postal_code!$B$2:$B$11,reference_postal_code!$A$2:$A$11)</f>
        <v>90111</v>
      </c>
      <c r="P2102" s="15" t="s">
        <v>63</v>
      </c>
      <c r="Q2102" s="15" t="s">
        <v>1354</v>
      </c>
      <c r="R2102" s="15" t="s">
        <v>65</v>
      </c>
      <c r="S2102" s="15" t="s">
        <v>83</v>
      </c>
      <c r="T2102" s="15" t="s">
        <v>1355</v>
      </c>
      <c r="U2102" s="28">
        <v>625800.0</v>
      </c>
      <c r="V2102" s="15">
        <v>5.0</v>
      </c>
      <c r="W2102" s="31">
        <v>0.2</v>
      </c>
      <c r="X2102" s="28">
        <v>195562.0</v>
      </c>
    </row>
    <row r="2103" ht="15.75" customHeight="1">
      <c r="A2103" s="15">
        <v>2251.0</v>
      </c>
      <c r="B2103" s="15" t="s">
        <v>4857</v>
      </c>
      <c r="C2103" s="18">
        <v>42050.0</v>
      </c>
      <c r="D2103" s="18">
        <v>42053.0</v>
      </c>
      <c r="E2103" s="18">
        <f t="shared" si="1"/>
        <v>42053</v>
      </c>
      <c r="F2103" s="15" t="s">
        <v>114</v>
      </c>
      <c r="G2103" s="15" t="s">
        <v>1381</v>
      </c>
      <c r="H2103" s="15" t="s">
        <v>1382</v>
      </c>
      <c r="I2103" s="15" t="s">
        <v>59</v>
      </c>
      <c r="J2103" s="15" t="s">
        <v>60</v>
      </c>
      <c r="K2103" s="15" t="s">
        <v>33</v>
      </c>
      <c r="L2103" s="15" t="str">
        <f t="array" ref="L2103">_xlfn.XLOOKUP(M2103,reference_province_to_city!$A$2:$A$11,reference_province_to_city!$B$2:$B$11)</f>
        <v>Makassar</v>
      </c>
      <c r="M2103" s="15" t="s">
        <v>25</v>
      </c>
      <c r="N2103" s="15">
        <v>90111.0</v>
      </c>
      <c r="O2103" s="15">
        <f t="array" ref="O2103">_xlfn.XLOOKUP(M2103,reference_postal_code!$B$2:$B$11,reference_postal_code!$A$2:$A$11)</f>
        <v>90111</v>
      </c>
      <c r="P2103" s="15" t="s">
        <v>63</v>
      </c>
      <c r="Q2103" s="15" t="s">
        <v>1309</v>
      </c>
      <c r="R2103" s="15" t="s">
        <v>65</v>
      </c>
      <c r="S2103" s="15" t="s">
        <v>222</v>
      </c>
      <c r="T2103" s="15" t="s">
        <v>1310</v>
      </c>
      <c r="U2103" s="28">
        <v>8121600.0</v>
      </c>
      <c r="V2103" s="15">
        <v>6.0</v>
      </c>
      <c r="W2103" s="31">
        <v>0.0</v>
      </c>
      <c r="X2103" s="28">
        <v>2355264.0</v>
      </c>
    </row>
    <row r="2104" ht="15.75" customHeight="1">
      <c r="A2104" s="15">
        <v>2248.0</v>
      </c>
      <c r="B2104" s="15" t="s">
        <v>4857</v>
      </c>
      <c r="C2104" s="18">
        <v>42050.0</v>
      </c>
      <c r="D2104" s="18">
        <v>42053.0</v>
      </c>
      <c r="E2104" s="18">
        <f t="shared" si="1"/>
        <v>42053</v>
      </c>
      <c r="F2104" s="15" t="s">
        <v>114</v>
      </c>
      <c r="G2104" s="15" t="s">
        <v>1381</v>
      </c>
      <c r="H2104" s="15" t="s">
        <v>1382</v>
      </c>
      <c r="I2104" s="15" t="s">
        <v>59</v>
      </c>
      <c r="J2104" s="15" t="s">
        <v>60</v>
      </c>
      <c r="K2104" s="15" t="s">
        <v>33</v>
      </c>
      <c r="L2104" s="15" t="str">
        <f t="array" ref="L2104">_xlfn.XLOOKUP(M2104,reference_province_to_city!$A$2:$A$11,reference_province_to_city!$B$2:$B$11)</f>
        <v>Makassar</v>
      </c>
      <c r="M2104" s="15" t="s">
        <v>25</v>
      </c>
      <c r="O2104" s="15">
        <f t="array" ref="O2104">_xlfn.XLOOKUP(M2104,reference_postal_code!$B$2:$B$11,reference_postal_code!$A$2:$A$11)</f>
        <v>90111</v>
      </c>
      <c r="P2104" s="15" t="s">
        <v>63</v>
      </c>
      <c r="Q2104" s="15" t="s">
        <v>4735</v>
      </c>
      <c r="R2104" s="15" t="s">
        <v>65</v>
      </c>
      <c r="S2104" s="15" t="s">
        <v>66</v>
      </c>
      <c r="T2104" s="15" t="s">
        <v>4736</v>
      </c>
      <c r="U2104" s="28">
        <v>200400.0</v>
      </c>
      <c r="V2104" s="15">
        <v>2.0</v>
      </c>
      <c r="W2104" s="31">
        <v>0.0</v>
      </c>
      <c r="X2104" s="28">
        <v>96192.0</v>
      </c>
    </row>
    <row r="2105" ht="15.75" customHeight="1">
      <c r="A2105" s="15">
        <v>1788.0</v>
      </c>
      <c r="B2105" s="15" t="s">
        <v>4856</v>
      </c>
      <c r="C2105" s="18">
        <v>42050.0</v>
      </c>
      <c r="D2105" s="18">
        <v>42054.0</v>
      </c>
      <c r="E2105" s="18">
        <f t="shared" si="1"/>
        <v>42054</v>
      </c>
      <c r="F2105" s="15" t="s">
        <v>55</v>
      </c>
      <c r="G2105" s="15" t="s">
        <v>1060</v>
      </c>
      <c r="H2105" s="15" t="s">
        <v>1061</v>
      </c>
      <c r="I2105" s="15" t="s">
        <v>128</v>
      </c>
      <c r="J2105" s="15" t="s">
        <v>60</v>
      </c>
      <c r="K2105" s="15" t="s">
        <v>22</v>
      </c>
      <c r="L2105" s="15" t="str">
        <f t="array" ref="L2105">_xlfn.XLOOKUP(M2105,reference_province_to_city!$A$2:$A$11,reference_province_to_city!$B$2:$B$11)</f>
        <v>Surabaya</v>
      </c>
      <c r="M2105" s="15" t="s">
        <v>20</v>
      </c>
      <c r="N2105" s="15">
        <v>60231.0</v>
      </c>
      <c r="O2105" s="15">
        <f t="array" ref="O2105">_xlfn.XLOOKUP(M2105,reference_postal_code!$B$2:$B$11,reference_postal_code!$A$2:$A$11)</f>
        <v>60231</v>
      </c>
      <c r="P2105" s="15" t="s">
        <v>166</v>
      </c>
      <c r="Q2105" s="15" t="s">
        <v>945</v>
      </c>
      <c r="R2105" s="15" t="s">
        <v>110</v>
      </c>
      <c r="S2105" s="15" t="s">
        <v>111</v>
      </c>
      <c r="T2105" s="15" t="s">
        <v>946</v>
      </c>
      <c r="U2105" s="28">
        <v>2024550.0</v>
      </c>
      <c r="V2105" s="15">
        <v>3.0</v>
      </c>
      <c r="W2105" s="31">
        <v>0.0</v>
      </c>
      <c r="X2105" s="28">
        <v>971784.0</v>
      </c>
    </row>
    <row r="2106" ht="15.75" customHeight="1">
      <c r="A2106" s="15">
        <v>2252.0</v>
      </c>
      <c r="B2106" s="15" t="s">
        <v>4857</v>
      </c>
      <c r="C2106" s="18">
        <v>42050.0</v>
      </c>
      <c r="D2106" s="18">
        <v>42053.0</v>
      </c>
      <c r="E2106" s="18">
        <f t="shared" si="1"/>
        <v>42053</v>
      </c>
      <c r="F2106" s="15" t="s">
        <v>114</v>
      </c>
      <c r="G2106" s="15" t="s">
        <v>1381</v>
      </c>
      <c r="H2106" s="15" t="s">
        <v>1382</v>
      </c>
      <c r="I2106" s="15" t="s">
        <v>59</v>
      </c>
      <c r="J2106" s="15" t="s">
        <v>60</v>
      </c>
      <c r="K2106" s="15" t="s">
        <v>33</v>
      </c>
      <c r="L2106" s="15" t="str">
        <f t="array" ref="L2106">_xlfn.XLOOKUP(M2106,reference_province_to_city!$A$2:$A$11,reference_province_to_city!$B$2:$B$11)</f>
        <v>Makassar</v>
      </c>
      <c r="M2106" s="15" t="s">
        <v>25</v>
      </c>
      <c r="N2106" s="15">
        <v>90111.0</v>
      </c>
      <c r="O2106" s="15">
        <f t="array" ref="O2106">_xlfn.XLOOKUP(M2106,reference_postal_code!$B$2:$B$11,reference_postal_code!$A$2:$A$11)</f>
        <v>90111</v>
      </c>
      <c r="P2106" s="15" t="s">
        <v>63</v>
      </c>
      <c r="Q2106" s="15" t="s">
        <v>3741</v>
      </c>
      <c r="R2106" s="15" t="s">
        <v>65</v>
      </c>
      <c r="S2106" s="15" t="s">
        <v>66</v>
      </c>
      <c r="T2106" s="15" t="s">
        <v>3742</v>
      </c>
      <c r="U2106" s="28">
        <v>291600.0</v>
      </c>
      <c r="V2106" s="15">
        <v>3.0</v>
      </c>
      <c r="W2106" s="31">
        <v>0.0</v>
      </c>
      <c r="X2106" s="28">
        <v>139968.0</v>
      </c>
    </row>
    <row r="2107" ht="15.75" customHeight="1">
      <c r="A2107" s="15">
        <v>1789.0</v>
      </c>
      <c r="B2107" s="15" t="s">
        <v>4856</v>
      </c>
      <c r="C2107" s="18">
        <v>42050.0</v>
      </c>
      <c r="D2107" s="18">
        <v>42054.0</v>
      </c>
      <c r="E2107" s="18">
        <f t="shared" si="1"/>
        <v>42054</v>
      </c>
      <c r="F2107" s="15" t="s">
        <v>55</v>
      </c>
      <c r="G2107" s="15" t="s">
        <v>1060</v>
      </c>
      <c r="H2107" s="15" t="s">
        <v>1061</v>
      </c>
      <c r="I2107" s="15" t="s">
        <v>128</v>
      </c>
      <c r="J2107" s="15" t="s">
        <v>60</v>
      </c>
      <c r="K2107" s="15" t="s">
        <v>22</v>
      </c>
      <c r="L2107" s="15" t="str">
        <f t="array" ref="L2107">_xlfn.XLOOKUP(M2107,reference_province_to_city!$A$2:$A$11,reference_province_to_city!$B$2:$B$11)</f>
        <v>Surabaya</v>
      </c>
      <c r="M2107" s="15" t="s">
        <v>20</v>
      </c>
      <c r="N2107" s="15">
        <v>60231.0</v>
      </c>
      <c r="O2107" s="15">
        <f t="array" ref="O2107">_xlfn.XLOOKUP(M2107,reference_postal_code!$B$2:$B$11,reference_postal_code!$A$2:$A$11)</f>
        <v>60231</v>
      </c>
      <c r="P2107" s="15" t="s">
        <v>166</v>
      </c>
      <c r="Q2107" s="15" t="s">
        <v>3926</v>
      </c>
      <c r="R2107" s="15" t="s">
        <v>110</v>
      </c>
      <c r="S2107" s="15" t="s">
        <v>111</v>
      </c>
      <c r="T2107" s="15" t="s">
        <v>3927</v>
      </c>
      <c r="U2107" s="28">
        <v>1.04997E7</v>
      </c>
      <c r="V2107" s="15">
        <v>2.0</v>
      </c>
      <c r="W2107" s="31">
        <v>0.0</v>
      </c>
      <c r="X2107" s="28">
        <v>2939916.0</v>
      </c>
    </row>
    <row r="2108" ht="15.75" customHeight="1">
      <c r="A2108" s="15">
        <v>6744.0</v>
      </c>
      <c r="B2108" s="15" t="s">
        <v>4858</v>
      </c>
      <c r="C2108" s="18">
        <v>42051.0</v>
      </c>
      <c r="D2108" s="18">
        <v>42055.0</v>
      </c>
      <c r="E2108" s="18">
        <f t="shared" si="1"/>
        <v>42055</v>
      </c>
      <c r="F2108" s="15" t="s">
        <v>55</v>
      </c>
      <c r="G2108" s="15" t="s">
        <v>4471</v>
      </c>
      <c r="H2108" s="15" t="s">
        <v>4472</v>
      </c>
      <c r="I2108" s="15" t="s">
        <v>128</v>
      </c>
      <c r="J2108" s="15" t="s">
        <v>60</v>
      </c>
      <c r="K2108" s="15" t="s">
        <v>28</v>
      </c>
      <c r="L2108" s="15" t="str">
        <f t="array" ref="L2108">_xlfn.XLOOKUP(M2108,reference_province_to_city!$A$2:$A$11,reference_province_to_city!$B$2:$B$11)</f>
        <v>Medan</v>
      </c>
      <c r="M2108" s="15" t="s">
        <v>11</v>
      </c>
      <c r="N2108" s="15">
        <v>20111.0</v>
      </c>
      <c r="O2108" s="15">
        <f t="array" ref="O2108">_xlfn.XLOOKUP(M2108,reference_postal_code!$B$2:$B$11,reference_postal_code!$A$2:$A$11)</f>
        <v>20111</v>
      </c>
      <c r="P2108" s="15" t="s">
        <v>77</v>
      </c>
      <c r="Q2108" s="15" t="s">
        <v>4831</v>
      </c>
      <c r="R2108" s="15" t="s">
        <v>65</v>
      </c>
      <c r="S2108" s="15" t="s">
        <v>66</v>
      </c>
      <c r="T2108" s="15" t="s">
        <v>4832</v>
      </c>
      <c r="U2108" s="28">
        <v>538200.0</v>
      </c>
      <c r="V2108" s="15">
        <v>6.0</v>
      </c>
      <c r="W2108" s="31">
        <v>0.0</v>
      </c>
      <c r="X2108" s="28">
        <v>242190.0</v>
      </c>
    </row>
    <row r="2109" ht="15.75" customHeight="1">
      <c r="A2109" s="15">
        <v>8135.0</v>
      </c>
      <c r="B2109" s="15" t="s">
        <v>4859</v>
      </c>
      <c r="C2109" s="18">
        <v>42051.0</v>
      </c>
      <c r="D2109" s="18">
        <v>42056.0</v>
      </c>
      <c r="E2109" s="18">
        <f t="shared" si="1"/>
        <v>42056</v>
      </c>
      <c r="F2109" s="15" t="s">
        <v>55</v>
      </c>
      <c r="G2109" s="15" t="s">
        <v>1007</v>
      </c>
      <c r="H2109" s="15" t="s">
        <v>1008</v>
      </c>
      <c r="I2109" s="15" t="s">
        <v>59</v>
      </c>
      <c r="J2109" s="15" t="s">
        <v>60</v>
      </c>
      <c r="K2109" s="15" t="s">
        <v>14</v>
      </c>
      <c r="L2109" s="15" t="str">
        <f t="array" ref="L2109">_xlfn.XLOOKUP(M2109,reference_province_to_city!$A$2:$A$11,reference_province_to_city!$B$2:$B$11)</f>
        <v>Bandung</v>
      </c>
      <c r="M2109" s="15" t="s">
        <v>12</v>
      </c>
      <c r="N2109" s="15">
        <v>40111.0</v>
      </c>
      <c r="O2109" s="15">
        <f t="array" ref="O2109">_xlfn.XLOOKUP(M2109,reference_postal_code!$B$2:$B$11,reference_postal_code!$A$2:$A$11)</f>
        <v>40111</v>
      </c>
      <c r="P2109" s="15" t="s">
        <v>117</v>
      </c>
      <c r="Q2109" s="15" t="s">
        <v>2218</v>
      </c>
      <c r="R2109" s="15" t="s">
        <v>65</v>
      </c>
      <c r="S2109" s="15" t="s">
        <v>66</v>
      </c>
      <c r="T2109" s="15" t="s">
        <v>2219</v>
      </c>
      <c r="U2109" s="28">
        <v>552600.0</v>
      </c>
      <c r="V2109" s="15">
        <v>3.0</v>
      </c>
      <c r="W2109" s="31">
        <v>0.0</v>
      </c>
      <c r="X2109" s="28">
        <v>259722.0</v>
      </c>
    </row>
    <row r="2110" ht="15.75" customHeight="1">
      <c r="A2110" s="15">
        <v>8136.0</v>
      </c>
      <c r="B2110" s="15" t="s">
        <v>4859</v>
      </c>
      <c r="C2110" s="18">
        <v>42051.0</v>
      </c>
      <c r="D2110" s="18"/>
      <c r="E2110" s="18">
        <f t="shared" si="1"/>
        <v>42054</v>
      </c>
      <c r="F2110" s="15" t="s">
        <v>55</v>
      </c>
      <c r="G2110" s="15" t="s">
        <v>1007</v>
      </c>
      <c r="H2110" s="15" t="s">
        <v>1008</v>
      </c>
      <c r="I2110" s="15" t="s">
        <v>59</v>
      </c>
      <c r="J2110" s="15" t="s">
        <v>60</v>
      </c>
      <c r="K2110" s="15" t="s">
        <v>14</v>
      </c>
      <c r="L2110" s="15" t="str">
        <f t="array" ref="L2110">_xlfn.XLOOKUP(M2110,reference_province_to_city!$A$2:$A$11,reference_province_to_city!$B$2:$B$11)</f>
        <v>Bandung</v>
      </c>
      <c r="M2110" s="15" t="s">
        <v>12</v>
      </c>
      <c r="N2110" s="15">
        <v>40111.0</v>
      </c>
      <c r="O2110" s="15">
        <f t="array" ref="O2110">_xlfn.XLOOKUP(M2110,reference_postal_code!$B$2:$B$11,reference_postal_code!$A$2:$A$11)</f>
        <v>40111</v>
      </c>
      <c r="P2110" s="15" t="s">
        <v>117</v>
      </c>
      <c r="Q2110" s="15" t="s">
        <v>2439</v>
      </c>
      <c r="R2110" s="15" t="s">
        <v>65</v>
      </c>
      <c r="S2110" s="15" t="s">
        <v>79</v>
      </c>
      <c r="T2110" s="15" t="s">
        <v>2440</v>
      </c>
      <c r="U2110" s="28">
        <v>1315650.0</v>
      </c>
      <c r="V2110" s="15">
        <v>7.0</v>
      </c>
      <c r="W2110" s="31">
        <v>0.0</v>
      </c>
      <c r="X2110" s="28">
        <v>618355.0</v>
      </c>
    </row>
    <row r="2111" ht="15.75" customHeight="1">
      <c r="A2111" s="15">
        <v>4217.0</v>
      </c>
      <c r="B2111" s="15" t="s">
        <v>4860</v>
      </c>
      <c r="C2111" s="18">
        <v>42053.0</v>
      </c>
      <c r="D2111" s="18">
        <v>42057.0</v>
      </c>
      <c r="E2111" s="18">
        <f t="shared" si="1"/>
        <v>42057</v>
      </c>
      <c r="F2111" s="15" t="s">
        <v>55</v>
      </c>
      <c r="G2111" s="15" t="s">
        <v>4054</v>
      </c>
      <c r="H2111" s="15" t="s">
        <v>4055</v>
      </c>
      <c r="I2111" s="15" t="s">
        <v>128</v>
      </c>
      <c r="J2111" s="15" t="s">
        <v>60</v>
      </c>
      <c r="K2111" s="15" t="s">
        <v>31</v>
      </c>
      <c r="L2111" s="15" t="str">
        <f t="array" ref="L2111">_xlfn.XLOOKUP(M2111,reference_province_to_city!$A$2:$A$11,reference_province_to_city!$B$2:$B$11)</f>
        <v>Balikpapan</v>
      </c>
      <c r="M2111" s="15" t="s">
        <v>21</v>
      </c>
      <c r="N2111" s="15">
        <v>76114.0</v>
      </c>
      <c r="O2111" s="15">
        <f t="array" ref="O2111">_xlfn.XLOOKUP(M2111,reference_postal_code!$B$2:$B$11,reference_postal_code!$A$2:$A$11)</f>
        <v>76114</v>
      </c>
      <c r="P2111" s="15" t="s">
        <v>166</v>
      </c>
      <c r="Q2111" s="15" t="s">
        <v>3451</v>
      </c>
      <c r="R2111" s="15" t="s">
        <v>65</v>
      </c>
      <c r="S2111" s="15" t="s">
        <v>79</v>
      </c>
      <c r="T2111" s="15" t="s">
        <v>3452</v>
      </c>
      <c r="U2111" s="28">
        <v>138600.0</v>
      </c>
      <c r="V2111" s="15">
        <v>3.0</v>
      </c>
      <c r="W2111" s="31">
        <v>0.0</v>
      </c>
      <c r="X2111" s="28">
        <v>66528.0</v>
      </c>
    </row>
    <row r="2112" ht="15.75" customHeight="1">
      <c r="A2112" s="15">
        <v>4739.0</v>
      </c>
      <c r="B2112" s="15" t="s">
        <v>4861</v>
      </c>
      <c r="C2112" s="18">
        <v>42053.0</v>
      </c>
      <c r="D2112" s="18">
        <v>42059.0</v>
      </c>
      <c r="E2112" s="18">
        <f t="shared" si="1"/>
        <v>42059</v>
      </c>
      <c r="F2112" s="15" t="s">
        <v>55</v>
      </c>
      <c r="G2112" s="15" t="s">
        <v>4862</v>
      </c>
      <c r="H2112" s="15" t="s">
        <v>4863</v>
      </c>
      <c r="I2112" s="15" t="s">
        <v>59</v>
      </c>
      <c r="J2112" s="15" t="s">
        <v>60</v>
      </c>
      <c r="L2112" s="15" t="str">
        <f t="array" ref="L2112">_xlfn.XLOOKUP(M2112,reference_province_to_city!$A$2:$A$11,reference_province_to_city!$B$2:$B$11)</f>
        <v>Jakarta</v>
      </c>
      <c r="M2112" s="15" t="s">
        <v>7</v>
      </c>
      <c r="O2112" s="15">
        <f t="array" ref="O2112">_xlfn.XLOOKUP(M2112,reference_postal_code!$B$2:$B$11,reference_postal_code!$A$2:$A$11)</f>
        <v>10110</v>
      </c>
      <c r="P2112" s="15" t="s">
        <v>117</v>
      </c>
      <c r="Q2112" s="15" t="s">
        <v>3648</v>
      </c>
      <c r="R2112" s="15" t="s">
        <v>65</v>
      </c>
      <c r="S2112" s="15" t="s">
        <v>79</v>
      </c>
      <c r="T2112" s="15" t="s">
        <v>3649</v>
      </c>
      <c r="U2112" s="28">
        <v>915900.0</v>
      </c>
      <c r="V2112" s="15">
        <v>2.0</v>
      </c>
      <c r="W2112" s="31">
        <v>0.0</v>
      </c>
      <c r="X2112" s="28">
        <v>421314.0</v>
      </c>
    </row>
    <row r="2113" ht="15.75" customHeight="1">
      <c r="A2113" s="15">
        <v>4740.0</v>
      </c>
      <c r="B2113" s="15" t="s">
        <v>4861</v>
      </c>
      <c r="C2113" s="18">
        <v>42053.0</v>
      </c>
      <c r="D2113" s="18">
        <v>42059.0</v>
      </c>
      <c r="E2113" s="18">
        <f t="shared" si="1"/>
        <v>42059</v>
      </c>
      <c r="F2113" s="15" t="s">
        <v>55</v>
      </c>
      <c r="G2113" s="15" t="s">
        <v>4862</v>
      </c>
      <c r="H2113" s="15" t="s">
        <v>4863</v>
      </c>
      <c r="I2113" s="15" t="s">
        <v>59</v>
      </c>
      <c r="J2113" s="15" t="s">
        <v>60</v>
      </c>
      <c r="K2113" s="15" t="s">
        <v>10</v>
      </c>
      <c r="L2113" s="15" t="str">
        <f t="array" ref="L2113">_xlfn.XLOOKUP(M2113,reference_province_to_city!$A$2:$A$11,reference_province_to_city!$B$2:$B$11)</f>
        <v>Jakarta</v>
      </c>
      <c r="M2113" s="15" t="s">
        <v>7</v>
      </c>
      <c r="N2113" s="15">
        <v>10110.0</v>
      </c>
      <c r="O2113" s="15">
        <f t="array" ref="O2113">_xlfn.XLOOKUP(M2113,reference_postal_code!$B$2:$B$11,reference_postal_code!$A$2:$A$11)</f>
        <v>10110</v>
      </c>
      <c r="P2113" s="15" t="s">
        <v>117</v>
      </c>
      <c r="Q2113" s="15" t="s">
        <v>4587</v>
      </c>
      <c r="R2113" s="15" t="s">
        <v>106</v>
      </c>
      <c r="S2113" s="15" t="s">
        <v>218</v>
      </c>
      <c r="T2113" s="15" t="s">
        <v>4588</v>
      </c>
      <c r="U2113" s="28">
        <v>533160.0</v>
      </c>
      <c r="V2113" s="15">
        <v>1.0</v>
      </c>
      <c r="W2113" s="31">
        <v>0.2</v>
      </c>
      <c r="X2113" s="28">
        <v>-13329.0</v>
      </c>
    </row>
    <row r="2114" ht="15.75" customHeight="1">
      <c r="A2114" s="15">
        <v>2642.0</v>
      </c>
      <c r="B2114" s="15" t="s">
        <v>4864</v>
      </c>
      <c r="C2114" s="18">
        <v>42055.0</v>
      </c>
      <c r="D2114" s="18">
        <v>42060.0</v>
      </c>
      <c r="E2114" s="18">
        <f t="shared" si="1"/>
        <v>42060</v>
      </c>
      <c r="F2114" s="15" t="s">
        <v>55</v>
      </c>
      <c r="G2114" s="15" t="s">
        <v>2074</v>
      </c>
      <c r="H2114" s="15" t="s">
        <v>2075</v>
      </c>
      <c r="I2114" s="15" t="s">
        <v>59</v>
      </c>
      <c r="J2114" s="15" t="s">
        <v>60</v>
      </c>
      <c r="K2114" s="15" t="s">
        <v>19</v>
      </c>
      <c r="L2114" s="15" t="str">
        <f t="array" ref="L2114">_xlfn.XLOOKUP(M2114,reference_province_to_city!$A$2:$A$11,reference_province_to_city!$B$2:$B$11)</f>
        <v>Yogyakarta</v>
      </c>
      <c r="M2114" s="15" t="s">
        <v>18</v>
      </c>
      <c r="N2114" s="15">
        <v>55111.0</v>
      </c>
      <c r="O2114" s="15">
        <f t="array" ref="O2114">_xlfn.XLOOKUP(M2114,reference_postal_code!$B$2:$B$11,reference_postal_code!$A$2:$A$11)</f>
        <v>55111</v>
      </c>
      <c r="P2114" s="15" t="s">
        <v>77</v>
      </c>
      <c r="Q2114" s="15" t="s">
        <v>4865</v>
      </c>
      <c r="R2114" s="15" t="s">
        <v>110</v>
      </c>
      <c r="S2114" s="15" t="s">
        <v>149</v>
      </c>
      <c r="T2114" s="15" t="s">
        <v>4866</v>
      </c>
      <c r="U2114" s="28">
        <v>449850.0</v>
      </c>
      <c r="V2114" s="15">
        <v>1.0</v>
      </c>
      <c r="W2114" s="31">
        <v>0.0</v>
      </c>
      <c r="X2114" s="28">
        <v>44985.0</v>
      </c>
    </row>
    <row r="2115" ht="15.75" customHeight="1">
      <c r="A2115" s="15">
        <v>3463.0</v>
      </c>
      <c r="B2115" s="15" t="s">
        <v>4867</v>
      </c>
      <c r="C2115" s="18">
        <v>42055.0</v>
      </c>
      <c r="D2115" s="18">
        <v>42058.0</v>
      </c>
      <c r="E2115" s="18">
        <f t="shared" si="1"/>
        <v>42058</v>
      </c>
      <c r="F2115" s="15" t="s">
        <v>114</v>
      </c>
      <c r="G2115" s="15" t="s">
        <v>653</v>
      </c>
      <c r="H2115" s="15" t="s">
        <v>654</v>
      </c>
      <c r="I2115" s="15" t="s">
        <v>59</v>
      </c>
      <c r="J2115" s="15" t="s">
        <v>60</v>
      </c>
      <c r="K2115" s="15" t="s">
        <v>26</v>
      </c>
      <c r="L2115" s="15" t="str">
        <f t="array" ref="L2115">_xlfn.XLOOKUP(M2115,reference_province_to_city!$A$2:$A$11,reference_province_to_city!$B$2:$B$11)</f>
        <v>Denpasar</v>
      </c>
      <c r="M2115" s="15" t="s">
        <v>24</v>
      </c>
      <c r="N2115" s="15">
        <v>80231.0</v>
      </c>
      <c r="O2115" s="15">
        <f t="array" ref="O2115">_xlfn.XLOOKUP(M2115,reference_postal_code!$B$2:$B$11,reference_postal_code!$A$2:$A$11)</f>
        <v>80231</v>
      </c>
      <c r="P2115" s="15" t="s">
        <v>63</v>
      </c>
      <c r="Q2115" s="15" t="s">
        <v>2633</v>
      </c>
      <c r="R2115" s="15" t="s">
        <v>65</v>
      </c>
      <c r="S2115" s="15" t="s">
        <v>93</v>
      </c>
      <c r="T2115" s="15" t="s">
        <v>2634</v>
      </c>
      <c r="U2115" s="28">
        <v>4301850.0</v>
      </c>
      <c r="V2115" s="15">
        <v>7.0</v>
      </c>
      <c r="W2115" s="31">
        <v>0.0</v>
      </c>
      <c r="X2115" s="28">
        <v>1118481.0</v>
      </c>
    </row>
    <row r="2116" ht="15.75" customHeight="1">
      <c r="A2116" s="15">
        <v>2735.0</v>
      </c>
      <c r="B2116" s="15" t="s">
        <v>4868</v>
      </c>
      <c r="C2116" s="18">
        <v>42056.0</v>
      </c>
      <c r="D2116" s="18">
        <v>42058.0</v>
      </c>
      <c r="E2116" s="18">
        <f t="shared" si="1"/>
        <v>42058</v>
      </c>
      <c r="F2116" s="15" t="s">
        <v>114</v>
      </c>
      <c r="G2116" s="15" t="s">
        <v>2782</v>
      </c>
      <c r="H2116" s="15" t="s">
        <v>2783</v>
      </c>
      <c r="I2116" s="15" t="s">
        <v>59</v>
      </c>
      <c r="J2116" s="15" t="s">
        <v>60</v>
      </c>
      <c r="K2116" s="15" t="s">
        <v>19</v>
      </c>
      <c r="L2116" s="15" t="str">
        <f t="array" ref="L2116">_xlfn.XLOOKUP(M2116,reference_province_to_city!$A$2:$A$11,reference_province_to_city!$B$2:$B$11)</f>
        <v>Yogyakarta</v>
      </c>
      <c r="M2116" s="15" t="s">
        <v>18</v>
      </c>
      <c r="N2116" s="15">
        <v>55111.0</v>
      </c>
      <c r="O2116" s="15">
        <f t="array" ref="O2116">_xlfn.XLOOKUP(M2116,reference_postal_code!$B$2:$B$11,reference_postal_code!$A$2:$A$11)</f>
        <v>55111</v>
      </c>
      <c r="P2116" s="15" t="s">
        <v>77</v>
      </c>
      <c r="Q2116" s="15" t="s">
        <v>4869</v>
      </c>
      <c r="R2116" s="15" t="s">
        <v>65</v>
      </c>
      <c r="S2116" s="15" t="s">
        <v>66</v>
      </c>
      <c r="T2116" s="15" t="s">
        <v>4870</v>
      </c>
      <c r="U2116" s="28">
        <v>736800.0</v>
      </c>
      <c r="V2116" s="15">
        <v>4.0</v>
      </c>
      <c r="W2116" s="31">
        <v>0.0</v>
      </c>
      <c r="X2116" s="28">
        <v>346296.0</v>
      </c>
    </row>
    <row r="2117" ht="15.75" customHeight="1">
      <c r="A2117" s="15">
        <v>7281.0</v>
      </c>
      <c r="B2117" s="15" t="s">
        <v>4871</v>
      </c>
      <c r="C2117" s="18">
        <v>42056.0</v>
      </c>
      <c r="D2117" s="18">
        <v>42062.0</v>
      </c>
      <c r="E2117" s="18">
        <f t="shared" si="1"/>
        <v>42062</v>
      </c>
      <c r="F2117" s="15" t="s">
        <v>55</v>
      </c>
      <c r="G2117" s="15" t="s">
        <v>4062</v>
      </c>
      <c r="H2117" s="15" t="s">
        <v>4063</v>
      </c>
      <c r="I2117" s="15" t="s">
        <v>59</v>
      </c>
      <c r="J2117" s="15" t="s">
        <v>60</v>
      </c>
      <c r="K2117" s="15" t="s">
        <v>26</v>
      </c>
      <c r="L2117" s="15" t="str">
        <f t="array" ref="L2117">_xlfn.XLOOKUP(M2117,reference_province_to_city!$A$2:$A$11,reference_province_to_city!$B$2:$B$11)</f>
        <v>Denpasar</v>
      </c>
      <c r="M2117" s="15" t="s">
        <v>24</v>
      </c>
      <c r="N2117" s="15">
        <v>80231.0</v>
      </c>
      <c r="O2117" s="15">
        <f t="array" ref="O2117">_xlfn.XLOOKUP(M2117,reference_postal_code!$B$2:$B$11,reference_postal_code!$A$2:$A$11)</f>
        <v>80231</v>
      </c>
      <c r="P2117" s="15" t="s">
        <v>63</v>
      </c>
      <c r="Q2117" s="15" t="s">
        <v>3948</v>
      </c>
      <c r="R2117" s="15" t="s">
        <v>65</v>
      </c>
      <c r="S2117" s="15" t="s">
        <v>83</v>
      </c>
      <c r="T2117" s="15" t="s">
        <v>3949</v>
      </c>
      <c r="U2117" s="28">
        <v>3.81297E7</v>
      </c>
      <c r="V2117" s="15">
        <v>2.0</v>
      </c>
      <c r="W2117" s="31">
        <v>0.0</v>
      </c>
      <c r="X2117" s="28">
        <v>1.906485E7</v>
      </c>
    </row>
    <row r="2118" ht="15.75" customHeight="1">
      <c r="A2118" s="15">
        <v>3972.0</v>
      </c>
      <c r="B2118" s="15" t="s">
        <v>4872</v>
      </c>
      <c r="C2118" s="18">
        <v>42057.0</v>
      </c>
      <c r="D2118" s="18">
        <v>42059.0</v>
      </c>
      <c r="E2118" s="18">
        <f t="shared" si="1"/>
        <v>42059</v>
      </c>
      <c r="F2118" s="15" t="s">
        <v>114</v>
      </c>
      <c r="G2118" s="15" t="s">
        <v>4530</v>
      </c>
      <c r="H2118" s="15" t="s">
        <v>4531</v>
      </c>
      <c r="I2118" s="15" t="s">
        <v>76</v>
      </c>
      <c r="J2118" s="15" t="s">
        <v>60</v>
      </c>
      <c r="K2118" s="15" t="s">
        <v>10</v>
      </c>
      <c r="L2118" s="15" t="str">
        <f t="array" ref="L2118">_xlfn.XLOOKUP(M2118,reference_province_to_city!$A$2:$A$11,reference_province_to_city!$B$2:$B$11)</f>
        <v>Jakarta</v>
      </c>
      <c r="M2118" s="15" t="s">
        <v>7</v>
      </c>
      <c r="N2118" s="15">
        <v>10110.0</v>
      </c>
      <c r="O2118" s="15">
        <f t="array" ref="O2118">_xlfn.XLOOKUP(M2118,reference_postal_code!$B$2:$B$11,reference_postal_code!$A$2:$A$11)</f>
        <v>10110</v>
      </c>
      <c r="P2118" s="15" t="s">
        <v>117</v>
      </c>
      <c r="Q2118" s="15" t="s">
        <v>3248</v>
      </c>
      <c r="R2118" s="15" t="s">
        <v>65</v>
      </c>
      <c r="S2118" s="15" t="s">
        <v>93</v>
      </c>
      <c r="T2118" s="15" t="s">
        <v>3249</v>
      </c>
      <c r="U2118" s="28">
        <v>1190400.0</v>
      </c>
      <c r="V2118" s="15">
        <v>4.0</v>
      </c>
      <c r="W2118" s="31">
        <v>0.0</v>
      </c>
      <c r="X2118" s="28">
        <v>309504.0</v>
      </c>
    </row>
    <row r="2119" ht="15.75" customHeight="1">
      <c r="A2119" s="15">
        <v>8775.0</v>
      </c>
      <c r="B2119" s="15" t="s">
        <v>4873</v>
      </c>
      <c r="C2119" s="18">
        <v>42058.0</v>
      </c>
      <c r="D2119" s="18">
        <v>42063.0</v>
      </c>
      <c r="E2119" s="18">
        <f t="shared" si="1"/>
        <v>42063</v>
      </c>
      <c r="F2119" s="15" t="s">
        <v>55</v>
      </c>
      <c r="G2119" s="15" t="s">
        <v>4874</v>
      </c>
      <c r="H2119" s="15" t="s">
        <v>4875</v>
      </c>
      <c r="I2119" s="15" t="s">
        <v>76</v>
      </c>
      <c r="J2119" s="15" t="s">
        <v>60</v>
      </c>
      <c r="K2119" s="15" t="s">
        <v>33</v>
      </c>
      <c r="L2119" s="15" t="str">
        <f t="array" ref="L2119">_xlfn.XLOOKUP(M2119,reference_province_to_city!$A$2:$A$11,reference_province_to_city!$B$2:$B$11)</f>
        <v>Makassar</v>
      </c>
      <c r="M2119" s="15" t="s">
        <v>25</v>
      </c>
      <c r="N2119" s="15">
        <v>90111.0</v>
      </c>
      <c r="O2119" s="15">
        <f t="array" ref="O2119">_xlfn.XLOOKUP(M2119,reference_postal_code!$B$2:$B$11,reference_postal_code!$A$2:$A$11)</f>
        <v>90111</v>
      </c>
      <c r="P2119" s="15" t="s">
        <v>63</v>
      </c>
      <c r="Q2119" s="15" t="s">
        <v>3324</v>
      </c>
      <c r="R2119" s="15" t="s">
        <v>65</v>
      </c>
      <c r="S2119" s="15" t="s">
        <v>83</v>
      </c>
      <c r="T2119" s="15" t="s">
        <v>3325</v>
      </c>
      <c r="U2119" s="28">
        <v>163440.0</v>
      </c>
      <c r="V2119" s="15">
        <v>2.0</v>
      </c>
      <c r="W2119" s="31">
        <v>0.2</v>
      </c>
      <c r="X2119" s="28">
        <v>57204.0</v>
      </c>
    </row>
    <row r="2120" ht="15.75" customHeight="1">
      <c r="A2120" s="15">
        <v>8774.0</v>
      </c>
      <c r="B2120" s="15" t="s">
        <v>4873</v>
      </c>
      <c r="C2120" s="18">
        <v>42058.0</v>
      </c>
      <c r="D2120" s="18">
        <v>42063.0</v>
      </c>
      <c r="E2120" s="18">
        <f t="shared" si="1"/>
        <v>42063</v>
      </c>
      <c r="F2120" s="15" t="s">
        <v>55</v>
      </c>
      <c r="G2120" s="15" t="s">
        <v>4874</v>
      </c>
      <c r="H2120" s="15" t="s">
        <v>4875</v>
      </c>
      <c r="I2120" s="15" t="s">
        <v>76</v>
      </c>
      <c r="J2120" s="15" t="s">
        <v>60</v>
      </c>
      <c r="K2120" s="15" t="s">
        <v>33</v>
      </c>
      <c r="L2120" s="15" t="str">
        <f t="array" ref="L2120">_xlfn.XLOOKUP(M2120,reference_province_to_city!$A$2:$A$11,reference_province_to_city!$B$2:$B$11)</f>
        <v>Makassar</v>
      </c>
      <c r="M2120" s="15" t="s">
        <v>25</v>
      </c>
      <c r="N2120" s="15">
        <v>90111.0</v>
      </c>
      <c r="O2120" s="15">
        <f t="array" ref="O2120">_xlfn.XLOOKUP(M2120,reference_postal_code!$B$2:$B$11,reference_postal_code!$A$2:$A$11)</f>
        <v>90111</v>
      </c>
      <c r="P2120" s="15" t="s">
        <v>63</v>
      </c>
      <c r="Q2120" s="15" t="s">
        <v>4876</v>
      </c>
      <c r="R2120" s="15" t="s">
        <v>65</v>
      </c>
      <c r="S2120" s="15" t="s">
        <v>222</v>
      </c>
      <c r="T2120" s="15" t="s">
        <v>4877</v>
      </c>
      <c r="U2120" s="28">
        <v>403200.0</v>
      </c>
      <c r="V2120" s="15">
        <v>6.0</v>
      </c>
      <c r="W2120" s="31">
        <v>0.0</v>
      </c>
      <c r="X2120" s="28">
        <v>100800.0</v>
      </c>
    </row>
    <row r="2121" ht="15.75" customHeight="1">
      <c r="A2121" s="15">
        <v>5770.0</v>
      </c>
      <c r="B2121" s="15" t="s">
        <v>4878</v>
      </c>
      <c r="C2121" s="18">
        <v>42060.0</v>
      </c>
      <c r="D2121" s="18">
        <v>42064.0</v>
      </c>
      <c r="E2121" s="18">
        <f t="shared" si="1"/>
        <v>42064</v>
      </c>
      <c r="F2121" s="15" t="s">
        <v>55</v>
      </c>
      <c r="G2121" s="15" t="s">
        <v>4456</v>
      </c>
      <c r="H2121" s="15" t="s">
        <v>4457</v>
      </c>
      <c r="I2121" s="15" t="s">
        <v>59</v>
      </c>
      <c r="J2121" s="15" t="s">
        <v>60</v>
      </c>
      <c r="K2121" s="15" t="s">
        <v>17</v>
      </c>
      <c r="L2121" s="15" t="str">
        <f t="array" ref="L2121">_xlfn.XLOOKUP(M2121,reference_province_to_city!$A$2:$A$11,reference_province_to_city!$B$2:$B$11)</f>
        <v>Semarang</v>
      </c>
      <c r="M2121" s="15" t="s">
        <v>15</v>
      </c>
      <c r="N2121" s="15">
        <v>50111.0</v>
      </c>
      <c r="O2121" s="15">
        <f t="array" ref="O2121">_xlfn.XLOOKUP(M2121,reference_postal_code!$B$2:$B$11,reference_postal_code!$A$2:$A$11)</f>
        <v>50111</v>
      </c>
      <c r="P2121" s="15" t="s">
        <v>77</v>
      </c>
      <c r="Q2121" s="15" t="s">
        <v>2478</v>
      </c>
      <c r="R2121" s="15" t="s">
        <v>65</v>
      </c>
      <c r="S2121" s="15" t="s">
        <v>66</v>
      </c>
      <c r="T2121" s="15" t="s">
        <v>2479</v>
      </c>
      <c r="U2121" s="28">
        <v>340800.0</v>
      </c>
      <c r="V2121" s="15">
        <v>4.0</v>
      </c>
      <c r="W2121" s="31">
        <v>0.0</v>
      </c>
      <c r="X2121" s="28">
        <v>153360.0</v>
      </c>
    </row>
    <row r="2122" ht="15.75" customHeight="1">
      <c r="A2122" s="15">
        <v>5769.0</v>
      </c>
      <c r="B2122" s="15" t="s">
        <v>4878</v>
      </c>
      <c r="C2122" s="18">
        <v>42060.0</v>
      </c>
      <c r="D2122" s="18">
        <v>42064.0</v>
      </c>
      <c r="E2122" s="18">
        <f t="shared" si="1"/>
        <v>42064</v>
      </c>
      <c r="F2122" s="15" t="s">
        <v>55</v>
      </c>
      <c r="G2122" s="15" t="s">
        <v>4456</v>
      </c>
      <c r="H2122" s="15" t="s">
        <v>4457</v>
      </c>
      <c r="I2122" s="15" t="s">
        <v>59</v>
      </c>
      <c r="J2122" s="15" t="s">
        <v>60</v>
      </c>
      <c r="K2122" s="15" t="s">
        <v>17</v>
      </c>
      <c r="L2122" s="15" t="str">
        <f t="array" ref="L2122">_xlfn.XLOOKUP(M2122,reference_province_to_city!$A$2:$A$11,reference_province_to_city!$B$2:$B$11)</f>
        <v>Semarang</v>
      </c>
      <c r="M2122" s="15" t="s">
        <v>15</v>
      </c>
      <c r="N2122" s="15">
        <v>50111.0</v>
      </c>
      <c r="O2122" s="15">
        <f t="array" ref="O2122">_xlfn.XLOOKUP(M2122,reference_postal_code!$B$2:$B$11,reference_postal_code!$A$2:$A$11)</f>
        <v>50111</v>
      </c>
      <c r="P2122" s="15" t="s">
        <v>77</v>
      </c>
      <c r="Q2122" s="15" t="s">
        <v>1040</v>
      </c>
      <c r="R2122" s="15" t="s">
        <v>65</v>
      </c>
      <c r="S2122" s="15" t="s">
        <v>79</v>
      </c>
      <c r="T2122" s="15" t="s">
        <v>1041</v>
      </c>
      <c r="U2122" s="28">
        <v>47250.0</v>
      </c>
      <c r="V2122" s="15">
        <v>1.0</v>
      </c>
      <c r="W2122" s="31">
        <v>0.0</v>
      </c>
      <c r="X2122" s="28">
        <v>22680.0</v>
      </c>
    </row>
    <row r="2123" ht="15.75" customHeight="1">
      <c r="A2123" s="15">
        <v>3792.0</v>
      </c>
      <c r="B2123" s="15" t="s">
        <v>4879</v>
      </c>
      <c r="C2123" s="18">
        <v>42062.0</v>
      </c>
      <c r="D2123" s="18">
        <v>42063.0</v>
      </c>
      <c r="E2123" s="18">
        <f t="shared" si="1"/>
        <v>42063</v>
      </c>
      <c r="F2123" s="15" t="s">
        <v>125</v>
      </c>
      <c r="G2123" s="15" t="s">
        <v>3704</v>
      </c>
      <c r="H2123" s="15" t="s">
        <v>3705</v>
      </c>
      <c r="I2123" s="15" t="s">
        <v>128</v>
      </c>
      <c r="J2123" s="15" t="s">
        <v>60</v>
      </c>
      <c r="K2123" s="15" t="s">
        <v>26</v>
      </c>
      <c r="L2123" s="15" t="str">
        <f t="array" ref="L2123">_xlfn.XLOOKUP(M2123,reference_province_to_city!$A$2:$A$11,reference_province_to_city!$B$2:$B$11)</f>
        <v>Denpasar</v>
      </c>
      <c r="M2123" s="15" t="s">
        <v>24</v>
      </c>
      <c r="N2123" s="15">
        <v>80231.0</v>
      </c>
      <c r="O2123" s="15">
        <f t="array" ref="O2123">_xlfn.XLOOKUP(M2123,reference_postal_code!$B$2:$B$11,reference_postal_code!$A$2:$A$11)</f>
        <v>80231</v>
      </c>
      <c r="P2123" s="15" t="s">
        <v>63</v>
      </c>
      <c r="Q2123" s="15" t="s">
        <v>338</v>
      </c>
      <c r="R2123" s="15" t="s">
        <v>65</v>
      </c>
      <c r="S2123" s="15" t="s">
        <v>83</v>
      </c>
      <c r="T2123" s="15" t="s">
        <v>339</v>
      </c>
      <c r="U2123" s="28">
        <v>66285.0</v>
      </c>
      <c r="V2123" s="15">
        <v>3.0</v>
      </c>
      <c r="W2123" s="31">
        <v>0.7</v>
      </c>
      <c r="X2123" s="28">
        <v>-50818.0</v>
      </c>
    </row>
    <row r="2124" ht="15.75" customHeight="1">
      <c r="A2124" s="15">
        <v>4540.0</v>
      </c>
      <c r="B2124" s="15" t="s">
        <v>4880</v>
      </c>
      <c r="C2124" s="18">
        <v>42062.0</v>
      </c>
      <c r="D2124" s="18">
        <v>42065.0</v>
      </c>
      <c r="E2124" s="18">
        <f t="shared" si="1"/>
        <v>42065</v>
      </c>
      <c r="F2124" s="15" t="s">
        <v>55</v>
      </c>
      <c r="G2124" s="15" t="s">
        <v>3434</v>
      </c>
      <c r="H2124" s="15" t="s">
        <v>3435</v>
      </c>
      <c r="I2124" s="15" t="s">
        <v>128</v>
      </c>
      <c r="J2124" s="15" t="s">
        <v>60</v>
      </c>
      <c r="K2124" s="15" t="s">
        <v>10</v>
      </c>
      <c r="L2124" s="15" t="str">
        <f t="array" ref="L2124">_xlfn.XLOOKUP(M2124,reference_province_to_city!$A$2:$A$11,reference_province_to_city!$B$2:$B$11)</f>
        <v>Jakarta</v>
      </c>
      <c r="M2124" s="15" t="s">
        <v>7</v>
      </c>
      <c r="N2124" s="15">
        <v>10110.0</v>
      </c>
      <c r="O2124" s="15">
        <f t="array" ref="O2124">_xlfn.XLOOKUP(M2124,reference_postal_code!$B$2:$B$11,reference_postal_code!$A$2:$A$11)</f>
        <v>10110</v>
      </c>
      <c r="P2124" s="15" t="s">
        <v>117</v>
      </c>
      <c r="Q2124" s="15" t="s">
        <v>4881</v>
      </c>
      <c r="R2124" s="15" t="s">
        <v>110</v>
      </c>
      <c r="S2124" s="15" t="s">
        <v>111</v>
      </c>
      <c r="T2124" s="15" t="s">
        <v>4882</v>
      </c>
      <c r="U2124" s="28">
        <v>1589700.0</v>
      </c>
      <c r="V2124" s="15">
        <v>2.0</v>
      </c>
      <c r="W2124" s="31">
        <v>0.0</v>
      </c>
      <c r="X2124" s="28">
        <v>15897.0</v>
      </c>
    </row>
    <row r="2125" ht="15.75" customHeight="1">
      <c r="A2125" s="15">
        <v>3793.0</v>
      </c>
      <c r="B2125" s="15" t="s">
        <v>4879</v>
      </c>
      <c r="C2125" s="18">
        <v>42062.0</v>
      </c>
      <c r="D2125" s="18">
        <v>42063.0</v>
      </c>
      <c r="E2125" s="18">
        <f t="shared" si="1"/>
        <v>42063</v>
      </c>
      <c r="F2125" s="15" t="s">
        <v>125</v>
      </c>
      <c r="G2125" s="15" t="s">
        <v>3704</v>
      </c>
      <c r="H2125" s="15" t="s">
        <v>3705</v>
      </c>
      <c r="I2125" s="15" t="s">
        <v>128</v>
      </c>
      <c r="J2125" s="15" t="s">
        <v>60</v>
      </c>
      <c r="K2125" s="15" t="s">
        <v>552</v>
      </c>
      <c r="L2125" s="15" t="str">
        <f t="array" ref="L2125">_xlfn.XLOOKUP(M2125,reference_province_to_city!$A$2:$A$11,reference_province_to_city!$B$2:$B$11)</f>
        <v>Denpasar</v>
      </c>
      <c r="M2125" s="15" t="s">
        <v>24</v>
      </c>
      <c r="N2125" s="15">
        <v>80231.0</v>
      </c>
      <c r="O2125" s="15">
        <f t="array" ref="O2125">_xlfn.XLOOKUP(M2125,reference_postal_code!$B$2:$B$11,reference_postal_code!$A$2:$A$11)</f>
        <v>80231</v>
      </c>
      <c r="P2125" s="15" t="s">
        <v>63</v>
      </c>
      <c r="Q2125" s="15" t="s">
        <v>4617</v>
      </c>
      <c r="R2125" s="15" t="s">
        <v>65</v>
      </c>
      <c r="S2125" s="15" t="s">
        <v>93</v>
      </c>
      <c r="T2125" s="15" t="s">
        <v>4618</v>
      </c>
      <c r="U2125" s="28">
        <v>240480.0</v>
      </c>
      <c r="V2125" s="15">
        <v>6.0</v>
      </c>
      <c r="W2125" s="31">
        <v>0.2</v>
      </c>
      <c r="X2125" s="28">
        <v>33066.0</v>
      </c>
    </row>
    <row r="2126" ht="15.75" customHeight="1">
      <c r="A2126" s="15">
        <v>7463.0</v>
      </c>
      <c r="B2126" s="15" t="s">
        <v>4883</v>
      </c>
      <c r="C2126" s="18">
        <v>42062.0</v>
      </c>
      <c r="D2126" s="18">
        <v>42064.0</v>
      </c>
      <c r="E2126" s="18">
        <f t="shared" si="1"/>
        <v>42064</v>
      </c>
      <c r="F2126" s="15" t="s">
        <v>114</v>
      </c>
      <c r="G2126" s="15" t="s">
        <v>4884</v>
      </c>
      <c r="H2126" s="15" t="s">
        <v>4885</v>
      </c>
      <c r="I2126" s="15" t="s">
        <v>59</v>
      </c>
      <c r="J2126" s="15" t="s">
        <v>60</v>
      </c>
      <c r="K2126" s="15" t="s">
        <v>28</v>
      </c>
      <c r="L2126" s="15" t="str">
        <f t="array" ref="L2126">_xlfn.XLOOKUP(M2126,reference_province_to_city!$A$2:$A$11,reference_province_to_city!$B$2:$B$11)</f>
        <v>Medan</v>
      </c>
      <c r="M2126" s="15" t="s">
        <v>11</v>
      </c>
      <c r="N2126" s="15">
        <v>20111.0</v>
      </c>
      <c r="O2126" s="15">
        <f t="array" ref="O2126">_xlfn.XLOOKUP(M2126,reference_postal_code!$B$2:$B$11,reference_postal_code!$A$2:$A$11)</f>
        <v>20111</v>
      </c>
      <c r="P2126" s="15" t="s">
        <v>77</v>
      </c>
      <c r="Q2126" s="15" t="s">
        <v>2405</v>
      </c>
      <c r="R2126" s="15" t="s">
        <v>110</v>
      </c>
      <c r="S2126" s="15" t="s">
        <v>149</v>
      </c>
      <c r="T2126" s="15" t="s">
        <v>2406</v>
      </c>
      <c r="U2126" s="28">
        <v>8083800.0</v>
      </c>
      <c r="V2126" s="15">
        <v>9.0</v>
      </c>
      <c r="W2126" s="31">
        <v>0.0</v>
      </c>
      <c r="X2126" s="28">
        <v>1212570.0</v>
      </c>
    </row>
    <row r="2127" ht="15.75" customHeight="1">
      <c r="A2127" s="15">
        <v>4541.0</v>
      </c>
      <c r="B2127" s="15" t="s">
        <v>4880</v>
      </c>
      <c r="C2127" s="18">
        <v>42062.0</v>
      </c>
      <c r="D2127" s="18">
        <v>42065.0</v>
      </c>
      <c r="E2127" s="18">
        <f t="shared" si="1"/>
        <v>42065</v>
      </c>
      <c r="F2127" s="15" t="s">
        <v>55</v>
      </c>
      <c r="G2127" s="15" t="s">
        <v>3434</v>
      </c>
      <c r="H2127" s="15" t="s">
        <v>3435</v>
      </c>
      <c r="I2127" s="15" t="s">
        <v>128</v>
      </c>
      <c r="J2127" s="15" t="s">
        <v>60</v>
      </c>
      <c r="K2127" s="15" t="s">
        <v>10</v>
      </c>
      <c r="L2127" s="15" t="str">
        <f t="array" ref="L2127">_xlfn.XLOOKUP(M2127,reference_province_to_city!$A$2:$A$11,reference_province_to_city!$B$2:$B$11)</f>
        <v>Jakarta</v>
      </c>
      <c r="M2127" s="15" t="s">
        <v>7</v>
      </c>
      <c r="N2127" s="15">
        <v>10110.0</v>
      </c>
      <c r="O2127" s="15">
        <f t="array" ref="O2127">_xlfn.XLOOKUP(M2127,reference_postal_code!$B$2:$B$11,reference_postal_code!$A$2:$A$11)</f>
        <v>10110</v>
      </c>
      <c r="P2127" s="15" t="s">
        <v>117</v>
      </c>
      <c r="Q2127" s="15" t="s">
        <v>2314</v>
      </c>
      <c r="R2127" s="15" t="s">
        <v>106</v>
      </c>
      <c r="S2127" s="15" t="s">
        <v>218</v>
      </c>
      <c r="T2127" s="15" t="s">
        <v>2315</v>
      </c>
      <c r="U2127" s="28">
        <v>7408800.0</v>
      </c>
      <c r="V2127" s="15">
        <v>7.0</v>
      </c>
      <c r="W2127" s="31">
        <v>0.3</v>
      </c>
      <c r="X2127" s="28">
        <v>-423360.0</v>
      </c>
    </row>
    <row r="2128" ht="15.75" customHeight="1">
      <c r="A2128" s="15">
        <v>230.0</v>
      </c>
      <c r="B2128" s="15" t="s">
        <v>4886</v>
      </c>
      <c r="C2128" s="18">
        <v>42063.0</v>
      </c>
      <c r="D2128" s="18">
        <v>42067.0</v>
      </c>
      <c r="E2128" s="18">
        <f t="shared" si="1"/>
        <v>42067</v>
      </c>
      <c r="F2128" s="15" t="s">
        <v>55</v>
      </c>
      <c r="G2128" s="15" t="s">
        <v>2515</v>
      </c>
      <c r="H2128" s="15" t="s">
        <v>2516</v>
      </c>
      <c r="I2128" s="15" t="s">
        <v>59</v>
      </c>
      <c r="J2128" s="15" t="s">
        <v>60</v>
      </c>
      <c r="K2128" s="15" t="s">
        <v>33</v>
      </c>
      <c r="L2128" s="15" t="str">
        <f t="array" ref="L2128">_xlfn.XLOOKUP(M2128,reference_province_to_city!$A$2:$A$11,reference_province_to_city!$B$2:$B$11)</f>
        <v>Makassar</v>
      </c>
      <c r="M2128" s="15" t="s">
        <v>25</v>
      </c>
      <c r="N2128" s="15">
        <v>90111.0</v>
      </c>
      <c r="O2128" s="15">
        <f t="array" ref="O2128">_xlfn.XLOOKUP(M2128,reference_postal_code!$B$2:$B$11,reference_postal_code!$A$2:$A$11)</f>
        <v>90111</v>
      </c>
      <c r="P2128" s="15" t="s">
        <v>63</v>
      </c>
      <c r="Q2128" s="15" t="s">
        <v>622</v>
      </c>
      <c r="R2128" s="15" t="s">
        <v>106</v>
      </c>
      <c r="S2128" s="15" t="s">
        <v>107</v>
      </c>
      <c r="T2128" s="15" t="s">
        <v>623</v>
      </c>
      <c r="U2128" s="28">
        <v>5845440.0</v>
      </c>
      <c r="V2128" s="15">
        <v>8.0</v>
      </c>
      <c r="W2128" s="31">
        <v>0.2</v>
      </c>
      <c r="X2128" s="28">
        <v>657612.0</v>
      </c>
    </row>
    <row r="2129" ht="15.75" customHeight="1">
      <c r="A2129" s="15">
        <v>229.0</v>
      </c>
      <c r="B2129" s="15" t="s">
        <v>4886</v>
      </c>
      <c r="C2129" s="18">
        <v>42063.0</v>
      </c>
      <c r="D2129" s="18">
        <v>42067.0</v>
      </c>
      <c r="E2129" s="18">
        <f t="shared" si="1"/>
        <v>42067</v>
      </c>
      <c r="F2129" s="15" t="s">
        <v>55</v>
      </c>
      <c r="G2129" s="15" t="s">
        <v>2515</v>
      </c>
      <c r="H2129" s="15" t="s">
        <v>2516</v>
      </c>
      <c r="I2129" s="15" t="s">
        <v>59</v>
      </c>
      <c r="J2129" s="15" t="s">
        <v>60</v>
      </c>
      <c r="K2129" s="15" t="s">
        <v>33</v>
      </c>
      <c r="L2129" s="15" t="str">
        <f t="array" ref="L2129">_xlfn.XLOOKUP(M2129,reference_province_to_city!$A$2:$A$11,reference_province_to_city!$B$2:$B$11)</f>
        <v>Makassar</v>
      </c>
      <c r="M2129" s="15" t="s">
        <v>25</v>
      </c>
      <c r="N2129" s="15">
        <v>90111.0</v>
      </c>
      <c r="O2129" s="15">
        <f t="array" ref="O2129">_xlfn.XLOOKUP(M2129,reference_postal_code!$B$2:$B$11,reference_postal_code!$A$2:$A$11)</f>
        <v>90111</v>
      </c>
      <c r="P2129" s="15" t="s">
        <v>63</v>
      </c>
      <c r="Q2129" s="15" t="s">
        <v>4539</v>
      </c>
      <c r="R2129" s="15" t="s">
        <v>106</v>
      </c>
      <c r="S2129" s="15" t="s">
        <v>107</v>
      </c>
      <c r="T2129" s="15" t="s">
        <v>4540</v>
      </c>
      <c r="U2129" s="28">
        <v>2423520.0</v>
      </c>
      <c r="V2129" s="15">
        <v>2.0</v>
      </c>
      <c r="W2129" s="31">
        <v>0.2</v>
      </c>
      <c r="X2129" s="28">
        <v>-424116.0</v>
      </c>
    </row>
    <row r="2130" ht="15.75" customHeight="1">
      <c r="A2130" s="15">
        <v>8502.0</v>
      </c>
      <c r="B2130" s="15" t="s">
        <v>4887</v>
      </c>
      <c r="C2130" s="18">
        <v>42064.0</v>
      </c>
      <c r="D2130" s="18">
        <v>42066.0</v>
      </c>
      <c r="E2130" s="18">
        <f t="shared" si="1"/>
        <v>42066</v>
      </c>
      <c r="F2130" s="15" t="s">
        <v>114</v>
      </c>
      <c r="G2130" s="15" t="s">
        <v>4113</v>
      </c>
      <c r="H2130" s="15" t="s">
        <v>4114</v>
      </c>
      <c r="I2130" s="15" t="s">
        <v>128</v>
      </c>
      <c r="J2130" s="15" t="s">
        <v>60</v>
      </c>
      <c r="K2130" s="15" t="s">
        <v>33</v>
      </c>
      <c r="L2130" s="15" t="str">
        <f t="array" ref="L2130">_xlfn.XLOOKUP(M2130,reference_province_to_city!$A$2:$A$11,reference_province_to_city!$B$2:$B$11)</f>
        <v>Makassar</v>
      </c>
      <c r="M2130" s="15" t="s">
        <v>25</v>
      </c>
      <c r="N2130" s="15">
        <v>90111.0</v>
      </c>
      <c r="O2130" s="15">
        <f t="array" ref="O2130">_xlfn.XLOOKUP(M2130,reference_postal_code!$B$2:$B$11,reference_postal_code!$A$2:$A$11)</f>
        <v>90111</v>
      </c>
      <c r="P2130" s="15" t="s">
        <v>63</v>
      </c>
      <c r="Q2130" s="15" t="s">
        <v>1368</v>
      </c>
      <c r="R2130" s="15" t="s">
        <v>110</v>
      </c>
      <c r="S2130" s="15" t="s">
        <v>111</v>
      </c>
      <c r="T2130" s="15" t="s">
        <v>1369</v>
      </c>
      <c r="U2130" s="28">
        <v>239760.0</v>
      </c>
      <c r="V2130" s="15">
        <v>2.0</v>
      </c>
      <c r="W2130" s="31">
        <v>0.2</v>
      </c>
      <c r="X2130" s="28">
        <v>17982.0</v>
      </c>
    </row>
    <row r="2131" ht="15.75" customHeight="1">
      <c r="A2131" s="15">
        <v>8704.0</v>
      </c>
      <c r="B2131" s="15" t="s">
        <v>4888</v>
      </c>
      <c r="C2131" s="18">
        <v>42064.0</v>
      </c>
      <c r="D2131" s="18">
        <v>42068.0</v>
      </c>
      <c r="E2131" s="18">
        <f t="shared" si="1"/>
        <v>42068</v>
      </c>
      <c r="F2131" s="15" t="s">
        <v>55</v>
      </c>
      <c r="G2131" s="15" t="s">
        <v>1662</v>
      </c>
      <c r="H2131" s="15" t="s">
        <v>1663</v>
      </c>
      <c r="I2131" s="15" t="s">
        <v>59</v>
      </c>
      <c r="J2131" s="15" t="s">
        <v>60</v>
      </c>
      <c r="K2131" s="15" t="s">
        <v>14</v>
      </c>
      <c r="L2131" s="15" t="str">
        <f t="array" ref="L2131">_xlfn.XLOOKUP(M2131,reference_province_to_city!$A$2:$A$11,reference_province_to_city!$B$2:$B$11)</f>
        <v>Bandung</v>
      </c>
      <c r="M2131" s="15" t="s">
        <v>12</v>
      </c>
      <c r="N2131" s="15">
        <v>40111.0</v>
      </c>
      <c r="O2131" s="15">
        <f t="array" ref="O2131">_xlfn.XLOOKUP(M2131,reference_postal_code!$B$2:$B$11,reference_postal_code!$A$2:$A$11)</f>
        <v>40111</v>
      </c>
      <c r="P2131" s="15" t="s">
        <v>117</v>
      </c>
      <c r="Q2131" s="15" t="s">
        <v>4889</v>
      </c>
      <c r="R2131" s="15" t="s">
        <v>65</v>
      </c>
      <c r="S2131" s="15" t="s">
        <v>222</v>
      </c>
      <c r="T2131" s="15" t="s">
        <v>4890</v>
      </c>
      <c r="U2131" s="28">
        <v>53280.0</v>
      </c>
      <c r="V2131" s="15">
        <v>2.0</v>
      </c>
      <c r="W2131" s="31">
        <v>0.2</v>
      </c>
      <c r="X2131" s="28">
        <v>6660.0</v>
      </c>
    </row>
    <row r="2132" ht="15.75" customHeight="1">
      <c r="A2132" s="15">
        <v>3454.0</v>
      </c>
      <c r="B2132" s="15" t="s">
        <v>4891</v>
      </c>
      <c r="C2132" s="18">
        <v>42064.0</v>
      </c>
      <c r="D2132" s="18">
        <v>42065.0</v>
      </c>
      <c r="E2132" s="18">
        <f t="shared" si="1"/>
        <v>42065</v>
      </c>
      <c r="F2132" s="15" t="s">
        <v>114</v>
      </c>
      <c r="G2132" s="15" t="s">
        <v>437</v>
      </c>
      <c r="H2132" s="15" t="s">
        <v>438</v>
      </c>
      <c r="I2132" s="15" t="s">
        <v>59</v>
      </c>
      <c r="J2132" s="15" t="s">
        <v>60</v>
      </c>
      <c r="K2132" s="15" t="s">
        <v>14</v>
      </c>
      <c r="L2132" s="15" t="str">
        <f t="array" ref="L2132">_xlfn.XLOOKUP(M2132,reference_province_to_city!$A$2:$A$11,reference_province_to_city!$B$2:$B$11)</f>
        <v>Bandung</v>
      </c>
      <c r="M2132" s="15" t="s">
        <v>12</v>
      </c>
      <c r="N2132" s="15">
        <v>40111.0</v>
      </c>
      <c r="O2132" s="15">
        <f t="array" ref="O2132">_xlfn.XLOOKUP(M2132,reference_postal_code!$B$2:$B$11,reference_postal_code!$A$2:$A$11)</f>
        <v>40111</v>
      </c>
      <c r="P2132" s="15" t="s">
        <v>117</v>
      </c>
      <c r="Q2132" s="15" t="s">
        <v>4892</v>
      </c>
      <c r="R2132" s="15" t="s">
        <v>65</v>
      </c>
      <c r="S2132" s="15" t="s">
        <v>83</v>
      </c>
      <c r="T2132" s="15" t="s">
        <v>4893</v>
      </c>
      <c r="U2132" s="28">
        <v>880800.0</v>
      </c>
      <c r="V2132" s="15">
        <v>4.0</v>
      </c>
      <c r="W2132" s="31">
        <v>0.0</v>
      </c>
      <c r="X2132" s="28">
        <v>405168.0</v>
      </c>
    </row>
    <row r="2133" ht="15.75" customHeight="1">
      <c r="A2133" s="15">
        <v>8503.0</v>
      </c>
      <c r="B2133" s="15" t="s">
        <v>4887</v>
      </c>
      <c r="C2133" s="18">
        <v>42064.0</v>
      </c>
      <c r="D2133" s="18">
        <v>42066.0</v>
      </c>
      <c r="E2133" s="18">
        <f t="shared" si="1"/>
        <v>42066</v>
      </c>
      <c r="F2133" s="15" t="s">
        <v>114</v>
      </c>
      <c r="G2133" s="15" t="s">
        <v>4113</v>
      </c>
      <c r="H2133" s="15" t="s">
        <v>4114</v>
      </c>
      <c r="I2133" s="15" t="s">
        <v>128</v>
      </c>
      <c r="J2133" s="15" t="s">
        <v>60</v>
      </c>
      <c r="K2133" s="15" t="s">
        <v>33</v>
      </c>
      <c r="L2133" s="15" t="str">
        <f t="array" ref="L2133">_xlfn.XLOOKUP(M2133,reference_province_to_city!$A$2:$A$11,reference_province_to_city!$B$2:$B$11)</f>
        <v>Makassar</v>
      </c>
      <c r="M2133" s="15" t="s">
        <v>25</v>
      </c>
      <c r="N2133" s="15">
        <v>90111.0</v>
      </c>
      <c r="O2133" s="15">
        <f t="array" ref="O2133">_xlfn.XLOOKUP(M2133,reference_postal_code!$B$2:$B$11,reference_postal_code!$A$2:$A$11)</f>
        <v>90111</v>
      </c>
      <c r="P2133" s="15" t="s">
        <v>63</v>
      </c>
      <c r="Q2133" s="15" t="s">
        <v>1633</v>
      </c>
      <c r="R2133" s="15" t="s">
        <v>106</v>
      </c>
      <c r="S2133" s="15" t="s">
        <v>107</v>
      </c>
      <c r="T2133" s="15" t="s">
        <v>1634</v>
      </c>
      <c r="U2133" s="28">
        <v>2771280.0</v>
      </c>
      <c r="V2133" s="15">
        <v>3.0</v>
      </c>
      <c r="W2133" s="31">
        <v>0.2</v>
      </c>
      <c r="X2133" s="28">
        <v>-311769.0</v>
      </c>
    </row>
    <row r="2134" ht="15.75" customHeight="1">
      <c r="A2134" s="15">
        <v>8782.0</v>
      </c>
      <c r="B2134" s="15" t="s">
        <v>4894</v>
      </c>
      <c r="C2134" s="18">
        <v>42064.0</v>
      </c>
      <c r="D2134" s="18">
        <v>42067.0</v>
      </c>
      <c r="E2134" s="18">
        <f t="shared" si="1"/>
        <v>42067</v>
      </c>
      <c r="F2134" s="15" t="s">
        <v>125</v>
      </c>
      <c r="G2134" s="15" t="s">
        <v>606</v>
      </c>
      <c r="H2134" s="15" t="s">
        <v>607</v>
      </c>
      <c r="I2134" s="15" t="s">
        <v>128</v>
      </c>
      <c r="J2134" s="15" t="s">
        <v>60</v>
      </c>
      <c r="K2134" s="15" t="s">
        <v>22</v>
      </c>
      <c r="L2134" s="15" t="str">
        <f t="array" ref="L2134">_xlfn.XLOOKUP(M2134,reference_province_to_city!$A$2:$A$11,reference_province_to_city!$B$2:$B$11)</f>
        <v>Surabaya</v>
      </c>
      <c r="M2134" s="15" t="s">
        <v>20</v>
      </c>
      <c r="N2134" s="15">
        <v>60231.0</v>
      </c>
      <c r="O2134" s="15">
        <f t="array" ref="O2134">_xlfn.XLOOKUP(M2134,reference_postal_code!$B$2:$B$11,reference_postal_code!$A$2:$A$11)</f>
        <v>60231</v>
      </c>
      <c r="P2134" s="15" t="s">
        <v>166</v>
      </c>
      <c r="Q2134" s="15" t="s">
        <v>4895</v>
      </c>
      <c r="R2134" s="15" t="s">
        <v>106</v>
      </c>
      <c r="S2134" s="15" t="s">
        <v>183</v>
      </c>
      <c r="T2134" s="15" t="s">
        <v>4896</v>
      </c>
      <c r="U2134" s="28">
        <v>1.8419976E7</v>
      </c>
      <c r="V2134" s="15">
        <v>6.0</v>
      </c>
      <c r="W2134" s="31">
        <v>0.32</v>
      </c>
      <c r="X2134" s="28">
        <v>-541764.0</v>
      </c>
    </row>
    <row r="2135" ht="15.75" customHeight="1">
      <c r="A2135" s="15">
        <v>9445.0</v>
      </c>
      <c r="B2135" s="15" t="s">
        <v>4897</v>
      </c>
      <c r="C2135" s="18">
        <v>42064.0</v>
      </c>
      <c r="D2135" s="18">
        <v>42065.0</v>
      </c>
      <c r="E2135" s="18">
        <f t="shared" si="1"/>
        <v>42065</v>
      </c>
      <c r="F2135" s="15" t="s">
        <v>125</v>
      </c>
      <c r="G2135" s="15" t="s">
        <v>4898</v>
      </c>
      <c r="H2135" s="15" t="s">
        <v>4899</v>
      </c>
      <c r="I2135" s="15" t="s">
        <v>128</v>
      </c>
      <c r="J2135" s="15" t="s">
        <v>60</v>
      </c>
      <c r="K2135" s="15" t="s">
        <v>33</v>
      </c>
      <c r="L2135" s="15" t="str">
        <f t="array" ref="L2135">_xlfn.XLOOKUP(M2135,reference_province_to_city!$A$2:$A$11,reference_province_to_city!$B$2:$B$11)</f>
        <v>Makassar</v>
      </c>
      <c r="M2135" s="15" t="s">
        <v>25</v>
      </c>
      <c r="N2135" s="15">
        <v>90111.0</v>
      </c>
      <c r="O2135" s="15">
        <f t="array" ref="O2135">_xlfn.XLOOKUP(M2135,reference_postal_code!$B$2:$B$11,reference_postal_code!$A$2:$A$11)</f>
        <v>90111</v>
      </c>
      <c r="P2135" s="15" t="s">
        <v>63</v>
      </c>
      <c r="Q2135" s="15" t="s">
        <v>4900</v>
      </c>
      <c r="R2135" s="15" t="s">
        <v>110</v>
      </c>
      <c r="S2135" s="15" t="s">
        <v>111</v>
      </c>
      <c r="T2135" s="15" t="s">
        <v>4901</v>
      </c>
      <c r="U2135" s="28">
        <v>1437600.0</v>
      </c>
      <c r="V2135" s="15">
        <v>4.0</v>
      </c>
      <c r="W2135" s="31">
        <v>0.2</v>
      </c>
      <c r="X2135" s="28">
        <v>521130.0</v>
      </c>
    </row>
    <row r="2136" ht="15.75" customHeight="1">
      <c r="A2136" s="15">
        <v>8781.0</v>
      </c>
      <c r="B2136" s="15" t="s">
        <v>4894</v>
      </c>
      <c r="C2136" s="18">
        <v>42064.0</v>
      </c>
      <c r="D2136" s="18">
        <v>42067.0</v>
      </c>
      <c r="E2136" s="18">
        <f t="shared" si="1"/>
        <v>42067</v>
      </c>
      <c r="F2136" s="15" t="s">
        <v>125</v>
      </c>
      <c r="G2136" s="15" t="s">
        <v>606</v>
      </c>
      <c r="H2136" s="15" t="s">
        <v>607</v>
      </c>
      <c r="I2136" s="15" t="s">
        <v>128</v>
      </c>
      <c r="J2136" s="15" t="s">
        <v>60</v>
      </c>
      <c r="K2136" s="15" t="s">
        <v>22</v>
      </c>
      <c r="L2136" s="15" t="str">
        <f t="array" ref="L2136">_xlfn.XLOOKUP(M2136,reference_province_to_city!$A$2:$A$11,reference_province_to_city!$B$2:$B$11)</f>
        <v>Surabaya</v>
      </c>
      <c r="M2136" s="15" t="s">
        <v>20</v>
      </c>
      <c r="N2136" s="15">
        <v>60231.0</v>
      </c>
      <c r="O2136" s="15">
        <f t="array" ref="O2136">_xlfn.XLOOKUP(M2136,reference_postal_code!$B$2:$B$11,reference_postal_code!$A$2:$A$11)</f>
        <v>60231</v>
      </c>
      <c r="P2136" s="15" t="s">
        <v>166</v>
      </c>
      <c r="Q2136" s="15" t="s">
        <v>4902</v>
      </c>
      <c r="R2136" s="15" t="s">
        <v>65</v>
      </c>
      <c r="S2136" s="15" t="s">
        <v>93</v>
      </c>
      <c r="T2136" s="15" t="s">
        <v>4903</v>
      </c>
      <c r="U2136" s="28">
        <v>829920.0</v>
      </c>
      <c r="V2136" s="15">
        <v>2.0</v>
      </c>
      <c r="W2136" s="31">
        <v>0.2</v>
      </c>
      <c r="X2136" s="28">
        <v>93366.0</v>
      </c>
    </row>
    <row r="2137" ht="15.75" customHeight="1">
      <c r="A2137" s="15">
        <v>118.0</v>
      </c>
      <c r="B2137" s="15" t="s">
        <v>4904</v>
      </c>
      <c r="C2137" s="18">
        <v>42065.0</v>
      </c>
      <c r="D2137" s="18">
        <v>42069.0</v>
      </c>
      <c r="E2137" s="18">
        <f t="shared" si="1"/>
        <v>42069</v>
      </c>
      <c r="F2137" s="15" t="s">
        <v>55</v>
      </c>
      <c r="G2137" s="15" t="s">
        <v>4905</v>
      </c>
      <c r="H2137" s="15" t="s">
        <v>4906</v>
      </c>
      <c r="I2137" s="15" t="s">
        <v>59</v>
      </c>
      <c r="J2137" s="15" t="s">
        <v>60</v>
      </c>
      <c r="K2137" s="15" t="s">
        <v>33</v>
      </c>
      <c r="L2137" s="15" t="str">
        <f t="array" ref="L2137">_xlfn.XLOOKUP(M2137,reference_province_to_city!$A$2:$A$11,reference_province_to_city!$B$2:$B$11)</f>
        <v>Makassar</v>
      </c>
      <c r="M2137" s="15" t="s">
        <v>25</v>
      </c>
      <c r="N2137" s="15">
        <v>90111.0</v>
      </c>
      <c r="O2137" s="15">
        <f t="array" ref="O2137">_xlfn.XLOOKUP(M2137,reference_postal_code!$B$2:$B$11,reference_postal_code!$A$2:$A$11)</f>
        <v>90111</v>
      </c>
      <c r="P2137" s="15" t="s">
        <v>63</v>
      </c>
      <c r="Q2137" s="15" t="s">
        <v>3804</v>
      </c>
      <c r="R2137" s="15" t="s">
        <v>106</v>
      </c>
      <c r="S2137" s="15" t="s">
        <v>218</v>
      </c>
      <c r="T2137" s="15" t="s">
        <v>3805</v>
      </c>
      <c r="U2137" s="28">
        <v>1.181295E7</v>
      </c>
      <c r="V2137" s="15">
        <v>3.0</v>
      </c>
      <c r="W2137" s="31">
        <v>0.0</v>
      </c>
      <c r="X2137" s="28">
        <v>2480719.0</v>
      </c>
    </row>
    <row r="2138" ht="15.75" customHeight="1">
      <c r="A2138" s="15">
        <v>1128.0</v>
      </c>
      <c r="B2138" s="15" t="s">
        <v>4907</v>
      </c>
      <c r="C2138" s="18">
        <v>42065.0</v>
      </c>
      <c r="D2138" s="18">
        <v>42070.0</v>
      </c>
      <c r="E2138" s="18">
        <f t="shared" si="1"/>
        <v>42070</v>
      </c>
      <c r="F2138" s="15" t="s">
        <v>55</v>
      </c>
      <c r="G2138" s="15" t="s">
        <v>1568</v>
      </c>
      <c r="H2138" s="15" t="s">
        <v>1569</v>
      </c>
      <c r="I2138" s="15" t="s">
        <v>76</v>
      </c>
      <c r="J2138" s="15" t="s">
        <v>60</v>
      </c>
      <c r="K2138" s="15" t="s">
        <v>10</v>
      </c>
      <c r="L2138" s="15" t="str">
        <f t="array" ref="L2138">_xlfn.XLOOKUP(M2138,reference_province_to_city!$A$2:$A$11,reference_province_to_city!$B$2:$B$11)</f>
        <v>Jakarta</v>
      </c>
      <c r="M2138" s="15" t="s">
        <v>7</v>
      </c>
      <c r="N2138" s="15">
        <v>10110.0</v>
      </c>
      <c r="O2138" s="15">
        <f t="array" ref="O2138">_xlfn.XLOOKUP(M2138,reference_postal_code!$B$2:$B$11,reference_postal_code!$A$2:$A$11)</f>
        <v>10110</v>
      </c>
      <c r="P2138" s="15" t="s">
        <v>117</v>
      </c>
      <c r="Q2138" s="15" t="s">
        <v>3916</v>
      </c>
      <c r="R2138" s="15" t="s">
        <v>65</v>
      </c>
      <c r="S2138" s="15" t="s">
        <v>93</v>
      </c>
      <c r="T2138" s="15" t="s">
        <v>3917</v>
      </c>
      <c r="U2138" s="28">
        <v>152400.0</v>
      </c>
      <c r="V2138" s="15">
        <v>1.0</v>
      </c>
      <c r="W2138" s="31">
        <v>0.0</v>
      </c>
      <c r="X2138" s="28">
        <v>39624.0</v>
      </c>
    </row>
    <row r="2139" ht="15.75" customHeight="1">
      <c r="A2139" s="15">
        <v>1129.0</v>
      </c>
      <c r="B2139" s="15" t="s">
        <v>4907</v>
      </c>
      <c r="C2139" s="18">
        <v>42065.0</v>
      </c>
      <c r="D2139" s="18">
        <v>42070.0</v>
      </c>
      <c r="E2139" s="18">
        <f t="shared" si="1"/>
        <v>42070</v>
      </c>
      <c r="F2139" s="15" t="s">
        <v>55</v>
      </c>
      <c r="G2139" s="15" t="s">
        <v>1568</v>
      </c>
      <c r="H2139" s="15" t="s">
        <v>1569</v>
      </c>
      <c r="I2139" s="15" t="s">
        <v>76</v>
      </c>
      <c r="J2139" s="15" t="s">
        <v>60</v>
      </c>
      <c r="K2139" s="15" t="s">
        <v>10</v>
      </c>
      <c r="L2139" s="15" t="str">
        <f t="array" ref="L2139">_xlfn.XLOOKUP(M2139,reference_province_to_city!$A$2:$A$11,reference_province_to_city!$B$2:$B$11)</f>
        <v>Jakarta</v>
      </c>
      <c r="M2139" s="15" t="s">
        <v>7</v>
      </c>
      <c r="N2139" s="15">
        <v>10110.0</v>
      </c>
      <c r="O2139" s="15">
        <f t="array" ref="O2139">_xlfn.XLOOKUP(M2139,reference_postal_code!$B$2:$B$11,reference_postal_code!$A$2:$A$11)</f>
        <v>10110</v>
      </c>
      <c r="P2139" s="15" t="s">
        <v>117</v>
      </c>
      <c r="Q2139" s="15" t="s">
        <v>172</v>
      </c>
      <c r="R2139" s="15" t="s">
        <v>65</v>
      </c>
      <c r="S2139" s="15" t="s">
        <v>173</v>
      </c>
      <c r="T2139" s="15" t="s">
        <v>174</v>
      </c>
      <c r="U2139" s="28">
        <v>1528200.0</v>
      </c>
      <c r="V2139" s="15">
        <v>6.0</v>
      </c>
      <c r="W2139" s="31">
        <v>0.0</v>
      </c>
      <c r="X2139" s="28">
        <v>764100.0</v>
      </c>
    </row>
    <row r="2140" ht="15.75" customHeight="1">
      <c r="A2140" s="15">
        <v>2285.0</v>
      </c>
      <c r="B2140" s="15" t="s">
        <v>4908</v>
      </c>
      <c r="C2140" s="18">
        <v>42068.0</v>
      </c>
      <c r="D2140" s="18">
        <v>42072.0</v>
      </c>
      <c r="E2140" s="18">
        <f t="shared" si="1"/>
        <v>42072</v>
      </c>
      <c r="F2140" s="15" t="s">
        <v>55</v>
      </c>
      <c r="G2140" s="15" t="s">
        <v>4584</v>
      </c>
      <c r="H2140" s="15" t="s">
        <v>4585</v>
      </c>
      <c r="I2140" s="15" t="s">
        <v>59</v>
      </c>
      <c r="J2140" s="15" t="s">
        <v>60</v>
      </c>
      <c r="K2140" s="15" t="s">
        <v>26</v>
      </c>
      <c r="L2140" s="15" t="str">
        <f t="array" ref="L2140">_xlfn.XLOOKUP(M2140,reference_province_to_city!$A$2:$A$11,reference_province_to_city!$B$2:$B$11)</f>
        <v>Denpasar</v>
      </c>
      <c r="M2140" s="15" t="s">
        <v>24</v>
      </c>
      <c r="N2140" s="15">
        <v>80231.0</v>
      </c>
      <c r="O2140" s="15">
        <f t="array" ref="O2140">_xlfn.XLOOKUP(M2140,reference_postal_code!$B$2:$B$11,reference_postal_code!$A$2:$A$11)</f>
        <v>80231</v>
      </c>
      <c r="P2140" s="15" t="s">
        <v>63</v>
      </c>
      <c r="Q2140" s="15" t="s">
        <v>4909</v>
      </c>
      <c r="R2140" s="15" t="s">
        <v>65</v>
      </c>
      <c r="S2140" s="15" t="s">
        <v>222</v>
      </c>
      <c r="T2140" s="15" t="s">
        <v>4910</v>
      </c>
      <c r="U2140" s="28">
        <v>910350.0</v>
      </c>
      <c r="V2140" s="15">
        <v>7.0</v>
      </c>
      <c r="W2140" s="31">
        <v>0.0</v>
      </c>
      <c r="X2140" s="28">
        <v>245795.0</v>
      </c>
    </row>
    <row r="2141" ht="15.75" customHeight="1">
      <c r="A2141" s="15">
        <v>5089.0</v>
      </c>
      <c r="B2141" s="15" t="s">
        <v>4911</v>
      </c>
      <c r="C2141" s="18">
        <v>42068.0</v>
      </c>
      <c r="D2141" s="18">
        <v>42072.0</v>
      </c>
      <c r="E2141" s="18">
        <f t="shared" si="1"/>
        <v>42072</v>
      </c>
      <c r="F2141" s="15" t="s">
        <v>55</v>
      </c>
      <c r="G2141" s="15" t="s">
        <v>4323</v>
      </c>
      <c r="H2141" s="15" t="s">
        <v>4324</v>
      </c>
      <c r="I2141" s="15" t="s">
        <v>128</v>
      </c>
      <c r="J2141" s="15" t="s">
        <v>60</v>
      </c>
      <c r="K2141" s="15" t="s">
        <v>14</v>
      </c>
      <c r="L2141" s="15" t="str">
        <f t="array" ref="L2141">_xlfn.XLOOKUP(M2141,reference_province_to_city!$A$2:$A$11,reference_province_to_city!$B$2:$B$11)</f>
        <v>Bandung</v>
      </c>
      <c r="M2141" s="15" t="s">
        <v>12</v>
      </c>
      <c r="N2141" s="15">
        <v>40111.0</v>
      </c>
      <c r="O2141" s="15">
        <f t="array" ref="O2141">_xlfn.XLOOKUP(M2141,reference_postal_code!$B$2:$B$11,reference_postal_code!$A$2:$A$11)</f>
        <v>40111</v>
      </c>
      <c r="P2141" s="15" t="s">
        <v>117</v>
      </c>
      <c r="Q2141" s="15" t="s">
        <v>957</v>
      </c>
      <c r="R2141" s="15" t="s">
        <v>65</v>
      </c>
      <c r="S2141" s="15" t="s">
        <v>83</v>
      </c>
      <c r="T2141" s="15" t="s">
        <v>958</v>
      </c>
      <c r="U2141" s="28">
        <v>38340.0</v>
      </c>
      <c r="V2141" s="15">
        <v>3.0</v>
      </c>
      <c r="W2141" s="31">
        <v>0.7</v>
      </c>
      <c r="X2141" s="28">
        <v>-26838.0</v>
      </c>
    </row>
    <row r="2142" ht="15.75" customHeight="1">
      <c r="A2142" s="15">
        <v>1883.0</v>
      </c>
      <c r="B2142" s="15" t="s">
        <v>4912</v>
      </c>
      <c r="C2142" s="18">
        <v>42068.0</v>
      </c>
      <c r="D2142" s="18">
        <v>42068.0</v>
      </c>
      <c r="E2142" s="18">
        <f t="shared" si="1"/>
        <v>42068</v>
      </c>
      <c r="F2142" s="15" t="s">
        <v>466</v>
      </c>
      <c r="G2142" s="15" t="s">
        <v>2421</v>
      </c>
      <c r="H2142" s="15" t="s">
        <v>2422</v>
      </c>
      <c r="I2142" s="15" t="s">
        <v>59</v>
      </c>
      <c r="J2142" s="15" t="s">
        <v>60</v>
      </c>
      <c r="L2142" s="15" t="str">
        <f t="array" ref="L2142">_xlfn.XLOOKUP(M2142,reference_province_to_city!$A$2:$A$11,reference_province_to_city!$B$2:$B$11)</f>
        <v>Semarang</v>
      </c>
      <c r="M2142" s="15" t="s">
        <v>15</v>
      </c>
      <c r="N2142" s="15">
        <v>50111.0</v>
      </c>
      <c r="O2142" s="15">
        <f t="array" ref="O2142">_xlfn.XLOOKUP(M2142,reference_postal_code!$B$2:$B$11,reference_postal_code!$A$2:$A$11)</f>
        <v>50111</v>
      </c>
      <c r="P2142" s="15" t="s">
        <v>77</v>
      </c>
      <c r="Q2142" s="15" t="s">
        <v>4661</v>
      </c>
      <c r="R2142" s="15" t="s">
        <v>65</v>
      </c>
      <c r="S2142" s="15" t="s">
        <v>87</v>
      </c>
      <c r="T2142" s="15" t="s">
        <v>4662</v>
      </c>
      <c r="U2142" s="28">
        <v>8451000.0</v>
      </c>
      <c r="V2142" s="15">
        <v>4.0</v>
      </c>
      <c r="W2142" s="31">
        <v>0.0</v>
      </c>
      <c r="X2142" s="28">
        <v>1014120.0</v>
      </c>
    </row>
    <row r="2143" ht="15.75" customHeight="1">
      <c r="A2143" s="15">
        <v>5088.0</v>
      </c>
      <c r="B2143" s="15" t="s">
        <v>4911</v>
      </c>
      <c r="C2143" s="18">
        <v>42068.0</v>
      </c>
      <c r="D2143" s="18">
        <v>42072.0</v>
      </c>
      <c r="E2143" s="18">
        <f t="shared" si="1"/>
        <v>42072</v>
      </c>
      <c r="F2143" s="15" t="s">
        <v>55</v>
      </c>
      <c r="G2143" s="15" t="s">
        <v>4323</v>
      </c>
      <c r="H2143" s="15" t="s">
        <v>4324</v>
      </c>
      <c r="I2143" s="15" t="s">
        <v>128</v>
      </c>
      <c r="J2143" s="15" t="s">
        <v>60</v>
      </c>
      <c r="K2143" s="15" t="s">
        <v>14</v>
      </c>
      <c r="L2143" s="15" t="str">
        <f t="array" ref="L2143">_xlfn.XLOOKUP(M2143,reference_province_to_city!$A$2:$A$11,reference_province_to_city!$B$2:$B$11)</f>
        <v>Bandung</v>
      </c>
      <c r="M2143" s="15" t="s">
        <v>12</v>
      </c>
      <c r="N2143" s="15">
        <v>40111.0</v>
      </c>
      <c r="O2143" s="15">
        <f t="array" ref="O2143">_xlfn.XLOOKUP(M2143,reference_postal_code!$B$2:$B$11,reference_postal_code!$A$2:$A$11)</f>
        <v>40111</v>
      </c>
      <c r="P2143" s="15" t="s">
        <v>117</v>
      </c>
      <c r="Q2143" s="15" t="s">
        <v>3559</v>
      </c>
      <c r="R2143" s="15" t="s">
        <v>110</v>
      </c>
      <c r="S2143" s="15" t="s">
        <v>149</v>
      </c>
      <c r="T2143" s="15" t="s">
        <v>3560</v>
      </c>
      <c r="U2143" s="28">
        <v>154680.0</v>
      </c>
      <c r="V2143" s="15">
        <v>1.0</v>
      </c>
      <c r="W2143" s="31">
        <v>0.2</v>
      </c>
      <c r="X2143" s="28">
        <v>-19335.0</v>
      </c>
    </row>
    <row r="2144" ht="15.75" customHeight="1">
      <c r="A2144" s="15">
        <v>8253.0</v>
      </c>
      <c r="B2144" s="15" t="s">
        <v>4913</v>
      </c>
      <c r="C2144" s="18">
        <v>42068.0</v>
      </c>
      <c r="D2144" s="18">
        <v>42072.0</v>
      </c>
      <c r="E2144" s="18">
        <f t="shared" si="1"/>
        <v>42072</v>
      </c>
      <c r="F2144" s="15" t="s">
        <v>114</v>
      </c>
      <c r="G2144" s="15" t="s">
        <v>3034</v>
      </c>
      <c r="H2144" s="15" t="s">
        <v>3035</v>
      </c>
      <c r="I2144" s="15" t="s">
        <v>59</v>
      </c>
      <c r="J2144" s="15" t="s">
        <v>60</v>
      </c>
      <c r="K2144" s="15" t="s">
        <v>28</v>
      </c>
      <c r="L2144" s="15" t="str">
        <f t="array" ref="L2144">_xlfn.XLOOKUP(M2144,reference_province_to_city!$A$2:$A$11,reference_province_to_city!$B$2:$B$11)</f>
        <v>Medan</v>
      </c>
      <c r="M2144" s="15" t="s">
        <v>11</v>
      </c>
      <c r="N2144" s="15">
        <v>20111.0</v>
      </c>
      <c r="O2144" s="15">
        <f t="array" ref="O2144">_xlfn.XLOOKUP(M2144,reference_postal_code!$B$2:$B$11,reference_postal_code!$A$2:$A$11)</f>
        <v>20111</v>
      </c>
      <c r="P2144" s="15" t="s">
        <v>77</v>
      </c>
      <c r="Q2144" s="15" t="s">
        <v>4384</v>
      </c>
      <c r="R2144" s="15" t="s">
        <v>65</v>
      </c>
      <c r="S2144" s="15" t="s">
        <v>87</v>
      </c>
      <c r="T2144" s="15" t="s">
        <v>4385</v>
      </c>
      <c r="U2144" s="28">
        <v>906240.0</v>
      </c>
      <c r="V2144" s="15">
        <v>2.0</v>
      </c>
      <c r="W2144" s="31">
        <v>0.2</v>
      </c>
      <c r="X2144" s="28">
        <v>90624.0</v>
      </c>
    </row>
    <row r="2145" ht="15.75" customHeight="1">
      <c r="A2145" s="15">
        <v>5087.0</v>
      </c>
      <c r="B2145" s="15" t="s">
        <v>4911</v>
      </c>
      <c r="C2145" s="18">
        <v>42068.0</v>
      </c>
      <c r="D2145" s="18">
        <v>42072.0</v>
      </c>
      <c r="E2145" s="18">
        <f t="shared" si="1"/>
        <v>42072</v>
      </c>
      <c r="F2145" s="15" t="s">
        <v>55</v>
      </c>
      <c r="G2145" s="15" t="s">
        <v>4323</v>
      </c>
      <c r="H2145" s="15" t="s">
        <v>4324</v>
      </c>
      <c r="I2145" s="15" t="s">
        <v>128</v>
      </c>
      <c r="J2145" s="15" t="s">
        <v>60</v>
      </c>
      <c r="K2145" s="15" t="s">
        <v>14</v>
      </c>
      <c r="L2145" s="15" t="str">
        <f t="array" ref="L2145">_xlfn.XLOOKUP(M2145,reference_province_to_city!$A$2:$A$11,reference_province_to_city!$B$2:$B$11)</f>
        <v>Bandung</v>
      </c>
      <c r="M2145" s="15" t="s">
        <v>12</v>
      </c>
      <c r="N2145" s="15">
        <v>40111.0</v>
      </c>
      <c r="O2145" s="15">
        <f t="array" ref="O2145">_xlfn.XLOOKUP(M2145,reference_postal_code!$B$2:$B$11,reference_postal_code!$A$2:$A$11)</f>
        <v>40111</v>
      </c>
      <c r="P2145" s="15" t="s">
        <v>117</v>
      </c>
      <c r="Q2145" s="15" t="s">
        <v>4914</v>
      </c>
      <c r="R2145" s="15" t="s">
        <v>110</v>
      </c>
      <c r="S2145" s="15" t="s">
        <v>111</v>
      </c>
      <c r="T2145" s="15" t="s">
        <v>4915</v>
      </c>
      <c r="U2145" s="28">
        <v>6992370.0</v>
      </c>
      <c r="V2145" s="15">
        <v>7.0</v>
      </c>
      <c r="W2145" s="31">
        <v>0.4</v>
      </c>
      <c r="X2145" s="28">
        <v>-1398474.0</v>
      </c>
    </row>
    <row r="2146" ht="15.75" customHeight="1">
      <c r="A2146" s="15">
        <v>8252.0</v>
      </c>
      <c r="B2146" s="15" t="s">
        <v>4913</v>
      </c>
      <c r="C2146" s="18">
        <v>42068.0</v>
      </c>
      <c r="D2146" s="18">
        <v>42072.0</v>
      </c>
      <c r="E2146" s="18">
        <f t="shared" si="1"/>
        <v>42072</v>
      </c>
      <c r="F2146" s="15" t="s">
        <v>114</v>
      </c>
      <c r="G2146" s="15" t="s">
        <v>3034</v>
      </c>
      <c r="H2146" s="15" t="s">
        <v>3035</v>
      </c>
      <c r="I2146" s="15" t="s">
        <v>59</v>
      </c>
      <c r="J2146" s="15" t="s">
        <v>60</v>
      </c>
      <c r="K2146" s="15" t="s">
        <v>28</v>
      </c>
      <c r="L2146" s="15" t="str">
        <f t="array" ref="L2146">_xlfn.XLOOKUP(M2146,reference_province_to_city!$A$2:$A$11,reference_province_to_city!$B$2:$B$11)</f>
        <v>Medan</v>
      </c>
      <c r="M2146" s="15" t="s">
        <v>11</v>
      </c>
      <c r="N2146" s="15">
        <v>20111.0</v>
      </c>
      <c r="O2146" s="15">
        <f t="array" ref="O2146">_xlfn.XLOOKUP(M2146,reference_postal_code!$B$2:$B$11,reference_postal_code!$A$2:$A$11)</f>
        <v>20111</v>
      </c>
      <c r="P2146" s="15" t="s">
        <v>77</v>
      </c>
      <c r="Q2146" s="15" t="s">
        <v>4602</v>
      </c>
      <c r="R2146" s="15" t="s">
        <v>65</v>
      </c>
      <c r="S2146" s="15" t="s">
        <v>222</v>
      </c>
      <c r="T2146" s="15" t="s">
        <v>4603</v>
      </c>
      <c r="U2146" s="28">
        <v>2714700.0</v>
      </c>
      <c r="V2146" s="15">
        <v>5.0</v>
      </c>
      <c r="W2146" s="31">
        <v>0.8</v>
      </c>
      <c r="X2146" s="28">
        <v>-7058220.0</v>
      </c>
    </row>
    <row r="2147" ht="15.75" customHeight="1">
      <c r="A2147" s="15">
        <v>1881.0</v>
      </c>
      <c r="B2147" s="15" t="s">
        <v>4912</v>
      </c>
      <c r="C2147" s="18">
        <v>42068.0</v>
      </c>
      <c r="D2147" s="18">
        <v>42068.0</v>
      </c>
      <c r="E2147" s="18">
        <f t="shared" si="1"/>
        <v>42068</v>
      </c>
      <c r="F2147" s="15" t="s">
        <v>466</v>
      </c>
      <c r="G2147" s="15" t="s">
        <v>2421</v>
      </c>
      <c r="H2147" s="15" t="s">
        <v>2422</v>
      </c>
      <c r="I2147" s="15" t="s">
        <v>59</v>
      </c>
      <c r="J2147" s="15" t="s">
        <v>60</v>
      </c>
      <c r="K2147" s="15" t="s">
        <v>17</v>
      </c>
      <c r="L2147" s="15" t="str">
        <f t="array" ref="L2147">_xlfn.XLOOKUP(M2147,reference_province_to_city!$A$2:$A$11,reference_province_to_city!$B$2:$B$11)</f>
        <v>Semarang</v>
      </c>
      <c r="M2147" s="15" t="s">
        <v>15</v>
      </c>
      <c r="N2147" s="15">
        <v>50111.0</v>
      </c>
      <c r="O2147" s="15">
        <f t="array" ref="O2147">_xlfn.XLOOKUP(M2147,reference_postal_code!$B$2:$B$11,reference_postal_code!$A$2:$A$11)</f>
        <v>50111</v>
      </c>
      <c r="P2147" s="15" t="s">
        <v>77</v>
      </c>
      <c r="Q2147" s="15" t="s">
        <v>4163</v>
      </c>
      <c r="R2147" s="15" t="s">
        <v>65</v>
      </c>
      <c r="S2147" s="15" t="s">
        <v>173</v>
      </c>
      <c r="T2147" s="15" t="s">
        <v>4164</v>
      </c>
      <c r="U2147" s="28">
        <v>440100.0</v>
      </c>
      <c r="V2147" s="15">
        <v>3.0</v>
      </c>
      <c r="W2147" s="31">
        <v>0.0</v>
      </c>
      <c r="X2147" s="28">
        <v>220050.0</v>
      </c>
    </row>
    <row r="2148" ht="15.75" customHeight="1">
      <c r="A2148" s="15">
        <v>1882.0</v>
      </c>
      <c r="B2148" s="15" t="s">
        <v>4912</v>
      </c>
      <c r="C2148" s="18">
        <v>42068.0</v>
      </c>
      <c r="D2148" s="18">
        <v>42068.0</v>
      </c>
      <c r="E2148" s="18">
        <f t="shared" si="1"/>
        <v>42068</v>
      </c>
      <c r="F2148" s="15" t="s">
        <v>466</v>
      </c>
      <c r="G2148" s="15" t="s">
        <v>2421</v>
      </c>
      <c r="H2148" s="15" t="s">
        <v>2422</v>
      </c>
      <c r="I2148" s="15" t="s">
        <v>59</v>
      </c>
      <c r="J2148" s="15" t="s">
        <v>60</v>
      </c>
      <c r="K2148" s="15" t="s">
        <v>17</v>
      </c>
      <c r="L2148" s="15" t="str">
        <f t="array" ref="L2148">_xlfn.XLOOKUP(M2148,reference_province_to_city!$A$2:$A$11,reference_province_to_city!$B$2:$B$11)</f>
        <v>Semarang</v>
      </c>
      <c r="M2148" s="15" t="s">
        <v>15</v>
      </c>
      <c r="N2148" s="15">
        <v>50111.0</v>
      </c>
      <c r="O2148" s="15">
        <f t="array" ref="O2148">_xlfn.XLOOKUP(M2148,reference_postal_code!$B$2:$B$11,reference_postal_code!$A$2:$A$11)</f>
        <v>50111</v>
      </c>
      <c r="P2148" s="15" t="s">
        <v>77</v>
      </c>
      <c r="Q2148" s="15" t="s">
        <v>427</v>
      </c>
      <c r="R2148" s="15" t="s">
        <v>106</v>
      </c>
      <c r="S2148" s="15" t="s">
        <v>107</v>
      </c>
      <c r="T2148" s="15" t="s">
        <v>428</v>
      </c>
      <c r="U2148" s="28">
        <v>5754105.0</v>
      </c>
      <c r="V2148" s="15">
        <v>7.0</v>
      </c>
      <c r="W2148" s="31">
        <v>0.1</v>
      </c>
      <c r="X2148" s="28">
        <v>959017.0</v>
      </c>
    </row>
    <row r="2149" ht="15.75" customHeight="1">
      <c r="A2149" s="15">
        <v>5256.0</v>
      </c>
      <c r="B2149" s="15" t="s">
        <v>4916</v>
      </c>
      <c r="C2149" s="18">
        <v>42068.0</v>
      </c>
      <c r="D2149" s="18">
        <v>42070.0</v>
      </c>
      <c r="E2149" s="18">
        <f t="shared" si="1"/>
        <v>42070</v>
      </c>
      <c r="F2149" s="15" t="s">
        <v>114</v>
      </c>
      <c r="G2149" s="15" t="s">
        <v>4917</v>
      </c>
      <c r="H2149" s="15" t="s">
        <v>4918</v>
      </c>
      <c r="I2149" s="15" t="s">
        <v>128</v>
      </c>
      <c r="J2149" s="15" t="s">
        <v>60</v>
      </c>
      <c r="K2149" s="15" t="s">
        <v>33</v>
      </c>
      <c r="L2149" s="15" t="str">
        <f t="array" ref="L2149">_xlfn.XLOOKUP(M2149,reference_province_to_city!$A$2:$A$11,reference_province_to_city!$B$2:$B$11)</f>
        <v>Makassar</v>
      </c>
      <c r="M2149" s="15" t="s">
        <v>25</v>
      </c>
      <c r="N2149" s="15">
        <v>90111.0</v>
      </c>
      <c r="O2149" s="15">
        <f t="array" ref="O2149">_xlfn.XLOOKUP(M2149,reference_postal_code!$B$2:$B$11,reference_postal_code!$A$2:$A$11)</f>
        <v>90111</v>
      </c>
      <c r="P2149" s="15" t="s">
        <v>63</v>
      </c>
      <c r="Q2149" s="15" t="s">
        <v>4919</v>
      </c>
      <c r="R2149" s="15" t="s">
        <v>106</v>
      </c>
      <c r="S2149" s="15" t="s">
        <v>139</v>
      </c>
      <c r="T2149" s="15" t="s">
        <v>4920</v>
      </c>
      <c r="U2149" s="28">
        <v>503520.0</v>
      </c>
      <c r="V2149" s="15">
        <v>2.0</v>
      </c>
      <c r="W2149" s="31">
        <v>0.2</v>
      </c>
      <c r="X2149" s="28">
        <v>-81822.0</v>
      </c>
    </row>
    <row r="2150" ht="15.75" customHeight="1">
      <c r="A2150" s="15">
        <v>5255.0</v>
      </c>
      <c r="B2150" s="15" t="s">
        <v>4916</v>
      </c>
      <c r="C2150" s="18">
        <v>42068.0</v>
      </c>
      <c r="D2150" s="18">
        <v>42070.0</v>
      </c>
      <c r="E2150" s="18">
        <f t="shared" si="1"/>
        <v>42070</v>
      </c>
      <c r="F2150" s="15" t="s">
        <v>114</v>
      </c>
      <c r="G2150" s="15" t="s">
        <v>4917</v>
      </c>
      <c r="H2150" s="15" t="s">
        <v>4918</v>
      </c>
      <c r="I2150" s="15" t="s">
        <v>128</v>
      </c>
      <c r="J2150" s="15" t="s">
        <v>60</v>
      </c>
      <c r="K2150" s="15" t="s">
        <v>33</v>
      </c>
      <c r="L2150" s="15" t="str">
        <f t="array" ref="L2150">_xlfn.XLOOKUP(M2150,reference_province_to_city!$A$2:$A$11,reference_province_to_city!$B$2:$B$11)</f>
        <v>Makassar</v>
      </c>
      <c r="M2150" s="15" t="s">
        <v>25</v>
      </c>
      <c r="N2150" s="15">
        <v>90111.0</v>
      </c>
      <c r="O2150" s="15">
        <f t="array" ref="O2150">_xlfn.XLOOKUP(M2150,reference_postal_code!$B$2:$B$11,reference_postal_code!$A$2:$A$11)</f>
        <v>90111</v>
      </c>
      <c r="P2150" s="15" t="s">
        <v>63</v>
      </c>
      <c r="Q2150" s="15" t="s">
        <v>1871</v>
      </c>
      <c r="R2150" s="15" t="s">
        <v>106</v>
      </c>
      <c r="S2150" s="15" t="s">
        <v>107</v>
      </c>
      <c r="T2150" s="15" t="s">
        <v>1872</v>
      </c>
      <c r="U2150" s="28">
        <v>1490580.0</v>
      </c>
      <c r="V2150" s="15">
        <v>2.0</v>
      </c>
      <c r="W2150" s="31">
        <v>0.3</v>
      </c>
      <c r="X2150" s="28">
        <v>-106470.0</v>
      </c>
    </row>
    <row r="2151" ht="15.75" customHeight="1">
      <c r="A2151" s="15">
        <v>6446.0</v>
      </c>
      <c r="B2151" s="15" t="s">
        <v>4921</v>
      </c>
      <c r="C2151" s="18">
        <v>42068.0</v>
      </c>
      <c r="D2151" s="18">
        <v>42073.0</v>
      </c>
      <c r="E2151" s="18">
        <f t="shared" si="1"/>
        <v>42073</v>
      </c>
      <c r="F2151" s="15" t="s">
        <v>55</v>
      </c>
      <c r="G2151" s="15" t="s">
        <v>4922</v>
      </c>
      <c r="H2151" s="15" t="s">
        <v>4923</v>
      </c>
      <c r="I2151" s="15" t="s">
        <v>59</v>
      </c>
      <c r="J2151" s="15" t="s">
        <v>60</v>
      </c>
      <c r="K2151" s="15" t="s">
        <v>10</v>
      </c>
      <c r="L2151" s="15" t="str">
        <f t="array" ref="L2151">_xlfn.XLOOKUP(M2151,reference_province_to_city!$A$2:$A$11,reference_province_to_city!$B$2:$B$11)</f>
        <v>Jakarta</v>
      </c>
      <c r="M2151" s="15" t="s">
        <v>7</v>
      </c>
      <c r="N2151" s="15">
        <v>10110.0</v>
      </c>
      <c r="O2151" s="15">
        <f t="array" ref="O2151">_xlfn.XLOOKUP(M2151,reference_postal_code!$B$2:$B$11,reference_postal_code!$A$2:$A$11)</f>
        <v>10110</v>
      </c>
      <c r="P2151" s="15" t="s">
        <v>117</v>
      </c>
      <c r="Q2151" s="15" t="s">
        <v>1146</v>
      </c>
      <c r="R2151" s="15" t="s">
        <v>65</v>
      </c>
      <c r="S2151" s="15" t="s">
        <v>103</v>
      </c>
      <c r="T2151" s="15" t="s">
        <v>1147</v>
      </c>
      <c r="U2151" s="28">
        <v>106560.0</v>
      </c>
      <c r="V2151" s="15">
        <v>6.0</v>
      </c>
      <c r="W2151" s="31">
        <v>0.2</v>
      </c>
      <c r="X2151" s="28">
        <v>37296.0</v>
      </c>
    </row>
    <row r="2152" ht="15.75" customHeight="1">
      <c r="A2152" s="15">
        <v>5329.0</v>
      </c>
      <c r="B2152" s="15" t="s">
        <v>4924</v>
      </c>
      <c r="C2152" s="18">
        <v>42068.0</v>
      </c>
      <c r="D2152" s="18">
        <v>42072.0</v>
      </c>
      <c r="E2152" s="18">
        <f t="shared" si="1"/>
        <v>42072</v>
      </c>
      <c r="F2152" s="15" t="s">
        <v>55</v>
      </c>
      <c r="G2152" s="15" t="s">
        <v>341</v>
      </c>
      <c r="H2152" s="15" t="s">
        <v>342</v>
      </c>
      <c r="I2152" s="15" t="s">
        <v>59</v>
      </c>
      <c r="J2152" s="15" t="s">
        <v>60</v>
      </c>
      <c r="K2152" s="15" t="s">
        <v>10</v>
      </c>
      <c r="L2152" s="15" t="str">
        <f t="array" ref="L2152">_xlfn.XLOOKUP(M2152,reference_province_to_city!$A$2:$A$11,reference_province_to_city!$B$2:$B$11)</f>
        <v>Jakarta</v>
      </c>
      <c r="M2152" s="15" t="s">
        <v>7</v>
      </c>
      <c r="N2152" s="15">
        <v>10110.0</v>
      </c>
      <c r="O2152" s="15">
        <f t="array" ref="O2152">_xlfn.XLOOKUP(M2152,reference_postal_code!$B$2:$B$11,reference_postal_code!$A$2:$A$11)</f>
        <v>10110</v>
      </c>
      <c r="P2152" s="15" t="s">
        <v>117</v>
      </c>
      <c r="Q2152" s="15" t="s">
        <v>2758</v>
      </c>
      <c r="R2152" s="15" t="s">
        <v>110</v>
      </c>
      <c r="S2152" s="15" t="s">
        <v>111</v>
      </c>
      <c r="T2152" s="15" t="s">
        <v>2759</v>
      </c>
      <c r="U2152" s="28">
        <v>478800.0</v>
      </c>
      <c r="V2152" s="15">
        <v>2.0</v>
      </c>
      <c r="W2152" s="31">
        <v>0.2</v>
      </c>
      <c r="X2152" s="28">
        <v>35910.0</v>
      </c>
    </row>
    <row r="2153" ht="15.75" customHeight="1">
      <c r="A2153" s="15">
        <v>2284.0</v>
      </c>
      <c r="B2153" s="15" t="s">
        <v>4908</v>
      </c>
      <c r="C2153" s="18">
        <v>42068.0</v>
      </c>
      <c r="D2153" s="18">
        <v>42072.0</v>
      </c>
      <c r="E2153" s="18">
        <f t="shared" si="1"/>
        <v>42072</v>
      </c>
      <c r="F2153" s="15" t="s">
        <v>55</v>
      </c>
      <c r="G2153" s="15" t="s">
        <v>4584</v>
      </c>
      <c r="H2153" s="15" t="s">
        <v>4585</v>
      </c>
      <c r="I2153" s="15" t="s">
        <v>59</v>
      </c>
      <c r="J2153" s="15" t="s">
        <v>60</v>
      </c>
      <c r="K2153" s="15" t="s">
        <v>26</v>
      </c>
      <c r="L2153" s="15" t="str">
        <f t="array" ref="L2153">_xlfn.XLOOKUP(M2153,reference_province_to_city!$A$2:$A$11,reference_province_to_city!$B$2:$B$11)</f>
        <v>Denpasar</v>
      </c>
      <c r="M2153" s="15" t="s">
        <v>24</v>
      </c>
      <c r="O2153" s="15">
        <f t="array" ref="O2153">_xlfn.XLOOKUP(M2153,reference_postal_code!$B$2:$B$11,reference_postal_code!$A$2:$A$11)</f>
        <v>80231</v>
      </c>
      <c r="P2153" s="15" t="s">
        <v>63</v>
      </c>
      <c r="Q2153" s="15" t="s">
        <v>1723</v>
      </c>
      <c r="R2153" s="15" t="s">
        <v>110</v>
      </c>
      <c r="S2153" s="15" t="s">
        <v>111</v>
      </c>
      <c r="T2153" s="15" t="s">
        <v>1724</v>
      </c>
      <c r="U2153" s="28">
        <v>358800.0</v>
      </c>
      <c r="V2153" s="15">
        <v>2.0</v>
      </c>
      <c r="W2153" s="31">
        <v>0.0</v>
      </c>
      <c r="X2153" s="28">
        <v>100464.0</v>
      </c>
    </row>
    <row r="2154" ht="15.75" customHeight="1">
      <c r="A2154" s="15">
        <v>8250.0</v>
      </c>
      <c r="B2154" s="15" t="s">
        <v>4913</v>
      </c>
      <c r="C2154" s="18">
        <v>42068.0</v>
      </c>
      <c r="D2154" s="18">
        <v>42072.0</v>
      </c>
      <c r="E2154" s="18">
        <f t="shared" si="1"/>
        <v>42072</v>
      </c>
      <c r="F2154" s="15" t="s">
        <v>114</v>
      </c>
      <c r="G2154" s="15" t="s">
        <v>3034</v>
      </c>
      <c r="H2154" s="15" t="s">
        <v>3035</v>
      </c>
      <c r="I2154" s="15" t="s">
        <v>59</v>
      </c>
      <c r="J2154" s="15" t="s">
        <v>60</v>
      </c>
      <c r="K2154" s="15" t="s">
        <v>28</v>
      </c>
      <c r="L2154" s="15" t="str">
        <f t="array" ref="L2154">_xlfn.XLOOKUP(M2154,reference_province_to_city!$A$2:$A$11,reference_province_to_city!$B$2:$B$11)</f>
        <v>Medan</v>
      </c>
      <c r="M2154" s="15" t="s">
        <v>11</v>
      </c>
      <c r="N2154" s="15">
        <v>20111.0</v>
      </c>
      <c r="O2154" s="15">
        <f t="array" ref="O2154">_xlfn.XLOOKUP(M2154,reference_postal_code!$B$2:$B$11,reference_postal_code!$A$2:$A$11)</f>
        <v>20111</v>
      </c>
      <c r="P2154" s="15" t="s">
        <v>77</v>
      </c>
      <c r="Q2154" s="15" t="s">
        <v>2651</v>
      </c>
      <c r="R2154" s="15" t="s">
        <v>65</v>
      </c>
      <c r="S2154" s="15" t="s">
        <v>83</v>
      </c>
      <c r="T2154" s="15" t="s">
        <v>2652</v>
      </c>
      <c r="U2154" s="28">
        <v>168180.0</v>
      </c>
      <c r="V2154" s="15">
        <v>2.0</v>
      </c>
      <c r="W2154" s="31">
        <v>0.8</v>
      </c>
      <c r="X2154" s="28">
        <v>-252270.0</v>
      </c>
    </row>
    <row r="2155" ht="15.75" customHeight="1">
      <c r="A2155" s="15">
        <v>8251.0</v>
      </c>
      <c r="B2155" s="15" t="s">
        <v>4913</v>
      </c>
      <c r="C2155" s="18">
        <v>42068.0</v>
      </c>
      <c r="D2155" s="18">
        <v>42072.0</v>
      </c>
      <c r="E2155" s="18">
        <f t="shared" si="1"/>
        <v>42072</v>
      </c>
      <c r="F2155" s="15" t="s">
        <v>114</v>
      </c>
      <c r="G2155" s="15" t="s">
        <v>3034</v>
      </c>
      <c r="H2155" s="15" t="s">
        <v>3035</v>
      </c>
      <c r="I2155" s="15" t="s">
        <v>59</v>
      </c>
      <c r="J2155" s="15" t="s">
        <v>60</v>
      </c>
      <c r="K2155" s="15" t="s">
        <v>28</v>
      </c>
      <c r="L2155" s="15" t="str">
        <f t="array" ref="L2155">_xlfn.XLOOKUP(M2155,reference_province_to_city!$A$2:$A$11,reference_province_to_city!$B$2:$B$11)</f>
        <v>Medan</v>
      </c>
      <c r="M2155" s="15" t="s">
        <v>11</v>
      </c>
      <c r="N2155" s="15">
        <v>20111.0</v>
      </c>
      <c r="O2155" s="15">
        <f t="array" ref="O2155">_xlfn.XLOOKUP(M2155,reference_postal_code!$B$2:$B$11,reference_postal_code!$A$2:$A$11)</f>
        <v>20111</v>
      </c>
      <c r="P2155" s="15" t="s">
        <v>77</v>
      </c>
      <c r="Q2155" s="15" t="s">
        <v>3720</v>
      </c>
      <c r="R2155" s="15" t="s">
        <v>106</v>
      </c>
      <c r="S2155" s="15" t="s">
        <v>139</v>
      </c>
      <c r="T2155" s="15" t="s">
        <v>3721</v>
      </c>
      <c r="U2155" s="28">
        <v>70680.0</v>
      </c>
      <c r="V2155" s="15">
        <v>2.0</v>
      </c>
      <c r="W2155" s="31">
        <v>0.6</v>
      </c>
      <c r="X2155" s="28">
        <v>-28272.0</v>
      </c>
    </row>
    <row r="2156" ht="15.75" customHeight="1">
      <c r="A2156" s="15">
        <v>2274.0</v>
      </c>
      <c r="B2156" s="15" t="s">
        <v>4925</v>
      </c>
      <c r="C2156" s="18">
        <v>42069.0</v>
      </c>
      <c r="D2156" s="18">
        <v>42074.0</v>
      </c>
      <c r="E2156" s="18">
        <f t="shared" si="1"/>
        <v>42074</v>
      </c>
      <c r="F2156" s="15" t="s">
        <v>55</v>
      </c>
      <c r="G2156" s="15" t="s">
        <v>2382</v>
      </c>
      <c r="H2156" s="15" t="s">
        <v>2383</v>
      </c>
      <c r="I2156" s="15" t="s">
        <v>59</v>
      </c>
      <c r="J2156" s="15" t="s">
        <v>60</v>
      </c>
      <c r="K2156" s="15" t="s">
        <v>29</v>
      </c>
      <c r="L2156" s="15" t="str">
        <f t="array" ref="L2156">_xlfn.XLOOKUP(M2156,reference_province_to_city!$A$2:$A$11,reference_province_to_city!$B$2:$B$11)</f>
        <v>Palembang</v>
      </c>
      <c r="M2156" s="15" t="s">
        <v>13</v>
      </c>
      <c r="N2156" s="15">
        <v>30111.0</v>
      </c>
      <c r="O2156" s="15">
        <f t="array" ref="O2156">_xlfn.XLOOKUP(M2156,reference_postal_code!$B$2:$B$11,reference_postal_code!$A$2:$A$11)</f>
        <v>30111</v>
      </c>
      <c r="P2156" s="15" t="s">
        <v>77</v>
      </c>
      <c r="Q2156" s="15" t="s">
        <v>4926</v>
      </c>
      <c r="R2156" s="15" t="s">
        <v>110</v>
      </c>
      <c r="S2156" s="15" t="s">
        <v>1391</v>
      </c>
      <c r="T2156" s="15" t="s">
        <v>4927</v>
      </c>
      <c r="U2156" s="28">
        <v>1.679976E7</v>
      </c>
      <c r="V2156" s="15">
        <v>2.0</v>
      </c>
      <c r="W2156" s="31">
        <v>0.2</v>
      </c>
      <c r="X2156" s="28">
        <v>5669919.0</v>
      </c>
    </row>
    <row r="2157" ht="15.75" customHeight="1">
      <c r="A2157" s="15">
        <v>2273.0</v>
      </c>
      <c r="B2157" s="15" t="s">
        <v>4925</v>
      </c>
      <c r="C2157" s="18">
        <v>42069.0</v>
      </c>
      <c r="D2157" s="18">
        <v>42074.0</v>
      </c>
      <c r="E2157" s="18">
        <f t="shared" si="1"/>
        <v>42074</v>
      </c>
      <c r="F2157" s="15" t="s">
        <v>55</v>
      </c>
      <c r="G2157" s="15" t="s">
        <v>2382</v>
      </c>
      <c r="H2157" s="15" t="s">
        <v>2383</v>
      </c>
      <c r="I2157" s="15" t="s">
        <v>59</v>
      </c>
      <c r="J2157" s="15" t="s">
        <v>60</v>
      </c>
      <c r="K2157" s="15" t="s">
        <v>29</v>
      </c>
      <c r="L2157" s="15" t="str">
        <f t="array" ref="L2157">_xlfn.XLOOKUP(M2157,reference_province_to_city!$A$2:$A$11,reference_province_to_city!$B$2:$B$11)</f>
        <v>Palembang</v>
      </c>
      <c r="M2157" s="15" t="s">
        <v>13</v>
      </c>
      <c r="N2157" s="15">
        <v>30111.0</v>
      </c>
      <c r="O2157" s="15">
        <f t="array" ref="O2157">_xlfn.XLOOKUP(M2157,reference_postal_code!$B$2:$B$11,reference_postal_code!$A$2:$A$11)</f>
        <v>30111</v>
      </c>
      <c r="P2157" s="15" t="s">
        <v>77</v>
      </c>
      <c r="Q2157" s="15" t="s">
        <v>1573</v>
      </c>
      <c r="R2157" s="15" t="s">
        <v>106</v>
      </c>
      <c r="S2157" s="15" t="s">
        <v>139</v>
      </c>
      <c r="T2157" s="15" t="s">
        <v>1574</v>
      </c>
      <c r="U2157" s="28">
        <v>6528900.0</v>
      </c>
      <c r="V2157" s="15">
        <v>7.0</v>
      </c>
      <c r="W2157" s="31">
        <v>0.0</v>
      </c>
      <c r="X2157" s="28">
        <v>1436358.0</v>
      </c>
    </row>
    <row r="2158" ht="15.75" customHeight="1">
      <c r="A2158" s="15">
        <v>6344.0</v>
      </c>
      <c r="B2158" s="15" t="s">
        <v>4928</v>
      </c>
      <c r="C2158" s="18">
        <v>42070.0</v>
      </c>
      <c r="D2158" s="18">
        <v>42073.0</v>
      </c>
      <c r="E2158" s="18">
        <f t="shared" si="1"/>
        <v>42073</v>
      </c>
      <c r="F2158" s="15" t="s">
        <v>125</v>
      </c>
      <c r="G2158" s="15" t="s">
        <v>2310</v>
      </c>
      <c r="H2158" s="15" t="s">
        <v>2311</v>
      </c>
      <c r="I2158" s="15" t="s">
        <v>76</v>
      </c>
      <c r="J2158" s="15" t="s">
        <v>60</v>
      </c>
      <c r="K2158" s="15" t="s">
        <v>10</v>
      </c>
      <c r="L2158" s="15" t="str">
        <f t="array" ref="L2158">_xlfn.XLOOKUP(M2158,reference_province_to_city!$A$2:$A$11,reference_province_to_city!$B$2:$B$11)</f>
        <v>Jakarta</v>
      </c>
      <c r="M2158" s="15" t="s">
        <v>7</v>
      </c>
      <c r="N2158" s="15">
        <v>10110.0</v>
      </c>
      <c r="O2158" s="15">
        <f t="array" ref="O2158">_xlfn.XLOOKUP(M2158,reference_postal_code!$B$2:$B$11,reference_postal_code!$A$2:$A$11)</f>
        <v>10110</v>
      </c>
      <c r="P2158" s="15" t="s">
        <v>117</v>
      </c>
      <c r="Q2158" s="15" t="s">
        <v>750</v>
      </c>
      <c r="R2158" s="15" t="s">
        <v>65</v>
      </c>
      <c r="S2158" s="15" t="s">
        <v>83</v>
      </c>
      <c r="T2158" s="15" t="s">
        <v>751</v>
      </c>
      <c r="U2158" s="28">
        <v>456600.0</v>
      </c>
      <c r="V2158" s="15">
        <v>2.0</v>
      </c>
      <c r="W2158" s="31">
        <v>0.0</v>
      </c>
      <c r="X2158" s="28">
        <v>223734.0</v>
      </c>
    </row>
    <row r="2159" ht="15.75" customHeight="1">
      <c r="A2159" s="15">
        <v>6346.0</v>
      </c>
      <c r="B2159" s="15" t="s">
        <v>4928</v>
      </c>
      <c r="C2159" s="18">
        <v>42070.0</v>
      </c>
      <c r="D2159" s="18">
        <v>42073.0</v>
      </c>
      <c r="E2159" s="18">
        <f t="shared" si="1"/>
        <v>42073</v>
      </c>
      <c r="F2159" s="15" t="s">
        <v>125</v>
      </c>
      <c r="G2159" s="15" t="s">
        <v>2310</v>
      </c>
      <c r="H2159" s="15" t="s">
        <v>2311</v>
      </c>
      <c r="I2159" s="15" t="s">
        <v>76</v>
      </c>
      <c r="J2159" s="15" t="s">
        <v>60</v>
      </c>
      <c r="K2159" s="15" t="s">
        <v>10</v>
      </c>
      <c r="L2159" s="15" t="str">
        <f t="array" ref="L2159">_xlfn.XLOOKUP(M2159,reference_province_to_city!$A$2:$A$11,reference_province_to_city!$B$2:$B$11)</f>
        <v>Jakarta</v>
      </c>
      <c r="M2159" s="15" t="s">
        <v>7</v>
      </c>
      <c r="N2159" s="15">
        <v>10110.0</v>
      </c>
      <c r="O2159" s="15">
        <f t="array" ref="O2159">_xlfn.XLOOKUP(M2159,reference_postal_code!$B$2:$B$11,reference_postal_code!$A$2:$A$11)</f>
        <v>10110</v>
      </c>
      <c r="P2159" s="15" t="s">
        <v>117</v>
      </c>
      <c r="Q2159" s="15" t="s">
        <v>4929</v>
      </c>
      <c r="R2159" s="15" t="s">
        <v>110</v>
      </c>
      <c r="S2159" s="15" t="s">
        <v>111</v>
      </c>
      <c r="T2159" s="15" t="s">
        <v>4930</v>
      </c>
      <c r="U2159" s="28">
        <v>8819550.0</v>
      </c>
      <c r="V2159" s="15">
        <v>3.0</v>
      </c>
      <c r="W2159" s="31">
        <v>0.0</v>
      </c>
      <c r="X2159" s="28">
        <v>2557669.0</v>
      </c>
    </row>
    <row r="2160" ht="15.75" customHeight="1">
      <c r="A2160" s="15">
        <v>6345.0</v>
      </c>
      <c r="B2160" s="15" t="s">
        <v>4928</v>
      </c>
      <c r="C2160" s="18">
        <v>42070.0</v>
      </c>
      <c r="D2160" s="18">
        <v>42073.0</v>
      </c>
      <c r="E2160" s="18">
        <f t="shared" si="1"/>
        <v>42073</v>
      </c>
      <c r="F2160" s="15" t="s">
        <v>125</v>
      </c>
      <c r="G2160" s="15" t="s">
        <v>2310</v>
      </c>
      <c r="H2160" s="15" t="s">
        <v>2311</v>
      </c>
      <c r="I2160" s="15" t="s">
        <v>76</v>
      </c>
      <c r="J2160" s="15" t="s">
        <v>60</v>
      </c>
      <c r="K2160" s="15" t="s">
        <v>10</v>
      </c>
      <c r="L2160" s="15" t="str">
        <f t="array" ref="L2160">_xlfn.XLOOKUP(M2160,reference_province_to_city!$A$2:$A$11,reference_province_to_city!$B$2:$B$11)</f>
        <v>Jakarta</v>
      </c>
      <c r="M2160" s="15" t="s">
        <v>7</v>
      </c>
      <c r="N2160" s="15">
        <v>10110.0</v>
      </c>
      <c r="O2160" s="15">
        <f t="array" ref="O2160">_xlfn.XLOOKUP(M2160,reference_postal_code!$B$2:$B$11,reference_postal_code!$A$2:$A$11)</f>
        <v>10110</v>
      </c>
      <c r="P2160" s="15" t="s">
        <v>117</v>
      </c>
      <c r="Q2160" s="15" t="s">
        <v>1772</v>
      </c>
      <c r="R2160" s="15" t="s">
        <v>65</v>
      </c>
      <c r="S2160" s="15" t="s">
        <v>83</v>
      </c>
      <c r="T2160" s="15" t="s">
        <v>1773</v>
      </c>
      <c r="U2160" s="28">
        <v>1039200.0</v>
      </c>
      <c r="V2160" s="15">
        <v>2.0</v>
      </c>
      <c r="W2160" s="31">
        <v>0.0</v>
      </c>
      <c r="X2160" s="28">
        <v>498816.0</v>
      </c>
    </row>
    <row r="2161" ht="15.75" customHeight="1">
      <c r="A2161" s="15">
        <v>6343.0</v>
      </c>
      <c r="B2161" s="15" t="s">
        <v>4928</v>
      </c>
      <c r="C2161" s="18">
        <v>42070.0</v>
      </c>
      <c r="D2161" s="18"/>
      <c r="E2161" s="18">
        <f t="shared" si="1"/>
        <v>42073</v>
      </c>
      <c r="F2161" s="15" t="s">
        <v>125</v>
      </c>
      <c r="G2161" s="15" t="s">
        <v>2310</v>
      </c>
      <c r="H2161" s="15" t="s">
        <v>2311</v>
      </c>
      <c r="I2161" s="15" t="s">
        <v>76</v>
      </c>
      <c r="J2161" s="15" t="s">
        <v>60</v>
      </c>
      <c r="L2161" s="15" t="str">
        <f t="array" ref="L2161">_xlfn.XLOOKUP(M2161,reference_province_to_city!$A$2:$A$11,reference_province_to_city!$B$2:$B$11)</f>
        <v>Jakarta</v>
      </c>
      <c r="M2161" s="15" t="s">
        <v>7</v>
      </c>
      <c r="N2161" s="15">
        <v>10110.0</v>
      </c>
      <c r="O2161" s="15">
        <f t="array" ref="O2161">_xlfn.XLOOKUP(M2161,reference_postal_code!$B$2:$B$11,reference_postal_code!$A$2:$A$11)</f>
        <v>10110</v>
      </c>
      <c r="P2161" s="15" t="s">
        <v>117</v>
      </c>
      <c r="Q2161" s="15" t="s">
        <v>4931</v>
      </c>
      <c r="R2161" s="15" t="s">
        <v>110</v>
      </c>
      <c r="S2161" s="15" t="s">
        <v>149</v>
      </c>
      <c r="T2161" s="15" t="s">
        <v>4932</v>
      </c>
      <c r="U2161" s="28">
        <v>1797750.0</v>
      </c>
      <c r="V2161" s="15">
        <v>3.0</v>
      </c>
      <c r="W2161" s="31">
        <v>0.0</v>
      </c>
      <c r="X2161" s="28">
        <v>791010.0</v>
      </c>
    </row>
    <row r="2162" ht="15.75" customHeight="1">
      <c r="A2162" s="15">
        <v>3997.0</v>
      </c>
      <c r="B2162" s="15" t="s">
        <v>4933</v>
      </c>
      <c r="C2162" s="18">
        <v>42071.0</v>
      </c>
      <c r="D2162" s="18">
        <v>42075.0</v>
      </c>
      <c r="E2162" s="18">
        <f t="shared" si="1"/>
        <v>42075</v>
      </c>
      <c r="F2162" s="15" t="s">
        <v>55</v>
      </c>
      <c r="G2162" s="15" t="s">
        <v>4934</v>
      </c>
      <c r="H2162" s="15" t="s">
        <v>4935</v>
      </c>
      <c r="I2162" s="15" t="s">
        <v>59</v>
      </c>
      <c r="J2162" s="15" t="s">
        <v>60</v>
      </c>
      <c r="K2162" s="15" t="s">
        <v>29</v>
      </c>
      <c r="L2162" s="15" t="str">
        <f t="array" ref="L2162">_xlfn.XLOOKUP(M2162,reference_province_to_city!$A$2:$A$11,reference_province_to_city!$B$2:$B$11)</f>
        <v>Palembang</v>
      </c>
      <c r="M2162" s="15" t="s">
        <v>13</v>
      </c>
      <c r="N2162" s="15">
        <v>30111.0</v>
      </c>
      <c r="O2162" s="15">
        <f t="array" ref="O2162">_xlfn.XLOOKUP(M2162,reference_postal_code!$B$2:$B$11,reference_postal_code!$A$2:$A$11)</f>
        <v>30111</v>
      </c>
      <c r="P2162" s="15" t="s">
        <v>77</v>
      </c>
      <c r="Q2162" s="15" t="s">
        <v>3266</v>
      </c>
      <c r="R2162" s="15" t="s">
        <v>110</v>
      </c>
      <c r="S2162" s="15" t="s">
        <v>111</v>
      </c>
      <c r="T2162" s="15" t="s">
        <v>3267</v>
      </c>
      <c r="U2162" s="28">
        <v>1.154925E7</v>
      </c>
      <c r="V2162" s="15">
        <v>5.0</v>
      </c>
      <c r="W2162" s="31">
        <v>0.0</v>
      </c>
      <c r="X2162" s="28">
        <v>3349282.0</v>
      </c>
    </row>
    <row r="2163" ht="15.75" customHeight="1">
      <c r="A2163" s="15">
        <v>3996.0</v>
      </c>
      <c r="B2163" s="15" t="s">
        <v>4933</v>
      </c>
      <c r="C2163" s="18">
        <v>42071.0</v>
      </c>
      <c r="D2163" s="18">
        <v>42075.0</v>
      </c>
      <c r="E2163" s="18">
        <f t="shared" si="1"/>
        <v>42075</v>
      </c>
      <c r="F2163" s="15" t="s">
        <v>55</v>
      </c>
      <c r="G2163" s="15" t="s">
        <v>4934</v>
      </c>
      <c r="H2163" s="15" t="s">
        <v>4935</v>
      </c>
      <c r="I2163" s="15" t="s">
        <v>59</v>
      </c>
      <c r="J2163" s="15" t="s">
        <v>60</v>
      </c>
      <c r="L2163" s="15" t="str">
        <f t="array" ref="L2163">_xlfn.XLOOKUP(M2163,reference_province_to_city!$A$2:$A$11,reference_province_to_city!$B$2:$B$11)</f>
        <v>Palembang</v>
      </c>
      <c r="M2163" s="15" t="s">
        <v>13</v>
      </c>
      <c r="N2163" s="15">
        <v>30111.0</v>
      </c>
      <c r="O2163" s="15">
        <f t="array" ref="O2163">_xlfn.XLOOKUP(M2163,reference_postal_code!$B$2:$B$11,reference_postal_code!$A$2:$A$11)</f>
        <v>30111</v>
      </c>
      <c r="P2163" s="15" t="s">
        <v>77</v>
      </c>
      <c r="Q2163" s="15" t="s">
        <v>4936</v>
      </c>
      <c r="R2163" s="15" t="s">
        <v>106</v>
      </c>
      <c r="S2163" s="15" t="s">
        <v>107</v>
      </c>
      <c r="T2163" s="15" t="s">
        <v>4937</v>
      </c>
      <c r="U2163" s="28">
        <v>1.291395E7</v>
      </c>
      <c r="V2163" s="15">
        <v>7.0</v>
      </c>
      <c r="W2163" s="31">
        <v>0.0</v>
      </c>
      <c r="X2163" s="28">
        <v>2841069.0</v>
      </c>
    </row>
    <row r="2164" ht="15.75" customHeight="1">
      <c r="A2164" s="15">
        <v>3995.0</v>
      </c>
      <c r="B2164" s="15" t="s">
        <v>4933</v>
      </c>
      <c r="C2164" s="18">
        <v>42071.0</v>
      </c>
      <c r="D2164" s="18">
        <v>42075.0</v>
      </c>
      <c r="E2164" s="18">
        <f t="shared" si="1"/>
        <v>42075</v>
      </c>
      <c r="F2164" s="15" t="s">
        <v>55</v>
      </c>
      <c r="G2164" s="15" t="s">
        <v>4934</v>
      </c>
      <c r="H2164" s="15" t="s">
        <v>4935</v>
      </c>
      <c r="I2164" s="15" t="s">
        <v>59</v>
      </c>
      <c r="J2164" s="15" t="s">
        <v>60</v>
      </c>
      <c r="K2164" s="15" t="s">
        <v>29</v>
      </c>
      <c r="L2164" s="15" t="str">
        <f t="array" ref="L2164">_xlfn.XLOOKUP(M2164,reference_province_to_city!$A$2:$A$11,reference_province_to_city!$B$2:$B$11)</f>
        <v>Palembang</v>
      </c>
      <c r="M2164" s="15" t="s">
        <v>13</v>
      </c>
      <c r="N2164" s="15">
        <v>30111.0</v>
      </c>
      <c r="O2164" s="15">
        <f t="array" ref="O2164">_xlfn.XLOOKUP(M2164,reference_postal_code!$B$2:$B$11,reference_postal_code!$A$2:$A$11)</f>
        <v>30111</v>
      </c>
      <c r="P2164" s="15" t="s">
        <v>77</v>
      </c>
      <c r="Q2164" s="15" t="s">
        <v>2475</v>
      </c>
      <c r="R2164" s="15" t="s">
        <v>106</v>
      </c>
      <c r="S2164" s="15" t="s">
        <v>183</v>
      </c>
      <c r="T2164" s="15" t="s">
        <v>2476</v>
      </c>
      <c r="U2164" s="28">
        <v>7694100.0</v>
      </c>
      <c r="V2164" s="15">
        <v>3.0</v>
      </c>
      <c r="W2164" s="31">
        <v>0.0</v>
      </c>
      <c r="X2164" s="28">
        <v>1461879.0</v>
      </c>
    </row>
    <row r="2165" ht="15.75" customHeight="1">
      <c r="A2165" s="15">
        <v>7782.0</v>
      </c>
      <c r="B2165" s="15" t="s">
        <v>4938</v>
      </c>
      <c r="C2165" s="18">
        <v>42071.0</v>
      </c>
      <c r="D2165" s="18">
        <v>42075.0</v>
      </c>
      <c r="E2165" s="18">
        <f t="shared" si="1"/>
        <v>42075</v>
      </c>
      <c r="F2165" s="15" t="s">
        <v>55</v>
      </c>
      <c r="G2165" s="15" t="s">
        <v>1889</v>
      </c>
      <c r="H2165" s="15" t="s">
        <v>1890</v>
      </c>
      <c r="I2165" s="15" t="s">
        <v>59</v>
      </c>
      <c r="J2165" s="15" t="s">
        <v>60</v>
      </c>
      <c r="K2165" s="15" t="s">
        <v>541</v>
      </c>
      <c r="L2165" s="15" t="str">
        <f t="array" ref="L2165">_xlfn.XLOOKUP(M2165,reference_province_to_city!$A$2:$A$11,reference_province_to_city!$B$2:$B$11)</f>
        <v>Medan</v>
      </c>
      <c r="M2165" s="15" t="s">
        <v>11</v>
      </c>
      <c r="N2165" s="15">
        <v>20111.0</v>
      </c>
      <c r="O2165" s="15">
        <f t="array" ref="O2165">_xlfn.XLOOKUP(M2165,reference_postal_code!$B$2:$B$11,reference_postal_code!$A$2:$A$11)</f>
        <v>20111</v>
      </c>
      <c r="P2165" s="15" t="s">
        <v>77</v>
      </c>
      <c r="Q2165" s="15" t="s">
        <v>1926</v>
      </c>
      <c r="R2165" s="15" t="s">
        <v>65</v>
      </c>
      <c r="S2165" s="15" t="s">
        <v>83</v>
      </c>
      <c r="T2165" s="15" t="s">
        <v>1927</v>
      </c>
      <c r="U2165" s="28">
        <v>128520.0</v>
      </c>
      <c r="V2165" s="15">
        <v>3.0</v>
      </c>
      <c r="W2165" s="31">
        <v>0.8</v>
      </c>
      <c r="X2165" s="28">
        <v>-218484.0</v>
      </c>
    </row>
    <row r="2166" ht="15.75" customHeight="1">
      <c r="A2166" s="15">
        <v>5174.0</v>
      </c>
      <c r="B2166" s="15" t="s">
        <v>4939</v>
      </c>
      <c r="C2166" s="18">
        <v>42071.0</v>
      </c>
      <c r="D2166" s="18">
        <v>42073.0</v>
      </c>
      <c r="E2166" s="18">
        <f t="shared" si="1"/>
        <v>42073</v>
      </c>
      <c r="F2166" s="15" t="s">
        <v>125</v>
      </c>
      <c r="G2166" s="15" t="s">
        <v>3516</v>
      </c>
      <c r="H2166" s="15" t="s">
        <v>3517</v>
      </c>
      <c r="I2166" s="15" t="s">
        <v>128</v>
      </c>
      <c r="J2166" s="15" t="s">
        <v>60</v>
      </c>
      <c r="K2166" s="15" t="s">
        <v>22</v>
      </c>
      <c r="L2166" s="15" t="str">
        <f t="array" ref="L2166">_xlfn.XLOOKUP(M2166,reference_province_to_city!$A$2:$A$11,reference_province_to_city!$B$2:$B$11)</f>
        <v>Surabaya</v>
      </c>
      <c r="M2166" s="15" t="s">
        <v>20</v>
      </c>
      <c r="N2166" s="15">
        <v>60231.0</v>
      </c>
      <c r="O2166" s="15">
        <f t="array" ref="O2166">_xlfn.XLOOKUP(M2166,reference_postal_code!$B$2:$B$11,reference_postal_code!$A$2:$A$11)</f>
        <v>60231</v>
      </c>
      <c r="P2166" s="15" t="s">
        <v>166</v>
      </c>
      <c r="Q2166" s="15" t="s">
        <v>129</v>
      </c>
      <c r="R2166" s="15" t="s">
        <v>65</v>
      </c>
      <c r="S2166" s="15" t="s">
        <v>93</v>
      </c>
      <c r="T2166" s="15" t="s">
        <v>130</v>
      </c>
      <c r="U2166" s="28">
        <v>51120.0</v>
      </c>
      <c r="V2166" s="15">
        <v>1.0</v>
      </c>
      <c r="W2166" s="31">
        <v>0.2</v>
      </c>
      <c r="X2166" s="28">
        <v>13419.0</v>
      </c>
    </row>
    <row r="2167" ht="15.75" customHeight="1">
      <c r="A2167" s="15">
        <v>3998.0</v>
      </c>
      <c r="B2167" s="15" t="s">
        <v>4933</v>
      </c>
      <c r="C2167" s="18">
        <v>42071.0</v>
      </c>
      <c r="D2167" s="18">
        <v>42075.0</v>
      </c>
      <c r="E2167" s="18">
        <f t="shared" si="1"/>
        <v>42075</v>
      </c>
      <c r="F2167" s="15" t="s">
        <v>55</v>
      </c>
      <c r="G2167" s="15" t="s">
        <v>4934</v>
      </c>
      <c r="H2167" s="15" t="s">
        <v>4935</v>
      </c>
      <c r="I2167" s="15" t="s">
        <v>59</v>
      </c>
      <c r="J2167" s="15" t="s">
        <v>60</v>
      </c>
      <c r="K2167" s="15" t="s">
        <v>29</v>
      </c>
      <c r="L2167" s="15" t="str">
        <f t="array" ref="L2167">_xlfn.XLOOKUP(M2167,reference_province_to_city!$A$2:$A$11,reference_province_to_city!$B$2:$B$11)</f>
        <v>Palembang</v>
      </c>
      <c r="M2167" s="15" t="s">
        <v>13</v>
      </c>
      <c r="N2167" s="15">
        <v>30111.0</v>
      </c>
      <c r="O2167" s="15">
        <f t="array" ref="O2167">_xlfn.XLOOKUP(M2167,reference_postal_code!$B$2:$B$11,reference_postal_code!$A$2:$A$11)</f>
        <v>30111</v>
      </c>
      <c r="P2167" s="15" t="s">
        <v>77</v>
      </c>
      <c r="Q2167" s="15" t="s">
        <v>4940</v>
      </c>
      <c r="R2167" s="15" t="s">
        <v>65</v>
      </c>
      <c r="S2167" s="15" t="s">
        <v>93</v>
      </c>
      <c r="T2167" s="15" t="s">
        <v>4941</v>
      </c>
      <c r="U2167" s="28">
        <v>224700.0</v>
      </c>
      <c r="V2167" s="15">
        <v>1.0</v>
      </c>
      <c r="W2167" s="31">
        <v>0.0</v>
      </c>
      <c r="X2167" s="28">
        <v>67410.0</v>
      </c>
    </row>
    <row r="2168" ht="15.75" customHeight="1">
      <c r="A2168" s="15">
        <v>4167.0</v>
      </c>
      <c r="B2168" s="15" t="s">
        <v>4942</v>
      </c>
      <c r="C2168" s="18">
        <v>42071.0</v>
      </c>
      <c r="D2168" s="18">
        <v>42076.0</v>
      </c>
      <c r="E2168" s="18">
        <f t="shared" si="1"/>
        <v>42076</v>
      </c>
      <c r="F2168" s="15" t="s">
        <v>55</v>
      </c>
      <c r="G2168" s="15" t="s">
        <v>2114</v>
      </c>
      <c r="H2168" s="15" t="s">
        <v>2115</v>
      </c>
      <c r="I2168" s="15" t="s">
        <v>128</v>
      </c>
      <c r="J2168" s="15" t="s">
        <v>60</v>
      </c>
      <c r="K2168" s="15" t="s">
        <v>19</v>
      </c>
      <c r="L2168" s="15" t="str">
        <f t="array" ref="L2168">_xlfn.XLOOKUP(M2168,reference_province_to_city!$A$2:$A$11,reference_province_to_city!$B$2:$B$11)</f>
        <v>Yogyakarta</v>
      </c>
      <c r="M2168" s="15" t="s">
        <v>18</v>
      </c>
      <c r="N2168" s="15">
        <v>55111.0</v>
      </c>
      <c r="O2168" s="15">
        <f t="array" ref="O2168">_xlfn.XLOOKUP(M2168,reference_postal_code!$B$2:$B$11,reference_postal_code!$A$2:$A$11)</f>
        <v>55111</v>
      </c>
      <c r="P2168" s="15" t="s">
        <v>77</v>
      </c>
      <c r="Q2168" s="15" t="s">
        <v>4943</v>
      </c>
      <c r="R2168" s="15" t="s">
        <v>65</v>
      </c>
      <c r="S2168" s="15" t="s">
        <v>66</v>
      </c>
      <c r="T2168" s="15" t="s">
        <v>4944</v>
      </c>
      <c r="U2168" s="28">
        <v>291600.0</v>
      </c>
      <c r="V2168" s="15">
        <v>3.0</v>
      </c>
      <c r="W2168" s="31">
        <v>0.0</v>
      </c>
      <c r="X2168" s="28">
        <v>139968.0</v>
      </c>
    </row>
    <row r="2169" ht="15.75" customHeight="1">
      <c r="A2169" s="15">
        <v>3999.0</v>
      </c>
      <c r="B2169" s="15" t="s">
        <v>4933</v>
      </c>
      <c r="C2169" s="18">
        <v>42071.0</v>
      </c>
      <c r="D2169" s="18"/>
      <c r="E2169" s="18">
        <f t="shared" si="1"/>
        <v>42074</v>
      </c>
      <c r="F2169" s="15" t="s">
        <v>55</v>
      </c>
      <c r="G2169" s="15" t="s">
        <v>4934</v>
      </c>
      <c r="H2169" s="15" t="s">
        <v>4935</v>
      </c>
      <c r="I2169" s="15" t="s">
        <v>59</v>
      </c>
      <c r="J2169" s="15" t="s">
        <v>60</v>
      </c>
      <c r="K2169" s="15" t="s">
        <v>29</v>
      </c>
      <c r="L2169" s="15" t="str">
        <f t="array" ref="L2169">_xlfn.XLOOKUP(M2169,reference_province_to_city!$A$2:$A$11,reference_province_to_city!$B$2:$B$11)</f>
        <v>Palembang</v>
      </c>
      <c r="M2169" s="15" t="s">
        <v>13</v>
      </c>
      <c r="N2169" s="15">
        <v>30111.0</v>
      </c>
      <c r="O2169" s="15">
        <f t="array" ref="O2169">_xlfn.XLOOKUP(M2169,reference_postal_code!$B$2:$B$11,reference_postal_code!$A$2:$A$11)</f>
        <v>30111</v>
      </c>
      <c r="P2169" s="15" t="s">
        <v>77</v>
      </c>
      <c r="Q2169" s="15" t="s">
        <v>1573</v>
      </c>
      <c r="R2169" s="15" t="s">
        <v>106</v>
      </c>
      <c r="S2169" s="15" t="s">
        <v>139</v>
      </c>
      <c r="T2169" s="15" t="s">
        <v>1574</v>
      </c>
      <c r="U2169" s="28">
        <v>5596200.0</v>
      </c>
      <c r="V2169" s="15">
        <v>6.0</v>
      </c>
      <c r="W2169" s="31">
        <v>0.0</v>
      </c>
      <c r="X2169" s="28">
        <v>1231164.0</v>
      </c>
    </row>
    <row r="2170" ht="15.75" customHeight="1">
      <c r="A2170" s="15">
        <v>4768.0</v>
      </c>
      <c r="B2170" s="15" t="s">
        <v>4945</v>
      </c>
      <c r="C2170" s="18">
        <v>42072.0</v>
      </c>
      <c r="D2170" s="18">
        <v>42075.0</v>
      </c>
      <c r="E2170" s="18">
        <f t="shared" si="1"/>
        <v>42075</v>
      </c>
      <c r="F2170" s="15" t="s">
        <v>125</v>
      </c>
      <c r="G2170" s="15" t="s">
        <v>2062</v>
      </c>
      <c r="H2170" s="15" t="s">
        <v>2063</v>
      </c>
      <c r="I2170" s="15" t="s">
        <v>128</v>
      </c>
      <c r="J2170" s="15" t="s">
        <v>60</v>
      </c>
      <c r="K2170" s="15" t="s">
        <v>33</v>
      </c>
      <c r="L2170" s="15" t="str">
        <f t="array" ref="L2170">_xlfn.XLOOKUP(M2170,reference_province_to_city!$A$2:$A$11,reference_province_to_city!$B$2:$B$11)</f>
        <v>Makassar</v>
      </c>
      <c r="M2170" s="15" t="s">
        <v>25</v>
      </c>
      <c r="N2170" s="15">
        <v>90111.0</v>
      </c>
      <c r="O2170" s="15">
        <f t="array" ref="O2170">_xlfn.XLOOKUP(M2170,reference_postal_code!$B$2:$B$11,reference_postal_code!$A$2:$A$11)</f>
        <v>90111</v>
      </c>
      <c r="P2170" s="15" t="s">
        <v>63</v>
      </c>
      <c r="Q2170" s="15" t="s">
        <v>4354</v>
      </c>
      <c r="R2170" s="15" t="s">
        <v>110</v>
      </c>
      <c r="S2170" s="15" t="s">
        <v>111</v>
      </c>
      <c r="T2170" s="15" t="s">
        <v>4355</v>
      </c>
      <c r="U2170" s="28">
        <v>5398200.0</v>
      </c>
      <c r="V2170" s="15">
        <v>3.0</v>
      </c>
      <c r="W2170" s="31">
        <v>0.2</v>
      </c>
      <c r="X2170" s="28">
        <v>337387.0</v>
      </c>
    </row>
    <row r="2171" ht="15.75" customHeight="1">
      <c r="A2171" s="15">
        <v>7370.0</v>
      </c>
      <c r="B2171" s="15" t="s">
        <v>4946</v>
      </c>
      <c r="C2171" s="18">
        <v>42072.0</v>
      </c>
      <c r="D2171" s="18">
        <v>42074.0</v>
      </c>
      <c r="E2171" s="18">
        <f t="shared" si="1"/>
        <v>42074</v>
      </c>
      <c r="F2171" s="15" t="s">
        <v>114</v>
      </c>
      <c r="G2171" s="15" t="s">
        <v>4947</v>
      </c>
      <c r="H2171" s="15" t="s">
        <v>4948</v>
      </c>
      <c r="I2171" s="15" t="s">
        <v>59</v>
      </c>
      <c r="J2171" s="15" t="s">
        <v>60</v>
      </c>
      <c r="K2171" s="15" t="s">
        <v>22</v>
      </c>
      <c r="L2171" s="15" t="str">
        <f t="array" ref="L2171">_xlfn.XLOOKUP(M2171,reference_province_to_city!$A$2:$A$11,reference_province_to_city!$B$2:$B$11)</f>
        <v>Surabaya</v>
      </c>
      <c r="M2171" s="15" t="s">
        <v>20</v>
      </c>
      <c r="N2171" s="15">
        <v>60231.0</v>
      </c>
      <c r="O2171" s="15">
        <f t="array" ref="O2171">_xlfn.XLOOKUP(M2171,reference_postal_code!$B$2:$B$11,reference_postal_code!$A$2:$A$11)</f>
        <v>60231</v>
      </c>
      <c r="P2171" s="15" t="s">
        <v>166</v>
      </c>
      <c r="Q2171" s="15" t="s">
        <v>2227</v>
      </c>
      <c r="R2171" s="15" t="s">
        <v>65</v>
      </c>
      <c r="S2171" s="15" t="s">
        <v>79</v>
      </c>
      <c r="T2171" s="15" t="s">
        <v>2228</v>
      </c>
      <c r="U2171" s="28">
        <v>69120.0</v>
      </c>
      <c r="V2171" s="15">
        <v>2.0</v>
      </c>
      <c r="W2171" s="31">
        <v>0.2</v>
      </c>
      <c r="X2171" s="28">
        <v>25056.0</v>
      </c>
    </row>
    <row r="2172" ht="15.75" customHeight="1">
      <c r="A2172" s="15">
        <v>4767.0</v>
      </c>
      <c r="B2172" s="15" t="s">
        <v>4945</v>
      </c>
      <c r="C2172" s="18">
        <v>42072.0</v>
      </c>
      <c r="D2172" s="18">
        <v>42075.0</v>
      </c>
      <c r="E2172" s="18">
        <f t="shared" si="1"/>
        <v>42075</v>
      </c>
      <c r="F2172" s="15" t="s">
        <v>125</v>
      </c>
      <c r="G2172" s="15" t="s">
        <v>2062</v>
      </c>
      <c r="H2172" s="15" t="s">
        <v>2063</v>
      </c>
      <c r="I2172" s="15" t="s">
        <v>128</v>
      </c>
      <c r="J2172" s="15" t="s">
        <v>60</v>
      </c>
      <c r="K2172" s="15" t="s">
        <v>33</v>
      </c>
      <c r="L2172" s="15" t="str">
        <f t="array" ref="L2172">_xlfn.XLOOKUP(M2172,reference_province_to_city!$A$2:$A$11,reference_province_to_city!$B$2:$B$11)</f>
        <v>Makassar</v>
      </c>
      <c r="M2172" s="15" t="s">
        <v>25</v>
      </c>
      <c r="N2172" s="15">
        <v>90111.0</v>
      </c>
      <c r="O2172" s="15">
        <f t="array" ref="O2172">_xlfn.XLOOKUP(M2172,reference_postal_code!$B$2:$B$11,reference_postal_code!$A$2:$A$11)</f>
        <v>90111</v>
      </c>
      <c r="P2172" s="15" t="s">
        <v>63</v>
      </c>
      <c r="Q2172" s="15" t="s">
        <v>2524</v>
      </c>
      <c r="R2172" s="15" t="s">
        <v>110</v>
      </c>
      <c r="S2172" s="15" t="s">
        <v>149</v>
      </c>
      <c r="T2172" s="15" t="s">
        <v>2525</v>
      </c>
      <c r="U2172" s="28">
        <v>1702800.0</v>
      </c>
      <c r="V2172" s="15">
        <v>5.0</v>
      </c>
      <c r="W2172" s="31">
        <v>0.2</v>
      </c>
      <c r="X2172" s="28">
        <v>446985.0</v>
      </c>
    </row>
    <row r="2173" ht="15.75" customHeight="1">
      <c r="A2173" s="15">
        <v>6610.0</v>
      </c>
      <c r="B2173" s="15" t="s">
        <v>4949</v>
      </c>
      <c r="C2173" s="18">
        <v>42073.0</v>
      </c>
      <c r="D2173" s="18">
        <v>42073.0</v>
      </c>
      <c r="E2173" s="18">
        <f t="shared" si="1"/>
        <v>42073</v>
      </c>
      <c r="F2173" s="15" t="s">
        <v>466</v>
      </c>
      <c r="G2173" s="15" t="s">
        <v>1021</v>
      </c>
      <c r="H2173" s="15" t="s">
        <v>1022</v>
      </c>
      <c r="I2173" s="15" t="s">
        <v>128</v>
      </c>
      <c r="J2173" s="15" t="s">
        <v>60</v>
      </c>
      <c r="K2173" s="15" t="s">
        <v>10</v>
      </c>
      <c r="L2173" s="15" t="str">
        <f t="array" ref="L2173">_xlfn.XLOOKUP(M2173,reference_province_to_city!$A$2:$A$11,reference_province_to_city!$B$2:$B$11)</f>
        <v>Jakarta</v>
      </c>
      <c r="M2173" s="15" t="s">
        <v>7</v>
      </c>
      <c r="N2173" s="15">
        <v>10110.0</v>
      </c>
      <c r="O2173" s="15">
        <f t="array" ref="O2173">_xlfn.XLOOKUP(M2173,reference_postal_code!$B$2:$B$11,reference_postal_code!$A$2:$A$11)</f>
        <v>10110</v>
      </c>
      <c r="P2173" s="15" t="s">
        <v>117</v>
      </c>
      <c r="Q2173" s="15" t="s">
        <v>3006</v>
      </c>
      <c r="R2173" s="15" t="s">
        <v>65</v>
      </c>
      <c r="S2173" s="15" t="s">
        <v>87</v>
      </c>
      <c r="T2173" s="15" t="s">
        <v>3007</v>
      </c>
      <c r="U2173" s="28">
        <v>1347300.0</v>
      </c>
      <c r="V2173" s="15">
        <v>6.0</v>
      </c>
      <c r="W2173" s="31">
        <v>0.0</v>
      </c>
      <c r="X2173" s="28">
        <v>377244.0</v>
      </c>
    </row>
    <row r="2174" ht="15.75" customHeight="1">
      <c r="A2174" s="15">
        <v>988.0</v>
      </c>
      <c r="B2174" s="15" t="s">
        <v>4950</v>
      </c>
      <c r="C2174" s="18">
        <v>42073.0</v>
      </c>
      <c r="D2174" s="18">
        <v>42073.0</v>
      </c>
      <c r="E2174" s="18">
        <f t="shared" si="1"/>
        <v>42073</v>
      </c>
      <c r="F2174" s="15" t="s">
        <v>466</v>
      </c>
      <c r="G2174" s="15" t="s">
        <v>232</v>
      </c>
      <c r="H2174" s="15" t="s">
        <v>233</v>
      </c>
      <c r="I2174" s="15" t="s">
        <v>59</v>
      </c>
      <c r="J2174" s="15" t="s">
        <v>60</v>
      </c>
      <c r="K2174" s="15" t="s">
        <v>31</v>
      </c>
      <c r="L2174" s="15" t="str">
        <f t="array" ref="L2174">_xlfn.XLOOKUP(M2174,reference_province_to_city!$A$2:$A$11,reference_province_to_city!$B$2:$B$11)</f>
        <v>Balikpapan</v>
      </c>
      <c r="M2174" s="15" t="s">
        <v>21</v>
      </c>
      <c r="N2174" s="15">
        <v>76114.0</v>
      </c>
      <c r="O2174" s="15">
        <f t="array" ref="O2174">_xlfn.XLOOKUP(M2174,reference_postal_code!$B$2:$B$11,reference_postal_code!$A$2:$A$11)</f>
        <v>76114</v>
      </c>
      <c r="P2174" s="15" t="s">
        <v>166</v>
      </c>
      <c r="Q2174" s="15" t="s">
        <v>3095</v>
      </c>
      <c r="R2174" s="15" t="s">
        <v>65</v>
      </c>
      <c r="S2174" s="15" t="s">
        <v>83</v>
      </c>
      <c r="T2174" s="15" t="s">
        <v>3096</v>
      </c>
      <c r="U2174" s="28">
        <v>16680.0</v>
      </c>
      <c r="V2174" s="15">
        <v>2.0</v>
      </c>
      <c r="W2174" s="31">
        <v>0.8</v>
      </c>
      <c r="X2174" s="28">
        <v>-28356.0</v>
      </c>
    </row>
    <row r="2175" ht="15.75" customHeight="1">
      <c r="A2175" s="15">
        <v>3658.0</v>
      </c>
      <c r="B2175" s="15" t="s">
        <v>4951</v>
      </c>
      <c r="C2175" s="18">
        <v>42075.0</v>
      </c>
      <c r="D2175" s="18">
        <v>42080.0</v>
      </c>
      <c r="E2175" s="18">
        <f t="shared" si="1"/>
        <v>42080</v>
      </c>
      <c r="F2175" s="15" t="s">
        <v>55</v>
      </c>
      <c r="G2175" s="15" t="s">
        <v>4952</v>
      </c>
      <c r="H2175" s="15" t="s">
        <v>4953</v>
      </c>
      <c r="I2175" s="15" t="s">
        <v>128</v>
      </c>
      <c r="J2175" s="15" t="s">
        <v>60</v>
      </c>
      <c r="K2175" s="15" t="s">
        <v>33</v>
      </c>
      <c r="L2175" s="15" t="str">
        <f t="array" ref="L2175">_xlfn.XLOOKUP(M2175,reference_province_to_city!$A$2:$A$11,reference_province_to_city!$B$2:$B$11)</f>
        <v>Makassar</v>
      </c>
      <c r="M2175" s="15" t="s">
        <v>25</v>
      </c>
      <c r="N2175" s="15">
        <v>90111.0</v>
      </c>
      <c r="O2175" s="15">
        <f t="array" ref="O2175">_xlfn.XLOOKUP(M2175,reference_postal_code!$B$2:$B$11,reference_postal_code!$A$2:$A$11)</f>
        <v>90111</v>
      </c>
      <c r="P2175" s="15" t="s">
        <v>63</v>
      </c>
      <c r="Q2175" s="15" t="s">
        <v>3464</v>
      </c>
      <c r="R2175" s="15" t="s">
        <v>65</v>
      </c>
      <c r="S2175" s="15" t="s">
        <v>173</v>
      </c>
      <c r="T2175" s="15" t="s">
        <v>3465</v>
      </c>
      <c r="U2175" s="28">
        <v>130320.0</v>
      </c>
      <c r="V2175" s="15">
        <v>3.0</v>
      </c>
      <c r="W2175" s="31">
        <v>0.2</v>
      </c>
      <c r="X2175" s="28">
        <v>43983.0</v>
      </c>
    </row>
    <row r="2176" ht="15.75" customHeight="1">
      <c r="A2176" s="15">
        <v>3659.0</v>
      </c>
      <c r="B2176" s="15" t="s">
        <v>4951</v>
      </c>
      <c r="C2176" s="18">
        <v>42075.0</v>
      </c>
      <c r="D2176" s="18">
        <v>42080.0</v>
      </c>
      <c r="E2176" s="18">
        <f t="shared" si="1"/>
        <v>42080</v>
      </c>
      <c r="F2176" s="15" t="s">
        <v>55</v>
      </c>
      <c r="G2176" s="15" t="s">
        <v>4952</v>
      </c>
      <c r="H2176" s="15" t="s">
        <v>4953</v>
      </c>
      <c r="I2176" s="15" t="s">
        <v>128</v>
      </c>
      <c r="J2176" s="15" t="s">
        <v>60</v>
      </c>
      <c r="K2176" s="15" t="s">
        <v>33</v>
      </c>
      <c r="L2176" s="15" t="str">
        <f t="array" ref="L2176">_xlfn.XLOOKUP(M2176,reference_province_to_city!$A$2:$A$11,reference_province_to_city!$B$2:$B$11)</f>
        <v>Makassar</v>
      </c>
      <c r="M2176" s="15" t="s">
        <v>25</v>
      </c>
      <c r="N2176" s="15">
        <v>90111.0</v>
      </c>
      <c r="O2176" s="15">
        <f t="array" ref="O2176">_xlfn.XLOOKUP(M2176,reference_postal_code!$B$2:$B$11,reference_postal_code!$A$2:$A$11)</f>
        <v>90111</v>
      </c>
      <c r="P2176" s="15" t="s">
        <v>63</v>
      </c>
      <c r="Q2176" s="15" t="s">
        <v>261</v>
      </c>
      <c r="R2176" s="15" t="s">
        <v>106</v>
      </c>
      <c r="S2176" s="15" t="s">
        <v>139</v>
      </c>
      <c r="T2176" s="15" t="s">
        <v>262</v>
      </c>
      <c r="U2176" s="28">
        <v>463200.0</v>
      </c>
      <c r="V2176" s="15">
        <v>4.0</v>
      </c>
      <c r="W2176" s="31">
        <v>0.2</v>
      </c>
      <c r="X2176" s="28">
        <v>57900.0</v>
      </c>
    </row>
    <row r="2177" ht="15.75" customHeight="1">
      <c r="A2177" s="15">
        <v>7878.0</v>
      </c>
      <c r="B2177" s="15" t="s">
        <v>4954</v>
      </c>
      <c r="C2177" s="18">
        <v>42075.0</v>
      </c>
      <c r="D2177" s="18">
        <v>42081.0</v>
      </c>
      <c r="E2177" s="18">
        <f t="shared" si="1"/>
        <v>42081</v>
      </c>
      <c r="F2177" s="15" t="s">
        <v>55</v>
      </c>
      <c r="G2177" s="15" t="s">
        <v>3381</v>
      </c>
      <c r="H2177" s="15" t="s">
        <v>3382</v>
      </c>
      <c r="I2177" s="15" t="s">
        <v>59</v>
      </c>
      <c r="J2177" s="15" t="s">
        <v>60</v>
      </c>
      <c r="K2177" s="15" t="s">
        <v>22</v>
      </c>
      <c r="L2177" s="15" t="str">
        <f t="array" ref="L2177">_xlfn.XLOOKUP(M2177,reference_province_to_city!$A$2:$A$11,reference_province_to_city!$B$2:$B$11)</f>
        <v>Surabaya</v>
      </c>
      <c r="M2177" s="15" t="s">
        <v>20</v>
      </c>
      <c r="N2177" s="15">
        <v>60231.0</v>
      </c>
      <c r="O2177" s="15">
        <f t="array" ref="O2177">_xlfn.XLOOKUP(M2177,reference_postal_code!$B$2:$B$11,reference_postal_code!$A$2:$A$11)</f>
        <v>60231</v>
      </c>
      <c r="P2177" s="15" t="s">
        <v>166</v>
      </c>
      <c r="Q2177" s="15" t="s">
        <v>1040</v>
      </c>
      <c r="R2177" s="15" t="s">
        <v>65</v>
      </c>
      <c r="S2177" s="15" t="s">
        <v>79</v>
      </c>
      <c r="T2177" s="15" t="s">
        <v>1041</v>
      </c>
      <c r="U2177" s="28">
        <v>75600.0</v>
      </c>
      <c r="V2177" s="15">
        <v>2.0</v>
      </c>
      <c r="W2177" s="31">
        <v>0.2</v>
      </c>
      <c r="X2177" s="28">
        <v>26460.0</v>
      </c>
    </row>
    <row r="2178" ht="15.75" customHeight="1">
      <c r="A2178" s="15">
        <v>3660.0</v>
      </c>
      <c r="B2178" s="15" t="s">
        <v>4951</v>
      </c>
      <c r="C2178" s="18">
        <v>42075.0</v>
      </c>
      <c r="D2178" s="18">
        <v>42080.0</v>
      </c>
      <c r="E2178" s="18">
        <f t="shared" si="1"/>
        <v>42080</v>
      </c>
      <c r="F2178" s="15" t="s">
        <v>55</v>
      </c>
      <c r="G2178" s="15" t="s">
        <v>4952</v>
      </c>
      <c r="H2178" s="15" t="s">
        <v>4953</v>
      </c>
      <c r="I2178" s="15" t="s">
        <v>128</v>
      </c>
      <c r="J2178" s="15" t="s">
        <v>60</v>
      </c>
      <c r="K2178" s="15" t="s">
        <v>33</v>
      </c>
      <c r="L2178" s="15" t="str">
        <f t="array" ref="L2178">_xlfn.XLOOKUP(M2178,reference_province_to_city!$A$2:$A$11,reference_province_to_city!$B$2:$B$11)</f>
        <v>Makassar</v>
      </c>
      <c r="M2178" s="15" t="s">
        <v>25</v>
      </c>
      <c r="N2178" s="15">
        <v>90111.0</v>
      </c>
      <c r="O2178" s="15">
        <f t="array" ref="O2178">_xlfn.XLOOKUP(M2178,reference_postal_code!$B$2:$B$11,reference_postal_code!$A$2:$A$11)</f>
        <v>90111</v>
      </c>
      <c r="P2178" s="15" t="s">
        <v>63</v>
      </c>
      <c r="Q2178" s="15" t="s">
        <v>2059</v>
      </c>
      <c r="R2178" s="15" t="s">
        <v>106</v>
      </c>
      <c r="S2178" s="15" t="s">
        <v>139</v>
      </c>
      <c r="T2178" s="15" t="s">
        <v>2060</v>
      </c>
      <c r="U2178" s="28">
        <v>96120.0</v>
      </c>
      <c r="V2178" s="15">
        <v>3.0</v>
      </c>
      <c r="W2178" s="31">
        <v>0.2</v>
      </c>
      <c r="X2178" s="28">
        <v>21627.0</v>
      </c>
    </row>
    <row r="2179" ht="15.75" customHeight="1">
      <c r="A2179" s="15">
        <v>6290.0</v>
      </c>
      <c r="B2179" s="15" t="s">
        <v>4955</v>
      </c>
      <c r="C2179" s="18">
        <v>42076.0</v>
      </c>
      <c r="D2179" s="18">
        <v>42081.0</v>
      </c>
      <c r="E2179" s="18">
        <f t="shared" si="1"/>
        <v>42081</v>
      </c>
      <c r="F2179" s="15" t="s">
        <v>114</v>
      </c>
      <c r="G2179" s="15" t="s">
        <v>1250</v>
      </c>
      <c r="H2179" s="15" t="s">
        <v>1251</v>
      </c>
      <c r="I2179" s="15" t="s">
        <v>76</v>
      </c>
      <c r="J2179" s="15" t="s">
        <v>60</v>
      </c>
      <c r="K2179" s="15" t="s">
        <v>17</v>
      </c>
      <c r="L2179" s="15" t="str">
        <f t="array" ref="L2179">_xlfn.XLOOKUP(M2179,reference_province_to_city!$A$2:$A$11,reference_province_to_city!$B$2:$B$11)</f>
        <v>Semarang</v>
      </c>
      <c r="M2179" s="15" t="s">
        <v>15</v>
      </c>
      <c r="N2179" s="15">
        <v>50111.0</v>
      </c>
      <c r="O2179" s="15">
        <f t="array" ref="O2179">_xlfn.XLOOKUP(M2179,reference_postal_code!$B$2:$B$11,reference_postal_code!$A$2:$A$11)</f>
        <v>50111</v>
      </c>
      <c r="P2179" s="15" t="s">
        <v>77</v>
      </c>
      <c r="Q2179" s="15" t="s">
        <v>105</v>
      </c>
      <c r="R2179" s="15" t="s">
        <v>106</v>
      </c>
      <c r="S2179" s="15" t="s">
        <v>107</v>
      </c>
      <c r="T2179" s="15" t="s">
        <v>108</v>
      </c>
      <c r="U2179" s="28">
        <v>1.372704E7</v>
      </c>
      <c r="V2179" s="15">
        <v>4.0</v>
      </c>
      <c r="W2179" s="31">
        <v>0.2</v>
      </c>
      <c r="X2179" s="28">
        <v>1544292.0</v>
      </c>
    </row>
    <row r="2180" ht="15.75" customHeight="1">
      <c r="A2180" s="15">
        <v>2026.0</v>
      </c>
      <c r="B2180" s="15" t="s">
        <v>4956</v>
      </c>
      <c r="C2180" s="18">
        <v>42076.0</v>
      </c>
      <c r="D2180" s="18">
        <v>42078.0</v>
      </c>
      <c r="E2180" s="18">
        <f t="shared" si="1"/>
        <v>42078</v>
      </c>
      <c r="F2180" s="15" t="s">
        <v>125</v>
      </c>
      <c r="G2180" s="15" t="s">
        <v>2977</v>
      </c>
      <c r="H2180" s="15" t="s">
        <v>2978</v>
      </c>
      <c r="I2180" s="15" t="s">
        <v>59</v>
      </c>
      <c r="J2180" s="15" t="s">
        <v>60</v>
      </c>
      <c r="K2180" s="15" t="s">
        <v>26</v>
      </c>
      <c r="L2180" s="15" t="str">
        <f t="array" ref="L2180">_xlfn.XLOOKUP(M2180,reference_province_to_city!$A$2:$A$11,reference_province_to_city!$B$2:$B$11)</f>
        <v>Denpasar</v>
      </c>
      <c r="M2180" s="15" t="s">
        <v>24</v>
      </c>
      <c r="N2180" s="15">
        <v>80231.0</v>
      </c>
      <c r="O2180" s="15">
        <f t="array" ref="O2180">_xlfn.XLOOKUP(M2180,reference_postal_code!$B$2:$B$11,reference_postal_code!$A$2:$A$11)</f>
        <v>80231</v>
      </c>
      <c r="P2180" s="15" t="s">
        <v>63</v>
      </c>
      <c r="Q2180" s="15" t="s">
        <v>310</v>
      </c>
      <c r="R2180" s="15" t="s">
        <v>106</v>
      </c>
      <c r="S2180" s="15" t="s">
        <v>183</v>
      </c>
      <c r="T2180" s="15" t="s">
        <v>311</v>
      </c>
      <c r="U2180" s="28">
        <v>2129400.0</v>
      </c>
      <c r="V2180" s="15">
        <v>2.0</v>
      </c>
      <c r="W2180" s="31">
        <v>0.0</v>
      </c>
      <c r="X2180" s="28">
        <v>596232.0</v>
      </c>
    </row>
    <row r="2181" ht="15.75" customHeight="1">
      <c r="A2181" s="15">
        <v>6291.0</v>
      </c>
      <c r="B2181" s="15" t="s">
        <v>4955</v>
      </c>
      <c r="C2181" s="18">
        <v>42076.0</v>
      </c>
      <c r="D2181" s="18">
        <v>42081.0</v>
      </c>
      <c r="E2181" s="18">
        <f t="shared" si="1"/>
        <v>42081</v>
      </c>
      <c r="F2181" s="15" t="s">
        <v>114</v>
      </c>
      <c r="G2181" s="15" t="s">
        <v>1250</v>
      </c>
      <c r="H2181" s="15" t="s">
        <v>1251</v>
      </c>
      <c r="I2181" s="15" t="s">
        <v>76</v>
      </c>
      <c r="J2181" s="15" t="s">
        <v>60</v>
      </c>
      <c r="L2181" s="15" t="str">
        <f t="array" ref="L2181">_xlfn.XLOOKUP(M2181,reference_province_to_city!$A$2:$A$11,reference_province_to_city!$B$2:$B$11)</f>
        <v>Semarang</v>
      </c>
      <c r="M2181" s="15" t="s">
        <v>15</v>
      </c>
      <c r="N2181" s="15">
        <v>50111.0</v>
      </c>
      <c r="O2181" s="15">
        <f t="array" ref="O2181">_xlfn.XLOOKUP(M2181,reference_postal_code!$B$2:$B$11,reference_postal_code!$A$2:$A$11)</f>
        <v>50111</v>
      </c>
      <c r="P2181" s="15" t="s">
        <v>77</v>
      </c>
      <c r="Q2181" s="15" t="s">
        <v>2594</v>
      </c>
      <c r="R2181" s="15" t="s">
        <v>106</v>
      </c>
      <c r="S2181" s="15" t="s">
        <v>139</v>
      </c>
      <c r="T2181" s="15" t="s">
        <v>2595</v>
      </c>
      <c r="U2181" s="28">
        <v>4916400.0</v>
      </c>
      <c r="V2181" s="15">
        <v>8.0</v>
      </c>
      <c r="W2181" s="31">
        <v>0.0</v>
      </c>
      <c r="X2181" s="28">
        <v>1376592.0</v>
      </c>
    </row>
    <row r="2182" ht="15.75" customHeight="1">
      <c r="A2182" s="15">
        <v>4163.0</v>
      </c>
      <c r="B2182" s="15" t="s">
        <v>4957</v>
      </c>
      <c r="C2182" s="18">
        <v>42077.0</v>
      </c>
      <c r="D2182" s="18">
        <v>42081.0</v>
      </c>
      <c r="E2182" s="18">
        <f t="shared" si="1"/>
        <v>42081</v>
      </c>
      <c r="F2182" s="15" t="s">
        <v>55</v>
      </c>
      <c r="G2182" s="15" t="s">
        <v>2171</v>
      </c>
      <c r="H2182" s="15" t="s">
        <v>2172</v>
      </c>
      <c r="I2182" s="15" t="s">
        <v>59</v>
      </c>
      <c r="J2182" s="15" t="s">
        <v>60</v>
      </c>
      <c r="K2182" s="15" t="s">
        <v>22</v>
      </c>
      <c r="L2182" s="15" t="str">
        <f t="array" ref="L2182">_xlfn.XLOOKUP(M2182,reference_province_to_city!$A$2:$A$11,reference_province_to_city!$B$2:$B$11)</f>
        <v>Surabaya</v>
      </c>
      <c r="M2182" s="15" t="s">
        <v>20</v>
      </c>
      <c r="N2182" s="15">
        <v>60231.0</v>
      </c>
      <c r="O2182" s="15">
        <f t="array" ref="O2182">_xlfn.XLOOKUP(M2182,reference_postal_code!$B$2:$B$11,reference_postal_code!$A$2:$A$11)</f>
        <v>60231</v>
      </c>
      <c r="P2182" s="15" t="s">
        <v>166</v>
      </c>
      <c r="Q2182" s="15" t="s">
        <v>851</v>
      </c>
      <c r="R2182" s="15" t="s">
        <v>65</v>
      </c>
      <c r="S2182" s="15" t="s">
        <v>79</v>
      </c>
      <c r="T2182" s="15" t="s">
        <v>852</v>
      </c>
      <c r="U2182" s="28">
        <v>247800.0</v>
      </c>
      <c r="V2182" s="15">
        <v>4.0</v>
      </c>
      <c r="W2182" s="31">
        <v>0.0</v>
      </c>
      <c r="X2182" s="28">
        <v>113988.0</v>
      </c>
    </row>
    <row r="2183" ht="15.75" customHeight="1">
      <c r="A2183" s="15">
        <v>4164.0</v>
      </c>
      <c r="B2183" s="15" t="s">
        <v>4957</v>
      </c>
      <c r="C2183" s="18">
        <v>42077.0</v>
      </c>
      <c r="D2183" s="18">
        <v>42081.0</v>
      </c>
      <c r="E2183" s="18">
        <f t="shared" si="1"/>
        <v>42081</v>
      </c>
      <c r="F2183" s="15" t="s">
        <v>55</v>
      </c>
      <c r="G2183" s="15" t="s">
        <v>2171</v>
      </c>
      <c r="H2183" s="15" t="s">
        <v>2172</v>
      </c>
      <c r="I2183" s="15" t="s">
        <v>59</v>
      </c>
      <c r="J2183" s="15" t="s">
        <v>60</v>
      </c>
      <c r="K2183" s="15" t="s">
        <v>22</v>
      </c>
      <c r="L2183" s="15" t="str">
        <f t="array" ref="L2183">_xlfn.XLOOKUP(M2183,reference_province_to_city!$A$2:$A$11,reference_province_to_city!$B$2:$B$11)</f>
        <v>Surabaya</v>
      </c>
      <c r="M2183" s="15" t="s">
        <v>20</v>
      </c>
      <c r="N2183" s="15">
        <v>60231.0</v>
      </c>
      <c r="O2183" s="15">
        <f t="array" ref="O2183">_xlfn.XLOOKUP(M2183,reference_postal_code!$B$2:$B$11,reference_postal_code!$A$2:$A$11)</f>
        <v>60231</v>
      </c>
      <c r="P2183" s="15" t="s">
        <v>166</v>
      </c>
      <c r="Q2183" s="15" t="s">
        <v>257</v>
      </c>
      <c r="R2183" s="15" t="s">
        <v>65</v>
      </c>
      <c r="S2183" s="15" t="s">
        <v>83</v>
      </c>
      <c r="T2183" s="15" t="s">
        <v>258</v>
      </c>
      <c r="U2183" s="28">
        <v>1.00791E7</v>
      </c>
      <c r="V2183" s="15">
        <v>3.0</v>
      </c>
      <c r="W2183" s="31">
        <v>0.0</v>
      </c>
      <c r="X2183" s="28">
        <v>4737177.0</v>
      </c>
    </row>
    <row r="2184" ht="15.75" customHeight="1">
      <c r="A2184" s="15">
        <v>9212.0</v>
      </c>
      <c r="B2184" s="15" t="s">
        <v>4958</v>
      </c>
      <c r="C2184" s="18">
        <v>42077.0</v>
      </c>
      <c r="D2184" s="18">
        <v>42082.0</v>
      </c>
      <c r="E2184" s="18">
        <f t="shared" si="1"/>
        <v>42082</v>
      </c>
      <c r="F2184" s="15" t="s">
        <v>55</v>
      </c>
      <c r="G2184" s="15" t="s">
        <v>1350</v>
      </c>
      <c r="H2184" s="15" t="s">
        <v>1351</v>
      </c>
      <c r="I2184" s="15" t="s">
        <v>59</v>
      </c>
      <c r="J2184" s="15" t="s">
        <v>60</v>
      </c>
      <c r="K2184" s="15" t="s">
        <v>22</v>
      </c>
      <c r="L2184" s="15" t="str">
        <f t="array" ref="L2184">_xlfn.XLOOKUP(M2184,reference_province_to_city!$A$2:$A$11,reference_province_to_city!$B$2:$B$11)</f>
        <v>Surabaya</v>
      </c>
      <c r="M2184" s="15" t="s">
        <v>20</v>
      </c>
      <c r="N2184" s="15">
        <v>60231.0</v>
      </c>
      <c r="O2184" s="15">
        <f t="array" ref="O2184">_xlfn.XLOOKUP(M2184,reference_postal_code!$B$2:$B$11,reference_postal_code!$A$2:$A$11)</f>
        <v>60231</v>
      </c>
      <c r="P2184" s="15" t="s">
        <v>166</v>
      </c>
      <c r="Q2184" s="15" t="s">
        <v>3412</v>
      </c>
      <c r="R2184" s="15" t="s">
        <v>65</v>
      </c>
      <c r="S2184" s="15" t="s">
        <v>66</v>
      </c>
      <c r="T2184" s="15" t="s">
        <v>3413</v>
      </c>
      <c r="U2184" s="28">
        <v>291600.0</v>
      </c>
      <c r="V2184" s="15">
        <v>3.0</v>
      </c>
      <c r="W2184" s="31">
        <v>0.0</v>
      </c>
      <c r="X2184" s="28">
        <v>139968.0</v>
      </c>
    </row>
    <row r="2185" ht="15.75" customHeight="1">
      <c r="A2185" s="15">
        <v>4936.0</v>
      </c>
      <c r="B2185" s="15" t="s">
        <v>4959</v>
      </c>
      <c r="C2185" s="18">
        <v>42078.0</v>
      </c>
      <c r="D2185" s="18">
        <v>42084.0</v>
      </c>
      <c r="E2185" s="18">
        <f t="shared" si="1"/>
        <v>42084</v>
      </c>
      <c r="F2185" s="15" t="s">
        <v>55</v>
      </c>
      <c r="G2185" s="15" t="s">
        <v>4782</v>
      </c>
      <c r="H2185" s="15" t="s">
        <v>4783</v>
      </c>
      <c r="I2185" s="15" t="s">
        <v>128</v>
      </c>
      <c r="J2185" s="15" t="s">
        <v>60</v>
      </c>
      <c r="K2185" s="15" t="s">
        <v>33</v>
      </c>
      <c r="L2185" s="15" t="str">
        <f t="array" ref="L2185">_xlfn.XLOOKUP(M2185,reference_province_to_city!$A$2:$A$11,reference_province_to_city!$B$2:$B$11)</f>
        <v>Makassar</v>
      </c>
      <c r="M2185" s="15" t="s">
        <v>25</v>
      </c>
      <c r="N2185" s="15">
        <v>90111.0</v>
      </c>
      <c r="O2185" s="15">
        <f t="array" ref="O2185">_xlfn.XLOOKUP(M2185,reference_postal_code!$B$2:$B$11,reference_postal_code!$A$2:$A$11)</f>
        <v>90111</v>
      </c>
      <c r="P2185" s="15" t="s">
        <v>63</v>
      </c>
      <c r="Q2185" s="15" t="s">
        <v>4960</v>
      </c>
      <c r="R2185" s="15" t="s">
        <v>110</v>
      </c>
      <c r="S2185" s="15" t="s">
        <v>111</v>
      </c>
      <c r="T2185" s="15" t="s">
        <v>4961</v>
      </c>
      <c r="U2185" s="28">
        <v>251640.0</v>
      </c>
      <c r="V2185" s="15">
        <v>3.0</v>
      </c>
      <c r="W2185" s="31">
        <v>0.2</v>
      </c>
      <c r="X2185" s="28">
        <v>25164.0</v>
      </c>
    </row>
    <row r="2186" ht="15.75" customHeight="1">
      <c r="A2186" s="15">
        <v>508.0</v>
      </c>
      <c r="B2186" s="15" t="s">
        <v>4962</v>
      </c>
      <c r="C2186" s="18">
        <v>42079.0</v>
      </c>
      <c r="D2186" s="18">
        <v>42085.0</v>
      </c>
      <c r="E2186" s="18">
        <f t="shared" si="1"/>
        <v>42085</v>
      </c>
      <c r="F2186" s="15" t="s">
        <v>55</v>
      </c>
      <c r="G2186" s="15" t="s">
        <v>4963</v>
      </c>
      <c r="H2186" s="15" t="s">
        <v>4964</v>
      </c>
      <c r="I2186" s="15" t="s">
        <v>59</v>
      </c>
      <c r="J2186" s="15" t="s">
        <v>60</v>
      </c>
      <c r="K2186" s="15" t="s">
        <v>10</v>
      </c>
      <c r="L2186" s="15" t="str">
        <f t="array" ref="L2186">_xlfn.XLOOKUP(M2186,reference_province_to_city!$A$2:$A$11,reference_province_to_city!$B$2:$B$11)</f>
        <v>Jakarta</v>
      </c>
      <c r="M2186" s="15" t="s">
        <v>7</v>
      </c>
      <c r="N2186" s="15">
        <v>10110.0</v>
      </c>
      <c r="O2186" s="15">
        <f t="array" ref="O2186">_xlfn.XLOOKUP(M2186,reference_postal_code!$B$2:$B$11,reference_postal_code!$A$2:$A$11)</f>
        <v>10110</v>
      </c>
      <c r="P2186" s="15" t="s">
        <v>117</v>
      </c>
      <c r="Q2186" s="15" t="s">
        <v>4965</v>
      </c>
      <c r="R2186" s="15" t="s">
        <v>65</v>
      </c>
      <c r="S2186" s="15" t="s">
        <v>93</v>
      </c>
      <c r="T2186" s="15" t="s">
        <v>4966</v>
      </c>
      <c r="U2186" s="28">
        <v>125100.0</v>
      </c>
      <c r="V2186" s="15">
        <v>3.0</v>
      </c>
      <c r="W2186" s="31">
        <v>0.0</v>
      </c>
      <c r="X2186" s="28">
        <v>32526.0</v>
      </c>
    </row>
    <row r="2187" ht="15.75" customHeight="1">
      <c r="A2187" s="15">
        <v>1559.0</v>
      </c>
      <c r="B2187" s="15" t="s">
        <v>4967</v>
      </c>
      <c r="C2187" s="18">
        <v>42079.0</v>
      </c>
      <c r="D2187" s="18">
        <v>42081.0</v>
      </c>
      <c r="E2187" s="18">
        <f t="shared" si="1"/>
        <v>42081</v>
      </c>
      <c r="F2187" s="15" t="s">
        <v>114</v>
      </c>
      <c r="G2187" s="15" t="s">
        <v>4968</v>
      </c>
      <c r="H2187" s="15" t="s">
        <v>4969</v>
      </c>
      <c r="I2187" s="15" t="s">
        <v>59</v>
      </c>
      <c r="J2187" s="15" t="s">
        <v>60</v>
      </c>
      <c r="K2187" s="15" t="s">
        <v>31</v>
      </c>
      <c r="L2187" s="15" t="str">
        <f t="array" ref="L2187">_xlfn.XLOOKUP(M2187,reference_province_to_city!$A$2:$A$11,reference_province_to_city!$B$2:$B$11)</f>
        <v>Balikpapan</v>
      </c>
      <c r="M2187" s="15" t="s">
        <v>21</v>
      </c>
      <c r="N2187" s="15">
        <v>76114.0</v>
      </c>
      <c r="O2187" s="15">
        <f t="array" ref="O2187">_xlfn.XLOOKUP(M2187,reference_postal_code!$B$2:$B$11,reference_postal_code!$A$2:$A$11)</f>
        <v>76114</v>
      </c>
      <c r="P2187" s="15" t="s">
        <v>166</v>
      </c>
      <c r="Q2187" s="15" t="s">
        <v>1110</v>
      </c>
      <c r="R2187" s="15" t="s">
        <v>106</v>
      </c>
      <c r="S2187" s="15" t="s">
        <v>218</v>
      </c>
      <c r="T2187" s="15" t="s">
        <v>1111</v>
      </c>
      <c r="U2187" s="28">
        <v>2579400.0</v>
      </c>
      <c r="V2187" s="15">
        <v>2.0</v>
      </c>
      <c r="W2187" s="31">
        <v>0.0</v>
      </c>
      <c r="X2187" s="28">
        <v>670644.0</v>
      </c>
    </row>
    <row r="2188" ht="15.75" customHeight="1">
      <c r="A2188" s="15">
        <v>6924.0</v>
      </c>
      <c r="B2188" s="15" t="s">
        <v>4970</v>
      </c>
      <c r="C2188" s="18">
        <v>42079.0</v>
      </c>
      <c r="D2188" s="18">
        <v>42082.0</v>
      </c>
      <c r="E2188" s="18">
        <f t="shared" si="1"/>
        <v>42082</v>
      </c>
      <c r="F2188" s="15" t="s">
        <v>114</v>
      </c>
      <c r="G2188" s="15" t="s">
        <v>861</v>
      </c>
      <c r="H2188" s="15" t="s">
        <v>862</v>
      </c>
      <c r="I2188" s="15" t="s">
        <v>59</v>
      </c>
      <c r="J2188" s="15" t="s">
        <v>60</v>
      </c>
      <c r="K2188" s="15" t="s">
        <v>33</v>
      </c>
      <c r="L2188" s="15" t="str">
        <f t="array" ref="L2188">_xlfn.XLOOKUP(M2188,reference_province_to_city!$A$2:$A$11,reference_province_to_city!$B$2:$B$11)</f>
        <v>Makassar</v>
      </c>
      <c r="M2188" s="15" t="s">
        <v>25</v>
      </c>
      <c r="N2188" s="15">
        <v>90111.0</v>
      </c>
      <c r="O2188" s="15">
        <f t="array" ref="O2188">_xlfn.XLOOKUP(M2188,reference_postal_code!$B$2:$B$11,reference_postal_code!$A$2:$A$11)</f>
        <v>90111</v>
      </c>
      <c r="P2188" s="15" t="s">
        <v>63</v>
      </c>
      <c r="Q2188" s="15" t="s">
        <v>3138</v>
      </c>
      <c r="R2188" s="15" t="s">
        <v>65</v>
      </c>
      <c r="S2188" s="15" t="s">
        <v>173</v>
      </c>
      <c r="T2188" s="15" t="s">
        <v>3139</v>
      </c>
      <c r="U2188" s="28">
        <v>110700.0</v>
      </c>
      <c r="V2188" s="15">
        <v>2.0</v>
      </c>
      <c r="W2188" s="31">
        <v>0.0</v>
      </c>
      <c r="X2188" s="28">
        <v>50922.0</v>
      </c>
    </row>
    <row r="2189" ht="15.75" customHeight="1">
      <c r="A2189" s="15">
        <v>4795.0</v>
      </c>
      <c r="B2189" s="15" t="s">
        <v>4971</v>
      </c>
      <c r="C2189" s="18">
        <v>42079.0</v>
      </c>
      <c r="D2189" s="18">
        <v>42086.0</v>
      </c>
      <c r="E2189" s="18">
        <f t="shared" si="1"/>
        <v>42086</v>
      </c>
      <c r="F2189" s="15" t="s">
        <v>55</v>
      </c>
      <c r="G2189" s="15" t="s">
        <v>3149</v>
      </c>
      <c r="H2189" s="15" t="s">
        <v>3150</v>
      </c>
      <c r="I2189" s="15" t="s">
        <v>128</v>
      </c>
      <c r="J2189" s="15" t="s">
        <v>60</v>
      </c>
      <c r="K2189" s="15" t="s">
        <v>14</v>
      </c>
      <c r="L2189" s="15" t="str">
        <f t="array" ref="L2189">_xlfn.XLOOKUP(M2189,reference_province_to_city!$A$2:$A$11,reference_province_to_city!$B$2:$B$11)</f>
        <v>Bandung</v>
      </c>
      <c r="M2189" s="15" t="s">
        <v>12</v>
      </c>
      <c r="N2189" s="15">
        <v>40111.0</v>
      </c>
      <c r="O2189" s="15">
        <f t="array" ref="O2189">_xlfn.XLOOKUP(M2189,reference_postal_code!$B$2:$B$11,reference_postal_code!$A$2:$A$11)</f>
        <v>40111</v>
      </c>
      <c r="P2189" s="15" t="s">
        <v>117</v>
      </c>
      <c r="Q2189" s="15" t="s">
        <v>4972</v>
      </c>
      <c r="R2189" s="15" t="s">
        <v>106</v>
      </c>
      <c r="S2189" s="15" t="s">
        <v>139</v>
      </c>
      <c r="T2189" s="15" t="s">
        <v>4973</v>
      </c>
      <c r="U2189" s="28">
        <v>646950.0</v>
      </c>
      <c r="V2189" s="15">
        <v>1.0</v>
      </c>
      <c r="W2189" s="31">
        <v>0.0</v>
      </c>
      <c r="X2189" s="28">
        <v>271719.0</v>
      </c>
    </row>
    <row r="2190" ht="15.75" customHeight="1">
      <c r="A2190" s="15">
        <v>7728.0</v>
      </c>
      <c r="B2190" s="15" t="s">
        <v>4974</v>
      </c>
      <c r="C2190" s="18">
        <v>42079.0</v>
      </c>
      <c r="D2190" s="18">
        <v>42083.0</v>
      </c>
      <c r="E2190" s="18">
        <f t="shared" si="1"/>
        <v>42083</v>
      </c>
      <c r="F2190" s="15" t="s">
        <v>114</v>
      </c>
      <c r="G2190" s="15" t="s">
        <v>3202</v>
      </c>
      <c r="H2190" s="15" t="s">
        <v>3203</v>
      </c>
      <c r="I2190" s="15" t="s">
        <v>76</v>
      </c>
      <c r="J2190" s="15" t="s">
        <v>60</v>
      </c>
      <c r="K2190" s="15" t="s">
        <v>22</v>
      </c>
      <c r="L2190" s="15" t="str">
        <f t="array" ref="L2190">_xlfn.XLOOKUP(M2190,reference_province_to_city!$A$2:$A$11,reference_province_to_city!$B$2:$B$11)</f>
        <v>Surabaya</v>
      </c>
      <c r="M2190" s="15" t="s">
        <v>20</v>
      </c>
      <c r="N2190" s="15">
        <v>60231.0</v>
      </c>
      <c r="O2190" s="15">
        <f t="array" ref="O2190">_xlfn.XLOOKUP(M2190,reference_postal_code!$B$2:$B$11,reference_postal_code!$A$2:$A$11)</f>
        <v>60231</v>
      </c>
      <c r="P2190" s="15" t="s">
        <v>166</v>
      </c>
      <c r="Q2190" s="15" t="s">
        <v>4975</v>
      </c>
      <c r="R2190" s="15" t="s">
        <v>65</v>
      </c>
      <c r="S2190" s="15" t="s">
        <v>93</v>
      </c>
      <c r="T2190" s="15" t="s">
        <v>4976</v>
      </c>
      <c r="U2190" s="28">
        <v>262800.0</v>
      </c>
      <c r="V2190" s="15">
        <v>3.0</v>
      </c>
      <c r="W2190" s="31">
        <v>0.0</v>
      </c>
      <c r="X2190" s="28">
        <v>94608.0</v>
      </c>
    </row>
    <row r="2191" ht="15.75" customHeight="1">
      <c r="A2191" s="15">
        <v>507.0</v>
      </c>
      <c r="B2191" s="15" t="s">
        <v>4962</v>
      </c>
      <c r="C2191" s="18">
        <v>42079.0</v>
      </c>
      <c r="D2191" s="18">
        <v>42085.0</v>
      </c>
      <c r="E2191" s="18">
        <f t="shared" si="1"/>
        <v>42085</v>
      </c>
      <c r="F2191" s="15" t="s">
        <v>55</v>
      </c>
      <c r="G2191" s="15" t="s">
        <v>4963</v>
      </c>
      <c r="H2191" s="15" t="s">
        <v>4964</v>
      </c>
      <c r="I2191" s="15" t="s">
        <v>59</v>
      </c>
      <c r="J2191" s="15" t="s">
        <v>60</v>
      </c>
      <c r="K2191" s="15" t="s">
        <v>10</v>
      </c>
      <c r="L2191" s="15" t="str">
        <f t="array" ref="L2191">_xlfn.XLOOKUP(M2191,reference_province_to_city!$A$2:$A$11,reference_province_to_city!$B$2:$B$11)</f>
        <v>Jakarta</v>
      </c>
      <c r="M2191" s="15" t="s">
        <v>7</v>
      </c>
      <c r="N2191" s="15">
        <v>10110.0</v>
      </c>
      <c r="O2191" s="15">
        <f t="array" ref="O2191">_xlfn.XLOOKUP(M2191,reference_postal_code!$B$2:$B$11,reference_postal_code!$A$2:$A$11)</f>
        <v>10110</v>
      </c>
      <c r="P2191" s="15" t="s">
        <v>117</v>
      </c>
      <c r="Q2191" s="15" t="s">
        <v>122</v>
      </c>
      <c r="R2191" s="15" t="s">
        <v>65</v>
      </c>
      <c r="S2191" s="15" t="s">
        <v>93</v>
      </c>
      <c r="T2191" s="15" t="s">
        <v>123</v>
      </c>
      <c r="U2191" s="28">
        <v>41100.0</v>
      </c>
      <c r="V2191" s="15">
        <v>1.0</v>
      </c>
      <c r="W2191" s="31">
        <v>0.0</v>
      </c>
      <c r="X2191" s="28">
        <v>11097.0</v>
      </c>
    </row>
    <row r="2192" ht="15.75" customHeight="1">
      <c r="A2192" s="15">
        <v>510.0</v>
      </c>
      <c r="B2192" s="15" t="s">
        <v>4962</v>
      </c>
      <c r="C2192" s="18">
        <v>42079.0</v>
      </c>
      <c r="D2192" s="18">
        <v>42085.0</v>
      </c>
      <c r="E2192" s="18">
        <f t="shared" si="1"/>
        <v>42085</v>
      </c>
      <c r="F2192" s="15" t="s">
        <v>55</v>
      </c>
      <c r="G2192" s="15" t="s">
        <v>4963</v>
      </c>
      <c r="H2192" s="15" t="s">
        <v>4964</v>
      </c>
      <c r="I2192" s="15" t="s">
        <v>59</v>
      </c>
      <c r="J2192" s="15" t="s">
        <v>60</v>
      </c>
      <c r="K2192" s="15" t="s">
        <v>10</v>
      </c>
      <c r="L2192" s="15" t="str">
        <f t="array" ref="L2192">_xlfn.XLOOKUP(M2192,reference_province_to_city!$A$2:$A$11,reference_province_to_city!$B$2:$B$11)</f>
        <v>Jakarta</v>
      </c>
      <c r="M2192" s="15" t="s">
        <v>7</v>
      </c>
      <c r="N2192" s="15">
        <v>10110.0</v>
      </c>
      <c r="O2192" s="15">
        <f t="array" ref="O2192">_xlfn.XLOOKUP(M2192,reference_postal_code!$B$2:$B$11,reference_postal_code!$A$2:$A$11)</f>
        <v>10110</v>
      </c>
      <c r="P2192" s="15" t="s">
        <v>117</v>
      </c>
      <c r="Q2192" s="15" t="s">
        <v>3948</v>
      </c>
      <c r="R2192" s="15" t="s">
        <v>65</v>
      </c>
      <c r="S2192" s="15" t="s">
        <v>83</v>
      </c>
      <c r="T2192" s="15" t="s">
        <v>3949</v>
      </c>
      <c r="U2192" s="28">
        <v>9.532425E7</v>
      </c>
      <c r="V2192" s="15">
        <v>5.0</v>
      </c>
      <c r="W2192" s="31">
        <v>0.0</v>
      </c>
      <c r="X2192" s="28">
        <v>4.7662125E7</v>
      </c>
    </row>
    <row r="2193" ht="15.75" customHeight="1">
      <c r="A2193" s="15">
        <v>509.0</v>
      </c>
      <c r="B2193" s="15" t="s">
        <v>4962</v>
      </c>
      <c r="C2193" s="18">
        <v>42079.0</v>
      </c>
      <c r="D2193" s="18">
        <v>42085.0</v>
      </c>
      <c r="E2193" s="18">
        <f t="shared" si="1"/>
        <v>42085</v>
      </c>
      <c r="F2193" s="15" t="s">
        <v>55</v>
      </c>
      <c r="G2193" s="15" t="s">
        <v>4963</v>
      </c>
      <c r="H2193" s="15" t="s">
        <v>4964</v>
      </c>
      <c r="I2193" s="15" t="s">
        <v>59</v>
      </c>
      <c r="J2193" s="15" t="s">
        <v>60</v>
      </c>
      <c r="K2193" s="15" t="s">
        <v>10</v>
      </c>
      <c r="L2193" s="15" t="str">
        <f t="array" ref="L2193">_xlfn.XLOOKUP(M2193,reference_province_to_city!$A$2:$A$11,reference_province_to_city!$B$2:$B$11)</f>
        <v>Jakarta</v>
      </c>
      <c r="M2193" s="15" t="s">
        <v>7</v>
      </c>
      <c r="N2193" s="15">
        <v>10110.0</v>
      </c>
      <c r="O2193" s="15">
        <f t="array" ref="O2193">_xlfn.XLOOKUP(M2193,reference_postal_code!$B$2:$B$11,reference_postal_code!$A$2:$A$11)</f>
        <v>10110</v>
      </c>
      <c r="P2193" s="15" t="s">
        <v>117</v>
      </c>
      <c r="Q2193" s="15" t="s">
        <v>2413</v>
      </c>
      <c r="R2193" s="15" t="s">
        <v>65</v>
      </c>
      <c r="S2193" s="15" t="s">
        <v>87</v>
      </c>
      <c r="T2193" s="15" t="s">
        <v>2414</v>
      </c>
      <c r="U2193" s="28">
        <v>701100.0</v>
      </c>
      <c r="V2193" s="15">
        <v>3.0</v>
      </c>
      <c r="W2193" s="31">
        <v>0.0</v>
      </c>
      <c r="X2193" s="28">
        <v>175275.0</v>
      </c>
    </row>
    <row r="2194" ht="15.75" customHeight="1">
      <c r="A2194" s="15">
        <v>6923.0</v>
      </c>
      <c r="B2194" s="15" t="s">
        <v>4970</v>
      </c>
      <c r="C2194" s="18">
        <v>42079.0</v>
      </c>
      <c r="D2194" s="18">
        <v>42082.0</v>
      </c>
      <c r="E2194" s="18">
        <f t="shared" si="1"/>
        <v>42082</v>
      </c>
      <c r="F2194" s="15" t="s">
        <v>114</v>
      </c>
      <c r="G2194" s="15" t="s">
        <v>861</v>
      </c>
      <c r="H2194" s="15" t="s">
        <v>862</v>
      </c>
      <c r="I2194" s="15" t="s">
        <v>59</v>
      </c>
      <c r="J2194" s="15" t="s">
        <v>60</v>
      </c>
      <c r="K2194" s="15" t="s">
        <v>33</v>
      </c>
      <c r="L2194" s="15" t="str">
        <f t="array" ref="L2194">_xlfn.XLOOKUP(M2194,reference_province_to_city!$A$2:$A$11,reference_province_to_city!$B$2:$B$11)</f>
        <v>Makassar</v>
      </c>
      <c r="M2194" s="15" t="s">
        <v>25</v>
      </c>
      <c r="N2194" s="15">
        <v>90111.0</v>
      </c>
      <c r="O2194" s="15">
        <f t="array" ref="O2194">_xlfn.XLOOKUP(M2194,reference_postal_code!$B$2:$B$11,reference_postal_code!$A$2:$A$11)</f>
        <v>90111</v>
      </c>
      <c r="P2194" s="15" t="s">
        <v>63</v>
      </c>
      <c r="Q2194" s="15" t="s">
        <v>1915</v>
      </c>
      <c r="R2194" s="15" t="s">
        <v>65</v>
      </c>
      <c r="S2194" s="15" t="s">
        <v>79</v>
      </c>
      <c r="T2194" s="15" t="s">
        <v>1916</v>
      </c>
      <c r="U2194" s="28">
        <v>7373250.0</v>
      </c>
      <c r="V2194" s="15">
        <v>5.0</v>
      </c>
      <c r="W2194" s="31">
        <v>0.0</v>
      </c>
      <c r="X2194" s="28">
        <v>3612892.0</v>
      </c>
    </row>
    <row r="2195" ht="15.75" customHeight="1">
      <c r="A2195" s="15">
        <v>4954.0</v>
      </c>
      <c r="B2195" s="15" t="s">
        <v>4977</v>
      </c>
      <c r="C2195" s="18">
        <v>42079.0</v>
      </c>
      <c r="D2195" s="18">
        <v>42083.0</v>
      </c>
      <c r="E2195" s="18">
        <f t="shared" si="1"/>
        <v>42083</v>
      </c>
      <c r="F2195" s="15" t="s">
        <v>55</v>
      </c>
      <c r="G2195" s="15" t="s">
        <v>2122</v>
      </c>
      <c r="H2195" s="15" t="s">
        <v>2123</v>
      </c>
      <c r="I2195" s="15" t="s">
        <v>128</v>
      </c>
      <c r="J2195" s="15" t="s">
        <v>60</v>
      </c>
      <c r="K2195" s="15" t="s">
        <v>29</v>
      </c>
      <c r="L2195" s="15" t="str">
        <f t="array" ref="L2195">_xlfn.XLOOKUP(M2195,reference_province_to_city!$A$2:$A$11,reference_province_to_city!$B$2:$B$11)</f>
        <v>Palembang</v>
      </c>
      <c r="M2195" s="15" t="s">
        <v>13</v>
      </c>
      <c r="N2195" s="15">
        <v>30111.0</v>
      </c>
      <c r="O2195" s="15">
        <f t="array" ref="O2195">_xlfn.XLOOKUP(M2195,reference_postal_code!$B$2:$B$11,reference_postal_code!$A$2:$A$11)</f>
        <v>30111</v>
      </c>
      <c r="P2195" s="15" t="s">
        <v>77</v>
      </c>
      <c r="Q2195" s="15" t="s">
        <v>4978</v>
      </c>
      <c r="R2195" s="15" t="s">
        <v>110</v>
      </c>
      <c r="S2195" s="15" t="s">
        <v>111</v>
      </c>
      <c r="T2195" s="15" t="s">
        <v>4979</v>
      </c>
      <c r="U2195" s="28">
        <v>1288500.0</v>
      </c>
      <c r="V2195" s="15">
        <v>2.0</v>
      </c>
      <c r="W2195" s="31">
        <v>0.0</v>
      </c>
      <c r="X2195" s="28">
        <v>38655.0</v>
      </c>
    </row>
    <row r="2196" ht="15.75" customHeight="1">
      <c r="A2196" s="15">
        <v>2564.0</v>
      </c>
      <c r="B2196" s="15" t="s">
        <v>4980</v>
      </c>
      <c r="C2196" s="18">
        <v>42080.0</v>
      </c>
      <c r="D2196" s="18">
        <v>42085.0</v>
      </c>
      <c r="E2196" s="18">
        <f t="shared" si="1"/>
        <v>42085</v>
      </c>
      <c r="F2196" s="15" t="s">
        <v>114</v>
      </c>
      <c r="G2196" s="15" t="s">
        <v>4172</v>
      </c>
      <c r="H2196" s="15" t="s">
        <v>4173</v>
      </c>
      <c r="I2196" s="15" t="s">
        <v>128</v>
      </c>
      <c r="J2196" s="15" t="s">
        <v>60</v>
      </c>
      <c r="K2196" s="15" t="s">
        <v>28</v>
      </c>
      <c r="L2196" s="15" t="str">
        <f t="array" ref="L2196">_xlfn.XLOOKUP(M2196,reference_province_to_city!$A$2:$A$11,reference_province_to_city!$B$2:$B$11)</f>
        <v>Medan</v>
      </c>
      <c r="M2196" s="15" t="s">
        <v>11</v>
      </c>
      <c r="N2196" s="15">
        <v>20111.0</v>
      </c>
      <c r="O2196" s="15">
        <f t="array" ref="O2196">_xlfn.XLOOKUP(M2196,reference_postal_code!$B$2:$B$11,reference_postal_code!$A$2:$A$11)</f>
        <v>20111</v>
      </c>
      <c r="P2196" s="15" t="s">
        <v>77</v>
      </c>
      <c r="Q2196" s="15" t="s">
        <v>4981</v>
      </c>
      <c r="R2196" s="15" t="s">
        <v>110</v>
      </c>
      <c r="S2196" s="15" t="s">
        <v>149</v>
      </c>
      <c r="T2196" s="15" t="s">
        <v>4982</v>
      </c>
      <c r="U2196" s="28">
        <v>225300.0</v>
      </c>
      <c r="V2196" s="15">
        <v>1.0</v>
      </c>
      <c r="W2196" s="31">
        <v>0.0</v>
      </c>
      <c r="X2196" s="28">
        <v>40554.0</v>
      </c>
    </row>
    <row r="2197" ht="15.75" customHeight="1">
      <c r="A2197" s="15">
        <v>2565.0</v>
      </c>
      <c r="B2197" s="15" t="s">
        <v>4980</v>
      </c>
      <c r="C2197" s="18">
        <v>42080.0</v>
      </c>
      <c r="D2197" s="18">
        <v>42085.0</v>
      </c>
      <c r="E2197" s="18">
        <f t="shared" si="1"/>
        <v>42085</v>
      </c>
      <c r="F2197" s="15" t="s">
        <v>114</v>
      </c>
      <c r="G2197" s="15" t="s">
        <v>4172</v>
      </c>
      <c r="H2197" s="15" t="s">
        <v>4173</v>
      </c>
      <c r="I2197" s="15" t="s">
        <v>128</v>
      </c>
      <c r="J2197" s="15" t="s">
        <v>60</v>
      </c>
      <c r="K2197" s="15" t="s">
        <v>28</v>
      </c>
      <c r="L2197" s="15" t="str">
        <f t="array" ref="L2197">_xlfn.XLOOKUP(M2197,reference_province_to_city!$A$2:$A$11,reference_province_to_city!$B$2:$B$11)</f>
        <v>Medan</v>
      </c>
      <c r="M2197" s="15" t="s">
        <v>11</v>
      </c>
      <c r="N2197" s="15">
        <v>20111.0</v>
      </c>
      <c r="O2197" s="15">
        <f t="array" ref="O2197">_xlfn.XLOOKUP(M2197,reference_postal_code!$B$2:$B$11,reference_postal_code!$A$2:$A$11)</f>
        <v>20111</v>
      </c>
      <c r="P2197" s="15" t="s">
        <v>77</v>
      </c>
      <c r="Q2197" s="15" t="s">
        <v>4983</v>
      </c>
      <c r="R2197" s="15" t="s">
        <v>65</v>
      </c>
      <c r="S2197" s="15" t="s">
        <v>87</v>
      </c>
      <c r="T2197" s="15" t="s">
        <v>4984</v>
      </c>
      <c r="U2197" s="28">
        <v>507300.0</v>
      </c>
      <c r="V2197" s="15">
        <v>2.0</v>
      </c>
      <c r="W2197" s="31">
        <v>0.0</v>
      </c>
      <c r="X2197" s="28">
        <v>136971.0</v>
      </c>
    </row>
    <row r="2198" ht="15.75" customHeight="1">
      <c r="A2198" s="15">
        <v>3576.0</v>
      </c>
      <c r="B2198" s="15" t="s">
        <v>4985</v>
      </c>
      <c r="C2198" s="18">
        <v>42082.0</v>
      </c>
      <c r="D2198" s="18">
        <v>42087.0</v>
      </c>
      <c r="E2198" s="18">
        <f t="shared" si="1"/>
        <v>42087</v>
      </c>
      <c r="F2198" s="15" t="s">
        <v>55</v>
      </c>
      <c r="G2198" s="15" t="s">
        <v>2152</v>
      </c>
      <c r="H2198" s="15" t="s">
        <v>2153</v>
      </c>
      <c r="I2198" s="15" t="s">
        <v>59</v>
      </c>
      <c r="J2198" s="15" t="s">
        <v>60</v>
      </c>
      <c r="K2198" s="15" t="s">
        <v>29</v>
      </c>
      <c r="L2198" s="15" t="str">
        <f t="array" ref="L2198">_xlfn.XLOOKUP(M2198,reference_province_to_city!$A$2:$A$11,reference_province_to_city!$B$2:$B$11)</f>
        <v>Palembang</v>
      </c>
      <c r="M2198" s="15" t="s">
        <v>13</v>
      </c>
      <c r="N2198" s="15">
        <v>30111.0</v>
      </c>
      <c r="O2198" s="15">
        <f t="array" ref="O2198">_xlfn.XLOOKUP(M2198,reference_postal_code!$B$2:$B$11,reference_postal_code!$A$2:$A$11)</f>
        <v>30111</v>
      </c>
      <c r="P2198" s="15" t="s">
        <v>77</v>
      </c>
      <c r="Q2198" s="15" t="s">
        <v>1617</v>
      </c>
      <c r="R2198" s="15" t="s">
        <v>65</v>
      </c>
      <c r="S2198" s="15" t="s">
        <v>66</v>
      </c>
      <c r="T2198" s="15" t="s">
        <v>1618</v>
      </c>
      <c r="U2198" s="28">
        <v>217440.0</v>
      </c>
      <c r="V2198" s="15">
        <v>3.0</v>
      </c>
      <c r="W2198" s="31">
        <v>0.2</v>
      </c>
      <c r="X2198" s="28">
        <v>73386.0</v>
      </c>
    </row>
    <row r="2199" ht="15.75" customHeight="1">
      <c r="A2199" s="15">
        <v>1646.0</v>
      </c>
      <c r="B2199" s="15" t="s">
        <v>4986</v>
      </c>
      <c r="C2199" s="18">
        <v>42082.0</v>
      </c>
      <c r="D2199" s="18">
        <v>42083.0</v>
      </c>
      <c r="E2199" s="18">
        <f t="shared" si="1"/>
        <v>42083</v>
      </c>
      <c r="F2199" s="15" t="s">
        <v>125</v>
      </c>
      <c r="G2199" s="15" t="s">
        <v>3651</v>
      </c>
      <c r="H2199" s="15" t="s">
        <v>3652</v>
      </c>
      <c r="I2199" s="15" t="s">
        <v>128</v>
      </c>
      <c r="J2199" s="15" t="s">
        <v>60</v>
      </c>
      <c r="K2199" s="15" t="s">
        <v>22</v>
      </c>
      <c r="L2199" s="15" t="str">
        <f t="array" ref="L2199">_xlfn.XLOOKUP(M2199,reference_province_to_city!$A$2:$A$11,reference_province_to_city!$B$2:$B$11)</f>
        <v>Surabaya</v>
      </c>
      <c r="M2199" s="15" t="s">
        <v>20</v>
      </c>
      <c r="N2199" s="15">
        <v>60231.0</v>
      </c>
      <c r="O2199" s="15">
        <f t="array" ref="O2199">_xlfn.XLOOKUP(M2199,reference_postal_code!$B$2:$B$11,reference_postal_code!$A$2:$A$11)</f>
        <v>60231</v>
      </c>
      <c r="P2199" s="15" t="s">
        <v>166</v>
      </c>
      <c r="Q2199" s="15" t="s">
        <v>4121</v>
      </c>
      <c r="R2199" s="15" t="s">
        <v>65</v>
      </c>
      <c r="S2199" s="15" t="s">
        <v>66</v>
      </c>
      <c r="T2199" s="15" t="s">
        <v>4122</v>
      </c>
      <c r="U2199" s="28">
        <v>3145500.0</v>
      </c>
      <c r="V2199" s="15">
        <v>2.0</v>
      </c>
      <c r="W2199" s="31">
        <v>0.0</v>
      </c>
      <c r="X2199" s="28">
        <v>1509840.0</v>
      </c>
    </row>
    <row r="2200" ht="15.75" customHeight="1">
      <c r="A2200" s="15">
        <v>9963.0</v>
      </c>
      <c r="B2200" s="15" t="s">
        <v>4987</v>
      </c>
      <c r="C2200" s="18">
        <v>42082.0</v>
      </c>
      <c r="D2200" s="18">
        <v>42085.0</v>
      </c>
      <c r="E2200" s="18">
        <f t="shared" si="1"/>
        <v>42085</v>
      </c>
      <c r="F2200" s="15" t="s">
        <v>125</v>
      </c>
      <c r="G2200" s="15" t="s">
        <v>4988</v>
      </c>
      <c r="H2200" s="15" t="s">
        <v>4989</v>
      </c>
      <c r="I2200" s="15" t="s">
        <v>76</v>
      </c>
      <c r="J2200" s="15" t="s">
        <v>60</v>
      </c>
      <c r="K2200" s="15" t="s">
        <v>19</v>
      </c>
      <c r="L2200" s="15" t="str">
        <f t="array" ref="L2200">_xlfn.XLOOKUP(M2200,reference_province_to_city!$A$2:$A$11,reference_province_to_city!$B$2:$B$11)</f>
        <v>Yogyakarta</v>
      </c>
      <c r="M2200" s="15" t="s">
        <v>18</v>
      </c>
      <c r="N2200" s="15">
        <v>55111.0</v>
      </c>
      <c r="O2200" s="15">
        <f t="array" ref="O2200">_xlfn.XLOOKUP(M2200,reference_postal_code!$B$2:$B$11,reference_postal_code!$A$2:$A$11)</f>
        <v>55111</v>
      </c>
      <c r="P2200" s="15" t="s">
        <v>77</v>
      </c>
      <c r="Q2200" s="15" t="s">
        <v>768</v>
      </c>
      <c r="R2200" s="15" t="s">
        <v>106</v>
      </c>
      <c r="S2200" s="15" t="s">
        <v>183</v>
      </c>
      <c r="T2200" s="15" t="s">
        <v>769</v>
      </c>
      <c r="U2200" s="28">
        <v>5751984.0</v>
      </c>
      <c r="V2200" s="15">
        <v>4.0</v>
      </c>
      <c r="W2200" s="31">
        <v>0.32</v>
      </c>
      <c r="X2200" s="28">
        <v>-1015056.0</v>
      </c>
    </row>
    <row r="2201" ht="15.75" customHeight="1">
      <c r="A2201" s="15">
        <v>1645.0</v>
      </c>
      <c r="B2201" s="15" t="s">
        <v>4986</v>
      </c>
      <c r="C2201" s="18">
        <v>42082.0</v>
      </c>
      <c r="D2201" s="18">
        <v>42083.0</v>
      </c>
      <c r="E2201" s="18">
        <f t="shared" si="1"/>
        <v>42083</v>
      </c>
      <c r="F2201" s="15" t="s">
        <v>125</v>
      </c>
      <c r="G2201" s="15" t="s">
        <v>3651</v>
      </c>
      <c r="H2201" s="15" t="s">
        <v>3652</v>
      </c>
      <c r="I2201" s="15" t="s">
        <v>128</v>
      </c>
      <c r="J2201" s="15" t="s">
        <v>60</v>
      </c>
      <c r="K2201" s="15" t="s">
        <v>22</v>
      </c>
      <c r="L2201" s="15" t="str">
        <f t="array" ref="L2201">_xlfn.XLOOKUP(M2201,reference_province_to_city!$A$2:$A$11,reference_province_to_city!$B$2:$B$11)</f>
        <v>Surabaya</v>
      </c>
      <c r="M2201" s="15" t="s">
        <v>20</v>
      </c>
      <c r="N2201" s="15">
        <v>60231.0</v>
      </c>
      <c r="O2201" s="15">
        <f t="array" ref="O2201">_xlfn.XLOOKUP(M2201,reference_postal_code!$B$2:$B$11,reference_postal_code!$A$2:$A$11)</f>
        <v>60231</v>
      </c>
      <c r="P2201" s="15" t="s">
        <v>166</v>
      </c>
      <c r="Q2201" s="15" t="s">
        <v>4408</v>
      </c>
      <c r="R2201" s="15" t="s">
        <v>110</v>
      </c>
      <c r="S2201" s="15" t="s">
        <v>1391</v>
      </c>
      <c r="T2201" s="15" t="s">
        <v>4409</v>
      </c>
      <c r="U2201" s="28">
        <v>4.724895E7</v>
      </c>
      <c r="V2201" s="15">
        <v>7.0</v>
      </c>
      <c r="W2201" s="31">
        <v>0.0</v>
      </c>
      <c r="X2201" s="28">
        <v>2.2207006E7</v>
      </c>
    </row>
    <row r="2202" ht="15.75" customHeight="1">
      <c r="A2202" s="15">
        <v>2020.0</v>
      </c>
      <c r="B2202" s="15" t="s">
        <v>4990</v>
      </c>
      <c r="C2202" s="18">
        <v>42082.0</v>
      </c>
      <c r="D2202" s="18">
        <v>42086.0</v>
      </c>
      <c r="E2202" s="18">
        <f t="shared" si="1"/>
        <v>42086</v>
      </c>
      <c r="F2202" s="15" t="s">
        <v>55</v>
      </c>
      <c r="G2202" s="15" t="s">
        <v>2500</v>
      </c>
      <c r="H2202" s="15" t="s">
        <v>2501</v>
      </c>
      <c r="I2202" s="15" t="s">
        <v>59</v>
      </c>
      <c r="J2202" s="15" t="s">
        <v>60</v>
      </c>
      <c r="K2202" s="15" t="s">
        <v>31</v>
      </c>
      <c r="L2202" s="15" t="str">
        <f t="array" ref="L2202">_xlfn.XLOOKUP(M2202,reference_province_to_city!$A$2:$A$11,reference_province_to_city!$B$2:$B$11)</f>
        <v>Balikpapan</v>
      </c>
      <c r="M2202" s="15" t="s">
        <v>21</v>
      </c>
      <c r="N2202" s="15">
        <v>76114.0</v>
      </c>
      <c r="O2202" s="15">
        <f t="array" ref="O2202">_xlfn.XLOOKUP(M2202,reference_postal_code!$B$2:$B$11,reference_postal_code!$A$2:$A$11)</f>
        <v>76114</v>
      </c>
      <c r="P2202" s="15" t="s">
        <v>166</v>
      </c>
      <c r="Q2202" s="15" t="s">
        <v>4991</v>
      </c>
      <c r="R2202" s="15" t="s">
        <v>65</v>
      </c>
      <c r="S2202" s="15" t="s">
        <v>66</v>
      </c>
      <c r="T2202" s="15" t="s">
        <v>4992</v>
      </c>
      <c r="U2202" s="28">
        <v>602100.0</v>
      </c>
      <c r="V2202" s="15">
        <v>6.0</v>
      </c>
      <c r="W2202" s="31">
        <v>0.0</v>
      </c>
      <c r="X2202" s="28">
        <v>295029.0</v>
      </c>
    </row>
    <row r="2203" ht="15.75" customHeight="1">
      <c r="A2203" s="15">
        <v>1566.0</v>
      </c>
      <c r="B2203" s="15" t="s">
        <v>4993</v>
      </c>
      <c r="C2203" s="18">
        <v>42082.0</v>
      </c>
      <c r="D2203" s="18">
        <v>42088.0</v>
      </c>
      <c r="E2203" s="18">
        <f t="shared" si="1"/>
        <v>42088</v>
      </c>
      <c r="F2203" s="15" t="s">
        <v>55</v>
      </c>
      <c r="G2203" s="15" t="s">
        <v>4994</v>
      </c>
      <c r="H2203" s="15" t="s">
        <v>4995</v>
      </c>
      <c r="I2203" s="15" t="s">
        <v>76</v>
      </c>
      <c r="J2203" s="15" t="s">
        <v>60</v>
      </c>
      <c r="L2203" s="15" t="str">
        <f t="array" ref="L2203">_xlfn.XLOOKUP(M2203,reference_province_to_city!$A$2:$A$11,reference_province_to_city!$B$2:$B$11)</f>
        <v>Jakarta</v>
      </c>
      <c r="M2203" s="15" t="s">
        <v>7</v>
      </c>
      <c r="N2203" s="15">
        <v>10110.0</v>
      </c>
      <c r="O2203" s="15">
        <f t="array" ref="O2203">_xlfn.XLOOKUP(M2203,reference_postal_code!$B$2:$B$11,reference_postal_code!$A$2:$A$11)</f>
        <v>10110</v>
      </c>
      <c r="P2203" s="15" t="s">
        <v>117</v>
      </c>
      <c r="Q2203" s="15" t="s">
        <v>109</v>
      </c>
      <c r="R2203" s="15" t="s">
        <v>110</v>
      </c>
      <c r="S2203" s="15" t="s">
        <v>111</v>
      </c>
      <c r="T2203" s="15" t="s">
        <v>112</v>
      </c>
      <c r="U2203" s="28">
        <v>6803640.0</v>
      </c>
      <c r="V2203" s="15">
        <v>3.0</v>
      </c>
      <c r="W2203" s="31">
        <v>0.2</v>
      </c>
      <c r="X2203" s="28">
        <v>595318.0</v>
      </c>
    </row>
    <row r="2204" ht="15.75" customHeight="1">
      <c r="A2204" s="15">
        <v>1644.0</v>
      </c>
      <c r="B2204" s="15" t="s">
        <v>4986</v>
      </c>
      <c r="C2204" s="18">
        <v>42082.0</v>
      </c>
      <c r="D2204" s="18">
        <v>42083.0</v>
      </c>
      <c r="E2204" s="18">
        <f t="shared" si="1"/>
        <v>42083</v>
      </c>
      <c r="F2204" s="15" t="s">
        <v>125</v>
      </c>
      <c r="G2204" s="15" t="s">
        <v>3651</v>
      </c>
      <c r="H2204" s="15" t="s">
        <v>3652</v>
      </c>
      <c r="I2204" s="15" t="s">
        <v>128</v>
      </c>
      <c r="J2204" s="15" t="s">
        <v>60</v>
      </c>
      <c r="K2204" s="15" t="s">
        <v>22</v>
      </c>
      <c r="L2204" s="15" t="str">
        <f t="array" ref="L2204">_xlfn.XLOOKUP(M2204,reference_province_to_city!$A$2:$A$11,reference_province_to_city!$B$2:$B$11)</f>
        <v>Surabaya</v>
      </c>
      <c r="M2204" s="15" t="s">
        <v>20</v>
      </c>
      <c r="N2204" s="15">
        <v>60231.0</v>
      </c>
      <c r="O2204" s="15">
        <f t="array" ref="O2204">_xlfn.XLOOKUP(M2204,reference_postal_code!$B$2:$B$11,reference_postal_code!$A$2:$A$11)</f>
        <v>60231</v>
      </c>
      <c r="P2204" s="15" t="s">
        <v>166</v>
      </c>
      <c r="Q2204" s="15" t="s">
        <v>4996</v>
      </c>
      <c r="R2204" s="15" t="s">
        <v>65</v>
      </c>
      <c r="S2204" s="15" t="s">
        <v>87</v>
      </c>
      <c r="T2204" s="15" t="s">
        <v>4997</v>
      </c>
      <c r="U2204" s="28">
        <v>1.87146E7</v>
      </c>
      <c r="V2204" s="15">
        <v>3.0</v>
      </c>
      <c r="W2204" s="31">
        <v>0.0</v>
      </c>
      <c r="X2204" s="28">
        <v>5240088.0</v>
      </c>
    </row>
    <row r="2205" ht="15.75" customHeight="1">
      <c r="A2205" s="15">
        <v>9962.0</v>
      </c>
      <c r="B2205" s="15" t="s">
        <v>4987</v>
      </c>
      <c r="C2205" s="18">
        <v>42082.0</v>
      </c>
      <c r="D2205" s="18">
        <v>42085.0</v>
      </c>
      <c r="E2205" s="18">
        <f t="shared" si="1"/>
        <v>42085</v>
      </c>
      <c r="F2205" s="15" t="s">
        <v>125</v>
      </c>
      <c r="G2205" s="15" t="s">
        <v>4988</v>
      </c>
      <c r="H2205" s="15" t="s">
        <v>4989</v>
      </c>
      <c r="I2205" s="15" t="s">
        <v>76</v>
      </c>
      <c r="J2205" s="15" t="s">
        <v>60</v>
      </c>
      <c r="K2205" s="15" t="s">
        <v>19</v>
      </c>
      <c r="L2205" s="15" t="str">
        <f t="array" ref="L2205">_xlfn.XLOOKUP(M2205,reference_province_to_city!$A$2:$A$11,reference_province_to_city!$B$2:$B$11)</f>
        <v>Yogyakarta</v>
      </c>
      <c r="M2205" s="15" t="s">
        <v>18</v>
      </c>
      <c r="N2205" s="15">
        <v>55111.0</v>
      </c>
      <c r="O2205" s="15">
        <f t="array" ref="O2205">_xlfn.XLOOKUP(M2205,reference_postal_code!$B$2:$B$11,reference_postal_code!$A$2:$A$11)</f>
        <v>55111</v>
      </c>
      <c r="P2205" s="15" t="s">
        <v>77</v>
      </c>
      <c r="Q2205" s="15" t="s">
        <v>811</v>
      </c>
      <c r="R2205" s="15" t="s">
        <v>65</v>
      </c>
      <c r="S2205" s="15" t="s">
        <v>66</v>
      </c>
      <c r="T2205" s="15" t="s">
        <v>812</v>
      </c>
      <c r="U2205" s="28">
        <v>983760.0</v>
      </c>
      <c r="V2205" s="15">
        <v>2.0</v>
      </c>
      <c r="W2205" s="31">
        <v>0.2</v>
      </c>
      <c r="X2205" s="28">
        <v>356613.0</v>
      </c>
    </row>
    <row r="2206" ht="15.75" customHeight="1">
      <c r="A2206" s="15">
        <v>5588.0</v>
      </c>
      <c r="B2206" s="15" t="s">
        <v>4998</v>
      </c>
      <c r="C2206" s="18">
        <v>42082.0</v>
      </c>
      <c r="D2206" s="18">
        <v>42083.0</v>
      </c>
      <c r="E2206" s="18">
        <f t="shared" si="1"/>
        <v>42083</v>
      </c>
      <c r="F2206" s="15" t="s">
        <v>125</v>
      </c>
      <c r="G2206" s="15" t="s">
        <v>410</v>
      </c>
      <c r="H2206" s="15" t="s">
        <v>411</v>
      </c>
      <c r="I2206" s="15" t="s">
        <v>59</v>
      </c>
      <c r="J2206" s="15" t="s">
        <v>60</v>
      </c>
      <c r="K2206" s="15" t="s">
        <v>19</v>
      </c>
      <c r="L2206" s="15" t="str">
        <f t="array" ref="L2206">_xlfn.XLOOKUP(M2206,reference_province_to_city!$A$2:$A$11,reference_province_to_city!$B$2:$B$11)</f>
        <v>Yogyakarta</v>
      </c>
      <c r="M2206" s="15" t="s">
        <v>18</v>
      </c>
      <c r="N2206" s="15">
        <v>55111.0</v>
      </c>
      <c r="O2206" s="15">
        <f t="array" ref="O2206">_xlfn.XLOOKUP(M2206,reference_postal_code!$B$2:$B$11,reference_postal_code!$A$2:$A$11)</f>
        <v>55111</v>
      </c>
      <c r="P2206" s="15" t="s">
        <v>77</v>
      </c>
      <c r="Q2206" s="15" t="s">
        <v>646</v>
      </c>
      <c r="R2206" s="15" t="s">
        <v>65</v>
      </c>
      <c r="S2206" s="15" t="s">
        <v>103</v>
      </c>
      <c r="T2206" s="15" t="s">
        <v>647</v>
      </c>
      <c r="U2206" s="28">
        <v>163500.0</v>
      </c>
      <c r="V2206" s="15">
        <v>5.0</v>
      </c>
      <c r="W2206" s="31">
        <v>0.0</v>
      </c>
      <c r="X2206" s="28">
        <v>53955.0</v>
      </c>
    </row>
    <row r="2207" ht="15.75" customHeight="1">
      <c r="A2207" s="15">
        <v>2018.0</v>
      </c>
      <c r="B2207" s="15" t="s">
        <v>4990</v>
      </c>
      <c r="C2207" s="18">
        <v>42082.0</v>
      </c>
      <c r="D2207" s="18">
        <v>42086.0</v>
      </c>
      <c r="E2207" s="18">
        <f t="shared" si="1"/>
        <v>42086</v>
      </c>
      <c r="F2207" s="15" t="s">
        <v>55</v>
      </c>
      <c r="G2207" s="15" t="s">
        <v>2500</v>
      </c>
      <c r="H2207" s="15" t="s">
        <v>2501</v>
      </c>
      <c r="I2207" s="15" t="s">
        <v>59</v>
      </c>
      <c r="J2207" s="15" t="s">
        <v>60</v>
      </c>
      <c r="K2207" s="15" t="s">
        <v>31</v>
      </c>
      <c r="L2207" s="15" t="str">
        <f t="array" ref="L2207">_xlfn.XLOOKUP(M2207,reference_province_to_city!$A$2:$A$11,reference_province_to_city!$B$2:$B$11)</f>
        <v>Balikpapan</v>
      </c>
      <c r="M2207" s="15" t="s">
        <v>21</v>
      </c>
      <c r="N2207" s="15">
        <v>76114.0</v>
      </c>
      <c r="O2207" s="15">
        <f t="array" ref="O2207">_xlfn.XLOOKUP(M2207,reference_postal_code!$B$2:$B$11,reference_postal_code!$A$2:$A$11)</f>
        <v>76114</v>
      </c>
      <c r="P2207" s="15" t="s">
        <v>166</v>
      </c>
      <c r="Q2207" s="15" t="s">
        <v>2485</v>
      </c>
      <c r="R2207" s="15" t="s">
        <v>65</v>
      </c>
      <c r="S2207" s="15" t="s">
        <v>79</v>
      </c>
      <c r="T2207" s="15" t="s">
        <v>2486</v>
      </c>
      <c r="U2207" s="28">
        <v>219300.0</v>
      </c>
      <c r="V2207" s="15">
        <v>2.0</v>
      </c>
      <c r="W2207" s="31">
        <v>0.0</v>
      </c>
      <c r="X2207" s="28">
        <v>103071.0</v>
      </c>
    </row>
    <row r="2208" ht="15.75" customHeight="1">
      <c r="A2208" s="15">
        <v>2017.0</v>
      </c>
      <c r="B2208" s="15" t="s">
        <v>4990</v>
      </c>
      <c r="C2208" s="18">
        <v>42082.0</v>
      </c>
      <c r="D2208" s="18">
        <v>42086.0</v>
      </c>
      <c r="E2208" s="18">
        <f t="shared" si="1"/>
        <v>42086</v>
      </c>
      <c r="F2208" s="15" t="s">
        <v>55</v>
      </c>
      <c r="G2208" s="15" t="s">
        <v>2500</v>
      </c>
      <c r="H2208" s="15" t="s">
        <v>2501</v>
      </c>
      <c r="I2208" s="15" t="s">
        <v>59</v>
      </c>
      <c r="J2208" s="15" t="s">
        <v>60</v>
      </c>
      <c r="K2208" s="15" t="s">
        <v>31</v>
      </c>
      <c r="L2208" s="15" t="str">
        <f t="array" ref="L2208">_xlfn.XLOOKUP(M2208,reference_province_to_city!$A$2:$A$11,reference_province_to_city!$B$2:$B$11)</f>
        <v>Balikpapan</v>
      </c>
      <c r="M2208" s="15" t="s">
        <v>21</v>
      </c>
      <c r="N2208" s="15">
        <v>76114.0</v>
      </c>
      <c r="O2208" s="15">
        <f t="array" ref="O2208">_xlfn.XLOOKUP(M2208,reference_postal_code!$B$2:$B$11,reference_postal_code!$A$2:$A$11)</f>
        <v>76114</v>
      </c>
      <c r="P2208" s="15" t="s">
        <v>166</v>
      </c>
      <c r="Q2208" s="15" t="s">
        <v>4999</v>
      </c>
      <c r="R2208" s="15" t="s">
        <v>65</v>
      </c>
      <c r="S2208" s="15" t="s">
        <v>83</v>
      </c>
      <c r="T2208" s="15" t="s">
        <v>5000</v>
      </c>
      <c r="U2208" s="28">
        <v>263520.0</v>
      </c>
      <c r="V2208" s="15">
        <v>2.0</v>
      </c>
      <c r="W2208" s="31">
        <v>0.2</v>
      </c>
      <c r="X2208" s="28">
        <v>95526.0</v>
      </c>
    </row>
    <row r="2209" ht="15.75" customHeight="1">
      <c r="A2209" s="15">
        <v>2019.0</v>
      </c>
      <c r="B2209" s="15" t="s">
        <v>4990</v>
      </c>
      <c r="C2209" s="18">
        <v>42082.0</v>
      </c>
      <c r="D2209" s="18">
        <v>42086.0</v>
      </c>
      <c r="E2209" s="18">
        <f t="shared" si="1"/>
        <v>42086</v>
      </c>
      <c r="F2209" s="15" t="s">
        <v>55</v>
      </c>
      <c r="G2209" s="15" t="s">
        <v>2500</v>
      </c>
      <c r="H2209" s="15" t="s">
        <v>2501</v>
      </c>
      <c r="I2209" s="15" t="s">
        <v>59</v>
      </c>
      <c r="J2209" s="15" t="s">
        <v>60</v>
      </c>
      <c r="K2209" s="15" t="s">
        <v>31</v>
      </c>
      <c r="L2209" s="15" t="str">
        <f t="array" ref="L2209">_xlfn.XLOOKUP(M2209,reference_province_to_city!$A$2:$A$11,reference_province_to_city!$B$2:$B$11)</f>
        <v>Balikpapan</v>
      </c>
      <c r="M2209" s="15" t="s">
        <v>21</v>
      </c>
      <c r="N2209" s="15">
        <v>76114.0</v>
      </c>
      <c r="O2209" s="15">
        <f t="array" ref="O2209">_xlfn.XLOOKUP(M2209,reference_postal_code!$B$2:$B$11,reference_postal_code!$A$2:$A$11)</f>
        <v>76114</v>
      </c>
      <c r="P2209" s="15" t="s">
        <v>166</v>
      </c>
      <c r="Q2209" s="15" t="s">
        <v>5001</v>
      </c>
      <c r="R2209" s="15" t="s">
        <v>65</v>
      </c>
      <c r="S2209" s="15" t="s">
        <v>226</v>
      </c>
      <c r="T2209" s="15" t="s">
        <v>5002</v>
      </c>
      <c r="U2209" s="28">
        <v>500400.0</v>
      </c>
      <c r="V2209" s="15">
        <v>4.0</v>
      </c>
      <c r="W2209" s="31">
        <v>0.0</v>
      </c>
      <c r="X2209" s="28">
        <v>130104.0</v>
      </c>
    </row>
    <row r="2210" ht="15.75" customHeight="1">
      <c r="A2210" s="15">
        <v>4535.0</v>
      </c>
      <c r="B2210" s="15" t="s">
        <v>5003</v>
      </c>
      <c r="C2210" s="18">
        <v>42082.0</v>
      </c>
      <c r="D2210" s="18">
        <v>42089.0</v>
      </c>
      <c r="E2210" s="18">
        <f t="shared" si="1"/>
        <v>42089</v>
      </c>
      <c r="F2210" s="15" t="s">
        <v>55</v>
      </c>
      <c r="G2210" s="15" t="s">
        <v>3206</v>
      </c>
      <c r="H2210" s="15" t="s">
        <v>3207</v>
      </c>
      <c r="I2210" s="15" t="s">
        <v>128</v>
      </c>
      <c r="J2210" s="15" t="s">
        <v>60</v>
      </c>
      <c r="K2210" s="15" t="s">
        <v>19</v>
      </c>
      <c r="L2210" s="15" t="str">
        <f t="array" ref="L2210">_xlfn.XLOOKUP(M2210,reference_province_to_city!$A$2:$A$11,reference_province_to_city!$B$2:$B$11)</f>
        <v>Yogyakarta</v>
      </c>
      <c r="M2210" s="15" t="s">
        <v>18</v>
      </c>
      <c r="N2210" s="15">
        <v>55111.0</v>
      </c>
      <c r="O2210" s="15">
        <f t="array" ref="O2210">_xlfn.XLOOKUP(M2210,reference_postal_code!$B$2:$B$11,reference_postal_code!$A$2:$A$11)</f>
        <v>55111</v>
      </c>
      <c r="P2210" s="15" t="s">
        <v>77</v>
      </c>
      <c r="Q2210" s="15" t="s">
        <v>3964</v>
      </c>
      <c r="R2210" s="15" t="s">
        <v>65</v>
      </c>
      <c r="S2210" s="15" t="s">
        <v>66</v>
      </c>
      <c r="T2210" s="15" t="s">
        <v>3965</v>
      </c>
      <c r="U2210" s="28">
        <v>179400.0</v>
      </c>
      <c r="V2210" s="15">
        <v>2.0</v>
      </c>
      <c r="W2210" s="31">
        <v>0.0</v>
      </c>
      <c r="X2210" s="28">
        <v>87906.0</v>
      </c>
    </row>
    <row r="2211" ht="15.75" customHeight="1">
      <c r="A2211" s="15">
        <v>9928.0</v>
      </c>
      <c r="B2211" s="15" t="s">
        <v>5004</v>
      </c>
      <c r="C2211" s="18">
        <v>42083.0</v>
      </c>
      <c r="D2211" s="18"/>
      <c r="E2211" s="18">
        <f t="shared" si="1"/>
        <v>42086</v>
      </c>
      <c r="F2211" s="15" t="s">
        <v>125</v>
      </c>
      <c r="G2211" s="15" t="s">
        <v>4113</v>
      </c>
      <c r="H2211" s="15" t="s">
        <v>4114</v>
      </c>
      <c r="I2211" s="15" t="s">
        <v>128</v>
      </c>
      <c r="J2211" s="15" t="s">
        <v>60</v>
      </c>
      <c r="K2211" s="15" t="s">
        <v>33</v>
      </c>
      <c r="L2211" s="15" t="str">
        <f t="array" ref="L2211">_xlfn.XLOOKUP(M2211,reference_province_to_city!$A$2:$A$11,reference_province_to_city!$B$2:$B$11)</f>
        <v>Makassar</v>
      </c>
      <c r="M2211" s="15" t="s">
        <v>25</v>
      </c>
      <c r="N2211" s="15">
        <v>90111.0</v>
      </c>
      <c r="O2211" s="15">
        <f t="array" ref="O2211">_xlfn.XLOOKUP(M2211,reference_postal_code!$B$2:$B$11,reference_postal_code!$A$2:$A$11)</f>
        <v>90111</v>
      </c>
      <c r="P2211" s="15" t="s">
        <v>63</v>
      </c>
      <c r="Q2211" s="15" t="s">
        <v>5005</v>
      </c>
      <c r="R2211" s="15" t="s">
        <v>65</v>
      </c>
      <c r="S2211" s="15" t="s">
        <v>87</v>
      </c>
      <c r="T2211" s="15" t="s">
        <v>5006</v>
      </c>
      <c r="U2211" s="28">
        <v>1258800.0</v>
      </c>
      <c r="V2211" s="15">
        <v>4.0</v>
      </c>
      <c r="W2211" s="31">
        <v>0.0</v>
      </c>
      <c r="X2211" s="28">
        <v>302112.0</v>
      </c>
    </row>
    <row r="2212" ht="15.75" customHeight="1">
      <c r="A2212" s="15">
        <v>4959.0</v>
      </c>
      <c r="B2212" s="15" t="s">
        <v>5007</v>
      </c>
      <c r="C2212" s="18">
        <v>42083.0</v>
      </c>
      <c r="D2212" s="18">
        <v>42089.0</v>
      </c>
      <c r="E2212" s="18">
        <f t="shared" si="1"/>
        <v>42089</v>
      </c>
      <c r="F2212" s="15" t="s">
        <v>55</v>
      </c>
      <c r="G2212" s="15" t="s">
        <v>4049</v>
      </c>
      <c r="H2212" s="15" t="s">
        <v>4050</v>
      </c>
      <c r="I2212" s="15" t="s">
        <v>59</v>
      </c>
      <c r="J2212" s="15" t="s">
        <v>60</v>
      </c>
      <c r="K2212" s="15" t="s">
        <v>10</v>
      </c>
      <c r="L2212" s="15" t="str">
        <f t="array" ref="L2212">_xlfn.XLOOKUP(M2212,reference_province_to_city!$A$2:$A$11,reference_province_to_city!$B$2:$B$11)</f>
        <v>Jakarta</v>
      </c>
      <c r="M2212" s="15" t="s">
        <v>7</v>
      </c>
      <c r="N2212" s="15">
        <v>10110.0</v>
      </c>
      <c r="O2212" s="15">
        <f t="array" ref="O2212">_xlfn.XLOOKUP(M2212,reference_postal_code!$B$2:$B$11,reference_postal_code!$A$2:$A$11)</f>
        <v>10110</v>
      </c>
      <c r="P2212" s="15" t="s">
        <v>117</v>
      </c>
      <c r="Q2212" s="15" t="s">
        <v>4648</v>
      </c>
      <c r="R2212" s="15" t="s">
        <v>65</v>
      </c>
      <c r="S2212" s="15" t="s">
        <v>103</v>
      </c>
      <c r="T2212" s="15" t="s">
        <v>4649</v>
      </c>
      <c r="U2212" s="28">
        <v>282960.0</v>
      </c>
      <c r="V2212" s="15">
        <v>9.0</v>
      </c>
      <c r="W2212" s="31">
        <v>0.2</v>
      </c>
      <c r="X2212" s="28">
        <v>91962.0</v>
      </c>
    </row>
    <row r="2213" ht="15.75" customHeight="1">
      <c r="A2213" s="15">
        <v>4958.0</v>
      </c>
      <c r="B2213" s="15" t="s">
        <v>5007</v>
      </c>
      <c r="C2213" s="18">
        <v>42083.0</v>
      </c>
      <c r="D2213" s="18">
        <v>42089.0</v>
      </c>
      <c r="E2213" s="18">
        <f t="shared" si="1"/>
        <v>42089</v>
      </c>
      <c r="F2213" s="15" t="s">
        <v>55</v>
      </c>
      <c r="G2213" s="15" t="s">
        <v>4049</v>
      </c>
      <c r="H2213" s="15" t="s">
        <v>4050</v>
      </c>
      <c r="I2213" s="15" t="s">
        <v>59</v>
      </c>
      <c r="J2213" s="15" t="s">
        <v>60</v>
      </c>
      <c r="K2213" s="15" t="s">
        <v>10</v>
      </c>
      <c r="L2213" s="15" t="str">
        <f t="array" ref="L2213">_xlfn.XLOOKUP(M2213,reference_province_to_city!$A$2:$A$11,reference_province_to_city!$B$2:$B$11)</f>
        <v>Jakarta</v>
      </c>
      <c r="M2213" s="15" t="s">
        <v>7</v>
      </c>
      <c r="N2213" s="15">
        <v>10110.0</v>
      </c>
      <c r="O2213" s="15">
        <f t="array" ref="O2213">_xlfn.XLOOKUP(M2213,reference_postal_code!$B$2:$B$11,reference_postal_code!$A$2:$A$11)</f>
        <v>10110</v>
      </c>
      <c r="P2213" s="15" t="s">
        <v>117</v>
      </c>
      <c r="Q2213" s="15" t="s">
        <v>3399</v>
      </c>
      <c r="R2213" s="15" t="s">
        <v>65</v>
      </c>
      <c r="S2213" s="15" t="s">
        <v>83</v>
      </c>
      <c r="T2213" s="15" t="s">
        <v>3400</v>
      </c>
      <c r="U2213" s="28">
        <v>37680.0</v>
      </c>
      <c r="V2213" s="15">
        <v>2.0</v>
      </c>
      <c r="W2213" s="31">
        <v>0.8</v>
      </c>
      <c r="X2213" s="28">
        <v>-65940.0</v>
      </c>
    </row>
    <row r="2214" ht="15.75" customHeight="1">
      <c r="A2214" s="15">
        <v>9926.0</v>
      </c>
      <c r="B2214" s="15" t="s">
        <v>5004</v>
      </c>
      <c r="C2214" s="18">
        <v>42083.0</v>
      </c>
      <c r="D2214" s="18"/>
      <c r="E2214" s="18">
        <f t="shared" si="1"/>
        <v>42086</v>
      </c>
      <c r="F2214" s="15" t="s">
        <v>125</v>
      </c>
      <c r="G2214" s="15" t="s">
        <v>4113</v>
      </c>
      <c r="H2214" s="15" t="s">
        <v>4114</v>
      </c>
      <c r="I2214" s="15" t="s">
        <v>128</v>
      </c>
      <c r="J2214" s="15" t="s">
        <v>60</v>
      </c>
      <c r="K2214" s="15" t="s">
        <v>33</v>
      </c>
      <c r="L2214" s="15" t="str">
        <f t="array" ref="L2214">_xlfn.XLOOKUP(M2214,reference_province_to_city!$A$2:$A$11,reference_province_to_city!$B$2:$B$11)</f>
        <v>Makassar</v>
      </c>
      <c r="M2214" s="15" t="s">
        <v>25</v>
      </c>
      <c r="N2214" s="15">
        <v>90111.0</v>
      </c>
      <c r="O2214" s="15">
        <f t="array" ref="O2214">_xlfn.XLOOKUP(M2214,reference_postal_code!$B$2:$B$11,reference_postal_code!$A$2:$A$11)</f>
        <v>90111</v>
      </c>
      <c r="P2214" s="15" t="s">
        <v>63</v>
      </c>
      <c r="Q2214" s="15" t="s">
        <v>1219</v>
      </c>
      <c r="R2214" s="15" t="s">
        <v>65</v>
      </c>
      <c r="S2214" s="15" t="s">
        <v>83</v>
      </c>
      <c r="T2214" s="15" t="s">
        <v>1220</v>
      </c>
      <c r="U2214" s="28">
        <v>1.631904E7</v>
      </c>
      <c r="V2214" s="15">
        <v>8.0</v>
      </c>
      <c r="W2214" s="31">
        <v>0.2</v>
      </c>
      <c r="X2214" s="28">
        <v>5303688.0</v>
      </c>
    </row>
    <row r="2215" ht="15.75" customHeight="1">
      <c r="A2215" s="15">
        <v>8780.0</v>
      </c>
      <c r="B2215" s="15" t="s">
        <v>5008</v>
      </c>
      <c r="C2215" s="18">
        <v>42083.0</v>
      </c>
      <c r="D2215" s="18">
        <v>42085.0</v>
      </c>
      <c r="E2215" s="18">
        <f t="shared" si="1"/>
        <v>42085</v>
      </c>
      <c r="F2215" s="15" t="s">
        <v>114</v>
      </c>
      <c r="G2215" s="15" t="s">
        <v>1846</v>
      </c>
      <c r="H2215" s="15" t="s">
        <v>1847</v>
      </c>
      <c r="I2215" s="15" t="s">
        <v>59</v>
      </c>
      <c r="J2215" s="15" t="s">
        <v>60</v>
      </c>
      <c r="K2215" s="15" t="s">
        <v>31</v>
      </c>
      <c r="L2215" s="15" t="str">
        <f t="array" ref="L2215">_xlfn.XLOOKUP(M2215,reference_province_to_city!$A$2:$A$11,reference_province_to_city!$B$2:$B$11)</f>
        <v>Balikpapan</v>
      </c>
      <c r="M2215" s="15" t="s">
        <v>21</v>
      </c>
      <c r="N2215" s="15">
        <v>76114.0</v>
      </c>
      <c r="O2215" s="15">
        <f t="array" ref="O2215">_xlfn.XLOOKUP(M2215,reference_postal_code!$B$2:$B$11,reference_postal_code!$A$2:$A$11)</f>
        <v>76114</v>
      </c>
      <c r="P2215" s="15" t="s">
        <v>166</v>
      </c>
      <c r="Q2215" s="15" t="s">
        <v>2805</v>
      </c>
      <c r="R2215" s="15" t="s">
        <v>65</v>
      </c>
      <c r="S2215" s="15" t="s">
        <v>87</v>
      </c>
      <c r="T2215" s="15" t="s">
        <v>2806</v>
      </c>
      <c r="U2215" s="28">
        <v>439560.0</v>
      </c>
      <c r="V2215" s="15">
        <v>3.0</v>
      </c>
      <c r="W2215" s="31">
        <v>0.2</v>
      </c>
      <c r="X2215" s="28">
        <v>38462.0</v>
      </c>
    </row>
    <row r="2216" ht="15.75" customHeight="1">
      <c r="A2216" s="15">
        <v>816.0</v>
      </c>
      <c r="B2216" s="15" t="s">
        <v>5009</v>
      </c>
      <c r="C2216" s="18">
        <v>42083.0</v>
      </c>
      <c r="D2216" s="18">
        <v>42086.0</v>
      </c>
      <c r="E2216" s="18">
        <f t="shared" si="1"/>
        <v>42086</v>
      </c>
      <c r="F2216" s="15" t="s">
        <v>125</v>
      </c>
      <c r="G2216" s="15" t="s">
        <v>5010</v>
      </c>
      <c r="H2216" s="15" t="s">
        <v>5011</v>
      </c>
      <c r="I2216" s="15" t="s">
        <v>128</v>
      </c>
      <c r="J2216" s="15" t="s">
        <v>60</v>
      </c>
      <c r="K2216" s="15" t="s">
        <v>31</v>
      </c>
      <c r="L2216" s="15" t="str">
        <f t="array" ref="L2216">_xlfn.XLOOKUP(M2216,reference_province_to_city!$A$2:$A$11,reference_province_to_city!$B$2:$B$11)</f>
        <v>Balikpapan</v>
      </c>
      <c r="M2216" s="15" t="s">
        <v>21</v>
      </c>
      <c r="N2216" s="15">
        <v>76114.0</v>
      </c>
      <c r="O2216" s="15">
        <f t="array" ref="O2216">_xlfn.XLOOKUP(M2216,reference_postal_code!$B$2:$B$11,reference_postal_code!$A$2:$A$11)</f>
        <v>76114</v>
      </c>
      <c r="P2216" s="15" t="s">
        <v>166</v>
      </c>
      <c r="Q2216" s="15" t="s">
        <v>1787</v>
      </c>
      <c r="R2216" s="15" t="s">
        <v>65</v>
      </c>
      <c r="S2216" s="15" t="s">
        <v>66</v>
      </c>
      <c r="T2216" s="15" t="s">
        <v>1788</v>
      </c>
      <c r="U2216" s="28">
        <v>777600.0</v>
      </c>
      <c r="V2216" s="15">
        <v>8.0</v>
      </c>
      <c r="W2216" s="31">
        <v>0.0</v>
      </c>
      <c r="X2216" s="28">
        <v>373248.0</v>
      </c>
    </row>
    <row r="2217" ht="15.75" customHeight="1">
      <c r="A2217" s="15">
        <v>9925.0</v>
      </c>
      <c r="B2217" s="15" t="s">
        <v>5004</v>
      </c>
      <c r="C2217" s="18">
        <v>42083.0</v>
      </c>
      <c r="D2217" s="18">
        <v>42086.0</v>
      </c>
      <c r="E2217" s="18">
        <f t="shared" si="1"/>
        <v>42086</v>
      </c>
      <c r="F2217" s="15" t="s">
        <v>125</v>
      </c>
      <c r="G2217" s="15" t="s">
        <v>4113</v>
      </c>
      <c r="H2217" s="15" t="s">
        <v>4114</v>
      </c>
      <c r="I2217" s="15" t="s">
        <v>128</v>
      </c>
      <c r="J2217" s="15" t="s">
        <v>60</v>
      </c>
      <c r="K2217" s="15" t="s">
        <v>33</v>
      </c>
      <c r="L2217" s="15" t="str">
        <f t="array" ref="L2217">_xlfn.XLOOKUP(M2217,reference_province_to_city!$A$2:$A$11,reference_province_to_city!$B$2:$B$11)</f>
        <v>Makassar</v>
      </c>
      <c r="M2217" s="15" t="s">
        <v>25</v>
      </c>
      <c r="N2217" s="15">
        <v>90111.0</v>
      </c>
      <c r="O2217" s="15">
        <f t="array" ref="O2217">_xlfn.XLOOKUP(M2217,reference_postal_code!$B$2:$B$11,reference_postal_code!$A$2:$A$11)</f>
        <v>90111</v>
      </c>
      <c r="P2217" s="15" t="s">
        <v>63</v>
      </c>
      <c r="Q2217" s="15" t="s">
        <v>5012</v>
      </c>
      <c r="R2217" s="15" t="s">
        <v>65</v>
      </c>
      <c r="S2217" s="15" t="s">
        <v>173</v>
      </c>
      <c r="T2217" s="15" t="s">
        <v>5013</v>
      </c>
      <c r="U2217" s="28">
        <v>359850.0</v>
      </c>
      <c r="V2217" s="15">
        <v>1.0</v>
      </c>
      <c r="W2217" s="31">
        <v>0.0</v>
      </c>
      <c r="X2217" s="28">
        <v>179925.0</v>
      </c>
    </row>
    <row r="2218" ht="15.75" customHeight="1">
      <c r="A2218" s="15">
        <v>9927.0</v>
      </c>
      <c r="B2218" s="15" t="s">
        <v>5004</v>
      </c>
      <c r="C2218" s="18">
        <v>42083.0</v>
      </c>
      <c r="D2218" s="18">
        <v>42086.0</v>
      </c>
      <c r="E2218" s="18">
        <f t="shared" si="1"/>
        <v>42086</v>
      </c>
      <c r="F2218" s="15" t="s">
        <v>125</v>
      </c>
      <c r="G2218" s="15" t="s">
        <v>4113</v>
      </c>
      <c r="H2218" s="15" t="s">
        <v>4114</v>
      </c>
      <c r="I2218" s="15" t="s">
        <v>128</v>
      </c>
      <c r="J2218" s="15" t="s">
        <v>60</v>
      </c>
      <c r="K2218" s="15" t="s">
        <v>33</v>
      </c>
      <c r="L2218" s="15" t="str">
        <f t="array" ref="L2218">_xlfn.XLOOKUP(M2218,reference_province_to_city!$A$2:$A$11,reference_province_to_city!$B$2:$B$11)</f>
        <v>Makassar</v>
      </c>
      <c r="M2218" s="15" t="s">
        <v>25</v>
      </c>
      <c r="N2218" s="15">
        <v>90111.0</v>
      </c>
      <c r="O2218" s="15">
        <f t="array" ref="O2218">_xlfn.XLOOKUP(M2218,reference_postal_code!$B$2:$B$11,reference_postal_code!$A$2:$A$11)</f>
        <v>90111</v>
      </c>
      <c r="P2218" s="15" t="s">
        <v>63</v>
      </c>
      <c r="Q2218" s="15" t="s">
        <v>2528</v>
      </c>
      <c r="R2218" s="15" t="s">
        <v>110</v>
      </c>
      <c r="S2218" s="15" t="s">
        <v>111</v>
      </c>
      <c r="T2218" s="15" t="s">
        <v>2529</v>
      </c>
      <c r="U2218" s="28">
        <v>2999700.0</v>
      </c>
      <c r="V2218" s="15">
        <v>2.0</v>
      </c>
      <c r="W2218" s="31">
        <v>0.0</v>
      </c>
      <c r="X2218" s="28">
        <v>809919.0</v>
      </c>
    </row>
    <row r="2219" ht="15.75" customHeight="1">
      <c r="A2219" s="15">
        <v>9924.0</v>
      </c>
      <c r="B2219" s="15" t="s">
        <v>5004</v>
      </c>
      <c r="C2219" s="18">
        <v>42083.0</v>
      </c>
      <c r="D2219" s="18">
        <v>42086.0</v>
      </c>
      <c r="E2219" s="18">
        <f t="shared" si="1"/>
        <v>42086</v>
      </c>
      <c r="F2219" s="15" t="s">
        <v>125</v>
      </c>
      <c r="G2219" s="15" t="s">
        <v>4113</v>
      </c>
      <c r="H2219" s="15" t="s">
        <v>4114</v>
      </c>
      <c r="I2219" s="15" t="s">
        <v>128</v>
      </c>
      <c r="J2219" s="15" t="s">
        <v>60</v>
      </c>
      <c r="K2219" s="15" t="s">
        <v>794</v>
      </c>
      <c r="L2219" s="15" t="str">
        <f t="array" ref="L2219">_xlfn.XLOOKUP(M2219,reference_province_to_city!$A$2:$A$11,reference_province_to_city!$B$2:$B$11)</f>
        <v>Makassar</v>
      </c>
      <c r="M2219" s="15" t="s">
        <v>25</v>
      </c>
      <c r="O2219" s="15">
        <f t="array" ref="O2219">_xlfn.XLOOKUP(M2219,reference_postal_code!$B$2:$B$11,reference_postal_code!$A$2:$A$11)</f>
        <v>90111</v>
      </c>
      <c r="P2219" s="15" t="s">
        <v>63</v>
      </c>
      <c r="Q2219" s="15" t="s">
        <v>1833</v>
      </c>
      <c r="R2219" s="15" t="s">
        <v>65</v>
      </c>
      <c r="S2219" s="15" t="s">
        <v>83</v>
      </c>
      <c r="T2219" s="15" t="s">
        <v>1834</v>
      </c>
      <c r="U2219" s="28">
        <v>747720.0</v>
      </c>
      <c r="V2219" s="15">
        <v>3.0</v>
      </c>
      <c r="W2219" s="31">
        <v>0.2</v>
      </c>
      <c r="X2219" s="28">
        <v>252355.0</v>
      </c>
    </row>
    <row r="2220" ht="15.75" customHeight="1">
      <c r="A2220" s="15">
        <v>6487.0</v>
      </c>
      <c r="B2220" s="15" t="s">
        <v>5014</v>
      </c>
      <c r="C2220" s="18">
        <v>42084.0</v>
      </c>
      <c r="D2220" s="18">
        <v>42089.0</v>
      </c>
      <c r="E2220" s="18">
        <f t="shared" si="1"/>
        <v>42089</v>
      </c>
      <c r="F2220" s="15" t="s">
        <v>55</v>
      </c>
      <c r="G2220" s="15" t="s">
        <v>5015</v>
      </c>
      <c r="H2220" s="15" t="s">
        <v>5016</v>
      </c>
      <c r="I2220" s="15" t="s">
        <v>59</v>
      </c>
      <c r="J2220" s="15" t="s">
        <v>60</v>
      </c>
      <c r="K2220" s="15" t="s">
        <v>28</v>
      </c>
      <c r="L2220" s="15" t="str">
        <f t="array" ref="L2220">_xlfn.XLOOKUP(M2220,reference_province_to_city!$A$2:$A$11,reference_province_to_city!$B$2:$B$11)</f>
        <v>Medan</v>
      </c>
      <c r="M2220" s="15" t="s">
        <v>11</v>
      </c>
      <c r="N2220" s="15">
        <v>20111.0</v>
      </c>
      <c r="O2220" s="15">
        <f t="array" ref="O2220">_xlfn.XLOOKUP(M2220,reference_postal_code!$B$2:$B$11,reference_postal_code!$A$2:$A$11)</f>
        <v>20111</v>
      </c>
      <c r="P2220" s="15" t="s">
        <v>77</v>
      </c>
      <c r="Q2220" s="15" t="s">
        <v>1781</v>
      </c>
      <c r="R2220" s="15" t="s">
        <v>65</v>
      </c>
      <c r="S2220" s="15" t="s">
        <v>222</v>
      </c>
      <c r="T2220" s="15" t="s">
        <v>1782</v>
      </c>
      <c r="U2220" s="28">
        <v>1.44312E7</v>
      </c>
      <c r="V2220" s="15">
        <v>4.0</v>
      </c>
      <c r="W2220" s="31">
        <v>0.2</v>
      </c>
      <c r="X2220" s="28">
        <v>2345070.0</v>
      </c>
    </row>
    <row r="2221" ht="15.75" customHeight="1">
      <c r="A2221" s="15">
        <v>6488.0</v>
      </c>
      <c r="B2221" s="15" t="s">
        <v>5014</v>
      </c>
      <c r="C2221" s="18">
        <v>42084.0</v>
      </c>
      <c r="D2221" s="18">
        <v>42089.0</v>
      </c>
      <c r="E2221" s="18">
        <f t="shared" si="1"/>
        <v>42089</v>
      </c>
      <c r="F2221" s="15" t="s">
        <v>55</v>
      </c>
      <c r="G2221" s="15" t="s">
        <v>5015</v>
      </c>
      <c r="H2221" s="15" t="s">
        <v>5016</v>
      </c>
      <c r="I2221" s="15" t="s">
        <v>59</v>
      </c>
      <c r="J2221" s="15" t="s">
        <v>60</v>
      </c>
      <c r="K2221" s="15" t="s">
        <v>28</v>
      </c>
      <c r="L2221" s="15" t="str">
        <f t="array" ref="L2221">_xlfn.XLOOKUP(M2221,reference_province_to_city!$A$2:$A$11,reference_province_to_city!$B$2:$B$11)</f>
        <v>Medan</v>
      </c>
      <c r="M2221" s="15" t="s">
        <v>11</v>
      </c>
      <c r="N2221" s="15">
        <v>20111.0</v>
      </c>
      <c r="O2221" s="15">
        <f t="array" ref="O2221">_xlfn.XLOOKUP(M2221,reference_postal_code!$B$2:$B$11,reference_postal_code!$A$2:$A$11)</f>
        <v>20111</v>
      </c>
      <c r="P2221" s="15" t="s">
        <v>77</v>
      </c>
      <c r="Q2221" s="15" t="s">
        <v>2921</v>
      </c>
      <c r="R2221" s="15" t="s">
        <v>65</v>
      </c>
      <c r="S2221" s="15" t="s">
        <v>83</v>
      </c>
      <c r="T2221" s="15" t="s">
        <v>2922</v>
      </c>
      <c r="U2221" s="28">
        <v>192645.0</v>
      </c>
      <c r="V2221" s="15">
        <v>3.0</v>
      </c>
      <c r="W2221" s="31">
        <v>0.7</v>
      </c>
      <c r="X2221" s="28">
        <v>-147694.0</v>
      </c>
    </row>
    <row r="2222" ht="15.75" customHeight="1">
      <c r="A2222" s="15">
        <v>6489.0</v>
      </c>
      <c r="B2222" s="15" t="s">
        <v>5014</v>
      </c>
      <c r="C2222" s="18">
        <v>42084.0</v>
      </c>
      <c r="D2222" s="18">
        <v>42089.0</v>
      </c>
      <c r="E2222" s="18">
        <f t="shared" si="1"/>
        <v>42089</v>
      </c>
      <c r="F2222" s="15" t="s">
        <v>55</v>
      </c>
      <c r="G2222" s="15" t="s">
        <v>5015</v>
      </c>
      <c r="H2222" s="15" t="s">
        <v>5016</v>
      </c>
      <c r="I2222" s="15" t="s">
        <v>59</v>
      </c>
      <c r="J2222" s="15" t="s">
        <v>60</v>
      </c>
      <c r="K2222" s="15" t="s">
        <v>28</v>
      </c>
      <c r="L2222" s="15" t="str">
        <f t="array" ref="L2222">_xlfn.XLOOKUP(M2222,reference_province_to_city!$A$2:$A$11,reference_province_to_city!$B$2:$B$11)</f>
        <v>Medan</v>
      </c>
      <c r="M2222" s="15" t="s">
        <v>11</v>
      </c>
      <c r="N2222" s="15">
        <v>20111.0</v>
      </c>
      <c r="O2222" s="15">
        <f t="array" ref="O2222">_xlfn.XLOOKUP(M2222,reference_postal_code!$B$2:$B$11,reference_postal_code!$A$2:$A$11)</f>
        <v>20111</v>
      </c>
      <c r="P2222" s="15" t="s">
        <v>77</v>
      </c>
      <c r="Q2222" s="15" t="s">
        <v>5017</v>
      </c>
      <c r="R2222" s="15" t="s">
        <v>65</v>
      </c>
      <c r="S2222" s="15" t="s">
        <v>66</v>
      </c>
      <c r="T2222" s="15" t="s">
        <v>5018</v>
      </c>
      <c r="U2222" s="28">
        <v>4431840.0</v>
      </c>
      <c r="V2222" s="15">
        <v>14.0</v>
      </c>
      <c r="W2222" s="31">
        <v>0.2</v>
      </c>
      <c r="X2222" s="28">
        <v>1440348.0</v>
      </c>
    </row>
    <row r="2223" ht="15.75" customHeight="1">
      <c r="A2223" s="15">
        <v>5813.0</v>
      </c>
      <c r="B2223" s="15" t="s">
        <v>5019</v>
      </c>
      <c r="C2223" s="18">
        <v>42085.0</v>
      </c>
      <c r="D2223" s="18">
        <v>42089.0</v>
      </c>
      <c r="E2223" s="18">
        <f t="shared" si="1"/>
        <v>42089</v>
      </c>
      <c r="F2223" s="15" t="s">
        <v>55</v>
      </c>
      <c r="G2223" s="15" t="s">
        <v>4006</v>
      </c>
      <c r="H2223" s="15" t="s">
        <v>4007</v>
      </c>
      <c r="I2223" s="15" t="s">
        <v>128</v>
      </c>
      <c r="J2223" s="15" t="s">
        <v>60</v>
      </c>
      <c r="L2223" s="15" t="str">
        <f t="array" ref="L2223">_xlfn.XLOOKUP(M2223,reference_province_to_city!$A$2:$A$11,reference_province_to_city!$B$2:$B$11)</f>
        <v>Bandung</v>
      </c>
      <c r="M2223" s="15" t="s">
        <v>12</v>
      </c>
      <c r="N2223" s="15">
        <v>40111.0</v>
      </c>
      <c r="O2223" s="15">
        <f t="array" ref="O2223">_xlfn.XLOOKUP(M2223,reference_postal_code!$B$2:$B$11,reference_postal_code!$A$2:$A$11)</f>
        <v>40111</v>
      </c>
      <c r="P2223" s="15" t="s">
        <v>117</v>
      </c>
      <c r="Q2223" s="15" t="s">
        <v>3774</v>
      </c>
      <c r="R2223" s="15" t="s">
        <v>110</v>
      </c>
      <c r="S2223" s="15" t="s">
        <v>111</v>
      </c>
      <c r="T2223" s="15" t="s">
        <v>3775</v>
      </c>
      <c r="U2223" s="28">
        <v>2.231964E7</v>
      </c>
      <c r="V2223" s="15">
        <v>3.0</v>
      </c>
      <c r="W2223" s="31">
        <v>0.2</v>
      </c>
      <c r="X2223" s="28">
        <v>2789955.0</v>
      </c>
    </row>
    <row r="2224" ht="15.75" customHeight="1">
      <c r="A2224" s="15">
        <v>5812.0</v>
      </c>
      <c r="B2224" s="15" t="s">
        <v>5019</v>
      </c>
      <c r="C2224" s="18">
        <v>42085.0</v>
      </c>
      <c r="D2224" s="18">
        <v>42089.0</v>
      </c>
      <c r="E2224" s="18">
        <f t="shared" si="1"/>
        <v>42089</v>
      </c>
      <c r="F2224" s="15" t="s">
        <v>55</v>
      </c>
      <c r="G2224" s="15" t="s">
        <v>4006</v>
      </c>
      <c r="H2224" s="15" t="s">
        <v>4007</v>
      </c>
      <c r="I2224" s="15" t="s">
        <v>128</v>
      </c>
      <c r="J2224" s="15" t="s">
        <v>60</v>
      </c>
      <c r="K2224" s="15" t="s">
        <v>14</v>
      </c>
      <c r="L2224" s="15" t="str">
        <f t="array" ref="L2224">_xlfn.XLOOKUP(M2224,reference_province_to_city!$A$2:$A$11,reference_province_to_city!$B$2:$B$11)</f>
        <v>Bandung</v>
      </c>
      <c r="M2224" s="15" t="s">
        <v>12</v>
      </c>
      <c r="N2224" s="15">
        <v>40111.0</v>
      </c>
      <c r="O2224" s="15">
        <f t="array" ref="O2224">_xlfn.XLOOKUP(M2224,reference_postal_code!$B$2:$B$11,reference_postal_code!$A$2:$A$11)</f>
        <v>40111</v>
      </c>
      <c r="P2224" s="15" t="s">
        <v>117</v>
      </c>
      <c r="Q2224" s="15" t="s">
        <v>1101</v>
      </c>
      <c r="R2224" s="15" t="s">
        <v>106</v>
      </c>
      <c r="S2224" s="15" t="s">
        <v>139</v>
      </c>
      <c r="T2224" s="15" t="s">
        <v>1102</v>
      </c>
      <c r="U2224" s="28">
        <v>1379400.0</v>
      </c>
      <c r="V2224" s="15">
        <v>2.0</v>
      </c>
      <c r="W2224" s="31">
        <v>0.0</v>
      </c>
      <c r="X2224" s="28">
        <v>234498.0</v>
      </c>
    </row>
    <row r="2225" ht="15.75" customHeight="1">
      <c r="A2225" s="15">
        <v>8557.0</v>
      </c>
      <c r="B2225" s="15" t="s">
        <v>5020</v>
      </c>
      <c r="C2225" s="18">
        <v>42085.0</v>
      </c>
      <c r="D2225" s="18">
        <v>42085.0</v>
      </c>
      <c r="E2225" s="18">
        <f t="shared" si="1"/>
        <v>42085</v>
      </c>
      <c r="F2225" s="15" t="s">
        <v>466</v>
      </c>
      <c r="G2225" s="15" t="s">
        <v>4677</v>
      </c>
      <c r="H2225" s="15" t="s">
        <v>4678</v>
      </c>
      <c r="I2225" s="15" t="s">
        <v>59</v>
      </c>
      <c r="J2225" s="15" t="s">
        <v>60</v>
      </c>
      <c r="K2225" s="15" t="s">
        <v>10</v>
      </c>
      <c r="L2225" s="15" t="str">
        <f t="array" ref="L2225">_xlfn.XLOOKUP(M2225,reference_province_to_city!$A$2:$A$11,reference_province_to_city!$B$2:$B$11)</f>
        <v>Jakarta</v>
      </c>
      <c r="M2225" s="15" t="s">
        <v>7</v>
      </c>
      <c r="O2225" s="15">
        <f t="array" ref="O2225">_xlfn.XLOOKUP(M2225,reference_postal_code!$B$2:$B$11,reference_postal_code!$A$2:$A$11)</f>
        <v>10110</v>
      </c>
      <c r="P2225" s="15" t="s">
        <v>117</v>
      </c>
      <c r="Q2225" s="15" t="s">
        <v>5021</v>
      </c>
      <c r="R2225" s="15" t="s">
        <v>65</v>
      </c>
      <c r="S2225" s="15" t="s">
        <v>87</v>
      </c>
      <c r="T2225" s="15" t="s">
        <v>5022</v>
      </c>
      <c r="U2225" s="28">
        <v>2256120.0</v>
      </c>
      <c r="V2225" s="15">
        <v>9.0</v>
      </c>
      <c r="W2225" s="31">
        <v>0.2</v>
      </c>
      <c r="X2225" s="28">
        <v>-507627.0</v>
      </c>
    </row>
    <row r="2226" ht="15.75" customHeight="1">
      <c r="A2226" s="15">
        <v>520.0</v>
      </c>
      <c r="B2226" s="15" t="s">
        <v>5023</v>
      </c>
      <c r="C2226" s="18">
        <v>42085.0</v>
      </c>
      <c r="D2226" s="18">
        <v>42089.0</v>
      </c>
      <c r="E2226" s="18">
        <f t="shared" si="1"/>
        <v>42089</v>
      </c>
      <c r="F2226" s="15" t="s">
        <v>55</v>
      </c>
      <c r="G2226" s="15" t="s">
        <v>5024</v>
      </c>
      <c r="H2226" s="15" t="s">
        <v>5025</v>
      </c>
      <c r="I2226" s="15" t="s">
        <v>59</v>
      </c>
      <c r="J2226" s="15" t="s">
        <v>60</v>
      </c>
      <c r="K2226" s="15" t="s">
        <v>28</v>
      </c>
      <c r="L2226" s="15" t="str">
        <f t="array" ref="L2226">_xlfn.XLOOKUP(M2226,reference_province_to_city!$A$2:$A$11,reference_province_to_city!$B$2:$B$11)</f>
        <v>Medan</v>
      </c>
      <c r="M2226" s="15" t="s">
        <v>11</v>
      </c>
      <c r="N2226" s="15">
        <v>20111.0</v>
      </c>
      <c r="O2226" s="15">
        <f t="array" ref="O2226">_xlfn.XLOOKUP(M2226,reference_postal_code!$B$2:$B$11,reference_postal_code!$A$2:$A$11)</f>
        <v>20111</v>
      </c>
      <c r="P2226" s="15" t="s">
        <v>77</v>
      </c>
      <c r="Q2226" s="15" t="s">
        <v>5026</v>
      </c>
      <c r="R2226" s="15" t="s">
        <v>110</v>
      </c>
      <c r="S2226" s="15" t="s">
        <v>149</v>
      </c>
      <c r="T2226" s="15" t="s">
        <v>5027</v>
      </c>
      <c r="U2226" s="28">
        <v>275880.0</v>
      </c>
      <c r="V2226" s="15">
        <v>1.0</v>
      </c>
      <c r="W2226" s="31">
        <v>0.2</v>
      </c>
      <c r="X2226" s="28">
        <v>79316.0</v>
      </c>
    </row>
    <row r="2227" ht="15.75" customHeight="1">
      <c r="A2227" s="15">
        <v>5803.0</v>
      </c>
      <c r="B2227" s="15" t="s">
        <v>5028</v>
      </c>
      <c r="C2227" s="18">
        <v>42085.0</v>
      </c>
      <c r="D2227" s="18">
        <v>42087.0</v>
      </c>
      <c r="E2227" s="18">
        <f t="shared" si="1"/>
        <v>42087</v>
      </c>
      <c r="F2227" s="15" t="s">
        <v>125</v>
      </c>
      <c r="G2227" s="15" t="s">
        <v>1050</v>
      </c>
      <c r="H2227" s="15" t="s">
        <v>1051</v>
      </c>
      <c r="I2227" s="15" t="s">
        <v>59</v>
      </c>
      <c r="J2227" s="15" t="s">
        <v>60</v>
      </c>
      <c r="K2227" s="15" t="s">
        <v>17</v>
      </c>
      <c r="L2227" s="15" t="str">
        <f t="array" ref="L2227">_xlfn.XLOOKUP(M2227,reference_province_to_city!$A$2:$A$11,reference_province_to_city!$B$2:$B$11)</f>
        <v>Semarang</v>
      </c>
      <c r="M2227" s="15" t="s">
        <v>15</v>
      </c>
      <c r="N2227" s="15">
        <v>50111.0</v>
      </c>
      <c r="O2227" s="15">
        <f t="array" ref="O2227">_xlfn.XLOOKUP(M2227,reference_postal_code!$B$2:$B$11,reference_postal_code!$A$2:$A$11)</f>
        <v>50111</v>
      </c>
      <c r="P2227" s="15" t="s">
        <v>77</v>
      </c>
      <c r="Q2227" s="15" t="s">
        <v>1368</v>
      </c>
      <c r="R2227" s="15" t="s">
        <v>110</v>
      </c>
      <c r="S2227" s="15" t="s">
        <v>111</v>
      </c>
      <c r="T2227" s="15" t="s">
        <v>1369</v>
      </c>
      <c r="U2227" s="28">
        <v>239760.0</v>
      </c>
      <c r="V2227" s="15">
        <v>2.0</v>
      </c>
      <c r="W2227" s="31">
        <v>0.2</v>
      </c>
      <c r="X2227" s="28">
        <v>17982.0</v>
      </c>
    </row>
    <row r="2228" ht="15.75" customHeight="1">
      <c r="A2228" s="15">
        <v>5811.0</v>
      </c>
      <c r="B2228" s="15" t="s">
        <v>5019</v>
      </c>
      <c r="C2228" s="18">
        <v>42085.0</v>
      </c>
      <c r="D2228" s="18">
        <v>42089.0</v>
      </c>
      <c r="E2228" s="18">
        <f t="shared" si="1"/>
        <v>42089</v>
      </c>
      <c r="F2228" s="15" t="s">
        <v>55</v>
      </c>
      <c r="G2228" s="15" t="s">
        <v>4006</v>
      </c>
      <c r="H2228" s="15" t="s">
        <v>4007</v>
      </c>
      <c r="I2228" s="15" t="s">
        <v>128</v>
      </c>
      <c r="J2228" s="15" t="s">
        <v>60</v>
      </c>
      <c r="K2228" s="15" t="s">
        <v>14</v>
      </c>
      <c r="L2228" s="15" t="str">
        <f t="array" ref="L2228">_xlfn.XLOOKUP(M2228,reference_province_to_city!$A$2:$A$11,reference_province_to_city!$B$2:$B$11)</f>
        <v>Bandung</v>
      </c>
      <c r="M2228" s="15" t="s">
        <v>12</v>
      </c>
      <c r="N2228" s="15">
        <v>40111.0</v>
      </c>
      <c r="O2228" s="15">
        <f t="array" ref="O2228">_xlfn.XLOOKUP(M2228,reference_postal_code!$B$2:$B$11,reference_postal_code!$A$2:$A$11)</f>
        <v>40111</v>
      </c>
      <c r="P2228" s="15" t="s">
        <v>117</v>
      </c>
      <c r="Q2228" s="15" t="s">
        <v>5029</v>
      </c>
      <c r="R2228" s="15" t="s">
        <v>65</v>
      </c>
      <c r="S2228" s="15" t="s">
        <v>66</v>
      </c>
      <c r="T2228" s="15" t="s">
        <v>5030</v>
      </c>
      <c r="U2228" s="28">
        <v>1582800.0</v>
      </c>
      <c r="V2228" s="15">
        <v>4.0</v>
      </c>
      <c r="W2228" s="31">
        <v>0.0</v>
      </c>
      <c r="X2228" s="28">
        <v>728088.0</v>
      </c>
    </row>
    <row r="2229" ht="15.75" customHeight="1">
      <c r="A2229" s="15">
        <v>8556.0</v>
      </c>
      <c r="B2229" s="15" t="s">
        <v>5020</v>
      </c>
      <c r="C2229" s="18">
        <v>42085.0</v>
      </c>
      <c r="D2229" s="18">
        <v>42085.0</v>
      </c>
      <c r="E2229" s="18">
        <f t="shared" si="1"/>
        <v>42085</v>
      </c>
      <c r="F2229" s="15" t="s">
        <v>466</v>
      </c>
      <c r="G2229" s="15" t="s">
        <v>4677</v>
      </c>
      <c r="H2229" s="15" t="s">
        <v>4678</v>
      </c>
      <c r="I2229" s="15" t="s">
        <v>59</v>
      </c>
      <c r="J2229" s="15" t="s">
        <v>60</v>
      </c>
      <c r="K2229" s="15" t="s">
        <v>10</v>
      </c>
      <c r="L2229" s="15" t="str">
        <f t="array" ref="L2229">_xlfn.XLOOKUP(M2229,reference_province_to_city!$A$2:$A$11,reference_province_to_city!$B$2:$B$11)</f>
        <v>Jakarta</v>
      </c>
      <c r="M2229" s="15" t="s">
        <v>7</v>
      </c>
      <c r="N2229" s="15">
        <v>10110.0</v>
      </c>
      <c r="O2229" s="15">
        <f t="array" ref="O2229">_xlfn.XLOOKUP(M2229,reference_postal_code!$B$2:$B$11,reference_postal_code!$A$2:$A$11)</f>
        <v>10110</v>
      </c>
      <c r="P2229" s="15" t="s">
        <v>117</v>
      </c>
      <c r="Q2229" s="15" t="s">
        <v>2386</v>
      </c>
      <c r="R2229" s="15" t="s">
        <v>110</v>
      </c>
      <c r="S2229" s="15" t="s">
        <v>149</v>
      </c>
      <c r="T2229" s="15" t="s">
        <v>2387</v>
      </c>
      <c r="U2229" s="28">
        <v>6719160.0</v>
      </c>
      <c r="V2229" s="15">
        <v>7.0</v>
      </c>
      <c r="W2229" s="31">
        <v>0.2</v>
      </c>
      <c r="X2229" s="28">
        <v>1343832.0</v>
      </c>
    </row>
    <row r="2230" ht="15.75" customHeight="1">
      <c r="A2230" s="15">
        <v>521.0</v>
      </c>
      <c r="B2230" s="15" t="s">
        <v>5023</v>
      </c>
      <c r="C2230" s="18">
        <v>42085.0</v>
      </c>
      <c r="D2230" s="18">
        <v>42089.0</v>
      </c>
      <c r="E2230" s="18">
        <f t="shared" si="1"/>
        <v>42089</v>
      </c>
      <c r="F2230" s="15" t="s">
        <v>55</v>
      </c>
      <c r="G2230" s="15" t="s">
        <v>5024</v>
      </c>
      <c r="H2230" s="15" t="s">
        <v>5025</v>
      </c>
      <c r="I2230" s="15" t="s">
        <v>59</v>
      </c>
      <c r="J2230" s="15" t="s">
        <v>60</v>
      </c>
      <c r="K2230" s="15" t="s">
        <v>289</v>
      </c>
      <c r="L2230" s="15" t="str">
        <f t="array" ref="L2230">_xlfn.XLOOKUP(M2230,reference_province_to_city!$A$2:$A$11,reference_province_to_city!$B$2:$B$11)</f>
        <v>Medan</v>
      </c>
      <c r="M2230" s="15" t="s">
        <v>11</v>
      </c>
      <c r="O2230" s="15">
        <f t="array" ref="O2230">_xlfn.XLOOKUP(M2230,reference_postal_code!$B$2:$B$11,reference_postal_code!$A$2:$A$11)</f>
        <v>20111</v>
      </c>
      <c r="P2230" s="15" t="s">
        <v>77</v>
      </c>
      <c r="Q2230" s="15" t="s">
        <v>687</v>
      </c>
      <c r="R2230" s="15" t="s">
        <v>65</v>
      </c>
      <c r="S2230" s="15" t="s">
        <v>87</v>
      </c>
      <c r="T2230" s="15" t="s">
        <v>688</v>
      </c>
      <c r="U2230" s="28">
        <v>1943520.0</v>
      </c>
      <c r="V2230" s="15">
        <v>2.0</v>
      </c>
      <c r="W2230" s="31">
        <v>0.2</v>
      </c>
      <c r="X2230" s="28">
        <v>-388704.0</v>
      </c>
    </row>
    <row r="2231" ht="15.75" customHeight="1">
      <c r="A2231" s="15">
        <v>522.0</v>
      </c>
      <c r="B2231" s="15" t="s">
        <v>5023</v>
      </c>
      <c r="C2231" s="18">
        <v>42085.0</v>
      </c>
      <c r="D2231" s="18">
        <v>42089.0</v>
      </c>
      <c r="E2231" s="18">
        <f t="shared" si="1"/>
        <v>42089</v>
      </c>
      <c r="F2231" s="15" t="s">
        <v>55</v>
      </c>
      <c r="G2231" s="15" t="s">
        <v>5024</v>
      </c>
      <c r="H2231" s="15" t="s">
        <v>5025</v>
      </c>
      <c r="I2231" s="15" t="s">
        <v>59</v>
      </c>
      <c r="J2231" s="15" t="s">
        <v>60</v>
      </c>
      <c r="K2231" s="15" t="s">
        <v>28</v>
      </c>
      <c r="L2231" s="15" t="str">
        <f t="array" ref="L2231">_xlfn.XLOOKUP(M2231,reference_province_to_city!$A$2:$A$11,reference_province_to_city!$B$2:$B$11)</f>
        <v>Medan</v>
      </c>
      <c r="M2231" s="15" t="s">
        <v>11</v>
      </c>
      <c r="N2231" s="15">
        <v>20111.0</v>
      </c>
      <c r="O2231" s="15">
        <f t="array" ref="O2231">_xlfn.XLOOKUP(M2231,reference_postal_code!$B$2:$B$11,reference_postal_code!$A$2:$A$11)</f>
        <v>20111</v>
      </c>
      <c r="P2231" s="15" t="s">
        <v>77</v>
      </c>
      <c r="Q2231" s="15" t="s">
        <v>5031</v>
      </c>
      <c r="R2231" s="15" t="s">
        <v>65</v>
      </c>
      <c r="S2231" s="15" t="s">
        <v>83</v>
      </c>
      <c r="T2231" s="15" t="s">
        <v>5032</v>
      </c>
      <c r="U2231" s="28">
        <v>211680.0</v>
      </c>
      <c r="V2231" s="15">
        <v>9.0</v>
      </c>
      <c r="W2231" s="31">
        <v>0.8</v>
      </c>
      <c r="X2231" s="28">
        <v>-317520.0</v>
      </c>
    </row>
    <row r="2232" ht="15.75" customHeight="1">
      <c r="A2232" s="15">
        <v>7654.0</v>
      </c>
      <c r="B2232" s="15" t="s">
        <v>5033</v>
      </c>
      <c r="C2232" s="18">
        <v>42085.0</v>
      </c>
      <c r="D2232" s="18">
        <v>42090.0</v>
      </c>
      <c r="E2232" s="18">
        <f t="shared" si="1"/>
        <v>42090</v>
      </c>
      <c r="F2232" s="15" t="s">
        <v>55</v>
      </c>
      <c r="G2232" s="15" t="s">
        <v>5034</v>
      </c>
      <c r="H2232" s="15" t="s">
        <v>5035</v>
      </c>
      <c r="I2232" s="15" t="s">
        <v>128</v>
      </c>
      <c r="J2232" s="15" t="s">
        <v>60</v>
      </c>
      <c r="K2232" s="15" t="s">
        <v>28</v>
      </c>
      <c r="L2232" s="15" t="str">
        <f t="array" ref="L2232">_xlfn.XLOOKUP(M2232,reference_province_to_city!$A$2:$A$11,reference_province_to_city!$B$2:$B$11)</f>
        <v>Medan</v>
      </c>
      <c r="M2232" s="15" t="s">
        <v>11</v>
      </c>
      <c r="N2232" s="15">
        <v>20111.0</v>
      </c>
      <c r="O2232" s="15">
        <f t="array" ref="O2232">_xlfn.XLOOKUP(M2232,reference_postal_code!$B$2:$B$11,reference_postal_code!$A$2:$A$11)</f>
        <v>20111</v>
      </c>
      <c r="P2232" s="15" t="s">
        <v>77</v>
      </c>
      <c r="Q2232" s="15" t="s">
        <v>5036</v>
      </c>
      <c r="R2232" s="15" t="s">
        <v>65</v>
      </c>
      <c r="S2232" s="15" t="s">
        <v>93</v>
      </c>
      <c r="T2232" s="15" t="s">
        <v>5037</v>
      </c>
      <c r="U2232" s="28">
        <v>293400.0</v>
      </c>
      <c r="V2232" s="15">
        <v>4.0</v>
      </c>
      <c r="W2232" s="31">
        <v>0.0</v>
      </c>
      <c r="X2232" s="28">
        <v>82152.0</v>
      </c>
    </row>
    <row r="2233" ht="15.75" customHeight="1">
      <c r="A2233" s="15">
        <v>7967.0</v>
      </c>
      <c r="B2233" s="15" t="s">
        <v>5038</v>
      </c>
      <c r="C2233" s="18">
        <v>42086.0</v>
      </c>
      <c r="D2233" s="18">
        <v>42093.0</v>
      </c>
      <c r="E2233" s="18">
        <f t="shared" si="1"/>
        <v>42093</v>
      </c>
      <c r="F2233" s="15" t="s">
        <v>55</v>
      </c>
      <c r="G2233" s="15" t="s">
        <v>1858</v>
      </c>
      <c r="H2233" s="15" t="s">
        <v>1859</v>
      </c>
      <c r="I2233" s="15" t="s">
        <v>128</v>
      </c>
      <c r="J2233" s="15" t="s">
        <v>60</v>
      </c>
      <c r="K2233" s="15" t="s">
        <v>22</v>
      </c>
      <c r="L2233" s="15" t="str">
        <f t="array" ref="L2233">_xlfn.XLOOKUP(M2233,reference_province_to_city!$A$2:$A$11,reference_province_to_city!$B$2:$B$11)</f>
        <v>Surabaya</v>
      </c>
      <c r="M2233" s="15" t="s">
        <v>20</v>
      </c>
      <c r="N2233" s="15">
        <v>60231.0</v>
      </c>
      <c r="O2233" s="15">
        <f t="array" ref="O2233">_xlfn.XLOOKUP(M2233,reference_postal_code!$B$2:$B$11,reference_postal_code!$A$2:$A$11)</f>
        <v>60231</v>
      </c>
      <c r="P2233" s="15" t="s">
        <v>166</v>
      </c>
      <c r="Q2233" s="15" t="s">
        <v>320</v>
      </c>
      <c r="R2233" s="15" t="s">
        <v>65</v>
      </c>
      <c r="S2233" s="15" t="s">
        <v>66</v>
      </c>
      <c r="T2233" s="15" t="s">
        <v>321</v>
      </c>
      <c r="U2233" s="28">
        <v>500400.0</v>
      </c>
      <c r="V2233" s="15">
        <v>4.0</v>
      </c>
      <c r="W2233" s="31">
        <v>0.0</v>
      </c>
      <c r="X2233" s="28">
        <v>250200.0</v>
      </c>
    </row>
    <row r="2234" ht="15.75" customHeight="1">
      <c r="A2234" s="15">
        <v>4556.0</v>
      </c>
      <c r="B2234" s="15" t="s">
        <v>5039</v>
      </c>
      <c r="C2234" s="18">
        <v>42086.0</v>
      </c>
      <c r="D2234" s="18">
        <v>42089.0</v>
      </c>
      <c r="E2234" s="18">
        <f t="shared" si="1"/>
        <v>42089</v>
      </c>
      <c r="F2234" s="15" t="s">
        <v>125</v>
      </c>
      <c r="G2234" s="15" t="s">
        <v>2437</v>
      </c>
      <c r="H2234" s="15" t="s">
        <v>2438</v>
      </c>
      <c r="I2234" s="15" t="s">
        <v>59</v>
      </c>
      <c r="J2234" s="15" t="s">
        <v>60</v>
      </c>
      <c r="K2234" s="15" t="s">
        <v>19</v>
      </c>
      <c r="L2234" s="15" t="str">
        <f t="array" ref="L2234">_xlfn.XLOOKUP(M2234,reference_province_to_city!$A$2:$A$11,reference_province_to_city!$B$2:$B$11)</f>
        <v>Yogyakarta</v>
      </c>
      <c r="M2234" s="15" t="s">
        <v>18</v>
      </c>
      <c r="N2234" s="15">
        <v>55111.0</v>
      </c>
      <c r="O2234" s="15">
        <f t="array" ref="O2234">_xlfn.XLOOKUP(M2234,reference_postal_code!$B$2:$B$11,reference_postal_code!$A$2:$A$11)</f>
        <v>55111</v>
      </c>
      <c r="P2234" s="15" t="s">
        <v>77</v>
      </c>
      <c r="Q2234" s="15" t="s">
        <v>777</v>
      </c>
      <c r="R2234" s="15" t="s">
        <v>65</v>
      </c>
      <c r="S2234" s="15" t="s">
        <v>103</v>
      </c>
      <c r="T2234" s="15" t="s">
        <v>778</v>
      </c>
      <c r="U2234" s="28">
        <v>473400.0</v>
      </c>
      <c r="V2234" s="15">
        <v>4.0</v>
      </c>
      <c r="W2234" s="31">
        <v>0.0</v>
      </c>
      <c r="X2234" s="28">
        <v>213030.0</v>
      </c>
    </row>
    <row r="2235" ht="15.75" customHeight="1">
      <c r="A2235" s="15">
        <v>4557.0</v>
      </c>
      <c r="B2235" s="15" t="s">
        <v>5039</v>
      </c>
      <c r="C2235" s="18">
        <v>42086.0</v>
      </c>
      <c r="D2235" s="18">
        <v>42089.0</v>
      </c>
      <c r="E2235" s="18">
        <f t="shared" si="1"/>
        <v>42089</v>
      </c>
      <c r="F2235" s="15" t="s">
        <v>125</v>
      </c>
      <c r="G2235" s="15" t="s">
        <v>2437</v>
      </c>
      <c r="H2235" s="15" t="s">
        <v>2438</v>
      </c>
      <c r="I2235" s="15" t="s">
        <v>59</v>
      </c>
      <c r="J2235" s="15" t="s">
        <v>60</v>
      </c>
      <c r="K2235" s="15" t="s">
        <v>19</v>
      </c>
      <c r="L2235" s="15" t="str">
        <f t="array" ref="L2235">_xlfn.XLOOKUP(M2235,reference_province_to_city!$A$2:$A$11,reference_province_to_city!$B$2:$B$11)</f>
        <v>Yogyakarta</v>
      </c>
      <c r="M2235" s="15" t="s">
        <v>18</v>
      </c>
      <c r="N2235" s="15">
        <v>55111.0</v>
      </c>
      <c r="O2235" s="15">
        <f t="array" ref="O2235">_xlfn.XLOOKUP(M2235,reference_postal_code!$B$2:$B$11,reference_postal_code!$A$2:$A$11)</f>
        <v>55111</v>
      </c>
      <c r="P2235" s="15" t="s">
        <v>77</v>
      </c>
      <c r="Q2235" s="15" t="s">
        <v>572</v>
      </c>
      <c r="R2235" s="15" t="s">
        <v>65</v>
      </c>
      <c r="S2235" s="15" t="s">
        <v>87</v>
      </c>
      <c r="T2235" s="15" t="s">
        <v>573</v>
      </c>
      <c r="U2235" s="28">
        <v>418800.0</v>
      </c>
      <c r="V2235" s="15">
        <v>4.0</v>
      </c>
      <c r="W2235" s="31">
        <v>0.0</v>
      </c>
      <c r="X2235" s="28">
        <v>8376.0</v>
      </c>
    </row>
    <row r="2236" ht="15.75" customHeight="1">
      <c r="A2236" s="15">
        <v>1061.0</v>
      </c>
      <c r="B2236" s="15" t="s">
        <v>5040</v>
      </c>
      <c r="C2236" s="18">
        <v>42086.0</v>
      </c>
      <c r="D2236" s="18">
        <v>42092.0</v>
      </c>
      <c r="E2236" s="18">
        <f t="shared" si="1"/>
        <v>42092</v>
      </c>
      <c r="F2236" s="15" t="s">
        <v>55</v>
      </c>
      <c r="G2236" s="15" t="s">
        <v>3317</v>
      </c>
      <c r="H2236" s="15" t="s">
        <v>3318</v>
      </c>
      <c r="I2236" s="15" t="s">
        <v>59</v>
      </c>
      <c r="J2236" s="15" t="s">
        <v>60</v>
      </c>
      <c r="K2236" s="15" t="s">
        <v>31</v>
      </c>
      <c r="L2236" s="15" t="str">
        <f t="array" ref="L2236">_xlfn.XLOOKUP(M2236,reference_province_to_city!$A$2:$A$11,reference_province_to_city!$B$2:$B$11)</f>
        <v>Balikpapan</v>
      </c>
      <c r="M2236" s="15" t="s">
        <v>21</v>
      </c>
      <c r="N2236" s="15">
        <v>76114.0</v>
      </c>
      <c r="O2236" s="15">
        <f t="array" ref="O2236">_xlfn.XLOOKUP(M2236,reference_postal_code!$B$2:$B$11,reference_postal_code!$A$2:$A$11)</f>
        <v>76114</v>
      </c>
      <c r="P2236" s="15" t="s">
        <v>166</v>
      </c>
      <c r="Q2236" s="15" t="s">
        <v>1633</v>
      </c>
      <c r="R2236" s="15" t="s">
        <v>106</v>
      </c>
      <c r="S2236" s="15" t="s">
        <v>107</v>
      </c>
      <c r="T2236" s="15" t="s">
        <v>1634</v>
      </c>
      <c r="U2236" s="28">
        <v>1616580.0</v>
      </c>
      <c r="V2236" s="15">
        <v>2.0</v>
      </c>
      <c r="W2236" s="31">
        <v>0.3</v>
      </c>
      <c r="X2236" s="28">
        <v>-438786.0</v>
      </c>
    </row>
    <row r="2237" ht="15.75" customHeight="1">
      <c r="A2237" s="15">
        <v>8881.0</v>
      </c>
      <c r="B2237" s="15" t="s">
        <v>5041</v>
      </c>
      <c r="C2237" s="18">
        <v>42086.0</v>
      </c>
      <c r="D2237" s="18">
        <v>42088.0</v>
      </c>
      <c r="E2237" s="18">
        <f t="shared" si="1"/>
        <v>42088</v>
      </c>
      <c r="F2237" s="15" t="s">
        <v>125</v>
      </c>
      <c r="G2237" s="15" t="s">
        <v>3490</v>
      </c>
      <c r="H2237" s="15" t="s">
        <v>3491</v>
      </c>
      <c r="I2237" s="15" t="s">
        <v>128</v>
      </c>
      <c r="J2237" s="15" t="s">
        <v>60</v>
      </c>
      <c r="K2237" s="15" t="s">
        <v>26</v>
      </c>
      <c r="L2237" s="15" t="str">
        <f t="array" ref="L2237">_xlfn.XLOOKUP(M2237,reference_province_to_city!$A$2:$A$11,reference_province_to_city!$B$2:$B$11)</f>
        <v>Denpasar</v>
      </c>
      <c r="M2237" s="15" t="s">
        <v>24</v>
      </c>
      <c r="N2237" s="15">
        <v>80231.0</v>
      </c>
      <c r="O2237" s="15">
        <f t="array" ref="O2237">_xlfn.XLOOKUP(M2237,reference_postal_code!$B$2:$B$11,reference_postal_code!$A$2:$A$11)</f>
        <v>80231</v>
      </c>
      <c r="P2237" s="15" t="s">
        <v>63</v>
      </c>
      <c r="Q2237" s="15" t="s">
        <v>446</v>
      </c>
      <c r="R2237" s="15" t="s">
        <v>110</v>
      </c>
      <c r="S2237" s="15" t="s">
        <v>149</v>
      </c>
      <c r="T2237" s="15" t="s">
        <v>447</v>
      </c>
      <c r="U2237" s="28">
        <v>3599550.0</v>
      </c>
      <c r="V2237" s="15">
        <v>3.0</v>
      </c>
      <c r="W2237" s="31">
        <v>0.0</v>
      </c>
      <c r="X2237" s="28">
        <v>1295838.0</v>
      </c>
    </row>
    <row r="2238" ht="15.75" customHeight="1">
      <c r="A2238" s="15">
        <v>8880.0</v>
      </c>
      <c r="B2238" s="15" t="s">
        <v>5041</v>
      </c>
      <c r="C2238" s="18">
        <v>42086.0</v>
      </c>
      <c r="D2238" s="18">
        <v>42088.0</v>
      </c>
      <c r="E2238" s="18">
        <f t="shared" si="1"/>
        <v>42088</v>
      </c>
      <c r="F2238" s="15" t="s">
        <v>125</v>
      </c>
      <c r="G2238" s="15" t="s">
        <v>3490</v>
      </c>
      <c r="H2238" s="15" t="s">
        <v>3491</v>
      </c>
      <c r="I2238" s="15" t="s">
        <v>128</v>
      </c>
      <c r="J2238" s="15" t="s">
        <v>60</v>
      </c>
      <c r="K2238" s="15" t="s">
        <v>26</v>
      </c>
      <c r="L2238" s="15" t="str">
        <f t="array" ref="L2238">_xlfn.XLOOKUP(M2238,reference_province_to_city!$A$2:$A$11,reference_province_to_city!$B$2:$B$11)</f>
        <v>Denpasar</v>
      </c>
      <c r="M2238" s="15" t="s">
        <v>24</v>
      </c>
      <c r="N2238" s="15">
        <v>80231.0</v>
      </c>
      <c r="O2238" s="15">
        <f t="array" ref="O2238">_xlfn.XLOOKUP(M2238,reference_postal_code!$B$2:$B$11,reference_postal_code!$A$2:$A$11)</f>
        <v>80231</v>
      </c>
      <c r="P2238" s="15" t="s">
        <v>63</v>
      </c>
      <c r="Q2238" s="15" t="s">
        <v>236</v>
      </c>
      <c r="R2238" s="15" t="s">
        <v>65</v>
      </c>
      <c r="S2238" s="15" t="s">
        <v>66</v>
      </c>
      <c r="T2238" s="15" t="s">
        <v>237</v>
      </c>
      <c r="U2238" s="28">
        <v>2890800.0</v>
      </c>
      <c r="V2238" s="15">
        <v>11.0</v>
      </c>
      <c r="W2238" s="31">
        <v>0.0</v>
      </c>
      <c r="X2238" s="28">
        <v>1387584.0</v>
      </c>
    </row>
    <row r="2239" ht="15.75" customHeight="1">
      <c r="A2239" s="15">
        <v>2558.0</v>
      </c>
      <c r="B2239" s="15" t="s">
        <v>5042</v>
      </c>
      <c r="C2239" s="18">
        <v>42087.0</v>
      </c>
      <c r="D2239" s="18">
        <v>42093.0</v>
      </c>
      <c r="E2239" s="18">
        <f t="shared" si="1"/>
        <v>42093</v>
      </c>
      <c r="F2239" s="15" t="s">
        <v>55</v>
      </c>
      <c r="G2239" s="15" t="s">
        <v>5043</v>
      </c>
      <c r="H2239" s="15" t="s">
        <v>5044</v>
      </c>
      <c r="I2239" s="15" t="s">
        <v>128</v>
      </c>
      <c r="J2239" s="15" t="s">
        <v>60</v>
      </c>
      <c r="K2239" s="15" t="s">
        <v>10</v>
      </c>
      <c r="L2239" s="15" t="str">
        <f t="array" ref="L2239">_xlfn.XLOOKUP(M2239,reference_province_to_city!$A$2:$A$11,reference_province_to_city!$B$2:$B$11)</f>
        <v>Jakarta</v>
      </c>
      <c r="M2239" s="15" t="s">
        <v>7</v>
      </c>
      <c r="N2239" s="15">
        <v>10110.0</v>
      </c>
      <c r="O2239" s="15">
        <f t="array" ref="O2239">_xlfn.XLOOKUP(M2239,reference_postal_code!$B$2:$B$11,reference_postal_code!$A$2:$A$11)</f>
        <v>10110</v>
      </c>
      <c r="P2239" s="15" t="s">
        <v>117</v>
      </c>
      <c r="Q2239" s="15" t="s">
        <v>5045</v>
      </c>
      <c r="R2239" s="15" t="s">
        <v>65</v>
      </c>
      <c r="S2239" s="15" t="s">
        <v>222</v>
      </c>
      <c r="T2239" s="15" t="s">
        <v>5046</v>
      </c>
      <c r="U2239" s="28">
        <v>104880.0</v>
      </c>
      <c r="V2239" s="15">
        <v>2.0</v>
      </c>
      <c r="W2239" s="31">
        <v>0.2</v>
      </c>
      <c r="X2239" s="28">
        <v>7866.0</v>
      </c>
    </row>
    <row r="2240" ht="15.75" customHeight="1">
      <c r="A2240" s="15">
        <v>1595.0</v>
      </c>
      <c r="B2240" s="15" t="s">
        <v>5047</v>
      </c>
      <c r="C2240" s="18">
        <v>42087.0</v>
      </c>
      <c r="D2240" s="18">
        <v>42090.0</v>
      </c>
      <c r="E2240" s="18">
        <f t="shared" si="1"/>
        <v>42090</v>
      </c>
      <c r="F2240" s="15" t="s">
        <v>125</v>
      </c>
      <c r="G2240" s="15" t="s">
        <v>2144</v>
      </c>
      <c r="H2240" s="15" t="s">
        <v>2145</v>
      </c>
      <c r="I2240" s="15" t="s">
        <v>76</v>
      </c>
      <c r="J2240" s="15" t="s">
        <v>60</v>
      </c>
      <c r="K2240" s="15" t="s">
        <v>28</v>
      </c>
      <c r="L2240" s="15" t="str">
        <f t="array" ref="L2240">_xlfn.XLOOKUP(M2240,reference_province_to_city!$A$2:$A$11,reference_province_to_city!$B$2:$B$11)</f>
        <v>Medan</v>
      </c>
      <c r="M2240" s="15" t="s">
        <v>11</v>
      </c>
      <c r="N2240" s="15">
        <v>20111.0</v>
      </c>
      <c r="O2240" s="15">
        <f t="array" ref="O2240">_xlfn.XLOOKUP(M2240,reference_postal_code!$B$2:$B$11,reference_postal_code!$A$2:$A$11)</f>
        <v>20111</v>
      </c>
      <c r="P2240" s="15" t="s">
        <v>77</v>
      </c>
      <c r="Q2240" s="15" t="s">
        <v>1687</v>
      </c>
      <c r="R2240" s="15" t="s">
        <v>106</v>
      </c>
      <c r="S2240" s="15" t="s">
        <v>183</v>
      </c>
      <c r="T2240" s="15" t="s">
        <v>1688</v>
      </c>
      <c r="U2240" s="28">
        <v>5385870.0</v>
      </c>
      <c r="V2240" s="15">
        <v>3.0</v>
      </c>
      <c r="W2240" s="31">
        <v>0.3</v>
      </c>
      <c r="X2240" s="28">
        <v>-538587.0</v>
      </c>
    </row>
    <row r="2241" ht="15.75" customHeight="1">
      <c r="A2241" s="15">
        <v>7439.0</v>
      </c>
      <c r="B2241" s="15" t="s">
        <v>5048</v>
      </c>
      <c r="C2241" s="18">
        <v>42087.0</v>
      </c>
      <c r="D2241" s="18">
        <v>42090.0</v>
      </c>
      <c r="E2241" s="18">
        <f t="shared" si="1"/>
        <v>42090</v>
      </c>
      <c r="F2241" s="15" t="s">
        <v>114</v>
      </c>
      <c r="G2241" s="15" t="s">
        <v>4334</v>
      </c>
      <c r="H2241" s="15" t="s">
        <v>4335</v>
      </c>
      <c r="I2241" s="15" t="s">
        <v>128</v>
      </c>
      <c r="J2241" s="15" t="s">
        <v>60</v>
      </c>
      <c r="K2241" s="15" t="s">
        <v>794</v>
      </c>
      <c r="L2241" s="15" t="str">
        <f t="array" ref="L2241">_xlfn.XLOOKUP(M2241,reference_province_to_city!$A$2:$A$11,reference_province_to_city!$B$2:$B$11)</f>
        <v>Makassar</v>
      </c>
      <c r="M2241" s="15" t="s">
        <v>25</v>
      </c>
      <c r="N2241" s="15">
        <v>90111.0</v>
      </c>
      <c r="O2241" s="15">
        <f t="array" ref="O2241">_xlfn.XLOOKUP(M2241,reference_postal_code!$B$2:$B$11,reference_postal_code!$A$2:$A$11)</f>
        <v>90111</v>
      </c>
      <c r="P2241" s="15" t="s">
        <v>63</v>
      </c>
      <c r="Q2241" s="15" t="s">
        <v>5049</v>
      </c>
      <c r="R2241" s="15" t="s">
        <v>106</v>
      </c>
      <c r="S2241" s="15" t="s">
        <v>139</v>
      </c>
      <c r="T2241" s="15" t="s">
        <v>5050</v>
      </c>
      <c r="U2241" s="28">
        <v>703500.0</v>
      </c>
      <c r="V2241" s="15">
        <v>5.0</v>
      </c>
      <c r="W2241" s="31">
        <v>0.0</v>
      </c>
      <c r="X2241" s="28">
        <v>196980.0</v>
      </c>
    </row>
    <row r="2242" ht="15.75" customHeight="1">
      <c r="A2242" s="15">
        <v>1531.0</v>
      </c>
      <c r="B2242" s="15" t="s">
        <v>5051</v>
      </c>
      <c r="C2242" s="18">
        <v>42089.0</v>
      </c>
      <c r="D2242" s="18">
        <v>42094.0</v>
      </c>
      <c r="E2242" s="18">
        <f t="shared" si="1"/>
        <v>42094</v>
      </c>
      <c r="F2242" s="15" t="s">
        <v>55</v>
      </c>
      <c r="G2242" s="15" t="s">
        <v>5052</v>
      </c>
      <c r="H2242" s="15" t="s">
        <v>5053</v>
      </c>
      <c r="I2242" s="15" t="s">
        <v>128</v>
      </c>
      <c r="J2242" s="15" t="s">
        <v>60</v>
      </c>
      <c r="K2242" s="15" t="s">
        <v>17</v>
      </c>
      <c r="L2242" s="15" t="str">
        <f t="array" ref="L2242">_xlfn.XLOOKUP(M2242,reference_province_to_city!$A$2:$A$11,reference_province_to_city!$B$2:$B$11)</f>
        <v>Semarang</v>
      </c>
      <c r="M2242" s="15" t="s">
        <v>15</v>
      </c>
      <c r="N2242" s="15">
        <v>50111.0</v>
      </c>
      <c r="O2242" s="15">
        <f t="array" ref="O2242">_xlfn.XLOOKUP(M2242,reference_postal_code!$B$2:$B$11,reference_postal_code!$A$2:$A$11)</f>
        <v>50111</v>
      </c>
      <c r="P2242" s="15" t="s">
        <v>77</v>
      </c>
      <c r="Q2242" s="15" t="s">
        <v>2745</v>
      </c>
      <c r="R2242" s="15" t="s">
        <v>65</v>
      </c>
      <c r="S2242" s="15" t="s">
        <v>66</v>
      </c>
      <c r="T2242" s="15" t="s">
        <v>2746</v>
      </c>
      <c r="U2242" s="28">
        <v>1115280.0</v>
      </c>
      <c r="V2242" s="15">
        <v>3.0</v>
      </c>
      <c r="W2242" s="31">
        <v>0.2</v>
      </c>
      <c r="X2242" s="28">
        <v>348525.0</v>
      </c>
    </row>
    <row r="2243" ht="15.75" customHeight="1">
      <c r="A2243" s="15">
        <v>9858.0</v>
      </c>
      <c r="B2243" s="15" t="s">
        <v>5054</v>
      </c>
      <c r="C2243" s="18">
        <v>42089.0</v>
      </c>
      <c r="D2243" s="18">
        <v>42093.0</v>
      </c>
      <c r="E2243" s="18">
        <f t="shared" si="1"/>
        <v>42093</v>
      </c>
      <c r="F2243" s="15" t="s">
        <v>55</v>
      </c>
      <c r="G2243" s="15" t="s">
        <v>1736</v>
      </c>
      <c r="H2243" s="15" t="s">
        <v>1737</v>
      </c>
      <c r="I2243" s="15" t="s">
        <v>128</v>
      </c>
      <c r="J2243" s="15" t="s">
        <v>60</v>
      </c>
      <c r="K2243" s="15" t="s">
        <v>19</v>
      </c>
      <c r="L2243" s="15" t="str">
        <f t="array" ref="L2243">_xlfn.XLOOKUP(M2243,reference_province_to_city!$A$2:$A$11,reference_province_to_city!$B$2:$B$11)</f>
        <v>Yogyakarta</v>
      </c>
      <c r="M2243" s="15" t="s">
        <v>18</v>
      </c>
      <c r="O2243" s="15">
        <f t="array" ref="O2243">_xlfn.XLOOKUP(M2243,reference_postal_code!$B$2:$B$11,reference_postal_code!$A$2:$A$11)</f>
        <v>55111</v>
      </c>
      <c r="P2243" s="15" t="s">
        <v>77</v>
      </c>
      <c r="Q2243" s="15" t="s">
        <v>918</v>
      </c>
      <c r="R2243" s="15" t="s">
        <v>106</v>
      </c>
      <c r="S2243" s="15" t="s">
        <v>218</v>
      </c>
      <c r="T2243" s="15" t="s">
        <v>919</v>
      </c>
      <c r="U2243" s="28">
        <v>5.09052E7</v>
      </c>
      <c r="V2243" s="15">
        <v>8.0</v>
      </c>
      <c r="W2243" s="31">
        <v>0.0</v>
      </c>
      <c r="X2243" s="28">
        <v>9162936.0</v>
      </c>
    </row>
    <row r="2244" ht="15.75" customHeight="1">
      <c r="A2244" s="15">
        <v>5104.0</v>
      </c>
      <c r="B2244" s="15" t="s">
        <v>5055</v>
      </c>
      <c r="C2244" s="18">
        <v>42089.0</v>
      </c>
      <c r="D2244" s="18">
        <v>42093.0</v>
      </c>
      <c r="E2244" s="18">
        <f t="shared" si="1"/>
        <v>42093</v>
      </c>
      <c r="F2244" s="15" t="s">
        <v>114</v>
      </c>
      <c r="G2244" s="15" t="s">
        <v>2614</v>
      </c>
      <c r="H2244" s="15" t="s">
        <v>2615</v>
      </c>
      <c r="I2244" s="15" t="s">
        <v>59</v>
      </c>
      <c r="J2244" s="15" t="s">
        <v>60</v>
      </c>
      <c r="K2244" s="15" t="s">
        <v>2023</v>
      </c>
      <c r="L2244" s="15" t="str">
        <f t="array" ref="L2244">_xlfn.XLOOKUP(M2244,reference_province_to_city!$A$2:$A$11,reference_province_to_city!$B$2:$B$11)</f>
        <v>Bandung</v>
      </c>
      <c r="M2244" s="15" t="s">
        <v>12</v>
      </c>
      <c r="N2244" s="15">
        <v>40111.0</v>
      </c>
      <c r="O2244" s="15">
        <f t="array" ref="O2244">_xlfn.XLOOKUP(M2244,reference_postal_code!$B$2:$B$11,reference_postal_code!$A$2:$A$11)</f>
        <v>40111</v>
      </c>
      <c r="P2244" s="15" t="s">
        <v>117</v>
      </c>
      <c r="Q2244" s="15" t="s">
        <v>5056</v>
      </c>
      <c r="R2244" s="15" t="s">
        <v>65</v>
      </c>
      <c r="S2244" s="15" t="s">
        <v>66</v>
      </c>
      <c r="T2244" s="15" t="s">
        <v>5057</v>
      </c>
      <c r="U2244" s="28">
        <v>600480.0</v>
      </c>
      <c r="V2244" s="15">
        <v>6.0</v>
      </c>
      <c r="W2244" s="31">
        <v>0.2</v>
      </c>
      <c r="X2244" s="28">
        <v>187650.0</v>
      </c>
    </row>
    <row r="2245" ht="15.75" customHeight="1">
      <c r="A2245" s="15">
        <v>5105.0</v>
      </c>
      <c r="B2245" s="15" t="s">
        <v>5055</v>
      </c>
      <c r="C2245" s="18">
        <v>42089.0</v>
      </c>
      <c r="D2245" s="18">
        <v>42093.0</v>
      </c>
      <c r="E2245" s="18">
        <f t="shared" si="1"/>
        <v>42093</v>
      </c>
      <c r="F2245" s="15" t="s">
        <v>114</v>
      </c>
      <c r="G2245" s="15" t="s">
        <v>2614</v>
      </c>
      <c r="H2245" s="15" t="s">
        <v>2615</v>
      </c>
      <c r="I2245" s="15" t="s">
        <v>59</v>
      </c>
      <c r="J2245" s="15" t="s">
        <v>60</v>
      </c>
      <c r="K2245" s="15" t="s">
        <v>14</v>
      </c>
      <c r="L2245" s="15" t="str">
        <f t="array" ref="L2245">_xlfn.XLOOKUP(M2245,reference_province_to_city!$A$2:$A$11,reference_province_to_city!$B$2:$B$11)</f>
        <v>Bandung</v>
      </c>
      <c r="M2245" s="15" t="s">
        <v>12</v>
      </c>
      <c r="N2245" s="15">
        <v>40111.0</v>
      </c>
      <c r="O2245" s="15">
        <f t="array" ref="O2245">_xlfn.XLOOKUP(M2245,reference_postal_code!$B$2:$B$11,reference_postal_code!$A$2:$A$11)</f>
        <v>40111</v>
      </c>
      <c r="P2245" s="15" t="s">
        <v>117</v>
      </c>
      <c r="Q2245" s="15" t="s">
        <v>3177</v>
      </c>
      <c r="R2245" s="15" t="s">
        <v>110</v>
      </c>
      <c r="S2245" s="15" t="s">
        <v>149</v>
      </c>
      <c r="T2245" s="15" t="s">
        <v>3178</v>
      </c>
      <c r="U2245" s="28">
        <v>251640.0</v>
      </c>
      <c r="V2245" s="15">
        <v>3.0</v>
      </c>
      <c r="W2245" s="31">
        <v>0.2</v>
      </c>
      <c r="X2245" s="28">
        <v>75492.0</v>
      </c>
    </row>
    <row r="2246" ht="15.75" customHeight="1">
      <c r="A2246" s="15">
        <v>9868.0</v>
      </c>
      <c r="B2246" s="15" t="s">
        <v>5058</v>
      </c>
      <c r="C2246" s="18">
        <v>42089.0</v>
      </c>
      <c r="D2246" s="18">
        <v>42091.0</v>
      </c>
      <c r="E2246" s="18">
        <f t="shared" si="1"/>
        <v>42091</v>
      </c>
      <c r="F2246" s="15" t="s">
        <v>114</v>
      </c>
      <c r="G2246" s="15" t="s">
        <v>3392</v>
      </c>
      <c r="H2246" s="15" t="s">
        <v>3393</v>
      </c>
      <c r="I2246" s="15" t="s">
        <v>128</v>
      </c>
      <c r="J2246" s="15" t="s">
        <v>60</v>
      </c>
      <c r="K2246" s="15" t="s">
        <v>17</v>
      </c>
      <c r="L2246" s="15" t="str">
        <f t="array" ref="L2246">_xlfn.XLOOKUP(M2246,reference_province_to_city!$A$2:$A$11,reference_province_to_city!$B$2:$B$11)</f>
        <v>Semarang</v>
      </c>
      <c r="M2246" s="15" t="s">
        <v>15</v>
      </c>
      <c r="N2246" s="15">
        <v>50111.0</v>
      </c>
      <c r="O2246" s="15">
        <f t="array" ref="O2246">_xlfn.XLOOKUP(M2246,reference_postal_code!$B$2:$B$11,reference_postal_code!$A$2:$A$11)</f>
        <v>50111</v>
      </c>
      <c r="P2246" s="15" t="s">
        <v>77</v>
      </c>
      <c r="Q2246" s="15" t="s">
        <v>5059</v>
      </c>
      <c r="R2246" s="15" t="s">
        <v>65</v>
      </c>
      <c r="S2246" s="15" t="s">
        <v>222</v>
      </c>
      <c r="T2246" s="15" t="s">
        <v>5060</v>
      </c>
      <c r="U2246" s="28">
        <v>196650.0</v>
      </c>
      <c r="V2246" s="15">
        <v>3.0</v>
      </c>
      <c r="W2246" s="31">
        <v>0.0</v>
      </c>
      <c r="X2246" s="28">
        <v>51129.0</v>
      </c>
    </row>
    <row r="2247" ht="15.75" customHeight="1">
      <c r="A2247" s="15">
        <v>9867.0</v>
      </c>
      <c r="B2247" s="15" t="s">
        <v>5058</v>
      </c>
      <c r="C2247" s="18">
        <v>42089.0</v>
      </c>
      <c r="D2247" s="18">
        <v>42091.0</v>
      </c>
      <c r="E2247" s="18">
        <f t="shared" si="1"/>
        <v>42091</v>
      </c>
      <c r="F2247" s="15" t="s">
        <v>114</v>
      </c>
      <c r="G2247" s="15" t="s">
        <v>3392</v>
      </c>
      <c r="H2247" s="15" t="s">
        <v>3393</v>
      </c>
      <c r="I2247" s="15" t="s">
        <v>128</v>
      </c>
      <c r="J2247" s="15" t="s">
        <v>60</v>
      </c>
      <c r="K2247" s="15" t="s">
        <v>17</v>
      </c>
      <c r="L2247" s="15" t="str">
        <f t="array" ref="L2247">_xlfn.XLOOKUP(M2247,reference_province_to_city!$A$2:$A$11,reference_province_to_city!$B$2:$B$11)</f>
        <v>Semarang</v>
      </c>
      <c r="M2247" s="15" t="s">
        <v>15</v>
      </c>
      <c r="N2247" s="15">
        <v>50111.0</v>
      </c>
      <c r="O2247" s="15">
        <f t="array" ref="O2247">_xlfn.XLOOKUP(M2247,reference_postal_code!$B$2:$B$11,reference_postal_code!$A$2:$A$11)</f>
        <v>50111</v>
      </c>
      <c r="P2247" s="15" t="s">
        <v>77</v>
      </c>
      <c r="Q2247" s="15" t="s">
        <v>3334</v>
      </c>
      <c r="R2247" s="15" t="s">
        <v>65</v>
      </c>
      <c r="S2247" s="15" t="s">
        <v>87</v>
      </c>
      <c r="T2247" s="15" t="s">
        <v>3335</v>
      </c>
      <c r="U2247" s="28">
        <v>1.62813E7</v>
      </c>
      <c r="V2247" s="15">
        <v>7.0</v>
      </c>
      <c r="W2247" s="31">
        <v>0.0</v>
      </c>
      <c r="X2247" s="28">
        <v>4233138.0</v>
      </c>
    </row>
    <row r="2248" ht="15.75" customHeight="1">
      <c r="A2248" s="15">
        <v>5839.0</v>
      </c>
      <c r="B2248" s="15" t="s">
        <v>5061</v>
      </c>
      <c r="C2248" s="18">
        <v>42090.0</v>
      </c>
      <c r="D2248" s="18">
        <v>42097.0</v>
      </c>
      <c r="E2248" s="18">
        <f t="shared" si="1"/>
        <v>42097</v>
      </c>
      <c r="F2248" s="15" t="s">
        <v>55</v>
      </c>
      <c r="G2248" s="15" t="s">
        <v>268</v>
      </c>
      <c r="H2248" s="15" t="s">
        <v>269</v>
      </c>
      <c r="I2248" s="15" t="s">
        <v>59</v>
      </c>
      <c r="J2248" s="15" t="s">
        <v>60</v>
      </c>
      <c r="K2248" s="15" t="s">
        <v>26</v>
      </c>
      <c r="L2248" s="15" t="str">
        <f t="array" ref="L2248">_xlfn.XLOOKUP(M2248,reference_province_to_city!$A$2:$A$11,reference_province_to_city!$B$2:$B$11)</f>
        <v>Denpasar</v>
      </c>
      <c r="M2248" s="15" t="s">
        <v>24</v>
      </c>
      <c r="N2248" s="15">
        <v>80231.0</v>
      </c>
      <c r="O2248" s="15">
        <f t="array" ref="O2248">_xlfn.XLOOKUP(M2248,reference_postal_code!$B$2:$B$11,reference_postal_code!$A$2:$A$11)</f>
        <v>80231</v>
      </c>
      <c r="P2248" s="15" t="s">
        <v>63</v>
      </c>
      <c r="Q2248" s="15" t="s">
        <v>989</v>
      </c>
      <c r="R2248" s="15" t="s">
        <v>65</v>
      </c>
      <c r="S2248" s="15" t="s">
        <v>87</v>
      </c>
      <c r="T2248" s="15" t="s">
        <v>990</v>
      </c>
      <c r="U2248" s="28">
        <v>1255500.0</v>
      </c>
      <c r="V2248" s="15">
        <v>5.0</v>
      </c>
      <c r="W2248" s="31">
        <v>0.0</v>
      </c>
      <c r="X2248" s="28">
        <v>50220.0</v>
      </c>
    </row>
    <row r="2249" ht="15.75" customHeight="1">
      <c r="A2249" s="15">
        <v>2200.0</v>
      </c>
      <c r="B2249" s="15" t="s">
        <v>5062</v>
      </c>
      <c r="C2249" s="18">
        <v>42091.0</v>
      </c>
      <c r="D2249" s="18">
        <v>42096.0</v>
      </c>
      <c r="E2249" s="18">
        <f t="shared" si="1"/>
        <v>42096</v>
      </c>
      <c r="F2249" s="15" t="s">
        <v>55</v>
      </c>
      <c r="G2249" s="15" t="s">
        <v>644</v>
      </c>
      <c r="H2249" s="15" t="s">
        <v>645</v>
      </c>
      <c r="I2249" s="15" t="s">
        <v>59</v>
      </c>
      <c r="J2249" s="15" t="s">
        <v>60</v>
      </c>
      <c r="K2249" s="15" t="s">
        <v>26</v>
      </c>
      <c r="L2249" s="15" t="str">
        <f t="array" ref="L2249">_xlfn.XLOOKUP(M2249,reference_province_to_city!$A$2:$A$11,reference_province_to_city!$B$2:$B$11)</f>
        <v>Denpasar</v>
      </c>
      <c r="M2249" s="15" t="s">
        <v>24</v>
      </c>
      <c r="N2249" s="15">
        <v>80231.0</v>
      </c>
      <c r="O2249" s="15">
        <f t="array" ref="O2249">_xlfn.XLOOKUP(M2249,reference_postal_code!$B$2:$B$11,reference_postal_code!$A$2:$A$11)</f>
        <v>80231</v>
      </c>
      <c r="P2249" s="15" t="s">
        <v>63</v>
      </c>
      <c r="Q2249" s="15" t="s">
        <v>3408</v>
      </c>
      <c r="R2249" s="15" t="s">
        <v>65</v>
      </c>
      <c r="S2249" s="15" t="s">
        <v>66</v>
      </c>
      <c r="T2249" s="15" t="s">
        <v>3409</v>
      </c>
      <c r="U2249" s="28">
        <v>78480.0</v>
      </c>
      <c r="V2249" s="15">
        <v>1.0</v>
      </c>
      <c r="W2249" s="31">
        <v>0.2</v>
      </c>
      <c r="X2249" s="28">
        <v>25506.0</v>
      </c>
    </row>
    <row r="2250" ht="15.75" customHeight="1">
      <c r="A2250" s="15">
        <v>2199.0</v>
      </c>
      <c r="B2250" s="15" t="s">
        <v>5062</v>
      </c>
      <c r="C2250" s="18">
        <v>42091.0</v>
      </c>
      <c r="D2250" s="18">
        <v>42096.0</v>
      </c>
      <c r="E2250" s="18">
        <f t="shared" si="1"/>
        <v>42096</v>
      </c>
      <c r="F2250" s="15" t="s">
        <v>55</v>
      </c>
      <c r="G2250" s="15" t="s">
        <v>644</v>
      </c>
      <c r="H2250" s="15" t="s">
        <v>645</v>
      </c>
      <c r="I2250" s="15" t="s">
        <v>59</v>
      </c>
      <c r="J2250" s="15" t="s">
        <v>60</v>
      </c>
      <c r="K2250" s="15" t="s">
        <v>26</v>
      </c>
      <c r="L2250" s="15" t="str">
        <f t="array" ref="L2250">_xlfn.XLOOKUP(M2250,reference_province_to_city!$A$2:$A$11,reference_province_to_city!$B$2:$B$11)</f>
        <v>Denpasar</v>
      </c>
      <c r="M2250" s="15" t="s">
        <v>24</v>
      </c>
      <c r="N2250" s="15">
        <v>80231.0</v>
      </c>
      <c r="O2250" s="15">
        <f t="array" ref="O2250">_xlfn.XLOOKUP(M2250,reference_postal_code!$B$2:$B$11,reference_postal_code!$A$2:$A$11)</f>
        <v>80231</v>
      </c>
      <c r="P2250" s="15" t="s">
        <v>63</v>
      </c>
      <c r="Q2250" s="15" t="s">
        <v>1655</v>
      </c>
      <c r="R2250" s="15" t="s">
        <v>65</v>
      </c>
      <c r="S2250" s="15" t="s">
        <v>66</v>
      </c>
      <c r="T2250" s="15" t="s">
        <v>1656</v>
      </c>
      <c r="U2250" s="28">
        <v>233280.0</v>
      </c>
      <c r="V2250" s="15">
        <v>3.0</v>
      </c>
      <c r="W2250" s="31">
        <v>0.2</v>
      </c>
      <c r="X2250" s="28">
        <v>81648.0</v>
      </c>
    </row>
    <row r="2251" ht="15.75" customHeight="1">
      <c r="A2251" s="15">
        <v>6259.0</v>
      </c>
      <c r="B2251" s="15" t="s">
        <v>5063</v>
      </c>
      <c r="C2251" s="18">
        <v>42091.0</v>
      </c>
      <c r="D2251" s="18">
        <v>42093.0</v>
      </c>
      <c r="E2251" s="18">
        <f t="shared" si="1"/>
        <v>42093</v>
      </c>
      <c r="F2251" s="15" t="s">
        <v>114</v>
      </c>
      <c r="G2251" s="15" t="s">
        <v>1586</v>
      </c>
      <c r="H2251" s="15" t="s">
        <v>1587</v>
      </c>
      <c r="I2251" s="15" t="s">
        <v>59</v>
      </c>
      <c r="J2251" s="15" t="s">
        <v>60</v>
      </c>
      <c r="K2251" s="15" t="s">
        <v>14</v>
      </c>
      <c r="L2251" s="15" t="str">
        <f t="array" ref="L2251">_xlfn.XLOOKUP(M2251,reference_province_to_city!$A$2:$A$11,reference_province_to_city!$B$2:$B$11)</f>
        <v>Bandung</v>
      </c>
      <c r="M2251" s="15" t="s">
        <v>12</v>
      </c>
      <c r="N2251" s="15">
        <v>40111.0</v>
      </c>
      <c r="O2251" s="15">
        <f t="array" ref="O2251">_xlfn.XLOOKUP(M2251,reference_postal_code!$B$2:$B$11,reference_postal_code!$A$2:$A$11)</f>
        <v>40111</v>
      </c>
      <c r="P2251" s="15" t="s">
        <v>117</v>
      </c>
      <c r="Q2251" s="15" t="s">
        <v>1812</v>
      </c>
      <c r="R2251" s="15" t="s">
        <v>65</v>
      </c>
      <c r="S2251" s="15" t="s">
        <v>173</v>
      </c>
      <c r="T2251" s="15" t="s">
        <v>1813</v>
      </c>
      <c r="U2251" s="28">
        <v>343800.0</v>
      </c>
      <c r="V2251" s="15">
        <v>3.0</v>
      </c>
      <c r="W2251" s="31">
        <v>0.0</v>
      </c>
      <c r="X2251" s="28">
        <v>168462.0</v>
      </c>
    </row>
    <row r="2252" ht="15.75" customHeight="1">
      <c r="A2252" s="15">
        <v>694.0</v>
      </c>
      <c r="B2252" s="15" t="s">
        <v>5064</v>
      </c>
      <c r="C2252" s="18">
        <v>42091.0</v>
      </c>
      <c r="D2252" s="18">
        <v>42096.0</v>
      </c>
      <c r="E2252" s="18">
        <f t="shared" si="1"/>
        <v>42096</v>
      </c>
      <c r="F2252" s="15" t="s">
        <v>55</v>
      </c>
      <c r="G2252" s="15" t="s">
        <v>4018</v>
      </c>
      <c r="H2252" s="15" t="s">
        <v>4019</v>
      </c>
      <c r="I2252" s="15" t="s">
        <v>59</v>
      </c>
      <c r="J2252" s="15" t="s">
        <v>60</v>
      </c>
      <c r="K2252" s="15" t="s">
        <v>29</v>
      </c>
      <c r="L2252" s="15" t="str">
        <f t="array" ref="L2252">_xlfn.XLOOKUP(M2252,reference_province_to_city!$A$2:$A$11,reference_province_to_city!$B$2:$B$11)</f>
        <v>Palembang</v>
      </c>
      <c r="M2252" s="15" t="s">
        <v>13</v>
      </c>
      <c r="O2252" s="15">
        <f t="array" ref="O2252">_xlfn.XLOOKUP(M2252,reference_postal_code!$B$2:$B$11,reference_postal_code!$A$2:$A$11)</f>
        <v>30111</v>
      </c>
      <c r="P2252" s="15" t="s">
        <v>77</v>
      </c>
      <c r="Q2252" s="15" t="s">
        <v>5065</v>
      </c>
      <c r="R2252" s="15" t="s">
        <v>65</v>
      </c>
      <c r="S2252" s="15" t="s">
        <v>66</v>
      </c>
      <c r="T2252" s="15" t="s">
        <v>5066</v>
      </c>
      <c r="U2252" s="28">
        <v>501000.0</v>
      </c>
      <c r="V2252" s="15">
        <v>5.0</v>
      </c>
      <c r="W2252" s="31">
        <v>0.0</v>
      </c>
      <c r="X2252" s="28">
        <v>240480.0</v>
      </c>
    </row>
    <row r="2253" ht="15.75" customHeight="1">
      <c r="A2253" s="15">
        <v>693.0</v>
      </c>
      <c r="B2253" s="15" t="s">
        <v>5064</v>
      </c>
      <c r="C2253" s="18">
        <v>42091.0</v>
      </c>
      <c r="D2253" s="18">
        <v>42096.0</v>
      </c>
      <c r="E2253" s="18">
        <f t="shared" si="1"/>
        <v>42096</v>
      </c>
      <c r="F2253" s="15" t="s">
        <v>55</v>
      </c>
      <c r="G2253" s="15" t="s">
        <v>4018</v>
      </c>
      <c r="H2253" s="15" t="s">
        <v>4019</v>
      </c>
      <c r="I2253" s="15" t="s">
        <v>59</v>
      </c>
      <c r="J2253" s="15" t="s">
        <v>60</v>
      </c>
      <c r="K2253" s="15" t="s">
        <v>29</v>
      </c>
      <c r="L2253" s="15" t="str">
        <f t="array" ref="L2253">_xlfn.XLOOKUP(M2253,reference_province_to_city!$A$2:$A$11,reference_province_to_city!$B$2:$B$11)</f>
        <v>Palembang</v>
      </c>
      <c r="M2253" s="15" t="s">
        <v>13</v>
      </c>
      <c r="N2253" s="15">
        <v>30111.0</v>
      </c>
      <c r="O2253" s="15">
        <f t="array" ref="O2253">_xlfn.XLOOKUP(M2253,reference_postal_code!$B$2:$B$11,reference_postal_code!$A$2:$A$11)</f>
        <v>30111</v>
      </c>
      <c r="P2253" s="15" t="s">
        <v>77</v>
      </c>
      <c r="Q2253" s="15" t="s">
        <v>5067</v>
      </c>
      <c r="R2253" s="15" t="s">
        <v>110</v>
      </c>
      <c r="S2253" s="15" t="s">
        <v>149</v>
      </c>
      <c r="T2253" s="15" t="s">
        <v>5068</v>
      </c>
      <c r="U2253" s="28">
        <v>2493600.0</v>
      </c>
      <c r="V2253" s="15">
        <v>1.0</v>
      </c>
      <c r="W2253" s="31">
        <v>0.0</v>
      </c>
      <c r="X2253" s="28">
        <v>374040.0</v>
      </c>
    </row>
    <row r="2254" ht="15.75" customHeight="1">
      <c r="A2254" s="15">
        <v>6776.0</v>
      </c>
      <c r="B2254" s="15" t="s">
        <v>5069</v>
      </c>
      <c r="C2254" s="18">
        <v>42092.0</v>
      </c>
      <c r="D2254" s="18">
        <v>42098.0</v>
      </c>
      <c r="E2254" s="18">
        <f t="shared" si="1"/>
        <v>42098</v>
      </c>
      <c r="F2254" s="15" t="s">
        <v>55</v>
      </c>
      <c r="G2254" s="15" t="s">
        <v>5070</v>
      </c>
      <c r="H2254" s="15" t="s">
        <v>5071</v>
      </c>
      <c r="I2254" s="15" t="s">
        <v>59</v>
      </c>
      <c r="J2254" s="15" t="s">
        <v>60</v>
      </c>
      <c r="K2254" s="15" t="s">
        <v>14</v>
      </c>
      <c r="L2254" s="15" t="str">
        <f t="array" ref="L2254">_xlfn.XLOOKUP(M2254,reference_province_to_city!$A$2:$A$11,reference_province_to_city!$B$2:$B$11)</f>
        <v>Bandung</v>
      </c>
      <c r="M2254" s="15" t="s">
        <v>12</v>
      </c>
      <c r="N2254" s="15">
        <v>40111.0</v>
      </c>
      <c r="O2254" s="15">
        <f t="array" ref="O2254">_xlfn.XLOOKUP(M2254,reference_postal_code!$B$2:$B$11,reference_postal_code!$A$2:$A$11)</f>
        <v>40111</v>
      </c>
      <c r="P2254" s="15" t="s">
        <v>117</v>
      </c>
      <c r="Q2254" s="15" t="s">
        <v>5072</v>
      </c>
      <c r="R2254" s="15" t="s">
        <v>65</v>
      </c>
      <c r="S2254" s="15" t="s">
        <v>66</v>
      </c>
      <c r="T2254" s="15" t="s">
        <v>5073</v>
      </c>
      <c r="U2254" s="28">
        <v>264600.0</v>
      </c>
      <c r="V2254" s="15">
        <v>4.0</v>
      </c>
      <c r="W2254" s="31">
        <v>0.0</v>
      </c>
      <c r="X2254" s="28">
        <v>121716.0</v>
      </c>
    </row>
    <row r="2255" ht="15.75" customHeight="1">
      <c r="A2255" s="15">
        <v>4731.0</v>
      </c>
      <c r="B2255" s="15" t="s">
        <v>5074</v>
      </c>
      <c r="C2255" s="18">
        <v>42092.0</v>
      </c>
      <c r="D2255" s="18">
        <v>42094.0</v>
      </c>
      <c r="E2255" s="18">
        <f t="shared" si="1"/>
        <v>42094</v>
      </c>
      <c r="F2255" s="15" t="s">
        <v>114</v>
      </c>
      <c r="G2255" s="15" t="s">
        <v>658</v>
      </c>
      <c r="H2255" s="15" t="s">
        <v>659</v>
      </c>
      <c r="I2255" s="15" t="s">
        <v>59</v>
      </c>
      <c r="J2255" s="15" t="s">
        <v>60</v>
      </c>
      <c r="K2255" s="15" t="s">
        <v>29</v>
      </c>
      <c r="L2255" s="15" t="str">
        <f t="array" ref="L2255">_xlfn.XLOOKUP(M2255,reference_province_to_city!$A$2:$A$11,reference_province_to_city!$B$2:$B$11)</f>
        <v>Palembang</v>
      </c>
      <c r="M2255" s="15" t="s">
        <v>13</v>
      </c>
      <c r="O2255" s="15">
        <f t="array" ref="O2255">_xlfn.XLOOKUP(M2255,reference_postal_code!$B$2:$B$11,reference_postal_code!$A$2:$A$11)</f>
        <v>30111</v>
      </c>
      <c r="P2255" s="15" t="s">
        <v>77</v>
      </c>
      <c r="Q2255" s="15" t="s">
        <v>5075</v>
      </c>
      <c r="R2255" s="15" t="s">
        <v>65</v>
      </c>
      <c r="S2255" s="15" t="s">
        <v>66</v>
      </c>
      <c r="T2255" s="15" t="s">
        <v>5076</v>
      </c>
      <c r="U2255" s="28">
        <v>3189600.0</v>
      </c>
      <c r="V2255" s="15">
        <v>6.0</v>
      </c>
      <c r="W2255" s="31">
        <v>0.0</v>
      </c>
      <c r="X2255" s="28">
        <v>1499112.0</v>
      </c>
    </row>
    <row r="2256" ht="15.75" customHeight="1">
      <c r="A2256" s="15">
        <v>4733.0</v>
      </c>
      <c r="B2256" s="15" t="s">
        <v>5074</v>
      </c>
      <c r="C2256" s="18">
        <v>42092.0</v>
      </c>
      <c r="D2256" s="18">
        <v>42094.0</v>
      </c>
      <c r="E2256" s="18">
        <f t="shared" si="1"/>
        <v>42094</v>
      </c>
      <c r="F2256" s="15" t="s">
        <v>114</v>
      </c>
      <c r="G2256" s="15" t="s">
        <v>658</v>
      </c>
      <c r="H2256" s="15" t="s">
        <v>659</v>
      </c>
      <c r="I2256" s="15" t="s">
        <v>59</v>
      </c>
      <c r="J2256" s="15" t="s">
        <v>60</v>
      </c>
      <c r="K2256" s="15" t="s">
        <v>29</v>
      </c>
      <c r="L2256" s="15" t="str">
        <f t="array" ref="L2256">_xlfn.XLOOKUP(M2256,reference_province_to_city!$A$2:$A$11,reference_province_to_city!$B$2:$B$11)</f>
        <v>Palembang</v>
      </c>
      <c r="M2256" s="15" t="s">
        <v>13</v>
      </c>
      <c r="N2256" s="15">
        <v>30111.0</v>
      </c>
      <c r="O2256" s="15">
        <f t="array" ref="O2256">_xlfn.XLOOKUP(M2256,reference_postal_code!$B$2:$B$11,reference_postal_code!$A$2:$A$11)</f>
        <v>30111</v>
      </c>
      <c r="P2256" s="15" t="s">
        <v>77</v>
      </c>
      <c r="Q2256" s="15" t="s">
        <v>5077</v>
      </c>
      <c r="R2256" s="15" t="s">
        <v>110</v>
      </c>
      <c r="S2256" s="15" t="s">
        <v>149</v>
      </c>
      <c r="T2256" s="15" t="s">
        <v>5078</v>
      </c>
      <c r="U2256" s="28">
        <v>798750.0</v>
      </c>
      <c r="V2256" s="15">
        <v>3.0</v>
      </c>
      <c r="W2256" s="31">
        <v>0.0</v>
      </c>
      <c r="X2256" s="28">
        <v>311512.0</v>
      </c>
    </row>
    <row r="2257" ht="15.75" customHeight="1">
      <c r="A2257" s="15">
        <v>5755.0</v>
      </c>
      <c r="B2257" s="15" t="s">
        <v>5079</v>
      </c>
      <c r="C2257" s="18">
        <v>42092.0</v>
      </c>
      <c r="D2257" s="18">
        <v>42097.0</v>
      </c>
      <c r="E2257" s="18">
        <f t="shared" si="1"/>
        <v>42097</v>
      </c>
      <c r="F2257" s="15" t="s">
        <v>114</v>
      </c>
      <c r="G2257" s="15" t="s">
        <v>700</v>
      </c>
      <c r="H2257" s="15" t="s">
        <v>701</v>
      </c>
      <c r="I2257" s="15" t="s">
        <v>59</v>
      </c>
      <c r="J2257" s="15" t="s">
        <v>60</v>
      </c>
      <c r="K2257" s="15" t="s">
        <v>31</v>
      </c>
      <c r="L2257" s="15" t="str">
        <f t="array" ref="L2257">_xlfn.XLOOKUP(M2257,reference_province_to_city!$A$2:$A$11,reference_province_to_city!$B$2:$B$11)</f>
        <v>Balikpapan</v>
      </c>
      <c r="M2257" s="15" t="s">
        <v>21</v>
      </c>
      <c r="N2257" s="15">
        <v>76114.0</v>
      </c>
      <c r="O2257" s="15">
        <f t="array" ref="O2257">_xlfn.XLOOKUP(M2257,reference_postal_code!$B$2:$B$11,reference_postal_code!$A$2:$A$11)</f>
        <v>76114</v>
      </c>
      <c r="P2257" s="15" t="s">
        <v>166</v>
      </c>
      <c r="Q2257" s="15" t="s">
        <v>754</v>
      </c>
      <c r="R2257" s="15" t="s">
        <v>65</v>
      </c>
      <c r="S2257" s="15" t="s">
        <v>93</v>
      </c>
      <c r="T2257" s="15" t="s">
        <v>755</v>
      </c>
      <c r="U2257" s="28">
        <v>83400.0</v>
      </c>
      <c r="V2257" s="15">
        <v>2.0</v>
      </c>
      <c r="W2257" s="31">
        <v>0.0</v>
      </c>
      <c r="X2257" s="28">
        <v>21684.0</v>
      </c>
    </row>
    <row r="2258" ht="15.75" customHeight="1">
      <c r="A2258" s="15">
        <v>991.0</v>
      </c>
      <c r="B2258" s="15" t="s">
        <v>5080</v>
      </c>
      <c r="C2258" s="18">
        <v>42092.0</v>
      </c>
      <c r="D2258" s="18">
        <v>42094.0</v>
      </c>
      <c r="E2258" s="18">
        <f t="shared" si="1"/>
        <v>42094</v>
      </c>
      <c r="F2258" s="15" t="s">
        <v>114</v>
      </c>
      <c r="G2258" s="15" t="s">
        <v>3259</v>
      </c>
      <c r="H2258" s="15" t="s">
        <v>3260</v>
      </c>
      <c r="I2258" s="15" t="s">
        <v>76</v>
      </c>
      <c r="J2258" s="15" t="s">
        <v>60</v>
      </c>
      <c r="K2258" s="15" t="s">
        <v>29</v>
      </c>
      <c r="L2258" s="15" t="str">
        <f t="array" ref="L2258">_xlfn.XLOOKUP(M2258,reference_province_to_city!$A$2:$A$11,reference_province_to_city!$B$2:$B$11)</f>
        <v>Palembang</v>
      </c>
      <c r="M2258" s="15" t="s">
        <v>13</v>
      </c>
      <c r="N2258" s="15">
        <v>30111.0</v>
      </c>
      <c r="O2258" s="15">
        <f t="array" ref="O2258">_xlfn.XLOOKUP(M2258,reference_postal_code!$B$2:$B$11,reference_postal_code!$A$2:$A$11)</f>
        <v>30111</v>
      </c>
      <c r="P2258" s="15" t="s">
        <v>77</v>
      </c>
      <c r="Q2258" s="15" t="s">
        <v>5081</v>
      </c>
      <c r="R2258" s="15" t="s">
        <v>106</v>
      </c>
      <c r="S2258" s="15" t="s">
        <v>107</v>
      </c>
      <c r="T2258" s="15" t="s">
        <v>5082</v>
      </c>
      <c r="U2258" s="28">
        <v>1.75038E7</v>
      </c>
      <c r="V2258" s="15">
        <v>5.0</v>
      </c>
      <c r="W2258" s="31">
        <v>0.2</v>
      </c>
      <c r="X2258" s="28">
        <v>1969177.0</v>
      </c>
    </row>
    <row r="2259" ht="15.75" customHeight="1">
      <c r="A2259" s="15">
        <v>4130.0</v>
      </c>
      <c r="B2259" s="15" t="s">
        <v>5083</v>
      </c>
      <c r="C2259" s="18">
        <v>42092.0</v>
      </c>
      <c r="D2259" s="18">
        <v>42098.0</v>
      </c>
      <c r="E2259" s="18">
        <f t="shared" si="1"/>
        <v>42098</v>
      </c>
      <c r="F2259" s="15" t="s">
        <v>55</v>
      </c>
      <c r="G2259" s="15" t="s">
        <v>3454</v>
      </c>
      <c r="H2259" s="15" t="s">
        <v>3455</v>
      </c>
      <c r="I2259" s="15" t="s">
        <v>59</v>
      </c>
      <c r="J2259" s="15" t="s">
        <v>60</v>
      </c>
      <c r="K2259" s="15" t="s">
        <v>26</v>
      </c>
      <c r="L2259" s="15" t="str">
        <f t="array" ref="L2259">_xlfn.XLOOKUP(M2259,reference_province_to_city!$A$2:$A$11,reference_province_to_city!$B$2:$B$11)</f>
        <v>Denpasar</v>
      </c>
      <c r="M2259" s="15" t="s">
        <v>24</v>
      </c>
      <c r="N2259" s="15">
        <v>80231.0</v>
      </c>
      <c r="O2259" s="15">
        <f t="array" ref="O2259">_xlfn.XLOOKUP(M2259,reference_postal_code!$B$2:$B$11,reference_postal_code!$A$2:$A$11)</f>
        <v>80231</v>
      </c>
      <c r="P2259" s="15" t="s">
        <v>63</v>
      </c>
      <c r="Q2259" s="15" t="s">
        <v>5084</v>
      </c>
      <c r="R2259" s="15" t="s">
        <v>65</v>
      </c>
      <c r="S2259" s="15" t="s">
        <v>222</v>
      </c>
      <c r="T2259" s="15" t="s">
        <v>5085</v>
      </c>
      <c r="U2259" s="28">
        <v>1099200.0</v>
      </c>
      <c r="V2259" s="15">
        <v>4.0</v>
      </c>
      <c r="W2259" s="31">
        <v>0.0</v>
      </c>
      <c r="X2259" s="28">
        <v>318768.0</v>
      </c>
    </row>
    <row r="2260" ht="15.75" customHeight="1">
      <c r="A2260" s="15">
        <v>4732.0</v>
      </c>
      <c r="B2260" s="15" t="s">
        <v>5074</v>
      </c>
      <c r="C2260" s="18">
        <v>42092.0</v>
      </c>
      <c r="D2260" s="18">
        <v>42094.0</v>
      </c>
      <c r="E2260" s="18">
        <f t="shared" si="1"/>
        <v>42094</v>
      </c>
      <c r="F2260" s="15" t="s">
        <v>114</v>
      </c>
      <c r="G2260" s="15" t="s">
        <v>658</v>
      </c>
      <c r="H2260" s="15" t="s">
        <v>659</v>
      </c>
      <c r="I2260" s="15" t="s">
        <v>59</v>
      </c>
      <c r="J2260" s="15" t="s">
        <v>60</v>
      </c>
      <c r="K2260" s="15" t="s">
        <v>29</v>
      </c>
      <c r="L2260" s="15" t="str">
        <f t="array" ref="L2260">_xlfn.XLOOKUP(M2260,reference_province_to_city!$A$2:$A$11,reference_province_to_city!$B$2:$B$11)</f>
        <v>Palembang</v>
      </c>
      <c r="M2260" s="15" t="s">
        <v>13</v>
      </c>
      <c r="N2260" s="15">
        <v>30111.0</v>
      </c>
      <c r="O2260" s="15">
        <f t="array" ref="O2260">_xlfn.XLOOKUP(M2260,reference_postal_code!$B$2:$B$11,reference_postal_code!$A$2:$A$11)</f>
        <v>30111</v>
      </c>
      <c r="P2260" s="15" t="s">
        <v>77</v>
      </c>
      <c r="Q2260" s="15" t="s">
        <v>4124</v>
      </c>
      <c r="R2260" s="15" t="s">
        <v>65</v>
      </c>
      <c r="S2260" s="15" t="s">
        <v>66</v>
      </c>
      <c r="T2260" s="15" t="s">
        <v>4125</v>
      </c>
      <c r="U2260" s="28">
        <v>148050.0</v>
      </c>
      <c r="V2260" s="15">
        <v>3.0</v>
      </c>
      <c r="W2260" s="31">
        <v>0.0</v>
      </c>
      <c r="X2260" s="28">
        <v>68103.0</v>
      </c>
    </row>
    <row r="2261" ht="15.75" customHeight="1">
      <c r="A2261" s="15">
        <v>4734.0</v>
      </c>
      <c r="B2261" s="15" t="s">
        <v>5074</v>
      </c>
      <c r="C2261" s="18">
        <v>42092.0</v>
      </c>
      <c r="D2261" s="18">
        <v>42094.0</v>
      </c>
      <c r="E2261" s="18">
        <f t="shared" si="1"/>
        <v>42094</v>
      </c>
      <c r="F2261" s="15" t="s">
        <v>114</v>
      </c>
      <c r="G2261" s="15" t="s">
        <v>658</v>
      </c>
      <c r="H2261" s="15" t="s">
        <v>659</v>
      </c>
      <c r="I2261" s="15" t="s">
        <v>59</v>
      </c>
      <c r="J2261" s="15" t="s">
        <v>60</v>
      </c>
      <c r="K2261" s="15" t="s">
        <v>29</v>
      </c>
      <c r="L2261" s="15" t="str">
        <f t="array" ref="L2261">_xlfn.XLOOKUP(M2261,reference_province_to_city!$A$2:$A$11,reference_province_to_city!$B$2:$B$11)</f>
        <v>Palembang</v>
      </c>
      <c r="M2261" s="15" t="s">
        <v>13</v>
      </c>
      <c r="N2261" s="15">
        <v>30111.0</v>
      </c>
      <c r="O2261" s="15">
        <f t="array" ref="O2261">_xlfn.XLOOKUP(M2261,reference_postal_code!$B$2:$B$11,reference_postal_code!$A$2:$A$11)</f>
        <v>30111</v>
      </c>
      <c r="P2261" s="15" t="s">
        <v>77</v>
      </c>
      <c r="Q2261" s="15" t="s">
        <v>2774</v>
      </c>
      <c r="R2261" s="15" t="s">
        <v>106</v>
      </c>
      <c r="S2261" s="15" t="s">
        <v>139</v>
      </c>
      <c r="T2261" s="15" t="s">
        <v>2775</v>
      </c>
      <c r="U2261" s="28">
        <v>298800.0</v>
      </c>
      <c r="V2261" s="15">
        <v>3.0</v>
      </c>
      <c r="W2261" s="31">
        <v>0.0</v>
      </c>
      <c r="X2261" s="28">
        <v>143424.0</v>
      </c>
    </row>
    <row r="2262" ht="15.75" customHeight="1">
      <c r="A2262" s="15">
        <v>6435.0</v>
      </c>
      <c r="B2262" s="15" t="s">
        <v>5086</v>
      </c>
      <c r="C2262" s="18">
        <v>42093.0</v>
      </c>
      <c r="D2262" s="18">
        <v>42098.0</v>
      </c>
      <c r="E2262" s="18">
        <f t="shared" si="1"/>
        <v>42098</v>
      </c>
      <c r="F2262" s="15" t="s">
        <v>55</v>
      </c>
      <c r="G2262" s="15" t="s">
        <v>3516</v>
      </c>
      <c r="H2262" s="15" t="s">
        <v>3517</v>
      </c>
      <c r="I2262" s="15" t="s">
        <v>128</v>
      </c>
      <c r="J2262" s="15" t="s">
        <v>60</v>
      </c>
      <c r="K2262" s="15" t="s">
        <v>22</v>
      </c>
      <c r="L2262" s="15" t="str">
        <f t="array" ref="L2262">_xlfn.XLOOKUP(M2262,reference_province_to_city!$A$2:$A$11,reference_province_to_city!$B$2:$B$11)</f>
        <v>Surabaya</v>
      </c>
      <c r="M2262" s="15" t="s">
        <v>20</v>
      </c>
      <c r="N2262" s="15">
        <v>60231.0</v>
      </c>
      <c r="O2262" s="15">
        <f t="array" ref="O2262">_xlfn.XLOOKUP(M2262,reference_postal_code!$B$2:$B$11,reference_postal_code!$A$2:$A$11)</f>
        <v>60231</v>
      </c>
      <c r="P2262" s="15" t="s">
        <v>166</v>
      </c>
      <c r="Q2262" s="15" t="s">
        <v>367</v>
      </c>
      <c r="R2262" s="15" t="s">
        <v>110</v>
      </c>
      <c r="S2262" s="15" t="s">
        <v>111</v>
      </c>
      <c r="T2262" s="15" t="s">
        <v>368</v>
      </c>
      <c r="U2262" s="28">
        <v>2714400.0</v>
      </c>
      <c r="V2262" s="15">
        <v>5.0</v>
      </c>
      <c r="W2262" s="31">
        <v>0.2</v>
      </c>
      <c r="X2262" s="28">
        <v>203580.0</v>
      </c>
    </row>
    <row r="2263" ht="15.75" customHeight="1">
      <c r="A2263" s="15">
        <v>6434.0</v>
      </c>
      <c r="B2263" s="15" t="s">
        <v>5086</v>
      </c>
      <c r="C2263" s="18">
        <v>42093.0</v>
      </c>
      <c r="D2263" s="18">
        <v>42098.0</v>
      </c>
      <c r="E2263" s="18">
        <f t="shared" si="1"/>
        <v>42098</v>
      </c>
      <c r="F2263" s="15" t="s">
        <v>55</v>
      </c>
      <c r="G2263" s="15" t="s">
        <v>3516</v>
      </c>
      <c r="H2263" s="15" t="s">
        <v>3517</v>
      </c>
      <c r="I2263" s="15" t="s">
        <v>128</v>
      </c>
      <c r="J2263" s="15" t="s">
        <v>60</v>
      </c>
      <c r="K2263" s="15" t="s">
        <v>22</v>
      </c>
      <c r="L2263" s="15" t="str">
        <f t="array" ref="L2263">_xlfn.XLOOKUP(M2263,reference_province_to_city!$A$2:$A$11,reference_province_to_city!$B$2:$B$11)</f>
        <v>Surabaya</v>
      </c>
      <c r="M2263" s="15" t="s">
        <v>20</v>
      </c>
      <c r="N2263" s="15">
        <v>60231.0</v>
      </c>
      <c r="O2263" s="15">
        <f t="array" ref="O2263">_xlfn.XLOOKUP(M2263,reference_postal_code!$B$2:$B$11,reference_postal_code!$A$2:$A$11)</f>
        <v>60231</v>
      </c>
      <c r="P2263" s="15" t="s">
        <v>166</v>
      </c>
      <c r="Q2263" s="15" t="s">
        <v>3442</v>
      </c>
      <c r="R2263" s="15" t="s">
        <v>65</v>
      </c>
      <c r="S2263" s="15" t="s">
        <v>66</v>
      </c>
      <c r="T2263" s="15" t="s">
        <v>3443</v>
      </c>
      <c r="U2263" s="28">
        <v>352800.0</v>
      </c>
      <c r="V2263" s="15">
        <v>5.0</v>
      </c>
      <c r="W2263" s="31">
        <v>0.2</v>
      </c>
      <c r="X2263" s="28">
        <v>127890.0</v>
      </c>
    </row>
    <row r="2264" ht="15.75" customHeight="1">
      <c r="A2264" s="15">
        <v>7002.0</v>
      </c>
      <c r="B2264" s="15" t="s">
        <v>5087</v>
      </c>
      <c r="C2264" s="18">
        <v>42093.0</v>
      </c>
      <c r="D2264" s="18">
        <v>42097.0</v>
      </c>
      <c r="E2264" s="18">
        <f t="shared" si="1"/>
        <v>42097</v>
      </c>
      <c r="F2264" s="15" t="s">
        <v>55</v>
      </c>
      <c r="G2264" s="15" t="s">
        <v>904</v>
      </c>
      <c r="H2264" s="15" t="s">
        <v>905</v>
      </c>
      <c r="I2264" s="15" t="s">
        <v>76</v>
      </c>
      <c r="J2264" s="15" t="s">
        <v>60</v>
      </c>
      <c r="K2264" s="15" t="s">
        <v>10</v>
      </c>
      <c r="L2264" s="15" t="str">
        <f t="array" ref="L2264">_xlfn.XLOOKUP(M2264,reference_province_to_city!$A$2:$A$11,reference_province_to_city!$B$2:$B$11)</f>
        <v>Jakarta</v>
      </c>
      <c r="M2264" s="15" t="s">
        <v>7</v>
      </c>
      <c r="N2264" s="15">
        <v>10110.0</v>
      </c>
      <c r="O2264" s="15">
        <f t="array" ref="O2264">_xlfn.XLOOKUP(M2264,reference_postal_code!$B$2:$B$11,reference_postal_code!$A$2:$A$11)</f>
        <v>10110</v>
      </c>
      <c r="P2264" s="15" t="s">
        <v>117</v>
      </c>
      <c r="Q2264" s="15" t="s">
        <v>3480</v>
      </c>
      <c r="R2264" s="15" t="s">
        <v>106</v>
      </c>
      <c r="S2264" s="15" t="s">
        <v>107</v>
      </c>
      <c r="T2264" s="15" t="s">
        <v>3481</v>
      </c>
      <c r="U2264" s="28">
        <v>5501160.0</v>
      </c>
      <c r="V2264" s="15">
        <v>4.0</v>
      </c>
      <c r="W2264" s="31">
        <v>0.3</v>
      </c>
      <c r="X2264" s="28">
        <v>-1650348.0</v>
      </c>
    </row>
    <row r="2265" ht="15.75" customHeight="1">
      <c r="A2265" s="15">
        <v>5529.0</v>
      </c>
      <c r="B2265" s="15" t="s">
        <v>5088</v>
      </c>
      <c r="C2265" s="18">
        <v>42094.0</v>
      </c>
      <c r="D2265" s="18">
        <v>42098.0</v>
      </c>
      <c r="E2265" s="18">
        <f t="shared" si="1"/>
        <v>42098</v>
      </c>
      <c r="F2265" s="15" t="s">
        <v>55</v>
      </c>
      <c r="G2265" s="15" t="s">
        <v>1079</v>
      </c>
      <c r="H2265" s="15" t="s">
        <v>1080</v>
      </c>
      <c r="I2265" s="15" t="s">
        <v>128</v>
      </c>
      <c r="J2265" s="15" t="s">
        <v>60</v>
      </c>
      <c r="K2265" s="15" t="s">
        <v>29</v>
      </c>
      <c r="L2265" s="15" t="str">
        <f t="array" ref="L2265">_xlfn.XLOOKUP(M2265,reference_province_to_city!$A$2:$A$11,reference_province_to_city!$B$2:$B$11)</f>
        <v>Palembang</v>
      </c>
      <c r="M2265" s="15" t="s">
        <v>13</v>
      </c>
      <c r="N2265" s="15">
        <v>30111.0</v>
      </c>
      <c r="O2265" s="15">
        <f t="array" ref="O2265">_xlfn.XLOOKUP(M2265,reference_postal_code!$B$2:$B$11,reference_postal_code!$A$2:$A$11)</f>
        <v>30111</v>
      </c>
      <c r="P2265" s="15" t="s">
        <v>77</v>
      </c>
      <c r="Q2265" s="15" t="s">
        <v>5089</v>
      </c>
      <c r="R2265" s="15" t="s">
        <v>110</v>
      </c>
      <c r="S2265" s="15" t="s">
        <v>111</v>
      </c>
      <c r="T2265" s="15" t="s">
        <v>5090</v>
      </c>
      <c r="U2265" s="28">
        <v>1199400.0</v>
      </c>
      <c r="V2265" s="15">
        <v>5.0</v>
      </c>
      <c r="W2265" s="31">
        <v>0.2</v>
      </c>
      <c r="X2265" s="28">
        <v>419790.0</v>
      </c>
    </row>
    <row r="2266" ht="15.75" customHeight="1">
      <c r="A2266" s="15">
        <v>6808.0</v>
      </c>
      <c r="B2266" s="15" t="s">
        <v>5091</v>
      </c>
      <c r="C2266" s="18">
        <v>42094.0</v>
      </c>
      <c r="D2266" s="18">
        <v>42099.0</v>
      </c>
      <c r="E2266" s="18">
        <f t="shared" si="1"/>
        <v>42099</v>
      </c>
      <c r="F2266" s="15" t="s">
        <v>55</v>
      </c>
      <c r="G2266" s="15" t="s">
        <v>2189</v>
      </c>
      <c r="H2266" s="15" t="s">
        <v>2190</v>
      </c>
      <c r="I2266" s="15" t="s">
        <v>128</v>
      </c>
      <c r="J2266" s="15" t="s">
        <v>60</v>
      </c>
      <c r="K2266" s="15" t="s">
        <v>22</v>
      </c>
      <c r="L2266" s="15" t="str">
        <f t="array" ref="L2266">_xlfn.XLOOKUP(M2266,reference_province_to_city!$A$2:$A$11,reference_province_to_city!$B$2:$B$11)</f>
        <v>Surabaya</v>
      </c>
      <c r="M2266" s="15" t="s">
        <v>20</v>
      </c>
      <c r="N2266" s="15">
        <v>60231.0</v>
      </c>
      <c r="O2266" s="15">
        <f t="array" ref="O2266">_xlfn.XLOOKUP(M2266,reference_postal_code!$B$2:$B$11,reference_postal_code!$A$2:$A$11)</f>
        <v>60231</v>
      </c>
      <c r="P2266" s="15" t="s">
        <v>166</v>
      </c>
      <c r="Q2266" s="15" t="s">
        <v>4100</v>
      </c>
      <c r="R2266" s="15" t="s">
        <v>65</v>
      </c>
      <c r="S2266" s="15" t="s">
        <v>66</v>
      </c>
      <c r="T2266" s="15" t="s">
        <v>4101</v>
      </c>
      <c r="U2266" s="28">
        <v>1475640.0</v>
      </c>
      <c r="V2266" s="15">
        <v>3.0</v>
      </c>
      <c r="W2266" s="31">
        <v>0.2</v>
      </c>
      <c r="X2266" s="28">
        <v>534920.0</v>
      </c>
    </row>
    <row r="2267" ht="15.75" customHeight="1">
      <c r="A2267" s="15">
        <v>6809.0</v>
      </c>
      <c r="B2267" s="15" t="s">
        <v>5091</v>
      </c>
      <c r="C2267" s="18">
        <v>42094.0</v>
      </c>
      <c r="D2267" s="18">
        <v>42099.0</v>
      </c>
      <c r="E2267" s="18">
        <f t="shared" si="1"/>
        <v>42099</v>
      </c>
      <c r="F2267" s="15" t="s">
        <v>55</v>
      </c>
      <c r="G2267" s="15" t="s">
        <v>2189</v>
      </c>
      <c r="H2267" s="15" t="s">
        <v>2190</v>
      </c>
      <c r="I2267" s="15" t="s">
        <v>128</v>
      </c>
      <c r="J2267" s="15" t="s">
        <v>60</v>
      </c>
      <c r="K2267" s="15" t="s">
        <v>22</v>
      </c>
      <c r="L2267" s="15" t="str">
        <f t="array" ref="L2267">_xlfn.XLOOKUP(M2267,reference_province_to_city!$A$2:$A$11,reference_province_to_city!$B$2:$B$11)</f>
        <v>Surabaya</v>
      </c>
      <c r="M2267" s="15" t="s">
        <v>20</v>
      </c>
      <c r="N2267" s="15">
        <v>60231.0</v>
      </c>
      <c r="O2267" s="15">
        <f t="array" ref="O2267">_xlfn.XLOOKUP(M2267,reference_postal_code!$B$2:$B$11,reference_postal_code!$A$2:$A$11)</f>
        <v>60231</v>
      </c>
      <c r="P2267" s="15" t="s">
        <v>166</v>
      </c>
      <c r="Q2267" s="15" t="s">
        <v>5092</v>
      </c>
      <c r="R2267" s="15" t="s">
        <v>106</v>
      </c>
      <c r="S2267" s="15" t="s">
        <v>139</v>
      </c>
      <c r="T2267" s="15" t="s">
        <v>5093</v>
      </c>
      <c r="U2267" s="28">
        <v>335700.0</v>
      </c>
      <c r="V2267" s="15">
        <v>3.0</v>
      </c>
      <c r="W2267" s="31">
        <v>0.6</v>
      </c>
      <c r="X2267" s="28">
        <v>-117495.0</v>
      </c>
    </row>
    <row r="2268" ht="15.75" customHeight="1">
      <c r="A2268" s="15">
        <v>5781.0</v>
      </c>
      <c r="B2268" s="15" t="s">
        <v>5094</v>
      </c>
      <c r="C2268" s="18">
        <v>42096.0</v>
      </c>
      <c r="D2268" s="18">
        <v>42103.0</v>
      </c>
      <c r="E2268" s="18">
        <f t="shared" si="1"/>
        <v>42103</v>
      </c>
      <c r="F2268" s="15" t="s">
        <v>55</v>
      </c>
      <c r="G2268" s="15" t="s">
        <v>5095</v>
      </c>
      <c r="H2268" s="15" t="s">
        <v>5096</v>
      </c>
      <c r="I2268" s="15" t="s">
        <v>59</v>
      </c>
      <c r="J2268" s="15" t="s">
        <v>60</v>
      </c>
      <c r="K2268" s="15" t="s">
        <v>29</v>
      </c>
      <c r="L2268" s="15" t="str">
        <f t="array" ref="L2268">_xlfn.XLOOKUP(M2268,reference_province_to_city!$A$2:$A$11,reference_province_to_city!$B$2:$B$11)</f>
        <v>Palembang</v>
      </c>
      <c r="M2268" s="15" t="s">
        <v>13</v>
      </c>
      <c r="N2268" s="15">
        <v>30111.0</v>
      </c>
      <c r="O2268" s="15">
        <f t="array" ref="O2268">_xlfn.XLOOKUP(M2268,reference_postal_code!$B$2:$B$11,reference_postal_code!$A$2:$A$11)</f>
        <v>30111</v>
      </c>
      <c r="P2268" s="15" t="s">
        <v>77</v>
      </c>
      <c r="Q2268" s="15" t="s">
        <v>5097</v>
      </c>
      <c r="R2268" s="15" t="s">
        <v>110</v>
      </c>
      <c r="S2268" s="15" t="s">
        <v>668</v>
      </c>
      <c r="T2268" s="15" t="s">
        <v>5098</v>
      </c>
      <c r="U2268" s="28">
        <v>1079640.0</v>
      </c>
      <c r="V2268" s="15">
        <v>3.0</v>
      </c>
      <c r="W2268" s="31">
        <v>0.2</v>
      </c>
      <c r="X2268" s="28">
        <v>364378.0</v>
      </c>
    </row>
    <row r="2269" ht="15.75" customHeight="1">
      <c r="A2269" s="15">
        <v>7711.0</v>
      </c>
      <c r="B2269" s="15" t="s">
        <v>5099</v>
      </c>
      <c r="C2269" s="18">
        <v>42096.0</v>
      </c>
      <c r="D2269" s="18">
        <v>42101.0</v>
      </c>
      <c r="E2269" s="18">
        <f t="shared" si="1"/>
        <v>42101</v>
      </c>
      <c r="F2269" s="15" t="s">
        <v>55</v>
      </c>
      <c r="G2269" s="15" t="s">
        <v>2382</v>
      </c>
      <c r="H2269" s="15" t="s">
        <v>2383</v>
      </c>
      <c r="I2269" s="15" t="s">
        <v>59</v>
      </c>
      <c r="J2269" s="15" t="s">
        <v>60</v>
      </c>
      <c r="K2269" s="15" t="s">
        <v>29</v>
      </c>
      <c r="L2269" s="15" t="str">
        <f t="array" ref="L2269">_xlfn.XLOOKUP(M2269,reference_province_to_city!$A$2:$A$11,reference_province_to_city!$B$2:$B$11)</f>
        <v>Palembang</v>
      </c>
      <c r="M2269" s="15" t="s">
        <v>13</v>
      </c>
      <c r="N2269" s="15">
        <v>30111.0</v>
      </c>
      <c r="O2269" s="15">
        <f t="array" ref="O2269">_xlfn.XLOOKUP(M2269,reference_postal_code!$B$2:$B$11,reference_postal_code!$A$2:$A$11)</f>
        <v>30111</v>
      </c>
      <c r="P2269" s="15" t="s">
        <v>77</v>
      </c>
      <c r="Q2269" s="15" t="s">
        <v>4391</v>
      </c>
      <c r="R2269" s="15" t="s">
        <v>110</v>
      </c>
      <c r="S2269" s="15" t="s">
        <v>111</v>
      </c>
      <c r="T2269" s="15" t="s">
        <v>4392</v>
      </c>
      <c r="U2269" s="28">
        <v>1317000.0</v>
      </c>
      <c r="V2269" s="15">
        <v>5.0</v>
      </c>
      <c r="W2269" s="31">
        <v>0.2</v>
      </c>
      <c r="X2269" s="28">
        <v>493875.0</v>
      </c>
    </row>
    <row r="2270" ht="15.75" customHeight="1">
      <c r="A2270" s="15">
        <v>2769.0</v>
      </c>
      <c r="B2270" s="15" t="s">
        <v>5100</v>
      </c>
      <c r="C2270" s="18">
        <v>42096.0</v>
      </c>
      <c r="D2270" s="18">
        <v>42101.0</v>
      </c>
      <c r="E2270" s="18">
        <f t="shared" si="1"/>
        <v>42101</v>
      </c>
      <c r="F2270" s="15" t="s">
        <v>55</v>
      </c>
      <c r="G2270" s="15" t="s">
        <v>5101</v>
      </c>
      <c r="H2270" s="15" t="s">
        <v>5102</v>
      </c>
      <c r="I2270" s="15" t="s">
        <v>59</v>
      </c>
      <c r="J2270" s="15" t="s">
        <v>60</v>
      </c>
      <c r="K2270" s="15" t="s">
        <v>26</v>
      </c>
      <c r="L2270" s="15" t="str">
        <f t="array" ref="L2270">_xlfn.XLOOKUP(M2270,reference_province_to_city!$A$2:$A$11,reference_province_to_city!$B$2:$B$11)</f>
        <v>Denpasar</v>
      </c>
      <c r="M2270" s="15" t="s">
        <v>24</v>
      </c>
      <c r="N2270" s="15">
        <v>80231.0</v>
      </c>
      <c r="O2270" s="15">
        <f t="array" ref="O2270">_xlfn.XLOOKUP(M2270,reference_postal_code!$B$2:$B$11,reference_postal_code!$A$2:$A$11)</f>
        <v>80231</v>
      </c>
      <c r="P2270" s="15" t="s">
        <v>63</v>
      </c>
      <c r="Q2270" s="15" t="s">
        <v>4033</v>
      </c>
      <c r="R2270" s="15" t="s">
        <v>65</v>
      </c>
      <c r="S2270" s="15" t="s">
        <v>222</v>
      </c>
      <c r="T2270" s="15" t="s">
        <v>4034</v>
      </c>
      <c r="U2270" s="28">
        <v>482880.0</v>
      </c>
      <c r="V2270" s="15">
        <v>2.0</v>
      </c>
      <c r="W2270" s="31">
        <v>0.8</v>
      </c>
      <c r="X2270" s="28">
        <v>-1207200.0</v>
      </c>
    </row>
    <row r="2271" ht="15.75" customHeight="1">
      <c r="A2271" s="15">
        <v>4046.0</v>
      </c>
      <c r="B2271" s="15" t="s">
        <v>5103</v>
      </c>
      <c r="C2271" s="18">
        <v>42096.0</v>
      </c>
      <c r="D2271" s="18">
        <v>42101.0</v>
      </c>
      <c r="E2271" s="18">
        <f t="shared" si="1"/>
        <v>42101</v>
      </c>
      <c r="F2271" s="15" t="s">
        <v>55</v>
      </c>
      <c r="G2271" s="15" t="s">
        <v>4453</v>
      </c>
      <c r="H2271" s="15" t="s">
        <v>4454</v>
      </c>
      <c r="I2271" s="15" t="s">
        <v>128</v>
      </c>
      <c r="J2271" s="15" t="s">
        <v>60</v>
      </c>
      <c r="K2271" s="15" t="s">
        <v>31</v>
      </c>
      <c r="L2271" s="15" t="str">
        <f t="array" ref="L2271">_xlfn.XLOOKUP(M2271,reference_province_to_city!$A$2:$A$11,reference_province_to_city!$B$2:$B$11)</f>
        <v>Balikpapan</v>
      </c>
      <c r="M2271" s="15" t="s">
        <v>21</v>
      </c>
      <c r="N2271" s="15">
        <v>76114.0</v>
      </c>
      <c r="O2271" s="15">
        <f t="array" ref="O2271">_xlfn.XLOOKUP(M2271,reference_postal_code!$B$2:$B$11,reference_postal_code!$A$2:$A$11)</f>
        <v>76114</v>
      </c>
      <c r="P2271" s="15" t="s">
        <v>166</v>
      </c>
      <c r="Q2271" s="15" t="s">
        <v>5104</v>
      </c>
      <c r="R2271" s="15" t="s">
        <v>65</v>
      </c>
      <c r="S2271" s="15" t="s">
        <v>83</v>
      </c>
      <c r="T2271" s="15" t="s">
        <v>5105</v>
      </c>
      <c r="U2271" s="28">
        <v>137340.0</v>
      </c>
      <c r="V2271" s="15">
        <v>3.0</v>
      </c>
      <c r="W2271" s="31">
        <v>0.8</v>
      </c>
      <c r="X2271" s="28">
        <v>-206010.0</v>
      </c>
    </row>
    <row r="2272" ht="15.75" customHeight="1">
      <c r="A2272" s="15">
        <v>2770.0</v>
      </c>
      <c r="B2272" s="15" t="s">
        <v>5100</v>
      </c>
      <c r="C2272" s="18">
        <v>42096.0</v>
      </c>
      <c r="D2272" s="18">
        <v>42101.0</v>
      </c>
      <c r="E2272" s="18">
        <f t="shared" si="1"/>
        <v>42101</v>
      </c>
      <c r="F2272" s="15" t="s">
        <v>55</v>
      </c>
      <c r="G2272" s="15" t="s">
        <v>5101</v>
      </c>
      <c r="H2272" s="15" t="s">
        <v>5102</v>
      </c>
      <c r="I2272" s="15" t="s">
        <v>59</v>
      </c>
      <c r="J2272" s="15" t="s">
        <v>60</v>
      </c>
      <c r="K2272" s="15" t="s">
        <v>26</v>
      </c>
      <c r="L2272" s="15" t="str">
        <f t="array" ref="L2272">_xlfn.XLOOKUP(M2272,reference_province_to_city!$A$2:$A$11,reference_province_to_city!$B$2:$B$11)</f>
        <v>Denpasar</v>
      </c>
      <c r="M2272" s="15" t="s">
        <v>24</v>
      </c>
      <c r="N2272" s="15">
        <v>80231.0</v>
      </c>
      <c r="O2272" s="15">
        <f t="array" ref="O2272">_xlfn.XLOOKUP(M2272,reference_postal_code!$B$2:$B$11,reference_postal_code!$A$2:$A$11)</f>
        <v>80231</v>
      </c>
      <c r="P2272" s="15" t="s">
        <v>63</v>
      </c>
      <c r="Q2272" s="15" t="s">
        <v>3444</v>
      </c>
      <c r="R2272" s="15" t="s">
        <v>110</v>
      </c>
      <c r="S2272" s="15" t="s">
        <v>149</v>
      </c>
      <c r="T2272" s="15" t="s">
        <v>3445</v>
      </c>
      <c r="U2272" s="28">
        <v>751800.0</v>
      </c>
      <c r="V2272" s="15">
        <v>7.0</v>
      </c>
      <c r="W2272" s="31">
        <v>0.2</v>
      </c>
      <c r="X2272" s="28">
        <v>-9398.0</v>
      </c>
    </row>
    <row r="2273" ht="15.75" customHeight="1">
      <c r="A2273" s="15">
        <v>2771.0</v>
      </c>
      <c r="B2273" s="15" t="s">
        <v>5100</v>
      </c>
      <c r="C2273" s="18">
        <v>42096.0</v>
      </c>
      <c r="D2273" s="18">
        <v>42101.0</v>
      </c>
      <c r="E2273" s="18">
        <f t="shared" si="1"/>
        <v>42101</v>
      </c>
      <c r="F2273" s="15" t="s">
        <v>55</v>
      </c>
      <c r="G2273" s="15" t="s">
        <v>5101</v>
      </c>
      <c r="H2273" s="15" t="s">
        <v>5102</v>
      </c>
      <c r="I2273" s="15" t="s">
        <v>59</v>
      </c>
      <c r="J2273" s="15" t="s">
        <v>60</v>
      </c>
      <c r="K2273" s="15" t="s">
        <v>552</v>
      </c>
      <c r="L2273" s="15" t="str">
        <f t="array" ref="L2273">_xlfn.XLOOKUP(M2273,reference_province_to_city!$A$2:$A$11,reference_province_to_city!$B$2:$B$11)</f>
        <v>Denpasar</v>
      </c>
      <c r="M2273" s="15" t="s">
        <v>24</v>
      </c>
      <c r="N2273" s="15">
        <v>80231.0</v>
      </c>
      <c r="O2273" s="15">
        <f t="array" ref="O2273">_xlfn.XLOOKUP(M2273,reference_postal_code!$B$2:$B$11,reference_postal_code!$A$2:$A$11)</f>
        <v>80231</v>
      </c>
      <c r="P2273" s="15" t="s">
        <v>63</v>
      </c>
      <c r="Q2273" s="15" t="s">
        <v>5106</v>
      </c>
      <c r="R2273" s="15" t="s">
        <v>110</v>
      </c>
      <c r="S2273" s="15" t="s">
        <v>149</v>
      </c>
      <c r="T2273" s="15" t="s">
        <v>5107</v>
      </c>
      <c r="U2273" s="28">
        <v>719640.0</v>
      </c>
      <c r="V2273" s="15">
        <v>3.0</v>
      </c>
      <c r="W2273" s="31">
        <v>0.2</v>
      </c>
      <c r="X2273" s="28">
        <v>26986.0</v>
      </c>
    </row>
    <row r="2274" ht="15.75" customHeight="1">
      <c r="A2274" s="15">
        <v>1148.0</v>
      </c>
      <c r="B2274" s="15" t="s">
        <v>5108</v>
      </c>
      <c r="C2274" s="18">
        <v>42098.0</v>
      </c>
      <c r="D2274" s="18">
        <v>42098.0</v>
      </c>
      <c r="E2274" s="18">
        <f t="shared" si="1"/>
        <v>42098</v>
      </c>
      <c r="F2274" s="15" t="s">
        <v>466</v>
      </c>
      <c r="G2274" s="15" t="s">
        <v>948</v>
      </c>
      <c r="H2274" s="15" t="s">
        <v>949</v>
      </c>
      <c r="I2274" s="15" t="s">
        <v>59</v>
      </c>
      <c r="J2274" s="15" t="s">
        <v>60</v>
      </c>
      <c r="K2274" s="15" t="s">
        <v>17</v>
      </c>
      <c r="L2274" s="15" t="str">
        <f t="array" ref="L2274">_xlfn.XLOOKUP(M2274,reference_province_to_city!$A$2:$A$11,reference_province_to_city!$B$2:$B$11)</f>
        <v>Semarang</v>
      </c>
      <c r="M2274" s="15" t="s">
        <v>15</v>
      </c>
      <c r="N2274" s="15">
        <v>50111.0</v>
      </c>
      <c r="O2274" s="15">
        <f t="array" ref="O2274">_xlfn.XLOOKUP(M2274,reference_postal_code!$B$2:$B$11,reference_postal_code!$A$2:$A$11)</f>
        <v>50111</v>
      </c>
      <c r="P2274" s="15" t="s">
        <v>77</v>
      </c>
      <c r="Q2274" s="15" t="s">
        <v>3436</v>
      </c>
      <c r="R2274" s="15" t="s">
        <v>65</v>
      </c>
      <c r="S2274" s="15" t="s">
        <v>103</v>
      </c>
      <c r="T2274" s="15" t="s">
        <v>3437</v>
      </c>
      <c r="U2274" s="28">
        <v>87600.0</v>
      </c>
      <c r="V2274" s="15">
        <v>2.0</v>
      </c>
      <c r="W2274" s="31">
        <v>0.0</v>
      </c>
      <c r="X2274" s="28">
        <v>39420.0</v>
      </c>
    </row>
    <row r="2275" ht="15.75" customHeight="1">
      <c r="A2275" s="15">
        <v>1151.0</v>
      </c>
      <c r="B2275" s="15" t="s">
        <v>5108</v>
      </c>
      <c r="C2275" s="18">
        <v>42098.0</v>
      </c>
      <c r="D2275" s="18">
        <v>42098.0</v>
      </c>
      <c r="E2275" s="18">
        <f t="shared" si="1"/>
        <v>42098</v>
      </c>
      <c r="F2275" s="15" t="s">
        <v>466</v>
      </c>
      <c r="G2275" s="15" t="s">
        <v>948</v>
      </c>
      <c r="H2275" s="15" t="s">
        <v>949</v>
      </c>
      <c r="I2275" s="15" t="s">
        <v>59</v>
      </c>
      <c r="J2275" s="15" t="s">
        <v>60</v>
      </c>
      <c r="K2275" s="15" t="s">
        <v>17</v>
      </c>
      <c r="L2275" s="15" t="str">
        <f t="array" ref="L2275">_xlfn.XLOOKUP(M2275,reference_province_to_city!$A$2:$A$11,reference_province_to_city!$B$2:$B$11)</f>
        <v>Semarang</v>
      </c>
      <c r="M2275" s="15" t="s">
        <v>15</v>
      </c>
      <c r="N2275" s="15">
        <v>50111.0</v>
      </c>
      <c r="O2275" s="15">
        <f t="array" ref="O2275">_xlfn.XLOOKUP(M2275,reference_postal_code!$B$2:$B$11,reference_postal_code!$A$2:$A$11)</f>
        <v>50111</v>
      </c>
      <c r="P2275" s="15" t="s">
        <v>77</v>
      </c>
      <c r="Q2275" s="15" t="s">
        <v>1390</v>
      </c>
      <c r="R2275" s="15" t="s">
        <v>110</v>
      </c>
      <c r="S2275" s="15" t="s">
        <v>1391</v>
      </c>
      <c r="T2275" s="15" t="s">
        <v>1392</v>
      </c>
      <c r="U2275" s="28">
        <v>8999700.0</v>
      </c>
      <c r="V2275" s="15">
        <v>2.0</v>
      </c>
      <c r="W2275" s="31">
        <v>0.0</v>
      </c>
      <c r="X2275" s="28">
        <v>3149895.0</v>
      </c>
    </row>
    <row r="2276" ht="15.75" customHeight="1">
      <c r="A2276" s="15">
        <v>1150.0</v>
      </c>
      <c r="B2276" s="15" t="s">
        <v>5108</v>
      </c>
      <c r="C2276" s="18">
        <v>42098.0</v>
      </c>
      <c r="D2276" s="18">
        <v>42098.0</v>
      </c>
      <c r="E2276" s="18">
        <f t="shared" si="1"/>
        <v>42098</v>
      </c>
      <c r="F2276" s="15" t="s">
        <v>466</v>
      </c>
      <c r="G2276" s="15" t="s">
        <v>948</v>
      </c>
      <c r="H2276" s="15" t="s">
        <v>949</v>
      </c>
      <c r="I2276" s="15" t="s">
        <v>59</v>
      </c>
      <c r="J2276" s="15" t="s">
        <v>60</v>
      </c>
      <c r="K2276" s="15" t="s">
        <v>17</v>
      </c>
      <c r="L2276" s="15" t="str">
        <f t="array" ref="L2276">_xlfn.XLOOKUP(M2276,reference_province_to_city!$A$2:$A$11,reference_province_to_city!$B$2:$B$11)</f>
        <v>Semarang</v>
      </c>
      <c r="M2276" s="15" t="s">
        <v>15</v>
      </c>
      <c r="N2276" s="15">
        <v>50111.0</v>
      </c>
      <c r="O2276" s="15">
        <f t="array" ref="O2276">_xlfn.XLOOKUP(M2276,reference_postal_code!$B$2:$B$11,reference_postal_code!$A$2:$A$11)</f>
        <v>50111</v>
      </c>
      <c r="P2276" s="15" t="s">
        <v>77</v>
      </c>
      <c r="Q2276" s="15" t="s">
        <v>4368</v>
      </c>
      <c r="R2276" s="15" t="s">
        <v>110</v>
      </c>
      <c r="S2276" s="15" t="s">
        <v>111</v>
      </c>
      <c r="T2276" s="15" t="s">
        <v>4369</v>
      </c>
      <c r="U2276" s="28">
        <v>164250.0</v>
      </c>
      <c r="V2276" s="15">
        <v>1.0</v>
      </c>
      <c r="W2276" s="31">
        <v>0.0</v>
      </c>
      <c r="X2276" s="28">
        <v>6570.0</v>
      </c>
    </row>
    <row r="2277" ht="15.75" customHeight="1">
      <c r="A2277" s="15">
        <v>1055.0</v>
      </c>
      <c r="B2277" s="15" t="s">
        <v>5109</v>
      </c>
      <c r="C2277" s="18">
        <v>42098.0</v>
      </c>
      <c r="D2277" s="18"/>
      <c r="E2277" s="18">
        <f t="shared" si="1"/>
        <v>42101</v>
      </c>
      <c r="F2277" s="15" t="s">
        <v>55</v>
      </c>
      <c r="G2277" s="15" t="s">
        <v>1250</v>
      </c>
      <c r="H2277" s="15" t="s">
        <v>1251</v>
      </c>
      <c r="I2277" s="15" t="s">
        <v>76</v>
      </c>
      <c r="J2277" s="15" t="s">
        <v>60</v>
      </c>
      <c r="K2277" s="15" t="s">
        <v>17</v>
      </c>
      <c r="L2277" s="15" t="str">
        <f t="array" ref="L2277">_xlfn.XLOOKUP(M2277,reference_province_to_city!$A$2:$A$11,reference_province_to_city!$B$2:$B$11)</f>
        <v>Semarang</v>
      </c>
      <c r="M2277" s="15" t="s">
        <v>15</v>
      </c>
      <c r="N2277" s="15">
        <v>50111.0</v>
      </c>
      <c r="O2277" s="15">
        <f t="array" ref="O2277">_xlfn.XLOOKUP(M2277,reference_postal_code!$B$2:$B$11,reference_postal_code!$A$2:$A$11)</f>
        <v>50111</v>
      </c>
      <c r="P2277" s="15" t="s">
        <v>77</v>
      </c>
      <c r="Q2277" s="15" t="s">
        <v>5110</v>
      </c>
      <c r="R2277" s="15" t="s">
        <v>106</v>
      </c>
      <c r="S2277" s="15" t="s">
        <v>139</v>
      </c>
      <c r="T2277" s="15" t="s">
        <v>5111</v>
      </c>
      <c r="U2277" s="28">
        <v>1626000.0</v>
      </c>
      <c r="V2277" s="15">
        <v>2.0</v>
      </c>
      <c r="W2277" s="31">
        <v>0.0</v>
      </c>
      <c r="X2277" s="28">
        <v>341460.0</v>
      </c>
    </row>
    <row r="2278" ht="15.75" customHeight="1">
      <c r="A2278" s="15">
        <v>1056.0</v>
      </c>
      <c r="B2278" s="15" t="s">
        <v>5109</v>
      </c>
      <c r="C2278" s="18">
        <v>42098.0</v>
      </c>
      <c r="D2278" s="18">
        <v>42102.0</v>
      </c>
      <c r="E2278" s="18">
        <f t="shared" si="1"/>
        <v>42102</v>
      </c>
      <c r="F2278" s="15" t="s">
        <v>55</v>
      </c>
      <c r="G2278" s="15" t="s">
        <v>1250</v>
      </c>
      <c r="H2278" s="15" t="s">
        <v>1251</v>
      </c>
      <c r="I2278" s="15" t="s">
        <v>76</v>
      </c>
      <c r="J2278" s="15" t="s">
        <v>60</v>
      </c>
      <c r="K2278" s="15" t="s">
        <v>17</v>
      </c>
      <c r="L2278" s="15" t="str">
        <f t="array" ref="L2278">_xlfn.XLOOKUP(M2278,reference_province_to_city!$A$2:$A$11,reference_province_to_city!$B$2:$B$11)</f>
        <v>Semarang</v>
      </c>
      <c r="M2278" s="15" t="s">
        <v>15</v>
      </c>
      <c r="N2278" s="15">
        <v>50111.0</v>
      </c>
      <c r="O2278" s="15">
        <f t="array" ref="O2278">_xlfn.XLOOKUP(M2278,reference_postal_code!$B$2:$B$11,reference_postal_code!$A$2:$A$11)</f>
        <v>50111</v>
      </c>
      <c r="P2278" s="15" t="s">
        <v>77</v>
      </c>
      <c r="Q2278" s="15" t="s">
        <v>846</v>
      </c>
      <c r="R2278" s="15" t="s">
        <v>65</v>
      </c>
      <c r="S2278" s="15" t="s">
        <v>83</v>
      </c>
      <c r="T2278" s="15" t="s">
        <v>847</v>
      </c>
      <c r="U2278" s="28">
        <v>1235160.0</v>
      </c>
      <c r="V2278" s="15">
        <v>3.0</v>
      </c>
      <c r="W2278" s="31">
        <v>0.2</v>
      </c>
      <c r="X2278" s="28">
        <v>416867.0</v>
      </c>
    </row>
    <row r="2279" ht="15.75" customHeight="1">
      <c r="A2279" s="15">
        <v>1057.0</v>
      </c>
      <c r="B2279" s="15" t="s">
        <v>5109</v>
      </c>
      <c r="C2279" s="18">
        <v>42098.0</v>
      </c>
      <c r="D2279" s="18">
        <v>42102.0</v>
      </c>
      <c r="E2279" s="18">
        <f t="shared" si="1"/>
        <v>42102</v>
      </c>
      <c r="F2279" s="15" t="s">
        <v>55</v>
      </c>
      <c r="G2279" s="15" t="s">
        <v>1250</v>
      </c>
      <c r="H2279" s="15" t="s">
        <v>1251</v>
      </c>
      <c r="I2279" s="15" t="s">
        <v>76</v>
      </c>
      <c r="J2279" s="15" t="s">
        <v>60</v>
      </c>
      <c r="K2279" s="15" t="s">
        <v>17</v>
      </c>
      <c r="L2279" s="15" t="str">
        <f t="array" ref="L2279">_xlfn.XLOOKUP(M2279,reference_province_to_city!$A$2:$A$11,reference_province_to_city!$B$2:$B$11)</f>
        <v>Semarang</v>
      </c>
      <c r="M2279" s="15" t="s">
        <v>15</v>
      </c>
      <c r="N2279" s="15">
        <v>50111.0</v>
      </c>
      <c r="O2279" s="15">
        <f t="array" ref="O2279">_xlfn.XLOOKUP(M2279,reference_postal_code!$B$2:$B$11,reference_postal_code!$A$2:$A$11)</f>
        <v>50111</v>
      </c>
      <c r="P2279" s="15" t="s">
        <v>77</v>
      </c>
      <c r="Q2279" s="15" t="s">
        <v>957</v>
      </c>
      <c r="R2279" s="15" t="s">
        <v>65</v>
      </c>
      <c r="S2279" s="15" t="s">
        <v>83</v>
      </c>
      <c r="T2279" s="15" t="s">
        <v>958</v>
      </c>
      <c r="U2279" s="28">
        <v>136320.0</v>
      </c>
      <c r="V2279" s="15">
        <v>4.0</v>
      </c>
      <c r="W2279" s="31">
        <v>0.2</v>
      </c>
      <c r="X2279" s="28">
        <v>49416.0</v>
      </c>
    </row>
    <row r="2280" ht="15.75" customHeight="1">
      <c r="A2280" s="15">
        <v>1147.0</v>
      </c>
      <c r="B2280" s="15" t="s">
        <v>5108</v>
      </c>
      <c r="C2280" s="18">
        <v>42098.0</v>
      </c>
      <c r="D2280" s="18">
        <v>42098.0</v>
      </c>
      <c r="E2280" s="18">
        <f t="shared" si="1"/>
        <v>42098</v>
      </c>
      <c r="F2280" s="15" t="s">
        <v>466</v>
      </c>
      <c r="G2280" s="15" t="s">
        <v>948</v>
      </c>
      <c r="H2280" s="15" t="s">
        <v>949</v>
      </c>
      <c r="I2280" s="15" t="s">
        <v>59</v>
      </c>
      <c r="J2280" s="15" t="s">
        <v>60</v>
      </c>
      <c r="K2280" s="15" t="s">
        <v>17</v>
      </c>
      <c r="L2280" s="15" t="str">
        <f t="array" ref="L2280">_xlfn.XLOOKUP(M2280,reference_province_to_city!$A$2:$A$11,reference_province_to_city!$B$2:$B$11)</f>
        <v>Semarang</v>
      </c>
      <c r="M2280" s="15" t="s">
        <v>15</v>
      </c>
      <c r="O2280" s="15">
        <f t="array" ref="O2280">_xlfn.XLOOKUP(M2280,reference_postal_code!$B$2:$B$11,reference_postal_code!$A$2:$A$11)</f>
        <v>50111</v>
      </c>
      <c r="P2280" s="15" t="s">
        <v>77</v>
      </c>
      <c r="Q2280" s="15" t="s">
        <v>5112</v>
      </c>
      <c r="R2280" s="15" t="s">
        <v>65</v>
      </c>
      <c r="S2280" s="15" t="s">
        <v>222</v>
      </c>
      <c r="T2280" s="15" t="s">
        <v>5113</v>
      </c>
      <c r="U2280" s="28">
        <v>9661140.0</v>
      </c>
      <c r="V2280" s="15">
        <v>2.0</v>
      </c>
      <c r="W2280" s="31">
        <v>0.1</v>
      </c>
      <c r="X2280" s="28">
        <v>1610190.0</v>
      </c>
    </row>
    <row r="2281" ht="15.75" customHeight="1">
      <c r="A2281" s="15">
        <v>1054.0</v>
      </c>
      <c r="B2281" s="15" t="s">
        <v>5109</v>
      </c>
      <c r="C2281" s="18">
        <v>42098.0</v>
      </c>
      <c r="D2281" s="18">
        <v>42102.0</v>
      </c>
      <c r="E2281" s="18">
        <f t="shared" si="1"/>
        <v>42102</v>
      </c>
      <c r="F2281" s="15" t="s">
        <v>55</v>
      </c>
      <c r="G2281" s="15" t="s">
        <v>1250</v>
      </c>
      <c r="H2281" s="15" t="s">
        <v>1251</v>
      </c>
      <c r="I2281" s="15" t="s">
        <v>76</v>
      </c>
      <c r="J2281" s="15" t="s">
        <v>60</v>
      </c>
      <c r="K2281" s="15" t="s">
        <v>17</v>
      </c>
      <c r="L2281" s="15" t="str">
        <f t="array" ref="L2281">_xlfn.XLOOKUP(M2281,reference_province_to_city!$A$2:$A$11,reference_province_to_city!$B$2:$B$11)</f>
        <v>Semarang</v>
      </c>
      <c r="M2281" s="15" t="s">
        <v>15</v>
      </c>
      <c r="N2281" s="15">
        <v>50111.0</v>
      </c>
      <c r="O2281" s="15">
        <f t="array" ref="O2281">_xlfn.XLOOKUP(M2281,reference_postal_code!$B$2:$B$11,reference_postal_code!$A$2:$A$11)</f>
        <v>50111</v>
      </c>
      <c r="P2281" s="15" t="s">
        <v>77</v>
      </c>
      <c r="Q2281" s="15" t="s">
        <v>1488</v>
      </c>
      <c r="R2281" s="15" t="s">
        <v>65</v>
      </c>
      <c r="S2281" s="15" t="s">
        <v>93</v>
      </c>
      <c r="T2281" s="15" t="s">
        <v>881</v>
      </c>
      <c r="U2281" s="28">
        <v>167400.0</v>
      </c>
      <c r="V2281" s="15">
        <v>2.0</v>
      </c>
      <c r="W2281" s="31">
        <v>0.0</v>
      </c>
      <c r="X2281" s="28">
        <v>65286.0</v>
      </c>
    </row>
    <row r="2282" ht="15.75" customHeight="1">
      <c r="A2282" s="15">
        <v>1149.0</v>
      </c>
      <c r="B2282" s="15" t="s">
        <v>5108</v>
      </c>
      <c r="C2282" s="18">
        <v>42098.0</v>
      </c>
      <c r="D2282" s="18">
        <v>42098.0</v>
      </c>
      <c r="E2282" s="18">
        <f t="shared" si="1"/>
        <v>42098</v>
      </c>
      <c r="F2282" s="15" t="s">
        <v>466</v>
      </c>
      <c r="G2282" s="15" t="s">
        <v>948</v>
      </c>
      <c r="H2282" s="15" t="s">
        <v>949</v>
      </c>
      <c r="I2282" s="15" t="s">
        <v>59</v>
      </c>
      <c r="J2282" s="15" t="s">
        <v>60</v>
      </c>
      <c r="K2282" s="15" t="s">
        <v>17</v>
      </c>
      <c r="L2282" s="15" t="str">
        <f t="array" ref="L2282">_xlfn.XLOOKUP(M2282,reference_province_to_city!$A$2:$A$11,reference_province_to_city!$B$2:$B$11)</f>
        <v>Semarang</v>
      </c>
      <c r="M2282" s="15" t="s">
        <v>15</v>
      </c>
      <c r="N2282" s="15">
        <v>50111.0</v>
      </c>
      <c r="O2282" s="15">
        <f t="array" ref="O2282">_xlfn.XLOOKUP(M2282,reference_postal_code!$B$2:$B$11,reference_postal_code!$A$2:$A$11)</f>
        <v>50111</v>
      </c>
      <c r="P2282" s="15" t="s">
        <v>77</v>
      </c>
      <c r="Q2282" s="15" t="s">
        <v>4199</v>
      </c>
      <c r="R2282" s="15" t="s">
        <v>65</v>
      </c>
      <c r="S2282" s="15" t="s">
        <v>83</v>
      </c>
      <c r="T2282" s="15" t="s">
        <v>4200</v>
      </c>
      <c r="U2282" s="28">
        <v>191400.0</v>
      </c>
      <c r="V2282" s="15">
        <v>2.0</v>
      </c>
      <c r="W2282" s="31">
        <v>0.0</v>
      </c>
      <c r="X2282" s="28">
        <v>88044.0</v>
      </c>
    </row>
    <row r="2283" ht="15.75" customHeight="1">
      <c r="A2283" s="15">
        <v>3904.0</v>
      </c>
      <c r="B2283" s="15" t="s">
        <v>5114</v>
      </c>
      <c r="C2283" s="18">
        <v>42099.0</v>
      </c>
      <c r="D2283" s="18">
        <v>42104.0</v>
      </c>
      <c r="E2283" s="18">
        <f t="shared" si="1"/>
        <v>42104</v>
      </c>
      <c r="F2283" s="15" t="s">
        <v>55</v>
      </c>
      <c r="G2283" s="15" t="s">
        <v>1838</v>
      </c>
      <c r="H2283" s="15" t="s">
        <v>1839</v>
      </c>
      <c r="I2283" s="15" t="s">
        <v>76</v>
      </c>
      <c r="J2283" s="15" t="s">
        <v>60</v>
      </c>
      <c r="K2283" s="15" t="s">
        <v>19</v>
      </c>
      <c r="L2283" s="15" t="str">
        <f t="array" ref="L2283">_xlfn.XLOOKUP(M2283,reference_province_to_city!$A$2:$A$11,reference_province_to_city!$B$2:$B$11)</f>
        <v>Yogyakarta</v>
      </c>
      <c r="M2283" s="15" t="s">
        <v>18</v>
      </c>
      <c r="N2283" s="15">
        <v>55111.0</v>
      </c>
      <c r="O2283" s="15">
        <f t="array" ref="O2283">_xlfn.XLOOKUP(M2283,reference_postal_code!$B$2:$B$11,reference_postal_code!$A$2:$A$11)</f>
        <v>55111</v>
      </c>
      <c r="P2283" s="15" t="s">
        <v>77</v>
      </c>
      <c r="Q2283" s="15" t="s">
        <v>4362</v>
      </c>
      <c r="R2283" s="15" t="s">
        <v>65</v>
      </c>
      <c r="S2283" s="15" t="s">
        <v>222</v>
      </c>
      <c r="T2283" s="15" t="s">
        <v>4363</v>
      </c>
      <c r="U2283" s="28">
        <v>1471680.0</v>
      </c>
      <c r="V2283" s="15">
        <v>7.0</v>
      </c>
      <c r="W2283" s="31">
        <v>0.2</v>
      </c>
      <c r="X2283" s="28">
        <v>275940.0</v>
      </c>
    </row>
    <row r="2284" ht="15.75" customHeight="1">
      <c r="A2284" s="15">
        <v>6066.0</v>
      </c>
      <c r="B2284" s="15" t="s">
        <v>5115</v>
      </c>
      <c r="C2284" s="18">
        <v>42099.0</v>
      </c>
      <c r="D2284" s="18">
        <v>42101.0</v>
      </c>
      <c r="E2284" s="18">
        <f t="shared" si="1"/>
        <v>42101</v>
      </c>
      <c r="F2284" s="15" t="s">
        <v>125</v>
      </c>
      <c r="G2284" s="15" t="s">
        <v>1571</v>
      </c>
      <c r="H2284" s="15" t="s">
        <v>1572</v>
      </c>
      <c r="I2284" s="15" t="s">
        <v>59</v>
      </c>
      <c r="J2284" s="15" t="s">
        <v>60</v>
      </c>
      <c r="K2284" s="15" t="s">
        <v>33</v>
      </c>
      <c r="L2284" s="15" t="str">
        <f t="array" ref="L2284">_xlfn.XLOOKUP(M2284,reference_province_to_city!$A$2:$A$11,reference_province_to_city!$B$2:$B$11)</f>
        <v>Makassar</v>
      </c>
      <c r="M2284" s="15" t="s">
        <v>25</v>
      </c>
      <c r="N2284" s="15">
        <v>90111.0</v>
      </c>
      <c r="O2284" s="15">
        <f t="array" ref="O2284">_xlfn.XLOOKUP(M2284,reference_postal_code!$B$2:$B$11,reference_postal_code!$A$2:$A$11)</f>
        <v>90111</v>
      </c>
      <c r="P2284" s="15" t="s">
        <v>63</v>
      </c>
      <c r="Q2284" s="15" t="s">
        <v>3244</v>
      </c>
      <c r="R2284" s="15" t="s">
        <v>65</v>
      </c>
      <c r="S2284" s="15" t="s">
        <v>79</v>
      </c>
      <c r="T2284" s="15" t="s">
        <v>3245</v>
      </c>
      <c r="U2284" s="28">
        <v>358560.0</v>
      </c>
      <c r="V2284" s="15">
        <v>6.0</v>
      </c>
      <c r="W2284" s="31">
        <v>0.2</v>
      </c>
      <c r="X2284" s="28">
        <v>116532.0</v>
      </c>
    </row>
    <row r="2285" ht="15.75" customHeight="1">
      <c r="A2285" s="15">
        <v>9004.0</v>
      </c>
      <c r="B2285" s="15" t="s">
        <v>5116</v>
      </c>
      <c r="C2285" s="18">
        <v>42099.0</v>
      </c>
      <c r="D2285" s="18">
        <v>42100.0</v>
      </c>
      <c r="E2285" s="18">
        <f t="shared" si="1"/>
        <v>42100</v>
      </c>
      <c r="F2285" s="15" t="s">
        <v>466</v>
      </c>
      <c r="G2285" s="15" t="s">
        <v>1949</v>
      </c>
      <c r="H2285" s="15" t="s">
        <v>1950</v>
      </c>
      <c r="I2285" s="15" t="s">
        <v>59</v>
      </c>
      <c r="J2285" s="15" t="s">
        <v>60</v>
      </c>
      <c r="K2285" s="15" t="s">
        <v>17</v>
      </c>
      <c r="L2285" s="15" t="str">
        <f t="array" ref="L2285">_xlfn.XLOOKUP(M2285,reference_province_to_city!$A$2:$A$11,reference_province_to_city!$B$2:$B$11)</f>
        <v>Semarang</v>
      </c>
      <c r="M2285" s="15" t="s">
        <v>15</v>
      </c>
      <c r="N2285" s="15">
        <v>50111.0</v>
      </c>
      <c r="O2285" s="15">
        <f t="array" ref="O2285">_xlfn.XLOOKUP(M2285,reference_postal_code!$B$2:$B$11,reference_postal_code!$A$2:$A$11)</f>
        <v>50111</v>
      </c>
      <c r="P2285" s="15" t="s">
        <v>77</v>
      </c>
      <c r="Q2285" s="15" t="s">
        <v>2570</v>
      </c>
      <c r="R2285" s="15" t="s">
        <v>110</v>
      </c>
      <c r="S2285" s="15" t="s">
        <v>149</v>
      </c>
      <c r="T2285" s="15" t="s">
        <v>2571</v>
      </c>
      <c r="U2285" s="28">
        <v>3599100.0</v>
      </c>
      <c r="V2285" s="15">
        <v>6.0</v>
      </c>
      <c r="W2285" s="31">
        <v>0.0</v>
      </c>
      <c r="X2285" s="28">
        <v>395901.0</v>
      </c>
    </row>
    <row r="2286" ht="15.75" customHeight="1">
      <c r="A2286" s="15">
        <v>119.0</v>
      </c>
      <c r="B2286" s="15" t="s">
        <v>5117</v>
      </c>
      <c r="C2286" s="18">
        <v>42099.0</v>
      </c>
      <c r="D2286" s="18">
        <v>42104.0</v>
      </c>
      <c r="E2286" s="18">
        <f t="shared" si="1"/>
        <v>42104</v>
      </c>
      <c r="F2286" s="15" t="s">
        <v>55</v>
      </c>
      <c r="G2286" s="15" t="s">
        <v>3726</v>
      </c>
      <c r="H2286" s="15" t="s">
        <v>3727</v>
      </c>
      <c r="I2286" s="15" t="s">
        <v>128</v>
      </c>
      <c r="J2286" s="15" t="s">
        <v>60</v>
      </c>
      <c r="K2286" s="15" t="s">
        <v>19</v>
      </c>
      <c r="L2286" s="15" t="str">
        <f t="array" ref="L2286">_xlfn.XLOOKUP(M2286,reference_province_to_city!$A$2:$A$11,reference_province_to_city!$B$2:$B$11)</f>
        <v>Yogyakarta</v>
      </c>
      <c r="M2286" s="15" t="s">
        <v>18</v>
      </c>
      <c r="N2286" s="15">
        <v>55111.0</v>
      </c>
      <c r="O2286" s="15">
        <f t="array" ref="O2286">_xlfn.XLOOKUP(M2286,reference_postal_code!$B$2:$B$11,reference_postal_code!$A$2:$A$11)</f>
        <v>55111</v>
      </c>
      <c r="P2286" s="15" t="s">
        <v>77</v>
      </c>
      <c r="Q2286" s="15" t="s">
        <v>4423</v>
      </c>
      <c r="R2286" s="15" t="s">
        <v>65</v>
      </c>
      <c r="S2286" s="15" t="s">
        <v>83</v>
      </c>
      <c r="T2286" s="15" t="s">
        <v>4424</v>
      </c>
      <c r="U2286" s="28">
        <v>2366910.0</v>
      </c>
      <c r="V2286" s="15">
        <v>1.0</v>
      </c>
      <c r="W2286" s="31">
        <v>0.7</v>
      </c>
      <c r="X2286" s="28">
        <v>-1735734.0</v>
      </c>
    </row>
    <row r="2287" ht="15.75" customHeight="1">
      <c r="A2287" s="15">
        <v>3909.0</v>
      </c>
      <c r="B2287" s="15" t="s">
        <v>5114</v>
      </c>
      <c r="C2287" s="18">
        <v>42099.0</v>
      </c>
      <c r="D2287" s="18">
        <v>42104.0</v>
      </c>
      <c r="E2287" s="18">
        <f t="shared" si="1"/>
        <v>42104</v>
      </c>
      <c r="F2287" s="15" t="s">
        <v>55</v>
      </c>
      <c r="G2287" s="15" t="s">
        <v>1838</v>
      </c>
      <c r="H2287" s="15" t="s">
        <v>1839</v>
      </c>
      <c r="I2287" s="15" t="s">
        <v>76</v>
      </c>
      <c r="J2287" s="15" t="s">
        <v>60</v>
      </c>
      <c r="K2287" s="15" t="s">
        <v>19</v>
      </c>
      <c r="L2287" s="15" t="str">
        <f t="array" ref="L2287">_xlfn.XLOOKUP(M2287,reference_province_to_city!$A$2:$A$11,reference_province_to_city!$B$2:$B$11)</f>
        <v>Yogyakarta</v>
      </c>
      <c r="M2287" s="15" t="s">
        <v>18</v>
      </c>
      <c r="N2287" s="15">
        <v>55111.0</v>
      </c>
      <c r="O2287" s="15">
        <f t="array" ref="O2287">_xlfn.XLOOKUP(M2287,reference_postal_code!$B$2:$B$11,reference_postal_code!$A$2:$A$11)</f>
        <v>55111</v>
      </c>
      <c r="P2287" s="15" t="s">
        <v>77</v>
      </c>
      <c r="Q2287" s="15" t="s">
        <v>4742</v>
      </c>
      <c r="R2287" s="15" t="s">
        <v>110</v>
      </c>
      <c r="S2287" s="15" t="s">
        <v>111</v>
      </c>
      <c r="T2287" s="15" t="s">
        <v>4743</v>
      </c>
      <c r="U2287" s="28">
        <v>629820.0</v>
      </c>
      <c r="V2287" s="15">
        <v>2.0</v>
      </c>
      <c r="W2287" s="31">
        <v>0.4</v>
      </c>
      <c r="X2287" s="28">
        <v>-146958.0</v>
      </c>
    </row>
    <row r="2288" ht="15.75" customHeight="1">
      <c r="A2288" s="15">
        <v>3911.0</v>
      </c>
      <c r="B2288" s="15" t="s">
        <v>5114</v>
      </c>
      <c r="C2288" s="18">
        <v>42099.0</v>
      </c>
      <c r="D2288" s="18">
        <v>42104.0</v>
      </c>
      <c r="E2288" s="18">
        <f t="shared" si="1"/>
        <v>42104</v>
      </c>
      <c r="F2288" s="15" t="s">
        <v>55</v>
      </c>
      <c r="G2288" s="15" t="s">
        <v>1838</v>
      </c>
      <c r="H2288" s="15" t="s">
        <v>1839</v>
      </c>
      <c r="I2288" s="15" t="s">
        <v>76</v>
      </c>
      <c r="J2288" s="15" t="s">
        <v>60</v>
      </c>
      <c r="K2288" s="15" t="s">
        <v>19</v>
      </c>
      <c r="L2288" s="15" t="str">
        <f t="array" ref="L2288">_xlfn.XLOOKUP(M2288,reference_province_to_city!$A$2:$A$11,reference_province_to_city!$B$2:$B$11)</f>
        <v>Yogyakarta</v>
      </c>
      <c r="M2288" s="15" t="s">
        <v>18</v>
      </c>
      <c r="N2288" s="15">
        <v>55111.0</v>
      </c>
      <c r="O2288" s="15">
        <f t="array" ref="O2288">_xlfn.XLOOKUP(M2288,reference_postal_code!$B$2:$B$11,reference_postal_code!$A$2:$A$11)</f>
        <v>55111</v>
      </c>
      <c r="P2288" s="15" t="s">
        <v>77</v>
      </c>
      <c r="Q2288" s="15" t="s">
        <v>768</v>
      </c>
      <c r="R2288" s="15" t="s">
        <v>106</v>
      </c>
      <c r="S2288" s="15" t="s">
        <v>183</v>
      </c>
      <c r="T2288" s="15" t="s">
        <v>769</v>
      </c>
      <c r="U2288" s="28">
        <v>5286750.0</v>
      </c>
      <c r="V2288" s="15">
        <v>5.0</v>
      </c>
      <c r="W2288" s="31">
        <v>0.5</v>
      </c>
      <c r="X2288" s="28">
        <v>-3172050.0</v>
      </c>
    </row>
    <row r="2289" ht="15.75" customHeight="1">
      <c r="A2289" s="15">
        <v>9005.0</v>
      </c>
      <c r="B2289" s="15" t="s">
        <v>5116</v>
      </c>
      <c r="C2289" s="18">
        <v>42099.0</v>
      </c>
      <c r="D2289" s="18">
        <v>42100.0</v>
      </c>
      <c r="E2289" s="18">
        <f t="shared" si="1"/>
        <v>42100</v>
      </c>
      <c r="F2289" s="15" t="s">
        <v>466</v>
      </c>
      <c r="G2289" s="15" t="s">
        <v>1949</v>
      </c>
      <c r="H2289" s="15" t="s">
        <v>1950</v>
      </c>
      <c r="I2289" s="15" t="s">
        <v>59</v>
      </c>
      <c r="J2289" s="15" t="s">
        <v>60</v>
      </c>
      <c r="K2289" s="15" t="s">
        <v>17</v>
      </c>
      <c r="L2289" s="15" t="str">
        <f t="array" ref="L2289">_xlfn.XLOOKUP(M2289,reference_province_to_city!$A$2:$A$11,reference_province_to_city!$B$2:$B$11)</f>
        <v>Semarang</v>
      </c>
      <c r="M2289" s="15" t="s">
        <v>15</v>
      </c>
      <c r="N2289" s="15">
        <v>50111.0</v>
      </c>
      <c r="O2289" s="15">
        <f t="array" ref="O2289">_xlfn.XLOOKUP(M2289,reference_postal_code!$B$2:$B$11,reference_postal_code!$A$2:$A$11)</f>
        <v>50111</v>
      </c>
      <c r="P2289" s="15" t="s">
        <v>77</v>
      </c>
      <c r="Q2289" s="15" t="s">
        <v>5118</v>
      </c>
      <c r="R2289" s="15" t="s">
        <v>65</v>
      </c>
      <c r="S2289" s="15" t="s">
        <v>93</v>
      </c>
      <c r="T2289" s="15" t="s">
        <v>5119</v>
      </c>
      <c r="U2289" s="28">
        <v>357600.0</v>
      </c>
      <c r="V2289" s="15">
        <v>8.0</v>
      </c>
      <c r="W2289" s="31">
        <v>0.0</v>
      </c>
      <c r="X2289" s="28">
        <v>96552.0</v>
      </c>
    </row>
    <row r="2290" ht="15.75" customHeight="1">
      <c r="A2290" s="15">
        <v>3908.0</v>
      </c>
      <c r="B2290" s="15" t="s">
        <v>5114</v>
      </c>
      <c r="C2290" s="18">
        <v>42099.0</v>
      </c>
      <c r="D2290" s="18">
        <v>42104.0</v>
      </c>
      <c r="E2290" s="18">
        <f t="shared" si="1"/>
        <v>42104</v>
      </c>
      <c r="F2290" s="15" t="s">
        <v>55</v>
      </c>
      <c r="G2290" s="15" t="s">
        <v>1838</v>
      </c>
      <c r="H2290" s="15" t="s">
        <v>1839</v>
      </c>
      <c r="I2290" s="15" t="s">
        <v>76</v>
      </c>
      <c r="J2290" s="15" t="s">
        <v>60</v>
      </c>
      <c r="K2290" s="15" t="s">
        <v>19</v>
      </c>
      <c r="L2290" s="15" t="str">
        <f t="array" ref="L2290">_xlfn.XLOOKUP(M2290,reference_province_to_city!$A$2:$A$11,reference_province_to_city!$B$2:$B$11)</f>
        <v>Yogyakarta</v>
      </c>
      <c r="M2290" s="15" t="s">
        <v>18</v>
      </c>
      <c r="N2290" s="15">
        <v>55111.0</v>
      </c>
      <c r="O2290" s="15">
        <f t="array" ref="O2290">_xlfn.XLOOKUP(M2290,reference_postal_code!$B$2:$B$11,reference_postal_code!$A$2:$A$11)</f>
        <v>55111</v>
      </c>
      <c r="P2290" s="15" t="s">
        <v>77</v>
      </c>
      <c r="Q2290" s="15" t="s">
        <v>5120</v>
      </c>
      <c r="R2290" s="15" t="s">
        <v>110</v>
      </c>
      <c r="S2290" s="15" t="s">
        <v>111</v>
      </c>
      <c r="T2290" s="15" t="s">
        <v>5121</v>
      </c>
      <c r="U2290" s="28">
        <v>222750.0</v>
      </c>
      <c r="V2290" s="15">
        <v>5.0</v>
      </c>
      <c r="W2290" s="31">
        <v>0.4</v>
      </c>
      <c r="X2290" s="28">
        <v>-48263.0</v>
      </c>
    </row>
    <row r="2291" ht="15.75" customHeight="1">
      <c r="A2291" s="15">
        <v>3910.0</v>
      </c>
      <c r="B2291" s="15" t="s">
        <v>5114</v>
      </c>
      <c r="C2291" s="18">
        <v>42099.0</v>
      </c>
      <c r="D2291" s="18">
        <v>42104.0</v>
      </c>
      <c r="E2291" s="18">
        <f t="shared" si="1"/>
        <v>42104</v>
      </c>
      <c r="F2291" s="15" t="s">
        <v>55</v>
      </c>
      <c r="G2291" s="15" t="s">
        <v>1838</v>
      </c>
      <c r="H2291" s="15" t="s">
        <v>1839</v>
      </c>
      <c r="I2291" s="15" t="s">
        <v>76</v>
      </c>
      <c r="J2291" s="15" t="s">
        <v>60</v>
      </c>
      <c r="K2291" s="15" t="s">
        <v>19</v>
      </c>
      <c r="L2291" s="15" t="str">
        <f t="array" ref="L2291">_xlfn.XLOOKUP(M2291,reference_province_to_city!$A$2:$A$11,reference_province_to_city!$B$2:$B$11)</f>
        <v>Yogyakarta</v>
      </c>
      <c r="M2291" s="15" t="s">
        <v>18</v>
      </c>
      <c r="N2291" s="15">
        <v>55111.0</v>
      </c>
      <c r="O2291" s="15">
        <f t="array" ref="O2291">_xlfn.XLOOKUP(M2291,reference_postal_code!$B$2:$B$11,reference_postal_code!$A$2:$A$11)</f>
        <v>55111</v>
      </c>
      <c r="P2291" s="15" t="s">
        <v>77</v>
      </c>
      <c r="Q2291" s="15" t="s">
        <v>5122</v>
      </c>
      <c r="R2291" s="15" t="s">
        <v>106</v>
      </c>
      <c r="S2291" s="15" t="s">
        <v>139</v>
      </c>
      <c r="T2291" s="15" t="s">
        <v>5123</v>
      </c>
      <c r="U2291" s="28">
        <v>113760.0</v>
      </c>
      <c r="V2291" s="15">
        <v>1.0</v>
      </c>
      <c r="W2291" s="31">
        <v>0.2</v>
      </c>
      <c r="X2291" s="28">
        <v>35550.0</v>
      </c>
    </row>
    <row r="2292" ht="15.75" customHeight="1">
      <c r="A2292" s="15">
        <v>3906.0</v>
      </c>
      <c r="B2292" s="15" t="s">
        <v>5114</v>
      </c>
      <c r="C2292" s="18">
        <v>42099.0</v>
      </c>
      <c r="D2292" s="18">
        <v>42104.0</v>
      </c>
      <c r="E2292" s="18">
        <f t="shared" si="1"/>
        <v>42104</v>
      </c>
      <c r="F2292" s="15" t="s">
        <v>55</v>
      </c>
      <c r="G2292" s="15" t="s">
        <v>1838</v>
      </c>
      <c r="H2292" s="15" t="s">
        <v>1839</v>
      </c>
      <c r="I2292" s="15" t="s">
        <v>76</v>
      </c>
      <c r="J2292" s="15" t="s">
        <v>60</v>
      </c>
      <c r="K2292" s="15" t="s">
        <v>19</v>
      </c>
      <c r="L2292" s="15" t="str">
        <f t="array" ref="L2292">_xlfn.XLOOKUP(M2292,reference_province_to_city!$A$2:$A$11,reference_province_to_city!$B$2:$B$11)</f>
        <v>Yogyakarta</v>
      </c>
      <c r="M2292" s="15" t="s">
        <v>18</v>
      </c>
      <c r="N2292" s="15">
        <v>55111.0</v>
      </c>
      <c r="O2292" s="15">
        <f t="array" ref="O2292">_xlfn.XLOOKUP(M2292,reference_postal_code!$B$2:$B$11,reference_postal_code!$A$2:$A$11)</f>
        <v>55111</v>
      </c>
      <c r="P2292" s="15" t="s">
        <v>77</v>
      </c>
      <c r="Q2292" s="15" t="s">
        <v>5124</v>
      </c>
      <c r="R2292" s="15" t="s">
        <v>65</v>
      </c>
      <c r="S2292" s="15" t="s">
        <v>83</v>
      </c>
      <c r="T2292" s="15" t="s">
        <v>5125</v>
      </c>
      <c r="U2292" s="28">
        <v>156420.0</v>
      </c>
      <c r="V2292" s="15">
        <v>4.0</v>
      </c>
      <c r="W2292" s="31">
        <v>0.7</v>
      </c>
      <c r="X2292" s="28">
        <v>-104280.0</v>
      </c>
    </row>
    <row r="2293" ht="15.75" customHeight="1">
      <c r="A2293" s="15">
        <v>3907.0</v>
      </c>
      <c r="B2293" s="15" t="s">
        <v>5114</v>
      </c>
      <c r="C2293" s="18">
        <v>42099.0</v>
      </c>
      <c r="D2293" s="18">
        <v>42104.0</v>
      </c>
      <c r="E2293" s="18">
        <f t="shared" si="1"/>
        <v>42104</v>
      </c>
      <c r="F2293" s="15" t="s">
        <v>55</v>
      </c>
      <c r="G2293" s="15" t="s">
        <v>1838</v>
      </c>
      <c r="H2293" s="15" t="s">
        <v>1839</v>
      </c>
      <c r="I2293" s="15" t="s">
        <v>76</v>
      </c>
      <c r="J2293" s="15" t="s">
        <v>60</v>
      </c>
      <c r="K2293" s="15" t="s">
        <v>19</v>
      </c>
      <c r="L2293" s="15" t="str">
        <f t="array" ref="L2293">_xlfn.XLOOKUP(M2293,reference_province_to_city!$A$2:$A$11,reference_province_to_city!$B$2:$B$11)</f>
        <v>Yogyakarta</v>
      </c>
      <c r="M2293" s="15" t="s">
        <v>18</v>
      </c>
      <c r="N2293" s="15">
        <v>55111.0</v>
      </c>
      <c r="O2293" s="15">
        <f t="array" ref="O2293">_xlfn.XLOOKUP(M2293,reference_postal_code!$B$2:$B$11,reference_postal_code!$A$2:$A$11)</f>
        <v>55111</v>
      </c>
      <c r="P2293" s="15" t="s">
        <v>77</v>
      </c>
      <c r="Q2293" s="15" t="s">
        <v>3815</v>
      </c>
      <c r="R2293" s="15" t="s">
        <v>106</v>
      </c>
      <c r="S2293" s="15" t="s">
        <v>139</v>
      </c>
      <c r="T2293" s="15" t="s">
        <v>3816</v>
      </c>
      <c r="U2293" s="28">
        <v>8207040.0</v>
      </c>
      <c r="V2293" s="15">
        <v>4.0</v>
      </c>
      <c r="W2293" s="31">
        <v>0.2</v>
      </c>
      <c r="X2293" s="28">
        <v>-1025880.0</v>
      </c>
    </row>
    <row r="2294" ht="15.75" customHeight="1">
      <c r="A2294" s="15">
        <v>3905.0</v>
      </c>
      <c r="B2294" s="15" t="s">
        <v>5114</v>
      </c>
      <c r="C2294" s="18">
        <v>42099.0</v>
      </c>
      <c r="D2294" s="18">
        <v>42104.0</v>
      </c>
      <c r="E2294" s="18">
        <f t="shared" si="1"/>
        <v>42104</v>
      </c>
      <c r="F2294" s="15" t="s">
        <v>55</v>
      </c>
      <c r="G2294" s="15" t="s">
        <v>1838</v>
      </c>
      <c r="H2294" s="15" t="s">
        <v>1839</v>
      </c>
      <c r="I2294" s="15" t="s">
        <v>76</v>
      </c>
      <c r="J2294" s="15" t="s">
        <v>60</v>
      </c>
      <c r="K2294" s="15" t="s">
        <v>19</v>
      </c>
      <c r="L2294" s="15" t="str">
        <f t="array" ref="L2294">_xlfn.XLOOKUP(M2294,reference_province_to_city!$A$2:$A$11,reference_province_to_city!$B$2:$B$11)</f>
        <v>Yogyakarta</v>
      </c>
      <c r="M2294" s="15" t="s">
        <v>18</v>
      </c>
      <c r="N2294" s="15">
        <v>55111.0</v>
      </c>
      <c r="O2294" s="15">
        <f t="array" ref="O2294">_xlfn.XLOOKUP(M2294,reference_postal_code!$B$2:$B$11,reference_postal_code!$A$2:$A$11)</f>
        <v>55111</v>
      </c>
      <c r="P2294" s="15" t="s">
        <v>77</v>
      </c>
      <c r="Q2294" s="15" t="s">
        <v>3541</v>
      </c>
      <c r="R2294" s="15" t="s">
        <v>65</v>
      </c>
      <c r="S2294" s="15" t="s">
        <v>87</v>
      </c>
      <c r="T2294" s="15" t="s">
        <v>3542</v>
      </c>
      <c r="U2294" s="28">
        <v>8457120.0</v>
      </c>
      <c r="V2294" s="15">
        <v>4.0</v>
      </c>
      <c r="W2294" s="31">
        <v>0.2</v>
      </c>
      <c r="X2294" s="28">
        <v>317142.0</v>
      </c>
    </row>
    <row r="2295" ht="15.75" customHeight="1">
      <c r="A2295" s="15">
        <v>7646.0</v>
      </c>
      <c r="B2295" s="15" t="s">
        <v>5126</v>
      </c>
      <c r="C2295" s="18">
        <v>42099.0</v>
      </c>
      <c r="D2295" s="18">
        <v>42105.0</v>
      </c>
      <c r="E2295" s="18">
        <f t="shared" si="1"/>
        <v>42105</v>
      </c>
      <c r="F2295" s="15" t="s">
        <v>55</v>
      </c>
      <c r="G2295" s="15" t="s">
        <v>308</v>
      </c>
      <c r="H2295" s="15" t="s">
        <v>309</v>
      </c>
      <c r="I2295" s="15" t="s">
        <v>128</v>
      </c>
      <c r="J2295" s="15" t="s">
        <v>60</v>
      </c>
      <c r="K2295" s="15" t="s">
        <v>22</v>
      </c>
      <c r="L2295" s="15" t="str">
        <f t="array" ref="L2295">_xlfn.XLOOKUP(M2295,reference_province_to_city!$A$2:$A$11,reference_province_to_city!$B$2:$B$11)</f>
        <v>Surabaya</v>
      </c>
      <c r="M2295" s="15" t="s">
        <v>20</v>
      </c>
      <c r="N2295" s="15">
        <v>60231.0</v>
      </c>
      <c r="O2295" s="15">
        <f t="array" ref="O2295">_xlfn.XLOOKUP(M2295,reference_postal_code!$B$2:$B$11,reference_postal_code!$A$2:$A$11)</f>
        <v>60231</v>
      </c>
      <c r="P2295" s="15" t="s">
        <v>166</v>
      </c>
      <c r="Q2295" s="15" t="s">
        <v>1302</v>
      </c>
      <c r="R2295" s="15" t="s">
        <v>106</v>
      </c>
      <c r="S2295" s="15" t="s">
        <v>107</v>
      </c>
      <c r="T2295" s="15" t="s">
        <v>1303</v>
      </c>
      <c r="U2295" s="28">
        <v>1.338336E7</v>
      </c>
      <c r="V2295" s="15">
        <v>3.0</v>
      </c>
      <c r="W2295" s="31">
        <v>0.2</v>
      </c>
      <c r="X2295" s="28">
        <v>1338336.0</v>
      </c>
    </row>
    <row r="2296" ht="15.75" customHeight="1">
      <c r="A2296" s="15">
        <v>2528.0</v>
      </c>
      <c r="B2296" s="15" t="s">
        <v>5127</v>
      </c>
      <c r="C2296" s="18">
        <v>42100.0</v>
      </c>
      <c r="D2296" s="18">
        <v>42104.0</v>
      </c>
      <c r="E2296" s="18">
        <f t="shared" si="1"/>
        <v>42104</v>
      </c>
      <c r="F2296" s="15" t="s">
        <v>55</v>
      </c>
      <c r="G2296" s="15" t="s">
        <v>3304</v>
      </c>
      <c r="H2296" s="15" t="s">
        <v>3305</v>
      </c>
      <c r="I2296" s="15" t="s">
        <v>59</v>
      </c>
      <c r="J2296" s="15" t="s">
        <v>60</v>
      </c>
      <c r="K2296" s="15" t="s">
        <v>26</v>
      </c>
      <c r="L2296" s="15" t="str">
        <f t="array" ref="L2296">_xlfn.XLOOKUP(M2296,reference_province_to_city!$A$2:$A$11,reference_province_to_city!$B$2:$B$11)</f>
        <v>Denpasar</v>
      </c>
      <c r="M2296" s="15" t="s">
        <v>24</v>
      </c>
      <c r="N2296" s="15">
        <v>80231.0</v>
      </c>
      <c r="O2296" s="15">
        <f t="array" ref="O2296">_xlfn.XLOOKUP(M2296,reference_postal_code!$B$2:$B$11,reference_postal_code!$A$2:$A$11)</f>
        <v>80231</v>
      </c>
      <c r="P2296" s="15" t="s">
        <v>63</v>
      </c>
      <c r="Q2296" s="15" t="s">
        <v>1052</v>
      </c>
      <c r="R2296" s="15" t="s">
        <v>65</v>
      </c>
      <c r="S2296" s="15" t="s">
        <v>83</v>
      </c>
      <c r="T2296" s="15" t="s">
        <v>1053</v>
      </c>
      <c r="U2296" s="28">
        <v>144720.0</v>
      </c>
      <c r="V2296" s="15">
        <v>6.0</v>
      </c>
      <c r="W2296" s="31">
        <v>0.8</v>
      </c>
      <c r="X2296" s="28">
        <v>-253260.0</v>
      </c>
    </row>
    <row r="2297" ht="15.75" customHeight="1">
      <c r="A2297" s="15">
        <v>2526.0</v>
      </c>
      <c r="B2297" s="15" t="s">
        <v>5127</v>
      </c>
      <c r="C2297" s="18">
        <v>42100.0</v>
      </c>
      <c r="D2297" s="18">
        <v>42104.0</v>
      </c>
      <c r="E2297" s="18">
        <f t="shared" si="1"/>
        <v>42104</v>
      </c>
      <c r="F2297" s="15" t="s">
        <v>55</v>
      </c>
      <c r="G2297" s="15" t="s">
        <v>3304</v>
      </c>
      <c r="H2297" s="15" t="s">
        <v>3305</v>
      </c>
      <c r="I2297" s="15" t="s">
        <v>59</v>
      </c>
      <c r="J2297" s="15" t="s">
        <v>60</v>
      </c>
      <c r="K2297" s="15" t="s">
        <v>26</v>
      </c>
      <c r="L2297" s="15" t="str">
        <f t="array" ref="L2297">_xlfn.XLOOKUP(M2297,reference_province_to_city!$A$2:$A$11,reference_province_to_city!$B$2:$B$11)</f>
        <v>Denpasar</v>
      </c>
      <c r="M2297" s="15" t="s">
        <v>24</v>
      </c>
      <c r="N2297" s="15">
        <v>80231.0</v>
      </c>
      <c r="O2297" s="15">
        <f t="array" ref="O2297">_xlfn.XLOOKUP(M2297,reference_postal_code!$B$2:$B$11,reference_postal_code!$A$2:$A$11)</f>
        <v>80231</v>
      </c>
      <c r="P2297" s="15" t="s">
        <v>63</v>
      </c>
      <c r="Q2297" s="15" t="s">
        <v>1386</v>
      </c>
      <c r="R2297" s="15" t="s">
        <v>110</v>
      </c>
      <c r="S2297" s="15" t="s">
        <v>149</v>
      </c>
      <c r="T2297" s="15" t="s">
        <v>403</v>
      </c>
      <c r="U2297" s="28">
        <v>382320.0</v>
      </c>
      <c r="V2297" s="15">
        <v>2.0</v>
      </c>
      <c r="W2297" s="31">
        <v>0.2</v>
      </c>
      <c r="X2297" s="28">
        <v>66906.0</v>
      </c>
    </row>
    <row r="2298" ht="15.75" customHeight="1">
      <c r="A2298" s="15">
        <v>2529.0</v>
      </c>
      <c r="B2298" s="15" t="s">
        <v>5127</v>
      </c>
      <c r="C2298" s="18">
        <v>42100.0</v>
      </c>
      <c r="D2298" s="18">
        <v>42104.0</v>
      </c>
      <c r="E2298" s="18">
        <f t="shared" si="1"/>
        <v>42104</v>
      </c>
      <c r="F2298" s="15" t="s">
        <v>55</v>
      </c>
      <c r="G2298" s="15" t="s">
        <v>3304</v>
      </c>
      <c r="H2298" s="15" t="s">
        <v>3305</v>
      </c>
      <c r="I2298" s="15" t="s">
        <v>59</v>
      </c>
      <c r="J2298" s="15" t="s">
        <v>60</v>
      </c>
      <c r="K2298" s="15" t="s">
        <v>26</v>
      </c>
      <c r="L2298" s="15" t="str">
        <f t="array" ref="L2298">_xlfn.XLOOKUP(M2298,reference_province_to_city!$A$2:$A$11,reference_province_to_city!$B$2:$B$11)</f>
        <v>Denpasar</v>
      </c>
      <c r="M2298" s="15" t="s">
        <v>24</v>
      </c>
      <c r="N2298" s="15">
        <v>80231.0</v>
      </c>
      <c r="O2298" s="15">
        <f t="array" ref="O2298">_xlfn.XLOOKUP(M2298,reference_postal_code!$B$2:$B$11,reference_postal_code!$A$2:$A$11)</f>
        <v>80231</v>
      </c>
      <c r="P2298" s="15" t="s">
        <v>63</v>
      </c>
      <c r="Q2298" s="15" t="s">
        <v>1575</v>
      </c>
      <c r="R2298" s="15" t="s">
        <v>65</v>
      </c>
      <c r="S2298" s="15" t="s">
        <v>66</v>
      </c>
      <c r="T2298" s="15" t="s">
        <v>1576</v>
      </c>
      <c r="U2298" s="28">
        <v>119520.0</v>
      </c>
      <c r="V2298" s="15">
        <v>2.0</v>
      </c>
      <c r="W2298" s="31">
        <v>0.2</v>
      </c>
      <c r="X2298" s="28">
        <v>43326.0</v>
      </c>
    </row>
    <row r="2299" ht="15.75" customHeight="1">
      <c r="A2299" s="15">
        <v>3470.0</v>
      </c>
      <c r="B2299" s="15" t="s">
        <v>5128</v>
      </c>
      <c r="C2299" s="18">
        <v>42100.0</v>
      </c>
      <c r="D2299" s="18">
        <v>42104.0</v>
      </c>
      <c r="E2299" s="18">
        <f t="shared" si="1"/>
        <v>42104</v>
      </c>
      <c r="F2299" s="15" t="s">
        <v>55</v>
      </c>
      <c r="G2299" s="15" t="s">
        <v>2216</v>
      </c>
      <c r="H2299" s="15" t="s">
        <v>2217</v>
      </c>
      <c r="I2299" s="15" t="s">
        <v>59</v>
      </c>
      <c r="J2299" s="15" t="s">
        <v>60</v>
      </c>
      <c r="K2299" s="15" t="s">
        <v>31</v>
      </c>
      <c r="L2299" s="15" t="str">
        <f t="array" ref="L2299">_xlfn.XLOOKUP(M2299,reference_province_to_city!$A$2:$A$11,reference_province_to_city!$B$2:$B$11)</f>
        <v>Balikpapan</v>
      </c>
      <c r="M2299" s="15" t="s">
        <v>21</v>
      </c>
      <c r="N2299" s="15">
        <v>76114.0</v>
      </c>
      <c r="O2299" s="15">
        <f t="array" ref="O2299">_xlfn.XLOOKUP(M2299,reference_postal_code!$B$2:$B$11,reference_postal_code!$A$2:$A$11)</f>
        <v>76114</v>
      </c>
      <c r="P2299" s="15" t="s">
        <v>166</v>
      </c>
      <c r="Q2299" s="15" t="s">
        <v>2502</v>
      </c>
      <c r="R2299" s="15" t="s">
        <v>65</v>
      </c>
      <c r="S2299" s="15" t="s">
        <v>66</v>
      </c>
      <c r="T2299" s="15" t="s">
        <v>2503</v>
      </c>
      <c r="U2299" s="28">
        <v>719280.0</v>
      </c>
      <c r="V2299" s="15">
        <v>3.0</v>
      </c>
      <c r="W2299" s="31">
        <v>0.2</v>
      </c>
      <c r="X2299" s="28">
        <v>242757.0</v>
      </c>
    </row>
    <row r="2300" ht="15.75" customHeight="1">
      <c r="A2300" s="15">
        <v>2527.0</v>
      </c>
      <c r="B2300" s="15" t="s">
        <v>5127</v>
      </c>
      <c r="C2300" s="18">
        <v>42100.0</v>
      </c>
      <c r="D2300" s="18">
        <v>42104.0</v>
      </c>
      <c r="E2300" s="18">
        <f t="shared" si="1"/>
        <v>42104</v>
      </c>
      <c r="F2300" s="15" t="s">
        <v>55</v>
      </c>
      <c r="G2300" s="15" t="s">
        <v>3304</v>
      </c>
      <c r="H2300" s="15" t="s">
        <v>3305</v>
      </c>
      <c r="I2300" s="15" t="s">
        <v>59</v>
      </c>
      <c r="J2300" s="15" t="s">
        <v>60</v>
      </c>
      <c r="K2300" s="15" t="s">
        <v>26</v>
      </c>
      <c r="L2300" s="15" t="str">
        <f t="array" ref="L2300">_xlfn.XLOOKUP(M2300,reference_province_to_city!$A$2:$A$11,reference_province_to_city!$B$2:$B$11)</f>
        <v>Denpasar</v>
      </c>
      <c r="M2300" s="15" t="s">
        <v>24</v>
      </c>
      <c r="N2300" s="15">
        <v>80231.0</v>
      </c>
      <c r="O2300" s="15">
        <f t="array" ref="O2300">_xlfn.XLOOKUP(M2300,reference_postal_code!$B$2:$B$11,reference_postal_code!$A$2:$A$11)</f>
        <v>80231</v>
      </c>
      <c r="P2300" s="15" t="s">
        <v>63</v>
      </c>
      <c r="Q2300" s="15" t="s">
        <v>3306</v>
      </c>
      <c r="R2300" s="15" t="s">
        <v>65</v>
      </c>
      <c r="S2300" s="15" t="s">
        <v>83</v>
      </c>
      <c r="T2300" s="15" t="s">
        <v>3307</v>
      </c>
      <c r="U2300" s="28">
        <v>103500.0</v>
      </c>
      <c r="V2300" s="15">
        <v>3.0</v>
      </c>
      <c r="W2300" s="31">
        <v>0.8</v>
      </c>
      <c r="X2300" s="28">
        <v>-181125.0</v>
      </c>
    </row>
    <row r="2301" ht="15.75" customHeight="1">
      <c r="A2301" s="15">
        <v>2525.0</v>
      </c>
      <c r="B2301" s="15" t="s">
        <v>5127</v>
      </c>
      <c r="C2301" s="18">
        <v>42100.0</v>
      </c>
      <c r="D2301" s="18">
        <v>42104.0</v>
      </c>
      <c r="E2301" s="18">
        <f t="shared" si="1"/>
        <v>42104</v>
      </c>
      <c r="F2301" s="15" t="s">
        <v>55</v>
      </c>
      <c r="G2301" s="15" t="s">
        <v>3304</v>
      </c>
      <c r="H2301" s="15" t="s">
        <v>3305</v>
      </c>
      <c r="I2301" s="15" t="s">
        <v>59</v>
      </c>
      <c r="J2301" s="15" t="s">
        <v>60</v>
      </c>
      <c r="K2301" s="15" t="s">
        <v>26</v>
      </c>
      <c r="L2301" s="15" t="str">
        <f t="array" ref="L2301">_xlfn.XLOOKUP(M2301,reference_province_to_city!$A$2:$A$11,reference_province_to_city!$B$2:$B$11)</f>
        <v>Denpasar</v>
      </c>
      <c r="M2301" s="15" t="s">
        <v>24</v>
      </c>
      <c r="N2301" s="15">
        <v>80231.0</v>
      </c>
      <c r="O2301" s="15">
        <f t="array" ref="O2301">_xlfn.XLOOKUP(M2301,reference_postal_code!$B$2:$B$11,reference_postal_code!$A$2:$A$11)</f>
        <v>80231</v>
      </c>
      <c r="P2301" s="15" t="s">
        <v>63</v>
      </c>
      <c r="Q2301" s="15" t="s">
        <v>146</v>
      </c>
      <c r="R2301" s="15" t="s">
        <v>65</v>
      </c>
      <c r="S2301" s="15" t="s">
        <v>93</v>
      </c>
      <c r="T2301" s="15" t="s">
        <v>147</v>
      </c>
      <c r="U2301" s="28">
        <v>630720.0</v>
      </c>
      <c r="V2301" s="15">
        <v>9.0</v>
      </c>
      <c r="W2301" s="31">
        <v>0.2</v>
      </c>
      <c r="X2301" s="28">
        <v>78840.0</v>
      </c>
    </row>
    <row r="2302" ht="15.75" customHeight="1">
      <c r="A2302" s="15">
        <v>9037.0</v>
      </c>
      <c r="B2302" s="15" t="s">
        <v>5129</v>
      </c>
      <c r="C2302" s="18">
        <v>42101.0</v>
      </c>
      <c r="D2302" s="18">
        <v>42104.0</v>
      </c>
      <c r="E2302" s="18">
        <f t="shared" si="1"/>
        <v>42104</v>
      </c>
      <c r="F2302" s="15" t="s">
        <v>125</v>
      </c>
      <c r="G2302" s="15" t="s">
        <v>1662</v>
      </c>
      <c r="H2302" s="15" t="s">
        <v>1663</v>
      </c>
      <c r="I2302" s="15" t="s">
        <v>59</v>
      </c>
      <c r="J2302" s="15" t="s">
        <v>60</v>
      </c>
      <c r="K2302" s="15" t="s">
        <v>14</v>
      </c>
      <c r="L2302" s="15" t="str">
        <f t="array" ref="L2302">_xlfn.XLOOKUP(M2302,reference_province_to_city!$A$2:$A$11,reference_province_to_city!$B$2:$B$11)</f>
        <v>Bandung</v>
      </c>
      <c r="M2302" s="15" t="s">
        <v>12</v>
      </c>
      <c r="N2302" s="15">
        <v>40111.0</v>
      </c>
      <c r="O2302" s="15">
        <f t="array" ref="O2302">_xlfn.XLOOKUP(M2302,reference_postal_code!$B$2:$B$11,reference_postal_code!$A$2:$A$11)</f>
        <v>40111</v>
      </c>
      <c r="P2302" s="15" t="s">
        <v>117</v>
      </c>
      <c r="Q2302" s="15" t="s">
        <v>3989</v>
      </c>
      <c r="R2302" s="15" t="s">
        <v>65</v>
      </c>
      <c r="S2302" s="15" t="s">
        <v>66</v>
      </c>
      <c r="T2302" s="15" t="s">
        <v>3990</v>
      </c>
      <c r="U2302" s="28">
        <v>388800.0</v>
      </c>
      <c r="V2302" s="15">
        <v>4.0</v>
      </c>
      <c r="W2302" s="31">
        <v>0.0</v>
      </c>
      <c r="X2302" s="28">
        <v>186624.0</v>
      </c>
    </row>
    <row r="2303" ht="15.75" customHeight="1">
      <c r="A2303" s="15">
        <v>4821.0</v>
      </c>
      <c r="B2303" s="15" t="s">
        <v>5130</v>
      </c>
      <c r="C2303" s="18">
        <v>42101.0</v>
      </c>
      <c r="D2303" s="18">
        <v>42105.0</v>
      </c>
      <c r="E2303" s="18">
        <f t="shared" si="1"/>
        <v>42105</v>
      </c>
      <c r="F2303" s="15" t="s">
        <v>55</v>
      </c>
      <c r="G2303" s="15" t="s">
        <v>1430</v>
      </c>
      <c r="H2303" s="15" t="s">
        <v>1431</v>
      </c>
      <c r="I2303" s="15" t="s">
        <v>59</v>
      </c>
      <c r="J2303" s="15" t="s">
        <v>60</v>
      </c>
      <c r="K2303" s="15" t="s">
        <v>33</v>
      </c>
      <c r="L2303" s="15" t="str">
        <f t="array" ref="L2303">_xlfn.XLOOKUP(M2303,reference_province_to_city!$A$2:$A$11,reference_province_to_city!$B$2:$B$11)</f>
        <v>Makassar</v>
      </c>
      <c r="M2303" s="15" t="s">
        <v>25</v>
      </c>
      <c r="N2303" s="15">
        <v>90111.0</v>
      </c>
      <c r="O2303" s="15">
        <f t="array" ref="O2303">_xlfn.XLOOKUP(M2303,reference_postal_code!$B$2:$B$11,reference_postal_code!$A$2:$A$11)</f>
        <v>90111</v>
      </c>
      <c r="P2303" s="15" t="s">
        <v>63</v>
      </c>
      <c r="Q2303" s="15" t="s">
        <v>4659</v>
      </c>
      <c r="R2303" s="15" t="s">
        <v>65</v>
      </c>
      <c r="S2303" s="15" t="s">
        <v>222</v>
      </c>
      <c r="T2303" s="15" t="s">
        <v>4660</v>
      </c>
      <c r="U2303" s="28">
        <v>6948720.0</v>
      </c>
      <c r="V2303" s="15">
        <v>8.0</v>
      </c>
      <c r="W2303" s="31">
        <v>0.8</v>
      </c>
      <c r="X2303" s="28">
        <v>-1.7719236E7</v>
      </c>
    </row>
    <row r="2304" ht="15.75" customHeight="1">
      <c r="A2304" s="15">
        <v>5876.0</v>
      </c>
      <c r="B2304" s="15" t="s">
        <v>5131</v>
      </c>
      <c r="C2304" s="18">
        <v>42101.0</v>
      </c>
      <c r="D2304" s="18">
        <v>42103.0</v>
      </c>
      <c r="E2304" s="18">
        <f t="shared" si="1"/>
        <v>42103</v>
      </c>
      <c r="F2304" s="15" t="s">
        <v>125</v>
      </c>
      <c r="G2304" s="15" t="s">
        <v>2820</v>
      </c>
      <c r="H2304" s="15" t="s">
        <v>2821</v>
      </c>
      <c r="I2304" s="15" t="s">
        <v>76</v>
      </c>
      <c r="J2304" s="15" t="s">
        <v>60</v>
      </c>
      <c r="L2304" s="15" t="str">
        <f t="array" ref="L2304">_xlfn.XLOOKUP(M2304,reference_province_to_city!$A$2:$A$11,reference_province_to_city!$B$2:$B$11)</f>
        <v>Semarang</v>
      </c>
      <c r="M2304" s="15" t="s">
        <v>15</v>
      </c>
      <c r="N2304" s="15">
        <v>50111.0</v>
      </c>
      <c r="O2304" s="15">
        <f t="array" ref="O2304">_xlfn.XLOOKUP(M2304,reference_postal_code!$B$2:$B$11,reference_postal_code!$A$2:$A$11)</f>
        <v>50111</v>
      </c>
      <c r="P2304" s="15" t="s">
        <v>77</v>
      </c>
      <c r="Q2304" s="15" t="s">
        <v>4247</v>
      </c>
      <c r="R2304" s="15" t="s">
        <v>65</v>
      </c>
      <c r="S2304" s="15" t="s">
        <v>93</v>
      </c>
      <c r="T2304" s="15" t="s">
        <v>4248</v>
      </c>
      <c r="U2304" s="28">
        <v>176040.0</v>
      </c>
      <c r="V2304" s="15">
        <v>3.0</v>
      </c>
      <c r="W2304" s="31">
        <v>0.2</v>
      </c>
      <c r="X2304" s="28">
        <v>15403.0</v>
      </c>
    </row>
    <row r="2305" ht="15.75" customHeight="1">
      <c r="A2305" s="15">
        <v>4822.0</v>
      </c>
      <c r="B2305" s="15" t="s">
        <v>5130</v>
      </c>
      <c r="C2305" s="18">
        <v>42101.0</v>
      </c>
      <c r="D2305" s="18">
        <v>42105.0</v>
      </c>
      <c r="E2305" s="18">
        <f t="shared" si="1"/>
        <v>42105</v>
      </c>
      <c r="F2305" s="15" t="s">
        <v>55</v>
      </c>
      <c r="G2305" s="15" t="s">
        <v>1430</v>
      </c>
      <c r="H2305" s="15" t="s">
        <v>1431</v>
      </c>
      <c r="I2305" s="15" t="s">
        <v>59</v>
      </c>
      <c r="J2305" s="15" t="s">
        <v>60</v>
      </c>
      <c r="K2305" s="15" t="s">
        <v>33</v>
      </c>
      <c r="L2305" s="15" t="str">
        <f t="array" ref="L2305">_xlfn.XLOOKUP(M2305,reference_province_to_city!$A$2:$A$11,reference_province_to_city!$B$2:$B$11)</f>
        <v>Makassar</v>
      </c>
      <c r="M2305" s="15" t="s">
        <v>25</v>
      </c>
      <c r="N2305" s="15">
        <v>90111.0</v>
      </c>
      <c r="O2305" s="15">
        <f t="array" ref="O2305">_xlfn.XLOOKUP(M2305,reference_postal_code!$B$2:$B$11,reference_postal_code!$A$2:$A$11)</f>
        <v>90111</v>
      </c>
      <c r="P2305" s="15" t="s">
        <v>63</v>
      </c>
      <c r="Q2305" s="15" t="s">
        <v>5132</v>
      </c>
      <c r="R2305" s="15" t="s">
        <v>110</v>
      </c>
      <c r="S2305" s="15" t="s">
        <v>149</v>
      </c>
      <c r="T2305" s="15" t="s">
        <v>5133</v>
      </c>
      <c r="U2305" s="28">
        <v>5759280.0</v>
      </c>
      <c r="V2305" s="15">
        <v>6.0</v>
      </c>
      <c r="W2305" s="31">
        <v>0.2</v>
      </c>
      <c r="X2305" s="28">
        <v>719910.0</v>
      </c>
    </row>
    <row r="2306" ht="15.75" customHeight="1">
      <c r="A2306" s="15">
        <v>9038.0</v>
      </c>
      <c r="B2306" s="15" t="s">
        <v>5129</v>
      </c>
      <c r="C2306" s="18">
        <v>42101.0</v>
      </c>
      <c r="D2306" s="18">
        <v>42104.0</v>
      </c>
      <c r="E2306" s="18">
        <f t="shared" si="1"/>
        <v>42104</v>
      </c>
      <c r="F2306" s="15" t="s">
        <v>125</v>
      </c>
      <c r="G2306" s="15" t="s">
        <v>1662</v>
      </c>
      <c r="H2306" s="15" t="s">
        <v>1663</v>
      </c>
      <c r="I2306" s="15" t="s">
        <v>59</v>
      </c>
      <c r="J2306" s="15" t="s">
        <v>60</v>
      </c>
      <c r="K2306" s="15" t="s">
        <v>14</v>
      </c>
      <c r="L2306" s="15" t="str">
        <f t="array" ref="L2306">_xlfn.XLOOKUP(M2306,reference_province_to_city!$A$2:$A$11,reference_province_to_city!$B$2:$B$11)</f>
        <v>Bandung</v>
      </c>
      <c r="M2306" s="15" t="s">
        <v>12</v>
      </c>
      <c r="N2306" s="15">
        <v>40111.0</v>
      </c>
      <c r="O2306" s="15">
        <f t="array" ref="O2306">_xlfn.XLOOKUP(M2306,reference_postal_code!$B$2:$B$11,reference_postal_code!$A$2:$A$11)</f>
        <v>40111</v>
      </c>
      <c r="P2306" s="15" t="s">
        <v>117</v>
      </c>
      <c r="Q2306" s="15" t="s">
        <v>1347</v>
      </c>
      <c r="R2306" s="15" t="s">
        <v>65</v>
      </c>
      <c r="S2306" s="15" t="s">
        <v>87</v>
      </c>
      <c r="T2306" s="15" t="s">
        <v>1348</v>
      </c>
      <c r="U2306" s="28">
        <v>338700.0</v>
      </c>
      <c r="V2306" s="15">
        <v>2.0</v>
      </c>
      <c r="W2306" s="31">
        <v>0.0</v>
      </c>
      <c r="X2306" s="28">
        <v>88062.0</v>
      </c>
    </row>
    <row r="2307" ht="15.75" customHeight="1">
      <c r="A2307" s="15">
        <v>8466.0</v>
      </c>
      <c r="B2307" s="15" t="s">
        <v>5134</v>
      </c>
      <c r="C2307" s="18">
        <v>42103.0</v>
      </c>
      <c r="D2307" s="18">
        <v>42108.0</v>
      </c>
      <c r="E2307" s="18">
        <f t="shared" si="1"/>
        <v>42108</v>
      </c>
      <c r="F2307" s="15" t="s">
        <v>55</v>
      </c>
      <c r="G2307" s="15" t="s">
        <v>1961</v>
      </c>
      <c r="H2307" s="15" t="s">
        <v>1962</v>
      </c>
      <c r="I2307" s="15" t="s">
        <v>59</v>
      </c>
      <c r="J2307" s="15" t="s">
        <v>60</v>
      </c>
      <c r="K2307" s="15" t="s">
        <v>31</v>
      </c>
      <c r="L2307" s="15" t="str">
        <f t="array" ref="L2307">_xlfn.XLOOKUP(M2307,reference_province_to_city!$A$2:$A$11,reference_province_to_city!$B$2:$B$11)</f>
        <v>Balikpapan</v>
      </c>
      <c r="M2307" s="15" t="s">
        <v>21</v>
      </c>
      <c r="N2307" s="15">
        <v>76114.0</v>
      </c>
      <c r="O2307" s="15">
        <f t="array" ref="O2307">_xlfn.XLOOKUP(M2307,reference_postal_code!$B$2:$B$11,reference_postal_code!$A$2:$A$11)</f>
        <v>76114</v>
      </c>
      <c r="P2307" s="15" t="s">
        <v>166</v>
      </c>
      <c r="Q2307" s="15" t="s">
        <v>2206</v>
      </c>
      <c r="R2307" s="15" t="s">
        <v>65</v>
      </c>
      <c r="S2307" s="15" t="s">
        <v>87</v>
      </c>
      <c r="T2307" s="15" t="s">
        <v>2207</v>
      </c>
      <c r="U2307" s="28">
        <v>269100.0</v>
      </c>
      <c r="V2307" s="15">
        <v>3.0</v>
      </c>
      <c r="W2307" s="31">
        <v>0.0</v>
      </c>
      <c r="X2307" s="28">
        <v>45747.0</v>
      </c>
    </row>
    <row r="2308" ht="15.75" customHeight="1">
      <c r="A2308" s="15">
        <v>8467.0</v>
      </c>
      <c r="B2308" s="15" t="s">
        <v>5135</v>
      </c>
      <c r="C2308" s="18">
        <v>42103.0</v>
      </c>
      <c r="D2308" s="18">
        <v>42108.0</v>
      </c>
      <c r="E2308" s="18">
        <f t="shared" si="1"/>
        <v>42108</v>
      </c>
      <c r="F2308" s="15" t="s">
        <v>55</v>
      </c>
      <c r="G2308" s="15" t="s">
        <v>3609</v>
      </c>
      <c r="H2308" s="15" t="s">
        <v>3610</v>
      </c>
      <c r="I2308" s="15" t="s">
        <v>59</v>
      </c>
      <c r="J2308" s="15" t="s">
        <v>60</v>
      </c>
      <c r="K2308" s="15" t="s">
        <v>10</v>
      </c>
      <c r="L2308" s="15" t="str">
        <f t="array" ref="L2308">_xlfn.XLOOKUP(M2308,reference_province_to_city!$A$2:$A$11,reference_province_to_city!$B$2:$B$11)</f>
        <v>Jakarta</v>
      </c>
      <c r="M2308" s="15" t="s">
        <v>7</v>
      </c>
      <c r="N2308" s="15">
        <v>10110.0</v>
      </c>
      <c r="O2308" s="15">
        <f t="array" ref="O2308">_xlfn.XLOOKUP(M2308,reference_postal_code!$B$2:$B$11,reference_postal_code!$A$2:$A$11)</f>
        <v>10110</v>
      </c>
      <c r="P2308" s="15" t="s">
        <v>117</v>
      </c>
      <c r="Q2308" s="15" t="s">
        <v>5136</v>
      </c>
      <c r="R2308" s="15" t="s">
        <v>65</v>
      </c>
      <c r="S2308" s="15" t="s">
        <v>222</v>
      </c>
      <c r="T2308" s="15" t="s">
        <v>5137</v>
      </c>
      <c r="U2308" s="28">
        <v>5552100.0</v>
      </c>
      <c r="V2308" s="15">
        <v>3.0</v>
      </c>
      <c r="W2308" s="31">
        <v>0.0</v>
      </c>
      <c r="X2308" s="28">
        <v>2165319.0</v>
      </c>
    </row>
    <row r="2309" ht="15.75" customHeight="1">
      <c r="A2309" s="15">
        <v>704.0</v>
      </c>
      <c r="B2309" s="15" t="s">
        <v>5138</v>
      </c>
      <c r="C2309" s="18">
        <v>42103.0</v>
      </c>
      <c r="D2309" s="18">
        <v>42108.0</v>
      </c>
      <c r="E2309" s="18">
        <f t="shared" si="1"/>
        <v>42108</v>
      </c>
      <c r="F2309" s="15" t="s">
        <v>55</v>
      </c>
      <c r="G2309" s="15" t="s">
        <v>1166</v>
      </c>
      <c r="H2309" s="15" t="s">
        <v>1167</v>
      </c>
      <c r="I2309" s="15" t="s">
        <v>59</v>
      </c>
      <c r="J2309" s="15" t="s">
        <v>60</v>
      </c>
      <c r="K2309" s="15" t="s">
        <v>14</v>
      </c>
      <c r="L2309" s="15" t="str">
        <f t="array" ref="L2309">_xlfn.XLOOKUP(M2309,reference_province_to_city!$A$2:$A$11,reference_province_to_city!$B$2:$B$11)</f>
        <v>Bandung</v>
      </c>
      <c r="M2309" s="15" t="s">
        <v>12</v>
      </c>
      <c r="N2309" s="15">
        <v>40111.0</v>
      </c>
      <c r="O2309" s="15">
        <f t="array" ref="O2309">_xlfn.XLOOKUP(M2309,reference_postal_code!$B$2:$B$11,reference_postal_code!$A$2:$A$11)</f>
        <v>40111</v>
      </c>
      <c r="P2309" s="15" t="s">
        <v>117</v>
      </c>
      <c r="Q2309" s="15" t="s">
        <v>5139</v>
      </c>
      <c r="R2309" s="15" t="s">
        <v>106</v>
      </c>
      <c r="S2309" s="15" t="s">
        <v>218</v>
      </c>
      <c r="T2309" s="15" t="s">
        <v>5140</v>
      </c>
      <c r="U2309" s="28">
        <v>5548680.0</v>
      </c>
      <c r="V2309" s="15">
        <v>3.0</v>
      </c>
      <c r="W2309" s="31">
        <v>0.2</v>
      </c>
      <c r="X2309" s="28">
        <v>-208076.0</v>
      </c>
    </row>
    <row r="2310" ht="15.75" customHeight="1">
      <c r="A2310" s="15">
        <v>3521.0</v>
      </c>
      <c r="B2310" s="15" t="s">
        <v>5141</v>
      </c>
      <c r="C2310" s="18">
        <v>42104.0</v>
      </c>
      <c r="D2310" s="18">
        <v>42109.0</v>
      </c>
      <c r="E2310" s="18">
        <f t="shared" si="1"/>
        <v>42109</v>
      </c>
      <c r="F2310" s="15" t="s">
        <v>55</v>
      </c>
      <c r="G2310" s="15" t="s">
        <v>3418</v>
      </c>
      <c r="H2310" s="15" t="s">
        <v>3419</v>
      </c>
      <c r="I2310" s="15" t="s">
        <v>128</v>
      </c>
      <c r="J2310" s="15" t="s">
        <v>60</v>
      </c>
      <c r="K2310" s="15" t="s">
        <v>31</v>
      </c>
      <c r="L2310" s="15" t="str">
        <f t="array" ref="L2310">_xlfn.XLOOKUP(M2310,reference_province_to_city!$A$2:$A$11,reference_province_to_city!$B$2:$B$11)</f>
        <v>Balikpapan</v>
      </c>
      <c r="M2310" s="15" t="s">
        <v>21</v>
      </c>
      <c r="N2310" s="15">
        <v>76114.0</v>
      </c>
      <c r="O2310" s="15">
        <f t="array" ref="O2310">_xlfn.XLOOKUP(M2310,reference_postal_code!$B$2:$B$11,reference_postal_code!$A$2:$A$11)</f>
        <v>76114</v>
      </c>
      <c r="P2310" s="15" t="s">
        <v>166</v>
      </c>
      <c r="Q2310" s="15" t="s">
        <v>706</v>
      </c>
      <c r="R2310" s="15" t="s">
        <v>65</v>
      </c>
      <c r="S2310" s="15" t="s">
        <v>83</v>
      </c>
      <c r="T2310" s="15" t="s">
        <v>707</v>
      </c>
      <c r="U2310" s="28">
        <v>192480.0</v>
      </c>
      <c r="V2310" s="15">
        <v>2.0</v>
      </c>
      <c r="W2310" s="31">
        <v>0.2</v>
      </c>
      <c r="X2310" s="28">
        <v>64962.0</v>
      </c>
    </row>
    <row r="2311" ht="15.75" customHeight="1">
      <c r="A2311" s="15">
        <v>6062.0</v>
      </c>
      <c r="B2311" s="15" t="s">
        <v>5142</v>
      </c>
      <c r="C2311" s="18">
        <v>42104.0</v>
      </c>
      <c r="D2311" s="18">
        <v>42110.0</v>
      </c>
      <c r="E2311" s="18">
        <f t="shared" si="1"/>
        <v>42110</v>
      </c>
      <c r="F2311" s="15" t="s">
        <v>55</v>
      </c>
      <c r="G2311" s="15" t="s">
        <v>3641</v>
      </c>
      <c r="H2311" s="15" t="s">
        <v>3642</v>
      </c>
      <c r="I2311" s="15" t="s">
        <v>76</v>
      </c>
      <c r="J2311" s="15" t="s">
        <v>60</v>
      </c>
      <c r="K2311" s="15" t="s">
        <v>31</v>
      </c>
      <c r="L2311" s="15" t="str">
        <f t="array" ref="L2311">_xlfn.XLOOKUP(M2311,reference_province_to_city!$A$2:$A$11,reference_province_to_city!$B$2:$B$11)</f>
        <v>Balikpapan</v>
      </c>
      <c r="M2311" s="15" t="s">
        <v>21</v>
      </c>
      <c r="N2311" s="15">
        <v>76114.0</v>
      </c>
      <c r="O2311" s="15">
        <f t="array" ref="O2311">_xlfn.XLOOKUP(M2311,reference_postal_code!$B$2:$B$11,reference_postal_code!$A$2:$A$11)</f>
        <v>76114</v>
      </c>
      <c r="P2311" s="15" t="s">
        <v>166</v>
      </c>
      <c r="Q2311" s="15" t="s">
        <v>2732</v>
      </c>
      <c r="R2311" s="15" t="s">
        <v>65</v>
      </c>
      <c r="S2311" s="15" t="s">
        <v>93</v>
      </c>
      <c r="T2311" s="15" t="s">
        <v>2733</v>
      </c>
      <c r="U2311" s="28">
        <v>220050.0</v>
      </c>
      <c r="V2311" s="15">
        <v>3.0</v>
      </c>
      <c r="W2311" s="31">
        <v>0.0</v>
      </c>
      <c r="X2311" s="28">
        <v>90220.0</v>
      </c>
    </row>
    <row r="2312" ht="15.75" customHeight="1">
      <c r="A2312" s="15">
        <v>6061.0</v>
      </c>
      <c r="B2312" s="15" t="s">
        <v>5142</v>
      </c>
      <c r="C2312" s="18">
        <v>42104.0</v>
      </c>
      <c r="D2312" s="18">
        <v>42110.0</v>
      </c>
      <c r="E2312" s="18">
        <f t="shared" si="1"/>
        <v>42110</v>
      </c>
      <c r="F2312" s="15" t="s">
        <v>55</v>
      </c>
      <c r="G2312" s="15" t="s">
        <v>3641</v>
      </c>
      <c r="H2312" s="15" t="s">
        <v>3642</v>
      </c>
      <c r="I2312" s="15" t="s">
        <v>76</v>
      </c>
      <c r="J2312" s="15" t="s">
        <v>60</v>
      </c>
      <c r="K2312" s="15" t="s">
        <v>31</v>
      </c>
      <c r="L2312" s="15" t="str">
        <f t="array" ref="L2312">_xlfn.XLOOKUP(M2312,reference_province_to_city!$A$2:$A$11,reference_province_to_city!$B$2:$B$11)</f>
        <v>Balikpapan</v>
      </c>
      <c r="M2312" s="15" t="s">
        <v>21</v>
      </c>
      <c r="N2312" s="15">
        <v>76114.0</v>
      </c>
      <c r="O2312" s="15">
        <f t="array" ref="O2312">_xlfn.XLOOKUP(M2312,reference_postal_code!$B$2:$B$11,reference_postal_code!$A$2:$A$11)</f>
        <v>76114</v>
      </c>
      <c r="P2312" s="15" t="s">
        <v>166</v>
      </c>
      <c r="Q2312" s="15" t="s">
        <v>5143</v>
      </c>
      <c r="R2312" s="15" t="s">
        <v>65</v>
      </c>
      <c r="S2312" s="15" t="s">
        <v>87</v>
      </c>
      <c r="T2312" s="15" t="s">
        <v>5144</v>
      </c>
      <c r="U2312" s="28">
        <v>2130600.0</v>
      </c>
      <c r="V2312" s="15">
        <v>4.0</v>
      </c>
      <c r="W2312" s="31">
        <v>0.0</v>
      </c>
      <c r="X2312" s="28">
        <v>575262.0</v>
      </c>
    </row>
    <row r="2313" ht="15.75" customHeight="1">
      <c r="A2313" s="15">
        <v>924.0</v>
      </c>
      <c r="B2313" s="15" t="s">
        <v>5145</v>
      </c>
      <c r="C2313" s="18">
        <v>42105.0</v>
      </c>
      <c r="D2313" s="18">
        <v>42109.0</v>
      </c>
      <c r="E2313" s="18">
        <f t="shared" si="1"/>
        <v>42109</v>
      </c>
      <c r="F2313" s="15" t="s">
        <v>55</v>
      </c>
      <c r="G2313" s="15" t="s">
        <v>1184</v>
      </c>
      <c r="H2313" s="15" t="s">
        <v>1185</v>
      </c>
      <c r="I2313" s="15" t="s">
        <v>59</v>
      </c>
      <c r="J2313" s="15" t="s">
        <v>60</v>
      </c>
      <c r="K2313" s="15" t="s">
        <v>29</v>
      </c>
      <c r="L2313" s="15" t="str">
        <f t="array" ref="L2313">_xlfn.XLOOKUP(M2313,reference_province_to_city!$A$2:$A$11,reference_province_to_city!$B$2:$B$11)</f>
        <v>Palembang</v>
      </c>
      <c r="M2313" s="15" t="s">
        <v>13</v>
      </c>
      <c r="N2313" s="15">
        <v>30111.0</v>
      </c>
      <c r="O2313" s="15">
        <f t="array" ref="O2313">_xlfn.XLOOKUP(M2313,reference_postal_code!$B$2:$B$11,reference_postal_code!$A$2:$A$11)</f>
        <v>30111</v>
      </c>
      <c r="P2313" s="15" t="s">
        <v>77</v>
      </c>
      <c r="Q2313" s="15" t="s">
        <v>5146</v>
      </c>
      <c r="R2313" s="15" t="s">
        <v>65</v>
      </c>
      <c r="S2313" s="15" t="s">
        <v>222</v>
      </c>
      <c r="T2313" s="15" t="s">
        <v>5147</v>
      </c>
      <c r="U2313" s="28">
        <v>6099000.0</v>
      </c>
      <c r="V2313" s="15">
        <v>5.0</v>
      </c>
      <c r="W2313" s="31">
        <v>0.0</v>
      </c>
      <c r="X2313" s="28">
        <v>1707720.0</v>
      </c>
    </row>
    <row r="2314" ht="15.75" customHeight="1">
      <c r="A2314" s="15">
        <v>7334.0</v>
      </c>
      <c r="B2314" s="15" t="s">
        <v>5148</v>
      </c>
      <c r="C2314" s="18">
        <v>42105.0</v>
      </c>
      <c r="D2314" s="18">
        <v>42111.0</v>
      </c>
      <c r="E2314" s="18">
        <f t="shared" si="1"/>
        <v>42111</v>
      </c>
      <c r="F2314" s="15" t="s">
        <v>55</v>
      </c>
      <c r="G2314" s="15" t="s">
        <v>2903</v>
      </c>
      <c r="H2314" s="15" t="s">
        <v>2904</v>
      </c>
      <c r="I2314" s="15" t="s">
        <v>59</v>
      </c>
      <c r="J2314" s="15" t="s">
        <v>60</v>
      </c>
      <c r="K2314" s="15" t="s">
        <v>14</v>
      </c>
      <c r="L2314" s="15" t="str">
        <f t="array" ref="L2314">_xlfn.XLOOKUP(M2314,reference_province_to_city!$A$2:$A$11,reference_province_to_city!$B$2:$B$11)</f>
        <v>Bandung</v>
      </c>
      <c r="M2314" s="15" t="s">
        <v>12</v>
      </c>
      <c r="O2314" s="15">
        <f t="array" ref="O2314">_xlfn.XLOOKUP(M2314,reference_postal_code!$B$2:$B$11,reference_postal_code!$A$2:$A$11)</f>
        <v>40111</v>
      </c>
      <c r="P2314" s="15" t="s">
        <v>117</v>
      </c>
      <c r="Q2314" s="15" t="s">
        <v>5149</v>
      </c>
      <c r="R2314" s="15" t="s">
        <v>106</v>
      </c>
      <c r="S2314" s="15" t="s">
        <v>139</v>
      </c>
      <c r="T2314" s="15" t="s">
        <v>5050</v>
      </c>
      <c r="U2314" s="28">
        <v>1010400.0</v>
      </c>
      <c r="V2314" s="15">
        <v>2.0</v>
      </c>
      <c r="W2314" s="31">
        <v>0.2</v>
      </c>
      <c r="X2314" s="28">
        <v>151560.0</v>
      </c>
    </row>
    <row r="2315" ht="15.75" customHeight="1">
      <c r="A2315" s="15">
        <v>922.0</v>
      </c>
      <c r="B2315" s="15" t="s">
        <v>5145</v>
      </c>
      <c r="C2315" s="18">
        <v>42105.0</v>
      </c>
      <c r="D2315" s="18">
        <v>42109.0</v>
      </c>
      <c r="E2315" s="18">
        <f t="shared" si="1"/>
        <v>42109</v>
      </c>
      <c r="F2315" s="15" t="s">
        <v>55</v>
      </c>
      <c r="G2315" s="15" t="s">
        <v>1184</v>
      </c>
      <c r="H2315" s="15" t="s">
        <v>1185</v>
      </c>
      <c r="I2315" s="15" t="s">
        <v>59</v>
      </c>
      <c r="J2315" s="15" t="s">
        <v>60</v>
      </c>
      <c r="K2315" s="15" t="s">
        <v>29</v>
      </c>
      <c r="L2315" s="15" t="str">
        <f t="array" ref="L2315">_xlfn.XLOOKUP(M2315,reference_province_to_city!$A$2:$A$11,reference_province_to_city!$B$2:$B$11)</f>
        <v>Palembang</v>
      </c>
      <c r="M2315" s="15" t="s">
        <v>13</v>
      </c>
      <c r="N2315" s="15">
        <v>30111.0</v>
      </c>
      <c r="O2315" s="15">
        <f t="array" ref="O2315">_xlfn.XLOOKUP(M2315,reference_postal_code!$B$2:$B$11,reference_postal_code!$A$2:$A$11)</f>
        <v>30111</v>
      </c>
      <c r="P2315" s="15" t="s">
        <v>77</v>
      </c>
      <c r="Q2315" s="15" t="s">
        <v>2524</v>
      </c>
      <c r="R2315" s="15" t="s">
        <v>110</v>
      </c>
      <c r="S2315" s="15" t="s">
        <v>149</v>
      </c>
      <c r="T2315" s="15" t="s">
        <v>2525</v>
      </c>
      <c r="U2315" s="28">
        <v>1277100.0</v>
      </c>
      <c r="V2315" s="15">
        <v>3.0</v>
      </c>
      <c r="W2315" s="31">
        <v>0.0</v>
      </c>
      <c r="X2315" s="28">
        <v>523611.0</v>
      </c>
    </row>
    <row r="2316" ht="15.75" customHeight="1">
      <c r="A2316" s="15">
        <v>923.0</v>
      </c>
      <c r="B2316" s="15" t="s">
        <v>5145</v>
      </c>
      <c r="C2316" s="18">
        <v>42105.0</v>
      </c>
      <c r="D2316" s="18">
        <v>42109.0</v>
      </c>
      <c r="E2316" s="18">
        <f t="shared" si="1"/>
        <v>42109</v>
      </c>
      <c r="F2316" s="15" t="s">
        <v>55</v>
      </c>
      <c r="G2316" s="15" t="s">
        <v>1184</v>
      </c>
      <c r="H2316" s="15" t="s">
        <v>1185</v>
      </c>
      <c r="I2316" s="15" t="s">
        <v>59</v>
      </c>
      <c r="J2316" s="15" t="s">
        <v>60</v>
      </c>
      <c r="K2316" s="15" t="s">
        <v>696</v>
      </c>
      <c r="L2316" s="15" t="str">
        <f t="array" ref="L2316">_xlfn.XLOOKUP(M2316,reference_province_to_city!$A$2:$A$11,reference_province_to_city!$B$2:$B$11)</f>
        <v>Palembang</v>
      </c>
      <c r="M2316" s="15" t="s">
        <v>13</v>
      </c>
      <c r="N2316" s="15">
        <v>30111.0</v>
      </c>
      <c r="O2316" s="15">
        <f t="array" ref="O2316">_xlfn.XLOOKUP(M2316,reference_postal_code!$B$2:$B$11,reference_postal_code!$A$2:$A$11)</f>
        <v>30111</v>
      </c>
      <c r="P2316" s="15" t="s">
        <v>77</v>
      </c>
      <c r="Q2316" s="15" t="s">
        <v>1307</v>
      </c>
      <c r="R2316" s="15" t="s">
        <v>110</v>
      </c>
      <c r="S2316" s="15" t="s">
        <v>111</v>
      </c>
      <c r="T2316" s="15" t="s">
        <v>1308</v>
      </c>
      <c r="U2316" s="28">
        <v>329850.0</v>
      </c>
      <c r="V2316" s="15">
        <v>1.0</v>
      </c>
      <c r="W2316" s="31">
        <v>0.0</v>
      </c>
      <c r="X2316" s="28">
        <v>158328.0</v>
      </c>
    </row>
    <row r="2317" ht="15.75" customHeight="1">
      <c r="A2317" s="15">
        <v>7462.0</v>
      </c>
      <c r="B2317" s="15" t="s">
        <v>5150</v>
      </c>
      <c r="C2317" s="18">
        <v>42105.0</v>
      </c>
      <c r="D2317" s="18">
        <v>42108.0</v>
      </c>
      <c r="E2317" s="18">
        <f t="shared" si="1"/>
        <v>42108</v>
      </c>
      <c r="F2317" s="15" t="s">
        <v>114</v>
      </c>
      <c r="G2317" s="15" t="s">
        <v>4224</v>
      </c>
      <c r="H2317" s="15" t="s">
        <v>4225</v>
      </c>
      <c r="I2317" s="15" t="s">
        <v>59</v>
      </c>
      <c r="J2317" s="15" t="s">
        <v>60</v>
      </c>
      <c r="K2317" s="15" t="s">
        <v>14</v>
      </c>
      <c r="L2317" s="15" t="str">
        <f t="array" ref="L2317">_xlfn.XLOOKUP(M2317,reference_province_to_city!$A$2:$A$11,reference_province_to_city!$B$2:$B$11)</f>
        <v>Bandung</v>
      </c>
      <c r="M2317" s="15" t="s">
        <v>12</v>
      </c>
      <c r="N2317" s="15">
        <v>40111.0</v>
      </c>
      <c r="O2317" s="15">
        <f t="array" ref="O2317">_xlfn.XLOOKUP(M2317,reference_postal_code!$B$2:$B$11,reference_postal_code!$A$2:$A$11)</f>
        <v>40111</v>
      </c>
      <c r="P2317" s="15" t="s">
        <v>117</v>
      </c>
      <c r="Q2317" s="15" t="s">
        <v>5029</v>
      </c>
      <c r="R2317" s="15" t="s">
        <v>65</v>
      </c>
      <c r="S2317" s="15" t="s">
        <v>66</v>
      </c>
      <c r="T2317" s="15" t="s">
        <v>5030</v>
      </c>
      <c r="U2317" s="28">
        <v>791400.0</v>
      </c>
      <c r="V2317" s="15">
        <v>2.0</v>
      </c>
      <c r="W2317" s="31">
        <v>0.0</v>
      </c>
      <c r="X2317" s="28">
        <v>364044.0</v>
      </c>
    </row>
    <row r="2318" ht="15.75" customHeight="1">
      <c r="A2318" s="15">
        <v>7461.0</v>
      </c>
      <c r="B2318" s="15" t="s">
        <v>5150</v>
      </c>
      <c r="C2318" s="18">
        <v>42105.0</v>
      </c>
      <c r="D2318" s="18">
        <v>42108.0</v>
      </c>
      <c r="E2318" s="18">
        <f t="shared" si="1"/>
        <v>42108</v>
      </c>
      <c r="F2318" s="15" t="s">
        <v>114</v>
      </c>
      <c r="G2318" s="15" t="s">
        <v>4224</v>
      </c>
      <c r="H2318" s="15" t="s">
        <v>4225</v>
      </c>
      <c r="I2318" s="15" t="s">
        <v>59</v>
      </c>
      <c r="J2318" s="15" t="s">
        <v>60</v>
      </c>
      <c r="K2318" s="15" t="s">
        <v>14</v>
      </c>
      <c r="L2318" s="15" t="str">
        <f t="array" ref="L2318">_xlfn.XLOOKUP(M2318,reference_province_to_city!$A$2:$A$11,reference_province_to_city!$B$2:$B$11)</f>
        <v>Bandung</v>
      </c>
      <c r="M2318" s="15" t="s">
        <v>12</v>
      </c>
      <c r="N2318" s="15">
        <v>40111.0</v>
      </c>
      <c r="O2318" s="15">
        <f t="array" ref="O2318">_xlfn.XLOOKUP(M2318,reference_postal_code!$B$2:$B$11,reference_postal_code!$A$2:$A$11)</f>
        <v>40111</v>
      </c>
      <c r="P2318" s="15" t="s">
        <v>117</v>
      </c>
      <c r="Q2318" s="15" t="s">
        <v>5151</v>
      </c>
      <c r="R2318" s="15" t="s">
        <v>110</v>
      </c>
      <c r="S2318" s="15" t="s">
        <v>1391</v>
      </c>
      <c r="T2318" s="15" t="s">
        <v>5152</v>
      </c>
      <c r="U2318" s="28">
        <v>9599520.0</v>
      </c>
      <c r="V2318" s="15">
        <v>4.0</v>
      </c>
      <c r="W2318" s="31">
        <v>0.2</v>
      </c>
      <c r="X2318" s="28">
        <v>3239838.0</v>
      </c>
    </row>
    <row r="2319" ht="15.75" customHeight="1">
      <c r="A2319" s="15">
        <v>7335.0</v>
      </c>
      <c r="B2319" s="15" t="s">
        <v>5148</v>
      </c>
      <c r="C2319" s="18">
        <v>42105.0</v>
      </c>
      <c r="D2319" s="18">
        <v>42111.0</v>
      </c>
      <c r="E2319" s="18">
        <f t="shared" si="1"/>
        <v>42111</v>
      </c>
      <c r="F2319" s="15" t="s">
        <v>55</v>
      </c>
      <c r="G2319" s="15" t="s">
        <v>2903</v>
      </c>
      <c r="H2319" s="15" t="s">
        <v>2904</v>
      </c>
      <c r="I2319" s="15" t="s">
        <v>59</v>
      </c>
      <c r="J2319" s="15" t="s">
        <v>60</v>
      </c>
      <c r="K2319" s="15" t="s">
        <v>14</v>
      </c>
      <c r="L2319" s="15" t="str">
        <f t="array" ref="L2319">_xlfn.XLOOKUP(M2319,reference_province_to_city!$A$2:$A$11,reference_province_to_city!$B$2:$B$11)</f>
        <v>Bandung</v>
      </c>
      <c r="M2319" s="15" t="s">
        <v>12</v>
      </c>
      <c r="N2319" s="15">
        <v>40111.0</v>
      </c>
      <c r="O2319" s="15">
        <f t="array" ref="O2319">_xlfn.XLOOKUP(M2319,reference_postal_code!$B$2:$B$11,reference_postal_code!$A$2:$A$11)</f>
        <v>40111</v>
      </c>
      <c r="P2319" s="15" t="s">
        <v>117</v>
      </c>
      <c r="Q2319" s="15" t="s">
        <v>5153</v>
      </c>
      <c r="R2319" s="15" t="s">
        <v>106</v>
      </c>
      <c r="S2319" s="15" t="s">
        <v>139</v>
      </c>
      <c r="T2319" s="15" t="s">
        <v>5154</v>
      </c>
      <c r="U2319" s="28">
        <v>817920.0</v>
      </c>
      <c r="V2319" s="15">
        <v>3.0</v>
      </c>
      <c r="W2319" s="31">
        <v>0.2</v>
      </c>
      <c r="X2319" s="28">
        <v>214704.0</v>
      </c>
    </row>
    <row r="2320" ht="15.75" customHeight="1">
      <c r="A2320" s="15">
        <v>9945.0</v>
      </c>
      <c r="B2320" s="15" t="s">
        <v>5155</v>
      </c>
      <c r="C2320" s="18">
        <v>42106.0</v>
      </c>
      <c r="D2320" s="18">
        <v>42111.0</v>
      </c>
      <c r="E2320" s="18">
        <f t="shared" si="1"/>
        <v>42111</v>
      </c>
      <c r="F2320" s="15" t="s">
        <v>114</v>
      </c>
      <c r="G2320" s="15" t="s">
        <v>5156</v>
      </c>
      <c r="H2320" s="15" t="s">
        <v>5157</v>
      </c>
      <c r="I2320" s="15" t="s">
        <v>76</v>
      </c>
      <c r="J2320" s="15" t="s">
        <v>60</v>
      </c>
      <c r="K2320" s="15" t="s">
        <v>22</v>
      </c>
      <c r="L2320" s="15" t="str">
        <f t="array" ref="L2320">_xlfn.XLOOKUP(M2320,reference_province_to_city!$A$2:$A$11,reference_province_to_city!$B$2:$B$11)</f>
        <v>Surabaya</v>
      </c>
      <c r="M2320" s="15" t="s">
        <v>20</v>
      </c>
      <c r="N2320" s="15">
        <v>60231.0</v>
      </c>
      <c r="O2320" s="15">
        <f t="array" ref="O2320">_xlfn.XLOOKUP(M2320,reference_postal_code!$B$2:$B$11,reference_postal_code!$A$2:$A$11)</f>
        <v>60231</v>
      </c>
      <c r="P2320" s="15" t="s">
        <v>166</v>
      </c>
      <c r="Q2320" s="15" t="s">
        <v>4509</v>
      </c>
      <c r="R2320" s="15" t="s">
        <v>65</v>
      </c>
      <c r="S2320" s="15" t="s">
        <v>87</v>
      </c>
      <c r="T2320" s="15" t="s">
        <v>4510</v>
      </c>
      <c r="U2320" s="28">
        <v>611100.0</v>
      </c>
      <c r="V2320" s="15">
        <v>3.0</v>
      </c>
      <c r="W2320" s="31">
        <v>0.0</v>
      </c>
      <c r="X2320" s="28">
        <v>6111.0</v>
      </c>
    </row>
    <row r="2321" ht="15.75" customHeight="1">
      <c r="A2321" s="15">
        <v>5180.0</v>
      </c>
      <c r="B2321" s="15" t="s">
        <v>5158</v>
      </c>
      <c r="C2321" s="18">
        <v>42107.0</v>
      </c>
      <c r="D2321" s="18">
        <v>42113.0</v>
      </c>
      <c r="E2321" s="18">
        <f t="shared" si="1"/>
        <v>42113</v>
      </c>
      <c r="F2321" s="15" t="s">
        <v>55</v>
      </c>
      <c r="G2321" s="15" t="s">
        <v>3704</v>
      </c>
      <c r="H2321" s="15" t="s">
        <v>3705</v>
      </c>
      <c r="I2321" s="15" t="s">
        <v>128</v>
      </c>
      <c r="J2321" s="15" t="s">
        <v>60</v>
      </c>
      <c r="K2321" s="15" t="s">
        <v>26</v>
      </c>
      <c r="L2321" s="15" t="str">
        <f t="array" ref="L2321">_xlfn.XLOOKUP(M2321,reference_province_to_city!$A$2:$A$11,reference_province_to_city!$B$2:$B$11)</f>
        <v>Denpasar</v>
      </c>
      <c r="M2321" s="15" t="s">
        <v>24</v>
      </c>
      <c r="N2321" s="15">
        <v>80231.0</v>
      </c>
      <c r="O2321" s="15">
        <f t="array" ref="O2321">_xlfn.XLOOKUP(M2321,reference_postal_code!$B$2:$B$11,reference_postal_code!$A$2:$A$11)</f>
        <v>80231</v>
      </c>
      <c r="P2321" s="15" t="s">
        <v>63</v>
      </c>
      <c r="Q2321" s="15" t="s">
        <v>391</v>
      </c>
      <c r="R2321" s="15" t="s">
        <v>110</v>
      </c>
      <c r="S2321" s="15" t="s">
        <v>111</v>
      </c>
      <c r="T2321" s="15" t="s">
        <v>392</v>
      </c>
      <c r="U2321" s="28">
        <v>3878640.0</v>
      </c>
      <c r="V2321" s="15">
        <v>2.0</v>
      </c>
      <c r="W2321" s="31">
        <v>0.2</v>
      </c>
      <c r="X2321" s="28">
        <v>290898.0</v>
      </c>
    </row>
    <row r="2322" ht="15.75" customHeight="1">
      <c r="A2322" s="15">
        <v>8929.0</v>
      </c>
      <c r="B2322" s="15" t="s">
        <v>5159</v>
      </c>
      <c r="C2322" s="18">
        <v>42107.0</v>
      </c>
      <c r="D2322" s="18">
        <v>42111.0</v>
      </c>
      <c r="E2322" s="18">
        <f t="shared" si="1"/>
        <v>42111</v>
      </c>
      <c r="F2322" s="15" t="s">
        <v>55</v>
      </c>
      <c r="G2322" s="15" t="s">
        <v>4378</v>
      </c>
      <c r="H2322" s="15" t="s">
        <v>4379</v>
      </c>
      <c r="I2322" s="15" t="s">
        <v>59</v>
      </c>
      <c r="J2322" s="15" t="s">
        <v>60</v>
      </c>
      <c r="K2322" s="15" t="s">
        <v>33</v>
      </c>
      <c r="L2322" s="15" t="str">
        <f t="array" ref="L2322">_xlfn.XLOOKUP(M2322,reference_province_to_city!$A$2:$A$11,reference_province_to_city!$B$2:$B$11)</f>
        <v>Makassar</v>
      </c>
      <c r="M2322" s="15" t="s">
        <v>25</v>
      </c>
      <c r="N2322" s="15">
        <v>90111.0</v>
      </c>
      <c r="O2322" s="15">
        <f t="array" ref="O2322">_xlfn.XLOOKUP(M2322,reference_postal_code!$B$2:$B$11,reference_postal_code!$A$2:$A$11)</f>
        <v>90111</v>
      </c>
      <c r="P2322" s="15" t="s">
        <v>63</v>
      </c>
      <c r="Q2322" s="15" t="s">
        <v>1081</v>
      </c>
      <c r="R2322" s="15" t="s">
        <v>106</v>
      </c>
      <c r="S2322" s="15" t="s">
        <v>218</v>
      </c>
      <c r="T2322" s="15" t="s">
        <v>1082</v>
      </c>
      <c r="U2322" s="28">
        <v>9149700.0</v>
      </c>
      <c r="V2322" s="15">
        <v>4.0</v>
      </c>
      <c r="W2322" s="31">
        <v>0.3</v>
      </c>
      <c r="X2322" s="28">
        <v>-1699230.0</v>
      </c>
    </row>
    <row r="2323" ht="15.75" customHeight="1">
      <c r="A2323" s="15">
        <v>8931.0</v>
      </c>
      <c r="B2323" s="15" t="s">
        <v>5159</v>
      </c>
      <c r="C2323" s="18">
        <v>42107.0</v>
      </c>
      <c r="D2323" s="18">
        <v>42111.0</v>
      </c>
      <c r="E2323" s="18">
        <f t="shared" si="1"/>
        <v>42111</v>
      </c>
      <c r="F2323" s="15" t="s">
        <v>55</v>
      </c>
      <c r="G2323" s="15" t="s">
        <v>4378</v>
      </c>
      <c r="H2323" s="15" t="s">
        <v>4379</v>
      </c>
      <c r="I2323" s="15" t="s">
        <v>59</v>
      </c>
      <c r="J2323" s="15" t="s">
        <v>60</v>
      </c>
      <c r="K2323" s="15" t="s">
        <v>33</v>
      </c>
      <c r="L2323" s="15" t="str">
        <f t="array" ref="L2323">_xlfn.XLOOKUP(M2323,reference_province_to_city!$A$2:$A$11,reference_province_to_city!$B$2:$B$11)</f>
        <v>Makassar</v>
      </c>
      <c r="M2323" s="15" t="s">
        <v>25</v>
      </c>
      <c r="N2323" s="15">
        <v>90111.0</v>
      </c>
      <c r="O2323" s="15">
        <f t="array" ref="O2323">_xlfn.XLOOKUP(M2323,reference_postal_code!$B$2:$B$11,reference_postal_code!$A$2:$A$11)</f>
        <v>90111</v>
      </c>
      <c r="P2323" s="15" t="s">
        <v>63</v>
      </c>
      <c r="Q2323" s="15" t="s">
        <v>278</v>
      </c>
      <c r="R2323" s="15" t="s">
        <v>110</v>
      </c>
      <c r="S2323" s="15" t="s">
        <v>111</v>
      </c>
      <c r="T2323" s="15" t="s">
        <v>279</v>
      </c>
      <c r="U2323" s="28">
        <v>3599640.0</v>
      </c>
      <c r="V2323" s="15">
        <v>3.0</v>
      </c>
      <c r="W2323" s="31">
        <v>0.2</v>
      </c>
      <c r="X2323" s="28">
        <v>269973.0</v>
      </c>
    </row>
    <row r="2324" ht="15.75" customHeight="1">
      <c r="A2324" s="15">
        <v>4171.0</v>
      </c>
      <c r="B2324" s="15" t="s">
        <v>5160</v>
      </c>
      <c r="C2324" s="18">
        <v>42107.0</v>
      </c>
      <c r="D2324" s="18">
        <v>42108.0</v>
      </c>
      <c r="E2324" s="18">
        <f t="shared" si="1"/>
        <v>42108</v>
      </c>
      <c r="F2324" s="15" t="s">
        <v>125</v>
      </c>
      <c r="G2324" s="15" t="s">
        <v>5161</v>
      </c>
      <c r="H2324" s="15" t="s">
        <v>5162</v>
      </c>
      <c r="I2324" s="15" t="s">
        <v>76</v>
      </c>
      <c r="J2324" s="15" t="s">
        <v>60</v>
      </c>
      <c r="K2324" s="15" t="s">
        <v>26</v>
      </c>
      <c r="L2324" s="15" t="str">
        <f t="array" ref="L2324">_xlfn.XLOOKUP(M2324,reference_province_to_city!$A$2:$A$11,reference_province_to_city!$B$2:$B$11)</f>
        <v>Denpasar</v>
      </c>
      <c r="M2324" s="15" t="s">
        <v>24</v>
      </c>
      <c r="N2324" s="15">
        <v>80231.0</v>
      </c>
      <c r="O2324" s="15">
        <f t="array" ref="O2324">_xlfn.XLOOKUP(M2324,reference_postal_code!$B$2:$B$11,reference_postal_code!$A$2:$A$11)</f>
        <v>80231</v>
      </c>
      <c r="P2324" s="15" t="s">
        <v>63</v>
      </c>
      <c r="Q2324" s="15" t="s">
        <v>5163</v>
      </c>
      <c r="R2324" s="15" t="s">
        <v>65</v>
      </c>
      <c r="S2324" s="15" t="s">
        <v>66</v>
      </c>
      <c r="T2324" s="15" t="s">
        <v>5164</v>
      </c>
      <c r="U2324" s="28">
        <v>822240.0</v>
      </c>
      <c r="V2324" s="15">
        <v>3.0</v>
      </c>
      <c r="W2324" s="31">
        <v>0.2</v>
      </c>
      <c r="X2324" s="28">
        <v>267228.0</v>
      </c>
    </row>
    <row r="2325" ht="15.75" customHeight="1">
      <c r="A2325" s="15">
        <v>8400.0</v>
      </c>
      <c r="B2325" s="15" t="s">
        <v>5165</v>
      </c>
      <c r="C2325" s="18">
        <v>42107.0</v>
      </c>
      <c r="D2325" s="18">
        <v>42112.0</v>
      </c>
      <c r="E2325" s="18">
        <f t="shared" si="1"/>
        <v>42112</v>
      </c>
      <c r="F2325" s="15" t="s">
        <v>55</v>
      </c>
      <c r="G2325" s="15" t="s">
        <v>3364</v>
      </c>
      <c r="H2325" s="15" t="s">
        <v>3365</v>
      </c>
      <c r="I2325" s="15" t="s">
        <v>59</v>
      </c>
      <c r="J2325" s="15" t="s">
        <v>60</v>
      </c>
      <c r="K2325" s="15" t="s">
        <v>28</v>
      </c>
      <c r="L2325" s="15" t="str">
        <f t="array" ref="L2325">_xlfn.XLOOKUP(M2325,reference_province_to_city!$A$2:$A$11,reference_province_to_city!$B$2:$B$11)</f>
        <v>Medan</v>
      </c>
      <c r="M2325" s="15" t="s">
        <v>11</v>
      </c>
      <c r="N2325" s="15">
        <v>20111.0</v>
      </c>
      <c r="O2325" s="15">
        <f t="array" ref="O2325">_xlfn.XLOOKUP(M2325,reference_postal_code!$B$2:$B$11,reference_postal_code!$A$2:$A$11)</f>
        <v>20111</v>
      </c>
      <c r="P2325" s="15" t="s">
        <v>77</v>
      </c>
      <c r="Q2325" s="15" t="s">
        <v>5166</v>
      </c>
      <c r="R2325" s="15" t="s">
        <v>65</v>
      </c>
      <c r="S2325" s="15" t="s">
        <v>87</v>
      </c>
      <c r="T2325" s="15" t="s">
        <v>5167</v>
      </c>
      <c r="U2325" s="28">
        <v>161160.0</v>
      </c>
      <c r="V2325" s="15">
        <v>1.0</v>
      </c>
      <c r="W2325" s="31">
        <v>0.2</v>
      </c>
      <c r="X2325" s="28">
        <v>12087.0</v>
      </c>
    </row>
    <row r="2326" ht="15.75" customHeight="1">
      <c r="A2326" s="15">
        <v>4170.0</v>
      </c>
      <c r="B2326" s="15" t="s">
        <v>5160</v>
      </c>
      <c r="C2326" s="18">
        <v>42107.0</v>
      </c>
      <c r="D2326" s="18">
        <v>42108.0</v>
      </c>
      <c r="E2326" s="18">
        <f t="shared" si="1"/>
        <v>42108</v>
      </c>
      <c r="F2326" s="15" t="s">
        <v>125</v>
      </c>
      <c r="G2326" s="15" t="s">
        <v>5161</v>
      </c>
      <c r="H2326" s="15" t="s">
        <v>5162</v>
      </c>
      <c r="I2326" s="15" t="s">
        <v>76</v>
      </c>
      <c r="J2326" s="15" t="s">
        <v>60</v>
      </c>
      <c r="K2326" s="15" t="s">
        <v>26</v>
      </c>
      <c r="L2326" s="15" t="str">
        <f t="array" ref="L2326">_xlfn.XLOOKUP(M2326,reference_province_to_city!$A$2:$A$11,reference_province_to_city!$B$2:$B$11)</f>
        <v>Denpasar</v>
      </c>
      <c r="M2326" s="15" t="s">
        <v>24</v>
      </c>
      <c r="N2326" s="15">
        <v>80231.0</v>
      </c>
      <c r="O2326" s="15">
        <f t="array" ref="O2326">_xlfn.XLOOKUP(M2326,reference_postal_code!$B$2:$B$11,reference_postal_code!$A$2:$A$11)</f>
        <v>80231</v>
      </c>
      <c r="P2326" s="15" t="s">
        <v>63</v>
      </c>
      <c r="Q2326" s="15" t="s">
        <v>3029</v>
      </c>
      <c r="R2326" s="15" t="s">
        <v>65</v>
      </c>
      <c r="S2326" s="15" t="s">
        <v>66</v>
      </c>
      <c r="T2326" s="15" t="s">
        <v>3030</v>
      </c>
      <c r="U2326" s="28">
        <v>466560.0</v>
      </c>
      <c r="V2326" s="15">
        <v>6.0</v>
      </c>
      <c r="W2326" s="31">
        <v>0.2</v>
      </c>
      <c r="X2326" s="28">
        <v>163296.0</v>
      </c>
    </row>
    <row r="2327" ht="15.75" customHeight="1">
      <c r="A2327" s="15">
        <v>2094.0</v>
      </c>
      <c r="B2327" s="15" t="s">
        <v>5168</v>
      </c>
      <c r="C2327" s="18">
        <v>42107.0</v>
      </c>
      <c r="D2327" s="18">
        <v>42109.0</v>
      </c>
      <c r="E2327" s="18">
        <f t="shared" si="1"/>
        <v>42109</v>
      </c>
      <c r="F2327" s="15" t="s">
        <v>114</v>
      </c>
      <c r="G2327" s="15" t="s">
        <v>5169</v>
      </c>
      <c r="H2327" s="15" t="s">
        <v>5170</v>
      </c>
      <c r="I2327" s="15" t="s">
        <v>59</v>
      </c>
      <c r="J2327" s="15" t="s">
        <v>60</v>
      </c>
      <c r="K2327" s="15" t="s">
        <v>26</v>
      </c>
      <c r="L2327" s="15" t="str">
        <f t="array" ref="L2327">_xlfn.XLOOKUP(M2327,reference_province_to_city!$A$2:$A$11,reference_province_to_city!$B$2:$B$11)</f>
        <v>Denpasar</v>
      </c>
      <c r="M2327" s="15" t="s">
        <v>24</v>
      </c>
      <c r="N2327" s="15">
        <v>80231.0</v>
      </c>
      <c r="O2327" s="15">
        <f t="array" ref="O2327">_xlfn.XLOOKUP(M2327,reference_postal_code!$B$2:$B$11,reference_postal_code!$A$2:$A$11)</f>
        <v>80231</v>
      </c>
      <c r="P2327" s="15" t="s">
        <v>63</v>
      </c>
      <c r="Q2327" s="15" t="s">
        <v>1106</v>
      </c>
      <c r="R2327" s="15" t="s">
        <v>65</v>
      </c>
      <c r="S2327" s="15" t="s">
        <v>226</v>
      </c>
      <c r="T2327" s="15" t="s">
        <v>1107</v>
      </c>
      <c r="U2327" s="28">
        <v>193200.0</v>
      </c>
      <c r="V2327" s="15">
        <v>1.0</v>
      </c>
      <c r="W2327" s="31">
        <v>0.0</v>
      </c>
      <c r="X2327" s="28">
        <v>5796.0</v>
      </c>
    </row>
    <row r="2328" ht="15.75" customHeight="1">
      <c r="A2328" s="15">
        <v>8930.0</v>
      </c>
      <c r="B2328" s="15" t="s">
        <v>5159</v>
      </c>
      <c r="C2328" s="18">
        <v>42107.0</v>
      </c>
      <c r="D2328" s="18">
        <v>42111.0</v>
      </c>
      <c r="E2328" s="18">
        <f t="shared" si="1"/>
        <v>42111</v>
      </c>
      <c r="F2328" s="15" t="s">
        <v>55</v>
      </c>
      <c r="G2328" s="15" t="s">
        <v>4378</v>
      </c>
      <c r="H2328" s="15" t="s">
        <v>4379</v>
      </c>
      <c r="I2328" s="15" t="s">
        <v>59</v>
      </c>
      <c r="J2328" s="15" t="s">
        <v>60</v>
      </c>
      <c r="K2328" s="15" t="s">
        <v>33</v>
      </c>
      <c r="L2328" s="15" t="str">
        <f t="array" ref="L2328">_xlfn.XLOOKUP(M2328,reference_province_to_city!$A$2:$A$11,reference_province_to_city!$B$2:$B$11)</f>
        <v>Makassar</v>
      </c>
      <c r="M2328" s="15" t="s">
        <v>25</v>
      </c>
      <c r="N2328" s="15">
        <v>90111.0</v>
      </c>
      <c r="O2328" s="15">
        <f t="array" ref="O2328">_xlfn.XLOOKUP(M2328,reference_postal_code!$B$2:$B$11,reference_postal_code!$A$2:$A$11)</f>
        <v>90111</v>
      </c>
      <c r="P2328" s="15" t="s">
        <v>63</v>
      </c>
      <c r="Q2328" s="15" t="s">
        <v>5171</v>
      </c>
      <c r="R2328" s="15" t="s">
        <v>106</v>
      </c>
      <c r="S2328" s="15" t="s">
        <v>218</v>
      </c>
      <c r="T2328" s="15" t="s">
        <v>5172</v>
      </c>
      <c r="U2328" s="28">
        <v>3170580.0</v>
      </c>
      <c r="V2328" s="15">
        <v>2.0</v>
      </c>
      <c r="W2328" s="31">
        <v>0.3</v>
      </c>
      <c r="X2328" s="28">
        <v>-679410.0</v>
      </c>
    </row>
    <row r="2329" ht="15.75" customHeight="1">
      <c r="A2329" s="15">
        <v>7836.0</v>
      </c>
      <c r="B2329" s="15" t="s">
        <v>5173</v>
      </c>
      <c r="C2329" s="18">
        <v>42107.0</v>
      </c>
      <c r="D2329" s="18">
        <v>42111.0</v>
      </c>
      <c r="E2329" s="18">
        <f t="shared" si="1"/>
        <v>42111</v>
      </c>
      <c r="F2329" s="15" t="s">
        <v>114</v>
      </c>
      <c r="G2329" s="15" t="s">
        <v>5174</v>
      </c>
      <c r="H2329" s="15" t="s">
        <v>5175</v>
      </c>
      <c r="I2329" s="15" t="s">
        <v>59</v>
      </c>
      <c r="J2329" s="15" t="s">
        <v>60</v>
      </c>
      <c r="L2329" s="15" t="str">
        <f t="array" ref="L2329">_xlfn.XLOOKUP(M2329,reference_province_to_city!$A$2:$A$11,reference_province_to_city!$B$2:$B$11)</f>
        <v>Semarang</v>
      </c>
      <c r="M2329" s="15" t="s">
        <v>15</v>
      </c>
      <c r="N2329" s="15">
        <v>50111.0</v>
      </c>
      <c r="O2329" s="15">
        <f t="array" ref="O2329">_xlfn.XLOOKUP(M2329,reference_postal_code!$B$2:$B$11,reference_postal_code!$A$2:$A$11)</f>
        <v>50111</v>
      </c>
      <c r="P2329" s="15" t="s">
        <v>77</v>
      </c>
      <c r="Q2329" s="15" t="s">
        <v>5176</v>
      </c>
      <c r="R2329" s="15" t="s">
        <v>110</v>
      </c>
      <c r="S2329" s="15" t="s">
        <v>111</v>
      </c>
      <c r="T2329" s="15" t="s">
        <v>5177</v>
      </c>
      <c r="U2329" s="28">
        <v>7198800.0</v>
      </c>
      <c r="V2329" s="15">
        <v>2.0</v>
      </c>
      <c r="W2329" s="31">
        <v>0.2</v>
      </c>
      <c r="X2329" s="28">
        <v>629895.0</v>
      </c>
    </row>
    <row r="2330" ht="15.75" customHeight="1">
      <c r="A2330" s="15">
        <v>5539.0</v>
      </c>
      <c r="B2330" s="15" t="s">
        <v>5178</v>
      </c>
      <c r="C2330" s="18">
        <v>42107.0</v>
      </c>
      <c r="D2330" s="18">
        <v>42114.0</v>
      </c>
      <c r="E2330" s="18">
        <f t="shared" si="1"/>
        <v>42114</v>
      </c>
      <c r="F2330" s="15" t="s">
        <v>55</v>
      </c>
      <c r="G2330" s="15" t="s">
        <v>2541</v>
      </c>
      <c r="H2330" s="15" t="s">
        <v>2542</v>
      </c>
      <c r="I2330" s="15" t="s">
        <v>59</v>
      </c>
      <c r="J2330" s="15" t="s">
        <v>60</v>
      </c>
      <c r="K2330" s="15" t="s">
        <v>17</v>
      </c>
      <c r="L2330" s="15" t="str">
        <f t="array" ref="L2330">_xlfn.XLOOKUP(M2330,reference_province_to_city!$A$2:$A$11,reference_province_to_city!$B$2:$B$11)</f>
        <v>Semarang</v>
      </c>
      <c r="M2330" s="15" t="s">
        <v>15</v>
      </c>
      <c r="N2330" s="15">
        <v>50111.0</v>
      </c>
      <c r="O2330" s="15">
        <f t="array" ref="O2330">_xlfn.XLOOKUP(M2330,reference_postal_code!$B$2:$B$11,reference_postal_code!$A$2:$A$11)</f>
        <v>50111</v>
      </c>
      <c r="P2330" s="15" t="s">
        <v>77</v>
      </c>
      <c r="Q2330" s="15" t="s">
        <v>962</v>
      </c>
      <c r="R2330" s="15" t="s">
        <v>65</v>
      </c>
      <c r="S2330" s="15" t="s">
        <v>83</v>
      </c>
      <c r="T2330" s="15" t="s">
        <v>963</v>
      </c>
      <c r="U2330" s="28">
        <v>261450.0</v>
      </c>
      <c r="V2330" s="15">
        <v>3.0</v>
      </c>
      <c r="W2330" s="31">
        <v>0.0</v>
      </c>
      <c r="X2330" s="28">
        <v>120267.0</v>
      </c>
    </row>
    <row r="2331" ht="15.75" customHeight="1">
      <c r="A2331" s="15">
        <v>2069.0</v>
      </c>
      <c r="B2331" s="15" t="s">
        <v>5179</v>
      </c>
      <c r="C2331" s="18">
        <v>42107.0</v>
      </c>
      <c r="D2331" s="18">
        <v>42113.0</v>
      </c>
      <c r="E2331" s="18">
        <f t="shared" si="1"/>
        <v>42113</v>
      </c>
      <c r="F2331" s="15" t="s">
        <v>55</v>
      </c>
      <c r="G2331" s="15" t="s">
        <v>3552</v>
      </c>
      <c r="H2331" s="15" t="s">
        <v>3553</v>
      </c>
      <c r="I2331" s="15" t="s">
        <v>59</v>
      </c>
      <c r="J2331" s="15" t="s">
        <v>60</v>
      </c>
      <c r="K2331" s="15" t="s">
        <v>28</v>
      </c>
      <c r="L2331" s="15" t="str">
        <f t="array" ref="L2331">_xlfn.XLOOKUP(M2331,reference_province_to_city!$A$2:$A$11,reference_province_to_city!$B$2:$B$11)</f>
        <v>Medan</v>
      </c>
      <c r="M2331" s="15" t="s">
        <v>11</v>
      </c>
      <c r="N2331" s="15">
        <v>20111.0</v>
      </c>
      <c r="O2331" s="15">
        <f t="array" ref="O2331">_xlfn.XLOOKUP(M2331,reference_postal_code!$B$2:$B$11,reference_postal_code!$A$2:$A$11)</f>
        <v>20111</v>
      </c>
      <c r="P2331" s="15" t="s">
        <v>77</v>
      </c>
      <c r="Q2331" s="15" t="s">
        <v>1545</v>
      </c>
      <c r="R2331" s="15" t="s">
        <v>110</v>
      </c>
      <c r="S2331" s="15" t="s">
        <v>149</v>
      </c>
      <c r="T2331" s="15" t="s">
        <v>1546</v>
      </c>
      <c r="U2331" s="28">
        <v>2999400.0</v>
      </c>
      <c r="V2331" s="15">
        <v>4.0</v>
      </c>
      <c r="W2331" s="31">
        <v>0.0</v>
      </c>
      <c r="X2331" s="28">
        <v>1049790.0</v>
      </c>
    </row>
    <row r="2332" ht="15.75" customHeight="1">
      <c r="A2332" s="15">
        <v>5181.0</v>
      </c>
      <c r="B2332" s="15" t="s">
        <v>5158</v>
      </c>
      <c r="C2332" s="18">
        <v>42107.0</v>
      </c>
      <c r="D2332" s="18">
        <v>42113.0</v>
      </c>
      <c r="E2332" s="18">
        <f t="shared" si="1"/>
        <v>42113</v>
      </c>
      <c r="F2332" s="15" t="s">
        <v>55</v>
      </c>
      <c r="G2332" s="15" t="s">
        <v>3704</v>
      </c>
      <c r="H2332" s="15" t="s">
        <v>3705</v>
      </c>
      <c r="I2332" s="15" t="s">
        <v>128</v>
      </c>
      <c r="J2332" s="15" t="s">
        <v>60</v>
      </c>
      <c r="K2332" s="15" t="s">
        <v>26</v>
      </c>
      <c r="L2332" s="15" t="str">
        <f t="array" ref="L2332">_xlfn.XLOOKUP(M2332,reference_province_to_city!$A$2:$A$11,reference_province_to_city!$B$2:$B$11)</f>
        <v>Denpasar</v>
      </c>
      <c r="M2332" s="15" t="s">
        <v>24</v>
      </c>
      <c r="N2332" s="15">
        <v>80231.0</v>
      </c>
      <c r="O2332" s="15">
        <f t="array" ref="O2332">_xlfn.XLOOKUP(M2332,reference_postal_code!$B$2:$B$11,reference_postal_code!$A$2:$A$11)</f>
        <v>80231</v>
      </c>
      <c r="P2332" s="15" t="s">
        <v>63</v>
      </c>
      <c r="Q2332" s="15" t="s">
        <v>5180</v>
      </c>
      <c r="R2332" s="15" t="s">
        <v>65</v>
      </c>
      <c r="S2332" s="15" t="s">
        <v>222</v>
      </c>
      <c r="T2332" s="15" t="s">
        <v>5181</v>
      </c>
      <c r="U2332" s="28">
        <v>1137600.0</v>
      </c>
      <c r="V2332" s="15">
        <v>2.0</v>
      </c>
      <c r="W2332" s="31">
        <v>0.0</v>
      </c>
      <c r="X2332" s="28">
        <v>443664.0</v>
      </c>
    </row>
    <row r="2333" ht="15.75" customHeight="1">
      <c r="A2333" s="15">
        <v>5179.0</v>
      </c>
      <c r="B2333" s="15" t="s">
        <v>5158</v>
      </c>
      <c r="C2333" s="18">
        <v>42107.0</v>
      </c>
      <c r="D2333" s="18">
        <v>42113.0</v>
      </c>
      <c r="E2333" s="18">
        <f t="shared" si="1"/>
        <v>42113</v>
      </c>
      <c r="F2333" s="15" t="s">
        <v>55</v>
      </c>
      <c r="G2333" s="15" t="s">
        <v>3704</v>
      </c>
      <c r="H2333" s="15" t="s">
        <v>3705</v>
      </c>
      <c r="I2333" s="15" t="s">
        <v>128</v>
      </c>
      <c r="J2333" s="15" t="s">
        <v>60</v>
      </c>
      <c r="K2333" s="15" t="s">
        <v>26</v>
      </c>
      <c r="L2333" s="15" t="str">
        <f t="array" ref="L2333">_xlfn.XLOOKUP(M2333,reference_province_to_city!$A$2:$A$11,reference_province_to_city!$B$2:$B$11)</f>
        <v>Denpasar</v>
      </c>
      <c r="M2333" s="15" t="s">
        <v>24</v>
      </c>
      <c r="N2333" s="15">
        <v>80231.0</v>
      </c>
      <c r="O2333" s="15">
        <f t="array" ref="O2333">_xlfn.XLOOKUP(M2333,reference_postal_code!$B$2:$B$11,reference_postal_code!$A$2:$A$11)</f>
        <v>80231</v>
      </c>
      <c r="P2333" s="15" t="s">
        <v>63</v>
      </c>
      <c r="Q2333" s="15" t="s">
        <v>5182</v>
      </c>
      <c r="R2333" s="15" t="s">
        <v>106</v>
      </c>
      <c r="S2333" s="15" t="s">
        <v>139</v>
      </c>
      <c r="T2333" s="15" t="s">
        <v>5183</v>
      </c>
      <c r="U2333" s="28">
        <v>565200.0</v>
      </c>
      <c r="V2333" s="15">
        <v>2.0</v>
      </c>
      <c r="W2333" s="31">
        <v>0.0</v>
      </c>
      <c r="X2333" s="28">
        <v>237384.0</v>
      </c>
    </row>
    <row r="2334" ht="15.75" customHeight="1">
      <c r="A2334" s="15">
        <v>2070.0</v>
      </c>
      <c r="B2334" s="15" t="s">
        <v>5179</v>
      </c>
      <c r="C2334" s="18">
        <v>42107.0</v>
      </c>
      <c r="D2334" s="18">
        <v>42113.0</v>
      </c>
      <c r="E2334" s="18">
        <f t="shared" si="1"/>
        <v>42113</v>
      </c>
      <c r="F2334" s="15" t="s">
        <v>55</v>
      </c>
      <c r="G2334" s="15" t="s">
        <v>3552</v>
      </c>
      <c r="H2334" s="15" t="s">
        <v>3553</v>
      </c>
      <c r="I2334" s="15" t="s">
        <v>59</v>
      </c>
      <c r="J2334" s="15" t="s">
        <v>60</v>
      </c>
      <c r="K2334" s="15" t="s">
        <v>28</v>
      </c>
      <c r="L2334" s="15" t="str">
        <f t="array" ref="L2334">_xlfn.XLOOKUP(M2334,reference_province_to_city!$A$2:$A$11,reference_province_to_city!$B$2:$B$11)</f>
        <v>Medan</v>
      </c>
      <c r="M2334" s="15" t="s">
        <v>11</v>
      </c>
      <c r="N2334" s="15">
        <v>20111.0</v>
      </c>
      <c r="O2334" s="15">
        <f t="array" ref="O2334">_xlfn.XLOOKUP(M2334,reference_postal_code!$B$2:$B$11,reference_postal_code!$A$2:$A$11)</f>
        <v>20111</v>
      </c>
      <c r="P2334" s="15" t="s">
        <v>77</v>
      </c>
      <c r="Q2334" s="15" t="s">
        <v>913</v>
      </c>
      <c r="R2334" s="15" t="s">
        <v>106</v>
      </c>
      <c r="S2334" s="15" t="s">
        <v>218</v>
      </c>
      <c r="T2334" s="15" t="s">
        <v>914</v>
      </c>
      <c r="U2334" s="28">
        <v>1.066248E7</v>
      </c>
      <c r="V2334" s="15">
        <v>3.0</v>
      </c>
      <c r="W2334" s="31">
        <v>0.2</v>
      </c>
      <c r="X2334" s="28">
        <v>-1466091.0</v>
      </c>
    </row>
    <row r="2335" ht="15.75" customHeight="1">
      <c r="A2335" s="15">
        <v>7835.0</v>
      </c>
      <c r="B2335" s="15" t="s">
        <v>5173</v>
      </c>
      <c r="C2335" s="18">
        <v>42107.0</v>
      </c>
      <c r="D2335" s="18">
        <v>42111.0</v>
      </c>
      <c r="E2335" s="18">
        <f t="shared" si="1"/>
        <v>42111</v>
      </c>
      <c r="F2335" s="15" t="s">
        <v>114</v>
      </c>
      <c r="G2335" s="15" t="s">
        <v>5174</v>
      </c>
      <c r="H2335" s="15" t="s">
        <v>5175</v>
      </c>
      <c r="I2335" s="15" t="s">
        <v>59</v>
      </c>
      <c r="J2335" s="15" t="s">
        <v>60</v>
      </c>
      <c r="K2335" s="15" t="s">
        <v>17</v>
      </c>
      <c r="L2335" s="15" t="str">
        <f t="array" ref="L2335">_xlfn.XLOOKUP(M2335,reference_province_to_city!$A$2:$A$11,reference_province_to_city!$B$2:$B$11)</f>
        <v>Semarang</v>
      </c>
      <c r="M2335" s="15" t="s">
        <v>15</v>
      </c>
      <c r="N2335" s="15">
        <v>50111.0</v>
      </c>
      <c r="O2335" s="15">
        <f t="array" ref="O2335">_xlfn.XLOOKUP(M2335,reference_postal_code!$B$2:$B$11,reference_postal_code!$A$2:$A$11)</f>
        <v>50111</v>
      </c>
      <c r="P2335" s="15" t="s">
        <v>77</v>
      </c>
      <c r="Q2335" s="15" t="s">
        <v>5171</v>
      </c>
      <c r="R2335" s="15" t="s">
        <v>106</v>
      </c>
      <c r="S2335" s="15" t="s">
        <v>218</v>
      </c>
      <c r="T2335" s="15" t="s">
        <v>5172</v>
      </c>
      <c r="U2335" s="28">
        <v>3623520.0</v>
      </c>
      <c r="V2335" s="15">
        <v>2.0</v>
      </c>
      <c r="W2335" s="31">
        <v>0.2</v>
      </c>
      <c r="X2335" s="28">
        <v>-226470.0</v>
      </c>
    </row>
    <row r="2336" ht="15.75" customHeight="1">
      <c r="A2336" s="15">
        <v>9600.0</v>
      </c>
      <c r="B2336" s="15" t="s">
        <v>5184</v>
      </c>
      <c r="C2336" s="18">
        <v>42108.0</v>
      </c>
      <c r="D2336" s="18">
        <v>42112.0</v>
      </c>
      <c r="E2336" s="18">
        <f t="shared" si="1"/>
        <v>42112</v>
      </c>
      <c r="F2336" s="15" t="s">
        <v>55</v>
      </c>
      <c r="G2336" s="15" t="s">
        <v>5185</v>
      </c>
      <c r="H2336" s="15" t="s">
        <v>5186</v>
      </c>
      <c r="I2336" s="15" t="s">
        <v>59</v>
      </c>
      <c r="J2336" s="15" t="s">
        <v>60</v>
      </c>
      <c r="K2336" s="15" t="s">
        <v>17</v>
      </c>
      <c r="L2336" s="15" t="str">
        <f t="array" ref="L2336">_xlfn.XLOOKUP(M2336,reference_province_to_city!$A$2:$A$11,reference_province_to_city!$B$2:$B$11)</f>
        <v>Semarang</v>
      </c>
      <c r="M2336" s="15" t="s">
        <v>15</v>
      </c>
      <c r="O2336" s="15">
        <f t="array" ref="O2336">_xlfn.XLOOKUP(M2336,reference_postal_code!$B$2:$B$11,reference_postal_code!$A$2:$A$11)</f>
        <v>50111</v>
      </c>
      <c r="P2336" s="15" t="s">
        <v>77</v>
      </c>
      <c r="Q2336" s="15" t="s">
        <v>2662</v>
      </c>
      <c r="R2336" s="15" t="s">
        <v>65</v>
      </c>
      <c r="S2336" s="15" t="s">
        <v>222</v>
      </c>
      <c r="T2336" s="15" t="s">
        <v>2663</v>
      </c>
      <c r="U2336" s="28">
        <v>528120.0</v>
      </c>
      <c r="V2336" s="15">
        <v>1.0</v>
      </c>
      <c r="W2336" s="31">
        <v>0.2</v>
      </c>
      <c r="X2336" s="28">
        <v>39609.0</v>
      </c>
    </row>
    <row r="2337" ht="15.75" customHeight="1">
      <c r="A2337" s="15">
        <v>6201.0</v>
      </c>
      <c r="B2337" s="15" t="s">
        <v>5187</v>
      </c>
      <c r="C2337" s="18">
        <v>42110.0</v>
      </c>
      <c r="D2337" s="18">
        <v>42114.0</v>
      </c>
      <c r="E2337" s="18">
        <f t="shared" si="1"/>
        <v>42114</v>
      </c>
      <c r="F2337" s="15" t="s">
        <v>55</v>
      </c>
      <c r="G2337" s="15" t="s">
        <v>3213</v>
      </c>
      <c r="H2337" s="15" t="s">
        <v>3214</v>
      </c>
      <c r="I2337" s="15" t="s">
        <v>59</v>
      </c>
      <c r="J2337" s="15" t="s">
        <v>60</v>
      </c>
      <c r="K2337" s="15" t="s">
        <v>17</v>
      </c>
      <c r="L2337" s="15" t="str">
        <f t="array" ref="L2337">_xlfn.XLOOKUP(M2337,reference_province_to_city!$A$2:$A$11,reference_province_to_city!$B$2:$B$11)</f>
        <v>Semarang</v>
      </c>
      <c r="M2337" s="15" t="s">
        <v>15</v>
      </c>
      <c r="N2337" s="15">
        <v>50111.0</v>
      </c>
      <c r="O2337" s="15">
        <f t="array" ref="O2337">_xlfn.XLOOKUP(M2337,reference_postal_code!$B$2:$B$11,reference_postal_code!$A$2:$A$11)</f>
        <v>50111</v>
      </c>
      <c r="P2337" s="15" t="s">
        <v>77</v>
      </c>
      <c r="Q2337" s="15" t="s">
        <v>4408</v>
      </c>
      <c r="R2337" s="15" t="s">
        <v>110</v>
      </c>
      <c r="S2337" s="15" t="s">
        <v>1391</v>
      </c>
      <c r="T2337" s="15" t="s">
        <v>4409</v>
      </c>
      <c r="U2337" s="28">
        <v>2.159952E7</v>
      </c>
      <c r="V2337" s="15">
        <v>4.0</v>
      </c>
      <c r="W2337" s="31">
        <v>0.2</v>
      </c>
      <c r="X2337" s="28">
        <v>7289838.0</v>
      </c>
    </row>
    <row r="2338" ht="15.75" customHeight="1">
      <c r="A2338" s="15">
        <v>7460.0</v>
      </c>
      <c r="B2338" s="15" t="s">
        <v>5188</v>
      </c>
      <c r="C2338" s="18">
        <v>42110.0</v>
      </c>
      <c r="D2338" s="18">
        <v>42112.0</v>
      </c>
      <c r="E2338" s="18">
        <f t="shared" si="1"/>
        <v>42112</v>
      </c>
      <c r="F2338" s="15" t="s">
        <v>125</v>
      </c>
      <c r="G2338" s="15" t="s">
        <v>1361</v>
      </c>
      <c r="H2338" s="15" t="s">
        <v>1362</v>
      </c>
      <c r="I2338" s="15" t="s">
        <v>59</v>
      </c>
      <c r="J2338" s="15" t="s">
        <v>60</v>
      </c>
      <c r="K2338" s="15" t="s">
        <v>31</v>
      </c>
      <c r="L2338" s="15" t="str">
        <f t="array" ref="L2338">_xlfn.XLOOKUP(M2338,reference_province_to_city!$A$2:$A$11,reference_province_to_city!$B$2:$B$11)</f>
        <v>Balikpapan</v>
      </c>
      <c r="M2338" s="15" t="s">
        <v>21</v>
      </c>
      <c r="N2338" s="15">
        <v>76114.0</v>
      </c>
      <c r="O2338" s="15">
        <f t="array" ref="O2338">_xlfn.XLOOKUP(M2338,reference_postal_code!$B$2:$B$11,reference_postal_code!$A$2:$A$11)</f>
        <v>76114</v>
      </c>
      <c r="P2338" s="15" t="s">
        <v>166</v>
      </c>
      <c r="Q2338" s="15" t="s">
        <v>5189</v>
      </c>
      <c r="R2338" s="15" t="s">
        <v>106</v>
      </c>
      <c r="S2338" s="15" t="s">
        <v>183</v>
      </c>
      <c r="T2338" s="15" t="s">
        <v>5190</v>
      </c>
      <c r="U2338" s="28">
        <v>7848900.0</v>
      </c>
      <c r="V2338" s="15">
        <v>9.0</v>
      </c>
      <c r="W2338" s="31">
        <v>0.0</v>
      </c>
      <c r="X2338" s="28">
        <v>1883736.0</v>
      </c>
    </row>
    <row r="2339" ht="15.75" customHeight="1">
      <c r="A2339" s="15">
        <v>1063.0</v>
      </c>
      <c r="B2339" s="15" t="s">
        <v>5191</v>
      </c>
      <c r="C2339" s="18">
        <v>42110.0</v>
      </c>
      <c r="D2339" s="18">
        <v>42115.0</v>
      </c>
      <c r="E2339" s="18">
        <f t="shared" si="1"/>
        <v>42115</v>
      </c>
      <c r="F2339" s="15" t="s">
        <v>55</v>
      </c>
      <c r="G2339" s="15" t="s">
        <v>1294</v>
      </c>
      <c r="H2339" s="15" t="s">
        <v>1295</v>
      </c>
      <c r="I2339" s="15" t="s">
        <v>128</v>
      </c>
      <c r="J2339" s="15" t="s">
        <v>60</v>
      </c>
      <c r="K2339" s="15" t="s">
        <v>31</v>
      </c>
      <c r="L2339" s="15" t="str">
        <f t="array" ref="L2339">_xlfn.XLOOKUP(M2339,reference_province_to_city!$A$2:$A$11,reference_province_to_city!$B$2:$B$11)</f>
        <v>Balikpapan</v>
      </c>
      <c r="M2339" s="15" t="s">
        <v>21</v>
      </c>
      <c r="O2339" s="15">
        <f t="array" ref="O2339">_xlfn.XLOOKUP(M2339,reference_postal_code!$B$2:$B$11,reference_postal_code!$A$2:$A$11)</f>
        <v>76114</v>
      </c>
      <c r="P2339" s="15" t="s">
        <v>166</v>
      </c>
      <c r="Q2339" s="15" t="s">
        <v>2608</v>
      </c>
      <c r="R2339" s="15" t="s">
        <v>65</v>
      </c>
      <c r="S2339" s="15" t="s">
        <v>103</v>
      </c>
      <c r="T2339" s="15" t="s">
        <v>2609</v>
      </c>
      <c r="U2339" s="28">
        <v>156240.0</v>
      </c>
      <c r="V2339" s="15">
        <v>7.0</v>
      </c>
      <c r="W2339" s="31">
        <v>0.2</v>
      </c>
      <c r="X2339" s="28">
        <v>-33201.0</v>
      </c>
    </row>
    <row r="2340" ht="15.75" customHeight="1">
      <c r="A2340" s="15">
        <v>7457.0</v>
      </c>
      <c r="B2340" s="15" t="s">
        <v>5188</v>
      </c>
      <c r="C2340" s="18">
        <v>42110.0</v>
      </c>
      <c r="D2340" s="18">
        <v>42112.0</v>
      </c>
      <c r="E2340" s="18">
        <f t="shared" si="1"/>
        <v>42112</v>
      </c>
      <c r="F2340" s="15" t="s">
        <v>125</v>
      </c>
      <c r="G2340" s="15" t="s">
        <v>1361</v>
      </c>
      <c r="H2340" s="15" t="s">
        <v>1362</v>
      </c>
      <c r="I2340" s="15" t="s">
        <v>59</v>
      </c>
      <c r="J2340" s="15" t="s">
        <v>60</v>
      </c>
      <c r="K2340" s="15" t="s">
        <v>31</v>
      </c>
      <c r="L2340" s="15" t="str">
        <f t="array" ref="L2340">_xlfn.XLOOKUP(M2340,reference_province_to_city!$A$2:$A$11,reference_province_to_city!$B$2:$B$11)</f>
        <v>Balikpapan</v>
      </c>
      <c r="M2340" s="15" t="s">
        <v>21</v>
      </c>
      <c r="N2340" s="15">
        <v>76114.0</v>
      </c>
      <c r="O2340" s="15">
        <f t="array" ref="O2340">_xlfn.XLOOKUP(M2340,reference_postal_code!$B$2:$B$11,reference_postal_code!$A$2:$A$11)</f>
        <v>76114</v>
      </c>
      <c r="P2340" s="15" t="s">
        <v>166</v>
      </c>
      <c r="Q2340" s="15" t="s">
        <v>1897</v>
      </c>
      <c r="R2340" s="15" t="s">
        <v>110</v>
      </c>
      <c r="S2340" s="15" t="s">
        <v>111</v>
      </c>
      <c r="T2340" s="15" t="s">
        <v>1898</v>
      </c>
      <c r="U2340" s="28">
        <v>8544600.0</v>
      </c>
      <c r="V2340" s="15">
        <v>2.0</v>
      </c>
      <c r="W2340" s="31">
        <v>0.0</v>
      </c>
      <c r="X2340" s="28">
        <v>2221596.0</v>
      </c>
    </row>
    <row r="2341" ht="15.75" customHeight="1">
      <c r="A2341" s="15">
        <v>7583.0</v>
      </c>
      <c r="B2341" s="15" t="s">
        <v>5192</v>
      </c>
      <c r="C2341" s="18">
        <v>42110.0</v>
      </c>
      <c r="D2341" s="18">
        <v>42115.0</v>
      </c>
      <c r="E2341" s="18">
        <f t="shared" si="1"/>
        <v>42115</v>
      </c>
      <c r="F2341" s="15" t="s">
        <v>55</v>
      </c>
      <c r="G2341" s="15" t="s">
        <v>3807</v>
      </c>
      <c r="H2341" s="15" t="s">
        <v>3808</v>
      </c>
      <c r="I2341" s="15" t="s">
        <v>128</v>
      </c>
      <c r="J2341" s="15" t="s">
        <v>60</v>
      </c>
      <c r="K2341" s="15" t="s">
        <v>33</v>
      </c>
      <c r="L2341" s="15" t="str">
        <f t="array" ref="L2341">_xlfn.XLOOKUP(M2341,reference_province_to_city!$A$2:$A$11,reference_province_to_city!$B$2:$B$11)</f>
        <v>Makassar</v>
      </c>
      <c r="M2341" s="15" t="s">
        <v>25</v>
      </c>
      <c r="N2341" s="15">
        <v>90111.0</v>
      </c>
      <c r="O2341" s="15">
        <f t="array" ref="O2341">_xlfn.XLOOKUP(M2341,reference_postal_code!$B$2:$B$11,reference_postal_code!$A$2:$A$11)</f>
        <v>90111</v>
      </c>
      <c r="P2341" s="15" t="s">
        <v>63</v>
      </c>
      <c r="Q2341" s="15" t="s">
        <v>5193</v>
      </c>
      <c r="R2341" s="15" t="s">
        <v>106</v>
      </c>
      <c r="S2341" s="15" t="s">
        <v>107</v>
      </c>
      <c r="T2341" s="15" t="s">
        <v>5194</v>
      </c>
      <c r="U2341" s="28">
        <v>1916460.0</v>
      </c>
      <c r="V2341" s="15">
        <v>2.0</v>
      </c>
      <c r="W2341" s="31">
        <v>0.1</v>
      </c>
      <c r="X2341" s="28">
        <v>42588.0</v>
      </c>
    </row>
    <row r="2342" ht="15.75" customHeight="1">
      <c r="A2342" s="15">
        <v>1064.0</v>
      </c>
      <c r="B2342" s="15" t="s">
        <v>5191</v>
      </c>
      <c r="C2342" s="18">
        <v>42110.0</v>
      </c>
      <c r="D2342" s="18">
        <v>42115.0</v>
      </c>
      <c r="E2342" s="18">
        <f t="shared" si="1"/>
        <v>42115</v>
      </c>
      <c r="F2342" s="15" t="s">
        <v>55</v>
      </c>
      <c r="G2342" s="15" t="s">
        <v>1294</v>
      </c>
      <c r="H2342" s="15" t="s">
        <v>1295</v>
      </c>
      <c r="I2342" s="15" t="s">
        <v>128</v>
      </c>
      <c r="J2342" s="15" t="s">
        <v>60</v>
      </c>
      <c r="K2342" s="15" t="s">
        <v>31</v>
      </c>
      <c r="L2342" s="15" t="str">
        <f t="array" ref="L2342">_xlfn.XLOOKUP(M2342,reference_province_to_city!$A$2:$A$11,reference_province_to_city!$B$2:$B$11)</f>
        <v>Balikpapan</v>
      </c>
      <c r="M2342" s="15" t="s">
        <v>21</v>
      </c>
      <c r="N2342" s="15">
        <v>76114.0</v>
      </c>
      <c r="O2342" s="15">
        <f t="array" ref="O2342">_xlfn.XLOOKUP(M2342,reference_postal_code!$B$2:$B$11,reference_postal_code!$A$2:$A$11)</f>
        <v>76114</v>
      </c>
      <c r="P2342" s="15" t="s">
        <v>166</v>
      </c>
      <c r="Q2342" s="15" t="s">
        <v>1072</v>
      </c>
      <c r="R2342" s="15" t="s">
        <v>65</v>
      </c>
      <c r="S2342" s="15" t="s">
        <v>93</v>
      </c>
      <c r="T2342" s="15" t="s">
        <v>1073</v>
      </c>
      <c r="U2342" s="28">
        <v>118080.0</v>
      </c>
      <c r="V2342" s="15">
        <v>3.0</v>
      </c>
      <c r="W2342" s="31">
        <v>0.2</v>
      </c>
      <c r="X2342" s="28">
        <v>19188.0</v>
      </c>
    </row>
    <row r="2343" ht="15.75" customHeight="1">
      <c r="A2343" s="15">
        <v>1067.0</v>
      </c>
      <c r="B2343" s="15" t="s">
        <v>5191</v>
      </c>
      <c r="C2343" s="18">
        <v>42110.0</v>
      </c>
      <c r="D2343" s="18">
        <v>42115.0</v>
      </c>
      <c r="E2343" s="18">
        <f t="shared" si="1"/>
        <v>42115</v>
      </c>
      <c r="F2343" s="15" t="s">
        <v>55</v>
      </c>
      <c r="G2343" s="15" t="s">
        <v>1294</v>
      </c>
      <c r="H2343" s="15" t="s">
        <v>1295</v>
      </c>
      <c r="I2343" s="15" t="s">
        <v>128</v>
      </c>
      <c r="J2343" s="15" t="s">
        <v>60</v>
      </c>
      <c r="K2343" s="15" t="s">
        <v>31</v>
      </c>
      <c r="L2343" s="15" t="str">
        <f t="array" ref="L2343">_xlfn.XLOOKUP(M2343,reference_province_to_city!$A$2:$A$11,reference_province_to_city!$B$2:$B$11)</f>
        <v>Balikpapan</v>
      </c>
      <c r="M2343" s="15" t="s">
        <v>21</v>
      </c>
      <c r="N2343" s="15">
        <v>76114.0</v>
      </c>
      <c r="O2343" s="15">
        <f t="array" ref="O2343">_xlfn.XLOOKUP(M2343,reference_postal_code!$B$2:$B$11,reference_postal_code!$A$2:$A$11)</f>
        <v>76114</v>
      </c>
      <c r="P2343" s="15" t="s">
        <v>166</v>
      </c>
      <c r="Q2343" s="15" t="s">
        <v>5195</v>
      </c>
      <c r="R2343" s="15" t="s">
        <v>65</v>
      </c>
      <c r="S2343" s="15" t="s">
        <v>83</v>
      </c>
      <c r="T2343" s="15" t="s">
        <v>5196</v>
      </c>
      <c r="U2343" s="28">
        <v>832050.0</v>
      </c>
      <c r="V2343" s="15">
        <v>5.0</v>
      </c>
      <c r="W2343" s="31">
        <v>0.7</v>
      </c>
      <c r="X2343" s="28">
        <v>-693375.0</v>
      </c>
    </row>
    <row r="2344" ht="15.75" customHeight="1">
      <c r="A2344" s="15">
        <v>1065.0</v>
      </c>
      <c r="B2344" s="15" t="s">
        <v>5191</v>
      </c>
      <c r="C2344" s="18">
        <v>42110.0</v>
      </c>
      <c r="D2344" s="18">
        <v>42115.0</v>
      </c>
      <c r="E2344" s="18">
        <f t="shared" si="1"/>
        <v>42115</v>
      </c>
      <c r="F2344" s="15" t="s">
        <v>55</v>
      </c>
      <c r="G2344" s="15" t="s">
        <v>1294</v>
      </c>
      <c r="H2344" s="15" t="s">
        <v>1295</v>
      </c>
      <c r="I2344" s="15" t="s">
        <v>128</v>
      </c>
      <c r="J2344" s="15" t="s">
        <v>60</v>
      </c>
      <c r="K2344" s="15" t="s">
        <v>31</v>
      </c>
      <c r="L2344" s="15" t="str">
        <f t="array" ref="L2344">_xlfn.XLOOKUP(M2344,reference_province_to_city!$A$2:$A$11,reference_province_to_city!$B$2:$B$11)</f>
        <v>Balikpapan</v>
      </c>
      <c r="M2344" s="15" t="s">
        <v>21</v>
      </c>
      <c r="N2344" s="15">
        <v>76114.0</v>
      </c>
      <c r="O2344" s="15">
        <f t="array" ref="O2344">_xlfn.XLOOKUP(M2344,reference_postal_code!$B$2:$B$11,reference_postal_code!$A$2:$A$11)</f>
        <v>76114</v>
      </c>
      <c r="P2344" s="15" t="s">
        <v>166</v>
      </c>
      <c r="Q2344" s="15" t="s">
        <v>2069</v>
      </c>
      <c r="R2344" s="15" t="s">
        <v>110</v>
      </c>
      <c r="S2344" s="15" t="s">
        <v>111</v>
      </c>
      <c r="T2344" s="15" t="s">
        <v>2070</v>
      </c>
      <c r="U2344" s="28">
        <v>1781730.0</v>
      </c>
      <c r="V2344" s="15">
        <v>3.0</v>
      </c>
      <c r="W2344" s="31">
        <v>0.4</v>
      </c>
      <c r="X2344" s="28">
        <v>-415737.0</v>
      </c>
    </row>
    <row r="2345" ht="15.75" customHeight="1">
      <c r="A2345" s="15">
        <v>6202.0</v>
      </c>
      <c r="B2345" s="15" t="s">
        <v>5187</v>
      </c>
      <c r="C2345" s="18">
        <v>42110.0</v>
      </c>
      <c r="D2345" s="18">
        <v>42114.0</v>
      </c>
      <c r="E2345" s="18">
        <f t="shared" si="1"/>
        <v>42114</v>
      </c>
      <c r="F2345" s="15" t="s">
        <v>55</v>
      </c>
      <c r="G2345" s="15" t="s">
        <v>3213</v>
      </c>
      <c r="H2345" s="15" t="s">
        <v>3214</v>
      </c>
      <c r="I2345" s="15" t="s">
        <v>59</v>
      </c>
      <c r="J2345" s="15" t="s">
        <v>60</v>
      </c>
      <c r="K2345" s="15" t="s">
        <v>17</v>
      </c>
      <c r="L2345" s="15" t="str">
        <f t="array" ref="L2345">_xlfn.XLOOKUP(M2345,reference_province_to_city!$A$2:$A$11,reference_province_to_city!$B$2:$B$11)</f>
        <v>Semarang</v>
      </c>
      <c r="M2345" s="15" t="s">
        <v>15</v>
      </c>
      <c r="N2345" s="15">
        <v>50111.0</v>
      </c>
      <c r="O2345" s="15">
        <f t="array" ref="O2345">_xlfn.XLOOKUP(M2345,reference_postal_code!$B$2:$B$11,reference_postal_code!$A$2:$A$11)</f>
        <v>50111</v>
      </c>
      <c r="P2345" s="15" t="s">
        <v>77</v>
      </c>
      <c r="Q2345" s="15" t="s">
        <v>5197</v>
      </c>
      <c r="R2345" s="15" t="s">
        <v>110</v>
      </c>
      <c r="S2345" s="15" t="s">
        <v>149</v>
      </c>
      <c r="T2345" s="15" t="s">
        <v>5198</v>
      </c>
      <c r="U2345" s="28">
        <v>653400.0</v>
      </c>
      <c r="V2345" s="15">
        <v>3.0</v>
      </c>
      <c r="W2345" s="31">
        <v>0.2</v>
      </c>
      <c r="X2345" s="28">
        <v>-73507.0</v>
      </c>
    </row>
    <row r="2346" ht="15.75" customHeight="1">
      <c r="A2346" s="15">
        <v>7458.0</v>
      </c>
      <c r="B2346" s="15" t="s">
        <v>5188</v>
      </c>
      <c r="C2346" s="18">
        <v>42110.0</v>
      </c>
      <c r="D2346" s="18">
        <v>42112.0</v>
      </c>
      <c r="E2346" s="18">
        <f t="shared" si="1"/>
        <v>42112</v>
      </c>
      <c r="F2346" s="15" t="s">
        <v>125</v>
      </c>
      <c r="G2346" s="15" t="s">
        <v>1361</v>
      </c>
      <c r="H2346" s="15" t="s">
        <v>1362</v>
      </c>
      <c r="I2346" s="15" t="s">
        <v>59</v>
      </c>
      <c r="J2346" s="15" t="s">
        <v>60</v>
      </c>
      <c r="K2346" s="15" t="s">
        <v>31</v>
      </c>
      <c r="L2346" s="15" t="str">
        <f t="array" ref="L2346">_xlfn.XLOOKUP(M2346,reference_province_to_city!$A$2:$A$11,reference_province_to_city!$B$2:$B$11)</f>
        <v>Balikpapan</v>
      </c>
      <c r="M2346" s="15" t="s">
        <v>21</v>
      </c>
      <c r="N2346" s="15">
        <v>76114.0</v>
      </c>
      <c r="O2346" s="15">
        <f t="array" ref="O2346">_xlfn.XLOOKUP(M2346,reference_postal_code!$B$2:$B$11,reference_postal_code!$A$2:$A$11)</f>
        <v>76114</v>
      </c>
      <c r="P2346" s="15" t="s">
        <v>166</v>
      </c>
      <c r="Q2346" s="15" t="s">
        <v>3827</v>
      </c>
      <c r="R2346" s="15" t="s">
        <v>65</v>
      </c>
      <c r="S2346" s="15" t="s">
        <v>83</v>
      </c>
      <c r="T2346" s="15" t="s">
        <v>3828</v>
      </c>
      <c r="U2346" s="28">
        <v>137100.0</v>
      </c>
      <c r="V2346" s="15">
        <v>1.0</v>
      </c>
      <c r="W2346" s="31">
        <v>0.0</v>
      </c>
      <c r="X2346" s="28">
        <v>68550.0</v>
      </c>
    </row>
    <row r="2347" ht="15.75" customHeight="1">
      <c r="A2347" s="15">
        <v>5250.0</v>
      </c>
      <c r="B2347" s="15" t="s">
        <v>5199</v>
      </c>
      <c r="C2347" s="18">
        <v>42110.0</v>
      </c>
      <c r="D2347" s="18">
        <v>42115.0</v>
      </c>
      <c r="E2347" s="18">
        <f t="shared" si="1"/>
        <v>42115</v>
      </c>
      <c r="F2347" s="15" t="s">
        <v>55</v>
      </c>
      <c r="G2347" s="15" t="s">
        <v>3070</v>
      </c>
      <c r="H2347" s="15" t="s">
        <v>3071</v>
      </c>
      <c r="I2347" s="15" t="s">
        <v>128</v>
      </c>
      <c r="J2347" s="15" t="s">
        <v>60</v>
      </c>
      <c r="K2347" s="15" t="s">
        <v>983</v>
      </c>
      <c r="L2347" s="15" t="str">
        <f t="array" ref="L2347">_xlfn.XLOOKUP(M2347,reference_province_to_city!$A$2:$A$11,reference_province_to_city!$B$2:$B$11)</f>
        <v>Surabaya</v>
      </c>
      <c r="M2347" s="15" t="s">
        <v>20</v>
      </c>
      <c r="N2347" s="15">
        <v>60231.0</v>
      </c>
      <c r="O2347" s="15">
        <f t="array" ref="O2347">_xlfn.XLOOKUP(M2347,reference_postal_code!$B$2:$B$11,reference_postal_code!$A$2:$A$11)</f>
        <v>60231</v>
      </c>
      <c r="P2347" s="15" t="s">
        <v>166</v>
      </c>
      <c r="Q2347" s="15" t="s">
        <v>5200</v>
      </c>
      <c r="R2347" s="15" t="s">
        <v>65</v>
      </c>
      <c r="S2347" s="15" t="s">
        <v>103</v>
      </c>
      <c r="T2347" s="15" t="s">
        <v>5201</v>
      </c>
      <c r="U2347" s="28">
        <v>188640.0</v>
      </c>
      <c r="V2347" s="15">
        <v>4.0</v>
      </c>
      <c r="W2347" s="31">
        <v>0.2</v>
      </c>
      <c r="X2347" s="28">
        <v>61308.0</v>
      </c>
    </row>
    <row r="2348" ht="15.75" customHeight="1">
      <c r="A2348" s="15">
        <v>1062.0</v>
      </c>
      <c r="B2348" s="15" t="s">
        <v>5191</v>
      </c>
      <c r="C2348" s="18">
        <v>42110.0</v>
      </c>
      <c r="D2348" s="18">
        <v>42115.0</v>
      </c>
      <c r="E2348" s="18">
        <f t="shared" si="1"/>
        <v>42115</v>
      </c>
      <c r="F2348" s="15" t="s">
        <v>55</v>
      </c>
      <c r="G2348" s="15" t="s">
        <v>1294</v>
      </c>
      <c r="H2348" s="15" t="s">
        <v>1295</v>
      </c>
      <c r="I2348" s="15" t="s">
        <v>128</v>
      </c>
      <c r="J2348" s="15" t="s">
        <v>60</v>
      </c>
      <c r="K2348" s="15" t="s">
        <v>31</v>
      </c>
      <c r="L2348" s="15" t="str">
        <f t="array" ref="L2348">_xlfn.XLOOKUP(M2348,reference_province_to_city!$A$2:$A$11,reference_province_to_city!$B$2:$B$11)</f>
        <v>Balikpapan</v>
      </c>
      <c r="M2348" s="15" t="s">
        <v>21</v>
      </c>
      <c r="N2348" s="15">
        <v>76114.0</v>
      </c>
      <c r="O2348" s="15">
        <f t="array" ref="O2348">_xlfn.XLOOKUP(M2348,reference_postal_code!$B$2:$B$11,reference_postal_code!$A$2:$A$11)</f>
        <v>76114</v>
      </c>
      <c r="P2348" s="15" t="s">
        <v>166</v>
      </c>
      <c r="Q2348" s="15" t="s">
        <v>4576</v>
      </c>
      <c r="R2348" s="15" t="s">
        <v>65</v>
      </c>
      <c r="S2348" s="15" t="s">
        <v>222</v>
      </c>
      <c r="T2348" s="15" t="s">
        <v>4577</v>
      </c>
      <c r="U2348" s="28">
        <v>678240.0</v>
      </c>
      <c r="V2348" s="15">
        <v>3.0</v>
      </c>
      <c r="W2348" s="31">
        <v>0.2</v>
      </c>
      <c r="X2348" s="28">
        <v>67824.0</v>
      </c>
    </row>
    <row r="2349" ht="15.75" customHeight="1">
      <c r="A2349" s="15">
        <v>1066.0</v>
      </c>
      <c r="B2349" s="15" t="s">
        <v>5191</v>
      </c>
      <c r="C2349" s="18">
        <v>42110.0</v>
      </c>
      <c r="D2349" s="18">
        <v>42115.0</v>
      </c>
      <c r="E2349" s="18">
        <f t="shared" si="1"/>
        <v>42115</v>
      </c>
      <c r="F2349" s="15" t="s">
        <v>55</v>
      </c>
      <c r="G2349" s="15" t="s">
        <v>1294</v>
      </c>
      <c r="H2349" s="15" t="s">
        <v>1295</v>
      </c>
      <c r="I2349" s="15" t="s">
        <v>128</v>
      </c>
      <c r="J2349" s="15" t="s">
        <v>60</v>
      </c>
      <c r="K2349" s="15" t="s">
        <v>31</v>
      </c>
      <c r="L2349" s="15" t="str">
        <f t="array" ref="L2349">_xlfn.XLOOKUP(M2349,reference_province_to_city!$A$2:$A$11,reference_province_to_city!$B$2:$B$11)</f>
        <v>Balikpapan</v>
      </c>
      <c r="M2349" s="15" t="s">
        <v>21</v>
      </c>
      <c r="N2349" s="15">
        <v>76114.0</v>
      </c>
      <c r="O2349" s="15">
        <f t="array" ref="O2349">_xlfn.XLOOKUP(M2349,reference_postal_code!$B$2:$B$11,reference_postal_code!$A$2:$A$11)</f>
        <v>76114</v>
      </c>
      <c r="P2349" s="15" t="s">
        <v>166</v>
      </c>
      <c r="Q2349" s="15" t="s">
        <v>4450</v>
      </c>
      <c r="R2349" s="15" t="s">
        <v>65</v>
      </c>
      <c r="S2349" s="15" t="s">
        <v>103</v>
      </c>
      <c r="T2349" s="15" t="s">
        <v>4451</v>
      </c>
      <c r="U2349" s="28">
        <v>21720.0</v>
      </c>
      <c r="V2349" s="15">
        <v>1.0</v>
      </c>
      <c r="W2349" s="31">
        <v>0.2</v>
      </c>
      <c r="X2349" s="28">
        <v>3529.0</v>
      </c>
    </row>
    <row r="2350" ht="15.75" customHeight="1">
      <c r="A2350" s="15">
        <v>7459.0</v>
      </c>
      <c r="B2350" s="15" t="s">
        <v>5188</v>
      </c>
      <c r="C2350" s="18">
        <v>42110.0</v>
      </c>
      <c r="D2350" s="18">
        <v>42112.0</v>
      </c>
      <c r="E2350" s="18">
        <f t="shared" si="1"/>
        <v>42112</v>
      </c>
      <c r="F2350" s="15" t="s">
        <v>125</v>
      </c>
      <c r="G2350" s="15" t="s">
        <v>1361</v>
      </c>
      <c r="H2350" s="15" t="s">
        <v>1362</v>
      </c>
      <c r="I2350" s="15" t="s">
        <v>59</v>
      </c>
      <c r="J2350" s="15" t="s">
        <v>60</v>
      </c>
      <c r="K2350" s="15" t="s">
        <v>31</v>
      </c>
      <c r="L2350" s="15" t="str">
        <f t="array" ref="L2350">_xlfn.XLOOKUP(M2350,reference_province_to_city!$A$2:$A$11,reference_province_to_city!$B$2:$B$11)</f>
        <v>Balikpapan</v>
      </c>
      <c r="M2350" s="15" t="s">
        <v>21</v>
      </c>
      <c r="N2350" s="15">
        <v>76114.0</v>
      </c>
      <c r="O2350" s="15">
        <f t="array" ref="O2350">_xlfn.XLOOKUP(M2350,reference_postal_code!$B$2:$B$11,reference_postal_code!$A$2:$A$11)</f>
        <v>76114</v>
      </c>
      <c r="P2350" s="15" t="s">
        <v>166</v>
      </c>
      <c r="Q2350" s="15" t="s">
        <v>3815</v>
      </c>
      <c r="R2350" s="15" t="s">
        <v>106</v>
      </c>
      <c r="S2350" s="15" t="s">
        <v>139</v>
      </c>
      <c r="T2350" s="15" t="s">
        <v>3816</v>
      </c>
      <c r="U2350" s="28">
        <v>1.79529E7</v>
      </c>
      <c r="V2350" s="15">
        <v>7.0</v>
      </c>
      <c r="W2350" s="31">
        <v>0.0</v>
      </c>
      <c r="X2350" s="28">
        <v>1795290.0</v>
      </c>
    </row>
    <row r="2351" ht="15.75" customHeight="1">
      <c r="A2351" s="15">
        <v>2755.0</v>
      </c>
      <c r="B2351" s="15" t="s">
        <v>5202</v>
      </c>
      <c r="C2351" s="18">
        <v>42111.0</v>
      </c>
      <c r="D2351" s="18">
        <v>42115.0</v>
      </c>
      <c r="E2351" s="18">
        <f t="shared" si="1"/>
        <v>42115</v>
      </c>
      <c r="F2351" s="15" t="s">
        <v>55</v>
      </c>
      <c r="G2351" s="15" t="s">
        <v>1583</v>
      </c>
      <c r="H2351" s="15" t="s">
        <v>1584</v>
      </c>
      <c r="I2351" s="15" t="s">
        <v>59</v>
      </c>
      <c r="J2351" s="15" t="s">
        <v>60</v>
      </c>
      <c r="K2351" s="15" t="s">
        <v>3776</v>
      </c>
      <c r="L2351" s="15" t="str">
        <f t="array" ref="L2351">_xlfn.XLOOKUP(M2351,reference_province_to_city!$A$2:$A$11,reference_province_to_city!$B$2:$B$11)</f>
        <v>Makassar</v>
      </c>
      <c r="M2351" s="15" t="s">
        <v>25</v>
      </c>
      <c r="N2351" s="15">
        <v>90111.0</v>
      </c>
      <c r="O2351" s="15">
        <f t="array" ref="O2351">_xlfn.XLOOKUP(M2351,reference_postal_code!$B$2:$B$11,reference_postal_code!$A$2:$A$11)</f>
        <v>90111</v>
      </c>
      <c r="P2351" s="15" t="s">
        <v>63</v>
      </c>
      <c r="Q2351" s="15" t="s">
        <v>2528</v>
      </c>
      <c r="R2351" s="15" t="s">
        <v>110</v>
      </c>
      <c r="S2351" s="15" t="s">
        <v>111</v>
      </c>
      <c r="T2351" s="15" t="s">
        <v>2529</v>
      </c>
      <c r="U2351" s="28">
        <v>1.17594E7</v>
      </c>
      <c r="V2351" s="15">
        <v>5.0</v>
      </c>
      <c r="W2351" s="31">
        <v>0.2</v>
      </c>
      <c r="X2351" s="28">
        <v>1028948.0</v>
      </c>
    </row>
    <row r="2352" ht="15.75" customHeight="1">
      <c r="A2352" s="15">
        <v>5445.0</v>
      </c>
      <c r="B2352" s="15" t="s">
        <v>5203</v>
      </c>
      <c r="C2352" s="18">
        <v>42111.0</v>
      </c>
      <c r="D2352" s="18">
        <v>42117.0</v>
      </c>
      <c r="E2352" s="18">
        <f t="shared" si="1"/>
        <v>42117</v>
      </c>
      <c r="F2352" s="15" t="s">
        <v>55</v>
      </c>
      <c r="G2352" s="15" t="s">
        <v>3089</v>
      </c>
      <c r="H2352" s="15" t="s">
        <v>3090</v>
      </c>
      <c r="I2352" s="15" t="s">
        <v>59</v>
      </c>
      <c r="J2352" s="15" t="s">
        <v>60</v>
      </c>
      <c r="L2352" s="15" t="str">
        <f t="array" ref="L2352">_xlfn.XLOOKUP(M2352,reference_province_to_city!$A$2:$A$11,reference_province_to_city!$B$2:$B$11)</f>
        <v>Bandung</v>
      </c>
      <c r="M2352" s="15" t="s">
        <v>12</v>
      </c>
      <c r="N2352" s="15">
        <v>40111.0</v>
      </c>
      <c r="O2352" s="15">
        <f t="array" ref="O2352">_xlfn.XLOOKUP(M2352,reference_postal_code!$B$2:$B$11,reference_postal_code!$A$2:$A$11)</f>
        <v>40111</v>
      </c>
      <c r="P2352" s="15" t="s">
        <v>117</v>
      </c>
      <c r="Q2352" s="15" t="s">
        <v>5204</v>
      </c>
      <c r="R2352" s="15" t="s">
        <v>65</v>
      </c>
      <c r="S2352" s="15" t="s">
        <v>93</v>
      </c>
      <c r="T2352" s="15" t="s">
        <v>5205</v>
      </c>
      <c r="U2352" s="28">
        <v>160650.0</v>
      </c>
      <c r="V2352" s="15">
        <v>3.0</v>
      </c>
      <c r="W2352" s="31">
        <v>0.0</v>
      </c>
      <c r="X2352" s="28">
        <v>41769.0</v>
      </c>
    </row>
    <row r="2353" ht="15.75" customHeight="1">
      <c r="A2353" s="15">
        <v>5443.0</v>
      </c>
      <c r="B2353" s="15" t="s">
        <v>5203</v>
      </c>
      <c r="C2353" s="18">
        <v>42111.0</v>
      </c>
      <c r="D2353" s="18">
        <v>42117.0</v>
      </c>
      <c r="E2353" s="18">
        <f t="shared" si="1"/>
        <v>42117</v>
      </c>
      <c r="F2353" s="15" t="s">
        <v>55</v>
      </c>
      <c r="G2353" s="15" t="s">
        <v>3089</v>
      </c>
      <c r="H2353" s="15" t="s">
        <v>3090</v>
      </c>
      <c r="I2353" s="15" t="s">
        <v>59</v>
      </c>
      <c r="J2353" s="15" t="s">
        <v>60</v>
      </c>
      <c r="K2353" s="15" t="s">
        <v>14</v>
      </c>
      <c r="L2353" s="15" t="str">
        <f t="array" ref="L2353">_xlfn.XLOOKUP(M2353,reference_province_to_city!$A$2:$A$11,reference_province_to_city!$B$2:$B$11)</f>
        <v>Bandung</v>
      </c>
      <c r="M2353" s="15" t="s">
        <v>12</v>
      </c>
      <c r="N2353" s="15">
        <v>40111.0</v>
      </c>
      <c r="O2353" s="15">
        <f t="array" ref="O2353">_xlfn.XLOOKUP(M2353,reference_postal_code!$B$2:$B$11,reference_postal_code!$A$2:$A$11)</f>
        <v>40111</v>
      </c>
      <c r="P2353" s="15" t="s">
        <v>117</v>
      </c>
      <c r="Q2353" s="15" t="s">
        <v>4646</v>
      </c>
      <c r="R2353" s="15" t="s">
        <v>110</v>
      </c>
      <c r="S2353" s="15" t="s">
        <v>149</v>
      </c>
      <c r="T2353" s="15" t="s">
        <v>4647</v>
      </c>
      <c r="U2353" s="28">
        <v>1494000.0</v>
      </c>
      <c r="V2353" s="15">
        <v>1.0</v>
      </c>
      <c r="W2353" s="31">
        <v>0.0</v>
      </c>
      <c r="X2353" s="28">
        <v>552780.0</v>
      </c>
    </row>
    <row r="2354" ht="15.75" customHeight="1">
      <c r="A2354" s="15">
        <v>2753.0</v>
      </c>
      <c r="B2354" s="15" t="s">
        <v>5202</v>
      </c>
      <c r="C2354" s="18">
        <v>42111.0</v>
      </c>
      <c r="D2354" s="18">
        <v>42115.0</v>
      </c>
      <c r="E2354" s="18">
        <f t="shared" si="1"/>
        <v>42115</v>
      </c>
      <c r="F2354" s="15" t="s">
        <v>55</v>
      </c>
      <c r="G2354" s="15" t="s">
        <v>1583</v>
      </c>
      <c r="H2354" s="15" t="s">
        <v>1584</v>
      </c>
      <c r="I2354" s="15" t="s">
        <v>59</v>
      </c>
      <c r="J2354" s="15" t="s">
        <v>60</v>
      </c>
      <c r="K2354" s="15" t="s">
        <v>33</v>
      </c>
      <c r="L2354" s="15" t="str">
        <f t="array" ref="L2354">_xlfn.XLOOKUP(M2354,reference_province_to_city!$A$2:$A$11,reference_province_to_city!$B$2:$B$11)</f>
        <v>Makassar</v>
      </c>
      <c r="M2354" s="15" t="s">
        <v>25</v>
      </c>
      <c r="N2354" s="15">
        <v>90111.0</v>
      </c>
      <c r="O2354" s="15">
        <f t="array" ref="O2354">_xlfn.XLOOKUP(M2354,reference_postal_code!$B$2:$B$11,reference_postal_code!$A$2:$A$11)</f>
        <v>90111</v>
      </c>
      <c r="P2354" s="15" t="s">
        <v>63</v>
      </c>
      <c r="Q2354" s="15" t="s">
        <v>2199</v>
      </c>
      <c r="R2354" s="15" t="s">
        <v>65</v>
      </c>
      <c r="S2354" s="15" t="s">
        <v>93</v>
      </c>
      <c r="T2354" s="15" t="s">
        <v>2200</v>
      </c>
      <c r="U2354" s="28">
        <v>83400.0</v>
      </c>
      <c r="V2354" s="15">
        <v>2.0</v>
      </c>
      <c r="W2354" s="31">
        <v>0.0</v>
      </c>
      <c r="X2354" s="28">
        <v>33360.0</v>
      </c>
    </row>
    <row r="2355" ht="15.75" customHeight="1">
      <c r="A2355" s="15">
        <v>2756.0</v>
      </c>
      <c r="B2355" s="15" t="s">
        <v>5202</v>
      </c>
      <c r="C2355" s="18">
        <v>42111.0</v>
      </c>
      <c r="D2355" s="18">
        <v>42115.0</v>
      </c>
      <c r="E2355" s="18">
        <f t="shared" si="1"/>
        <v>42115</v>
      </c>
      <c r="F2355" s="15" t="s">
        <v>55</v>
      </c>
      <c r="G2355" s="15" t="s">
        <v>1583</v>
      </c>
      <c r="H2355" s="15" t="s">
        <v>1584</v>
      </c>
      <c r="I2355" s="15" t="s">
        <v>59</v>
      </c>
      <c r="J2355" s="15" t="s">
        <v>60</v>
      </c>
      <c r="K2355" s="15" t="s">
        <v>33</v>
      </c>
      <c r="L2355" s="15" t="str">
        <f t="array" ref="L2355">_xlfn.XLOOKUP(M2355,reference_province_to_city!$A$2:$A$11,reference_province_to_city!$B$2:$B$11)</f>
        <v>Makassar</v>
      </c>
      <c r="M2355" s="15" t="s">
        <v>25</v>
      </c>
      <c r="N2355" s="15">
        <v>90111.0</v>
      </c>
      <c r="O2355" s="15">
        <f t="array" ref="O2355">_xlfn.XLOOKUP(M2355,reference_postal_code!$B$2:$B$11,reference_postal_code!$A$2:$A$11)</f>
        <v>90111</v>
      </c>
      <c r="P2355" s="15" t="s">
        <v>63</v>
      </c>
      <c r="Q2355" s="15" t="s">
        <v>4659</v>
      </c>
      <c r="R2355" s="15" t="s">
        <v>65</v>
      </c>
      <c r="S2355" s="15" t="s">
        <v>222</v>
      </c>
      <c r="T2355" s="15" t="s">
        <v>4660</v>
      </c>
      <c r="U2355" s="28">
        <v>2.171475E7</v>
      </c>
      <c r="V2355" s="15">
        <v>5.0</v>
      </c>
      <c r="W2355" s="31">
        <v>0.0</v>
      </c>
      <c r="X2355" s="28">
        <v>6297277.0</v>
      </c>
    </row>
    <row r="2356" ht="15.75" customHeight="1">
      <c r="A2356" s="15">
        <v>2757.0</v>
      </c>
      <c r="B2356" s="15" t="s">
        <v>5202</v>
      </c>
      <c r="C2356" s="18">
        <v>42111.0</v>
      </c>
      <c r="D2356" s="18">
        <v>42115.0</v>
      </c>
      <c r="E2356" s="18">
        <f t="shared" si="1"/>
        <v>42115</v>
      </c>
      <c r="F2356" s="15" t="s">
        <v>55</v>
      </c>
      <c r="G2356" s="15" t="s">
        <v>1583</v>
      </c>
      <c r="H2356" s="15" t="s">
        <v>1584</v>
      </c>
      <c r="I2356" s="15" t="s">
        <v>59</v>
      </c>
      <c r="J2356" s="15" t="s">
        <v>60</v>
      </c>
      <c r="K2356" s="15" t="s">
        <v>33</v>
      </c>
      <c r="L2356" s="15" t="str">
        <f t="array" ref="L2356">_xlfn.XLOOKUP(M2356,reference_province_to_city!$A$2:$A$11,reference_province_to_city!$B$2:$B$11)</f>
        <v>Makassar</v>
      </c>
      <c r="M2356" s="15" t="s">
        <v>25</v>
      </c>
      <c r="N2356" s="15">
        <v>90111.0</v>
      </c>
      <c r="O2356" s="15">
        <f t="array" ref="O2356">_xlfn.XLOOKUP(M2356,reference_postal_code!$B$2:$B$11,reference_postal_code!$A$2:$A$11)</f>
        <v>90111</v>
      </c>
      <c r="P2356" s="15" t="s">
        <v>63</v>
      </c>
      <c r="Q2356" s="15" t="s">
        <v>3578</v>
      </c>
      <c r="R2356" s="15" t="s">
        <v>65</v>
      </c>
      <c r="S2356" s="15" t="s">
        <v>66</v>
      </c>
      <c r="T2356" s="15" t="s">
        <v>3579</v>
      </c>
      <c r="U2356" s="28">
        <v>179400.0</v>
      </c>
      <c r="V2356" s="15">
        <v>2.0</v>
      </c>
      <c r="W2356" s="31">
        <v>0.0</v>
      </c>
      <c r="X2356" s="28">
        <v>87906.0</v>
      </c>
    </row>
    <row r="2357" ht="15.75" customHeight="1">
      <c r="A2357" s="15">
        <v>2754.0</v>
      </c>
      <c r="B2357" s="15" t="s">
        <v>5202</v>
      </c>
      <c r="C2357" s="18">
        <v>42111.0</v>
      </c>
      <c r="D2357" s="18">
        <v>42115.0</v>
      </c>
      <c r="E2357" s="18">
        <f t="shared" si="1"/>
        <v>42115</v>
      </c>
      <c r="F2357" s="15" t="s">
        <v>55</v>
      </c>
      <c r="G2357" s="15" t="s">
        <v>1583</v>
      </c>
      <c r="H2357" s="15" t="s">
        <v>1584</v>
      </c>
      <c r="I2357" s="15" t="s">
        <v>59</v>
      </c>
      <c r="J2357" s="15" t="s">
        <v>60</v>
      </c>
      <c r="K2357" s="15" t="s">
        <v>3776</v>
      </c>
      <c r="L2357" s="15" t="str">
        <f t="array" ref="L2357">_xlfn.XLOOKUP(M2357,reference_province_to_city!$A$2:$A$11,reference_province_to_city!$B$2:$B$11)</f>
        <v>Makassar</v>
      </c>
      <c r="M2357" s="15" t="s">
        <v>25</v>
      </c>
      <c r="N2357" s="15">
        <v>90111.0</v>
      </c>
      <c r="O2357" s="15">
        <f t="array" ref="O2357">_xlfn.XLOOKUP(M2357,reference_postal_code!$B$2:$B$11,reference_postal_code!$A$2:$A$11)</f>
        <v>90111</v>
      </c>
      <c r="P2357" s="15" t="s">
        <v>63</v>
      </c>
      <c r="Q2357" s="15" t="s">
        <v>198</v>
      </c>
      <c r="R2357" s="15" t="s">
        <v>110</v>
      </c>
      <c r="S2357" s="15" t="s">
        <v>149</v>
      </c>
      <c r="T2357" s="15" t="s">
        <v>199</v>
      </c>
      <c r="U2357" s="28">
        <v>4850550.0</v>
      </c>
      <c r="V2357" s="15">
        <v>3.0</v>
      </c>
      <c r="W2357" s="31">
        <v>0.0</v>
      </c>
      <c r="X2357" s="28">
        <v>1940220.0</v>
      </c>
    </row>
    <row r="2358" ht="15.75" customHeight="1">
      <c r="A2358" s="15">
        <v>5444.0</v>
      </c>
      <c r="B2358" s="15" t="s">
        <v>5203</v>
      </c>
      <c r="C2358" s="18">
        <v>42111.0</v>
      </c>
      <c r="D2358" s="18">
        <v>42117.0</v>
      </c>
      <c r="E2358" s="18">
        <f t="shared" si="1"/>
        <v>42117</v>
      </c>
      <c r="F2358" s="15" t="s">
        <v>55</v>
      </c>
      <c r="G2358" s="15" t="s">
        <v>3089</v>
      </c>
      <c r="H2358" s="15" t="s">
        <v>3090</v>
      </c>
      <c r="I2358" s="15" t="s">
        <v>59</v>
      </c>
      <c r="J2358" s="15" t="s">
        <v>60</v>
      </c>
      <c r="L2358" s="15" t="str">
        <f t="array" ref="L2358">_xlfn.XLOOKUP(M2358,reference_province_to_city!$A$2:$A$11,reference_province_to_city!$B$2:$B$11)</f>
        <v>Bandung</v>
      </c>
      <c r="M2358" s="15" t="s">
        <v>12</v>
      </c>
      <c r="N2358" s="15">
        <v>40111.0</v>
      </c>
      <c r="O2358" s="15">
        <f t="array" ref="O2358">_xlfn.XLOOKUP(M2358,reference_postal_code!$B$2:$B$11,reference_postal_code!$A$2:$A$11)</f>
        <v>40111</v>
      </c>
      <c r="P2358" s="15" t="s">
        <v>117</v>
      </c>
      <c r="Q2358" s="15" t="s">
        <v>5206</v>
      </c>
      <c r="R2358" s="15" t="s">
        <v>65</v>
      </c>
      <c r="S2358" s="15" t="s">
        <v>83</v>
      </c>
      <c r="T2358" s="15" t="s">
        <v>5207</v>
      </c>
      <c r="U2358" s="28">
        <v>934440.0</v>
      </c>
      <c r="V2358" s="15">
        <v>13.0</v>
      </c>
      <c r="W2358" s="31">
        <v>0.2</v>
      </c>
      <c r="X2358" s="28">
        <v>315374.0</v>
      </c>
    </row>
    <row r="2359" ht="15.75" customHeight="1">
      <c r="A2359" s="15">
        <v>9303.0</v>
      </c>
      <c r="B2359" s="15" t="s">
        <v>5208</v>
      </c>
      <c r="C2359" s="18">
        <v>42112.0</v>
      </c>
      <c r="D2359" s="18">
        <v>42116.0</v>
      </c>
      <c r="E2359" s="18">
        <f t="shared" si="1"/>
        <v>42116</v>
      </c>
      <c r="F2359" s="15" t="s">
        <v>114</v>
      </c>
      <c r="G2359" s="15" t="s">
        <v>5209</v>
      </c>
      <c r="H2359" s="15" t="s">
        <v>5210</v>
      </c>
      <c r="I2359" s="15" t="s">
        <v>128</v>
      </c>
      <c r="J2359" s="15" t="s">
        <v>60</v>
      </c>
      <c r="K2359" s="15" t="s">
        <v>22</v>
      </c>
      <c r="L2359" s="15" t="str">
        <f t="array" ref="L2359">_xlfn.XLOOKUP(M2359,reference_province_to_city!$A$2:$A$11,reference_province_to_city!$B$2:$B$11)</f>
        <v>Surabaya</v>
      </c>
      <c r="M2359" s="15" t="s">
        <v>20</v>
      </c>
      <c r="N2359" s="15">
        <v>60231.0</v>
      </c>
      <c r="O2359" s="15">
        <f t="array" ref="O2359">_xlfn.XLOOKUP(M2359,reference_postal_code!$B$2:$B$11,reference_postal_code!$A$2:$A$11)</f>
        <v>60231</v>
      </c>
      <c r="P2359" s="15" t="s">
        <v>166</v>
      </c>
      <c r="Q2359" s="15" t="s">
        <v>2325</v>
      </c>
      <c r="R2359" s="15" t="s">
        <v>65</v>
      </c>
      <c r="S2359" s="15" t="s">
        <v>93</v>
      </c>
      <c r="T2359" s="15" t="s">
        <v>2326</v>
      </c>
      <c r="U2359" s="28">
        <v>118080.0</v>
      </c>
      <c r="V2359" s="15">
        <v>3.0</v>
      </c>
      <c r="W2359" s="31">
        <v>0.2</v>
      </c>
      <c r="X2359" s="28">
        <v>13284.0</v>
      </c>
    </row>
    <row r="2360" ht="15.75" customHeight="1">
      <c r="A2360" s="15">
        <v>9300.0</v>
      </c>
      <c r="B2360" s="15" t="s">
        <v>5208</v>
      </c>
      <c r="C2360" s="18">
        <v>42112.0</v>
      </c>
      <c r="D2360" s="18">
        <v>42116.0</v>
      </c>
      <c r="E2360" s="18">
        <f t="shared" si="1"/>
        <v>42116</v>
      </c>
      <c r="F2360" s="15" t="s">
        <v>114</v>
      </c>
      <c r="G2360" s="15" t="s">
        <v>5209</v>
      </c>
      <c r="H2360" s="15" t="s">
        <v>5210</v>
      </c>
      <c r="I2360" s="15" t="s">
        <v>128</v>
      </c>
      <c r="J2360" s="15" t="s">
        <v>60</v>
      </c>
      <c r="K2360" s="15" t="s">
        <v>22</v>
      </c>
      <c r="L2360" s="15" t="str">
        <f t="array" ref="L2360">_xlfn.XLOOKUP(M2360,reference_province_to_city!$A$2:$A$11,reference_province_to_city!$B$2:$B$11)</f>
        <v>Surabaya</v>
      </c>
      <c r="M2360" s="15" t="s">
        <v>20</v>
      </c>
      <c r="N2360" s="15">
        <v>60231.0</v>
      </c>
      <c r="O2360" s="15">
        <f t="array" ref="O2360">_xlfn.XLOOKUP(M2360,reference_postal_code!$B$2:$B$11,reference_postal_code!$A$2:$A$11)</f>
        <v>60231</v>
      </c>
      <c r="P2360" s="15" t="s">
        <v>166</v>
      </c>
      <c r="Q2360" s="15" t="s">
        <v>234</v>
      </c>
      <c r="R2360" s="15" t="s">
        <v>65</v>
      </c>
      <c r="S2360" s="15" t="s">
        <v>83</v>
      </c>
      <c r="T2360" s="15" t="s">
        <v>235</v>
      </c>
      <c r="U2360" s="28">
        <v>64680.0</v>
      </c>
      <c r="V2360" s="15">
        <v>2.0</v>
      </c>
      <c r="W2360" s="31">
        <v>0.8</v>
      </c>
      <c r="X2360" s="28">
        <v>-103488.0</v>
      </c>
    </row>
    <row r="2361" ht="15.75" customHeight="1">
      <c r="A2361" s="15">
        <v>9302.0</v>
      </c>
      <c r="B2361" s="15" t="s">
        <v>5208</v>
      </c>
      <c r="C2361" s="18">
        <v>42112.0</v>
      </c>
      <c r="D2361" s="18">
        <v>42116.0</v>
      </c>
      <c r="E2361" s="18">
        <f t="shared" si="1"/>
        <v>42116</v>
      </c>
      <c r="F2361" s="15" t="s">
        <v>114</v>
      </c>
      <c r="G2361" s="15" t="s">
        <v>5209</v>
      </c>
      <c r="H2361" s="15" t="s">
        <v>5210</v>
      </c>
      <c r="I2361" s="15" t="s">
        <v>128</v>
      </c>
      <c r="J2361" s="15" t="s">
        <v>60</v>
      </c>
      <c r="K2361" s="15" t="s">
        <v>22</v>
      </c>
      <c r="L2361" s="15" t="str">
        <f t="array" ref="L2361">_xlfn.XLOOKUP(M2361,reference_province_to_city!$A$2:$A$11,reference_province_to_city!$B$2:$B$11)</f>
        <v>Surabaya</v>
      </c>
      <c r="M2361" s="15" t="s">
        <v>20</v>
      </c>
      <c r="N2361" s="15">
        <v>60231.0</v>
      </c>
      <c r="O2361" s="15">
        <f t="array" ref="O2361">_xlfn.XLOOKUP(M2361,reference_postal_code!$B$2:$B$11,reference_postal_code!$A$2:$A$11)</f>
        <v>60231</v>
      </c>
      <c r="P2361" s="15" t="s">
        <v>166</v>
      </c>
      <c r="Q2361" s="15" t="s">
        <v>4356</v>
      </c>
      <c r="R2361" s="15" t="s">
        <v>110</v>
      </c>
      <c r="S2361" s="15" t="s">
        <v>111</v>
      </c>
      <c r="T2361" s="15" t="s">
        <v>4357</v>
      </c>
      <c r="U2361" s="28">
        <v>1469520.0</v>
      </c>
      <c r="V2361" s="15">
        <v>2.0</v>
      </c>
      <c r="W2361" s="31">
        <v>0.2</v>
      </c>
      <c r="X2361" s="28">
        <v>91845.0</v>
      </c>
    </row>
    <row r="2362" ht="15.75" customHeight="1">
      <c r="A2362" s="15">
        <v>52.0</v>
      </c>
      <c r="B2362" s="15" t="s">
        <v>5211</v>
      </c>
      <c r="C2362" s="18">
        <v>42112.0</v>
      </c>
      <c r="D2362" s="18">
        <v>42116.0</v>
      </c>
      <c r="E2362" s="18">
        <f t="shared" si="1"/>
        <v>42116</v>
      </c>
      <c r="F2362" s="15" t="s">
        <v>55</v>
      </c>
      <c r="G2362" s="15" t="s">
        <v>56</v>
      </c>
      <c r="H2362" s="15" t="s">
        <v>57</v>
      </c>
      <c r="I2362" s="15" t="s">
        <v>59</v>
      </c>
      <c r="J2362" s="15" t="s">
        <v>60</v>
      </c>
      <c r="K2362" s="15" t="s">
        <v>33</v>
      </c>
      <c r="L2362" s="15" t="str">
        <f t="array" ref="L2362">_xlfn.XLOOKUP(M2362,reference_province_to_city!$A$2:$A$11,reference_province_to_city!$B$2:$B$11)</f>
        <v>Makassar</v>
      </c>
      <c r="M2362" s="15" t="s">
        <v>25</v>
      </c>
      <c r="N2362" s="15">
        <v>90111.0</v>
      </c>
      <c r="O2362" s="15">
        <f t="array" ref="O2362">_xlfn.XLOOKUP(M2362,reference_postal_code!$B$2:$B$11,reference_postal_code!$A$2:$A$11)</f>
        <v>90111</v>
      </c>
      <c r="P2362" s="15" t="s">
        <v>63</v>
      </c>
      <c r="Q2362" s="15" t="s">
        <v>3402</v>
      </c>
      <c r="R2362" s="15" t="s">
        <v>106</v>
      </c>
      <c r="S2362" s="15" t="s">
        <v>139</v>
      </c>
      <c r="T2362" s="15" t="s">
        <v>3403</v>
      </c>
      <c r="U2362" s="28">
        <v>92400.0</v>
      </c>
      <c r="V2362" s="15">
        <v>2.0</v>
      </c>
      <c r="W2362" s="31">
        <v>0.0</v>
      </c>
      <c r="X2362" s="28">
        <v>44352.0</v>
      </c>
    </row>
    <row r="2363" ht="15.75" customHeight="1">
      <c r="A2363" s="15">
        <v>50.0</v>
      </c>
      <c r="B2363" s="15" t="s">
        <v>5211</v>
      </c>
      <c r="C2363" s="18">
        <v>42112.0</v>
      </c>
      <c r="D2363" s="18">
        <v>42116.0</v>
      </c>
      <c r="E2363" s="18">
        <f t="shared" si="1"/>
        <v>42116</v>
      </c>
      <c r="F2363" s="15" t="s">
        <v>55</v>
      </c>
      <c r="G2363" s="15" t="s">
        <v>56</v>
      </c>
      <c r="H2363" s="15" t="s">
        <v>57</v>
      </c>
      <c r="I2363" s="15" t="s">
        <v>59</v>
      </c>
      <c r="J2363" s="15" t="s">
        <v>60</v>
      </c>
      <c r="K2363" s="15" t="s">
        <v>33</v>
      </c>
      <c r="L2363" s="15" t="str">
        <f t="array" ref="L2363">_xlfn.XLOOKUP(M2363,reference_province_to_city!$A$2:$A$11,reference_province_to_city!$B$2:$B$11)</f>
        <v>Makassar</v>
      </c>
      <c r="M2363" s="15" t="s">
        <v>25</v>
      </c>
      <c r="N2363" s="15">
        <v>90111.0</v>
      </c>
      <c r="O2363" s="15">
        <f t="array" ref="O2363">_xlfn.XLOOKUP(M2363,reference_postal_code!$B$2:$B$11,reference_postal_code!$A$2:$A$11)</f>
        <v>90111</v>
      </c>
      <c r="P2363" s="15" t="s">
        <v>63</v>
      </c>
      <c r="Q2363" s="15" t="s">
        <v>844</v>
      </c>
      <c r="R2363" s="15" t="s">
        <v>65</v>
      </c>
      <c r="S2363" s="15" t="s">
        <v>83</v>
      </c>
      <c r="T2363" s="15" t="s">
        <v>845</v>
      </c>
      <c r="U2363" s="28">
        <v>573300.0</v>
      </c>
      <c r="V2363" s="15">
        <v>6.0</v>
      </c>
      <c r="W2363" s="31">
        <v>0.0</v>
      </c>
      <c r="X2363" s="28">
        <v>269451.0</v>
      </c>
    </row>
    <row r="2364" ht="15.75" customHeight="1">
      <c r="A2364" s="15">
        <v>4721.0</v>
      </c>
      <c r="B2364" s="15" t="s">
        <v>5212</v>
      </c>
      <c r="C2364" s="18">
        <v>42112.0</v>
      </c>
      <c r="D2364" s="18">
        <v>42114.0</v>
      </c>
      <c r="E2364" s="18">
        <f t="shared" si="1"/>
        <v>42114</v>
      </c>
      <c r="F2364" s="15" t="s">
        <v>114</v>
      </c>
      <c r="G2364" s="15" t="s">
        <v>2730</v>
      </c>
      <c r="H2364" s="15" t="s">
        <v>2731</v>
      </c>
      <c r="I2364" s="15" t="s">
        <v>76</v>
      </c>
      <c r="J2364" s="15" t="s">
        <v>60</v>
      </c>
      <c r="K2364" s="15" t="s">
        <v>31</v>
      </c>
      <c r="L2364" s="15" t="str">
        <f t="array" ref="L2364">_xlfn.XLOOKUP(M2364,reference_province_to_city!$A$2:$A$11,reference_province_to_city!$B$2:$B$11)</f>
        <v>Balikpapan</v>
      </c>
      <c r="M2364" s="15" t="s">
        <v>21</v>
      </c>
      <c r="N2364" s="15">
        <v>76114.0</v>
      </c>
      <c r="O2364" s="15">
        <f t="array" ref="O2364">_xlfn.XLOOKUP(M2364,reference_postal_code!$B$2:$B$11,reference_postal_code!$A$2:$A$11)</f>
        <v>76114</v>
      </c>
      <c r="P2364" s="15" t="s">
        <v>166</v>
      </c>
      <c r="Q2364" s="15" t="s">
        <v>5213</v>
      </c>
      <c r="R2364" s="15" t="s">
        <v>65</v>
      </c>
      <c r="S2364" s="15" t="s">
        <v>66</v>
      </c>
      <c r="T2364" s="15" t="s">
        <v>5214</v>
      </c>
      <c r="U2364" s="28">
        <v>929400.0</v>
      </c>
      <c r="V2364" s="15">
        <v>2.0</v>
      </c>
      <c r="W2364" s="31">
        <v>0.0</v>
      </c>
      <c r="X2364" s="28">
        <v>418230.0</v>
      </c>
    </row>
    <row r="2365" ht="15.75" customHeight="1">
      <c r="A2365" s="15">
        <v>9304.0</v>
      </c>
      <c r="B2365" s="15" t="s">
        <v>5208</v>
      </c>
      <c r="C2365" s="18">
        <v>42112.0</v>
      </c>
      <c r="D2365" s="18">
        <v>42116.0</v>
      </c>
      <c r="E2365" s="18">
        <f t="shared" si="1"/>
        <v>42116</v>
      </c>
      <c r="F2365" s="15" t="s">
        <v>114</v>
      </c>
      <c r="G2365" s="15" t="s">
        <v>5209</v>
      </c>
      <c r="H2365" s="15" t="s">
        <v>5210</v>
      </c>
      <c r="I2365" s="15" t="s">
        <v>128</v>
      </c>
      <c r="J2365" s="15" t="s">
        <v>60</v>
      </c>
      <c r="K2365" s="15" t="s">
        <v>22</v>
      </c>
      <c r="L2365" s="15" t="str">
        <f t="array" ref="L2365">_xlfn.XLOOKUP(M2365,reference_province_to_city!$A$2:$A$11,reference_province_to_city!$B$2:$B$11)</f>
        <v>Surabaya</v>
      </c>
      <c r="M2365" s="15" t="s">
        <v>20</v>
      </c>
      <c r="N2365" s="15">
        <v>60231.0</v>
      </c>
      <c r="O2365" s="15">
        <f t="array" ref="O2365">_xlfn.XLOOKUP(M2365,reference_postal_code!$B$2:$B$11,reference_postal_code!$A$2:$A$11)</f>
        <v>60231</v>
      </c>
      <c r="P2365" s="15" t="s">
        <v>166</v>
      </c>
      <c r="Q2365" s="15" t="s">
        <v>2754</v>
      </c>
      <c r="R2365" s="15" t="s">
        <v>65</v>
      </c>
      <c r="S2365" s="15" t="s">
        <v>66</v>
      </c>
      <c r="T2365" s="15" t="s">
        <v>2755</v>
      </c>
      <c r="U2365" s="28">
        <v>233280.0</v>
      </c>
      <c r="V2365" s="15">
        <v>3.0</v>
      </c>
      <c r="W2365" s="31">
        <v>0.2</v>
      </c>
      <c r="X2365" s="28">
        <v>81648.0</v>
      </c>
    </row>
    <row r="2366" ht="15.75" customHeight="1">
      <c r="A2366" s="15">
        <v>9305.0</v>
      </c>
      <c r="B2366" s="15" t="s">
        <v>5208</v>
      </c>
      <c r="C2366" s="18">
        <v>42112.0</v>
      </c>
      <c r="D2366" s="18">
        <v>42116.0</v>
      </c>
      <c r="E2366" s="18">
        <f t="shared" si="1"/>
        <v>42116</v>
      </c>
      <c r="F2366" s="15" t="s">
        <v>114</v>
      </c>
      <c r="G2366" s="15" t="s">
        <v>5209</v>
      </c>
      <c r="H2366" s="15" t="s">
        <v>5210</v>
      </c>
      <c r="I2366" s="15" t="s">
        <v>128</v>
      </c>
      <c r="J2366" s="15" t="s">
        <v>60</v>
      </c>
      <c r="K2366" s="15" t="s">
        <v>22</v>
      </c>
      <c r="L2366" s="15" t="str">
        <f t="array" ref="L2366">_xlfn.XLOOKUP(M2366,reference_province_to_city!$A$2:$A$11,reference_province_to_city!$B$2:$B$11)</f>
        <v>Surabaya</v>
      </c>
      <c r="M2366" s="15" t="s">
        <v>20</v>
      </c>
      <c r="N2366" s="15">
        <v>60231.0</v>
      </c>
      <c r="O2366" s="15">
        <f t="array" ref="O2366">_xlfn.XLOOKUP(M2366,reference_postal_code!$B$2:$B$11,reference_postal_code!$A$2:$A$11)</f>
        <v>60231</v>
      </c>
      <c r="P2366" s="15" t="s">
        <v>166</v>
      </c>
      <c r="Q2366" s="15" t="s">
        <v>499</v>
      </c>
      <c r="R2366" s="15" t="s">
        <v>65</v>
      </c>
      <c r="S2366" s="15" t="s">
        <v>83</v>
      </c>
      <c r="T2366" s="15" t="s">
        <v>500</v>
      </c>
      <c r="U2366" s="28">
        <v>22140.0</v>
      </c>
      <c r="V2366" s="15">
        <v>1.0</v>
      </c>
      <c r="W2366" s="31">
        <v>0.8</v>
      </c>
      <c r="X2366" s="28">
        <v>-34317.0</v>
      </c>
    </row>
    <row r="2367" ht="15.75" customHeight="1">
      <c r="A2367" s="15">
        <v>4197.0</v>
      </c>
      <c r="B2367" s="15" t="s">
        <v>5215</v>
      </c>
      <c r="C2367" s="18">
        <v>42112.0</v>
      </c>
      <c r="D2367" s="18">
        <v>42117.0</v>
      </c>
      <c r="E2367" s="18">
        <f t="shared" si="1"/>
        <v>42117</v>
      </c>
      <c r="F2367" s="15" t="s">
        <v>114</v>
      </c>
      <c r="G2367" s="15" t="s">
        <v>2560</v>
      </c>
      <c r="H2367" s="15" t="s">
        <v>2561</v>
      </c>
      <c r="I2367" s="15" t="s">
        <v>59</v>
      </c>
      <c r="J2367" s="15" t="s">
        <v>60</v>
      </c>
      <c r="K2367" s="15" t="s">
        <v>31</v>
      </c>
      <c r="L2367" s="15" t="str">
        <f t="array" ref="L2367">_xlfn.XLOOKUP(M2367,reference_province_to_city!$A$2:$A$11,reference_province_to_city!$B$2:$B$11)</f>
        <v>Balikpapan</v>
      </c>
      <c r="M2367" s="15" t="s">
        <v>21</v>
      </c>
      <c r="N2367" s="15">
        <v>76114.0</v>
      </c>
      <c r="O2367" s="15">
        <f t="array" ref="O2367">_xlfn.XLOOKUP(M2367,reference_postal_code!$B$2:$B$11,reference_postal_code!$A$2:$A$11)</f>
        <v>76114</v>
      </c>
      <c r="P2367" s="15" t="s">
        <v>166</v>
      </c>
      <c r="Q2367" s="15" t="s">
        <v>5216</v>
      </c>
      <c r="R2367" s="15" t="s">
        <v>65</v>
      </c>
      <c r="S2367" s="15" t="s">
        <v>79</v>
      </c>
      <c r="T2367" s="15" t="s">
        <v>5217</v>
      </c>
      <c r="U2367" s="28">
        <v>328950.0</v>
      </c>
      <c r="V2367" s="15">
        <v>3.0</v>
      </c>
      <c r="W2367" s="31">
        <v>0.0</v>
      </c>
      <c r="X2367" s="28">
        <v>154606.0</v>
      </c>
    </row>
    <row r="2368" ht="15.75" customHeight="1">
      <c r="A2368" s="15">
        <v>9297.0</v>
      </c>
      <c r="B2368" s="15" t="s">
        <v>5208</v>
      </c>
      <c r="C2368" s="18">
        <v>42112.0</v>
      </c>
      <c r="D2368" s="18">
        <v>42116.0</v>
      </c>
      <c r="E2368" s="18">
        <f t="shared" si="1"/>
        <v>42116</v>
      </c>
      <c r="F2368" s="15" t="s">
        <v>114</v>
      </c>
      <c r="G2368" s="15" t="s">
        <v>5209</v>
      </c>
      <c r="H2368" s="15" t="s">
        <v>5210</v>
      </c>
      <c r="I2368" s="15" t="s">
        <v>128</v>
      </c>
      <c r="J2368" s="15" t="s">
        <v>60</v>
      </c>
      <c r="K2368" s="15" t="s">
        <v>22</v>
      </c>
      <c r="L2368" s="15" t="str">
        <f t="array" ref="L2368">_xlfn.XLOOKUP(M2368,reference_province_to_city!$A$2:$A$11,reference_province_to_city!$B$2:$B$11)</f>
        <v>Surabaya</v>
      </c>
      <c r="M2368" s="15" t="s">
        <v>20</v>
      </c>
      <c r="N2368" s="15">
        <v>60231.0</v>
      </c>
      <c r="O2368" s="15">
        <f t="array" ref="O2368">_xlfn.XLOOKUP(M2368,reference_postal_code!$B$2:$B$11,reference_postal_code!$A$2:$A$11)</f>
        <v>60231</v>
      </c>
      <c r="P2368" s="15" t="s">
        <v>166</v>
      </c>
      <c r="Q2368" s="15" t="s">
        <v>5218</v>
      </c>
      <c r="R2368" s="15" t="s">
        <v>110</v>
      </c>
      <c r="S2368" s="15" t="s">
        <v>149</v>
      </c>
      <c r="T2368" s="15" t="s">
        <v>5219</v>
      </c>
      <c r="U2368" s="28">
        <v>621360.0</v>
      </c>
      <c r="V2368" s="15">
        <v>2.0</v>
      </c>
      <c r="W2368" s="31">
        <v>0.2</v>
      </c>
      <c r="X2368" s="28">
        <v>124272.0</v>
      </c>
    </row>
    <row r="2369" ht="15.75" customHeight="1">
      <c r="A2369" s="15">
        <v>4720.0</v>
      </c>
      <c r="B2369" s="15" t="s">
        <v>5212</v>
      </c>
      <c r="C2369" s="18">
        <v>42112.0</v>
      </c>
      <c r="D2369" s="18">
        <v>42114.0</v>
      </c>
      <c r="E2369" s="18">
        <f t="shared" si="1"/>
        <v>42114</v>
      </c>
      <c r="F2369" s="15" t="s">
        <v>114</v>
      </c>
      <c r="G2369" s="15" t="s">
        <v>2730</v>
      </c>
      <c r="H2369" s="15" t="s">
        <v>2731</v>
      </c>
      <c r="I2369" s="15" t="s">
        <v>76</v>
      </c>
      <c r="J2369" s="15" t="s">
        <v>60</v>
      </c>
      <c r="K2369" s="15" t="s">
        <v>31</v>
      </c>
      <c r="L2369" s="15" t="str">
        <f t="array" ref="L2369">_xlfn.XLOOKUP(M2369,reference_province_to_city!$A$2:$A$11,reference_province_to_city!$B$2:$B$11)</f>
        <v>Balikpapan</v>
      </c>
      <c r="M2369" s="15" t="s">
        <v>21</v>
      </c>
      <c r="N2369" s="15">
        <v>76114.0</v>
      </c>
      <c r="O2369" s="15">
        <f t="array" ref="O2369">_xlfn.XLOOKUP(M2369,reference_postal_code!$B$2:$B$11,reference_postal_code!$A$2:$A$11)</f>
        <v>76114</v>
      </c>
      <c r="P2369" s="15" t="s">
        <v>166</v>
      </c>
      <c r="Q2369" s="15" t="s">
        <v>5220</v>
      </c>
      <c r="R2369" s="15" t="s">
        <v>65</v>
      </c>
      <c r="S2369" s="15" t="s">
        <v>87</v>
      </c>
      <c r="T2369" s="15" t="s">
        <v>5221</v>
      </c>
      <c r="U2369" s="28">
        <v>1.420755E7</v>
      </c>
      <c r="V2369" s="15">
        <v>7.0</v>
      </c>
      <c r="W2369" s="31">
        <v>0.0</v>
      </c>
      <c r="X2369" s="28">
        <v>142076.0</v>
      </c>
    </row>
    <row r="2370" ht="15.75" customHeight="1">
      <c r="A2370" s="15">
        <v>6140.0</v>
      </c>
      <c r="B2370" s="15" t="s">
        <v>5222</v>
      </c>
      <c r="C2370" s="18">
        <v>42112.0</v>
      </c>
      <c r="D2370" s="18">
        <v>42114.0</v>
      </c>
      <c r="E2370" s="18">
        <f t="shared" si="1"/>
        <v>42114</v>
      </c>
      <c r="F2370" s="15" t="s">
        <v>125</v>
      </c>
      <c r="G2370" s="15" t="s">
        <v>1402</v>
      </c>
      <c r="H2370" s="15" t="s">
        <v>1403</v>
      </c>
      <c r="I2370" s="15" t="s">
        <v>59</v>
      </c>
      <c r="J2370" s="15" t="s">
        <v>60</v>
      </c>
      <c r="K2370" s="15" t="s">
        <v>10</v>
      </c>
      <c r="L2370" s="15" t="str">
        <f t="array" ref="L2370">_xlfn.XLOOKUP(M2370,reference_province_to_city!$A$2:$A$11,reference_province_to_city!$B$2:$B$11)</f>
        <v>Jakarta</v>
      </c>
      <c r="M2370" s="15" t="s">
        <v>7</v>
      </c>
      <c r="N2370" s="15">
        <v>10110.0</v>
      </c>
      <c r="O2370" s="15">
        <f t="array" ref="O2370">_xlfn.XLOOKUP(M2370,reference_postal_code!$B$2:$B$11,reference_postal_code!$A$2:$A$11)</f>
        <v>10110</v>
      </c>
      <c r="P2370" s="15" t="s">
        <v>117</v>
      </c>
      <c r="Q2370" s="15" t="s">
        <v>2590</v>
      </c>
      <c r="R2370" s="15" t="s">
        <v>65</v>
      </c>
      <c r="S2370" s="15" t="s">
        <v>87</v>
      </c>
      <c r="T2370" s="15" t="s">
        <v>2591</v>
      </c>
      <c r="U2370" s="28">
        <v>1731600.0</v>
      </c>
      <c r="V2370" s="15">
        <v>3.0</v>
      </c>
      <c r="W2370" s="31">
        <v>0.0</v>
      </c>
      <c r="X2370" s="28">
        <v>450216.0</v>
      </c>
    </row>
    <row r="2371" ht="15.75" customHeight="1">
      <c r="A2371" s="15">
        <v>9299.0</v>
      </c>
      <c r="B2371" s="15" t="s">
        <v>5208</v>
      </c>
      <c r="C2371" s="18">
        <v>42112.0</v>
      </c>
      <c r="D2371" s="18">
        <v>42116.0</v>
      </c>
      <c r="E2371" s="18">
        <f t="shared" si="1"/>
        <v>42116</v>
      </c>
      <c r="F2371" s="15" t="s">
        <v>114</v>
      </c>
      <c r="G2371" s="15" t="s">
        <v>5209</v>
      </c>
      <c r="H2371" s="15" t="s">
        <v>5210</v>
      </c>
      <c r="I2371" s="15" t="s">
        <v>128</v>
      </c>
      <c r="J2371" s="15" t="s">
        <v>60</v>
      </c>
      <c r="K2371" s="15" t="s">
        <v>22</v>
      </c>
      <c r="L2371" s="15" t="str">
        <f t="array" ref="L2371">_xlfn.XLOOKUP(M2371,reference_province_to_city!$A$2:$A$11,reference_province_to_city!$B$2:$B$11)</f>
        <v>Surabaya</v>
      </c>
      <c r="M2371" s="15" t="s">
        <v>20</v>
      </c>
      <c r="N2371" s="15">
        <v>60231.0</v>
      </c>
      <c r="O2371" s="15">
        <f t="array" ref="O2371">_xlfn.XLOOKUP(M2371,reference_postal_code!$B$2:$B$11,reference_postal_code!$A$2:$A$11)</f>
        <v>60231</v>
      </c>
      <c r="P2371" s="15" t="s">
        <v>166</v>
      </c>
      <c r="Q2371" s="15" t="s">
        <v>4654</v>
      </c>
      <c r="R2371" s="15" t="s">
        <v>65</v>
      </c>
      <c r="S2371" s="15" t="s">
        <v>93</v>
      </c>
      <c r="T2371" s="15" t="s">
        <v>4655</v>
      </c>
      <c r="U2371" s="28">
        <v>1115280.0</v>
      </c>
      <c r="V2371" s="15">
        <v>3.0</v>
      </c>
      <c r="W2371" s="31">
        <v>0.2</v>
      </c>
      <c r="X2371" s="28">
        <v>97587.0</v>
      </c>
    </row>
    <row r="2372" ht="15.75" customHeight="1">
      <c r="A2372" s="15">
        <v>51.0</v>
      </c>
      <c r="B2372" s="15" t="s">
        <v>5211</v>
      </c>
      <c r="C2372" s="18">
        <v>42112.0</v>
      </c>
      <c r="D2372" s="18">
        <v>42116.0</v>
      </c>
      <c r="E2372" s="18">
        <f t="shared" si="1"/>
        <v>42116</v>
      </c>
      <c r="F2372" s="15" t="s">
        <v>55</v>
      </c>
      <c r="G2372" s="15" t="s">
        <v>56</v>
      </c>
      <c r="H2372" s="15" t="s">
        <v>57</v>
      </c>
      <c r="I2372" s="15" t="s">
        <v>59</v>
      </c>
      <c r="J2372" s="15" t="s">
        <v>60</v>
      </c>
      <c r="K2372" s="15" t="s">
        <v>33</v>
      </c>
      <c r="L2372" s="15" t="str">
        <f t="array" ref="L2372">_xlfn.XLOOKUP(M2372,reference_province_to_city!$A$2:$A$11,reference_province_to_city!$B$2:$B$11)</f>
        <v>Makassar</v>
      </c>
      <c r="M2372" s="15" t="s">
        <v>25</v>
      </c>
      <c r="N2372" s="15">
        <v>90111.0</v>
      </c>
      <c r="O2372" s="15">
        <f t="array" ref="O2372">_xlfn.XLOOKUP(M2372,reference_postal_code!$B$2:$B$11,reference_postal_code!$A$2:$A$11)</f>
        <v>90111</v>
      </c>
      <c r="P2372" s="15" t="s">
        <v>63</v>
      </c>
      <c r="Q2372" s="15" t="s">
        <v>2439</v>
      </c>
      <c r="R2372" s="15" t="s">
        <v>65</v>
      </c>
      <c r="S2372" s="15" t="s">
        <v>79</v>
      </c>
      <c r="T2372" s="15" t="s">
        <v>2440</v>
      </c>
      <c r="U2372" s="28">
        <v>1127700.0</v>
      </c>
      <c r="V2372" s="15">
        <v>6.0</v>
      </c>
      <c r="W2372" s="31">
        <v>0.0</v>
      </c>
      <c r="X2372" s="28">
        <v>530019.0</v>
      </c>
    </row>
    <row r="2373" ht="15.75" customHeight="1">
      <c r="A2373" s="15">
        <v>9298.0</v>
      </c>
      <c r="B2373" s="15" t="s">
        <v>5208</v>
      </c>
      <c r="C2373" s="18">
        <v>42112.0</v>
      </c>
      <c r="D2373" s="18">
        <v>42116.0</v>
      </c>
      <c r="E2373" s="18">
        <f t="shared" si="1"/>
        <v>42116</v>
      </c>
      <c r="F2373" s="15" t="s">
        <v>114</v>
      </c>
      <c r="G2373" s="15" t="s">
        <v>5209</v>
      </c>
      <c r="H2373" s="15" t="s">
        <v>5210</v>
      </c>
      <c r="I2373" s="15" t="s">
        <v>128</v>
      </c>
      <c r="J2373" s="15" t="s">
        <v>60</v>
      </c>
      <c r="K2373" s="15" t="s">
        <v>22</v>
      </c>
      <c r="L2373" s="15" t="str">
        <f t="array" ref="L2373">_xlfn.XLOOKUP(M2373,reference_province_to_city!$A$2:$A$11,reference_province_to_city!$B$2:$B$11)</f>
        <v>Surabaya</v>
      </c>
      <c r="M2373" s="15" t="s">
        <v>20</v>
      </c>
      <c r="N2373" s="15">
        <v>60231.0</v>
      </c>
      <c r="O2373" s="15">
        <f t="array" ref="O2373">_xlfn.XLOOKUP(M2373,reference_postal_code!$B$2:$B$11,reference_postal_code!$A$2:$A$11)</f>
        <v>60231</v>
      </c>
      <c r="P2373" s="15" t="s">
        <v>166</v>
      </c>
      <c r="Q2373" s="15" t="s">
        <v>5223</v>
      </c>
      <c r="R2373" s="15" t="s">
        <v>110</v>
      </c>
      <c r="S2373" s="15" t="s">
        <v>111</v>
      </c>
      <c r="T2373" s="15" t="s">
        <v>5224</v>
      </c>
      <c r="U2373" s="28">
        <v>3671520.0</v>
      </c>
      <c r="V2373" s="15">
        <v>4.0</v>
      </c>
      <c r="W2373" s="31">
        <v>0.2</v>
      </c>
      <c r="X2373" s="28">
        <v>367152.0</v>
      </c>
    </row>
    <row r="2374" ht="15.75" customHeight="1">
      <c r="A2374" s="15">
        <v>53.0</v>
      </c>
      <c r="B2374" s="15" t="s">
        <v>5211</v>
      </c>
      <c r="C2374" s="18">
        <v>42112.0</v>
      </c>
      <c r="D2374" s="18">
        <v>42116.0</v>
      </c>
      <c r="E2374" s="18">
        <f t="shared" si="1"/>
        <v>42116</v>
      </c>
      <c r="F2374" s="15" t="s">
        <v>55</v>
      </c>
      <c r="G2374" s="15" t="s">
        <v>56</v>
      </c>
      <c r="H2374" s="15" t="s">
        <v>57</v>
      </c>
      <c r="I2374" s="15" t="s">
        <v>59</v>
      </c>
      <c r="J2374" s="15" t="s">
        <v>60</v>
      </c>
      <c r="K2374" s="15" t="s">
        <v>33</v>
      </c>
      <c r="L2374" s="15" t="str">
        <f t="array" ref="L2374">_xlfn.XLOOKUP(M2374,reference_province_to_city!$A$2:$A$11,reference_province_to_city!$B$2:$B$11)</f>
        <v>Makassar</v>
      </c>
      <c r="M2374" s="15" t="s">
        <v>25</v>
      </c>
      <c r="N2374" s="15">
        <v>90111.0</v>
      </c>
      <c r="O2374" s="15">
        <f t="array" ref="O2374">_xlfn.XLOOKUP(M2374,reference_postal_code!$B$2:$B$11,reference_postal_code!$A$2:$A$11)</f>
        <v>90111</v>
      </c>
      <c r="P2374" s="15" t="s">
        <v>63</v>
      </c>
      <c r="Q2374" s="15" t="s">
        <v>5225</v>
      </c>
      <c r="R2374" s="15" t="s">
        <v>106</v>
      </c>
      <c r="S2374" s="15" t="s">
        <v>107</v>
      </c>
      <c r="T2374" s="15" t="s">
        <v>5226</v>
      </c>
      <c r="U2374" s="28">
        <v>1349850.0</v>
      </c>
      <c r="V2374" s="15">
        <v>1.0</v>
      </c>
      <c r="W2374" s="31">
        <v>0.0</v>
      </c>
      <c r="X2374" s="28">
        <v>256471.0</v>
      </c>
    </row>
    <row r="2375" ht="15.75" customHeight="1">
      <c r="A2375" s="15">
        <v>9301.0</v>
      </c>
      <c r="B2375" s="15" t="s">
        <v>5208</v>
      </c>
      <c r="C2375" s="18">
        <v>42112.0</v>
      </c>
      <c r="D2375" s="18">
        <v>42116.0</v>
      </c>
      <c r="E2375" s="18">
        <f t="shared" si="1"/>
        <v>42116</v>
      </c>
      <c r="F2375" s="15" t="s">
        <v>114</v>
      </c>
      <c r="G2375" s="15" t="s">
        <v>5209</v>
      </c>
      <c r="H2375" s="15" t="s">
        <v>5210</v>
      </c>
      <c r="I2375" s="15" t="s">
        <v>128</v>
      </c>
      <c r="J2375" s="15" t="s">
        <v>60</v>
      </c>
      <c r="K2375" s="15" t="s">
        <v>22</v>
      </c>
      <c r="L2375" s="15" t="str">
        <f t="array" ref="L2375">_xlfn.XLOOKUP(M2375,reference_province_to_city!$A$2:$A$11,reference_province_to_city!$B$2:$B$11)</f>
        <v>Surabaya</v>
      </c>
      <c r="M2375" s="15" t="s">
        <v>20</v>
      </c>
      <c r="N2375" s="15">
        <v>60231.0</v>
      </c>
      <c r="O2375" s="15">
        <f t="array" ref="O2375">_xlfn.XLOOKUP(M2375,reference_postal_code!$B$2:$B$11,reference_postal_code!$A$2:$A$11)</f>
        <v>60231</v>
      </c>
      <c r="P2375" s="15" t="s">
        <v>166</v>
      </c>
      <c r="Q2375" s="15" t="s">
        <v>434</v>
      </c>
      <c r="R2375" s="15" t="s">
        <v>106</v>
      </c>
      <c r="S2375" s="15" t="s">
        <v>107</v>
      </c>
      <c r="T2375" s="15" t="s">
        <v>435</v>
      </c>
      <c r="U2375" s="28">
        <v>850290.0</v>
      </c>
      <c r="V2375" s="15">
        <v>1.0</v>
      </c>
      <c r="W2375" s="31">
        <v>0.3</v>
      </c>
      <c r="X2375" s="28">
        <v>-303675.0</v>
      </c>
    </row>
    <row r="2376" ht="15.75" customHeight="1">
      <c r="A2376" s="15">
        <v>2512.0</v>
      </c>
      <c r="B2376" s="15" t="s">
        <v>5227</v>
      </c>
      <c r="C2376" s="18">
        <v>42112.0</v>
      </c>
      <c r="D2376" s="18">
        <v>42113.0</v>
      </c>
      <c r="E2376" s="18">
        <f t="shared" si="1"/>
        <v>42113</v>
      </c>
      <c r="F2376" s="15" t="s">
        <v>125</v>
      </c>
      <c r="G2376" s="15" t="s">
        <v>3428</v>
      </c>
      <c r="H2376" s="15" t="s">
        <v>3429</v>
      </c>
      <c r="I2376" s="15" t="s">
        <v>59</v>
      </c>
      <c r="J2376" s="15" t="s">
        <v>60</v>
      </c>
      <c r="K2376" s="15" t="s">
        <v>31</v>
      </c>
      <c r="L2376" s="15" t="str">
        <f t="array" ref="L2376">_xlfn.XLOOKUP(M2376,reference_province_to_city!$A$2:$A$11,reference_province_to_city!$B$2:$B$11)</f>
        <v>Balikpapan</v>
      </c>
      <c r="M2376" s="15" t="s">
        <v>21</v>
      </c>
      <c r="N2376" s="15">
        <v>76114.0</v>
      </c>
      <c r="O2376" s="15">
        <f t="array" ref="O2376">_xlfn.XLOOKUP(M2376,reference_postal_code!$B$2:$B$11,reference_postal_code!$A$2:$A$11)</f>
        <v>76114</v>
      </c>
      <c r="P2376" s="15" t="s">
        <v>166</v>
      </c>
      <c r="Q2376" s="15" t="s">
        <v>5077</v>
      </c>
      <c r="R2376" s="15" t="s">
        <v>110</v>
      </c>
      <c r="S2376" s="15" t="s">
        <v>149</v>
      </c>
      <c r="T2376" s="15" t="s">
        <v>5078</v>
      </c>
      <c r="U2376" s="28">
        <v>1597500.0</v>
      </c>
      <c r="V2376" s="15">
        <v>6.0</v>
      </c>
      <c r="W2376" s="31">
        <v>0.0</v>
      </c>
      <c r="X2376" s="28">
        <v>623025.0</v>
      </c>
    </row>
    <row r="2377" ht="15.75" customHeight="1">
      <c r="A2377" s="15">
        <v>6036.0</v>
      </c>
      <c r="B2377" s="15" t="s">
        <v>5228</v>
      </c>
      <c r="C2377" s="18">
        <v>42113.0</v>
      </c>
      <c r="D2377" s="18">
        <v>42119.0</v>
      </c>
      <c r="E2377" s="18">
        <f t="shared" si="1"/>
        <v>42119</v>
      </c>
      <c r="F2377" s="15" t="s">
        <v>55</v>
      </c>
      <c r="G2377" s="15" t="s">
        <v>1476</v>
      </c>
      <c r="H2377" s="15" t="s">
        <v>1477</v>
      </c>
      <c r="I2377" s="15" t="s">
        <v>59</v>
      </c>
      <c r="J2377" s="15" t="s">
        <v>60</v>
      </c>
      <c r="K2377" s="15" t="s">
        <v>10</v>
      </c>
      <c r="L2377" s="15" t="str">
        <f t="array" ref="L2377">_xlfn.XLOOKUP(M2377,reference_province_to_city!$A$2:$A$11,reference_province_to_city!$B$2:$B$11)</f>
        <v>Jakarta</v>
      </c>
      <c r="M2377" s="15" t="s">
        <v>7</v>
      </c>
      <c r="N2377" s="15">
        <v>10110.0</v>
      </c>
      <c r="O2377" s="15">
        <f t="array" ref="O2377">_xlfn.XLOOKUP(M2377,reference_postal_code!$B$2:$B$11,reference_postal_code!$A$2:$A$11)</f>
        <v>10110</v>
      </c>
      <c r="P2377" s="15" t="s">
        <v>117</v>
      </c>
      <c r="Q2377" s="15" t="s">
        <v>1631</v>
      </c>
      <c r="R2377" s="15" t="s">
        <v>65</v>
      </c>
      <c r="S2377" s="15" t="s">
        <v>83</v>
      </c>
      <c r="T2377" s="15" t="s">
        <v>1632</v>
      </c>
      <c r="U2377" s="28">
        <v>4655880.0</v>
      </c>
      <c r="V2377" s="15">
        <v>4.0</v>
      </c>
      <c r="W2377" s="31">
        <v>0.8</v>
      </c>
      <c r="X2377" s="28">
        <v>-7682202.0</v>
      </c>
    </row>
    <row r="2378" ht="15.75" customHeight="1">
      <c r="A2378" s="15">
        <v>6035.0</v>
      </c>
      <c r="B2378" s="15" t="s">
        <v>5228</v>
      </c>
      <c r="C2378" s="18">
        <v>42113.0</v>
      </c>
      <c r="D2378" s="18">
        <v>42119.0</v>
      </c>
      <c r="E2378" s="18">
        <f t="shared" si="1"/>
        <v>42119</v>
      </c>
      <c r="F2378" s="15" t="s">
        <v>55</v>
      </c>
      <c r="G2378" s="15" t="s">
        <v>1476</v>
      </c>
      <c r="H2378" s="15" t="s">
        <v>1477</v>
      </c>
      <c r="I2378" s="15" t="s">
        <v>59</v>
      </c>
      <c r="J2378" s="15" t="s">
        <v>60</v>
      </c>
      <c r="K2378" s="15" t="s">
        <v>10</v>
      </c>
      <c r="L2378" s="15" t="str">
        <f t="array" ref="L2378">_xlfn.XLOOKUP(M2378,reference_province_to_city!$A$2:$A$11,reference_province_to_city!$B$2:$B$11)</f>
        <v>Jakarta</v>
      </c>
      <c r="M2378" s="15" t="s">
        <v>7</v>
      </c>
      <c r="N2378" s="15">
        <v>10110.0</v>
      </c>
      <c r="O2378" s="15">
        <f t="array" ref="O2378">_xlfn.XLOOKUP(M2378,reference_postal_code!$B$2:$B$11,reference_postal_code!$A$2:$A$11)</f>
        <v>10110</v>
      </c>
      <c r="P2378" s="15" t="s">
        <v>117</v>
      </c>
      <c r="Q2378" s="15" t="s">
        <v>648</v>
      </c>
      <c r="R2378" s="15" t="s">
        <v>65</v>
      </c>
      <c r="S2378" s="15" t="s">
        <v>222</v>
      </c>
      <c r="T2378" s="15" t="s">
        <v>649</v>
      </c>
      <c r="U2378" s="28">
        <v>293520.0</v>
      </c>
      <c r="V2378" s="15">
        <v>2.0</v>
      </c>
      <c r="W2378" s="31">
        <v>0.8</v>
      </c>
      <c r="X2378" s="28">
        <v>-792504.0</v>
      </c>
    </row>
    <row r="2379" ht="15.75" customHeight="1">
      <c r="A2379" s="15">
        <v>2291.0</v>
      </c>
      <c r="B2379" s="15" t="s">
        <v>5229</v>
      </c>
      <c r="C2379" s="18">
        <v>42114.0</v>
      </c>
      <c r="D2379" s="18">
        <v>42119.0</v>
      </c>
      <c r="E2379" s="18">
        <f t="shared" si="1"/>
        <v>42119</v>
      </c>
      <c r="F2379" s="15" t="s">
        <v>55</v>
      </c>
      <c r="G2379" s="15" t="s">
        <v>1294</v>
      </c>
      <c r="H2379" s="15" t="s">
        <v>1295</v>
      </c>
      <c r="I2379" s="15" t="s">
        <v>128</v>
      </c>
      <c r="J2379" s="15" t="s">
        <v>60</v>
      </c>
      <c r="K2379" s="15" t="s">
        <v>31</v>
      </c>
      <c r="L2379" s="15" t="str">
        <f t="array" ref="L2379">_xlfn.XLOOKUP(M2379,reference_province_to_city!$A$2:$A$11,reference_province_to_city!$B$2:$B$11)</f>
        <v>Balikpapan</v>
      </c>
      <c r="M2379" s="15" t="s">
        <v>21</v>
      </c>
      <c r="N2379" s="15">
        <v>76114.0</v>
      </c>
      <c r="O2379" s="15">
        <f t="array" ref="O2379">_xlfn.XLOOKUP(M2379,reference_postal_code!$B$2:$B$11,reference_postal_code!$A$2:$A$11)</f>
        <v>76114</v>
      </c>
      <c r="P2379" s="15" t="s">
        <v>166</v>
      </c>
      <c r="Q2379" s="15" t="s">
        <v>1198</v>
      </c>
      <c r="R2379" s="15" t="s">
        <v>110</v>
      </c>
      <c r="S2379" s="15" t="s">
        <v>111</v>
      </c>
      <c r="T2379" s="15" t="s">
        <v>1199</v>
      </c>
      <c r="U2379" s="28">
        <v>4319550.0</v>
      </c>
      <c r="V2379" s="15">
        <v>3.0</v>
      </c>
      <c r="W2379" s="31">
        <v>0.0</v>
      </c>
      <c r="X2379" s="28">
        <v>1166278.0</v>
      </c>
    </row>
    <row r="2380" ht="15.75" customHeight="1">
      <c r="A2380" s="15">
        <v>2293.0</v>
      </c>
      <c r="B2380" s="15" t="s">
        <v>5229</v>
      </c>
      <c r="C2380" s="18">
        <v>42114.0</v>
      </c>
      <c r="D2380" s="18">
        <v>42119.0</v>
      </c>
      <c r="E2380" s="18">
        <f t="shared" si="1"/>
        <v>42119</v>
      </c>
      <c r="F2380" s="15" t="s">
        <v>55</v>
      </c>
      <c r="G2380" s="15" t="s">
        <v>1294</v>
      </c>
      <c r="H2380" s="15" t="s">
        <v>1295</v>
      </c>
      <c r="I2380" s="15" t="s">
        <v>128</v>
      </c>
      <c r="J2380" s="15" t="s">
        <v>60</v>
      </c>
      <c r="K2380" s="15" t="s">
        <v>31</v>
      </c>
      <c r="L2380" s="15" t="str">
        <f t="array" ref="L2380">_xlfn.XLOOKUP(M2380,reference_province_to_city!$A$2:$A$11,reference_province_to_city!$B$2:$B$11)</f>
        <v>Balikpapan</v>
      </c>
      <c r="M2380" s="15" t="s">
        <v>21</v>
      </c>
      <c r="N2380" s="15">
        <v>76114.0</v>
      </c>
      <c r="O2380" s="15">
        <f t="array" ref="O2380">_xlfn.XLOOKUP(M2380,reference_postal_code!$B$2:$B$11,reference_postal_code!$A$2:$A$11)</f>
        <v>76114</v>
      </c>
      <c r="P2380" s="15" t="s">
        <v>166</v>
      </c>
      <c r="Q2380" s="15" t="s">
        <v>1968</v>
      </c>
      <c r="R2380" s="15" t="s">
        <v>65</v>
      </c>
      <c r="S2380" s="15" t="s">
        <v>66</v>
      </c>
      <c r="T2380" s="15" t="s">
        <v>1969</v>
      </c>
      <c r="U2380" s="28">
        <v>194400.0</v>
      </c>
      <c r="V2380" s="15">
        <v>2.0</v>
      </c>
      <c r="W2380" s="31">
        <v>0.0</v>
      </c>
      <c r="X2380" s="28">
        <v>93312.0</v>
      </c>
    </row>
    <row r="2381" ht="15.75" customHeight="1">
      <c r="A2381" s="15">
        <v>8301.0</v>
      </c>
      <c r="B2381" s="15" t="s">
        <v>5230</v>
      </c>
      <c r="C2381" s="18">
        <v>42114.0</v>
      </c>
      <c r="D2381" s="18">
        <v>42118.0</v>
      </c>
      <c r="E2381" s="18">
        <f t="shared" si="1"/>
        <v>42118</v>
      </c>
      <c r="F2381" s="15" t="s">
        <v>55</v>
      </c>
      <c r="G2381" s="15" t="s">
        <v>5231</v>
      </c>
      <c r="H2381" s="15" t="s">
        <v>5232</v>
      </c>
      <c r="I2381" s="15" t="s">
        <v>59</v>
      </c>
      <c r="J2381" s="15" t="s">
        <v>60</v>
      </c>
      <c r="K2381" s="15" t="s">
        <v>10</v>
      </c>
      <c r="L2381" s="15" t="str">
        <f t="array" ref="L2381">_xlfn.XLOOKUP(M2381,reference_province_to_city!$A$2:$A$11,reference_province_to_city!$B$2:$B$11)</f>
        <v>Jakarta</v>
      </c>
      <c r="M2381" s="15" t="s">
        <v>7</v>
      </c>
      <c r="N2381" s="15">
        <v>10110.0</v>
      </c>
      <c r="O2381" s="15">
        <f t="array" ref="O2381">_xlfn.XLOOKUP(M2381,reference_postal_code!$B$2:$B$11,reference_postal_code!$A$2:$A$11)</f>
        <v>10110</v>
      </c>
      <c r="P2381" s="15" t="s">
        <v>117</v>
      </c>
      <c r="Q2381" s="15" t="s">
        <v>5233</v>
      </c>
      <c r="R2381" s="15" t="s">
        <v>65</v>
      </c>
      <c r="S2381" s="15" t="s">
        <v>173</v>
      </c>
      <c r="T2381" s="15" t="s">
        <v>5234</v>
      </c>
      <c r="U2381" s="28">
        <v>2714400.0</v>
      </c>
      <c r="V2381" s="15">
        <v>2.0</v>
      </c>
      <c r="W2381" s="31">
        <v>0.0</v>
      </c>
      <c r="X2381" s="28">
        <v>1221480.0</v>
      </c>
    </row>
    <row r="2382" ht="15.75" customHeight="1">
      <c r="A2382" s="15">
        <v>6168.0</v>
      </c>
      <c r="B2382" s="15" t="s">
        <v>5235</v>
      </c>
      <c r="C2382" s="18">
        <v>42114.0</v>
      </c>
      <c r="D2382" s="18">
        <v>42119.0</v>
      </c>
      <c r="E2382" s="18">
        <f t="shared" si="1"/>
        <v>42119</v>
      </c>
      <c r="F2382" s="15" t="s">
        <v>55</v>
      </c>
      <c r="G2382" s="15" t="s">
        <v>3233</v>
      </c>
      <c r="H2382" s="15" t="s">
        <v>3234</v>
      </c>
      <c r="I2382" s="15" t="s">
        <v>59</v>
      </c>
      <c r="J2382" s="15" t="s">
        <v>60</v>
      </c>
      <c r="K2382" s="15" t="s">
        <v>14</v>
      </c>
      <c r="L2382" s="15" t="str">
        <f t="array" ref="L2382">_xlfn.XLOOKUP(M2382,reference_province_to_city!$A$2:$A$11,reference_province_to_city!$B$2:$B$11)</f>
        <v>Bandung</v>
      </c>
      <c r="M2382" s="15" t="s">
        <v>12</v>
      </c>
      <c r="N2382" s="15">
        <v>40111.0</v>
      </c>
      <c r="O2382" s="15">
        <f t="array" ref="O2382">_xlfn.XLOOKUP(M2382,reference_postal_code!$B$2:$B$11,reference_postal_code!$A$2:$A$11)</f>
        <v>40111</v>
      </c>
      <c r="P2382" s="15" t="s">
        <v>117</v>
      </c>
      <c r="Q2382" s="15" t="s">
        <v>2478</v>
      </c>
      <c r="R2382" s="15" t="s">
        <v>65</v>
      </c>
      <c r="S2382" s="15" t="s">
        <v>66</v>
      </c>
      <c r="T2382" s="15" t="s">
        <v>2479</v>
      </c>
      <c r="U2382" s="28">
        <v>1761840.0</v>
      </c>
      <c r="V2382" s="15">
        <v>3.0</v>
      </c>
      <c r="W2382" s="31">
        <v>0.2</v>
      </c>
      <c r="X2382" s="28">
        <v>660690.0</v>
      </c>
    </row>
    <row r="2383" ht="15.75" customHeight="1">
      <c r="A2383" s="15">
        <v>2292.0</v>
      </c>
      <c r="B2383" s="15" t="s">
        <v>5229</v>
      </c>
      <c r="C2383" s="18">
        <v>42114.0</v>
      </c>
      <c r="D2383" s="18">
        <v>42119.0</v>
      </c>
      <c r="E2383" s="18">
        <f t="shared" si="1"/>
        <v>42119</v>
      </c>
      <c r="F2383" s="15" t="s">
        <v>55</v>
      </c>
      <c r="G2383" s="15" t="s">
        <v>1294</v>
      </c>
      <c r="H2383" s="15" t="s">
        <v>1295</v>
      </c>
      <c r="I2383" s="15" t="s">
        <v>128</v>
      </c>
      <c r="J2383" s="15" t="s">
        <v>60</v>
      </c>
      <c r="K2383" s="15" t="s">
        <v>31</v>
      </c>
      <c r="L2383" s="15" t="str">
        <f t="array" ref="L2383">_xlfn.XLOOKUP(M2383,reference_province_to_city!$A$2:$A$11,reference_province_to_city!$B$2:$B$11)</f>
        <v>Balikpapan</v>
      </c>
      <c r="M2383" s="15" t="s">
        <v>21</v>
      </c>
      <c r="N2383" s="15">
        <v>76114.0</v>
      </c>
      <c r="O2383" s="15">
        <f t="array" ref="O2383">_xlfn.XLOOKUP(M2383,reference_postal_code!$B$2:$B$11,reference_postal_code!$A$2:$A$11)</f>
        <v>76114</v>
      </c>
      <c r="P2383" s="15" t="s">
        <v>166</v>
      </c>
      <c r="Q2383" s="15" t="s">
        <v>5236</v>
      </c>
      <c r="R2383" s="15" t="s">
        <v>106</v>
      </c>
      <c r="S2383" s="15" t="s">
        <v>139</v>
      </c>
      <c r="T2383" s="15" t="s">
        <v>5237</v>
      </c>
      <c r="U2383" s="28">
        <v>8930700.0</v>
      </c>
      <c r="V2383" s="15">
        <v>6.0</v>
      </c>
      <c r="W2383" s="31">
        <v>0.0</v>
      </c>
      <c r="X2383" s="28">
        <v>4465350.0</v>
      </c>
    </row>
    <row r="2384" ht="15.75" customHeight="1">
      <c r="A2384" s="15">
        <v>6612.0</v>
      </c>
      <c r="B2384" s="15" t="s">
        <v>5238</v>
      </c>
      <c r="C2384" s="18">
        <v>42115.0</v>
      </c>
      <c r="D2384" s="18">
        <v>42122.0</v>
      </c>
      <c r="E2384" s="18">
        <f t="shared" si="1"/>
        <v>42122</v>
      </c>
      <c r="F2384" s="15" t="s">
        <v>55</v>
      </c>
      <c r="G2384" s="15" t="s">
        <v>5239</v>
      </c>
      <c r="H2384" s="15" t="s">
        <v>5240</v>
      </c>
      <c r="I2384" s="15" t="s">
        <v>59</v>
      </c>
      <c r="J2384" s="15" t="s">
        <v>60</v>
      </c>
      <c r="K2384" s="15" t="s">
        <v>19</v>
      </c>
      <c r="L2384" s="15" t="str">
        <f t="array" ref="L2384">_xlfn.XLOOKUP(M2384,reference_province_to_city!$A$2:$A$11,reference_province_to_city!$B$2:$B$11)</f>
        <v>Yogyakarta</v>
      </c>
      <c r="M2384" s="15" t="s">
        <v>18</v>
      </c>
      <c r="N2384" s="15">
        <v>55111.0</v>
      </c>
      <c r="O2384" s="15">
        <f t="array" ref="O2384">_xlfn.XLOOKUP(M2384,reference_postal_code!$B$2:$B$11,reference_postal_code!$A$2:$A$11)</f>
        <v>55111</v>
      </c>
      <c r="P2384" s="15" t="s">
        <v>77</v>
      </c>
      <c r="Q2384" s="15" t="s">
        <v>4614</v>
      </c>
      <c r="R2384" s="15" t="s">
        <v>106</v>
      </c>
      <c r="S2384" s="15" t="s">
        <v>107</v>
      </c>
      <c r="T2384" s="15" t="s">
        <v>4615</v>
      </c>
      <c r="U2384" s="28">
        <v>2879400.0</v>
      </c>
      <c r="V2384" s="15">
        <v>2.0</v>
      </c>
      <c r="W2384" s="31">
        <v>0.0</v>
      </c>
      <c r="X2384" s="28">
        <v>777438.0</v>
      </c>
    </row>
    <row r="2385" ht="15.75" customHeight="1">
      <c r="A2385" s="15">
        <v>6613.0</v>
      </c>
      <c r="B2385" s="15" t="s">
        <v>5238</v>
      </c>
      <c r="C2385" s="18">
        <v>42115.0</v>
      </c>
      <c r="D2385" s="18">
        <v>42122.0</v>
      </c>
      <c r="E2385" s="18">
        <f t="shared" si="1"/>
        <v>42122</v>
      </c>
      <c r="F2385" s="15" t="s">
        <v>55</v>
      </c>
      <c r="G2385" s="15" t="s">
        <v>5239</v>
      </c>
      <c r="H2385" s="15" t="s">
        <v>5240</v>
      </c>
      <c r="I2385" s="15" t="s">
        <v>59</v>
      </c>
      <c r="J2385" s="15" t="s">
        <v>60</v>
      </c>
      <c r="K2385" s="15" t="s">
        <v>19</v>
      </c>
      <c r="L2385" s="15" t="str">
        <f t="array" ref="L2385">_xlfn.XLOOKUP(M2385,reference_province_to_city!$A$2:$A$11,reference_province_to_city!$B$2:$B$11)</f>
        <v>Yogyakarta</v>
      </c>
      <c r="M2385" s="15" t="s">
        <v>18</v>
      </c>
      <c r="N2385" s="15">
        <v>55111.0</v>
      </c>
      <c r="O2385" s="15">
        <f t="array" ref="O2385">_xlfn.XLOOKUP(M2385,reference_postal_code!$B$2:$B$11,reference_postal_code!$A$2:$A$11)</f>
        <v>55111</v>
      </c>
      <c r="P2385" s="15" t="s">
        <v>77</v>
      </c>
      <c r="Q2385" s="15" t="s">
        <v>2826</v>
      </c>
      <c r="R2385" s="15" t="s">
        <v>65</v>
      </c>
      <c r="S2385" s="15" t="s">
        <v>83</v>
      </c>
      <c r="T2385" s="15" t="s">
        <v>2827</v>
      </c>
      <c r="U2385" s="28">
        <v>319500.0</v>
      </c>
      <c r="V2385" s="15">
        <v>3.0</v>
      </c>
      <c r="W2385" s="31">
        <v>0.0</v>
      </c>
      <c r="X2385" s="28">
        <v>146970.0</v>
      </c>
    </row>
    <row r="2386" ht="15.75" customHeight="1">
      <c r="A2386" s="15">
        <v>6614.0</v>
      </c>
      <c r="B2386" s="15" t="s">
        <v>5238</v>
      </c>
      <c r="C2386" s="18">
        <v>42115.0</v>
      </c>
      <c r="D2386" s="18">
        <v>42122.0</v>
      </c>
      <c r="E2386" s="18">
        <f t="shared" si="1"/>
        <v>42122</v>
      </c>
      <c r="F2386" s="15" t="s">
        <v>55</v>
      </c>
      <c r="G2386" s="15" t="s">
        <v>5239</v>
      </c>
      <c r="H2386" s="15" t="s">
        <v>5240</v>
      </c>
      <c r="I2386" s="15" t="s">
        <v>59</v>
      </c>
      <c r="J2386" s="15" t="s">
        <v>60</v>
      </c>
      <c r="K2386" s="15" t="s">
        <v>19</v>
      </c>
      <c r="L2386" s="15" t="str">
        <f t="array" ref="L2386">_xlfn.XLOOKUP(M2386,reference_province_to_city!$A$2:$A$11,reference_province_to_city!$B$2:$B$11)</f>
        <v>Yogyakarta</v>
      </c>
      <c r="M2386" s="15" t="s">
        <v>18</v>
      </c>
      <c r="N2386" s="15">
        <v>55111.0</v>
      </c>
      <c r="O2386" s="15">
        <f t="array" ref="O2386">_xlfn.XLOOKUP(M2386,reference_postal_code!$B$2:$B$11,reference_postal_code!$A$2:$A$11)</f>
        <v>55111</v>
      </c>
      <c r="P2386" s="15" t="s">
        <v>77</v>
      </c>
      <c r="Q2386" s="15" t="s">
        <v>324</v>
      </c>
      <c r="R2386" s="15" t="s">
        <v>110</v>
      </c>
      <c r="S2386" s="15" t="s">
        <v>111</v>
      </c>
      <c r="T2386" s="15" t="s">
        <v>325</v>
      </c>
      <c r="U2386" s="28">
        <v>7049250.0</v>
      </c>
      <c r="V2386" s="15">
        <v>5.0</v>
      </c>
      <c r="W2386" s="31">
        <v>0.0</v>
      </c>
      <c r="X2386" s="28">
        <v>1973790.0</v>
      </c>
    </row>
    <row r="2387" ht="15.75" customHeight="1">
      <c r="A2387" s="15">
        <v>6615.0</v>
      </c>
      <c r="B2387" s="15" t="s">
        <v>5238</v>
      </c>
      <c r="C2387" s="18">
        <v>42115.0</v>
      </c>
      <c r="D2387" s="18">
        <v>42122.0</v>
      </c>
      <c r="E2387" s="18">
        <f t="shared" si="1"/>
        <v>42122</v>
      </c>
      <c r="F2387" s="15" t="s">
        <v>55</v>
      </c>
      <c r="G2387" s="15" t="s">
        <v>5239</v>
      </c>
      <c r="H2387" s="15" t="s">
        <v>5240</v>
      </c>
      <c r="I2387" s="15" t="s">
        <v>59</v>
      </c>
      <c r="J2387" s="15" t="s">
        <v>60</v>
      </c>
      <c r="K2387" s="15" t="s">
        <v>19</v>
      </c>
      <c r="L2387" s="15" t="str">
        <f t="array" ref="L2387">_xlfn.XLOOKUP(M2387,reference_province_to_city!$A$2:$A$11,reference_province_to_city!$B$2:$B$11)</f>
        <v>Yogyakarta</v>
      </c>
      <c r="M2387" s="15" t="s">
        <v>18</v>
      </c>
      <c r="N2387" s="15">
        <v>55111.0</v>
      </c>
      <c r="O2387" s="15">
        <f t="array" ref="O2387">_xlfn.XLOOKUP(M2387,reference_postal_code!$B$2:$B$11,reference_postal_code!$A$2:$A$11)</f>
        <v>55111</v>
      </c>
      <c r="P2387" s="15" t="s">
        <v>77</v>
      </c>
      <c r="Q2387" s="15" t="s">
        <v>5241</v>
      </c>
      <c r="R2387" s="15" t="s">
        <v>106</v>
      </c>
      <c r="S2387" s="15" t="s">
        <v>139</v>
      </c>
      <c r="T2387" s="15" t="s">
        <v>5242</v>
      </c>
      <c r="U2387" s="28">
        <v>3148200.0</v>
      </c>
      <c r="V2387" s="15">
        <v>3.0</v>
      </c>
      <c r="W2387" s="31">
        <v>0.0</v>
      </c>
      <c r="X2387" s="28">
        <v>535194.0</v>
      </c>
    </row>
    <row r="2388" ht="15.75" customHeight="1">
      <c r="A2388" s="15">
        <v>6293.0</v>
      </c>
      <c r="B2388" s="15" t="s">
        <v>5243</v>
      </c>
      <c r="C2388" s="18">
        <v>42116.0</v>
      </c>
      <c r="D2388" s="18">
        <v>42120.0</v>
      </c>
      <c r="E2388" s="18">
        <f t="shared" si="1"/>
        <v>42120</v>
      </c>
      <c r="F2388" s="15" t="s">
        <v>55</v>
      </c>
      <c r="G2388" s="15" t="s">
        <v>738</v>
      </c>
      <c r="H2388" s="15" t="s">
        <v>739</v>
      </c>
      <c r="I2388" s="15" t="s">
        <v>59</v>
      </c>
      <c r="J2388" s="15" t="s">
        <v>60</v>
      </c>
      <c r="K2388" s="15" t="s">
        <v>17</v>
      </c>
      <c r="L2388" s="15" t="str">
        <f t="array" ref="L2388">_xlfn.XLOOKUP(M2388,reference_province_to_city!$A$2:$A$11,reference_province_to_city!$B$2:$B$11)</f>
        <v>Semarang</v>
      </c>
      <c r="M2388" s="15" t="s">
        <v>15</v>
      </c>
      <c r="N2388" s="15">
        <v>50111.0</v>
      </c>
      <c r="O2388" s="15">
        <f t="array" ref="O2388">_xlfn.XLOOKUP(M2388,reference_postal_code!$B$2:$B$11,reference_postal_code!$A$2:$A$11)</f>
        <v>50111</v>
      </c>
      <c r="P2388" s="15" t="s">
        <v>77</v>
      </c>
      <c r="Q2388" s="15" t="s">
        <v>2135</v>
      </c>
      <c r="R2388" s="15" t="s">
        <v>110</v>
      </c>
      <c r="S2388" s="15" t="s">
        <v>111</v>
      </c>
      <c r="T2388" s="15" t="s">
        <v>2136</v>
      </c>
      <c r="U2388" s="28">
        <v>1331640.0</v>
      </c>
      <c r="V2388" s="15">
        <v>3.0</v>
      </c>
      <c r="W2388" s="31">
        <v>0.2</v>
      </c>
      <c r="X2388" s="28">
        <v>116519.0</v>
      </c>
    </row>
    <row r="2389" ht="15.75" customHeight="1">
      <c r="A2389" s="15">
        <v>6294.0</v>
      </c>
      <c r="B2389" s="15" t="s">
        <v>5243</v>
      </c>
      <c r="C2389" s="18">
        <v>42116.0</v>
      </c>
      <c r="D2389" s="18">
        <v>42120.0</v>
      </c>
      <c r="E2389" s="18">
        <f t="shared" si="1"/>
        <v>42120</v>
      </c>
      <c r="F2389" s="15" t="s">
        <v>55</v>
      </c>
      <c r="G2389" s="15" t="s">
        <v>738</v>
      </c>
      <c r="H2389" s="15" t="s">
        <v>739</v>
      </c>
      <c r="I2389" s="15" t="s">
        <v>59</v>
      </c>
      <c r="J2389" s="15" t="s">
        <v>60</v>
      </c>
      <c r="K2389" s="15" t="s">
        <v>17</v>
      </c>
      <c r="L2389" s="15" t="str">
        <f t="array" ref="L2389">_xlfn.XLOOKUP(M2389,reference_province_to_city!$A$2:$A$11,reference_province_to_city!$B$2:$B$11)</f>
        <v>Semarang</v>
      </c>
      <c r="M2389" s="15" t="s">
        <v>15</v>
      </c>
      <c r="N2389" s="15">
        <v>50111.0</v>
      </c>
      <c r="O2389" s="15">
        <f t="array" ref="O2389">_xlfn.XLOOKUP(M2389,reference_postal_code!$B$2:$B$11,reference_postal_code!$A$2:$A$11)</f>
        <v>50111</v>
      </c>
      <c r="P2389" s="15" t="s">
        <v>77</v>
      </c>
      <c r="Q2389" s="15" t="s">
        <v>4761</v>
      </c>
      <c r="R2389" s="15" t="s">
        <v>65</v>
      </c>
      <c r="S2389" s="15" t="s">
        <v>93</v>
      </c>
      <c r="T2389" s="15" t="s">
        <v>4762</v>
      </c>
      <c r="U2389" s="28">
        <v>962100.0</v>
      </c>
      <c r="V2389" s="15">
        <v>3.0</v>
      </c>
      <c r="W2389" s="31">
        <v>0.0</v>
      </c>
      <c r="X2389" s="28">
        <v>250146.0</v>
      </c>
    </row>
    <row r="2390" ht="15.75" customHeight="1">
      <c r="A2390" s="15">
        <v>4766.0</v>
      </c>
      <c r="B2390" s="15" t="s">
        <v>5244</v>
      </c>
      <c r="C2390" s="18">
        <v>42118.0</v>
      </c>
      <c r="D2390" s="18">
        <v>42122.0</v>
      </c>
      <c r="E2390" s="18">
        <f t="shared" si="1"/>
        <v>42122</v>
      </c>
      <c r="F2390" s="15" t="s">
        <v>55</v>
      </c>
      <c r="G2390" s="15" t="s">
        <v>375</v>
      </c>
      <c r="H2390" s="15" t="s">
        <v>376</v>
      </c>
      <c r="I2390" s="15" t="s">
        <v>76</v>
      </c>
      <c r="J2390" s="15" t="s">
        <v>60</v>
      </c>
      <c r="K2390" s="15" t="s">
        <v>29</v>
      </c>
      <c r="L2390" s="15" t="str">
        <f t="array" ref="L2390">_xlfn.XLOOKUP(M2390,reference_province_to_city!$A$2:$A$11,reference_province_to_city!$B$2:$B$11)</f>
        <v>Palembang</v>
      </c>
      <c r="M2390" s="15" t="s">
        <v>13</v>
      </c>
      <c r="N2390" s="15">
        <v>30111.0</v>
      </c>
      <c r="O2390" s="15">
        <f t="array" ref="O2390">_xlfn.XLOOKUP(M2390,reference_postal_code!$B$2:$B$11,reference_postal_code!$A$2:$A$11)</f>
        <v>30111</v>
      </c>
      <c r="P2390" s="15" t="s">
        <v>77</v>
      </c>
      <c r="Q2390" s="15" t="s">
        <v>631</v>
      </c>
      <c r="R2390" s="15" t="s">
        <v>65</v>
      </c>
      <c r="S2390" s="15" t="s">
        <v>93</v>
      </c>
      <c r="T2390" s="15" t="s">
        <v>632</v>
      </c>
      <c r="U2390" s="28">
        <v>389850.0</v>
      </c>
      <c r="V2390" s="15">
        <v>1.0</v>
      </c>
      <c r="W2390" s="31">
        <v>0.0</v>
      </c>
      <c r="X2390" s="28">
        <v>113056.0</v>
      </c>
    </row>
    <row r="2391" ht="15.75" customHeight="1">
      <c r="A2391" s="15">
        <v>3141.0</v>
      </c>
      <c r="B2391" s="15" t="s">
        <v>5245</v>
      </c>
      <c r="C2391" s="18">
        <v>42119.0</v>
      </c>
      <c r="D2391" s="18">
        <v>42122.0</v>
      </c>
      <c r="E2391" s="18">
        <f t="shared" si="1"/>
        <v>42122</v>
      </c>
      <c r="F2391" s="15" t="s">
        <v>125</v>
      </c>
      <c r="G2391" s="15" t="s">
        <v>2382</v>
      </c>
      <c r="H2391" s="15" t="s">
        <v>2383</v>
      </c>
      <c r="I2391" s="15" t="s">
        <v>59</v>
      </c>
      <c r="J2391" s="15" t="s">
        <v>60</v>
      </c>
      <c r="K2391" s="15" t="s">
        <v>29</v>
      </c>
      <c r="L2391" s="15" t="str">
        <f t="array" ref="L2391">_xlfn.XLOOKUP(M2391,reference_province_to_city!$A$2:$A$11,reference_province_to_city!$B$2:$B$11)</f>
        <v>Palembang</v>
      </c>
      <c r="M2391" s="15" t="s">
        <v>13</v>
      </c>
      <c r="N2391" s="15">
        <v>30111.0</v>
      </c>
      <c r="O2391" s="15">
        <f t="array" ref="O2391">_xlfn.XLOOKUP(M2391,reference_postal_code!$B$2:$B$11,reference_postal_code!$A$2:$A$11)</f>
        <v>30111</v>
      </c>
      <c r="P2391" s="15" t="s">
        <v>77</v>
      </c>
      <c r="Q2391" s="15" t="s">
        <v>250</v>
      </c>
      <c r="R2391" s="15" t="s">
        <v>65</v>
      </c>
      <c r="S2391" s="15" t="s">
        <v>222</v>
      </c>
      <c r="T2391" s="15" t="s">
        <v>251</v>
      </c>
      <c r="U2391" s="28">
        <v>3096450.0</v>
      </c>
      <c r="V2391" s="15">
        <v>3.0</v>
      </c>
      <c r="W2391" s="31">
        <v>0.0</v>
      </c>
      <c r="X2391" s="28">
        <v>1362438.0</v>
      </c>
    </row>
    <row r="2392" ht="15.75" customHeight="1">
      <c r="A2392" s="15">
        <v>6949.0</v>
      </c>
      <c r="B2392" s="15" t="s">
        <v>5246</v>
      </c>
      <c r="C2392" s="18">
        <v>42119.0</v>
      </c>
      <c r="D2392" s="18">
        <v>42123.0</v>
      </c>
      <c r="E2392" s="18">
        <f t="shared" si="1"/>
        <v>42123</v>
      </c>
      <c r="F2392" s="15" t="s">
        <v>55</v>
      </c>
      <c r="G2392" s="15" t="s">
        <v>3552</v>
      </c>
      <c r="H2392" s="15" t="s">
        <v>3553</v>
      </c>
      <c r="I2392" s="15" t="s">
        <v>59</v>
      </c>
      <c r="J2392" s="15" t="s">
        <v>60</v>
      </c>
      <c r="K2392" s="15" t="s">
        <v>28</v>
      </c>
      <c r="L2392" s="15" t="str">
        <f t="array" ref="L2392">_xlfn.XLOOKUP(M2392,reference_province_to_city!$A$2:$A$11,reference_province_to_city!$B$2:$B$11)</f>
        <v>Medan</v>
      </c>
      <c r="M2392" s="15" t="s">
        <v>11</v>
      </c>
      <c r="N2392" s="15">
        <v>20111.0</v>
      </c>
      <c r="O2392" s="15">
        <f t="array" ref="O2392">_xlfn.XLOOKUP(M2392,reference_postal_code!$B$2:$B$11,reference_postal_code!$A$2:$A$11)</f>
        <v>20111</v>
      </c>
      <c r="P2392" s="15" t="s">
        <v>77</v>
      </c>
      <c r="Q2392" s="15" t="s">
        <v>5247</v>
      </c>
      <c r="R2392" s="15" t="s">
        <v>106</v>
      </c>
      <c r="S2392" s="15" t="s">
        <v>107</v>
      </c>
      <c r="T2392" s="15" t="s">
        <v>5248</v>
      </c>
      <c r="U2392" s="28">
        <v>1920870.0</v>
      </c>
      <c r="V2392" s="15">
        <v>3.0</v>
      </c>
      <c r="W2392" s="31">
        <v>0.3</v>
      </c>
      <c r="X2392" s="28">
        <v>-356733.0</v>
      </c>
    </row>
    <row r="2393" ht="15.75" customHeight="1">
      <c r="A2393" s="15">
        <v>6948.0</v>
      </c>
      <c r="B2393" s="15" t="s">
        <v>5246</v>
      </c>
      <c r="C2393" s="18">
        <v>42119.0</v>
      </c>
      <c r="D2393" s="18">
        <v>42123.0</v>
      </c>
      <c r="E2393" s="18">
        <f t="shared" si="1"/>
        <v>42123</v>
      </c>
      <c r="F2393" s="15" t="s">
        <v>55</v>
      </c>
      <c r="G2393" s="15" t="s">
        <v>3552</v>
      </c>
      <c r="H2393" s="15" t="s">
        <v>3553</v>
      </c>
      <c r="I2393" s="15" t="s">
        <v>59</v>
      </c>
      <c r="J2393" s="15" t="s">
        <v>60</v>
      </c>
      <c r="K2393" s="15" t="s">
        <v>28</v>
      </c>
      <c r="L2393" s="15" t="str">
        <f t="array" ref="L2393">_xlfn.XLOOKUP(M2393,reference_province_to_city!$A$2:$A$11,reference_province_to_city!$B$2:$B$11)</f>
        <v>Medan</v>
      </c>
      <c r="M2393" s="15" t="s">
        <v>11</v>
      </c>
      <c r="N2393" s="15">
        <v>20111.0</v>
      </c>
      <c r="O2393" s="15">
        <f t="array" ref="O2393">_xlfn.XLOOKUP(M2393,reference_postal_code!$B$2:$B$11,reference_postal_code!$A$2:$A$11)</f>
        <v>20111</v>
      </c>
      <c r="P2393" s="15" t="s">
        <v>77</v>
      </c>
      <c r="Q2393" s="15" t="s">
        <v>1274</v>
      </c>
      <c r="R2393" s="15" t="s">
        <v>65</v>
      </c>
      <c r="S2393" s="15" t="s">
        <v>87</v>
      </c>
      <c r="T2393" s="15" t="s">
        <v>1275</v>
      </c>
      <c r="U2393" s="28">
        <v>3315360.0</v>
      </c>
      <c r="V2393" s="15">
        <v>2.0</v>
      </c>
      <c r="W2393" s="31">
        <v>0.2</v>
      </c>
      <c r="X2393" s="28">
        <v>-828840.0</v>
      </c>
    </row>
    <row r="2394" ht="15.75" customHeight="1">
      <c r="A2394" s="15">
        <v>6052.0</v>
      </c>
      <c r="B2394" s="15" t="s">
        <v>5249</v>
      </c>
      <c r="C2394" s="18">
        <v>42119.0</v>
      </c>
      <c r="D2394" s="18">
        <v>42124.0</v>
      </c>
      <c r="E2394" s="18">
        <f t="shared" si="1"/>
        <v>42124</v>
      </c>
      <c r="F2394" s="15" t="s">
        <v>55</v>
      </c>
      <c r="G2394" s="15" t="s">
        <v>4826</v>
      </c>
      <c r="H2394" s="15" t="s">
        <v>4827</v>
      </c>
      <c r="I2394" s="15" t="s">
        <v>59</v>
      </c>
      <c r="J2394" s="15" t="s">
        <v>60</v>
      </c>
      <c r="K2394" s="15" t="s">
        <v>22</v>
      </c>
      <c r="L2394" s="15" t="str">
        <f t="array" ref="L2394">_xlfn.XLOOKUP(M2394,reference_province_to_city!$A$2:$A$11,reference_province_to_city!$B$2:$B$11)</f>
        <v>Surabaya</v>
      </c>
      <c r="M2394" s="15" t="s">
        <v>20</v>
      </c>
      <c r="N2394" s="15">
        <v>60231.0</v>
      </c>
      <c r="O2394" s="15">
        <f t="array" ref="O2394">_xlfn.XLOOKUP(M2394,reference_postal_code!$B$2:$B$11,reference_postal_code!$A$2:$A$11)</f>
        <v>60231</v>
      </c>
      <c r="P2394" s="15" t="s">
        <v>166</v>
      </c>
      <c r="Q2394" s="15" t="s">
        <v>4763</v>
      </c>
      <c r="R2394" s="15" t="s">
        <v>65</v>
      </c>
      <c r="S2394" s="15" t="s">
        <v>222</v>
      </c>
      <c r="T2394" s="15" t="s">
        <v>4764</v>
      </c>
      <c r="U2394" s="28">
        <v>4086000.0</v>
      </c>
      <c r="V2394" s="15">
        <v>5.0</v>
      </c>
      <c r="W2394" s="31">
        <v>0.0</v>
      </c>
      <c r="X2394" s="28">
        <v>1144080.0</v>
      </c>
    </row>
    <row r="2395" ht="15.75" customHeight="1">
      <c r="A2395" s="15">
        <v>886.0</v>
      </c>
      <c r="B2395" s="15" t="s">
        <v>5250</v>
      </c>
      <c r="C2395" s="18">
        <v>42119.0</v>
      </c>
      <c r="D2395" s="18">
        <v>42122.0</v>
      </c>
      <c r="E2395" s="18">
        <f t="shared" si="1"/>
        <v>42122</v>
      </c>
      <c r="F2395" s="15" t="s">
        <v>114</v>
      </c>
      <c r="G2395" s="15" t="s">
        <v>563</v>
      </c>
      <c r="H2395" s="15" t="s">
        <v>564</v>
      </c>
      <c r="I2395" s="15" t="s">
        <v>128</v>
      </c>
      <c r="J2395" s="15" t="s">
        <v>60</v>
      </c>
      <c r="K2395" s="15" t="s">
        <v>29</v>
      </c>
      <c r="L2395" s="15" t="str">
        <f t="array" ref="L2395">_xlfn.XLOOKUP(M2395,reference_province_to_city!$A$2:$A$11,reference_province_to_city!$B$2:$B$11)</f>
        <v>Palembang</v>
      </c>
      <c r="M2395" s="15" t="s">
        <v>13</v>
      </c>
      <c r="N2395" s="15">
        <v>30111.0</v>
      </c>
      <c r="O2395" s="15">
        <f t="array" ref="O2395">_xlfn.XLOOKUP(M2395,reference_postal_code!$B$2:$B$11,reference_postal_code!$A$2:$A$11)</f>
        <v>30111</v>
      </c>
      <c r="P2395" s="15" t="s">
        <v>77</v>
      </c>
      <c r="Q2395" s="15" t="s">
        <v>962</v>
      </c>
      <c r="R2395" s="15" t="s">
        <v>65</v>
      </c>
      <c r="S2395" s="15" t="s">
        <v>83</v>
      </c>
      <c r="T2395" s="15" t="s">
        <v>963</v>
      </c>
      <c r="U2395" s="28">
        <v>209160.0</v>
      </c>
      <c r="V2395" s="15">
        <v>3.0</v>
      </c>
      <c r="W2395" s="31">
        <v>0.2</v>
      </c>
      <c r="X2395" s="28">
        <v>67977.0</v>
      </c>
    </row>
    <row r="2396" ht="15.75" customHeight="1">
      <c r="A2396" s="15">
        <v>6051.0</v>
      </c>
      <c r="B2396" s="15" t="s">
        <v>5249</v>
      </c>
      <c r="C2396" s="18">
        <v>42119.0</v>
      </c>
      <c r="D2396" s="18">
        <v>42124.0</v>
      </c>
      <c r="E2396" s="18">
        <f t="shared" si="1"/>
        <v>42124</v>
      </c>
      <c r="F2396" s="15" t="s">
        <v>55</v>
      </c>
      <c r="G2396" s="15" t="s">
        <v>4826</v>
      </c>
      <c r="H2396" s="15" t="s">
        <v>4827</v>
      </c>
      <c r="I2396" s="15" t="s">
        <v>59</v>
      </c>
      <c r="J2396" s="15" t="s">
        <v>60</v>
      </c>
      <c r="K2396" s="15" t="s">
        <v>22</v>
      </c>
      <c r="L2396" s="15" t="str">
        <f t="array" ref="L2396">_xlfn.XLOOKUP(M2396,reference_province_to_city!$A$2:$A$11,reference_province_to_city!$B$2:$B$11)</f>
        <v>Surabaya</v>
      </c>
      <c r="M2396" s="15" t="s">
        <v>20</v>
      </c>
      <c r="N2396" s="15">
        <v>60231.0</v>
      </c>
      <c r="O2396" s="15">
        <f t="array" ref="O2396">_xlfn.XLOOKUP(M2396,reference_postal_code!$B$2:$B$11,reference_postal_code!$A$2:$A$11)</f>
        <v>60231</v>
      </c>
      <c r="P2396" s="15" t="s">
        <v>166</v>
      </c>
      <c r="Q2396" s="15" t="s">
        <v>2393</v>
      </c>
      <c r="R2396" s="15" t="s">
        <v>65</v>
      </c>
      <c r="S2396" s="15" t="s">
        <v>93</v>
      </c>
      <c r="T2396" s="15" t="s">
        <v>2394</v>
      </c>
      <c r="U2396" s="28">
        <v>866250.0</v>
      </c>
      <c r="V2396" s="15">
        <v>5.0</v>
      </c>
      <c r="W2396" s="31">
        <v>0.0</v>
      </c>
      <c r="X2396" s="28">
        <v>242550.0</v>
      </c>
    </row>
    <row r="2397" ht="15.75" customHeight="1">
      <c r="A2397" s="15">
        <v>6956.0</v>
      </c>
      <c r="B2397" s="15" t="s">
        <v>5251</v>
      </c>
      <c r="C2397" s="18">
        <v>42119.0</v>
      </c>
      <c r="D2397" s="18">
        <v>42126.0</v>
      </c>
      <c r="E2397" s="18">
        <f t="shared" si="1"/>
        <v>42126</v>
      </c>
      <c r="F2397" s="15" t="s">
        <v>55</v>
      </c>
      <c r="G2397" s="15" t="s">
        <v>5252</v>
      </c>
      <c r="H2397" s="15" t="s">
        <v>5253</v>
      </c>
      <c r="I2397" s="15" t="s">
        <v>128</v>
      </c>
      <c r="J2397" s="15" t="s">
        <v>60</v>
      </c>
      <c r="K2397" s="15" t="s">
        <v>22</v>
      </c>
      <c r="L2397" s="15" t="str">
        <f t="array" ref="L2397">_xlfn.XLOOKUP(M2397,reference_province_to_city!$A$2:$A$11,reference_province_to_city!$B$2:$B$11)</f>
        <v>Surabaya</v>
      </c>
      <c r="M2397" s="15" t="s">
        <v>20</v>
      </c>
      <c r="N2397" s="15">
        <v>60231.0</v>
      </c>
      <c r="O2397" s="15">
        <f t="array" ref="O2397">_xlfn.XLOOKUP(M2397,reference_postal_code!$B$2:$B$11,reference_postal_code!$A$2:$A$11)</f>
        <v>60231</v>
      </c>
      <c r="P2397" s="15" t="s">
        <v>166</v>
      </c>
      <c r="Q2397" s="15" t="s">
        <v>4260</v>
      </c>
      <c r="R2397" s="15" t="s">
        <v>65</v>
      </c>
      <c r="S2397" s="15" t="s">
        <v>173</v>
      </c>
      <c r="T2397" s="15" t="s">
        <v>4261</v>
      </c>
      <c r="U2397" s="28">
        <v>320100.0</v>
      </c>
      <c r="V2397" s="15">
        <v>2.0</v>
      </c>
      <c r="W2397" s="31">
        <v>0.0</v>
      </c>
      <c r="X2397" s="28">
        <v>147246.0</v>
      </c>
    </row>
    <row r="2398" ht="15.75" customHeight="1">
      <c r="A2398" s="15">
        <v>8207.0</v>
      </c>
      <c r="B2398" s="15" t="s">
        <v>5254</v>
      </c>
      <c r="C2398" s="18">
        <v>42120.0</v>
      </c>
      <c r="D2398" s="18">
        <v>42124.0</v>
      </c>
      <c r="E2398" s="18">
        <f t="shared" si="1"/>
        <v>42124</v>
      </c>
      <c r="F2398" s="15" t="s">
        <v>55</v>
      </c>
      <c r="G2398" s="15" t="s">
        <v>492</v>
      </c>
      <c r="H2398" s="15" t="s">
        <v>493</v>
      </c>
      <c r="I2398" s="15" t="s">
        <v>59</v>
      </c>
      <c r="J2398" s="15" t="s">
        <v>60</v>
      </c>
      <c r="K2398" s="15" t="s">
        <v>28</v>
      </c>
      <c r="L2398" s="15" t="str">
        <f t="array" ref="L2398">_xlfn.XLOOKUP(M2398,reference_province_to_city!$A$2:$A$11,reference_province_to_city!$B$2:$B$11)</f>
        <v>Medan</v>
      </c>
      <c r="M2398" s="15" t="s">
        <v>11</v>
      </c>
      <c r="N2398" s="15">
        <v>20111.0</v>
      </c>
      <c r="O2398" s="15">
        <f t="array" ref="O2398">_xlfn.XLOOKUP(M2398,reference_postal_code!$B$2:$B$11,reference_postal_code!$A$2:$A$11)</f>
        <v>20111</v>
      </c>
      <c r="P2398" s="15" t="s">
        <v>77</v>
      </c>
      <c r="Q2398" s="15" t="s">
        <v>4226</v>
      </c>
      <c r="R2398" s="15" t="s">
        <v>106</v>
      </c>
      <c r="S2398" s="15" t="s">
        <v>218</v>
      </c>
      <c r="T2398" s="15" t="s">
        <v>4227</v>
      </c>
      <c r="U2398" s="28">
        <v>2872732.0</v>
      </c>
      <c r="V2398" s="15">
        <v>1.0</v>
      </c>
      <c r="W2398" s="31">
        <v>0.45</v>
      </c>
      <c r="X2398" s="28">
        <v>-1149093.0</v>
      </c>
    </row>
    <row r="2399" ht="15.75" customHeight="1">
      <c r="A2399" s="15">
        <v>7832.0</v>
      </c>
      <c r="B2399" s="15" t="s">
        <v>5255</v>
      </c>
      <c r="C2399" s="18">
        <v>42120.0</v>
      </c>
      <c r="D2399" s="18">
        <v>42125.0</v>
      </c>
      <c r="E2399" s="18">
        <f t="shared" si="1"/>
        <v>42125</v>
      </c>
      <c r="F2399" s="15" t="s">
        <v>55</v>
      </c>
      <c r="G2399" s="15" t="s">
        <v>5010</v>
      </c>
      <c r="H2399" s="15" t="s">
        <v>5011</v>
      </c>
      <c r="I2399" s="15" t="s">
        <v>128</v>
      </c>
      <c r="J2399" s="15" t="s">
        <v>60</v>
      </c>
      <c r="K2399" s="15" t="s">
        <v>31</v>
      </c>
      <c r="L2399" s="15" t="str">
        <f t="array" ref="L2399">_xlfn.XLOOKUP(M2399,reference_province_to_city!$A$2:$A$11,reference_province_to_city!$B$2:$B$11)</f>
        <v>Balikpapan</v>
      </c>
      <c r="M2399" s="15" t="s">
        <v>21</v>
      </c>
      <c r="N2399" s="15">
        <v>76114.0</v>
      </c>
      <c r="O2399" s="15">
        <f t="array" ref="O2399">_xlfn.XLOOKUP(M2399,reference_postal_code!$B$2:$B$11,reference_postal_code!$A$2:$A$11)</f>
        <v>76114</v>
      </c>
      <c r="P2399" s="15" t="s">
        <v>166</v>
      </c>
      <c r="Q2399" s="15" t="s">
        <v>2432</v>
      </c>
      <c r="R2399" s="15" t="s">
        <v>65</v>
      </c>
      <c r="S2399" s="15" t="s">
        <v>83</v>
      </c>
      <c r="T2399" s="15" t="s">
        <v>2433</v>
      </c>
      <c r="U2399" s="28">
        <v>755280.0</v>
      </c>
      <c r="V2399" s="15">
        <v>3.0</v>
      </c>
      <c r="W2399" s="31">
        <v>0.2</v>
      </c>
      <c r="X2399" s="28">
        <v>264348.0</v>
      </c>
    </row>
    <row r="2400" ht="15.75" customHeight="1">
      <c r="A2400" s="15">
        <v>7829.0</v>
      </c>
      <c r="B2400" s="15" t="s">
        <v>5255</v>
      </c>
      <c r="C2400" s="18">
        <v>42120.0</v>
      </c>
      <c r="D2400" s="18">
        <v>42125.0</v>
      </c>
      <c r="E2400" s="18">
        <f t="shared" si="1"/>
        <v>42125</v>
      </c>
      <c r="F2400" s="15" t="s">
        <v>55</v>
      </c>
      <c r="G2400" s="15" t="s">
        <v>5010</v>
      </c>
      <c r="H2400" s="15" t="s">
        <v>5011</v>
      </c>
      <c r="I2400" s="15" t="s">
        <v>128</v>
      </c>
      <c r="J2400" s="15" t="s">
        <v>60</v>
      </c>
      <c r="K2400" s="15" t="s">
        <v>31</v>
      </c>
      <c r="L2400" s="15" t="str">
        <f t="array" ref="L2400">_xlfn.XLOOKUP(M2400,reference_province_to_city!$A$2:$A$11,reference_province_to_city!$B$2:$B$11)</f>
        <v>Balikpapan</v>
      </c>
      <c r="M2400" s="15" t="s">
        <v>21</v>
      </c>
      <c r="N2400" s="15">
        <v>76114.0</v>
      </c>
      <c r="O2400" s="15">
        <f t="array" ref="O2400">_xlfn.XLOOKUP(M2400,reference_postal_code!$B$2:$B$11,reference_postal_code!$A$2:$A$11)</f>
        <v>76114</v>
      </c>
      <c r="P2400" s="15" t="s">
        <v>166</v>
      </c>
      <c r="Q2400" s="15" t="s">
        <v>4020</v>
      </c>
      <c r="R2400" s="15" t="s">
        <v>106</v>
      </c>
      <c r="S2400" s="15" t="s">
        <v>107</v>
      </c>
      <c r="T2400" s="15" t="s">
        <v>4021</v>
      </c>
      <c r="U2400" s="28">
        <v>959040.0</v>
      </c>
      <c r="V2400" s="15">
        <v>3.0</v>
      </c>
      <c r="W2400" s="31">
        <v>0.2</v>
      </c>
      <c r="X2400" s="28">
        <v>95904.0</v>
      </c>
    </row>
    <row r="2401" ht="15.75" customHeight="1">
      <c r="A2401" s="15">
        <v>75.0</v>
      </c>
      <c r="B2401" s="15" t="s">
        <v>5256</v>
      </c>
      <c r="C2401" s="18">
        <v>42120.0</v>
      </c>
      <c r="D2401" s="18">
        <v>42126.0</v>
      </c>
      <c r="E2401" s="18">
        <f t="shared" si="1"/>
        <v>42126</v>
      </c>
      <c r="F2401" s="15" t="s">
        <v>55</v>
      </c>
      <c r="G2401" s="15" t="s">
        <v>2039</v>
      </c>
      <c r="H2401" s="15" t="s">
        <v>2040</v>
      </c>
      <c r="I2401" s="15" t="s">
        <v>59</v>
      </c>
      <c r="J2401" s="15" t="s">
        <v>60</v>
      </c>
      <c r="K2401" s="15" t="s">
        <v>22</v>
      </c>
      <c r="L2401" s="15" t="str">
        <f t="array" ref="L2401">_xlfn.XLOOKUP(M2401,reference_province_to_city!$A$2:$A$11,reference_province_to_city!$B$2:$B$11)</f>
        <v>Surabaya</v>
      </c>
      <c r="M2401" s="15" t="s">
        <v>20</v>
      </c>
      <c r="N2401" s="15">
        <v>60231.0</v>
      </c>
      <c r="O2401" s="15">
        <f t="array" ref="O2401">_xlfn.XLOOKUP(M2401,reference_postal_code!$B$2:$B$11,reference_postal_code!$A$2:$A$11)</f>
        <v>60231</v>
      </c>
      <c r="P2401" s="15" t="s">
        <v>166</v>
      </c>
      <c r="Q2401" s="15" t="s">
        <v>1966</v>
      </c>
      <c r="R2401" s="15" t="s">
        <v>65</v>
      </c>
      <c r="S2401" s="15" t="s">
        <v>87</v>
      </c>
      <c r="T2401" s="15" t="s">
        <v>1967</v>
      </c>
      <c r="U2401" s="28">
        <v>1091760.0</v>
      </c>
      <c r="V2401" s="15">
        <v>1.0</v>
      </c>
      <c r="W2401" s="31">
        <v>0.2</v>
      </c>
      <c r="X2401" s="28">
        <v>-272940.0</v>
      </c>
    </row>
    <row r="2402" ht="15.75" customHeight="1">
      <c r="A2402" s="15">
        <v>73.0</v>
      </c>
      <c r="B2402" s="15" t="s">
        <v>5256</v>
      </c>
      <c r="C2402" s="18">
        <v>42120.0</v>
      </c>
      <c r="D2402" s="18">
        <v>42126.0</v>
      </c>
      <c r="E2402" s="18">
        <f t="shared" si="1"/>
        <v>42126</v>
      </c>
      <c r="F2402" s="15" t="s">
        <v>55</v>
      </c>
      <c r="G2402" s="15" t="s">
        <v>2039</v>
      </c>
      <c r="H2402" s="15" t="s">
        <v>2040</v>
      </c>
      <c r="I2402" s="15" t="s">
        <v>59</v>
      </c>
      <c r="J2402" s="15" t="s">
        <v>60</v>
      </c>
      <c r="K2402" s="15" t="s">
        <v>22</v>
      </c>
      <c r="L2402" s="15" t="str">
        <f t="array" ref="L2402">_xlfn.XLOOKUP(M2402,reference_province_to_city!$A$2:$A$11,reference_province_to_city!$B$2:$B$11)</f>
        <v>Surabaya</v>
      </c>
      <c r="M2402" s="15" t="s">
        <v>20</v>
      </c>
      <c r="N2402" s="15">
        <v>60231.0</v>
      </c>
      <c r="O2402" s="15">
        <f t="array" ref="O2402">_xlfn.XLOOKUP(M2402,reference_postal_code!$B$2:$B$11,reference_postal_code!$A$2:$A$11)</f>
        <v>60231</v>
      </c>
      <c r="P2402" s="15" t="s">
        <v>166</v>
      </c>
      <c r="Q2402" s="15" t="s">
        <v>4514</v>
      </c>
      <c r="R2402" s="15" t="s">
        <v>106</v>
      </c>
      <c r="S2402" s="15" t="s">
        <v>107</v>
      </c>
      <c r="T2402" s="15" t="s">
        <v>4515</v>
      </c>
      <c r="U2402" s="28">
        <v>1.247904E7</v>
      </c>
      <c r="V2402" s="15">
        <v>8.0</v>
      </c>
      <c r="W2402" s="31">
        <v>0.2</v>
      </c>
      <c r="X2402" s="28">
        <v>-1715868.0</v>
      </c>
    </row>
    <row r="2403" ht="15.75" customHeight="1">
      <c r="A2403" s="15">
        <v>7830.0</v>
      </c>
      <c r="B2403" s="15" t="s">
        <v>5255</v>
      </c>
      <c r="C2403" s="18">
        <v>42120.0</v>
      </c>
      <c r="D2403" s="18">
        <v>42125.0</v>
      </c>
      <c r="E2403" s="18">
        <f t="shared" si="1"/>
        <v>42125</v>
      </c>
      <c r="F2403" s="15" t="s">
        <v>55</v>
      </c>
      <c r="G2403" s="15" t="s">
        <v>5010</v>
      </c>
      <c r="H2403" s="15" t="s">
        <v>5011</v>
      </c>
      <c r="I2403" s="15" t="s">
        <v>128</v>
      </c>
      <c r="J2403" s="15" t="s">
        <v>60</v>
      </c>
      <c r="K2403" s="15" t="s">
        <v>31</v>
      </c>
      <c r="L2403" s="15" t="str">
        <f t="array" ref="L2403">_xlfn.XLOOKUP(M2403,reference_province_to_city!$A$2:$A$11,reference_province_to_city!$B$2:$B$11)</f>
        <v>Balikpapan</v>
      </c>
      <c r="M2403" s="15" t="s">
        <v>21</v>
      </c>
      <c r="N2403" s="15">
        <v>76114.0</v>
      </c>
      <c r="O2403" s="15">
        <f t="array" ref="O2403">_xlfn.XLOOKUP(M2403,reference_postal_code!$B$2:$B$11,reference_postal_code!$A$2:$A$11)</f>
        <v>76114</v>
      </c>
      <c r="P2403" s="15" t="s">
        <v>166</v>
      </c>
      <c r="Q2403" s="15" t="s">
        <v>597</v>
      </c>
      <c r="R2403" s="15" t="s">
        <v>65</v>
      </c>
      <c r="S2403" s="15" t="s">
        <v>93</v>
      </c>
      <c r="T2403" s="15" t="s">
        <v>598</v>
      </c>
      <c r="U2403" s="28">
        <v>892800.0</v>
      </c>
      <c r="V2403" s="15">
        <v>3.0</v>
      </c>
      <c r="W2403" s="31">
        <v>0.0</v>
      </c>
      <c r="X2403" s="28">
        <v>232128.0</v>
      </c>
    </row>
    <row r="2404" ht="15.75" customHeight="1">
      <c r="A2404" s="15">
        <v>2899.0</v>
      </c>
      <c r="B2404" s="15" t="s">
        <v>5257</v>
      </c>
      <c r="C2404" s="18">
        <v>42120.0</v>
      </c>
      <c r="D2404" s="18">
        <v>42124.0</v>
      </c>
      <c r="E2404" s="18">
        <f t="shared" si="1"/>
        <v>42124</v>
      </c>
      <c r="F2404" s="15" t="s">
        <v>55</v>
      </c>
      <c r="G2404" s="15" t="s">
        <v>4062</v>
      </c>
      <c r="H2404" s="15" t="s">
        <v>4063</v>
      </c>
      <c r="I2404" s="15" t="s">
        <v>59</v>
      </c>
      <c r="J2404" s="15" t="s">
        <v>60</v>
      </c>
      <c r="K2404" s="15" t="s">
        <v>26</v>
      </c>
      <c r="L2404" s="15" t="str">
        <f t="array" ref="L2404">_xlfn.XLOOKUP(M2404,reference_province_to_city!$A$2:$A$11,reference_province_to_city!$B$2:$B$11)</f>
        <v>Denpasar</v>
      </c>
      <c r="M2404" s="15" t="s">
        <v>24</v>
      </c>
      <c r="N2404" s="15">
        <v>80231.0</v>
      </c>
      <c r="O2404" s="15">
        <f t="array" ref="O2404">_xlfn.XLOOKUP(M2404,reference_postal_code!$B$2:$B$11,reference_postal_code!$A$2:$A$11)</f>
        <v>80231</v>
      </c>
      <c r="P2404" s="15" t="s">
        <v>63</v>
      </c>
      <c r="Q2404" s="15" t="s">
        <v>5081</v>
      </c>
      <c r="R2404" s="15" t="s">
        <v>106</v>
      </c>
      <c r="S2404" s="15" t="s">
        <v>107</v>
      </c>
      <c r="T2404" s="15" t="s">
        <v>5082</v>
      </c>
      <c r="U2404" s="28">
        <v>6126330.0</v>
      </c>
      <c r="V2404" s="15">
        <v>2.0</v>
      </c>
      <c r="W2404" s="31">
        <v>0.3</v>
      </c>
      <c r="X2404" s="28">
        <v>-87519.0</v>
      </c>
    </row>
    <row r="2405" ht="15.75" customHeight="1">
      <c r="A2405" s="15">
        <v>8208.0</v>
      </c>
      <c r="B2405" s="15" t="s">
        <v>5254</v>
      </c>
      <c r="C2405" s="18">
        <v>42120.0</v>
      </c>
      <c r="D2405" s="18">
        <v>42124.0</v>
      </c>
      <c r="E2405" s="18">
        <f t="shared" si="1"/>
        <v>42124</v>
      </c>
      <c r="F2405" s="15" t="s">
        <v>55</v>
      </c>
      <c r="G2405" s="15" t="s">
        <v>492</v>
      </c>
      <c r="H2405" s="15" t="s">
        <v>493</v>
      </c>
      <c r="I2405" s="15" t="s">
        <v>59</v>
      </c>
      <c r="J2405" s="15" t="s">
        <v>60</v>
      </c>
      <c r="K2405" s="15" t="s">
        <v>28</v>
      </c>
      <c r="L2405" s="15" t="str">
        <f t="array" ref="L2405">_xlfn.XLOOKUP(M2405,reference_province_to_city!$A$2:$A$11,reference_province_to_city!$B$2:$B$11)</f>
        <v>Medan</v>
      </c>
      <c r="M2405" s="15" t="s">
        <v>11</v>
      </c>
      <c r="N2405" s="15">
        <v>20111.0</v>
      </c>
      <c r="O2405" s="15">
        <f t="array" ref="O2405">_xlfn.XLOOKUP(M2405,reference_postal_code!$B$2:$B$11,reference_postal_code!$A$2:$A$11)</f>
        <v>20111</v>
      </c>
      <c r="P2405" s="15" t="s">
        <v>77</v>
      </c>
      <c r="Q2405" s="15" t="s">
        <v>1072</v>
      </c>
      <c r="R2405" s="15" t="s">
        <v>65</v>
      </c>
      <c r="S2405" s="15" t="s">
        <v>93</v>
      </c>
      <c r="T2405" s="15" t="s">
        <v>1073</v>
      </c>
      <c r="U2405" s="28">
        <v>39360.0</v>
      </c>
      <c r="V2405" s="15">
        <v>1.0</v>
      </c>
      <c r="W2405" s="31">
        <v>0.2</v>
      </c>
      <c r="X2405" s="28">
        <v>6396.0</v>
      </c>
    </row>
    <row r="2406" ht="15.75" customHeight="1">
      <c r="A2406" s="15">
        <v>7831.0</v>
      </c>
      <c r="B2406" s="15" t="s">
        <v>5255</v>
      </c>
      <c r="C2406" s="18">
        <v>42120.0</v>
      </c>
      <c r="D2406" s="18">
        <v>42125.0</v>
      </c>
      <c r="E2406" s="18">
        <f t="shared" si="1"/>
        <v>42125</v>
      </c>
      <c r="F2406" s="15" t="s">
        <v>55</v>
      </c>
      <c r="G2406" s="15" t="s">
        <v>5010</v>
      </c>
      <c r="H2406" s="15" t="s">
        <v>5011</v>
      </c>
      <c r="I2406" s="15" t="s">
        <v>128</v>
      </c>
      <c r="J2406" s="15" t="s">
        <v>60</v>
      </c>
      <c r="K2406" s="15" t="s">
        <v>31</v>
      </c>
      <c r="L2406" s="15" t="str">
        <f t="array" ref="L2406">_xlfn.XLOOKUP(M2406,reference_province_to_city!$A$2:$A$11,reference_province_to_city!$B$2:$B$11)</f>
        <v>Balikpapan</v>
      </c>
      <c r="M2406" s="15" t="s">
        <v>21</v>
      </c>
      <c r="N2406" s="15">
        <v>76114.0</v>
      </c>
      <c r="O2406" s="15">
        <f t="array" ref="O2406">_xlfn.XLOOKUP(M2406,reference_postal_code!$B$2:$B$11,reference_postal_code!$A$2:$A$11)</f>
        <v>76114</v>
      </c>
      <c r="P2406" s="15" t="s">
        <v>166</v>
      </c>
      <c r="Q2406" s="15" t="s">
        <v>5258</v>
      </c>
      <c r="R2406" s="15" t="s">
        <v>110</v>
      </c>
      <c r="S2406" s="15" t="s">
        <v>111</v>
      </c>
      <c r="T2406" s="15" t="s">
        <v>5259</v>
      </c>
      <c r="U2406" s="28">
        <v>4679640.0</v>
      </c>
      <c r="V2406" s="15">
        <v>3.0</v>
      </c>
      <c r="W2406" s="31">
        <v>0.2</v>
      </c>
      <c r="X2406" s="28">
        <v>584955.0</v>
      </c>
    </row>
    <row r="2407" ht="15.75" customHeight="1">
      <c r="A2407" s="15">
        <v>74.0</v>
      </c>
      <c r="B2407" s="15" t="s">
        <v>5256</v>
      </c>
      <c r="C2407" s="18">
        <v>42120.0</v>
      </c>
      <c r="D2407" s="18">
        <v>42126.0</v>
      </c>
      <c r="E2407" s="18">
        <f t="shared" si="1"/>
        <v>42126</v>
      </c>
      <c r="F2407" s="15" t="s">
        <v>55</v>
      </c>
      <c r="G2407" s="15" t="s">
        <v>2039</v>
      </c>
      <c r="H2407" s="15" t="s">
        <v>2040</v>
      </c>
      <c r="I2407" s="15" t="s">
        <v>59</v>
      </c>
      <c r="J2407" s="15" t="s">
        <v>60</v>
      </c>
      <c r="K2407" s="15" t="s">
        <v>22</v>
      </c>
      <c r="L2407" s="15" t="str">
        <f t="array" ref="L2407">_xlfn.XLOOKUP(M2407,reference_province_to_city!$A$2:$A$11,reference_province_to_city!$B$2:$B$11)</f>
        <v>Surabaya</v>
      </c>
      <c r="M2407" s="15" t="s">
        <v>20</v>
      </c>
      <c r="N2407" s="15">
        <v>60231.0</v>
      </c>
      <c r="O2407" s="15">
        <f t="array" ref="O2407">_xlfn.XLOOKUP(M2407,reference_postal_code!$B$2:$B$11,reference_postal_code!$A$2:$A$11)</f>
        <v>60231</v>
      </c>
      <c r="P2407" s="15" t="s">
        <v>166</v>
      </c>
      <c r="Q2407" s="15" t="s">
        <v>1316</v>
      </c>
      <c r="R2407" s="15" t="s">
        <v>106</v>
      </c>
      <c r="S2407" s="15" t="s">
        <v>139</v>
      </c>
      <c r="T2407" s="15" t="s">
        <v>1317</v>
      </c>
      <c r="U2407" s="28">
        <v>1455600.0</v>
      </c>
      <c r="V2407" s="15">
        <v>2.0</v>
      </c>
      <c r="W2407" s="31">
        <v>0.2</v>
      </c>
      <c r="X2407" s="28">
        <v>18195.0</v>
      </c>
    </row>
    <row r="2408" ht="15.75" customHeight="1">
      <c r="A2408" s="15">
        <v>1021.0</v>
      </c>
      <c r="B2408" s="15" t="s">
        <v>5260</v>
      </c>
      <c r="C2408" s="18">
        <v>42121.0</v>
      </c>
      <c r="D2408" s="18">
        <v>42127.0</v>
      </c>
      <c r="E2408" s="18">
        <f t="shared" si="1"/>
        <v>42127</v>
      </c>
      <c r="F2408" s="15" t="s">
        <v>55</v>
      </c>
      <c r="G2408" s="15" t="s">
        <v>1646</v>
      </c>
      <c r="H2408" s="15" t="s">
        <v>1647</v>
      </c>
      <c r="I2408" s="15" t="s">
        <v>59</v>
      </c>
      <c r="J2408" s="15" t="s">
        <v>60</v>
      </c>
      <c r="K2408" s="15" t="s">
        <v>31</v>
      </c>
      <c r="L2408" s="15" t="str">
        <f t="array" ref="L2408">_xlfn.XLOOKUP(M2408,reference_province_to_city!$A$2:$A$11,reference_province_to_city!$B$2:$B$11)</f>
        <v>Balikpapan</v>
      </c>
      <c r="M2408" s="15" t="s">
        <v>21</v>
      </c>
      <c r="N2408" s="15">
        <v>76114.0</v>
      </c>
      <c r="O2408" s="15">
        <f t="array" ref="O2408">_xlfn.XLOOKUP(M2408,reference_postal_code!$B$2:$B$11,reference_postal_code!$A$2:$A$11)</f>
        <v>76114</v>
      </c>
      <c r="P2408" s="15" t="s">
        <v>166</v>
      </c>
      <c r="Q2408" s="15" t="s">
        <v>5261</v>
      </c>
      <c r="R2408" s="15" t="s">
        <v>65</v>
      </c>
      <c r="S2408" s="15" t="s">
        <v>93</v>
      </c>
      <c r="T2408" s="15" t="s">
        <v>5262</v>
      </c>
      <c r="U2408" s="28">
        <v>341100.0</v>
      </c>
      <c r="V2408" s="15">
        <v>3.0</v>
      </c>
      <c r="W2408" s="31">
        <v>0.0</v>
      </c>
      <c r="X2408" s="28">
        <v>133029.0</v>
      </c>
    </row>
    <row r="2409" ht="15.75" customHeight="1">
      <c r="A2409" s="15">
        <v>1022.0</v>
      </c>
      <c r="B2409" s="15" t="s">
        <v>5260</v>
      </c>
      <c r="C2409" s="18">
        <v>42121.0</v>
      </c>
      <c r="D2409" s="18">
        <v>42127.0</v>
      </c>
      <c r="E2409" s="18">
        <f t="shared" si="1"/>
        <v>42127</v>
      </c>
      <c r="F2409" s="15" t="s">
        <v>55</v>
      </c>
      <c r="G2409" s="15" t="s">
        <v>1646</v>
      </c>
      <c r="H2409" s="15" t="s">
        <v>1647</v>
      </c>
      <c r="I2409" s="15" t="s">
        <v>59</v>
      </c>
      <c r="J2409" s="15" t="s">
        <v>60</v>
      </c>
      <c r="K2409" s="15" t="s">
        <v>31</v>
      </c>
      <c r="L2409" s="15" t="str">
        <f t="array" ref="L2409">_xlfn.XLOOKUP(M2409,reference_province_to_city!$A$2:$A$11,reference_province_to_city!$B$2:$B$11)</f>
        <v>Balikpapan</v>
      </c>
      <c r="M2409" s="15" t="s">
        <v>21</v>
      </c>
      <c r="N2409" s="15">
        <v>76114.0</v>
      </c>
      <c r="O2409" s="15">
        <f t="array" ref="O2409">_xlfn.XLOOKUP(M2409,reference_postal_code!$B$2:$B$11,reference_postal_code!$A$2:$A$11)</f>
        <v>76114</v>
      </c>
      <c r="P2409" s="15" t="s">
        <v>166</v>
      </c>
      <c r="Q2409" s="15" t="s">
        <v>5263</v>
      </c>
      <c r="R2409" s="15" t="s">
        <v>106</v>
      </c>
      <c r="S2409" s="15" t="s">
        <v>107</v>
      </c>
      <c r="T2409" s="15" t="s">
        <v>5264</v>
      </c>
      <c r="U2409" s="28">
        <v>1.901295E7</v>
      </c>
      <c r="V2409" s="15">
        <v>3.0</v>
      </c>
      <c r="W2409" s="31">
        <v>0.0</v>
      </c>
      <c r="X2409" s="28">
        <v>4753238.0</v>
      </c>
    </row>
    <row r="2410" ht="15.75" customHeight="1">
      <c r="A2410" s="15">
        <v>3419.0</v>
      </c>
      <c r="B2410" s="15" t="s">
        <v>5265</v>
      </c>
      <c r="C2410" s="18">
        <v>42121.0</v>
      </c>
      <c r="D2410" s="18">
        <v>42126.0</v>
      </c>
      <c r="E2410" s="18">
        <f t="shared" si="1"/>
        <v>42126</v>
      </c>
      <c r="F2410" s="15" t="s">
        <v>55</v>
      </c>
      <c r="G2410" s="15" t="s">
        <v>4137</v>
      </c>
      <c r="H2410" s="15" t="s">
        <v>4138</v>
      </c>
      <c r="I2410" s="15" t="s">
        <v>76</v>
      </c>
      <c r="J2410" s="15" t="s">
        <v>60</v>
      </c>
      <c r="K2410" s="15" t="s">
        <v>29</v>
      </c>
      <c r="L2410" s="15" t="str">
        <f t="array" ref="L2410">_xlfn.XLOOKUP(M2410,reference_province_to_city!$A$2:$A$11,reference_province_to_city!$B$2:$B$11)</f>
        <v>Palembang</v>
      </c>
      <c r="M2410" s="15" t="s">
        <v>13</v>
      </c>
      <c r="N2410" s="15">
        <v>30111.0</v>
      </c>
      <c r="O2410" s="15">
        <f t="array" ref="O2410">_xlfn.XLOOKUP(M2410,reference_postal_code!$B$2:$B$11,reference_postal_code!$A$2:$A$11)</f>
        <v>30111</v>
      </c>
      <c r="P2410" s="15" t="s">
        <v>77</v>
      </c>
      <c r="Q2410" s="15" t="s">
        <v>3097</v>
      </c>
      <c r="R2410" s="15" t="s">
        <v>65</v>
      </c>
      <c r="S2410" s="15" t="s">
        <v>226</v>
      </c>
      <c r="T2410" s="15" t="s">
        <v>3098</v>
      </c>
      <c r="U2410" s="28">
        <v>87600.0</v>
      </c>
      <c r="V2410" s="15">
        <v>2.0</v>
      </c>
      <c r="W2410" s="31">
        <v>0.2</v>
      </c>
      <c r="X2410" s="28">
        <v>10950.0</v>
      </c>
    </row>
    <row r="2411" ht="15.75" customHeight="1">
      <c r="A2411" s="15">
        <v>1023.0</v>
      </c>
      <c r="B2411" s="15" t="s">
        <v>5260</v>
      </c>
      <c r="C2411" s="18">
        <v>42121.0</v>
      </c>
      <c r="D2411" s="18">
        <v>42127.0</v>
      </c>
      <c r="E2411" s="18">
        <f t="shared" si="1"/>
        <v>42127</v>
      </c>
      <c r="F2411" s="15" t="s">
        <v>55</v>
      </c>
      <c r="G2411" s="15" t="s">
        <v>1646</v>
      </c>
      <c r="H2411" s="15" t="s">
        <v>1647</v>
      </c>
      <c r="I2411" s="15" t="s">
        <v>59</v>
      </c>
      <c r="J2411" s="15" t="s">
        <v>60</v>
      </c>
      <c r="K2411" s="15" t="s">
        <v>31</v>
      </c>
      <c r="L2411" s="15" t="str">
        <f t="array" ref="L2411">_xlfn.XLOOKUP(M2411,reference_province_to_city!$A$2:$A$11,reference_province_to_city!$B$2:$B$11)</f>
        <v>Balikpapan</v>
      </c>
      <c r="M2411" s="15" t="s">
        <v>21</v>
      </c>
      <c r="N2411" s="15">
        <v>76114.0</v>
      </c>
      <c r="O2411" s="15">
        <f t="array" ref="O2411">_xlfn.XLOOKUP(M2411,reference_postal_code!$B$2:$B$11,reference_postal_code!$A$2:$A$11)</f>
        <v>76114</v>
      </c>
      <c r="P2411" s="15" t="s">
        <v>166</v>
      </c>
      <c r="Q2411" s="15" t="s">
        <v>5266</v>
      </c>
      <c r="R2411" s="15" t="s">
        <v>110</v>
      </c>
      <c r="S2411" s="15" t="s">
        <v>668</v>
      </c>
      <c r="T2411" s="15" t="s">
        <v>5267</v>
      </c>
      <c r="U2411" s="28">
        <v>2.06988E7</v>
      </c>
      <c r="V2411" s="15">
        <v>8.0</v>
      </c>
      <c r="W2411" s="31">
        <v>0.0</v>
      </c>
      <c r="X2411" s="28">
        <v>9728436.0</v>
      </c>
    </row>
    <row r="2412" ht="15.75" customHeight="1">
      <c r="A2412" s="15">
        <v>3418.0</v>
      </c>
      <c r="B2412" s="15" t="s">
        <v>5265</v>
      </c>
      <c r="C2412" s="18">
        <v>42121.0</v>
      </c>
      <c r="D2412" s="18">
        <v>42126.0</v>
      </c>
      <c r="E2412" s="18">
        <f t="shared" si="1"/>
        <v>42126</v>
      </c>
      <c r="F2412" s="15" t="s">
        <v>55</v>
      </c>
      <c r="G2412" s="15" t="s">
        <v>4137</v>
      </c>
      <c r="H2412" s="15" t="s">
        <v>4138</v>
      </c>
      <c r="I2412" s="15" t="s">
        <v>76</v>
      </c>
      <c r="J2412" s="15" t="s">
        <v>60</v>
      </c>
      <c r="K2412" s="15" t="s">
        <v>29</v>
      </c>
      <c r="L2412" s="15" t="str">
        <f t="array" ref="L2412">_xlfn.XLOOKUP(M2412,reference_province_to_city!$A$2:$A$11,reference_province_to_city!$B$2:$B$11)</f>
        <v>Palembang</v>
      </c>
      <c r="M2412" s="15" t="s">
        <v>13</v>
      </c>
      <c r="N2412" s="15">
        <v>30111.0</v>
      </c>
      <c r="O2412" s="15">
        <f t="array" ref="O2412">_xlfn.XLOOKUP(M2412,reference_postal_code!$B$2:$B$11,reference_postal_code!$A$2:$A$11)</f>
        <v>30111</v>
      </c>
      <c r="P2412" s="15" t="s">
        <v>77</v>
      </c>
      <c r="Q2412" s="15" t="s">
        <v>758</v>
      </c>
      <c r="R2412" s="15" t="s">
        <v>65</v>
      </c>
      <c r="S2412" s="15" t="s">
        <v>222</v>
      </c>
      <c r="T2412" s="15" t="s">
        <v>759</v>
      </c>
      <c r="U2412" s="28">
        <v>653400.0</v>
      </c>
      <c r="V2412" s="15">
        <v>5.0</v>
      </c>
      <c r="W2412" s="31">
        <v>0.2</v>
      </c>
      <c r="X2412" s="28">
        <v>49005.0</v>
      </c>
    </row>
    <row r="2413" ht="15.75" customHeight="1">
      <c r="A2413" s="15">
        <v>380.0</v>
      </c>
      <c r="B2413" s="15" t="s">
        <v>5268</v>
      </c>
      <c r="C2413" s="18">
        <v>42122.0</v>
      </c>
      <c r="D2413" s="18">
        <v>42129.0</v>
      </c>
      <c r="E2413" s="18">
        <f t="shared" si="1"/>
        <v>42129</v>
      </c>
      <c r="F2413" s="15" t="s">
        <v>55</v>
      </c>
      <c r="G2413" s="15" t="s">
        <v>2117</v>
      </c>
      <c r="H2413" s="15" t="s">
        <v>2118</v>
      </c>
      <c r="I2413" s="15" t="s">
        <v>59</v>
      </c>
      <c r="J2413" s="15" t="s">
        <v>60</v>
      </c>
      <c r="K2413" s="15" t="s">
        <v>33</v>
      </c>
      <c r="L2413" s="15" t="str">
        <f t="array" ref="L2413">_xlfn.XLOOKUP(M2413,reference_province_to_city!$A$2:$A$11,reference_province_to_city!$B$2:$B$11)</f>
        <v>Makassar</v>
      </c>
      <c r="M2413" s="15" t="s">
        <v>25</v>
      </c>
      <c r="N2413" s="15">
        <v>90111.0</v>
      </c>
      <c r="O2413" s="15">
        <f t="array" ref="O2413">_xlfn.XLOOKUP(M2413,reference_postal_code!$B$2:$B$11,reference_postal_code!$A$2:$A$11)</f>
        <v>90111</v>
      </c>
      <c r="P2413" s="15" t="s">
        <v>63</v>
      </c>
      <c r="Q2413" s="15" t="s">
        <v>2952</v>
      </c>
      <c r="R2413" s="15" t="s">
        <v>65</v>
      </c>
      <c r="S2413" s="15" t="s">
        <v>87</v>
      </c>
      <c r="T2413" s="15" t="s">
        <v>2953</v>
      </c>
      <c r="U2413" s="28">
        <v>357480.0</v>
      </c>
      <c r="V2413" s="15">
        <v>3.0</v>
      </c>
      <c r="W2413" s="31">
        <v>0.2</v>
      </c>
      <c r="X2413" s="28">
        <v>40216.0</v>
      </c>
    </row>
    <row r="2414" ht="15.75" customHeight="1">
      <c r="A2414" s="15">
        <v>381.0</v>
      </c>
      <c r="B2414" s="15" t="s">
        <v>5268</v>
      </c>
      <c r="C2414" s="18">
        <v>42122.0</v>
      </c>
      <c r="D2414" s="18">
        <v>42129.0</v>
      </c>
      <c r="E2414" s="18">
        <f t="shared" si="1"/>
        <v>42129</v>
      </c>
      <c r="F2414" s="15" t="s">
        <v>55</v>
      </c>
      <c r="G2414" s="15" t="s">
        <v>2117</v>
      </c>
      <c r="H2414" s="15" t="s">
        <v>2118</v>
      </c>
      <c r="I2414" s="15" t="s">
        <v>59</v>
      </c>
      <c r="J2414" s="15" t="s">
        <v>60</v>
      </c>
      <c r="L2414" s="15" t="str">
        <f t="array" ref="L2414">_xlfn.XLOOKUP(M2414,reference_province_to_city!$A$2:$A$11,reference_province_to_city!$B$2:$B$11)</f>
        <v>Makassar</v>
      </c>
      <c r="M2414" s="15" t="s">
        <v>25</v>
      </c>
      <c r="N2414" s="15">
        <v>90111.0</v>
      </c>
      <c r="O2414" s="15">
        <f t="array" ref="O2414">_xlfn.XLOOKUP(M2414,reference_postal_code!$B$2:$B$11,reference_postal_code!$A$2:$A$11)</f>
        <v>90111</v>
      </c>
      <c r="P2414" s="15" t="s">
        <v>63</v>
      </c>
      <c r="Q2414" s="15" t="s">
        <v>750</v>
      </c>
      <c r="R2414" s="15" t="s">
        <v>65</v>
      </c>
      <c r="S2414" s="15" t="s">
        <v>83</v>
      </c>
      <c r="T2414" s="15" t="s">
        <v>751</v>
      </c>
      <c r="U2414" s="28">
        <v>182640.0</v>
      </c>
      <c r="V2414" s="15">
        <v>4.0</v>
      </c>
      <c r="W2414" s="31">
        <v>0.8</v>
      </c>
      <c r="X2414" s="28">
        <v>-283092.0</v>
      </c>
    </row>
    <row r="2415" ht="15.75" customHeight="1">
      <c r="A2415" s="15">
        <v>7683.0</v>
      </c>
      <c r="B2415" s="15" t="s">
        <v>5269</v>
      </c>
      <c r="C2415" s="18">
        <v>42122.0</v>
      </c>
      <c r="D2415" s="18">
        <v>42125.0</v>
      </c>
      <c r="E2415" s="18">
        <f t="shared" si="1"/>
        <v>42125</v>
      </c>
      <c r="F2415" s="15" t="s">
        <v>125</v>
      </c>
      <c r="G2415" s="15" t="s">
        <v>303</v>
      </c>
      <c r="H2415" s="15" t="s">
        <v>304</v>
      </c>
      <c r="I2415" s="15" t="s">
        <v>76</v>
      </c>
      <c r="J2415" s="15" t="s">
        <v>60</v>
      </c>
      <c r="K2415" s="15" t="s">
        <v>33</v>
      </c>
      <c r="L2415" s="15" t="str">
        <f t="array" ref="L2415">_xlfn.XLOOKUP(M2415,reference_province_to_city!$A$2:$A$11,reference_province_to_city!$B$2:$B$11)</f>
        <v>Makassar</v>
      </c>
      <c r="M2415" s="15" t="s">
        <v>25</v>
      </c>
      <c r="N2415" s="15">
        <v>90111.0</v>
      </c>
      <c r="O2415" s="15">
        <f t="array" ref="O2415">_xlfn.XLOOKUP(M2415,reference_postal_code!$B$2:$B$11,reference_postal_code!$A$2:$A$11)</f>
        <v>90111</v>
      </c>
      <c r="P2415" s="15" t="s">
        <v>63</v>
      </c>
      <c r="Q2415" s="15" t="s">
        <v>5270</v>
      </c>
      <c r="R2415" s="15" t="s">
        <v>65</v>
      </c>
      <c r="S2415" s="15" t="s">
        <v>222</v>
      </c>
      <c r="T2415" s="15" t="s">
        <v>5271</v>
      </c>
      <c r="U2415" s="28">
        <v>2800980.0</v>
      </c>
      <c r="V2415" s="15">
        <v>1.0</v>
      </c>
      <c r="W2415" s="31">
        <v>0.1</v>
      </c>
      <c r="X2415" s="28">
        <v>622440.0</v>
      </c>
    </row>
    <row r="2416" ht="15.75" customHeight="1">
      <c r="A2416" s="15">
        <v>379.0</v>
      </c>
      <c r="B2416" s="15" t="s">
        <v>5268</v>
      </c>
      <c r="C2416" s="18">
        <v>42122.0</v>
      </c>
      <c r="D2416" s="18">
        <v>42129.0</v>
      </c>
      <c r="E2416" s="18">
        <f t="shared" si="1"/>
        <v>42129</v>
      </c>
      <c r="F2416" s="15" t="s">
        <v>55</v>
      </c>
      <c r="G2416" s="15" t="s">
        <v>2117</v>
      </c>
      <c r="H2416" s="15" t="s">
        <v>2118</v>
      </c>
      <c r="I2416" s="15" t="s">
        <v>59</v>
      </c>
      <c r="J2416" s="15" t="s">
        <v>60</v>
      </c>
      <c r="K2416" s="15" t="s">
        <v>794</v>
      </c>
      <c r="L2416" s="15" t="str">
        <f t="array" ref="L2416">_xlfn.XLOOKUP(M2416,reference_province_to_city!$A$2:$A$11,reference_province_to_city!$B$2:$B$11)</f>
        <v>Makassar</v>
      </c>
      <c r="M2416" s="15" t="s">
        <v>25</v>
      </c>
      <c r="N2416" s="15">
        <v>90111.0</v>
      </c>
      <c r="O2416" s="15">
        <f t="array" ref="O2416">_xlfn.XLOOKUP(M2416,reference_postal_code!$B$2:$B$11,reference_postal_code!$A$2:$A$11)</f>
        <v>90111</v>
      </c>
      <c r="P2416" s="15" t="s">
        <v>63</v>
      </c>
      <c r="Q2416" s="15" t="s">
        <v>1416</v>
      </c>
      <c r="R2416" s="15" t="s">
        <v>65</v>
      </c>
      <c r="S2416" s="15" t="s">
        <v>222</v>
      </c>
      <c r="T2416" s="15" t="s">
        <v>1417</v>
      </c>
      <c r="U2416" s="28">
        <v>129780.0</v>
      </c>
      <c r="V2416" s="15">
        <v>3.0</v>
      </c>
      <c r="W2416" s="31">
        <v>0.8</v>
      </c>
      <c r="X2416" s="28">
        <v>-304983.0</v>
      </c>
    </row>
    <row r="2417" ht="15.75" customHeight="1">
      <c r="A2417" s="15">
        <v>7684.0</v>
      </c>
      <c r="B2417" s="15" t="s">
        <v>5269</v>
      </c>
      <c r="C2417" s="18">
        <v>42122.0</v>
      </c>
      <c r="D2417" s="18">
        <v>42125.0</v>
      </c>
      <c r="E2417" s="18">
        <f t="shared" si="1"/>
        <v>42125</v>
      </c>
      <c r="F2417" s="15" t="s">
        <v>125</v>
      </c>
      <c r="G2417" s="15" t="s">
        <v>303</v>
      </c>
      <c r="H2417" s="15" t="s">
        <v>304</v>
      </c>
      <c r="I2417" s="15" t="s">
        <v>76</v>
      </c>
      <c r="J2417" s="15" t="s">
        <v>60</v>
      </c>
      <c r="K2417" s="15" t="s">
        <v>33</v>
      </c>
      <c r="L2417" s="15" t="str">
        <f t="array" ref="L2417">_xlfn.XLOOKUP(M2417,reference_province_to_city!$A$2:$A$11,reference_province_to_city!$B$2:$B$11)</f>
        <v>Makassar</v>
      </c>
      <c r="M2417" s="15" t="s">
        <v>25</v>
      </c>
      <c r="N2417" s="15">
        <v>90111.0</v>
      </c>
      <c r="O2417" s="15">
        <f t="array" ref="O2417">_xlfn.XLOOKUP(M2417,reference_postal_code!$B$2:$B$11,reference_postal_code!$A$2:$A$11)</f>
        <v>90111</v>
      </c>
      <c r="P2417" s="15" t="s">
        <v>63</v>
      </c>
      <c r="Q2417" s="15" t="s">
        <v>3948</v>
      </c>
      <c r="R2417" s="15" t="s">
        <v>65</v>
      </c>
      <c r="S2417" s="15" t="s">
        <v>83</v>
      </c>
      <c r="T2417" s="15" t="s">
        <v>3949</v>
      </c>
      <c r="U2417" s="28">
        <v>5.719455E7</v>
      </c>
      <c r="V2417" s="15">
        <v>3.0</v>
      </c>
      <c r="W2417" s="31">
        <v>0.0</v>
      </c>
      <c r="X2417" s="28">
        <v>2.8597275E7</v>
      </c>
    </row>
    <row r="2418" ht="15.75" customHeight="1">
      <c r="A2418" s="15">
        <v>5861.0</v>
      </c>
      <c r="B2418" s="15" t="s">
        <v>5272</v>
      </c>
      <c r="C2418" s="18">
        <v>42123.0</v>
      </c>
      <c r="D2418" s="18">
        <v>42128.0</v>
      </c>
      <c r="E2418" s="18">
        <f t="shared" si="1"/>
        <v>42128</v>
      </c>
      <c r="F2418" s="15" t="s">
        <v>114</v>
      </c>
      <c r="G2418" s="15" t="s">
        <v>3202</v>
      </c>
      <c r="H2418" s="15" t="s">
        <v>3203</v>
      </c>
      <c r="I2418" s="15" t="s">
        <v>76</v>
      </c>
      <c r="J2418" s="15" t="s">
        <v>60</v>
      </c>
      <c r="K2418" s="15" t="s">
        <v>22</v>
      </c>
      <c r="L2418" s="15" t="str">
        <f t="array" ref="L2418">_xlfn.XLOOKUP(M2418,reference_province_to_city!$A$2:$A$11,reference_province_to_city!$B$2:$B$11)</f>
        <v>Surabaya</v>
      </c>
      <c r="M2418" s="15" t="s">
        <v>20</v>
      </c>
      <c r="N2418" s="15">
        <v>60231.0</v>
      </c>
      <c r="O2418" s="15">
        <f t="array" ref="O2418">_xlfn.XLOOKUP(M2418,reference_postal_code!$B$2:$B$11,reference_postal_code!$A$2:$A$11)</f>
        <v>60231</v>
      </c>
      <c r="P2418" s="15" t="s">
        <v>166</v>
      </c>
      <c r="Q2418" s="15" t="s">
        <v>1575</v>
      </c>
      <c r="R2418" s="15" t="s">
        <v>65</v>
      </c>
      <c r="S2418" s="15" t="s">
        <v>66</v>
      </c>
      <c r="T2418" s="15" t="s">
        <v>1576</v>
      </c>
      <c r="U2418" s="28">
        <v>119520.0</v>
      </c>
      <c r="V2418" s="15">
        <v>2.0</v>
      </c>
      <c r="W2418" s="31">
        <v>0.2</v>
      </c>
      <c r="X2418" s="28">
        <v>43326.0</v>
      </c>
    </row>
    <row r="2419" ht="15.75" customHeight="1">
      <c r="A2419" s="15">
        <v>3045.0</v>
      </c>
      <c r="B2419" s="15" t="s">
        <v>5273</v>
      </c>
      <c r="C2419" s="18">
        <v>42124.0</v>
      </c>
      <c r="D2419" s="18"/>
      <c r="E2419" s="18">
        <f t="shared" si="1"/>
        <v>42127</v>
      </c>
      <c r="F2419" s="15" t="s">
        <v>114</v>
      </c>
      <c r="G2419" s="15" t="s">
        <v>1267</v>
      </c>
      <c r="H2419" s="15" t="s">
        <v>1268</v>
      </c>
      <c r="I2419" s="15" t="s">
        <v>59</v>
      </c>
      <c r="J2419" s="15" t="s">
        <v>60</v>
      </c>
      <c r="K2419" s="15" t="s">
        <v>17</v>
      </c>
      <c r="L2419" s="15" t="str">
        <f t="array" ref="L2419">_xlfn.XLOOKUP(M2419,reference_province_to_city!$A$2:$A$11,reference_province_to_city!$B$2:$B$11)</f>
        <v>Semarang</v>
      </c>
      <c r="M2419" s="15" t="s">
        <v>15</v>
      </c>
      <c r="N2419" s="15">
        <v>50111.0</v>
      </c>
      <c r="O2419" s="15">
        <f t="array" ref="O2419">_xlfn.XLOOKUP(M2419,reference_postal_code!$B$2:$B$11,reference_postal_code!$A$2:$A$11)</f>
        <v>50111</v>
      </c>
      <c r="P2419" s="15" t="s">
        <v>77</v>
      </c>
      <c r="Q2419" s="15" t="s">
        <v>1629</v>
      </c>
      <c r="R2419" s="15" t="s">
        <v>110</v>
      </c>
      <c r="S2419" s="15" t="s">
        <v>111</v>
      </c>
      <c r="T2419" s="15" t="s">
        <v>1630</v>
      </c>
      <c r="U2419" s="28">
        <v>1.534455E7</v>
      </c>
      <c r="V2419" s="15">
        <v>5.0</v>
      </c>
      <c r="W2419" s="31">
        <v>0.4</v>
      </c>
      <c r="X2419" s="28">
        <v>-3836138.0</v>
      </c>
    </row>
    <row r="2420" ht="15.75" customHeight="1">
      <c r="A2420" s="15">
        <v>8348.0</v>
      </c>
      <c r="B2420" s="15" t="s">
        <v>5274</v>
      </c>
      <c r="C2420" s="18">
        <v>42124.0</v>
      </c>
      <c r="D2420" s="18">
        <v>42128.0</v>
      </c>
      <c r="E2420" s="18">
        <f t="shared" si="1"/>
        <v>42128</v>
      </c>
      <c r="F2420" s="15" t="s">
        <v>55</v>
      </c>
      <c r="G2420" s="15" t="s">
        <v>5275</v>
      </c>
      <c r="H2420" s="15" t="s">
        <v>5276</v>
      </c>
      <c r="I2420" s="15" t="s">
        <v>128</v>
      </c>
      <c r="J2420" s="15" t="s">
        <v>60</v>
      </c>
      <c r="K2420" s="15" t="s">
        <v>31</v>
      </c>
      <c r="L2420" s="15" t="str">
        <f t="array" ref="L2420">_xlfn.XLOOKUP(M2420,reference_province_to_city!$A$2:$A$11,reference_province_to_city!$B$2:$B$11)</f>
        <v>Balikpapan</v>
      </c>
      <c r="M2420" s="15" t="s">
        <v>21</v>
      </c>
      <c r="N2420" s="15">
        <v>76114.0</v>
      </c>
      <c r="O2420" s="15">
        <f t="array" ref="O2420">_xlfn.XLOOKUP(M2420,reference_postal_code!$B$2:$B$11,reference_postal_code!$A$2:$A$11)</f>
        <v>76114</v>
      </c>
      <c r="P2420" s="15" t="s">
        <v>166</v>
      </c>
      <c r="Q2420" s="15" t="s">
        <v>5277</v>
      </c>
      <c r="R2420" s="15" t="s">
        <v>106</v>
      </c>
      <c r="S2420" s="15" t="s">
        <v>139</v>
      </c>
      <c r="T2420" s="15" t="s">
        <v>5278</v>
      </c>
      <c r="U2420" s="28">
        <v>142200.0</v>
      </c>
      <c r="V2420" s="15">
        <v>1.0</v>
      </c>
      <c r="W2420" s="31">
        <v>0.0</v>
      </c>
      <c r="X2420" s="28">
        <v>56880.0</v>
      </c>
    </row>
    <row r="2421" ht="15.75" customHeight="1">
      <c r="A2421" s="15">
        <v>67.0</v>
      </c>
      <c r="B2421" s="15" t="s">
        <v>5279</v>
      </c>
      <c r="C2421" s="18">
        <v>42124.0</v>
      </c>
      <c r="D2421" s="18">
        <v>42129.0</v>
      </c>
      <c r="E2421" s="18">
        <f t="shared" si="1"/>
        <v>42129</v>
      </c>
      <c r="F2421" s="15" t="s">
        <v>55</v>
      </c>
      <c r="G2421" s="15" t="s">
        <v>1222</v>
      </c>
      <c r="H2421" s="15" t="s">
        <v>1223</v>
      </c>
      <c r="I2421" s="15" t="s">
        <v>76</v>
      </c>
      <c r="J2421" s="15" t="s">
        <v>60</v>
      </c>
      <c r="K2421" s="15" t="s">
        <v>31</v>
      </c>
      <c r="L2421" s="15" t="str">
        <f t="array" ref="L2421">_xlfn.XLOOKUP(M2421,reference_province_to_city!$A$2:$A$11,reference_province_to_city!$B$2:$B$11)</f>
        <v>Balikpapan</v>
      </c>
      <c r="M2421" s="15" t="s">
        <v>21</v>
      </c>
      <c r="N2421" s="15">
        <v>76114.0</v>
      </c>
      <c r="O2421" s="15">
        <f t="array" ref="O2421">_xlfn.XLOOKUP(M2421,reference_postal_code!$B$2:$B$11,reference_postal_code!$A$2:$A$11)</f>
        <v>76114</v>
      </c>
      <c r="P2421" s="15" t="s">
        <v>166</v>
      </c>
      <c r="Q2421" s="15" t="s">
        <v>427</v>
      </c>
      <c r="R2421" s="15" t="s">
        <v>106</v>
      </c>
      <c r="S2421" s="15" t="s">
        <v>107</v>
      </c>
      <c r="T2421" s="15" t="s">
        <v>428</v>
      </c>
      <c r="U2421" s="28">
        <v>3196725.0</v>
      </c>
      <c r="V2421" s="15">
        <v>5.0</v>
      </c>
      <c r="W2421" s="31">
        <v>0.3</v>
      </c>
      <c r="X2421" s="28">
        <v>-228338.0</v>
      </c>
    </row>
    <row r="2422" ht="15.75" customHeight="1">
      <c r="A2422" s="15">
        <v>8351.0</v>
      </c>
      <c r="B2422" s="15" t="s">
        <v>5274</v>
      </c>
      <c r="C2422" s="18">
        <v>42124.0</v>
      </c>
      <c r="D2422" s="18">
        <v>42128.0</v>
      </c>
      <c r="E2422" s="18">
        <f t="shared" si="1"/>
        <v>42128</v>
      </c>
      <c r="F2422" s="15" t="s">
        <v>55</v>
      </c>
      <c r="G2422" s="15" t="s">
        <v>5275</v>
      </c>
      <c r="H2422" s="15" t="s">
        <v>5276</v>
      </c>
      <c r="I2422" s="15" t="s">
        <v>128</v>
      </c>
      <c r="J2422" s="15" t="s">
        <v>60</v>
      </c>
      <c r="K2422" s="15" t="s">
        <v>31</v>
      </c>
      <c r="L2422" s="15" t="str">
        <f t="array" ref="L2422">_xlfn.XLOOKUP(M2422,reference_province_to_city!$A$2:$A$11,reference_province_to_city!$B$2:$B$11)</f>
        <v>Balikpapan</v>
      </c>
      <c r="M2422" s="15" t="s">
        <v>21</v>
      </c>
      <c r="N2422" s="15">
        <v>76114.0</v>
      </c>
      <c r="O2422" s="15">
        <f t="array" ref="O2422">_xlfn.XLOOKUP(M2422,reference_postal_code!$B$2:$B$11,reference_postal_code!$A$2:$A$11)</f>
        <v>76114</v>
      </c>
      <c r="P2422" s="15" t="s">
        <v>166</v>
      </c>
      <c r="Q2422" s="15" t="s">
        <v>1480</v>
      </c>
      <c r="R2422" s="15" t="s">
        <v>65</v>
      </c>
      <c r="S2422" s="15" t="s">
        <v>66</v>
      </c>
      <c r="T2422" s="15" t="s">
        <v>1481</v>
      </c>
      <c r="U2422" s="28">
        <v>97200.0</v>
      </c>
      <c r="V2422" s="15">
        <v>1.0</v>
      </c>
      <c r="W2422" s="31">
        <v>0.0</v>
      </c>
      <c r="X2422" s="28">
        <v>46656.0</v>
      </c>
    </row>
    <row r="2423" ht="15.75" customHeight="1">
      <c r="A2423" s="15">
        <v>8350.0</v>
      </c>
      <c r="B2423" s="15" t="s">
        <v>5274</v>
      </c>
      <c r="C2423" s="18">
        <v>42124.0</v>
      </c>
      <c r="D2423" s="18">
        <v>42128.0</v>
      </c>
      <c r="E2423" s="18">
        <f t="shared" si="1"/>
        <v>42128</v>
      </c>
      <c r="F2423" s="15" t="s">
        <v>55</v>
      </c>
      <c r="G2423" s="15" t="s">
        <v>5275</v>
      </c>
      <c r="H2423" s="15" t="s">
        <v>5276</v>
      </c>
      <c r="I2423" s="15" t="s">
        <v>128</v>
      </c>
      <c r="J2423" s="15" t="s">
        <v>60</v>
      </c>
      <c r="K2423" s="15" t="s">
        <v>31</v>
      </c>
      <c r="L2423" s="15" t="str">
        <f t="array" ref="L2423">_xlfn.XLOOKUP(M2423,reference_province_to_city!$A$2:$A$11,reference_province_to_city!$B$2:$B$11)</f>
        <v>Balikpapan</v>
      </c>
      <c r="M2423" s="15" t="s">
        <v>21</v>
      </c>
      <c r="N2423" s="15">
        <v>76114.0</v>
      </c>
      <c r="O2423" s="15">
        <f t="array" ref="O2423">_xlfn.XLOOKUP(M2423,reference_postal_code!$B$2:$B$11,reference_postal_code!$A$2:$A$11)</f>
        <v>76114</v>
      </c>
      <c r="P2423" s="15" t="s">
        <v>166</v>
      </c>
      <c r="Q2423" s="15" t="s">
        <v>5280</v>
      </c>
      <c r="R2423" s="15" t="s">
        <v>106</v>
      </c>
      <c r="S2423" s="15" t="s">
        <v>139</v>
      </c>
      <c r="T2423" s="15" t="s">
        <v>5281</v>
      </c>
      <c r="U2423" s="28">
        <v>364500.0</v>
      </c>
      <c r="V2423" s="15">
        <v>5.0</v>
      </c>
      <c r="W2423" s="31">
        <v>0.0</v>
      </c>
      <c r="X2423" s="28">
        <v>156735.0</v>
      </c>
    </row>
    <row r="2424" ht="15.75" customHeight="1">
      <c r="A2424" s="15">
        <v>8349.0</v>
      </c>
      <c r="B2424" s="15" t="s">
        <v>5274</v>
      </c>
      <c r="C2424" s="18">
        <v>42124.0</v>
      </c>
      <c r="D2424" s="18">
        <v>42128.0</v>
      </c>
      <c r="E2424" s="18">
        <f t="shared" si="1"/>
        <v>42128</v>
      </c>
      <c r="F2424" s="15" t="s">
        <v>55</v>
      </c>
      <c r="G2424" s="15" t="s">
        <v>5275</v>
      </c>
      <c r="H2424" s="15" t="s">
        <v>5276</v>
      </c>
      <c r="I2424" s="15" t="s">
        <v>128</v>
      </c>
      <c r="J2424" s="15" t="s">
        <v>60</v>
      </c>
      <c r="K2424" s="15" t="s">
        <v>31</v>
      </c>
      <c r="L2424" s="15" t="str">
        <f t="array" ref="L2424">_xlfn.XLOOKUP(M2424,reference_province_to_city!$A$2:$A$11,reference_province_to_city!$B$2:$B$11)</f>
        <v>Balikpapan</v>
      </c>
      <c r="M2424" s="15" t="s">
        <v>21</v>
      </c>
      <c r="N2424" s="15">
        <v>76114.0</v>
      </c>
      <c r="O2424" s="15">
        <f t="array" ref="O2424">_xlfn.XLOOKUP(M2424,reference_postal_code!$B$2:$B$11,reference_postal_code!$A$2:$A$11)</f>
        <v>76114</v>
      </c>
      <c r="P2424" s="15" t="s">
        <v>166</v>
      </c>
      <c r="Q2424" s="15" t="s">
        <v>5282</v>
      </c>
      <c r="R2424" s="15" t="s">
        <v>110</v>
      </c>
      <c r="S2424" s="15" t="s">
        <v>111</v>
      </c>
      <c r="T2424" s="15" t="s">
        <v>5283</v>
      </c>
      <c r="U2424" s="28">
        <v>3142500.0</v>
      </c>
      <c r="V2424" s="15">
        <v>10.0</v>
      </c>
      <c r="W2424" s="31">
        <v>0.0</v>
      </c>
      <c r="X2424" s="28">
        <v>879900.0</v>
      </c>
    </row>
    <row r="2425" ht="15.75" customHeight="1">
      <c r="A2425" s="15">
        <v>6593.0</v>
      </c>
      <c r="B2425" s="15" t="s">
        <v>5284</v>
      </c>
      <c r="C2425" s="18">
        <v>42124.0</v>
      </c>
      <c r="D2425" s="18">
        <v>42130.0</v>
      </c>
      <c r="E2425" s="18">
        <f t="shared" si="1"/>
        <v>42130</v>
      </c>
      <c r="F2425" s="15" t="s">
        <v>55</v>
      </c>
      <c r="G2425" s="15" t="s">
        <v>1021</v>
      </c>
      <c r="H2425" s="15" t="s">
        <v>1022</v>
      </c>
      <c r="I2425" s="15" t="s">
        <v>128</v>
      </c>
      <c r="J2425" s="15" t="s">
        <v>60</v>
      </c>
      <c r="K2425" s="15" t="s">
        <v>10</v>
      </c>
      <c r="L2425" s="15" t="str">
        <f t="array" ref="L2425">_xlfn.XLOOKUP(M2425,reference_province_to_city!$A$2:$A$11,reference_province_to_city!$B$2:$B$11)</f>
        <v>Jakarta</v>
      </c>
      <c r="M2425" s="15" t="s">
        <v>7</v>
      </c>
      <c r="N2425" s="15">
        <v>10110.0</v>
      </c>
      <c r="O2425" s="15">
        <f t="array" ref="O2425">_xlfn.XLOOKUP(M2425,reference_postal_code!$B$2:$B$11,reference_postal_code!$A$2:$A$11)</f>
        <v>10110</v>
      </c>
      <c r="P2425" s="15" t="s">
        <v>117</v>
      </c>
      <c r="Q2425" s="15" t="s">
        <v>5120</v>
      </c>
      <c r="R2425" s="15" t="s">
        <v>110</v>
      </c>
      <c r="S2425" s="15" t="s">
        <v>111</v>
      </c>
      <c r="T2425" s="15" t="s">
        <v>5121</v>
      </c>
      <c r="U2425" s="28">
        <v>297000.0</v>
      </c>
      <c r="V2425" s="15">
        <v>5.0</v>
      </c>
      <c r="W2425" s="31">
        <v>0.2</v>
      </c>
      <c r="X2425" s="28">
        <v>25988.0</v>
      </c>
    </row>
    <row r="2426" ht="15.75" customHeight="1">
      <c r="A2426" s="15">
        <v>8347.0</v>
      </c>
      <c r="B2426" s="15" t="s">
        <v>5274</v>
      </c>
      <c r="C2426" s="18">
        <v>42124.0</v>
      </c>
      <c r="D2426" s="18">
        <v>42128.0</v>
      </c>
      <c r="E2426" s="18">
        <f t="shared" si="1"/>
        <v>42128</v>
      </c>
      <c r="F2426" s="15" t="s">
        <v>55</v>
      </c>
      <c r="G2426" s="15" t="s">
        <v>5275</v>
      </c>
      <c r="H2426" s="15" t="s">
        <v>5276</v>
      </c>
      <c r="I2426" s="15" t="s">
        <v>128</v>
      </c>
      <c r="J2426" s="15" t="s">
        <v>60</v>
      </c>
      <c r="K2426" s="15" t="s">
        <v>31</v>
      </c>
      <c r="L2426" s="15" t="str">
        <f t="array" ref="L2426">_xlfn.XLOOKUP(M2426,reference_province_to_city!$A$2:$A$11,reference_province_to_city!$B$2:$B$11)</f>
        <v>Balikpapan</v>
      </c>
      <c r="M2426" s="15" t="s">
        <v>21</v>
      </c>
      <c r="N2426" s="15">
        <v>76114.0</v>
      </c>
      <c r="O2426" s="15">
        <f t="array" ref="O2426">_xlfn.XLOOKUP(M2426,reference_postal_code!$B$2:$B$11,reference_postal_code!$A$2:$A$11)</f>
        <v>76114</v>
      </c>
      <c r="P2426" s="15" t="s">
        <v>166</v>
      </c>
      <c r="Q2426" s="15" t="s">
        <v>4192</v>
      </c>
      <c r="R2426" s="15" t="s">
        <v>106</v>
      </c>
      <c r="S2426" s="15" t="s">
        <v>139</v>
      </c>
      <c r="T2426" s="15" t="s">
        <v>4193</v>
      </c>
      <c r="U2426" s="28">
        <v>471000.0</v>
      </c>
      <c r="V2426" s="15">
        <v>5.0</v>
      </c>
      <c r="W2426" s="31">
        <v>0.0</v>
      </c>
      <c r="X2426" s="28">
        <v>197820.0</v>
      </c>
    </row>
    <row r="2427" ht="15.75" customHeight="1">
      <c r="A2427" s="15">
        <v>6592.0</v>
      </c>
      <c r="B2427" s="15" t="s">
        <v>5284</v>
      </c>
      <c r="C2427" s="18">
        <v>42124.0</v>
      </c>
      <c r="D2427" s="18">
        <v>42130.0</v>
      </c>
      <c r="E2427" s="18">
        <f t="shared" si="1"/>
        <v>42130</v>
      </c>
      <c r="F2427" s="15" t="s">
        <v>55</v>
      </c>
      <c r="G2427" s="15" t="s">
        <v>1021</v>
      </c>
      <c r="H2427" s="15" t="s">
        <v>1022</v>
      </c>
      <c r="I2427" s="15" t="s">
        <v>128</v>
      </c>
      <c r="J2427" s="15" t="s">
        <v>60</v>
      </c>
      <c r="K2427" s="15" t="s">
        <v>10</v>
      </c>
      <c r="L2427" s="15" t="str">
        <f t="array" ref="L2427">_xlfn.XLOOKUP(M2427,reference_province_to_city!$A$2:$A$11,reference_province_to_city!$B$2:$B$11)</f>
        <v>Jakarta</v>
      </c>
      <c r="M2427" s="15" t="s">
        <v>7</v>
      </c>
      <c r="N2427" s="15">
        <v>10110.0</v>
      </c>
      <c r="O2427" s="15">
        <f t="array" ref="O2427">_xlfn.XLOOKUP(M2427,reference_postal_code!$B$2:$B$11,reference_postal_code!$A$2:$A$11)</f>
        <v>10110</v>
      </c>
      <c r="P2427" s="15" t="s">
        <v>117</v>
      </c>
      <c r="Q2427" s="15" t="s">
        <v>2393</v>
      </c>
      <c r="R2427" s="15" t="s">
        <v>65</v>
      </c>
      <c r="S2427" s="15" t="s">
        <v>93</v>
      </c>
      <c r="T2427" s="15" t="s">
        <v>2394</v>
      </c>
      <c r="U2427" s="28">
        <v>519750.0</v>
      </c>
      <c r="V2427" s="15">
        <v>3.0</v>
      </c>
      <c r="W2427" s="31">
        <v>0.0</v>
      </c>
      <c r="X2427" s="28">
        <v>145530.0</v>
      </c>
    </row>
    <row r="2428" ht="15.75" customHeight="1">
      <c r="A2428" s="15">
        <v>3993.0</v>
      </c>
      <c r="B2428" s="15" t="s">
        <v>5285</v>
      </c>
      <c r="C2428" s="18">
        <v>42125.0</v>
      </c>
      <c r="D2428" s="18">
        <v>42129.0</v>
      </c>
      <c r="E2428" s="18">
        <f t="shared" si="1"/>
        <v>42129</v>
      </c>
      <c r="F2428" s="15" t="s">
        <v>55</v>
      </c>
      <c r="G2428" s="15" t="s">
        <v>5286</v>
      </c>
      <c r="H2428" s="15" t="s">
        <v>5287</v>
      </c>
      <c r="I2428" s="15" t="s">
        <v>128</v>
      </c>
      <c r="J2428" s="15" t="s">
        <v>60</v>
      </c>
      <c r="K2428" s="15" t="s">
        <v>17</v>
      </c>
      <c r="L2428" s="15" t="str">
        <f t="array" ref="L2428">_xlfn.XLOOKUP(M2428,reference_province_to_city!$A$2:$A$11,reference_province_to_city!$B$2:$B$11)</f>
        <v>Semarang</v>
      </c>
      <c r="M2428" s="15" t="s">
        <v>15</v>
      </c>
      <c r="N2428" s="15">
        <v>50111.0</v>
      </c>
      <c r="O2428" s="15">
        <f t="array" ref="O2428">_xlfn.XLOOKUP(M2428,reference_postal_code!$B$2:$B$11,reference_postal_code!$A$2:$A$11)</f>
        <v>50111</v>
      </c>
      <c r="P2428" s="15" t="s">
        <v>77</v>
      </c>
      <c r="Q2428" s="15" t="s">
        <v>5288</v>
      </c>
      <c r="R2428" s="15" t="s">
        <v>65</v>
      </c>
      <c r="S2428" s="15" t="s">
        <v>226</v>
      </c>
      <c r="T2428" s="15" t="s">
        <v>5289</v>
      </c>
      <c r="U2428" s="28">
        <v>620640.0</v>
      </c>
      <c r="V2428" s="15">
        <v>3.0</v>
      </c>
      <c r="W2428" s="31">
        <v>0.2</v>
      </c>
      <c r="X2428" s="28">
        <v>69822.0</v>
      </c>
    </row>
    <row r="2429" ht="15.75" customHeight="1">
      <c r="A2429" s="15">
        <v>6348.0</v>
      </c>
      <c r="B2429" s="15" t="s">
        <v>5290</v>
      </c>
      <c r="C2429" s="18">
        <v>42125.0</v>
      </c>
      <c r="D2429" s="18">
        <v>42130.0</v>
      </c>
      <c r="E2429" s="18">
        <f t="shared" si="1"/>
        <v>42130</v>
      </c>
      <c r="F2429" s="15" t="s">
        <v>55</v>
      </c>
      <c r="G2429" s="15" t="s">
        <v>3788</v>
      </c>
      <c r="H2429" s="15" t="s">
        <v>3789</v>
      </c>
      <c r="I2429" s="15" t="s">
        <v>59</v>
      </c>
      <c r="J2429" s="15" t="s">
        <v>60</v>
      </c>
      <c r="K2429" s="15" t="s">
        <v>31</v>
      </c>
      <c r="L2429" s="15" t="str">
        <f t="array" ref="L2429">_xlfn.XLOOKUP(M2429,reference_province_to_city!$A$2:$A$11,reference_province_to_city!$B$2:$B$11)</f>
        <v>Balikpapan</v>
      </c>
      <c r="M2429" s="15" t="s">
        <v>21</v>
      </c>
      <c r="N2429" s="15">
        <v>76114.0</v>
      </c>
      <c r="O2429" s="15">
        <f t="array" ref="O2429">_xlfn.XLOOKUP(M2429,reference_postal_code!$B$2:$B$11,reference_postal_code!$A$2:$A$11)</f>
        <v>76114</v>
      </c>
      <c r="P2429" s="15" t="s">
        <v>166</v>
      </c>
      <c r="Q2429" s="15" t="s">
        <v>750</v>
      </c>
      <c r="R2429" s="15" t="s">
        <v>65</v>
      </c>
      <c r="S2429" s="15" t="s">
        <v>83</v>
      </c>
      <c r="T2429" s="15" t="s">
        <v>751</v>
      </c>
      <c r="U2429" s="28">
        <v>182640.0</v>
      </c>
      <c r="V2429" s="15">
        <v>1.0</v>
      </c>
      <c r="W2429" s="31">
        <v>0.2</v>
      </c>
      <c r="X2429" s="28">
        <v>66207.0</v>
      </c>
    </row>
    <row r="2430" ht="15.75" customHeight="1">
      <c r="A2430" s="15">
        <v>1450.0</v>
      </c>
      <c r="B2430" s="15" t="s">
        <v>5291</v>
      </c>
      <c r="C2430" s="18">
        <v>42125.0</v>
      </c>
      <c r="D2430" s="18">
        <v>42131.0</v>
      </c>
      <c r="E2430" s="18">
        <f t="shared" si="1"/>
        <v>42131</v>
      </c>
      <c r="F2430" s="15" t="s">
        <v>55</v>
      </c>
      <c r="G2430" s="15" t="s">
        <v>3116</v>
      </c>
      <c r="H2430" s="15" t="s">
        <v>3117</v>
      </c>
      <c r="I2430" s="15" t="s">
        <v>128</v>
      </c>
      <c r="J2430" s="15" t="s">
        <v>60</v>
      </c>
      <c r="K2430" s="15" t="s">
        <v>10</v>
      </c>
      <c r="L2430" s="15" t="str">
        <f t="array" ref="L2430">_xlfn.XLOOKUP(M2430,reference_province_to_city!$A$2:$A$11,reference_province_to_city!$B$2:$B$11)</f>
        <v>Jakarta</v>
      </c>
      <c r="M2430" s="15" t="s">
        <v>7</v>
      </c>
      <c r="N2430" s="15">
        <v>10110.0</v>
      </c>
      <c r="O2430" s="15">
        <f t="array" ref="O2430">_xlfn.XLOOKUP(M2430,reference_postal_code!$B$2:$B$11,reference_postal_code!$A$2:$A$11)</f>
        <v>10110</v>
      </c>
      <c r="P2430" s="15" t="s">
        <v>117</v>
      </c>
      <c r="Q2430" s="15" t="s">
        <v>5292</v>
      </c>
      <c r="R2430" s="15" t="s">
        <v>110</v>
      </c>
      <c r="S2430" s="15" t="s">
        <v>111</v>
      </c>
      <c r="T2430" s="15" t="s">
        <v>5293</v>
      </c>
      <c r="U2430" s="28">
        <v>1331280.0</v>
      </c>
      <c r="V2430" s="15">
        <v>3.0</v>
      </c>
      <c r="W2430" s="31">
        <v>0.2</v>
      </c>
      <c r="X2430" s="28">
        <v>166410.0</v>
      </c>
    </row>
    <row r="2431" ht="15.75" customHeight="1">
      <c r="A2431" s="15">
        <v>3994.0</v>
      </c>
      <c r="B2431" s="15" t="s">
        <v>5285</v>
      </c>
      <c r="C2431" s="18">
        <v>42125.0</v>
      </c>
      <c r="D2431" s="18">
        <v>42129.0</v>
      </c>
      <c r="E2431" s="18">
        <f t="shared" si="1"/>
        <v>42129</v>
      </c>
      <c r="F2431" s="15" t="s">
        <v>55</v>
      </c>
      <c r="G2431" s="15" t="s">
        <v>5286</v>
      </c>
      <c r="H2431" s="15" t="s">
        <v>5287</v>
      </c>
      <c r="I2431" s="15" t="s">
        <v>128</v>
      </c>
      <c r="J2431" s="15" t="s">
        <v>60</v>
      </c>
      <c r="K2431" s="15" t="s">
        <v>17</v>
      </c>
      <c r="L2431" s="15" t="str">
        <f t="array" ref="L2431">_xlfn.XLOOKUP(M2431,reference_province_to_city!$A$2:$A$11,reference_province_to_city!$B$2:$B$11)</f>
        <v>Semarang</v>
      </c>
      <c r="M2431" s="15" t="s">
        <v>15</v>
      </c>
      <c r="N2431" s="15">
        <v>50111.0</v>
      </c>
      <c r="O2431" s="15">
        <f t="array" ref="O2431">_xlfn.XLOOKUP(M2431,reference_postal_code!$B$2:$B$11,reference_postal_code!$A$2:$A$11)</f>
        <v>50111</v>
      </c>
      <c r="P2431" s="15" t="s">
        <v>77</v>
      </c>
      <c r="Q2431" s="15" t="s">
        <v>5294</v>
      </c>
      <c r="R2431" s="15" t="s">
        <v>65</v>
      </c>
      <c r="S2431" s="15" t="s">
        <v>93</v>
      </c>
      <c r="T2431" s="15" t="s">
        <v>5295</v>
      </c>
      <c r="U2431" s="28">
        <v>2590560.0</v>
      </c>
      <c r="V2431" s="15">
        <v>6.0</v>
      </c>
      <c r="W2431" s="31">
        <v>0.2</v>
      </c>
      <c r="X2431" s="28">
        <v>161910.0</v>
      </c>
    </row>
    <row r="2432" ht="15.75" customHeight="1">
      <c r="A2432" s="15">
        <v>6349.0</v>
      </c>
      <c r="B2432" s="15" t="s">
        <v>5290</v>
      </c>
      <c r="C2432" s="18">
        <v>42125.0</v>
      </c>
      <c r="D2432" s="18">
        <v>42130.0</v>
      </c>
      <c r="E2432" s="18">
        <f t="shared" si="1"/>
        <v>42130</v>
      </c>
      <c r="F2432" s="15" t="s">
        <v>55</v>
      </c>
      <c r="G2432" s="15" t="s">
        <v>3788</v>
      </c>
      <c r="H2432" s="15" t="s">
        <v>3789</v>
      </c>
      <c r="I2432" s="15" t="s">
        <v>59</v>
      </c>
      <c r="J2432" s="15" t="s">
        <v>60</v>
      </c>
      <c r="K2432" s="15" t="s">
        <v>524</v>
      </c>
      <c r="L2432" s="15" t="str">
        <f t="array" ref="L2432">_xlfn.XLOOKUP(M2432,reference_province_to_city!$A$2:$A$11,reference_province_to_city!$B$2:$B$11)</f>
        <v>Balikpapan</v>
      </c>
      <c r="M2432" s="15" t="s">
        <v>21</v>
      </c>
      <c r="N2432" s="15">
        <v>76114.0</v>
      </c>
      <c r="O2432" s="15">
        <f t="array" ref="O2432">_xlfn.XLOOKUP(M2432,reference_postal_code!$B$2:$B$11,reference_postal_code!$A$2:$A$11)</f>
        <v>76114</v>
      </c>
      <c r="P2432" s="15" t="s">
        <v>166</v>
      </c>
      <c r="Q2432" s="15" t="s">
        <v>1170</v>
      </c>
      <c r="R2432" s="15" t="s">
        <v>65</v>
      </c>
      <c r="S2432" s="15" t="s">
        <v>87</v>
      </c>
      <c r="T2432" s="15" t="s">
        <v>1171</v>
      </c>
      <c r="U2432" s="28">
        <v>559800.0</v>
      </c>
      <c r="V2432" s="15">
        <v>3.0</v>
      </c>
      <c r="W2432" s="31">
        <v>0.0</v>
      </c>
      <c r="X2432" s="28">
        <v>156744.0</v>
      </c>
    </row>
    <row r="2433" ht="15.75" customHeight="1">
      <c r="A2433" s="15">
        <v>3992.0</v>
      </c>
      <c r="B2433" s="15" t="s">
        <v>5285</v>
      </c>
      <c r="C2433" s="18">
        <v>42125.0</v>
      </c>
      <c r="D2433" s="18">
        <v>42129.0</v>
      </c>
      <c r="E2433" s="18">
        <f t="shared" si="1"/>
        <v>42129</v>
      </c>
      <c r="F2433" s="15" t="s">
        <v>55</v>
      </c>
      <c r="G2433" s="15" t="s">
        <v>5286</v>
      </c>
      <c r="H2433" s="15" t="s">
        <v>5287</v>
      </c>
      <c r="I2433" s="15" t="s">
        <v>128</v>
      </c>
      <c r="J2433" s="15" t="s">
        <v>60</v>
      </c>
      <c r="K2433" s="15" t="s">
        <v>17</v>
      </c>
      <c r="L2433" s="15" t="str">
        <f t="array" ref="L2433">_xlfn.XLOOKUP(M2433,reference_province_to_city!$A$2:$A$11,reference_province_to_city!$B$2:$B$11)</f>
        <v>Semarang</v>
      </c>
      <c r="M2433" s="15" t="s">
        <v>15</v>
      </c>
      <c r="N2433" s="15">
        <v>50111.0</v>
      </c>
      <c r="O2433" s="15">
        <f t="array" ref="O2433">_xlfn.XLOOKUP(M2433,reference_postal_code!$B$2:$B$11,reference_postal_code!$A$2:$A$11)</f>
        <v>50111</v>
      </c>
      <c r="P2433" s="15" t="s">
        <v>77</v>
      </c>
      <c r="Q2433" s="15" t="s">
        <v>214</v>
      </c>
      <c r="R2433" s="15" t="s">
        <v>106</v>
      </c>
      <c r="S2433" s="15" t="s">
        <v>139</v>
      </c>
      <c r="T2433" s="15" t="s">
        <v>215</v>
      </c>
      <c r="U2433" s="28">
        <v>953280.0</v>
      </c>
      <c r="V2433" s="15">
        <v>3.0</v>
      </c>
      <c r="W2433" s="31">
        <v>0.2</v>
      </c>
      <c r="X2433" s="28">
        <v>214488.0</v>
      </c>
    </row>
    <row r="2434" ht="15.75" customHeight="1">
      <c r="A2434" s="15">
        <v>6350.0</v>
      </c>
      <c r="B2434" s="15" t="s">
        <v>5290</v>
      </c>
      <c r="C2434" s="18">
        <v>42125.0</v>
      </c>
      <c r="D2434" s="18">
        <v>42130.0</v>
      </c>
      <c r="E2434" s="18">
        <f t="shared" si="1"/>
        <v>42130</v>
      </c>
      <c r="F2434" s="15" t="s">
        <v>55</v>
      </c>
      <c r="G2434" s="15" t="s">
        <v>3788</v>
      </c>
      <c r="H2434" s="15" t="s">
        <v>3789</v>
      </c>
      <c r="I2434" s="15" t="s">
        <v>59</v>
      </c>
      <c r="J2434" s="15" t="s">
        <v>60</v>
      </c>
      <c r="K2434" s="15" t="s">
        <v>31</v>
      </c>
      <c r="L2434" s="15" t="str">
        <f t="array" ref="L2434">_xlfn.XLOOKUP(M2434,reference_province_to_city!$A$2:$A$11,reference_province_to_city!$B$2:$B$11)</f>
        <v>Balikpapan</v>
      </c>
      <c r="M2434" s="15" t="s">
        <v>21</v>
      </c>
      <c r="N2434" s="15">
        <v>76114.0</v>
      </c>
      <c r="O2434" s="15">
        <f t="array" ref="O2434">_xlfn.XLOOKUP(M2434,reference_postal_code!$B$2:$B$11,reference_postal_code!$A$2:$A$11)</f>
        <v>76114</v>
      </c>
      <c r="P2434" s="15" t="s">
        <v>166</v>
      </c>
      <c r="Q2434" s="15" t="s">
        <v>5296</v>
      </c>
      <c r="R2434" s="15" t="s">
        <v>65</v>
      </c>
      <c r="S2434" s="15" t="s">
        <v>226</v>
      </c>
      <c r="T2434" s="15" t="s">
        <v>5297</v>
      </c>
      <c r="U2434" s="28">
        <v>525900.0</v>
      </c>
      <c r="V2434" s="15">
        <v>2.0</v>
      </c>
      <c r="W2434" s="31">
        <v>0.0</v>
      </c>
      <c r="X2434" s="28">
        <v>157770.0</v>
      </c>
    </row>
    <row r="2435" ht="15.75" customHeight="1">
      <c r="A2435" s="15">
        <v>4115.0</v>
      </c>
      <c r="B2435" s="15" t="s">
        <v>5298</v>
      </c>
      <c r="C2435" s="18">
        <v>42126.0</v>
      </c>
      <c r="D2435" s="18">
        <v>42131.0</v>
      </c>
      <c r="E2435" s="18">
        <f t="shared" si="1"/>
        <v>42131</v>
      </c>
      <c r="F2435" s="15" t="s">
        <v>55</v>
      </c>
      <c r="G2435" s="15" t="s">
        <v>3710</v>
      </c>
      <c r="H2435" s="15" t="s">
        <v>3711</v>
      </c>
      <c r="I2435" s="15" t="s">
        <v>128</v>
      </c>
      <c r="J2435" s="15" t="s">
        <v>60</v>
      </c>
      <c r="K2435" s="15" t="s">
        <v>33</v>
      </c>
      <c r="L2435" s="15" t="str">
        <f t="array" ref="L2435">_xlfn.XLOOKUP(M2435,reference_province_to_city!$A$2:$A$11,reference_province_to_city!$B$2:$B$11)</f>
        <v>Makassar</v>
      </c>
      <c r="M2435" s="15" t="s">
        <v>25</v>
      </c>
      <c r="O2435" s="15">
        <f t="array" ref="O2435">_xlfn.XLOOKUP(M2435,reference_postal_code!$B$2:$B$11,reference_postal_code!$A$2:$A$11)</f>
        <v>90111</v>
      </c>
      <c r="P2435" s="15" t="s">
        <v>63</v>
      </c>
      <c r="Q2435" s="15" t="s">
        <v>3800</v>
      </c>
      <c r="R2435" s="15" t="s">
        <v>110</v>
      </c>
      <c r="S2435" s="15" t="s">
        <v>111</v>
      </c>
      <c r="T2435" s="15" t="s">
        <v>3801</v>
      </c>
      <c r="U2435" s="28">
        <v>2375640.0</v>
      </c>
      <c r="V2435" s="15">
        <v>3.0</v>
      </c>
      <c r="W2435" s="31">
        <v>0.2</v>
      </c>
      <c r="X2435" s="28">
        <v>207869.0</v>
      </c>
    </row>
    <row r="2436" ht="15.75" customHeight="1">
      <c r="A2436" s="15">
        <v>4114.0</v>
      </c>
      <c r="B2436" s="15" t="s">
        <v>5298</v>
      </c>
      <c r="C2436" s="18">
        <v>42126.0</v>
      </c>
      <c r="D2436" s="18">
        <v>42131.0</v>
      </c>
      <c r="E2436" s="18">
        <f t="shared" si="1"/>
        <v>42131</v>
      </c>
      <c r="F2436" s="15" t="s">
        <v>55</v>
      </c>
      <c r="G2436" s="15" t="s">
        <v>3710</v>
      </c>
      <c r="H2436" s="15" t="s">
        <v>3711</v>
      </c>
      <c r="I2436" s="15" t="s">
        <v>128</v>
      </c>
      <c r="J2436" s="15" t="s">
        <v>60</v>
      </c>
      <c r="K2436" s="15" t="s">
        <v>33</v>
      </c>
      <c r="L2436" s="15" t="str">
        <f t="array" ref="L2436">_xlfn.XLOOKUP(M2436,reference_province_to_city!$A$2:$A$11,reference_province_to_city!$B$2:$B$11)</f>
        <v>Makassar</v>
      </c>
      <c r="M2436" s="15" t="s">
        <v>25</v>
      </c>
      <c r="N2436" s="15">
        <v>90111.0</v>
      </c>
      <c r="O2436" s="15">
        <f t="array" ref="O2436">_xlfn.XLOOKUP(M2436,reference_postal_code!$B$2:$B$11,reference_postal_code!$A$2:$A$11)</f>
        <v>90111</v>
      </c>
      <c r="P2436" s="15" t="s">
        <v>63</v>
      </c>
      <c r="Q2436" s="15" t="s">
        <v>797</v>
      </c>
      <c r="R2436" s="15" t="s">
        <v>65</v>
      </c>
      <c r="S2436" s="15" t="s">
        <v>79</v>
      </c>
      <c r="T2436" s="15" t="s">
        <v>798</v>
      </c>
      <c r="U2436" s="28">
        <v>132840.0</v>
      </c>
      <c r="V2436" s="15">
        <v>3.0</v>
      </c>
      <c r="W2436" s="31">
        <v>0.2</v>
      </c>
      <c r="X2436" s="28">
        <v>44833.0</v>
      </c>
    </row>
    <row r="2437" ht="15.75" customHeight="1">
      <c r="A2437" s="15">
        <v>7219.0</v>
      </c>
      <c r="B2437" s="15" t="s">
        <v>5299</v>
      </c>
      <c r="C2437" s="18">
        <v>42127.0</v>
      </c>
      <c r="D2437" s="18">
        <v>42130.0</v>
      </c>
      <c r="E2437" s="18">
        <f t="shared" si="1"/>
        <v>42130</v>
      </c>
      <c r="F2437" s="15" t="s">
        <v>125</v>
      </c>
      <c r="G2437" s="15" t="s">
        <v>5300</v>
      </c>
      <c r="H2437" s="15" t="s">
        <v>5301</v>
      </c>
      <c r="I2437" s="15" t="s">
        <v>59</v>
      </c>
      <c r="J2437" s="15" t="s">
        <v>60</v>
      </c>
      <c r="K2437" s="15" t="s">
        <v>31</v>
      </c>
      <c r="L2437" s="15" t="str">
        <f t="array" ref="L2437">_xlfn.XLOOKUP(M2437,reference_province_to_city!$A$2:$A$11,reference_province_to_city!$B$2:$B$11)</f>
        <v>Balikpapan</v>
      </c>
      <c r="M2437" s="15" t="s">
        <v>21</v>
      </c>
      <c r="N2437" s="15">
        <v>76114.0</v>
      </c>
      <c r="O2437" s="15">
        <f t="array" ref="O2437">_xlfn.XLOOKUP(M2437,reference_postal_code!$B$2:$B$11,reference_postal_code!$A$2:$A$11)</f>
        <v>76114</v>
      </c>
      <c r="P2437" s="15" t="s">
        <v>166</v>
      </c>
      <c r="Q2437" s="15" t="s">
        <v>2692</v>
      </c>
      <c r="R2437" s="15" t="s">
        <v>110</v>
      </c>
      <c r="S2437" s="15" t="s">
        <v>149</v>
      </c>
      <c r="T2437" s="15" t="s">
        <v>2693</v>
      </c>
      <c r="U2437" s="28">
        <v>5099400.0</v>
      </c>
      <c r="V2437" s="15">
        <v>4.0</v>
      </c>
      <c r="W2437" s="31">
        <v>0.0</v>
      </c>
      <c r="X2437" s="28">
        <v>1835784.0</v>
      </c>
    </row>
    <row r="2438" ht="15.75" customHeight="1">
      <c r="A2438" s="15">
        <v>4662.0</v>
      </c>
      <c r="B2438" s="15" t="s">
        <v>5302</v>
      </c>
      <c r="C2438" s="18">
        <v>42127.0</v>
      </c>
      <c r="D2438" s="18">
        <v>42131.0</v>
      </c>
      <c r="E2438" s="18">
        <f t="shared" si="1"/>
        <v>42131</v>
      </c>
      <c r="F2438" s="15" t="s">
        <v>55</v>
      </c>
      <c r="G2438" s="15" t="s">
        <v>1201</v>
      </c>
      <c r="H2438" s="15" t="s">
        <v>1202</v>
      </c>
      <c r="I2438" s="15" t="s">
        <v>59</v>
      </c>
      <c r="J2438" s="15" t="s">
        <v>60</v>
      </c>
      <c r="K2438" s="15" t="s">
        <v>26</v>
      </c>
      <c r="L2438" s="15" t="str">
        <f t="array" ref="L2438">_xlfn.XLOOKUP(M2438,reference_province_to_city!$A$2:$A$11,reference_province_to_city!$B$2:$B$11)</f>
        <v>Denpasar</v>
      </c>
      <c r="M2438" s="15" t="s">
        <v>24</v>
      </c>
      <c r="O2438" s="15">
        <f t="array" ref="O2438">_xlfn.XLOOKUP(M2438,reference_postal_code!$B$2:$B$11,reference_postal_code!$A$2:$A$11)</f>
        <v>80231</v>
      </c>
      <c r="P2438" s="15" t="s">
        <v>63</v>
      </c>
      <c r="Q2438" s="15" t="s">
        <v>981</v>
      </c>
      <c r="R2438" s="15" t="s">
        <v>106</v>
      </c>
      <c r="S2438" s="15" t="s">
        <v>107</v>
      </c>
      <c r="T2438" s="15" t="s">
        <v>982</v>
      </c>
      <c r="U2438" s="28">
        <v>1.266174E7</v>
      </c>
      <c r="V2438" s="15">
        <v>6.0</v>
      </c>
      <c r="W2438" s="31">
        <v>0.3</v>
      </c>
      <c r="X2438" s="28">
        <v>-542646.0</v>
      </c>
    </row>
    <row r="2439" ht="15.75" customHeight="1">
      <c r="A2439" s="15">
        <v>4660.0</v>
      </c>
      <c r="B2439" s="15" t="s">
        <v>5302</v>
      </c>
      <c r="C2439" s="18">
        <v>42127.0</v>
      </c>
      <c r="D2439" s="18">
        <v>42131.0</v>
      </c>
      <c r="E2439" s="18">
        <f t="shared" si="1"/>
        <v>42131</v>
      </c>
      <c r="F2439" s="15" t="s">
        <v>55</v>
      </c>
      <c r="G2439" s="15" t="s">
        <v>1201</v>
      </c>
      <c r="H2439" s="15" t="s">
        <v>1202</v>
      </c>
      <c r="I2439" s="15" t="s">
        <v>59</v>
      </c>
      <c r="J2439" s="15" t="s">
        <v>60</v>
      </c>
      <c r="K2439" s="15" t="s">
        <v>26</v>
      </c>
      <c r="L2439" s="15" t="str">
        <f t="array" ref="L2439">_xlfn.XLOOKUP(M2439,reference_province_to_city!$A$2:$A$11,reference_province_to_city!$B$2:$B$11)</f>
        <v>Denpasar</v>
      </c>
      <c r="M2439" s="15" t="s">
        <v>24</v>
      </c>
      <c r="N2439" s="15">
        <v>80231.0</v>
      </c>
      <c r="O2439" s="15">
        <f t="array" ref="O2439">_xlfn.XLOOKUP(M2439,reference_postal_code!$B$2:$B$11,reference_postal_code!$A$2:$A$11)</f>
        <v>80231</v>
      </c>
      <c r="P2439" s="15" t="s">
        <v>63</v>
      </c>
      <c r="Q2439" s="15" t="s">
        <v>2507</v>
      </c>
      <c r="R2439" s="15" t="s">
        <v>65</v>
      </c>
      <c r="S2439" s="15" t="s">
        <v>222</v>
      </c>
      <c r="T2439" s="15" t="s">
        <v>2508</v>
      </c>
      <c r="U2439" s="28">
        <v>273000.0</v>
      </c>
      <c r="V2439" s="15">
        <v>7.0</v>
      </c>
      <c r="W2439" s="31">
        <v>0.2</v>
      </c>
      <c r="X2439" s="28">
        <v>30712.0</v>
      </c>
    </row>
    <row r="2440" ht="15.75" customHeight="1">
      <c r="A2440" s="15">
        <v>7218.0</v>
      </c>
      <c r="B2440" s="15" t="s">
        <v>5299</v>
      </c>
      <c r="C2440" s="18">
        <v>42127.0</v>
      </c>
      <c r="D2440" s="18">
        <v>42130.0</v>
      </c>
      <c r="E2440" s="18">
        <f t="shared" si="1"/>
        <v>42130</v>
      </c>
      <c r="F2440" s="15" t="s">
        <v>125</v>
      </c>
      <c r="G2440" s="15" t="s">
        <v>5300</v>
      </c>
      <c r="H2440" s="15" t="s">
        <v>5301</v>
      </c>
      <c r="I2440" s="15" t="s">
        <v>59</v>
      </c>
      <c r="J2440" s="15" t="s">
        <v>60</v>
      </c>
      <c r="K2440" s="15" t="s">
        <v>31</v>
      </c>
      <c r="L2440" s="15" t="str">
        <f t="array" ref="L2440">_xlfn.XLOOKUP(M2440,reference_province_to_city!$A$2:$A$11,reference_province_to_city!$B$2:$B$11)</f>
        <v>Balikpapan</v>
      </c>
      <c r="M2440" s="15" t="s">
        <v>21</v>
      </c>
      <c r="N2440" s="15">
        <v>76114.0</v>
      </c>
      <c r="O2440" s="15">
        <f t="array" ref="O2440">_xlfn.XLOOKUP(M2440,reference_postal_code!$B$2:$B$11,reference_postal_code!$A$2:$A$11)</f>
        <v>76114</v>
      </c>
      <c r="P2440" s="15" t="s">
        <v>166</v>
      </c>
      <c r="Q2440" s="15" t="s">
        <v>1519</v>
      </c>
      <c r="R2440" s="15" t="s">
        <v>65</v>
      </c>
      <c r="S2440" s="15" t="s">
        <v>83</v>
      </c>
      <c r="T2440" s="15" t="s">
        <v>1520</v>
      </c>
      <c r="U2440" s="28">
        <v>937440.0</v>
      </c>
      <c r="V2440" s="15">
        <v>2.0</v>
      </c>
      <c r="W2440" s="31">
        <v>0.2</v>
      </c>
      <c r="X2440" s="28">
        <v>328104.0</v>
      </c>
    </row>
    <row r="2441" ht="15.75" customHeight="1">
      <c r="A2441" s="15">
        <v>4663.0</v>
      </c>
      <c r="B2441" s="15" t="s">
        <v>5302</v>
      </c>
      <c r="C2441" s="18">
        <v>42127.0</v>
      </c>
      <c r="D2441" s="18">
        <v>42131.0</v>
      </c>
      <c r="E2441" s="18">
        <f t="shared" si="1"/>
        <v>42131</v>
      </c>
      <c r="F2441" s="15" t="s">
        <v>55</v>
      </c>
      <c r="G2441" s="15" t="s">
        <v>1201</v>
      </c>
      <c r="H2441" s="15" t="s">
        <v>1202</v>
      </c>
      <c r="I2441" s="15" t="s">
        <v>59</v>
      </c>
      <c r="J2441" s="15" t="s">
        <v>60</v>
      </c>
      <c r="K2441" s="15" t="s">
        <v>26</v>
      </c>
      <c r="L2441" s="15" t="str">
        <f t="array" ref="L2441">_xlfn.XLOOKUP(M2441,reference_province_to_city!$A$2:$A$11,reference_province_to_city!$B$2:$B$11)</f>
        <v>Denpasar</v>
      </c>
      <c r="M2441" s="15" t="s">
        <v>24</v>
      </c>
      <c r="N2441" s="15">
        <v>80231.0</v>
      </c>
      <c r="O2441" s="15">
        <f t="array" ref="O2441">_xlfn.XLOOKUP(M2441,reference_postal_code!$B$2:$B$11,reference_postal_code!$A$2:$A$11)</f>
        <v>80231</v>
      </c>
      <c r="P2441" s="15" t="s">
        <v>63</v>
      </c>
      <c r="Q2441" s="15" t="s">
        <v>2154</v>
      </c>
      <c r="R2441" s="15" t="s">
        <v>65</v>
      </c>
      <c r="S2441" s="15" t="s">
        <v>87</v>
      </c>
      <c r="T2441" s="15" t="s">
        <v>2155</v>
      </c>
      <c r="U2441" s="28">
        <v>1151280.0</v>
      </c>
      <c r="V2441" s="15">
        <v>3.0</v>
      </c>
      <c r="W2441" s="31">
        <v>0.2</v>
      </c>
      <c r="X2441" s="28">
        <v>-143910.0</v>
      </c>
    </row>
    <row r="2442" ht="15.75" customHeight="1">
      <c r="A2442" s="15">
        <v>4661.0</v>
      </c>
      <c r="B2442" s="15" t="s">
        <v>5302</v>
      </c>
      <c r="C2442" s="18">
        <v>42127.0</v>
      </c>
      <c r="D2442" s="18">
        <v>42131.0</v>
      </c>
      <c r="E2442" s="18">
        <f t="shared" si="1"/>
        <v>42131</v>
      </c>
      <c r="F2442" s="15" t="s">
        <v>55</v>
      </c>
      <c r="G2442" s="15" t="s">
        <v>1201</v>
      </c>
      <c r="H2442" s="15" t="s">
        <v>1202</v>
      </c>
      <c r="I2442" s="15" t="s">
        <v>59</v>
      </c>
      <c r="J2442" s="15" t="s">
        <v>60</v>
      </c>
      <c r="K2442" s="15" t="s">
        <v>26</v>
      </c>
      <c r="L2442" s="15" t="str">
        <f t="array" ref="L2442">_xlfn.XLOOKUP(M2442,reference_province_to_city!$A$2:$A$11,reference_province_to_city!$B$2:$B$11)</f>
        <v>Denpasar</v>
      </c>
      <c r="M2442" s="15" t="s">
        <v>24</v>
      </c>
      <c r="N2442" s="15">
        <v>80231.0</v>
      </c>
      <c r="O2442" s="15">
        <f t="array" ref="O2442">_xlfn.XLOOKUP(M2442,reference_postal_code!$B$2:$B$11,reference_postal_code!$A$2:$A$11)</f>
        <v>80231</v>
      </c>
      <c r="P2442" s="15" t="s">
        <v>63</v>
      </c>
      <c r="Q2442" s="15" t="s">
        <v>3083</v>
      </c>
      <c r="R2442" s="15" t="s">
        <v>110</v>
      </c>
      <c r="S2442" s="15" t="s">
        <v>149</v>
      </c>
      <c r="T2442" s="15" t="s">
        <v>3084</v>
      </c>
      <c r="U2442" s="28">
        <v>413280.0</v>
      </c>
      <c r="V2442" s="15">
        <v>3.0</v>
      </c>
      <c r="W2442" s="31">
        <v>0.2</v>
      </c>
      <c r="X2442" s="28">
        <v>-5166.0</v>
      </c>
    </row>
    <row r="2443" ht="15.75" customHeight="1">
      <c r="A2443" s="15">
        <v>4658.0</v>
      </c>
      <c r="B2443" s="15" t="s">
        <v>5302</v>
      </c>
      <c r="C2443" s="18">
        <v>42127.0</v>
      </c>
      <c r="D2443" s="18">
        <v>42131.0</v>
      </c>
      <c r="E2443" s="18">
        <f t="shared" si="1"/>
        <v>42131</v>
      </c>
      <c r="F2443" s="15" t="s">
        <v>55</v>
      </c>
      <c r="G2443" s="15" t="s">
        <v>1201</v>
      </c>
      <c r="H2443" s="15" t="s">
        <v>1202</v>
      </c>
      <c r="I2443" s="15" t="s">
        <v>59</v>
      </c>
      <c r="J2443" s="15" t="s">
        <v>60</v>
      </c>
      <c r="K2443" s="15" t="s">
        <v>26</v>
      </c>
      <c r="L2443" s="15" t="str">
        <f t="array" ref="L2443">_xlfn.XLOOKUP(M2443,reference_province_to_city!$A$2:$A$11,reference_province_to_city!$B$2:$B$11)</f>
        <v>Denpasar</v>
      </c>
      <c r="M2443" s="15" t="s">
        <v>24</v>
      </c>
      <c r="N2443" s="15">
        <v>80231.0</v>
      </c>
      <c r="O2443" s="15">
        <f t="array" ref="O2443">_xlfn.XLOOKUP(M2443,reference_postal_code!$B$2:$B$11,reference_postal_code!$A$2:$A$11)</f>
        <v>80231</v>
      </c>
      <c r="P2443" s="15" t="s">
        <v>63</v>
      </c>
      <c r="Q2443" s="15" t="s">
        <v>5303</v>
      </c>
      <c r="R2443" s="15" t="s">
        <v>65</v>
      </c>
      <c r="S2443" s="15" t="s">
        <v>222</v>
      </c>
      <c r="T2443" s="15" t="s">
        <v>5304</v>
      </c>
      <c r="U2443" s="28">
        <v>355440.0</v>
      </c>
      <c r="V2443" s="15">
        <v>2.0</v>
      </c>
      <c r="W2443" s="31">
        <v>0.2</v>
      </c>
      <c r="X2443" s="28">
        <v>97746.0</v>
      </c>
    </row>
    <row r="2444" ht="15.75" customHeight="1">
      <c r="A2444" s="15">
        <v>7220.0</v>
      </c>
      <c r="B2444" s="15" t="s">
        <v>5299</v>
      </c>
      <c r="C2444" s="18">
        <v>42127.0</v>
      </c>
      <c r="D2444" s="18">
        <v>42130.0</v>
      </c>
      <c r="E2444" s="18">
        <f t="shared" si="1"/>
        <v>42130</v>
      </c>
      <c r="F2444" s="15" t="s">
        <v>125</v>
      </c>
      <c r="G2444" s="15" t="s">
        <v>5300</v>
      </c>
      <c r="H2444" s="15" t="s">
        <v>5301</v>
      </c>
      <c r="I2444" s="15" t="s">
        <v>59</v>
      </c>
      <c r="J2444" s="15" t="s">
        <v>60</v>
      </c>
      <c r="K2444" s="15" t="s">
        <v>31</v>
      </c>
      <c r="L2444" s="15" t="str">
        <f t="array" ref="L2444">_xlfn.XLOOKUP(M2444,reference_province_to_city!$A$2:$A$11,reference_province_to_city!$B$2:$B$11)</f>
        <v>Balikpapan</v>
      </c>
      <c r="M2444" s="15" t="s">
        <v>21</v>
      </c>
      <c r="N2444" s="15">
        <v>76114.0</v>
      </c>
      <c r="O2444" s="15">
        <f t="array" ref="O2444">_xlfn.XLOOKUP(M2444,reference_postal_code!$B$2:$B$11,reference_postal_code!$A$2:$A$11)</f>
        <v>76114</v>
      </c>
      <c r="P2444" s="15" t="s">
        <v>166</v>
      </c>
      <c r="Q2444" s="15" t="s">
        <v>220</v>
      </c>
      <c r="R2444" s="15" t="s">
        <v>65</v>
      </c>
      <c r="S2444" s="15" t="s">
        <v>83</v>
      </c>
      <c r="T2444" s="15" t="s">
        <v>221</v>
      </c>
      <c r="U2444" s="28">
        <v>743520.0</v>
      </c>
      <c r="V2444" s="15">
        <v>2.0</v>
      </c>
      <c r="W2444" s="31">
        <v>0.2</v>
      </c>
      <c r="X2444" s="28">
        <v>260232.0</v>
      </c>
    </row>
    <row r="2445" ht="15.75" customHeight="1">
      <c r="A2445" s="15">
        <v>3778.0</v>
      </c>
      <c r="B2445" s="15" t="s">
        <v>5305</v>
      </c>
      <c r="C2445" s="18">
        <v>42127.0</v>
      </c>
      <c r="D2445" s="18">
        <v>42132.0</v>
      </c>
      <c r="E2445" s="18">
        <f t="shared" si="1"/>
        <v>42132</v>
      </c>
      <c r="F2445" s="15" t="s">
        <v>55</v>
      </c>
      <c r="G2445" s="15" t="s">
        <v>5306</v>
      </c>
      <c r="H2445" s="15" t="s">
        <v>5307</v>
      </c>
      <c r="I2445" s="15" t="s">
        <v>76</v>
      </c>
      <c r="J2445" s="15" t="s">
        <v>60</v>
      </c>
      <c r="K2445" s="15" t="s">
        <v>33</v>
      </c>
      <c r="L2445" s="15" t="str">
        <f t="array" ref="L2445">_xlfn.XLOOKUP(M2445,reference_province_to_city!$A$2:$A$11,reference_province_to_city!$B$2:$B$11)</f>
        <v>Makassar</v>
      </c>
      <c r="M2445" s="15" t="s">
        <v>25</v>
      </c>
      <c r="N2445" s="15">
        <v>90111.0</v>
      </c>
      <c r="O2445" s="15">
        <f t="array" ref="O2445">_xlfn.XLOOKUP(M2445,reference_postal_code!$B$2:$B$11,reference_postal_code!$A$2:$A$11)</f>
        <v>90111</v>
      </c>
      <c r="P2445" s="15" t="s">
        <v>63</v>
      </c>
      <c r="Q2445" s="15" t="s">
        <v>429</v>
      </c>
      <c r="R2445" s="15" t="s">
        <v>106</v>
      </c>
      <c r="S2445" s="15" t="s">
        <v>139</v>
      </c>
      <c r="T2445" s="15" t="s">
        <v>430</v>
      </c>
      <c r="U2445" s="28">
        <v>9988200.0</v>
      </c>
      <c r="V2445" s="15">
        <v>6.0</v>
      </c>
      <c r="W2445" s="31">
        <v>0.0</v>
      </c>
      <c r="X2445" s="28">
        <v>1598112.0</v>
      </c>
    </row>
    <row r="2446" ht="15.75" customHeight="1">
      <c r="A2446" s="15">
        <v>7217.0</v>
      </c>
      <c r="B2446" s="15" t="s">
        <v>5299</v>
      </c>
      <c r="C2446" s="18">
        <v>42127.0</v>
      </c>
      <c r="D2446" s="18">
        <v>42130.0</v>
      </c>
      <c r="E2446" s="18">
        <f t="shared" si="1"/>
        <v>42130</v>
      </c>
      <c r="F2446" s="15" t="s">
        <v>125</v>
      </c>
      <c r="G2446" s="15" t="s">
        <v>5300</v>
      </c>
      <c r="H2446" s="15" t="s">
        <v>5301</v>
      </c>
      <c r="I2446" s="15" t="s">
        <v>59</v>
      </c>
      <c r="J2446" s="15" t="s">
        <v>60</v>
      </c>
      <c r="K2446" s="15" t="s">
        <v>2048</v>
      </c>
      <c r="L2446" s="15" t="str">
        <f t="array" ref="L2446">_xlfn.XLOOKUP(M2446,reference_province_to_city!$A$2:$A$11,reference_province_to_city!$B$2:$B$11)</f>
        <v>Balikpapan</v>
      </c>
      <c r="M2446" s="15" t="s">
        <v>21</v>
      </c>
      <c r="N2446" s="15">
        <v>76114.0</v>
      </c>
      <c r="O2446" s="15">
        <f t="array" ref="O2446">_xlfn.XLOOKUP(M2446,reference_postal_code!$B$2:$B$11,reference_postal_code!$A$2:$A$11)</f>
        <v>76114</v>
      </c>
      <c r="P2446" s="15" t="s">
        <v>166</v>
      </c>
      <c r="Q2446" s="15" t="s">
        <v>1650</v>
      </c>
      <c r="R2446" s="15" t="s">
        <v>65</v>
      </c>
      <c r="S2446" s="15" t="s">
        <v>93</v>
      </c>
      <c r="T2446" s="15" t="s">
        <v>1651</v>
      </c>
      <c r="U2446" s="28">
        <v>132300.0</v>
      </c>
      <c r="V2446" s="15">
        <v>3.0</v>
      </c>
      <c r="W2446" s="31">
        <v>0.0</v>
      </c>
      <c r="X2446" s="28">
        <v>38367.0</v>
      </c>
    </row>
    <row r="2447" ht="15.75" customHeight="1">
      <c r="A2447" s="15">
        <v>4659.0</v>
      </c>
      <c r="B2447" s="15" t="s">
        <v>5302</v>
      </c>
      <c r="C2447" s="18">
        <v>42127.0</v>
      </c>
      <c r="D2447" s="18">
        <v>42131.0</v>
      </c>
      <c r="E2447" s="18">
        <f t="shared" si="1"/>
        <v>42131</v>
      </c>
      <c r="F2447" s="15" t="s">
        <v>55</v>
      </c>
      <c r="G2447" s="15" t="s">
        <v>1201</v>
      </c>
      <c r="H2447" s="15" t="s">
        <v>1202</v>
      </c>
      <c r="I2447" s="15" t="s">
        <v>59</v>
      </c>
      <c r="J2447" s="15" t="s">
        <v>60</v>
      </c>
      <c r="K2447" s="15" t="s">
        <v>26</v>
      </c>
      <c r="L2447" s="15" t="str">
        <f t="array" ref="L2447">_xlfn.XLOOKUP(M2447,reference_province_to_city!$A$2:$A$11,reference_province_to_city!$B$2:$B$11)</f>
        <v>Denpasar</v>
      </c>
      <c r="M2447" s="15" t="s">
        <v>24</v>
      </c>
      <c r="N2447" s="15">
        <v>80231.0</v>
      </c>
      <c r="O2447" s="15">
        <f t="array" ref="O2447">_xlfn.XLOOKUP(M2447,reference_postal_code!$B$2:$B$11,reference_postal_code!$A$2:$A$11)</f>
        <v>80231</v>
      </c>
      <c r="P2447" s="15" t="s">
        <v>63</v>
      </c>
      <c r="Q2447" s="15" t="s">
        <v>2345</v>
      </c>
      <c r="R2447" s="15" t="s">
        <v>65</v>
      </c>
      <c r="S2447" s="15" t="s">
        <v>66</v>
      </c>
      <c r="T2447" s="15" t="s">
        <v>2346</v>
      </c>
      <c r="U2447" s="28">
        <v>119520.0</v>
      </c>
      <c r="V2447" s="15">
        <v>2.0</v>
      </c>
      <c r="W2447" s="31">
        <v>0.2</v>
      </c>
      <c r="X2447" s="28">
        <v>43326.0</v>
      </c>
    </row>
    <row r="2448" ht="15.75" customHeight="1">
      <c r="A2448" s="15">
        <v>4657.0</v>
      </c>
      <c r="B2448" s="15" t="s">
        <v>5302</v>
      </c>
      <c r="C2448" s="18">
        <v>42127.0</v>
      </c>
      <c r="D2448" s="18">
        <v>42131.0</v>
      </c>
      <c r="E2448" s="18">
        <f t="shared" si="1"/>
        <v>42131</v>
      </c>
      <c r="F2448" s="15" t="s">
        <v>55</v>
      </c>
      <c r="G2448" s="15" t="s">
        <v>1201</v>
      </c>
      <c r="H2448" s="15" t="s">
        <v>1202</v>
      </c>
      <c r="I2448" s="15" t="s">
        <v>59</v>
      </c>
      <c r="J2448" s="15" t="s">
        <v>60</v>
      </c>
      <c r="K2448" s="15" t="s">
        <v>26</v>
      </c>
      <c r="L2448" s="15" t="str">
        <f t="array" ref="L2448">_xlfn.XLOOKUP(M2448,reference_province_to_city!$A$2:$A$11,reference_province_to_city!$B$2:$B$11)</f>
        <v>Denpasar</v>
      </c>
      <c r="M2448" s="15" t="s">
        <v>24</v>
      </c>
      <c r="N2448" s="15">
        <v>80231.0</v>
      </c>
      <c r="O2448" s="15">
        <f t="array" ref="O2448">_xlfn.XLOOKUP(M2448,reference_postal_code!$B$2:$B$11,reference_postal_code!$A$2:$A$11)</f>
        <v>80231</v>
      </c>
      <c r="P2448" s="15" t="s">
        <v>63</v>
      </c>
      <c r="Q2448" s="15" t="s">
        <v>5308</v>
      </c>
      <c r="R2448" s="15" t="s">
        <v>65</v>
      </c>
      <c r="S2448" s="15" t="s">
        <v>93</v>
      </c>
      <c r="T2448" s="15" t="s">
        <v>5309</v>
      </c>
      <c r="U2448" s="28">
        <v>898560.0</v>
      </c>
      <c r="V2448" s="15">
        <v>2.0</v>
      </c>
      <c r="W2448" s="31">
        <v>0.2</v>
      </c>
      <c r="X2448" s="28">
        <v>213408.0</v>
      </c>
    </row>
    <row r="2449" ht="15.75" customHeight="1">
      <c r="A2449" s="15">
        <v>9551.0</v>
      </c>
      <c r="B2449" s="15" t="s">
        <v>5310</v>
      </c>
      <c r="C2449" s="18">
        <v>42127.0</v>
      </c>
      <c r="D2449" s="18">
        <v>42130.0</v>
      </c>
      <c r="E2449" s="18">
        <f t="shared" si="1"/>
        <v>42130</v>
      </c>
      <c r="F2449" s="15" t="s">
        <v>125</v>
      </c>
      <c r="G2449" s="15" t="s">
        <v>1250</v>
      </c>
      <c r="H2449" s="15" t="s">
        <v>1251</v>
      </c>
      <c r="I2449" s="15" t="s">
        <v>76</v>
      </c>
      <c r="J2449" s="15" t="s">
        <v>60</v>
      </c>
      <c r="K2449" s="15" t="s">
        <v>17</v>
      </c>
      <c r="L2449" s="15" t="str">
        <f t="array" ref="L2449">_xlfn.XLOOKUP(M2449,reference_province_to_city!$A$2:$A$11,reference_province_to_city!$B$2:$B$11)</f>
        <v>Semarang</v>
      </c>
      <c r="M2449" s="15" t="s">
        <v>15</v>
      </c>
      <c r="N2449" s="15">
        <v>50111.0</v>
      </c>
      <c r="O2449" s="15">
        <f t="array" ref="O2449">_xlfn.XLOOKUP(M2449,reference_postal_code!$B$2:$B$11,reference_postal_code!$A$2:$A$11)</f>
        <v>50111</v>
      </c>
      <c r="P2449" s="15" t="s">
        <v>77</v>
      </c>
      <c r="Q2449" s="15" t="s">
        <v>412</v>
      </c>
      <c r="R2449" s="15" t="s">
        <v>65</v>
      </c>
      <c r="S2449" s="15" t="s">
        <v>83</v>
      </c>
      <c r="T2449" s="15" t="s">
        <v>413</v>
      </c>
      <c r="U2449" s="28">
        <v>207720.0</v>
      </c>
      <c r="V2449" s="15">
        <v>3.0</v>
      </c>
      <c r="W2449" s="31">
        <v>0.2</v>
      </c>
      <c r="X2449" s="28">
        <v>77895.0</v>
      </c>
    </row>
    <row r="2450" ht="15.75" customHeight="1">
      <c r="A2450" s="15">
        <v>5727.0</v>
      </c>
      <c r="B2450" s="15" t="s">
        <v>5311</v>
      </c>
      <c r="C2450" s="18">
        <v>42128.0</v>
      </c>
      <c r="D2450" s="18">
        <v>42132.0</v>
      </c>
      <c r="E2450" s="18">
        <f t="shared" si="1"/>
        <v>42132</v>
      </c>
      <c r="F2450" s="15" t="s">
        <v>55</v>
      </c>
      <c r="G2450" s="15" t="s">
        <v>1000</v>
      </c>
      <c r="H2450" s="15" t="s">
        <v>1001</v>
      </c>
      <c r="I2450" s="15" t="s">
        <v>128</v>
      </c>
      <c r="J2450" s="15" t="s">
        <v>60</v>
      </c>
      <c r="K2450" s="15" t="s">
        <v>17</v>
      </c>
      <c r="L2450" s="15" t="str">
        <f t="array" ref="L2450">_xlfn.XLOOKUP(M2450,reference_province_to_city!$A$2:$A$11,reference_province_to_city!$B$2:$B$11)</f>
        <v>Semarang</v>
      </c>
      <c r="M2450" s="15" t="s">
        <v>15</v>
      </c>
      <c r="N2450" s="15">
        <v>50111.0</v>
      </c>
      <c r="O2450" s="15">
        <f t="array" ref="O2450">_xlfn.XLOOKUP(M2450,reference_postal_code!$B$2:$B$11,reference_postal_code!$A$2:$A$11)</f>
        <v>50111</v>
      </c>
      <c r="P2450" s="15" t="s">
        <v>77</v>
      </c>
      <c r="Q2450" s="15" t="s">
        <v>5312</v>
      </c>
      <c r="R2450" s="15" t="s">
        <v>110</v>
      </c>
      <c r="S2450" s="15" t="s">
        <v>111</v>
      </c>
      <c r="T2450" s="15" t="s">
        <v>5313</v>
      </c>
      <c r="U2450" s="28">
        <v>1.419516E7</v>
      </c>
      <c r="V2450" s="15">
        <v>7.0</v>
      </c>
      <c r="W2450" s="31">
        <v>0.2</v>
      </c>
      <c r="X2450" s="28">
        <v>1774395.0</v>
      </c>
    </row>
    <row r="2451" ht="15.75" customHeight="1">
      <c r="A2451" s="15">
        <v>305.0</v>
      </c>
      <c r="B2451" s="15" t="s">
        <v>5314</v>
      </c>
      <c r="C2451" s="18">
        <v>42128.0</v>
      </c>
      <c r="D2451" s="18">
        <v>42133.0</v>
      </c>
      <c r="E2451" s="18">
        <f t="shared" si="1"/>
        <v>42133</v>
      </c>
      <c r="F2451" s="15" t="s">
        <v>114</v>
      </c>
      <c r="G2451" s="15" t="s">
        <v>3603</v>
      </c>
      <c r="H2451" s="15" t="s">
        <v>3604</v>
      </c>
      <c r="I2451" s="15" t="s">
        <v>128</v>
      </c>
      <c r="J2451" s="15" t="s">
        <v>60</v>
      </c>
      <c r="K2451" s="15" t="s">
        <v>26</v>
      </c>
      <c r="L2451" s="15" t="str">
        <f t="array" ref="L2451">_xlfn.XLOOKUP(M2451,reference_province_to_city!$A$2:$A$11,reference_province_to_city!$B$2:$B$11)</f>
        <v>Denpasar</v>
      </c>
      <c r="M2451" s="15" t="s">
        <v>24</v>
      </c>
      <c r="N2451" s="15">
        <v>80231.0</v>
      </c>
      <c r="O2451" s="15">
        <f t="array" ref="O2451">_xlfn.XLOOKUP(M2451,reference_postal_code!$B$2:$B$11,reference_postal_code!$A$2:$A$11)</f>
        <v>80231</v>
      </c>
      <c r="P2451" s="15" t="s">
        <v>63</v>
      </c>
      <c r="Q2451" s="15" t="s">
        <v>5315</v>
      </c>
      <c r="R2451" s="15" t="s">
        <v>106</v>
      </c>
      <c r="S2451" s="15" t="s">
        <v>139</v>
      </c>
      <c r="T2451" s="15" t="s">
        <v>5316</v>
      </c>
      <c r="U2451" s="28">
        <v>402000.0</v>
      </c>
      <c r="V2451" s="15">
        <v>2.0</v>
      </c>
      <c r="W2451" s="31">
        <v>0.0</v>
      </c>
      <c r="X2451" s="28">
        <v>192960.0</v>
      </c>
    </row>
    <row r="2452" ht="15.75" customHeight="1">
      <c r="A2452" s="15">
        <v>6595.0</v>
      </c>
      <c r="B2452" s="15" t="s">
        <v>5317</v>
      </c>
      <c r="C2452" s="18">
        <v>42128.0</v>
      </c>
      <c r="D2452" s="18">
        <v>42135.0</v>
      </c>
      <c r="E2452" s="18">
        <f t="shared" si="1"/>
        <v>42135</v>
      </c>
      <c r="F2452" s="15" t="s">
        <v>55</v>
      </c>
      <c r="G2452" s="15" t="s">
        <v>5318</v>
      </c>
      <c r="H2452" s="15" t="s">
        <v>5319</v>
      </c>
      <c r="I2452" s="15" t="s">
        <v>128</v>
      </c>
      <c r="J2452" s="15" t="s">
        <v>60</v>
      </c>
      <c r="K2452" s="15" t="s">
        <v>31</v>
      </c>
      <c r="L2452" s="15" t="str">
        <f t="array" ref="L2452">_xlfn.XLOOKUP(M2452,reference_province_to_city!$A$2:$A$11,reference_province_to_city!$B$2:$B$11)</f>
        <v>Balikpapan</v>
      </c>
      <c r="M2452" s="15" t="s">
        <v>21</v>
      </c>
      <c r="N2452" s="15">
        <v>76114.0</v>
      </c>
      <c r="O2452" s="15">
        <f t="array" ref="O2452">_xlfn.XLOOKUP(M2452,reference_postal_code!$B$2:$B$11,reference_postal_code!$A$2:$A$11)</f>
        <v>76114</v>
      </c>
      <c r="P2452" s="15" t="s">
        <v>166</v>
      </c>
      <c r="Q2452" s="15" t="s">
        <v>1454</v>
      </c>
      <c r="R2452" s="15" t="s">
        <v>65</v>
      </c>
      <c r="S2452" s="15" t="s">
        <v>93</v>
      </c>
      <c r="T2452" s="15" t="s">
        <v>1455</v>
      </c>
      <c r="U2452" s="28">
        <v>1888950.0</v>
      </c>
      <c r="V2452" s="15">
        <v>7.0</v>
      </c>
      <c r="W2452" s="31">
        <v>0.0</v>
      </c>
      <c r="X2452" s="28">
        <v>528906.0</v>
      </c>
    </row>
    <row r="2453" ht="15.75" customHeight="1">
      <c r="A2453" s="15">
        <v>3403.0</v>
      </c>
      <c r="B2453" s="15" t="s">
        <v>5320</v>
      </c>
      <c r="C2453" s="18">
        <v>42128.0</v>
      </c>
      <c r="D2453" s="18">
        <v>42129.0</v>
      </c>
      <c r="E2453" s="18">
        <f t="shared" si="1"/>
        <v>42129</v>
      </c>
      <c r="F2453" s="15" t="s">
        <v>125</v>
      </c>
      <c r="G2453" s="15" t="s">
        <v>1374</v>
      </c>
      <c r="H2453" s="15" t="s">
        <v>1375</v>
      </c>
      <c r="I2453" s="15" t="s">
        <v>128</v>
      </c>
      <c r="J2453" s="15" t="s">
        <v>60</v>
      </c>
      <c r="K2453" s="15" t="s">
        <v>17</v>
      </c>
      <c r="L2453" s="15" t="str">
        <f t="array" ref="L2453">_xlfn.XLOOKUP(M2453,reference_province_to_city!$A$2:$A$11,reference_province_to_city!$B$2:$B$11)</f>
        <v>Semarang</v>
      </c>
      <c r="M2453" s="15" t="s">
        <v>15</v>
      </c>
      <c r="N2453" s="15">
        <v>50111.0</v>
      </c>
      <c r="O2453" s="15">
        <f t="array" ref="O2453">_xlfn.XLOOKUP(M2453,reference_postal_code!$B$2:$B$11,reference_postal_code!$A$2:$A$11)</f>
        <v>50111</v>
      </c>
      <c r="P2453" s="15" t="s">
        <v>77</v>
      </c>
      <c r="Q2453" s="15" t="s">
        <v>4149</v>
      </c>
      <c r="R2453" s="15" t="s">
        <v>106</v>
      </c>
      <c r="S2453" s="15" t="s">
        <v>139</v>
      </c>
      <c r="T2453" s="15" t="s">
        <v>4150</v>
      </c>
      <c r="U2453" s="28">
        <v>334320.0</v>
      </c>
      <c r="V2453" s="15">
        <v>7.0</v>
      </c>
      <c r="W2453" s="31">
        <v>0.6</v>
      </c>
      <c r="X2453" s="28">
        <v>-133728.0</v>
      </c>
    </row>
    <row r="2454" ht="15.75" customHeight="1">
      <c r="A2454" s="15">
        <v>5889.0</v>
      </c>
      <c r="B2454" s="15" t="s">
        <v>5321</v>
      </c>
      <c r="C2454" s="18">
        <v>42131.0</v>
      </c>
      <c r="D2454" s="18">
        <v>42136.0</v>
      </c>
      <c r="E2454" s="18">
        <f t="shared" si="1"/>
        <v>42136</v>
      </c>
      <c r="F2454" s="15" t="s">
        <v>55</v>
      </c>
      <c r="G2454" s="15" t="s">
        <v>3022</v>
      </c>
      <c r="H2454" s="15" t="s">
        <v>3023</v>
      </c>
      <c r="I2454" s="15" t="s">
        <v>59</v>
      </c>
      <c r="J2454" s="15" t="s">
        <v>60</v>
      </c>
      <c r="L2454" s="15" t="str">
        <f t="array" ref="L2454">_xlfn.XLOOKUP(M2454,reference_province_to_city!$A$2:$A$11,reference_province_to_city!$B$2:$B$11)</f>
        <v>Denpasar</v>
      </c>
      <c r="M2454" s="15" t="s">
        <v>24</v>
      </c>
      <c r="N2454" s="15">
        <v>80231.0</v>
      </c>
      <c r="O2454" s="15">
        <f t="array" ref="O2454">_xlfn.XLOOKUP(M2454,reference_postal_code!$B$2:$B$11,reference_postal_code!$A$2:$A$11)</f>
        <v>80231</v>
      </c>
      <c r="P2454" s="15" t="s">
        <v>63</v>
      </c>
      <c r="Q2454" s="15" t="s">
        <v>1933</v>
      </c>
      <c r="R2454" s="15" t="s">
        <v>65</v>
      </c>
      <c r="S2454" s="15" t="s">
        <v>66</v>
      </c>
      <c r="T2454" s="15" t="s">
        <v>1934</v>
      </c>
      <c r="U2454" s="28">
        <v>685200.0</v>
      </c>
      <c r="V2454" s="15">
        <v>2.0</v>
      </c>
      <c r="W2454" s="31">
        <v>0.0</v>
      </c>
      <c r="X2454" s="28">
        <v>315192.0</v>
      </c>
    </row>
    <row r="2455" ht="15.75" customHeight="1">
      <c r="A2455" s="15">
        <v>2976.0</v>
      </c>
      <c r="B2455" s="15" t="s">
        <v>5322</v>
      </c>
      <c r="C2455" s="18">
        <v>42131.0</v>
      </c>
      <c r="D2455" s="18">
        <v>42136.0</v>
      </c>
      <c r="E2455" s="18">
        <f t="shared" si="1"/>
        <v>42136</v>
      </c>
      <c r="F2455" s="15" t="s">
        <v>55</v>
      </c>
      <c r="G2455" s="15" t="s">
        <v>5323</v>
      </c>
      <c r="H2455" s="15" t="s">
        <v>5324</v>
      </c>
      <c r="I2455" s="15" t="s">
        <v>59</v>
      </c>
      <c r="J2455" s="15" t="s">
        <v>60</v>
      </c>
      <c r="K2455" s="15" t="s">
        <v>19</v>
      </c>
      <c r="L2455" s="15" t="str">
        <f t="array" ref="L2455">_xlfn.XLOOKUP(M2455,reference_province_to_city!$A$2:$A$11,reference_province_to_city!$B$2:$B$11)</f>
        <v>Yogyakarta</v>
      </c>
      <c r="M2455" s="15" t="s">
        <v>18</v>
      </c>
      <c r="N2455" s="15">
        <v>55111.0</v>
      </c>
      <c r="O2455" s="15">
        <f t="array" ref="O2455">_xlfn.XLOOKUP(M2455,reference_postal_code!$B$2:$B$11,reference_postal_code!$A$2:$A$11)</f>
        <v>55111</v>
      </c>
      <c r="P2455" s="15" t="s">
        <v>77</v>
      </c>
      <c r="Q2455" s="15" t="s">
        <v>641</v>
      </c>
      <c r="R2455" s="15" t="s">
        <v>65</v>
      </c>
      <c r="S2455" s="15" t="s">
        <v>66</v>
      </c>
      <c r="T2455" s="15" t="s">
        <v>642</v>
      </c>
      <c r="U2455" s="28">
        <v>239040.0</v>
      </c>
      <c r="V2455" s="15">
        <v>4.0</v>
      </c>
      <c r="W2455" s="31">
        <v>0.2</v>
      </c>
      <c r="X2455" s="28">
        <v>80676.0</v>
      </c>
    </row>
    <row r="2456" ht="15.75" customHeight="1">
      <c r="A2456" s="15">
        <v>2975.0</v>
      </c>
      <c r="B2456" s="15" t="s">
        <v>5322</v>
      </c>
      <c r="C2456" s="18">
        <v>42131.0</v>
      </c>
      <c r="D2456" s="18">
        <v>42136.0</v>
      </c>
      <c r="E2456" s="18">
        <f t="shared" si="1"/>
        <v>42136</v>
      </c>
      <c r="F2456" s="15" t="s">
        <v>55</v>
      </c>
      <c r="G2456" s="15" t="s">
        <v>5323</v>
      </c>
      <c r="H2456" s="15" t="s">
        <v>5324</v>
      </c>
      <c r="I2456" s="15" t="s">
        <v>59</v>
      </c>
      <c r="J2456" s="15" t="s">
        <v>60</v>
      </c>
      <c r="K2456" s="15" t="s">
        <v>19</v>
      </c>
      <c r="L2456" s="15" t="str">
        <f t="array" ref="L2456">_xlfn.XLOOKUP(M2456,reference_province_to_city!$A$2:$A$11,reference_province_to_city!$B$2:$B$11)</f>
        <v>Yogyakarta</v>
      </c>
      <c r="M2456" s="15" t="s">
        <v>18</v>
      </c>
      <c r="N2456" s="15">
        <v>55111.0</v>
      </c>
      <c r="O2456" s="15">
        <f t="array" ref="O2456">_xlfn.XLOOKUP(M2456,reference_postal_code!$B$2:$B$11,reference_postal_code!$A$2:$A$11)</f>
        <v>55111</v>
      </c>
      <c r="P2456" s="15" t="s">
        <v>77</v>
      </c>
      <c r="Q2456" s="15" t="s">
        <v>5325</v>
      </c>
      <c r="R2456" s="15" t="s">
        <v>106</v>
      </c>
      <c r="S2456" s="15" t="s">
        <v>218</v>
      </c>
      <c r="T2456" s="15" t="s">
        <v>5326</v>
      </c>
      <c r="U2456" s="28">
        <v>3660090.0</v>
      </c>
      <c r="V2456" s="15">
        <v>2.0</v>
      </c>
      <c r="W2456" s="31">
        <v>0.3</v>
      </c>
      <c r="X2456" s="28">
        <v>-470583.0</v>
      </c>
    </row>
    <row r="2457" ht="15.75" customHeight="1">
      <c r="A2457" s="15">
        <v>1979.0</v>
      </c>
      <c r="B2457" s="15" t="s">
        <v>5327</v>
      </c>
      <c r="C2457" s="18">
        <v>42132.0</v>
      </c>
      <c r="D2457" s="18">
        <v>42136.0</v>
      </c>
      <c r="E2457" s="18">
        <f t="shared" si="1"/>
        <v>42136</v>
      </c>
      <c r="F2457" s="15" t="s">
        <v>55</v>
      </c>
      <c r="G2457" s="15" t="s">
        <v>1277</v>
      </c>
      <c r="H2457" s="15" t="s">
        <v>1278</v>
      </c>
      <c r="I2457" s="15" t="s">
        <v>59</v>
      </c>
      <c r="J2457" s="15" t="s">
        <v>60</v>
      </c>
      <c r="K2457" s="15" t="s">
        <v>14</v>
      </c>
      <c r="L2457" s="15" t="str">
        <f t="array" ref="L2457">_xlfn.XLOOKUP(M2457,reference_province_to_city!$A$2:$A$11,reference_province_to_city!$B$2:$B$11)</f>
        <v>Bandung</v>
      </c>
      <c r="M2457" s="15" t="s">
        <v>12</v>
      </c>
      <c r="N2457" s="15">
        <v>40111.0</v>
      </c>
      <c r="O2457" s="15">
        <f t="array" ref="O2457">_xlfn.XLOOKUP(M2457,reference_postal_code!$B$2:$B$11,reference_postal_code!$A$2:$A$11)</f>
        <v>40111</v>
      </c>
      <c r="P2457" s="15" t="s">
        <v>117</v>
      </c>
      <c r="Q2457" s="15" t="s">
        <v>1057</v>
      </c>
      <c r="R2457" s="15" t="s">
        <v>65</v>
      </c>
      <c r="S2457" s="15" t="s">
        <v>93</v>
      </c>
      <c r="T2457" s="15" t="s">
        <v>1058</v>
      </c>
      <c r="U2457" s="28">
        <v>78720.0</v>
      </c>
      <c r="V2457" s="15">
        <v>2.0</v>
      </c>
      <c r="W2457" s="31">
        <v>0.2</v>
      </c>
      <c r="X2457" s="28">
        <v>8856.0</v>
      </c>
    </row>
    <row r="2458" ht="15.75" customHeight="1">
      <c r="A2458" s="15">
        <v>5709.0</v>
      </c>
      <c r="B2458" s="15" t="s">
        <v>5328</v>
      </c>
      <c r="C2458" s="18">
        <v>42132.0</v>
      </c>
      <c r="D2458" s="18">
        <v>42139.0</v>
      </c>
      <c r="E2458" s="18">
        <f t="shared" si="1"/>
        <v>42139</v>
      </c>
      <c r="F2458" s="15" t="s">
        <v>55</v>
      </c>
      <c r="G2458" s="15" t="s">
        <v>1984</v>
      </c>
      <c r="H2458" s="15" t="s">
        <v>1985</v>
      </c>
      <c r="I2458" s="15" t="s">
        <v>59</v>
      </c>
      <c r="J2458" s="15" t="s">
        <v>60</v>
      </c>
      <c r="K2458" s="15" t="s">
        <v>31</v>
      </c>
      <c r="L2458" s="15" t="str">
        <f t="array" ref="L2458">_xlfn.XLOOKUP(M2458,reference_province_to_city!$A$2:$A$11,reference_province_to_city!$B$2:$B$11)</f>
        <v>Balikpapan</v>
      </c>
      <c r="M2458" s="15" t="s">
        <v>21</v>
      </c>
      <c r="N2458" s="15">
        <v>76114.0</v>
      </c>
      <c r="O2458" s="15">
        <f t="array" ref="O2458">_xlfn.XLOOKUP(M2458,reference_postal_code!$B$2:$B$11,reference_postal_code!$A$2:$A$11)</f>
        <v>76114</v>
      </c>
      <c r="P2458" s="15" t="s">
        <v>166</v>
      </c>
      <c r="Q2458" s="15" t="s">
        <v>444</v>
      </c>
      <c r="R2458" s="15" t="s">
        <v>65</v>
      </c>
      <c r="S2458" s="15" t="s">
        <v>226</v>
      </c>
      <c r="T2458" s="15" t="s">
        <v>445</v>
      </c>
      <c r="U2458" s="28">
        <v>5368950.0</v>
      </c>
      <c r="V2458" s="15">
        <v>3.0</v>
      </c>
      <c r="W2458" s="31">
        <v>0.0</v>
      </c>
      <c r="X2458" s="28">
        <v>107379.0</v>
      </c>
    </row>
    <row r="2459" ht="15.75" customHeight="1">
      <c r="A2459" s="15">
        <v>5064.0</v>
      </c>
      <c r="B2459" s="15" t="s">
        <v>5329</v>
      </c>
      <c r="C2459" s="18">
        <v>42132.0</v>
      </c>
      <c r="D2459" s="18">
        <v>42136.0</v>
      </c>
      <c r="E2459" s="18">
        <f t="shared" si="1"/>
        <v>42136</v>
      </c>
      <c r="F2459" s="15" t="s">
        <v>55</v>
      </c>
      <c r="G2459" s="15" t="s">
        <v>3041</v>
      </c>
      <c r="H2459" s="15" t="s">
        <v>3042</v>
      </c>
      <c r="I2459" s="15" t="s">
        <v>59</v>
      </c>
      <c r="J2459" s="15" t="s">
        <v>60</v>
      </c>
      <c r="K2459" s="15" t="s">
        <v>14</v>
      </c>
      <c r="L2459" s="15" t="str">
        <f t="array" ref="L2459">_xlfn.XLOOKUP(M2459,reference_province_to_city!$A$2:$A$11,reference_province_to_city!$B$2:$B$11)</f>
        <v>Bandung</v>
      </c>
      <c r="M2459" s="15" t="s">
        <v>12</v>
      </c>
      <c r="N2459" s="15">
        <v>40111.0</v>
      </c>
      <c r="O2459" s="15">
        <f t="array" ref="O2459">_xlfn.XLOOKUP(M2459,reference_postal_code!$B$2:$B$11,reference_postal_code!$A$2:$A$11)</f>
        <v>40111</v>
      </c>
      <c r="P2459" s="15" t="s">
        <v>117</v>
      </c>
      <c r="Q2459" s="15" t="s">
        <v>1515</v>
      </c>
      <c r="R2459" s="15" t="s">
        <v>106</v>
      </c>
      <c r="S2459" s="15" t="s">
        <v>139</v>
      </c>
      <c r="T2459" s="15" t="s">
        <v>1516</v>
      </c>
      <c r="U2459" s="28">
        <v>1859400.0</v>
      </c>
      <c r="V2459" s="15">
        <v>3.0</v>
      </c>
      <c r="W2459" s="31">
        <v>0.0</v>
      </c>
      <c r="X2459" s="28">
        <v>167346.0</v>
      </c>
    </row>
    <row r="2460" ht="15.75" customHeight="1">
      <c r="A2460" s="15">
        <v>5062.0</v>
      </c>
      <c r="B2460" s="15" t="s">
        <v>5329</v>
      </c>
      <c r="C2460" s="18">
        <v>42132.0</v>
      </c>
      <c r="D2460" s="18">
        <v>42136.0</v>
      </c>
      <c r="E2460" s="18">
        <f t="shared" si="1"/>
        <v>42136</v>
      </c>
      <c r="F2460" s="15" t="s">
        <v>55</v>
      </c>
      <c r="G2460" s="15" t="s">
        <v>3041</v>
      </c>
      <c r="H2460" s="15" t="s">
        <v>3042</v>
      </c>
      <c r="I2460" s="15" t="s">
        <v>59</v>
      </c>
      <c r="J2460" s="15" t="s">
        <v>60</v>
      </c>
      <c r="K2460" s="15" t="s">
        <v>14</v>
      </c>
      <c r="L2460" s="15" t="str">
        <f t="array" ref="L2460">_xlfn.XLOOKUP(M2460,reference_province_to_city!$A$2:$A$11,reference_province_to_city!$B$2:$B$11)</f>
        <v>Bandung</v>
      </c>
      <c r="M2460" s="15" t="s">
        <v>12</v>
      </c>
      <c r="N2460" s="15">
        <v>40111.0</v>
      </c>
      <c r="O2460" s="15">
        <f t="array" ref="O2460">_xlfn.XLOOKUP(M2460,reference_postal_code!$B$2:$B$11,reference_postal_code!$A$2:$A$11)</f>
        <v>40111</v>
      </c>
      <c r="P2460" s="15" t="s">
        <v>117</v>
      </c>
      <c r="Q2460" s="15" t="s">
        <v>1449</v>
      </c>
      <c r="R2460" s="15" t="s">
        <v>65</v>
      </c>
      <c r="S2460" s="15" t="s">
        <v>83</v>
      </c>
      <c r="T2460" s="15" t="s">
        <v>1450</v>
      </c>
      <c r="U2460" s="28">
        <v>659700.0</v>
      </c>
      <c r="V2460" s="15">
        <v>2.0</v>
      </c>
      <c r="W2460" s="31">
        <v>0.0</v>
      </c>
      <c r="X2460" s="28">
        <v>329850.0</v>
      </c>
    </row>
    <row r="2461" ht="15.75" customHeight="1">
      <c r="A2461" s="15">
        <v>1152.0</v>
      </c>
      <c r="B2461" s="15" t="s">
        <v>5330</v>
      </c>
      <c r="C2461" s="18">
        <v>42132.0</v>
      </c>
      <c r="D2461" s="18">
        <v>42138.0</v>
      </c>
      <c r="E2461" s="18">
        <f t="shared" si="1"/>
        <v>42138</v>
      </c>
      <c r="F2461" s="15" t="s">
        <v>55</v>
      </c>
      <c r="G2461" s="15" t="s">
        <v>4733</v>
      </c>
      <c r="H2461" s="15" t="s">
        <v>4734</v>
      </c>
      <c r="I2461" s="15" t="s">
        <v>128</v>
      </c>
      <c r="J2461" s="15" t="s">
        <v>60</v>
      </c>
      <c r="K2461" s="15" t="s">
        <v>31</v>
      </c>
      <c r="L2461" s="15" t="str">
        <f t="array" ref="L2461">_xlfn.XLOOKUP(M2461,reference_province_to_city!$A$2:$A$11,reference_province_to_city!$B$2:$B$11)</f>
        <v>Balikpapan</v>
      </c>
      <c r="M2461" s="15" t="s">
        <v>21</v>
      </c>
      <c r="N2461" s="15">
        <v>76114.0</v>
      </c>
      <c r="O2461" s="15">
        <f t="array" ref="O2461">_xlfn.XLOOKUP(M2461,reference_postal_code!$B$2:$B$11,reference_postal_code!$A$2:$A$11)</f>
        <v>76114</v>
      </c>
      <c r="P2461" s="15" t="s">
        <v>166</v>
      </c>
      <c r="Q2461" s="15" t="s">
        <v>1414</v>
      </c>
      <c r="R2461" s="15" t="s">
        <v>106</v>
      </c>
      <c r="S2461" s="15" t="s">
        <v>139</v>
      </c>
      <c r="T2461" s="15" t="s">
        <v>1415</v>
      </c>
      <c r="U2461" s="28">
        <v>125280.0</v>
      </c>
      <c r="V2461" s="15">
        <v>6.0</v>
      </c>
      <c r="W2461" s="31">
        <v>0.2</v>
      </c>
      <c r="X2461" s="28">
        <v>18792.0</v>
      </c>
    </row>
    <row r="2462" ht="15.75" customHeight="1">
      <c r="A2462" s="15">
        <v>5063.0</v>
      </c>
      <c r="B2462" s="15" t="s">
        <v>5329</v>
      </c>
      <c r="C2462" s="18">
        <v>42132.0</v>
      </c>
      <c r="D2462" s="18">
        <v>42136.0</v>
      </c>
      <c r="E2462" s="18">
        <f t="shared" si="1"/>
        <v>42136</v>
      </c>
      <c r="F2462" s="15" t="s">
        <v>55</v>
      </c>
      <c r="G2462" s="15" t="s">
        <v>3041</v>
      </c>
      <c r="H2462" s="15" t="s">
        <v>3042</v>
      </c>
      <c r="I2462" s="15" t="s">
        <v>59</v>
      </c>
      <c r="J2462" s="15" t="s">
        <v>60</v>
      </c>
      <c r="K2462" s="15" t="s">
        <v>14</v>
      </c>
      <c r="L2462" s="15" t="str">
        <f t="array" ref="L2462">_xlfn.XLOOKUP(M2462,reference_province_to_city!$A$2:$A$11,reference_province_to_city!$B$2:$B$11)</f>
        <v>Bandung</v>
      </c>
      <c r="M2462" s="15" t="s">
        <v>12</v>
      </c>
      <c r="N2462" s="15">
        <v>40111.0</v>
      </c>
      <c r="O2462" s="15">
        <f t="array" ref="O2462">_xlfn.XLOOKUP(M2462,reference_postal_code!$B$2:$B$11,reference_postal_code!$A$2:$A$11)</f>
        <v>40111</v>
      </c>
      <c r="P2462" s="15" t="s">
        <v>117</v>
      </c>
      <c r="Q2462" s="15" t="s">
        <v>1696</v>
      </c>
      <c r="R2462" s="15" t="s">
        <v>110</v>
      </c>
      <c r="S2462" s="15" t="s">
        <v>111</v>
      </c>
      <c r="T2462" s="15" t="s">
        <v>1697</v>
      </c>
      <c r="U2462" s="28">
        <v>5669550.0</v>
      </c>
      <c r="V2462" s="15">
        <v>3.0</v>
      </c>
      <c r="W2462" s="31">
        <v>0.0</v>
      </c>
      <c r="X2462" s="28">
        <v>1587474.0</v>
      </c>
    </row>
    <row r="2463" ht="15.75" customHeight="1">
      <c r="A2463" s="15">
        <v>5528.0</v>
      </c>
      <c r="B2463" s="15" t="s">
        <v>5331</v>
      </c>
      <c r="C2463" s="18">
        <v>42132.0</v>
      </c>
      <c r="D2463" s="18">
        <v>42134.0</v>
      </c>
      <c r="E2463" s="18">
        <f t="shared" si="1"/>
        <v>42134</v>
      </c>
      <c r="F2463" s="15" t="s">
        <v>125</v>
      </c>
      <c r="G2463" s="15" t="s">
        <v>2374</v>
      </c>
      <c r="H2463" s="15" t="s">
        <v>2375</v>
      </c>
      <c r="I2463" s="15" t="s">
        <v>76</v>
      </c>
      <c r="J2463" s="15" t="s">
        <v>60</v>
      </c>
      <c r="K2463" s="15" t="s">
        <v>26</v>
      </c>
      <c r="L2463" s="15" t="str">
        <f t="array" ref="L2463">_xlfn.XLOOKUP(M2463,reference_province_to_city!$A$2:$A$11,reference_province_to_city!$B$2:$B$11)</f>
        <v>Denpasar</v>
      </c>
      <c r="M2463" s="15" t="s">
        <v>24</v>
      </c>
      <c r="N2463" s="15">
        <v>80231.0</v>
      </c>
      <c r="O2463" s="15">
        <f t="array" ref="O2463">_xlfn.XLOOKUP(M2463,reference_postal_code!$B$2:$B$11,reference_postal_code!$A$2:$A$11)</f>
        <v>80231</v>
      </c>
      <c r="P2463" s="15" t="s">
        <v>63</v>
      </c>
      <c r="Q2463" s="15" t="s">
        <v>3889</v>
      </c>
      <c r="R2463" s="15" t="s">
        <v>65</v>
      </c>
      <c r="S2463" s="15" t="s">
        <v>66</v>
      </c>
      <c r="T2463" s="15" t="s">
        <v>3890</v>
      </c>
      <c r="U2463" s="28">
        <v>569100.0</v>
      </c>
      <c r="V2463" s="15">
        <v>2.0</v>
      </c>
      <c r="W2463" s="31">
        <v>0.0</v>
      </c>
      <c r="X2463" s="28">
        <v>273168.0</v>
      </c>
    </row>
    <row r="2464" ht="15.75" customHeight="1">
      <c r="A2464" s="15">
        <v>5711.0</v>
      </c>
      <c r="B2464" s="15" t="s">
        <v>5328</v>
      </c>
      <c r="C2464" s="18">
        <v>42132.0</v>
      </c>
      <c r="D2464" s="18">
        <v>42139.0</v>
      </c>
      <c r="E2464" s="18">
        <f t="shared" si="1"/>
        <v>42139</v>
      </c>
      <c r="F2464" s="15" t="s">
        <v>55</v>
      </c>
      <c r="G2464" s="15" t="s">
        <v>1984</v>
      </c>
      <c r="H2464" s="15" t="s">
        <v>1985</v>
      </c>
      <c r="I2464" s="15" t="s">
        <v>59</v>
      </c>
      <c r="J2464" s="15" t="s">
        <v>60</v>
      </c>
      <c r="L2464" s="15" t="str">
        <f t="array" ref="L2464">_xlfn.XLOOKUP(M2464,reference_province_to_city!$A$2:$A$11,reference_province_to_city!$B$2:$B$11)</f>
        <v>Balikpapan</v>
      </c>
      <c r="M2464" s="15" t="s">
        <v>21</v>
      </c>
      <c r="N2464" s="15">
        <v>76114.0</v>
      </c>
      <c r="O2464" s="15">
        <f t="array" ref="O2464">_xlfn.XLOOKUP(M2464,reference_postal_code!$B$2:$B$11,reference_postal_code!$A$2:$A$11)</f>
        <v>76114</v>
      </c>
      <c r="P2464" s="15" t="s">
        <v>166</v>
      </c>
      <c r="Q2464" s="15" t="s">
        <v>2598</v>
      </c>
      <c r="R2464" s="15" t="s">
        <v>110</v>
      </c>
      <c r="S2464" s="15" t="s">
        <v>1391</v>
      </c>
      <c r="T2464" s="15" t="s">
        <v>2599</v>
      </c>
      <c r="U2464" s="28">
        <v>4.199916E7</v>
      </c>
      <c r="V2464" s="15">
        <v>7.0</v>
      </c>
      <c r="W2464" s="31">
        <v>0.2</v>
      </c>
      <c r="X2464" s="28">
        <v>1.5224696E7</v>
      </c>
    </row>
    <row r="2465" ht="15.75" customHeight="1">
      <c r="A2465" s="15">
        <v>5708.0</v>
      </c>
      <c r="B2465" s="15" t="s">
        <v>5328</v>
      </c>
      <c r="C2465" s="18">
        <v>42132.0</v>
      </c>
      <c r="D2465" s="18">
        <v>42139.0</v>
      </c>
      <c r="E2465" s="18">
        <f t="shared" si="1"/>
        <v>42139</v>
      </c>
      <c r="F2465" s="15" t="s">
        <v>55</v>
      </c>
      <c r="G2465" s="15" t="s">
        <v>1984</v>
      </c>
      <c r="H2465" s="15" t="s">
        <v>1985</v>
      </c>
      <c r="I2465" s="15" t="s">
        <v>59</v>
      </c>
      <c r="J2465" s="15" t="s">
        <v>60</v>
      </c>
      <c r="K2465" s="15" t="s">
        <v>31</v>
      </c>
      <c r="L2465" s="15" t="str">
        <f t="array" ref="L2465">_xlfn.XLOOKUP(M2465,reference_province_to_city!$A$2:$A$11,reference_province_to_city!$B$2:$B$11)</f>
        <v>Balikpapan</v>
      </c>
      <c r="M2465" s="15" t="s">
        <v>21</v>
      </c>
      <c r="N2465" s="15">
        <v>76114.0</v>
      </c>
      <c r="O2465" s="15">
        <f t="array" ref="O2465">_xlfn.XLOOKUP(M2465,reference_postal_code!$B$2:$B$11,reference_postal_code!$A$2:$A$11)</f>
        <v>76114</v>
      </c>
      <c r="P2465" s="15" t="s">
        <v>166</v>
      </c>
      <c r="Q2465" s="15" t="s">
        <v>214</v>
      </c>
      <c r="R2465" s="15" t="s">
        <v>106</v>
      </c>
      <c r="S2465" s="15" t="s">
        <v>139</v>
      </c>
      <c r="T2465" s="15" t="s">
        <v>215</v>
      </c>
      <c r="U2465" s="28">
        <v>1191600.0</v>
      </c>
      <c r="V2465" s="15">
        <v>3.0</v>
      </c>
      <c r="W2465" s="31">
        <v>0.0</v>
      </c>
      <c r="X2465" s="28">
        <v>452808.0</v>
      </c>
    </row>
    <row r="2466" ht="15.75" customHeight="1">
      <c r="A2466" s="15">
        <v>5710.0</v>
      </c>
      <c r="B2466" s="15" t="s">
        <v>5328</v>
      </c>
      <c r="C2466" s="18">
        <v>42132.0</v>
      </c>
      <c r="D2466" s="18">
        <v>42139.0</v>
      </c>
      <c r="E2466" s="18">
        <f t="shared" si="1"/>
        <v>42139</v>
      </c>
      <c r="F2466" s="15" t="s">
        <v>55</v>
      </c>
      <c r="G2466" s="15" t="s">
        <v>1984</v>
      </c>
      <c r="H2466" s="15" t="s">
        <v>1985</v>
      </c>
      <c r="I2466" s="15" t="s">
        <v>59</v>
      </c>
      <c r="J2466" s="15" t="s">
        <v>60</v>
      </c>
      <c r="K2466" s="15" t="s">
        <v>31</v>
      </c>
      <c r="L2466" s="15" t="str">
        <f t="array" ref="L2466">_xlfn.XLOOKUP(M2466,reference_province_to_city!$A$2:$A$11,reference_province_to_city!$B$2:$B$11)</f>
        <v>Balikpapan</v>
      </c>
      <c r="M2466" s="15" t="s">
        <v>21</v>
      </c>
      <c r="N2466" s="15">
        <v>76114.0</v>
      </c>
      <c r="O2466" s="15">
        <f t="array" ref="O2466">_xlfn.XLOOKUP(M2466,reference_postal_code!$B$2:$B$11,reference_postal_code!$A$2:$A$11)</f>
        <v>76114</v>
      </c>
      <c r="P2466" s="15" t="s">
        <v>166</v>
      </c>
      <c r="Q2466" s="15" t="s">
        <v>1871</v>
      </c>
      <c r="R2466" s="15" t="s">
        <v>106</v>
      </c>
      <c r="S2466" s="15" t="s">
        <v>107</v>
      </c>
      <c r="T2466" s="15" t="s">
        <v>1872</v>
      </c>
      <c r="U2466" s="28">
        <v>1916460.0</v>
      </c>
      <c r="V2466" s="15">
        <v>2.0</v>
      </c>
      <c r="W2466" s="31">
        <v>0.1</v>
      </c>
      <c r="X2466" s="28">
        <v>319410.0</v>
      </c>
    </row>
    <row r="2467" ht="15.75" customHeight="1">
      <c r="A2467" s="15">
        <v>5712.0</v>
      </c>
      <c r="B2467" s="15" t="s">
        <v>5328</v>
      </c>
      <c r="C2467" s="18">
        <v>42132.0</v>
      </c>
      <c r="D2467" s="18">
        <v>42139.0</v>
      </c>
      <c r="E2467" s="18">
        <f t="shared" si="1"/>
        <v>42139</v>
      </c>
      <c r="F2467" s="15" t="s">
        <v>55</v>
      </c>
      <c r="G2467" s="15" t="s">
        <v>1984</v>
      </c>
      <c r="H2467" s="15" t="s">
        <v>1985</v>
      </c>
      <c r="I2467" s="15" t="s">
        <v>59</v>
      </c>
      <c r="J2467" s="15" t="s">
        <v>60</v>
      </c>
      <c r="K2467" s="15" t="s">
        <v>31</v>
      </c>
      <c r="L2467" s="15" t="str">
        <f t="array" ref="L2467">_xlfn.XLOOKUP(M2467,reference_province_to_city!$A$2:$A$11,reference_province_to_city!$B$2:$B$11)</f>
        <v>Balikpapan</v>
      </c>
      <c r="M2467" s="15" t="s">
        <v>21</v>
      </c>
      <c r="N2467" s="15">
        <v>76114.0</v>
      </c>
      <c r="O2467" s="15">
        <f t="array" ref="O2467">_xlfn.XLOOKUP(M2467,reference_postal_code!$B$2:$B$11,reference_postal_code!$A$2:$A$11)</f>
        <v>76114</v>
      </c>
      <c r="P2467" s="15" t="s">
        <v>166</v>
      </c>
      <c r="Q2467" s="15" t="s">
        <v>486</v>
      </c>
      <c r="R2467" s="15" t="s">
        <v>65</v>
      </c>
      <c r="S2467" s="15" t="s">
        <v>66</v>
      </c>
      <c r="T2467" s="15" t="s">
        <v>487</v>
      </c>
      <c r="U2467" s="28">
        <v>291600.0</v>
      </c>
      <c r="V2467" s="15">
        <v>3.0</v>
      </c>
      <c r="W2467" s="31">
        <v>0.0</v>
      </c>
      <c r="X2467" s="28">
        <v>139968.0</v>
      </c>
    </row>
    <row r="2468" ht="15.75" customHeight="1">
      <c r="A2468" s="15">
        <v>9786.0</v>
      </c>
      <c r="B2468" s="15" t="s">
        <v>5332</v>
      </c>
      <c r="C2468" s="18">
        <v>42133.0</v>
      </c>
      <c r="D2468" s="18">
        <v>42137.0</v>
      </c>
      <c r="E2468" s="18">
        <f t="shared" si="1"/>
        <v>42137</v>
      </c>
      <c r="F2468" s="15" t="s">
        <v>55</v>
      </c>
      <c r="G2468" s="15" t="s">
        <v>2239</v>
      </c>
      <c r="H2468" s="15" t="s">
        <v>2240</v>
      </c>
      <c r="I2468" s="15" t="s">
        <v>59</v>
      </c>
      <c r="J2468" s="15" t="s">
        <v>60</v>
      </c>
      <c r="K2468" s="15" t="s">
        <v>10</v>
      </c>
      <c r="L2468" s="15" t="str">
        <f t="array" ref="L2468">_xlfn.XLOOKUP(M2468,reference_province_to_city!$A$2:$A$11,reference_province_to_city!$B$2:$B$11)</f>
        <v>Jakarta</v>
      </c>
      <c r="M2468" s="15" t="s">
        <v>7</v>
      </c>
      <c r="N2468" s="15">
        <v>10110.0</v>
      </c>
      <c r="O2468" s="15">
        <f t="array" ref="O2468">_xlfn.XLOOKUP(M2468,reference_postal_code!$B$2:$B$11,reference_postal_code!$A$2:$A$11)</f>
        <v>10110</v>
      </c>
      <c r="P2468" s="15" t="s">
        <v>117</v>
      </c>
      <c r="Q2468" s="15" t="s">
        <v>3841</v>
      </c>
      <c r="R2468" s="15" t="s">
        <v>65</v>
      </c>
      <c r="S2468" s="15" t="s">
        <v>83</v>
      </c>
      <c r="T2468" s="15" t="s">
        <v>3842</v>
      </c>
      <c r="U2468" s="28">
        <v>732150.0</v>
      </c>
      <c r="V2468" s="15">
        <v>3.0</v>
      </c>
      <c r="W2468" s="31">
        <v>0.0</v>
      </c>
      <c r="X2468" s="28">
        <v>358754.0</v>
      </c>
    </row>
    <row r="2469" ht="15.75" customHeight="1">
      <c r="A2469" s="15">
        <v>8465.0</v>
      </c>
      <c r="B2469" s="15" t="s">
        <v>5333</v>
      </c>
      <c r="C2469" s="18">
        <v>42134.0</v>
      </c>
      <c r="D2469" s="18">
        <v>42139.0</v>
      </c>
      <c r="E2469" s="18">
        <f t="shared" si="1"/>
        <v>42139</v>
      </c>
      <c r="F2469" s="15" t="s">
        <v>55</v>
      </c>
      <c r="G2469" s="15" t="s">
        <v>4018</v>
      </c>
      <c r="H2469" s="15" t="s">
        <v>4019</v>
      </c>
      <c r="I2469" s="15" t="s">
        <v>59</v>
      </c>
      <c r="J2469" s="15" t="s">
        <v>60</v>
      </c>
      <c r="K2469" s="15" t="s">
        <v>29</v>
      </c>
      <c r="L2469" s="15" t="str">
        <f t="array" ref="L2469">_xlfn.XLOOKUP(M2469,reference_province_to_city!$A$2:$A$11,reference_province_to_city!$B$2:$B$11)</f>
        <v>Palembang</v>
      </c>
      <c r="M2469" s="15" t="s">
        <v>13</v>
      </c>
      <c r="N2469" s="15">
        <v>30111.0</v>
      </c>
      <c r="O2469" s="15">
        <f t="array" ref="O2469">_xlfn.XLOOKUP(M2469,reference_postal_code!$B$2:$B$11,reference_postal_code!$A$2:$A$11)</f>
        <v>30111</v>
      </c>
      <c r="P2469" s="15" t="s">
        <v>77</v>
      </c>
      <c r="Q2469" s="15" t="s">
        <v>2946</v>
      </c>
      <c r="R2469" s="15" t="s">
        <v>110</v>
      </c>
      <c r="S2469" s="15" t="s">
        <v>149</v>
      </c>
      <c r="T2469" s="15" t="s">
        <v>2947</v>
      </c>
      <c r="U2469" s="28">
        <v>700320.0</v>
      </c>
      <c r="V2469" s="15">
        <v>4.0</v>
      </c>
      <c r="W2469" s="31">
        <v>0.2</v>
      </c>
      <c r="X2469" s="28">
        <v>-43770.0</v>
      </c>
    </row>
    <row r="2470" ht="15.75" customHeight="1">
      <c r="A2470" s="15">
        <v>8248.0</v>
      </c>
      <c r="B2470" s="15" t="s">
        <v>5334</v>
      </c>
      <c r="C2470" s="18">
        <v>42134.0</v>
      </c>
      <c r="D2470" s="18">
        <v>42134.0</v>
      </c>
      <c r="E2470" s="18">
        <f t="shared" si="1"/>
        <v>42134</v>
      </c>
      <c r="F2470" s="15" t="s">
        <v>466</v>
      </c>
      <c r="G2470" s="15" t="s">
        <v>2144</v>
      </c>
      <c r="H2470" s="15" t="s">
        <v>2145</v>
      </c>
      <c r="I2470" s="15" t="s">
        <v>76</v>
      </c>
      <c r="J2470" s="15" t="s">
        <v>60</v>
      </c>
      <c r="K2470" s="15" t="s">
        <v>28</v>
      </c>
      <c r="L2470" s="15" t="str">
        <f t="array" ref="L2470">_xlfn.XLOOKUP(M2470,reference_province_to_city!$A$2:$A$11,reference_province_to_city!$B$2:$B$11)</f>
        <v>Medan</v>
      </c>
      <c r="M2470" s="15" t="s">
        <v>11</v>
      </c>
      <c r="N2470" s="15">
        <v>20111.0</v>
      </c>
      <c r="O2470" s="15">
        <f t="array" ref="O2470">_xlfn.XLOOKUP(M2470,reference_postal_code!$B$2:$B$11,reference_postal_code!$A$2:$A$11)</f>
        <v>20111</v>
      </c>
      <c r="P2470" s="15" t="s">
        <v>77</v>
      </c>
      <c r="Q2470" s="15" t="s">
        <v>2543</v>
      </c>
      <c r="R2470" s="15" t="s">
        <v>65</v>
      </c>
      <c r="S2470" s="15" t="s">
        <v>93</v>
      </c>
      <c r="T2470" s="15" t="s">
        <v>2544</v>
      </c>
      <c r="U2470" s="28">
        <v>551760.0</v>
      </c>
      <c r="V2470" s="15">
        <v>2.0</v>
      </c>
      <c r="W2470" s="31">
        <v>0.2</v>
      </c>
      <c r="X2470" s="28">
        <v>55176.0</v>
      </c>
    </row>
    <row r="2471" ht="15.75" customHeight="1">
      <c r="A2471" s="15">
        <v>8247.0</v>
      </c>
      <c r="B2471" s="15" t="s">
        <v>5334</v>
      </c>
      <c r="C2471" s="18">
        <v>42134.0</v>
      </c>
      <c r="D2471" s="18">
        <v>42134.0</v>
      </c>
      <c r="E2471" s="18">
        <f t="shared" si="1"/>
        <v>42134</v>
      </c>
      <c r="F2471" s="15" t="s">
        <v>466</v>
      </c>
      <c r="G2471" s="15" t="s">
        <v>2144</v>
      </c>
      <c r="H2471" s="15" t="s">
        <v>2145</v>
      </c>
      <c r="I2471" s="15" t="s">
        <v>76</v>
      </c>
      <c r="J2471" s="15" t="s">
        <v>60</v>
      </c>
      <c r="K2471" s="15" t="s">
        <v>28</v>
      </c>
      <c r="L2471" s="15" t="str">
        <f t="array" ref="L2471">_xlfn.XLOOKUP(M2471,reference_province_to_city!$A$2:$A$11,reference_province_to_city!$B$2:$B$11)</f>
        <v>Medan</v>
      </c>
      <c r="M2471" s="15" t="s">
        <v>11</v>
      </c>
      <c r="N2471" s="15">
        <v>20111.0</v>
      </c>
      <c r="O2471" s="15">
        <f t="array" ref="O2471">_xlfn.XLOOKUP(M2471,reference_postal_code!$B$2:$B$11,reference_postal_code!$A$2:$A$11)</f>
        <v>20111</v>
      </c>
      <c r="P2471" s="15" t="s">
        <v>77</v>
      </c>
      <c r="Q2471" s="15" t="s">
        <v>5335</v>
      </c>
      <c r="R2471" s="15" t="s">
        <v>65</v>
      </c>
      <c r="S2471" s="15" t="s">
        <v>222</v>
      </c>
      <c r="T2471" s="15" t="s">
        <v>5336</v>
      </c>
      <c r="U2471" s="28">
        <v>1064550.0</v>
      </c>
      <c r="V2471" s="15">
        <v>5.0</v>
      </c>
      <c r="W2471" s="31">
        <v>0.8</v>
      </c>
      <c r="X2471" s="28">
        <v>-2874285.0</v>
      </c>
    </row>
    <row r="2472" ht="15.75" customHeight="1">
      <c r="A2472" s="15">
        <v>9541.0</v>
      </c>
      <c r="B2472" s="15" t="s">
        <v>5337</v>
      </c>
      <c r="C2472" s="18">
        <v>42135.0</v>
      </c>
      <c r="D2472" s="18">
        <v>42140.0</v>
      </c>
      <c r="E2472" s="18">
        <f t="shared" si="1"/>
        <v>42140</v>
      </c>
      <c r="F2472" s="15" t="s">
        <v>114</v>
      </c>
      <c r="G2472" s="15" t="s">
        <v>1222</v>
      </c>
      <c r="H2472" s="15" t="s">
        <v>1223</v>
      </c>
      <c r="I2472" s="15" t="s">
        <v>76</v>
      </c>
      <c r="J2472" s="15" t="s">
        <v>60</v>
      </c>
      <c r="K2472" s="15" t="s">
        <v>31</v>
      </c>
      <c r="L2472" s="15" t="str">
        <f t="array" ref="L2472">_xlfn.XLOOKUP(M2472,reference_province_to_city!$A$2:$A$11,reference_province_to_city!$B$2:$B$11)</f>
        <v>Balikpapan</v>
      </c>
      <c r="M2472" s="15" t="s">
        <v>21</v>
      </c>
      <c r="N2472" s="15">
        <v>76114.0</v>
      </c>
      <c r="O2472" s="15">
        <f t="array" ref="O2472">_xlfn.XLOOKUP(M2472,reference_postal_code!$B$2:$B$11,reference_postal_code!$A$2:$A$11)</f>
        <v>76114</v>
      </c>
      <c r="P2472" s="15" t="s">
        <v>166</v>
      </c>
      <c r="Q2472" s="15" t="s">
        <v>5338</v>
      </c>
      <c r="R2472" s="15" t="s">
        <v>106</v>
      </c>
      <c r="S2472" s="15" t="s">
        <v>107</v>
      </c>
      <c r="T2472" s="15" t="s">
        <v>5339</v>
      </c>
      <c r="U2472" s="28">
        <v>2879520.0</v>
      </c>
      <c r="V2472" s="15">
        <v>7.0</v>
      </c>
      <c r="W2472" s="31">
        <v>0.2</v>
      </c>
      <c r="X2472" s="28">
        <v>251958.0</v>
      </c>
    </row>
    <row r="2473" ht="15.75" customHeight="1">
      <c r="A2473" s="15">
        <v>8664.0</v>
      </c>
      <c r="B2473" s="15" t="s">
        <v>5340</v>
      </c>
      <c r="C2473" s="18">
        <v>42136.0</v>
      </c>
      <c r="D2473" s="18">
        <v>42141.0</v>
      </c>
      <c r="E2473" s="18">
        <f t="shared" si="1"/>
        <v>42141</v>
      </c>
      <c r="F2473" s="15" t="s">
        <v>55</v>
      </c>
      <c r="G2473" s="15" t="s">
        <v>1741</v>
      </c>
      <c r="H2473" s="15" t="s">
        <v>1742</v>
      </c>
      <c r="I2473" s="15" t="s">
        <v>59</v>
      </c>
      <c r="J2473" s="15" t="s">
        <v>60</v>
      </c>
      <c r="K2473" s="15" t="s">
        <v>17</v>
      </c>
      <c r="L2473" s="15" t="str">
        <f t="array" ref="L2473">_xlfn.XLOOKUP(M2473,reference_province_to_city!$A$2:$A$11,reference_province_to_city!$B$2:$B$11)</f>
        <v>Semarang</v>
      </c>
      <c r="M2473" s="15" t="s">
        <v>15</v>
      </c>
      <c r="N2473" s="15">
        <v>50111.0</v>
      </c>
      <c r="O2473" s="15">
        <f t="array" ref="O2473">_xlfn.XLOOKUP(M2473,reference_postal_code!$B$2:$B$11,reference_postal_code!$A$2:$A$11)</f>
        <v>50111</v>
      </c>
      <c r="P2473" s="15" t="s">
        <v>77</v>
      </c>
      <c r="Q2473" s="15" t="s">
        <v>4397</v>
      </c>
      <c r="R2473" s="15" t="s">
        <v>65</v>
      </c>
      <c r="S2473" s="15" t="s">
        <v>66</v>
      </c>
      <c r="T2473" s="15" t="s">
        <v>4398</v>
      </c>
      <c r="U2473" s="28">
        <v>1918560.0</v>
      </c>
      <c r="V2473" s="15">
        <v>7.0</v>
      </c>
      <c r="W2473" s="31">
        <v>0.2</v>
      </c>
      <c r="X2473" s="28">
        <v>623532.0</v>
      </c>
    </row>
    <row r="2474" ht="15.75" customHeight="1">
      <c r="A2474" s="15">
        <v>2804.0</v>
      </c>
      <c r="B2474" s="15" t="s">
        <v>5341</v>
      </c>
      <c r="C2474" s="18">
        <v>42136.0</v>
      </c>
      <c r="D2474" s="18">
        <v>42140.0</v>
      </c>
      <c r="E2474" s="18">
        <f t="shared" si="1"/>
        <v>42140</v>
      </c>
      <c r="F2474" s="15" t="s">
        <v>55</v>
      </c>
      <c r="G2474" s="15" t="s">
        <v>894</v>
      </c>
      <c r="H2474" s="15" t="s">
        <v>895</v>
      </c>
      <c r="I2474" s="15" t="s">
        <v>59</v>
      </c>
      <c r="J2474" s="15" t="s">
        <v>60</v>
      </c>
      <c r="K2474" s="15" t="s">
        <v>28</v>
      </c>
      <c r="L2474" s="15" t="str">
        <f t="array" ref="L2474">_xlfn.XLOOKUP(M2474,reference_province_to_city!$A$2:$A$11,reference_province_to_city!$B$2:$B$11)</f>
        <v>Medan</v>
      </c>
      <c r="M2474" s="15" t="s">
        <v>11</v>
      </c>
      <c r="N2474" s="15">
        <v>20111.0</v>
      </c>
      <c r="O2474" s="15">
        <f t="array" ref="O2474">_xlfn.XLOOKUP(M2474,reference_postal_code!$B$2:$B$11,reference_postal_code!$A$2:$A$11)</f>
        <v>20111</v>
      </c>
      <c r="P2474" s="15" t="s">
        <v>77</v>
      </c>
      <c r="Q2474" s="15" t="s">
        <v>5342</v>
      </c>
      <c r="R2474" s="15" t="s">
        <v>65</v>
      </c>
      <c r="S2474" s="15" t="s">
        <v>66</v>
      </c>
      <c r="T2474" s="15" t="s">
        <v>5343</v>
      </c>
      <c r="U2474" s="28">
        <v>192600.0</v>
      </c>
      <c r="V2474" s="15">
        <v>3.0</v>
      </c>
      <c r="W2474" s="31">
        <v>0.0</v>
      </c>
      <c r="X2474" s="28">
        <v>86670.0</v>
      </c>
    </row>
    <row r="2475" ht="15.75" customHeight="1">
      <c r="A2475" s="15">
        <v>6261.0</v>
      </c>
      <c r="B2475" s="15" t="s">
        <v>5344</v>
      </c>
      <c r="C2475" s="18">
        <v>42136.0</v>
      </c>
      <c r="D2475" s="18">
        <v>42142.0</v>
      </c>
      <c r="E2475" s="18">
        <f t="shared" si="1"/>
        <v>42142</v>
      </c>
      <c r="F2475" s="15" t="s">
        <v>55</v>
      </c>
      <c r="G2475" s="15" t="s">
        <v>5345</v>
      </c>
      <c r="H2475" s="15" t="s">
        <v>5346</v>
      </c>
      <c r="I2475" s="15" t="s">
        <v>59</v>
      </c>
      <c r="J2475" s="15" t="s">
        <v>60</v>
      </c>
      <c r="K2475" s="15" t="s">
        <v>26</v>
      </c>
      <c r="L2475" s="15" t="str">
        <f t="array" ref="L2475">_xlfn.XLOOKUP(M2475,reference_province_to_city!$A$2:$A$11,reference_province_to_city!$B$2:$B$11)</f>
        <v>Denpasar</v>
      </c>
      <c r="M2475" s="15" t="s">
        <v>24</v>
      </c>
      <c r="N2475" s="15">
        <v>80231.0</v>
      </c>
      <c r="O2475" s="15">
        <f t="array" ref="O2475">_xlfn.XLOOKUP(M2475,reference_postal_code!$B$2:$B$11,reference_postal_code!$A$2:$A$11)</f>
        <v>80231</v>
      </c>
      <c r="P2475" s="15" t="s">
        <v>63</v>
      </c>
      <c r="Q2475" s="15" t="s">
        <v>2867</v>
      </c>
      <c r="R2475" s="15" t="s">
        <v>65</v>
      </c>
      <c r="S2475" s="15" t="s">
        <v>83</v>
      </c>
      <c r="T2475" s="15" t="s">
        <v>2868</v>
      </c>
      <c r="U2475" s="28">
        <v>218880.0</v>
      </c>
      <c r="V2475" s="15">
        <v>3.0</v>
      </c>
      <c r="W2475" s="31">
        <v>0.2</v>
      </c>
      <c r="X2475" s="28">
        <v>73872.0</v>
      </c>
    </row>
    <row r="2476" ht="15.75" customHeight="1">
      <c r="A2476" s="15">
        <v>5212.0</v>
      </c>
      <c r="B2476" s="15" t="s">
        <v>5347</v>
      </c>
      <c r="C2476" s="18">
        <v>42136.0</v>
      </c>
      <c r="D2476" s="18">
        <v>42140.0</v>
      </c>
      <c r="E2476" s="18">
        <f t="shared" si="1"/>
        <v>42140</v>
      </c>
      <c r="F2476" s="15" t="s">
        <v>114</v>
      </c>
      <c r="G2476" s="15" t="s">
        <v>738</v>
      </c>
      <c r="H2476" s="15" t="s">
        <v>739</v>
      </c>
      <c r="I2476" s="15" t="s">
        <v>59</v>
      </c>
      <c r="J2476" s="15" t="s">
        <v>60</v>
      </c>
      <c r="L2476" s="15" t="str">
        <f t="array" ref="L2476">_xlfn.XLOOKUP(M2476,reference_province_to_city!$A$2:$A$11,reference_province_to_city!$B$2:$B$11)</f>
        <v>Semarang</v>
      </c>
      <c r="M2476" s="15" t="s">
        <v>15</v>
      </c>
      <c r="N2476" s="15">
        <v>50111.0</v>
      </c>
      <c r="O2476" s="15">
        <f t="array" ref="O2476">_xlfn.XLOOKUP(M2476,reference_postal_code!$B$2:$B$11,reference_postal_code!$A$2:$A$11)</f>
        <v>50111</v>
      </c>
      <c r="P2476" s="15" t="s">
        <v>77</v>
      </c>
      <c r="Q2476" s="15" t="s">
        <v>2805</v>
      </c>
      <c r="R2476" s="15" t="s">
        <v>65</v>
      </c>
      <c r="S2476" s="15" t="s">
        <v>87</v>
      </c>
      <c r="T2476" s="15" t="s">
        <v>2806</v>
      </c>
      <c r="U2476" s="28">
        <v>549450.0</v>
      </c>
      <c r="V2476" s="15">
        <v>3.0</v>
      </c>
      <c r="W2476" s="31">
        <v>0.0</v>
      </c>
      <c r="X2476" s="28">
        <v>148352.0</v>
      </c>
    </row>
    <row r="2477" ht="15.75" customHeight="1">
      <c r="A2477" s="15">
        <v>2805.0</v>
      </c>
      <c r="B2477" s="15" t="s">
        <v>5341</v>
      </c>
      <c r="C2477" s="18">
        <v>42136.0</v>
      </c>
      <c r="D2477" s="18">
        <v>42140.0</v>
      </c>
      <c r="E2477" s="18">
        <f t="shared" si="1"/>
        <v>42140</v>
      </c>
      <c r="F2477" s="15" t="s">
        <v>55</v>
      </c>
      <c r="G2477" s="15" t="s">
        <v>894</v>
      </c>
      <c r="H2477" s="15" t="s">
        <v>895</v>
      </c>
      <c r="I2477" s="15" t="s">
        <v>59</v>
      </c>
      <c r="J2477" s="15" t="s">
        <v>60</v>
      </c>
      <c r="K2477" s="15" t="s">
        <v>28</v>
      </c>
      <c r="L2477" s="15" t="str">
        <f t="array" ref="L2477">_xlfn.XLOOKUP(M2477,reference_province_to_city!$A$2:$A$11,reference_province_to_city!$B$2:$B$11)</f>
        <v>Medan</v>
      </c>
      <c r="M2477" s="15" t="s">
        <v>11</v>
      </c>
      <c r="N2477" s="15">
        <v>20111.0</v>
      </c>
      <c r="O2477" s="15">
        <f t="array" ref="O2477">_xlfn.XLOOKUP(M2477,reference_postal_code!$B$2:$B$11,reference_postal_code!$A$2:$A$11)</f>
        <v>20111</v>
      </c>
      <c r="P2477" s="15" t="s">
        <v>77</v>
      </c>
      <c r="Q2477" s="15" t="s">
        <v>5348</v>
      </c>
      <c r="R2477" s="15" t="s">
        <v>65</v>
      </c>
      <c r="S2477" s="15" t="s">
        <v>66</v>
      </c>
      <c r="T2477" s="15" t="s">
        <v>5349</v>
      </c>
      <c r="U2477" s="28">
        <v>385200.0</v>
      </c>
      <c r="V2477" s="15">
        <v>6.0</v>
      </c>
      <c r="W2477" s="31">
        <v>0.0</v>
      </c>
      <c r="X2477" s="28">
        <v>173340.0</v>
      </c>
    </row>
    <row r="2478" ht="15.75" customHeight="1">
      <c r="A2478" s="15">
        <v>4716.0</v>
      </c>
      <c r="B2478" s="15" t="s">
        <v>5350</v>
      </c>
      <c r="C2478" s="18">
        <v>42136.0</v>
      </c>
      <c r="D2478" s="18">
        <v>42140.0</v>
      </c>
      <c r="E2478" s="18">
        <f t="shared" si="1"/>
        <v>42140</v>
      </c>
      <c r="F2478" s="15" t="s">
        <v>55</v>
      </c>
      <c r="G2478" s="15" t="s">
        <v>2872</v>
      </c>
      <c r="H2478" s="15" t="s">
        <v>2873</v>
      </c>
      <c r="I2478" s="15" t="s">
        <v>59</v>
      </c>
      <c r="J2478" s="15" t="s">
        <v>60</v>
      </c>
      <c r="K2478" s="15" t="s">
        <v>31</v>
      </c>
      <c r="L2478" s="15" t="str">
        <f t="array" ref="L2478">_xlfn.XLOOKUP(M2478,reference_province_to_city!$A$2:$A$11,reference_province_to_city!$B$2:$B$11)</f>
        <v>Balikpapan</v>
      </c>
      <c r="M2478" s="15" t="s">
        <v>21</v>
      </c>
      <c r="N2478" s="15">
        <v>76114.0</v>
      </c>
      <c r="O2478" s="15">
        <f t="array" ref="O2478">_xlfn.XLOOKUP(M2478,reference_postal_code!$B$2:$B$11,reference_postal_code!$A$2:$A$11)</f>
        <v>76114</v>
      </c>
      <c r="P2478" s="15" t="s">
        <v>166</v>
      </c>
      <c r="Q2478" s="15" t="s">
        <v>1696</v>
      </c>
      <c r="R2478" s="15" t="s">
        <v>110</v>
      </c>
      <c r="S2478" s="15" t="s">
        <v>111</v>
      </c>
      <c r="T2478" s="15" t="s">
        <v>1697</v>
      </c>
      <c r="U2478" s="28">
        <v>3023760.0</v>
      </c>
      <c r="V2478" s="15">
        <v>2.0</v>
      </c>
      <c r="W2478" s="31">
        <v>0.2</v>
      </c>
      <c r="X2478" s="28">
        <v>302376.0</v>
      </c>
    </row>
    <row r="2479" ht="15.75" customHeight="1">
      <c r="A2479" s="15">
        <v>8662.0</v>
      </c>
      <c r="B2479" s="15" t="s">
        <v>5340</v>
      </c>
      <c r="C2479" s="18">
        <v>42136.0</v>
      </c>
      <c r="D2479" s="18">
        <v>42141.0</v>
      </c>
      <c r="E2479" s="18">
        <f t="shared" si="1"/>
        <v>42141</v>
      </c>
      <c r="F2479" s="15" t="s">
        <v>55</v>
      </c>
      <c r="G2479" s="15" t="s">
        <v>1741</v>
      </c>
      <c r="H2479" s="15" t="s">
        <v>1742</v>
      </c>
      <c r="I2479" s="15" t="s">
        <v>59</v>
      </c>
      <c r="J2479" s="15" t="s">
        <v>60</v>
      </c>
      <c r="K2479" s="15" t="s">
        <v>17</v>
      </c>
      <c r="L2479" s="15" t="str">
        <f t="array" ref="L2479">_xlfn.XLOOKUP(M2479,reference_province_to_city!$A$2:$A$11,reference_province_to_city!$B$2:$B$11)</f>
        <v>Semarang</v>
      </c>
      <c r="M2479" s="15" t="s">
        <v>15</v>
      </c>
      <c r="N2479" s="15">
        <v>50111.0</v>
      </c>
      <c r="O2479" s="15">
        <f t="array" ref="O2479">_xlfn.XLOOKUP(M2479,reference_postal_code!$B$2:$B$11,reference_postal_code!$A$2:$A$11)</f>
        <v>50111</v>
      </c>
      <c r="P2479" s="15" t="s">
        <v>77</v>
      </c>
      <c r="Q2479" s="15" t="s">
        <v>3935</v>
      </c>
      <c r="R2479" s="15" t="s">
        <v>106</v>
      </c>
      <c r="S2479" s="15" t="s">
        <v>139</v>
      </c>
      <c r="T2479" s="15" t="s">
        <v>3936</v>
      </c>
      <c r="U2479" s="28">
        <v>329520.0</v>
      </c>
      <c r="V2479" s="15">
        <v>4.0</v>
      </c>
      <c r="W2479" s="31">
        <v>0.6</v>
      </c>
      <c r="X2479" s="28">
        <v>-238902.0</v>
      </c>
    </row>
    <row r="2480" ht="15.75" customHeight="1">
      <c r="A2480" s="15">
        <v>8663.0</v>
      </c>
      <c r="B2480" s="15" t="s">
        <v>5340</v>
      </c>
      <c r="C2480" s="18">
        <v>42136.0</v>
      </c>
      <c r="D2480" s="18">
        <v>42141.0</v>
      </c>
      <c r="E2480" s="18">
        <f t="shared" si="1"/>
        <v>42141</v>
      </c>
      <c r="F2480" s="15" t="s">
        <v>55</v>
      </c>
      <c r="G2480" s="15" t="s">
        <v>1741</v>
      </c>
      <c r="H2480" s="15" t="s">
        <v>1742</v>
      </c>
      <c r="I2480" s="15" t="s">
        <v>59</v>
      </c>
      <c r="J2480" s="15" t="s">
        <v>60</v>
      </c>
      <c r="K2480" s="15" t="s">
        <v>17</v>
      </c>
      <c r="L2480" s="15" t="str">
        <f t="array" ref="L2480">_xlfn.XLOOKUP(M2480,reference_province_to_city!$A$2:$A$11,reference_province_to_city!$B$2:$B$11)</f>
        <v>Semarang</v>
      </c>
      <c r="M2480" s="15" t="s">
        <v>15</v>
      </c>
      <c r="N2480" s="15">
        <v>50111.0</v>
      </c>
      <c r="O2480" s="15">
        <f t="array" ref="O2480">_xlfn.XLOOKUP(M2480,reference_postal_code!$B$2:$B$11,reference_postal_code!$A$2:$A$11)</f>
        <v>50111</v>
      </c>
      <c r="P2480" s="15" t="s">
        <v>77</v>
      </c>
      <c r="Q2480" s="15" t="s">
        <v>3706</v>
      </c>
      <c r="R2480" s="15" t="s">
        <v>110</v>
      </c>
      <c r="S2480" s="15" t="s">
        <v>111</v>
      </c>
      <c r="T2480" s="15" t="s">
        <v>3707</v>
      </c>
      <c r="U2480" s="28">
        <v>9287280.0</v>
      </c>
      <c r="V2480" s="15">
        <v>6.0</v>
      </c>
      <c r="W2480" s="31">
        <v>0.2</v>
      </c>
      <c r="X2480" s="28">
        <v>1044819.0</v>
      </c>
    </row>
    <row r="2481" ht="15.75" customHeight="1">
      <c r="A2481" s="15">
        <v>7160.0</v>
      </c>
      <c r="B2481" s="15" t="s">
        <v>5351</v>
      </c>
      <c r="C2481" s="18">
        <v>42137.0</v>
      </c>
      <c r="D2481" s="18">
        <v>42142.0</v>
      </c>
      <c r="E2481" s="18">
        <f t="shared" si="1"/>
        <v>42142</v>
      </c>
      <c r="F2481" s="15" t="s">
        <v>114</v>
      </c>
      <c r="G2481" s="15" t="s">
        <v>1213</v>
      </c>
      <c r="H2481" s="15" t="s">
        <v>1214</v>
      </c>
      <c r="I2481" s="15" t="s">
        <v>76</v>
      </c>
      <c r="J2481" s="15" t="s">
        <v>60</v>
      </c>
      <c r="K2481" s="15" t="s">
        <v>31</v>
      </c>
      <c r="L2481" s="15" t="str">
        <f t="array" ref="L2481">_xlfn.XLOOKUP(M2481,reference_province_to_city!$A$2:$A$11,reference_province_to_city!$B$2:$B$11)</f>
        <v>Balikpapan</v>
      </c>
      <c r="M2481" s="15" t="s">
        <v>21</v>
      </c>
      <c r="N2481" s="15">
        <v>76114.0</v>
      </c>
      <c r="O2481" s="15">
        <f t="array" ref="O2481">_xlfn.XLOOKUP(M2481,reference_postal_code!$B$2:$B$11,reference_postal_code!$A$2:$A$11)</f>
        <v>76114</v>
      </c>
      <c r="P2481" s="15" t="s">
        <v>166</v>
      </c>
      <c r="Q2481" s="15" t="s">
        <v>3884</v>
      </c>
      <c r="R2481" s="15" t="s">
        <v>110</v>
      </c>
      <c r="S2481" s="15" t="s">
        <v>111</v>
      </c>
      <c r="T2481" s="15" t="s">
        <v>3885</v>
      </c>
      <c r="U2481" s="28">
        <v>3335760.0</v>
      </c>
      <c r="V2481" s="15">
        <v>2.0</v>
      </c>
      <c r="W2481" s="31">
        <v>0.2</v>
      </c>
      <c r="X2481" s="28">
        <v>250182.0</v>
      </c>
    </row>
    <row r="2482" ht="15.75" customHeight="1">
      <c r="A2482" s="15">
        <v>7161.0</v>
      </c>
      <c r="B2482" s="15" t="s">
        <v>5351</v>
      </c>
      <c r="C2482" s="18">
        <v>42137.0</v>
      </c>
      <c r="D2482" s="18"/>
      <c r="E2482" s="18">
        <f t="shared" si="1"/>
        <v>42140</v>
      </c>
      <c r="F2482" s="15" t="s">
        <v>114</v>
      </c>
      <c r="G2482" s="15" t="s">
        <v>1213</v>
      </c>
      <c r="H2482" s="15" t="s">
        <v>1214</v>
      </c>
      <c r="I2482" s="15" t="s">
        <v>76</v>
      </c>
      <c r="J2482" s="15" t="s">
        <v>60</v>
      </c>
      <c r="K2482" s="15" t="s">
        <v>31</v>
      </c>
      <c r="L2482" s="15" t="str">
        <f t="array" ref="L2482">_xlfn.XLOOKUP(M2482,reference_province_to_city!$A$2:$A$11,reference_province_to_city!$B$2:$B$11)</f>
        <v>Balikpapan</v>
      </c>
      <c r="M2482" s="15" t="s">
        <v>21</v>
      </c>
      <c r="N2482" s="15">
        <v>76114.0</v>
      </c>
      <c r="O2482" s="15">
        <f t="array" ref="O2482">_xlfn.XLOOKUP(M2482,reference_postal_code!$B$2:$B$11,reference_postal_code!$A$2:$A$11)</f>
        <v>76114</v>
      </c>
      <c r="P2482" s="15" t="s">
        <v>166</v>
      </c>
      <c r="Q2482" s="15" t="s">
        <v>2988</v>
      </c>
      <c r="R2482" s="15" t="s">
        <v>65</v>
      </c>
      <c r="S2482" s="15" t="s">
        <v>103</v>
      </c>
      <c r="T2482" s="15" t="s">
        <v>2989</v>
      </c>
      <c r="U2482" s="28">
        <v>240000.0</v>
      </c>
      <c r="V2482" s="15">
        <v>4.0</v>
      </c>
      <c r="W2482" s="31">
        <v>0.2</v>
      </c>
      <c r="X2482" s="28">
        <v>84000.0</v>
      </c>
    </row>
    <row r="2483" ht="15.75" customHeight="1">
      <c r="A2483" s="15">
        <v>695.0</v>
      </c>
      <c r="B2483" s="15" t="s">
        <v>5352</v>
      </c>
      <c r="C2483" s="18">
        <v>42138.0</v>
      </c>
      <c r="D2483" s="18">
        <v>42141.0</v>
      </c>
      <c r="E2483" s="18">
        <f t="shared" si="1"/>
        <v>42141</v>
      </c>
      <c r="F2483" s="15" t="s">
        <v>125</v>
      </c>
      <c r="G2483" s="15" t="s">
        <v>4994</v>
      </c>
      <c r="H2483" s="15" t="s">
        <v>4995</v>
      </c>
      <c r="I2483" s="15" t="s">
        <v>76</v>
      </c>
      <c r="J2483" s="15" t="s">
        <v>60</v>
      </c>
      <c r="K2483" s="15" t="s">
        <v>10</v>
      </c>
      <c r="L2483" s="15" t="str">
        <f t="array" ref="L2483">_xlfn.XLOOKUP(M2483,reference_province_to_city!$A$2:$A$11,reference_province_to_city!$B$2:$B$11)</f>
        <v>Jakarta</v>
      </c>
      <c r="M2483" s="15" t="s">
        <v>7</v>
      </c>
      <c r="N2483" s="15">
        <v>10110.0</v>
      </c>
      <c r="O2483" s="15">
        <f t="array" ref="O2483">_xlfn.XLOOKUP(M2483,reference_postal_code!$B$2:$B$11,reference_postal_code!$A$2:$A$11)</f>
        <v>10110</v>
      </c>
      <c r="P2483" s="15" t="s">
        <v>117</v>
      </c>
      <c r="Q2483" s="15" t="s">
        <v>4654</v>
      </c>
      <c r="R2483" s="15" t="s">
        <v>65</v>
      </c>
      <c r="S2483" s="15" t="s">
        <v>93</v>
      </c>
      <c r="T2483" s="15" t="s">
        <v>4655</v>
      </c>
      <c r="U2483" s="28">
        <v>2974080.0</v>
      </c>
      <c r="V2483" s="15">
        <v>8.0</v>
      </c>
      <c r="W2483" s="31">
        <v>0.2</v>
      </c>
      <c r="X2483" s="28">
        <v>260232.0</v>
      </c>
    </row>
    <row r="2484" ht="15.75" customHeight="1">
      <c r="A2484" s="15">
        <v>700.0</v>
      </c>
      <c r="B2484" s="15" t="s">
        <v>5352</v>
      </c>
      <c r="C2484" s="18">
        <v>42138.0</v>
      </c>
      <c r="D2484" s="18">
        <v>42141.0</v>
      </c>
      <c r="E2484" s="18">
        <f t="shared" si="1"/>
        <v>42141</v>
      </c>
      <c r="F2484" s="15" t="s">
        <v>125</v>
      </c>
      <c r="G2484" s="15" t="s">
        <v>4994</v>
      </c>
      <c r="H2484" s="15" t="s">
        <v>4995</v>
      </c>
      <c r="I2484" s="15" t="s">
        <v>76</v>
      </c>
      <c r="J2484" s="15" t="s">
        <v>60</v>
      </c>
      <c r="K2484" s="15" t="s">
        <v>3174</v>
      </c>
      <c r="L2484" s="15" t="str">
        <f t="array" ref="L2484">_xlfn.XLOOKUP(M2484,reference_province_to_city!$A$2:$A$11,reference_province_to_city!$B$2:$B$11)</f>
        <v>Jakarta</v>
      </c>
      <c r="M2484" s="15" t="s">
        <v>7</v>
      </c>
      <c r="N2484" s="15">
        <v>10110.0</v>
      </c>
      <c r="O2484" s="15">
        <f t="array" ref="O2484">_xlfn.XLOOKUP(M2484,reference_postal_code!$B$2:$B$11,reference_postal_code!$A$2:$A$11)</f>
        <v>10110</v>
      </c>
      <c r="P2484" s="15" t="s">
        <v>117</v>
      </c>
      <c r="Q2484" s="15" t="s">
        <v>220</v>
      </c>
      <c r="R2484" s="15" t="s">
        <v>65</v>
      </c>
      <c r="S2484" s="15" t="s">
        <v>83</v>
      </c>
      <c r="T2484" s="15" t="s">
        <v>221</v>
      </c>
      <c r="U2484" s="28">
        <v>278820.0</v>
      </c>
      <c r="V2484" s="15">
        <v>2.0</v>
      </c>
      <c r="W2484" s="31">
        <v>0.7</v>
      </c>
      <c r="X2484" s="28">
        <v>-204468.0</v>
      </c>
    </row>
    <row r="2485" ht="15.75" customHeight="1">
      <c r="A2485" s="15">
        <v>6688.0</v>
      </c>
      <c r="B2485" s="15" t="s">
        <v>5353</v>
      </c>
      <c r="C2485" s="18">
        <v>42138.0</v>
      </c>
      <c r="D2485" s="18">
        <v>42145.0</v>
      </c>
      <c r="E2485" s="18">
        <f t="shared" si="1"/>
        <v>42145</v>
      </c>
      <c r="F2485" s="15" t="s">
        <v>55</v>
      </c>
      <c r="G2485" s="15" t="s">
        <v>3581</v>
      </c>
      <c r="H2485" s="15" t="s">
        <v>3582</v>
      </c>
      <c r="I2485" s="15" t="s">
        <v>59</v>
      </c>
      <c r="J2485" s="15" t="s">
        <v>60</v>
      </c>
      <c r="K2485" s="15" t="s">
        <v>289</v>
      </c>
      <c r="L2485" s="15" t="str">
        <f t="array" ref="L2485">_xlfn.XLOOKUP(M2485,reference_province_to_city!$A$2:$A$11,reference_province_to_city!$B$2:$B$11)</f>
        <v>Medan</v>
      </c>
      <c r="M2485" s="15" t="s">
        <v>11</v>
      </c>
      <c r="N2485" s="15">
        <v>20111.0</v>
      </c>
      <c r="O2485" s="15">
        <f t="array" ref="O2485">_xlfn.XLOOKUP(M2485,reference_postal_code!$B$2:$B$11,reference_postal_code!$A$2:$A$11)</f>
        <v>20111</v>
      </c>
      <c r="P2485" s="15" t="s">
        <v>77</v>
      </c>
      <c r="Q2485" s="15" t="s">
        <v>1863</v>
      </c>
      <c r="R2485" s="15" t="s">
        <v>65</v>
      </c>
      <c r="S2485" s="15" t="s">
        <v>87</v>
      </c>
      <c r="T2485" s="15" t="s">
        <v>1864</v>
      </c>
      <c r="U2485" s="28">
        <v>1.67688E7</v>
      </c>
      <c r="V2485" s="15">
        <v>4.0</v>
      </c>
      <c r="W2485" s="31">
        <v>0.0</v>
      </c>
      <c r="X2485" s="28">
        <v>838440.0</v>
      </c>
    </row>
    <row r="2486" ht="15.75" customHeight="1">
      <c r="A2486" s="15">
        <v>7406.0</v>
      </c>
      <c r="B2486" s="15" t="s">
        <v>5354</v>
      </c>
      <c r="C2486" s="18">
        <v>42138.0</v>
      </c>
      <c r="D2486" s="18">
        <v>42143.0</v>
      </c>
      <c r="E2486" s="18">
        <f t="shared" si="1"/>
        <v>42143</v>
      </c>
      <c r="F2486" s="15" t="s">
        <v>55</v>
      </c>
      <c r="G2486" s="15" t="s">
        <v>4733</v>
      </c>
      <c r="H2486" s="15" t="s">
        <v>4734</v>
      </c>
      <c r="I2486" s="15" t="s">
        <v>128</v>
      </c>
      <c r="J2486" s="15" t="s">
        <v>60</v>
      </c>
      <c r="K2486" s="15" t="s">
        <v>31</v>
      </c>
      <c r="L2486" s="15" t="str">
        <f t="array" ref="L2486">_xlfn.XLOOKUP(M2486,reference_province_to_city!$A$2:$A$11,reference_province_to_city!$B$2:$B$11)</f>
        <v>Balikpapan</v>
      </c>
      <c r="M2486" s="15" t="s">
        <v>21</v>
      </c>
      <c r="N2486" s="15">
        <v>76114.0</v>
      </c>
      <c r="O2486" s="15">
        <f t="array" ref="O2486">_xlfn.XLOOKUP(M2486,reference_postal_code!$B$2:$B$11,reference_postal_code!$A$2:$A$11)</f>
        <v>76114</v>
      </c>
      <c r="P2486" s="15" t="s">
        <v>166</v>
      </c>
      <c r="Q2486" s="15" t="s">
        <v>2667</v>
      </c>
      <c r="R2486" s="15" t="s">
        <v>106</v>
      </c>
      <c r="S2486" s="15" t="s">
        <v>107</v>
      </c>
      <c r="T2486" s="15" t="s">
        <v>2668</v>
      </c>
      <c r="U2486" s="28">
        <v>1463520.0</v>
      </c>
      <c r="V2486" s="15">
        <v>2.0</v>
      </c>
      <c r="W2486" s="31">
        <v>0.2</v>
      </c>
      <c r="X2486" s="28">
        <v>-91470.0</v>
      </c>
    </row>
    <row r="2487" ht="15.75" customHeight="1">
      <c r="A2487" s="15">
        <v>698.0</v>
      </c>
      <c r="B2487" s="15" t="s">
        <v>5352</v>
      </c>
      <c r="C2487" s="18">
        <v>42138.0</v>
      </c>
      <c r="D2487" s="18">
        <v>42141.0</v>
      </c>
      <c r="E2487" s="18">
        <f t="shared" si="1"/>
        <v>42141</v>
      </c>
      <c r="F2487" s="15" t="s">
        <v>125</v>
      </c>
      <c r="G2487" s="15" t="s">
        <v>4994</v>
      </c>
      <c r="H2487" s="15" t="s">
        <v>4995</v>
      </c>
      <c r="I2487" s="15" t="s">
        <v>76</v>
      </c>
      <c r="J2487" s="15" t="s">
        <v>60</v>
      </c>
      <c r="K2487" s="15" t="s">
        <v>10</v>
      </c>
      <c r="L2487" s="15" t="str">
        <f t="array" ref="L2487">_xlfn.XLOOKUP(M2487,reference_province_to_city!$A$2:$A$11,reference_province_to_city!$B$2:$B$11)</f>
        <v>Jakarta</v>
      </c>
      <c r="M2487" s="15" t="s">
        <v>7</v>
      </c>
      <c r="N2487" s="15">
        <v>10110.0</v>
      </c>
      <c r="O2487" s="15">
        <f t="array" ref="O2487">_xlfn.XLOOKUP(M2487,reference_postal_code!$B$2:$B$11,reference_postal_code!$A$2:$A$11)</f>
        <v>10110</v>
      </c>
      <c r="P2487" s="15" t="s">
        <v>117</v>
      </c>
      <c r="Q2487" s="15" t="s">
        <v>3648</v>
      </c>
      <c r="R2487" s="15" t="s">
        <v>65</v>
      </c>
      <c r="S2487" s="15" t="s">
        <v>79</v>
      </c>
      <c r="T2487" s="15" t="s">
        <v>3649</v>
      </c>
      <c r="U2487" s="28">
        <v>1465440.0</v>
      </c>
      <c r="V2487" s="15">
        <v>4.0</v>
      </c>
      <c r="W2487" s="31">
        <v>0.2</v>
      </c>
      <c r="X2487" s="28">
        <v>476268.0</v>
      </c>
    </row>
    <row r="2488" ht="15.75" customHeight="1">
      <c r="A2488" s="15">
        <v>701.0</v>
      </c>
      <c r="B2488" s="15" t="s">
        <v>5352</v>
      </c>
      <c r="C2488" s="18">
        <v>42138.0</v>
      </c>
      <c r="D2488" s="18">
        <v>42141.0</v>
      </c>
      <c r="E2488" s="18">
        <f t="shared" si="1"/>
        <v>42141</v>
      </c>
      <c r="F2488" s="15" t="s">
        <v>125</v>
      </c>
      <c r="G2488" s="15" t="s">
        <v>4994</v>
      </c>
      <c r="H2488" s="15" t="s">
        <v>4995</v>
      </c>
      <c r="I2488" s="15" t="s">
        <v>76</v>
      </c>
      <c r="J2488" s="15" t="s">
        <v>60</v>
      </c>
      <c r="K2488" s="15" t="s">
        <v>10</v>
      </c>
      <c r="L2488" s="15" t="str">
        <f t="array" ref="L2488">_xlfn.XLOOKUP(M2488,reference_province_to_city!$A$2:$A$11,reference_province_to_city!$B$2:$B$11)</f>
        <v>Jakarta</v>
      </c>
      <c r="M2488" s="15" t="s">
        <v>7</v>
      </c>
      <c r="N2488" s="15">
        <v>10110.0</v>
      </c>
      <c r="O2488" s="15">
        <f t="array" ref="O2488">_xlfn.XLOOKUP(M2488,reference_postal_code!$B$2:$B$11,reference_postal_code!$A$2:$A$11)</f>
        <v>10110</v>
      </c>
      <c r="P2488" s="15" t="s">
        <v>117</v>
      </c>
      <c r="Q2488" s="15" t="s">
        <v>2330</v>
      </c>
      <c r="R2488" s="15" t="s">
        <v>65</v>
      </c>
      <c r="S2488" s="15" t="s">
        <v>83</v>
      </c>
      <c r="T2488" s="15" t="s">
        <v>2331</v>
      </c>
      <c r="U2488" s="28">
        <v>73440.0</v>
      </c>
      <c r="V2488" s="15">
        <v>3.0</v>
      </c>
      <c r="W2488" s="31">
        <v>0.7</v>
      </c>
      <c r="X2488" s="28">
        <v>-51408.0</v>
      </c>
    </row>
    <row r="2489" ht="15.75" customHeight="1">
      <c r="A2489" s="15">
        <v>697.0</v>
      </c>
      <c r="B2489" s="15" t="s">
        <v>5352</v>
      </c>
      <c r="C2489" s="18">
        <v>42138.0</v>
      </c>
      <c r="D2489" s="18">
        <v>42141.0</v>
      </c>
      <c r="E2489" s="18">
        <f t="shared" si="1"/>
        <v>42141</v>
      </c>
      <c r="F2489" s="15" t="s">
        <v>125</v>
      </c>
      <c r="G2489" s="15" t="s">
        <v>4994</v>
      </c>
      <c r="H2489" s="15" t="s">
        <v>4995</v>
      </c>
      <c r="I2489" s="15" t="s">
        <v>76</v>
      </c>
      <c r="J2489" s="15" t="s">
        <v>60</v>
      </c>
      <c r="K2489" s="15" t="s">
        <v>10</v>
      </c>
      <c r="L2489" s="15" t="str">
        <f t="array" ref="L2489">_xlfn.XLOOKUP(M2489,reference_province_to_city!$A$2:$A$11,reference_province_to_city!$B$2:$B$11)</f>
        <v>Jakarta</v>
      </c>
      <c r="M2489" s="15" t="s">
        <v>7</v>
      </c>
      <c r="N2489" s="15">
        <v>10110.0</v>
      </c>
      <c r="O2489" s="15">
        <f t="array" ref="O2489">_xlfn.XLOOKUP(M2489,reference_postal_code!$B$2:$B$11,reference_postal_code!$A$2:$A$11)</f>
        <v>10110</v>
      </c>
      <c r="P2489" s="15" t="s">
        <v>117</v>
      </c>
      <c r="Q2489" s="15" t="s">
        <v>5355</v>
      </c>
      <c r="R2489" s="15" t="s">
        <v>65</v>
      </c>
      <c r="S2489" s="15" t="s">
        <v>173</v>
      </c>
      <c r="T2489" s="15" t="s">
        <v>5356</v>
      </c>
      <c r="U2489" s="28">
        <v>3014760.0</v>
      </c>
      <c r="V2489" s="15">
        <v>7.0</v>
      </c>
      <c r="W2489" s="31">
        <v>0.2</v>
      </c>
      <c r="X2489" s="28">
        <v>942112.0</v>
      </c>
    </row>
    <row r="2490" ht="15.75" customHeight="1">
      <c r="A2490" s="15">
        <v>7407.0</v>
      </c>
      <c r="B2490" s="15" t="s">
        <v>5354</v>
      </c>
      <c r="C2490" s="18">
        <v>42138.0</v>
      </c>
      <c r="D2490" s="18">
        <v>42143.0</v>
      </c>
      <c r="E2490" s="18">
        <f t="shared" si="1"/>
        <v>42143</v>
      </c>
      <c r="F2490" s="15" t="s">
        <v>55</v>
      </c>
      <c r="G2490" s="15" t="s">
        <v>4733</v>
      </c>
      <c r="H2490" s="15" t="s">
        <v>4734</v>
      </c>
      <c r="I2490" s="15" t="s">
        <v>128</v>
      </c>
      <c r="J2490" s="15" t="s">
        <v>60</v>
      </c>
      <c r="K2490" s="15" t="s">
        <v>31</v>
      </c>
      <c r="L2490" s="15" t="str">
        <f t="array" ref="L2490">_xlfn.XLOOKUP(M2490,reference_province_to_city!$A$2:$A$11,reference_province_to_city!$B$2:$B$11)</f>
        <v>Balikpapan</v>
      </c>
      <c r="M2490" s="15" t="s">
        <v>21</v>
      </c>
      <c r="N2490" s="15">
        <v>76114.0</v>
      </c>
      <c r="O2490" s="15">
        <f t="array" ref="O2490">_xlfn.XLOOKUP(M2490,reference_postal_code!$B$2:$B$11,reference_postal_code!$A$2:$A$11)</f>
        <v>76114</v>
      </c>
      <c r="P2490" s="15" t="s">
        <v>166</v>
      </c>
      <c r="Q2490" s="15" t="s">
        <v>624</v>
      </c>
      <c r="R2490" s="15" t="s">
        <v>106</v>
      </c>
      <c r="S2490" s="15" t="s">
        <v>107</v>
      </c>
      <c r="T2490" s="15" t="s">
        <v>625</v>
      </c>
      <c r="U2490" s="28">
        <v>1.083528E7</v>
      </c>
      <c r="V2490" s="15">
        <v>3.0</v>
      </c>
      <c r="W2490" s="31">
        <v>0.2</v>
      </c>
      <c r="X2490" s="28">
        <v>1218969.0</v>
      </c>
    </row>
    <row r="2491" ht="15.75" customHeight="1">
      <c r="A2491" s="15">
        <v>7404.0</v>
      </c>
      <c r="B2491" s="15" t="s">
        <v>5354</v>
      </c>
      <c r="C2491" s="18">
        <v>42138.0</v>
      </c>
      <c r="D2491" s="18">
        <v>42143.0</v>
      </c>
      <c r="E2491" s="18">
        <f t="shared" si="1"/>
        <v>42143</v>
      </c>
      <c r="F2491" s="15" t="s">
        <v>55</v>
      </c>
      <c r="G2491" s="15" t="s">
        <v>4733</v>
      </c>
      <c r="H2491" s="15" t="s">
        <v>4734</v>
      </c>
      <c r="I2491" s="15" t="s">
        <v>128</v>
      </c>
      <c r="J2491" s="15" t="s">
        <v>60</v>
      </c>
      <c r="K2491" s="15" t="s">
        <v>31</v>
      </c>
      <c r="L2491" s="15" t="str">
        <f t="array" ref="L2491">_xlfn.XLOOKUP(M2491,reference_province_to_city!$A$2:$A$11,reference_province_to_city!$B$2:$B$11)</f>
        <v>Balikpapan</v>
      </c>
      <c r="M2491" s="15" t="s">
        <v>21</v>
      </c>
      <c r="N2491" s="15">
        <v>76114.0</v>
      </c>
      <c r="O2491" s="15">
        <f t="array" ref="O2491">_xlfn.XLOOKUP(M2491,reference_postal_code!$B$2:$B$11,reference_postal_code!$A$2:$A$11)</f>
        <v>76114</v>
      </c>
      <c r="P2491" s="15" t="s">
        <v>166</v>
      </c>
      <c r="Q2491" s="15" t="s">
        <v>4008</v>
      </c>
      <c r="R2491" s="15" t="s">
        <v>106</v>
      </c>
      <c r="S2491" s="15" t="s">
        <v>183</v>
      </c>
      <c r="T2491" s="15" t="s">
        <v>4009</v>
      </c>
      <c r="U2491" s="28">
        <v>7649362.0</v>
      </c>
      <c r="V2491" s="15">
        <v>5.0</v>
      </c>
      <c r="W2491" s="31">
        <v>0.15</v>
      </c>
      <c r="X2491" s="28">
        <v>629947.0</v>
      </c>
    </row>
    <row r="2492" ht="15.75" customHeight="1">
      <c r="A2492" s="15">
        <v>699.0</v>
      </c>
      <c r="B2492" s="15" t="s">
        <v>5352</v>
      </c>
      <c r="C2492" s="18">
        <v>42138.0</v>
      </c>
      <c r="D2492" s="18">
        <v>42141.0</v>
      </c>
      <c r="E2492" s="18">
        <f t="shared" si="1"/>
        <v>42141</v>
      </c>
      <c r="F2492" s="15" t="s">
        <v>125</v>
      </c>
      <c r="G2492" s="15" t="s">
        <v>4994</v>
      </c>
      <c r="H2492" s="15" t="s">
        <v>4995</v>
      </c>
      <c r="I2492" s="15" t="s">
        <v>76</v>
      </c>
      <c r="J2492" s="15" t="s">
        <v>60</v>
      </c>
      <c r="K2492" s="15" t="s">
        <v>10</v>
      </c>
      <c r="L2492" s="15" t="str">
        <f t="array" ref="L2492">_xlfn.XLOOKUP(M2492,reference_province_to_city!$A$2:$A$11,reference_province_to_city!$B$2:$B$11)</f>
        <v>Jakarta</v>
      </c>
      <c r="M2492" s="15" t="s">
        <v>7</v>
      </c>
      <c r="N2492" s="15">
        <v>10110.0</v>
      </c>
      <c r="O2492" s="15">
        <f t="array" ref="O2492">_xlfn.XLOOKUP(M2492,reference_postal_code!$B$2:$B$11,reference_postal_code!$A$2:$A$11)</f>
        <v>10110</v>
      </c>
      <c r="P2492" s="15" t="s">
        <v>117</v>
      </c>
      <c r="Q2492" s="15" t="s">
        <v>5357</v>
      </c>
      <c r="R2492" s="15" t="s">
        <v>65</v>
      </c>
      <c r="S2492" s="15" t="s">
        <v>93</v>
      </c>
      <c r="T2492" s="15" t="s">
        <v>5358</v>
      </c>
      <c r="U2492" s="28">
        <v>40440.0</v>
      </c>
      <c r="V2492" s="15">
        <v>1.0</v>
      </c>
      <c r="W2492" s="31">
        <v>0.2</v>
      </c>
      <c r="X2492" s="28">
        <v>12132.0</v>
      </c>
    </row>
    <row r="2493" ht="15.75" customHeight="1">
      <c r="A2493" s="15">
        <v>7405.0</v>
      </c>
      <c r="B2493" s="15" t="s">
        <v>5354</v>
      </c>
      <c r="C2493" s="18">
        <v>42138.0</v>
      </c>
      <c r="D2493" s="18">
        <v>42143.0</v>
      </c>
      <c r="E2493" s="18">
        <f t="shared" si="1"/>
        <v>42143</v>
      </c>
      <c r="F2493" s="15" t="s">
        <v>55</v>
      </c>
      <c r="G2493" s="15" t="s">
        <v>4733</v>
      </c>
      <c r="H2493" s="15" t="s">
        <v>4734</v>
      </c>
      <c r="I2493" s="15" t="s">
        <v>128</v>
      </c>
      <c r="J2493" s="15" t="s">
        <v>60</v>
      </c>
      <c r="K2493" s="15" t="s">
        <v>31</v>
      </c>
      <c r="L2493" s="15" t="str">
        <f t="array" ref="L2493">_xlfn.XLOOKUP(M2493,reference_province_to_city!$A$2:$A$11,reference_province_to_city!$B$2:$B$11)</f>
        <v>Balikpapan</v>
      </c>
      <c r="M2493" s="15" t="s">
        <v>21</v>
      </c>
      <c r="N2493" s="15">
        <v>76114.0</v>
      </c>
      <c r="O2493" s="15">
        <f t="array" ref="O2493">_xlfn.XLOOKUP(M2493,reference_postal_code!$B$2:$B$11,reference_postal_code!$A$2:$A$11)</f>
        <v>76114</v>
      </c>
      <c r="P2493" s="15" t="s">
        <v>166</v>
      </c>
      <c r="Q2493" s="15" t="s">
        <v>2594</v>
      </c>
      <c r="R2493" s="15" t="s">
        <v>106</v>
      </c>
      <c r="S2493" s="15" t="s">
        <v>139</v>
      </c>
      <c r="T2493" s="15" t="s">
        <v>2595</v>
      </c>
      <c r="U2493" s="28">
        <v>1843650.0</v>
      </c>
      <c r="V2493" s="15">
        <v>3.0</v>
      </c>
      <c r="W2493" s="31">
        <v>0.0</v>
      </c>
      <c r="X2493" s="28">
        <v>516222.0</v>
      </c>
    </row>
    <row r="2494" ht="15.75" customHeight="1">
      <c r="A2494" s="15">
        <v>696.0</v>
      </c>
      <c r="B2494" s="15" t="s">
        <v>5352</v>
      </c>
      <c r="C2494" s="18">
        <v>42138.0</v>
      </c>
      <c r="D2494" s="18">
        <v>42141.0</v>
      </c>
      <c r="E2494" s="18">
        <f t="shared" si="1"/>
        <v>42141</v>
      </c>
      <c r="F2494" s="15" t="s">
        <v>125</v>
      </c>
      <c r="G2494" s="15" t="s">
        <v>4994</v>
      </c>
      <c r="H2494" s="15" t="s">
        <v>4995</v>
      </c>
      <c r="I2494" s="15" t="s">
        <v>76</v>
      </c>
      <c r="J2494" s="15" t="s">
        <v>60</v>
      </c>
      <c r="K2494" s="15" t="s">
        <v>10</v>
      </c>
      <c r="L2494" s="15" t="str">
        <f t="array" ref="L2494">_xlfn.XLOOKUP(M2494,reference_province_to_city!$A$2:$A$11,reference_province_to_city!$B$2:$B$11)</f>
        <v>Jakarta</v>
      </c>
      <c r="M2494" s="15" t="s">
        <v>7</v>
      </c>
      <c r="N2494" s="15">
        <v>10110.0</v>
      </c>
      <c r="O2494" s="15">
        <f t="array" ref="O2494">_xlfn.XLOOKUP(M2494,reference_postal_code!$B$2:$B$11,reference_postal_code!$A$2:$A$11)</f>
        <v>10110</v>
      </c>
      <c r="P2494" s="15" t="s">
        <v>117</v>
      </c>
      <c r="Q2494" s="15" t="s">
        <v>943</v>
      </c>
      <c r="R2494" s="15" t="s">
        <v>65</v>
      </c>
      <c r="S2494" s="15" t="s">
        <v>79</v>
      </c>
      <c r="T2494" s="15" t="s">
        <v>944</v>
      </c>
      <c r="U2494" s="28">
        <v>710400.0</v>
      </c>
      <c r="V2494" s="15">
        <v>4.0</v>
      </c>
      <c r="W2494" s="31">
        <v>0.2</v>
      </c>
      <c r="X2494" s="28">
        <v>266400.0</v>
      </c>
    </row>
    <row r="2495" ht="15.75" customHeight="1">
      <c r="A2495" s="15">
        <v>7404.0</v>
      </c>
      <c r="B2495" s="15" t="s">
        <v>5354</v>
      </c>
      <c r="C2495" s="18">
        <v>42138.0</v>
      </c>
      <c r="D2495" s="18">
        <v>42143.0</v>
      </c>
      <c r="E2495" s="18">
        <f t="shared" si="1"/>
        <v>42143</v>
      </c>
      <c r="F2495" s="15" t="s">
        <v>55</v>
      </c>
      <c r="G2495" s="15" t="s">
        <v>4733</v>
      </c>
      <c r="H2495" s="15" t="s">
        <v>4734</v>
      </c>
      <c r="I2495" s="15" t="s">
        <v>128</v>
      </c>
      <c r="J2495" s="15" t="s">
        <v>60</v>
      </c>
      <c r="K2495" s="15" t="s">
        <v>31</v>
      </c>
      <c r="L2495" s="15" t="str">
        <f t="array" ref="L2495">_xlfn.XLOOKUP(M2495,reference_province_to_city!$A$2:$A$11,reference_province_to_city!$B$2:$B$11)</f>
        <v>Balikpapan</v>
      </c>
      <c r="M2495" s="15" t="s">
        <v>21</v>
      </c>
      <c r="O2495" s="15">
        <f t="array" ref="O2495">_xlfn.XLOOKUP(M2495,reference_postal_code!$B$2:$B$11,reference_postal_code!$A$2:$A$11)</f>
        <v>76114</v>
      </c>
      <c r="P2495" s="15" t="s">
        <v>166</v>
      </c>
      <c r="Q2495" s="15" t="s">
        <v>4008</v>
      </c>
      <c r="R2495" s="15" t="s">
        <v>106</v>
      </c>
      <c r="S2495" s="15" t="s">
        <v>183</v>
      </c>
      <c r="T2495" s="15" t="s">
        <v>4009</v>
      </c>
      <c r="U2495" s="28">
        <v>7649362.0</v>
      </c>
      <c r="V2495" s="15">
        <v>5.0</v>
      </c>
      <c r="W2495" s="31">
        <v>0.15</v>
      </c>
      <c r="X2495" s="28">
        <v>629947.0</v>
      </c>
    </row>
    <row r="2496" ht="15.75" customHeight="1">
      <c r="A2496" s="15">
        <v>8589.0</v>
      </c>
      <c r="B2496" s="15" t="s">
        <v>5359</v>
      </c>
      <c r="C2496" s="18">
        <v>42139.0</v>
      </c>
      <c r="D2496" s="18">
        <v>42146.0</v>
      </c>
      <c r="E2496" s="18">
        <f t="shared" si="1"/>
        <v>42146</v>
      </c>
      <c r="F2496" s="15" t="s">
        <v>55</v>
      </c>
      <c r="G2496" s="15" t="s">
        <v>3516</v>
      </c>
      <c r="H2496" s="15" t="s">
        <v>3517</v>
      </c>
      <c r="I2496" s="15" t="s">
        <v>128</v>
      </c>
      <c r="J2496" s="15" t="s">
        <v>60</v>
      </c>
      <c r="K2496" s="15" t="s">
        <v>22</v>
      </c>
      <c r="L2496" s="15" t="str">
        <f t="array" ref="L2496">_xlfn.XLOOKUP(M2496,reference_province_to_city!$A$2:$A$11,reference_province_to_city!$B$2:$B$11)</f>
        <v>Surabaya</v>
      </c>
      <c r="M2496" s="15" t="s">
        <v>20</v>
      </c>
      <c r="N2496" s="15">
        <v>60231.0</v>
      </c>
      <c r="O2496" s="15">
        <f t="array" ref="O2496">_xlfn.XLOOKUP(M2496,reference_postal_code!$B$2:$B$11,reference_postal_code!$A$2:$A$11)</f>
        <v>60231</v>
      </c>
      <c r="P2496" s="15" t="s">
        <v>166</v>
      </c>
      <c r="Q2496" s="15" t="s">
        <v>417</v>
      </c>
      <c r="R2496" s="15" t="s">
        <v>65</v>
      </c>
      <c r="S2496" s="15" t="s">
        <v>87</v>
      </c>
      <c r="T2496" s="15" t="s">
        <v>418</v>
      </c>
      <c r="U2496" s="28">
        <v>779520.0</v>
      </c>
      <c r="V2496" s="15">
        <v>2.0</v>
      </c>
      <c r="W2496" s="31">
        <v>0.2</v>
      </c>
      <c r="X2496" s="28">
        <v>-155904.0</v>
      </c>
    </row>
    <row r="2497" ht="15.75" customHeight="1">
      <c r="A2497" s="15">
        <v>5644.0</v>
      </c>
      <c r="B2497" s="15" t="s">
        <v>5360</v>
      </c>
      <c r="C2497" s="18">
        <v>42139.0</v>
      </c>
      <c r="D2497" s="18">
        <v>42144.0</v>
      </c>
      <c r="E2497" s="18">
        <f t="shared" si="1"/>
        <v>42144</v>
      </c>
      <c r="F2497" s="15" t="s">
        <v>114</v>
      </c>
      <c r="G2497" s="15" t="s">
        <v>1000</v>
      </c>
      <c r="H2497" s="15" t="s">
        <v>1001</v>
      </c>
      <c r="I2497" s="15" t="s">
        <v>128</v>
      </c>
      <c r="J2497" s="15" t="s">
        <v>60</v>
      </c>
      <c r="K2497" s="15" t="s">
        <v>17</v>
      </c>
      <c r="L2497" s="15" t="str">
        <f t="array" ref="L2497">_xlfn.XLOOKUP(M2497,reference_province_to_city!$A$2:$A$11,reference_province_to_city!$B$2:$B$11)</f>
        <v>Semarang</v>
      </c>
      <c r="M2497" s="15" t="s">
        <v>15</v>
      </c>
      <c r="N2497" s="15">
        <v>50111.0</v>
      </c>
      <c r="O2497" s="15">
        <f t="array" ref="O2497">_xlfn.XLOOKUP(M2497,reference_postal_code!$B$2:$B$11,reference_postal_code!$A$2:$A$11)</f>
        <v>50111</v>
      </c>
      <c r="P2497" s="15" t="s">
        <v>77</v>
      </c>
      <c r="Q2497" s="15" t="s">
        <v>5361</v>
      </c>
      <c r="R2497" s="15" t="s">
        <v>65</v>
      </c>
      <c r="S2497" s="15" t="s">
        <v>173</v>
      </c>
      <c r="T2497" s="15" t="s">
        <v>5362</v>
      </c>
      <c r="U2497" s="28">
        <v>269100.0</v>
      </c>
      <c r="V2497" s="15">
        <v>3.0</v>
      </c>
      <c r="W2497" s="31">
        <v>0.0</v>
      </c>
      <c r="X2497" s="28">
        <v>131859.0</v>
      </c>
    </row>
    <row r="2498" ht="15.75" customHeight="1">
      <c r="A2498" s="15">
        <v>1468.0</v>
      </c>
      <c r="B2498" s="15" t="s">
        <v>5363</v>
      </c>
      <c r="C2498" s="18">
        <v>42140.0</v>
      </c>
      <c r="D2498" s="18">
        <v>42140.0</v>
      </c>
      <c r="E2498" s="18">
        <f t="shared" si="1"/>
        <v>42140</v>
      </c>
      <c r="F2498" s="15" t="s">
        <v>466</v>
      </c>
      <c r="G2498" s="15" t="s">
        <v>1045</v>
      </c>
      <c r="H2498" s="15" t="s">
        <v>1046</v>
      </c>
      <c r="I2498" s="15" t="s">
        <v>76</v>
      </c>
      <c r="J2498" s="15" t="s">
        <v>60</v>
      </c>
      <c r="K2498" s="15" t="s">
        <v>33</v>
      </c>
      <c r="L2498" s="15" t="str">
        <f t="array" ref="L2498">_xlfn.XLOOKUP(M2498,reference_province_to_city!$A$2:$A$11,reference_province_to_city!$B$2:$B$11)</f>
        <v>Makassar</v>
      </c>
      <c r="M2498" s="15" t="s">
        <v>25</v>
      </c>
      <c r="N2498" s="15">
        <v>90111.0</v>
      </c>
      <c r="O2498" s="15">
        <f t="array" ref="O2498">_xlfn.XLOOKUP(M2498,reference_postal_code!$B$2:$B$11,reference_postal_code!$A$2:$A$11)</f>
        <v>90111</v>
      </c>
      <c r="P2498" s="15" t="s">
        <v>63</v>
      </c>
      <c r="Q2498" s="15" t="s">
        <v>5132</v>
      </c>
      <c r="R2498" s="15" t="s">
        <v>110</v>
      </c>
      <c r="S2498" s="15" t="s">
        <v>149</v>
      </c>
      <c r="T2498" s="15" t="s">
        <v>5133</v>
      </c>
      <c r="U2498" s="28">
        <v>3839520.0</v>
      </c>
      <c r="V2498" s="15">
        <v>4.0</v>
      </c>
      <c r="W2498" s="31">
        <v>0.2</v>
      </c>
      <c r="X2498" s="28">
        <v>479940.0</v>
      </c>
    </row>
    <row r="2499" ht="15.75" customHeight="1">
      <c r="A2499" s="15">
        <v>9986.0</v>
      </c>
      <c r="B2499" s="15" t="s">
        <v>5364</v>
      </c>
      <c r="C2499" s="18">
        <v>42141.0</v>
      </c>
      <c r="D2499" s="18">
        <v>42147.0</v>
      </c>
      <c r="E2499" s="18">
        <f t="shared" si="1"/>
        <v>42147</v>
      </c>
      <c r="F2499" s="15" t="s">
        <v>55</v>
      </c>
      <c r="G2499" s="15" t="s">
        <v>2031</v>
      </c>
      <c r="H2499" s="15" t="s">
        <v>2032</v>
      </c>
      <c r="I2499" s="15" t="s">
        <v>59</v>
      </c>
      <c r="J2499" s="15" t="s">
        <v>60</v>
      </c>
      <c r="K2499" s="15" t="s">
        <v>14</v>
      </c>
      <c r="L2499" s="15" t="str">
        <f t="array" ref="L2499">_xlfn.XLOOKUP(M2499,reference_province_to_city!$A$2:$A$11,reference_province_to_city!$B$2:$B$11)</f>
        <v>Bandung</v>
      </c>
      <c r="M2499" s="15" t="s">
        <v>12</v>
      </c>
      <c r="N2499" s="15">
        <v>40111.0</v>
      </c>
      <c r="O2499" s="15">
        <f t="array" ref="O2499">_xlfn.XLOOKUP(M2499,reference_postal_code!$B$2:$B$11,reference_postal_code!$A$2:$A$11)</f>
        <v>40111</v>
      </c>
      <c r="P2499" s="15" t="s">
        <v>117</v>
      </c>
      <c r="Q2499" s="15" t="s">
        <v>3549</v>
      </c>
      <c r="R2499" s="15" t="s">
        <v>65</v>
      </c>
      <c r="S2499" s="15" t="s">
        <v>226</v>
      </c>
      <c r="T2499" s="15" t="s">
        <v>3550</v>
      </c>
      <c r="U2499" s="28">
        <v>834000.0</v>
      </c>
      <c r="V2499" s="15">
        <v>4.0</v>
      </c>
      <c r="W2499" s="31">
        <v>0.0</v>
      </c>
      <c r="X2499" s="28">
        <v>241860.0</v>
      </c>
    </row>
    <row r="2500" ht="15.75" customHeight="1">
      <c r="A2500" s="15">
        <v>9985.0</v>
      </c>
      <c r="B2500" s="15" t="s">
        <v>5364</v>
      </c>
      <c r="C2500" s="18">
        <v>42141.0</v>
      </c>
      <c r="D2500" s="18">
        <v>42147.0</v>
      </c>
      <c r="E2500" s="18">
        <f t="shared" si="1"/>
        <v>42147</v>
      </c>
      <c r="F2500" s="15" t="s">
        <v>55</v>
      </c>
      <c r="G2500" s="15" t="s">
        <v>2031</v>
      </c>
      <c r="H2500" s="15" t="s">
        <v>2032</v>
      </c>
      <c r="I2500" s="15" t="s">
        <v>59</v>
      </c>
      <c r="J2500" s="15" t="s">
        <v>60</v>
      </c>
      <c r="K2500" s="15" t="s">
        <v>14</v>
      </c>
      <c r="L2500" s="15" t="str">
        <f t="array" ref="L2500">_xlfn.XLOOKUP(M2500,reference_province_to_city!$A$2:$A$11,reference_province_to_city!$B$2:$B$11)</f>
        <v>Bandung</v>
      </c>
      <c r="M2500" s="15" t="s">
        <v>12</v>
      </c>
      <c r="N2500" s="15">
        <v>40111.0</v>
      </c>
      <c r="O2500" s="15">
        <f t="array" ref="O2500">_xlfn.XLOOKUP(M2500,reference_postal_code!$B$2:$B$11,reference_postal_code!$A$2:$A$11)</f>
        <v>40111</v>
      </c>
      <c r="P2500" s="15" t="s">
        <v>117</v>
      </c>
      <c r="Q2500" s="15" t="s">
        <v>5365</v>
      </c>
      <c r="R2500" s="15" t="s">
        <v>65</v>
      </c>
      <c r="S2500" s="15" t="s">
        <v>79</v>
      </c>
      <c r="T2500" s="15" t="s">
        <v>5366</v>
      </c>
      <c r="U2500" s="28">
        <v>472500.0</v>
      </c>
      <c r="V2500" s="15">
        <v>10.0</v>
      </c>
      <c r="W2500" s="31">
        <v>0.0</v>
      </c>
      <c r="X2500" s="28">
        <v>226800.0</v>
      </c>
    </row>
    <row r="2501" ht="15.75" customHeight="1">
      <c r="A2501" s="15">
        <v>4290.0</v>
      </c>
      <c r="B2501" s="15" t="s">
        <v>5367</v>
      </c>
      <c r="C2501" s="18">
        <v>42141.0</v>
      </c>
      <c r="D2501" s="18">
        <v>42145.0</v>
      </c>
      <c r="E2501" s="18">
        <f t="shared" si="1"/>
        <v>42145</v>
      </c>
      <c r="F2501" s="15" t="s">
        <v>55</v>
      </c>
      <c r="G2501" s="15" t="s">
        <v>3102</v>
      </c>
      <c r="H2501" s="15" t="s">
        <v>3103</v>
      </c>
      <c r="I2501" s="15" t="s">
        <v>128</v>
      </c>
      <c r="J2501" s="15" t="s">
        <v>60</v>
      </c>
      <c r="K2501" s="15" t="s">
        <v>14</v>
      </c>
      <c r="L2501" s="15" t="str">
        <f t="array" ref="L2501">_xlfn.XLOOKUP(M2501,reference_province_to_city!$A$2:$A$11,reference_province_to_city!$B$2:$B$11)</f>
        <v>Bandung</v>
      </c>
      <c r="M2501" s="15" t="s">
        <v>12</v>
      </c>
      <c r="N2501" s="15">
        <v>40111.0</v>
      </c>
      <c r="O2501" s="15">
        <f t="array" ref="O2501">_xlfn.XLOOKUP(M2501,reference_postal_code!$B$2:$B$11,reference_postal_code!$A$2:$A$11)</f>
        <v>40111</v>
      </c>
      <c r="P2501" s="15" t="s">
        <v>117</v>
      </c>
      <c r="Q2501" s="15" t="s">
        <v>5368</v>
      </c>
      <c r="R2501" s="15" t="s">
        <v>65</v>
      </c>
      <c r="S2501" s="15" t="s">
        <v>66</v>
      </c>
      <c r="T2501" s="15" t="s">
        <v>5369</v>
      </c>
      <c r="U2501" s="28">
        <v>211320.0</v>
      </c>
      <c r="V2501" s="15">
        <v>3.0</v>
      </c>
      <c r="W2501" s="31">
        <v>0.2</v>
      </c>
      <c r="X2501" s="28">
        <v>73962.0</v>
      </c>
    </row>
    <row r="2502" ht="15.75" customHeight="1">
      <c r="A2502" s="15">
        <v>4289.0</v>
      </c>
      <c r="B2502" s="15" t="s">
        <v>5367</v>
      </c>
      <c r="C2502" s="18">
        <v>42141.0</v>
      </c>
      <c r="D2502" s="18">
        <v>42145.0</v>
      </c>
      <c r="E2502" s="18">
        <f t="shared" si="1"/>
        <v>42145</v>
      </c>
      <c r="F2502" s="15" t="s">
        <v>55</v>
      </c>
      <c r="G2502" s="15" t="s">
        <v>3102</v>
      </c>
      <c r="H2502" s="15" t="s">
        <v>3103</v>
      </c>
      <c r="I2502" s="15" t="s">
        <v>128</v>
      </c>
      <c r="J2502" s="15" t="s">
        <v>60</v>
      </c>
      <c r="K2502" s="15" t="s">
        <v>14</v>
      </c>
      <c r="L2502" s="15" t="str">
        <f t="array" ref="L2502">_xlfn.XLOOKUP(M2502,reference_province_to_city!$A$2:$A$11,reference_province_to_city!$B$2:$B$11)</f>
        <v>Bandung</v>
      </c>
      <c r="M2502" s="15" t="s">
        <v>12</v>
      </c>
      <c r="N2502" s="15">
        <v>40111.0</v>
      </c>
      <c r="O2502" s="15">
        <f t="array" ref="O2502">_xlfn.XLOOKUP(M2502,reference_postal_code!$B$2:$B$11,reference_postal_code!$A$2:$A$11)</f>
        <v>40111</v>
      </c>
      <c r="P2502" s="15" t="s">
        <v>117</v>
      </c>
      <c r="Q2502" s="15" t="s">
        <v>5370</v>
      </c>
      <c r="R2502" s="15" t="s">
        <v>65</v>
      </c>
      <c r="S2502" s="15" t="s">
        <v>83</v>
      </c>
      <c r="T2502" s="15" t="s">
        <v>5371</v>
      </c>
      <c r="U2502" s="28">
        <v>499200.0</v>
      </c>
      <c r="V2502" s="15">
        <v>5.0</v>
      </c>
      <c r="W2502" s="31">
        <v>0.8</v>
      </c>
      <c r="X2502" s="28">
        <v>-748800.0</v>
      </c>
    </row>
    <row r="2503" ht="15.75" customHeight="1">
      <c r="A2503" s="15">
        <v>9051.0</v>
      </c>
      <c r="B2503" s="15" t="s">
        <v>5372</v>
      </c>
      <c r="C2503" s="18">
        <v>42142.0</v>
      </c>
      <c r="D2503" s="18">
        <v>42146.0</v>
      </c>
      <c r="E2503" s="18">
        <f t="shared" si="1"/>
        <v>42146</v>
      </c>
      <c r="F2503" s="15" t="s">
        <v>55</v>
      </c>
      <c r="G2503" s="15" t="s">
        <v>152</v>
      </c>
      <c r="H2503" s="15" t="s">
        <v>153</v>
      </c>
      <c r="I2503" s="15" t="s">
        <v>128</v>
      </c>
      <c r="J2503" s="15" t="s">
        <v>60</v>
      </c>
      <c r="K2503" s="15" t="s">
        <v>14</v>
      </c>
      <c r="L2503" s="15" t="str">
        <f t="array" ref="L2503">_xlfn.XLOOKUP(M2503,reference_province_to_city!$A$2:$A$11,reference_province_to_city!$B$2:$B$11)</f>
        <v>Bandung</v>
      </c>
      <c r="M2503" s="15" t="s">
        <v>12</v>
      </c>
      <c r="N2503" s="15">
        <v>40111.0</v>
      </c>
      <c r="O2503" s="15">
        <f t="array" ref="O2503">_xlfn.XLOOKUP(M2503,reference_postal_code!$B$2:$B$11,reference_postal_code!$A$2:$A$11)</f>
        <v>40111</v>
      </c>
      <c r="P2503" s="15" t="s">
        <v>117</v>
      </c>
      <c r="Q2503" s="15" t="s">
        <v>3235</v>
      </c>
      <c r="R2503" s="15" t="s">
        <v>65</v>
      </c>
      <c r="S2503" s="15" t="s">
        <v>66</v>
      </c>
      <c r="T2503" s="15" t="s">
        <v>3236</v>
      </c>
      <c r="U2503" s="28">
        <v>162900.0</v>
      </c>
      <c r="V2503" s="15">
        <v>2.0</v>
      </c>
      <c r="W2503" s="31">
        <v>0.0</v>
      </c>
      <c r="X2503" s="28">
        <v>79821.0</v>
      </c>
    </row>
    <row r="2504" ht="15.75" customHeight="1">
      <c r="A2504" s="15">
        <v>6703.0</v>
      </c>
      <c r="B2504" s="15" t="s">
        <v>5373</v>
      </c>
      <c r="C2504" s="18">
        <v>42144.0</v>
      </c>
      <c r="D2504" s="18">
        <v>42148.0</v>
      </c>
      <c r="E2504" s="18">
        <f t="shared" si="1"/>
        <v>42148</v>
      </c>
      <c r="F2504" s="15" t="s">
        <v>55</v>
      </c>
      <c r="G2504" s="15" t="s">
        <v>2437</v>
      </c>
      <c r="H2504" s="15" t="s">
        <v>2438</v>
      </c>
      <c r="I2504" s="15" t="s">
        <v>59</v>
      </c>
      <c r="J2504" s="15" t="s">
        <v>60</v>
      </c>
      <c r="K2504" s="15" t="s">
        <v>19</v>
      </c>
      <c r="L2504" s="15" t="str">
        <f t="array" ref="L2504">_xlfn.XLOOKUP(M2504,reference_province_to_city!$A$2:$A$11,reference_province_to_city!$B$2:$B$11)</f>
        <v>Yogyakarta</v>
      </c>
      <c r="M2504" s="15" t="s">
        <v>18</v>
      </c>
      <c r="N2504" s="15">
        <v>55111.0</v>
      </c>
      <c r="O2504" s="15">
        <f t="array" ref="O2504">_xlfn.XLOOKUP(M2504,reference_postal_code!$B$2:$B$11,reference_postal_code!$A$2:$A$11)</f>
        <v>55111</v>
      </c>
      <c r="P2504" s="15" t="s">
        <v>77</v>
      </c>
      <c r="Q2504" s="15" t="s">
        <v>453</v>
      </c>
      <c r="R2504" s="15" t="s">
        <v>65</v>
      </c>
      <c r="S2504" s="15" t="s">
        <v>83</v>
      </c>
      <c r="T2504" s="15" t="s">
        <v>454</v>
      </c>
      <c r="U2504" s="28">
        <v>96120.0</v>
      </c>
      <c r="V2504" s="15">
        <v>4.0</v>
      </c>
      <c r="W2504" s="31">
        <v>0.7</v>
      </c>
      <c r="X2504" s="28">
        <v>-73692.0</v>
      </c>
    </row>
    <row r="2505" ht="15.75" customHeight="1">
      <c r="A2505" s="15">
        <v>6702.0</v>
      </c>
      <c r="B2505" s="15" t="s">
        <v>5373</v>
      </c>
      <c r="C2505" s="18">
        <v>42144.0</v>
      </c>
      <c r="D2505" s="18">
        <v>42148.0</v>
      </c>
      <c r="E2505" s="18">
        <f t="shared" si="1"/>
        <v>42148</v>
      </c>
      <c r="F2505" s="15" t="s">
        <v>55</v>
      </c>
      <c r="G2505" s="15" t="s">
        <v>2437</v>
      </c>
      <c r="H2505" s="15" t="s">
        <v>2438</v>
      </c>
      <c r="I2505" s="15" t="s">
        <v>59</v>
      </c>
      <c r="J2505" s="15" t="s">
        <v>60</v>
      </c>
      <c r="K2505" s="15" t="s">
        <v>19</v>
      </c>
      <c r="L2505" s="15" t="str">
        <f t="array" ref="L2505">_xlfn.XLOOKUP(M2505,reference_province_to_city!$A$2:$A$11,reference_province_to_city!$B$2:$B$11)</f>
        <v>Yogyakarta</v>
      </c>
      <c r="M2505" s="15" t="s">
        <v>18</v>
      </c>
      <c r="N2505" s="15">
        <v>55111.0</v>
      </c>
      <c r="O2505" s="15">
        <f t="array" ref="O2505">_xlfn.XLOOKUP(M2505,reference_postal_code!$B$2:$B$11,reference_postal_code!$A$2:$A$11)</f>
        <v>55111</v>
      </c>
      <c r="P2505" s="15" t="s">
        <v>77</v>
      </c>
      <c r="Q2505" s="15" t="s">
        <v>779</v>
      </c>
      <c r="R2505" s="15" t="s">
        <v>106</v>
      </c>
      <c r="S2505" s="15" t="s">
        <v>139</v>
      </c>
      <c r="T2505" s="15" t="s">
        <v>780</v>
      </c>
      <c r="U2505" s="28">
        <v>2447040.0</v>
      </c>
      <c r="V2505" s="15">
        <v>4.0</v>
      </c>
      <c r="W2505" s="31">
        <v>0.2</v>
      </c>
      <c r="X2505" s="28">
        <v>305880.0</v>
      </c>
    </row>
    <row r="2506" ht="15.75" customHeight="1">
      <c r="A2506" s="15">
        <v>5248.0</v>
      </c>
      <c r="B2506" s="15" t="s">
        <v>5374</v>
      </c>
      <c r="C2506" s="18">
        <v>42145.0</v>
      </c>
      <c r="D2506" s="18">
        <v>42151.0</v>
      </c>
      <c r="E2506" s="18">
        <f t="shared" si="1"/>
        <v>42151</v>
      </c>
      <c r="F2506" s="15" t="s">
        <v>55</v>
      </c>
      <c r="G2506" s="15" t="s">
        <v>2039</v>
      </c>
      <c r="H2506" s="15" t="s">
        <v>2040</v>
      </c>
      <c r="I2506" s="15" t="s">
        <v>59</v>
      </c>
      <c r="J2506" s="15" t="s">
        <v>60</v>
      </c>
      <c r="K2506" s="15" t="s">
        <v>22</v>
      </c>
      <c r="L2506" s="15" t="str">
        <f t="array" ref="L2506">_xlfn.XLOOKUP(M2506,reference_province_to_city!$A$2:$A$11,reference_province_to_city!$B$2:$B$11)</f>
        <v>Surabaya</v>
      </c>
      <c r="M2506" s="15" t="s">
        <v>20</v>
      </c>
      <c r="N2506" s="15">
        <v>60231.0</v>
      </c>
      <c r="O2506" s="15">
        <f t="array" ref="O2506">_xlfn.XLOOKUP(M2506,reference_postal_code!$B$2:$B$11,reference_postal_code!$A$2:$A$11)</f>
        <v>60231</v>
      </c>
      <c r="P2506" s="15" t="s">
        <v>166</v>
      </c>
      <c r="Q2506" s="15" t="s">
        <v>3271</v>
      </c>
      <c r="R2506" s="15" t="s">
        <v>65</v>
      </c>
      <c r="S2506" s="15" t="s">
        <v>222</v>
      </c>
      <c r="T2506" s="15" t="s">
        <v>3272</v>
      </c>
      <c r="U2506" s="28">
        <v>311520.0</v>
      </c>
      <c r="V2506" s="15">
        <v>8.0</v>
      </c>
      <c r="W2506" s="31">
        <v>0.8</v>
      </c>
      <c r="X2506" s="28">
        <v>-794376.0</v>
      </c>
    </row>
    <row r="2507" ht="15.75" customHeight="1">
      <c r="A2507" s="15">
        <v>6920.0</v>
      </c>
      <c r="B2507" s="15" t="s">
        <v>5375</v>
      </c>
      <c r="C2507" s="18">
        <v>42145.0</v>
      </c>
      <c r="D2507" s="18">
        <v>42152.0</v>
      </c>
      <c r="E2507" s="18">
        <f t="shared" si="1"/>
        <v>42152</v>
      </c>
      <c r="F2507" s="15" t="s">
        <v>55</v>
      </c>
      <c r="G2507" s="15" t="s">
        <v>3230</v>
      </c>
      <c r="H2507" s="15" t="s">
        <v>3231</v>
      </c>
      <c r="I2507" s="15" t="s">
        <v>128</v>
      </c>
      <c r="J2507" s="15" t="s">
        <v>60</v>
      </c>
      <c r="K2507" s="15" t="s">
        <v>31</v>
      </c>
      <c r="L2507" s="15" t="str">
        <f t="array" ref="L2507">_xlfn.XLOOKUP(M2507,reference_province_to_city!$A$2:$A$11,reference_province_to_city!$B$2:$B$11)</f>
        <v>Balikpapan</v>
      </c>
      <c r="M2507" s="15" t="s">
        <v>21</v>
      </c>
      <c r="N2507" s="15">
        <v>76114.0</v>
      </c>
      <c r="O2507" s="15">
        <f t="array" ref="O2507">_xlfn.XLOOKUP(M2507,reference_postal_code!$B$2:$B$11,reference_postal_code!$A$2:$A$11)</f>
        <v>76114</v>
      </c>
      <c r="P2507" s="15" t="s">
        <v>166</v>
      </c>
      <c r="Q2507" s="15" t="s">
        <v>807</v>
      </c>
      <c r="R2507" s="15" t="s">
        <v>65</v>
      </c>
      <c r="S2507" s="15" t="s">
        <v>83</v>
      </c>
      <c r="T2507" s="15" t="s">
        <v>808</v>
      </c>
      <c r="U2507" s="28">
        <v>368820.0</v>
      </c>
      <c r="V2507" s="15">
        <v>2.0</v>
      </c>
      <c r="W2507" s="31">
        <v>0.7</v>
      </c>
      <c r="X2507" s="28">
        <v>-270468.0</v>
      </c>
    </row>
    <row r="2508" ht="15.75" customHeight="1">
      <c r="A2508" s="15">
        <v>5337.0</v>
      </c>
      <c r="B2508" s="15" t="s">
        <v>5376</v>
      </c>
      <c r="C2508" s="18">
        <v>42145.0</v>
      </c>
      <c r="D2508" s="18">
        <v>42149.0</v>
      </c>
      <c r="E2508" s="18">
        <f t="shared" si="1"/>
        <v>42149</v>
      </c>
      <c r="F2508" s="15" t="s">
        <v>55</v>
      </c>
      <c r="G2508" s="15" t="s">
        <v>2361</v>
      </c>
      <c r="H2508" s="15" t="s">
        <v>2362</v>
      </c>
      <c r="I2508" s="15" t="s">
        <v>128</v>
      </c>
      <c r="J2508" s="15" t="s">
        <v>60</v>
      </c>
      <c r="K2508" s="15" t="s">
        <v>19</v>
      </c>
      <c r="L2508" s="15" t="str">
        <f t="array" ref="L2508">_xlfn.XLOOKUP(M2508,reference_province_to_city!$A$2:$A$11,reference_province_to_city!$B$2:$B$11)</f>
        <v>Yogyakarta</v>
      </c>
      <c r="M2508" s="15" t="s">
        <v>18</v>
      </c>
      <c r="N2508" s="15">
        <v>55111.0</v>
      </c>
      <c r="O2508" s="15">
        <f t="array" ref="O2508">_xlfn.XLOOKUP(M2508,reference_postal_code!$B$2:$B$11,reference_postal_code!$A$2:$A$11)</f>
        <v>55111</v>
      </c>
      <c r="P2508" s="15" t="s">
        <v>77</v>
      </c>
      <c r="Q2508" s="15" t="s">
        <v>972</v>
      </c>
      <c r="R2508" s="15" t="s">
        <v>65</v>
      </c>
      <c r="S2508" s="15" t="s">
        <v>83</v>
      </c>
      <c r="T2508" s="15" t="s">
        <v>973</v>
      </c>
      <c r="U2508" s="28">
        <v>404640.0</v>
      </c>
      <c r="V2508" s="15">
        <v>4.0</v>
      </c>
      <c r="W2508" s="31">
        <v>0.2</v>
      </c>
      <c r="X2508" s="28">
        <v>131508.0</v>
      </c>
    </row>
    <row r="2509" ht="15.75" customHeight="1">
      <c r="A2509" s="15">
        <v>8103.0</v>
      </c>
      <c r="B2509" s="15" t="s">
        <v>5377</v>
      </c>
      <c r="C2509" s="18">
        <v>42146.0</v>
      </c>
      <c r="D2509" s="18">
        <v>42150.0</v>
      </c>
      <c r="E2509" s="18">
        <f t="shared" si="1"/>
        <v>42150</v>
      </c>
      <c r="F2509" s="15" t="s">
        <v>55</v>
      </c>
      <c r="G2509" s="15" t="s">
        <v>3213</v>
      </c>
      <c r="H2509" s="15" t="s">
        <v>3214</v>
      </c>
      <c r="I2509" s="15" t="s">
        <v>59</v>
      </c>
      <c r="J2509" s="15" t="s">
        <v>60</v>
      </c>
      <c r="K2509" s="15" t="s">
        <v>17</v>
      </c>
      <c r="L2509" s="15" t="str">
        <f t="array" ref="L2509">_xlfn.XLOOKUP(M2509,reference_province_to_city!$A$2:$A$11,reference_province_to_city!$B$2:$B$11)</f>
        <v>Semarang</v>
      </c>
      <c r="M2509" s="15" t="s">
        <v>15</v>
      </c>
      <c r="N2509" s="15">
        <v>50111.0</v>
      </c>
      <c r="O2509" s="15">
        <f t="array" ref="O2509">_xlfn.XLOOKUP(M2509,reference_postal_code!$B$2:$B$11,reference_postal_code!$A$2:$A$11)</f>
        <v>50111</v>
      </c>
      <c r="P2509" s="15" t="s">
        <v>77</v>
      </c>
      <c r="Q2509" s="15" t="s">
        <v>5378</v>
      </c>
      <c r="R2509" s="15" t="s">
        <v>110</v>
      </c>
      <c r="S2509" s="15" t="s">
        <v>668</v>
      </c>
      <c r="T2509" s="15" t="s">
        <v>5379</v>
      </c>
      <c r="U2509" s="28">
        <v>4.45998E7</v>
      </c>
      <c r="V2509" s="15">
        <v>7.0</v>
      </c>
      <c r="W2509" s="31">
        <v>0.2</v>
      </c>
      <c r="X2509" s="28">
        <v>5017477.0</v>
      </c>
    </row>
    <row r="2510" ht="15.75" customHeight="1">
      <c r="A2510" s="15">
        <v>8105.0</v>
      </c>
      <c r="B2510" s="15" t="s">
        <v>5377</v>
      </c>
      <c r="C2510" s="18">
        <v>42146.0</v>
      </c>
      <c r="D2510" s="18">
        <v>42150.0</v>
      </c>
      <c r="E2510" s="18">
        <f t="shared" si="1"/>
        <v>42150</v>
      </c>
      <c r="F2510" s="15" t="s">
        <v>55</v>
      </c>
      <c r="G2510" s="15" t="s">
        <v>3213</v>
      </c>
      <c r="H2510" s="15" t="s">
        <v>3214</v>
      </c>
      <c r="I2510" s="15" t="s">
        <v>59</v>
      </c>
      <c r="J2510" s="15" t="s">
        <v>60</v>
      </c>
      <c r="K2510" s="15" t="s">
        <v>17</v>
      </c>
      <c r="L2510" s="15" t="str">
        <f t="array" ref="L2510">_xlfn.XLOOKUP(M2510,reference_province_to_city!$A$2:$A$11,reference_province_to_city!$B$2:$B$11)</f>
        <v>Semarang</v>
      </c>
      <c r="M2510" s="15" t="s">
        <v>15</v>
      </c>
      <c r="N2510" s="15">
        <v>50111.0</v>
      </c>
      <c r="O2510" s="15">
        <f t="array" ref="O2510">_xlfn.XLOOKUP(M2510,reference_postal_code!$B$2:$B$11,reference_postal_code!$A$2:$A$11)</f>
        <v>50111</v>
      </c>
      <c r="P2510" s="15" t="s">
        <v>77</v>
      </c>
      <c r="Q2510" s="15" t="s">
        <v>391</v>
      </c>
      <c r="R2510" s="15" t="s">
        <v>110</v>
      </c>
      <c r="S2510" s="15" t="s">
        <v>111</v>
      </c>
      <c r="T2510" s="15" t="s">
        <v>392</v>
      </c>
      <c r="U2510" s="28">
        <v>1.163592E7</v>
      </c>
      <c r="V2510" s="15">
        <v>6.0</v>
      </c>
      <c r="W2510" s="31">
        <v>0.2</v>
      </c>
      <c r="X2510" s="28">
        <v>872694.0</v>
      </c>
    </row>
    <row r="2511" ht="15.75" customHeight="1">
      <c r="A2511" s="15">
        <v>8104.0</v>
      </c>
      <c r="B2511" s="15" t="s">
        <v>5377</v>
      </c>
      <c r="C2511" s="18">
        <v>42146.0</v>
      </c>
      <c r="D2511" s="18">
        <v>42150.0</v>
      </c>
      <c r="E2511" s="18">
        <f t="shared" si="1"/>
        <v>42150</v>
      </c>
      <c r="F2511" s="15" t="s">
        <v>55</v>
      </c>
      <c r="G2511" s="15" t="s">
        <v>3213</v>
      </c>
      <c r="H2511" s="15" t="s">
        <v>3214</v>
      </c>
      <c r="I2511" s="15" t="s">
        <v>59</v>
      </c>
      <c r="J2511" s="15" t="s">
        <v>60</v>
      </c>
      <c r="K2511" s="15" t="s">
        <v>17</v>
      </c>
      <c r="L2511" s="15" t="str">
        <f t="array" ref="L2511">_xlfn.XLOOKUP(M2511,reference_province_to_city!$A$2:$A$11,reference_province_to_city!$B$2:$B$11)</f>
        <v>Semarang</v>
      </c>
      <c r="M2511" s="15" t="s">
        <v>15</v>
      </c>
      <c r="N2511" s="15">
        <v>50111.0</v>
      </c>
      <c r="O2511" s="15">
        <f t="array" ref="O2511">_xlfn.XLOOKUP(M2511,reference_postal_code!$B$2:$B$11,reference_postal_code!$A$2:$A$11)</f>
        <v>50111</v>
      </c>
      <c r="P2511" s="15" t="s">
        <v>77</v>
      </c>
      <c r="Q2511" s="15" t="s">
        <v>3006</v>
      </c>
      <c r="R2511" s="15" t="s">
        <v>65</v>
      </c>
      <c r="S2511" s="15" t="s">
        <v>87</v>
      </c>
      <c r="T2511" s="15" t="s">
        <v>3007</v>
      </c>
      <c r="U2511" s="28">
        <v>1571850.0</v>
      </c>
      <c r="V2511" s="15">
        <v>7.0</v>
      </c>
      <c r="W2511" s="31">
        <v>0.0</v>
      </c>
      <c r="X2511" s="28">
        <v>440118.0</v>
      </c>
    </row>
    <row r="2512" ht="15.75" customHeight="1">
      <c r="A2512" s="15">
        <v>8102.0</v>
      </c>
      <c r="B2512" s="15" t="s">
        <v>5377</v>
      </c>
      <c r="C2512" s="18">
        <v>42146.0</v>
      </c>
      <c r="D2512" s="18">
        <v>42150.0</v>
      </c>
      <c r="E2512" s="18">
        <f t="shared" si="1"/>
        <v>42150</v>
      </c>
      <c r="F2512" s="15" t="s">
        <v>55</v>
      </c>
      <c r="G2512" s="15" t="s">
        <v>3213</v>
      </c>
      <c r="H2512" s="15" t="s">
        <v>3214</v>
      </c>
      <c r="I2512" s="15" t="s">
        <v>59</v>
      </c>
      <c r="J2512" s="15" t="s">
        <v>60</v>
      </c>
      <c r="L2512" s="15" t="str">
        <f t="array" ref="L2512">_xlfn.XLOOKUP(M2512,reference_province_to_city!$A$2:$A$11,reference_province_to_city!$B$2:$B$11)</f>
        <v>Semarang</v>
      </c>
      <c r="M2512" s="15" t="s">
        <v>15</v>
      </c>
      <c r="N2512" s="15">
        <v>50111.0</v>
      </c>
      <c r="O2512" s="15">
        <f t="array" ref="O2512">_xlfn.XLOOKUP(M2512,reference_postal_code!$B$2:$B$11,reference_postal_code!$A$2:$A$11)</f>
        <v>50111</v>
      </c>
      <c r="P2512" s="15" t="s">
        <v>77</v>
      </c>
      <c r="Q2512" s="15" t="s">
        <v>851</v>
      </c>
      <c r="R2512" s="15" t="s">
        <v>65</v>
      </c>
      <c r="S2512" s="15" t="s">
        <v>79</v>
      </c>
      <c r="T2512" s="15" t="s">
        <v>852</v>
      </c>
      <c r="U2512" s="28">
        <v>123900.0</v>
      </c>
      <c r="V2512" s="15">
        <v>2.0</v>
      </c>
      <c r="W2512" s="31">
        <v>0.0</v>
      </c>
      <c r="X2512" s="28">
        <v>56994.0</v>
      </c>
    </row>
    <row r="2513" ht="15.75" customHeight="1">
      <c r="A2513" s="15">
        <v>7625.0</v>
      </c>
      <c r="B2513" s="15" t="s">
        <v>5380</v>
      </c>
      <c r="C2513" s="18">
        <v>42147.0</v>
      </c>
      <c r="D2513" s="18">
        <v>42151.0</v>
      </c>
      <c r="E2513" s="18">
        <f t="shared" si="1"/>
        <v>42151</v>
      </c>
      <c r="F2513" s="15" t="s">
        <v>114</v>
      </c>
      <c r="G2513" s="15" t="s">
        <v>405</v>
      </c>
      <c r="H2513" s="15" t="s">
        <v>406</v>
      </c>
      <c r="I2513" s="15" t="s">
        <v>76</v>
      </c>
      <c r="J2513" s="15" t="s">
        <v>60</v>
      </c>
      <c r="K2513" s="15" t="s">
        <v>33</v>
      </c>
      <c r="L2513" s="15" t="str">
        <f t="array" ref="L2513">_xlfn.XLOOKUP(M2513,reference_province_to_city!$A$2:$A$11,reference_province_to_city!$B$2:$B$11)</f>
        <v>Makassar</v>
      </c>
      <c r="M2513" s="15" t="s">
        <v>25</v>
      </c>
      <c r="N2513" s="15">
        <v>90111.0</v>
      </c>
      <c r="O2513" s="15">
        <f t="array" ref="O2513">_xlfn.XLOOKUP(M2513,reference_postal_code!$B$2:$B$11,reference_postal_code!$A$2:$A$11)</f>
        <v>90111</v>
      </c>
      <c r="P2513" s="15" t="s">
        <v>63</v>
      </c>
      <c r="Q2513" s="15" t="s">
        <v>1669</v>
      </c>
      <c r="R2513" s="15" t="s">
        <v>65</v>
      </c>
      <c r="S2513" s="15" t="s">
        <v>222</v>
      </c>
      <c r="T2513" s="15" t="s">
        <v>1670</v>
      </c>
      <c r="U2513" s="28">
        <v>1.27575E7</v>
      </c>
      <c r="V2513" s="15">
        <v>5.0</v>
      </c>
      <c r="W2513" s="31">
        <v>0.1</v>
      </c>
      <c r="X2513" s="28">
        <v>3685500.0</v>
      </c>
    </row>
    <row r="2514" ht="15.75" customHeight="1">
      <c r="A2514" s="15">
        <v>3297.0</v>
      </c>
      <c r="B2514" s="15" t="s">
        <v>5381</v>
      </c>
      <c r="C2514" s="18">
        <v>42147.0</v>
      </c>
      <c r="D2514" s="18">
        <v>42154.0</v>
      </c>
      <c r="E2514" s="18">
        <f t="shared" si="1"/>
        <v>42154</v>
      </c>
      <c r="F2514" s="15" t="s">
        <v>55</v>
      </c>
      <c r="G2514" s="15" t="s">
        <v>1442</v>
      </c>
      <c r="H2514" s="15" t="s">
        <v>1443</v>
      </c>
      <c r="I2514" s="15" t="s">
        <v>59</v>
      </c>
      <c r="J2514" s="15" t="s">
        <v>60</v>
      </c>
      <c r="K2514" s="15" t="s">
        <v>22</v>
      </c>
      <c r="L2514" s="15" t="str">
        <f t="array" ref="L2514">_xlfn.XLOOKUP(M2514,reference_province_to_city!$A$2:$A$11,reference_province_to_city!$B$2:$B$11)</f>
        <v>Surabaya</v>
      </c>
      <c r="M2514" s="15" t="s">
        <v>20</v>
      </c>
      <c r="N2514" s="15">
        <v>60231.0</v>
      </c>
      <c r="O2514" s="15">
        <f t="array" ref="O2514">_xlfn.XLOOKUP(M2514,reference_postal_code!$B$2:$B$11,reference_postal_code!$A$2:$A$11)</f>
        <v>60231</v>
      </c>
      <c r="P2514" s="15" t="s">
        <v>166</v>
      </c>
      <c r="Q2514" s="15" t="s">
        <v>3827</v>
      </c>
      <c r="R2514" s="15" t="s">
        <v>65</v>
      </c>
      <c r="S2514" s="15" t="s">
        <v>83</v>
      </c>
      <c r="T2514" s="15" t="s">
        <v>3828</v>
      </c>
      <c r="U2514" s="28">
        <v>287910.0</v>
      </c>
      <c r="V2514" s="15">
        <v>7.0</v>
      </c>
      <c r="W2514" s="31">
        <v>0.7</v>
      </c>
      <c r="X2514" s="28">
        <v>-191940.0</v>
      </c>
    </row>
    <row r="2515" ht="15.75" customHeight="1">
      <c r="A2515" s="15">
        <v>5093.0</v>
      </c>
      <c r="B2515" s="15" t="s">
        <v>5382</v>
      </c>
      <c r="C2515" s="18">
        <v>42147.0</v>
      </c>
      <c r="D2515" s="18">
        <v>42151.0</v>
      </c>
      <c r="E2515" s="18">
        <f t="shared" si="1"/>
        <v>42151</v>
      </c>
      <c r="F2515" s="15" t="s">
        <v>55</v>
      </c>
      <c r="G2515" s="15" t="s">
        <v>805</v>
      </c>
      <c r="H2515" s="15" t="s">
        <v>806</v>
      </c>
      <c r="I2515" s="15" t="s">
        <v>128</v>
      </c>
      <c r="J2515" s="15" t="s">
        <v>60</v>
      </c>
      <c r="K2515" s="15" t="s">
        <v>10</v>
      </c>
      <c r="L2515" s="15" t="str">
        <f t="array" ref="L2515">_xlfn.XLOOKUP(M2515,reference_province_to_city!$A$2:$A$11,reference_province_to_city!$B$2:$B$11)</f>
        <v>Jakarta</v>
      </c>
      <c r="M2515" s="15" t="s">
        <v>7</v>
      </c>
      <c r="N2515" s="15">
        <v>10110.0</v>
      </c>
      <c r="O2515" s="15">
        <f t="array" ref="O2515">_xlfn.XLOOKUP(M2515,reference_postal_code!$B$2:$B$11,reference_postal_code!$A$2:$A$11)</f>
        <v>10110</v>
      </c>
      <c r="P2515" s="15" t="s">
        <v>117</v>
      </c>
      <c r="Q2515" s="15" t="s">
        <v>4629</v>
      </c>
      <c r="R2515" s="15" t="s">
        <v>65</v>
      </c>
      <c r="S2515" s="15" t="s">
        <v>87</v>
      </c>
      <c r="T2515" s="15" t="s">
        <v>4630</v>
      </c>
      <c r="U2515" s="28">
        <v>771750.0</v>
      </c>
      <c r="V2515" s="15">
        <v>3.0</v>
      </c>
      <c r="W2515" s="31">
        <v>0.0</v>
      </c>
      <c r="X2515" s="28">
        <v>208372.0</v>
      </c>
    </row>
    <row r="2516" ht="15.75" customHeight="1">
      <c r="A2516" s="15">
        <v>3298.0</v>
      </c>
      <c r="B2516" s="15" t="s">
        <v>5381</v>
      </c>
      <c r="C2516" s="18">
        <v>42147.0</v>
      </c>
      <c r="D2516" s="18">
        <v>42154.0</v>
      </c>
      <c r="E2516" s="18">
        <f t="shared" si="1"/>
        <v>42154</v>
      </c>
      <c r="F2516" s="15" t="s">
        <v>55</v>
      </c>
      <c r="G2516" s="15" t="s">
        <v>1442</v>
      </c>
      <c r="H2516" s="15" t="s">
        <v>1443</v>
      </c>
      <c r="I2516" s="15" t="s">
        <v>59</v>
      </c>
      <c r="J2516" s="15" t="s">
        <v>60</v>
      </c>
      <c r="K2516" s="15" t="s">
        <v>22</v>
      </c>
      <c r="L2516" s="15" t="str">
        <f t="array" ref="L2516">_xlfn.XLOOKUP(M2516,reference_province_to_city!$A$2:$A$11,reference_province_to_city!$B$2:$B$11)</f>
        <v>Surabaya</v>
      </c>
      <c r="M2516" s="15" t="s">
        <v>20</v>
      </c>
      <c r="N2516" s="15">
        <v>60231.0</v>
      </c>
      <c r="O2516" s="15">
        <f t="array" ref="O2516">_xlfn.XLOOKUP(M2516,reference_postal_code!$B$2:$B$11,reference_postal_code!$A$2:$A$11)</f>
        <v>60231</v>
      </c>
      <c r="P2516" s="15" t="s">
        <v>166</v>
      </c>
      <c r="Q2516" s="15" t="s">
        <v>2592</v>
      </c>
      <c r="R2516" s="15" t="s">
        <v>65</v>
      </c>
      <c r="S2516" s="15" t="s">
        <v>222</v>
      </c>
      <c r="T2516" s="15" t="s">
        <v>2593</v>
      </c>
      <c r="U2516" s="28">
        <v>1826880.0</v>
      </c>
      <c r="V2516" s="15">
        <v>4.0</v>
      </c>
      <c r="W2516" s="31">
        <v>0.2</v>
      </c>
      <c r="X2516" s="28">
        <v>205524.0</v>
      </c>
    </row>
    <row r="2517" ht="15.75" customHeight="1">
      <c r="A2517" s="15">
        <v>7626.0</v>
      </c>
      <c r="B2517" s="15" t="s">
        <v>5380</v>
      </c>
      <c r="C2517" s="18">
        <v>42147.0</v>
      </c>
      <c r="D2517" s="18">
        <v>42151.0</v>
      </c>
      <c r="E2517" s="18">
        <f t="shared" si="1"/>
        <v>42151</v>
      </c>
      <c r="F2517" s="15" t="s">
        <v>114</v>
      </c>
      <c r="G2517" s="15" t="s">
        <v>405</v>
      </c>
      <c r="H2517" s="15" t="s">
        <v>406</v>
      </c>
      <c r="I2517" s="15" t="s">
        <v>76</v>
      </c>
      <c r="J2517" s="15" t="s">
        <v>60</v>
      </c>
      <c r="K2517" s="15" t="s">
        <v>33</v>
      </c>
      <c r="L2517" s="15" t="str">
        <f t="array" ref="L2517">_xlfn.XLOOKUP(M2517,reference_province_to_city!$A$2:$A$11,reference_province_to_city!$B$2:$B$11)</f>
        <v>Makassar</v>
      </c>
      <c r="M2517" s="15" t="s">
        <v>25</v>
      </c>
      <c r="N2517" s="15">
        <v>90111.0</v>
      </c>
      <c r="O2517" s="15">
        <f t="array" ref="O2517">_xlfn.XLOOKUP(M2517,reference_postal_code!$B$2:$B$11,reference_postal_code!$A$2:$A$11)</f>
        <v>90111</v>
      </c>
      <c r="P2517" s="15" t="s">
        <v>63</v>
      </c>
      <c r="Q2517" s="15" t="s">
        <v>2341</v>
      </c>
      <c r="R2517" s="15" t="s">
        <v>106</v>
      </c>
      <c r="S2517" s="15" t="s">
        <v>139</v>
      </c>
      <c r="T2517" s="15" t="s">
        <v>2342</v>
      </c>
      <c r="U2517" s="28">
        <v>1129950.0</v>
      </c>
      <c r="V2517" s="15">
        <v>9.0</v>
      </c>
      <c r="W2517" s="31">
        <v>0.0</v>
      </c>
      <c r="X2517" s="28">
        <v>293787.0</v>
      </c>
    </row>
    <row r="2518" ht="15.75" customHeight="1">
      <c r="A2518" s="15">
        <v>786.0</v>
      </c>
      <c r="B2518" s="15" t="s">
        <v>5383</v>
      </c>
      <c r="C2518" s="18">
        <v>42147.0</v>
      </c>
      <c r="D2518" s="18">
        <v>42152.0</v>
      </c>
      <c r="E2518" s="18">
        <f t="shared" si="1"/>
        <v>42152</v>
      </c>
      <c r="F2518" s="15" t="s">
        <v>55</v>
      </c>
      <c r="G2518" s="15" t="s">
        <v>3092</v>
      </c>
      <c r="H2518" s="15" t="s">
        <v>3093</v>
      </c>
      <c r="I2518" s="15" t="s">
        <v>128</v>
      </c>
      <c r="J2518" s="15" t="s">
        <v>60</v>
      </c>
      <c r="K2518" s="15" t="s">
        <v>1832</v>
      </c>
      <c r="L2518" s="15" t="str">
        <f t="array" ref="L2518">_xlfn.XLOOKUP(M2518,reference_province_to_city!$A$2:$A$11,reference_province_to_city!$B$2:$B$11)</f>
        <v>Yogyakarta</v>
      </c>
      <c r="M2518" s="15" t="s">
        <v>18</v>
      </c>
      <c r="N2518" s="15">
        <v>55111.0</v>
      </c>
      <c r="O2518" s="15">
        <f t="array" ref="O2518">_xlfn.XLOOKUP(M2518,reference_postal_code!$B$2:$B$11,reference_postal_code!$A$2:$A$11)</f>
        <v>55111</v>
      </c>
      <c r="P2518" s="15" t="s">
        <v>77</v>
      </c>
      <c r="Q2518" s="15" t="s">
        <v>1247</v>
      </c>
      <c r="R2518" s="15" t="s">
        <v>65</v>
      </c>
      <c r="S2518" s="15" t="s">
        <v>173</v>
      </c>
      <c r="T2518" s="15" t="s">
        <v>1248</v>
      </c>
      <c r="U2518" s="28">
        <v>2800350.0</v>
      </c>
      <c r="V2518" s="15">
        <v>3.0</v>
      </c>
      <c r="W2518" s="31">
        <v>0.0</v>
      </c>
      <c r="X2518" s="28">
        <v>1316164.0</v>
      </c>
    </row>
    <row r="2519" ht="15.75" customHeight="1">
      <c r="A2519" s="15">
        <v>6900.0</v>
      </c>
      <c r="B2519" s="15" t="s">
        <v>5384</v>
      </c>
      <c r="C2519" s="18">
        <v>42148.0</v>
      </c>
      <c r="D2519" s="18">
        <v>42150.0</v>
      </c>
      <c r="E2519" s="18">
        <f t="shared" si="1"/>
        <v>42150</v>
      </c>
      <c r="F2519" s="15" t="s">
        <v>114</v>
      </c>
      <c r="G2519" s="15" t="s">
        <v>136</v>
      </c>
      <c r="H2519" s="15" t="s">
        <v>137</v>
      </c>
      <c r="I2519" s="15" t="s">
        <v>59</v>
      </c>
      <c r="J2519" s="15" t="s">
        <v>60</v>
      </c>
      <c r="K2519" s="15" t="s">
        <v>3764</v>
      </c>
      <c r="L2519" s="15" t="str">
        <f t="array" ref="L2519">_xlfn.XLOOKUP(M2519,reference_province_to_city!$A$2:$A$11,reference_province_to_city!$B$2:$B$11)</f>
        <v>Yogyakarta</v>
      </c>
      <c r="M2519" s="15" t="s">
        <v>18</v>
      </c>
      <c r="N2519" s="15">
        <v>55111.0</v>
      </c>
      <c r="O2519" s="15">
        <f t="array" ref="O2519">_xlfn.XLOOKUP(M2519,reference_postal_code!$B$2:$B$11,reference_postal_code!$A$2:$A$11)</f>
        <v>55111</v>
      </c>
      <c r="P2519" s="15" t="s">
        <v>77</v>
      </c>
      <c r="Q2519" s="15" t="s">
        <v>1588</v>
      </c>
      <c r="R2519" s="15" t="s">
        <v>65</v>
      </c>
      <c r="S2519" s="15" t="s">
        <v>83</v>
      </c>
      <c r="T2519" s="15" t="s">
        <v>1589</v>
      </c>
      <c r="U2519" s="28">
        <v>114840.0</v>
      </c>
      <c r="V2519" s="15">
        <v>6.0</v>
      </c>
      <c r="W2519" s="31">
        <v>0.8</v>
      </c>
      <c r="X2519" s="28">
        <v>-195228.0</v>
      </c>
    </row>
    <row r="2520" ht="15.75" customHeight="1">
      <c r="A2520" s="15">
        <v>6899.0</v>
      </c>
      <c r="B2520" s="15" t="s">
        <v>5384</v>
      </c>
      <c r="C2520" s="18">
        <v>42148.0</v>
      </c>
      <c r="D2520" s="18">
        <v>42150.0</v>
      </c>
      <c r="E2520" s="18">
        <f t="shared" si="1"/>
        <v>42150</v>
      </c>
      <c r="F2520" s="15" t="s">
        <v>114</v>
      </c>
      <c r="G2520" s="15" t="s">
        <v>136</v>
      </c>
      <c r="H2520" s="15" t="s">
        <v>137</v>
      </c>
      <c r="I2520" s="15" t="s">
        <v>59</v>
      </c>
      <c r="J2520" s="15" t="s">
        <v>60</v>
      </c>
      <c r="K2520" s="15" t="s">
        <v>19</v>
      </c>
      <c r="L2520" s="15" t="str">
        <f t="array" ref="L2520">_xlfn.XLOOKUP(M2520,reference_province_to_city!$A$2:$A$11,reference_province_to_city!$B$2:$B$11)</f>
        <v>Yogyakarta</v>
      </c>
      <c r="M2520" s="15" t="s">
        <v>18</v>
      </c>
      <c r="N2520" s="15">
        <v>55111.0</v>
      </c>
      <c r="O2520" s="15">
        <f t="array" ref="O2520">_xlfn.XLOOKUP(M2520,reference_postal_code!$B$2:$B$11,reference_postal_code!$A$2:$A$11)</f>
        <v>55111</v>
      </c>
      <c r="P2520" s="15" t="s">
        <v>77</v>
      </c>
      <c r="Q2520" s="15" t="s">
        <v>2181</v>
      </c>
      <c r="R2520" s="15" t="s">
        <v>106</v>
      </c>
      <c r="S2520" s="15" t="s">
        <v>107</v>
      </c>
      <c r="T2520" s="15" t="s">
        <v>2182</v>
      </c>
      <c r="U2520" s="28">
        <v>9039765.0</v>
      </c>
      <c r="V2520" s="15">
        <v>7.0</v>
      </c>
      <c r="W2520" s="31">
        <v>0.3</v>
      </c>
      <c r="X2520" s="28">
        <v>-2453651.0</v>
      </c>
    </row>
    <row r="2521" ht="15.75" customHeight="1">
      <c r="A2521" s="15">
        <v>9108.0</v>
      </c>
      <c r="B2521" s="15" t="s">
        <v>5385</v>
      </c>
      <c r="C2521" s="18">
        <v>42149.0</v>
      </c>
      <c r="D2521" s="18">
        <v>42152.0</v>
      </c>
      <c r="E2521" s="18">
        <f t="shared" si="1"/>
        <v>42152</v>
      </c>
      <c r="F2521" s="15" t="s">
        <v>125</v>
      </c>
      <c r="G2521" s="15" t="s">
        <v>255</v>
      </c>
      <c r="H2521" s="15" t="s">
        <v>256</v>
      </c>
      <c r="I2521" s="15" t="s">
        <v>128</v>
      </c>
      <c r="J2521" s="15" t="s">
        <v>60</v>
      </c>
      <c r="K2521" s="15" t="s">
        <v>22</v>
      </c>
      <c r="L2521" s="15" t="str">
        <f t="array" ref="L2521">_xlfn.XLOOKUP(M2521,reference_province_to_city!$A$2:$A$11,reference_province_to_city!$B$2:$B$11)</f>
        <v>Surabaya</v>
      </c>
      <c r="M2521" s="15" t="s">
        <v>20</v>
      </c>
      <c r="N2521" s="15">
        <v>60231.0</v>
      </c>
      <c r="O2521" s="15">
        <f t="array" ref="O2521">_xlfn.XLOOKUP(M2521,reference_postal_code!$B$2:$B$11,reference_postal_code!$A$2:$A$11)</f>
        <v>60231</v>
      </c>
      <c r="P2521" s="15" t="s">
        <v>166</v>
      </c>
      <c r="Q2521" s="15" t="s">
        <v>5386</v>
      </c>
      <c r="R2521" s="15" t="s">
        <v>65</v>
      </c>
      <c r="S2521" s="15" t="s">
        <v>226</v>
      </c>
      <c r="T2521" s="15" t="s">
        <v>5387</v>
      </c>
      <c r="U2521" s="28">
        <v>335520.0</v>
      </c>
      <c r="V2521" s="15">
        <v>2.0</v>
      </c>
      <c r="W2521" s="31">
        <v>0.2</v>
      </c>
      <c r="X2521" s="28">
        <v>25164.0</v>
      </c>
    </row>
    <row r="2522" ht="15.75" customHeight="1">
      <c r="A2522" s="15">
        <v>4966.0</v>
      </c>
      <c r="B2522" s="15" t="s">
        <v>5388</v>
      </c>
      <c r="C2522" s="18">
        <v>42149.0</v>
      </c>
      <c r="D2522" s="18">
        <v>42152.0</v>
      </c>
      <c r="E2522" s="18">
        <f t="shared" si="1"/>
        <v>42152</v>
      </c>
      <c r="F2522" s="15" t="s">
        <v>114</v>
      </c>
      <c r="G2522" s="15" t="s">
        <v>4421</v>
      </c>
      <c r="H2522" s="15" t="s">
        <v>4422</v>
      </c>
      <c r="I2522" s="15" t="s">
        <v>128</v>
      </c>
      <c r="J2522" s="15" t="s">
        <v>60</v>
      </c>
      <c r="K2522" s="15" t="s">
        <v>2048</v>
      </c>
      <c r="L2522" s="15" t="str">
        <f t="array" ref="L2522">_xlfn.XLOOKUP(M2522,reference_province_to_city!$A$2:$A$11,reference_province_to_city!$B$2:$B$11)</f>
        <v>Balikpapan</v>
      </c>
      <c r="M2522" s="15" t="s">
        <v>21</v>
      </c>
      <c r="N2522" s="15">
        <v>76114.0</v>
      </c>
      <c r="O2522" s="15">
        <f t="array" ref="O2522">_xlfn.XLOOKUP(M2522,reference_postal_code!$B$2:$B$11,reference_postal_code!$A$2:$A$11)</f>
        <v>76114</v>
      </c>
      <c r="P2522" s="15" t="s">
        <v>166</v>
      </c>
      <c r="Q2522" s="15" t="s">
        <v>4505</v>
      </c>
      <c r="R2522" s="15" t="s">
        <v>110</v>
      </c>
      <c r="S2522" s="15" t="s">
        <v>111</v>
      </c>
      <c r="T2522" s="15" t="s">
        <v>4506</v>
      </c>
      <c r="U2522" s="28">
        <v>7005600.0</v>
      </c>
      <c r="V2522" s="15">
        <v>4.0</v>
      </c>
      <c r="W2522" s="31">
        <v>0.2</v>
      </c>
      <c r="X2522" s="28">
        <v>875700.0</v>
      </c>
    </row>
    <row r="2523" ht="15.75" customHeight="1">
      <c r="A2523" s="15">
        <v>1296.0</v>
      </c>
      <c r="B2523" s="15" t="s">
        <v>5389</v>
      </c>
      <c r="C2523" s="18">
        <v>42149.0</v>
      </c>
      <c r="D2523" s="18">
        <v>42153.0</v>
      </c>
      <c r="E2523" s="18">
        <f t="shared" si="1"/>
        <v>42153</v>
      </c>
      <c r="F2523" s="15" t="s">
        <v>55</v>
      </c>
      <c r="G2523" s="15" t="s">
        <v>5390</v>
      </c>
      <c r="H2523" s="15" t="s">
        <v>5391</v>
      </c>
      <c r="I2523" s="15" t="s">
        <v>59</v>
      </c>
      <c r="J2523" s="15" t="s">
        <v>60</v>
      </c>
      <c r="K2523" s="15" t="s">
        <v>28</v>
      </c>
      <c r="L2523" s="15" t="str">
        <f t="array" ref="L2523">_xlfn.XLOOKUP(M2523,reference_province_to_city!$A$2:$A$11,reference_province_to_city!$B$2:$B$11)</f>
        <v>Medan</v>
      </c>
      <c r="M2523" s="15" t="s">
        <v>11</v>
      </c>
      <c r="N2523" s="15">
        <v>20111.0</v>
      </c>
      <c r="O2523" s="15">
        <f t="array" ref="O2523">_xlfn.XLOOKUP(M2523,reference_postal_code!$B$2:$B$11,reference_postal_code!$A$2:$A$11)</f>
        <v>20111</v>
      </c>
      <c r="P2523" s="15" t="s">
        <v>77</v>
      </c>
      <c r="Q2523" s="15" t="s">
        <v>5146</v>
      </c>
      <c r="R2523" s="15" t="s">
        <v>65</v>
      </c>
      <c r="S2523" s="15" t="s">
        <v>222</v>
      </c>
      <c r="T2523" s="15" t="s">
        <v>5147</v>
      </c>
      <c r="U2523" s="28">
        <v>1.268592E7</v>
      </c>
      <c r="V2523" s="15">
        <v>13.0</v>
      </c>
      <c r="W2523" s="31">
        <v>0.2</v>
      </c>
      <c r="X2523" s="28">
        <v>1268592.0</v>
      </c>
    </row>
    <row r="2524" ht="15.75" customHeight="1">
      <c r="A2524" s="15">
        <v>9109.0</v>
      </c>
      <c r="B2524" s="15" t="s">
        <v>5385</v>
      </c>
      <c r="C2524" s="18">
        <v>42149.0</v>
      </c>
      <c r="D2524" s="18">
        <v>42152.0</v>
      </c>
      <c r="E2524" s="18">
        <f t="shared" si="1"/>
        <v>42152</v>
      </c>
      <c r="F2524" s="15" t="s">
        <v>125</v>
      </c>
      <c r="G2524" s="15" t="s">
        <v>255</v>
      </c>
      <c r="H2524" s="15" t="s">
        <v>256</v>
      </c>
      <c r="I2524" s="15" t="s">
        <v>128</v>
      </c>
      <c r="J2524" s="15" t="s">
        <v>60</v>
      </c>
      <c r="K2524" s="15" t="s">
        <v>22</v>
      </c>
      <c r="L2524" s="15" t="str">
        <f t="array" ref="L2524">_xlfn.XLOOKUP(M2524,reference_province_to_city!$A$2:$A$11,reference_province_to_city!$B$2:$B$11)</f>
        <v>Surabaya</v>
      </c>
      <c r="M2524" s="15" t="s">
        <v>20</v>
      </c>
      <c r="N2524" s="15">
        <v>60231.0</v>
      </c>
      <c r="O2524" s="15">
        <f t="array" ref="O2524">_xlfn.XLOOKUP(M2524,reference_postal_code!$B$2:$B$11,reference_postal_code!$A$2:$A$11)</f>
        <v>60231</v>
      </c>
      <c r="P2524" s="15" t="s">
        <v>166</v>
      </c>
      <c r="Q2524" s="15" t="s">
        <v>2817</v>
      </c>
      <c r="R2524" s="15" t="s">
        <v>65</v>
      </c>
      <c r="S2524" s="15" t="s">
        <v>66</v>
      </c>
      <c r="T2524" s="15" t="s">
        <v>2818</v>
      </c>
      <c r="U2524" s="28">
        <v>485520.0</v>
      </c>
      <c r="V2524" s="15">
        <v>7.0</v>
      </c>
      <c r="W2524" s="31">
        <v>0.2</v>
      </c>
      <c r="X2524" s="28">
        <v>176001.0</v>
      </c>
    </row>
    <row r="2525" ht="15.75" customHeight="1">
      <c r="A2525" s="15">
        <v>1937.0</v>
      </c>
      <c r="B2525" s="15" t="s">
        <v>5392</v>
      </c>
      <c r="C2525" s="18">
        <v>42149.0</v>
      </c>
      <c r="D2525" s="18">
        <v>42151.0</v>
      </c>
      <c r="E2525" s="18">
        <f t="shared" si="1"/>
        <v>42151</v>
      </c>
      <c r="F2525" s="15" t="s">
        <v>114</v>
      </c>
      <c r="G2525" s="15" t="s">
        <v>618</v>
      </c>
      <c r="H2525" s="15" t="s">
        <v>619</v>
      </c>
      <c r="I2525" s="15" t="s">
        <v>76</v>
      </c>
      <c r="J2525" s="15" t="s">
        <v>60</v>
      </c>
      <c r="K2525" s="15" t="s">
        <v>22</v>
      </c>
      <c r="L2525" s="15" t="str">
        <f t="array" ref="L2525">_xlfn.XLOOKUP(M2525,reference_province_to_city!$A$2:$A$11,reference_province_to_city!$B$2:$B$11)</f>
        <v>Surabaya</v>
      </c>
      <c r="M2525" s="15" t="s">
        <v>20</v>
      </c>
      <c r="N2525" s="15">
        <v>60231.0</v>
      </c>
      <c r="O2525" s="15">
        <f t="array" ref="O2525">_xlfn.XLOOKUP(M2525,reference_postal_code!$B$2:$B$11,reference_postal_code!$A$2:$A$11)</f>
        <v>60231</v>
      </c>
      <c r="P2525" s="15" t="s">
        <v>166</v>
      </c>
      <c r="Q2525" s="15" t="s">
        <v>252</v>
      </c>
      <c r="R2525" s="15" t="s">
        <v>106</v>
      </c>
      <c r="S2525" s="15" t="s">
        <v>139</v>
      </c>
      <c r="T2525" s="15" t="s">
        <v>253</v>
      </c>
      <c r="U2525" s="28">
        <v>220950.0</v>
      </c>
      <c r="V2525" s="15">
        <v>3.0</v>
      </c>
      <c r="W2525" s="31">
        <v>0.0</v>
      </c>
      <c r="X2525" s="28">
        <v>72913.0</v>
      </c>
    </row>
    <row r="2526" ht="15.75" customHeight="1">
      <c r="A2526" s="15">
        <v>4572.0</v>
      </c>
      <c r="B2526" s="15" t="s">
        <v>5393</v>
      </c>
      <c r="C2526" s="18">
        <v>42149.0</v>
      </c>
      <c r="D2526" s="18">
        <v>42151.0</v>
      </c>
      <c r="E2526" s="18">
        <f t="shared" si="1"/>
        <v>42151</v>
      </c>
      <c r="F2526" s="15" t="s">
        <v>114</v>
      </c>
      <c r="G2526" s="15" t="s">
        <v>405</v>
      </c>
      <c r="H2526" s="15" t="s">
        <v>406</v>
      </c>
      <c r="I2526" s="15" t="s">
        <v>76</v>
      </c>
      <c r="J2526" s="15" t="s">
        <v>60</v>
      </c>
      <c r="K2526" s="15" t="s">
        <v>33</v>
      </c>
      <c r="L2526" s="15" t="str">
        <f t="array" ref="L2526">_xlfn.XLOOKUP(M2526,reference_province_to_city!$A$2:$A$11,reference_province_to_city!$B$2:$B$11)</f>
        <v>Makassar</v>
      </c>
      <c r="M2526" s="15" t="s">
        <v>25</v>
      </c>
      <c r="N2526" s="15">
        <v>90111.0</v>
      </c>
      <c r="O2526" s="15">
        <f t="array" ref="O2526">_xlfn.XLOOKUP(M2526,reference_postal_code!$B$2:$B$11,reference_postal_code!$A$2:$A$11)</f>
        <v>90111</v>
      </c>
      <c r="P2526" s="15" t="s">
        <v>63</v>
      </c>
      <c r="Q2526" s="15" t="s">
        <v>2710</v>
      </c>
      <c r="R2526" s="15" t="s">
        <v>65</v>
      </c>
      <c r="S2526" s="15" t="s">
        <v>83</v>
      </c>
      <c r="T2526" s="15" t="s">
        <v>2711</v>
      </c>
      <c r="U2526" s="28">
        <v>1919400.0</v>
      </c>
      <c r="V2526" s="15">
        <v>2.0</v>
      </c>
      <c r="W2526" s="31">
        <v>0.0</v>
      </c>
      <c r="X2526" s="28">
        <v>902118.0</v>
      </c>
    </row>
    <row r="2527" ht="15.75" customHeight="1">
      <c r="A2527" s="15">
        <v>4571.0</v>
      </c>
      <c r="B2527" s="15" t="s">
        <v>5393</v>
      </c>
      <c r="C2527" s="18">
        <v>42149.0</v>
      </c>
      <c r="D2527" s="18">
        <v>42151.0</v>
      </c>
      <c r="E2527" s="18">
        <f t="shared" si="1"/>
        <v>42151</v>
      </c>
      <c r="F2527" s="15" t="s">
        <v>114</v>
      </c>
      <c r="G2527" s="15" t="s">
        <v>405</v>
      </c>
      <c r="H2527" s="15" t="s">
        <v>406</v>
      </c>
      <c r="I2527" s="15" t="s">
        <v>76</v>
      </c>
      <c r="J2527" s="15" t="s">
        <v>60</v>
      </c>
      <c r="K2527" s="15" t="s">
        <v>33</v>
      </c>
      <c r="L2527" s="15" t="str">
        <f t="array" ref="L2527">_xlfn.XLOOKUP(M2527,reference_province_to_city!$A$2:$A$11,reference_province_to_city!$B$2:$B$11)</f>
        <v>Makassar</v>
      </c>
      <c r="M2527" s="15" t="s">
        <v>25</v>
      </c>
      <c r="N2527" s="15">
        <v>90111.0</v>
      </c>
      <c r="O2527" s="15">
        <f t="array" ref="O2527">_xlfn.XLOOKUP(M2527,reference_postal_code!$B$2:$B$11,reference_postal_code!$A$2:$A$11)</f>
        <v>90111</v>
      </c>
      <c r="P2527" s="15" t="s">
        <v>63</v>
      </c>
      <c r="Q2527" s="15" t="s">
        <v>2882</v>
      </c>
      <c r="R2527" s="15" t="s">
        <v>65</v>
      </c>
      <c r="S2527" s="15" t="s">
        <v>93</v>
      </c>
      <c r="T2527" s="15" t="s">
        <v>2883</v>
      </c>
      <c r="U2527" s="28">
        <v>318600.0</v>
      </c>
      <c r="V2527" s="15">
        <v>3.0</v>
      </c>
      <c r="W2527" s="31">
        <v>0.0</v>
      </c>
      <c r="X2527" s="28">
        <v>121068.0</v>
      </c>
    </row>
    <row r="2528" ht="15.75" customHeight="1">
      <c r="A2528" s="15">
        <v>9110.0</v>
      </c>
      <c r="B2528" s="15" t="s">
        <v>5385</v>
      </c>
      <c r="C2528" s="18">
        <v>42149.0</v>
      </c>
      <c r="D2528" s="18">
        <v>42152.0</v>
      </c>
      <c r="E2528" s="18">
        <f t="shared" si="1"/>
        <v>42152</v>
      </c>
      <c r="F2528" s="15" t="s">
        <v>125</v>
      </c>
      <c r="G2528" s="15" t="s">
        <v>255</v>
      </c>
      <c r="H2528" s="15" t="s">
        <v>256</v>
      </c>
      <c r="I2528" s="15" t="s">
        <v>128</v>
      </c>
      <c r="J2528" s="15" t="s">
        <v>60</v>
      </c>
      <c r="K2528" s="15" t="s">
        <v>22</v>
      </c>
      <c r="L2528" s="15" t="str">
        <f t="array" ref="L2528">_xlfn.XLOOKUP(M2528,reference_province_to_city!$A$2:$A$11,reference_province_to_city!$B$2:$B$11)</f>
        <v>Surabaya</v>
      </c>
      <c r="M2528" s="15" t="s">
        <v>20</v>
      </c>
      <c r="N2528" s="15">
        <v>60231.0</v>
      </c>
      <c r="O2528" s="15">
        <f t="array" ref="O2528">_xlfn.XLOOKUP(M2528,reference_postal_code!$B$2:$B$11,reference_postal_code!$A$2:$A$11)</f>
        <v>60231</v>
      </c>
      <c r="P2528" s="15" t="s">
        <v>166</v>
      </c>
      <c r="Q2528" s="15" t="s">
        <v>5394</v>
      </c>
      <c r="R2528" s="15" t="s">
        <v>110</v>
      </c>
      <c r="S2528" s="15" t="s">
        <v>149</v>
      </c>
      <c r="T2528" s="15" t="s">
        <v>5395</v>
      </c>
      <c r="U2528" s="28">
        <v>3119760.0</v>
      </c>
      <c r="V2528" s="15">
        <v>2.0</v>
      </c>
      <c r="W2528" s="31">
        <v>0.2</v>
      </c>
      <c r="X2528" s="28">
        <v>545958.0</v>
      </c>
    </row>
    <row r="2529" ht="15.75" customHeight="1">
      <c r="A2529" s="15">
        <v>7295.0</v>
      </c>
      <c r="B2529" s="15" t="s">
        <v>5396</v>
      </c>
      <c r="C2529" s="18">
        <v>42150.0</v>
      </c>
      <c r="D2529" s="18">
        <v>42155.0</v>
      </c>
      <c r="E2529" s="18">
        <f t="shared" si="1"/>
        <v>42155</v>
      </c>
      <c r="F2529" s="15" t="s">
        <v>55</v>
      </c>
      <c r="G2529" s="15" t="s">
        <v>1050</v>
      </c>
      <c r="H2529" s="15" t="s">
        <v>1051</v>
      </c>
      <c r="I2529" s="15" t="s">
        <v>59</v>
      </c>
      <c r="J2529" s="15" t="s">
        <v>60</v>
      </c>
      <c r="K2529" s="15" t="s">
        <v>17</v>
      </c>
      <c r="L2529" s="15" t="str">
        <f t="array" ref="L2529">_xlfn.XLOOKUP(M2529,reference_province_to_city!$A$2:$A$11,reference_province_to_city!$B$2:$B$11)</f>
        <v>Semarang</v>
      </c>
      <c r="M2529" s="15" t="s">
        <v>15</v>
      </c>
      <c r="N2529" s="15">
        <v>50111.0</v>
      </c>
      <c r="O2529" s="15">
        <f t="array" ref="O2529">_xlfn.XLOOKUP(M2529,reference_postal_code!$B$2:$B$11,reference_postal_code!$A$2:$A$11)</f>
        <v>50111</v>
      </c>
      <c r="P2529" s="15" t="s">
        <v>77</v>
      </c>
      <c r="Q2529" s="15" t="s">
        <v>4313</v>
      </c>
      <c r="R2529" s="15" t="s">
        <v>106</v>
      </c>
      <c r="S2529" s="15" t="s">
        <v>139</v>
      </c>
      <c r="T2529" s="15" t="s">
        <v>4314</v>
      </c>
      <c r="U2529" s="28">
        <v>303600.0</v>
      </c>
      <c r="V2529" s="15">
        <v>1.0</v>
      </c>
      <c r="W2529" s="31">
        <v>0.0</v>
      </c>
      <c r="X2529" s="28">
        <v>118404.0</v>
      </c>
    </row>
    <row r="2530" ht="15.75" customHeight="1">
      <c r="A2530" s="15">
        <v>4605.0</v>
      </c>
      <c r="B2530" s="15" t="s">
        <v>5397</v>
      </c>
      <c r="C2530" s="18">
        <v>42150.0</v>
      </c>
      <c r="D2530" s="18">
        <v>42153.0</v>
      </c>
      <c r="E2530" s="18">
        <f t="shared" si="1"/>
        <v>42153</v>
      </c>
      <c r="F2530" s="15" t="s">
        <v>114</v>
      </c>
      <c r="G2530" s="15" t="s">
        <v>1213</v>
      </c>
      <c r="H2530" s="15" t="s">
        <v>1214</v>
      </c>
      <c r="I2530" s="15" t="s">
        <v>76</v>
      </c>
      <c r="J2530" s="15" t="s">
        <v>60</v>
      </c>
      <c r="K2530" s="15" t="s">
        <v>31</v>
      </c>
      <c r="L2530" s="15" t="str">
        <f t="array" ref="L2530">_xlfn.XLOOKUP(M2530,reference_province_to_city!$A$2:$A$11,reference_province_to_city!$B$2:$B$11)</f>
        <v>Balikpapan</v>
      </c>
      <c r="M2530" s="15" t="s">
        <v>21</v>
      </c>
      <c r="N2530" s="15">
        <v>76114.0</v>
      </c>
      <c r="O2530" s="15">
        <f t="array" ref="O2530">_xlfn.XLOOKUP(M2530,reference_postal_code!$B$2:$B$11,reference_postal_code!$A$2:$A$11)</f>
        <v>76114</v>
      </c>
      <c r="P2530" s="15" t="s">
        <v>166</v>
      </c>
      <c r="Q2530" s="15" t="s">
        <v>1812</v>
      </c>
      <c r="R2530" s="15" t="s">
        <v>65</v>
      </c>
      <c r="S2530" s="15" t="s">
        <v>173</v>
      </c>
      <c r="T2530" s="15" t="s">
        <v>1813</v>
      </c>
      <c r="U2530" s="28">
        <v>183360.0</v>
      </c>
      <c r="V2530" s="15">
        <v>2.0</v>
      </c>
      <c r="W2530" s="31">
        <v>0.2</v>
      </c>
      <c r="X2530" s="28">
        <v>66468.0</v>
      </c>
    </row>
    <row r="2531" ht="15.75" customHeight="1">
      <c r="A2531" s="15">
        <v>4606.0</v>
      </c>
      <c r="B2531" s="15" t="s">
        <v>5397</v>
      </c>
      <c r="C2531" s="18">
        <v>42150.0</v>
      </c>
      <c r="D2531" s="18">
        <v>42153.0</v>
      </c>
      <c r="E2531" s="18">
        <f t="shared" si="1"/>
        <v>42153</v>
      </c>
      <c r="F2531" s="15" t="s">
        <v>114</v>
      </c>
      <c r="G2531" s="15" t="s">
        <v>1213</v>
      </c>
      <c r="H2531" s="15" t="s">
        <v>1214</v>
      </c>
      <c r="I2531" s="15" t="s">
        <v>76</v>
      </c>
      <c r="J2531" s="15" t="s">
        <v>60</v>
      </c>
      <c r="K2531" s="15" t="s">
        <v>31</v>
      </c>
      <c r="L2531" s="15" t="str">
        <f t="array" ref="L2531">_xlfn.XLOOKUP(M2531,reference_province_to_city!$A$2:$A$11,reference_province_to_city!$B$2:$B$11)</f>
        <v>Balikpapan</v>
      </c>
      <c r="M2531" s="15" t="s">
        <v>21</v>
      </c>
      <c r="N2531" s="15">
        <v>76114.0</v>
      </c>
      <c r="O2531" s="15">
        <f t="array" ref="O2531">_xlfn.XLOOKUP(M2531,reference_postal_code!$B$2:$B$11,reference_postal_code!$A$2:$A$11)</f>
        <v>76114</v>
      </c>
      <c r="P2531" s="15" t="s">
        <v>166</v>
      </c>
      <c r="Q2531" s="15" t="s">
        <v>208</v>
      </c>
      <c r="R2531" s="15" t="s">
        <v>110</v>
      </c>
      <c r="S2531" s="15" t="s">
        <v>149</v>
      </c>
      <c r="T2531" s="15" t="s">
        <v>209</v>
      </c>
      <c r="U2531" s="28">
        <v>2519160.0</v>
      </c>
      <c r="V2531" s="15">
        <v>7.0</v>
      </c>
      <c r="W2531" s="31">
        <v>0.2</v>
      </c>
      <c r="X2531" s="28">
        <v>755748.0</v>
      </c>
    </row>
    <row r="2532" ht="15.75" customHeight="1">
      <c r="A2532" s="15">
        <v>9578.0</v>
      </c>
      <c r="B2532" s="15" t="s">
        <v>5398</v>
      </c>
      <c r="C2532" s="18">
        <v>42150.0</v>
      </c>
      <c r="D2532" s="18">
        <v>42152.0</v>
      </c>
      <c r="E2532" s="18">
        <f t="shared" si="1"/>
        <v>42152</v>
      </c>
      <c r="F2532" s="15" t="s">
        <v>114</v>
      </c>
      <c r="G2532" s="15" t="s">
        <v>1931</v>
      </c>
      <c r="H2532" s="15" t="s">
        <v>1932</v>
      </c>
      <c r="I2532" s="15" t="s">
        <v>59</v>
      </c>
      <c r="J2532" s="15" t="s">
        <v>60</v>
      </c>
      <c r="K2532" s="15" t="s">
        <v>29</v>
      </c>
      <c r="L2532" s="15" t="str">
        <f t="array" ref="L2532">_xlfn.XLOOKUP(M2532,reference_province_to_city!$A$2:$A$11,reference_province_to_city!$B$2:$B$11)</f>
        <v>Palembang</v>
      </c>
      <c r="M2532" s="15" t="s">
        <v>13</v>
      </c>
      <c r="N2532" s="15">
        <v>30111.0</v>
      </c>
      <c r="O2532" s="15">
        <f t="array" ref="O2532">_xlfn.XLOOKUP(M2532,reference_postal_code!$B$2:$B$11,reference_postal_code!$A$2:$A$11)</f>
        <v>30111</v>
      </c>
      <c r="P2532" s="15" t="s">
        <v>77</v>
      </c>
      <c r="Q2532" s="15" t="s">
        <v>3861</v>
      </c>
      <c r="R2532" s="15" t="s">
        <v>106</v>
      </c>
      <c r="S2532" s="15" t="s">
        <v>107</v>
      </c>
      <c r="T2532" s="15" t="s">
        <v>3862</v>
      </c>
      <c r="U2532" s="28">
        <v>1573950.0</v>
      </c>
      <c r="V2532" s="15">
        <v>5.0</v>
      </c>
      <c r="W2532" s="31">
        <v>0.3</v>
      </c>
      <c r="X2532" s="28">
        <v>-67455.0</v>
      </c>
    </row>
    <row r="2533" ht="15.75" customHeight="1">
      <c r="A2533" s="15">
        <v>9577.0</v>
      </c>
      <c r="B2533" s="15" t="s">
        <v>5398</v>
      </c>
      <c r="C2533" s="18">
        <v>42150.0</v>
      </c>
      <c r="D2533" s="18">
        <v>42152.0</v>
      </c>
      <c r="E2533" s="18">
        <f t="shared" si="1"/>
        <v>42152</v>
      </c>
      <c r="F2533" s="15" t="s">
        <v>114</v>
      </c>
      <c r="G2533" s="15" t="s">
        <v>1931</v>
      </c>
      <c r="H2533" s="15" t="s">
        <v>1932</v>
      </c>
      <c r="I2533" s="15" t="s">
        <v>59</v>
      </c>
      <c r="J2533" s="15" t="s">
        <v>60</v>
      </c>
      <c r="K2533" s="15" t="s">
        <v>29</v>
      </c>
      <c r="L2533" s="15" t="str">
        <f t="array" ref="L2533">_xlfn.XLOOKUP(M2533,reference_province_to_city!$A$2:$A$11,reference_province_to_city!$B$2:$B$11)</f>
        <v>Palembang</v>
      </c>
      <c r="M2533" s="15" t="s">
        <v>13</v>
      </c>
      <c r="N2533" s="15">
        <v>30111.0</v>
      </c>
      <c r="O2533" s="15">
        <f t="array" ref="O2533">_xlfn.XLOOKUP(M2533,reference_postal_code!$B$2:$B$11,reference_postal_code!$A$2:$A$11)</f>
        <v>30111</v>
      </c>
      <c r="P2533" s="15" t="s">
        <v>77</v>
      </c>
      <c r="Q2533" s="15" t="s">
        <v>2930</v>
      </c>
      <c r="R2533" s="15" t="s">
        <v>110</v>
      </c>
      <c r="S2533" s="15" t="s">
        <v>668</v>
      </c>
      <c r="T2533" s="15" t="s">
        <v>2931</v>
      </c>
      <c r="U2533" s="28">
        <v>5993100.0</v>
      </c>
      <c r="V2533" s="15">
        <v>2.0</v>
      </c>
      <c r="W2533" s="31">
        <v>0.4</v>
      </c>
      <c r="X2533" s="28">
        <v>-1198620.0</v>
      </c>
    </row>
    <row r="2534" ht="15.75" customHeight="1">
      <c r="A2534" s="15">
        <v>4604.0</v>
      </c>
      <c r="B2534" s="15" t="s">
        <v>5397</v>
      </c>
      <c r="C2534" s="18">
        <v>42150.0</v>
      </c>
      <c r="D2534" s="18">
        <v>42153.0</v>
      </c>
      <c r="E2534" s="18">
        <f t="shared" si="1"/>
        <v>42153</v>
      </c>
      <c r="F2534" s="15" t="s">
        <v>114</v>
      </c>
      <c r="G2534" s="15" t="s">
        <v>1213</v>
      </c>
      <c r="H2534" s="15" t="s">
        <v>1214</v>
      </c>
      <c r="I2534" s="15" t="s">
        <v>76</v>
      </c>
      <c r="J2534" s="15" t="s">
        <v>60</v>
      </c>
      <c r="K2534" s="15" t="s">
        <v>31</v>
      </c>
      <c r="L2534" s="15" t="str">
        <f t="array" ref="L2534">_xlfn.XLOOKUP(M2534,reference_province_to_city!$A$2:$A$11,reference_province_to_city!$B$2:$B$11)</f>
        <v>Balikpapan</v>
      </c>
      <c r="M2534" s="15" t="s">
        <v>21</v>
      </c>
      <c r="N2534" s="15">
        <v>76114.0</v>
      </c>
      <c r="O2534" s="15">
        <f t="array" ref="O2534">_xlfn.XLOOKUP(M2534,reference_postal_code!$B$2:$B$11,reference_postal_code!$A$2:$A$11)</f>
        <v>76114</v>
      </c>
      <c r="P2534" s="15" t="s">
        <v>166</v>
      </c>
      <c r="Q2534" s="15" t="s">
        <v>5399</v>
      </c>
      <c r="R2534" s="15" t="s">
        <v>65</v>
      </c>
      <c r="S2534" s="15" t="s">
        <v>66</v>
      </c>
      <c r="T2534" s="15" t="s">
        <v>5400</v>
      </c>
      <c r="U2534" s="28">
        <v>2305920.0</v>
      </c>
      <c r="V2534" s="15">
        <v>4.0</v>
      </c>
      <c r="W2534" s="31">
        <v>0.2</v>
      </c>
      <c r="X2534" s="28">
        <v>807072.0</v>
      </c>
    </row>
    <row r="2535" ht="15.75" customHeight="1">
      <c r="A2535" s="15">
        <v>9576.0</v>
      </c>
      <c r="B2535" s="15" t="s">
        <v>5398</v>
      </c>
      <c r="C2535" s="18">
        <v>42150.0</v>
      </c>
      <c r="D2535" s="18">
        <v>42152.0</v>
      </c>
      <c r="E2535" s="18">
        <f t="shared" si="1"/>
        <v>42152</v>
      </c>
      <c r="F2535" s="15" t="s">
        <v>114</v>
      </c>
      <c r="G2535" s="15" t="s">
        <v>1931</v>
      </c>
      <c r="H2535" s="15" t="s">
        <v>1932</v>
      </c>
      <c r="I2535" s="15" t="s">
        <v>59</v>
      </c>
      <c r="J2535" s="15" t="s">
        <v>60</v>
      </c>
      <c r="K2535" s="15" t="s">
        <v>29</v>
      </c>
      <c r="L2535" s="15" t="str">
        <f t="array" ref="L2535">_xlfn.XLOOKUP(M2535,reference_province_to_city!$A$2:$A$11,reference_province_to_city!$B$2:$B$11)</f>
        <v>Palembang</v>
      </c>
      <c r="M2535" s="15" t="s">
        <v>13</v>
      </c>
      <c r="N2535" s="15">
        <v>30111.0</v>
      </c>
      <c r="O2535" s="15">
        <f t="array" ref="O2535">_xlfn.XLOOKUP(M2535,reference_postal_code!$B$2:$B$11,reference_postal_code!$A$2:$A$11)</f>
        <v>30111</v>
      </c>
      <c r="P2535" s="15" t="s">
        <v>77</v>
      </c>
      <c r="Q2535" s="15" t="s">
        <v>527</v>
      </c>
      <c r="R2535" s="15" t="s">
        <v>106</v>
      </c>
      <c r="S2535" s="15" t="s">
        <v>107</v>
      </c>
      <c r="T2535" s="15" t="s">
        <v>528</v>
      </c>
      <c r="U2535" s="28">
        <v>1585290.0</v>
      </c>
      <c r="V2535" s="15">
        <v>1.0</v>
      </c>
      <c r="W2535" s="31">
        <v>0.3</v>
      </c>
      <c r="X2535" s="28">
        <v>-430293.0</v>
      </c>
    </row>
    <row r="2536" ht="15.75" customHeight="1">
      <c r="A2536" s="15">
        <v>4603.0</v>
      </c>
      <c r="B2536" s="15" t="s">
        <v>5397</v>
      </c>
      <c r="C2536" s="18">
        <v>42150.0</v>
      </c>
      <c r="D2536" s="18">
        <v>42153.0</v>
      </c>
      <c r="E2536" s="18">
        <f t="shared" si="1"/>
        <v>42153</v>
      </c>
      <c r="F2536" s="15" t="s">
        <v>114</v>
      </c>
      <c r="G2536" s="15" t="s">
        <v>1213</v>
      </c>
      <c r="H2536" s="15" t="s">
        <v>1214</v>
      </c>
      <c r="I2536" s="15" t="s">
        <v>76</v>
      </c>
      <c r="J2536" s="15" t="s">
        <v>60</v>
      </c>
      <c r="K2536" s="15" t="s">
        <v>31</v>
      </c>
      <c r="L2536" s="15" t="str">
        <f t="array" ref="L2536">_xlfn.XLOOKUP(M2536,reference_province_to_city!$A$2:$A$11,reference_province_to_city!$B$2:$B$11)</f>
        <v>Balikpapan</v>
      </c>
      <c r="M2536" s="15" t="s">
        <v>21</v>
      </c>
      <c r="N2536" s="15">
        <v>76114.0</v>
      </c>
      <c r="O2536" s="15">
        <f t="array" ref="O2536">_xlfn.XLOOKUP(M2536,reference_postal_code!$B$2:$B$11,reference_postal_code!$A$2:$A$11)</f>
        <v>76114</v>
      </c>
      <c r="P2536" s="15" t="s">
        <v>166</v>
      </c>
      <c r="Q2536" s="15" t="s">
        <v>4797</v>
      </c>
      <c r="R2536" s="15" t="s">
        <v>65</v>
      </c>
      <c r="S2536" s="15" t="s">
        <v>66</v>
      </c>
      <c r="T2536" s="15" t="s">
        <v>4798</v>
      </c>
      <c r="U2536" s="28">
        <v>274080.0</v>
      </c>
      <c r="V2536" s="15">
        <v>1.0</v>
      </c>
      <c r="W2536" s="31">
        <v>0.2</v>
      </c>
      <c r="X2536" s="28">
        <v>89076.0</v>
      </c>
    </row>
    <row r="2537" ht="15.75" customHeight="1">
      <c r="A2537" s="15">
        <v>4607.0</v>
      </c>
      <c r="B2537" s="15" t="s">
        <v>5401</v>
      </c>
      <c r="C2537" s="18">
        <v>42152.0</v>
      </c>
      <c r="D2537" s="18">
        <v>42157.0</v>
      </c>
      <c r="E2537" s="18">
        <f t="shared" si="1"/>
        <v>42157</v>
      </c>
      <c r="F2537" s="15" t="s">
        <v>55</v>
      </c>
      <c r="G2537" s="15" t="s">
        <v>2139</v>
      </c>
      <c r="H2537" s="15" t="s">
        <v>2140</v>
      </c>
      <c r="I2537" s="15" t="s">
        <v>59</v>
      </c>
      <c r="J2537" s="15" t="s">
        <v>60</v>
      </c>
      <c r="K2537" s="15" t="s">
        <v>33</v>
      </c>
      <c r="L2537" s="15" t="str">
        <f t="array" ref="L2537">_xlfn.XLOOKUP(M2537,reference_province_to_city!$A$2:$A$11,reference_province_to_city!$B$2:$B$11)</f>
        <v>Makassar</v>
      </c>
      <c r="M2537" s="15" t="s">
        <v>25</v>
      </c>
      <c r="N2537" s="15">
        <v>90111.0</v>
      </c>
      <c r="O2537" s="15">
        <f t="array" ref="O2537">_xlfn.XLOOKUP(M2537,reference_postal_code!$B$2:$B$11,reference_postal_code!$A$2:$A$11)</f>
        <v>90111</v>
      </c>
      <c r="P2537" s="15" t="s">
        <v>63</v>
      </c>
      <c r="Q2537" s="15" t="s">
        <v>2024</v>
      </c>
      <c r="R2537" s="15" t="s">
        <v>110</v>
      </c>
      <c r="S2537" s="15" t="s">
        <v>111</v>
      </c>
      <c r="T2537" s="15" t="s">
        <v>2025</v>
      </c>
      <c r="U2537" s="28">
        <v>689850.0</v>
      </c>
      <c r="V2537" s="15">
        <v>1.0</v>
      </c>
      <c r="W2537" s="31">
        <v>0.0</v>
      </c>
      <c r="X2537" s="28">
        <v>200056.0</v>
      </c>
    </row>
    <row r="2538" ht="15.75" customHeight="1">
      <c r="A2538" s="15">
        <v>8387.0</v>
      </c>
      <c r="B2538" s="15" t="s">
        <v>5402</v>
      </c>
      <c r="C2538" s="18">
        <v>42152.0</v>
      </c>
      <c r="D2538" s="18">
        <v>42158.0</v>
      </c>
      <c r="E2538" s="18">
        <f t="shared" si="1"/>
        <v>42158</v>
      </c>
      <c r="F2538" s="15" t="s">
        <v>55</v>
      </c>
      <c r="G2538" s="15" t="s">
        <v>2563</v>
      </c>
      <c r="H2538" s="15" t="s">
        <v>2564</v>
      </c>
      <c r="I2538" s="15" t="s">
        <v>59</v>
      </c>
      <c r="J2538" s="15" t="s">
        <v>60</v>
      </c>
      <c r="K2538" s="15" t="s">
        <v>26</v>
      </c>
      <c r="L2538" s="15" t="str">
        <f t="array" ref="L2538">_xlfn.XLOOKUP(M2538,reference_province_to_city!$A$2:$A$11,reference_province_to_city!$B$2:$B$11)</f>
        <v>Denpasar</v>
      </c>
      <c r="M2538" s="15" t="s">
        <v>24</v>
      </c>
      <c r="N2538" s="15">
        <v>80231.0</v>
      </c>
      <c r="O2538" s="15">
        <f t="array" ref="O2538">_xlfn.XLOOKUP(M2538,reference_postal_code!$B$2:$B$11,reference_postal_code!$A$2:$A$11)</f>
        <v>80231</v>
      </c>
      <c r="P2538" s="15" t="s">
        <v>63</v>
      </c>
      <c r="Q2538" s="15" t="s">
        <v>397</v>
      </c>
      <c r="R2538" s="15" t="s">
        <v>65</v>
      </c>
      <c r="S2538" s="15" t="s">
        <v>87</v>
      </c>
      <c r="T2538" s="15" t="s">
        <v>398</v>
      </c>
      <c r="U2538" s="28">
        <v>243600.0</v>
      </c>
      <c r="V2538" s="15">
        <v>1.0</v>
      </c>
      <c r="W2538" s="31">
        <v>0.0</v>
      </c>
      <c r="X2538" s="28">
        <v>36540.0</v>
      </c>
    </row>
    <row r="2539" ht="15.75" customHeight="1">
      <c r="A2539" s="15">
        <v>1344.0</v>
      </c>
      <c r="B2539" s="15" t="s">
        <v>5403</v>
      </c>
      <c r="C2539" s="18">
        <v>42152.0</v>
      </c>
      <c r="D2539" s="18">
        <v>42156.0</v>
      </c>
      <c r="E2539" s="18">
        <f t="shared" si="1"/>
        <v>42156</v>
      </c>
      <c r="F2539" s="15" t="s">
        <v>55</v>
      </c>
      <c r="G2539" s="15" t="s">
        <v>2808</v>
      </c>
      <c r="H2539" s="15" t="s">
        <v>2809</v>
      </c>
      <c r="I2539" s="15" t="s">
        <v>59</v>
      </c>
      <c r="J2539" s="15" t="s">
        <v>60</v>
      </c>
      <c r="K2539" s="15" t="s">
        <v>14</v>
      </c>
      <c r="L2539" s="15" t="str">
        <f t="array" ref="L2539">_xlfn.XLOOKUP(M2539,reference_province_to_city!$A$2:$A$11,reference_province_to_city!$B$2:$B$11)</f>
        <v>Bandung</v>
      </c>
      <c r="M2539" s="15" t="s">
        <v>12</v>
      </c>
      <c r="N2539" s="15">
        <v>40111.0</v>
      </c>
      <c r="O2539" s="15">
        <f t="array" ref="O2539">_xlfn.XLOOKUP(M2539,reference_postal_code!$B$2:$B$11,reference_postal_code!$A$2:$A$11)</f>
        <v>40111</v>
      </c>
      <c r="P2539" s="15" t="s">
        <v>117</v>
      </c>
      <c r="Q2539" s="15" t="s">
        <v>3187</v>
      </c>
      <c r="R2539" s="15" t="s">
        <v>65</v>
      </c>
      <c r="S2539" s="15" t="s">
        <v>93</v>
      </c>
      <c r="T2539" s="15" t="s">
        <v>3188</v>
      </c>
      <c r="U2539" s="28">
        <v>717300.0</v>
      </c>
      <c r="V2539" s="15">
        <v>3.0</v>
      </c>
      <c r="W2539" s="31">
        <v>0.0</v>
      </c>
      <c r="X2539" s="28">
        <v>215190.0</v>
      </c>
    </row>
    <row r="2540" ht="15.75" customHeight="1">
      <c r="A2540" s="15">
        <v>4608.0</v>
      </c>
      <c r="B2540" s="15" t="s">
        <v>5401</v>
      </c>
      <c r="C2540" s="18">
        <v>42152.0</v>
      </c>
      <c r="D2540" s="18">
        <v>42157.0</v>
      </c>
      <c r="E2540" s="18">
        <f t="shared" si="1"/>
        <v>42157</v>
      </c>
      <c r="F2540" s="15" t="s">
        <v>55</v>
      </c>
      <c r="G2540" s="15" t="s">
        <v>2139</v>
      </c>
      <c r="H2540" s="15" t="s">
        <v>2140</v>
      </c>
      <c r="I2540" s="15" t="s">
        <v>59</v>
      </c>
      <c r="J2540" s="15" t="s">
        <v>60</v>
      </c>
      <c r="K2540" s="15" t="s">
        <v>33</v>
      </c>
      <c r="L2540" s="15" t="str">
        <f t="array" ref="L2540">_xlfn.XLOOKUP(M2540,reference_province_to_city!$A$2:$A$11,reference_province_to_city!$B$2:$B$11)</f>
        <v>Makassar</v>
      </c>
      <c r="M2540" s="15" t="s">
        <v>25</v>
      </c>
      <c r="N2540" s="15">
        <v>90111.0</v>
      </c>
      <c r="O2540" s="15">
        <f t="array" ref="O2540">_xlfn.XLOOKUP(M2540,reference_postal_code!$B$2:$B$11,reference_postal_code!$A$2:$A$11)</f>
        <v>90111</v>
      </c>
      <c r="P2540" s="15" t="s">
        <v>63</v>
      </c>
      <c r="Q2540" s="15" t="s">
        <v>702</v>
      </c>
      <c r="R2540" s="15" t="s">
        <v>65</v>
      </c>
      <c r="S2540" s="15" t="s">
        <v>87</v>
      </c>
      <c r="T2540" s="15" t="s">
        <v>703</v>
      </c>
      <c r="U2540" s="28">
        <v>8031150.0</v>
      </c>
      <c r="V2540" s="15">
        <v>3.0</v>
      </c>
      <c r="W2540" s="31">
        <v>0.0</v>
      </c>
      <c r="X2540" s="28">
        <v>2409345.0</v>
      </c>
    </row>
    <row r="2541" ht="15.75" customHeight="1">
      <c r="A2541" s="15">
        <v>4609.0</v>
      </c>
      <c r="B2541" s="15" t="s">
        <v>5401</v>
      </c>
      <c r="C2541" s="18">
        <v>42152.0</v>
      </c>
      <c r="D2541" s="18">
        <v>42157.0</v>
      </c>
      <c r="E2541" s="18">
        <f t="shared" si="1"/>
        <v>42157</v>
      </c>
      <c r="F2541" s="15" t="s">
        <v>55</v>
      </c>
      <c r="G2541" s="15" t="s">
        <v>2139</v>
      </c>
      <c r="H2541" s="15" t="s">
        <v>2140</v>
      </c>
      <c r="I2541" s="15" t="s">
        <v>59</v>
      </c>
      <c r="J2541" s="15" t="s">
        <v>60</v>
      </c>
      <c r="K2541" s="15" t="s">
        <v>33</v>
      </c>
      <c r="L2541" s="15" t="str">
        <f t="array" ref="L2541">_xlfn.XLOOKUP(M2541,reference_province_to_city!$A$2:$A$11,reference_province_to_city!$B$2:$B$11)</f>
        <v>Makassar</v>
      </c>
      <c r="M2541" s="15" t="s">
        <v>25</v>
      </c>
      <c r="N2541" s="15">
        <v>90111.0</v>
      </c>
      <c r="O2541" s="15">
        <f t="array" ref="O2541">_xlfn.XLOOKUP(M2541,reference_postal_code!$B$2:$B$11,reference_postal_code!$A$2:$A$11)</f>
        <v>90111</v>
      </c>
      <c r="P2541" s="15" t="s">
        <v>63</v>
      </c>
      <c r="Q2541" s="15" t="s">
        <v>274</v>
      </c>
      <c r="R2541" s="15" t="s">
        <v>65</v>
      </c>
      <c r="S2541" s="15" t="s">
        <v>83</v>
      </c>
      <c r="T2541" s="15" t="s">
        <v>275</v>
      </c>
      <c r="U2541" s="28">
        <v>91440.0</v>
      </c>
      <c r="V2541" s="15">
        <v>2.0</v>
      </c>
      <c r="W2541" s="31">
        <v>0.2</v>
      </c>
      <c r="X2541" s="28">
        <v>30861.0</v>
      </c>
    </row>
    <row r="2542" ht="15.75" customHeight="1">
      <c r="A2542" s="15">
        <v>157.0</v>
      </c>
      <c r="B2542" s="15" t="s">
        <v>5404</v>
      </c>
      <c r="C2542" s="18">
        <v>42152.0</v>
      </c>
      <c r="D2542" s="18">
        <v>42158.0</v>
      </c>
      <c r="E2542" s="18">
        <f t="shared" si="1"/>
        <v>42158</v>
      </c>
      <c r="F2542" s="15" t="s">
        <v>55</v>
      </c>
      <c r="G2542" s="15" t="s">
        <v>5405</v>
      </c>
      <c r="H2542" s="15" t="s">
        <v>5406</v>
      </c>
      <c r="I2542" s="15" t="s">
        <v>76</v>
      </c>
      <c r="J2542" s="15" t="s">
        <v>60</v>
      </c>
      <c r="K2542" s="15" t="s">
        <v>14</v>
      </c>
      <c r="L2542" s="15" t="str">
        <f t="array" ref="L2542">_xlfn.XLOOKUP(M2542,reference_province_to_city!$A$2:$A$11,reference_province_to_city!$B$2:$B$11)</f>
        <v>Bandung</v>
      </c>
      <c r="M2542" s="15" t="s">
        <v>12</v>
      </c>
      <c r="N2542" s="15">
        <v>40111.0</v>
      </c>
      <c r="O2542" s="15">
        <f t="array" ref="O2542">_xlfn.XLOOKUP(M2542,reference_postal_code!$B$2:$B$11,reference_postal_code!$A$2:$A$11)</f>
        <v>40111</v>
      </c>
      <c r="P2542" s="15" t="s">
        <v>117</v>
      </c>
      <c r="Q2542" s="15" t="s">
        <v>5407</v>
      </c>
      <c r="R2542" s="15" t="s">
        <v>65</v>
      </c>
      <c r="S2542" s="15" t="s">
        <v>93</v>
      </c>
      <c r="T2542" s="15" t="s">
        <v>5408</v>
      </c>
      <c r="U2542" s="28">
        <v>99450.0</v>
      </c>
      <c r="V2542" s="15">
        <v>3.0</v>
      </c>
      <c r="W2542" s="31">
        <v>0.0</v>
      </c>
      <c r="X2542" s="28">
        <v>26852.0</v>
      </c>
    </row>
    <row r="2543" ht="15.75" customHeight="1">
      <c r="A2543" s="15">
        <v>8388.0</v>
      </c>
      <c r="B2543" s="15" t="s">
        <v>5402</v>
      </c>
      <c r="C2543" s="18">
        <v>42152.0</v>
      </c>
      <c r="D2543" s="18">
        <v>42158.0</v>
      </c>
      <c r="E2543" s="18">
        <f t="shared" si="1"/>
        <v>42158</v>
      </c>
      <c r="F2543" s="15" t="s">
        <v>55</v>
      </c>
      <c r="G2543" s="15" t="s">
        <v>2563</v>
      </c>
      <c r="H2543" s="15" t="s">
        <v>2564</v>
      </c>
      <c r="I2543" s="15" t="s">
        <v>59</v>
      </c>
      <c r="J2543" s="15" t="s">
        <v>60</v>
      </c>
      <c r="K2543" s="15" t="s">
        <v>26</v>
      </c>
      <c r="L2543" s="15" t="str">
        <f t="array" ref="L2543">_xlfn.XLOOKUP(M2543,reference_province_to_city!$A$2:$A$11,reference_province_to_city!$B$2:$B$11)</f>
        <v>Denpasar</v>
      </c>
      <c r="M2543" s="15" t="s">
        <v>24</v>
      </c>
      <c r="N2543" s="15">
        <v>80231.0</v>
      </c>
      <c r="O2543" s="15">
        <f t="array" ref="O2543">_xlfn.XLOOKUP(M2543,reference_postal_code!$B$2:$B$11,reference_postal_code!$A$2:$A$11)</f>
        <v>80231</v>
      </c>
      <c r="P2543" s="15" t="s">
        <v>63</v>
      </c>
      <c r="Q2543" s="15" t="s">
        <v>3970</v>
      </c>
      <c r="R2543" s="15" t="s">
        <v>65</v>
      </c>
      <c r="S2543" s="15" t="s">
        <v>87</v>
      </c>
      <c r="T2543" s="15" t="s">
        <v>3971</v>
      </c>
      <c r="U2543" s="28">
        <v>1163250.0</v>
      </c>
      <c r="V2543" s="15">
        <v>5.0</v>
      </c>
      <c r="W2543" s="31">
        <v>0.0</v>
      </c>
      <c r="X2543" s="28">
        <v>325710.0</v>
      </c>
    </row>
    <row r="2544" ht="15.75" customHeight="1">
      <c r="A2544" s="15">
        <v>1345.0</v>
      </c>
      <c r="B2544" s="15" t="s">
        <v>5403</v>
      </c>
      <c r="C2544" s="18">
        <v>42152.0</v>
      </c>
      <c r="D2544" s="18">
        <v>42156.0</v>
      </c>
      <c r="E2544" s="18">
        <f t="shared" si="1"/>
        <v>42156</v>
      </c>
      <c r="F2544" s="15" t="s">
        <v>55</v>
      </c>
      <c r="G2544" s="15" t="s">
        <v>2808</v>
      </c>
      <c r="H2544" s="15" t="s">
        <v>2809</v>
      </c>
      <c r="I2544" s="15" t="s">
        <v>59</v>
      </c>
      <c r="J2544" s="15" t="s">
        <v>60</v>
      </c>
      <c r="K2544" s="15" t="s">
        <v>14</v>
      </c>
      <c r="L2544" s="15" t="str">
        <f t="array" ref="L2544">_xlfn.XLOOKUP(M2544,reference_province_to_city!$A$2:$A$11,reference_province_to_city!$B$2:$B$11)</f>
        <v>Bandung</v>
      </c>
      <c r="M2544" s="15" t="s">
        <v>12</v>
      </c>
      <c r="N2544" s="15">
        <v>40111.0</v>
      </c>
      <c r="O2544" s="15">
        <f t="array" ref="O2544">_xlfn.XLOOKUP(M2544,reference_postal_code!$B$2:$B$11,reference_postal_code!$A$2:$A$11)</f>
        <v>40111</v>
      </c>
      <c r="P2544" s="15" t="s">
        <v>117</v>
      </c>
      <c r="Q2544" s="15" t="s">
        <v>2626</v>
      </c>
      <c r="R2544" s="15" t="s">
        <v>65</v>
      </c>
      <c r="S2544" s="15" t="s">
        <v>79</v>
      </c>
      <c r="T2544" s="15" t="s">
        <v>2627</v>
      </c>
      <c r="U2544" s="28">
        <v>195750.0</v>
      </c>
      <c r="V2544" s="15">
        <v>5.0</v>
      </c>
      <c r="W2544" s="31">
        <v>0.0</v>
      </c>
      <c r="X2544" s="28">
        <v>90045.0</v>
      </c>
    </row>
    <row r="2545" ht="15.75" customHeight="1">
      <c r="A2545" s="15">
        <v>4610.0</v>
      </c>
      <c r="B2545" s="15" t="s">
        <v>5401</v>
      </c>
      <c r="C2545" s="18">
        <v>42152.0</v>
      </c>
      <c r="D2545" s="18">
        <v>42157.0</v>
      </c>
      <c r="E2545" s="18">
        <f t="shared" si="1"/>
        <v>42157</v>
      </c>
      <c r="F2545" s="15" t="s">
        <v>55</v>
      </c>
      <c r="G2545" s="15" t="s">
        <v>2139</v>
      </c>
      <c r="H2545" s="15" t="s">
        <v>2140</v>
      </c>
      <c r="I2545" s="15" t="s">
        <v>59</v>
      </c>
      <c r="J2545" s="15" t="s">
        <v>60</v>
      </c>
      <c r="K2545" s="15" t="s">
        <v>33</v>
      </c>
      <c r="L2545" s="15" t="str">
        <f t="array" ref="L2545">_xlfn.XLOOKUP(M2545,reference_province_to_city!$A$2:$A$11,reference_province_to_city!$B$2:$B$11)</f>
        <v>Makassar</v>
      </c>
      <c r="M2545" s="15" t="s">
        <v>25</v>
      </c>
      <c r="N2545" s="15">
        <v>90111.0</v>
      </c>
      <c r="O2545" s="15">
        <f t="array" ref="O2545">_xlfn.XLOOKUP(M2545,reference_postal_code!$B$2:$B$11,reference_postal_code!$A$2:$A$11)</f>
        <v>90111</v>
      </c>
      <c r="P2545" s="15" t="s">
        <v>63</v>
      </c>
      <c r="Q2545" s="15" t="s">
        <v>5409</v>
      </c>
      <c r="R2545" s="15" t="s">
        <v>65</v>
      </c>
      <c r="S2545" s="15" t="s">
        <v>66</v>
      </c>
      <c r="T2545" s="15" t="s">
        <v>5410</v>
      </c>
      <c r="U2545" s="28">
        <v>680400.0</v>
      </c>
      <c r="V2545" s="15">
        <v>7.0</v>
      </c>
      <c r="W2545" s="31">
        <v>0.0</v>
      </c>
      <c r="X2545" s="28">
        <v>326592.0</v>
      </c>
    </row>
    <row r="2546" ht="15.75" customHeight="1">
      <c r="A2546" s="15">
        <v>9371.0</v>
      </c>
      <c r="B2546" s="15" t="s">
        <v>5411</v>
      </c>
      <c r="C2546" s="18">
        <v>42153.0</v>
      </c>
      <c r="D2546" s="18">
        <v>42155.0</v>
      </c>
      <c r="E2546" s="18">
        <f t="shared" si="1"/>
        <v>42155</v>
      </c>
      <c r="F2546" s="15" t="s">
        <v>125</v>
      </c>
      <c r="G2546" s="15" t="s">
        <v>2908</v>
      </c>
      <c r="H2546" s="15" t="s">
        <v>2909</v>
      </c>
      <c r="I2546" s="15" t="s">
        <v>128</v>
      </c>
      <c r="J2546" s="15" t="s">
        <v>60</v>
      </c>
      <c r="K2546" s="15" t="s">
        <v>2048</v>
      </c>
      <c r="L2546" s="15" t="str">
        <f t="array" ref="L2546">_xlfn.XLOOKUP(M2546,reference_province_to_city!$A$2:$A$11,reference_province_to_city!$B$2:$B$11)</f>
        <v>Balikpapan</v>
      </c>
      <c r="M2546" s="15" t="s">
        <v>21</v>
      </c>
      <c r="N2546" s="15">
        <v>76114.0</v>
      </c>
      <c r="O2546" s="15">
        <f t="array" ref="O2546">_xlfn.XLOOKUP(M2546,reference_postal_code!$B$2:$B$11,reference_postal_code!$A$2:$A$11)</f>
        <v>76114</v>
      </c>
      <c r="P2546" s="15" t="s">
        <v>166</v>
      </c>
      <c r="Q2546" s="15" t="s">
        <v>5412</v>
      </c>
      <c r="R2546" s="15" t="s">
        <v>106</v>
      </c>
      <c r="S2546" s="15" t="s">
        <v>139</v>
      </c>
      <c r="T2546" s="15" t="s">
        <v>5413</v>
      </c>
      <c r="U2546" s="28">
        <v>623520.0</v>
      </c>
      <c r="V2546" s="15">
        <v>4.0</v>
      </c>
      <c r="W2546" s="31">
        <v>0.2</v>
      </c>
      <c r="X2546" s="28">
        <v>-62352.0</v>
      </c>
    </row>
    <row r="2547" ht="15.75" customHeight="1">
      <c r="A2547" s="15">
        <v>945.0</v>
      </c>
      <c r="B2547" s="15" t="s">
        <v>5414</v>
      </c>
      <c r="C2547" s="18">
        <v>42153.0</v>
      </c>
      <c r="D2547" s="18">
        <v>42158.0</v>
      </c>
      <c r="E2547" s="18">
        <f t="shared" si="1"/>
        <v>42158</v>
      </c>
      <c r="F2547" s="15" t="s">
        <v>55</v>
      </c>
      <c r="G2547" s="15" t="s">
        <v>2382</v>
      </c>
      <c r="H2547" s="15" t="s">
        <v>2383</v>
      </c>
      <c r="I2547" s="15" t="s">
        <v>59</v>
      </c>
      <c r="J2547" s="15" t="s">
        <v>60</v>
      </c>
      <c r="K2547" s="15" t="s">
        <v>29</v>
      </c>
      <c r="L2547" s="15" t="str">
        <f t="array" ref="L2547">_xlfn.XLOOKUP(M2547,reference_province_to_city!$A$2:$A$11,reference_province_to_city!$B$2:$B$11)</f>
        <v>Palembang</v>
      </c>
      <c r="M2547" s="15" t="s">
        <v>13</v>
      </c>
      <c r="N2547" s="15">
        <v>30111.0</v>
      </c>
      <c r="O2547" s="15">
        <f t="array" ref="O2547">_xlfn.XLOOKUP(M2547,reference_postal_code!$B$2:$B$11,reference_postal_code!$A$2:$A$11)</f>
        <v>30111</v>
      </c>
      <c r="P2547" s="15" t="s">
        <v>77</v>
      </c>
      <c r="Q2547" s="15" t="s">
        <v>4360</v>
      </c>
      <c r="R2547" s="15" t="s">
        <v>65</v>
      </c>
      <c r="S2547" s="15" t="s">
        <v>87</v>
      </c>
      <c r="T2547" s="15" t="s">
        <v>4361</v>
      </c>
      <c r="U2547" s="28">
        <v>8108550.0</v>
      </c>
      <c r="V2547" s="15">
        <v>3.0</v>
      </c>
      <c r="W2547" s="31">
        <v>0.0</v>
      </c>
      <c r="X2547" s="28">
        <v>2108223.0</v>
      </c>
    </row>
    <row r="2548" ht="15.75" customHeight="1">
      <c r="A2548" s="15">
        <v>9881.0</v>
      </c>
      <c r="B2548" s="15" t="s">
        <v>5415</v>
      </c>
      <c r="C2548" s="18">
        <v>42153.0</v>
      </c>
      <c r="D2548" s="18">
        <v>42155.0</v>
      </c>
      <c r="E2548" s="18">
        <f t="shared" si="1"/>
        <v>42155</v>
      </c>
      <c r="F2548" s="15" t="s">
        <v>125</v>
      </c>
      <c r="G2548" s="15" t="s">
        <v>4483</v>
      </c>
      <c r="H2548" s="15" t="s">
        <v>4484</v>
      </c>
      <c r="I2548" s="15" t="s">
        <v>76</v>
      </c>
      <c r="J2548" s="15" t="s">
        <v>60</v>
      </c>
      <c r="K2548" s="15" t="s">
        <v>19</v>
      </c>
      <c r="L2548" s="15" t="str">
        <f t="array" ref="L2548">_xlfn.XLOOKUP(M2548,reference_province_to_city!$A$2:$A$11,reference_province_to_city!$B$2:$B$11)</f>
        <v>Yogyakarta</v>
      </c>
      <c r="M2548" s="15" t="s">
        <v>18</v>
      </c>
      <c r="N2548" s="15">
        <v>55111.0</v>
      </c>
      <c r="O2548" s="15">
        <f t="array" ref="O2548">_xlfn.XLOOKUP(M2548,reference_postal_code!$B$2:$B$11,reference_postal_code!$A$2:$A$11)</f>
        <v>55111</v>
      </c>
      <c r="P2548" s="15" t="s">
        <v>77</v>
      </c>
      <c r="Q2548" s="15" t="s">
        <v>1439</v>
      </c>
      <c r="R2548" s="15" t="s">
        <v>65</v>
      </c>
      <c r="S2548" s="15" t="s">
        <v>66</v>
      </c>
      <c r="T2548" s="15" t="s">
        <v>1440</v>
      </c>
      <c r="U2548" s="28">
        <v>1275840.0</v>
      </c>
      <c r="V2548" s="15">
        <v>3.0</v>
      </c>
      <c r="W2548" s="31">
        <v>0.2</v>
      </c>
      <c r="X2548" s="28">
        <v>430596.0</v>
      </c>
    </row>
    <row r="2549" ht="15.75" customHeight="1">
      <c r="A2549" s="15">
        <v>946.0</v>
      </c>
      <c r="B2549" s="15" t="s">
        <v>5414</v>
      </c>
      <c r="C2549" s="18">
        <v>42153.0</v>
      </c>
      <c r="D2549" s="18">
        <v>42158.0</v>
      </c>
      <c r="E2549" s="18">
        <f t="shared" si="1"/>
        <v>42158</v>
      </c>
      <c r="F2549" s="15" t="s">
        <v>55</v>
      </c>
      <c r="G2549" s="15" t="s">
        <v>2382</v>
      </c>
      <c r="H2549" s="15" t="s">
        <v>2383</v>
      </c>
      <c r="I2549" s="15" t="s">
        <v>59</v>
      </c>
      <c r="J2549" s="15" t="s">
        <v>60</v>
      </c>
      <c r="K2549" s="15" t="s">
        <v>29</v>
      </c>
      <c r="L2549" s="15" t="str">
        <f t="array" ref="L2549">_xlfn.XLOOKUP(M2549,reference_province_to_city!$A$2:$A$11,reference_province_to_city!$B$2:$B$11)</f>
        <v>Palembang</v>
      </c>
      <c r="M2549" s="15" t="s">
        <v>13</v>
      </c>
      <c r="N2549" s="15">
        <v>30111.0</v>
      </c>
      <c r="O2549" s="15">
        <f t="array" ref="O2549">_xlfn.XLOOKUP(M2549,reference_postal_code!$B$2:$B$11,reference_postal_code!$A$2:$A$11)</f>
        <v>30111</v>
      </c>
      <c r="P2549" s="15" t="s">
        <v>77</v>
      </c>
      <c r="Q2549" s="15" t="s">
        <v>2004</v>
      </c>
      <c r="R2549" s="15" t="s">
        <v>65</v>
      </c>
      <c r="S2549" s="15" t="s">
        <v>83</v>
      </c>
      <c r="T2549" s="15" t="s">
        <v>2005</v>
      </c>
      <c r="U2549" s="28">
        <v>2516400.0</v>
      </c>
      <c r="V2549" s="15">
        <v>5.0</v>
      </c>
      <c r="W2549" s="31">
        <v>0.2</v>
      </c>
      <c r="X2549" s="28">
        <v>943650.0</v>
      </c>
    </row>
    <row r="2550" ht="15.75" customHeight="1">
      <c r="A2550" s="15">
        <v>9373.0</v>
      </c>
      <c r="B2550" s="15" t="s">
        <v>5411</v>
      </c>
      <c r="C2550" s="18">
        <v>42153.0</v>
      </c>
      <c r="D2550" s="18">
        <v>42155.0</v>
      </c>
      <c r="E2550" s="18">
        <f t="shared" si="1"/>
        <v>42155</v>
      </c>
      <c r="F2550" s="15" t="s">
        <v>125</v>
      </c>
      <c r="G2550" s="15" t="s">
        <v>2908</v>
      </c>
      <c r="H2550" s="15" t="s">
        <v>2909</v>
      </c>
      <c r="I2550" s="15" t="s">
        <v>128</v>
      </c>
      <c r="J2550" s="15" t="s">
        <v>60</v>
      </c>
      <c r="K2550" s="15" t="s">
        <v>31</v>
      </c>
      <c r="L2550" s="15" t="str">
        <f t="array" ref="L2550">_xlfn.XLOOKUP(M2550,reference_province_to_city!$A$2:$A$11,reference_province_to_city!$B$2:$B$11)</f>
        <v>Balikpapan</v>
      </c>
      <c r="M2550" s="15" t="s">
        <v>21</v>
      </c>
      <c r="N2550" s="15">
        <v>76114.0</v>
      </c>
      <c r="O2550" s="15">
        <f t="array" ref="O2550">_xlfn.XLOOKUP(M2550,reference_postal_code!$B$2:$B$11,reference_postal_code!$A$2:$A$11)</f>
        <v>76114</v>
      </c>
      <c r="P2550" s="15" t="s">
        <v>166</v>
      </c>
      <c r="Q2550" s="15" t="s">
        <v>2960</v>
      </c>
      <c r="R2550" s="15" t="s">
        <v>65</v>
      </c>
      <c r="S2550" s="15" t="s">
        <v>103</v>
      </c>
      <c r="T2550" s="15" t="s">
        <v>2961</v>
      </c>
      <c r="U2550" s="28">
        <v>120600.0</v>
      </c>
      <c r="V2550" s="15">
        <v>5.0</v>
      </c>
      <c r="W2550" s="31">
        <v>0.2</v>
      </c>
      <c r="X2550" s="28">
        <v>43717.0</v>
      </c>
    </row>
    <row r="2551" ht="15.75" customHeight="1">
      <c r="A2551" s="15">
        <v>944.0</v>
      </c>
      <c r="B2551" s="15" t="s">
        <v>5414</v>
      </c>
      <c r="C2551" s="18">
        <v>42153.0</v>
      </c>
      <c r="D2551" s="18">
        <v>42158.0</v>
      </c>
      <c r="E2551" s="18">
        <f t="shared" si="1"/>
        <v>42158</v>
      </c>
      <c r="F2551" s="15" t="s">
        <v>55</v>
      </c>
      <c r="G2551" s="15" t="s">
        <v>2382</v>
      </c>
      <c r="H2551" s="15" t="s">
        <v>2383</v>
      </c>
      <c r="I2551" s="15" t="s">
        <v>59</v>
      </c>
      <c r="J2551" s="15" t="s">
        <v>60</v>
      </c>
      <c r="K2551" s="15" t="s">
        <v>29</v>
      </c>
      <c r="L2551" s="15" t="str">
        <f t="array" ref="L2551">_xlfn.XLOOKUP(M2551,reference_province_to_city!$A$2:$A$11,reference_province_to_city!$B$2:$B$11)</f>
        <v>Palembang</v>
      </c>
      <c r="M2551" s="15" t="s">
        <v>13</v>
      </c>
      <c r="N2551" s="15">
        <v>30111.0</v>
      </c>
      <c r="O2551" s="15">
        <f t="array" ref="O2551">_xlfn.XLOOKUP(M2551,reference_postal_code!$B$2:$B$11,reference_postal_code!$A$2:$A$11)</f>
        <v>30111</v>
      </c>
      <c r="P2551" s="15" t="s">
        <v>77</v>
      </c>
      <c r="Q2551" s="15" t="s">
        <v>5416</v>
      </c>
      <c r="R2551" s="15" t="s">
        <v>65</v>
      </c>
      <c r="S2551" s="15" t="s">
        <v>66</v>
      </c>
      <c r="T2551" s="15" t="s">
        <v>5417</v>
      </c>
      <c r="U2551" s="28">
        <v>486000.0</v>
      </c>
      <c r="V2551" s="15">
        <v>5.0</v>
      </c>
      <c r="W2551" s="31">
        <v>0.0</v>
      </c>
      <c r="X2551" s="28">
        <v>233280.0</v>
      </c>
    </row>
    <row r="2552" ht="15.75" customHeight="1">
      <c r="A2552" s="15">
        <v>9446.0</v>
      </c>
      <c r="B2552" s="15" t="s">
        <v>5418</v>
      </c>
      <c r="C2552" s="18">
        <v>42153.0</v>
      </c>
      <c r="D2552" s="18">
        <v>42158.0</v>
      </c>
      <c r="E2552" s="18">
        <f t="shared" si="1"/>
        <v>42158</v>
      </c>
      <c r="F2552" s="15" t="s">
        <v>55</v>
      </c>
      <c r="G2552" s="15" t="s">
        <v>2808</v>
      </c>
      <c r="H2552" s="15" t="s">
        <v>2809</v>
      </c>
      <c r="I2552" s="15" t="s">
        <v>59</v>
      </c>
      <c r="J2552" s="15" t="s">
        <v>60</v>
      </c>
      <c r="K2552" s="15" t="s">
        <v>14</v>
      </c>
      <c r="L2552" s="15" t="str">
        <f t="array" ref="L2552">_xlfn.XLOOKUP(M2552,reference_province_to_city!$A$2:$A$11,reference_province_to_city!$B$2:$B$11)</f>
        <v>Bandung</v>
      </c>
      <c r="M2552" s="15" t="s">
        <v>12</v>
      </c>
      <c r="N2552" s="15">
        <v>40111.0</v>
      </c>
      <c r="O2552" s="15">
        <f t="array" ref="O2552">_xlfn.XLOOKUP(M2552,reference_postal_code!$B$2:$B$11,reference_postal_code!$A$2:$A$11)</f>
        <v>40111</v>
      </c>
      <c r="P2552" s="15" t="s">
        <v>117</v>
      </c>
      <c r="Q2552" s="15" t="s">
        <v>851</v>
      </c>
      <c r="R2552" s="15" t="s">
        <v>65</v>
      </c>
      <c r="S2552" s="15" t="s">
        <v>79</v>
      </c>
      <c r="T2552" s="15" t="s">
        <v>852</v>
      </c>
      <c r="U2552" s="28">
        <v>185850.0</v>
      </c>
      <c r="V2552" s="15">
        <v>3.0</v>
      </c>
      <c r="W2552" s="31">
        <v>0.0</v>
      </c>
      <c r="X2552" s="28">
        <v>85491.0</v>
      </c>
    </row>
    <row r="2553" ht="15.75" customHeight="1">
      <c r="A2553" s="15">
        <v>9372.0</v>
      </c>
      <c r="B2553" s="15" t="s">
        <v>5411</v>
      </c>
      <c r="C2553" s="18">
        <v>42153.0</v>
      </c>
      <c r="D2553" s="18">
        <v>42155.0</v>
      </c>
      <c r="E2553" s="18">
        <f t="shared" si="1"/>
        <v>42155</v>
      </c>
      <c r="F2553" s="15" t="s">
        <v>125</v>
      </c>
      <c r="G2553" s="15" t="s">
        <v>2908</v>
      </c>
      <c r="H2553" s="15" t="s">
        <v>2909</v>
      </c>
      <c r="I2553" s="15" t="s">
        <v>128</v>
      </c>
      <c r="J2553" s="15" t="s">
        <v>60</v>
      </c>
      <c r="K2553" s="15" t="s">
        <v>31</v>
      </c>
      <c r="L2553" s="15" t="str">
        <f t="array" ref="L2553">_xlfn.XLOOKUP(M2553,reference_province_to_city!$A$2:$A$11,reference_province_to_city!$B$2:$B$11)</f>
        <v>Balikpapan</v>
      </c>
      <c r="M2553" s="15" t="s">
        <v>21</v>
      </c>
      <c r="N2553" s="15">
        <v>76114.0</v>
      </c>
      <c r="O2553" s="15">
        <f t="array" ref="O2553">_xlfn.XLOOKUP(M2553,reference_postal_code!$B$2:$B$11,reference_postal_code!$A$2:$A$11)</f>
        <v>76114</v>
      </c>
      <c r="P2553" s="15" t="s">
        <v>166</v>
      </c>
      <c r="Q2553" s="15" t="s">
        <v>527</v>
      </c>
      <c r="R2553" s="15" t="s">
        <v>106</v>
      </c>
      <c r="S2553" s="15" t="s">
        <v>107</v>
      </c>
      <c r="T2553" s="15" t="s">
        <v>528</v>
      </c>
      <c r="U2553" s="28">
        <v>4755870.0</v>
      </c>
      <c r="V2553" s="15">
        <v>3.0</v>
      </c>
      <c r="W2553" s="31">
        <v>0.3</v>
      </c>
      <c r="X2553" s="28">
        <v>-1290879.0</v>
      </c>
    </row>
    <row r="2554" ht="15.75" customHeight="1">
      <c r="A2554" s="15">
        <v>9553.0</v>
      </c>
      <c r="B2554" s="15" t="s">
        <v>5419</v>
      </c>
      <c r="C2554" s="18">
        <v>42154.0</v>
      </c>
      <c r="D2554" s="18">
        <v>42158.0</v>
      </c>
      <c r="E2554" s="18">
        <f t="shared" si="1"/>
        <v>42158</v>
      </c>
      <c r="F2554" s="15" t="s">
        <v>55</v>
      </c>
      <c r="G2554" s="15" t="s">
        <v>5420</v>
      </c>
      <c r="H2554" s="15" t="s">
        <v>5421</v>
      </c>
      <c r="I2554" s="15" t="s">
        <v>76</v>
      </c>
      <c r="J2554" s="15" t="s">
        <v>60</v>
      </c>
      <c r="K2554" s="15" t="s">
        <v>17</v>
      </c>
      <c r="L2554" s="15" t="str">
        <f t="array" ref="L2554">_xlfn.XLOOKUP(M2554,reference_province_to_city!$A$2:$A$11,reference_province_to_city!$B$2:$B$11)</f>
        <v>Semarang</v>
      </c>
      <c r="M2554" s="15" t="s">
        <v>15</v>
      </c>
      <c r="N2554" s="15">
        <v>50111.0</v>
      </c>
      <c r="O2554" s="15">
        <f t="array" ref="O2554">_xlfn.XLOOKUP(M2554,reference_postal_code!$B$2:$B$11,reference_postal_code!$A$2:$A$11)</f>
        <v>50111</v>
      </c>
      <c r="P2554" s="15" t="s">
        <v>77</v>
      </c>
      <c r="Q2554" s="15" t="s">
        <v>4722</v>
      </c>
      <c r="R2554" s="15" t="s">
        <v>110</v>
      </c>
      <c r="S2554" s="15" t="s">
        <v>149</v>
      </c>
      <c r="T2554" s="15" t="s">
        <v>4723</v>
      </c>
      <c r="U2554" s="28">
        <v>2279400.0</v>
      </c>
      <c r="V2554" s="15">
        <v>4.0</v>
      </c>
      <c r="W2554" s="31">
        <v>0.0</v>
      </c>
      <c r="X2554" s="28">
        <v>547056.0</v>
      </c>
    </row>
    <row r="2555" ht="15.75" customHeight="1">
      <c r="A2555" s="15">
        <v>5516.0</v>
      </c>
      <c r="B2555" s="15" t="s">
        <v>5422</v>
      </c>
      <c r="C2555" s="18">
        <v>42154.0</v>
      </c>
      <c r="D2555" s="18">
        <v>42156.0</v>
      </c>
      <c r="E2555" s="18">
        <f t="shared" si="1"/>
        <v>42156</v>
      </c>
      <c r="F2555" s="15" t="s">
        <v>125</v>
      </c>
      <c r="G2555" s="15" t="s">
        <v>5423</v>
      </c>
      <c r="H2555" s="15" t="s">
        <v>5424</v>
      </c>
      <c r="I2555" s="15" t="s">
        <v>59</v>
      </c>
      <c r="J2555" s="15" t="s">
        <v>60</v>
      </c>
      <c r="K2555" s="15" t="s">
        <v>28</v>
      </c>
      <c r="L2555" s="15" t="str">
        <f t="array" ref="L2555">_xlfn.XLOOKUP(M2555,reference_province_to_city!$A$2:$A$11,reference_province_to_city!$B$2:$B$11)</f>
        <v>Medan</v>
      </c>
      <c r="M2555" s="15" t="s">
        <v>11</v>
      </c>
      <c r="N2555" s="15">
        <v>20111.0</v>
      </c>
      <c r="O2555" s="15">
        <f t="array" ref="O2555">_xlfn.XLOOKUP(M2555,reference_postal_code!$B$2:$B$11,reference_postal_code!$A$2:$A$11)</f>
        <v>20111</v>
      </c>
      <c r="P2555" s="15" t="s">
        <v>77</v>
      </c>
      <c r="Q2555" s="15" t="s">
        <v>4978</v>
      </c>
      <c r="R2555" s="15" t="s">
        <v>110</v>
      </c>
      <c r="S2555" s="15" t="s">
        <v>111</v>
      </c>
      <c r="T2555" s="15" t="s">
        <v>4979</v>
      </c>
      <c r="U2555" s="28">
        <v>1932750.0</v>
      </c>
      <c r="V2555" s="15">
        <v>3.0</v>
      </c>
      <c r="W2555" s="31">
        <v>0.0</v>
      </c>
      <c r="X2555" s="28">
        <v>57982.0</v>
      </c>
    </row>
    <row r="2556" ht="15.75" customHeight="1">
      <c r="A2556" s="15">
        <v>5514.0</v>
      </c>
      <c r="B2556" s="15" t="s">
        <v>5422</v>
      </c>
      <c r="C2556" s="18">
        <v>42154.0</v>
      </c>
      <c r="D2556" s="18">
        <v>42156.0</v>
      </c>
      <c r="E2556" s="18">
        <f t="shared" si="1"/>
        <v>42156</v>
      </c>
      <c r="F2556" s="15" t="s">
        <v>125</v>
      </c>
      <c r="G2556" s="15" t="s">
        <v>5423</v>
      </c>
      <c r="H2556" s="15" t="s">
        <v>5424</v>
      </c>
      <c r="I2556" s="15" t="s">
        <v>59</v>
      </c>
      <c r="J2556" s="15" t="s">
        <v>60</v>
      </c>
      <c r="K2556" s="15" t="s">
        <v>28</v>
      </c>
      <c r="L2556" s="15" t="str">
        <f t="array" ref="L2556">_xlfn.XLOOKUP(M2556,reference_province_to_city!$A$2:$A$11,reference_province_to_city!$B$2:$B$11)</f>
        <v>Medan</v>
      </c>
      <c r="M2556" s="15" t="s">
        <v>11</v>
      </c>
      <c r="N2556" s="15">
        <v>20111.0</v>
      </c>
      <c r="O2556" s="15">
        <f t="array" ref="O2556">_xlfn.XLOOKUP(M2556,reference_postal_code!$B$2:$B$11,reference_postal_code!$A$2:$A$11)</f>
        <v>20111</v>
      </c>
      <c r="P2556" s="15" t="s">
        <v>77</v>
      </c>
      <c r="Q2556" s="15" t="s">
        <v>3774</v>
      </c>
      <c r="R2556" s="15" t="s">
        <v>110</v>
      </c>
      <c r="S2556" s="15" t="s">
        <v>111</v>
      </c>
      <c r="T2556" s="15" t="s">
        <v>3775</v>
      </c>
      <c r="U2556" s="28">
        <v>3599550.0</v>
      </c>
      <c r="V2556" s="15">
        <v>3.0</v>
      </c>
      <c r="W2556" s="31">
        <v>0.0</v>
      </c>
      <c r="X2556" s="28">
        <v>35995.0</v>
      </c>
    </row>
    <row r="2557" ht="15.75" customHeight="1">
      <c r="A2557" s="15">
        <v>5515.0</v>
      </c>
      <c r="B2557" s="15" t="s">
        <v>5422</v>
      </c>
      <c r="C2557" s="18">
        <v>42154.0</v>
      </c>
      <c r="D2557" s="18">
        <v>42156.0</v>
      </c>
      <c r="E2557" s="18">
        <f t="shared" si="1"/>
        <v>42156</v>
      </c>
      <c r="F2557" s="15" t="s">
        <v>125</v>
      </c>
      <c r="G2557" s="15" t="s">
        <v>5423</v>
      </c>
      <c r="H2557" s="15" t="s">
        <v>5424</v>
      </c>
      <c r="I2557" s="15" t="s">
        <v>59</v>
      </c>
      <c r="J2557" s="15" t="s">
        <v>60</v>
      </c>
      <c r="K2557" s="15" t="s">
        <v>28</v>
      </c>
      <c r="L2557" s="15" t="str">
        <f t="array" ref="L2557">_xlfn.XLOOKUP(M2557,reference_province_to_city!$A$2:$A$11,reference_province_to_city!$B$2:$B$11)</f>
        <v>Medan</v>
      </c>
      <c r="M2557" s="15" t="s">
        <v>11</v>
      </c>
      <c r="N2557" s="15">
        <v>20111.0</v>
      </c>
      <c r="O2557" s="15">
        <f t="array" ref="O2557">_xlfn.XLOOKUP(M2557,reference_postal_code!$B$2:$B$11,reference_postal_code!$A$2:$A$11)</f>
        <v>20111</v>
      </c>
      <c r="P2557" s="15" t="s">
        <v>77</v>
      </c>
      <c r="Q2557" s="15" t="s">
        <v>5425</v>
      </c>
      <c r="R2557" s="15" t="s">
        <v>65</v>
      </c>
      <c r="S2557" s="15" t="s">
        <v>222</v>
      </c>
      <c r="T2557" s="15" t="s">
        <v>5426</v>
      </c>
      <c r="U2557" s="28">
        <v>2404800.0</v>
      </c>
      <c r="V2557" s="15">
        <v>2.0</v>
      </c>
      <c r="W2557" s="31">
        <v>0.0</v>
      </c>
      <c r="X2557" s="28">
        <v>673344.0</v>
      </c>
    </row>
    <row r="2558" ht="15.75" customHeight="1">
      <c r="A2558" s="15">
        <v>6885.0</v>
      </c>
      <c r="B2558" s="15" t="s">
        <v>5427</v>
      </c>
      <c r="C2558" s="18">
        <v>42155.0</v>
      </c>
      <c r="D2558" s="18">
        <v>42159.0</v>
      </c>
      <c r="E2558" s="18">
        <f t="shared" si="1"/>
        <v>42159</v>
      </c>
      <c r="F2558" s="15" t="s">
        <v>55</v>
      </c>
      <c r="G2558" s="15" t="s">
        <v>5428</v>
      </c>
      <c r="H2558" s="15" t="s">
        <v>5429</v>
      </c>
      <c r="I2558" s="15" t="s">
        <v>59</v>
      </c>
      <c r="J2558" s="15" t="s">
        <v>60</v>
      </c>
      <c r="K2558" s="15" t="s">
        <v>26</v>
      </c>
      <c r="L2558" s="15" t="str">
        <f t="array" ref="L2558">_xlfn.XLOOKUP(M2558,reference_province_to_city!$A$2:$A$11,reference_province_to_city!$B$2:$B$11)</f>
        <v>Denpasar</v>
      </c>
      <c r="M2558" s="15" t="s">
        <v>24</v>
      </c>
      <c r="N2558" s="15">
        <v>80231.0</v>
      </c>
      <c r="O2558" s="15">
        <f t="array" ref="O2558">_xlfn.XLOOKUP(M2558,reference_postal_code!$B$2:$B$11,reference_postal_code!$A$2:$A$11)</f>
        <v>80231</v>
      </c>
      <c r="P2558" s="15" t="s">
        <v>63</v>
      </c>
      <c r="Q2558" s="15" t="s">
        <v>1500</v>
      </c>
      <c r="R2558" s="15" t="s">
        <v>106</v>
      </c>
      <c r="S2558" s="15" t="s">
        <v>107</v>
      </c>
      <c r="T2558" s="15" t="s">
        <v>1501</v>
      </c>
      <c r="U2558" s="28">
        <v>3.85176E7</v>
      </c>
      <c r="V2558" s="15">
        <v>8.0</v>
      </c>
      <c r="W2558" s="31">
        <v>0.0</v>
      </c>
      <c r="X2558" s="28">
        <v>1.155528E7</v>
      </c>
    </row>
    <row r="2559" ht="15.75" customHeight="1">
      <c r="A2559" s="15">
        <v>2559.0</v>
      </c>
      <c r="B2559" s="15" t="s">
        <v>5430</v>
      </c>
      <c r="C2559" s="18">
        <v>42155.0</v>
      </c>
      <c r="D2559" s="18">
        <v>42159.0</v>
      </c>
      <c r="E2559" s="18">
        <f t="shared" si="1"/>
        <v>42159</v>
      </c>
      <c r="F2559" s="15" t="s">
        <v>55</v>
      </c>
      <c r="G2559" s="15" t="s">
        <v>489</v>
      </c>
      <c r="H2559" s="15" t="s">
        <v>490</v>
      </c>
      <c r="I2559" s="15" t="s">
        <v>59</v>
      </c>
      <c r="J2559" s="15" t="s">
        <v>60</v>
      </c>
      <c r="K2559" s="15" t="s">
        <v>22</v>
      </c>
      <c r="L2559" s="15" t="str">
        <f t="array" ref="L2559">_xlfn.XLOOKUP(M2559,reference_province_to_city!$A$2:$A$11,reference_province_to_city!$B$2:$B$11)</f>
        <v>Surabaya</v>
      </c>
      <c r="M2559" s="15" t="s">
        <v>20</v>
      </c>
      <c r="N2559" s="15">
        <v>60231.0</v>
      </c>
      <c r="O2559" s="15">
        <f t="array" ref="O2559">_xlfn.XLOOKUP(M2559,reference_postal_code!$B$2:$B$11,reference_postal_code!$A$2:$A$11)</f>
        <v>60231</v>
      </c>
      <c r="P2559" s="15" t="s">
        <v>166</v>
      </c>
      <c r="Q2559" s="15" t="s">
        <v>5431</v>
      </c>
      <c r="R2559" s="15" t="s">
        <v>106</v>
      </c>
      <c r="S2559" s="15" t="s">
        <v>183</v>
      </c>
      <c r="T2559" s="15" t="s">
        <v>5432</v>
      </c>
      <c r="U2559" s="28">
        <v>2.11029E7</v>
      </c>
      <c r="V2559" s="15">
        <v>7.0</v>
      </c>
      <c r="W2559" s="31">
        <v>0.0</v>
      </c>
      <c r="X2559" s="28">
        <v>2110290.0</v>
      </c>
    </row>
    <row r="2560" ht="15.75" customHeight="1">
      <c r="A2560" s="15">
        <v>9476.0</v>
      </c>
      <c r="B2560" s="15" t="s">
        <v>5433</v>
      </c>
      <c r="C2560" s="18">
        <v>42155.0</v>
      </c>
      <c r="D2560" s="18">
        <v>42160.0</v>
      </c>
      <c r="E2560" s="18">
        <f t="shared" si="1"/>
        <v>42160</v>
      </c>
      <c r="F2560" s="15" t="s">
        <v>114</v>
      </c>
      <c r="G2560" s="15" t="s">
        <v>2791</v>
      </c>
      <c r="H2560" s="15" t="s">
        <v>2792</v>
      </c>
      <c r="I2560" s="15" t="s">
        <v>128</v>
      </c>
      <c r="J2560" s="15" t="s">
        <v>60</v>
      </c>
      <c r="K2560" s="15" t="s">
        <v>19</v>
      </c>
      <c r="L2560" s="15" t="str">
        <f t="array" ref="L2560">_xlfn.XLOOKUP(M2560,reference_province_to_city!$A$2:$A$11,reference_province_to_city!$B$2:$B$11)</f>
        <v>Yogyakarta</v>
      </c>
      <c r="M2560" s="15" t="s">
        <v>18</v>
      </c>
      <c r="N2560" s="15">
        <v>55111.0</v>
      </c>
      <c r="O2560" s="15">
        <f t="array" ref="O2560">_xlfn.XLOOKUP(M2560,reference_postal_code!$B$2:$B$11,reference_postal_code!$A$2:$A$11)</f>
        <v>55111</v>
      </c>
      <c r="P2560" s="15" t="s">
        <v>77</v>
      </c>
      <c r="Q2560" s="15" t="s">
        <v>2745</v>
      </c>
      <c r="R2560" s="15" t="s">
        <v>65</v>
      </c>
      <c r="S2560" s="15" t="s">
        <v>66</v>
      </c>
      <c r="T2560" s="15" t="s">
        <v>2746</v>
      </c>
      <c r="U2560" s="28">
        <v>2602320.0</v>
      </c>
      <c r="V2560" s="15">
        <v>7.0</v>
      </c>
      <c r="W2560" s="31">
        <v>0.2</v>
      </c>
      <c r="X2560" s="28">
        <v>813225.0</v>
      </c>
    </row>
    <row r="2561" ht="15.75" customHeight="1">
      <c r="A2561" s="15">
        <v>9477.0</v>
      </c>
      <c r="B2561" s="15" t="s">
        <v>5433</v>
      </c>
      <c r="C2561" s="18">
        <v>42155.0</v>
      </c>
      <c r="D2561" s="18">
        <v>42160.0</v>
      </c>
      <c r="E2561" s="18">
        <f t="shared" si="1"/>
        <v>42160</v>
      </c>
      <c r="F2561" s="15" t="s">
        <v>114</v>
      </c>
      <c r="G2561" s="15" t="s">
        <v>2791</v>
      </c>
      <c r="H2561" s="15" t="s">
        <v>2792</v>
      </c>
      <c r="I2561" s="15" t="s">
        <v>128</v>
      </c>
      <c r="J2561" s="15" t="s">
        <v>60</v>
      </c>
      <c r="K2561" s="15" t="s">
        <v>19</v>
      </c>
      <c r="L2561" s="15" t="str">
        <f t="array" ref="L2561">_xlfn.XLOOKUP(M2561,reference_province_to_city!$A$2:$A$11,reference_province_to_city!$B$2:$B$11)</f>
        <v>Yogyakarta</v>
      </c>
      <c r="M2561" s="15" t="s">
        <v>18</v>
      </c>
      <c r="O2561" s="15">
        <f t="array" ref="O2561">_xlfn.XLOOKUP(M2561,reference_postal_code!$B$2:$B$11,reference_postal_code!$A$2:$A$11)</f>
        <v>55111</v>
      </c>
      <c r="P2561" s="15" t="s">
        <v>77</v>
      </c>
      <c r="Q2561" s="15" t="s">
        <v>5434</v>
      </c>
      <c r="R2561" s="15" t="s">
        <v>106</v>
      </c>
      <c r="S2561" s="15" t="s">
        <v>139</v>
      </c>
      <c r="T2561" s="15" t="s">
        <v>5435</v>
      </c>
      <c r="U2561" s="28">
        <v>773400.0</v>
      </c>
      <c r="V2561" s="15">
        <v>2.0</v>
      </c>
      <c r="W2561" s="31">
        <v>0.6</v>
      </c>
      <c r="X2561" s="28">
        <v>-928080.0</v>
      </c>
    </row>
    <row r="2562" ht="15.75" customHeight="1">
      <c r="A2562" s="15">
        <v>9785.0</v>
      </c>
      <c r="B2562" s="15" t="s">
        <v>5436</v>
      </c>
      <c r="C2562" s="18">
        <v>42155.0</v>
      </c>
      <c r="D2562" s="18">
        <v>42157.0</v>
      </c>
      <c r="E2562" s="18">
        <f t="shared" si="1"/>
        <v>42157</v>
      </c>
      <c r="F2562" s="15" t="s">
        <v>114</v>
      </c>
      <c r="G2562" s="15" t="s">
        <v>4305</v>
      </c>
      <c r="H2562" s="15" t="s">
        <v>4306</v>
      </c>
      <c r="I2562" s="15" t="s">
        <v>128</v>
      </c>
      <c r="J2562" s="15" t="s">
        <v>60</v>
      </c>
      <c r="K2562" s="15" t="s">
        <v>19</v>
      </c>
      <c r="L2562" s="15" t="str">
        <f t="array" ref="L2562">_xlfn.XLOOKUP(M2562,reference_province_to_city!$A$2:$A$11,reference_province_to_city!$B$2:$B$11)</f>
        <v>Yogyakarta</v>
      </c>
      <c r="M2562" s="15" t="s">
        <v>18</v>
      </c>
      <c r="N2562" s="15">
        <v>55111.0</v>
      </c>
      <c r="O2562" s="15">
        <f t="array" ref="O2562">_xlfn.XLOOKUP(M2562,reference_postal_code!$B$2:$B$11,reference_postal_code!$A$2:$A$11)</f>
        <v>55111</v>
      </c>
      <c r="P2562" s="15" t="s">
        <v>77</v>
      </c>
      <c r="Q2562" s="15" t="s">
        <v>318</v>
      </c>
      <c r="R2562" s="15" t="s">
        <v>106</v>
      </c>
      <c r="S2562" s="15" t="s">
        <v>139</v>
      </c>
      <c r="T2562" s="15" t="s">
        <v>319</v>
      </c>
      <c r="U2562" s="28">
        <v>124200.0</v>
      </c>
      <c r="V2562" s="15">
        <v>2.0</v>
      </c>
      <c r="W2562" s="31">
        <v>0.0</v>
      </c>
      <c r="X2562" s="28">
        <v>44712.0</v>
      </c>
    </row>
    <row r="2563" ht="15.75" customHeight="1">
      <c r="A2563" s="15">
        <v>155.0</v>
      </c>
      <c r="B2563" s="15" t="s">
        <v>5437</v>
      </c>
      <c r="C2563" s="18">
        <v>42155.0</v>
      </c>
      <c r="D2563" s="18">
        <v>42157.0</v>
      </c>
      <c r="E2563" s="18">
        <f t="shared" si="1"/>
        <v>42157</v>
      </c>
      <c r="F2563" s="15" t="s">
        <v>125</v>
      </c>
      <c r="G2563" s="15" t="s">
        <v>1229</v>
      </c>
      <c r="H2563" s="15" t="s">
        <v>1230</v>
      </c>
      <c r="I2563" s="15" t="s">
        <v>128</v>
      </c>
      <c r="J2563" s="15" t="s">
        <v>60</v>
      </c>
      <c r="K2563" s="15" t="s">
        <v>10</v>
      </c>
      <c r="L2563" s="15" t="str">
        <f t="array" ref="L2563">_xlfn.XLOOKUP(M2563,reference_province_to_city!$A$2:$A$11,reference_province_to_city!$B$2:$B$11)</f>
        <v>Jakarta</v>
      </c>
      <c r="M2563" s="15" t="s">
        <v>7</v>
      </c>
      <c r="N2563" s="15">
        <v>10110.0</v>
      </c>
      <c r="O2563" s="15">
        <f t="array" ref="O2563">_xlfn.XLOOKUP(M2563,reference_postal_code!$B$2:$B$11,reference_postal_code!$A$2:$A$11)</f>
        <v>10110</v>
      </c>
      <c r="P2563" s="15" t="s">
        <v>117</v>
      </c>
      <c r="Q2563" s="15" t="s">
        <v>5017</v>
      </c>
      <c r="R2563" s="15" t="s">
        <v>65</v>
      </c>
      <c r="S2563" s="15" t="s">
        <v>66</v>
      </c>
      <c r="T2563" s="15" t="s">
        <v>5018</v>
      </c>
      <c r="U2563" s="28">
        <v>1582800.0</v>
      </c>
      <c r="V2563" s="15">
        <v>4.0</v>
      </c>
      <c r="W2563" s="31">
        <v>0.0</v>
      </c>
      <c r="X2563" s="28">
        <v>728088.0</v>
      </c>
    </row>
    <row r="2564" ht="15.75" customHeight="1">
      <c r="A2564" s="15">
        <v>2561.0</v>
      </c>
      <c r="B2564" s="15" t="s">
        <v>5430</v>
      </c>
      <c r="C2564" s="18">
        <v>42155.0</v>
      </c>
      <c r="D2564" s="18">
        <v>42159.0</v>
      </c>
      <c r="E2564" s="18">
        <f t="shared" si="1"/>
        <v>42159</v>
      </c>
      <c r="F2564" s="15" t="s">
        <v>55</v>
      </c>
      <c r="G2564" s="15" t="s">
        <v>489</v>
      </c>
      <c r="H2564" s="15" t="s">
        <v>490</v>
      </c>
      <c r="I2564" s="15" t="s">
        <v>59</v>
      </c>
      <c r="J2564" s="15" t="s">
        <v>60</v>
      </c>
      <c r="K2564" s="15" t="s">
        <v>22</v>
      </c>
      <c r="L2564" s="15" t="str">
        <f t="array" ref="L2564">_xlfn.XLOOKUP(M2564,reference_province_to_city!$A$2:$A$11,reference_province_to_city!$B$2:$B$11)</f>
        <v>Surabaya</v>
      </c>
      <c r="M2564" s="15" t="s">
        <v>20</v>
      </c>
      <c r="N2564" s="15">
        <v>60231.0</v>
      </c>
      <c r="O2564" s="15">
        <f t="array" ref="O2564">_xlfn.XLOOKUP(M2564,reference_postal_code!$B$2:$B$11,reference_postal_code!$A$2:$A$11)</f>
        <v>60231</v>
      </c>
      <c r="P2564" s="15" t="s">
        <v>166</v>
      </c>
      <c r="Q2564" s="15" t="s">
        <v>3383</v>
      </c>
      <c r="R2564" s="15" t="s">
        <v>65</v>
      </c>
      <c r="S2564" s="15" t="s">
        <v>87</v>
      </c>
      <c r="T2564" s="15" t="s">
        <v>3384</v>
      </c>
      <c r="U2564" s="28">
        <v>4846500.0</v>
      </c>
      <c r="V2564" s="15">
        <v>2.0</v>
      </c>
      <c r="W2564" s="31">
        <v>0.0</v>
      </c>
      <c r="X2564" s="28">
        <v>920835.0</v>
      </c>
    </row>
    <row r="2565" ht="15.75" customHeight="1">
      <c r="A2565" s="15">
        <v>7748.0</v>
      </c>
      <c r="B2565" s="15" t="s">
        <v>5438</v>
      </c>
      <c r="C2565" s="18">
        <v>42155.0</v>
      </c>
      <c r="D2565" s="18">
        <v>42157.0</v>
      </c>
      <c r="E2565" s="18">
        <f t="shared" si="1"/>
        <v>42157</v>
      </c>
      <c r="F2565" s="15" t="s">
        <v>114</v>
      </c>
      <c r="G2565" s="15" t="s">
        <v>1874</v>
      </c>
      <c r="H2565" s="15" t="s">
        <v>1875</v>
      </c>
      <c r="I2565" s="15" t="s">
        <v>76</v>
      </c>
      <c r="J2565" s="15" t="s">
        <v>60</v>
      </c>
      <c r="K2565" s="15" t="s">
        <v>33</v>
      </c>
      <c r="L2565" s="15" t="str">
        <f t="array" ref="L2565">_xlfn.XLOOKUP(M2565,reference_province_to_city!$A$2:$A$11,reference_province_to_city!$B$2:$B$11)</f>
        <v>Makassar</v>
      </c>
      <c r="M2565" s="15" t="s">
        <v>25</v>
      </c>
      <c r="N2565" s="15">
        <v>90111.0</v>
      </c>
      <c r="O2565" s="15">
        <f t="array" ref="O2565">_xlfn.XLOOKUP(M2565,reference_postal_code!$B$2:$B$11,reference_postal_code!$A$2:$A$11)</f>
        <v>90111</v>
      </c>
      <c r="P2565" s="15" t="s">
        <v>63</v>
      </c>
      <c r="Q2565" s="15" t="s">
        <v>5439</v>
      </c>
      <c r="R2565" s="15" t="s">
        <v>65</v>
      </c>
      <c r="S2565" s="15" t="s">
        <v>103</v>
      </c>
      <c r="T2565" s="15" t="s">
        <v>5440</v>
      </c>
      <c r="U2565" s="28">
        <v>113400.0</v>
      </c>
      <c r="V2565" s="15">
        <v>6.0</v>
      </c>
      <c r="W2565" s="31">
        <v>0.0</v>
      </c>
      <c r="X2565" s="28">
        <v>4536.0</v>
      </c>
    </row>
    <row r="2566" ht="15.75" customHeight="1">
      <c r="A2566" s="15">
        <v>9784.0</v>
      </c>
      <c r="B2566" s="15" t="s">
        <v>5436</v>
      </c>
      <c r="C2566" s="18">
        <v>42155.0</v>
      </c>
      <c r="D2566" s="18">
        <v>42157.0</v>
      </c>
      <c r="E2566" s="18">
        <f t="shared" si="1"/>
        <v>42157</v>
      </c>
      <c r="F2566" s="15" t="s">
        <v>114</v>
      </c>
      <c r="G2566" s="15" t="s">
        <v>4305</v>
      </c>
      <c r="H2566" s="15" t="s">
        <v>4306</v>
      </c>
      <c r="I2566" s="15" t="s">
        <v>128</v>
      </c>
      <c r="J2566" s="15" t="s">
        <v>60</v>
      </c>
      <c r="K2566" s="15" t="s">
        <v>19</v>
      </c>
      <c r="L2566" s="15" t="str">
        <f t="array" ref="L2566">_xlfn.XLOOKUP(M2566,reference_province_to_city!$A$2:$A$11,reference_province_to_city!$B$2:$B$11)</f>
        <v>Yogyakarta</v>
      </c>
      <c r="M2566" s="15" t="s">
        <v>18</v>
      </c>
      <c r="N2566" s="15">
        <v>55111.0</v>
      </c>
      <c r="O2566" s="15">
        <f t="array" ref="O2566">_xlfn.XLOOKUP(M2566,reference_postal_code!$B$2:$B$11,reference_postal_code!$A$2:$A$11)</f>
        <v>55111</v>
      </c>
      <c r="P2566" s="15" t="s">
        <v>77</v>
      </c>
      <c r="Q2566" s="15" t="s">
        <v>3406</v>
      </c>
      <c r="R2566" s="15" t="s">
        <v>65</v>
      </c>
      <c r="S2566" s="15" t="s">
        <v>87</v>
      </c>
      <c r="T2566" s="15" t="s">
        <v>3407</v>
      </c>
      <c r="U2566" s="28">
        <v>932700.0</v>
      </c>
      <c r="V2566" s="15">
        <v>1.0</v>
      </c>
      <c r="W2566" s="31">
        <v>0.0</v>
      </c>
      <c r="X2566" s="28">
        <v>251829.0</v>
      </c>
    </row>
    <row r="2567" ht="15.75" customHeight="1">
      <c r="A2567" s="15">
        <v>9475.0</v>
      </c>
      <c r="B2567" s="15" t="s">
        <v>5433</v>
      </c>
      <c r="C2567" s="18">
        <v>42155.0</v>
      </c>
      <c r="D2567" s="18">
        <v>42160.0</v>
      </c>
      <c r="E2567" s="18">
        <f t="shared" si="1"/>
        <v>42160</v>
      </c>
      <c r="F2567" s="15" t="s">
        <v>114</v>
      </c>
      <c r="G2567" s="15" t="s">
        <v>2791</v>
      </c>
      <c r="H2567" s="15" t="s">
        <v>2792</v>
      </c>
      <c r="I2567" s="15" t="s">
        <v>128</v>
      </c>
      <c r="J2567" s="15" t="s">
        <v>60</v>
      </c>
      <c r="K2567" s="15" t="s">
        <v>19</v>
      </c>
      <c r="L2567" s="15" t="str">
        <f t="array" ref="L2567">_xlfn.XLOOKUP(M2567,reference_province_to_city!$A$2:$A$11,reference_province_to_city!$B$2:$B$11)</f>
        <v>Yogyakarta</v>
      </c>
      <c r="M2567" s="15" t="s">
        <v>18</v>
      </c>
      <c r="N2567" s="15">
        <v>55111.0</v>
      </c>
      <c r="O2567" s="15">
        <f t="array" ref="O2567">_xlfn.XLOOKUP(M2567,reference_postal_code!$B$2:$B$11,reference_postal_code!$A$2:$A$11)</f>
        <v>55111</v>
      </c>
      <c r="P2567" s="15" t="s">
        <v>77</v>
      </c>
      <c r="Q2567" s="15" t="s">
        <v>797</v>
      </c>
      <c r="R2567" s="15" t="s">
        <v>65</v>
      </c>
      <c r="S2567" s="15" t="s">
        <v>79</v>
      </c>
      <c r="T2567" s="15" t="s">
        <v>798</v>
      </c>
      <c r="U2567" s="28">
        <v>88560.0</v>
      </c>
      <c r="V2567" s="15">
        <v>2.0</v>
      </c>
      <c r="W2567" s="31">
        <v>0.2</v>
      </c>
      <c r="X2567" s="28">
        <v>29889.0</v>
      </c>
    </row>
    <row r="2568" ht="15.75" customHeight="1">
      <c r="A2568" s="15">
        <v>7379.0</v>
      </c>
      <c r="B2568" s="15" t="s">
        <v>5441</v>
      </c>
      <c r="C2568" s="18">
        <v>42155.0</v>
      </c>
      <c r="D2568" s="18">
        <v>42155.0</v>
      </c>
      <c r="E2568" s="18">
        <f t="shared" si="1"/>
        <v>42155</v>
      </c>
      <c r="F2568" s="15" t="s">
        <v>466</v>
      </c>
      <c r="G2568" s="15" t="s">
        <v>5442</v>
      </c>
      <c r="H2568" s="15" t="s">
        <v>5443</v>
      </c>
      <c r="I2568" s="15" t="s">
        <v>59</v>
      </c>
      <c r="J2568" s="15" t="s">
        <v>60</v>
      </c>
      <c r="K2568" s="15" t="s">
        <v>14</v>
      </c>
      <c r="L2568" s="15" t="str">
        <f t="array" ref="L2568">_xlfn.XLOOKUP(M2568,reference_province_to_city!$A$2:$A$11,reference_province_to_city!$B$2:$B$11)</f>
        <v>Bandung</v>
      </c>
      <c r="M2568" s="15" t="s">
        <v>12</v>
      </c>
      <c r="N2568" s="15">
        <v>40111.0</v>
      </c>
      <c r="O2568" s="15">
        <f t="array" ref="O2568">_xlfn.XLOOKUP(M2568,reference_postal_code!$B$2:$B$11,reference_postal_code!$A$2:$A$11)</f>
        <v>40111</v>
      </c>
      <c r="P2568" s="15" t="s">
        <v>117</v>
      </c>
      <c r="Q2568" s="15" t="s">
        <v>1323</v>
      </c>
      <c r="R2568" s="15" t="s">
        <v>65</v>
      </c>
      <c r="S2568" s="15" t="s">
        <v>93</v>
      </c>
      <c r="T2568" s="15" t="s">
        <v>1324</v>
      </c>
      <c r="U2568" s="28">
        <v>154080.0</v>
      </c>
      <c r="V2568" s="15">
        <v>3.0</v>
      </c>
      <c r="W2568" s="31">
        <v>0.2</v>
      </c>
      <c r="X2568" s="28">
        <v>17334.0</v>
      </c>
    </row>
    <row r="2569" ht="15.75" customHeight="1">
      <c r="A2569" s="15">
        <v>913.0</v>
      </c>
      <c r="B2569" s="15" t="s">
        <v>5444</v>
      </c>
      <c r="C2569" s="18">
        <v>42155.0</v>
      </c>
      <c r="D2569" s="18">
        <v>42162.0</v>
      </c>
      <c r="E2569" s="18">
        <f t="shared" si="1"/>
        <v>42162</v>
      </c>
      <c r="F2569" s="15" t="s">
        <v>55</v>
      </c>
      <c r="G2569" s="15" t="s">
        <v>771</v>
      </c>
      <c r="H2569" s="15" t="s">
        <v>772</v>
      </c>
      <c r="I2569" s="15" t="s">
        <v>76</v>
      </c>
      <c r="J2569" s="15" t="s">
        <v>60</v>
      </c>
      <c r="K2569" s="15" t="s">
        <v>26</v>
      </c>
      <c r="L2569" s="15" t="str">
        <f t="array" ref="L2569">_xlfn.XLOOKUP(M2569,reference_province_to_city!$A$2:$A$11,reference_province_to_city!$B$2:$B$11)</f>
        <v>Denpasar</v>
      </c>
      <c r="M2569" s="15" t="s">
        <v>24</v>
      </c>
      <c r="N2569" s="15">
        <v>80231.0</v>
      </c>
      <c r="O2569" s="15">
        <f t="array" ref="O2569">_xlfn.XLOOKUP(M2569,reference_postal_code!$B$2:$B$11,reference_postal_code!$A$2:$A$11)</f>
        <v>80231</v>
      </c>
      <c r="P2569" s="15" t="s">
        <v>63</v>
      </c>
      <c r="Q2569" s="15" t="s">
        <v>1762</v>
      </c>
      <c r="R2569" s="15" t="s">
        <v>106</v>
      </c>
      <c r="S2569" s="15" t="s">
        <v>139</v>
      </c>
      <c r="T2569" s="15" t="s">
        <v>1763</v>
      </c>
      <c r="U2569" s="28">
        <v>333000.0</v>
      </c>
      <c r="V2569" s="15">
        <v>6.0</v>
      </c>
      <c r="W2569" s="31">
        <v>0.0</v>
      </c>
      <c r="X2569" s="28">
        <v>136530.0</v>
      </c>
    </row>
    <row r="2570" ht="15.75" customHeight="1">
      <c r="A2570" s="15">
        <v>154.0</v>
      </c>
      <c r="B2570" s="15" t="s">
        <v>5437</v>
      </c>
      <c r="C2570" s="18">
        <v>42155.0</v>
      </c>
      <c r="D2570" s="18">
        <v>42157.0</v>
      </c>
      <c r="E2570" s="18">
        <f t="shared" si="1"/>
        <v>42157</v>
      </c>
      <c r="F2570" s="15" t="s">
        <v>125</v>
      </c>
      <c r="G2570" s="15" t="s">
        <v>1229</v>
      </c>
      <c r="H2570" s="15" t="s">
        <v>1230</v>
      </c>
      <c r="I2570" s="15" t="s">
        <v>128</v>
      </c>
      <c r="J2570" s="15" t="s">
        <v>60</v>
      </c>
      <c r="K2570" s="15" t="s">
        <v>10</v>
      </c>
      <c r="L2570" s="15" t="str">
        <f t="array" ref="L2570">_xlfn.XLOOKUP(M2570,reference_province_to_city!$A$2:$A$11,reference_province_to_city!$B$2:$B$11)</f>
        <v>Jakarta</v>
      </c>
      <c r="M2570" s="15" t="s">
        <v>7</v>
      </c>
      <c r="N2570" s="15">
        <v>10110.0</v>
      </c>
      <c r="O2570" s="15">
        <f t="array" ref="O2570">_xlfn.XLOOKUP(M2570,reference_postal_code!$B$2:$B$11,reference_postal_code!$A$2:$A$11)</f>
        <v>10110</v>
      </c>
      <c r="P2570" s="15" t="s">
        <v>117</v>
      </c>
      <c r="Q2570" s="15" t="s">
        <v>5056</v>
      </c>
      <c r="R2570" s="15" t="s">
        <v>65</v>
      </c>
      <c r="S2570" s="15" t="s">
        <v>66</v>
      </c>
      <c r="T2570" s="15" t="s">
        <v>5057</v>
      </c>
      <c r="U2570" s="28">
        <v>875700.0</v>
      </c>
      <c r="V2570" s="15">
        <v>7.0</v>
      </c>
      <c r="W2570" s="31">
        <v>0.0</v>
      </c>
      <c r="X2570" s="28">
        <v>394065.0</v>
      </c>
    </row>
    <row r="2571" ht="15.75" customHeight="1">
      <c r="A2571" s="15">
        <v>2560.0</v>
      </c>
      <c r="B2571" s="15" t="s">
        <v>5430</v>
      </c>
      <c r="C2571" s="18">
        <v>42155.0</v>
      </c>
      <c r="D2571" s="18">
        <v>42159.0</v>
      </c>
      <c r="E2571" s="18">
        <f t="shared" si="1"/>
        <v>42159</v>
      </c>
      <c r="F2571" s="15" t="s">
        <v>55</v>
      </c>
      <c r="G2571" s="15" t="s">
        <v>489</v>
      </c>
      <c r="H2571" s="15" t="s">
        <v>490</v>
      </c>
      <c r="I2571" s="15" t="s">
        <v>59</v>
      </c>
      <c r="J2571" s="15" t="s">
        <v>60</v>
      </c>
      <c r="K2571" s="15" t="s">
        <v>22</v>
      </c>
      <c r="L2571" s="15" t="str">
        <f t="array" ref="L2571">_xlfn.XLOOKUP(M2571,reference_province_to_city!$A$2:$A$11,reference_province_to_city!$B$2:$B$11)</f>
        <v>Surabaya</v>
      </c>
      <c r="M2571" s="15" t="s">
        <v>20</v>
      </c>
      <c r="N2571" s="15">
        <v>60231.0</v>
      </c>
      <c r="O2571" s="15">
        <f t="array" ref="O2571">_xlfn.XLOOKUP(M2571,reference_postal_code!$B$2:$B$11,reference_postal_code!$A$2:$A$11)</f>
        <v>60231</v>
      </c>
      <c r="P2571" s="15" t="s">
        <v>166</v>
      </c>
      <c r="Q2571" s="15" t="s">
        <v>5365</v>
      </c>
      <c r="R2571" s="15" t="s">
        <v>65</v>
      </c>
      <c r="S2571" s="15" t="s">
        <v>79</v>
      </c>
      <c r="T2571" s="15" t="s">
        <v>5366</v>
      </c>
      <c r="U2571" s="28">
        <v>236250.0</v>
      </c>
      <c r="V2571" s="15">
        <v>5.0</v>
      </c>
      <c r="W2571" s="31">
        <v>0.0</v>
      </c>
      <c r="X2571" s="28">
        <v>113400.0</v>
      </c>
    </row>
    <row r="2572" ht="15.75" customHeight="1">
      <c r="A2572" s="15">
        <v>156.0</v>
      </c>
      <c r="B2572" s="15" t="s">
        <v>5437</v>
      </c>
      <c r="C2572" s="18">
        <v>42155.0</v>
      </c>
      <c r="D2572" s="18">
        <v>42157.0</v>
      </c>
      <c r="E2572" s="18">
        <f t="shared" si="1"/>
        <v>42157</v>
      </c>
      <c r="F2572" s="15" t="s">
        <v>125</v>
      </c>
      <c r="G2572" s="15" t="s">
        <v>1229</v>
      </c>
      <c r="H2572" s="15" t="s">
        <v>1230</v>
      </c>
      <c r="I2572" s="15" t="s">
        <v>128</v>
      </c>
      <c r="J2572" s="15" t="s">
        <v>60</v>
      </c>
      <c r="K2572" s="15" t="s">
        <v>10</v>
      </c>
      <c r="L2572" s="15" t="str">
        <f t="array" ref="L2572">_xlfn.XLOOKUP(M2572,reference_province_to_city!$A$2:$A$11,reference_province_to_city!$B$2:$B$11)</f>
        <v>Jakarta</v>
      </c>
      <c r="M2572" s="15" t="s">
        <v>7</v>
      </c>
      <c r="N2572" s="15">
        <v>10110.0</v>
      </c>
      <c r="O2572" s="15">
        <f t="array" ref="O2572">_xlfn.XLOOKUP(M2572,reference_postal_code!$B$2:$B$11,reference_postal_code!$A$2:$A$11)</f>
        <v>10110</v>
      </c>
      <c r="P2572" s="15" t="s">
        <v>117</v>
      </c>
      <c r="Q2572" s="15" t="s">
        <v>5445</v>
      </c>
      <c r="R2572" s="15" t="s">
        <v>65</v>
      </c>
      <c r="S2572" s="15" t="s">
        <v>87</v>
      </c>
      <c r="T2572" s="15" t="s">
        <v>5446</v>
      </c>
      <c r="U2572" s="28">
        <v>1213200.0</v>
      </c>
      <c r="V2572" s="15">
        <v>6.0</v>
      </c>
      <c r="W2572" s="31">
        <v>0.0</v>
      </c>
      <c r="X2572" s="28">
        <v>315432.0</v>
      </c>
    </row>
    <row r="2573" ht="15.75" customHeight="1">
      <c r="A2573" s="15">
        <v>9478.0</v>
      </c>
      <c r="B2573" s="15" t="s">
        <v>5433</v>
      </c>
      <c r="C2573" s="18">
        <v>42155.0</v>
      </c>
      <c r="D2573" s="18">
        <v>42160.0</v>
      </c>
      <c r="E2573" s="18">
        <f t="shared" si="1"/>
        <v>42160</v>
      </c>
      <c r="F2573" s="15" t="s">
        <v>114</v>
      </c>
      <c r="G2573" s="15" t="s">
        <v>2791</v>
      </c>
      <c r="H2573" s="15" t="s">
        <v>2792</v>
      </c>
      <c r="I2573" s="15" t="s">
        <v>128</v>
      </c>
      <c r="J2573" s="15" t="s">
        <v>60</v>
      </c>
      <c r="K2573" s="15" t="s">
        <v>19</v>
      </c>
      <c r="L2573" s="15" t="str">
        <f t="array" ref="L2573">_xlfn.XLOOKUP(M2573,reference_province_to_city!$A$2:$A$11,reference_province_to_city!$B$2:$B$11)</f>
        <v>Yogyakarta</v>
      </c>
      <c r="M2573" s="15" t="s">
        <v>18</v>
      </c>
      <c r="N2573" s="15">
        <v>55111.0</v>
      </c>
      <c r="O2573" s="15">
        <f t="array" ref="O2573">_xlfn.XLOOKUP(M2573,reference_postal_code!$B$2:$B$11,reference_postal_code!$A$2:$A$11)</f>
        <v>55111</v>
      </c>
      <c r="P2573" s="15" t="s">
        <v>77</v>
      </c>
      <c r="Q2573" s="15" t="s">
        <v>263</v>
      </c>
      <c r="R2573" s="15" t="s">
        <v>65</v>
      </c>
      <c r="S2573" s="15" t="s">
        <v>83</v>
      </c>
      <c r="T2573" s="15" t="s">
        <v>264</v>
      </c>
      <c r="U2573" s="28">
        <v>53460.0</v>
      </c>
      <c r="V2573" s="15">
        <v>3.0</v>
      </c>
      <c r="W2573" s="31">
        <v>0.8</v>
      </c>
      <c r="X2573" s="28">
        <v>-93555.0</v>
      </c>
    </row>
    <row r="2574" ht="15.75" customHeight="1">
      <c r="A2574" s="15">
        <v>9783.0</v>
      </c>
      <c r="B2574" s="15" t="s">
        <v>5436</v>
      </c>
      <c r="C2574" s="18">
        <v>42155.0</v>
      </c>
      <c r="D2574" s="18">
        <v>42157.0</v>
      </c>
      <c r="E2574" s="18">
        <f t="shared" si="1"/>
        <v>42157</v>
      </c>
      <c r="F2574" s="15" t="s">
        <v>114</v>
      </c>
      <c r="G2574" s="15" t="s">
        <v>4305</v>
      </c>
      <c r="H2574" s="15" t="s">
        <v>4306</v>
      </c>
      <c r="I2574" s="15" t="s">
        <v>128</v>
      </c>
      <c r="J2574" s="15" t="s">
        <v>60</v>
      </c>
      <c r="K2574" s="15" t="s">
        <v>19</v>
      </c>
      <c r="L2574" s="15" t="str">
        <f t="array" ref="L2574">_xlfn.XLOOKUP(M2574,reference_province_to_city!$A$2:$A$11,reference_province_to_city!$B$2:$B$11)</f>
        <v>Yogyakarta</v>
      </c>
      <c r="M2574" s="15" t="s">
        <v>18</v>
      </c>
      <c r="N2574" s="15">
        <v>55111.0</v>
      </c>
      <c r="O2574" s="15">
        <f t="array" ref="O2574">_xlfn.XLOOKUP(M2574,reference_postal_code!$B$2:$B$11,reference_postal_code!$A$2:$A$11)</f>
        <v>55111</v>
      </c>
      <c r="P2574" s="15" t="s">
        <v>77</v>
      </c>
      <c r="Q2574" s="15" t="s">
        <v>710</v>
      </c>
      <c r="R2574" s="15" t="s">
        <v>65</v>
      </c>
      <c r="S2574" s="15" t="s">
        <v>66</v>
      </c>
      <c r="T2574" s="15" t="s">
        <v>711</v>
      </c>
      <c r="U2574" s="28">
        <v>4122000.0</v>
      </c>
      <c r="V2574" s="15">
        <v>5.0</v>
      </c>
      <c r="W2574" s="31">
        <v>0.0</v>
      </c>
      <c r="X2574" s="28">
        <v>2019780.0</v>
      </c>
    </row>
    <row r="2575" ht="15.75" customHeight="1">
      <c r="A2575" s="15">
        <v>9096.0</v>
      </c>
      <c r="B2575" s="15" t="s">
        <v>5447</v>
      </c>
      <c r="C2575" s="18">
        <v>42156.0</v>
      </c>
      <c r="D2575" s="18">
        <v>42160.0</v>
      </c>
      <c r="E2575" s="18">
        <f t="shared" si="1"/>
        <v>42160</v>
      </c>
      <c r="F2575" s="15" t="s">
        <v>55</v>
      </c>
      <c r="G2575" s="15" t="s">
        <v>575</v>
      </c>
      <c r="H2575" s="15" t="s">
        <v>576</v>
      </c>
      <c r="I2575" s="15" t="s">
        <v>59</v>
      </c>
      <c r="J2575" s="15" t="s">
        <v>60</v>
      </c>
      <c r="K2575" s="15" t="s">
        <v>29</v>
      </c>
      <c r="L2575" s="15" t="str">
        <f t="array" ref="L2575">_xlfn.XLOOKUP(M2575,reference_province_to_city!$A$2:$A$11,reference_province_to_city!$B$2:$B$11)</f>
        <v>Palembang</v>
      </c>
      <c r="M2575" s="15" t="s">
        <v>13</v>
      </c>
      <c r="N2575" s="15">
        <v>30111.0</v>
      </c>
      <c r="O2575" s="15">
        <f t="array" ref="O2575">_xlfn.XLOOKUP(M2575,reference_postal_code!$B$2:$B$11,reference_postal_code!$A$2:$A$11)</f>
        <v>30111</v>
      </c>
      <c r="P2575" s="15" t="s">
        <v>77</v>
      </c>
      <c r="Q2575" s="15" t="s">
        <v>5282</v>
      </c>
      <c r="R2575" s="15" t="s">
        <v>110</v>
      </c>
      <c r="S2575" s="15" t="s">
        <v>111</v>
      </c>
      <c r="T2575" s="15" t="s">
        <v>5283</v>
      </c>
      <c r="U2575" s="28">
        <v>628500.0</v>
      </c>
      <c r="V2575" s="15">
        <v>2.0</v>
      </c>
      <c r="W2575" s="31">
        <v>0.0</v>
      </c>
      <c r="X2575" s="28">
        <v>175980.0</v>
      </c>
    </row>
    <row r="2576" ht="15.75" customHeight="1">
      <c r="A2576" s="15">
        <v>3969.0</v>
      </c>
      <c r="B2576" s="15" t="s">
        <v>5448</v>
      </c>
      <c r="C2576" s="18">
        <v>42156.0</v>
      </c>
      <c r="D2576" s="18">
        <v>42160.0</v>
      </c>
      <c r="E2576" s="18">
        <f t="shared" si="1"/>
        <v>42160</v>
      </c>
      <c r="F2576" s="15" t="s">
        <v>55</v>
      </c>
      <c r="G2576" s="15" t="s">
        <v>1016</v>
      </c>
      <c r="H2576" s="15" t="s">
        <v>1017</v>
      </c>
      <c r="I2576" s="15" t="s">
        <v>128</v>
      </c>
      <c r="J2576" s="15" t="s">
        <v>60</v>
      </c>
      <c r="K2576" s="15" t="s">
        <v>22</v>
      </c>
      <c r="L2576" s="15" t="str">
        <f t="array" ref="L2576">_xlfn.XLOOKUP(M2576,reference_province_to_city!$A$2:$A$11,reference_province_to_city!$B$2:$B$11)</f>
        <v>Surabaya</v>
      </c>
      <c r="M2576" s="15" t="s">
        <v>20</v>
      </c>
      <c r="N2576" s="15">
        <v>60231.0</v>
      </c>
      <c r="O2576" s="15">
        <f t="array" ref="O2576">_xlfn.XLOOKUP(M2576,reference_postal_code!$B$2:$B$11,reference_postal_code!$A$2:$A$11)</f>
        <v>60231</v>
      </c>
      <c r="P2576" s="15" t="s">
        <v>166</v>
      </c>
      <c r="Q2576" s="15" t="s">
        <v>3113</v>
      </c>
      <c r="R2576" s="15" t="s">
        <v>65</v>
      </c>
      <c r="S2576" s="15" t="s">
        <v>83</v>
      </c>
      <c r="T2576" s="15" t="s">
        <v>3114</v>
      </c>
      <c r="U2576" s="28">
        <v>85920.0</v>
      </c>
      <c r="V2576" s="15">
        <v>8.0</v>
      </c>
      <c r="W2576" s="31">
        <v>0.8</v>
      </c>
      <c r="X2576" s="28">
        <v>-137472.0</v>
      </c>
    </row>
    <row r="2577" ht="15.75" customHeight="1">
      <c r="A2577" s="15">
        <v>9565.0</v>
      </c>
      <c r="B2577" s="15" t="s">
        <v>5449</v>
      </c>
      <c r="C2577" s="18">
        <v>42156.0</v>
      </c>
      <c r="D2577" s="18">
        <v>42163.0</v>
      </c>
      <c r="E2577" s="18">
        <f t="shared" si="1"/>
        <v>42163</v>
      </c>
      <c r="F2577" s="15" t="s">
        <v>55</v>
      </c>
      <c r="G2577" s="15" t="s">
        <v>5450</v>
      </c>
      <c r="H2577" s="15" t="s">
        <v>5451</v>
      </c>
      <c r="I2577" s="15" t="s">
        <v>76</v>
      </c>
      <c r="J2577" s="15" t="s">
        <v>60</v>
      </c>
      <c r="K2577" s="15" t="s">
        <v>33</v>
      </c>
      <c r="L2577" s="15" t="str">
        <f t="array" ref="L2577">_xlfn.XLOOKUP(M2577,reference_province_to_city!$A$2:$A$11,reference_province_to_city!$B$2:$B$11)</f>
        <v>Makassar</v>
      </c>
      <c r="M2577" s="15" t="s">
        <v>25</v>
      </c>
      <c r="N2577" s="15">
        <v>90111.0</v>
      </c>
      <c r="O2577" s="15">
        <f t="array" ref="O2577">_xlfn.XLOOKUP(M2577,reference_postal_code!$B$2:$B$11,reference_postal_code!$A$2:$A$11)</f>
        <v>90111</v>
      </c>
      <c r="P2577" s="15" t="s">
        <v>63</v>
      </c>
      <c r="Q2577" s="15" t="s">
        <v>3442</v>
      </c>
      <c r="R2577" s="15" t="s">
        <v>65</v>
      </c>
      <c r="S2577" s="15" t="s">
        <v>66</v>
      </c>
      <c r="T2577" s="15" t="s">
        <v>3443</v>
      </c>
      <c r="U2577" s="28">
        <v>176400.0</v>
      </c>
      <c r="V2577" s="15">
        <v>2.0</v>
      </c>
      <c r="W2577" s="31">
        <v>0.0</v>
      </c>
      <c r="X2577" s="28">
        <v>86436.0</v>
      </c>
    </row>
    <row r="2578" ht="15.75" customHeight="1">
      <c r="A2578" s="15">
        <v>9097.0</v>
      </c>
      <c r="B2578" s="15" t="s">
        <v>5447</v>
      </c>
      <c r="C2578" s="18">
        <v>42156.0</v>
      </c>
      <c r="D2578" s="18">
        <v>42160.0</v>
      </c>
      <c r="E2578" s="18">
        <f t="shared" si="1"/>
        <v>42160</v>
      </c>
      <c r="F2578" s="15" t="s">
        <v>55</v>
      </c>
      <c r="G2578" s="15" t="s">
        <v>575</v>
      </c>
      <c r="H2578" s="15" t="s">
        <v>576</v>
      </c>
      <c r="I2578" s="15" t="s">
        <v>59</v>
      </c>
      <c r="J2578" s="15" t="s">
        <v>60</v>
      </c>
      <c r="K2578" s="15" t="s">
        <v>29</v>
      </c>
      <c r="L2578" s="15" t="str">
        <f t="array" ref="L2578">_xlfn.XLOOKUP(M2578,reference_province_to_city!$A$2:$A$11,reference_province_to_city!$B$2:$B$11)</f>
        <v>Palembang</v>
      </c>
      <c r="M2578" s="15" t="s">
        <v>13</v>
      </c>
      <c r="N2578" s="15">
        <v>30111.0</v>
      </c>
      <c r="O2578" s="15">
        <f t="array" ref="O2578">_xlfn.XLOOKUP(M2578,reference_postal_code!$B$2:$B$11,reference_postal_code!$A$2:$A$11)</f>
        <v>30111</v>
      </c>
      <c r="P2578" s="15" t="s">
        <v>77</v>
      </c>
      <c r="Q2578" s="15" t="s">
        <v>5452</v>
      </c>
      <c r="R2578" s="15" t="s">
        <v>65</v>
      </c>
      <c r="S2578" s="15" t="s">
        <v>79</v>
      </c>
      <c r="T2578" s="15" t="s">
        <v>5453</v>
      </c>
      <c r="U2578" s="28">
        <v>433650.0</v>
      </c>
      <c r="V2578" s="15">
        <v>7.0</v>
      </c>
      <c r="W2578" s="31">
        <v>0.0</v>
      </c>
      <c r="X2578" s="28">
        <v>199479.0</v>
      </c>
    </row>
    <row r="2579" ht="15.75" customHeight="1">
      <c r="A2579" s="15">
        <v>9095.0</v>
      </c>
      <c r="B2579" s="15" t="s">
        <v>5447</v>
      </c>
      <c r="C2579" s="18">
        <v>42156.0</v>
      </c>
      <c r="D2579" s="18">
        <v>42160.0</v>
      </c>
      <c r="E2579" s="18">
        <f t="shared" si="1"/>
        <v>42160</v>
      </c>
      <c r="F2579" s="15" t="s">
        <v>55</v>
      </c>
      <c r="G2579" s="15" t="s">
        <v>575</v>
      </c>
      <c r="H2579" s="15" t="s">
        <v>576</v>
      </c>
      <c r="I2579" s="15" t="s">
        <v>59</v>
      </c>
      <c r="J2579" s="15" t="s">
        <v>60</v>
      </c>
      <c r="K2579" s="15" t="s">
        <v>29</v>
      </c>
      <c r="L2579" s="15" t="str">
        <f t="array" ref="L2579">_xlfn.XLOOKUP(M2579,reference_province_to_city!$A$2:$A$11,reference_province_to_city!$B$2:$B$11)</f>
        <v>Palembang</v>
      </c>
      <c r="M2579" s="15" t="s">
        <v>13</v>
      </c>
      <c r="N2579" s="15">
        <v>30111.0</v>
      </c>
      <c r="O2579" s="15">
        <f t="array" ref="O2579">_xlfn.XLOOKUP(M2579,reference_postal_code!$B$2:$B$11,reference_postal_code!$A$2:$A$11)</f>
        <v>30111</v>
      </c>
      <c r="P2579" s="15" t="s">
        <v>77</v>
      </c>
      <c r="Q2579" s="15" t="s">
        <v>620</v>
      </c>
      <c r="R2579" s="15" t="s">
        <v>65</v>
      </c>
      <c r="S2579" s="15" t="s">
        <v>83</v>
      </c>
      <c r="T2579" s="15" t="s">
        <v>621</v>
      </c>
      <c r="U2579" s="28">
        <v>6055200.0</v>
      </c>
      <c r="V2579" s="15">
        <v>6.0</v>
      </c>
      <c r="W2579" s="31">
        <v>0.0</v>
      </c>
      <c r="X2579" s="28">
        <v>2724840.0</v>
      </c>
    </row>
    <row r="2580" ht="15.75" customHeight="1">
      <c r="A2580" s="15">
        <v>3970.0</v>
      </c>
      <c r="B2580" s="15" t="s">
        <v>5448</v>
      </c>
      <c r="C2580" s="18">
        <v>42156.0</v>
      </c>
      <c r="D2580" s="18">
        <v>42160.0</v>
      </c>
      <c r="E2580" s="18">
        <f t="shared" si="1"/>
        <v>42160</v>
      </c>
      <c r="F2580" s="15" t="s">
        <v>55</v>
      </c>
      <c r="G2580" s="15" t="s">
        <v>1016</v>
      </c>
      <c r="H2580" s="15" t="s">
        <v>1017</v>
      </c>
      <c r="I2580" s="15" t="s">
        <v>128</v>
      </c>
      <c r="J2580" s="15" t="s">
        <v>60</v>
      </c>
      <c r="K2580" s="15" t="s">
        <v>22</v>
      </c>
      <c r="L2580" s="15" t="str">
        <f t="array" ref="L2580">_xlfn.XLOOKUP(M2580,reference_province_to_city!$A$2:$A$11,reference_province_to_city!$B$2:$B$11)</f>
        <v>Surabaya</v>
      </c>
      <c r="M2580" s="15" t="s">
        <v>20</v>
      </c>
      <c r="N2580" s="15">
        <v>60231.0</v>
      </c>
      <c r="O2580" s="15">
        <f t="array" ref="O2580">_xlfn.XLOOKUP(M2580,reference_postal_code!$B$2:$B$11,reference_postal_code!$A$2:$A$11)</f>
        <v>60231</v>
      </c>
      <c r="P2580" s="15" t="s">
        <v>166</v>
      </c>
      <c r="Q2580" s="15" t="s">
        <v>5454</v>
      </c>
      <c r="R2580" s="15" t="s">
        <v>65</v>
      </c>
      <c r="S2580" s="15" t="s">
        <v>66</v>
      </c>
      <c r="T2580" s="15" t="s">
        <v>5455</v>
      </c>
      <c r="U2580" s="28">
        <v>633600.0</v>
      </c>
      <c r="V2580" s="15">
        <v>10.0</v>
      </c>
      <c r="W2580" s="31">
        <v>0.2</v>
      </c>
      <c r="X2580" s="28">
        <v>198000.0</v>
      </c>
    </row>
    <row r="2581" ht="15.75" customHeight="1">
      <c r="A2581" s="15">
        <v>9094.0</v>
      </c>
      <c r="B2581" s="15" t="s">
        <v>5447</v>
      </c>
      <c r="C2581" s="18">
        <v>42156.0</v>
      </c>
      <c r="D2581" s="18">
        <v>42160.0</v>
      </c>
      <c r="E2581" s="18">
        <f t="shared" si="1"/>
        <v>42160</v>
      </c>
      <c r="F2581" s="15" t="s">
        <v>55</v>
      </c>
      <c r="G2581" s="15" t="s">
        <v>575</v>
      </c>
      <c r="H2581" s="15" t="s">
        <v>576</v>
      </c>
      <c r="I2581" s="15" t="s">
        <v>59</v>
      </c>
      <c r="J2581" s="15" t="s">
        <v>60</v>
      </c>
      <c r="K2581" s="15" t="s">
        <v>29</v>
      </c>
      <c r="L2581" s="15" t="str">
        <f t="array" ref="L2581">_xlfn.XLOOKUP(M2581,reference_province_to_city!$A$2:$A$11,reference_province_to_city!$B$2:$B$11)</f>
        <v>Palembang</v>
      </c>
      <c r="M2581" s="15" t="s">
        <v>13</v>
      </c>
      <c r="N2581" s="15">
        <v>30111.0</v>
      </c>
      <c r="O2581" s="15">
        <f t="array" ref="O2581">_xlfn.XLOOKUP(M2581,reference_postal_code!$B$2:$B$11,reference_postal_code!$A$2:$A$11)</f>
        <v>30111</v>
      </c>
      <c r="P2581" s="15" t="s">
        <v>77</v>
      </c>
      <c r="Q2581" s="15" t="s">
        <v>3277</v>
      </c>
      <c r="R2581" s="15" t="s">
        <v>110</v>
      </c>
      <c r="S2581" s="15" t="s">
        <v>111</v>
      </c>
      <c r="T2581" s="15" t="s">
        <v>3278</v>
      </c>
      <c r="U2581" s="28">
        <v>4499700.0</v>
      </c>
      <c r="V2581" s="15">
        <v>2.0</v>
      </c>
      <c r="W2581" s="31">
        <v>0.0</v>
      </c>
      <c r="X2581" s="28">
        <v>1259916.0</v>
      </c>
    </row>
    <row r="2582" ht="15.75" customHeight="1">
      <c r="A2582" s="15">
        <v>1817.0</v>
      </c>
      <c r="B2582" s="15" t="s">
        <v>5456</v>
      </c>
      <c r="C2582" s="18">
        <v>42159.0</v>
      </c>
      <c r="D2582" s="18">
        <v>42159.0</v>
      </c>
      <c r="E2582" s="18">
        <f t="shared" si="1"/>
        <v>42159</v>
      </c>
      <c r="F2582" s="15" t="s">
        <v>466</v>
      </c>
      <c r="G2582" s="15" t="s">
        <v>1361</v>
      </c>
      <c r="H2582" s="15" t="s">
        <v>1362</v>
      </c>
      <c r="I2582" s="15" t="s">
        <v>59</v>
      </c>
      <c r="J2582" s="15" t="s">
        <v>60</v>
      </c>
      <c r="K2582" s="15" t="s">
        <v>31</v>
      </c>
      <c r="L2582" s="15" t="str">
        <f t="array" ref="L2582">_xlfn.XLOOKUP(M2582,reference_province_to_city!$A$2:$A$11,reference_province_to_city!$B$2:$B$11)</f>
        <v>Balikpapan</v>
      </c>
      <c r="M2582" s="15" t="s">
        <v>21</v>
      </c>
      <c r="N2582" s="15">
        <v>76114.0</v>
      </c>
      <c r="O2582" s="15">
        <f t="array" ref="O2582">_xlfn.XLOOKUP(M2582,reference_postal_code!$B$2:$B$11,reference_postal_code!$A$2:$A$11)</f>
        <v>76114</v>
      </c>
      <c r="P2582" s="15" t="s">
        <v>166</v>
      </c>
      <c r="Q2582" s="15" t="s">
        <v>809</v>
      </c>
      <c r="R2582" s="15" t="s">
        <v>65</v>
      </c>
      <c r="S2582" s="15" t="s">
        <v>93</v>
      </c>
      <c r="T2582" s="15" t="s">
        <v>810</v>
      </c>
      <c r="U2582" s="28">
        <v>138900.0</v>
      </c>
      <c r="V2582" s="15">
        <v>2.0</v>
      </c>
      <c r="W2582" s="31">
        <v>0.0</v>
      </c>
      <c r="X2582" s="28">
        <v>45837.0</v>
      </c>
    </row>
    <row r="2583" ht="15.75" customHeight="1">
      <c r="A2583" s="15">
        <v>3361.0</v>
      </c>
      <c r="B2583" s="15" t="s">
        <v>5457</v>
      </c>
      <c r="C2583" s="18">
        <v>42159.0</v>
      </c>
      <c r="D2583" s="18">
        <v>42163.0</v>
      </c>
      <c r="E2583" s="18">
        <f t="shared" si="1"/>
        <v>42163</v>
      </c>
      <c r="F2583" s="15" t="s">
        <v>114</v>
      </c>
      <c r="G2583" s="15" t="s">
        <v>3811</v>
      </c>
      <c r="H2583" s="15" t="s">
        <v>3812</v>
      </c>
      <c r="I2583" s="15" t="s">
        <v>76</v>
      </c>
      <c r="J2583" s="15" t="s">
        <v>60</v>
      </c>
      <c r="L2583" s="15" t="str">
        <f t="array" ref="L2583">_xlfn.XLOOKUP(M2583,reference_province_to_city!$A$2:$A$11,reference_province_to_city!$B$2:$B$11)</f>
        <v>Semarang</v>
      </c>
      <c r="M2583" s="15" t="s">
        <v>15</v>
      </c>
      <c r="N2583" s="15">
        <v>50111.0</v>
      </c>
      <c r="O2583" s="15">
        <f t="array" ref="O2583">_xlfn.XLOOKUP(M2583,reference_postal_code!$B$2:$B$11,reference_postal_code!$A$2:$A$11)</f>
        <v>50111</v>
      </c>
      <c r="P2583" s="15" t="s">
        <v>77</v>
      </c>
      <c r="Q2583" s="15" t="s">
        <v>2351</v>
      </c>
      <c r="R2583" s="15" t="s">
        <v>65</v>
      </c>
      <c r="S2583" s="15" t="s">
        <v>66</v>
      </c>
      <c r="T2583" s="15" t="s">
        <v>2352</v>
      </c>
      <c r="U2583" s="28">
        <v>456600.0</v>
      </c>
      <c r="V2583" s="15">
        <v>4.0</v>
      </c>
      <c r="W2583" s="31">
        <v>0.0</v>
      </c>
      <c r="X2583" s="28">
        <v>214602.0</v>
      </c>
    </row>
    <row r="2584" ht="15.75" customHeight="1">
      <c r="A2584" s="15">
        <v>7250.0</v>
      </c>
      <c r="B2584" s="15" t="s">
        <v>5458</v>
      </c>
      <c r="C2584" s="18">
        <v>42159.0</v>
      </c>
      <c r="D2584" s="18">
        <v>42164.0</v>
      </c>
      <c r="E2584" s="18">
        <f t="shared" si="1"/>
        <v>42164</v>
      </c>
      <c r="F2584" s="15" t="s">
        <v>114</v>
      </c>
      <c r="G2584" s="15" t="s">
        <v>5459</v>
      </c>
      <c r="H2584" s="15" t="s">
        <v>5460</v>
      </c>
      <c r="I2584" s="15" t="s">
        <v>59</v>
      </c>
      <c r="J2584" s="15" t="s">
        <v>60</v>
      </c>
      <c r="K2584" s="15" t="s">
        <v>29</v>
      </c>
      <c r="L2584" s="15" t="str">
        <f t="array" ref="L2584">_xlfn.XLOOKUP(M2584,reference_province_to_city!$A$2:$A$11,reference_province_to_city!$B$2:$B$11)</f>
        <v>Palembang</v>
      </c>
      <c r="M2584" s="15" t="s">
        <v>13</v>
      </c>
      <c r="O2584" s="15">
        <f t="array" ref="O2584">_xlfn.XLOOKUP(M2584,reference_postal_code!$B$2:$B$11,reference_postal_code!$A$2:$A$11)</f>
        <v>30111</v>
      </c>
      <c r="P2584" s="15" t="s">
        <v>77</v>
      </c>
      <c r="Q2584" s="15" t="s">
        <v>1168</v>
      </c>
      <c r="R2584" s="15" t="s">
        <v>110</v>
      </c>
      <c r="S2584" s="15" t="s">
        <v>149</v>
      </c>
      <c r="T2584" s="15" t="s">
        <v>1169</v>
      </c>
      <c r="U2584" s="28">
        <v>1799700.0</v>
      </c>
      <c r="V2584" s="15">
        <v>2.0</v>
      </c>
      <c r="W2584" s="31">
        <v>0.0</v>
      </c>
      <c r="X2584" s="28">
        <v>539910.0</v>
      </c>
    </row>
    <row r="2585" ht="15.75" customHeight="1">
      <c r="A2585" s="15">
        <v>7251.0</v>
      </c>
      <c r="B2585" s="15" t="s">
        <v>5458</v>
      </c>
      <c r="C2585" s="18">
        <v>42159.0</v>
      </c>
      <c r="D2585" s="18">
        <v>42164.0</v>
      </c>
      <c r="E2585" s="18">
        <f t="shared" si="1"/>
        <v>42164</v>
      </c>
      <c r="F2585" s="15" t="s">
        <v>114</v>
      </c>
      <c r="G2585" s="15" t="s">
        <v>5459</v>
      </c>
      <c r="H2585" s="15" t="s">
        <v>5460</v>
      </c>
      <c r="I2585" s="15" t="s">
        <v>59</v>
      </c>
      <c r="J2585" s="15" t="s">
        <v>60</v>
      </c>
      <c r="K2585" s="15" t="s">
        <v>29</v>
      </c>
      <c r="L2585" s="15" t="str">
        <f t="array" ref="L2585">_xlfn.XLOOKUP(M2585,reference_province_to_city!$A$2:$A$11,reference_province_to_city!$B$2:$B$11)</f>
        <v>Palembang</v>
      </c>
      <c r="M2585" s="15" t="s">
        <v>13</v>
      </c>
      <c r="N2585" s="15">
        <v>30111.0</v>
      </c>
      <c r="O2585" s="15">
        <f t="array" ref="O2585">_xlfn.XLOOKUP(M2585,reference_postal_code!$B$2:$B$11,reference_postal_code!$A$2:$A$11)</f>
        <v>30111</v>
      </c>
      <c r="P2585" s="15" t="s">
        <v>77</v>
      </c>
      <c r="Q2585" s="15" t="s">
        <v>5461</v>
      </c>
      <c r="R2585" s="15" t="s">
        <v>110</v>
      </c>
      <c r="S2585" s="15" t="s">
        <v>149</v>
      </c>
      <c r="T2585" s="15" t="s">
        <v>5462</v>
      </c>
      <c r="U2585" s="28">
        <v>1.484955E7</v>
      </c>
      <c r="V2585" s="15">
        <v>3.0</v>
      </c>
      <c r="W2585" s="31">
        <v>0.0</v>
      </c>
      <c r="X2585" s="28">
        <v>5939820.0</v>
      </c>
    </row>
    <row r="2586" ht="15.75" customHeight="1">
      <c r="A2586" s="15">
        <v>3362.0</v>
      </c>
      <c r="B2586" s="15" t="s">
        <v>5457</v>
      </c>
      <c r="C2586" s="18">
        <v>42159.0</v>
      </c>
      <c r="D2586" s="18">
        <v>42163.0</v>
      </c>
      <c r="E2586" s="18">
        <f t="shared" si="1"/>
        <v>42163</v>
      </c>
      <c r="F2586" s="15" t="s">
        <v>114</v>
      </c>
      <c r="G2586" s="15" t="s">
        <v>3811</v>
      </c>
      <c r="H2586" s="15" t="s">
        <v>3812</v>
      </c>
      <c r="I2586" s="15" t="s">
        <v>76</v>
      </c>
      <c r="J2586" s="15" t="s">
        <v>60</v>
      </c>
      <c r="K2586" s="15" t="s">
        <v>17</v>
      </c>
      <c r="L2586" s="15" t="str">
        <f t="array" ref="L2586">_xlfn.XLOOKUP(M2586,reference_province_to_city!$A$2:$A$11,reference_province_to_city!$B$2:$B$11)</f>
        <v>Semarang</v>
      </c>
      <c r="M2586" s="15" t="s">
        <v>15</v>
      </c>
      <c r="N2586" s="15">
        <v>50111.0</v>
      </c>
      <c r="O2586" s="15">
        <f t="array" ref="O2586">_xlfn.XLOOKUP(M2586,reference_postal_code!$B$2:$B$11,reference_postal_code!$A$2:$A$11)</f>
        <v>50111</v>
      </c>
      <c r="P2586" s="15" t="s">
        <v>77</v>
      </c>
      <c r="Q2586" s="15" t="s">
        <v>4681</v>
      </c>
      <c r="R2586" s="15" t="s">
        <v>106</v>
      </c>
      <c r="S2586" s="15" t="s">
        <v>139</v>
      </c>
      <c r="T2586" s="15" t="s">
        <v>4682</v>
      </c>
      <c r="U2586" s="28">
        <v>529200.0</v>
      </c>
      <c r="V2586" s="15">
        <v>3.0</v>
      </c>
      <c r="W2586" s="31">
        <v>0.0</v>
      </c>
      <c r="X2586" s="28">
        <v>179928.0</v>
      </c>
    </row>
    <row r="2587" ht="15.75" customHeight="1">
      <c r="A2587" s="15">
        <v>1816.0</v>
      </c>
      <c r="B2587" s="15" t="s">
        <v>5456</v>
      </c>
      <c r="C2587" s="18">
        <v>42159.0</v>
      </c>
      <c r="D2587" s="18">
        <v>42159.0</v>
      </c>
      <c r="E2587" s="18">
        <f t="shared" si="1"/>
        <v>42159</v>
      </c>
      <c r="F2587" s="15" t="s">
        <v>466</v>
      </c>
      <c r="G2587" s="15" t="s">
        <v>1361</v>
      </c>
      <c r="H2587" s="15" t="s">
        <v>1362</v>
      </c>
      <c r="I2587" s="15" t="s">
        <v>59</v>
      </c>
      <c r="J2587" s="15" t="s">
        <v>60</v>
      </c>
      <c r="K2587" s="15" t="s">
        <v>524</v>
      </c>
      <c r="L2587" s="15" t="str">
        <f t="array" ref="L2587">_xlfn.XLOOKUP(M2587,reference_province_to_city!$A$2:$A$11,reference_province_to_city!$B$2:$B$11)</f>
        <v>Balikpapan</v>
      </c>
      <c r="M2587" s="15" t="s">
        <v>21</v>
      </c>
      <c r="N2587" s="15">
        <v>76114.0</v>
      </c>
      <c r="O2587" s="15">
        <f t="array" ref="O2587">_xlfn.XLOOKUP(M2587,reference_postal_code!$B$2:$B$11,reference_postal_code!$A$2:$A$11)</f>
        <v>76114</v>
      </c>
      <c r="P2587" s="15" t="s">
        <v>166</v>
      </c>
      <c r="Q2587" s="15" t="s">
        <v>797</v>
      </c>
      <c r="R2587" s="15" t="s">
        <v>65</v>
      </c>
      <c r="S2587" s="15" t="s">
        <v>79</v>
      </c>
      <c r="T2587" s="15" t="s">
        <v>798</v>
      </c>
      <c r="U2587" s="28">
        <v>110700.0</v>
      </c>
      <c r="V2587" s="15">
        <v>2.0</v>
      </c>
      <c r="W2587" s="31">
        <v>0.0</v>
      </c>
      <c r="X2587" s="28">
        <v>52029.0</v>
      </c>
    </row>
    <row r="2588" ht="15.75" customHeight="1">
      <c r="A2588" s="15">
        <v>8829.0</v>
      </c>
      <c r="B2588" s="15" t="s">
        <v>5463</v>
      </c>
      <c r="C2588" s="18">
        <v>42160.0</v>
      </c>
      <c r="D2588" s="18">
        <v>42164.0</v>
      </c>
      <c r="E2588" s="18">
        <f t="shared" si="1"/>
        <v>42164</v>
      </c>
      <c r="F2588" s="15" t="s">
        <v>55</v>
      </c>
      <c r="G2588" s="15" t="s">
        <v>5464</v>
      </c>
      <c r="H2588" s="15" t="s">
        <v>5465</v>
      </c>
      <c r="I2588" s="15" t="s">
        <v>128</v>
      </c>
      <c r="J2588" s="15" t="s">
        <v>60</v>
      </c>
      <c r="K2588" s="15" t="s">
        <v>29</v>
      </c>
      <c r="L2588" s="15" t="str">
        <f t="array" ref="L2588">_xlfn.XLOOKUP(M2588,reference_province_to_city!$A$2:$A$11,reference_province_to_city!$B$2:$B$11)</f>
        <v>Palembang</v>
      </c>
      <c r="M2588" s="15" t="s">
        <v>13</v>
      </c>
      <c r="N2588" s="15">
        <v>30111.0</v>
      </c>
      <c r="O2588" s="15">
        <f t="array" ref="O2588">_xlfn.XLOOKUP(M2588,reference_postal_code!$B$2:$B$11,reference_postal_code!$A$2:$A$11)</f>
        <v>30111</v>
      </c>
      <c r="P2588" s="15" t="s">
        <v>77</v>
      </c>
      <c r="Q2588" s="15" t="s">
        <v>4686</v>
      </c>
      <c r="R2588" s="15" t="s">
        <v>65</v>
      </c>
      <c r="S2588" s="15" t="s">
        <v>66</v>
      </c>
      <c r="T2588" s="15" t="s">
        <v>4687</v>
      </c>
      <c r="U2588" s="28">
        <v>158400.0</v>
      </c>
      <c r="V2588" s="15">
        <v>2.0</v>
      </c>
      <c r="W2588" s="31">
        <v>0.0</v>
      </c>
      <c r="X2588" s="28">
        <v>71280.0</v>
      </c>
    </row>
    <row r="2589" ht="15.75" customHeight="1">
      <c r="A2589" s="15">
        <v>6559.0</v>
      </c>
      <c r="B2589" s="15" t="s">
        <v>5466</v>
      </c>
      <c r="C2589" s="18">
        <v>42160.0</v>
      </c>
      <c r="D2589" s="18">
        <v>42165.0</v>
      </c>
      <c r="E2589" s="18">
        <f t="shared" si="1"/>
        <v>42165</v>
      </c>
      <c r="F2589" s="15" t="s">
        <v>55</v>
      </c>
      <c r="G2589" s="15" t="s">
        <v>4952</v>
      </c>
      <c r="H2589" s="15" t="s">
        <v>4953</v>
      </c>
      <c r="I2589" s="15" t="s">
        <v>128</v>
      </c>
      <c r="J2589" s="15" t="s">
        <v>60</v>
      </c>
      <c r="K2589" s="15" t="s">
        <v>33</v>
      </c>
      <c r="L2589" s="15" t="str">
        <f t="array" ref="L2589">_xlfn.XLOOKUP(M2589,reference_province_to_city!$A$2:$A$11,reference_province_to_city!$B$2:$B$11)</f>
        <v>Makassar</v>
      </c>
      <c r="M2589" s="15" t="s">
        <v>25</v>
      </c>
      <c r="N2589" s="15">
        <v>90111.0</v>
      </c>
      <c r="O2589" s="15">
        <f t="array" ref="O2589">_xlfn.XLOOKUP(M2589,reference_postal_code!$B$2:$B$11,reference_postal_code!$A$2:$A$11)</f>
        <v>90111</v>
      </c>
      <c r="P2589" s="15" t="s">
        <v>63</v>
      </c>
      <c r="Q2589" s="15" t="s">
        <v>2366</v>
      </c>
      <c r="R2589" s="15" t="s">
        <v>106</v>
      </c>
      <c r="S2589" s="15" t="s">
        <v>107</v>
      </c>
      <c r="T2589" s="15" t="s">
        <v>2367</v>
      </c>
      <c r="U2589" s="28">
        <v>2.283957E7</v>
      </c>
      <c r="V2589" s="15">
        <v>9.0</v>
      </c>
      <c r="W2589" s="31">
        <v>0.1</v>
      </c>
      <c r="X2589" s="28">
        <v>2537730.0</v>
      </c>
    </row>
    <row r="2590" ht="15.75" customHeight="1">
      <c r="A2590" s="15">
        <v>8539.0</v>
      </c>
      <c r="B2590" s="15" t="s">
        <v>5467</v>
      </c>
      <c r="C2590" s="18">
        <v>42162.0</v>
      </c>
      <c r="D2590" s="18">
        <v>42166.0</v>
      </c>
      <c r="E2590" s="18">
        <f t="shared" si="1"/>
        <v>42166</v>
      </c>
      <c r="F2590" s="15" t="s">
        <v>55</v>
      </c>
      <c r="G2590" s="15" t="s">
        <v>1510</v>
      </c>
      <c r="H2590" s="15" t="s">
        <v>1511</v>
      </c>
      <c r="I2590" s="15" t="s">
        <v>76</v>
      </c>
      <c r="J2590" s="15" t="s">
        <v>60</v>
      </c>
      <c r="K2590" s="15" t="s">
        <v>26</v>
      </c>
      <c r="L2590" s="15" t="str">
        <f t="array" ref="L2590">_xlfn.XLOOKUP(M2590,reference_province_to_city!$A$2:$A$11,reference_province_to_city!$B$2:$B$11)</f>
        <v>Denpasar</v>
      </c>
      <c r="M2590" s="15" t="s">
        <v>24</v>
      </c>
      <c r="N2590" s="15">
        <v>80231.0</v>
      </c>
      <c r="O2590" s="15">
        <f t="array" ref="O2590">_xlfn.XLOOKUP(M2590,reference_postal_code!$B$2:$B$11,reference_postal_code!$A$2:$A$11)</f>
        <v>80231</v>
      </c>
      <c r="P2590" s="15" t="s">
        <v>63</v>
      </c>
      <c r="Q2590" s="15" t="s">
        <v>763</v>
      </c>
      <c r="R2590" s="15" t="s">
        <v>65</v>
      </c>
      <c r="S2590" s="15" t="s">
        <v>93</v>
      </c>
      <c r="T2590" s="15" t="s">
        <v>764</v>
      </c>
      <c r="U2590" s="28">
        <v>120240.0</v>
      </c>
      <c r="V2590" s="15">
        <v>3.0</v>
      </c>
      <c r="W2590" s="31">
        <v>0.2</v>
      </c>
      <c r="X2590" s="28">
        <v>15030.0</v>
      </c>
    </row>
    <row r="2591" ht="15.75" customHeight="1">
      <c r="A2591" s="15">
        <v>8538.0</v>
      </c>
      <c r="B2591" s="15" t="s">
        <v>5467</v>
      </c>
      <c r="C2591" s="18">
        <v>42162.0</v>
      </c>
      <c r="D2591" s="18">
        <v>42166.0</v>
      </c>
      <c r="E2591" s="18">
        <f t="shared" si="1"/>
        <v>42166</v>
      </c>
      <c r="F2591" s="15" t="s">
        <v>55</v>
      </c>
      <c r="G2591" s="15" t="s">
        <v>1510</v>
      </c>
      <c r="H2591" s="15" t="s">
        <v>1511</v>
      </c>
      <c r="I2591" s="15" t="s">
        <v>76</v>
      </c>
      <c r="J2591" s="15" t="s">
        <v>60</v>
      </c>
      <c r="K2591" s="15" t="s">
        <v>552</v>
      </c>
      <c r="L2591" s="15" t="str">
        <f t="array" ref="L2591">_xlfn.XLOOKUP(M2591,reference_province_to_city!$A$2:$A$11,reference_province_to_city!$B$2:$B$11)</f>
        <v>Denpasar</v>
      </c>
      <c r="M2591" s="15" t="s">
        <v>24</v>
      </c>
      <c r="O2591" s="15">
        <f t="array" ref="O2591">_xlfn.XLOOKUP(M2591,reference_postal_code!$B$2:$B$11,reference_postal_code!$A$2:$A$11)</f>
        <v>80231</v>
      </c>
      <c r="P2591" s="15" t="s">
        <v>63</v>
      </c>
      <c r="Q2591" s="15" t="s">
        <v>2225</v>
      </c>
      <c r="R2591" s="15" t="s">
        <v>65</v>
      </c>
      <c r="S2591" s="15" t="s">
        <v>66</v>
      </c>
      <c r="T2591" s="15" t="s">
        <v>2226</v>
      </c>
      <c r="U2591" s="28">
        <v>388800.0</v>
      </c>
      <c r="V2591" s="15">
        <v>5.0</v>
      </c>
      <c r="W2591" s="31">
        <v>0.2</v>
      </c>
      <c r="X2591" s="28">
        <v>136080.0</v>
      </c>
    </row>
    <row r="2592" ht="15.75" customHeight="1">
      <c r="A2592" s="15">
        <v>8537.0</v>
      </c>
      <c r="B2592" s="15" t="s">
        <v>5467</v>
      </c>
      <c r="C2592" s="18">
        <v>42162.0</v>
      </c>
      <c r="D2592" s="18">
        <v>42166.0</v>
      </c>
      <c r="E2592" s="18">
        <f t="shared" si="1"/>
        <v>42166</v>
      </c>
      <c r="F2592" s="15" t="s">
        <v>55</v>
      </c>
      <c r="G2592" s="15" t="s">
        <v>1510</v>
      </c>
      <c r="H2592" s="15" t="s">
        <v>1511</v>
      </c>
      <c r="I2592" s="15" t="s">
        <v>76</v>
      </c>
      <c r="J2592" s="15" t="s">
        <v>60</v>
      </c>
      <c r="K2592" s="15" t="s">
        <v>552</v>
      </c>
      <c r="L2592" s="15" t="str">
        <f t="array" ref="L2592">_xlfn.XLOOKUP(M2592,reference_province_to_city!$A$2:$A$11,reference_province_to_city!$B$2:$B$11)</f>
        <v>Denpasar</v>
      </c>
      <c r="M2592" s="15" t="s">
        <v>24</v>
      </c>
      <c r="N2592" s="15">
        <v>80231.0</v>
      </c>
      <c r="O2592" s="15">
        <f t="array" ref="O2592">_xlfn.XLOOKUP(M2592,reference_postal_code!$B$2:$B$11,reference_postal_code!$A$2:$A$11)</f>
        <v>80231</v>
      </c>
      <c r="P2592" s="15" t="s">
        <v>63</v>
      </c>
      <c r="Q2592" s="15" t="s">
        <v>5104</v>
      </c>
      <c r="R2592" s="15" t="s">
        <v>65</v>
      </c>
      <c r="S2592" s="15" t="s">
        <v>83</v>
      </c>
      <c r="T2592" s="15" t="s">
        <v>5105</v>
      </c>
      <c r="U2592" s="28">
        <v>274680.0</v>
      </c>
      <c r="V2592" s="15">
        <v>4.0</v>
      </c>
      <c r="W2592" s="31">
        <v>0.7</v>
      </c>
      <c r="X2592" s="28">
        <v>-183120.0</v>
      </c>
    </row>
    <row r="2593" ht="15.75" customHeight="1">
      <c r="A2593" s="15">
        <v>2412.0</v>
      </c>
      <c r="B2593" s="15" t="s">
        <v>5468</v>
      </c>
      <c r="C2593" s="18">
        <v>42162.0</v>
      </c>
      <c r="D2593" s="18">
        <v>42164.0</v>
      </c>
      <c r="E2593" s="18">
        <f t="shared" si="1"/>
        <v>42164</v>
      </c>
      <c r="F2593" s="15" t="s">
        <v>114</v>
      </c>
      <c r="G2593" s="15" t="s">
        <v>5469</v>
      </c>
      <c r="H2593" s="15" t="s">
        <v>5470</v>
      </c>
      <c r="I2593" s="15" t="s">
        <v>128</v>
      </c>
      <c r="J2593" s="15" t="s">
        <v>60</v>
      </c>
      <c r="K2593" s="15" t="s">
        <v>28</v>
      </c>
      <c r="L2593" s="15" t="str">
        <f t="array" ref="L2593">_xlfn.XLOOKUP(M2593,reference_province_to_city!$A$2:$A$11,reference_province_to_city!$B$2:$B$11)</f>
        <v>Medan</v>
      </c>
      <c r="M2593" s="15" t="s">
        <v>11</v>
      </c>
      <c r="N2593" s="15">
        <v>20111.0</v>
      </c>
      <c r="O2593" s="15">
        <f t="array" ref="O2593">_xlfn.XLOOKUP(M2593,reference_postal_code!$B$2:$B$11,reference_postal_code!$A$2:$A$11)</f>
        <v>20111</v>
      </c>
      <c r="P2593" s="15" t="s">
        <v>77</v>
      </c>
      <c r="Q2593" s="15" t="s">
        <v>196</v>
      </c>
      <c r="R2593" s="15" t="s">
        <v>65</v>
      </c>
      <c r="S2593" s="15" t="s">
        <v>83</v>
      </c>
      <c r="T2593" s="15" t="s">
        <v>197</v>
      </c>
      <c r="U2593" s="28">
        <v>112800.0</v>
      </c>
      <c r="V2593" s="15">
        <v>5.0</v>
      </c>
      <c r="W2593" s="31">
        <v>0.2</v>
      </c>
      <c r="X2593" s="28">
        <v>39480.0</v>
      </c>
    </row>
    <row r="2594" ht="15.75" customHeight="1">
      <c r="A2594" s="15">
        <v>9816.0</v>
      </c>
      <c r="B2594" s="15" t="s">
        <v>5471</v>
      </c>
      <c r="C2594" s="18">
        <v>42163.0</v>
      </c>
      <c r="D2594" s="18">
        <v>42167.0</v>
      </c>
      <c r="E2594" s="18">
        <f t="shared" si="1"/>
        <v>42167</v>
      </c>
      <c r="F2594" s="15" t="s">
        <v>55</v>
      </c>
      <c r="G2594" s="15" t="s">
        <v>4750</v>
      </c>
      <c r="H2594" s="15" t="s">
        <v>4751</v>
      </c>
      <c r="I2594" s="15" t="s">
        <v>128</v>
      </c>
      <c r="J2594" s="15" t="s">
        <v>60</v>
      </c>
      <c r="K2594" s="15" t="s">
        <v>983</v>
      </c>
      <c r="L2594" s="15" t="str">
        <f t="array" ref="L2594">_xlfn.XLOOKUP(M2594,reference_province_to_city!$A$2:$A$11,reference_province_to_city!$B$2:$B$11)</f>
        <v>Surabaya</v>
      </c>
      <c r="M2594" s="15" t="s">
        <v>20</v>
      </c>
      <c r="N2594" s="15">
        <v>60231.0</v>
      </c>
      <c r="O2594" s="15">
        <f t="array" ref="O2594">_xlfn.XLOOKUP(M2594,reference_postal_code!$B$2:$B$11,reference_postal_code!$A$2:$A$11)</f>
        <v>60231</v>
      </c>
      <c r="P2594" s="15" t="s">
        <v>166</v>
      </c>
      <c r="Q2594" s="15" t="s">
        <v>836</v>
      </c>
      <c r="R2594" s="15" t="s">
        <v>65</v>
      </c>
      <c r="S2594" s="15" t="s">
        <v>66</v>
      </c>
      <c r="T2594" s="15" t="s">
        <v>837</v>
      </c>
      <c r="U2594" s="28">
        <v>2602320.0</v>
      </c>
      <c r="V2594" s="15">
        <v>7.0</v>
      </c>
      <c r="W2594" s="31">
        <v>0.2</v>
      </c>
      <c r="X2594" s="28">
        <v>813225.0</v>
      </c>
    </row>
    <row r="2595" ht="15.75" customHeight="1">
      <c r="A2595" s="15">
        <v>9821.0</v>
      </c>
      <c r="B2595" s="15" t="s">
        <v>5471</v>
      </c>
      <c r="C2595" s="18">
        <v>42163.0</v>
      </c>
      <c r="D2595" s="18">
        <v>42167.0</v>
      </c>
      <c r="E2595" s="18">
        <f t="shared" si="1"/>
        <v>42167</v>
      </c>
      <c r="F2595" s="15" t="s">
        <v>55</v>
      </c>
      <c r="G2595" s="15" t="s">
        <v>4750</v>
      </c>
      <c r="H2595" s="15" t="s">
        <v>4751</v>
      </c>
      <c r="I2595" s="15" t="s">
        <v>128</v>
      </c>
      <c r="J2595" s="15" t="s">
        <v>60</v>
      </c>
      <c r="K2595" s="15" t="s">
        <v>22</v>
      </c>
      <c r="L2595" s="15" t="str">
        <f t="array" ref="L2595">_xlfn.XLOOKUP(M2595,reference_province_to_city!$A$2:$A$11,reference_province_to_city!$B$2:$B$11)</f>
        <v>Surabaya</v>
      </c>
      <c r="M2595" s="15" t="s">
        <v>20</v>
      </c>
      <c r="N2595" s="15">
        <v>60231.0</v>
      </c>
      <c r="O2595" s="15">
        <f t="array" ref="O2595">_xlfn.XLOOKUP(M2595,reference_postal_code!$B$2:$B$11,reference_postal_code!$A$2:$A$11)</f>
        <v>60231</v>
      </c>
      <c r="P2595" s="15" t="s">
        <v>166</v>
      </c>
      <c r="Q2595" s="15" t="s">
        <v>691</v>
      </c>
      <c r="R2595" s="15" t="s">
        <v>65</v>
      </c>
      <c r="S2595" s="15" t="s">
        <v>66</v>
      </c>
      <c r="T2595" s="15" t="s">
        <v>692</v>
      </c>
      <c r="U2595" s="28">
        <v>633600.0</v>
      </c>
      <c r="V2595" s="15">
        <v>10.0</v>
      </c>
      <c r="W2595" s="31">
        <v>0.2</v>
      </c>
      <c r="X2595" s="28">
        <v>198000.0</v>
      </c>
    </row>
    <row r="2596" ht="15.75" customHeight="1">
      <c r="A2596" s="15">
        <v>9819.0</v>
      </c>
      <c r="B2596" s="15" t="s">
        <v>5471</v>
      </c>
      <c r="C2596" s="18">
        <v>42163.0</v>
      </c>
      <c r="D2596" s="18">
        <v>42167.0</v>
      </c>
      <c r="E2596" s="18">
        <f t="shared" si="1"/>
        <v>42167</v>
      </c>
      <c r="F2596" s="15" t="s">
        <v>55</v>
      </c>
      <c r="G2596" s="15" t="s">
        <v>4750</v>
      </c>
      <c r="H2596" s="15" t="s">
        <v>4751</v>
      </c>
      <c r="I2596" s="15" t="s">
        <v>128</v>
      </c>
      <c r="J2596" s="15" t="s">
        <v>60</v>
      </c>
      <c r="K2596" s="15" t="s">
        <v>22</v>
      </c>
      <c r="L2596" s="15" t="str">
        <f t="array" ref="L2596">_xlfn.XLOOKUP(M2596,reference_province_to_city!$A$2:$A$11,reference_province_to_city!$B$2:$B$11)</f>
        <v>Surabaya</v>
      </c>
      <c r="M2596" s="15" t="s">
        <v>20</v>
      </c>
      <c r="N2596" s="15">
        <v>60231.0</v>
      </c>
      <c r="O2596" s="15">
        <f t="array" ref="O2596">_xlfn.XLOOKUP(M2596,reference_postal_code!$B$2:$B$11,reference_postal_code!$A$2:$A$11)</f>
        <v>60231</v>
      </c>
      <c r="P2596" s="15" t="s">
        <v>166</v>
      </c>
      <c r="Q2596" s="15" t="s">
        <v>4965</v>
      </c>
      <c r="R2596" s="15" t="s">
        <v>65</v>
      </c>
      <c r="S2596" s="15" t="s">
        <v>93</v>
      </c>
      <c r="T2596" s="15" t="s">
        <v>4966</v>
      </c>
      <c r="U2596" s="28">
        <v>66720.0</v>
      </c>
      <c r="V2596" s="15">
        <v>2.0</v>
      </c>
      <c r="W2596" s="31">
        <v>0.2</v>
      </c>
      <c r="X2596" s="28">
        <v>5004.0</v>
      </c>
    </row>
    <row r="2597" ht="15.75" customHeight="1">
      <c r="A2597" s="15">
        <v>9817.0</v>
      </c>
      <c r="B2597" s="15" t="s">
        <v>5471</v>
      </c>
      <c r="C2597" s="18">
        <v>42163.0</v>
      </c>
      <c r="D2597" s="18">
        <v>42167.0</v>
      </c>
      <c r="E2597" s="18">
        <f t="shared" si="1"/>
        <v>42167</v>
      </c>
      <c r="F2597" s="15" t="s">
        <v>55</v>
      </c>
      <c r="G2597" s="15" t="s">
        <v>4750</v>
      </c>
      <c r="H2597" s="15" t="s">
        <v>4751</v>
      </c>
      <c r="I2597" s="15" t="s">
        <v>128</v>
      </c>
      <c r="J2597" s="15" t="s">
        <v>60</v>
      </c>
      <c r="K2597" s="15" t="s">
        <v>22</v>
      </c>
      <c r="L2597" s="15" t="str">
        <f t="array" ref="L2597">_xlfn.XLOOKUP(M2597,reference_province_to_city!$A$2:$A$11,reference_province_to_city!$B$2:$B$11)</f>
        <v>Surabaya</v>
      </c>
      <c r="M2597" s="15" t="s">
        <v>20</v>
      </c>
      <c r="N2597" s="15">
        <v>60231.0</v>
      </c>
      <c r="O2597" s="15">
        <f t="array" ref="O2597">_xlfn.XLOOKUP(M2597,reference_postal_code!$B$2:$B$11,reference_postal_code!$A$2:$A$11)</f>
        <v>60231</v>
      </c>
      <c r="P2597" s="15" t="s">
        <v>166</v>
      </c>
      <c r="Q2597" s="15" t="s">
        <v>3383</v>
      </c>
      <c r="R2597" s="15" t="s">
        <v>65</v>
      </c>
      <c r="S2597" s="15" t="s">
        <v>87</v>
      </c>
      <c r="T2597" s="15" t="s">
        <v>3384</v>
      </c>
      <c r="U2597" s="28">
        <v>7754400.0</v>
      </c>
      <c r="V2597" s="15">
        <v>4.0</v>
      </c>
      <c r="W2597" s="31">
        <v>0.2</v>
      </c>
      <c r="X2597" s="28">
        <v>-96930.0</v>
      </c>
    </row>
    <row r="2598" ht="15.75" customHeight="1">
      <c r="A2598" s="15">
        <v>9822.0</v>
      </c>
      <c r="B2598" s="15" t="s">
        <v>5471</v>
      </c>
      <c r="C2598" s="18">
        <v>42163.0</v>
      </c>
      <c r="D2598" s="18"/>
      <c r="E2598" s="18">
        <f t="shared" si="1"/>
        <v>42166</v>
      </c>
      <c r="F2598" s="15" t="s">
        <v>55</v>
      </c>
      <c r="G2598" s="15" t="s">
        <v>4750</v>
      </c>
      <c r="H2598" s="15" t="s">
        <v>4751</v>
      </c>
      <c r="I2598" s="15" t="s">
        <v>128</v>
      </c>
      <c r="J2598" s="15" t="s">
        <v>60</v>
      </c>
      <c r="K2598" s="15" t="s">
        <v>1550</v>
      </c>
      <c r="L2598" s="15" t="str">
        <f t="array" ref="L2598">_xlfn.XLOOKUP(M2598,reference_province_to_city!$A$2:$A$11,reference_province_to_city!$B$2:$B$11)</f>
        <v>Surabaya</v>
      </c>
      <c r="M2598" s="15" t="s">
        <v>20</v>
      </c>
      <c r="N2598" s="15">
        <v>60231.0</v>
      </c>
      <c r="O2598" s="15">
        <f t="array" ref="O2598">_xlfn.XLOOKUP(M2598,reference_postal_code!$B$2:$B$11,reference_postal_code!$A$2:$A$11)</f>
        <v>60231</v>
      </c>
      <c r="P2598" s="15" t="s">
        <v>166</v>
      </c>
      <c r="Q2598" s="15" t="s">
        <v>3064</v>
      </c>
      <c r="R2598" s="15" t="s">
        <v>65</v>
      </c>
      <c r="S2598" s="15" t="s">
        <v>83</v>
      </c>
      <c r="T2598" s="15" t="s">
        <v>3065</v>
      </c>
      <c r="U2598" s="28">
        <v>273960.0</v>
      </c>
      <c r="V2598" s="15">
        <v>2.0</v>
      </c>
      <c r="W2598" s="31">
        <v>0.7</v>
      </c>
      <c r="X2598" s="28">
        <v>-200904.0</v>
      </c>
    </row>
    <row r="2599" ht="15.75" customHeight="1">
      <c r="A2599" s="15">
        <v>9818.0</v>
      </c>
      <c r="B2599" s="15" t="s">
        <v>5471</v>
      </c>
      <c r="C2599" s="18">
        <v>42163.0</v>
      </c>
      <c r="D2599" s="18">
        <v>42167.0</v>
      </c>
      <c r="E2599" s="18">
        <f t="shared" si="1"/>
        <v>42167</v>
      </c>
      <c r="F2599" s="15" t="s">
        <v>55</v>
      </c>
      <c r="G2599" s="15" t="s">
        <v>4750</v>
      </c>
      <c r="H2599" s="15" t="s">
        <v>4751</v>
      </c>
      <c r="I2599" s="15" t="s">
        <v>128</v>
      </c>
      <c r="J2599" s="15" t="s">
        <v>60</v>
      </c>
      <c r="K2599" s="15" t="s">
        <v>22</v>
      </c>
      <c r="L2599" s="15" t="str">
        <f t="array" ref="L2599">_xlfn.XLOOKUP(M2599,reference_province_to_city!$A$2:$A$11,reference_province_to_city!$B$2:$B$11)</f>
        <v>Surabaya</v>
      </c>
      <c r="M2599" s="15" t="s">
        <v>20</v>
      </c>
      <c r="N2599" s="15">
        <v>60231.0</v>
      </c>
      <c r="O2599" s="15">
        <f t="array" ref="O2599">_xlfn.XLOOKUP(M2599,reference_postal_code!$B$2:$B$11,reference_postal_code!$A$2:$A$11)</f>
        <v>60231</v>
      </c>
      <c r="P2599" s="15" t="s">
        <v>166</v>
      </c>
      <c r="Q2599" s="15" t="s">
        <v>5472</v>
      </c>
      <c r="R2599" s="15" t="s">
        <v>106</v>
      </c>
      <c r="S2599" s="15" t="s">
        <v>139</v>
      </c>
      <c r="T2599" s="15" t="s">
        <v>5473</v>
      </c>
      <c r="U2599" s="28">
        <v>2598120.0</v>
      </c>
      <c r="V2599" s="15">
        <v>7.0</v>
      </c>
      <c r="W2599" s="31">
        <v>0.2</v>
      </c>
      <c r="X2599" s="28">
        <v>682007.0</v>
      </c>
    </row>
    <row r="2600" ht="15.75" customHeight="1">
      <c r="A2600" s="15">
        <v>9165.0</v>
      </c>
      <c r="B2600" s="15" t="s">
        <v>5474</v>
      </c>
      <c r="C2600" s="18">
        <v>42163.0</v>
      </c>
      <c r="D2600" s="18">
        <v>42167.0</v>
      </c>
      <c r="E2600" s="18">
        <f t="shared" si="1"/>
        <v>42167</v>
      </c>
      <c r="F2600" s="15" t="s">
        <v>55</v>
      </c>
      <c r="G2600" s="15" t="s">
        <v>4609</v>
      </c>
      <c r="H2600" s="15" t="s">
        <v>4610</v>
      </c>
      <c r="I2600" s="15" t="s">
        <v>59</v>
      </c>
      <c r="J2600" s="15" t="s">
        <v>60</v>
      </c>
      <c r="K2600" s="15" t="s">
        <v>17</v>
      </c>
      <c r="L2600" s="15" t="str">
        <f t="array" ref="L2600">_xlfn.XLOOKUP(M2600,reference_province_to_city!$A$2:$A$11,reference_province_to_city!$B$2:$B$11)</f>
        <v>Semarang</v>
      </c>
      <c r="M2600" s="15" t="s">
        <v>15</v>
      </c>
      <c r="N2600" s="15">
        <v>50111.0</v>
      </c>
      <c r="O2600" s="15">
        <f t="array" ref="O2600">_xlfn.XLOOKUP(M2600,reference_postal_code!$B$2:$B$11,reference_postal_code!$A$2:$A$11)</f>
        <v>50111</v>
      </c>
      <c r="P2600" s="15" t="s">
        <v>77</v>
      </c>
      <c r="Q2600" s="15" t="s">
        <v>5112</v>
      </c>
      <c r="R2600" s="15" t="s">
        <v>65</v>
      </c>
      <c r="S2600" s="15" t="s">
        <v>222</v>
      </c>
      <c r="T2600" s="15" t="s">
        <v>5113</v>
      </c>
      <c r="U2600" s="28">
        <v>2146920.0</v>
      </c>
      <c r="V2600" s="15">
        <v>2.0</v>
      </c>
      <c r="W2600" s="31">
        <v>0.8</v>
      </c>
      <c r="X2600" s="28">
        <v>-5904030.0</v>
      </c>
    </row>
    <row r="2601" ht="15.75" customHeight="1">
      <c r="A2601" s="15">
        <v>9164.0</v>
      </c>
      <c r="B2601" s="15" t="s">
        <v>5474</v>
      </c>
      <c r="C2601" s="18">
        <v>42163.0</v>
      </c>
      <c r="D2601" s="18">
        <v>42167.0</v>
      </c>
      <c r="E2601" s="18">
        <f t="shared" si="1"/>
        <v>42167</v>
      </c>
      <c r="F2601" s="15" t="s">
        <v>55</v>
      </c>
      <c r="G2601" s="15" t="s">
        <v>4609</v>
      </c>
      <c r="H2601" s="15" t="s">
        <v>4610</v>
      </c>
      <c r="I2601" s="15" t="s">
        <v>59</v>
      </c>
      <c r="J2601" s="15" t="s">
        <v>60</v>
      </c>
      <c r="K2601" s="15" t="s">
        <v>3394</v>
      </c>
      <c r="L2601" s="15" t="str">
        <f t="array" ref="L2601">_xlfn.XLOOKUP(M2601,reference_province_to_city!$A$2:$A$11,reference_province_to_city!$B$2:$B$11)</f>
        <v>Semarang</v>
      </c>
      <c r="M2601" s="15" t="s">
        <v>15</v>
      </c>
      <c r="N2601" s="15">
        <v>50111.0</v>
      </c>
      <c r="O2601" s="15">
        <f t="array" ref="O2601">_xlfn.XLOOKUP(M2601,reference_postal_code!$B$2:$B$11,reference_postal_code!$A$2:$A$11)</f>
        <v>50111</v>
      </c>
      <c r="P2601" s="15" t="s">
        <v>77</v>
      </c>
      <c r="Q2601" s="15" t="s">
        <v>3712</v>
      </c>
      <c r="R2601" s="15" t="s">
        <v>110</v>
      </c>
      <c r="S2601" s="15" t="s">
        <v>149</v>
      </c>
      <c r="T2601" s="15" t="s">
        <v>3713</v>
      </c>
      <c r="U2601" s="28">
        <v>35640.0</v>
      </c>
      <c r="V2601" s="15">
        <v>3.0</v>
      </c>
      <c r="W2601" s="31">
        <v>0.2</v>
      </c>
      <c r="X2601" s="28">
        <v>11137.0</v>
      </c>
    </row>
    <row r="2602" ht="15.75" customHeight="1">
      <c r="A2602" s="15">
        <v>9820.0</v>
      </c>
      <c r="B2602" s="15" t="s">
        <v>5471</v>
      </c>
      <c r="C2602" s="18">
        <v>42163.0</v>
      </c>
      <c r="D2602" s="18">
        <v>42167.0</v>
      </c>
      <c r="E2602" s="18">
        <f t="shared" si="1"/>
        <v>42167</v>
      </c>
      <c r="F2602" s="15" t="s">
        <v>55</v>
      </c>
      <c r="G2602" s="15" t="s">
        <v>4750</v>
      </c>
      <c r="H2602" s="15" t="s">
        <v>4751</v>
      </c>
      <c r="I2602" s="15" t="s">
        <v>128</v>
      </c>
      <c r="J2602" s="15" t="s">
        <v>60</v>
      </c>
      <c r="K2602" s="15" t="s">
        <v>22</v>
      </c>
      <c r="L2602" s="15" t="str">
        <f t="array" ref="L2602">_xlfn.XLOOKUP(M2602,reference_province_to_city!$A$2:$A$11,reference_province_to_city!$B$2:$B$11)</f>
        <v>Surabaya</v>
      </c>
      <c r="M2602" s="15" t="s">
        <v>20</v>
      </c>
      <c r="N2602" s="15">
        <v>60231.0</v>
      </c>
      <c r="O2602" s="15">
        <f t="array" ref="O2602">_xlfn.XLOOKUP(M2602,reference_postal_code!$B$2:$B$11,reference_postal_code!$A$2:$A$11)</f>
        <v>60231</v>
      </c>
      <c r="P2602" s="15" t="s">
        <v>166</v>
      </c>
      <c r="Q2602" s="15" t="s">
        <v>896</v>
      </c>
      <c r="R2602" s="15" t="s">
        <v>65</v>
      </c>
      <c r="S2602" s="15" t="s">
        <v>79</v>
      </c>
      <c r="T2602" s="15" t="s">
        <v>897</v>
      </c>
      <c r="U2602" s="28">
        <v>135000.0</v>
      </c>
      <c r="V2602" s="15">
        <v>3.0</v>
      </c>
      <c r="W2602" s="31">
        <v>0.2</v>
      </c>
      <c r="X2602" s="28">
        <v>47250.0</v>
      </c>
    </row>
    <row r="2603" ht="15.75" customHeight="1">
      <c r="A2603" s="15">
        <v>5835.0</v>
      </c>
      <c r="B2603" s="15" t="s">
        <v>5475</v>
      </c>
      <c r="C2603" s="18">
        <v>42164.0</v>
      </c>
      <c r="D2603" s="18"/>
      <c r="E2603" s="18">
        <f t="shared" si="1"/>
        <v>42167</v>
      </c>
      <c r="F2603" s="15" t="s">
        <v>55</v>
      </c>
      <c r="G2603" s="15" t="s">
        <v>5476</v>
      </c>
      <c r="H2603" s="15" t="s">
        <v>5477</v>
      </c>
      <c r="I2603" s="15" t="s">
        <v>59</v>
      </c>
      <c r="J2603" s="15" t="s">
        <v>60</v>
      </c>
      <c r="K2603" s="15" t="s">
        <v>26</v>
      </c>
      <c r="L2603" s="15" t="str">
        <f t="array" ref="L2603">_xlfn.XLOOKUP(M2603,reference_province_to_city!$A$2:$A$11,reference_province_to_city!$B$2:$B$11)</f>
        <v>Denpasar</v>
      </c>
      <c r="M2603" s="15" t="s">
        <v>24</v>
      </c>
      <c r="N2603" s="15">
        <v>80231.0</v>
      </c>
      <c r="O2603" s="15">
        <f t="array" ref="O2603">_xlfn.XLOOKUP(M2603,reference_postal_code!$B$2:$B$11,reference_postal_code!$A$2:$A$11)</f>
        <v>80231</v>
      </c>
      <c r="P2603" s="15" t="s">
        <v>63</v>
      </c>
      <c r="Q2603" s="15" t="s">
        <v>1718</v>
      </c>
      <c r="R2603" s="15" t="s">
        <v>65</v>
      </c>
      <c r="S2603" s="15" t="s">
        <v>83</v>
      </c>
      <c r="T2603" s="15" t="s">
        <v>1719</v>
      </c>
      <c r="U2603" s="28">
        <v>963000.0</v>
      </c>
      <c r="V2603" s="15">
        <v>5.0</v>
      </c>
      <c r="W2603" s="31">
        <v>0.7</v>
      </c>
      <c r="X2603" s="28">
        <v>-642000.0</v>
      </c>
    </row>
    <row r="2604" ht="15.75" customHeight="1">
      <c r="A2604" s="15">
        <v>4952.0</v>
      </c>
      <c r="B2604" s="15" t="s">
        <v>5478</v>
      </c>
      <c r="C2604" s="18">
        <v>42164.0</v>
      </c>
      <c r="D2604" s="18">
        <v>42168.0</v>
      </c>
      <c r="E2604" s="18">
        <f t="shared" si="1"/>
        <v>42168</v>
      </c>
      <c r="F2604" s="15" t="s">
        <v>55</v>
      </c>
      <c r="G2604" s="15" t="s">
        <v>1402</v>
      </c>
      <c r="H2604" s="15" t="s">
        <v>1403</v>
      </c>
      <c r="I2604" s="15" t="s">
        <v>59</v>
      </c>
      <c r="J2604" s="15" t="s">
        <v>60</v>
      </c>
      <c r="K2604" s="15" t="s">
        <v>10</v>
      </c>
      <c r="L2604" s="15" t="str">
        <f t="array" ref="L2604">_xlfn.XLOOKUP(M2604,reference_province_to_city!$A$2:$A$11,reference_province_to_city!$B$2:$B$11)</f>
        <v>Jakarta</v>
      </c>
      <c r="M2604" s="15" t="s">
        <v>7</v>
      </c>
      <c r="N2604" s="15">
        <v>10110.0</v>
      </c>
      <c r="O2604" s="15">
        <f t="array" ref="O2604">_xlfn.XLOOKUP(M2604,reference_postal_code!$B$2:$B$11,reference_postal_code!$A$2:$A$11)</f>
        <v>10110</v>
      </c>
      <c r="P2604" s="15" t="s">
        <v>117</v>
      </c>
      <c r="Q2604" s="15" t="s">
        <v>2086</v>
      </c>
      <c r="R2604" s="15" t="s">
        <v>65</v>
      </c>
      <c r="S2604" s="15" t="s">
        <v>66</v>
      </c>
      <c r="T2604" s="15" t="s">
        <v>2087</v>
      </c>
      <c r="U2604" s="28">
        <v>194400.0</v>
      </c>
      <c r="V2604" s="15">
        <v>2.0</v>
      </c>
      <c r="W2604" s="31">
        <v>0.0</v>
      </c>
      <c r="X2604" s="28">
        <v>93312.0</v>
      </c>
    </row>
    <row r="2605" ht="15.75" customHeight="1">
      <c r="A2605" s="15">
        <v>5837.0</v>
      </c>
      <c r="B2605" s="15" t="s">
        <v>5475</v>
      </c>
      <c r="C2605" s="18">
        <v>42164.0</v>
      </c>
      <c r="D2605" s="18">
        <v>42171.0</v>
      </c>
      <c r="E2605" s="18">
        <f t="shared" si="1"/>
        <v>42171</v>
      </c>
      <c r="F2605" s="15" t="s">
        <v>55</v>
      </c>
      <c r="G2605" s="15" t="s">
        <v>5476</v>
      </c>
      <c r="H2605" s="15" t="s">
        <v>5477</v>
      </c>
      <c r="I2605" s="15" t="s">
        <v>59</v>
      </c>
      <c r="J2605" s="15" t="s">
        <v>60</v>
      </c>
      <c r="K2605" s="15" t="s">
        <v>26</v>
      </c>
      <c r="L2605" s="15" t="str">
        <f t="array" ref="L2605">_xlfn.XLOOKUP(M2605,reference_province_to_city!$A$2:$A$11,reference_province_to_city!$B$2:$B$11)</f>
        <v>Denpasar</v>
      </c>
      <c r="M2605" s="15" t="s">
        <v>24</v>
      </c>
      <c r="N2605" s="15">
        <v>80231.0</v>
      </c>
      <c r="O2605" s="15">
        <f t="array" ref="O2605">_xlfn.XLOOKUP(M2605,reference_postal_code!$B$2:$B$11,reference_postal_code!$A$2:$A$11)</f>
        <v>80231</v>
      </c>
      <c r="P2605" s="15" t="s">
        <v>63</v>
      </c>
      <c r="Q2605" s="15" t="s">
        <v>5197</v>
      </c>
      <c r="R2605" s="15" t="s">
        <v>110</v>
      </c>
      <c r="S2605" s="15" t="s">
        <v>149</v>
      </c>
      <c r="T2605" s="15" t="s">
        <v>5198</v>
      </c>
      <c r="U2605" s="28">
        <v>1089000.0</v>
      </c>
      <c r="V2605" s="15">
        <v>5.0</v>
      </c>
      <c r="W2605" s="31">
        <v>0.2</v>
      </c>
      <c r="X2605" s="28">
        <v>-122512.0</v>
      </c>
    </row>
    <row r="2606" ht="15.75" customHeight="1">
      <c r="A2606" s="15">
        <v>5671.0</v>
      </c>
      <c r="B2606" s="15" t="s">
        <v>5479</v>
      </c>
      <c r="C2606" s="18">
        <v>42164.0</v>
      </c>
      <c r="D2606" s="18">
        <v>42166.0</v>
      </c>
      <c r="E2606" s="18">
        <f t="shared" si="1"/>
        <v>42166</v>
      </c>
      <c r="F2606" s="15" t="s">
        <v>114</v>
      </c>
      <c r="G2606" s="15" t="s">
        <v>970</v>
      </c>
      <c r="H2606" s="15" t="s">
        <v>971</v>
      </c>
      <c r="I2606" s="15" t="s">
        <v>59</v>
      </c>
      <c r="J2606" s="15" t="s">
        <v>60</v>
      </c>
      <c r="K2606" s="15" t="s">
        <v>31</v>
      </c>
      <c r="L2606" s="15" t="str">
        <f t="array" ref="L2606">_xlfn.XLOOKUP(M2606,reference_province_to_city!$A$2:$A$11,reference_province_to_city!$B$2:$B$11)</f>
        <v>Balikpapan</v>
      </c>
      <c r="M2606" s="15" t="s">
        <v>21</v>
      </c>
      <c r="N2606" s="15">
        <v>76114.0</v>
      </c>
      <c r="O2606" s="15">
        <f t="array" ref="O2606">_xlfn.XLOOKUP(M2606,reference_postal_code!$B$2:$B$11,reference_postal_code!$A$2:$A$11)</f>
        <v>76114</v>
      </c>
      <c r="P2606" s="15" t="s">
        <v>166</v>
      </c>
      <c r="Q2606" s="15" t="s">
        <v>1002</v>
      </c>
      <c r="R2606" s="15" t="s">
        <v>106</v>
      </c>
      <c r="S2606" s="15" t="s">
        <v>139</v>
      </c>
      <c r="T2606" s="15" t="s">
        <v>1003</v>
      </c>
      <c r="U2606" s="28">
        <v>5330400.0</v>
      </c>
      <c r="V2606" s="15">
        <v>4.0</v>
      </c>
      <c r="W2606" s="31">
        <v>0.0</v>
      </c>
      <c r="X2606" s="28">
        <v>1385904.0</v>
      </c>
    </row>
    <row r="2607" ht="15.75" customHeight="1">
      <c r="A2607" s="15">
        <v>4579.0</v>
      </c>
      <c r="B2607" s="15" t="s">
        <v>5480</v>
      </c>
      <c r="C2607" s="18">
        <v>42164.0</v>
      </c>
      <c r="D2607" s="18">
        <v>42170.0</v>
      </c>
      <c r="E2607" s="18">
        <f t="shared" si="1"/>
        <v>42170</v>
      </c>
      <c r="F2607" s="15" t="s">
        <v>55</v>
      </c>
      <c r="G2607" s="15" t="s">
        <v>3157</v>
      </c>
      <c r="H2607" s="15" t="s">
        <v>3158</v>
      </c>
      <c r="I2607" s="15" t="s">
        <v>76</v>
      </c>
      <c r="J2607" s="15" t="s">
        <v>60</v>
      </c>
      <c r="L2607" s="15" t="str">
        <f t="array" ref="L2607">_xlfn.XLOOKUP(M2607,reference_province_to_city!$A$2:$A$11,reference_province_to_city!$B$2:$B$11)</f>
        <v>Semarang</v>
      </c>
      <c r="M2607" s="15" t="s">
        <v>15</v>
      </c>
      <c r="N2607" s="15">
        <v>50111.0</v>
      </c>
      <c r="O2607" s="15">
        <f t="array" ref="O2607">_xlfn.XLOOKUP(M2607,reference_postal_code!$B$2:$B$11,reference_postal_code!$A$2:$A$11)</f>
        <v>50111</v>
      </c>
      <c r="P2607" s="15" t="s">
        <v>77</v>
      </c>
      <c r="Q2607" s="15" t="s">
        <v>2146</v>
      </c>
      <c r="R2607" s="15" t="s">
        <v>65</v>
      </c>
      <c r="S2607" s="15" t="s">
        <v>83</v>
      </c>
      <c r="T2607" s="15" t="s">
        <v>2147</v>
      </c>
      <c r="U2607" s="28">
        <v>1696500.0</v>
      </c>
      <c r="V2607" s="15">
        <v>3.0</v>
      </c>
      <c r="W2607" s="31">
        <v>0.0</v>
      </c>
      <c r="X2607" s="28">
        <v>848250.0</v>
      </c>
    </row>
    <row r="2608" ht="15.75" customHeight="1">
      <c r="A2608" s="15">
        <v>5672.0</v>
      </c>
      <c r="B2608" s="15" t="s">
        <v>5479</v>
      </c>
      <c r="C2608" s="18">
        <v>42164.0</v>
      </c>
      <c r="D2608" s="18">
        <v>42166.0</v>
      </c>
      <c r="E2608" s="18">
        <f t="shared" si="1"/>
        <v>42166</v>
      </c>
      <c r="F2608" s="15" t="s">
        <v>114</v>
      </c>
      <c r="G2608" s="15" t="s">
        <v>970</v>
      </c>
      <c r="H2608" s="15" t="s">
        <v>971</v>
      </c>
      <c r="I2608" s="15" t="s">
        <v>59</v>
      </c>
      <c r="J2608" s="15" t="s">
        <v>60</v>
      </c>
      <c r="K2608" s="15" t="s">
        <v>31</v>
      </c>
      <c r="L2608" s="15" t="str">
        <f t="array" ref="L2608">_xlfn.XLOOKUP(M2608,reference_province_to_city!$A$2:$A$11,reference_province_to_city!$B$2:$B$11)</f>
        <v>Balikpapan</v>
      </c>
      <c r="M2608" s="15" t="s">
        <v>21</v>
      </c>
      <c r="N2608" s="15">
        <v>76114.0</v>
      </c>
      <c r="O2608" s="15">
        <f t="array" ref="O2608">_xlfn.XLOOKUP(M2608,reference_postal_code!$B$2:$B$11,reference_postal_code!$A$2:$A$11)</f>
        <v>76114</v>
      </c>
      <c r="P2608" s="15" t="s">
        <v>166</v>
      </c>
      <c r="Q2608" s="15" t="s">
        <v>5481</v>
      </c>
      <c r="R2608" s="15" t="s">
        <v>110</v>
      </c>
      <c r="S2608" s="15" t="s">
        <v>111</v>
      </c>
      <c r="T2608" s="15" t="s">
        <v>5482</v>
      </c>
      <c r="U2608" s="28">
        <v>2105640.0</v>
      </c>
      <c r="V2608" s="15">
        <v>3.0</v>
      </c>
      <c r="W2608" s="31">
        <v>0.2</v>
      </c>
      <c r="X2608" s="28">
        <v>131603.0</v>
      </c>
    </row>
    <row r="2609" ht="15.75" customHeight="1">
      <c r="A2609" s="15">
        <v>5836.0</v>
      </c>
      <c r="B2609" s="15" t="s">
        <v>5475</v>
      </c>
      <c r="C2609" s="18">
        <v>42164.0</v>
      </c>
      <c r="D2609" s="18">
        <v>42171.0</v>
      </c>
      <c r="E2609" s="18">
        <f t="shared" si="1"/>
        <v>42171</v>
      </c>
      <c r="F2609" s="15" t="s">
        <v>55</v>
      </c>
      <c r="G2609" s="15" t="s">
        <v>5476</v>
      </c>
      <c r="H2609" s="15" t="s">
        <v>5477</v>
      </c>
      <c r="I2609" s="15" t="s">
        <v>59</v>
      </c>
      <c r="J2609" s="15" t="s">
        <v>60</v>
      </c>
      <c r="K2609" s="15" t="s">
        <v>26</v>
      </c>
      <c r="L2609" s="15" t="str">
        <f t="array" ref="L2609">_xlfn.XLOOKUP(M2609,reference_province_to_city!$A$2:$A$11,reference_province_to_city!$B$2:$B$11)</f>
        <v>Denpasar</v>
      </c>
      <c r="M2609" s="15" t="s">
        <v>24</v>
      </c>
      <c r="N2609" s="15">
        <v>80231.0</v>
      </c>
      <c r="O2609" s="15">
        <f t="array" ref="O2609">_xlfn.XLOOKUP(M2609,reference_postal_code!$B$2:$B$11,reference_postal_code!$A$2:$A$11)</f>
        <v>80231</v>
      </c>
      <c r="P2609" s="15" t="s">
        <v>63</v>
      </c>
      <c r="Q2609" s="15" t="s">
        <v>2784</v>
      </c>
      <c r="R2609" s="15" t="s">
        <v>65</v>
      </c>
      <c r="S2609" s="15" t="s">
        <v>83</v>
      </c>
      <c r="T2609" s="15" t="s">
        <v>2785</v>
      </c>
      <c r="U2609" s="28">
        <v>577800.0</v>
      </c>
      <c r="V2609" s="15">
        <v>3.0</v>
      </c>
      <c r="W2609" s="31">
        <v>0.7</v>
      </c>
      <c r="X2609" s="28">
        <v>-404460.0</v>
      </c>
    </row>
    <row r="2610" ht="15.75" customHeight="1">
      <c r="A2610" s="15">
        <v>3035.0</v>
      </c>
      <c r="B2610" s="15" t="s">
        <v>5483</v>
      </c>
      <c r="C2610" s="18">
        <v>42166.0</v>
      </c>
      <c r="D2610" s="18">
        <v>42171.0</v>
      </c>
      <c r="E2610" s="18">
        <f t="shared" si="1"/>
        <v>42171</v>
      </c>
      <c r="F2610" s="15" t="s">
        <v>55</v>
      </c>
      <c r="G2610" s="15" t="s">
        <v>178</v>
      </c>
      <c r="H2610" s="15" t="s">
        <v>179</v>
      </c>
      <c r="I2610" s="15" t="s">
        <v>59</v>
      </c>
      <c r="J2610" s="15" t="s">
        <v>60</v>
      </c>
      <c r="K2610" s="15" t="s">
        <v>19</v>
      </c>
      <c r="L2610" s="15" t="str">
        <f t="array" ref="L2610">_xlfn.XLOOKUP(M2610,reference_province_to_city!$A$2:$A$11,reference_province_to_city!$B$2:$B$11)</f>
        <v>Yogyakarta</v>
      </c>
      <c r="M2610" s="15" t="s">
        <v>18</v>
      </c>
      <c r="N2610" s="15">
        <v>55111.0</v>
      </c>
      <c r="O2610" s="15">
        <f t="array" ref="O2610">_xlfn.XLOOKUP(M2610,reference_postal_code!$B$2:$B$11,reference_postal_code!$A$2:$A$11)</f>
        <v>55111</v>
      </c>
      <c r="P2610" s="15" t="s">
        <v>77</v>
      </c>
      <c r="Q2610" s="15" t="s">
        <v>3444</v>
      </c>
      <c r="R2610" s="15" t="s">
        <v>110</v>
      </c>
      <c r="S2610" s="15" t="s">
        <v>149</v>
      </c>
      <c r="T2610" s="15" t="s">
        <v>3445</v>
      </c>
      <c r="U2610" s="28">
        <v>805500.0</v>
      </c>
      <c r="V2610" s="15">
        <v>6.0</v>
      </c>
      <c r="W2610" s="31">
        <v>0.0</v>
      </c>
      <c r="X2610" s="28">
        <v>153045.0</v>
      </c>
    </row>
    <row r="2611" ht="15.75" customHeight="1">
      <c r="A2611" s="15">
        <v>3121.0</v>
      </c>
      <c r="B2611" s="15" t="s">
        <v>5484</v>
      </c>
      <c r="C2611" s="18">
        <v>42166.0</v>
      </c>
      <c r="D2611" s="18">
        <v>42167.0</v>
      </c>
      <c r="E2611" s="18">
        <f t="shared" si="1"/>
        <v>42167</v>
      </c>
      <c r="F2611" s="15" t="s">
        <v>125</v>
      </c>
      <c r="G2611" s="15" t="s">
        <v>3575</v>
      </c>
      <c r="H2611" s="15" t="s">
        <v>3576</v>
      </c>
      <c r="I2611" s="15" t="s">
        <v>128</v>
      </c>
      <c r="J2611" s="15" t="s">
        <v>60</v>
      </c>
      <c r="K2611" s="15" t="s">
        <v>2023</v>
      </c>
      <c r="L2611" s="15" t="str">
        <f t="array" ref="L2611">_xlfn.XLOOKUP(M2611,reference_province_to_city!$A$2:$A$11,reference_province_to_city!$B$2:$B$11)</f>
        <v>Bandung</v>
      </c>
      <c r="M2611" s="15" t="s">
        <v>12</v>
      </c>
      <c r="N2611" s="15">
        <v>40111.0</v>
      </c>
      <c r="O2611" s="15">
        <f t="array" ref="O2611">_xlfn.XLOOKUP(M2611,reference_postal_code!$B$2:$B$11,reference_postal_code!$A$2:$A$11)</f>
        <v>40111</v>
      </c>
      <c r="P2611" s="15" t="s">
        <v>117</v>
      </c>
      <c r="Q2611" s="15" t="s">
        <v>3081</v>
      </c>
      <c r="R2611" s="15" t="s">
        <v>106</v>
      </c>
      <c r="S2611" s="15" t="s">
        <v>139</v>
      </c>
      <c r="T2611" s="15" t="s">
        <v>3082</v>
      </c>
      <c r="U2611" s="28">
        <v>730080.0</v>
      </c>
      <c r="V2611" s="15">
        <v>3.0</v>
      </c>
      <c r="W2611" s="31">
        <v>0.2</v>
      </c>
      <c r="X2611" s="28">
        <v>109512.0</v>
      </c>
    </row>
    <row r="2612" ht="15.75" customHeight="1">
      <c r="A2612" s="15">
        <v>3125.0</v>
      </c>
      <c r="B2612" s="15" t="s">
        <v>5484</v>
      </c>
      <c r="C2612" s="18">
        <v>42166.0</v>
      </c>
      <c r="D2612" s="18">
        <v>42167.0</v>
      </c>
      <c r="E2612" s="18">
        <f t="shared" si="1"/>
        <v>42167</v>
      </c>
      <c r="F2612" s="15" t="s">
        <v>125</v>
      </c>
      <c r="G2612" s="15" t="s">
        <v>3575</v>
      </c>
      <c r="H2612" s="15" t="s">
        <v>3576</v>
      </c>
      <c r="I2612" s="15" t="s">
        <v>128</v>
      </c>
      <c r="J2612" s="15" t="s">
        <v>60</v>
      </c>
      <c r="K2612" s="15" t="s">
        <v>14</v>
      </c>
      <c r="L2612" s="15" t="str">
        <f t="array" ref="L2612">_xlfn.XLOOKUP(M2612,reference_province_to_city!$A$2:$A$11,reference_province_to_city!$B$2:$B$11)</f>
        <v>Bandung</v>
      </c>
      <c r="M2612" s="15" t="s">
        <v>12</v>
      </c>
      <c r="N2612" s="15">
        <v>40111.0</v>
      </c>
      <c r="O2612" s="15">
        <f t="array" ref="O2612">_xlfn.XLOOKUP(M2612,reference_postal_code!$B$2:$B$11,reference_postal_code!$A$2:$A$11)</f>
        <v>40111</v>
      </c>
      <c r="P2612" s="15" t="s">
        <v>117</v>
      </c>
      <c r="Q2612" s="15" t="s">
        <v>5485</v>
      </c>
      <c r="R2612" s="15" t="s">
        <v>65</v>
      </c>
      <c r="S2612" s="15" t="s">
        <v>87</v>
      </c>
      <c r="T2612" s="15" t="s">
        <v>5486</v>
      </c>
      <c r="U2612" s="28">
        <v>1.554936E7</v>
      </c>
      <c r="V2612" s="15">
        <v>2.0</v>
      </c>
      <c r="W2612" s="31">
        <v>0.2</v>
      </c>
      <c r="X2612" s="28">
        <v>777468.0</v>
      </c>
    </row>
    <row r="2613" ht="15.75" customHeight="1">
      <c r="A2613" s="15">
        <v>3037.0</v>
      </c>
      <c r="B2613" s="15" t="s">
        <v>5483</v>
      </c>
      <c r="C2613" s="18">
        <v>42166.0</v>
      </c>
      <c r="D2613" s="18">
        <v>42171.0</v>
      </c>
      <c r="E2613" s="18">
        <f t="shared" si="1"/>
        <v>42171</v>
      </c>
      <c r="F2613" s="15" t="s">
        <v>55</v>
      </c>
      <c r="G2613" s="15" t="s">
        <v>178</v>
      </c>
      <c r="H2613" s="15" t="s">
        <v>179</v>
      </c>
      <c r="I2613" s="15" t="s">
        <v>59</v>
      </c>
      <c r="J2613" s="15" t="s">
        <v>60</v>
      </c>
      <c r="K2613" s="15" t="s">
        <v>19</v>
      </c>
      <c r="L2613" s="15" t="str">
        <f t="array" ref="L2613">_xlfn.XLOOKUP(M2613,reference_province_to_city!$A$2:$A$11,reference_province_to_city!$B$2:$B$11)</f>
        <v>Yogyakarta</v>
      </c>
      <c r="M2613" s="15" t="s">
        <v>18</v>
      </c>
      <c r="N2613" s="15">
        <v>55111.0</v>
      </c>
      <c r="O2613" s="15">
        <f t="array" ref="O2613">_xlfn.XLOOKUP(M2613,reference_postal_code!$B$2:$B$11,reference_postal_code!$A$2:$A$11)</f>
        <v>55111</v>
      </c>
      <c r="P2613" s="15" t="s">
        <v>77</v>
      </c>
      <c r="Q2613" s="15" t="s">
        <v>3944</v>
      </c>
      <c r="R2613" s="15" t="s">
        <v>65</v>
      </c>
      <c r="S2613" s="15" t="s">
        <v>93</v>
      </c>
      <c r="T2613" s="15" t="s">
        <v>3945</v>
      </c>
      <c r="U2613" s="28">
        <v>844500.0</v>
      </c>
      <c r="V2613" s="15">
        <v>2.0</v>
      </c>
      <c r="W2613" s="31">
        <v>0.0</v>
      </c>
      <c r="X2613" s="28">
        <v>236460.0</v>
      </c>
    </row>
    <row r="2614" ht="15.75" customHeight="1">
      <c r="A2614" s="15">
        <v>3124.0</v>
      </c>
      <c r="B2614" s="15" t="s">
        <v>5484</v>
      </c>
      <c r="C2614" s="18">
        <v>42166.0</v>
      </c>
      <c r="D2614" s="18">
        <v>42167.0</v>
      </c>
      <c r="E2614" s="18">
        <f t="shared" si="1"/>
        <v>42167</v>
      </c>
      <c r="F2614" s="15" t="s">
        <v>125</v>
      </c>
      <c r="G2614" s="15" t="s">
        <v>3575</v>
      </c>
      <c r="H2614" s="15" t="s">
        <v>3576</v>
      </c>
      <c r="I2614" s="15" t="s">
        <v>128</v>
      </c>
      <c r="J2614" s="15" t="s">
        <v>60</v>
      </c>
      <c r="K2614" s="15" t="s">
        <v>14</v>
      </c>
      <c r="L2614" s="15" t="str">
        <f t="array" ref="L2614">_xlfn.XLOOKUP(M2614,reference_province_to_city!$A$2:$A$11,reference_province_to_city!$B$2:$B$11)</f>
        <v>Bandung</v>
      </c>
      <c r="M2614" s="15" t="s">
        <v>12</v>
      </c>
      <c r="N2614" s="15">
        <v>40111.0</v>
      </c>
      <c r="O2614" s="15">
        <f t="array" ref="O2614">_xlfn.XLOOKUP(M2614,reference_postal_code!$B$2:$B$11,reference_postal_code!$A$2:$A$11)</f>
        <v>40111</v>
      </c>
      <c r="P2614" s="15" t="s">
        <v>117</v>
      </c>
      <c r="Q2614" s="15" t="s">
        <v>3399</v>
      </c>
      <c r="R2614" s="15" t="s">
        <v>65</v>
      </c>
      <c r="S2614" s="15" t="s">
        <v>83</v>
      </c>
      <c r="T2614" s="15" t="s">
        <v>3400</v>
      </c>
      <c r="U2614" s="28">
        <v>56520.0</v>
      </c>
      <c r="V2614" s="15">
        <v>2.0</v>
      </c>
      <c r="W2614" s="31">
        <v>0.7</v>
      </c>
      <c r="X2614" s="28">
        <v>-47100.0</v>
      </c>
    </row>
    <row r="2615" ht="15.75" customHeight="1">
      <c r="A2615" s="15">
        <v>3126.0</v>
      </c>
      <c r="B2615" s="15" t="s">
        <v>5484</v>
      </c>
      <c r="C2615" s="18">
        <v>42166.0</v>
      </c>
      <c r="D2615" s="18">
        <v>42167.0</v>
      </c>
      <c r="E2615" s="18">
        <f t="shared" si="1"/>
        <v>42167</v>
      </c>
      <c r="F2615" s="15" t="s">
        <v>125</v>
      </c>
      <c r="G2615" s="15" t="s">
        <v>3575</v>
      </c>
      <c r="H2615" s="15" t="s">
        <v>3576</v>
      </c>
      <c r="I2615" s="15" t="s">
        <v>128</v>
      </c>
      <c r="J2615" s="15" t="s">
        <v>60</v>
      </c>
      <c r="K2615" s="15" t="s">
        <v>14</v>
      </c>
      <c r="L2615" s="15" t="str">
        <f t="array" ref="L2615">_xlfn.XLOOKUP(M2615,reference_province_to_city!$A$2:$A$11,reference_province_to_city!$B$2:$B$11)</f>
        <v>Bandung</v>
      </c>
      <c r="M2615" s="15" t="s">
        <v>12</v>
      </c>
      <c r="N2615" s="15">
        <v>40111.0</v>
      </c>
      <c r="O2615" s="15">
        <f t="array" ref="O2615">_xlfn.XLOOKUP(M2615,reference_postal_code!$B$2:$B$11,reference_postal_code!$A$2:$A$11)</f>
        <v>40111</v>
      </c>
      <c r="P2615" s="15" t="s">
        <v>117</v>
      </c>
      <c r="Q2615" s="15" t="s">
        <v>3541</v>
      </c>
      <c r="R2615" s="15" t="s">
        <v>65</v>
      </c>
      <c r="S2615" s="15" t="s">
        <v>87</v>
      </c>
      <c r="T2615" s="15" t="s">
        <v>3542</v>
      </c>
      <c r="U2615" s="28">
        <v>8457120.0</v>
      </c>
      <c r="V2615" s="15">
        <v>4.0</v>
      </c>
      <c r="W2615" s="31">
        <v>0.2</v>
      </c>
      <c r="X2615" s="28">
        <v>317142.0</v>
      </c>
    </row>
    <row r="2616" ht="15.75" customHeight="1">
      <c r="A2616" s="15">
        <v>3039.0</v>
      </c>
      <c r="B2616" s="15" t="s">
        <v>5483</v>
      </c>
      <c r="C2616" s="18">
        <v>42166.0</v>
      </c>
      <c r="D2616" s="18">
        <v>42171.0</v>
      </c>
      <c r="E2616" s="18">
        <f t="shared" si="1"/>
        <v>42171</v>
      </c>
      <c r="F2616" s="15" t="s">
        <v>55</v>
      </c>
      <c r="G2616" s="15" t="s">
        <v>178</v>
      </c>
      <c r="H2616" s="15" t="s">
        <v>179</v>
      </c>
      <c r="I2616" s="15" t="s">
        <v>59</v>
      </c>
      <c r="J2616" s="15" t="s">
        <v>60</v>
      </c>
      <c r="K2616" s="15" t="s">
        <v>19</v>
      </c>
      <c r="L2616" s="15" t="str">
        <f t="array" ref="L2616">_xlfn.XLOOKUP(M2616,reference_province_to_city!$A$2:$A$11,reference_province_to_city!$B$2:$B$11)</f>
        <v>Yogyakarta</v>
      </c>
      <c r="M2616" s="15" t="s">
        <v>18</v>
      </c>
      <c r="N2616" s="15">
        <v>55111.0</v>
      </c>
      <c r="O2616" s="15">
        <f t="array" ref="O2616">_xlfn.XLOOKUP(M2616,reference_postal_code!$B$2:$B$11,reference_postal_code!$A$2:$A$11)</f>
        <v>55111</v>
      </c>
      <c r="P2616" s="15" t="s">
        <v>77</v>
      </c>
      <c r="Q2616" s="15" t="s">
        <v>2423</v>
      </c>
      <c r="R2616" s="15" t="s">
        <v>106</v>
      </c>
      <c r="S2616" s="15" t="s">
        <v>139</v>
      </c>
      <c r="T2616" s="15" t="s">
        <v>2424</v>
      </c>
      <c r="U2616" s="28">
        <v>437400.0</v>
      </c>
      <c r="V2616" s="15">
        <v>2.0</v>
      </c>
      <c r="W2616" s="31">
        <v>0.0</v>
      </c>
      <c r="X2616" s="28">
        <v>161838.0</v>
      </c>
    </row>
    <row r="2617" ht="15.75" customHeight="1">
      <c r="A2617" s="15">
        <v>3122.0</v>
      </c>
      <c r="B2617" s="15" t="s">
        <v>5484</v>
      </c>
      <c r="C2617" s="18">
        <v>42166.0</v>
      </c>
      <c r="D2617" s="18">
        <v>42167.0</v>
      </c>
      <c r="E2617" s="18">
        <f t="shared" si="1"/>
        <v>42167</v>
      </c>
      <c r="F2617" s="15" t="s">
        <v>125</v>
      </c>
      <c r="G2617" s="15" t="s">
        <v>3575</v>
      </c>
      <c r="H2617" s="15" t="s">
        <v>3576</v>
      </c>
      <c r="I2617" s="15" t="s">
        <v>128</v>
      </c>
      <c r="J2617" s="15" t="s">
        <v>60</v>
      </c>
      <c r="K2617" s="15" t="s">
        <v>14</v>
      </c>
      <c r="L2617" s="15" t="str">
        <f t="array" ref="L2617">_xlfn.XLOOKUP(M2617,reference_province_to_city!$A$2:$A$11,reference_province_to_city!$B$2:$B$11)</f>
        <v>Bandung</v>
      </c>
      <c r="M2617" s="15" t="s">
        <v>12</v>
      </c>
      <c r="N2617" s="15">
        <v>40111.0</v>
      </c>
      <c r="O2617" s="15">
        <f t="array" ref="O2617">_xlfn.XLOOKUP(M2617,reference_postal_code!$B$2:$B$11,reference_postal_code!$A$2:$A$11)</f>
        <v>40111</v>
      </c>
      <c r="P2617" s="15" t="s">
        <v>117</v>
      </c>
      <c r="Q2617" s="15" t="s">
        <v>2979</v>
      </c>
      <c r="R2617" s="15" t="s">
        <v>65</v>
      </c>
      <c r="S2617" s="15" t="s">
        <v>93</v>
      </c>
      <c r="T2617" s="15" t="s">
        <v>2980</v>
      </c>
      <c r="U2617" s="28">
        <v>911520.0</v>
      </c>
      <c r="V2617" s="15">
        <v>2.0</v>
      </c>
      <c r="W2617" s="31">
        <v>0.2</v>
      </c>
      <c r="X2617" s="28">
        <v>113940.0</v>
      </c>
    </row>
    <row r="2618" ht="15.75" customHeight="1">
      <c r="A2618" s="15">
        <v>3036.0</v>
      </c>
      <c r="B2618" s="15" t="s">
        <v>5483</v>
      </c>
      <c r="C2618" s="18">
        <v>42166.0</v>
      </c>
      <c r="D2618" s="18">
        <v>42171.0</v>
      </c>
      <c r="E2618" s="18">
        <f t="shared" si="1"/>
        <v>42171</v>
      </c>
      <c r="F2618" s="15" t="s">
        <v>55</v>
      </c>
      <c r="G2618" s="15" t="s">
        <v>178</v>
      </c>
      <c r="H2618" s="15" t="s">
        <v>179</v>
      </c>
      <c r="I2618" s="15" t="s">
        <v>59</v>
      </c>
      <c r="J2618" s="15" t="s">
        <v>60</v>
      </c>
      <c r="K2618" s="15" t="s">
        <v>19</v>
      </c>
      <c r="L2618" s="15" t="str">
        <f t="array" ref="L2618">_xlfn.XLOOKUP(M2618,reference_province_to_city!$A$2:$A$11,reference_province_to_city!$B$2:$B$11)</f>
        <v>Yogyakarta</v>
      </c>
      <c r="M2618" s="15" t="s">
        <v>18</v>
      </c>
      <c r="N2618" s="15">
        <v>55111.0</v>
      </c>
      <c r="O2618" s="15">
        <f t="array" ref="O2618">_xlfn.XLOOKUP(M2618,reference_postal_code!$B$2:$B$11,reference_postal_code!$A$2:$A$11)</f>
        <v>55111</v>
      </c>
      <c r="P2618" s="15" t="s">
        <v>77</v>
      </c>
      <c r="Q2618" s="15" t="s">
        <v>2772</v>
      </c>
      <c r="R2618" s="15" t="s">
        <v>65</v>
      </c>
      <c r="S2618" s="15" t="s">
        <v>83</v>
      </c>
      <c r="T2618" s="15" t="s">
        <v>2773</v>
      </c>
      <c r="U2618" s="28">
        <v>543900.0</v>
      </c>
      <c r="V2618" s="15">
        <v>7.0</v>
      </c>
      <c r="W2618" s="31">
        <v>0.0</v>
      </c>
      <c r="X2618" s="28">
        <v>250194.0</v>
      </c>
    </row>
    <row r="2619" ht="15.75" customHeight="1">
      <c r="A2619" s="15">
        <v>3038.0</v>
      </c>
      <c r="B2619" s="15" t="s">
        <v>5483</v>
      </c>
      <c r="C2619" s="18">
        <v>42166.0</v>
      </c>
      <c r="D2619" s="18">
        <v>42171.0</v>
      </c>
      <c r="E2619" s="18">
        <f t="shared" si="1"/>
        <v>42171</v>
      </c>
      <c r="F2619" s="15" t="s">
        <v>55</v>
      </c>
      <c r="G2619" s="15" t="s">
        <v>178</v>
      </c>
      <c r="H2619" s="15" t="s">
        <v>179</v>
      </c>
      <c r="I2619" s="15" t="s">
        <v>59</v>
      </c>
      <c r="J2619" s="15" t="s">
        <v>60</v>
      </c>
      <c r="K2619" s="15" t="s">
        <v>19</v>
      </c>
      <c r="L2619" s="15" t="str">
        <f t="array" ref="L2619">_xlfn.XLOOKUP(M2619,reference_province_to_city!$A$2:$A$11,reference_province_to_city!$B$2:$B$11)</f>
        <v>Yogyakarta</v>
      </c>
      <c r="M2619" s="15" t="s">
        <v>18</v>
      </c>
      <c r="N2619" s="15">
        <v>55111.0</v>
      </c>
      <c r="O2619" s="15">
        <f t="array" ref="O2619">_xlfn.XLOOKUP(M2619,reference_postal_code!$B$2:$B$11,reference_postal_code!$A$2:$A$11)</f>
        <v>55111</v>
      </c>
      <c r="P2619" s="15" t="s">
        <v>77</v>
      </c>
      <c r="Q2619" s="15" t="s">
        <v>5487</v>
      </c>
      <c r="R2619" s="15" t="s">
        <v>65</v>
      </c>
      <c r="S2619" s="15" t="s">
        <v>66</v>
      </c>
      <c r="T2619" s="15" t="s">
        <v>5488</v>
      </c>
      <c r="U2619" s="28">
        <v>486000.0</v>
      </c>
      <c r="V2619" s="15">
        <v>5.0</v>
      </c>
      <c r="W2619" s="31">
        <v>0.0</v>
      </c>
      <c r="X2619" s="28">
        <v>233280.0</v>
      </c>
    </row>
    <row r="2620" ht="15.75" customHeight="1">
      <c r="A2620" s="15">
        <v>3120.0</v>
      </c>
      <c r="B2620" s="15" t="s">
        <v>5484</v>
      </c>
      <c r="C2620" s="18">
        <v>42166.0</v>
      </c>
      <c r="D2620" s="18"/>
      <c r="E2620" s="18">
        <f t="shared" si="1"/>
        <v>42169</v>
      </c>
      <c r="F2620" s="15" t="s">
        <v>125</v>
      </c>
      <c r="G2620" s="15" t="s">
        <v>3575</v>
      </c>
      <c r="H2620" s="15" t="s">
        <v>3576</v>
      </c>
      <c r="I2620" s="15" t="s">
        <v>128</v>
      </c>
      <c r="J2620" s="15" t="s">
        <v>60</v>
      </c>
      <c r="K2620" s="15" t="s">
        <v>14</v>
      </c>
      <c r="L2620" s="15" t="str">
        <f t="array" ref="L2620">_xlfn.XLOOKUP(M2620,reference_province_to_city!$A$2:$A$11,reference_province_to_city!$B$2:$B$11)</f>
        <v>Bandung</v>
      </c>
      <c r="M2620" s="15" t="s">
        <v>12</v>
      </c>
      <c r="N2620" s="15">
        <v>40111.0</v>
      </c>
      <c r="O2620" s="15">
        <f t="array" ref="O2620">_xlfn.XLOOKUP(M2620,reference_postal_code!$B$2:$B$11,reference_postal_code!$A$2:$A$11)</f>
        <v>40111</v>
      </c>
      <c r="P2620" s="15" t="s">
        <v>117</v>
      </c>
      <c r="Q2620" s="15" t="s">
        <v>5489</v>
      </c>
      <c r="R2620" s="15" t="s">
        <v>110</v>
      </c>
      <c r="S2620" s="15" t="s">
        <v>111</v>
      </c>
      <c r="T2620" s="15" t="s">
        <v>5490</v>
      </c>
      <c r="U2620" s="28">
        <v>3743760.0</v>
      </c>
      <c r="V2620" s="15">
        <v>2.0</v>
      </c>
      <c r="W2620" s="31">
        <v>0.2</v>
      </c>
      <c r="X2620" s="28">
        <v>467970.0</v>
      </c>
    </row>
    <row r="2621" ht="15.75" customHeight="1">
      <c r="A2621" s="15">
        <v>3119.0</v>
      </c>
      <c r="B2621" s="15" t="s">
        <v>5484</v>
      </c>
      <c r="C2621" s="18">
        <v>42166.0</v>
      </c>
      <c r="D2621" s="18">
        <v>42167.0</v>
      </c>
      <c r="E2621" s="18">
        <f t="shared" si="1"/>
        <v>42167</v>
      </c>
      <c r="F2621" s="15" t="s">
        <v>125</v>
      </c>
      <c r="G2621" s="15" t="s">
        <v>3575</v>
      </c>
      <c r="H2621" s="15" t="s">
        <v>3576</v>
      </c>
      <c r="I2621" s="15" t="s">
        <v>128</v>
      </c>
      <c r="J2621" s="15" t="s">
        <v>60</v>
      </c>
      <c r="K2621" s="15" t="s">
        <v>14</v>
      </c>
      <c r="L2621" s="15" t="str">
        <f t="array" ref="L2621">_xlfn.XLOOKUP(M2621,reference_province_to_city!$A$2:$A$11,reference_province_to_city!$B$2:$B$11)</f>
        <v>Bandung</v>
      </c>
      <c r="M2621" s="15" t="s">
        <v>12</v>
      </c>
      <c r="N2621" s="15">
        <v>40111.0</v>
      </c>
      <c r="O2621" s="15">
        <f t="array" ref="O2621">_xlfn.XLOOKUP(M2621,reference_postal_code!$B$2:$B$11,reference_postal_code!$A$2:$A$11)</f>
        <v>40111</v>
      </c>
      <c r="P2621" s="15" t="s">
        <v>117</v>
      </c>
      <c r="Q2621" s="15" t="s">
        <v>2434</v>
      </c>
      <c r="R2621" s="15" t="s">
        <v>106</v>
      </c>
      <c r="S2621" s="15" t="s">
        <v>107</v>
      </c>
      <c r="T2621" s="15" t="s">
        <v>2435</v>
      </c>
      <c r="U2621" s="28">
        <v>1.68588E7</v>
      </c>
      <c r="V2621" s="15">
        <v>5.0</v>
      </c>
      <c r="W2621" s="31">
        <v>0.2</v>
      </c>
      <c r="X2621" s="28">
        <v>-2739555.0</v>
      </c>
    </row>
    <row r="2622" ht="15.75" customHeight="1">
      <c r="A2622" s="15">
        <v>3123.0</v>
      </c>
      <c r="B2622" s="15" t="s">
        <v>5484</v>
      </c>
      <c r="C2622" s="18">
        <v>42166.0</v>
      </c>
      <c r="D2622" s="18">
        <v>42167.0</v>
      </c>
      <c r="E2622" s="18">
        <f t="shared" si="1"/>
        <v>42167</v>
      </c>
      <c r="F2622" s="15" t="s">
        <v>125</v>
      </c>
      <c r="G2622" s="15" t="s">
        <v>3575</v>
      </c>
      <c r="H2622" s="15" t="s">
        <v>3576</v>
      </c>
      <c r="I2622" s="15" t="s">
        <v>128</v>
      </c>
      <c r="J2622" s="15" t="s">
        <v>60</v>
      </c>
      <c r="K2622" s="15" t="s">
        <v>14</v>
      </c>
      <c r="L2622" s="15" t="str">
        <f t="array" ref="L2622">_xlfn.XLOOKUP(M2622,reference_province_to_city!$A$2:$A$11,reference_province_to_city!$B$2:$B$11)</f>
        <v>Bandung</v>
      </c>
      <c r="M2622" s="15" t="s">
        <v>12</v>
      </c>
      <c r="N2622" s="15">
        <v>40111.0</v>
      </c>
      <c r="O2622" s="15">
        <f t="array" ref="O2622">_xlfn.XLOOKUP(M2622,reference_postal_code!$B$2:$B$11,reference_postal_code!$A$2:$A$11)</f>
        <v>40111</v>
      </c>
      <c r="P2622" s="15" t="s">
        <v>117</v>
      </c>
      <c r="Q2622" s="15" t="s">
        <v>372</v>
      </c>
      <c r="R2622" s="15" t="s">
        <v>65</v>
      </c>
      <c r="S2622" s="15" t="s">
        <v>83</v>
      </c>
      <c r="T2622" s="15" t="s">
        <v>373</v>
      </c>
      <c r="U2622" s="28">
        <v>1179000.0</v>
      </c>
      <c r="V2622" s="15">
        <v>5.0</v>
      </c>
      <c r="W2622" s="31">
        <v>0.7</v>
      </c>
      <c r="X2622" s="28">
        <v>-943200.0</v>
      </c>
    </row>
    <row r="2623" ht="15.75" customHeight="1">
      <c r="A2623" s="15">
        <v>6914.0</v>
      </c>
      <c r="B2623" s="15" t="s">
        <v>5491</v>
      </c>
      <c r="C2623" s="18">
        <v>42167.0</v>
      </c>
      <c r="D2623" s="18">
        <v>42171.0</v>
      </c>
      <c r="E2623" s="18">
        <f t="shared" si="1"/>
        <v>42171</v>
      </c>
      <c r="F2623" s="15" t="s">
        <v>55</v>
      </c>
      <c r="G2623" s="15" t="s">
        <v>5492</v>
      </c>
      <c r="H2623" s="15" t="s">
        <v>5493</v>
      </c>
      <c r="I2623" s="15" t="s">
        <v>59</v>
      </c>
      <c r="J2623" s="15" t="s">
        <v>60</v>
      </c>
      <c r="K2623" s="15" t="s">
        <v>14</v>
      </c>
      <c r="L2623" s="15" t="str">
        <f t="array" ref="L2623">_xlfn.XLOOKUP(M2623,reference_province_to_city!$A$2:$A$11,reference_province_to_city!$B$2:$B$11)</f>
        <v>Bandung</v>
      </c>
      <c r="M2623" s="15" t="s">
        <v>12</v>
      </c>
      <c r="N2623" s="15">
        <v>40111.0</v>
      </c>
      <c r="O2623" s="15">
        <f t="array" ref="O2623">_xlfn.XLOOKUP(M2623,reference_postal_code!$B$2:$B$11,reference_postal_code!$A$2:$A$11)</f>
        <v>40111</v>
      </c>
      <c r="P2623" s="15" t="s">
        <v>117</v>
      </c>
      <c r="Q2623" s="15" t="s">
        <v>4742</v>
      </c>
      <c r="R2623" s="15" t="s">
        <v>110</v>
      </c>
      <c r="S2623" s="15" t="s">
        <v>111</v>
      </c>
      <c r="T2623" s="15" t="s">
        <v>4743</v>
      </c>
      <c r="U2623" s="28">
        <v>839760.0</v>
      </c>
      <c r="V2623" s="15">
        <v>2.0</v>
      </c>
      <c r="W2623" s="31">
        <v>0.2</v>
      </c>
      <c r="X2623" s="28">
        <v>62982.0</v>
      </c>
    </row>
    <row r="2624" ht="15.75" customHeight="1">
      <c r="A2624" s="15">
        <v>9072.0</v>
      </c>
      <c r="B2624" s="15" t="s">
        <v>5494</v>
      </c>
      <c r="C2624" s="18">
        <v>42167.0</v>
      </c>
      <c r="D2624" s="18">
        <v>42171.0</v>
      </c>
      <c r="E2624" s="18">
        <f t="shared" si="1"/>
        <v>42171</v>
      </c>
      <c r="F2624" s="15" t="s">
        <v>55</v>
      </c>
      <c r="G2624" s="15" t="s">
        <v>2911</v>
      </c>
      <c r="H2624" s="15" t="s">
        <v>2912</v>
      </c>
      <c r="I2624" s="15" t="s">
        <v>76</v>
      </c>
      <c r="J2624" s="15" t="s">
        <v>60</v>
      </c>
      <c r="K2624" s="15" t="s">
        <v>29</v>
      </c>
      <c r="L2624" s="15" t="str">
        <f t="array" ref="L2624">_xlfn.XLOOKUP(M2624,reference_province_to_city!$A$2:$A$11,reference_province_to_city!$B$2:$B$11)</f>
        <v>Palembang</v>
      </c>
      <c r="M2624" s="15" t="s">
        <v>13</v>
      </c>
      <c r="N2624" s="15">
        <v>30111.0</v>
      </c>
      <c r="O2624" s="15">
        <f t="array" ref="O2624">_xlfn.XLOOKUP(M2624,reference_postal_code!$B$2:$B$11,reference_postal_code!$A$2:$A$11)</f>
        <v>30111</v>
      </c>
      <c r="P2624" s="15" t="s">
        <v>77</v>
      </c>
      <c r="Q2624" s="15" t="s">
        <v>2006</v>
      </c>
      <c r="R2624" s="15" t="s">
        <v>65</v>
      </c>
      <c r="S2624" s="15" t="s">
        <v>87</v>
      </c>
      <c r="T2624" s="15" t="s">
        <v>2007</v>
      </c>
      <c r="U2624" s="28">
        <v>368400.0</v>
      </c>
      <c r="V2624" s="15">
        <v>2.0</v>
      </c>
      <c r="W2624" s="31">
        <v>0.0</v>
      </c>
      <c r="X2624" s="28">
        <v>103152.0</v>
      </c>
    </row>
    <row r="2625" ht="15.75" customHeight="1">
      <c r="A2625" s="15">
        <v>2980.0</v>
      </c>
      <c r="B2625" s="15" t="s">
        <v>5495</v>
      </c>
      <c r="C2625" s="18">
        <v>42167.0</v>
      </c>
      <c r="D2625" s="18">
        <v>42172.0</v>
      </c>
      <c r="E2625" s="18">
        <f t="shared" si="1"/>
        <v>42172</v>
      </c>
      <c r="F2625" s="15" t="s">
        <v>55</v>
      </c>
      <c r="G2625" s="15" t="s">
        <v>5496</v>
      </c>
      <c r="H2625" s="15" t="s">
        <v>5497</v>
      </c>
      <c r="I2625" s="15" t="s">
        <v>59</v>
      </c>
      <c r="J2625" s="15" t="s">
        <v>60</v>
      </c>
      <c r="K2625" s="15" t="s">
        <v>28</v>
      </c>
      <c r="L2625" s="15" t="str">
        <f t="array" ref="L2625">_xlfn.XLOOKUP(M2625,reference_province_to_city!$A$2:$A$11,reference_province_to_city!$B$2:$B$11)</f>
        <v>Medan</v>
      </c>
      <c r="M2625" s="15" t="s">
        <v>11</v>
      </c>
      <c r="N2625" s="15">
        <v>20111.0</v>
      </c>
      <c r="O2625" s="15">
        <f t="array" ref="O2625">_xlfn.XLOOKUP(M2625,reference_postal_code!$B$2:$B$11,reference_postal_code!$A$2:$A$11)</f>
        <v>20111</v>
      </c>
      <c r="P2625" s="15" t="s">
        <v>77</v>
      </c>
      <c r="Q2625" s="15" t="s">
        <v>4943</v>
      </c>
      <c r="R2625" s="15" t="s">
        <v>65</v>
      </c>
      <c r="S2625" s="15" t="s">
        <v>66</v>
      </c>
      <c r="T2625" s="15" t="s">
        <v>4944</v>
      </c>
      <c r="U2625" s="28">
        <v>311040.0</v>
      </c>
      <c r="V2625" s="15">
        <v>4.0</v>
      </c>
      <c r="W2625" s="31">
        <v>0.2</v>
      </c>
      <c r="X2625" s="28">
        <v>108864.0</v>
      </c>
    </row>
    <row r="2626" ht="15.75" customHeight="1">
      <c r="A2626" s="15">
        <v>2981.0</v>
      </c>
      <c r="B2626" s="15" t="s">
        <v>5495</v>
      </c>
      <c r="C2626" s="18">
        <v>42167.0</v>
      </c>
      <c r="D2626" s="18">
        <v>42172.0</v>
      </c>
      <c r="E2626" s="18">
        <f t="shared" si="1"/>
        <v>42172</v>
      </c>
      <c r="F2626" s="15" t="s">
        <v>55</v>
      </c>
      <c r="G2626" s="15" t="s">
        <v>5496</v>
      </c>
      <c r="H2626" s="15" t="s">
        <v>5497</v>
      </c>
      <c r="I2626" s="15" t="s">
        <v>59</v>
      </c>
      <c r="J2626" s="15" t="s">
        <v>60</v>
      </c>
      <c r="K2626" s="15" t="s">
        <v>28</v>
      </c>
      <c r="L2626" s="15" t="str">
        <f t="array" ref="L2626">_xlfn.XLOOKUP(M2626,reference_province_to_city!$A$2:$A$11,reference_province_to_city!$B$2:$B$11)</f>
        <v>Medan</v>
      </c>
      <c r="M2626" s="15" t="s">
        <v>11</v>
      </c>
      <c r="N2626" s="15">
        <v>20111.0</v>
      </c>
      <c r="O2626" s="15">
        <f t="array" ref="O2626">_xlfn.XLOOKUP(M2626,reference_postal_code!$B$2:$B$11,reference_postal_code!$A$2:$A$11)</f>
        <v>20111</v>
      </c>
      <c r="P2626" s="15" t="s">
        <v>77</v>
      </c>
      <c r="Q2626" s="15" t="s">
        <v>2468</v>
      </c>
      <c r="R2626" s="15" t="s">
        <v>106</v>
      </c>
      <c r="S2626" s="15" t="s">
        <v>139</v>
      </c>
      <c r="T2626" s="15" t="s">
        <v>2469</v>
      </c>
      <c r="U2626" s="28">
        <v>649440.0</v>
      </c>
      <c r="V2626" s="15">
        <v>2.0</v>
      </c>
      <c r="W2626" s="31">
        <v>0.2</v>
      </c>
      <c r="X2626" s="28">
        <v>64944.0</v>
      </c>
    </row>
    <row r="2627" ht="15.75" customHeight="1">
      <c r="A2627" s="15">
        <v>3446.0</v>
      </c>
      <c r="B2627" s="15" t="s">
        <v>5498</v>
      </c>
      <c r="C2627" s="18">
        <v>42167.0</v>
      </c>
      <c r="D2627" s="18">
        <v>42172.0</v>
      </c>
      <c r="E2627" s="18">
        <f t="shared" si="1"/>
        <v>42172</v>
      </c>
      <c r="F2627" s="15" t="s">
        <v>55</v>
      </c>
      <c r="G2627" s="15" t="s">
        <v>1711</v>
      </c>
      <c r="H2627" s="15" t="s">
        <v>1712</v>
      </c>
      <c r="I2627" s="15" t="s">
        <v>59</v>
      </c>
      <c r="J2627" s="15" t="s">
        <v>60</v>
      </c>
      <c r="K2627" s="15" t="s">
        <v>26</v>
      </c>
      <c r="L2627" s="15" t="str">
        <f t="array" ref="L2627">_xlfn.XLOOKUP(M2627,reference_province_to_city!$A$2:$A$11,reference_province_to_city!$B$2:$B$11)</f>
        <v>Denpasar</v>
      </c>
      <c r="M2627" s="15" t="s">
        <v>24</v>
      </c>
      <c r="N2627" s="15">
        <v>80231.0</v>
      </c>
      <c r="O2627" s="15">
        <f t="array" ref="O2627">_xlfn.XLOOKUP(M2627,reference_postal_code!$B$2:$B$11,reference_postal_code!$A$2:$A$11)</f>
        <v>80231</v>
      </c>
      <c r="P2627" s="15" t="s">
        <v>63</v>
      </c>
      <c r="Q2627" s="15" t="s">
        <v>2206</v>
      </c>
      <c r="R2627" s="15" t="s">
        <v>65</v>
      </c>
      <c r="S2627" s="15" t="s">
        <v>87</v>
      </c>
      <c r="T2627" s="15" t="s">
        <v>2207</v>
      </c>
      <c r="U2627" s="28">
        <v>448500.0</v>
      </c>
      <c r="V2627" s="15">
        <v>5.0</v>
      </c>
      <c r="W2627" s="31">
        <v>0.0</v>
      </c>
      <c r="X2627" s="28">
        <v>76245.0</v>
      </c>
    </row>
    <row r="2628" ht="15.75" customHeight="1">
      <c r="A2628" s="15">
        <v>9072.0</v>
      </c>
      <c r="B2628" s="15" t="s">
        <v>5494</v>
      </c>
      <c r="C2628" s="18">
        <v>42167.0</v>
      </c>
      <c r="D2628" s="18"/>
      <c r="E2628" s="18">
        <f t="shared" si="1"/>
        <v>42170</v>
      </c>
      <c r="F2628" s="15" t="s">
        <v>55</v>
      </c>
      <c r="G2628" s="15" t="s">
        <v>2911</v>
      </c>
      <c r="H2628" s="15" t="s">
        <v>2912</v>
      </c>
      <c r="I2628" s="15" t="s">
        <v>76</v>
      </c>
      <c r="J2628" s="15" t="s">
        <v>60</v>
      </c>
      <c r="K2628" s="15" t="s">
        <v>29</v>
      </c>
      <c r="L2628" s="15" t="str">
        <f t="array" ref="L2628">_xlfn.XLOOKUP(M2628,reference_province_to_city!$A$2:$A$11,reference_province_to_city!$B$2:$B$11)</f>
        <v>Palembang</v>
      </c>
      <c r="M2628" s="15" t="s">
        <v>13</v>
      </c>
      <c r="N2628" s="15">
        <v>30111.0</v>
      </c>
      <c r="O2628" s="15">
        <f t="array" ref="O2628">_xlfn.XLOOKUP(M2628,reference_postal_code!$B$2:$B$11,reference_postal_code!$A$2:$A$11)</f>
        <v>30111</v>
      </c>
      <c r="P2628" s="15" t="s">
        <v>77</v>
      </c>
      <c r="Q2628" s="15" t="s">
        <v>2006</v>
      </c>
      <c r="R2628" s="15" t="s">
        <v>65</v>
      </c>
      <c r="S2628" s="15" t="s">
        <v>87</v>
      </c>
      <c r="T2628" s="15" t="s">
        <v>2007</v>
      </c>
      <c r="U2628" s="28">
        <v>368400.0</v>
      </c>
      <c r="V2628" s="15">
        <v>2.0</v>
      </c>
      <c r="W2628" s="31">
        <v>0.0</v>
      </c>
      <c r="X2628" s="28">
        <v>103152.0</v>
      </c>
    </row>
    <row r="2629" ht="15.75" customHeight="1">
      <c r="A2629" s="15">
        <v>3706.0</v>
      </c>
      <c r="B2629" s="15" t="s">
        <v>5499</v>
      </c>
      <c r="C2629" s="18">
        <v>42168.0</v>
      </c>
      <c r="D2629" s="18">
        <v>42174.0</v>
      </c>
      <c r="E2629" s="18">
        <f t="shared" si="1"/>
        <v>42174</v>
      </c>
      <c r="F2629" s="15" t="s">
        <v>55</v>
      </c>
      <c r="G2629" s="15" t="s">
        <v>4113</v>
      </c>
      <c r="H2629" s="15" t="s">
        <v>4114</v>
      </c>
      <c r="I2629" s="15" t="s">
        <v>128</v>
      </c>
      <c r="J2629" s="15" t="s">
        <v>60</v>
      </c>
      <c r="K2629" s="15" t="s">
        <v>33</v>
      </c>
      <c r="L2629" s="15" t="str">
        <f t="array" ref="L2629">_xlfn.XLOOKUP(M2629,reference_province_to_city!$A$2:$A$11,reference_province_to_city!$B$2:$B$11)</f>
        <v>Makassar</v>
      </c>
      <c r="M2629" s="15" t="s">
        <v>25</v>
      </c>
      <c r="N2629" s="15">
        <v>90111.0</v>
      </c>
      <c r="O2629" s="15">
        <f t="array" ref="O2629">_xlfn.XLOOKUP(M2629,reference_postal_code!$B$2:$B$11,reference_postal_code!$A$2:$A$11)</f>
        <v>90111</v>
      </c>
      <c r="P2629" s="15" t="s">
        <v>63</v>
      </c>
      <c r="Q2629" s="15" t="s">
        <v>486</v>
      </c>
      <c r="R2629" s="15" t="s">
        <v>65</v>
      </c>
      <c r="S2629" s="15" t="s">
        <v>66</v>
      </c>
      <c r="T2629" s="15" t="s">
        <v>487</v>
      </c>
      <c r="U2629" s="28">
        <v>486000.0</v>
      </c>
      <c r="V2629" s="15">
        <v>5.0</v>
      </c>
      <c r="W2629" s="31">
        <v>0.0</v>
      </c>
      <c r="X2629" s="28">
        <v>233280.0</v>
      </c>
    </row>
    <row r="2630" ht="15.75" customHeight="1">
      <c r="A2630" s="15">
        <v>4738.0</v>
      </c>
      <c r="B2630" s="15" t="s">
        <v>5500</v>
      </c>
      <c r="C2630" s="18">
        <v>42168.0</v>
      </c>
      <c r="D2630" s="18">
        <v>42174.0</v>
      </c>
      <c r="E2630" s="18">
        <f t="shared" si="1"/>
        <v>42174</v>
      </c>
      <c r="F2630" s="15" t="s">
        <v>55</v>
      </c>
      <c r="G2630" s="15" t="s">
        <v>4530</v>
      </c>
      <c r="H2630" s="15" t="s">
        <v>4531</v>
      </c>
      <c r="I2630" s="15" t="s">
        <v>76</v>
      </c>
      <c r="J2630" s="15" t="s">
        <v>60</v>
      </c>
      <c r="L2630" s="15" t="str">
        <f t="array" ref="L2630">_xlfn.XLOOKUP(M2630,reference_province_to_city!$A$2:$A$11,reference_province_to_city!$B$2:$B$11)</f>
        <v>Jakarta</v>
      </c>
      <c r="M2630" s="15" t="s">
        <v>7</v>
      </c>
      <c r="N2630" s="15">
        <v>10110.0</v>
      </c>
      <c r="O2630" s="15">
        <f t="array" ref="O2630">_xlfn.XLOOKUP(M2630,reference_postal_code!$B$2:$B$11,reference_postal_code!$A$2:$A$11)</f>
        <v>10110</v>
      </c>
      <c r="P2630" s="15" t="s">
        <v>117</v>
      </c>
      <c r="Q2630" s="15" t="s">
        <v>5501</v>
      </c>
      <c r="R2630" s="15" t="s">
        <v>110</v>
      </c>
      <c r="S2630" s="15" t="s">
        <v>149</v>
      </c>
      <c r="T2630" s="15" t="s">
        <v>5502</v>
      </c>
      <c r="U2630" s="28">
        <v>1019700.0</v>
      </c>
      <c r="V2630" s="15">
        <v>2.0</v>
      </c>
      <c r="W2630" s="31">
        <v>0.0</v>
      </c>
      <c r="X2630" s="28">
        <v>224334.0</v>
      </c>
    </row>
    <row r="2631" ht="15.75" customHeight="1">
      <c r="A2631" s="15">
        <v>1038.0</v>
      </c>
      <c r="B2631" s="15" t="s">
        <v>5503</v>
      </c>
      <c r="C2631" s="18">
        <v>42168.0</v>
      </c>
      <c r="D2631" s="18">
        <v>42169.0</v>
      </c>
      <c r="E2631" s="18">
        <f t="shared" si="1"/>
        <v>42169</v>
      </c>
      <c r="F2631" s="15" t="s">
        <v>125</v>
      </c>
      <c r="G2631" s="15" t="s">
        <v>4922</v>
      </c>
      <c r="H2631" s="15" t="s">
        <v>4923</v>
      </c>
      <c r="I2631" s="15" t="s">
        <v>59</v>
      </c>
      <c r="J2631" s="15" t="s">
        <v>60</v>
      </c>
      <c r="K2631" s="15" t="s">
        <v>10</v>
      </c>
      <c r="L2631" s="15" t="str">
        <f t="array" ref="L2631">_xlfn.XLOOKUP(M2631,reference_province_to_city!$A$2:$A$11,reference_province_to_city!$B$2:$B$11)</f>
        <v>Jakarta</v>
      </c>
      <c r="M2631" s="15" t="s">
        <v>7</v>
      </c>
      <c r="N2631" s="15">
        <v>10110.0</v>
      </c>
      <c r="O2631" s="15">
        <f t="array" ref="O2631">_xlfn.XLOOKUP(M2631,reference_postal_code!$B$2:$B$11,reference_postal_code!$A$2:$A$11)</f>
        <v>10110</v>
      </c>
      <c r="P2631" s="15" t="s">
        <v>117</v>
      </c>
      <c r="Q2631" s="15" t="s">
        <v>5104</v>
      </c>
      <c r="R2631" s="15" t="s">
        <v>65</v>
      </c>
      <c r="S2631" s="15" t="s">
        <v>83</v>
      </c>
      <c r="T2631" s="15" t="s">
        <v>5105</v>
      </c>
      <c r="U2631" s="28">
        <v>549360.0</v>
      </c>
      <c r="V2631" s="15">
        <v>3.0</v>
      </c>
      <c r="W2631" s="31">
        <v>0.2</v>
      </c>
      <c r="X2631" s="28">
        <v>206010.0</v>
      </c>
    </row>
    <row r="2632" ht="15.75" customHeight="1">
      <c r="A2632" s="15">
        <v>4737.0</v>
      </c>
      <c r="B2632" s="15" t="s">
        <v>5500</v>
      </c>
      <c r="C2632" s="18">
        <v>42168.0</v>
      </c>
      <c r="D2632" s="18">
        <v>42174.0</v>
      </c>
      <c r="E2632" s="18">
        <f t="shared" si="1"/>
        <v>42174</v>
      </c>
      <c r="F2632" s="15" t="s">
        <v>55</v>
      </c>
      <c r="G2632" s="15" t="s">
        <v>4530</v>
      </c>
      <c r="H2632" s="15" t="s">
        <v>4531</v>
      </c>
      <c r="I2632" s="15" t="s">
        <v>76</v>
      </c>
      <c r="J2632" s="15" t="s">
        <v>60</v>
      </c>
      <c r="K2632" s="15" t="s">
        <v>10</v>
      </c>
      <c r="L2632" s="15" t="str">
        <f t="array" ref="L2632">_xlfn.XLOOKUP(M2632,reference_province_to_city!$A$2:$A$11,reference_province_to_city!$B$2:$B$11)</f>
        <v>Jakarta</v>
      </c>
      <c r="M2632" s="15" t="s">
        <v>7</v>
      </c>
      <c r="N2632" s="15">
        <v>10110.0</v>
      </c>
      <c r="O2632" s="15">
        <f t="array" ref="O2632">_xlfn.XLOOKUP(M2632,reference_postal_code!$B$2:$B$11,reference_postal_code!$A$2:$A$11)</f>
        <v>10110</v>
      </c>
      <c r="P2632" s="15" t="s">
        <v>117</v>
      </c>
      <c r="Q2632" s="15" t="s">
        <v>4570</v>
      </c>
      <c r="R2632" s="15" t="s">
        <v>65</v>
      </c>
      <c r="S2632" s="15" t="s">
        <v>83</v>
      </c>
      <c r="T2632" s="15" t="s">
        <v>4571</v>
      </c>
      <c r="U2632" s="28">
        <v>447600.0</v>
      </c>
      <c r="V2632" s="15">
        <v>2.0</v>
      </c>
      <c r="W2632" s="31">
        <v>0.0</v>
      </c>
      <c r="X2632" s="28">
        <v>201420.0</v>
      </c>
    </row>
    <row r="2633" ht="15.75" customHeight="1">
      <c r="A2633" s="15">
        <v>6089.0</v>
      </c>
      <c r="B2633" s="15" t="s">
        <v>5504</v>
      </c>
      <c r="C2633" s="18">
        <v>42168.0</v>
      </c>
      <c r="D2633" s="18">
        <v>42172.0</v>
      </c>
      <c r="E2633" s="18">
        <f t="shared" si="1"/>
        <v>42172</v>
      </c>
      <c r="F2633" s="15" t="s">
        <v>55</v>
      </c>
      <c r="G2633" s="15" t="s">
        <v>2275</v>
      </c>
      <c r="H2633" s="15" t="s">
        <v>2276</v>
      </c>
      <c r="I2633" s="15" t="s">
        <v>128</v>
      </c>
      <c r="J2633" s="15" t="s">
        <v>60</v>
      </c>
      <c r="K2633" s="15" t="s">
        <v>14</v>
      </c>
      <c r="L2633" s="15" t="str">
        <f t="array" ref="L2633">_xlfn.XLOOKUP(M2633,reference_province_to_city!$A$2:$A$11,reference_province_to_city!$B$2:$B$11)</f>
        <v>Bandung</v>
      </c>
      <c r="M2633" s="15" t="s">
        <v>12</v>
      </c>
      <c r="N2633" s="15">
        <v>40111.0</v>
      </c>
      <c r="O2633" s="15">
        <f t="array" ref="O2633">_xlfn.XLOOKUP(M2633,reference_postal_code!$B$2:$B$11,reference_postal_code!$A$2:$A$11)</f>
        <v>40111</v>
      </c>
      <c r="P2633" s="15" t="s">
        <v>117</v>
      </c>
      <c r="Q2633" s="15" t="s">
        <v>5505</v>
      </c>
      <c r="R2633" s="15" t="s">
        <v>65</v>
      </c>
      <c r="S2633" s="15" t="s">
        <v>66</v>
      </c>
      <c r="T2633" s="15" t="s">
        <v>5506</v>
      </c>
      <c r="U2633" s="28">
        <v>97200.0</v>
      </c>
      <c r="V2633" s="15">
        <v>1.0</v>
      </c>
      <c r="W2633" s="31">
        <v>0.0</v>
      </c>
      <c r="X2633" s="28">
        <v>46656.0</v>
      </c>
    </row>
    <row r="2634" ht="15.75" customHeight="1">
      <c r="A2634" s="15">
        <v>3704.0</v>
      </c>
      <c r="B2634" s="15" t="s">
        <v>5499</v>
      </c>
      <c r="C2634" s="18">
        <v>42168.0</v>
      </c>
      <c r="D2634" s="18">
        <v>42174.0</v>
      </c>
      <c r="E2634" s="18">
        <f t="shared" si="1"/>
        <v>42174</v>
      </c>
      <c r="F2634" s="15" t="s">
        <v>55</v>
      </c>
      <c r="G2634" s="15" t="s">
        <v>4113</v>
      </c>
      <c r="H2634" s="15" t="s">
        <v>4114</v>
      </c>
      <c r="I2634" s="15" t="s">
        <v>128</v>
      </c>
      <c r="J2634" s="15" t="s">
        <v>60</v>
      </c>
      <c r="K2634" s="15" t="s">
        <v>33</v>
      </c>
      <c r="L2634" s="15" t="str">
        <f t="array" ref="L2634">_xlfn.XLOOKUP(M2634,reference_province_to_city!$A$2:$A$11,reference_province_to_city!$B$2:$B$11)</f>
        <v>Makassar</v>
      </c>
      <c r="M2634" s="15" t="s">
        <v>25</v>
      </c>
      <c r="N2634" s="15">
        <v>90111.0</v>
      </c>
      <c r="O2634" s="15">
        <f t="array" ref="O2634">_xlfn.XLOOKUP(M2634,reference_postal_code!$B$2:$B$11,reference_postal_code!$A$2:$A$11)</f>
        <v>90111</v>
      </c>
      <c r="P2634" s="15" t="s">
        <v>63</v>
      </c>
      <c r="Q2634" s="15" t="s">
        <v>1588</v>
      </c>
      <c r="R2634" s="15" t="s">
        <v>65</v>
      </c>
      <c r="S2634" s="15" t="s">
        <v>83</v>
      </c>
      <c r="T2634" s="15" t="s">
        <v>1589</v>
      </c>
      <c r="U2634" s="28">
        <v>287100.0</v>
      </c>
      <c r="V2634" s="15">
        <v>3.0</v>
      </c>
      <c r="W2634" s="31">
        <v>0.0</v>
      </c>
      <c r="X2634" s="28">
        <v>132066.0</v>
      </c>
    </row>
    <row r="2635" ht="15.75" customHeight="1">
      <c r="A2635" s="15">
        <v>4736.0</v>
      </c>
      <c r="B2635" s="15" t="s">
        <v>5500</v>
      </c>
      <c r="C2635" s="18">
        <v>42168.0</v>
      </c>
      <c r="D2635" s="18">
        <v>42174.0</v>
      </c>
      <c r="E2635" s="18">
        <f t="shared" si="1"/>
        <v>42174</v>
      </c>
      <c r="F2635" s="15" t="s">
        <v>55</v>
      </c>
      <c r="G2635" s="15" t="s">
        <v>4530</v>
      </c>
      <c r="H2635" s="15" t="s">
        <v>4531</v>
      </c>
      <c r="I2635" s="15" t="s">
        <v>76</v>
      </c>
      <c r="J2635" s="15" t="s">
        <v>60</v>
      </c>
      <c r="K2635" s="15" t="s">
        <v>10</v>
      </c>
      <c r="L2635" s="15" t="str">
        <f t="array" ref="L2635">_xlfn.XLOOKUP(M2635,reference_province_to_city!$A$2:$A$11,reference_province_to_city!$B$2:$B$11)</f>
        <v>Jakarta</v>
      </c>
      <c r="M2635" s="15" t="s">
        <v>7</v>
      </c>
      <c r="N2635" s="15">
        <v>10110.0</v>
      </c>
      <c r="O2635" s="15">
        <f t="array" ref="O2635">_xlfn.XLOOKUP(M2635,reference_postal_code!$B$2:$B$11,reference_postal_code!$A$2:$A$11)</f>
        <v>10110</v>
      </c>
      <c r="P2635" s="15" t="s">
        <v>117</v>
      </c>
      <c r="Q2635" s="15" t="s">
        <v>1284</v>
      </c>
      <c r="R2635" s="15" t="s">
        <v>65</v>
      </c>
      <c r="S2635" s="15" t="s">
        <v>83</v>
      </c>
      <c r="T2635" s="15" t="s">
        <v>1285</v>
      </c>
      <c r="U2635" s="28">
        <v>123900.0</v>
      </c>
      <c r="V2635" s="15">
        <v>2.0</v>
      </c>
      <c r="W2635" s="31">
        <v>0.0</v>
      </c>
      <c r="X2635" s="28">
        <v>58233.0</v>
      </c>
    </row>
    <row r="2636" ht="15.75" customHeight="1">
      <c r="A2636" s="15">
        <v>8274.0</v>
      </c>
      <c r="B2636" s="15" t="s">
        <v>5507</v>
      </c>
      <c r="C2636" s="18">
        <v>42168.0</v>
      </c>
      <c r="D2636" s="18">
        <v>42170.0</v>
      </c>
      <c r="E2636" s="18">
        <f t="shared" si="1"/>
        <v>42170</v>
      </c>
      <c r="F2636" s="15" t="s">
        <v>114</v>
      </c>
      <c r="G2636" s="15" t="s">
        <v>5508</v>
      </c>
      <c r="H2636" s="15" t="s">
        <v>5509</v>
      </c>
      <c r="I2636" s="15" t="s">
        <v>76</v>
      </c>
      <c r="J2636" s="15" t="s">
        <v>60</v>
      </c>
      <c r="K2636" s="15" t="s">
        <v>28</v>
      </c>
      <c r="L2636" s="15" t="str">
        <f t="array" ref="L2636">_xlfn.XLOOKUP(M2636,reference_province_to_city!$A$2:$A$11,reference_province_to_city!$B$2:$B$11)</f>
        <v>Medan</v>
      </c>
      <c r="M2636" s="15" t="s">
        <v>11</v>
      </c>
      <c r="N2636" s="15">
        <v>20111.0</v>
      </c>
      <c r="O2636" s="15">
        <f t="array" ref="O2636">_xlfn.XLOOKUP(M2636,reference_postal_code!$B$2:$B$11,reference_postal_code!$A$2:$A$11)</f>
        <v>20111</v>
      </c>
      <c r="P2636" s="15" t="s">
        <v>77</v>
      </c>
      <c r="Q2636" s="15" t="s">
        <v>3045</v>
      </c>
      <c r="R2636" s="15" t="s">
        <v>65</v>
      </c>
      <c r="S2636" s="15" t="s">
        <v>93</v>
      </c>
      <c r="T2636" s="15" t="s">
        <v>3046</v>
      </c>
      <c r="U2636" s="28">
        <v>51360.0</v>
      </c>
      <c r="V2636" s="15">
        <v>1.0</v>
      </c>
      <c r="W2636" s="31">
        <v>0.2</v>
      </c>
      <c r="X2636" s="28">
        <v>4494.0</v>
      </c>
    </row>
    <row r="2637" ht="15.75" customHeight="1">
      <c r="A2637" s="15">
        <v>3703.0</v>
      </c>
      <c r="B2637" s="15" t="s">
        <v>5499</v>
      </c>
      <c r="C2637" s="18">
        <v>42168.0</v>
      </c>
      <c r="D2637" s="18">
        <v>42174.0</v>
      </c>
      <c r="E2637" s="18">
        <f t="shared" si="1"/>
        <v>42174</v>
      </c>
      <c r="F2637" s="15" t="s">
        <v>55</v>
      </c>
      <c r="G2637" s="15" t="s">
        <v>4113</v>
      </c>
      <c r="H2637" s="15" t="s">
        <v>4114</v>
      </c>
      <c r="I2637" s="15" t="s">
        <v>128</v>
      </c>
      <c r="J2637" s="15" t="s">
        <v>60</v>
      </c>
      <c r="K2637" s="15" t="s">
        <v>33</v>
      </c>
      <c r="L2637" s="15" t="str">
        <f t="array" ref="L2637">_xlfn.XLOOKUP(M2637,reference_province_to_city!$A$2:$A$11,reference_province_to_city!$B$2:$B$11)</f>
        <v>Makassar</v>
      </c>
      <c r="M2637" s="15" t="s">
        <v>25</v>
      </c>
      <c r="N2637" s="15">
        <v>90111.0</v>
      </c>
      <c r="O2637" s="15">
        <f t="array" ref="O2637">_xlfn.XLOOKUP(M2637,reference_postal_code!$B$2:$B$11,reference_postal_code!$A$2:$A$11)</f>
        <v>90111</v>
      </c>
      <c r="P2637" s="15" t="s">
        <v>63</v>
      </c>
      <c r="Q2637" s="15" t="s">
        <v>4542</v>
      </c>
      <c r="R2637" s="15" t="s">
        <v>65</v>
      </c>
      <c r="S2637" s="15" t="s">
        <v>93</v>
      </c>
      <c r="T2637" s="15" t="s">
        <v>4543</v>
      </c>
      <c r="U2637" s="28">
        <v>371700.0</v>
      </c>
      <c r="V2637" s="15">
        <v>6.0</v>
      </c>
      <c r="W2637" s="31">
        <v>0.0</v>
      </c>
      <c r="X2637" s="28">
        <v>104076.0</v>
      </c>
    </row>
    <row r="2638" ht="15.75" customHeight="1">
      <c r="A2638" s="15">
        <v>3705.0</v>
      </c>
      <c r="B2638" s="15" t="s">
        <v>5499</v>
      </c>
      <c r="C2638" s="18">
        <v>42168.0</v>
      </c>
      <c r="D2638" s="18">
        <v>42174.0</v>
      </c>
      <c r="E2638" s="18">
        <f t="shared" si="1"/>
        <v>42174</v>
      </c>
      <c r="F2638" s="15" t="s">
        <v>55</v>
      </c>
      <c r="G2638" s="15" t="s">
        <v>4113</v>
      </c>
      <c r="H2638" s="15" t="s">
        <v>4114</v>
      </c>
      <c r="I2638" s="15" t="s">
        <v>128</v>
      </c>
      <c r="J2638" s="15" t="s">
        <v>60</v>
      </c>
      <c r="K2638" s="15" t="s">
        <v>33</v>
      </c>
      <c r="L2638" s="15" t="str">
        <f t="array" ref="L2638">_xlfn.XLOOKUP(M2638,reference_province_to_city!$A$2:$A$11,reference_province_to_city!$B$2:$B$11)</f>
        <v>Makassar</v>
      </c>
      <c r="M2638" s="15" t="s">
        <v>25</v>
      </c>
      <c r="N2638" s="15">
        <v>90111.0</v>
      </c>
      <c r="O2638" s="15">
        <f t="array" ref="O2638">_xlfn.XLOOKUP(M2638,reference_postal_code!$B$2:$B$11,reference_postal_code!$A$2:$A$11)</f>
        <v>90111</v>
      </c>
      <c r="P2638" s="15" t="s">
        <v>63</v>
      </c>
      <c r="Q2638" s="15" t="s">
        <v>1390</v>
      </c>
      <c r="R2638" s="15" t="s">
        <v>110</v>
      </c>
      <c r="S2638" s="15" t="s">
        <v>1391</v>
      </c>
      <c r="T2638" s="15" t="s">
        <v>1392</v>
      </c>
      <c r="U2638" s="28">
        <v>1.349955E7</v>
      </c>
      <c r="V2638" s="15">
        <v>3.0</v>
      </c>
      <c r="W2638" s="31">
        <v>0.0</v>
      </c>
      <c r="X2638" s="28">
        <v>4724842.0</v>
      </c>
    </row>
    <row r="2639" ht="15.75" customHeight="1">
      <c r="A2639" s="15">
        <v>1327.0</v>
      </c>
      <c r="B2639" s="15" t="s">
        <v>5510</v>
      </c>
      <c r="C2639" s="18">
        <v>42169.0</v>
      </c>
      <c r="D2639" s="18">
        <v>42173.0</v>
      </c>
      <c r="E2639" s="18">
        <f t="shared" si="1"/>
        <v>42173</v>
      </c>
      <c r="F2639" s="15" t="s">
        <v>55</v>
      </c>
      <c r="G2639" s="15" t="s">
        <v>4103</v>
      </c>
      <c r="H2639" s="15" t="s">
        <v>4104</v>
      </c>
      <c r="I2639" s="15" t="s">
        <v>76</v>
      </c>
      <c r="J2639" s="15" t="s">
        <v>60</v>
      </c>
      <c r="K2639" s="15" t="s">
        <v>26</v>
      </c>
      <c r="L2639" s="15" t="str">
        <f t="array" ref="L2639">_xlfn.XLOOKUP(M2639,reference_province_to_city!$A$2:$A$11,reference_province_to_city!$B$2:$B$11)</f>
        <v>Denpasar</v>
      </c>
      <c r="M2639" s="15" t="s">
        <v>24</v>
      </c>
      <c r="N2639" s="15">
        <v>80231.0</v>
      </c>
      <c r="O2639" s="15">
        <f t="array" ref="O2639">_xlfn.XLOOKUP(M2639,reference_postal_code!$B$2:$B$11,reference_postal_code!$A$2:$A$11)</f>
        <v>80231</v>
      </c>
      <c r="P2639" s="15" t="s">
        <v>63</v>
      </c>
      <c r="Q2639" s="15" t="s">
        <v>3899</v>
      </c>
      <c r="R2639" s="15" t="s">
        <v>106</v>
      </c>
      <c r="S2639" s="15" t="s">
        <v>139</v>
      </c>
      <c r="T2639" s="15" t="s">
        <v>3900</v>
      </c>
      <c r="U2639" s="28">
        <v>766080.0</v>
      </c>
      <c r="V2639" s="15">
        <v>6.0</v>
      </c>
      <c r="W2639" s="31">
        <v>0.2</v>
      </c>
      <c r="X2639" s="28">
        <v>76608.0</v>
      </c>
    </row>
    <row r="2640" ht="15.75" customHeight="1">
      <c r="A2640" s="15">
        <v>3884.0</v>
      </c>
      <c r="B2640" s="15" t="s">
        <v>5511</v>
      </c>
      <c r="C2640" s="18">
        <v>42170.0</v>
      </c>
      <c r="D2640" s="18">
        <v>42175.0</v>
      </c>
      <c r="E2640" s="18">
        <f t="shared" si="1"/>
        <v>42175</v>
      </c>
      <c r="F2640" s="15" t="s">
        <v>55</v>
      </c>
      <c r="G2640" s="15" t="s">
        <v>1430</v>
      </c>
      <c r="H2640" s="15" t="s">
        <v>1431</v>
      </c>
      <c r="I2640" s="15" t="s">
        <v>59</v>
      </c>
      <c r="J2640" s="15" t="s">
        <v>60</v>
      </c>
      <c r="K2640" s="15" t="s">
        <v>33</v>
      </c>
      <c r="L2640" s="15" t="str">
        <f t="array" ref="L2640">_xlfn.XLOOKUP(M2640,reference_province_to_city!$A$2:$A$11,reference_province_to_city!$B$2:$B$11)</f>
        <v>Makassar</v>
      </c>
      <c r="M2640" s="15" t="s">
        <v>25</v>
      </c>
      <c r="O2640" s="15">
        <f t="array" ref="O2640">_xlfn.XLOOKUP(M2640,reference_postal_code!$B$2:$B$11,reference_postal_code!$A$2:$A$11)</f>
        <v>90111</v>
      </c>
      <c r="P2640" s="15" t="s">
        <v>63</v>
      </c>
      <c r="Q2640" s="15" t="s">
        <v>469</v>
      </c>
      <c r="R2640" s="15" t="s">
        <v>106</v>
      </c>
      <c r="S2640" s="15" t="s">
        <v>139</v>
      </c>
      <c r="T2640" s="15" t="s">
        <v>470</v>
      </c>
      <c r="U2640" s="28">
        <v>603840.0</v>
      </c>
      <c r="V2640" s="15">
        <v>4.0</v>
      </c>
      <c r="W2640" s="31">
        <v>0.2</v>
      </c>
      <c r="X2640" s="28">
        <v>166056.0</v>
      </c>
    </row>
    <row r="2641" ht="15.75" customHeight="1">
      <c r="A2641" s="15">
        <v>5815.0</v>
      </c>
      <c r="B2641" s="15" t="s">
        <v>5512</v>
      </c>
      <c r="C2641" s="18">
        <v>42170.0</v>
      </c>
      <c r="D2641" s="18">
        <v>42172.0</v>
      </c>
      <c r="E2641" s="18">
        <f t="shared" si="1"/>
        <v>42172</v>
      </c>
      <c r="F2641" s="15" t="s">
        <v>125</v>
      </c>
      <c r="G2641" s="15" t="s">
        <v>3739</v>
      </c>
      <c r="H2641" s="15" t="s">
        <v>3740</v>
      </c>
      <c r="I2641" s="15" t="s">
        <v>59</v>
      </c>
      <c r="J2641" s="15" t="s">
        <v>60</v>
      </c>
      <c r="K2641" s="15" t="s">
        <v>29</v>
      </c>
      <c r="L2641" s="15" t="str">
        <f t="array" ref="L2641">_xlfn.XLOOKUP(M2641,reference_province_to_city!$A$2:$A$11,reference_province_to_city!$B$2:$B$11)</f>
        <v>Palembang</v>
      </c>
      <c r="M2641" s="15" t="s">
        <v>13</v>
      </c>
      <c r="N2641" s="15">
        <v>30111.0</v>
      </c>
      <c r="O2641" s="15">
        <f t="array" ref="O2641">_xlfn.XLOOKUP(M2641,reference_postal_code!$B$2:$B$11,reference_postal_code!$A$2:$A$11)</f>
        <v>30111</v>
      </c>
      <c r="P2641" s="15" t="s">
        <v>77</v>
      </c>
      <c r="Q2641" s="15" t="s">
        <v>2946</v>
      </c>
      <c r="R2641" s="15" t="s">
        <v>110</v>
      </c>
      <c r="S2641" s="15" t="s">
        <v>149</v>
      </c>
      <c r="T2641" s="15" t="s">
        <v>2947</v>
      </c>
      <c r="U2641" s="28">
        <v>175080.0</v>
      </c>
      <c r="V2641" s="15">
        <v>1.0</v>
      </c>
      <c r="W2641" s="31">
        <v>0.2</v>
      </c>
      <c r="X2641" s="28">
        <v>-10943.0</v>
      </c>
    </row>
    <row r="2642" ht="15.75" customHeight="1">
      <c r="A2642" s="15">
        <v>7597.0</v>
      </c>
      <c r="B2642" s="15" t="s">
        <v>5513</v>
      </c>
      <c r="C2642" s="18">
        <v>42170.0</v>
      </c>
      <c r="D2642" s="18">
        <v>42174.0</v>
      </c>
      <c r="E2642" s="18">
        <f t="shared" si="1"/>
        <v>42174</v>
      </c>
      <c r="F2642" s="15" t="s">
        <v>55</v>
      </c>
      <c r="G2642" s="15" t="s">
        <v>2067</v>
      </c>
      <c r="H2642" s="15" t="s">
        <v>2068</v>
      </c>
      <c r="I2642" s="15" t="s">
        <v>128</v>
      </c>
      <c r="J2642" s="15" t="s">
        <v>60</v>
      </c>
      <c r="K2642" s="15" t="s">
        <v>17</v>
      </c>
      <c r="L2642" s="15" t="str">
        <f t="array" ref="L2642">_xlfn.XLOOKUP(M2642,reference_province_to_city!$A$2:$A$11,reference_province_to_city!$B$2:$B$11)</f>
        <v>Semarang</v>
      </c>
      <c r="M2642" s="15" t="s">
        <v>15</v>
      </c>
      <c r="N2642" s="15">
        <v>50111.0</v>
      </c>
      <c r="O2642" s="15">
        <f t="array" ref="O2642">_xlfn.XLOOKUP(M2642,reference_postal_code!$B$2:$B$11,reference_postal_code!$A$2:$A$11)</f>
        <v>50111</v>
      </c>
      <c r="P2642" s="15" t="s">
        <v>77</v>
      </c>
      <c r="Q2642" s="15" t="s">
        <v>324</v>
      </c>
      <c r="R2642" s="15" t="s">
        <v>110</v>
      </c>
      <c r="S2642" s="15" t="s">
        <v>111</v>
      </c>
      <c r="T2642" s="15" t="s">
        <v>325</v>
      </c>
      <c r="U2642" s="28">
        <v>3383640.0</v>
      </c>
      <c r="V2642" s="15">
        <v>3.0</v>
      </c>
      <c r="W2642" s="31">
        <v>0.2</v>
      </c>
      <c r="X2642" s="28">
        <v>338364.0</v>
      </c>
    </row>
    <row r="2643" ht="15.75" customHeight="1">
      <c r="A2643" s="15">
        <v>3883.0</v>
      </c>
      <c r="B2643" s="15" t="s">
        <v>5511</v>
      </c>
      <c r="C2643" s="18">
        <v>42170.0</v>
      </c>
      <c r="D2643" s="18">
        <v>42175.0</v>
      </c>
      <c r="E2643" s="18">
        <f t="shared" si="1"/>
        <v>42175</v>
      </c>
      <c r="F2643" s="15" t="s">
        <v>55</v>
      </c>
      <c r="G2643" s="15" t="s">
        <v>1430</v>
      </c>
      <c r="H2643" s="15" t="s">
        <v>1431</v>
      </c>
      <c r="I2643" s="15" t="s">
        <v>59</v>
      </c>
      <c r="J2643" s="15" t="s">
        <v>60</v>
      </c>
      <c r="K2643" s="15" t="s">
        <v>33</v>
      </c>
      <c r="L2643" s="15" t="str">
        <f t="array" ref="L2643">_xlfn.XLOOKUP(M2643,reference_province_to_city!$A$2:$A$11,reference_province_to_city!$B$2:$B$11)</f>
        <v>Makassar</v>
      </c>
      <c r="M2643" s="15" t="s">
        <v>25</v>
      </c>
      <c r="N2643" s="15">
        <v>90111.0</v>
      </c>
      <c r="O2643" s="15">
        <f t="array" ref="O2643">_xlfn.XLOOKUP(M2643,reference_postal_code!$B$2:$B$11,reference_postal_code!$A$2:$A$11)</f>
        <v>90111</v>
      </c>
      <c r="P2643" s="15" t="s">
        <v>63</v>
      </c>
      <c r="Q2643" s="15" t="s">
        <v>4631</v>
      </c>
      <c r="R2643" s="15" t="s">
        <v>106</v>
      </c>
      <c r="S2643" s="15" t="s">
        <v>139</v>
      </c>
      <c r="T2643" s="15" t="s">
        <v>4632</v>
      </c>
      <c r="U2643" s="28">
        <v>5470560.0</v>
      </c>
      <c r="V2643" s="15">
        <v>6.0</v>
      </c>
      <c r="W2643" s="31">
        <v>0.2</v>
      </c>
      <c r="X2643" s="28">
        <v>-547056.0</v>
      </c>
    </row>
    <row r="2644" ht="15.75" customHeight="1">
      <c r="A2644" s="15">
        <v>3882.0</v>
      </c>
      <c r="B2644" s="15" t="s">
        <v>5511</v>
      </c>
      <c r="C2644" s="18">
        <v>42170.0</v>
      </c>
      <c r="D2644" s="18">
        <v>42175.0</v>
      </c>
      <c r="E2644" s="18">
        <f t="shared" si="1"/>
        <v>42175</v>
      </c>
      <c r="F2644" s="15" t="s">
        <v>55</v>
      </c>
      <c r="G2644" s="15" t="s">
        <v>1430</v>
      </c>
      <c r="H2644" s="15" t="s">
        <v>1431</v>
      </c>
      <c r="I2644" s="15" t="s">
        <v>59</v>
      </c>
      <c r="J2644" s="15" t="s">
        <v>60</v>
      </c>
      <c r="K2644" s="15" t="s">
        <v>33</v>
      </c>
      <c r="L2644" s="15" t="str">
        <f t="array" ref="L2644">_xlfn.XLOOKUP(M2644,reference_province_to_city!$A$2:$A$11,reference_province_to_city!$B$2:$B$11)</f>
        <v>Makassar</v>
      </c>
      <c r="M2644" s="15" t="s">
        <v>25</v>
      </c>
      <c r="N2644" s="15">
        <v>90111.0</v>
      </c>
      <c r="O2644" s="15">
        <f t="array" ref="O2644">_xlfn.XLOOKUP(M2644,reference_postal_code!$B$2:$B$11,reference_postal_code!$A$2:$A$11)</f>
        <v>90111</v>
      </c>
      <c r="P2644" s="15" t="s">
        <v>63</v>
      </c>
      <c r="Q2644" s="15" t="s">
        <v>2450</v>
      </c>
      <c r="R2644" s="15" t="s">
        <v>65</v>
      </c>
      <c r="S2644" s="15" t="s">
        <v>87</v>
      </c>
      <c r="T2644" s="15" t="s">
        <v>2451</v>
      </c>
      <c r="U2644" s="28">
        <v>1235520.0</v>
      </c>
      <c r="V2644" s="15">
        <v>2.0</v>
      </c>
      <c r="W2644" s="31">
        <v>0.2</v>
      </c>
      <c r="X2644" s="28">
        <v>-293436.0</v>
      </c>
    </row>
    <row r="2645" ht="15.75" customHeight="1">
      <c r="A2645" s="15">
        <v>3881.0</v>
      </c>
      <c r="B2645" s="15" t="s">
        <v>5511</v>
      </c>
      <c r="C2645" s="18">
        <v>42170.0</v>
      </c>
      <c r="D2645" s="18">
        <v>42175.0</v>
      </c>
      <c r="E2645" s="18">
        <f t="shared" si="1"/>
        <v>42175</v>
      </c>
      <c r="F2645" s="15" t="s">
        <v>55</v>
      </c>
      <c r="G2645" s="15" t="s">
        <v>1430</v>
      </c>
      <c r="H2645" s="15" t="s">
        <v>1431</v>
      </c>
      <c r="I2645" s="15" t="s">
        <v>59</v>
      </c>
      <c r="J2645" s="15" t="s">
        <v>60</v>
      </c>
      <c r="L2645" s="15" t="str">
        <f t="array" ref="L2645">_xlfn.XLOOKUP(M2645,reference_province_to_city!$A$2:$A$11,reference_province_to_city!$B$2:$B$11)</f>
        <v>Makassar</v>
      </c>
      <c r="M2645" s="15" t="s">
        <v>25</v>
      </c>
      <c r="N2645" s="15">
        <v>90111.0</v>
      </c>
      <c r="O2645" s="15">
        <f t="array" ref="O2645">_xlfn.XLOOKUP(M2645,reference_postal_code!$B$2:$B$11,reference_postal_code!$A$2:$A$11)</f>
        <v>90111</v>
      </c>
      <c r="P2645" s="15" t="s">
        <v>63</v>
      </c>
      <c r="Q2645" s="15" t="s">
        <v>2194</v>
      </c>
      <c r="R2645" s="15" t="s">
        <v>65</v>
      </c>
      <c r="S2645" s="15" t="s">
        <v>66</v>
      </c>
      <c r="T2645" s="15" t="s">
        <v>2195</v>
      </c>
      <c r="U2645" s="28">
        <v>143520.0</v>
      </c>
      <c r="V2645" s="15">
        <v>2.0</v>
      </c>
      <c r="W2645" s="31">
        <v>0.2</v>
      </c>
      <c r="X2645" s="28">
        <v>44850.0</v>
      </c>
    </row>
    <row r="2646" ht="15.75" customHeight="1">
      <c r="A2646" s="15">
        <v>3937.0</v>
      </c>
      <c r="B2646" s="15" t="s">
        <v>5514</v>
      </c>
      <c r="C2646" s="18">
        <v>42171.0</v>
      </c>
      <c r="D2646" s="18">
        <v>42175.0</v>
      </c>
      <c r="E2646" s="18">
        <f t="shared" si="1"/>
        <v>42175</v>
      </c>
      <c r="F2646" s="15" t="s">
        <v>55</v>
      </c>
      <c r="G2646" s="15" t="s">
        <v>115</v>
      </c>
      <c r="H2646" s="15" t="s">
        <v>116</v>
      </c>
      <c r="I2646" s="15" t="s">
        <v>59</v>
      </c>
      <c r="J2646" s="15" t="s">
        <v>60</v>
      </c>
      <c r="K2646" s="15" t="s">
        <v>14</v>
      </c>
      <c r="L2646" s="15" t="str">
        <f t="array" ref="L2646">_xlfn.XLOOKUP(M2646,reference_province_to_city!$A$2:$A$11,reference_province_to_city!$B$2:$B$11)</f>
        <v>Bandung</v>
      </c>
      <c r="M2646" s="15" t="s">
        <v>12</v>
      </c>
      <c r="N2646" s="15">
        <v>40111.0</v>
      </c>
      <c r="O2646" s="15">
        <f t="array" ref="O2646">_xlfn.XLOOKUP(M2646,reference_postal_code!$B$2:$B$11,reference_postal_code!$A$2:$A$11)</f>
        <v>40111</v>
      </c>
      <c r="P2646" s="15" t="s">
        <v>117</v>
      </c>
      <c r="Q2646" s="15" t="s">
        <v>5515</v>
      </c>
      <c r="R2646" s="15" t="s">
        <v>65</v>
      </c>
      <c r="S2646" s="15" t="s">
        <v>173</v>
      </c>
      <c r="T2646" s="15" t="s">
        <v>5516</v>
      </c>
      <c r="U2646" s="28">
        <v>431280.0</v>
      </c>
      <c r="V2646" s="15">
        <v>3.0</v>
      </c>
      <c r="W2646" s="31">
        <v>0.2</v>
      </c>
      <c r="X2646" s="28">
        <v>140166.0</v>
      </c>
    </row>
    <row r="2647" ht="15.75" customHeight="1">
      <c r="A2647" s="15">
        <v>8750.0</v>
      </c>
      <c r="B2647" s="15" t="s">
        <v>5517</v>
      </c>
      <c r="C2647" s="18">
        <v>42171.0</v>
      </c>
      <c r="D2647" s="18">
        <v>42174.0</v>
      </c>
      <c r="E2647" s="18">
        <f t="shared" si="1"/>
        <v>42174</v>
      </c>
      <c r="F2647" s="15" t="s">
        <v>125</v>
      </c>
      <c r="G2647" s="15" t="s">
        <v>1305</v>
      </c>
      <c r="H2647" s="15" t="s">
        <v>1306</v>
      </c>
      <c r="I2647" s="15" t="s">
        <v>59</v>
      </c>
      <c r="J2647" s="15" t="s">
        <v>60</v>
      </c>
      <c r="K2647" s="15" t="s">
        <v>22</v>
      </c>
      <c r="L2647" s="15" t="str">
        <f t="array" ref="L2647">_xlfn.XLOOKUP(M2647,reference_province_to_city!$A$2:$A$11,reference_province_to_city!$B$2:$B$11)</f>
        <v>Surabaya</v>
      </c>
      <c r="M2647" s="15" t="s">
        <v>20</v>
      </c>
      <c r="N2647" s="15">
        <v>60231.0</v>
      </c>
      <c r="O2647" s="15">
        <f t="array" ref="O2647">_xlfn.XLOOKUP(M2647,reference_postal_code!$B$2:$B$11,reference_postal_code!$A$2:$A$11)</f>
        <v>60231</v>
      </c>
      <c r="P2647" s="15" t="s">
        <v>166</v>
      </c>
      <c r="Q2647" s="15" t="s">
        <v>3948</v>
      </c>
      <c r="R2647" s="15" t="s">
        <v>65</v>
      </c>
      <c r="S2647" s="15" t="s">
        <v>83</v>
      </c>
      <c r="T2647" s="15" t="s">
        <v>3949</v>
      </c>
      <c r="U2647" s="28">
        <v>4.575564E7</v>
      </c>
      <c r="V2647" s="15">
        <v>3.0</v>
      </c>
      <c r="W2647" s="31">
        <v>0.2</v>
      </c>
      <c r="X2647" s="28">
        <v>1.7158365E7</v>
      </c>
    </row>
    <row r="2648" ht="15.75" customHeight="1">
      <c r="A2648" s="15">
        <v>1024.0</v>
      </c>
      <c r="B2648" s="15" t="s">
        <v>5518</v>
      </c>
      <c r="C2648" s="18">
        <v>42171.0</v>
      </c>
      <c r="D2648" s="18">
        <v>42175.0</v>
      </c>
      <c r="E2648" s="18">
        <f t="shared" si="1"/>
        <v>42175</v>
      </c>
      <c r="F2648" s="15" t="s">
        <v>55</v>
      </c>
      <c r="G2648" s="15" t="s">
        <v>2285</v>
      </c>
      <c r="H2648" s="15" t="s">
        <v>2286</v>
      </c>
      <c r="I2648" s="15" t="s">
        <v>59</v>
      </c>
      <c r="J2648" s="15" t="s">
        <v>60</v>
      </c>
      <c r="K2648" s="15" t="s">
        <v>14</v>
      </c>
      <c r="L2648" s="15" t="str">
        <f t="array" ref="L2648">_xlfn.XLOOKUP(M2648,reference_province_to_city!$A$2:$A$11,reference_province_to_city!$B$2:$B$11)</f>
        <v>Bandung</v>
      </c>
      <c r="M2648" s="15" t="s">
        <v>12</v>
      </c>
      <c r="N2648" s="15">
        <v>40111.0</v>
      </c>
      <c r="O2648" s="15">
        <f t="array" ref="O2648">_xlfn.XLOOKUP(M2648,reference_postal_code!$B$2:$B$11,reference_postal_code!$A$2:$A$11)</f>
        <v>40111</v>
      </c>
      <c r="P2648" s="15" t="s">
        <v>117</v>
      </c>
      <c r="Q2648" s="15" t="s">
        <v>3055</v>
      </c>
      <c r="R2648" s="15" t="s">
        <v>65</v>
      </c>
      <c r="S2648" s="15" t="s">
        <v>173</v>
      </c>
      <c r="T2648" s="15" t="s">
        <v>3056</v>
      </c>
      <c r="U2648" s="28">
        <v>93120.0</v>
      </c>
      <c r="V2648" s="15">
        <v>2.0</v>
      </c>
      <c r="W2648" s="31">
        <v>0.2</v>
      </c>
      <c r="X2648" s="28">
        <v>32592.0</v>
      </c>
    </row>
    <row r="2649" ht="15.75" customHeight="1">
      <c r="A2649" s="15">
        <v>8751.0</v>
      </c>
      <c r="B2649" s="15" t="s">
        <v>5517</v>
      </c>
      <c r="C2649" s="18">
        <v>42171.0</v>
      </c>
      <c r="D2649" s="18">
        <v>42174.0</v>
      </c>
      <c r="E2649" s="18">
        <f t="shared" si="1"/>
        <v>42174</v>
      </c>
      <c r="F2649" s="15" t="s">
        <v>125</v>
      </c>
      <c r="G2649" s="15" t="s">
        <v>1305</v>
      </c>
      <c r="H2649" s="15" t="s">
        <v>1306</v>
      </c>
      <c r="I2649" s="15" t="s">
        <v>59</v>
      </c>
      <c r="J2649" s="15" t="s">
        <v>60</v>
      </c>
      <c r="K2649" s="15" t="s">
        <v>22</v>
      </c>
      <c r="L2649" s="15" t="str">
        <f t="array" ref="L2649">_xlfn.XLOOKUP(M2649,reference_province_to_city!$A$2:$A$11,reference_province_to_city!$B$2:$B$11)</f>
        <v>Surabaya</v>
      </c>
      <c r="M2649" s="15" t="s">
        <v>20</v>
      </c>
      <c r="N2649" s="15">
        <v>60231.0</v>
      </c>
      <c r="O2649" s="15">
        <f t="array" ref="O2649">_xlfn.XLOOKUP(M2649,reference_postal_code!$B$2:$B$11,reference_postal_code!$A$2:$A$11)</f>
        <v>60231</v>
      </c>
      <c r="P2649" s="15" t="s">
        <v>166</v>
      </c>
      <c r="Q2649" s="15" t="s">
        <v>1133</v>
      </c>
      <c r="R2649" s="15" t="s">
        <v>110</v>
      </c>
      <c r="S2649" s="15" t="s">
        <v>111</v>
      </c>
      <c r="T2649" s="15" t="s">
        <v>1134</v>
      </c>
      <c r="U2649" s="28">
        <v>2009700.0</v>
      </c>
      <c r="V2649" s="15">
        <v>2.0</v>
      </c>
      <c r="W2649" s="31">
        <v>0.0</v>
      </c>
      <c r="X2649" s="28">
        <v>502425.0</v>
      </c>
    </row>
    <row r="2650" ht="15.75" customHeight="1">
      <c r="A2650" s="15">
        <v>3939.0</v>
      </c>
      <c r="B2650" s="15" t="s">
        <v>5514</v>
      </c>
      <c r="C2650" s="18">
        <v>42171.0</v>
      </c>
      <c r="D2650" s="18">
        <v>42175.0</v>
      </c>
      <c r="E2650" s="18">
        <f t="shared" si="1"/>
        <v>42175</v>
      </c>
      <c r="F2650" s="15" t="s">
        <v>55</v>
      </c>
      <c r="G2650" s="15" t="s">
        <v>115</v>
      </c>
      <c r="H2650" s="15" t="s">
        <v>116</v>
      </c>
      <c r="I2650" s="15" t="s">
        <v>59</v>
      </c>
      <c r="J2650" s="15" t="s">
        <v>60</v>
      </c>
      <c r="K2650" s="15" t="s">
        <v>14</v>
      </c>
      <c r="L2650" s="15" t="str">
        <f t="array" ref="L2650">_xlfn.XLOOKUP(M2650,reference_province_to_city!$A$2:$A$11,reference_province_to_city!$B$2:$B$11)</f>
        <v>Bandung</v>
      </c>
      <c r="M2650" s="15" t="s">
        <v>12</v>
      </c>
      <c r="N2650" s="15">
        <v>40111.0</v>
      </c>
      <c r="O2650" s="15">
        <f t="array" ref="O2650">_xlfn.XLOOKUP(M2650,reference_postal_code!$B$2:$B$11,reference_postal_code!$A$2:$A$11)</f>
        <v>40111</v>
      </c>
      <c r="P2650" s="15" t="s">
        <v>117</v>
      </c>
      <c r="Q2650" s="15" t="s">
        <v>4413</v>
      </c>
      <c r="R2650" s="15" t="s">
        <v>106</v>
      </c>
      <c r="S2650" s="15" t="s">
        <v>107</v>
      </c>
      <c r="T2650" s="15" t="s">
        <v>4414</v>
      </c>
      <c r="U2650" s="28">
        <v>2960580.0</v>
      </c>
      <c r="V2650" s="15">
        <v>2.0</v>
      </c>
      <c r="W2650" s="31">
        <v>0.3</v>
      </c>
      <c r="X2650" s="28">
        <v>-380646.0</v>
      </c>
    </row>
    <row r="2651" ht="15.75" customHeight="1">
      <c r="A2651" s="15">
        <v>3938.0</v>
      </c>
      <c r="B2651" s="15" t="s">
        <v>5514</v>
      </c>
      <c r="C2651" s="18">
        <v>42171.0</v>
      </c>
      <c r="D2651" s="18">
        <v>42175.0</v>
      </c>
      <c r="E2651" s="18">
        <f t="shared" si="1"/>
        <v>42175</v>
      </c>
      <c r="F2651" s="15" t="s">
        <v>55</v>
      </c>
      <c r="G2651" s="15" t="s">
        <v>115</v>
      </c>
      <c r="H2651" s="15" t="s">
        <v>116</v>
      </c>
      <c r="I2651" s="15" t="s">
        <v>59</v>
      </c>
      <c r="J2651" s="15" t="s">
        <v>60</v>
      </c>
      <c r="K2651" s="15" t="s">
        <v>14</v>
      </c>
      <c r="L2651" s="15" t="str">
        <f t="array" ref="L2651">_xlfn.XLOOKUP(M2651,reference_province_to_city!$A$2:$A$11,reference_province_to_city!$B$2:$B$11)</f>
        <v>Bandung</v>
      </c>
      <c r="M2651" s="15" t="s">
        <v>12</v>
      </c>
      <c r="O2651" s="15">
        <f t="array" ref="O2651">_xlfn.XLOOKUP(M2651,reference_postal_code!$B$2:$B$11,reference_postal_code!$A$2:$A$11)</f>
        <v>40111</v>
      </c>
      <c r="P2651" s="15" t="s">
        <v>117</v>
      </c>
      <c r="Q2651" s="15" t="s">
        <v>5519</v>
      </c>
      <c r="R2651" s="15" t="s">
        <v>65</v>
      </c>
      <c r="S2651" s="15" t="s">
        <v>66</v>
      </c>
      <c r="T2651" s="15" t="s">
        <v>5520</v>
      </c>
      <c r="U2651" s="28">
        <v>408240.0</v>
      </c>
      <c r="V2651" s="15">
        <v>3.0</v>
      </c>
      <c r="W2651" s="31">
        <v>0.2</v>
      </c>
      <c r="X2651" s="28">
        <v>147987.0</v>
      </c>
    </row>
    <row r="2652" ht="15.75" customHeight="1">
      <c r="A2652" s="15">
        <v>7751.0</v>
      </c>
      <c r="B2652" s="15" t="s">
        <v>5521</v>
      </c>
      <c r="C2652" s="18">
        <v>42173.0</v>
      </c>
      <c r="D2652" s="18">
        <v>42179.0</v>
      </c>
      <c r="E2652" s="18">
        <f t="shared" si="1"/>
        <v>42179</v>
      </c>
      <c r="F2652" s="15" t="s">
        <v>55</v>
      </c>
      <c r="G2652" s="15" t="s">
        <v>2684</v>
      </c>
      <c r="H2652" s="15" t="s">
        <v>2685</v>
      </c>
      <c r="I2652" s="15" t="s">
        <v>59</v>
      </c>
      <c r="J2652" s="15" t="s">
        <v>60</v>
      </c>
      <c r="K2652" s="15" t="s">
        <v>31</v>
      </c>
      <c r="L2652" s="15" t="str">
        <f t="array" ref="L2652">_xlfn.XLOOKUP(M2652,reference_province_to_city!$A$2:$A$11,reference_province_to_city!$B$2:$B$11)</f>
        <v>Balikpapan</v>
      </c>
      <c r="M2652" s="15" t="s">
        <v>21</v>
      </c>
      <c r="N2652" s="15">
        <v>76114.0</v>
      </c>
      <c r="O2652" s="15">
        <f t="array" ref="O2652">_xlfn.XLOOKUP(M2652,reference_postal_code!$B$2:$B$11,reference_postal_code!$A$2:$A$11)</f>
        <v>76114</v>
      </c>
      <c r="P2652" s="15" t="s">
        <v>166</v>
      </c>
      <c r="Q2652" s="15" t="s">
        <v>5522</v>
      </c>
      <c r="R2652" s="15" t="s">
        <v>65</v>
      </c>
      <c r="S2652" s="15" t="s">
        <v>83</v>
      </c>
      <c r="T2652" s="15" t="s">
        <v>5523</v>
      </c>
      <c r="U2652" s="28">
        <v>519000.0</v>
      </c>
      <c r="V2652" s="15">
        <v>2.0</v>
      </c>
      <c r="W2652" s="31">
        <v>0.0</v>
      </c>
      <c r="X2652" s="28">
        <v>249120.0</v>
      </c>
    </row>
    <row r="2653" ht="15.75" customHeight="1">
      <c r="A2653" s="15">
        <v>6731.0</v>
      </c>
      <c r="B2653" s="15" t="s">
        <v>5524</v>
      </c>
      <c r="C2653" s="18">
        <v>42173.0</v>
      </c>
      <c r="D2653" s="18">
        <v>42175.0</v>
      </c>
      <c r="E2653" s="18">
        <f t="shared" si="1"/>
        <v>42175</v>
      </c>
      <c r="F2653" s="15" t="s">
        <v>125</v>
      </c>
      <c r="G2653" s="15" t="s">
        <v>5052</v>
      </c>
      <c r="H2653" s="15" t="s">
        <v>5053</v>
      </c>
      <c r="I2653" s="15" t="s">
        <v>128</v>
      </c>
      <c r="J2653" s="15" t="s">
        <v>60</v>
      </c>
      <c r="K2653" s="15" t="s">
        <v>17</v>
      </c>
      <c r="L2653" s="15" t="str">
        <f t="array" ref="L2653">_xlfn.XLOOKUP(M2653,reference_province_to_city!$A$2:$A$11,reference_province_to_city!$B$2:$B$11)</f>
        <v>Semarang</v>
      </c>
      <c r="M2653" s="15" t="s">
        <v>15</v>
      </c>
      <c r="N2653" s="15">
        <v>50111.0</v>
      </c>
      <c r="O2653" s="15">
        <f t="array" ref="O2653">_xlfn.XLOOKUP(M2653,reference_postal_code!$B$2:$B$11,reference_postal_code!$A$2:$A$11)</f>
        <v>50111</v>
      </c>
      <c r="P2653" s="15" t="s">
        <v>77</v>
      </c>
      <c r="Q2653" s="15" t="s">
        <v>981</v>
      </c>
      <c r="R2653" s="15" t="s">
        <v>106</v>
      </c>
      <c r="S2653" s="15" t="s">
        <v>107</v>
      </c>
      <c r="T2653" s="15" t="s">
        <v>982</v>
      </c>
      <c r="U2653" s="28">
        <v>9647040.0</v>
      </c>
      <c r="V2653" s="15">
        <v>4.0</v>
      </c>
      <c r="W2653" s="31">
        <v>0.2</v>
      </c>
      <c r="X2653" s="28">
        <v>844116.0</v>
      </c>
    </row>
    <row r="2654" ht="15.75" customHeight="1">
      <c r="A2654" s="15">
        <v>7753.0</v>
      </c>
      <c r="B2654" s="15" t="s">
        <v>5521</v>
      </c>
      <c r="C2654" s="18">
        <v>42173.0</v>
      </c>
      <c r="D2654" s="18">
        <v>42179.0</v>
      </c>
      <c r="E2654" s="18">
        <f t="shared" si="1"/>
        <v>42179</v>
      </c>
      <c r="F2654" s="15" t="s">
        <v>55</v>
      </c>
      <c r="G2654" s="15" t="s">
        <v>2684</v>
      </c>
      <c r="H2654" s="15" t="s">
        <v>2685</v>
      </c>
      <c r="I2654" s="15" t="s">
        <v>59</v>
      </c>
      <c r="J2654" s="15" t="s">
        <v>60</v>
      </c>
      <c r="K2654" s="15" t="s">
        <v>31</v>
      </c>
      <c r="L2654" s="15" t="str">
        <f t="array" ref="L2654">_xlfn.XLOOKUP(M2654,reference_province_to_city!$A$2:$A$11,reference_province_to_city!$B$2:$B$11)</f>
        <v>Balikpapan</v>
      </c>
      <c r="M2654" s="15" t="s">
        <v>21</v>
      </c>
      <c r="N2654" s="15">
        <v>76114.0</v>
      </c>
      <c r="O2654" s="15">
        <f t="array" ref="O2654">_xlfn.XLOOKUP(M2654,reference_postal_code!$B$2:$B$11,reference_postal_code!$A$2:$A$11)</f>
        <v>76114</v>
      </c>
      <c r="P2654" s="15" t="s">
        <v>166</v>
      </c>
      <c r="Q2654" s="15" t="s">
        <v>5525</v>
      </c>
      <c r="R2654" s="15" t="s">
        <v>65</v>
      </c>
      <c r="S2654" s="15" t="s">
        <v>83</v>
      </c>
      <c r="T2654" s="15" t="s">
        <v>5526</v>
      </c>
      <c r="U2654" s="28">
        <v>495300.0</v>
      </c>
      <c r="V2654" s="15">
        <v>2.0</v>
      </c>
      <c r="W2654" s="31">
        <v>0.0</v>
      </c>
      <c r="X2654" s="28">
        <v>237744.0</v>
      </c>
    </row>
    <row r="2655" ht="15.75" customHeight="1">
      <c r="A2655" s="15">
        <v>6106.0</v>
      </c>
      <c r="B2655" s="15" t="s">
        <v>5527</v>
      </c>
      <c r="C2655" s="18">
        <v>42173.0</v>
      </c>
      <c r="D2655" s="18">
        <v>42177.0</v>
      </c>
      <c r="E2655" s="18">
        <f t="shared" si="1"/>
        <v>42177</v>
      </c>
      <c r="F2655" s="15" t="s">
        <v>55</v>
      </c>
      <c r="G2655" s="15" t="s">
        <v>4172</v>
      </c>
      <c r="H2655" s="15" t="s">
        <v>4173</v>
      </c>
      <c r="I2655" s="15" t="s">
        <v>128</v>
      </c>
      <c r="J2655" s="15" t="s">
        <v>60</v>
      </c>
      <c r="K2655" s="15" t="s">
        <v>28</v>
      </c>
      <c r="L2655" s="15" t="str">
        <f t="array" ref="L2655">_xlfn.XLOOKUP(M2655,reference_province_to_city!$A$2:$A$11,reference_province_to_city!$B$2:$B$11)</f>
        <v>Medan</v>
      </c>
      <c r="M2655" s="15" t="s">
        <v>11</v>
      </c>
      <c r="N2655" s="15">
        <v>20111.0</v>
      </c>
      <c r="O2655" s="15">
        <f t="array" ref="O2655">_xlfn.XLOOKUP(M2655,reference_postal_code!$B$2:$B$11,reference_postal_code!$A$2:$A$11)</f>
        <v>20111</v>
      </c>
      <c r="P2655" s="15" t="s">
        <v>77</v>
      </c>
      <c r="Q2655" s="15" t="s">
        <v>129</v>
      </c>
      <c r="R2655" s="15" t="s">
        <v>65</v>
      </c>
      <c r="S2655" s="15" t="s">
        <v>93</v>
      </c>
      <c r="T2655" s="15" t="s">
        <v>130</v>
      </c>
      <c r="U2655" s="28">
        <v>204480.0</v>
      </c>
      <c r="V2655" s="15">
        <v>4.0</v>
      </c>
      <c r="W2655" s="31">
        <v>0.2</v>
      </c>
      <c r="X2655" s="28">
        <v>53676.0</v>
      </c>
    </row>
    <row r="2656" ht="15.75" customHeight="1">
      <c r="A2656" s="15">
        <v>4195.0</v>
      </c>
      <c r="B2656" s="15" t="s">
        <v>5528</v>
      </c>
      <c r="C2656" s="18">
        <v>42173.0</v>
      </c>
      <c r="D2656" s="18">
        <v>42177.0</v>
      </c>
      <c r="E2656" s="18">
        <f t="shared" si="1"/>
        <v>42177</v>
      </c>
      <c r="F2656" s="15" t="s">
        <v>55</v>
      </c>
      <c r="G2656" s="15" t="s">
        <v>849</v>
      </c>
      <c r="H2656" s="15" t="s">
        <v>850</v>
      </c>
      <c r="I2656" s="15" t="s">
        <v>59</v>
      </c>
      <c r="J2656" s="15" t="s">
        <v>60</v>
      </c>
      <c r="K2656" s="15" t="s">
        <v>17</v>
      </c>
      <c r="L2656" s="15" t="str">
        <f t="array" ref="L2656">_xlfn.XLOOKUP(M2656,reference_province_to_city!$A$2:$A$11,reference_province_to_city!$B$2:$B$11)</f>
        <v>Semarang</v>
      </c>
      <c r="M2656" s="15" t="s">
        <v>15</v>
      </c>
      <c r="N2656" s="15">
        <v>50111.0</v>
      </c>
      <c r="O2656" s="15">
        <f t="array" ref="O2656">_xlfn.XLOOKUP(M2656,reference_postal_code!$B$2:$B$11,reference_postal_code!$A$2:$A$11)</f>
        <v>50111</v>
      </c>
      <c r="P2656" s="15" t="s">
        <v>77</v>
      </c>
      <c r="Q2656" s="15" t="s">
        <v>631</v>
      </c>
      <c r="R2656" s="15" t="s">
        <v>65</v>
      </c>
      <c r="S2656" s="15" t="s">
        <v>93</v>
      </c>
      <c r="T2656" s="15" t="s">
        <v>632</v>
      </c>
      <c r="U2656" s="28">
        <v>779700.0</v>
      </c>
      <c r="V2656" s="15">
        <v>2.0</v>
      </c>
      <c r="W2656" s="31">
        <v>0.0</v>
      </c>
      <c r="X2656" s="28">
        <v>226113.0</v>
      </c>
    </row>
    <row r="2657" ht="15.75" customHeight="1">
      <c r="A2657" s="15">
        <v>7750.0</v>
      </c>
      <c r="B2657" s="15" t="s">
        <v>5521</v>
      </c>
      <c r="C2657" s="18">
        <v>42173.0</v>
      </c>
      <c r="D2657" s="18">
        <v>42179.0</v>
      </c>
      <c r="E2657" s="18">
        <f t="shared" si="1"/>
        <v>42179</v>
      </c>
      <c r="F2657" s="15" t="s">
        <v>55</v>
      </c>
      <c r="G2657" s="15" t="s">
        <v>2684</v>
      </c>
      <c r="H2657" s="15" t="s">
        <v>2685</v>
      </c>
      <c r="I2657" s="15" t="s">
        <v>59</v>
      </c>
      <c r="J2657" s="15" t="s">
        <v>60</v>
      </c>
      <c r="K2657" s="15" t="s">
        <v>31</v>
      </c>
      <c r="L2657" s="15" t="str">
        <f t="array" ref="L2657">_xlfn.XLOOKUP(M2657,reference_province_to_city!$A$2:$A$11,reference_province_to_city!$B$2:$B$11)</f>
        <v>Balikpapan</v>
      </c>
      <c r="M2657" s="15" t="s">
        <v>21</v>
      </c>
      <c r="N2657" s="15">
        <v>76114.0</v>
      </c>
      <c r="O2657" s="15">
        <f t="array" ref="O2657">_xlfn.XLOOKUP(M2657,reference_postal_code!$B$2:$B$11,reference_postal_code!$A$2:$A$11)</f>
        <v>76114</v>
      </c>
      <c r="P2657" s="15" t="s">
        <v>166</v>
      </c>
      <c r="Q2657" s="15" t="s">
        <v>3866</v>
      </c>
      <c r="R2657" s="15" t="s">
        <v>65</v>
      </c>
      <c r="S2657" s="15" t="s">
        <v>87</v>
      </c>
      <c r="T2657" s="15" t="s">
        <v>3867</v>
      </c>
      <c r="U2657" s="28">
        <v>6750600.0</v>
      </c>
      <c r="V2657" s="15">
        <v>2.0</v>
      </c>
      <c r="W2657" s="31">
        <v>0.0</v>
      </c>
      <c r="X2657" s="28">
        <v>877578.0</v>
      </c>
    </row>
    <row r="2658" ht="15.75" customHeight="1">
      <c r="A2658" s="15">
        <v>6730.0</v>
      </c>
      <c r="B2658" s="15" t="s">
        <v>5524</v>
      </c>
      <c r="C2658" s="18">
        <v>42173.0</v>
      </c>
      <c r="D2658" s="18">
        <v>42175.0</v>
      </c>
      <c r="E2658" s="18">
        <f t="shared" si="1"/>
        <v>42175</v>
      </c>
      <c r="F2658" s="15" t="s">
        <v>125</v>
      </c>
      <c r="G2658" s="15" t="s">
        <v>5052</v>
      </c>
      <c r="H2658" s="15" t="s">
        <v>5053</v>
      </c>
      <c r="I2658" s="15" t="s">
        <v>128</v>
      </c>
      <c r="J2658" s="15" t="s">
        <v>60</v>
      </c>
      <c r="K2658" s="15" t="s">
        <v>17</v>
      </c>
      <c r="L2658" s="15" t="str">
        <f t="array" ref="L2658">_xlfn.XLOOKUP(M2658,reference_province_to_city!$A$2:$A$11,reference_province_to_city!$B$2:$B$11)</f>
        <v>Semarang</v>
      </c>
      <c r="M2658" s="15" t="s">
        <v>15</v>
      </c>
      <c r="N2658" s="15">
        <v>50111.0</v>
      </c>
      <c r="O2658" s="15">
        <f t="array" ref="O2658">_xlfn.XLOOKUP(M2658,reference_postal_code!$B$2:$B$11,reference_postal_code!$A$2:$A$11)</f>
        <v>50111</v>
      </c>
      <c r="P2658" s="15" t="s">
        <v>77</v>
      </c>
      <c r="Q2658" s="15" t="s">
        <v>3324</v>
      </c>
      <c r="R2658" s="15" t="s">
        <v>65</v>
      </c>
      <c r="S2658" s="15" t="s">
        <v>83</v>
      </c>
      <c r="T2658" s="15" t="s">
        <v>3325</v>
      </c>
      <c r="U2658" s="28">
        <v>91935.0</v>
      </c>
      <c r="V2658" s="15">
        <v>3.0</v>
      </c>
      <c r="W2658" s="31">
        <v>0.7</v>
      </c>
      <c r="X2658" s="28">
        <v>-67419.0</v>
      </c>
    </row>
    <row r="2659" ht="15.75" customHeight="1">
      <c r="A2659" s="15">
        <v>2041.0</v>
      </c>
      <c r="B2659" s="15" t="s">
        <v>5529</v>
      </c>
      <c r="C2659" s="18">
        <v>42173.0</v>
      </c>
      <c r="D2659" s="18">
        <v>42178.0</v>
      </c>
      <c r="E2659" s="18">
        <f t="shared" si="1"/>
        <v>42178</v>
      </c>
      <c r="F2659" s="15" t="s">
        <v>55</v>
      </c>
      <c r="G2659" s="15" t="s">
        <v>5530</v>
      </c>
      <c r="H2659" s="15" t="s">
        <v>5531</v>
      </c>
      <c r="I2659" s="15" t="s">
        <v>76</v>
      </c>
      <c r="J2659" s="15" t="s">
        <v>60</v>
      </c>
      <c r="K2659" s="15" t="s">
        <v>14</v>
      </c>
      <c r="L2659" s="15" t="str">
        <f t="array" ref="L2659">_xlfn.XLOOKUP(M2659,reference_province_to_city!$A$2:$A$11,reference_province_to_city!$B$2:$B$11)</f>
        <v>Bandung</v>
      </c>
      <c r="M2659" s="15" t="s">
        <v>12</v>
      </c>
      <c r="N2659" s="15">
        <v>40111.0</v>
      </c>
      <c r="O2659" s="15">
        <f t="array" ref="O2659">_xlfn.XLOOKUP(M2659,reference_postal_code!$B$2:$B$11,reference_postal_code!$A$2:$A$11)</f>
        <v>40111</v>
      </c>
      <c r="P2659" s="15" t="s">
        <v>117</v>
      </c>
      <c r="Q2659" s="15" t="s">
        <v>5104</v>
      </c>
      <c r="R2659" s="15" t="s">
        <v>65</v>
      </c>
      <c r="S2659" s="15" t="s">
        <v>83</v>
      </c>
      <c r="T2659" s="15" t="s">
        <v>5105</v>
      </c>
      <c r="U2659" s="28">
        <v>137340.0</v>
      </c>
      <c r="V2659" s="15">
        <v>2.0</v>
      </c>
      <c r="W2659" s="31">
        <v>0.7</v>
      </c>
      <c r="X2659" s="28">
        <v>-91560.0</v>
      </c>
    </row>
    <row r="2660" ht="15.75" customHeight="1">
      <c r="A2660" s="15">
        <v>7749.0</v>
      </c>
      <c r="B2660" s="15" t="s">
        <v>5521</v>
      </c>
      <c r="C2660" s="18">
        <v>42173.0</v>
      </c>
      <c r="D2660" s="18">
        <v>42179.0</v>
      </c>
      <c r="E2660" s="18">
        <f t="shared" si="1"/>
        <v>42179</v>
      </c>
      <c r="F2660" s="15" t="s">
        <v>55</v>
      </c>
      <c r="G2660" s="15" t="s">
        <v>2684</v>
      </c>
      <c r="H2660" s="15" t="s">
        <v>2685</v>
      </c>
      <c r="I2660" s="15" t="s">
        <v>59</v>
      </c>
      <c r="J2660" s="15" t="s">
        <v>60</v>
      </c>
      <c r="K2660" s="15" t="s">
        <v>31</v>
      </c>
      <c r="L2660" s="15" t="str">
        <f t="array" ref="L2660">_xlfn.XLOOKUP(M2660,reference_province_to_city!$A$2:$A$11,reference_province_to_city!$B$2:$B$11)</f>
        <v>Balikpapan</v>
      </c>
      <c r="M2660" s="15" t="s">
        <v>21</v>
      </c>
      <c r="N2660" s="15">
        <v>76114.0</v>
      </c>
      <c r="O2660" s="15">
        <f t="array" ref="O2660">_xlfn.XLOOKUP(M2660,reference_postal_code!$B$2:$B$11,reference_postal_code!$A$2:$A$11)</f>
        <v>76114</v>
      </c>
      <c r="P2660" s="15" t="s">
        <v>166</v>
      </c>
      <c r="Q2660" s="15" t="s">
        <v>3081</v>
      </c>
      <c r="R2660" s="15" t="s">
        <v>106</v>
      </c>
      <c r="S2660" s="15" t="s">
        <v>139</v>
      </c>
      <c r="T2660" s="15" t="s">
        <v>3082</v>
      </c>
      <c r="U2660" s="28">
        <v>912600.0</v>
      </c>
      <c r="V2660" s="15">
        <v>3.0</v>
      </c>
      <c r="W2660" s="31">
        <v>0.0</v>
      </c>
      <c r="X2660" s="28">
        <v>292032.0</v>
      </c>
    </row>
    <row r="2661" ht="15.75" customHeight="1">
      <c r="A2661" s="15">
        <v>6732.0</v>
      </c>
      <c r="B2661" s="15" t="s">
        <v>5524</v>
      </c>
      <c r="C2661" s="18">
        <v>42173.0</v>
      </c>
      <c r="D2661" s="18">
        <v>42175.0</v>
      </c>
      <c r="E2661" s="18">
        <f t="shared" si="1"/>
        <v>42175</v>
      </c>
      <c r="F2661" s="15" t="s">
        <v>125</v>
      </c>
      <c r="G2661" s="15" t="s">
        <v>5052</v>
      </c>
      <c r="H2661" s="15" t="s">
        <v>5053</v>
      </c>
      <c r="I2661" s="15" t="s">
        <v>128</v>
      </c>
      <c r="J2661" s="15" t="s">
        <v>60</v>
      </c>
      <c r="K2661" s="15" t="s">
        <v>17</v>
      </c>
      <c r="L2661" s="15" t="str">
        <f t="array" ref="L2661">_xlfn.XLOOKUP(M2661,reference_province_to_city!$A$2:$A$11,reference_province_to_city!$B$2:$B$11)</f>
        <v>Semarang</v>
      </c>
      <c r="M2661" s="15" t="s">
        <v>15</v>
      </c>
      <c r="N2661" s="15">
        <v>50111.0</v>
      </c>
      <c r="O2661" s="15">
        <f t="array" ref="O2661">_xlfn.XLOOKUP(M2661,reference_postal_code!$B$2:$B$11,reference_postal_code!$A$2:$A$11)</f>
        <v>50111</v>
      </c>
      <c r="P2661" s="15" t="s">
        <v>77</v>
      </c>
      <c r="Q2661" s="15" t="s">
        <v>2630</v>
      </c>
      <c r="R2661" s="15" t="s">
        <v>65</v>
      </c>
      <c r="S2661" s="15" t="s">
        <v>66</v>
      </c>
      <c r="T2661" s="15" t="s">
        <v>2631</v>
      </c>
      <c r="U2661" s="28">
        <v>311040.0</v>
      </c>
      <c r="V2661" s="15">
        <v>4.0</v>
      </c>
      <c r="W2661" s="31">
        <v>0.2</v>
      </c>
      <c r="X2661" s="28">
        <v>108864.0</v>
      </c>
    </row>
    <row r="2662" ht="15.75" customHeight="1">
      <c r="A2662" s="15">
        <v>2039.0</v>
      </c>
      <c r="B2662" s="15" t="s">
        <v>5529</v>
      </c>
      <c r="C2662" s="18">
        <v>42173.0</v>
      </c>
      <c r="D2662" s="18">
        <v>42178.0</v>
      </c>
      <c r="E2662" s="18">
        <f t="shared" si="1"/>
        <v>42178</v>
      </c>
      <c r="F2662" s="15" t="s">
        <v>55</v>
      </c>
      <c r="G2662" s="15" t="s">
        <v>5530</v>
      </c>
      <c r="H2662" s="15" t="s">
        <v>5531</v>
      </c>
      <c r="I2662" s="15" t="s">
        <v>76</v>
      </c>
      <c r="J2662" s="15" t="s">
        <v>60</v>
      </c>
      <c r="K2662" s="15" t="s">
        <v>14</v>
      </c>
      <c r="L2662" s="15" t="str">
        <f t="array" ref="L2662">_xlfn.XLOOKUP(M2662,reference_province_to_city!$A$2:$A$11,reference_province_to_city!$B$2:$B$11)</f>
        <v>Bandung</v>
      </c>
      <c r="M2662" s="15" t="s">
        <v>12</v>
      </c>
      <c r="N2662" s="15">
        <v>40111.0</v>
      </c>
      <c r="O2662" s="15">
        <f t="array" ref="O2662">_xlfn.XLOOKUP(M2662,reference_postal_code!$B$2:$B$11,reference_postal_code!$A$2:$A$11)</f>
        <v>40111</v>
      </c>
      <c r="P2662" s="15" t="s">
        <v>117</v>
      </c>
      <c r="Q2662" s="15" t="s">
        <v>5532</v>
      </c>
      <c r="R2662" s="15" t="s">
        <v>65</v>
      </c>
      <c r="S2662" s="15" t="s">
        <v>66</v>
      </c>
      <c r="T2662" s="15" t="s">
        <v>5533</v>
      </c>
      <c r="U2662" s="28">
        <v>179280.0</v>
      </c>
      <c r="V2662" s="15">
        <v>3.0</v>
      </c>
      <c r="W2662" s="31">
        <v>0.2</v>
      </c>
      <c r="X2662" s="28">
        <v>64989.0</v>
      </c>
    </row>
    <row r="2663" ht="15.75" customHeight="1">
      <c r="A2663" s="15">
        <v>7752.0</v>
      </c>
      <c r="B2663" s="15" t="s">
        <v>5521</v>
      </c>
      <c r="C2663" s="18">
        <v>42173.0</v>
      </c>
      <c r="D2663" s="18">
        <v>42179.0</v>
      </c>
      <c r="E2663" s="18">
        <f t="shared" si="1"/>
        <v>42179</v>
      </c>
      <c r="F2663" s="15" t="s">
        <v>55</v>
      </c>
      <c r="G2663" s="15" t="s">
        <v>2684</v>
      </c>
      <c r="H2663" s="15" t="s">
        <v>2685</v>
      </c>
      <c r="I2663" s="15" t="s">
        <v>59</v>
      </c>
      <c r="J2663" s="15" t="s">
        <v>60</v>
      </c>
      <c r="K2663" s="15" t="s">
        <v>31</v>
      </c>
      <c r="L2663" s="15" t="str">
        <f t="array" ref="L2663">_xlfn.XLOOKUP(M2663,reference_province_to_city!$A$2:$A$11,reference_province_to_city!$B$2:$B$11)</f>
        <v>Balikpapan</v>
      </c>
      <c r="M2663" s="15" t="s">
        <v>21</v>
      </c>
      <c r="N2663" s="15">
        <v>76114.0</v>
      </c>
      <c r="O2663" s="15">
        <f t="array" ref="O2663">_xlfn.XLOOKUP(M2663,reference_postal_code!$B$2:$B$11,reference_postal_code!$A$2:$A$11)</f>
        <v>76114</v>
      </c>
      <c r="P2663" s="15" t="s">
        <v>166</v>
      </c>
      <c r="Q2663" s="15" t="s">
        <v>5489</v>
      </c>
      <c r="R2663" s="15" t="s">
        <v>110</v>
      </c>
      <c r="S2663" s="15" t="s">
        <v>111</v>
      </c>
      <c r="T2663" s="15" t="s">
        <v>5490</v>
      </c>
      <c r="U2663" s="28">
        <v>7019550.0</v>
      </c>
      <c r="V2663" s="15">
        <v>3.0</v>
      </c>
      <c r="W2663" s="31">
        <v>0.0</v>
      </c>
      <c r="X2663" s="28">
        <v>2105865.0</v>
      </c>
    </row>
    <row r="2664" ht="15.75" customHeight="1">
      <c r="A2664" s="15">
        <v>2042.0</v>
      </c>
      <c r="B2664" s="15" t="s">
        <v>5529</v>
      </c>
      <c r="C2664" s="18">
        <v>42173.0</v>
      </c>
      <c r="D2664" s="18">
        <v>42178.0</v>
      </c>
      <c r="E2664" s="18">
        <f t="shared" si="1"/>
        <v>42178</v>
      </c>
      <c r="F2664" s="15" t="s">
        <v>55</v>
      </c>
      <c r="G2664" s="15" t="s">
        <v>5530</v>
      </c>
      <c r="H2664" s="15" t="s">
        <v>5531</v>
      </c>
      <c r="I2664" s="15" t="s">
        <v>76</v>
      </c>
      <c r="J2664" s="15" t="s">
        <v>60</v>
      </c>
      <c r="K2664" s="15" t="s">
        <v>14</v>
      </c>
      <c r="L2664" s="15" t="str">
        <f t="array" ref="L2664">_xlfn.XLOOKUP(M2664,reference_province_to_city!$A$2:$A$11,reference_province_to_city!$B$2:$B$11)</f>
        <v>Bandung</v>
      </c>
      <c r="M2664" s="15" t="s">
        <v>12</v>
      </c>
      <c r="N2664" s="15">
        <v>40111.0</v>
      </c>
      <c r="O2664" s="15">
        <f t="array" ref="O2664">_xlfn.XLOOKUP(M2664,reference_postal_code!$B$2:$B$11,reference_postal_code!$A$2:$A$11)</f>
        <v>40111</v>
      </c>
      <c r="P2664" s="15" t="s">
        <v>117</v>
      </c>
      <c r="Q2664" s="15" t="s">
        <v>5182</v>
      </c>
      <c r="R2664" s="15" t="s">
        <v>106</v>
      </c>
      <c r="S2664" s="15" t="s">
        <v>139</v>
      </c>
      <c r="T2664" s="15" t="s">
        <v>5183</v>
      </c>
      <c r="U2664" s="28">
        <v>1130400.0</v>
      </c>
      <c r="V2664" s="15">
        <v>5.0</v>
      </c>
      <c r="W2664" s="31">
        <v>0.2</v>
      </c>
      <c r="X2664" s="28">
        <v>310860.0</v>
      </c>
    </row>
    <row r="2665" ht="15.75" customHeight="1">
      <c r="A2665" s="15">
        <v>2040.0</v>
      </c>
      <c r="B2665" s="15" t="s">
        <v>5529</v>
      </c>
      <c r="C2665" s="18">
        <v>42173.0</v>
      </c>
      <c r="D2665" s="18">
        <v>42178.0</v>
      </c>
      <c r="E2665" s="18">
        <f t="shared" si="1"/>
        <v>42178</v>
      </c>
      <c r="F2665" s="15" t="s">
        <v>55</v>
      </c>
      <c r="G2665" s="15" t="s">
        <v>5530</v>
      </c>
      <c r="H2665" s="15" t="s">
        <v>5531</v>
      </c>
      <c r="I2665" s="15" t="s">
        <v>76</v>
      </c>
      <c r="J2665" s="15" t="s">
        <v>60</v>
      </c>
      <c r="K2665" s="15" t="s">
        <v>14</v>
      </c>
      <c r="L2665" s="15" t="str">
        <f t="array" ref="L2665">_xlfn.XLOOKUP(M2665,reference_province_to_city!$A$2:$A$11,reference_province_to_city!$B$2:$B$11)</f>
        <v>Bandung</v>
      </c>
      <c r="M2665" s="15" t="s">
        <v>12</v>
      </c>
      <c r="N2665" s="15">
        <v>40111.0</v>
      </c>
      <c r="O2665" s="15">
        <f t="array" ref="O2665">_xlfn.XLOOKUP(M2665,reference_postal_code!$B$2:$B$11,reference_postal_code!$A$2:$A$11)</f>
        <v>40111</v>
      </c>
      <c r="P2665" s="15" t="s">
        <v>117</v>
      </c>
      <c r="Q2665" s="15" t="s">
        <v>4059</v>
      </c>
      <c r="R2665" s="15" t="s">
        <v>65</v>
      </c>
      <c r="S2665" s="15" t="s">
        <v>83</v>
      </c>
      <c r="T2665" s="15" t="s">
        <v>4060</v>
      </c>
      <c r="U2665" s="28">
        <v>68040.0</v>
      </c>
      <c r="V2665" s="15">
        <v>7.0</v>
      </c>
      <c r="W2665" s="31">
        <v>0.7</v>
      </c>
      <c r="X2665" s="28">
        <v>-49896.0</v>
      </c>
    </row>
    <row r="2666" ht="15.75" customHeight="1">
      <c r="A2666" s="15">
        <v>4449.0</v>
      </c>
      <c r="B2666" s="15" t="s">
        <v>5534</v>
      </c>
      <c r="C2666" s="18">
        <v>42174.0</v>
      </c>
      <c r="D2666" s="18">
        <v>42178.0</v>
      </c>
      <c r="E2666" s="18">
        <f t="shared" si="1"/>
        <v>42178</v>
      </c>
      <c r="F2666" s="15" t="s">
        <v>55</v>
      </c>
      <c r="G2666" s="15" t="s">
        <v>4430</v>
      </c>
      <c r="H2666" s="15" t="s">
        <v>4431</v>
      </c>
      <c r="I2666" s="15" t="s">
        <v>59</v>
      </c>
      <c r="J2666" s="15" t="s">
        <v>60</v>
      </c>
      <c r="K2666" s="15" t="s">
        <v>29</v>
      </c>
      <c r="L2666" s="15" t="str">
        <f t="array" ref="L2666">_xlfn.XLOOKUP(M2666,reference_province_to_city!$A$2:$A$11,reference_province_to_city!$B$2:$B$11)</f>
        <v>Palembang</v>
      </c>
      <c r="M2666" s="15" t="s">
        <v>13</v>
      </c>
      <c r="N2666" s="15">
        <v>30111.0</v>
      </c>
      <c r="O2666" s="15">
        <f t="array" ref="O2666">_xlfn.XLOOKUP(M2666,reference_postal_code!$B$2:$B$11,reference_postal_code!$A$2:$A$11)</f>
        <v>30111</v>
      </c>
      <c r="P2666" s="15" t="s">
        <v>77</v>
      </c>
      <c r="Q2666" s="15" t="s">
        <v>5535</v>
      </c>
      <c r="R2666" s="15" t="s">
        <v>106</v>
      </c>
      <c r="S2666" s="15" t="s">
        <v>139</v>
      </c>
      <c r="T2666" s="15" t="s">
        <v>5536</v>
      </c>
      <c r="U2666" s="28">
        <v>188400.0</v>
      </c>
      <c r="V2666" s="15">
        <v>2.0</v>
      </c>
      <c r="W2666" s="31">
        <v>0.0</v>
      </c>
      <c r="X2666" s="28">
        <v>60288.0</v>
      </c>
    </row>
    <row r="2667" ht="15.75" customHeight="1">
      <c r="A2667" s="15">
        <v>4451.0</v>
      </c>
      <c r="B2667" s="15" t="s">
        <v>5534</v>
      </c>
      <c r="C2667" s="18">
        <v>42174.0</v>
      </c>
      <c r="D2667" s="18">
        <v>42178.0</v>
      </c>
      <c r="E2667" s="18">
        <f t="shared" si="1"/>
        <v>42178</v>
      </c>
      <c r="F2667" s="15" t="s">
        <v>55</v>
      </c>
      <c r="G2667" s="15" t="s">
        <v>4430</v>
      </c>
      <c r="H2667" s="15" t="s">
        <v>4431</v>
      </c>
      <c r="I2667" s="15" t="s">
        <v>59</v>
      </c>
      <c r="J2667" s="15" t="s">
        <v>60</v>
      </c>
      <c r="K2667" s="15" t="s">
        <v>29</v>
      </c>
      <c r="L2667" s="15" t="str">
        <f t="array" ref="L2667">_xlfn.XLOOKUP(M2667,reference_province_to_city!$A$2:$A$11,reference_province_to_city!$B$2:$B$11)</f>
        <v>Palembang</v>
      </c>
      <c r="M2667" s="15" t="s">
        <v>13</v>
      </c>
      <c r="N2667" s="15">
        <v>30111.0</v>
      </c>
      <c r="O2667" s="15">
        <f t="array" ref="O2667">_xlfn.XLOOKUP(M2667,reference_postal_code!$B$2:$B$11,reference_postal_code!$A$2:$A$11)</f>
        <v>30111</v>
      </c>
      <c r="P2667" s="15" t="s">
        <v>77</v>
      </c>
      <c r="Q2667" s="15" t="s">
        <v>1247</v>
      </c>
      <c r="R2667" s="15" t="s">
        <v>65</v>
      </c>
      <c r="S2667" s="15" t="s">
        <v>173</v>
      </c>
      <c r="T2667" s="15" t="s">
        <v>1248</v>
      </c>
      <c r="U2667" s="28">
        <v>2800350.0</v>
      </c>
      <c r="V2667" s="15">
        <v>3.0</v>
      </c>
      <c r="W2667" s="31">
        <v>0.0</v>
      </c>
      <c r="X2667" s="28">
        <v>1316164.0</v>
      </c>
    </row>
    <row r="2668" ht="15.75" customHeight="1">
      <c r="A2668" s="15">
        <v>5086.0</v>
      </c>
      <c r="B2668" s="15" t="s">
        <v>5537</v>
      </c>
      <c r="C2668" s="18">
        <v>42174.0</v>
      </c>
      <c r="D2668" s="18">
        <v>42178.0</v>
      </c>
      <c r="E2668" s="18">
        <f t="shared" si="1"/>
        <v>42178</v>
      </c>
      <c r="F2668" s="15" t="s">
        <v>55</v>
      </c>
      <c r="G2668" s="15" t="s">
        <v>97</v>
      </c>
      <c r="H2668" s="15" t="s">
        <v>98</v>
      </c>
      <c r="I2668" s="15" t="s">
        <v>76</v>
      </c>
      <c r="J2668" s="15" t="s">
        <v>60</v>
      </c>
      <c r="K2668" s="15" t="s">
        <v>26</v>
      </c>
      <c r="L2668" s="15" t="str">
        <f t="array" ref="L2668">_xlfn.XLOOKUP(M2668,reference_province_to_city!$A$2:$A$11,reference_province_to_city!$B$2:$B$11)</f>
        <v>Denpasar</v>
      </c>
      <c r="M2668" s="15" t="s">
        <v>24</v>
      </c>
      <c r="N2668" s="15">
        <v>80231.0</v>
      </c>
      <c r="O2668" s="15">
        <f t="array" ref="O2668">_xlfn.XLOOKUP(M2668,reference_postal_code!$B$2:$B$11,reference_postal_code!$A$2:$A$11)</f>
        <v>80231</v>
      </c>
      <c r="P2668" s="15" t="s">
        <v>63</v>
      </c>
      <c r="Q2668" s="15" t="s">
        <v>4056</v>
      </c>
      <c r="R2668" s="15" t="s">
        <v>65</v>
      </c>
      <c r="S2668" s="15" t="s">
        <v>83</v>
      </c>
      <c r="T2668" s="15" t="s">
        <v>4057</v>
      </c>
      <c r="U2668" s="28">
        <v>86880.0</v>
      </c>
      <c r="V2668" s="15">
        <v>2.0</v>
      </c>
      <c r="W2668" s="31">
        <v>0.8</v>
      </c>
      <c r="X2668" s="28">
        <v>-143352.0</v>
      </c>
    </row>
    <row r="2669" ht="15.75" customHeight="1">
      <c r="A2669" s="15">
        <v>9391.0</v>
      </c>
      <c r="B2669" s="15" t="s">
        <v>5538</v>
      </c>
      <c r="C2669" s="18">
        <v>42174.0</v>
      </c>
      <c r="D2669" s="18">
        <v>42179.0</v>
      </c>
      <c r="E2669" s="18">
        <f t="shared" si="1"/>
        <v>42179</v>
      </c>
      <c r="F2669" s="15" t="s">
        <v>55</v>
      </c>
      <c r="G2669" s="15" t="s">
        <v>2339</v>
      </c>
      <c r="H2669" s="15" t="s">
        <v>2340</v>
      </c>
      <c r="I2669" s="15" t="s">
        <v>76</v>
      </c>
      <c r="J2669" s="15" t="s">
        <v>60</v>
      </c>
      <c r="K2669" s="15" t="s">
        <v>33</v>
      </c>
      <c r="L2669" s="15" t="str">
        <f t="array" ref="L2669">_xlfn.XLOOKUP(M2669,reference_province_to_city!$A$2:$A$11,reference_province_to_city!$B$2:$B$11)</f>
        <v>Makassar</v>
      </c>
      <c r="M2669" s="15" t="s">
        <v>25</v>
      </c>
      <c r="N2669" s="15">
        <v>90111.0</v>
      </c>
      <c r="O2669" s="15">
        <f t="array" ref="O2669">_xlfn.XLOOKUP(M2669,reference_postal_code!$B$2:$B$11,reference_postal_code!$A$2:$A$11)</f>
        <v>90111</v>
      </c>
      <c r="P2669" s="15" t="s">
        <v>63</v>
      </c>
      <c r="Q2669" s="15" t="s">
        <v>329</v>
      </c>
      <c r="R2669" s="15" t="s">
        <v>65</v>
      </c>
      <c r="S2669" s="15" t="s">
        <v>87</v>
      </c>
      <c r="T2669" s="15" t="s">
        <v>330</v>
      </c>
      <c r="U2669" s="28">
        <v>3433800.0</v>
      </c>
      <c r="V2669" s="15">
        <v>5.0</v>
      </c>
      <c r="W2669" s="31">
        <v>0.2</v>
      </c>
      <c r="X2669" s="28">
        <v>214612.0</v>
      </c>
    </row>
    <row r="2670" ht="15.75" customHeight="1">
      <c r="A2670" s="15">
        <v>9432.0</v>
      </c>
      <c r="B2670" s="15" t="s">
        <v>5539</v>
      </c>
      <c r="C2670" s="18">
        <v>42174.0</v>
      </c>
      <c r="D2670" s="18">
        <v>42174.0</v>
      </c>
      <c r="E2670" s="18">
        <f t="shared" si="1"/>
        <v>42174</v>
      </c>
      <c r="F2670" s="15" t="s">
        <v>466</v>
      </c>
      <c r="G2670" s="15" t="s">
        <v>2813</v>
      </c>
      <c r="H2670" s="15" t="s">
        <v>2814</v>
      </c>
      <c r="I2670" s="15" t="s">
        <v>76</v>
      </c>
      <c r="J2670" s="15" t="s">
        <v>60</v>
      </c>
      <c r="K2670" s="15" t="s">
        <v>22</v>
      </c>
      <c r="L2670" s="15" t="str">
        <f t="array" ref="L2670">_xlfn.XLOOKUP(M2670,reference_province_to_city!$A$2:$A$11,reference_province_to_city!$B$2:$B$11)</f>
        <v>Surabaya</v>
      </c>
      <c r="M2670" s="15" t="s">
        <v>20</v>
      </c>
      <c r="N2670" s="15">
        <v>60231.0</v>
      </c>
      <c r="O2670" s="15">
        <f t="array" ref="O2670">_xlfn.XLOOKUP(M2670,reference_postal_code!$B$2:$B$11,reference_postal_code!$A$2:$A$11)</f>
        <v>60231</v>
      </c>
      <c r="P2670" s="15" t="s">
        <v>166</v>
      </c>
      <c r="Q2670" s="15" t="s">
        <v>5540</v>
      </c>
      <c r="R2670" s="15" t="s">
        <v>65</v>
      </c>
      <c r="S2670" s="15" t="s">
        <v>79</v>
      </c>
      <c r="T2670" s="15" t="s">
        <v>5541</v>
      </c>
      <c r="U2670" s="28">
        <v>88560.0</v>
      </c>
      <c r="V2670" s="15">
        <v>2.0</v>
      </c>
      <c r="W2670" s="31">
        <v>0.2</v>
      </c>
      <c r="X2670" s="28">
        <v>29889.0</v>
      </c>
    </row>
    <row r="2671" ht="15.75" customHeight="1">
      <c r="A2671" s="15">
        <v>4450.0</v>
      </c>
      <c r="B2671" s="15" t="s">
        <v>5534</v>
      </c>
      <c r="C2671" s="18">
        <v>42174.0</v>
      </c>
      <c r="D2671" s="18">
        <v>42178.0</v>
      </c>
      <c r="E2671" s="18">
        <f t="shared" si="1"/>
        <v>42178</v>
      </c>
      <c r="F2671" s="15" t="s">
        <v>55</v>
      </c>
      <c r="G2671" s="15" t="s">
        <v>4430</v>
      </c>
      <c r="H2671" s="15" t="s">
        <v>4431</v>
      </c>
      <c r="I2671" s="15" t="s">
        <v>59</v>
      </c>
      <c r="J2671" s="15" t="s">
        <v>60</v>
      </c>
      <c r="K2671" s="15" t="s">
        <v>29</v>
      </c>
      <c r="L2671" s="15" t="str">
        <f t="array" ref="L2671">_xlfn.XLOOKUP(M2671,reference_province_to_city!$A$2:$A$11,reference_province_to_city!$B$2:$B$11)</f>
        <v>Palembang</v>
      </c>
      <c r="M2671" s="15" t="s">
        <v>13</v>
      </c>
      <c r="N2671" s="15">
        <v>30111.0</v>
      </c>
      <c r="O2671" s="15">
        <f t="array" ref="O2671">_xlfn.XLOOKUP(M2671,reference_postal_code!$B$2:$B$11,reference_postal_code!$A$2:$A$11)</f>
        <v>30111</v>
      </c>
      <c r="P2671" s="15" t="s">
        <v>77</v>
      </c>
      <c r="Q2671" s="15" t="s">
        <v>5542</v>
      </c>
      <c r="R2671" s="15" t="s">
        <v>65</v>
      </c>
      <c r="S2671" s="15" t="s">
        <v>66</v>
      </c>
      <c r="T2671" s="15" t="s">
        <v>5543</v>
      </c>
      <c r="U2671" s="28">
        <v>97200.0</v>
      </c>
      <c r="V2671" s="15">
        <v>1.0</v>
      </c>
      <c r="W2671" s="31">
        <v>0.0</v>
      </c>
      <c r="X2671" s="28">
        <v>46656.0</v>
      </c>
    </row>
    <row r="2672" ht="15.75" customHeight="1">
      <c r="A2672" s="15">
        <v>9483.0</v>
      </c>
      <c r="B2672" s="15" t="s">
        <v>5544</v>
      </c>
      <c r="C2672" s="18">
        <v>42175.0</v>
      </c>
      <c r="D2672" s="18">
        <v>42179.0</v>
      </c>
      <c r="E2672" s="18">
        <f t="shared" si="1"/>
        <v>42179</v>
      </c>
      <c r="F2672" s="15" t="s">
        <v>114</v>
      </c>
      <c r="G2672" s="15" t="s">
        <v>2176</v>
      </c>
      <c r="H2672" s="15" t="s">
        <v>2177</v>
      </c>
      <c r="I2672" s="15" t="s">
        <v>76</v>
      </c>
      <c r="J2672" s="15" t="s">
        <v>60</v>
      </c>
      <c r="K2672" s="15" t="s">
        <v>33</v>
      </c>
      <c r="L2672" s="15" t="str">
        <f t="array" ref="L2672">_xlfn.XLOOKUP(M2672,reference_province_to_city!$A$2:$A$11,reference_province_to_city!$B$2:$B$11)</f>
        <v>Makassar</v>
      </c>
      <c r="M2672" s="15" t="s">
        <v>25</v>
      </c>
      <c r="N2672" s="15">
        <v>90111.0</v>
      </c>
      <c r="O2672" s="15">
        <f t="array" ref="O2672">_xlfn.XLOOKUP(M2672,reference_postal_code!$B$2:$B$11,reference_postal_code!$A$2:$A$11)</f>
        <v>90111</v>
      </c>
      <c r="P2672" s="15" t="s">
        <v>63</v>
      </c>
      <c r="Q2672" s="15" t="s">
        <v>5545</v>
      </c>
      <c r="R2672" s="15" t="s">
        <v>110</v>
      </c>
      <c r="S2672" s="15" t="s">
        <v>149</v>
      </c>
      <c r="T2672" s="15" t="s">
        <v>5546</v>
      </c>
      <c r="U2672" s="28">
        <v>4799760.0</v>
      </c>
      <c r="V2672" s="15">
        <v>2.0</v>
      </c>
      <c r="W2672" s="31">
        <v>0.2</v>
      </c>
      <c r="X2672" s="28">
        <v>1379931.0</v>
      </c>
    </row>
    <row r="2673" ht="15.75" customHeight="1">
      <c r="A2673" s="15">
        <v>2745.0</v>
      </c>
      <c r="B2673" s="15" t="s">
        <v>5547</v>
      </c>
      <c r="C2673" s="18">
        <v>42175.0</v>
      </c>
      <c r="D2673" s="18">
        <v>42180.0</v>
      </c>
      <c r="E2673" s="18">
        <f t="shared" si="1"/>
        <v>42180</v>
      </c>
      <c r="F2673" s="15" t="s">
        <v>114</v>
      </c>
      <c r="G2673" s="15" t="s">
        <v>5548</v>
      </c>
      <c r="H2673" s="15" t="s">
        <v>5549</v>
      </c>
      <c r="I2673" s="15" t="s">
        <v>128</v>
      </c>
      <c r="J2673" s="15" t="s">
        <v>60</v>
      </c>
      <c r="K2673" s="15" t="s">
        <v>33</v>
      </c>
      <c r="L2673" s="15" t="str">
        <f t="array" ref="L2673">_xlfn.XLOOKUP(M2673,reference_province_to_city!$A$2:$A$11,reference_province_to_city!$B$2:$B$11)</f>
        <v>Makassar</v>
      </c>
      <c r="M2673" s="15" t="s">
        <v>25</v>
      </c>
      <c r="N2673" s="15">
        <v>90111.0</v>
      </c>
      <c r="O2673" s="15">
        <f t="array" ref="O2673">_xlfn.XLOOKUP(M2673,reference_postal_code!$B$2:$B$11,reference_postal_code!$A$2:$A$11)</f>
        <v>90111</v>
      </c>
      <c r="P2673" s="15" t="s">
        <v>63</v>
      </c>
      <c r="Q2673" s="15" t="s">
        <v>1680</v>
      </c>
      <c r="R2673" s="15" t="s">
        <v>110</v>
      </c>
      <c r="S2673" s="15" t="s">
        <v>111</v>
      </c>
      <c r="T2673" s="15" t="s">
        <v>1681</v>
      </c>
      <c r="U2673" s="28">
        <v>1889640.0</v>
      </c>
      <c r="V2673" s="15">
        <v>3.0</v>
      </c>
      <c r="W2673" s="31">
        <v>0.2</v>
      </c>
      <c r="X2673" s="28">
        <v>708615.0</v>
      </c>
    </row>
    <row r="2674" ht="15.75" customHeight="1">
      <c r="A2674" s="15">
        <v>8012.0</v>
      </c>
      <c r="B2674" s="15" t="s">
        <v>5550</v>
      </c>
      <c r="C2674" s="18">
        <v>42175.0</v>
      </c>
      <c r="D2674" s="18">
        <v>42178.0</v>
      </c>
      <c r="E2674" s="18">
        <f t="shared" si="1"/>
        <v>42178</v>
      </c>
      <c r="F2674" s="15" t="s">
        <v>125</v>
      </c>
      <c r="G2674" s="15" t="s">
        <v>1381</v>
      </c>
      <c r="H2674" s="15" t="s">
        <v>1382</v>
      </c>
      <c r="I2674" s="15" t="s">
        <v>59</v>
      </c>
      <c r="J2674" s="15" t="s">
        <v>60</v>
      </c>
      <c r="K2674" s="15" t="s">
        <v>33</v>
      </c>
      <c r="L2674" s="15" t="str">
        <f t="array" ref="L2674">_xlfn.XLOOKUP(M2674,reference_province_to_city!$A$2:$A$11,reference_province_to_city!$B$2:$B$11)</f>
        <v>Makassar</v>
      </c>
      <c r="M2674" s="15" t="s">
        <v>25</v>
      </c>
      <c r="N2674" s="15">
        <v>90111.0</v>
      </c>
      <c r="O2674" s="15">
        <f t="array" ref="O2674">_xlfn.XLOOKUP(M2674,reference_postal_code!$B$2:$B$11,reference_postal_code!$A$2:$A$11)</f>
        <v>90111</v>
      </c>
      <c r="P2674" s="15" t="s">
        <v>63</v>
      </c>
      <c r="Q2674" s="15" t="s">
        <v>2268</v>
      </c>
      <c r="R2674" s="15" t="s">
        <v>110</v>
      </c>
      <c r="S2674" s="15" t="s">
        <v>111</v>
      </c>
      <c r="T2674" s="15" t="s">
        <v>2269</v>
      </c>
      <c r="U2674" s="28">
        <v>1889160.0</v>
      </c>
      <c r="V2674" s="15">
        <v>7.0</v>
      </c>
      <c r="W2674" s="31">
        <v>0.2</v>
      </c>
      <c r="X2674" s="28">
        <v>236145.0</v>
      </c>
    </row>
    <row r="2675" ht="15.75" customHeight="1">
      <c r="A2675" s="15">
        <v>2744.0</v>
      </c>
      <c r="B2675" s="15" t="s">
        <v>5547</v>
      </c>
      <c r="C2675" s="18">
        <v>42175.0</v>
      </c>
      <c r="D2675" s="18">
        <v>42180.0</v>
      </c>
      <c r="E2675" s="18">
        <f t="shared" si="1"/>
        <v>42180</v>
      </c>
      <c r="F2675" s="15" t="s">
        <v>114</v>
      </c>
      <c r="G2675" s="15" t="s">
        <v>5548</v>
      </c>
      <c r="H2675" s="15" t="s">
        <v>5549</v>
      </c>
      <c r="I2675" s="15" t="s">
        <v>128</v>
      </c>
      <c r="J2675" s="15" t="s">
        <v>60</v>
      </c>
      <c r="K2675" s="15" t="s">
        <v>33</v>
      </c>
      <c r="L2675" s="15" t="str">
        <f t="array" ref="L2675">_xlfn.XLOOKUP(M2675,reference_province_to_city!$A$2:$A$11,reference_province_to_city!$B$2:$B$11)</f>
        <v>Makassar</v>
      </c>
      <c r="M2675" s="15" t="s">
        <v>25</v>
      </c>
      <c r="N2675" s="15">
        <v>90111.0</v>
      </c>
      <c r="O2675" s="15">
        <f t="array" ref="O2675">_xlfn.XLOOKUP(M2675,reference_postal_code!$B$2:$B$11,reference_postal_code!$A$2:$A$11)</f>
        <v>90111</v>
      </c>
      <c r="P2675" s="15" t="s">
        <v>63</v>
      </c>
      <c r="Q2675" s="15" t="s">
        <v>3765</v>
      </c>
      <c r="R2675" s="15" t="s">
        <v>106</v>
      </c>
      <c r="S2675" s="15" t="s">
        <v>139</v>
      </c>
      <c r="T2675" s="15" t="s">
        <v>3766</v>
      </c>
      <c r="U2675" s="28">
        <v>3864600.0</v>
      </c>
      <c r="V2675" s="15">
        <v>6.0</v>
      </c>
      <c r="W2675" s="31">
        <v>0.0</v>
      </c>
      <c r="X2675" s="28">
        <v>1507194.0</v>
      </c>
    </row>
    <row r="2676" ht="15.75" customHeight="1">
      <c r="A2676" s="15">
        <v>5133.0</v>
      </c>
      <c r="B2676" s="15" t="s">
        <v>5551</v>
      </c>
      <c r="C2676" s="18">
        <v>42176.0</v>
      </c>
      <c r="D2676" s="18">
        <v>42182.0</v>
      </c>
      <c r="E2676" s="18">
        <f t="shared" si="1"/>
        <v>42182</v>
      </c>
      <c r="F2676" s="15" t="s">
        <v>55</v>
      </c>
      <c r="G2676" s="15" t="s">
        <v>2171</v>
      </c>
      <c r="H2676" s="15" t="s">
        <v>2172</v>
      </c>
      <c r="I2676" s="15" t="s">
        <v>59</v>
      </c>
      <c r="J2676" s="15" t="s">
        <v>60</v>
      </c>
      <c r="K2676" s="15" t="s">
        <v>22</v>
      </c>
      <c r="L2676" s="15" t="str">
        <f t="array" ref="L2676">_xlfn.XLOOKUP(M2676,reference_province_to_city!$A$2:$A$11,reference_province_to_city!$B$2:$B$11)</f>
        <v>Surabaya</v>
      </c>
      <c r="M2676" s="15" t="s">
        <v>20</v>
      </c>
      <c r="N2676" s="15">
        <v>60231.0</v>
      </c>
      <c r="O2676" s="15">
        <f t="array" ref="O2676">_xlfn.XLOOKUP(M2676,reference_postal_code!$B$2:$B$11,reference_postal_code!$A$2:$A$11)</f>
        <v>60231</v>
      </c>
      <c r="P2676" s="15" t="s">
        <v>166</v>
      </c>
      <c r="Q2676" s="15" t="s">
        <v>945</v>
      </c>
      <c r="R2676" s="15" t="s">
        <v>110</v>
      </c>
      <c r="S2676" s="15" t="s">
        <v>111</v>
      </c>
      <c r="T2676" s="15" t="s">
        <v>946</v>
      </c>
      <c r="U2676" s="28">
        <v>1619640.0</v>
      </c>
      <c r="V2676" s="15">
        <v>3.0</v>
      </c>
      <c r="W2676" s="31">
        <v>0.2</v>
      </c>
      <c r="X2676" s="28">
        <v>566874.0</v>
      </c>
    </row>
    <row r="2677" ht="15.75" customHeight="1">
      <c r="A2677" s="15">
        <v>3520.0</v>
      </c>
      <c r="B2677" s="15" t="s">
        <v>5552</v>
      </c>
      <c r="C2677" s="18">
        <v>42177.0</v>
      </c>
      <c r="D2677" s="18">
        <v>42180.0</v>
      </c>
      <c r="E2677" s="18">
        <f t="shared" si="1"/>
        <v>42180</v>
      </c>
      <c r="F2677" s="15" t="s">
        <v>125</v>
      </c>
      <c r="G2677" s="15" t="s">
        <v>497</v>
      </c>
      <c r="H2677" s="15" t="s">
        <v>498</v>
      </c>
      <c r="I2677" s="15" t="s">
        <v>76</v>
      </c>
      <c r="J2677" s="15" t="s">
        <v>60</v>
      </c>
      <c r="K2677" s="15" t="s">
        <v>19</v>
      </c>
      <c r="L2677" s="15" t="str">
        <f t="array" ref="L2677">_xlfn.XLOOKUP(M2677,reference_province_to_city!$A$2:$A$11,reference_province_to_city!$B$2:$B$11)</f>
        <v>Yogyakarta</v>
      </c>
      <c r="M2677" s="15" t="s">
        <v>18</v>
      </c>
      <c r="N2677" s="15">
        <v>55111.0</v>
      </c>
      <c r="O2677" s="15">
        <f t="array" ref="O2677">_xlfn.XLOOKUP(M2677,reference_postal_code!$B$2:$B$11,reference_postal_code!$A$2:$A$11)</f>
        <v>55111</v>
      </c>
      <c r="P2677" s="15" t="s">
        <v>77</v>
      </c>
      <c r="Q2677" s="15" t="s">
        <v>4460</v>
      </c>
      <c r="R2677" s="15" t="s">
        <v>106</v>
      </c>
      <c r="S2677" s="15" t="s">
        <v>218</v>
      </c>
      <c r="T2677" s="15" t="s">
        <v>4461</v>
      </c>
      <c r="U2677" s="28">
        <v>1.1946375E7</v>
      </c>
      <c r="V2677" s="15">
        <v>7.0</v>
      </c>
      <c r="W2677" s="31">
        <v>0.5</v>
      </c>
      <c r="X2677" s="28">
        <v>-7884608.0</v>
      </c>
    </row>
    <row r="2678" ht="15.75" customHeight="1">
      <c r="A2678" s="15">
        <v>340.0</v>
      </c>
      <c r="B2678" s="15" t="s">
        <v>5553</v>
      </c>
      <c r="C2678" s="18">
        <v>42177.0</v>
      </c>
      <c r="D2678" s="18">
        <v>42181.0</v>
      </c>
      <c r="E2678" s="18">
        <f t="shared" si="1"/>
        <v>42181</v>
      </c>
      <c r="F2678" s="15" t="s">
        <v>114</v>
      </c>
      <c r="G2678" s="15" t="s">
        <v>2408</v>
      </c>
      <c r="H2678" s="15" t="s">
        <v>2409</v>
      </c>
      <c r="I2678" s="15" t="s">
        <v>59</v>
      </c>
      <c r="J2678" s="15" t="s">
        <v>60</v>
      </c>
      <c r="K2678" s="15" t="s">
        <v>26</v>
      </c>
      <c r="L2678" s="15" t="str">
        <f t="array" ref="L2678">_xlfn.XLOOKUP(M2678,reference_province_to_city!$A$2:$A$11,reference_province_to_city!$B$2:$B$11)</f>
        <v>Denpasar</v>
      </c>
      <c r="M2678" s="15" t="s">
        <v>24</v>
      </c>
      <c r="N2678" s="15">
        <v>80231.0</v>
      </c>
      <c r="O2678" s="15">
        <f t="array" ref="O2678">_xlfn.XLOOKUP(M2678,reference_postal_code!$B$2:$B$11,reference_postal_code!$A$2:$A$11)</f>
        <v>80231</v>
      </c>
      <c r="P2678" s="15" t="s">
        <v>63</v>
      </c>
      <c r="Q2678" s="15" t="s">
        <v>4485</v>
      </c>
      <c r="R2678" s="15" t="s">
        <v>65</v>
      </c>
      <c r="S2678" s="15" t="s">
        <v>103</v>
      </c>
      <c r="T2678" s="15" t="s">
        <v>4486</v>
      </c>
      <c r="U2678" s="28">
        <v>74400.0</v>
      </c>
      <c r="V2678" s="15">
        <v>4.0</v>
      </c>
      <c r="W2678" s="31">
        <v>0.0</v>
      </c>
      <c r="X2678" s="28">
        <v>34968.0</v>
      </c>
    </row>
    <row r="2679" ht="15.75" customHeight="1">
      <c r="A2679" s="15">
        <v>8833.0</v>
      </c>
      <c r="B2679" s="15" t="s">
        <v>5554</v>
      </c>
      <c r="C2679" s="18">
        <v>42177.0</v>
      </c>
      <c r="D2679" s="18">
        <v>42182.0</v>
      </c>
      <c r="E2679" s="18">
        <f t="shared" si="1"/>
        <v>42182</v>
      </c>
      <c r="F2679" s="15" t="s">
        <v>55</v>
      </c>
      <c r="G2679" s="15" t="s">
        <v>5555</v>
      </c>
      <c r="H2679" s="15" t="s">
        <v>5556</v>
      </c>
      <c r="I2679" s="15" t="s">
        <v>59</v>
      </c>
      <c r="J2679" s="15" t="s">
        <v>60</v>
      </c>
      <c r="K2679" s="15" t="s">
        <v>26</v>
      </c>
      <c r="L2679" s="15" t="str">
        <f t="array" ref="L2679">_xlfn.XLOOKUP(M2679,reference_province_to_city!$A$2:$A$11,reference_province_to_city!$B$2:$B$11)</f>
        <v>Denpasar</v>
      </c>
      <c r="M2679" s="15" t="s">
        <v>24</v>
      </c>
      <c r="N2679" s="15">
        <v>80231.0</v>
      </c>
      <c r="O2679" s="15">
        <f t="array" ref="O2679">_xlfn.XLOOKUP(M2679,reference_postal_code!$B$2:$B$11,reference_postal_code!$A$2:$A$11)</f>
        <v>80231</v>
      </c>
      <c r="P2679" s="15" t="s">
        <v>63</v>
      </c>
      <c r="Q2679" s="15" t="s">
        <v>5557</v>
      </c>
      <c r="R2679" s="15" t="s">
        <v>65</v>
      </c>
      <c r="S2679" s="15" t="s">
        <v>83</v>
      </c>
      <c r="T2679" s="15" t="s">
        <v>5558</v>
      </c>
      <c r="U2679" s="28">
        <v>1.826352E7</v>
      </c>
      <c r="V2679" s="15">
        <v>2.0</v>
      </c>
      <c r="W2679" s="31">
        <v>0.2</v>
      </c>
      <c r="X2679" s="28">
        <v>6848820.0</v>
      </c>
    </row>
    <row r="2680" ht="15.75" customHeight="1">
      <c r="A2680" s="15">
        <v>6704.0</v>
      </c>
      <c r="B2680" s="15" t="s">
        <v>5559</v>
      </c>
      <c r="C2680" s="18">
        <v>42178.0</v>
      </c>
      <c r="D2680" s="18">
        <v>42183.0</v>
      </c>
      <c r="E2680" s="18">
        <f t="shared" si="1"/>
        <v>42183</v>
      </c>
      <c r="F2680" s="15" t="s">
        <v>55</v>
      </c>
      <c r="G2680" s="15" t="s">
        <v>2670</v>
      </c>
      <c r="H2680" s="15" t="s">
        <v>2671</v>
      </c>
      <c r="I2680" s="15" t="s">
        <v>59</v>
      </c>
      <c r="J2680" s="15" t="s">
        <v>60</v>
      </c>
      <c r="K2680" s="15" t="s">
        <v>33</v>
      </c>
      <c r="L2680" s="15" t="str">
        <f t="array" ref="L2680">_xlfn.XLOOKUP(M2680,reference_province_to_city!$A$2:$A$11,reference_province_to_city!$B$2:$B$11)</f>
        <v>Makassar</v>
      </c>
      <c r="M2680" s="15" t="s">
        <v>25</v>
      </c>
      <c r="N2680" s="15">
        <v>90111.0</v>
      </c>
      <c r="O2680" s="15">
        <f t="array" ref="O2680">_xlfn.XLOOKUP(M2680,reference_postal_code!$B$2:$B$11,reference_postal_code!$A$2:$A$11)</f>
        <v>90111</v>
      </c>
      <c r="P2680" s="15" t="s">
        <v>63</v>
      </c>
      <c r="Q2680" s="15" t="s">
        <v>2557</v>
      </c>
      <c r="R2680" s="15" t="s">
        <v>110</v>
      </c>
      <c r="S2680" s="15" t="s">
        <v>111</v>
      </c>
      <c r="T2680" s="15" t="s">
        <v>2558</v>
      </c>
      <c r="U2680" s="28">
        <v>3263760.0</v>
      </c>
      <c r="V2680" s="15">
        <v>2.0</v>
      </c>
      <c r="W2680" s="31">
        <v>0.2</v>
      </c>
      <c r="X2680" s="28">
        <v>285579.0</v>
      </c>
    </row>
    <row r="2681" ht="15.75" customHeight="1">
      <c r="A2681" s="15">
        <v>1593.0</v>
      </c>
      <c r="B2681" s="15" t="s">
        <v>5560</v>
      </c>
      <c r="C2681" s="18">
        <v>42178.0</v>
      </c>
      <c r="D2681" s="18">
        <v>42180.0</v>
      </c>
      <c r="E2681" s="18">
        <f t="shared" si="1"/>
        <v>42180</v>
      </c>
      <c r="F2681" s="15" t="s">
        <v>114</v>
      </c>
      <c r="G2681" s="15" t="s">
        <v>1861</v>
      </c>
      <c r="H2681" s="15" t="s">
        <v>1862</v>
      </c>
      <c r="I2681" s="15" t="s">
        <v>59</v>
      </c>
      <c r="J2681" s="15" t="s">
        <v>60</v>
      </c>
      <c r="K2681" s="15" t="s">
        <v>22</v>
      </c>
      <c r="L2681" s="15" t="str">
        <f t="array" ref="L2681">_xlfn.XLOOKUP(M2681,reference_province_to_city!$A$2:$A$11,reference_province_to_city!$B$2:$B$11)</f>
        <v>Surabaya</v>
      </c>
      <c r="M2681" s="15" t="s">
        <v>20</v>
      </c>
      <c r="N2681" s="15">
        <v>60231.0</v>
      </c>
      <c r="O2681" s="15">
        <f t="array" ref="O2681">_xlfn.XLOOKUP(M2681,reference_postal_code!$B$2:$B$11,reference_postal_code!$A$2:$A$11)</f>
        <v>60231</v>
      </c>
      <c r="P2681" s="15" t="s">
        <v>166</v>
      </c>
      <c r="Q2681" s="15" t="s">
        <v>5561</v>
      </c>
      <c r="R2681" s="15" t="s">
        <v>110</v>
      </c>
      <c r="S2681" s="15" t="s">
        <v>111</v>
      </c>
      <c r="T2681" s="15" t="s">
        <v>5562</v>
      </c>
      <c r="U2681" s="28">
        <v>3023520.0</v>
      </c>
      <c r="V2681" s="15">
        <v>4.0</v>
      </c>
      <c r="W2681" s="31">
        <v>0.2</v>
      </c>
      <c r="X2681" s="28">
        <v>340146.0</v>
      </c>
    </row>
    <row r="2682" ht="15.75" customHeight="1">
      <c r="A2682" s="15">
        <v>8079.0</v>
      </c>
      <c r="B2682" s="15" t="s">
        <v>5563</v>
      </c>
      <c r="C2682" s="18">
        <v>42178.0</v>
      </c>
      <c r="D2682" s="18">
        <v>42184.0</v>
      </c>
      <c r="E2682" s="18">
        <f t="shared" si="1"/>
        <v>42184</v>
      </c>
      <c r="F2682" s="15" t="s">
        <v>55</v>
      </c>
      <c r="G2682" s="15" t="s">
        <v>1594</v>
      </c>
      <c r="H2682" s="15" t="s">
        <v>1595</v>
      </c>
      <c r="I2682" s="15" t="s">
        <v>128</v>
      </c>
      <c r="J2682" s="15" t="s">
        <v>60</v>
      </c>
      <c r="K2682" s="15" t="s">
        <v>1832</v>
      </c>
      <c r="L2682" s="15" t="str">
        <f t="array" ref="L2682">_xlfn.XLOOKUP(M2682,reference_province_to_city!$A$2:$A$11,reference_province_to_city!$B$2:$B$11)</f>
        <v>Yogyakarta</v>
      </c>
      <c r="M2682" s="15" t="s">
        <v>18</v>
      </c>
      <c r="N2682" s="15">
        <v>55111.0</v>
      </c>
      <c r="O2682" s="15">
        <f t="array" ref="O2682">_xlfn.XLOOKUP(M2682,reference_postal_code!$B$2:$B$11,reference_postal_code!$A$2:$A$11)</f>
        <v>55111</v>
      </c>
      <c r="P2682" s="15" t="s">
        <v>77</v>
      </c>
      <c r="Q2682" s="15" t="s">
        <v>5564</v>
      </c>
      <c r="R2682" s="15" t="s">
        <v>110</v>
      </c>
      <c r="S2682" s="15" t="s">
        <v>149</v>
      </c>
      <c r="T2682" s="15" t="s">
        <v>5565</v>
      </c>
      <c r="U2682" s="28">
        <v>1125000.0</v>
      </c>
      <c r="V2682" s="15">
        <v>3.0</v>
      </c>
      <c r="W2682" s="31">
        <v>0.0</v>
      </c>
      <c r="X2682" s="28">
        <v>270000.0</v>
      </c>
    </row>
    <row r="2683" ht="15.75" customHeight="1">
      <c r="A2683" s="15">
        <v>8077.0</v>
      </c>
      <c r="B2683" s="15" t="s">
        <v>5563</v>
      </c>
      <c r="C2683" s="18">
        <v>42178.0</v>
      </c>
      <c r="D2683" s="18">
        <v>42184.0</v>
      </c>
      <c r="E2683" s="18">
        <f t="shared" si="1"/>
        <v>42184</v>
      </c>
      <c r="F2683" s="15" t="s">
        <v>55</v>
      </c>
      <c r="G2683" s="15" t="s">
        <v>1594</v>
      </c>
      <c r="H2683" s="15" t="s">
        <v>1595</v>
      </c>
      <c r="I2683" s="15" t="s">
        <v>128</v>
      </c>
      <c r="J2683" s="15" t="s">
        <v>60</v>
      </c>
      <c r="K2683" s="15" t="s">
        <v>19</v>
      </c>
      <c r="L2683" s="15" t="str">
        <f t="array" ref="L2683">_xlfn.XLOOKUP(M2683,reference_province_to_city!$A$2:$A$11,reference_province_to_city!$B$2:$B$11)</f>
        <v>Yogyakarta</v>
      </c>
      <c r="M2683" s="15" t="s">
        <v>18</v>
      </c>
      <c r="N2683" s="15">
        <v>55111.0</v>
      </c>
      <c r="O2683" s="15">
        <f t="array" ref="O2683">_xlfn.XLOOKUP(M2683,reference_postal_code!$B$2:$B$11,reference_postal_code!$A$2:$A$11)</f>
        <v>55111</v>
      </c>
      <c r="P2683" s="15" t="s">
        <v>77</v>
      </c>
      <c r="Q2683" s="15" t="s">
        <v>5566</v>
      </c>
      <c r="R2683" s="15" t="s">
        <v>106</v>
      </c>
      <c r="S2683" s="15" t="s">
        <v>139</v>
      </c>
      <c r="T2683" s="15" t="s">
        <v>5567</v>
      </c>
      <c r="U2683" s="28">
        <v>411300.0</v>
      </c>
      <c r="V2683" s="15">
        <v>3.0</v>
      </c>
      <c r="W2683" s="31">
        <v>0.0</v>
      </c>
      <c r="X2683" s="28">
        <v>139842.0</v>
      </c>
    </row>
    <row r="2684" ht="15.75" customHeight="1">
      <c r="A2684" s="15">
        <v>8078.0</v>
      </c>
      <c r="B2684" s="15" t="s">
        <v>5563</v>
      </c>
      <c r="C2684" s="18">
        <v>42178.0</v>
      </c>
      <c r="D2684" s="18">
        <v>42184.0</v>
      </c>
      <c r="E2684" s="18">
        <f t="shared" si="1"/>
        <v>42184</v>
      </c>
      <c r="F2684" s="15" t="s">
        <v>55</v>
      </c>
      <c r="G2684" s="15" t="s">
        <v>1594</v>
      </c>
      <c r="H2684" s="15" t="s">
        <v>1595</v>
      </c>
      <c r="I2684" s="15" t="s">
        <v>128</v>
      </c>
      <c r="J2684" s="15" t="s">
        <v>60</v>
      </c>
      <c r="K2684" s="15" t="s">
        <v>19</v>
      </c>
      <c r="L2684" s="15" t="str">
        <f t="array" ref="L2684">_xlfn.XLOOKUP(M2684,reference_province_to_city!$A$2:$A$11,reference_province_to_city!$B$2:$B$11)</f>
        <v>Yogyakarta</v>
      </c>
      <c r="M2684" s="15" t="s">
        <v>18</v>
      </c>
      <c r="N2684" s="15">
        <v>55111.0</v>
      </c>
      <c r="O2684" s="15">
        <f t="array" ref="O2684">_xlfn.XLOOKUP(M2684,reference_postal_code!$B$2:$B$11,reference_postal_code!$A$2:$A$11)</f>
        <v>55111</v>
      </c>
      <c r="P2684" s="15" t="s">
        <v>77</v>
      </c>
      <c r="Q2684" s="15" t="s">
        <v>1540</v>
      </c>
      <c r="R2684" s="15" t="s">
        <v>65</v>
      </c>
      <c r="S2684" s="15" t="s">
        <v>83</v>
      </c>
      <c r="T2684" s="15" t="s">
        <v>1541</v>
      </c>
      <c r="U2684" s="28">
        <v>2489700.0</v>
      </c>
      <c r="V2684" s="15">
        <v>1.0</v>
      </c>
      <c r="W2684" s="31">
        <v>0.0</v>
      </c>
      <c r="X2684" s="28">
        <v>1120365.0</v>
      </c>
    </row>
    <row r="2685" ht="15.75" customHeight="1">
      <c r="A2685" s="15">
        <v>6705.0</v>
      </c>
      <c r="B2685" s="15" t="s">
        <v>5559</v>
      </c>
      <c r="C2685" s="18">
        <v>42178.0</v>
      </c>
      <c r="D2685" s="18">
        <v>42183.0</v>
      </c>
      <c r="E2685" s="18">
        <f t="shared" si="1"/>
        <v>42183</v>
      </c>
      <c r="F2685" s="15" t="s">
        <v>55</v>
      </c>
      <c r="G2685" s="15" t="s">
        <v>2670</v>
      </c>
      <c r="H2685" s="15" t="s">
        <v>2671</v>
      </c>
      <c r="I2685" s="15" t="s">
        <v>59</v>
      </c>
      <c r="J2685" s="15" t="s">
        <v>60</v>
      </c>
      <c r="K2685" s="15" t="s">
        <v>33</v>
      </c>
      <c r="L2685" s="15" t="str">
        <f t="array" ref="L2685">_xlfn.XLOOKUP(M2685,reference_province_to_city!$A$2:$A$11,reference_province_to_city!$B$2:$B$11)</f>
        <v>Makassar</v>
      </c>
      <c r="M2685" s="15" t="s">
        <v>25</v>
      </c>
      <c r="N2685" s="15">
        <v>90111.0</v>
      </c>
      <c r="O2685" s="15">
        <f t="array" ref="O2685">_xlfn.XLOOKUP(M2685,reference_postal_code!$B$2:$B$11,reference_postal_code!$A$2:$A$11)</f>
        <v>90111</v>
      </c>
      <c r="P2685" s="15" t="s">
        <v>63</v>
      </c>
      <c r="Q2685" s="15" t="s">
        <v>4450</v>
      </c>
      <c r="R2685" s="15" t="s">
        <v>65</v>
      </c>
      <c r="S2685" s="15" t="s">
        <v>103</v>
      </c>
      <c r="T2685" s="15" t="s">
        <v>4451</v>
      </c>
      <c r="U2685" s="28">
        <v>81450.0</v>
      </c>
      <c r="V2685" s="15">
        <v>3.0</v>
      </c>
      <c r="W2685" s="31">
        <v>0.0</v>
      </c>
      <c r="X2685" s="28">
        <v>26878.0</v>
      </c>
    </row>
    <row r="2686" ht="15.75" customHeight="1">
      <c r="A2686" s="15">
        <v>6706.0</v>
      </c>
      <c r="B2686" s="15" t="s">
        <v>5559</v>
      </c>
      <c r="C2686" s="18">
        <v>42178.0</v>
      </c>
      <c r="D2686" s="18">
        <v>42183.0</v>
      </c>
      <c r="E2686" s="18">
        <f t="shared" si="1"/>
        <v>42183</v>
      </c>
      <c r="F2686" s="15" t="s">
        <v>55</v>
      </c>
      <c r="G2686" s="15" t="s">
        <v>2670</v>
      </c>
      <c r="H2686" s="15" t="s">
        <v>2671</v>
      </c>
      <c r="I2686" s="15" t="s">
        <v>59</v>
      </c>
      <c r="J2686" s="15" t="s">
        <v>60</v>
      </c>
      <c r="K2686" s="15" t="s">
        <v>33</v>
      </c>
      <c r="L2686" s="15" t="str">
        <f t="array" ref="L2686">_xlfn.XLOOKUP(M2686,reference_province_to_city!$A$2:$A$11,reference_province_to_city!$B$2:$B$11)</f>
        <v>Makassar</v>
      </c>
      <c r="M2686" s="15" t="s">
        <v>25</v>
      </c>
      <c r="N2686" s="15">
        <v>90111.0</v>
      </c>
      <c r="O2686" s="15">
        <f t="array" ref="O2686">_xlfn.XLOOKUP(M2686,reference_postal_code!$B$2:$B$11,reference_postal_code!$A$2:$A$11)</f>
        <v>90111</v>
      </c>
      <c r="P2686" s="15" t="s">
        <v>63</v>
      </c>
      <c r="Q2686" s="15" t="s">
        <v>2964</v>
      </c>
      <c r="R2686" s="15" t="s">
        <v>110</v>
      </c>
      <c r="S2686" s="15" t="s">
        <v>111</v>
      </c>
      <c r="T2686" s="15" t="s">
        <v>2965</v>
      </c>
      <c r="U2686" s="28">
        <v>2159640.0</v>
      </c>
      <c r="V2686" s="15">
        <v>3.0</v>
      </c>
      <c r="W2686" s="31">
        <v>0.2</v>
      </c>
      <c r="X2686" s="28">
        <v>134978.0</v>
      </c>
    </row>
    <row r="2687" ht="15.75" customHeight="1">
      <c r="A2687" s="15">
        <v>8035.0</v>
      </c>
      <c r="B2687" s="15" t="s">
        <v>5568</v>
      </c>
      <c r="C2687" s="18">
        <v>42180.0</v>
      </c>
      <c r="D2687" s="18">
        <v>42183.0</v>
      </c>
      <c r="E2687" s="18">
        <f t="shared" si="1"/>
        <v>42183</v>
      </c>
      <c r="F2687" s="15" t="s">
        <v>125</v>
      </c>
      <c r="G2687" s="15" t="s">
        <v>268</v>
      </c>
      <c r="H2687" s="15" t="s">
        <v>269</v>
      </c>
      <c r="I2687" s="15" t="s">
        <v>59</v>
      </c>
      <c r="J2687" s="15" t="s">
        <v>60</v>
      </c>
      <c r="K2687" s="15" t="s">
        <v>26</v>
      </c>
      <c r="L2687" s="15" t="str">
        <f t="array" ref="L2687">_xlfn.XLOOKUP(M2687,reference_province_to_city!$A$2:$A$11,reference_province_to_city!$B$2:$B$11)</f>
        <v>Denpasar</v>
      </c>
      <c r="M2687" s="15" t="s">
        <v>24</v>
      </c>
      <c r="N2687" s="15">
        <v>80231.0</v>
      </c>
      <c r="O2687" s="15">
        <f t="array" ref="O2687">_xlfn.XLOOKUP(M2687,reference_postal_code!$B$2:$B$11,reference_postal_code!$A$2:$A$11)</f>
        <v>80231</v>
      </c>
      <c r="P2687" s="15" t="s">
        <v>63</v>
      </c>
      <c r="Q2687" s="15" t="s">
        <v>314</v>
      </c>
      <c r="R2687" s="15" t="s">
        <v>106</v>
      </c>
      <c r="S2687" s="15" t="s">
        <v>139</v>
      </c>
      <c r="T2687" s="15" t="s">
        <v>315</v>
      </c>
      <c r="U2687" s="28">
        <v>1130760.0</v>
      </c>
      <c r="V2687" s="15">
        <v>9.0</v>
      </c>
      <c r="W2687" s="31">
        <v>0.6</v>
      </c>
      <c r="X2687" s="28">
        <v>-310959.0</v>
      </c>
    </row>
    <row r="2688" ht="15.75" customHeight="1">
      <c r="A2688" s="15">
        <v>4045.0</v>
      </c>
      <c r="B2688" s="15" t="s">
        <v>5569</v>
      </c>
      <c r="C2688" s="18">
        <v>42180.0</v>
      </c>
      <c r="D2688" s="18">
        <v>42185.0</v>
      </c>
      <c r="E2688" s="18">
        <f t="shared" si="1"/>
        <v>42185</v>
      </c>
      <c r="F2688" s="15" t="s">
        <v>55</v>
      </c>
      <c r="G2688" s="15" t="s">
        <v>3539</v>
      </c>
      <c r="H2688" s="15" t="s">
        <v>3540</v>
      </c>
      <c r="I2688" s="15" t="s">
        <v>59</v>
      </c>
      <c r="J2688" s="15" t="s">
        <v>60</v>
      </c>
      <c r="K2688" s="15" t="s">
        <v>19</v>
      </c>
      <c r="L2688" s="15" t="str">
        <f t="array" ref="L2688">_xlfn.XLOOKUP(M2688,reference_province_to_city!$A$2:$A$11,reference_province_to_city!$B$2:$B$11)</f>
        <v>Yogyakarta</v>
      </c>
      <c r="M2688" s="15" t="s">
        <v>18</v>
      </c>
      <c r="N2688" s="15">
        <v>55111.0</v>
      </c>
      <c r="O2688" s="15">
        <f t="array" ref="O2688">_xlfn.XLOOKUP(M2688,reference_postal_code!$B$2:$B$11,reference_postal_code!$A$2:$A$11)</f>
        <v>55111</v>
      </c>
      <c r="P2688" s="15" t="s">
        <v>77</v>
      </c>
      <c r="Q2688" s="15" t="s">
        <v>2594</v>
      </c>
      <c r="R2688" s="15" t="s">
        <v>106</v>
      </c>
      <c r="S2688" s="15" t="s">
        <v>139</v>
      </c>
      <c r="T2688" s="15" t="s">
        <v>2595</v>
      </c>
      <c r="U2688" s="28">
        <v>3072750.0</v>
      </c>
      <c r="V2688" s="15">
        <v>5.0</v>
      </c>
      <c r="W2688" s="31">
        <v>0.0</v>
      </c>
      <c r="X2688" s="28">
        <v>860370.0</v>
      </c>
    </row>
    <row r="2689" ht="15.75" customHeight="1">
      <c r="A2689" s="15">
        <v>1869.0</v>
      </c>
      <c r="B2689" s="15" t="s">
        <v>5570</v>
      </c>
      <c r="C2689" s="18">
        <v>42180.0</v>
      </c>
      <c r="D2689" s="18">
        <v>42186.0</v>
      </c>
      <c r="E2689" s="18">
        <f t="shared" si="1"/>
        <v>42186</v>
      </c>
      <c r="F2689" s="15" t="s">
        <v>55</v>
      </c>
      <c r="G2689" s="15" t="s">
        <v>5571</v>
      </c>
      <c r="H2689" s="15" t="s">
        <v>5572</v>
      </c>
      <c r="I2689" s="15" t="s">
        <v>76</v>
      </c>
      <c r="J2689" s="15" t="s">
        <v>60</v>
      </c>
      <c r="K2689" s="15" t="s">
        <v>29</v>
      </c>
      <c r="L2689" s="15" t="str">
        <f t="array" ref="L2689">_xlfn.XLOOKUP(M2689,reference_province_to_city!$A$2:$A$11,reference_province_to_city!$B$2:$B$11)</f>
        <v>Palembang</v>
      </c>
      <c r="M2689" s="15" t="s">
        <v>13</v>
      </c>
      <c r="N2689" s="15">
        <v>30111.0</v>
      </c>
      <c r="O2689" s="15">
        <f t="array" ref="O2689">_xlfn.XLOOKUP(M2689,reference_postal_code!$B$2:$B$11,reference_postal_code!$A$2:$A$11)</f>
        <v>30111</v>
      </c>
      <c r="P2689" s="15" t="s">
        <v>77</v>
      </c>
      <c r="Q2689" s="15" t="s">
        <v>4691</v>
      </c>
      <c r="R2689" s="15" t="s">
        <v>65</v>
      </c>
      <c r="S2689" s="15" t="s">
        <v>87</v>
      </c>
      <c r="T2689" s="15" t="s">
        <v>4692</v>
      </c>
      <c r="U2689" s="28">
        <v>1173840.0</v>
      </c>
      <c r="V2689" s="15">
        <v>2.0</v>
      </c>
      <c r="W2689" s="31">
        <v>0.2</v>
      </c>
      <c r="X2689" s="28">
        <v>-264114.0</v>
      </c>
    </row>
    <row r="2690" ht="15.75" customHeight="1">
      <c r="A2690" s="15">
        <v>4316.0</v>
      </c>
      <c r="B2690" s="15" t="s">
        <v>5573</v>
      </c>
      <c r="C2690" s="18">
        <v>42180.0</v>
      </c>
      <c r="D2690" s="18">
        <v>42186.0</v>
      </c>
      <c r="E2690" s="18">
        <f t="shared" si="1"/>
        <v>42186</v>
      </c>
      <c r="F2690" s="15" t="s">
        <v>55</v>
      </c>
      <c r="G2690" s="15" t="s">
        <v>4018</v>
      </c>
      <c r="H2690" s="15" t="s">
        <v>4019</v>
      </c>
      <c r="I2690" s="15" t="s">
        <v>59</v>
      </c>
      <c r="J2690" s="15" t="s">
        <v>60</v>
      </c>
      <c r="K2690" s="15" t="s">
        <v>29</v>
      </c>
      <c r="L2690" s="15" t="str">
        <f t="array" ref="L2690">_xlfn.XLOOKUP(M2690,reference_province_to_city!$A$2:$A$11,reference_province_to_city!$B$2:$B$11)</f>
        <v>Palembang</v>
      </c>
      <c r="M2690" s="15" t="s">
        <v>13</v>
      </c>
      <c r="N2690" s="15">
        <v>30111.0</v>
      </c>
      <c r="O2690" s="15">
        <f t="array" ref="O2690">_xlfn.XLOOKUP(M2690,reference_postal_code!$B$2:$B$11,reference_postal_code!$A$2:$A$11)</f>
        <v>30111</v>
      </c>
      <c r="P2690" s="15" t="s">
        <v>77</v>
      </c>
      <c r="Q2690" s="15" t="s">
        <v>5195</v>
      </c>
      <c r="R2690" s="15" t="s">
        <v>65</v>
      </c>
      <c r="S2690" s="15" t="s">
        <v>83</v>
      </c>
      <c r="T2690" s="15" t="s">
        <v>5196</v>
      </c>
      <c r="U2690" s="28">
        <v>1331280.0</v>
      </c>
      <c r="V2690" s="15">
        <v>3.0</v>
      </c>
      <c r="W2690" s="31">
        <v>0.2</v>
      </c>
      <c r="X2690" s="28">
        <v>416025.0</v>
      </c>
    </row>
    <row r="2691" ht="15.75" customHeight="1">
      <c r="A2691" s="15">
        <v>4317.0</v>
      </c>
      <c r="B2691" s="15" t="s">
        <v>5573</v>
      </c>
      <c r="C2691" s="18">
        <v>42180.0</v>
      </c>
      <c r="D2691" s="18">
        <v>42186.0</v>
      </c>
      <c r="E2691" s="18">
        <f t="shared" si="1"/>
        <v>42186</v>
      </c>
      <c r="F2691" s="15" t="s">
        <v>55</v>
      </c>
      <c r="G2691" s="15" t="s">
        <v>4018</v>
      </c>
      <c r="H2691" s="15" t="s">
        <v>4019</v>
      </c>
      <c r="I2691" s="15" t="s">
        <v>59</v>
      </c>
      <c r="J2691" s="15" t="s">
        <v>60</v>
      </c>
      <c r="K2691" s="15" t="s">
        <v>29</v>
      </c>
      <c r="L2691" s="15" t="str">
        <f t="array" ref="L2691">_xlfn.XLOOKUP(M2691,reference_province_to_city!$A$2:$A$11,reference_province_to_city!$B$2:$B$11)</f>
        <v>Palembang</v>
      </c>
      <c r="M2691" s="15" t="s">
        <v>13</v>
      </c>
      <c r="N2691" s="15">
        <v>30111.0</v>
      </c>
      <c r="O2691" s="15">
        <f t="array" ref="O2691">_xlfn.XLOOKUP(M2691,reference_postal_code!$B$2:$B$11,reference_postal_code!$A$2:$A$11)</f>
        <v>30111</v>
      </c>
      <c r="P2691" s="15" t="s">
        <v>77</v>
      </c>
      <c r="Q2691" s="15" t="s">
        <v>3745</v>
      </c>
      <c r="R2691" s="15" t="s">
        <v>65</v>
      </c>
      <c r="S2691" s="15" t="s">
        <v>87</v>
      </c>
      <c r="T2691" s="15" t="s">
        <v>3746</v>
      </c>
      <c r="U2691" s="28">
        <v>4563450.0</v>
      </c>
      <c r="V2691" s="15">
        <v>3.0</v>
      </c>
      <c r="W2691" s="31">
        <v>0.0</v>
      </c>
      <c r="X2691" s="28">
        <v>136903.0</v>
      </c>
    </row>
    <row r="2692" ht="15.75" customHeight="1">
      <c r="A2692" s="15">
        <v>8033.0</v>
      </c>
      <c r="B2692" s="15" t="s">
        <v>5568</v>
      </c>
      <c r="C2692" s="18">
        <v>42180.0</v>
      </c>
      <c r="D2692" s="18">
        <v>42183.0</v>
      </c>
      <c r="E2692" s="18">
        <f t="shared" si="1"/>
        <v>42183</v>
      </c>
      <c r="F2692" s="15" t="s">
        <v>125</v>
      </c>
      <c r="G2692" s="15" t="s">
        <v>268</v>
      </c>
      <c r="H2692" s="15" t="s">
        <v>269</v>
      </c>
      <c r="I2692" s="15" t="s">
        <v>59</v>
      </c>
      <c r="J2692" s="15" t="s">
        <v>60</v>
      </c>
      <c r="K2692" s="15" t="s">
        <v>26</v>
      </c>
      <c r="L2692" s="15" t="str">
        <f t="array" ref="L2692">_xlfn.XLOOKUP(M2692,reference_province_to_city!$A$2:$A$11,reference_province_to_city!$B$2:$B$11)</f>
        <v>Denpasar</v>
      </c>
      <c r="M2692" s="15" t="s">
        <v>24</v>
      </c>
      <c r="N2692" s="15">
        <v>80231.0</v>
      </c>
      <c r="O2692" s="15">
        <f t="array" ref="O2692">_xlfn.XLOOKUP(M2692,reference_postal_code!$B$2:$B$11,reference_postal_code!$A$2:$A$11)</f>
        <v>80231</v>
      </c>
      <c r="P2692" s="15" t="s">
        <v>63</v>
      </c>
      <c r="Q2692" s="15" t="s">
        <v>2502</v>
      </c>
      <c r="R2692" s="15" t="s">
        <v>65</v>
      </c>
      <c r="S2692" s="15" t="s">
        <v>66</v>
      </c>
      <c r="T2692" s="15" t="s">
        <v>2503</v>
      </c>
      <c r="U2692" s="28">
        <v>719280.0</v>
      </c>
      <c r="V2692" s="15">
        <v>3.0</v>
      </c>
      <c r="W2692" s="31">
        <v>0.2</v>
      </c>
      <c r="X2692" s="28">
        <v>242757.0</v>
      </c>
    </row>
    <row r="2693" ht="15.75" customHeight="1">
      <c r="A2693" s="15">
        <v>4315.0</v>
      </c>
      <c r="B2693" s="15" t="s">
        <v>5573</v>
      </c>
      <c r="C2693" s="18">
        <v>42180.0</v>
      </c>
      <c r="D2693" s="18">
        <v>42186.0</v>
      </c>
      <c r="E2693" s="18">
        <f t="shared" si="1"/>
        <v>42186</v>
      </c>
      <c r="F2693" s="15" t="s">
        <v>55</v>
      </c>
      <c r="G2693" s="15" t="s">
        <v>4018</v>
      </c>
      <c r="H2693" s="15" t="s">
        <v>4019</v>
      </c>
      <c r="I2693" s="15" t="s">
        <v>59</v>
      </c>
      <c r="J2693" s="15" t="s">
        <v>60</v>
      </c>
      <c r="K2693" s="15" t="s">
        <v>29</v>
      </c>
      <c r="L2693" s="15" t="str">
        <f t="array" ref="L2693">_xlfn.XLOOKUP(M2693,reference_province_to_city!$A$2:$A$11,reference_province_to_city!$B$2:$B$11)</f>
        <v>Palembang</v>
      </c>
      <c r="M2693" s="15" t="s">
        <v>13</v>
      </c>
      <c r="N2693" s="15">
        <v>30111.0</v>
      </c>
      <c r="O2693" s="15">
        <f t="array" ref="O2693">_xlfn.XLOOKUP(M2693,reference_postal_code!$B$2:$B$11,reference_postal_code!$A$2:$A$11)</f>
        <v>30111</v>
      </c>
      <c r="P2693" s="15" t="s">
        <v>77</v>
      </c>
      <c r="Q2693" s="15" t="s">
        <v>5574</v>
      </c>
      <c r="R2693" s="15" t="s">
        <v>65</v>
      </c>
      <c r="S2693" s="15" t="s">
        <v>93</v>
      </c>
      <c r="T2693" s="15" t="s">
        <v>5575</v>
      </c>
      <c r="U2693" s="28">
        <v>314400.0</v>
      </c>
      <c r="V2693" s="15">
        <v>2.0</v>
      </c>
      <c r="W2693" s="31">
        <v>0.0</v>
      </c>
      <c r="X2693" s="28">
        <v>78600.0</v>
      </c>
    </row>
    <row r="2694" ht="15.75" customHeight="1">
      <c r="A2694" s="15">
        <v>1868.0</v>
      </c>
      <c r="B2694" s="15" t="s">
        <v>5570</v>
      </c>
      <c r="C2694" s="18">
        <v>42180.0</v>
      </c>
      <c r="D2694" s="18">
        <v>42186.0</v>
      </c>
      <c r="E2694" s="18">
        <f t="shared" si="1"/>
        <v>42186</v>
      </c>
      <c r="F2694" s="15" t="s">
        <v>55</v>
      </c>
      <c r="G2694" s="15" t="s">
        <v>5571</v>
      </c>
      <c r="H2694" s="15" t="s">
        <v>5572</v>
      </c>
      <c r="I2694" s="15" t="s">
        <v>76</v>
      </c>
      <c r="J2694" s="15" t="s">
        <v>60</v>
      </c>
      <c r="K2694" s="15" t="s">
        <v>29</v>
      </c>
      <c r="L2694" s="15" t="str">
        <f t="array" ref="L2694">_xlfn.XLOOKUP(M2694,reference_province_to_city!$A$2:$A$11,reference_province_to_city!$B$2:$B$11)</f>
        <v>Palembang</v>
      </c>
      <c r="M2694" s="15" t="s">
        <v>13</v>
      </c>
      <c r="N2694" s="15">
        <v>30111.0</v>
      </c>
      <c r="O2694" s="15">
        <f t="array" ref="O2694">_xlfn.XLOOKUP(M2694,reference_postal_code!$B$2:$B$11,reference_postal_code!$A$2:$A$11)</f>
        <v>30111</v>
      </c>
      <c r="P2694" s="15" t="s">
        <v>77</v>
      </c>
      <c r="Q2694" s="15" t="s">
        <v>1086</v>
      </c>
      <c r="R2694" s="15" t="s">
        <v>65</v>
      </c>
      <c r="S2694" s="15" t="s">
        <v>66</v>
      </c>
      <c r="T2694" s="15" t="s">
        <v>1087</v>
      </c>
      <c r="U2694" s="28">
        <v>466560.0</v>
      </c>
      <c r="V2694" s="15">
        <v>6.0</v>
      </c>
      <c r="W2694" s="31">
        <v>0.2</v>
      </c>
      <c r="X2694" s="28">
        <v>163296.0</v>
      </c>
    </row>
    <row r="2695" ht="15.75" customHeight="1">
      <c r="A2695" s="15">
        <v>8034.0</v>
      </c>
      <c r="B2695" s="15" t="s">
        <v>5568</v>
      </c>
      <c r="C2695" s="18">
        <v>42180.0</v>
      </c>
      <c r="D2695" s="18">
        <v>42183.0</v>
      </c>
      <c r="E2695" s="18">
        <f t="shared" si="1"/>
        <v>42183</v>
      </c>
      <c r="F2695" s="15" t="s">
        <v>125</v>
      </c>
      <c r="G2695" s="15" t="s">
        <v>268</v>
      </c>
      <c r="H2695" s="15" t="s">
        <v>269</v>
      </c>
      <c r="I2695" s="15" t="s">
        <v>59</v>
      </c>
      <c r="J2695" s="15" t="s">
        <v>60</v>
      </c>
      <c r="K2695" s="15" t="s">
        <v>26</v>
      </c>
      <c r="L2695" s="15" t="str">
        <f t="array" ref="L2695">_xlfn.XLOOKUP(M2695,reference_province_to_city!$A$2:$A$11,reference_province_to_city!$B$2:$B$11)</f>
        <v>Denpasar</v>
      </c>
      <c r="M2695" s="15" t="s">
        <v>24</v>
      </c>
      <c r="N2695" s="15">
        <v>80231.0</v>
      </c>
      <c r="O2695" s="15">
        <f t="array" ref="O2695">_xlfn.XLOOKUP(M2695,reference_postal_code!$B$2:$B$11,reference_postal_code!$A$2:$A$11)</f>
        <v>80231</v>
      </c>
      <c r="P2695" s="15" t="s">
        <v>63</v>
      </c>
      <c r="Q2695" s="15" t="s">
        <v>3881</v>
      </c>
      <c r="R2695" s="15" t="s">
        <v>65</v>
      </c>
      <c r="S2695" s="15" t="s">
        <v>83</v>
      </c>
      <c r="T2695" s="15" t="s">
        <v>3882</v>
      </c>
      <c r="U2695" s="28">
        <v>14760.0</v>
      </c>
      <c r="V2695" s="15">
        <v>2.0</v>
      </c>
      <c r="W2695" s="31">
        <v>0.8</v>
      </c>
      <c r="X2695" s="28">
        <v>-22140.0</v>
      </c>
    </row>
    <row r="2696" ht="15.75" customHeight="1">
      <c r="A2696" s="15">
        <v>8036.0</v>
      </c>
      <c r="B2696" s="15" t="s">
        <v>5568</v>
      </c>
      <c r="C2696" s="18">
        <v>42180.0</v>
      </c>
      <c r="D2696" s="18">
        <v>42183.0</v>
      </c>
      <c r="E2696" s="18">
        <f t="shared" si="1"/>
        <v>42183</v>
      </c>
      <c r="F2696" s="15" t="s">
        <v>125</v>
      </c>
      <c r="G2696" s="15" t="s">
        <v>268</v>
      </c>
      <c r="H2696" s="15" t="s">
        <v>269</v>
      </c>
      <c r="I2696" s="15" t="s">
        <v>59</v>
      </c>
      <c r="J2696" s="15" t="s">
        <v>60</v>
      </c>
      <c r="K2696" s="15" t="s">
        <v>26</v>
      </c>
      <c r="L2696" s="15" t="str">
        <f t="array" ref="L2696">_xlfn.XLOOKUP(M2696,reference_province_to_city!$A$2:$A$11,reference_province_to_city!$B$2:$B$11)</f>
        <v>Denpasar</v>
      </c>
      <c r="M2696" s="15" t="s">
        <v>24</v>
      </c>
      <c r="N2696" s="15">
        <v>80231.0</v>
      </c>
      <c r="O2696" s="15">
        <f t="array" ref="O2696">_xlfn.XLOOKUP(M2696,reference_postal_code!$B$2:$B$11,reference_postal_code!$A$2:$A$11)</f>
        <v>80231</v>
      </c>
      <c r="P2696" s="15" t="s">
        <v>63</v>
      </c>
      <c r="Q2696" s="15" t="s">
        <v>1356</v>
      </c>
      <c r="R2696" s="15" t="s">
        <v>65</v>
      </c>
      <c r="S2696" s="15" t="s">
        <v>79</v>
      </c>
      <c r="T2696" s="15" t="s">
        <v>1357</v>
      </c>
      <c r="U2696" s="28">
        <v>69120.0</v>
      </c>
      <c r="V2696" s="15">
        <v>2.0</v>
      </c>
      <c r="W2696" s="31">
        <v>0.2</v>
      </c>
      <c r="X2696" s="28">
        <v>25056.0</v>
      </c>
    </row>
    <row r="2697" ht="15.75" customHeight="1">
      <c r="A2697" s="15">
        <v>789.0</v>
      </c>
      <c r="B2697" s="15" t="s">
        <v>5576</v>
      </c>
      <c r="C2697" s="18">
        <v>42181.0</v>
      </c>
      <c r="D2697" s="18">
        <v>42185.0</v>
      </c>
      <c r="E2697" s="18">
        <f t="shared" si="1"/>
        <v>42185</v>
      </c>
      <c r="F2697" s="15" t="s">
        <v>55</v>
      </c>
      <c r="G2697" s="15" t="s">
        <v>492</v>
      </c>
      <c r="H2697" s="15" t="s">
        <v>493</v>
      </c>
      <c r="I2697" s="15" t="s">
        <v>59</v>
      </c>
      <c r="J2697" s="15" t="s">
        <v>60</v>
      </c>
      <c r="K2697" s="15" t="s">
        <v>28</v>
      </c>
      <c r="L2697" s="15" t="str">
        <f t="array" ref="L2697">_xlfn.XLOOKUP(M2697,reference_province_to_city!$A$2:$A$11,reference_province_to_city!$B$2:$B$11)</f>
        <v>Medan</v>
      </c>
      <c r="M2697" s="15" t="s">
        <v>11</v>
      </c>
      <c r="N2697" s="15">
        <v>20111.0</v>
      </c>
      <c r="O2697" s="15">
        <f t="array" ref="O2697">_xlfn.XLOOKUP(M2697,reference_postal_code!$B$2:$B$11,reference_postal_code!$A$2:$A$11)</f>
        <v>20111</v>
      </c>
      <c r="P2697" s="15" t="s">
        <v>77</v>
      </c>
      <c r="Q2697" s="15" t="s">
        <v>704</v>
      </c>
      <c r="R2697" s="15" t="s">
        <v>65</v>
      </c>
      <c r="S2697" s="15" t="s">
        <v>83</v>
      </c>
      <c r="T2697" s="15" t="s">
        <v>705</v>
      </c>
      <c r="U2697" s="28">
        <v>2159400.0</v>
      </c>
      <c r="V2697" s="15">
        <v>4.0</v>
      </c>
      <c r="W2697" s="31">
        <v>0.0</v>
      </c>
      <c r="X2697" s="28">
        <v>1036512.0</v>
      </c>
    </row>
    <row r="2698" ht="15.75" customHeight="1">
      <c r="A2698" s="15">
        <v>384.0</v>
      </c>
      <c r="B2698" s="15" t="s">
        <v>5577</v>
      </c>
      <c r="C2698" s="18">
        <v>42181.0</v>
      </c>
      <c r="D2698" s="18">
        <v>42184.0</v>
      </c>
      <c r="E2698" s="18">
        <f t="shared" si="1"/>
        <v>42184</v>
      </c>
      <c r="F2698" s="15" t="s">
        <v>114</v>
      </c>
      <c r="G2698" s="15" t="s">
        <v>1374</v>
      </c>
      <c r="H2698" s="15" t="s">
        <v>1375</v>
      </c>
      <c r="I2698" s="15" t="s">
        <v>128</v>
      </c>
      <c r="J2698" s="15" t="s">
        <v>60</v>
      </c>
      <c r="K2698" s="15" t="s">
        <v>17</v>
      </c>
      <c r="L2698" s="15" t="str">
        <f t="array" ref="L2698">_xlfn.XLOOKUP(M2698,reference_province_to_city!$A$2:$A$11,reference_province_to_city!$B$2:$B$11)</f>
        <v>Semarang</v>
      </c>
      <c r="M2698" s="15" t="s">
        <v>15</v>
      </c>
      <c r="N2698" s="15">
        <v>50111.0</v>
      </c>
      <c r="O2698" s="15">
        <f t="array" ref="O2698">_xlfn.XLOOKUP(M2698,reference_postal_code!$B$2:$B$11,reference_postal_code!$A$2:$A$11)</f>
        <v>50111</v>
      </c>
      <c r="P2698" s="15" t="s">
        <v>77</v>
      </c>
      <c r="Q2698" s="15" t="s">
        <v>4600</v>
      </c>
      <c r="R2698" s="15" t="s">
        <v>110</v>
      </c>
      <c r="S2698" s="15" t="s">
        <v>149</v>
      </c>
      <c r="T2698" s="15" t="s">
        <v>4601</v>
      </c>
      <c r="U2698" s="28">
        <v>628500.0</v>
      </c>
      <c r="V2698" s="15">
        <v>2.0</v>
      </c>
      <c r="W2698" s="31">
        <v>0.0</v>
      </c>
      <c r="X2698" s="28">
        <v>131985.0</v>
      </c>
    </row>
    <row r="2699" ht="15.75" customHeight="1">
      <c r="A2699" s="15">
        <v>792.0</v>
      </c>
      <c r="B2699" s="15" t="s">
        <v>5576</v>
      </c>
      <c r="C2699" s="18">
        <v>42181.0</v>
      </c>
      <c r="D2699" s="18">
        <v>42185.0</v>
      </c>
      <c r="E2699" s="18">
        <f t="shared" si="1"/>
        <v>42185</v>
      </c>
      <c r="F2699" s="15" t="s">
        <v>55</v>
      </c>
      <c r="G2699" s="15" t="s">
        <v>492</v>
      </c>
      <c r="H2699" s="15" t="s">
        <v>493</v>
      </c>
      <c r="I2699" s="15" t="s">
        <v>59</v>
      </c>
      <c r="J2699" s="15" t="s">
        <v>60</v>
      </c>
      <c r="K2699" s="15" t="s">
        <v>28</v>
      </c>
      <c r="L2699" s="15" t="str">
        <f t="array" ref="L2699">_xlfn.XLOOKUP(M2699,reference_province_to_city!$A$2:$A$11,reference_province_to_city!$B$2:$B$11)</f>
        <v>Medan</v>
      </c>
      <c r="M2699" s="15" t="s">
        <v>11</v>
      </c>
      <c r="N2699" s="15">
        <v>20111.0</v>
      </c>
      <c r="O2699" s="15">
        <f t="array" ref="O2699">_xlfn.XLOOKUP(M2699,reference_postal_code!$B$2:$B$11,reference_postal_code!$A$2:$A$11)</f>
        <v>20111</v>
      </c>
      <c r="P2699" s="15" t="s">
        <v>77</v>
      </c>
      <c r="Q2699" s="15" t="s">
        <v>5578</v>
      </c>
      <c r="R2699" s="15" t="s">
        <v>106</v>
      </c>
      <c r="S2699" s="15" t="s">
        <v>107</v>
      </c>
      <c r="T2699" s="15" t="s">
        <v>5579</v>
      </c>
      <c r="U2699" s="28">
        <v>4994100.0</v>
      </c>
      <c r="V2699" s="15">
        <v>3.0</v>
      </c>
      <c r="W2699" s="31">
        <v>0.0</v>
      </c>
      <c r="X2699" s="28">
        <v>1198584.0</v>
      </c>
    </row>
    <row r="2700" ht="15.75" customHeight="1">
      <c r="A2700" s="15">
        <v>7150.0</v>
      </c>
      <c r="B2700" s="15" t="s">
        <v>5580</v>
      </c>
      <c r="C2700" s="18">
        <v>42181.0</v>
      </c>
      <c r="D2700" s="18">
        <v>42185.0</v>
      </c>
      <c r="E2700" s="18">
        <f t="shared" si="1"/>
        <v>42185</v>
      </c>
      <c r="F2700" s="15" t="s">
        <v>55</v>
      </c>
      <c r="G2700" s="15" t="s">
        <v>2515</v>
      </c>
      <c r="H2700" s="15" t="s">
        <v>2516</v>
      </c>
      <c r="I2700" s="15" t="s">
        <v>59</v>
      </c>
      <c r="J2700" s="15" t="s">
        <v>60</v>
      </c>
      <c r="K2700" s="15" t="s">
        <v>33</v>
      </c>
      <c r="L2700" s="15" t="str">
        <f t="array" ref="L2700">_xlfn.XLOOKUP(M2700,reference_province_to_city!$A$2:$A$11,reference_province_to_city!$B$2:$B$11)</f>
        <v>Makassar</v>
      </c>
      <c r="M2700" s="15" t="s">
        <v>25</v>
      </c>
      <c r="N2700" s="15">
        <v>90111.0</v>
      </c>
      <c r="O2700" s="15">
        <f t="array" ref="O2700">_xlfn.XLOOKUP(M2700,reference_postal_code!$B$2:$B$11,reference_postal_code!$A$2:$A$11)</f>
        <v>90111</v>
      </c>
      <c r="P2700" s="15" t="s">
        <v>63</v>
      </c>
      <c r="Q2700" s="15" t="s">
        <v>1996</v>
      </c>
      <c r="R2700" s="15" t="s">
        <v>110</v>
      </c>
      <c r="S2700" s="15" t="s">
        <v>111</v>
      </c>
      <c r="T2700" s="15" t="s">
        <v>1997</v>
      </c>
      <c r="U2700" s="28">
        <v>1.45782E7</v>
      </c>
      <c r="V2700" s="15">
        <v>3.0</v>
      </c>
      <c r="W2700" s="31">
        <v>0.2</v>
      </c>
      <c r="X2700" s="28">
        <v>1640047.0</v>
      </c>
    </row>
    <row r="2701" ht="15.75" customHeight="1">
      <c r="A2701" s="15">
        <v>791.0</v>
      </c>
      <c r="B2701" s="15" t="s">
        <v>5576</v>
      </c>
      <c r="C2701" s="18">
        <v>42181.0</v>
      </c>
      <c r="D2701" s="18">
        <v>42185.0</v>
      </c>
      <c r="E2701" s="18">
        <f t="shared" si="1"/>
        <v>42185</v>
      </c>
      <c r="F2701" s="15" t="s">
        <v>55</v>
      </c>
      <c r="G2701" s="15" t="s">
        <v>492</v>
      </c>
      <c r="H2701" s="15" t="s">
        <v>493</v>
      </c>
      <c r="I2701" s="15" t="s">
        <v>59</v>
      </c>
      <c r="J2701" s="15" t="s">
        <v>60</v>
      </c>
      <c r="K2701" s="15" t="s">
        <v>28</v>
      </c>
      <c r="L2701" s="15" t="str">
        <f t="array" ref="L2701">_xlfn.XLOOKUP(M2701,reference_province_to_city!$A$2:$A$11,reference_province_to_city!$B$2:$B$11)</f>
        <v>Medan</v>
      </c>
      <c r="M2701" s="15" t="s">
        <v>11</v>
      </c>
      <c r="N2701" s="15">
        <v>20111.0</v>
      </c>
      <c r="O2701" s="15">
        <f t="array" ref="O2701">_xlfn.XLOOKUP(M2701,reference_postal_code!$B$2:$B$11,reference_postal_code!$A$2:$A$11)</f>
        <v>20111</v>
      </c>
      <c r="P2701" s="15" t="s">
        <v>77</v>
      </c>
      <c r="Q2701" s="15" t="s">
        <v>4389</v>
      </c>
      <c r="R2701" s="15" t="s">
        <v>65</v>
      </c>
      <c r="S2701" s="15" t="s">
        <v>83</v>
      </c>
      <c r="T2701" s="15" t="s">
        <v>4390</v>
      </c>
      <c r="U2701" s="28">
        <v>645600.0</v>
      </c>
      <c r="V2701" s="15">
        <v>8.0</v>
      </c>
      <c r="W2701" s="31">
        <v>0.0</v>
      </c>
      <c r="X2701" s="28">
        <v>316344.0</v>
      </c>
    </row>
    <row r="2702" ht="15.75" customHeight="1">
      <c r="A2702" s="15">
        <v>790.0</v>
      </c>
      <c r="B2702" s="15" t="s">
        <v>5576</v>
      </c>
      <c r="C2702" s="18">
        <v>42181.0</v>
      </c>
      <c r="D2702" s="18">
        <v>42185.0</v>
      </c>
      <c r="E2702" s="18">
        <f t="shared" si="1"/>
        <v>42185</v>
      </c>
      <c r="F2702" s="15" t="s">
        <v>55</v>
      </c>
      <c r="G2702" s="15" t="s">
        <v>492</v>
      </c>
      <c r="H2702" s="15" t="s">
        <v>493</v>
      </c>
      <c r="I2702" s="15" t="s">
        <v>59</v>
      </c>
      <c r="J2702" s="15" t="s">
        <v>60</v>
      </c>
      <c r="K2702" s="15" t="s">
        <v>28</v>
      </c>
      <c r="L2702" s="15" t="str">
        <f t="array" ref="L2702">_xlfn.XLOOKUP(M2702,reference_province_to_city!$A$2:$A$11,reference_province_to_city!$B$2:$B$11)</f>
        <v>Medan</v>
      </c>
      <c r="M2702" s="15" t="s">
        <v>11</v>
      </c>
      <c r="N2702" s="15">
        <v>20111.0</v>
      </c>
      <c r="O2702" s="15">
        <f t="array" ref="O2702">_xlfn.XLOOKUP(M2702,reference_postal_code!$B$2:$B$11,reference_postal_code!$A$2:$A$11)</f>
        <v>20111</v>
      </c>
      <c r="P2702" s="15" t="s">
        <v>77</v>
      </c>
      <c r="Q2702" s="15" t="s">
        <v>3208</v>
      </c>
      <c r="R2702" s="15" t="s">
        <v>65</v>
      </c>
      <c r="S2702" s="15" t="s">
        <v>87</v>
      </c>
      <c r="T2702" s="15" t="s">
        <v>3209</v>
      </c>
      <c r="U2702" s="28">
        <v>231300.0</v>
      </c>
      <c r="V2702" s="15">
        <v>1.0</v>
      </c>
      <c r="W2702" s="31">
        <v>0.0</v>
      </c>
      <c r="X2702" s="28">
        <v>62451.0</v>
      </c>
    </row>
    <row r="2703" ht="15.75" customHeight="1">
      <c r="A2703" s="15">
        <v>8276.0</v>
      </c>
      <c r="B2703" s="15" t="s">
        <v>5581</v>
      </c>
      <c r="C2703" s="18">
        <v>42181.0</v>
      </c>
      <c r="D2703" s="18">
        <v>42185.0</v>
      </c>
      <c r="E2703" s="18">
        <f t="shared" si="1"/>
        <v>42185</v>
      </c>
      <c r="F2703" s="15" t="s">
        <v>55</v>
      </c>
      <c r="G2703" s="15" t="s">
        <v>4098</v>
      </c>
      <c r="H2703" s="15" t="s">
        <v>4099</v>
      </c>
      <c r="I2703" s="15" t="s">
        <v>76</v>
      </c>
      <c r="J2703" s="15" t="s">
        <v>60</v>
      </c>
      <c r="K2703" s="15" t="s">
        <v>31</v>
      </c>
      <c r="L2703" s="15" t="str">
        <f t="array" ref="L2703">_xlfn.XLOOKUP(M2703,reference_province_to_city!$A$2:$A$11,reference_province_to_city!$B$2:$B$11)</f>
        <v>Balikpapan</v>
      </c>
      <c r="M2703" s="15" t="s">
        <v>21</v>
      </c>
      <c r="N2703" s="15">
        <v>76114.0</v>
      </c>
      <c r="O2703" s="15">
        <f t="array" ref="O2703">_xlfn.XLOOKUP(M2703,reference_postal_code!$B$2:$B$11,reference_postal_code!$A$2:$A$11)</f>
        <v>76114</v>
      </c>
      <c r="P2703" s="15" t="s">
        <v>166</v>
      </c>
      <c r="Q2703" s="15" t="s">
        <v>5582</v>
      </c>
      <c r="R2703" s="15" t="s">
        <v>65</v>
      </c>
      <c r="S2703" s="15" t="s">
        <v>66</v>
      </c>
      <c r="T2703" s="15" t="s">
        <v>5583</v>
      </c>
      <c r="U2703" s="28">
        <v>645840.0</v>
      </c>
      <c r="V2703" s="15">
        <v>9.0</v>
      </c>
      <c r="W2703" s="31">
        <v>0.2</v>
      </c>
      <c r="X2703" s="28">
        <v>234117.0</v>
      </c>
    </row>
    <row r="2704" ht="15.75" customHeight="1">
      <c r="A2704" s="15">
        <v>6976.0</v>
      </c>
      <c r="B2704" s="15" t="s">
        <v>5584</v>
      </c>
      <c r="C2704" s="18">
        <v>42183.0</v>
      </c>
      <c r="D2704" s="18">
        <v>42187.0</v>
      </c>
      <c r="E2704" s="18">
        <f t="shared" si="1"/>
        <v>42187</v>
      </c>
      <c r="F2704" s="15" t="s">
        <v>55</v>
      </c>
      <c r="G2704" s="15" t="s">
        <v>4421</v>
      </c>
      <c r="H2704" s="15" t="s">
        <v>4422</v>
      </c>
      <c r="I2704" s="15" t="s">
        <v>128</v>
      </c>
      <c r="J2704" s="15" t="s">
        <v>60</v>
      </c>
      <c r="K2704" s="15" t="s">
        <v>31</v>
      </c>
      <c r="L2704" s="15" t="str">
        <f t="array" ref="L2704">_xlfn.XLOOKUP(M2704,reference_province_to_city!$A$2:$A$11,reference_province_to_city!$B$2:$B$11)</f>
        <v>Balikpapan</v>
      </c>
      <c r="M2704" s="15" t="s">
        <v>21</v>
      </c>
      <c r="N2704" s="15">
        <v>76114.0</v>
      </c>
      <c r="O2704" s="15">
        <f t="array" ref="O2704">_xlfn.XLOOKUP(M2704,reference_postal_code!$B$2:$B$11,reference_postal_code!$A$2:$A$11)</f>
        <v>76114</v>
      </c>
      <c r="P2704" s="15" t="s">
        <v>166</v>
      </c>
      <c r="Q2704" s="15" t="s">
        <v>797</v>
      </c>
      <c r="R2704" s="15" t="s">
        <v>65</v>
      </c>
      <c r="S2704" s="15" t="s">
        <v>79</v>
      </c>
      <c r="T2704" s="15" t="s">
        <v>798</v>
      </c>
      <c r="U2704" s="28">
        <v>88560.0</v>
      </c>
      <c r="V2704" s="15">
        <v>2.0</v>
      </c>
      <c r="W2704" s="31">
        <v>0.2</v>
      </c>
      <c r="X2704" s="28">
        <v>29889.0</v>
      </c>
    </row>
    <row r="2705" ht="15.75" customHeight="1">
      <c r="A2705" s="15">
        <v>9971.0</v>
      </c>
      <c r="B2705" s="15" t="s">
        <v>5585</v>
      </c>
      <c r="C2705" s="18">
        <v>42183.0</v>
      </c>
      <c r="D2705" s="18">
        <v>42187.0</v>
      </c>
      <c r="E2705" s="18">
        <f t="shared" si="1"/>
        <v>42187</v>
      </c>
      <c r="F2705" s="15" t="s">
        <v>55</v>
      </c>
      <c r="G2705" s="15" t="s">
        <v>926</v>
      </c>
      <c r="H2705" s="15" t="s">
        <v>927</v>
      </c>
      <c r="I2705" s="15" t="s">
        <v>76</v>
      </c>
      <c r="J2705" s="15" t="s">
        <v>60</v>
      </c>
      <c r="K2705" s="15" t="s">
        <v>31</v>
      </c>
      <c r="L2705" s="15" t="str">
        <f t="array" ref="L2705">_xlfn.XLOOKUP(M2705,reference_province_to_city!$A$2:$A$11,reference_province_to_city!$B$2:$B$11)</f>
        <v>Balikpapan</v>
      </c>
      <c r="M2705" s="15" t="s">
        <v>21</v>
      </c>
      <c r="N2705" s="15">
        <v>76114.0</v>
      </c>
      <c r="O2705" s="15">
        <f t="array" ref="O2705">_xlfn.XLOOKUP(M2705,reference_postal_code!$B$2:$B$11,reference_postal_code!$A$2:$A$11)</f>
        <v>76114</v>
      </c>
      <c r="P2705" s="15" t="s">
        <v>166</v>
      </c>
      <c r="Q2705" s="15" t="s">
        <v>2111</v>
      </c>
      <c r="R2705" s="15" t="s">
        <v>65</v>
      </c>
      <c r="S2705" s="15" t="s">
        <v>83</v>
      </c>
      <c r="T2705" s="15" t="s">
        <v>2112</v>
      </c>
      <c r="U2705" s="28">
        <v>1793400.0</v>
      </c>
      <c r="V2705" s="15">
        <v>2.0</v>
      </c>
      <c r="W2705" s="31">
        <v>0.0</v>
      </c>
      <c r="X2705" s="28">
        <v>824964.0</v>
      </c>
    </row>
    <row r="2706" ht="15.75" customHeight="1">
      <c r="A2706" s="15">
        <v>9093.0</v>
      </c>
      <c r="B2706" s="15" t="s">
        <v>5586</v>
      </c>
      <c r="C2706" s="18">
        <v>42183.0</v>
      </c>
      <c r="D2706" s="18">
        <v>42188.0</v>
      </c>
      <c r="E2706" s="18">
        <f t="shared" si="1"/>
        <v>42188</v>
      </c>
      <c r="F2706" s="15" t="s">
        <v>114</v>
      </c>
      <c r="G2706" s="15" t="s">
        <v>2766</v>
      </c>
      <c r="H2706" s="15" t="s">
        <v>2767</v>
      </c>
      <c r="I2706" s="15" t="s">
        <v>128</v>
      </c>
      <c r="J2706" s="15" t="s">
        <v>60</v>
      </c>
      <c r="K2706" s="15" t="s">
        <v>14</v>
      </c>
      <c r="L2706" s="15" t="str">
        <f t="array" ref="L2706">_xlfn.XLOOKUP(M2706,reference_province_to_city!$A$2:$A$11,reference_province_to_city!$B$2:$B$11)</f>
        <v>Bandung</v>
      </c>
      <c r="M2706" s="15" t="s">
        <v>12</v>
      </c>
      <c r="N2706" s="15">
        <v>40111.0</v>
      </c>
      <c r="O2706" s="15">
        <f t="array" ref="O2706">_xlfn.XLOOKUP(M2706,reference_postal_code!$B$2:$B$11,reference_postal_code!$A$2:$A$11)</f>
        <v>40111</v>
      </c>
      <c r="P2706" s="15" t="s">
        <v>117</v>
      </c>
      <c r="Q2706" s="15" t="s">
        <v>5587</v>
      </c>
      <c r="R2706" s="15" t="s">
        <v>106</v>
      </c>
      <c r="S2706" s="15" t="s">
        <v>183</v>
      </c>
      <c r="T2706" s="15" t="s">
        <v>5588</v>
      </c>
      <c r="U2706" s="28">
        <v>7244100.0</v>
      </c>
      <c r="V2706" s="15">
        <v>6.0</v>
      </c>
      <c r="W2706" s="31">
        <v>0.5</v>
      </c>
      <c r="X2706" s="28">
        <v>-5650398.0</v>
      </c>
    </row>
    <row r="2707" ht="15.75" customHeight="1">
      <c r="A2707" s="15">
        <v>9092.0</v>
      </c>
      <c r="B2707" s="15" t="s">
        <v>5586</v>
      </c>
      <c r="C2707" s="18">
        <v>42183.0</v>
      </c>
      <c r="D2707" s="18">
        <v>42188.0</v>
      </c>
      <c r="E2707" s="18">
        <f t="shared" si="1"/>
        <v>42188</v>
      </c>
      <c r="F2707" s="15" t="s">
        <v>114</v>
      </c>
      <c r="G2707" s="15" t="s">
        <v>2766</v>
      </c>
      <c r="H2707" s="15" t="s">
        <v>2767</v>
      </c>
      <c r="I2707" s="15" t="s">
        <v>128</v>
      </c>
      <c r="J2707" s="15" t="s">
        <v>60</v>
      </c>
      <c r="K2707" s="15" t="s">
        <v>14</v>
      </c>
      <c r="L2707" s="15" t="str">
        <f t="array" ref="L2707">_xlfn.XLOOKUP(M2707,reference_province_to_city!$A$2:$A$11,reference_province_to_city!$B$2:$B$11)</f>
        <v>Bandung</v>
      </c>
      <c r="M2707" s="15" t="s">
        <v>12</v>
      </c>
      <c r="N2707" s="15">
        <v>40111.0</v>
      </c>
      <c r="O2707" s="15">
        <f t="array" ref="O2707">_xlfn.XLOOKUP(M2707,reference_postal_code!$B$2:$B$11,reference_postal_code!$A$2:$A$11)</f>
        <v>40111</v>
      </c>
      <c r="P2707" s="15" t="s">
        <v>117</v>
      </c>
      <c r="Q2707" s="15" t="s">
        <v>1655</v>
      </c>
      <c r="R2707" s="15" t="s">
        <v>65</v>
      </c>
      <c r="S2707" s="15" t="s">
        <v>66</v>
      </c>
      <c r="T2707" s="15" t="s">
        <v>1656</v>
      </c>
      <c r="U2707" s="28">
        <v>233280.0</v>
      </c>
      <c r="V2707" s="15">
        <v>3.0</v>
      </c>
      <c r="W2707" s="31">
        <v>0.2</v>
      </c>
      <c r="X2707" s="28">
        <v>81648.0</v>
      </c>
    </row>
    <row r="2708" ht="15.75" customHeight="1">
      <c r="A2708" s="15">
        <v>6977.0</v>
      </c>
      <c r="B2708" s="15" t="s">
        <v>5584</v>
      </c>
      <c r="C2708" s="18">
        <v>42183.0</v>
      </c>
      <c r="D2708" s="18">
        <v>42187.0</v>
      </c>
      <c r="E2708" s="18">
        <f t="shared" si="1"/>
        <v>42187</v>
      </c>
      <c r="F2708" s="15" t="s">
        <v>55</v>
      </c>
      <c r="G2708" s="15" t="s">
        <v>4421</v>
      </c>
      <c r="H2708" s="15" t="s">
        <v>4422</v>
      </c>
      <c r="I2708" s="15" t="s">
        <v>128</v>
      </c>
      <c r="J2708" s="15" t="s">
        <v>60</v>
      </c>
      <c r="K2708" s="15" t="s">
        <v>31</v>
      </c>
      <c r="L2708" s="15" t="str">
        <f t="array" ref="L2708">_xlfn.XLOOKUP(M2708,reference_province_to_city!$A$2:$A$11,reference_province_to_city!$B$2:$B$11)</f>
        <v>Balikpapan</v>
      </c>
      <c r="M2708" s="15" t="s">
        <v>21</v>
      </c>
      <c r="N2708" s="15">
        <v>76114.0</v>
      </c>
      <c r="O2708" s="15">
        <f t="array" ref="O2708">_xlfn.XLOOKUP(M2708,reference_postal_code!$B$2:$B$11,reference_postal_code!$A$2:$A$11)</f>
        <v>76114</v>
      </c>
      <c r="P2708" s="15" t="s">
        <v>166</v>
      </c>
      <c r="Q2708" s="15" t="s">
        <v>1557</v>
      </c>
      <c r="R2708" s="15" t="s">
        <v>106</v>
      </c>
      <c r="S2708" s="15" t="s">
        <v>139</v>
      </c>
      <c r="T2708" s="15" t="s">
        <v>1558</v>
      </c>
      <c r="U2708" s="28">
        <v>9326400.0</v>
      </c>
      <c r="V2708" s="15">
        <v>4.0</v>
      </c>
      <c r="W2708" s="31">
        <v>0.2</v>
      </c>
      <c r="X2708" s="28">
        <v>699480.0</v>
      </c>
    </row>
    <row r="2709" ht="15.75" customHeight="1">
      <c r="A2709" s="15">
        <v>9972.0</v>
      </c>
      <c r="B2709" s="15" t="s">
        <v>5585</v>
      </c>
      <c r="C2709" s="18">
        <v>42183.0</v>
      </c>
      <c r="D2709" s="18">
        <v>42187.0</v>
      </c>
      <c r="E2709" s="18">
        <f t="shared" si="1"/>
        <v>42187</v>
      </c>
      <c r="F2709" s="15" t="s">
        <v>55</v>
      </c>
      <c r="G2709" s="15" t="s">
        <v>926</v>
      </c>
      <c r="H2709" s="15" t="s">
        <v>927</v>
      </c>
      <c r="I2709" s="15" t="s">
        <v>76</v>
      </c>
      <c r="J2709" s="15" t="s">
        <v>60</v>
      </c>
      <c r="K2709" s="15" t="s">
        <v>31</v>
      </c>
      <c r="L2709" s="15" t="str">
        <f t="array" ref="L2709">_xlfn.XLOOKUP(M2709,reference_province_to_city!$A$2:$A$11,reference_province_to_city!$B$2:$B$11)</f>
        <v>Balikpapan</v>
      </c>
      <c r="M2709" s="15" t="s">
        <v>21</v>
      </c>
      <c r="N2709" s="15">
        <v>76114.0</v>
      </c>
      <c r="O2709" s="15">
        <f t="array" ref="O2709">_xlfn.XLOOKUP(M2709,reference_postal_code!$B$2:$B$11,reference_postal_code!$A$2:$A$11)</f>
        <v>76114</v>
      </c>
      <c r="P2709" s="15" t="s">
        <v>166</v>
      </c>
      <c r="Q2709" s="15" t="s">
        <v>5589</v>
      </c>
      <c r="R2709" s="15" t="s">
        <v>65</v>
      </c>
      <c r="S2709" s="15" t="s">
        <v>93</v>
      </c>
      <c r="T2709" s="15" t="s">
        <v>5590</v>
      </c>
      <c r="U2709" s="28">
        <v>2111250.0</v>
      </c>
      <c r="V2709" s="15">
        <v>5.0</v>
      </c>
      <c r="W2709" s="31">
        <v>0.0</v>
      </c>
      <c r="X2709" s="28">
        <v>633375.0</v>
      </c>
    </row>
    <row r="2710" ht="15.75" customHeight="1">
      <c r="A2710" s="15">
        <v>9024.0</v>
      </c>
      <c r="B2710" s="15" t="s">
        <v>5591</v>
      </c>
      <c r="C2710" s="18">
        <v>42184.0</v>
      </c>
      <c r="D2710" s="18">
        <v>42187.0</v>
      </c>
      <c r="E2710" s="18">
        <f t="shared" si="1"/>
        <v>42187</v>
      </c>
      <c r="F2710" s="15" t="s">
        <v>125</v>
      </c>
      <c r="G2710" s="15" t="s">
        <v>2437</v>
      </c>
      <c r="H2710" s="15" t="s">
        <v>2438</v>
      </c>
      <c r="I2710" s="15" t="s">
        <v>59</v>
      </c>
      <c r="J2710" s="15" t="s">
        <v>60</v>
      </c>
      <c r="K2710" s="15" t="s">
        <v>19</v>
      </c>
      <c r="L2710" s="15" t="str">
        <f t="array" ref="L2710">_xlfn.XLOOKUP(M2710,reference_province_to_city!$A$2:$A$11,reference_province_to_city!$B$2:$B$11)</f>
        <v>Yogyakarta</v>
      </c>
      <c r="M2710" s="15" t="s">
        <v>18</v>
      </c>
      <c r="N2710" s="15">
        <v>55111.0</v>
      </c>
      <c r="O2710" s="15">
        <f t="array" ref="O2710">_xlfn.XLOOKUP(M2710,reference_postal_code!$B$2:$B$11,reference_postal_code!$A$2:$A$11)</f>
        <v>55111</v>
      </c>
      <c r="P2710" s="15" t="s">
        <v>77</v>
      </c>
      <c r="Q2710" s="15" t="s">
        <v>834</v>
      </c>
      <c r="R2710" s="15" t="s">
        <v>106</v>
      </c>
      <c r="S2710" s="15" t="s">
        <v>107</v>
      </c>
      <c r="T2710" s="15" t="s">
        <v>835</v>
      </c>
      <c r="U2710" s="28">
        <v>1768230.0</v>
      </c>
      <c r="V2710" s="15">
        <v>1.0</v>
      </c>
      <c r="W2710" s="31">
        <v>0.1</v>
      </c>
      <c r="X2710" s="28">
        <v>19647.0</v>
      </c>
    </row>
    <row r="2711" ht="15.75" customHeight="1">
      <c r="A2711" s="15">
        <v>4794.0</v>
      </c>
      <c r="B2711" s="15" t="s">
        <v>5592</v>
      </c>
      <c r="C2711" s="18">
        <v>42184.0</v>
      </c>
      <c r="D2711" s="18">
        <v>42189.0</v>
      </c>
      <c r="E2711" s="18">
        <f t="shared" si="1"/>
        <v>42189</v>
      </c>
      <c r="F2711" s="15" t="s">
        <v>55</v>
      </c>
      <c r="G2711" s="15" t="s">
        <v>1161</v>
      </c>
      <c r="H2711" s="15" t="s">
        <v>1162</v>
      </c>
      <c r="I2711" s="15" t="s">
        <v>59</v>
      </c>
      <c r="J2711" s="15" t="s">
        <v>60</v>
      </c>
      <c r="K2711" s="15" t="s">
        <v>33</v>
      </c>
      <c r="L2711" s="15" t="str">
        <f t="array" ref="L2711">_xlfn.XLOOKUP(M2711,reference_province_to_city!$A$2:$A$11,reference_province_to_city!$B$2:$B$11)</f>
        <v>Makassar</v>
      </c>
      <c r="M2711" s="15" t="s">
        <v>25</v>
      </c>
      <c r="N2711" s="15">
        <v>90111.0</v>
      </c>
      <c r="O2711" s="15">
        <f t="array" ref="O2711">_xlfn.XLOOKUP(M2711,reference_postal_code!$B$2:$B$11,reference_postal_code!$A$2:$A$11)</f>
        <v>90111</v>
      </c>
      <c r="P2711" s="15" t="s">
        <v>63</v>
      </c>
      <c r="Q2711" s="15" t="s">
        <v>5593</v>
      </c>
      <c r="R2711" s="15" t="s">
        <v>65</v>
      </c>
      <c r="S2711" s="15" t="s">
        <v>66</v>
      </c>
      <c r="T2711" s="15" t="s">
        <v>5594</v>
      </c>
      <c r="U2711" s="28">
        <v>374400.0</v>
      </c>
      <c r="V2711" s="15">
        <v>4.0</v>
      </c>
      <c r="W2711" s="31">
        <v>0.0</v>
      </c>
      <c r="X2711" s="28">
        <v>168480.0</v>
      </c>
    </row>
    <row r="2712" ht="15.75" customHeight="1">
      <c r="A2712" s="15">
        <v>2205.0</v>
      </c>
      <c r="B2712" s="15" t="s">
        <v>5595</v>
      </c>
      <c r="C2712" s="18">
        <v>42184.0</v>
      </c>
      <c r="D2712" s="18">
        <v>42190.0</v>
      </c>
      <c r="E2712" s="18">
        <f t="shared" si="1"/>
        <v>42190</v>
      </c>
      <c r="F2712" s="15" t="s">
        <v>55</v>
      </c>
      <c r="G2712" s="15" t="s">
        <v>1805</v>
      </c>
      <c r="H2712" s="15" t="s">
        <v>1806</v>
      </c>
      <c r="I2712" s="15" t="s">
        <v>59</v>
      </c>
      <c r="J2712" s="15" t="s">
        <v>60</v>
      </c>
      <c r="K2712" s="15" t="s">
        <v>17</v>
      </c>
      <c r="L2712" s="15" t="str">
        <f t="array" ref="L2712">_xlfn.XLOOKUP(M2712,reference_province_to_city!$A$2:$A$11,reference_province_to_city!$B$2:$B$11)</f>
        <v>Semarang</v>
      </c>
      <c r="M2712" s="15" t="s">
        <v>15</v>
      </c>
      <c r="N2712" s="15">
        <v>50111.0</v>
      </c>
      <c r="O2712" s="15">
        <f t="array" ref="O2712">_xlfn.XLOOKUP(M2712,reference_postal_code!$B$2:$B$11,reference_postal_code!$A$2:$A$11)</f>
        <v>50111</v>
      </c>
      <c r="P2712" s="15" t="s">
        <v>77</v>
      </c>
      <c r="Q2712" s="15" t="s">
        <v>829</v>
      </c>
      <c r="R2712" s="15" t="s">
        <v>106</v>
      </c>
      <c r="S2712" s="15" t="s">
        <v>139</v>
      </c>
      <c r="T2712" s="15" t="s">
        <v>830</v>
      </c>
      <c r="U2712" s="28">
        <v>301560.0</v>
      </c>
      <c r="V2712" s="15">
        <v>1.0</v>
      </c>
      <c r="W2712" s="31">
        <v>0.2</v>
      </c>
      <c r="X2712" s="28">
        <v>26386.0</v>
      </c>
    </row>
    <row r="2713" ht="15.75" customHeight="1">
      <c r="A2713" s="15">
        <v>9737.0</v>
      </c>
      <c r="B2713" s="15" t="s">
        <v>5596</v>
      </c>
      <c r="C2713" s="18">
        <v>42184.0</v>
      </c>
      <c r="D2713" s="18">
        <v>42188.0</v>
      </c>
      <c r="E2713" s="18">
        <f t="shared" si="1"/>
        <v>42188</v>
      </c>
      <c r="F2713" s="15" t="s">
        <v>55</v>
      </c>
      <c r="G2713" s="15" t="s">
        <v>694</v>
      </c>
      <c r="H2713" s="15" t="s">
        <v>695</v>
      </c>
      <c r="I2713" s="15" t="s">
        <v>76</v>
      </c>
      <c r="J2713" s="15" t="s">
        <v>60</v>
      </c>
      <c r="K2713" s="15" t="s">
        <v>29</v>
      </c>
      <c r="L2713" s="15" t="str">
        <f t="array" ref="L2713">_xlfn.XLOOKUP(M2713,reference_province_to_city!$A$2:$A$11,reference_province_to_city!$B$2:$B$11)</f>
        <v>Palembang</v>
      </c>
      <c r="M2713" s="15" t="s">
        <v>13</v>
      </c>
      <c r="N2713" s="15">
        <v>30111.0</v>
      </c>
      <c r="O2713" s="15">
        <f t="array" ref="O2713">_xlfn.XLOOKUP(M2713,reference_postal_code!$B$2:$B$11,reference_postal_code!$A$2:$A$11)</f>
        <v>30111</v>
      </c>
      <c r="P2713" s="15" t="s">
        <v>77</v>
      </c>
      <c r="Q2713" s="15" t="s">
        <v>788</v>
      </c>
      <c r="R2713" s="15" t="s">
        <v>110</v>
      </c>
      <c r="S2713" s="15" t="s">
        <v>111</v>
      </c>
      <c r="T2713" s="15" t="s">
        <v>789</v>
      </c>
      <c r="U2713" s="28">
        <v>4049700.0</v>
      </c>
      <c r="V2713" s="15">
        <v>2.0</v>
      </c>
      <c r="W2713" s="31">
        <v>0.0</v>
      </c>
      <c r="X2713" s="28">
        <v>1093419.0</v>
      </c>
    </row>
    <row r="2714" ht="15.75" customHeight="1">
      <c r="A2714" s="15">
        <v>5814.0</v>
      </c>
      <c r="B2714" s="15" t="s">
        <v>5597</v>
      </c>
      <c r="C2714" s="18">
        <v>42187.0</v>
      </c>
      <c r="D2714" s="18">
        <v>42188.0</v>
      </c>
      <c r="E2714" s="18">
        <f t="shared" si="1"/>
        <v>42188</v>
      </c>
      <c r="F2714" s="15" t="s">
        <v>125</v>
      </c>
      <c r="G2714" s="15" t="s">
        <v>484</v>
      </c>
      <c r="H2714" s="15" t="s">
        <v>485</v>
      </c>
      <c r="I2714" s="15" t="s">
        <v>76</v>
      </c>
      <c r="J2714" s="15" t="s">
        <v>60</v>
      </c>
      <c r="K2714" s="15" t="s">
        <v>3394</v>
      </c>
      <c r="L2714" s="15" t="str">
        <f t="array" ref="L2714">_xlfn.XLOOKUP(M2714,reference_province_to_city!$A$2:$A$11,reference_province_to_city!$B$2:$B$11)</f>
        <v>Semarang</v>
      </c>
      <c r="M2714" s="15" t="s">
        <v>15</v>
      </c>
      <c r="N2714" s="15">
        <v>50111.0</v>
      </c>
      <c r="O2714" s="15">
        <f t="array" ref="O2714">_xlfn.XLOOKUP(M2714,reference_postal_code!$B$2:$B$11,reference_postal_code!$A$2:$A$11)</f>
        <v>50111</v>
      </c>
      <c r="P2714" s="15" t="s">
        <v>77</v>
      </c>
      <c r="Q2714" s="15" t="s">
        <v>1025</v>
      </c>
      <c r="R2714" s="15" t="s">
        <v>65</v>
      </c>
      <c r="S2714" s="15" t="s">
        <v>66</v>
      </c>
      <c r="T2714" s="15" t="s">
        <v>1026</v>
      </c>
      <c r="U2714" s="28">
        <v>291600.0</v>
      </c>
      <c r="V2714" s="15">
        <v>3.0</v>
      </c>
      <c r="W2714" s="31">
        <v>0.0</v>
      </c>
      <c r="X2714" s="28">
        <v>139968.0</v>
      </c>
    </row>
    <row r="2715" ht="15.75" customHeight="1">
      <c r="A2715" s="15">
        <v>4132.0</v>
      </c>
      <c r="B2715" s="15" t="s">
        <v>5598</v>
      </c>
      <c r="C2715" s="18">
        <v>42187.0</v>
      </c>
      <c r="D2715" s="18">
        <v>42194.0</v>
      </c>
      <c r="E2715" s="18">
        <f t="shared" si="1"/>
        <v>42194</v>
      </c>
      <c r="F2715" s="15" t="s">
        <v>55</v>
      </c>
      <c r="G2715" s="15" t="s">
        <v>2808</v>
      </c>
      <c r="H2715" s="15" t="s">
        <v>2809</v>
      </c>
      <c r="I2715" s="15" t="s">
        <v>59</v>
      </c>
      <c r="J2715" s="15" t="s">
        <v>60</v>
      </c>
      <c r="K2715" s="15" t="s">
        <v>14</v>
      </c>
      <c r="L2715" s="15" t="str">
        <f t="array" ref="L2715">_xlfn.XLOOKUP(M2715,reference_province_to_city!$A$2:$A$11,reference_province_to_city!$B$2:$B$11)</f>
        <v>Bandung</v>
      </c>
      <c r="M2715" s="15" t="s">
        <v>12</v>
      </c>
      <c r="N2715" s="15">
        <v>40111.0</v>
      </c>
      <c r="O2715" s="15">
        <f t="array" ref="O2715">_xlfn.XLOOKUP(M2715,reference_postal_code!$B$2:$B$11,reference_postal_code!$A$2:$A$11)</f>
        <v>40111</v>
      </c>
      <c r="P2715" s="15" t="s">
        <v>117</v>
      </c>
      <c r="Q2715" s="15" t="s">
        <v>2891</v>
      </c>
      <c r="R2715" s="15" t="s">
        <v>65</v>
      </c>
      <c r="S2715" s="15" t="s">
        <v>66</v>
      </c>
      <c r="T2715" s="15" t="s">
        <v>2892</v>
      </c>
      <c r="U2715" s="28">
        <v>179280.0</v>
      </c>
      <c r="V2715" s="15">
        <v>3.0</v>
      </c>
      <c r="W2715" s="31">
        <v>0.2</v>
      </c>
      <c r="X2715" s="28">
        <v>60507.0</v>
      </c>
    </row>
    <row r="2716" ht="15.75" customHeight="1">
      <c r="A2716" s="15">
        <v>8850.0</v>
      </c>
      <c r="B2716" s="15" t="s">
        <v>5599</v>
      </c>
      <c r="C2716" s="18">
        <v>42187.0</v>
      </c>
      <c r="D2716" s="18">
        <v>42189.0</v>
      </c>
      <c r="E2716" s="18">
        <f t="shared" si="1"/>
        <v>42189</v>
      </c>
      <c r="F2716" s="15" t="s">
        <v>125</v>
      </c>
      <c r="G2716" s="15" t="s">
        <v>3196</v>
      </c>
      <c r="H2716" s="15" t="s">
        <v>3197</v>
      </c>
      <c r="I2716" s="15" t="s">
        <v>128</v>
      </c>
      <c r="J2716" s="15" t="s">
        <v>60</v>
      </c>
      <c r="K2716" s="15" t="s">
        <v>19</v>
      </c>
      <c r="L2716" s="15" t="str">
        <f t="array" ref="L2716">_xlfn.XLOOKUP(M2716,reference_province_to_city!$A$2:$A$11,reference_province_to_city!$B$2:$B$11)</f>
        <v>Yogyakarta</v>
      </c>
      <c r="M2716" s="15" t="s">
        <v>18</v>
      </c>
      <c r="O2716" s="15">
        <f t="array" ref="O2716">_xlfn.XLOOKUP(M2716,reference_postal_code!$B$2:$B$11,reference_postal_code!$A$2:$A$11)</f>
        <v>55111</v>
      </c>
      <c r="P2716" s="15" t="s">
        <v>77</v>
      </c>
      <c r="Q2716" s="15" t="s">
        <v>1600</v>
      </c>
      <c r="R2716" s="15" t="s">
        <v>106</v>
      </c>
      <c r="S2716" s="15" t="s">
        <v>139</v>
      </c>
      <c r="T2716" s="15" t="s">
        <v>1601</v>
      </c>
      <c r="U2716" s="28">
        <v>2397600.0</v>
      </c>
      <c r="V2716" s="15">
        <v>10.0</v>
      </c>
      <c r="W2716" s="31">
        <v>0.2</v>
      </c>
      <c r="X2716" s="28">
        <v>689310.0</v>
      </c>
    </row>
    <row r="2717" ht="15.75" customHeight="1">
      <c r="A2717" s="15">
        <v>3491.0</v>
      </c>
      <c r="B2717" s="15" t="s">
        <v>5600</v>
      </c>
      <c r="C2717" s="18">
        <v>42187.0</v>
      </c>
      <c r="D2717" s="18">
        <v>42191.0</v>
      </c>
      <c r="E2717" s="18">
        <f t="shared" si="1"/>
        <v>42191</v>
      </c>
      <c r="F2717" s="15" t="s">
        <v>55</v>
      </c>
      <c r="G2717" s="15" t="s">
        <v>5601</v>
      </c>
      <c r="H2717" s="15" t="s">
        <v>5602</v>
      </c>
      <c r="I2717" s="15" t="s">
        <v>59</v>
      </c>
      <c r="J2717" s="15" t="s">
        <v>60</v>
      </c>
      <c r="K2717" s="15" t="s">
        <v>33</v>
      </c>
      <c r="L2717" s="15" t="str">
        <f t="array" ref="L2717">_xlfn.XLOOKUP(M2717,reference_province_to_city!$A$2:$A$11,reference_province_to_city!$B$2:$B$11)</f>
        <v>Makassar</v>
      </c>
      <c r="M2717" s="15" t="s">
        <v>25</v>
      </c>
      <c r="N2717" s="15">
        <v>90111.0</v>
      </c>
      <c r="O2717" s="15">
        <f t="array" ref="O2717">_xlfn.XLOOKUP(M2717,reference_postal_code!$B$2:$B$11,reference_postal_code!$A$2:$A$11)</f>
        <v>90111</v>
      </c>
      <c r="P2717" s="15" t="s">
        <v>63</v>
      </c>
      <c r="Q2717" s="15" t="s">
        <v>4629</v>
      </c>
      <c r="R2717" s="15" t="s">
        <v>65</v>
      </c>
      <c r="S2717" s="15" t="s">
        <v>87</v>
      </c>
      <c r="T2717" s="15" t="s">
        <v>4630</v>
      </c>
      <c r="U2717" s="28">
        <v>1029000.0</v>
      </c>
      <c r="V2717" s="15">
        <v>5.0</v>
      </c>
      <c r="W2717" s="31">
        <v>0.2</v>
      </c>
      <c r="X2717" s="28">
        <v>90037.0</v>
      </c>
    </row>
    <row r="2718" ht="15.75" customHeight="1">
      <c r="A2718" s="15">
        <v>8849.0</v>
      </c>
      <c r="B2718" s="15" t="s">
        <v>5599</v>
      </c>
      <c r="C2718" s="18">
        <v>42187.0</v>
      </c>
      <c r="D2718" s="18">
        <v>42189.0</v>
      </c>
      <c r="E2718" s="18">
        <f t="shared" si="1"/>
        <v>42189</v>
      </c>
      <c r="F2718" s="15" t="s">
        <v>125</v>
      </c>
      <c r="G2718" s="15" t="s">
        <v>3196</v>
      </c>
      <c r="H2718" s="15" t="s">
        <v>3197</v>
      </c>
      <c r="I2718" s="15" t="s">
        <v>128</v>
      </c>
      <c r="J2718" s="15" t="s">
        <v>60</v>
      </c>
      <c r="K2718" s="15" t="s">
        <v>19</v>
      </c>
      <c r="L2718" s="15" t="str">
        <f t="array" ref="L2718">_xlfn.XLOOKUP(M2718,reference_province_to_city!$A$2:$A$11,reference_province_to_city!$B$2:$B$11)</f>
        <v>Yogyakarta</v>
      </c>
      <c r="M2718" s="15" t="s">
        <v>18</v>
      </c>
      <c r="N2718" s="15">
        <v>55111.0</v>
      </c>
      <c r="O2718" s="15">
        <f t="array" ref="O2718">_xlfn.XLOOKUP(M2718,reference_postal_code!$B$2:$B$11,reference_postal_code!$A$2:$A$11)</f>
        <v>55111</v>
      </c>
      <c r="P2718" s="15" t="s">
        <v>77</v>
      </c>
      <c r="Q2718" s="15" t="s">
        <v>1728</v>
      </c>
      <c r="R2718" s="15" t="s">
        <v>110</v>
      </c>
      <c r="S2718" s="15" t="s">
        <v>111</v>
      </c>
      <c r="T2718" s="15" t="s">
        <v>1729</v>
      </c>
      <c r="U2718" s="28">
        <v>1113600.0</v>
      </c>
      <c r="V2718" s="15">
        <v>1.0</v>
      </c>
      <c r="W2718" s="31">
        <v>0.2</v>
      </c>
      <c r="X2718" s="28">
        <v>125280.0</v>
      </c>
    </row>
    <row r="2719" ht="15.75" customHeight="1">
      <c r="A2719" s="15">
        <v>8851.0</v>
      </c>
      <c r="B2719" s="15" t="s">
        <v>5599</v>
      </c>
      <c r="C2719" s="18">
        <v>42187.0</v>
      </c>
      <c r="D2719" s="18">
        <v>42189.0</v>
      </c>
      <c r="E2719" s="18">
        <f t="shared" si="1"/>
        <v>42189</v>
      </c>
      <c r="F2719" s="15" t="s">
        <v>125</v>
      </c>
      <c r="G2719" s="15" t="s">
        <v>3196</v>
      </c>
      <c r="H2719" s="15" t="s">
        <v>3197</v>
      </c>
      <c r="I2719" s="15" t="s">
        <v>128</v>
      </c>
      <c r="J2719" s="15" t="s">
        <v>60</v>
      </c>
      <c r="K2719" s="15" t="s">
        <v>19</v>
      </c>
      <c r="L2719" s="15" t="str">
        <f t="array" ref="L2719">_xlfn.XLOOKUP(M2719,reference_province_to_city!$A$2:$A$11,reference_province_to_city!$B$2:$B$11)</f>
        <v>Yogyakarta</v>
      </c>
      <c r="M2719" s="15" t="s">
        <v>18</v>
      </c>
      <c r="N2719" s="15">
        <v>55111.0</v>
      </c>
      <c r="O2719" s="15">
        <f t="array" ref="O2719">_xlfn.XLOOKUP(M2719,reference_postal_code!$B$2:$B$11,reference_postal_code!$A$2:$A$11)</f>
        <v>55111</v>
      </c>
      <c r="P2719" s="15" t="s">
        <v>77</v>
      </c>
      <c r="Q2719" s="15" t="s">
        <v>421</v>
      </c>
      <c r="R2719" s="15" t="s">
        <v>65</v>
      </c>
      <c r="S2719" s="15" t="s">
        <v>83</v>
      </c>
      <c r="T2719" s="15" t="s">
        <v>422</v>
      </c>
      <c r="U2719" s="28">
        <v>43380.0</v>
      </c>
      <c r="V2719" s="15">
        <v>2.0</v>
      </c>
      <c r="W2719" s="31">
        <v>0.7</v>
      </c>
      <c r="X2719" s="28">
        <v>-34704.0</v>
      </c>
    </row>
    <row r="2720" ht="15.75" customHeight="1">
      <c r="A2720" s="15">
        <v>8852.0</v>
      </c>
      <c r="B2720" s="15" t="s">
        <v>5599</v>
      </c>
      <c r="C2720" s="18">
        <v>42187.0</v>
      </c>
      <c r="D2720" s="18">
        <v>42189.0</v>
      </c>
      <c r="E2720" s="18">
        <f t="shared" si="1"/>
        <v>42189</v>
      </c>
      <c r="F2720" s="15" t="s">
        <v>125</v>
      </c>
      <c r="G2720" s="15" t="s">
        <v>3196</v>
      </c>
      <c r="H2720" s="15" t="s">
        <v>3197</v>
      </c>
      <c r="I2720" s="15" t="s">
        <v>128</v>
      </c>
      <c r="J2720" s="15" t="s">
        <v>60</v>
      </c>
      <c r="K2720" s="15" t="s">
        <v>19</v>
      </c>
      <c r="L2720" s="15" t="str">
        <f t="array" ref="L2720">_xlfn.XLOOKUP(M2720,reference_province_to_city!$A$2:$A$11,reference_province_to_city!$B$2:$B$11)</f>
        <v>Yogyakarta</v>
      </c>
      <c r="M2720" s="15" t="s">
        <v>18</v>
      </c>
      <c r="N2720" s="15">
        <v>55111.0</v>
      </c>
      <c r="O2720" s="15">
        <f t="array" ref="O2720">_xlfn.XLOOKUP(M2720,reference_postal_code!$B$2:$B$11,reference_postal_code!$A$2:$A$11)</f>
        <v>55111</v>
      </c>
      <c r="P2720" s="15" t="s">
        <v>77</v>
      </c>
      <c r="Q2720" s="15" t="s">
        <v>5368</v>
      </c>
      <c r="R2720" s="15" t="s">
        <v>65</v>
      </c>
      <c r="S2720" s="15" t="s">
        <v>66</v>
      </c>
      <c r="T2720" s="15" t="s">
        <v>5369</v>
      </c>
      <c r="U2720" s="28">
        <v>140880.0</v>
      </c>
      <c r="V2720" s="15">
        <v>2.0</v>
      </c>
      <c r="W2720" s="31">
        <v>0.2</v>
      </c>
      <c r="X2720" s="28">
        <v>49308.0</v>
      </c>
    </row>
    <row r="2721" ht="15.75" customHeight="1">
      <c r="A2721" s="15">
        <v>2508.0</v>
      </c>
      <c r="B2721" s="15" t="s">
        <v>5603</v>
      </c>
      <c r="C2721" s="18">
        <v>42187.0</v>
      </c>
      <c r="D2721" s="18">
        <v>42187.0</v>
      </c>
      <c r="E2721" s="18">
        <f t="shared" si="1"/>
        <v>42187</v>
      </c>
      <c r="F2721" s="15" t="s">
        <v>466</v>
      </c>
      <c r="G2721" s="15" t="s">
        <v>658</v>
      </c>
      <c r="H2721" s="15" t="s">
        <v>659</v>
      </c>
      <c r="I2721" s="15" t="s">
        <v>59</v>
      </c>
      <c r="J2721" s="15" t="s">
        <v>60</v>
      </c>
      <c r="K2721" s="15" t="s">
        <v>29</v>
      </c>
      <c r="L2721" s="15" t="str">
        <f t="array" ref="L2721">_xlfn.XLOOKUP(M2721,reference_province_to_city!$A$2:$A$11,reference_province_to_city!$B$2:$B$11)</f>
        <v>Palembang</v>
      </c>
      <c r="M2721" s="15" t="s">
        <v>13</v>
      </c>
      <c r="N2721" s="15">
        <v>30111.0</v>
      </c>
      <c r="O2721" s="15">
        <f t="array" ref="O2721">_xlfn.XLOOKUP(M2721,reference_postal_code!$B$2:$B$11,reference_postal_code!$A$2:$A$11)</f>
        <v>30111</v>
      </c>
      <c r="P2721" s="15" t="s">
        <v>77</v>
      </c>
      <c r="Q2721" s="15" t="s">
        <v>448</v>
      </c>
      <c r="R2721" s="15" t="s">
        <v>65</v>
      </c>
      <c r="S2721" s="15" t="s">
        <v>222</v>
      </c>
      <c r="T2721" s="15" t="s">
        <v>449</v>
      </c>
      <c r="U2721" s="28">
        <v>491760.0</v>
      </c>
      <c r="V2721" s="15">
        <v>4.0</v>
      </c>
      <c r="W2721" s="31">
        <v>0.8</v>
      </c>
      <c r="X2721" s="28">
        <v>-1278576.0</v>
      </c>
    </row>
    <row r="2722" ht="15.75" customHeight="1">
      <c r="A2722" s="15">
        <v>3493.0</v>
      </c>
      <c r="B2722" s="15" t="s">
        <v>5600</v>
      </c>
      <c r="C2722" s="18">
        <v>42187.0</v>
      </c>
      <c r="D2722" s="18">
        <v>42191.0</v>
      </c>
      <c r="E2722" s="18">
        <f t="shared" si="1"/>
        <v>42191</v>
      </c>
      <c r="F2722" s="15" t="s">
        <v>55</v>
      </c>
      <c r="G2722" s="15" t="s">
        <v>5601</v>
      </c>
      <c r="H2722" s="15" t="s">
        <v>5602</v>
      </c>
      <c r="I2722" s="15" t="s">
        <v>59</v>
      </c>
      <c r="J2722" s="15" t="s">
        <v>60</v>
      </c>
      <c r="K2722" s="15" t="s">
        <v>33</v>
      </c>
      <c r="L2722" s="15" t="str">
        <f t="array" ref="L2722">_xlfn.XLOOKUP(M2722,reference_province_to_city!$A$2:$A$11,reference_province_to_city!$B$2:$B$11)</f>
        <v>Makassar</v>
      </c>
      <c r="M2722" s="15" t="s">
        <v>25</v>
      </c>
      <c r="N2722" s="15">
        <v>90111.0</v>
      </c>
      <c r="O2722" s="15">
        <f t="array" ref="O2722">_xlfn.XLOOKUP(M2722,reference_postal_code!$B$2:$B$11,reference_postal_code!$A$2:$A$11)</f>
        <v>90111</v>
      </c>
      <c r="P2722" s="15" t="s">
        <v>63</v>
      </c>
      <c r="Q2722" s="15" t="s">
        <v>236</v>
      </c>
      <c r="R2722" s="15" t="s">
        <v>65</v>
      </c>
      <c r="S2722" s="15" t="s">
        <v>66</v>
      </c>
      <c r="T2722" s="15" t="s">
        <v>237</v>
      </c>
      <c r="U2722" s="28">
        <v>167520.0</v>
      </c>
      <c r="V2722" s="15">
        <v>2.0</v>
      </c>
      <c r="W2722" s="31">
        <v>0.2</v>
      </c>
      <c r="X2722" s="28">
        <v>56538.0</v>
      </c>
    </row>
    <row r="2723" ht="15.75" customHeight="1">
      <c r="A2723" s="15">
        <v>3489.0</v>
      </c>
      <c r="B2723" s="15" t="s">
        <v>5600</v>
      </c>
      <c r="C2723" s="18">
        <v>42187.0</v>
      </c>
      <c r="D2723" s="18">
        <v>42191.0</v>
      </c>
      <c r="E2723" s="18">
        <f t="shared" si="1"/>
        <v>42191</v>
      </c>
      <c r="F2723" s="15" t="s">
        <v>55</v>
      </c>
      <c r="G2723" s="15" t="s">
        <v>5601</v>
      </c>
      <c r="H2723" s="15" t="s">
        <v>5602</v>
      </c>
      <c r="I2723" s="15" t="s">
        <v>59</v>
      </c>
      <c r="J2723" s="15" t="s">
        <v>60</v>
      </c>
      <c r="K2723" s="15" t="s">
        <v>33</v>
      </c>
      <c r="L2723" s="15" t="str">
        <f t="array" ref="L2723">_xlfn.XLOOKUP(M2723,reference_province_to_city!$A$2:$A$11,reference_province_to_city!$B$2:$B$11)</f>
        <v>Makassar</v>
      </c>
      <c r="M2723" s="15" t="s">
        <v>25</v>
      </c>
      <c r="N2723" s="15">
        <v>90111.0</v>
      </c>
      <c r="O2723" s="15">
        <f t="array" ref="O2723">_xlfn.XLOOKUP(M2723,reference_postal_code!$B$2:$B$11,reference_postal_code!$A$2:$A$11)</f>
        <v>90111</v>
      </c>
      <c r="P2723" s="15" t="s">
        <v>63</v>
      </c>
      <c r="Q2723" s="15" t="s">
        <v>5081</v>
      </c>
      <c r="R2723" s="15" t="s">
        <v>106</v>
      </c>
      <c r="S2723" s="15" t="s">
        <v>107</v>
      </c>
      <c r="T2723" s="15" t="s">
        <v>5082</v>
      </c>
      <c r="U2723" s="28">
        <v>6126330.0</v>
      </c>
      <c r="V2723" s="15">
        <v>2.0</v>
      </c>
      <c r="W2723" s="31">
        <v>0.3</v>
      </c>
      <c r="X2723" s="28">
        <v>-87519.0</v>
      </c>
    </row>
    <row r="2724" ht="15.75" customHeight="1">
      <c r="A2724" s="15">
        <v>3490.0</v>
      </c>
      <c r="B2724" s="15" t="s">
        <v>5600</v>
      </c>
      <c r="C2724" s="18">
        <v>42187.0</v>
      </c>
      <c r="D2724" s="18">
        <v>42191.0</v>
      </c>
      <c r="E2724" s="18">
        <f t="shared" si="1"/>
        <v>42191</v>
      </c>
      <c r="F2724" s="15" t="s">
        <v>55</v>
      </c>
      <c r="G2724" s="15" t="s">
        <v>5601</v>
      </c>
      <c r="H2724" s="15" t="s">
        <v>5602</v>
      </c>
      <c r="I2724" s="15" t="s">
        <v>59</v>
      </c>
      <c r="J2724" s="15" t="s">
        <v>60</v>
      </c>
      <c r="K2724" s="15" t="s">
        <v>3776</v>
      </c>
      <c r="L2724" s="15" t="str">
        <f t="array" ref="L2724">_xlfn.XLOOKUP(M2724,reference_province_to_city!$A$2:$A$11,reference_province_to_city!$B$2:$B$11)</f>
        <v>Makassar</v>
      </c>
      <c r="M2724" s="15" t="s">
        <v>25</v>
      </c>
      <c r="N2724" s="15">
        <v>90111.0</v>
      </c>
      <c r="O2724" s="15">
        <f t="array" ref="O2724">_xlfn.XLOOKUP(M2724,reference_postal_code!$B$2:$B$11,reference_postal_code!$A$2:$A$11)</f>
        <v>90111</v>
      </c>
      <c r="P2724" s="15" t="s">
        <v>63</v>
      </c>
      <c r="Q2724" s="15" t="s">
        <v>3611</v>
      </c>
      <c r="R2724" s="15" t="s">
        <v>106</v>
      </c>
      <c r="S2724" s="15" t="s">
        <v>107</v>
      </c>
      <c r="T2724" s="15" t="s">
        <v>3612</v>
      </c>
      <c r="U2724" s="28">
        <v>5731740.0</v>
      </c>
      <c r="V2724" s="15">
        <v>6.0</v>
      </c>
      <c r="W2724" s="31">
        <v>0.3</v>
      </c>
      <c r="X2724" s="28">
        <v>-1391994.0</v>
      </c>
    </row>
    <row r="2725" ht="15.75" customHeight="1">
      <c r="A2725" s="15">
        <v>4133.0</v>
      </c>
      <c r="B2725" s="15" t="s">
        <v>5598</v>
      </c>
      <c r="C2725" s="18">
        <v>42187.0</v>
      </c>
      <c r="D2725" s="18">
        <v>42194.0</v>
      </c>
      <c r="E2725" s="18">
        <f t="shared" si="1"/>
        <v>42194</v>
      </c>
      <c r="F2725" s="15" t="s">
        <v>55</v>
      </c>
      <c r="G2725" s="15" t="s">
        <v>2808</v>
      </c>
      <c r="H2725" s="15" t="s">
        <v>2809</v>
      </c>
      <c r="I2725" s="15" t="s">
        <v>59</v>
      </c>
      <c r="J2725" s="15" t="s">
        <v>60</v>
      </c>
      <c r="K2725" s="15" t="s">
        <v>14</v>
      </c>
      <c r="L2725" s="15" t="str">
        <f t="array" ref="L2725">_xlfn.XLOOKUP(M2725,reference_province_to_city!$A$2:$A$11,reference_province_to_city!$B$2:$B$11)</f>
        <v>Bandung</v>
      </c>
      <c r="M2725" s="15" t="s">
        <v>12</v>
      </c>
      <c r="N2725" s="15">
        <v>40111.0</v>
      </c>
      <c r="O2725" s="15">
        <f t="array" ref="O2725">_xlfn.XLOOKUP(M2725,reference_postal_code!$B$2:$B$11,reference_postal_code!$A$2:$A$11)</f>
        <v>40111</v>
      </c>
      <c r="P2725" s="15" t="s">
        <v>117</v>
      </c>
      <c r="Q2725" s="15" t="s">
        <v>746</v>
      </c>
      <c r="R2725" s="15" t="s">
        <v>65</v>
      </c>
      <c r="S2725" s="15" t="s">
        <v>66</v>
      </c>
      <c r="T2725" s="15" t="s">
        <v>747</v>
      </c>
      <c r="U2725" s="28">
        <v>233280.0</v>
      </c>
      <c r="V2725" s="15">
        <v>3.0</v>
      </c>
      <c r="W2725" s="31">
        <v>0.2</v>
      </c>
      <c r="X2725" s="28">
        <v>84564.0</v>
      </c>
    </row>
    <row r="2726" ht="15.75" customHeight="1">
      <c r="A2726" s="15">
        <v>3492.0</v>
      </c>
      <c r="B2726" s="15" t="s">
        <v>5600</v>
      </c>
      <c r="C2726" s="18">
        <v>42187.0</v>
      </c>
      <c r="D2726" s="18">
        <v>42191.0</v>
      </c>
      <c r="E2726" s="18">
        <f t="shared" si="1"/>
        <v>42191</v>
      </c>
      <c r="F2726" s="15" t="s">
        <v>55</v>
      </c>
      <c r="G2726" s="15" t="s">
        <v>5601</v>
      </c>
      <c r="H2726" s="15" t="s">
        <v>5602</v>
      </c>
      <c r="I2726" s="15" t="s">
        <v>59</v>
      </c>
      <c r="J2726" s="15" t="s">
        <v>60</v>
      </c>
      <c r="L2726" s="15" t="str">
        <f t="array" ref="L2726">_xlfn.XLOOKUP(M2726,reference_province_to_city!$A$2:$A$11,reference_province_to_city!$B$2:$B$11)</f>
        <v>Makassar</v>
      </c>
      <c r="M2726" s="15" t="s">
        <v>25</v>
      </c>
      <c r="N2726" s="15">
        <v>90111.0</v>
      </c>
      <c r="O2726" s="15">
        <f t="array" ref="O2726">_xlfn.XLOOKUP(M2726,reference_postal_code!$B$2:$B$11,reference_postal_code!$A$2:$A$11)</f>
        <v>90111</v>
      </c>
      <c r="P2726" s="15" t="s">
        <v>63</v>
      </c>
      <c r="Q2726" s="15" t="s">
        <v>3793</v>
      </c>
      <c r="R2726" s="15" t="s">
        <v>65</v>
      </c>
      <c r="S2726" s="15" t="s">
        <v>87</v>
      </c>
      <c r="T2726" s="15" t="s">
        <v>3794</v>
      </c>
      <c r="U2726" s="28">
        <v>6532560.0</v>
      </c>
      <c r="V2726" s="15">
        <v>3.0</v>
      </c>
      <c r="W2726" s="31">
        <v>0.2</v>
      </c>
      <c r="X2726" s="28">
        <v>734913.0</v>
      </c>
    </row>
    <row r="2727" ht="15.75" customHeight="1">
      <c r="A2727" s="15">
        <v>588.0</v>
      </c>
      <c r="B2727" s="15" t="s">
        <v>5604</v>
      </c>
      <c r="C2727" s="18">
        <v>42188.0</v>
      </c>
      <c r="D2727" s="18">
        <v>42194.0</v>
      </c>
      <c r="E2727" s="18">
        <f t="shared" si="1"/>
        <v>42194</v>
      </c>
      <c r="F2727" s="15" t="s">
        <v>55</v>
      </c>
      <c r="G2727" s="15" t="s">
        <v>5605</v>
      </c>
      <c r="H2727" s="15" t="s">
        <v>5606</v>
      </c>
      <c r="I2727" s="15" t="s">
        <v>59</v>
      </c>
      <c r="J2727" s="15" t="s">
        <v>60</v>
      </c>
      <c r="K2727" s="15" t="s">
        <v>22</v>
      </c>
      <c r="L2727" s="15" t="str">
        <f t="array" ref="L2727">_xlfn.XLOOKUP(M2727,reference_province_to_city!$A$2:$A$11,reference_province_to_city!$B$2:$B$11)</f>
        <v>Surabaya</v>
      </c>
      <c r="M2727" s="15" t="s">
        <v>20</v>
      </c>
      <c r="N2727" s="15">
        <v>60231.0</v>
      </c>
      <c r="O2727" s="15">
        <f t="array" ref="O2727">_xlfn.XLOOKUP(M2727,reference_postal_code!$B$2:$B$11,reference_postal_code!$A$2:$A$11)</f>
        <v>60231</v>
      </c>
      <c r="P2727" s="15" t="s">
        <v>166</v>
      </c>
      <c r="Q2727" s="15" t="s">
        <v>1915</v>
      </c>
      <c r="R2727" s="15" t="s">
        <v>65</v>
      </c>
      <c r="S2727" s="15" t="s">
        <v>79</v>
      </c>
      <c r="T2727" s="15" t="s">
        <v>1916</v>
      </c>
      <c r="U2727" s="28">
        <v>4423950.0</v>
      </c>
      <c r="V2727" s="15">
        <v>3.0</v>
      </c>
      <c r="W2727" s="31">
        <v>0.0</v>
      </c>
      <c r="X2727" s="28">
        <v>2167736.0</v>
      </c>
    </row>
    <row r="2728" ht="15.75" customHeight="1">
      <c r="A2728" s="15">
        <v>1052.0</v>
      </c>
      <c r="B2728" s="15" t="s">
        <v>5607</v>
      </c>
      <c r="C2728" s="18">
        <v>42188.0</v>
      </c>
      <c r="D2728" s="18">
        <v>42190.0</v>
      </c>
      <c r="E2728" s="18">
        <f t="shared" si="1"/>
        <v>42190</v>
      </c>
      <c r="F2728" s="15" t="s">
        <v>125</v>
      </c>
      <c r="G2728" s="15" t="s">
        <v>3778</v>
      </c>
      <c r="H2728" s="15" t="s">
        <v>3779</v>
      </c>
      <c r="I2728" s="15" t="s">
        <v>128</v>
      </c>
      <c r="J2728" s="15" t="s">
        <v>60</v>
      </c>
      <c r="K2728" s="15" t="s">
        <v>19</v>
      </c>
      <c r="L2728" s="15" t="str">
        <f t="array" ref="L2728">_xlfn.XLOOKUP(M2728,reference_province_to_city!$A$2:$A$11,reference_province_to_city!$B$2:$B$11)</f>
        <v>Yogyakarta</v>
      </c>
      <c r="M2728" s="15" t="s">
        <v>18</v>
      </c>
      <c r="N2728" s="15">
        <v>55111.0</v>
      </c>
      <c r="O2728" s="15">
        <f t="array" ref="O2728">_xlfn.XLOOKUP(M2728,reference_postal_code!$B$2:$B$11,reference_postal_code!$A$2:$A$11)</f>
        <v>55111</v>
      </c>
      <c r="P2728" s="15" t="s">
        <v>77</v>
      </c>
      <c r="Q2728" s="15" t="s">
        <v>5608</v>
      </c>
      <c r="R2728" s="15" t="s">
        <v>65</v>
      </c>
      <c r="S2728" s="15" t="s">
        <v>66</v>
      </c>
      <c r="T2728" s="15" t="s">
        <v>5609</v>
      </c>
      <c r="U2728" s="28">
        <v>100800.0</v>
      </c>
      <c r="V2728" s="15">
        <v>2.0</v>
      </c>
      <c r="W2728" s="31">
        <v>0.2</v>
      </c>
      <c r="X2728" s="28">
        <v>36540.0</v>
      </c>
    </row>
    <row r="2729" ht="15.75" customHeight="1">
      <c r="A2729" s="15">
        <v>1051.0</v>
      </c>
      <c r="B2729" s="15" t="s">
        <v>5607</v>
      </c>
      <c r="C2729" s="18">
        <v>42188.0</v>
      </c>
      <c r="D2729" s="18">
        <v>42190.0</v>
      </c>
      <c r="E2729" s="18">
        <f t="shared" si="1"/>
        <v>42190</v>
      </c>
      <c r="F2729" s="15" t="s">
        <v>125</v>
      </c>
      <c r="G2729" s="15" t="s">
        <v>3778</v>
      </c>
      <c r="H2729" s="15" t="s">
        <v>3779</v>
      </c>
      <c r="I2729" s="15" t="s">
        <v>128</v>
      </c>
      <c r="J2729" s="15" t="s">
        <v>60</v>
      </c>
      <c r="K2729" s="15" t="s">
        <v>19</v>
      </c>
      <c r="L2729" s="15" t="str">
        <f t="array" ref="L2729">_xlfn.XLOOKUP(M2729,reference_province_to_city!$A$2:$A$11,reference_province_to_city!$B$2:$B$11)</f>
        <v>Yogyakarta</v>
      </c>
      <c r="M2729" s="15" t="s">
        <v>18</v>
      </c>
      <c r="N2729" s="15">
        <v>55111.0</v>
      </c>
      <c r="O2729" s="15">
        <f t="array" ref="O2729">_xlfn.XLOOKUP(M2729,reference_postal_code!$B$2:$B$11,reference_postal_code!$A$2:$A$11)</f>
        <v>55111</v>
      </c>
      <c r="P2729" s="15" t="s">
        <v>77</v>
      </c>
      <c r="Q2729" s="15" t="s">
        <v>5610</v>
      </c>
      <c r="R2729" s="15" t="s">
        <v>106</v>
      </c>
      <c r="S2729" s="15" t="s">
        <v>139</v>
      </c>
      <c r="T2729" s="15" t="s">
        <v>5611</v>
      </c>
      <c r="U2729" s="28">
        <v>2526960.0</v>
      </c>
      <c r="V2729" s="15">
        <v>2.0</v>
      </c>
      <c r="W2729" s="31">
        <v>0.2</v>
      </c>
      <c r="X2729" s="28">
        <v>-442218.0</v>
      </c>
    </row>
    <row r="2730" ht="15.75" customHeight="1">
      <c r="A2730" s="15">
        <v>587.0</v>
      </c>
      <c r="B2730" s="15" t="s">
        <v>5604</v>
      </c>
      <c r="C2730" s="18">
        <v>42188.0</v>
      </c>
      <c r="D2730" s="18">
        <v>42194.0</v>
      </c>
      <c r="E2730" s="18">
        <f t="shared" si="1"/>
        <v>42194</v>
      </c>
      <c r="F2730" s="15" t="s">
        <v>55</v>
      </c>
      <c r="G2730" s="15" t="s">
        <v>5605</v>
      </c>
      <c r="H2730" s="15" t="s">
        <v>5606</v>
      </c>
      <c r="I2730" s="15" t="s">
        <v>59</v>
      </c>
      <c r="J2730" s="15" t="s">
        <v>60</v>
      </c>
      <c r="K2730" s="15" t="s">
        <v>22</v>
      </c>
      <c r="L2730" s="15" t="str">
        <f t="array" ref="L2730">_xlfn.XLOOKUP(M2730,reference_province_to_city!$A$2:$A$11,reference_province_to_city!$B$2:$B$11)</f>
        <v>Surabaya</v>
      </c>
      <c r="M2730" s="15" t="s">
        <v>20</v>
      </c>
      <c r="N2730" s="15">
        <v>60231.0</v>
      </c>
      <c r="O2730" s="15">
        <f t="array" ref="O2730">_xlfn.XLOOKUP(M2730,reference_postal_code!$B$2:$B$11,reference_postal_code!$A$2:$A$11)</f>
        <v>60231</v>
      </c>
      <c r="P2730" s="15" t="s">
        <v>166</v>
      </c>
      <c r="Q2730" s="15" t="s">
        <v>5612</v>
      </c>
      <c r="R2730" s="15" t="s">
        <v>106</v>
      </c>
      <c r="S2730" s="15" t="s">
        <v>107</v>
      </c>
      <c r="T2730" s="15" t="s">
        <v>5613</v>
      </c>
      <c r="U2730" s="28">
        <v>1064700.0</v>
      </c>
      <c r="V2730" s="15">
        <v>1.0</v>
      </c>
      <c r="W2730" s="31">
        <v>0.0</v>
      </c>
      <c r="X2730" s="28">
        <v>74529.0</v>
      </c>
    </row>
    <row r="2731" ht="15.75" customHeight="1">
      <c r="A2731" s="15">
        <v>1053.0</v>
      </c>
      <c r="B2731" s="15" t="s">
        <v>5607</v>
      </c>
      <c r="C2731" s="18">
        <v>42188.0</v>
      </c>
      <c r="D2731" s="18">
        <v>42190.0</v>
      </c>
      <c r="E2731" s="18">
        <f t="shared" si="1"/>
        <v>42190</v>
      </c>
      <c r="F2731" s="15" t="s">
        <v>125</v>
      </c>
      <c r="G2731" s="15" t="s">
        <v>3778</v>
      </c>
      <c r="H2731" s="15" t="s">
        <v>3779</v>
      </c>
      <c r="I2731" s="15" t="s">
        <v>128</v>
      </c>
      <c r="J2731" s="15" t="s">
        <v>60</v>
      </c>
      <c r="K2731" s="15" t="s">
        <v>19</v>
      </c>
      <c r="L2731" s="15" t="str">
        <f t="array" ref="L2731">_xlfn.XLOOKUP(M2731,reference_province_to_city!$A$2:$A$11,reference_province_to_city!$B$2:$B$11)</f>
        <v>Yogyakarta</v>
      </c>
      <c r="M2731" s="15" t="s">
        <v>18</v>
      </c>
      <c r="N2731" s="15">
        <v>55111.0</v>
      </c>
      <c r="O2731" s="15">
        <f t="array" ref="O2731">_xlfn.XLOOKUP(M2731,reference_postal_code!$B$2:$B$11,reference_postal_code!$A$2:$A$11)</f>
        <v>55111</v>
      </c>
      <c r="P2731" s="15" t="s">
        <v>77</v>
      </c>
      <c r="Q2731" s="15" t="s">
        <v>5614</v>
      </c>
      <c r="R2731" s="15" t="s">
        <v>106</v>
      </c>
      <c r="S2731" s="15" t="s">
        <v>139</v>
      </c>
      <c r="T2731" s="15" t="s">
        <v>5615</v>
      </c>
      <c r="U2731" s="28">
        <v>4243320.0</v>
      </c>
      <c r="V2731" s="15">
        <v>9.0</v>
      </c>
      <c r="W2731" s="31">
        <v>0.2</v>
      </c>
      <c r="X2731" s="28">
        <v>848664.0</v>
      </c>
    </row>
    <row r="2732" ht="15.75" customHeight="1">
      <c r="A2732" s="15">
        <v>7919.0</v>
      </c>
      <c r="B2732" s="15" t="s">
        <v>5616</v>
      </c>
      <c r="C2732" s="18">
        <v>42189.0</v>
      </c>
      <c r="D2732" s="18">
        <v>42193.0</v>
      </c>
      <c r="E2732" s="18">
        <f t="shared" si="1"/>
        <v>42193</v>
      </c>
      <c r="F2732" s="15" t="s">
        <v>114</v>
      </c>
      <c r="G2732" s="15" t="s">
        <v>3312</v>
      </c>
      <c r="H2732" s="15" t="s">
        <v>3313</v>
      </c>
      <c r="I2732" s="15" t="s">
        <v>76</v>
      </c>
      <c r="J2732" s="15" t="s">
        <v>60</v>
      </c>
      <c r="K2732" s="15" t="s">
        <v>19</v>
      </c>
      <c r="L2732" s="15" t="str">
        <f t="array" ref="L2732">_xlfn.XLOOKUP(M2732,reference_province_to_city!$A$2:$A$11,reference_province_to_city!$B$2:$B$11)</f>
        <v>Yogyakarta</v>
      </c>
      <c r="M2732" s="15" t="s">
        <v>18</v>
      </c>
      <c r="N2732" s="15">
        <v>55111.0</v>
      </c>
      <c r="O2732" s="15">
        <f t="array" ref="O2732">_xlfn.XLOOKUP(M2732,reference_postal_code!$B$2:$B$11,reference_postal_code!$A$2:$A$11)</f>
        <v>55111</v>
      </c>
      <c r="P2732" s="15" t="s">
        <v>77</v>
      </c>
      <c r="Q2732" s="15" t="s">
        <v>1926</v>
      </c>
      <c r="R2732" s="15" t="s">
        <v>65</v>
      </c>
      <c r="S2732" s="15" t="s">
        <v>83</v>
      </c>
      <c r="T2732" s="15" t="s">
        <v>1927</v>
      </c>
      <c r="U2732" s="28">
        <v>342720.0</v>
      </c>
      <c r="V2732" s="15">
        <v>2.0</v>
      </c>
      <c r="W2732" s="31">
        <v>0.2</v>
      </c>
      <c r="X2732" s="28">
        <v>111384.0</v>
      </c>
    </row>
    <row r="2733" ht="15.75" customHeight="1">
      <c r="A2733" s="15">
        <v>1253.0</v>
      </c>
      <c r="B2733" s="15" t="s">
        <v>5617</v>
      </c>
      <c r="C2733" s="18">
        <v>42189.0</v>
      </c>
      <c r="D2733" s="18">
        <v>42194.0</v>
      </c>
      <c r="E2733" s="18">
        <f t="shared" si="1"/>
        <v>42194</v>
      </c>
      <c r="F2733" s="15" t="s">
        <v>55</v>
      </c>
      <c r="G2733" s="15" t="s">
        <v>4512</v>
      </c>
      <c r="H2733" s="15" t="s">
        <v>4513</v>
      </c>
      <c r="I2733" s="15" t="s">
        <v>59</v>
      </c>
      <c r="J2733" s="15" t="s">
        <v>60</v>
      </c>
      <c r="K2733" s="15" t="s">
        <v>19</v>
      </c>
      <c r="L2733" s="15" t="str">
        <f t="array" ref="L2733">_xlfn.XLOOKUP(M2733,reference_province_to_city!$A$2:$A$11,reference_province_to_city!$B$2:$B$11)</f>
        <v>Yogyakarta</v>
      </c>
      <c r="M2733" s="15" t="s">
        <v>18</v>
      </c>
      <c r="N2733" s="15">
        <v>55111.0</v>
      </c>
      <c r="O2733" s="15">
        <f t="array" ref="O2733">_xlfn.XLOOKUP(M2733,reference_postal_code!$B$2:$B$11,reference_postal_code!$A$2:$A$11)</f>
        <v>55111</v>
      </c>
      <c r="P2733" s="15" t="s">
        <v>77</v>
      </c>
      <c r="Q2733" s="15" t="s">
        <v>5618</v>
      </c>
      <c r="R2733" s="15" t="s">
        <v>110</v>
      </c>
      <c r="S2733" s="15" t="s">
        <v>111</v>
      </c>
      <c r="T2733" s="15" t="s">
        <v>5619</v>
      </c>
      <c r="U2733" s="28">
        <v>1.64994E7</v>
      </c>
      <c r="V2733" s="15">
        <v>4.0</v>
      </c>
      <c r="W2733" s="31">
        <v>0.0</v>
      </c>
      <c r="X2733" s="28">
        <v>4289844.0</v>
      </c>
    </row>
    <row r="2734" ht="15.75" customHeight="1">
      <c r="A2734" s="15">
        <v>1287.0</v>
      </c>
      <c r="B2734" s="15" t="s">
        <v>5620</v>
      </c>
      <c r="C2734" s="18">
        <v>42189.0</v>
      </c>
      <c r="D2734" s="18">
        <v>42193.0</v>
      </c>
      <c r="E2734" s="18">
        <f t="shared" si="1"/>
        <v>42193</v>
      </c>
      <c r="F2734" s="15" t="s">
        <v>55</v>
      </c>
      <c r="G2734" s="15" t="s">
        <v>4103</v>
      </c>
      <c r="H2734" s="15" t="s">
        <v>4104</v>
      </c>
      <c r="I2734" s="15" t="s">
        <v>76</v>
      </c>
      <c r="J2734" s="15" t="s">
        <v>60</v>
      </c>
      <c r="K2734" s="15" t="s">
        <v>26</v>
      </c>
      <c r="L2734" s="15" t="str">
        <f t="array" ref="L2734">_xlfn.XLOOKUP(M2734,reference_province_to_city!$A$2:$A$11,reference_province_to_city!$B$2:$B$11)</f>
        <v>Denpasar</v>
      </c>
      <c r="M2734" s="15" t="s">
        <v>24</v>
      </c>
      <c r="N2734" s="15">
        <v>80231.0</v>
      </c>
      <c r="O2734" s="15">
        <f t="array" ref="O2734">_xlfn.XLOOKUP(M2734,reference_postal_code!$B$2:$B$11,reference_postal_code!$A$2:$A$11)</f>
        <v>80231</v>
      </c>
      <c r="P2734" s="15" t="s">
        <v>63</v>
      </c>
      <c r="Q2734" s="15" t="s">
        <v>5621</v>
      </c>
      <c r="R2734" s="15" t="s">
        <v>65</v>
      </c>
      <c r="S2734" s="15" t="s">
        <v>93</v>
      </c>
      <c r="T2734" s="15" t="s">
        <v>5622</v>
      </c>
      <c r="U2734" s="28">
        <v>232200.0</v>
      </c>
      <c r="V2734" s="15">
        <v>3.0</v>
      </c>
      <c r="W2734" s="31">
        <v>0.0</v>
      </c>
      <c r="X2734" s="28">
        <v>67338.0</v>
      </c>
    </row>
    <row r="2735" ht="15.75" customHeight="1">
      <c r="A2735" s="15">
        <v>8298.0</v>
      </c>
      <c r="B2735" s="15" t="s">
        <v>5623</v>
      </c>
      <c r="C2735" s="18">
        <v>42190.0</v>
      </c>
      <c r="D2735" s="18">
        <v>42196.0</v>
      </c>
      <c r="E2735" s="18">
        <f t="shared" si="1"/>
        <v>42196</v>
      </c>
      <c r="F2735" s="15" t="s">
        <v>55</v>
      </c>
      <c r="G2735" s="15" t="s">
        <v>1118</v>
      </c>
      <c r="H2735" s="15" t="s">
        <v>1119</v>
      </c>
      <c r="I2735" s="15" t="s">
        <v>128</v>
      </c>
      <c r="J2735" s="15" t="s">
        <v>60</v>
      </c>
      <c r="K2735" s="15" t="s">
        <v>17</v>
      </c>
      <c r="L2735" s="15" t="str">
        <f t="array" ref="L2735">_xlfn.XLOOKUP(M2735,reference_province_to_city!$A$2:$A$11,reference_province_to_city!$B$2:$B$11)</f>
        <v>Semarang</v>
      </c>
      <c r="M2735" s="15" t="s">
        <v>15</v>
      </c>
      <c r="N2735" s="15">
        <v>50111.0</v>
      </c>
      <c r="O2735" s="15">
        <f t="array" ref="O2735">_xlfn.XLOOKUP(M2735,reference_postal_code!$B$2:$B$11,reference_postal_code!$A$2:$A$11)</f>
        <v>50111</v>
      </c>
      <c r="P2735" s="15" t="s">
        <v>77</v>
      </c>
      <c r="Q2735" s="15" t="s">
        <v>4468</v>
      </c>
      <c r="R2735" s="15" t="s">
        <v>106</v>
      </c>
      <c r="S2735" s="15" t="s">
        <v>139</v>
      </c>
      <c r="T2735" s="15" t="s">
        <v>4469</v>
      </c>
      <c r="U2735" s="28">
        <v>73920.0</v>
      </c>
      <c r="V2735" s="15">
        <v>2.0</v>
      </c>
      <c r="W2735" s="31">
        <v>0.2</v>
      </c>
      <c r="X2735" s="28">
        <v>11088.0</v>
      </c>
    </row>
    <row r="2736" ht="15.75" customHeight="1">
      <c r="A2736" s="15">
        <v>4406.0</v>
      </c>
      <c r="B2736" s="15" t="s">
        <v>5624</v>
      </c>
      <c r="C2736" s="18">
        <v>42190.0</v>
      </c>
      <c r="D2736" s="18">
        <v>42195.0</v>
      </c>
      <c r="E2736" s="18">
        <f t="shared" si="1"/>
        <v>42195</v>
      </c>
      <c r="F2736" s="15" t="s">
        <v>55</v>
      </c>
      <c r="G2736" s="15" t="s">
        <v>2787</v>
      </c>
      <c r="H2736" s="15" t="s">
        <v>2788</v>
      </c>
      <c r="I2736" s="15" t="s">
        <v>59</v>
      </c>
      <c r="J2736" s="15" t="s">
        <v>60</v>
      </c>
      <c r="K2736" s="15" t="s">
        <v>17</v>
      </c>
      <c r="L2736" s="15" t="str">
        <f t="array" ref="L2736">_xlfn.XLOOKUP(M2736,reference_province_to_city!$A$2:$A$11,reference_province_to_city!$B$2:$B$11)</f>
        <v>Semarang</v>
      </c>
      <c r="M2736" s="15" t="s">
        <v>15</v>
      </c>
      <c r="N2736" s="15">
        <v>50111.0</v>
      </c>
      <c r="O2736" s="15">
        <f t="array" ref="O2736">_xlfn.XLOOKUP(M2736,reference_postal_code!$B$2:$B$11,reference_postal_code!$A$2:$A$11)</f>
        <v>50111</v>
      </c>
      <c r="P2736" s="15" t="s">
        <v>77</v>
      </c>
      <c r="Q2736" s="15" t="s">
        <v>397</v>
      </c>
      <c r="R2736" s="15" t="s">
        <v>65</v>
      </c>
      <c r="S2736" s="15" t="s">
        <v>87</v>
      </c>
      <c r="T2736" s="15" t="s">
        <v>398</v>
      </c>
      <c r="U2736" s="28">
        <v>584640.0</v>
      </c>
      <c r="V2736" s="15">
        <v>3.0</v>
      </c>
      <c r="W2736" s="31">
        <v>0.2</v>
      </c>
      <c r="X2736" s="28">
        <v>-36540.0</v>
      </c>
    </row>
    <row r="2737" ht="15.75" customHeight="1">
      <c r="A2737" s="15">
        <v>8299.0</v>
      </c>
      <c r="B2737" s="15" t="s">
        <v>5623</v>
      </c>
      <c r="C2737" s="18">
        <v>42190.0</v>
      </c>
      <c r="D2737" s="18">
        <v>42196.0</v>
      </c>
      <c r="E2737" s="18">
        <f t="shared" si="1"/>
        <v>42196</v>
      </c>
      <c r="F2737" s="15" t="s">
        <v>55</v>
      </c>
      <c r="G2737" s="15" t="s">
        <v>1118</v>
      </c>
      <c r="H2737" s="15" t="s">
        <v>1119</v>
      </c>
      <c r="I2737" s="15" t="s">
        <v>128</v>
      </c>
      <c r="J2737" s="15" t="s">
        <v>60</v>
      </c>
      <c r="K2737" s="15" t="s">
        <v>17</v>
      </c>
      <c r="L2737" s="15" t="str">
        <f t="array" ref="L2737">_xlfn.XLOOKUP(M2737,reference_province_to_city!$A$2:$A$11,reference_province_to_city!$B$2:$B$11)</f>
        <v>Semarang</v>
      </c>
      <c r="M2737" s="15" t="s">
        <v>15</v>
      </c>
      <c r="N2737" s="15">
        <v>50111.0</v>
      </c>
      <c r="O2737" s="15">
        <f t="array" ref="O2737">_xlfn.XLOOKUP(M2737,reference_postal_code!$B$2:$B$11,reference_postal_code!$A$2:$A$11)</f>
        <v>50111</v>
      </c>
      <c r="P2737" s="15" t="s">
        <v>77</v>
      </c>
      <c r="Q2737" s="15" t="s">
        <v>78</v>
      </c>
      <c r="R2737" s="15" t="s">
        <v>65</v>
      </c>
      <c r="S2737" s="15" t="s">
        <v>79</v>
      </c>
      <c r="T2737" s="15" t="s">
        <v>80</v>
      </c>
      <c r="U2737" s="28">
        <v>176760.0</v>
      </c>
      <c r="V2737" s="15">
        <v>3.0</v>
      </c>
      <c r="W2737" s="31">
        <v>0.2</v>
      </c>
      <c r="X2737" s="28">
        <v>64075.0</v>
      </c>
    </row>
    <row r="2738" ht="15.75" customHeight="1">
      <c r="A2738" s="15">
        <v>3003.0</v>
      </c>
      <c r="B2738" s="15" t="s">
        <v>5625</v>
      </c>
      <c r="C2738" s="18">
        <v>42190.0</v>
      </c>
      <c r="D2738" s="18">
        <v>42195.0</v>
      </c>
      <c r="E2738" s="18">
        <f t="shared" si="1"/>
        <v>42195</v>
      </c>
      <c r="F2738" s="15" t="s">
        <v>55</v>
      </c>
      <c r="G2738" s="15" t="s">
        <v>5626</v>
      </c>
      <c r="H2738" s="15" t="s">
        <v>5627</v>
      </c>
      <c r="I2738" s="15" t="s">
        <v>76</v>
      </c>
      <c r="J2738" s="15" t="s">
        <v>60</v>
      </c>
      <c r="K2738" s="15" t="s">
        <v>28</v>
      </c>
      <c r="L2738" s="15" t="str">
        <f t="array" ref="L2738">_xlfn.XLOOKUP(M2738,reference_province_to_city!$A$2:$A$11,reference_province_to_city!$B$2:$B$11)</f>
        <v>Medan</v>
      </c>
      <c r="M2738" s="15" t="s">
        <v>11</v>
      </c>
      <c r="N2738" s="15">
        <v>20111.0</v>
      </c>
      <c r="O2738" s="15">
        <f t="array" ref="O2738">_xlfn.XLOOKUP(M2738,reference_postal_code!$B$2:$B$11,reference_postal_code!$A$2:$A$11)</f>
        <v>20111</v>
      </c>
      <c r="P2738" s="15" t="s">
        <v>77</v>
      </c>
      <c r="Q2738" s="15" t="s">
        <v>5628</v>
      </c>
      <c r="R2738" s="15" t="s">
        <v>65</v>
      </c>
      <c r="S2738" s="15" t="s">
        <v>83</v>
      </c>
      <c r="T2738" s="15" t="s">
        <v>5629</v>
      </c>
      <c r="U2738" s="28">
        <v>285000.0</v>
      </c>
      <c r="V2738" s="15">
        <v>5.0</v>
      </c>
      <c r="W2738" s="31">
        <v>0.0</v>
      </c>
      <c r="X2738" s="28">
        <v>133950.0</v>
      </c>
    </row>
    <row r="2739" ht="15.75" customHeight="1">
      <c r="A2739" s="15">
        <v>2636.0</v>
      </c>
      <c r="B2739" s="15" t="s">
        <v>5630</v>
      </c>
      <c r="C2739" s="18">
        <v>42190.0</v>
      </c>
      <c r="D2739" s="18">
        <v>42195.0</v>
      </c>
      <c r="E2739" s="18">
        <f t="shared" si="1"/>
        <v>42195</v>
      </c>
      <c r="F2739" s="15" t="s">
        <v>114</v>
      </c>
      <c r="G2739" s="15" t="s">
        <v>2275</v>
      </c>
      <c r="H2739" s="15" t="s">
        <v>2276</v>
      </c>
      <c r="I2739" s="15" t="s">
        <v>128</v>
      </c>
      <c r="J2739" s="15" t="s">
        <v>60</v>
      </c>
      <c r="K2739" s="15" t="s">
        <v>14</v>
      </c>
      <c r="L2739" s="15" t="str">
        <f t="array" ref="L2739">_xlfn.XLOOKUP(M2739,reference_province_to_city!$A$2:$A$11,reference_province_to_city!$B$2:$B$11)</f>
        <v>Bandung</v>
      </c>
      <c r="M2739" s="15" t="s">
        <v>12</v>
      </c>
      <c r="N2739" s="15">
        <v>40111.0</v>
      </c>
      <c r="O2739" s="15">
        <f t="array" ref="O2739">_xlfn.XLOOKUP(M2739,reference_postal_code!$B$2:$B$11,reference_postal_code!$A$2:$A$11)</f>
        <v>40111</v>
      </c>
      <c r="P2739" s="15" t="s">
        <v>117</v>
      </c>
      <c r="Q2739" s="15" t="s">
        <v>421</v>
      </c>
      <c r="R2739" s="15" t="s">
        <v>65</v>
      </c>
      <c r="S2739" s="15" t="s">
        <v>83</v>
      </c>
      <c r="T2739" s="15" t="s">
        <v>422</v>
      </c>
      <c r="U2739" s="28">
        <v>108450.0</v>
      </c>
      <c r="V2739" s="15">
        <v>5.0</v>
      </c>
      <c r="W2739" s="31">
        <v>0.7</v>
      </c>
      <c r="X2739" s="28">
        <v>-86760.0</v>
      </c>
    </row>
    <row r="2740" ht="15.75" customHeight="1">
      <c r="A2740" s="15">
        <v>2635.0</v>
      </c>
      <c r="B2740" s="15" t="s">
        <v>5630</v>
      </c>
      <c r="C2740" s="18">
        <v>42190.0</v>
      </c>
      <c r="D2740" s="18">
        <v>42195.0</v>
      </c>
      <c r="E2740" s="18">
        <f t="shared" si="1"/>
        <v>42195</v>
      </c>
      <c r="F2740" s="15" t="s">
        <v>114</v>
      </c>
      <c r="G2740" s="15" t="s">
        <v>2275</v>
      </c>
      <c r="H2740" s="15" t="s">
        <v>2276</v>
      </c>
      <c r="I2740" s="15" t="s">
        <v>128</v>
      </c>
      <c r="J2740" s="15" t="s">
        <v>60</v>
      </c>
      <c r="K2740" s="15" t="s">
        <v>14</v>
      </c>
      <c r="L2740" s="15" t="str">
        <f t="array" ref="L2740">_xlfn.XLOOKUP(M2740,reference_province_to_city!$A$2:$A$11,reference_province_to_city!$B$2:$B$11)</f>
        <v>Bandung</v>
      </c>
      <c r="M2740" s="15" t="s">
        <v>12</v>
      </c>
      <c r="N2740" s="15">
        <v>40111.0</v>
      </c>
      <c r="O2740" s="15">
        <f t="array" ref="O2740">_xlfn.XLOOKUP(M2740,reference_postal_code!$B$2:$B$11,reference_postal_code!$A$2:$A$11)</f>
        <v>40111</v>
      </c>
      <c r="P2740" s="15" t="s">
        <v>117</v>
      </c>
      <c r="Q2740" s="15" t="s">
        <v>4468</v>
      </c>
      <c r="R2740" s="15" t="s">
        <v>106</v>
      </c>
      <c r="S2740" s="15" t="s">
        <v>139</v>
      </c>
      <c r="T2740" s="15" t="s">
        <v>4469</v>
      </c>
      <c r="U2740" s="28">
        <v>73920.0</v>
      </c>
      <c r="V2740" s="15">
        <v>2.0</v>
      </c>
      <c r="W2740" s="31">
        <v>0.2</v>
      </c>
      <c r="X2740" s="28">
        <v>11088.0</v>
      </c>
    </row>
    <row r="2741" ht="15.75" customHeight="1">
      <c r="A2741" s="15">
        <v>4405.0</v>
      </c>
      <c r="B2741" s="15" t="s">
        <v>5624</v>
      </c>
      <c r="C2741" s="18">
        <v>42190.0</v>
      </c>
      <c r="D2741" s="18">
        <v>42195.0</v>
      </c>
      <c r="E2741" s="18">
        <f t="shared" si="1"/>
        <v>42195</v>
      </c>
      <c r="F2741" s="15" t="s">
        <v>55</v>
      </c>
      <c r="G2741" s="15" t="s">
        <v>2787</v>
      </c>
      <c r="H2741" s="15" t="s">
        <v>2788</v>
      </c>
      <c r="I2741" s="15" t="s">
        <v>59</v>
      </c>
      <c r="J2741" s="15" t="s">
        <v>60</v>
      </c>
      <c r="K2741" s="15" t="s">
        <v>17</v>
      </c>
      <c r="L2741" s="15" t="str">
        <f t="array" ref="L2741">_xlfn.XLOOKUP(M2741,reference_province_to_city!$A$2:$A$11,reference_province_to_city!$B$2:$B$11)</f>
        <v>Semarang</v>
      </c>
      <c r="M2741" s="15" t="s">
        <v>15</v>
      </c>
      <c r="N2741" s="15">
        <v>50111.0</v>
      </c>
      <c r="O2741" s="15">
        <f t="array" ref="O2741">_xlfn.XLOOKUP(M2741,reference_postal_code!$B$2:$B$11,reference_postal_code!$A$2:$A$11)</f>
        <v>50111</v>
      </c>
      <c r="P2741" s="15" t="s">
        <v>77</v>
      </c>
      <c r="Q2741" s="15" t="s">
        <v>4095</v>
      </c>
      <c r="R2741" s="15" t="s">
        <v>110</v>
      </c>
      <c r="S2741" s="15" t="s">
        <v>149</v>
      </c>
      <c r="T2741" s="15" t="s">
        <v>4096</v>
      </c>
      <c r="U2741" s="28">
        <v>522000.0</v>
      </c>
      <c r="V2741" s="15">
        <v>3.0</v>
      </c>
      <c r="W2741" s="31">
        <v>0.2</v>
      </c>
      <c r="X2741" s="28">
        <v>32625.0</v>
      </c>
    </row>
    <row r="2742" ht="15.75" customHeight="1">
      <c r="A2742" s="15">
        <v>1020.0</v>
      </c>
      <c r="B2742" s="15" t="s">
        <v>5631</v>
      </c>
      <c r="C2742" s="18">
        <v>42191.0</v>
      </c>
      <c r="D2742" s="18"/>
      <c r="E2742" s="18">
        <f t="shared" si="1"/>
        <v>42194</v>
      </c>
      <c r="F2742" s="15" t="s">
        <v>55</v>
      </c>
      <c r="G2742" s="15" t="s">
        <v>5632</v>
      </c>
      <c r="H2742" s="15" t="s">
        <v>5633</v>
      </c>
      <c r="I2742" s="15" t="s">
        <v>128</v>
      </c>
      <c r="J2742" s="15" t="s">
        <v>60</v>
      </c>
      <c r="K2742" s="15" t="s">
        <v>17</v>
      </c>
      <c r="L2742" s="15" t="str">
        <f t="array" ref="L2742">_xlfn.XLOOKUP(M2742,reference_province_to_city!$A$2:$A$11,reference_province_to_city!$B$2:$B$11)</f>
        <v>Semarang</v>
      </c>
      <c r="M2742" s="15" t="s">
        <v>15</v>
      </c>
      <c r="N2742" s="15">
        <v>50111.0</v>
      </c>
      <c r="O2742" s="15">
        <f t="array" ref="O2742">_xlfn.XLOOKUP(M2742,reference_postal_code!$B$2:$B$11,reference_postal_code!$A$2:$A$11)</f>
        <v>50111</v>
      </c>
      <c r="P2742" s="15" t="s">
        <v>77</v>
      </c>
      <c r="Q2742" s="15" t="s">
        <v>5634</v>
      </c>
      <c r="R2742" s="15" t="s">
        <v>65</v>
      </c>
      <c r="S2742" s="15" t="s">
        <v>87</v>
      </c>
      <c r="T2742" s="15" t="s">
        <v>5635</v>
      </c>
      <c r="U2742" s="28">
        <v>9024750.0</v>
      </c>
      <c r="V2742" s="15">
        <v>5.0</v>
      </c>
      <c r="W2742" s="31">
        <v>0.0</v>
      </c>
      <c r="X2742" s="28">
        <v>2346435.0</v>
      </c>
    </row>
    <row r="2743" ht="15.75" customHeight="1">
      <c r="A2743" s="15">
        <v>5164.0</v>
      </c>
      <c r="B2743" s="15" t="s">
        <v>5636</v>
      </c>
      <c r="C2743" s="18">
        <v>42191.0</v>
      </c>
      <c r="D2743" s="18">
        <v>42196.0</v>
      </c>
      <c r="E2743" s="18">
        <f t="shared" si="1"/>
        <v>42196</v>
      </c>
      <c r="F2743" s="15" t="s">
        <v>55</v>
      </c>
      <c r="G2743" s="15" t="s">
        <v>4847</v>
      </c>
      <c r="H2743" s="15" t="s">
        <v>4848</v>
      </c>
      <c r="I2743" s="15" t="s">
        <v>59</v>
      </c>
      <c r="J2743" s="15" t="s">
        <v>60</v>
      </c>
      <c r="K2743" s="15" t="s">
        <v>3764</v>
      </c>
      <c r="L2743" s="15" t="str">
        <f t="array" ref="L2743">_xlfn.XLOOKUP(M2743,reference_province_to_city!$A$2:$A$11,reference_province_to_city!$B$2:$B$11)</f>
        <v>Yogyakarta</v>
      </c>
      <c r="M2743" s="15" t="s">
        <v>18</v>
      </c>
      <c r="N2743" s="15">
        <v>55111.0</v>
      </c>
      <c r="O2743" s="15">
        <f t="array" ref="O2743">_xlfn.XLOOKUP(M2743,reference_postal_code!$B$2:$B$11,reference_postal_code!$A$2:$A$11)</f>
        <v>55111</v>
      </c>
      <c r="P2743" s="15" t="s">
        <v>77</v>
      </c>
      <c r="Q2743" s="15" t="s">
        <v>5193</v>
      </c>
      <c r="R2743" s="15" t="s">
        <v>106</v>
      </c>
      <c r="S2743" s="15" t="s">
        <v>107</v>
      </c>
      <c r="T2743" s="15" t="s">
        <v>5194</v>
      </c>
      <c r="U2743" s="28">
        <v>2555280.0</v>
      </c>
      <c r="V2743" s="15">
        <v>3.0</v>
      </c>
      <c r="W2743" s="31">
        <v>0.2</v>
      </c>
      <c r="X2743" s="28">
        <v>-255528.0</v>
      </c>
    </row>
    <row r="2744" ht="15.75" customHeight="1">
      <c r="A2744" s="15">
        <v>1019.0</v>
      </c>
      <c r="B2744" s="15" t="s">
        <v>5631</v>
      </c>
      <c r="C2744" s="18">
        <v>42191.0</v>
      </c>
      <c r="D2744" s="18">
        <v>42195.0</v>
      </c>
      <c r="E2744" s="18">
        <f t="shared" si="1"/>
        <v>42195</v>
      </c>
      <c r="F2744" s="15" t="s">
        <v>55</v>
      </c>
      <c r="G2744" s="15" t="s">
        <v>5632</v>
      </c>
      <c r="H2744" s="15" t="s">
        <v>5633</v>
      </c>
      <c r="I2744" s="15" t="s">
        <v>128</v>
      </c>
      <c r="J2744" s="15" t="s">
        <v>60</v>
      </c>
      <c r="K2744" s="15" t="s">
        <v>17</v>
      </c>
      <c r="L2744" s="15" t="str">
        <f t="array" ref="L2744">_xlfn.XLOOKUP(M2744,reference_province_to_city!$A$2:$A$11,reference_province_to_city!$B$2:$B$11)</f>
        <v>Semarang</v>
      </c>
      <c r="M2744" s="15" t="s">
        <v>15</v>
      </c>
      <c r="N2744" s="15">
        <v>50111.0</v>
      </c>
      <c r="O2744" s="15">
        <f t="array" ref="O2744">_xlfn.XLOOKUP(M2744,reference_postal_code!$B$2:$B$11,reference_postal_code!$A$2:$A$11)</f>
        <v>50111</v>
      </c>
      <c r="P2744" s="15" t="s">
        <v>77</v>
      </c>
      <c r="Q2744" s="15" t="s">
        <v>4015</v>
      </c>
      <c r="R2744" s="15" t="s">
        <v>110</v>
      </c>
      <c r="S2744" s="15" t="s">
        <v>111</v>
      </c>
      <c r="T2744" s="15" t="s">
        <v>4016</v>
      </c>
      <c r="U2744" s="28">
        <v>1874250.0</v>
      </c>
      <c r="V2744" s="15">
        <v>5.0</v>
      </c>
      <c r="W2744" s="31">
        <v>0.0</v>
      </c>
      <c r="X2744" s="28">
        <v>37485.0</v>
      </c>
    </row>
    <row r="2745" ht="15.75" customHeight="1">
      <c r="A2745" s="15">
        <v>6838.0</v>
      </c>
      <c r="B2745" s="15" t="s">
        <v>5637</v>
      </c>
      <c r="C2745" s="18">
        <v>42191.0</v>
      </c>
      <c r="D2745" s="18">
        <v>42197.0</v>
      </c>
      <c r="E2745" s="18">
        <f t="shared" si="1"/>
        <v>42197</v>
      </c>
      <c r="F2745" s="15" t="s">
        <v>55</v>
      </c>
      <c r="G2745" s="15" t="s">
        <v>2275</v>
      </c>
      <c r="H2745" s="15" t="s">
        <v>2276</v>
      </c>
      <c r="I2745" s="15" t="s">
        <v>128</v>
      </c>
      <c r="J2745" s="15" t="s">
        <v>60</v>
      </c>
      <c r="K2745" s="15" t="s">
        <v>14</v>
      </c>
      <c r="L2745" s="15" t="str">
        <f t="array" ref="L2745">_xlfn.XLOOKUP(M2745,reference_province_to_city!$A$2:$A$11,reference_province_to_city!$B$2:$B$11)</f>
        <v>Bandung</v>
      </c>
      <c r="M2745" s="15" t="s">
        <v>12</v>
      </c>
      <c r="N2745" s="15">
        <v>40111.0</v>
      </c>
      <c r="O2745" s="15">
        <f t="array" ref="O2745">_xlfn.XLOOKUP(M2745,reference_postal_code!$B$2:$B$11,reference_postal_code!$A$2:$A$11)</f>
        <v>40111</v>
      </c>
      <c r="P2745" s="15" t="s">
        <v>117</v>
      </c>
      <c r="Q2745" s="15" t="s">
        <v>754</v>
      </c>
      <c r="R2745" s="15" t="s">
        <v>65</v>
      </c>
      <c r="S2745" s="15" t="s">
        <v>93</v>
      </c>
      <c r="T2745" s="15" t="s">
        <v>755</v>
      </c>
      <c r="U2745" s="28">
        <v>166800.0</v>
      </c>
      <c r="V2745" s="15">
        <v>4.0</v>
      </c>
      <c r="W2745" s="31">
        <v>0.0</v>
      </c>
      <c r="X2745" s="28">
        <v>43368.0</v>
      </c>
    </row>
    <row r="2746" ht="15.75" customHeight="1">
      <c r="A2746" s="15">
        <v>2416.0</v>
      </c>
      <c r="B2746" s="15" t="s">
        <v>5638</v>
      </c>
      <c r="C2746" s="18">
        <v>42191.0</v>
      </c>
      <c r="D2746" s="18">
        <v>42196.0</v>
      </c>
      <c r="E2746" s="18">
        <f t="shared" si="1"/>
        <v>42196</v>
      </c>
      <c r="F2746" s="15" t="s">
        <v>55</v>
      </c>
      <c r="G2746" s="15" t="s">
        <v>2813</v>
      </c>
      <c r="H2746" s="15" t="s">
        <v>2814</v>
      </c>
      <c r="I2746" s="15" t="s">
        <v>76</v>
      </c>
      <c r="J2746" s="15" t="s">
        <v>60</v>
      </c>
      <c r="K2746" s="15" t="s">
        <v>22</v>
      </c>
      <c r="L2746" s="15" t="str">
        <f t="array" ref="L2746">_xlfn.XLOOKUP(M2746,reference_province_to_city!$A$2:$A$11,reference_province_to_city!$B$2:$B$11)</f>
        <v>Surabaya</v>
      </c>
      <c r="M2746" s="15" t="s">
        <v>20</v>
      </c>
      <c r="N2746" s="15">
        <v>60231.0</v>
      </c>
      <c r="O2746" s="15">
        <f t="array" ref="O2746">_xlfn.XLOOKUP(M2746,reference_postal_code!$B$2:$B$11,reference_postal_code!$A$2:$A$11)</f>
        <v>60231</v>
      </c>
      <c r="P2746" s="15" t="s">
        <v>166</v>
      </c>
      <c r="Q2746" s="15" t="s">
        <v>5639</v>
      </c>
      <c r="R2746" s="15" t="s">
        <v>106</v>
      </c>
      <c r="S2746" s="15" t="s">
        <v>183</v>
      </c>
      <c r="T2746" s="15" t="s">
        <v>5640</v>
      </c>
      <c r="U2746" s="28">
        <v>4529400.0</v>
      </c>
      <c r="V2746" s="15">
        <v>2.0</v>
      </c>
      <c r="W2746" s="31">
        <v>0.0</v>
      </c>
      <c r="X2746" s="28">
        <v>905880.0</v>
      </c>
    </row>
    <row r="2747" ht="15.75" customHeight="1">
      <c r="A2747" s="15">
        <v>1018.0</v>
      </c>
      <c r="B2747" s="15" t="s">
        <v>5631</v>
      </c>
      <c r="C2747" s="18">
        <v>42191.0</v>
      </c>
      <c r="D2747" s="18">
        <v>42195.0</v>
      </c>
      <c r="E2747" s="18">
        <f t="shared" si="1"/>
        <v>42195</v>
      </c>
      <c r="F2747" s="15" t="s">
        <v>55</v>
      </c>
      <c r="G2747" s="15" t="s">
        <v>5632</v>
      </c>
      <c r="H2747" s="15" t="s">
        <v>5633</v>
      </c>
      <c r="I2747" s="15" t="s">
        <v>128</v>
      </c>
      <c r="J2747" s="15" t="s">
        <v>60</v>
      </c>
      <c r="K2747" s="15" t="s">
        <v>17</v>
      </c>
      <c r="L2747" s="15" t="str">
        <f t="array" ref="L2747">_xlfn.XLOOKUP(M2747,reference_province_to_city!$A$2:$A$11,reference_province_to_city!$B$2:$B$11)</f>
        <v>Semarang</v>
      </c>
      <c r="M2747" s="15" t="s">
        <v>15</v>
      </c>
      <c r="N2747" s="15">
        <v>50111.0</v>
      </c>
      <c r="O2747" s="15">
        <f t="array" ref="O2747">_xlfn.XLOOKUP(M2747,reference_postal_code!$B$2:$B$11,reference_postal_code!$A$2:$A$11)</f>
        <v>50111</v>
      </c>
      <c r="P2747" s="15" t="s">
        <v>77</v>
      </c>
      <c r="Q2747" s="15" t="s">
        <v>154</v>
      </c>
      <c r="R2747" s="15" t="s">
        <v>106</v>
      </c>
      <c r="S2747" s="15" t="s">
        <v>139</v>
      </c>
      <c r="T2747" s="15" t="s">
        <v>155</v>
      </c>
      <c r="U2747" s="28">
        <v>2337300.0</v>
      </c>
      <c r="V2747" s="15">
        <v>3.0</v>
      </c>
      <c r="W2747" s="31">
        <v>0.0</v>
      </c>
      <c r="X2747" s="28">
        <v>958293.0</v>
      </c>
    </row>
    <row r="2748" ht="15.75" customHeight="1">
      <c r="A2748" s="15">
        <v>1017.0</v>
      </c>
      <c r="B2748" s="15" t="s">
        <v>5631</v>
      </c>
      <c r="C2748" s="18">
        <v>42191.0</v>
      </c>
      <c r="D2748" s="18">
        <v>42195.0</v>
      </c>
      <c r="E2748" s="18">
        <f t="shared" si="1"/>
        <v>42195</v>
      </c>
      <c r="F2748" s="15" t="s">
        <v>55</v>
      </c>
      <c r="G2748" s="15" t="s">
        <v>5632</v>
      </c>
      <c r="H2748" s="15" t="s">
        <v>5633</v>
      </c>
      <c r="I2748" s="15" t="s">
        <v>128</v>
      </c>
      <c r="J2748" s="15" t="s">
        <v>60</v>
      </c>
      <c r="K2748" s="15" t="s">
        <v>17</v>
      </c>
      <c r="L2748" s="15" t="str">
        <f t="array" ref="L2748">_xlfn.XLOOKUP(M2748,reference_province_to_city!$A$2:$A$11,reference_province_to_city!$B$2:$B$11)</f>
        <v>Semarang</v>
      </c>
      <c r="M2748" s="15" t="s">
        <v>15</v>
      </c>
      <c r="N2748" s="15">
        <v>50111.0</v>
      </c>
      <c r="O2748" s="15">
        <f t="array" ref="O2748">_xlfn.XLOOKUP(M2748,reference_postal_code!$B$2:$B$11,reference_postal_code!$A$2:$A$11)</f>
        <v>50111</v>
      </c>
      <c r="P2748" s="15" t="s">
        <v>77</v>
      </c>
      <c r="Q2748" s="15" t="s">
        <v>1291</v>
      </c>
      <c r="R2748" s="15" t="s">
        <v>106</v>
      </c>
      <c r="S2748" s="15" t="s">
        <v>139</v>
      </c>
      <c r="T2748" s="15" t="s">
        <v>1292</v>
      </c>
      <c r="U2748" s="28">
        <v>209400.0</v>
      </c>
      <c r="V2748" s="15">
        <v>2.0</v>
      </c>
      <c r="W2748" s="31">
        <v>0.0</v>
      </c>
      <c r="X2748" s="28">
        <v>100512.0</v>
      </c>
    </row>
    <row r="2749" ht="15.75" customHeight="1">
      <c r="A2749" s="15">
        <v>4192.0</v>
      </c>
      <c r="B2749" s="15" t="s">
        <v>5641</v>
      </c>
      <c r="C2749" s="18">
        <v>42193.0</v>
      </c>
      <c r="D2749" s="18">
        <v>42193.0</v>
      </c>
      <c r="E2749" s="18">
        <f t="shared" si="1"/>
        <v>42193</v>
      </c>
      <c r="F2749" s="15" t="s">
        <v>466</v>
      </c>
      <c r="G2749" s="15" t="s">
        <v>3121</v>
      </c>
      <c r="H2749" s="15" t="s">
        <v>3122</v>
      </c>
      <c r="I2749" s="15" t="s">
        <v>59</v>
      </c>
      <c r="J2749" s="15" t="s">
        <v>60</v>
      </c>
      <c r="K2749" s="15" t="s">
        <v>14</v>
      </c>
      <c r="L2749" s="15" t="str">
        <f t="array" ref="L2749">_xlfn.XLOOKUP(M2749,reference_province_to_city!$A$2:$A$11,reference_province_to_city!$B$2:$B$11)</f>
        <v>Bandung</v>
      </c>
      <c r="M2749" s="15" t="s">
        <v>12</v>
      </c>
      <c r="N2749" s="15">
        <v>40111.0</v>
      </c>
      <c r="O2749" s="15">
        <f t="array" ref="O2749">_xlfn.XLOOKUP(M2749,reference_postal_code!$B$2:$B$11,reference_postal_code!$A$2:$A$11)</f>
        <v>40111</v>
      </c>
      <c r="P2749" s="15" t="s">
        <v>117</v>
      </c>
      <c r="Q2749" s="15" t="s">
        <v>1009</v>
      </c>
      <c r="R2749" s="15" t="s">
        <v>65</v>
      </c>
      <c r="S2749" s="15" t="s">
        <v>66</v>
      </c>
      <c r="T2749" s="15" t="s">
        <v>1010</v>
      </c>
      <c r="U2749" s="28">
        <v>316800.0</v>
      </c>
      <c r="V2749" s="15">
        <v>5.0</v>
      </c>
      <c r="W2749" s="31">
        <v>0.2</v>
      </c>
      <c r="X2749" s="28">
        <v>99000.0</v>
      </c>
    </row>
    <row r="2750" ht="15.75" customHeight="1">
      <c r="A2750" s="15">
        <v>3683.0</v>
      </c>
      <c r="B2750" s="15" t="s">
        <v>5642</v>
      </c>
      <c r="C2750" s="18">
        <v>42194.0</v>
      </c>
      <c r="D2750" s="18">
        <v>42199.0</v>
      </c>
      <c r="E2750" s="18">
        <f t="shared" si="1"/>
        <v>42199</v>
      </c>
      <c r="F2750" s="15" t="s">
        <v>55</v>
      </c>
      <c r="G2750" s="15" t="s">
        <v>4265</v>
      </c>
      <c r="H2750" s="15" t="s">
        <v>4266</v>
      </c>
      <c r="I2750" s="15" t="s">
        <v>59</v>
      </c>
      <c r="J2750" s="15" t="s">
        <v>60</v>
      </c>
      <c r="K2750" s="15" t="s">
        <v>26</v>
      </c>
      <c r="L2750" s="15" t="str">
        <f t="array" ref="L2750">_xlfn.XLOOKUP(M2750,reference_province_to_city!$A$2:$A$11,reference_province_to_city!$B$2:$B$11)</f>
        <v>Denpasar</v>
      </c>
      <c r="M2750" s="15" t="s">
        <v>24</v>
      </c>
      <c r="O2750" s="15">
        <f t="array" ref="O2750">_xlfn.XLOOKUP(M2750,reference_postal_code!$B$2:$B$11,reference_postal_code!$A$2:$A$11)</f>
        <v>80231</v>
      </c>
      <c r="P2750" s="15" t="s">
        <v>63</v>
      </c>
      <c r="Q2750" s="15" t="s">
        <v>1196</v>
      </c>
      <c r="R2750" s="15" t="s">
        <v>65</v>
      </c>
      <c r="S2750" s="15" t="s">
        <v>93</v>
      </c>
      <c r="T2750" s="15" t="s">
        <v>1197</v>
      </c>
      <c r="U2750" s="28">
        <v>1190400.0</v>
      </c>
      <c r="V2750" s="15">
        <v>4.0</v>
      </c>
      <c r="W2750" s="31">
        <v>0.0</v>
      </c>
      <c r="X2750" s="28">
        <v>488064.0</v>
      </c>
    </row>
    <row r="2751" ht="15.75" customHeight="1">
      <c r="A2751" s="15">
        <v>3682.0</v>
      </c>
      <c r="B2751" s="15" t="s">
        <v>5642</v>
      </c>
      <c r="C2751" s="18">
        <v>42194.0</v>
      </c>
      <c r="D2751" s="18">
        <v>42199.0</v>
      </c>
      <c r="E2751" s="18">
        <f t="shared" si="1"/>
        <v>42199</v>
      </c>
      <c r="F2751" s="15" t="s">
        <v>55</v>
      </c>
      <c r="G2751" s="15" t="s">
        <v>4265</v>
      </c>
      <c r="H2751" s="15" t="s">
        <v>4266</v>
      </c>
      <c r="I2751" s="15" t="s">
        <v>59</v>
      </c>
      <c r="J2751" s="15" t="s">
        <v>60</v>
      </c>
      <c r="K2751" s="15" t="s">
        <v>26</v>
      </c>
      <c r="L2751" s="15" t="str">
        <f t="array" ref="L2751">_xlfn.XLOOKUP(M2751,reference_province_to_city!$A$2:$A$11,reference_province_to_city!$B$2:$B$11)</f>
        <v>Denpasar</v>
      </c>
      <c r="M2751" s="15" t="s">
        <v>24</v>
      </c>
      <c r="N2751" s="15">
        <v>80231.0</v>
      </c>
      <c r="O2751" s="15">
        <f t="array" ref="O2751">_xlfn.XLOOKUP(M2751,reference_postal_code!$B$2:$B$11,reference_postal_code!$A$2:$A$11)</f>
        <v>80231</v>
      </c>
      <c r="P2751" s="15" t="s">
        <v>63</v>
      </c>
      <c r="Q2751" s="15" t="s">
        <v>2651</v>
      </c>
      <c r="R2751" s="15" t="s">
        <v>65</v>
      </c>
      <c r="S2751" s="15" t="s">
        <v>83</v>
      </c>
      <c r="T2751" s="15" t="s">
        <v>2652</v>
      </c>
      <c r="U2751" s="28">
        <v>1261350.0</v>
      </c>
      <c r="V2751" s="15">
        <v>3.0</v>
      </c>
      <c r="W2751" s="31">
        <v>0.0</v>
      </c>
      <c r="X2751" s="28">
        <v>630675.0</v>
      </c>
    </row>
    <row r="2752" ht="15.75" customHeight="1">
      <c r="A2752" s="15">
        <v>3455.0</v>
      </c>
      <c r="B2752" s="15" t="s">
        <v>5643</v>
      </c>
      <c r="C2752" s="18">
        <v>42194.0</v>
      </c>
      <c r="D2752" s="18"/>
      <c r="E2752" s="18">
        <f t="shared" si="1"/>
        <v>42197</v>
      </c>
      <c r="F2752" s="15" t="s">
        <v>55</v>
      </c>
      <c r="G2752" s="15" t="s">
        <v>1442</v>
      </c>
      <c r="H2752" s="15" t="s">
        <v>1443</v>
      </c>
      <c r="I2752" s="15" t="s">
        <v>59</v>
      </c>
      <c r="J2752" s="15" t="s">
        <v>60</v>
      </c>
      <c r="K2752" s="15" t="s">
        <v>1550</v>
      </c>
      <c r="L2752" s="15" t="str">
        <f t="array" ref="L2752">_xlfn.XLOOKUP(M2752,reference_province_to_city!$A$2:$A$11,reference_province_to_city!$B$2:$B$11)</f>
        <v>Surabaya</v>
      </c>
      <c r="M2752" s="15" t="s">
        <v>20</v>
      </c>
      <c r="N2752" s="15">
        <v>60231.0</v>
      </c>
      <c r="O2752" s="15">
        <f t="array" ref="O2752">_xlfn.XLOOKUP(M2752,reference_postal_code!$B$2:$B$11,reference_postal_code!$A$2:$A$11)</f>
        <v>60231</v>
      </c>
      <c r="P2752" s="15" t="s">
        <v>166</v>
      </c>
      <c r="Q2752" s="15" t="s">
        <v>1236</v>
      </c>
      <c r="R2752" s="15" t="s">
        <v>65</v>
      </c>
      <c r="S2752" s="15" t="s">
        <v>93</v>
      </c>
      <c r="T2752" s="15" t="s">
        <v>1237</v>
      </c>
      <c r="U2752" s="28">
        <v>77400.0</v>
      </c>
      <c r="V2752" s="15">
        <v>3.0</v>
      </c>
      <c r="W2752" s="31">
        <v>0.2</v>
      </c>
      <c r="X2752" s="28">
        <v>12577.0</v>
      </c>
    </row>
    <row r="2753" ht="15.75" customHeight="1">
      <c r="A2753" s="15">
        <v>3678.0</v>
      </c>
      <c r="B2753" s="15" t="s">
        <v>5642</v>
      </c>
      <c r="C2753" s="18">
        <v>42194.0</v>
      </c>
      <c r="D2753" s="18">
        <v>42199.0</v>
      </c>
      <c r="E2753" s="18">
        <f t="shared" si="1"/>
        <v>42199</v>
      </c>
      <c r="F2753" s="15" t="s">
        <v>55</v>
      </c>
      <c r="G2753" s="15" t="s">
        <v>4265</v>
      </c>
      <c r="H2753" s="15" t="s">
        <v>4266</v>
      </c>
      <c r="I2753" s="15" t="s">
        <v>59</v>
      </c>
      <c r="J2753" s="15" t="s">
        <v>60</v>
      </c>
      <c r="K2753" s="15" t="s">
        <v>26</v>
      </c>
      <c r="L2753" s="15" t="str">
        <f t="array" ref="L2753">_xlfn.XLOOKUP(M2753,reference_province_to_city!$A$2:$A$11,reference_province_to_city!$B$2:$B$11)</f>
        <v>Denpasar</v>
      </c>
      <c r="M2753" s="15" t="s">
        <v>24</v>
      </c>
      <c r="N2753" s="15">
        <v>80231.0</v>
      </c>
      <c r="O2753" s="15">
        <f t="array" ref="O2753">_xlfn.XLOOKUP(M2753,reference_postal_code!$B$2:$B$11,reference_postal_code!$A$2:$A$11)</f>
        <v>80231</v>
      </c>
      <c r="P2753" s="15" t="s">
        <v>63</v>
      </c>
      <c r="Q2753" s="15" t="s">
        <v>3676</v>
      </c>
      <c r="R2753" s="15" t="s">
        <v>65</v>
      </c>
      <c r="S2753" s="15" t="s">
        <v>103</v>
      </c>
      <c r="T2753" s="15" t="s">
        <v>3677</v>
      </c>
      <c r="U2753" s="28">
        <v>237000.0</v>
      </c>
      <c r="V2753" s="15">
        <v>4.0</v>
      </c>
      <c r="W2753" s="31">
        <v>0.0</v>
      </c>
      <c r="X2753" s="28">
        <v>75840.0</v>
      </c>
    </row>
    <row r="2754" ht="15.75" customHeight="1">
      <c r="A2754" s="15">
        <v>3684.0</v>
      </c>
      <c r="B2754" s="15" t="s">
        <v>5642</v>
      </c>
      <c r="C2754" s="18">
        <v>42194.0</v>
      </c>
      <c r="D2754" s="18">
        <v>42199.0</v>
      </c>
      <c r="E2754" s="18">
        <f t="shared" si="1"/>
        <v>42199</v>
      </c>
      <c r="F2754" s="15" t="s">
        <v>55</v>
      </c>
      <c r="G2754" s="15" t="s">
        <v>4265</v>
      </c>
      <c r="H2754" s="15" t="s">
        <v>4266</v>
      </c>
      <c r="I2754" s="15" t="s">
        <v>59</v>
      </c>
      <c r="J2754" s="15" t="s">
        <v>60</v>
      </c>
      <c r="K2754" s="15" t="s">
        <v>26</v>
      </c>
      <c r="L2754" s="15" t="str">
        <f t="array" ref="L2754">_xlfn.XLOOKUP(M2754,reference_province_to_city!$A$2:$A$11,reference_province_to_city!$B$2:$B$11)</f>
        <v>Denpasar</v>
      </c>
      <c r="M2754" s="15" t="s">
        <v>24</v>
      </c>
      <c r="N2754" s="15">
        <v>80231.0</v>
      </c>
      <c r="O2754" s="15">
        <f t="array" ref="O2754">_xlfn.XLOOKUP(M2754,reference_postal_code!$B$2:$B$11,reference_postal_code!$A$2:$A$11)</f>
        <v>80231</v>
      </c>
      <c r="P2754" s="15" t="s">
        <v>63</v>
      </c>
      <c r="Q2754" s="15" t="s">
        <v>3743</v>
      </c>
      <c r="R2754" s="15" t="s">
        <v>65</v>
      </c>
      <c r="S2754" s="15" t="s">
        <v>83</v>
      </c>
      <c r="T2754" s="15" t="s">
        <v>3744</v>
      </c>
      <c r="U2754" s="28">
        <v>2300400.0</v>
      </c>
      <c r="V2754" s="15">
        <v>9.0</v>
      </c>
      <c r="W2754" s="31">
        <v>0.0</v>
      </c>
      <c r="X2754" s="28">
        <v>1058184.0</v>
      </c>
    </row>
    <row r="2755" ht="15.75" customHeight="1">
      <c r="A2755" s="15">
        <v>1783.0</v>
      </c>
      <c r="B2755" s="15" t="s">
        <v>5644</v>
      </c>
      <c r="C2755" s="18">
        <v>42194.0</v>
      </c>
      <c r="D2755" s="18">
        <v>42198.0</v>
      </c>
      <c r="E2755" s="18">
        <f t="shared" si="1"/>
        <v>42198</v>
      </c>
      <c r="F2755" s="15" t="s">
        <v>55</v>
      </c>
      <c r="G2755" s="15" t="s">
        <v>4733</v>
      </c>
      <c r="H2755" s="15" t="s">
        <v>4734</v>
      </c>
      <c r="I2755" s="15" t="s">
        <v>128</v>
      </c>
      <c r="J2755" s="15" t="s">
        <v>60</v>
      </c>
      <c r="K2755" s="15" t="s">
        <v>31</v>
      </c>
      <c r="L2755" s="15" t="str">
        <f t="array" ref="L2755">_xlfn.XLOOKUP(M2755,reference_province_to_city!$A$2:$A$11,reference_province_to_city!$B$2:$B$11)</f>
        <v>Balikpapan</v>
      </c>
      <c r="M2755" s="15" t="s">
        <v>21</v>
      </c>
      <c r="N2755" s="15">
        <v>76114.0</v>
      </c>
      <c r="O2755" s="15">
        <f t="array" ref="O2755">_xlfn.XLOOKUP(M2755,reference_postal_code!$B$2:$B$11,reference_postal_code!$A$2:$A$11)</f>
        <v>76114</v>
      </c>
      <c r="P2755" s="15" t="s">
        <v>166</v>
      </c>
      <c r="Q2755" s="15" t="s">
        <v>807</v>
      </c>
      <c r="R2755" s="15" t="s">
        <v>65</v>
      </c>
      <c r="S2755" s="15" t="s">
        <v>83</v>
      </c>
      <c r="T2755" s="15" t="s">
        <v>808</v>
      </c>
      <c r="U2755" s="28">
        <v>1844100.0</v>
      </c>
      <c r="V2755" s="15">
        <v>3.0</v>
      </c>
      <c r="W2755" s="31">
        <v>0.0</v>
      </c>
      <c r="X2755" s="28">
        <v>885168.0</v>
      </c>
    </row>
    <row r="2756" ht="15.75" customHeight="1">
      <c r="A2756" s="15">
        <v>4276.0</v>
      </c>
      <c r="B2756" s="15" t="s">
        <v>5645</v>
      </c>
      <c r="C2756" s="18">
        <v>42194.0</v>
      </c>
      <c r="D2756" s="18">
        <v>42198.0</v>
      </c>
      <c r="E2756" s="18">
        <f t="shared" si="1"/>
        <v>42198</v>
      </c>
      <c r="F2756" s="15" t="s">
        <v>55</v>
      </c>
      <c r="G2756" s="15" t="s">
        <v>1189</v>
      </c>
      <c r="H2756" s="15" t="s">
        <v>1190</v>
      </c>
      <c r="I2756" s="15" t="s">
        <v>128</v>
      </c>
      <c r="J2756" s="15" t="s">
        <v>60</v>
      </c>
      <c r="K2756" s="15" t="s">
        <v>33</v>
      </c>
      <c r="L2756" s="15" t="str">
        <f t="array" ref="L2756">_xlfn.XLOOKUP(M2756,reference_province_to_city!$A$2:$A$11,reference_province_to_city!$B$2:$B$11)</f>
        <v>Makassar</v>
      </c>
      <c r="M2756" s="15" t="s">
        <v>25</v>
      </c>
      <c r="N2756" s="15">
        <v>90111.0</v>
      </c>
      <c r="O2756" s="15">
        <f t="array" ref="O2756">_xlfn.XLOOKUP(M2756,reference_postal_code!$B$2:$B$11,reference_postal_code!$A$2:$A$11)</f>
        <v>90111</v>
      </c>
      <c r="P2756" s="15" t="s">
        <v>63</v>
      </c>
      <c r="Q2756" s="15" t="s">
        <v>5646</v>
      </c>
      <c r="R2756" s="15" t="s">
        <v>65</v>
      </c>
      <c r="S2756" s="15" t="s">
        <v>222</v>
      </c>
      <c r="T2756" s="15" t="s">
        <v>5647</v>
      </c>
      <c r="U2756" s="28">
        <v>729480.0</v>
      </c>
      <c r="V2756" s="15">
        <v>2.0</v>
      </c>
      <c r="W2756" s="31">
        <v>0.8</v>
      </c>
      <c r="X2756" s="28">
        <v>-1823700.0</v>
      </c>
    </row>
    <row r="2757" ht="15.75" customHeight="1">
      <c r="A2757" s="15">
        <v>3679.0</v>
      </c>
      <c r="B2757" s="15" t="s">
        <v>5642</v>
      </c>
      <c r="C2757" s="18">
        <v>42194.0</v>
      </c>
      <c r="D2757" s="18">
        <v>42199.0</v>
      </c>
      <c r="E2757" s="18">
        <f t="shared" si="1"/>
        <v>42199</v>
      </c>
      <c r="F2757" s="15" t="s">
        <v>55</v>
      </c>
      <c r="G2757" s="15" t="s">
        <v>4265</v>
      </c>
      <c r="H2757" s="15" t="s">
        <v>4266</v>
      </c>
      <c r="I2757" s="15" t="s">
        <v>59</v>
      </c>
      <c r="J2757" s="15" t="s">
        <v>60</v>
      </c>
      <c r="K2757" s="15" t="s">
        <v>26</v>
      </c>
      <c r="L2757" s="15" t="str">
        <f t="array" ref="L2757">_xlfn.XLOOKUP(M2757,reference_province_to_city!$A$2:$A$11,reference_province_to_city!$B$2:$B$11)</f>
        <v>Denpasar</v>
      </c>
      <c r="M2757" s="15" t="s">
        <v>24</v>
      </c>
      <c r="N2757" s="15">
        <v>80231.0</v>
      </c>
      <c r="O2757" s="15">
        <f t="array" ref="O2757">_xlfn.XLOOKUP(M2757,reference_postal_code!$B$2:$B$11,reference_postal_code!$A$2:$A$11)</f>
        <v>80231</v>
      </c>
      <c r="P2757" s="15" t="s">
        <v>63</v>
      </c>
      <c r="Q2757" s="15" t="s">
        <v>5648</v>
      </c>
      <c r="R2757" s="15" t="s">
        <v>110</v>
      </c>
      <c r="S2757" s="15" t="s">
        <v>668</v>
      </c>
      <c r="T2757" s="15" t="s">
        <v>5649</v>
      </c>
      <c r="U2757" s="28">
        <v>6974550.0</v>
      </c>
      <c r="V2757" s="15">
        <v>3.0</v>
      </c>
      <c r="W2757" s="31">
        <v>0.0</v>
      </c>
      <c r="X2757" s="28">
        <v>3138547.0</v>
      </c>
    </row>
    <row r="2758" ht="15.75" customHeight="1">
      <c r="A2758" s="15">
        <v>1782.0</v>
      </c>
      <c r="B2758" s="15" t="s">
        <v>5644</v>
      </c>
      <c r="C2758" s="18">
        <v>42194.0</v>
      </c>
      <c r="D2758" s="18">
        <v>42198.0</v>
      </c>
      <c r="E2758" s="18">
        <f t="shared" si="1"/>
        <v>42198</v>
      </c>
      <c r="F2758" s="15" t="s">
        <v>55</v>
      </c>
      <c r="G2758" s="15" t="s">
        <v>4733</v>
      </c>
      <c r="H2758" s="15" t="s">
        <v>4734</v>
      </c>
      <c r="I2758" s="15" t="s">
        <v>128</v>
      </c>
      <c r="J2758" s="15" t="s">
        <v>60</v>
      </c>
      <c r="K2758" s="15" t="s">
        <v>31</v>
      </c>
      <c r="L2758" s="15" t="str">
        <f t="array" ref="L2758">_xlfn.XLOOKUP(M2758,reference_province_to_city!$A$2:$A$11,reference_province_to_city!$B$2:$B$11)</f>
        <v>Balikpapan</v>
      </c>
      <c r="M2758" s="15" t="s">
        <v>21</v>
      </c>
      <c r="N2758" s="15">
        <v>76114.0</v>
      </c>
      <c r="O2758" s="15">
        <f t="array" ref="O2758">_xlfn.XLOOKUP(M2758,reference_postal_code!$B$2:$B$11,reference_postal_code!$A$2:$A$11)</f>
        <v>76114</v>
      </c>
      <c r="P2758" s="15" t="s">
        <v>166</v>
      </c>
      <c r="Q2758" s="15" t="s">
        <v>4124</v>
      </c>
      <c r="R2758" s="15" t="s">
        <v>65</v>
      </c>
      <c r="S2758" s="15" t="s">
        <v>66</v>
      </c>
      <c r="T2758" s="15" t="s">
        <v>4125</v>
      </c>
      <c r="U2758" s="28">
        <v>98700.0</v>
      </c>
      <c r="V2758" s="15">
        <v>2.0</v>
      </c>
      <c r="W2758" s="31">
        <v>0.0</v>
      </c>
      <c r="X2758" s="28">
        <v>45402.0</v>
      </c>
    </row>
    <row r="2759" ht="15.75" customHeight="1">
      <c r="A2759" s="15">
        <v>3686.0</v>
      </c>
      <c r="B2759" s="15" t="s">
        <v>5642</v>
      </c>
      <c r="C2759" s="18">
        <v>42194.0</v>
      </c>
      <c r="D2759" s="18">
        <v>42199.0</v>
      </c>
      <c r="E2759" s="18">
        <f t="shared" si="1"/>
        <v>42199</v>
      </c>
      <c r="F2759" s="15" t="s">
        <v>55</v>
      </c>
      <c r="G2759" s="15" t="s">
        <v>4265</v>
      </c>
      <c r="H2759" s="15" t="s">
        <v>4266</v>
      </c>
      <c r="I2759" s="15" t="s">
        <v>59</v>
      </c>
      <c r="J2759" s="15" t="s">
        <v>60</v>
      </c>
      <c r="K2759" s="15" t="s">
        <v>26</v>
      </c>
      <c r="L2759" s="15" t="str">
        <f t="array" ref="L2759">_xlfn.XLOOKUP(M2759,reference_province_to_city!$A$2:$A$11,reference_province_to_city!$B$2:$B$11)</f>
        <v>Denpasar</v>
      </c>
      <c r="M2759" s="15" t="s">
        <v>24</v>
      </c>
      <c r="N2759" s="15">
        <v>80231.0</v>
      </c>
      <c r="O2759" s="15">
        <f t="array" ref="O2759">_xlfn.XLOOKUP(M2759,reference_postal_code!$B$2:$B$11,reference_postal_code!$A$2:$A$11)</f>
        <v>80231</v>
      </c>
      <c r="P2759" s="15" t="s">
        <v>63</v>
      </c>
      <c r="Q2759" s="15" t="s">
        <v>3210</v>
      </c>
      <c r="R2759" s="15" t="s">
        <v>65</v>
      </c>
      <c r="S2759" s="15" t="s">
        <v>87</v>
      </c>
      <c r="T2759" s="15" t="s">
        <v>3211</v>
      </c>
      <c r="U2759" s="28">
        <v>1473150.0</v>
      </c>
      <c r="V2759" s="15">
        <v>7.0</v>
      </c>
      <c r="W2759" s="31">
        <v>0.0</v>
      </c>
      <c r="X2759" s="28">
        <v>427213.0</v>
      </c>
    </row>
    <row r="2760" ht="15.75" customHeight="1">
      <c r="A2760" s="15">
        <v>3681.0</v>
      </c>
      <c r="B2760" s="15" t="s">
        <v>5642</v>
      </c>
      <c r="C2760" s="18">
        <v>42194.0</v>
      </c>
      <c r="D2760" s="18">
        <v>42199.0</v>
      </c>
      <c r="E2760" s="18">
        <f t="shared" si="1"/>
        <v>42199</v>
      </c>
      <c r="F2760" s="15" t="s">
        <v>55</v>
      </c>
      <c r="G2760" s="15" t="s">
        <v>4265</v>
      </c>
      <c r="H2760" s="15" t="s">
        <v>4266</v>
      </c>
      <c r="I2760" s="15" t="s">
        <v>59</v>
      </c>
      <c r="J2760" s="15" t="s">
        <v>60</v>
      </c>
      <c r="K2760" s="15" t="s">
        <v>26</v>
      </c>
      <c r="L2760" s="15" t="str">
        <f t="array" ref="L2760">_xlfn.XLOOKUP(M2760,reference_province_to_city!$A$2:$A$11,reference_province_to_city!$B$2:$B$11)</f>
        <v>Denpasar</v>
      </c>
      <c r="M2760" s="15" t="s">
        <v>24</v>
      </c>
      <c r="N2760" s="15">
        <v>80231.0</v>
      </c>
      <c r="O2760" s="15">
        <f t="array" ref="O2760">_xlfn.XLOOKUP(M2760,reference_postal_code!$B$2:$B$11,reference_postal_code!$A$2:$A$11)</f>
        <v>80231</v>
      </c>
      <c r="P2760" s="15" t="s">
        <v>63</v>
      </c>
      <c r="Q2760" s="15" t="s">
        <v>5650</v>
      </c>
      <c r="R2760" s="15" t="s">
        <v>65</v>
      </c>
      <c r="S2760" s="15" t="s">
        <v>79</v>
      </c>
      <c r="T2760" s="15" t="s">
        <v>5651</v>
      </c>
      <c r="U2760" s="28">
        <v>185850.0</v>
      </c>
      <c r="V2760" s="15">
        <v>3.0</v>
      </c>
      <c r="W2760" s="31">
        <v>0.0</v>
      </c>
      <c r="X2760" s="28">
        <v>85491.0</v>
      </c>
    </row>
    <row r="2761" ht="15.75" customHeight="1">
      <c r="A2761" s="15">
        <v>3782.0</v>
      </c>
      <c r="B2761" s="15" t="s">
        <v>5652</v>
      </c>
      <c r="C2761" s="18">
        <v>42194.0</v>
      </c>
      <c r="D2761" s="18">
        <v>42199.0</v>
      </c>
      <c r="E2761" s="18">
        <f t="shared" si="1"/>
        <v>42199</v>
      </c>
      <c r="F2761" s="15" t="s">
        <v>114</v>
      </c>
      <c r="G2761" s="15" t="s">
        <v>4316</v>
      </c>
      <c r="H2761" s="15" t="s">
        <v>4317</v>
      </c>
      <c r="I2761" s="15" t="s">
        <v>59</v>
      </c>
      <c r="J2761" s="15" t="s">
        <v>60</v>
      </c>
      <c r="K2761" s="15" t="s">
        <v>10</v>
      </c>
      <c r="L2761" s="15" t="str">
        <f t="array" ref="L2761">_xlfn.XLOOKUP(M2761,reference_province_to_city!$A$2:$A$11,reference_province_to_city!$B$2:$B$11)</f>
        <v>Jakarta</v>
      </c>
      <c r="M2761" s="15" t="s">
        <v>7</v>
      </c>
      <c r="N2761" s="15">
        <v>10110.0</v>
      </c>
      <c r="O2761" s="15">
        <f t="array" ref="O2761">_xlfn.XLOOKUP(M2761,reference_postal_code!$B$2:$B$11,reference_postal_code!$A$2:$A$11)</f>
        <v>10110</v>
      </c>
      <c r="P2761" s="15" t="s">
        <v>117</v>
      </c>
      <c r="Q2761" s="15" t="s">
        <v>3224</v>
      </c>
      <c r="R2761" s="15" t="s">
        <v>110</v>
      </c>
      <c r="S2761" s="15" t="s">
        <v>111</v>
      </c>
      <c r="T2761" s="15" t="s">
        <v>3225</v>
      </c>
      <c r="U2761" s="28">
        <v>4049730.0</v>
      </c>
      <c r="V2761" s="15">
        <v>3.0</v>
      </c>
      <c r="W2761" s="31">
        <v>0.4</v>
      </c>
      <c r="X2761" s="28">
        <v>607459.0</v>
      </c>
    </row>
    <row r="2762" ht="15.75" customHeight="1">
      <c r="A2762" s="15">
        <v>3680.0</v>
      </c>
      <c r="B2762" s="15" t="s">
        <v>5642</v>
      </c>
      <c r="C2762" s="18">
        <v>42194.0</v>
      </c>
      <c r="D2762" s="18">
        <v>42199.0</v>
      </c>
      <c r="E2762" s="18">
        <f t="shared" si="1"/>
        <v>42199</v>
      </c>
      <c r="F2762" s="15" t="s">
        <v>55</v>
      </c>
      <c r="G2762" s="15" t="s">
        <v>4265</v>
      </c>
      <c r="H2762" s="15" t="s">
        <v>4266</v>
      </c>
      <c r="I2762" s="15" t="s">
        <v>59</v>
      </c>
      <c r="J2762" s="15" t="s">
        <v>60</v>
      </c>
      <c r="K2762" s="15" t="s">
        <v>26</v>
      </c>
      <c r="L2762" s="15" t="str">
        <f t="array" ref="L2762">_xlfn.XLOOKUP(M2762,reference_province_to_city!$A$2:$A$11,reference_province_to_city!$B$2:$B$11)</f>
        <v>Denpasar</v>
      </c>
      <c r="M2762" s="15" t="s">
        <v>24</v>
      </c>
      <c r="N2762" s="15">
        <v>80231.0</v>
      </c>
      <c r="O2762" s="15">
        <f t="array" ref="O2762">_xlfn.XLOOKUP(M2762,reference_postal_code!$B$2:$B$11,reference_postal_code!$A$2:$A$11)</f>
        <v>80231</v>
      </c>
      <c r="P2762" s="15" t="s">
        <v>63</v>
      </c>
      <c r="Q2762" s="15" t="s">
        <v>265</v>
      </c>
      <c r="R2762" s="15" t="s">
        <v>106</v>
      </c>
      <c r="S2762" s="15" t="s">
        <v>139</v>
      </c>
      <c r="T2762" s="15" t="s">
        <v>266</v>
      </c>
      <c r="U2762" s="28">
        <v>2729400.0</v>
      </c>
      <c r="V2762" s="15">
        <v>2.0</v>
      </c>
      <c r="W2762" s="31">
        <v>0.0</v>
      </c>
      <c r="X2762" s="28">
        <v>300234.0</v>
      </c>
    </row>
    <row r="2763" ht="15.75" customHeight="1">
      <c r="A2763" s="15">
        <v>3685.0</v>
      </c>
      <c r="B2763" s="15" t="s">
        <v>5642</v>
      </c>
      <c r="C2763" s="18">
        <v>42194.0</v>
      </c>
      <c r="D2763" s="18">
        <v>42199.0</v>
      </c>
      <c r="E2763" s="18">
        <f t="shared" si="1"/>
        <v>42199</v>
      </c>
      <c r="F2763" s="15" t="s">
        <v>55</v>
      </c>
      <c r="G2763" s="15" t="s">
        <v>4265</v>
      </c>
      <c r="H2763" s="15" t="s">
        <v>4266</v>
      </c>
      <c r="I2763" s="15" t="s">
        <v>59</v>
      </c>
      <c r="J2763" s="15" t="s">
        <v>60</v>
      </c>
      <c r="K2763" s="15" t="s">
        <v>552</v>
      </c>
      <c r="L2763" s="15" t="str">
        <f t="array" ref="L2763">_xlfn.XLOOKUP(M2763,reference_province_to_city!$A$2:$A$11,reference_province_to_city!$B$2:$B$11)</f>
        <v>Denpasar</v>
      </c>
      <c r="M2763" s="15" t="s">
        <v>24</v>
      </c>
      <c r="N2763" s="15">
        <v>80231.0</v>
      </c>
      <c r="O2763" s="15">
        <f t="array" ref="O2763">_xlfn.XLOOKUP(M2763,reference_postal_code!$B$2:$B$11,reference_postal_code!$A$2:$A$11)</f>
        <v>80231</v>
      </c>
      <c r="P2763" s="15" t="s">
        <v>63</v>
      </c>
      <c r="Q2763" s="15" t="s">
        <v>4026</v>
      </c>
      <c r="R2763" s="15" t="s">
        <v>65</v>
      </c>
      <c r="S2763" s="15" t="s">
        <v>83</v>
      </c>
      <c r="T2763" s="15" t="s">
        <v>4027</v>
      </c>
      <c r="U2763" s="28">
        <v>655200.0</v>
      </c>
      <c r="V2763" s="15">
        <v>6.0</v>
      </c>
      <c r="W2763" s="31">
        <v>0.0</v>
      </c>
      <c r="X2763" s="28">
        <v>321048.0</v>
      </c>
    </row>
    <row r="2764" ht="15.75" customHeight="1">
      <c r="A2764" s="15">
        <v>8089.0</v>
      </c>
      <c r="B2764" s="15" t="s">
        <v>5653</v>
      </c>
      <c r="C2764" s="18">
        <v>42195.0</v>
      </c>
      <c r="D2764" s="18">
        <v>42199.0</v>
      </c>
      <c r="E2764" s="18">
        <f t="shared" si="1"/>
        <v>42199</v>
      </c>
      <c r="F2764" s="15" t="s">
        <v>55</v>
      </c>
      <c r="G2764" s="15" t="s">
        <v>341</v>
      </c>
      <c r="H2764" s="15" t="s">
        <v>342</v>
      </c>
      <c r="I2764" s="15" t="s">
        <v>59</v>
      </c>
      <c r="J2764" s="15" t="s">
        <v>60</v>
      </c>
      <c r="K2764" s="15" t="s">
        <v>10</v>
      </c>
      <c r="L2764" s="15" t="str">
        <f t="array" ref="L2764">_xlfn.XLOOKUP(M2764,reference_province_to_city!$A$2:$A$11,reference_province_to_city!$B$2:$B$11)</f>
        <v>Jakarta</v>
      </c>
      <c r="M2764" s="15" t="s">
        <v>7</v>
      </c>
      <c r="N2764" s="15">
        <v>10110.0</v>
      </c>
      <c r="O2764" s="15">
        <f t="array" ref="O2764">_xlfn.XLOOKUP(M2764,reference_postal_code!$B$2:$B$11,reference_postal_code!$A$2:$A$11)</f>
        <v>10110</v>
      </c>
      <c r="P2764" s="15" t="s">
        <v>117</v>
      </c>
      <c r="Q2764" s="15" t="s">
        <v>1115</v>
      </c>
      <c r="R2764" s="15" t="s">
        <v>65</v>
      </c>
      <c r="S2764" s="15" t="s">
        <v>83</v>
      </c>
      <c r="T2764" s="15" t="s">
        <v>1116</v>
      </c>
      <c r="U2764" s="28">
        <v>598800.0</v>
      </c>
      <c r="V2764" s="15">
        <v>2.0</v>
      </c>
      <c r="W2764" s="31">
        <v>0.2</v>
      </c>
      <c r="X2764" s="28">
        <v>194610.0</v>
      </c>
    </row>
    <row r="2765" ht="15.75" customHeight="1">
      <c r="A2765" s="15">
        <v>3198.0</v>
      </c>
      <c r="B2765" s="15" t="s">
        <v>5654</v>
      </c>
      <c r="C2765" s="18">
        <v>42195.0</v>
      </c>
      <c r="D2765" s="18">
        <v>42195.0</v>
      </c>
      <c r="E2765" s="18">
        <f t="shared" si="1"/>
        <v>42195</v>
      </c>
      <c r="F2765" s="15" t="s">
        <v>466</v>
      </c>
      <c r="G2765" s="15" t="s">
        <v>2133</v>
      </c>
      <c r="H2765" s="15" t="s">
        <v>2134</v>
      </c>
      <c r="I2765" s="15" t="s">
        <v>59</v>
      </c>
      <c r="J2765" s="15" t="s">
        <v>60</v>
      </c>
      <c r="K2765" s="15" t="s">
        <v>28</v>
      </c>
      <c r="L2765" s="15" t="str">
        <f t="array" ref="L2765">_xlfn.XLOOKUP(M2765,reference_province_to_city!$A$2:$A$11,reference_province_to_city!$B$2:$B$11)</f>
        <v>Medan</v>
      </c>
      <c r="M2765" s="15" t="s">
        <v>11</v>
      </c>
      <c r="N2765" s="15">
        <v>20111.0</v>
      </c>
      <c r="O2765" s="15">
        <f t="array" ref="O2765">_xlfn.XLOOKUP(M2765,reference_postal_code!$B$2:$B$11,reference_postal_code!$A$2:$A$11)</f>
        <v>20111</v>
      </c>
      <c r="P2765" s="15" t="s">
        <v>77</v>
      </c>
      <c r="Q2765" s="15" t="s">
        <v>3632</v>
      </c>
      <c r="R2765" s="15" t="s">
        <v>65</v>
      </c>
      <c r="S2765" s="15" t="s">
        <v>83</v>
      </c>
      <c r="T2765" s="15" t="s">
        <v>3633</v>
      </c>
      <c r="U2765" s="28">
        <v>50490.0</v>
      </c>
      <c r="V2765" s="15">
        <v>3.0</v>
      </c>
      <c r="W2765" s="31">
        <v>0.7</v>
      </c>
      <c r="X2765" s="28">
        <v>-33660.0</v>
      </c>
    </row>
    <row r="2766" ht="15.75" customHeight="1">
      <c r="A2766" s="15">
        <v>2054.0</v>
      </c>
      <c r="B2766" s="15" t="s">
        <v>5655</v>
      </c>
      <c r="C2766" s="18">
        <v>42196.0</v>
      </c>
      <c r="D2766" s="18">
        <v>42198.0</v>
      </c>
      <c r="E2766" s="18">
        <f t="shared" si="1"/>
        <v>42198</v>
      </c>
      <c r="F2766" s="15" t="s">
        <v>125</v>
      </c>
      <c r="G2766" s="15" t="s">
        <v>4620</v>
      </c>
      <c r="H2766" s="15" t="s">
        <v>4621</v>
      </c>
      <c r="I2766" s="15" t="s">
        <v>59</v>
      </c>
      <c r="J2766" s="15" t="s">
        <v>60</v>
      </c>
      <c r="K2766" s="15" t="s">
        <v>22</v>
      </c>
      <c r="L2766" s="15" t="str">
        <f t="array" ref="L2766">_xlfn.XLOOKUP(M2766,reference_province_to_city!$A$2:$A$11,reference_province_to_city!$B$2:$B$11)</f>
        <v>Surabaya</v>
      </c>
      <c r="M2766" s="15" t="s">
        <v>20</v>
      </c>
      <c r="O2766" s="15">
        <f t="array" ref="O2766">_xlfn.XLOOKUP(M2766,reference_postal_code!$B$2:$B$11,reference_postal_code!$A$2:$A$11)</f>
        <v>60231</v>
      </c>
      <c r="P2766" s="15" t="s">
        <v>166</v>
      </c>
      <c r="Q2766" s="15" t="s">
        <v>3750</v>
      </c>
      <c r="R2766" s="15" t="s">
        <v>106</v>
      </c>
      <c r="S2766" s="15" t="s">
        <v>139</v>
      </c>
      <c r="T2766" s="15" t="s">
        <v>3751</v>
      </c>
      <c r="U2766" s="28">
        <v>380160.0</v>
      </c>
      <c r="V2766" s="15">
        <v>6.0</v>
      </c>
      <c r="W2766" s="31">
        <v>0.2</v>
      </c>
      <c r="X2766" s="28">
        <v>52272.0</v>
      </c>
    </row>
    <row r="2767" ht="15.75" customHeight="1">
      <c r="A2767" s="15">
        <v>2049.0</v>
      </c>
      <c r="B2767" s="15" t="s">
        <v>5655</v>
      </c>
      <c r="C2767" s="18">
        <v>42196.0</v>
      </c>
      <c r="D2767" s="18">
        <v>42198.0</v>
      </c>
      <c r="E2767" s="18">
        <f t="shared" si="1"/>
        <v>42198</v>
      </c>
      <c r="F2767" s="15" t="s">
        <v>125</v>
      </c>
      <c r="G2767" s="15" t="s">
        <v>4620</v>
      </c>
      <c r="H2767" s="15" t="s">
        <v>4621</v>
      </c>
      <c r="I2767" s="15" t="s">
        <v>59</v>
      </c>
      <c r="J2767" s="15" t="s">
        <v>60</v>
      </c>
      <c r="K2767" s="15" t="s">
        <v>22</v>
      </c>
      <c r="L2767" s="15" t="str">
        <f t="array" ref="L2767">_xlfn.XLOOKUP(M2767,reference_province_to_city!$A$2:$A$11,reference_province_to_city!$B$2:$B$11)</f>
        <v>Surabaya</v>
      </c>
      <c r="M2767" s="15" t="s">
        <v>20</v>
      </c>
      <c r="O2767" s="15">
        <f t="array" ref="O2767">_xlfn.XLOOKUP(M2767,reference_postal_code!$B$2:$B$11,reference_postal_code!$A$2:$A$11)</f>
        <v>60231</v>
      </c>
      <c r="P2767" s="15" t="s">
        <v>166</v>
      </c>
      <c r="Q2767" s="15" t="s">
        <v>5656</v>
      </c>
      <c r="R2767" s="15" t="s">
        <v>106</v>
      </c>
      <c r="S2767" s="15" t="s">
        <v>139</v>
      </c>
      <c r="T2767" s="15" t="s">
        <v>5657</v>
      </c>
      <c r="U2767" s="28">
        <v>4347000.0</v>
      </c>
      <c r="V2767" s="15">
        <v>7.0</v>
      </c>
      <c r="W2767" s="31">
        <v>0.2</v>
      </c>
      <c r="X2767" s="28">
        <v>543375.0</v>
      </c>
    </row>
    <row r="2768" ht="15.75" customHeight="1">
      <c r="A2768" s="15">
        <v>2462.0</v>
      </c>
      <c r="B2768" s="15" t="s">
        <v>5658</v>
      </c>
      <c r="C2768" s="18">
        <v>42196.0</v>
      </c>
      <c r="D2768" s="18">
        <v>42198.0</v>
      </c>
      <c r="E2768" s="18">
        <f t="shared" si="1"/>
        <v>42198</v>
      </c>
      <c r="F2768" s="15" t="s">
        <v>114</v>
      </c>
      <c r="G2768" s="15" t="s">
        <v>522</v>
      </c>
      <c r="H2768" s="15" t="s">
        <v>523</v>
      </c>
      <c r="I2768" s="15" t="s">
        <v>59</v>
      </c>
      <c r="J2768" s="15" t="s">
        <v>60</v>
      </c>
      <c r="K2768" s="15" t="s">
        <v>31</v>
      </c>
      <c r="L2768" s="15" t="str">
        <f t="array" ref="L2768">_xlfn.XLOOKUP(M2768,reference_province_to_city!$A$2:$A$11,reference_province_to_city!$B$2:$B$11)</f>
        <v>Balikpapan</v>
      </c>
      <c r="M2768" s="15" t="s">
        <v>21</v>
      </c>
      <c r="N2768" s="15">
        <v>76114.0</v>
      </c>
      <c r="O2768" s="15">
        <f t="array" ref="O2768">_xlfn.XLOOKUP(M2768,reference_postal_code!$B$2:$B$11,reference_postal_code!$A$2:$A$11)</f>
        <v>76114</v>
      </c>
      <c r="P2768" s="15" t="s">
        <v>166</v>
      </c>
      <c r="Q2768" s="15" t="s">
        <v>807</v>
      </c>
      <c r="R2768" s="15" t="s">
        <v>65</v>
      </c>
      <c r="S2768" s="15" t="s">
        <v>83</v>
      </c>
      <c r="T2768" s="15" t="s">
        <v>808</v>
      </c>
      <c r="U2768" s="28">
        <v>1475280.0</v>
      </c>
      <c r="V2768" s="15">
        <v>3.0</v>
      </c>
      <c r="W2768" s="31">
        <v>0.2</v>
      </c>
      <c r="X2768" s="28">
        <v>516348.0</v>
      </c>
    </row>
    <row r="2769" ht="15.75" customHeight="1">
      <c r="A2769" s="15">
        <v>5040.0</v>
      </c>
      <c r="B2769" s="15" t="s">
        <v>5659</v>
      </c>
      <c r="C2769" s="18">
        <v>42196.0</v>
      </c>
      <c r="D2769" s="18">
        <v>42197.0</v>
      </c>
      <c r="E2769" s="18">
        <f t="shared" si="1"/>
        <v>42197</v>
      </c>
      <c r="F2769" s="15" t="s">
        <v>125</v>
      </c>
      <c r="G2769" s="15" t="s">
        <v>3697</v>
      </c>
      <c r="H2769" s="15" t="s">
        <v>3698</v>
      </c>
      <c r="I2769" s="15" t="s">
        <v>128</v>
      </c>
      <c r="J2769" s="15" t="s">
        <v>60</v>
      </c>
      <c r="L2769" s="15" t="str">
        <f t="array" ref="L2769">_xlfn.XLOOKUP(M2769,reference_province_to_city!$A$2:$A$11,reference_province_to_city!$B$2:$B$11)</f>
        <v>Denpasar</v>
      </c>
      <c r="M2769" s="15" t="s">
        <v>24</v>
      </c>
      <c r="N2769" s="15">
        <v>80231.0</v>
      </c>
      <c r="O2769" s="15">
        <f t="array" ref="O2769">_xlfn.XLOOKUP(M2769,reference_postal_code!$B$2:$B$11,reference_postal_code!$A$2:$A$11)</f>
        <v>80231</v>
      </c>
      <c r="P2769" s="15" t="s">
        <v>63</v>
      </c>
      <c r="Q2769" s="15" t="s">
        <v>1502</v>
      </c>
      <c r="R2769" s="15" t="s">
        <v>110</v>
      </c>
      <c r="S2769" s="15" t="s">
        <v>111</v>
      </c>
      <c r="T2769" s="15" t="s">
        <v>1503</v>
      </c>
      <c r="U2769" s="28">
        <v>1.074E7</v>
      </c>
      <c r="V2769" s="15">
        <v>2.0</v>
      </c>
      <c r="W2769" s="31">
        <v>0.0</v>
      </c>
      <c r="X2769" s="28">
        <v>2899800.0</v>
      </c>
    </row>
    <row r="2770" ht="15.75" customHeight="1">
      <c r="A2770" s="15">
        <v>2053.0</v>
      </c>
      <c r="B2770" s="15" t="s">
        <v>5655</v>
      </c>
      <c r="C2770" s="18">
        <v>42196.0</v>
      </c>
      <c r="D2770" s="18">
        <v>42198.0</v>
      </c>
      <c r="E2770" s="18">
        <f t="shared" si="1"/>
        <v>42198</v>
      </c>
      <c r="F2770" s="15" t="s">
        <v>125</v>
      </c>
      <c r="G2770" s="15" t="s">
        <v>4620</v>
      </c>
      <c r="H2770" s="15" t="s">
        <v>4621</v>
      </c>
      <c r="I2770" s="15" t="s">
        <v>59</v>
      </c>
      <c r="J2770" s="15" t="s">
        <v>60</v>
      </c>
      <c r="K2770" s="15" t="s">
        <v>22</v>
      </c>
      <c r="L2770" s="15" t="str">
        <f t="array" ref="L2770">_xlfn.XLOOKUP(M2770,reference_province_to_city!$A$2:$A$11,reference_province_to_city!$B$2:$B$11)</f>
        <v>Surabaya</v>
      </c>
      <c r="M2770" s="15" t="s">
        <v>20</v>
      </c>
      <c r="O2770" s="15">
        <f t="array" ref="O2770">_xlfn.XLOOKUP(M2770,reference_postal_code!$B$2:$B$11,reference_postal_code!$A$2:$A$11)</f>
        <v>60231</v>
      </c>
      <c r="P2770" s="15" t="s">
        <v>166</v>
      </c>
      <c r="Q2770" s="15" t="s">
        <v>754</v>
      </c>
      <c r="R2770" s="15" t="s">
        <v>65</v>
      </c>
      <c r="S2770" s="15" t="s">
        <v>93</v>
      </c>
      <c r="T2770" s="15" t="s">
        <v>755</v>
      </c>
      <c r="U2770" s="28">
        <v>166800.0</v>
      </c>
      <c r="V2770" s="15">
        <v>5.0</v>
      </c>
      <c r="W2770" s="31">
        <v>0.2</v>
      </c>
      <c r="X2770" s="28">
        <v>12510.0</v>
      </c>
    </row>
    <row r="2771" ht="15.75" customHeight="1">
      <c r="A2771" s="15">
        <v>2051.0</v>
      </c>
      <c r="B2771" s="15" t="s">
        <v>5655</v>
      </c>
      <c r="C2771" s="18">
        <v>42196.0</v>
      </c>
      <c r="D2771" s="18">
        <v>42198.0</v>
      </c>
      <c r="E2771" s="18">
        <f t="shared" si="1"/>
        <v>42198</v>
      </c>
      <c r="F2771" s="15" t="s">
        <v>125</v>
      </c>
      <c r="G2771" s="15" t="s">
        <v>4620</v>
      </c>
      <c r="H2771" s="15" t="s">
        <v>4621</v>
      </c>
      <c r="I2771" s="15" t="s">
        <v>59</v>
      </c>
      <c r="J2771" s="15" t="s">
        <v>60</v>
      </c>
      <c r="K2771" s="15" t="s">
        <v>22</v>
      </c>
      <c r="L2771" s="15" t="str">
        <f t="array" ref="L2771">_xlfn.XLOOKUP(M2771,reference_province_to_city!$A$2:$A$11,reference_province_to_city!$B$2:$B$11)</f>
        <v>Surabaya</v>
      </c>
      <c r="M2771" s="15" t="s">
        <v>20</v>
      </c>
      <c r="N2771" s="15">
        <v>60231.0</v>
      </c>
      <c r="O2771" s="15">
        <f t="array" ref="O2771">_xlfn.XLOOKUP(M2771,reference_postal_code!$B$2:$B$11,reference_postal_code!$A$2:$A$11)</f>
        <v>60231</v>
      </c>
      <c r="P2771" s="15" t="s">
        <v>166</v>
      </c>
      <c r="Q2771" s="15" t="s">
        <v>4108</v>
      </c>
      <c r="R2771" s="15" t="s">
        <v>65</v>
      </c>
      <c r="S2771" s="15" t="s">
        <v>83</v>
      </c>
      <c r="T2771" s="15" t="s">
        <v>4109</v>
      </c>
      <c r="U2771" s="28">
        <v>97200.0</v>
      </c>
      <c r="V2771" s="15">
        <v>4.0</v>
      </c>
      <c r="W2771" s="31">
        <v>0.7</v>
      </c>
      <c r="X2771" s="28">
        <v>-71280.0</v>
      </c>
    </row>
    <row r="2772" ht="15.75" customHeight="1">
      <c r="A2772" s="15">
        <v>2050.0</v>
      </c>
      <c r="B2772" s="15" t="s">
        <v>5655</v>
      </c>
      <c r="C2772" s="18">
        <v>42196.0</v>
      </c>
      <c r="D2772" s="18">
        <v>42198.0</v>
      </c>
      <c r="E2772" s="18">
        <f t="shared" si="1"/>
        <v>42198</v>
      </c>
      <c r="F2772" s="15" t="s">
        <v>125</v>
      </c>
      <c r="G2772" s="15" t="s">
        <v>4620</v>
      </c>
      <c r="H2772" s="15" t="s">
        <v>4621</v>
      </c>
      <c r="I2772" s="15" t="s">
        <v>59</v>
      </c>
      <c r="J2772" s="15" t="s">
        <v>60</v>
      </c>
      <c r="L2772" s="15" t="str">
        <f t="array" ref="L2772">_xlfn.XLOOKUP(M2772,reference_province_to_city!$A$2:$A$11,reference_province_to_city!$B$2:$B$11)</f>
        <v>Surabaya</v>
      </c>
      <c r="M2772" s="15" t="s">
        <v>20</v>
      </c>
      <c r="N2772" s="15">
        <v>60231.0</v>
      </c>
      <c r="O2772" s="15">
        <f t="array" ref="O2772">_xlfn.XLOOKUP(M2772,reference_postal_code!$B$2:$B$11,reference_postal_code!$A$2:$A$11)</f>
        <v>60231</v>
      </c>
      <c r="P2772" s="15" t="s">
        <v>166</v>
      </c>
      <c r="Q2772" s="15" t="s">
        <v>3095</v>
      </c>
      <c r="R2772" s="15" t="s">
        <v>65</v>
      </c>
      <c r="S2772" s="15" t="s">
        <v>83</v>
      </c>
      <c r="T2772" s="15" t="s">
        <v>3096</v>
      </c>
      <c r="U2772" s="28">
        <v>37530.0</v>
      </c>
      <c r="V2772" s="15">
        <v>3.0</v>
      </c>
      <c r="W2772" s="31">
        <v>0.7</v>
      </c>
      <c r="X2772" s="28">
        <v>-30024.0</v>
      </c>
    </row>
    <row r="2773" ht="15.75" customHeight="1">
      <c r="A2773" s="15">
        <v>5039.0</v>
      </c>
      <c r="B2773" s="15" t="s">
        <v>5659</v>
      </c>
      <c r="C2773" s="18">
        <v>42196.0</v>
      </c>
      <c r="D2773" s="18">
        <v>42197.0</v>
      </c>
      <c r="E2773" s="18">
        <f t="shared" si="1"/>
        <v>42197</v>
      </c>
      <c r="F2773" s="15" t="s">
        <v>125</v>
      </c>
      <c r="G2773" s="15" t="s">
        <v>3697</v>
      </c>
      <c r="H2773" s="15" t="s">
        <v>3698</v>
      </c>
      <c r="I2773" s="15" t="s">
        <v>128</v>
      </c>
      <c r="J2773" s="15" t="s">
        <v>60</v>
      </c>
      <c r="K2773" s="15" t="s">
        <v>26</v>
      </c>
      <c r="L2773" s="15" t="str">
        <f t="array" ref="L2773">_xlfn.XLOOKUP(M2773,reference_province_to_city!$A$2:$A$11,reference_province_to_city!$B$2:$B$11)</f>
        <v>Denpasar</v>
      </c>
      <c r="M2773" s="15" t="s">
        <v>24</v>
      </c>
      <c r="N2773" s="15">
        <v>80231.0</v>
      </c>
      <c r="O2773" s="15">
        <f t="array" ref="O2773">_xlfn.XLOOKUP(M2773,reference_postal_code!$B$2:$B$11,reference_postal_code!$A$2:$A$11)</f>
        <v>80231</v>
      </c>
      <c r="P2773" s="15" t="s">
        <v>63</v>
      </c>
      <c r="Q2773" s="15" t="s">
        <v>1928</v>
      </c>
      <c r="R2773" s="15" t="s">
        <v>106</v>
      </c>
      <c r="S2773" s="15" t="s">
        <v>218</v>
      </c>
      <c r="T2773" s="15" t="s">
        <v>1929</v>
      </c>
      <c r="U2773" s="28">
        <v>2997540.0</v>
      </c>
      <c r="V2773" s="15">
        <v>4.0</v>
      </c>
      <c r="W2773" s="31">
        <v>0.3</v>
      </c>
      <c r="X2773" s="28">
        <v>-556686.0</v>
      </c>
    </row>
    <row r="2774" ht="15.75" customHeight="1">
      <c r="A2774" s="15">
        <v>5041.0</v>
      </c>
      <c r="B2774" s="15" t="s">
        <v>5659</v>
      </c>
      <c r="C2774" s="18">
        <v>42196.0</v>
      </c>
      <c r="D2774" s="18">
        <v>42197.0</v>
      </c>
      <c r="E2774" s="18">
        <f t="shared" si="1"/>
        <v>42197</v>
      </c>
      <c r="F2774" s="15" t="s">
        <v>125</v>
      </c>
      <c r="G2774" s="15" t="s">
        <v>3697</v>
      </c>
      <c r="H2774" s="15" t="s">
        <v>3698</v>
      </c>
      <c r="I2774" s="15" t="s">
        <v>128</v>
      </c>
      <c r="J2774" s="15" t="s">
        <v>60</v>
      </c>
      <c r="K2774" s="15" t="s">
        <v>26</v>
      </c>
      <c r="L2774" s="15" t="str">
        <f t="array" ref="L2774">_xlfn.XLOOKUP(M2774,reference_province_to_city!$A$2:$A$11,reference_province_to_city!$B$2:$B$11)</f>
        <v>Denpasar</v>
      </c>
      <c r="M2774" s="15" t="s">
        <v>24</v>
      </c>
      <c r="N2774" s="15">
        <v>80231.0</v>
      </c>
      <c r="O2774" s="15">
        <f t="array" ref="O2774">_xlfn.XLOOKUP(M2774,reference_postal_code!$B$2:$B$11,reference_postal_code!$A$2:$A$11)</f>
        <v>80231</v>
      </c>
      <c r="P2774" s="15" t="s">
        <v>63</v>
      </c>
      <c r="Q2774" s="15" t="s">
        <v>5660</v>
      </c>
      <c r="R2774" s="15" t="s">
        <v>65</v>
      </c>
      <c r="S2774" s="15" t="s">
        <v>83</v>
      </c>
      <c r="T2774" s="15" t="s">
        <v>5661</v>
      </c>
      <c r="U2774" s="28">
        <v>3315900.0</v>
      </c>
      <c r="V2774" s="15">
        <v>7.0</v>
      </c>
      <c r="W2774" s="31">
        <v>0.0</v>
      </c>
      <c r="X2774" s="28">
        <v>1558473.0</v>
      </c>
    </row>
    <row r="2775" ht="15.75" customHeight="1">
      <c r="A2775" s="15">
        <v>2052.0</v>
      </c>
      <c r="B2775" s="15" t="s">
        <v>5655</v>
      </c>
      <c r="C2775" s="18">
        <v>42196.0</v>
      </c>
      <c r="D2775" s="18">
        <v>42198.0</v>
      </c>
      <c r="E2775" s="18">
        <f t="shared" si="1"/>
        <v>42198</v>
      </c>
      <c r="F2775" s="15" t="s">
        <v>125</v>
      </c>
      <c r="G2775" s="15" t="s">
        <v>4620</v>
      </c>
      <c r="H2775" s="15" t="s">
        <v>4621</v>
      </c>
      <c r="I2775" s="15" t="s">
        <v>59</v>
      </c>
      <c r="J2775" s="15" t="s">
        <v>60</v>
      </c>
      <c r="K2775" s="15" t="s">
        <v>22</v>
      </c>
      <c r="L2775" s="15" t="str">
        <f t="array" ref="L2775">_xlfn.XLOOKUP(M2775,reference_province_to_city!$A$2:$A$11,reference_province_to_city!$B$2:$B$11)</f>
        <v>Surabaya</v>
      </c>
      <c r="M2775" s="15" t="s">
        <v>20</v>
      </c>
      <c r="N2775" s="15">
        <v>60231.0</v>
      </c>
      <c r="O2775" s="15">
        <f t="array" ref="O2775">_xlfn.XLOOKUP(M2775,reference_postal_code!$B$2:$B$11,reference_postal_code!$A$2:$A$11)</f>
        <v>60231</v>
      </c>
      <c r="P2775" s="15" t="s">
        <v>166</v>
      </c>
      <c r="Q2775" s="15" t="s">
        <v>2667</v>
      </c>
      <c r="R2775" s="15" t="s">
        <v>106</v>
      </c>
      <c r="S2775" s="15" t="s">
        <v>107</v>
      </c>
      <c r="T2775" s="15" t="s">
        <v>2668</v>
      </c>
      <c r="U2775" s="28">
        <v>5122320.0</v>
      </c>
      <c r="V2775" s="15">
        <v>8.0</v>
      </c>
      <c r="W2775" s="31">
        <v>0.3</v>
      </c>
      <c r="X2775" s="28">
        <v>-1097640.0</v>
      </c>
    </row>
    <row r="2776" ht="15.75" customHeight="1">
      <c r="A2776" s="15">
        <v>2461.0</v>
      </c>
      <c r="B2776" s="15" t="s">
        <v>5658</v>
      </c>
      <c r="C2776" s="18">
        <v>42196.0</v>
      </c>
      <c r="D2776" s="18">
        <v>42198.0</v>
      </c>
      <c r="E2776" s="18">
        <f t="shared" si="1"/>
        <v>42198</v>
      </c>
      <c r="F2776" s="15" t="s">
        <v>114</v>
      </c>
      <c r="G2776" s="15" t="s">
        <v>522</v>
      </c>
      <c r="H2776" s="15" t="s">
        <v>523</v>
      </c>
      <c r="I2776" s="15" t="s">
        <v>59</v>
      </c>
      <c r="J2776" s="15" t="s">
        <v>60</v>
      </c>
      <c r="K2776" s="15" t="s">
        <v>31</v>
      </c>
      <c r="L2776" s="15" t="str">
        <f t="array" ref="L2776">_xlfn.XLOOKUP(M2776,reference_province_to_city!$A$2:$A$11,reference_province_to_city!$B$2:$B$11)</f>
        <v>Balikpapan</v>
      </c>
      <c r="M2776" s="15" t="s">
        <v>21</v>
      </c>
      <c r="N2776" s="15">
        <v>76114.0</v>
      </c>
      <c r="O2776" s="15">
        <f t="array" ref="O2776">_xlfn.XLOOKUP(M2776,reference_postal_code!$B$2:$B$11,reference_postal_code!$A$2:$A$11)</f>
        <v>76114</v>
      </c>
      <c r="P2776" s="15" t="s">
        <v>166</v>
      </c>
      <c r="Q2776" s="15" t="s">
        <v>5662</v>
      </c>
      <c r="R2776" s="15" t="s">
        <v>65</v>
      </c>
      <c r="S2776" s="15" t="s">
        <v>66</v>
      </c>
      <c r="T2776" s="15" t="s">
        <v>5663</v>
      </c>
      <c r="U2776" s="28">
        <v>449550.0</v>
      </c>
      <c r="V2776" s="15">
        <v>3.0</v>
      </c>
      <c r="W2776" s="31">
        <v>0.0</v>
      </c>
      <c r="X2776" s="28">
        <v>202298.0</v>
      </c>
    </row>
    <row r="2777" ht="15.75" customHeight="1">
      <c r="A2777" s="15">
        <v>4546.0</v>
      </c>
      <c r="B2777" s="15" t="s">
        <v>5664</v>
      </c>
      <c r="C2777" s="18">
        <v>42197.0</v>
      </c>
      <c r="D2777" s="18">
        <v>42202.0</v>
      </c>
      <c r="E2777" s="18">
        <f t="shared" si="1"/>
        <v>42202</v>
      </c>
      <c r="F2777" s="15" t="s">
        <v>114</v>
      </c>
      <c r="G2777" s="15" t="s">
        <v>4352</v>
      </c>
      <c r="H2777" s="15" t="s">
        <v>4353</v>
      </c>
      <c r="I2777" s="15" t="s">
        <v>59</v>
      </c>
      <c r="J2777" s="15" t="s">
        <v>60</v>
      </c>
      <c r="K2777" s="15" t="s">
        <v>10</v>
      </c>
      <c r="L2777" s="15" t="str">
        <f t="array" ref="L2777">_xlfn.XLOOKUP(M2777,reference_province_to_city!$A$2:$A$11,reference_province_to_city!$B$2:$B$11)</f>
        <v>Jakarta</v>
      </c>
      <c r="M2777" s="15" t="s">
        <v>7</v>
      </c>
      <c r="N2777" s="15">
        <v>10110.0</v>
      </c>
      <c r="O2777" s="15">
        <f t="array" ref="O2777">_xlfn.XLOOKUP(M2777,reference_postal_code!$B$2:$B$11,reference_postal_code!$A$2:$A$11)</f>
        <v>10110</v>
      </c>
      <c r="P2777" s="15" t="s">
        <v>117</v>
      </c>
      <c r="Q2777" s="15" t="s">
        <v>3133</v>
      </c>
      <c r="R2777" s="15" t="s">
        <v>110</v>
      </c>
      <c r="S2777" s="15" t="s">
        <v>111</v>
      </c>
      <c r="T2777" s="15" t="s">
        <v>3134</v>
      </c>
      <c r="U2777" s="28">
        <v>8063160.0</v>
      </c>
      <c r="V2777" s="15">
        <v>7.0</v>
      </c>
      <c r="W2777" s="31">
        <v>0.2</v>
      </c>
      <c r="X2777" s="28">
        <v>806316.0</v>
      </c>
    </row>
    <row r="2778" ht="15.75" customHeight="1">
      <c r="A2778" s="15">
        <v>4544.0</v>
      </c>
      <c r="B2778" s="15" t="s">
        <v>5664</v>
      </c>
      <c r="C2778" s="18">
        <v>42197.0</v>
      </c>
      <c r="D2778" s="18">
        <v>42202.0</v>
      </c>
      <c r="E2778" s="18">
        <f t="shared" si="1"/>
        <v>42202</v>
      </c>
      <c r="F2778" s="15" t="s">
        <v>114</v>
      </c>
      <c r="G2778" s="15" t="s">
        <v>4352</v>
      </c>
      <c r="H2778" s="15" t="s">
        <v>4353</v>
      </c>
      <c r="I2778" s="15" t="s">
        <v>59</v>
      </c>
      <c r="J2778" s="15" t="s">
        <v>60</v>
      </c>
      <c r="K2778" s="15" t="s">
        <v>10</v>
      </c>
      <c r="L2778" s="15" t="str">
        <f t="array" ref="L2778">_xlfn.XLOOKUP(M2778,reference_province_to_city!$A$2:$A$11,reference_province_to_city!$B$2:$B$11)</f>
        <v>Jakarta</v>
      </c>
      <c r="M2778" s="15" t="s">
        <v>7</v>
      </c>
      <c r="N2778" s="15">
        <v>10110.0</v>
      </c>
      <c r="O2778" s="15">
        <f t="array" ref="O2778">_xlfn.XLOOKUP(M2778,reference_postal_code!$B$2:$B$11,reference_postal_code!$A$2:$A$11)</f>
        <v>10110</v>
      </c>
      <c r="P2778" s="15" t="s">
        <v>117</v>
      </c>
      <c r="Q2778" s="15" t="s">
        <v>622</v>
      </c>
      <c r="R2778" s="15" t="s">
        <v>106</v>
      </c>
      <c r="S2778" s="15" t="s">
        <v>107</v>
      </c>
      <c r="T2778" s="15" t="s">
        <v>623</v>
      </c>
      <c r="U2778" s="28">
        <v>5754105.0</v>
      </c>
      <c r="V2778" s="15">
        <v>9.0</v>
      </c>
      <c r="W2778" s="31">
        <v>0.3</v>
      </c>
      <c r="X2778" s="28">
        <v>-82202.0</v>
      </c>
    </row>
    <row r="2779" ht="15.75" customHeight="1">
      <c r="A2779" s="15">
        <v>4547.0</v>
      </c>
      <c r="B2779" s="15" t="s">
        <v>5664</v>
      </c>
      <c r="C2779" s="18">
        <v>42197.0</v>
      </c>
      <c r="D2779" s="18">
        <v>42202.0</v>
      </c>
      <c r="E2779" s="18">
        <f t="shared" si="1"/>
        <v>42202</v>
      </c>
      <c r="F2779" s="15" t="s">
        <v>114</v>
      </c>
      <c r="G2779" s="15" t="s">
        <v>4352</v>
      </c>
      <c r="H2779" s="15" t="s">
        <v>4353</v>
      </c>
      <c r="I2779" s="15" t="s">
        <v>59</v>
      </c>
      <c r="J2779" s="15" t="s">
        <v>60</v>
      </c>
      <c r="K2779" s="15" t="s">
        <v>10</v>
      </c>
      <c r="L2779" s="15" t="str">
        <f t="array" ref="L2779">_xlfn.XLOOKUP(M2779,reference_province_to_city!$A$2:$A$11,reference_province_to_city!$B$2:$B$11)</f>
        <v>Jakarta</v>
      </c>
      <c r="M2779" s="15" t="s">
        <v>7</v>
      </c>
      <c r="N2779" s="15">
        <v>10110.0</v>
      </c>
      <c r="O2779" s="15">
        <f t="array" ref="O2779">_xlfn.XLOOKUP(M2779,reference_postal_code!$B$2:$B$11,reference_postal_code!$A$2:$A$11)</f>
        <v>10110</v>
      </c>
      <c r="P2779" s="15" t="s">
        <v>117</v>
      </c>
      <c r="Q2779" s="15" t="s">
        <v>2257</v>
      </c>
      <c r="R2779" s="15" t="s">
        <v>65</v>
      </c>
      <c r="S2779" s="15" t="s">
        <v>83</v>
      </c>
      <c r="T2779" s="15" t="s">
        <v>2258</v>
      </c>
      <c r="U2779" s="28">
        <v>28920.0</v>
      </c>
      <c r="V2779" s="15">
        <v>2.0</v>
      </c>
      <c r="W2779" s="31">
        <v>0.8</v>
      </c>
      <c r="X2779" s="28">
        <v>-44826.0</v>
      </c>
    </row>
    <row r="2780" ht="15.75" customHeight="1">
      <c r="A2780" s="15">
        <v>4545.0</v>
      </c>
      <c r="B2780" s="15" t="s">
        <v>5664</v>
      </c>
      <c r="C2780" s="18">
        <v>42197.0</v>
      </c>
      <c r="D2780" s="18">
        <v>42202.0</v>
      </c>
      <c r="E2780" s="18">
        <f t="shared" si="1"/>
        <v>42202</v>
      </c>
      <c r="F2780" s="15" t="s">
        <v>114</v>
      </c>
      <c r="G2780" s="15" t="s">
        <v>4352</v>
      </c>
      <c r="H2780" s="15" t="s">
        <v>4353</v>
      </c>
      <c r="I2780" s="15" t="s">
        <v>59</v>
      </c>
      <c r="J2780" s="15" t="s">
        <v>60</v>
      </c>
      <c r="K2780" s="15" t="s">
        <v>10</v>
      </c>
      <c r="L2780" s="15" t="str">
        <f t="array" ref="L2780">_xlfn.XLOOKUP(M2780,reference_province_to_city!$A$2:$A$11,reference_province_to_city!$B$2:$B$11)</f>
        <v>Jakarta</v>
      </c>
      <c r="M2780" s="15" t="s">
        <v>7</v>
      </c>
      <c r="N2780" s="15">
        <v>10110.0</v>
      </c>
      <c r="O2780" s="15">
        <f t="array" ref="O2780">_xlfn.XLOOKUP(M2780,reference_postal_code!$B$2:$B$11,reference_postal_code!$A$2:$A$11)</f>
        <v>10110</v>
      </c>
      <c r="P2780" s="15" t="s">
        <v>117</v>
      </c>
      <c r="Q2780" s="15" t="s">
        <v>1728</v>
      </c>
      <c r="R2780" s="15" t="s">
        <v>110</v>
      </c>
      <c r="S2780" s="15" t="s">
        <v>111</v>
      </c>
      <c r="T2780" s="15" t="s">
        <v>1729</v>
      </c>
      <c r="U2780" s="28">
        <v>2227200.0</v>
      </c>
      <c r="V2780" s="15">
        <v>2.0</v>
      </c>
      <c r="W2780" s="31">
        <v>0.2</v>
      </c>
      <c r="X2780" s="28">
        <v>250560.0</v>
      </c>
    </row>
    <row r="2781" ht="15.75" customHeight="1">
      <c r="A2781" s="15">
        <v>4549.0</v>
      </c>
      <c r="B2781" s="15" t="s">
        <v>5664</v>
      </c>
      <c r="C2781" s="18">
        <v>42197.0</v>
      </c>
      <c r="D2781" s="18">
        <v>42202.0</v>
      </c>
      <c r="E2781" s="18">
        <f t="shared" si="1"/>
        <v>42202</v>
      </c>
      <c r="F2781" s="15" t="s">
        <v>114</v>
      </c>
      <c r="G2781" s="15" t="s">
        <v>4352</v>
      </c>
      <c r="H2781" s="15" t="s">
        <v>4353</v>
      </c>
      <c r="I2781" s="15" t="s">
        <v>59</v>
      </c>
      <c r="J2781" s="15" t="s">
        <v>60</v>
      </c>
      <c r="K2781" s="15" t="s">
        <v>10</v>
      </c>
      <c r="L2781" s="15" t="str">
        <f t="array" ref="L2781">_xlfn.XLOOKUP(M2781,reference_province_to_city!$A$2:$A$11,reference_province_to_city!$B$2:$B$11)</f>
        <v>Jakarta</v>
      </c>
      <c r="M2781" s="15" t="s">
        <v>7</v>
      </c>
      <c r="N2781" s="15">
        <v>10110.0</v>
      </c>
      <c r="O2781" s="15">
        <f t="array" ref="O2781">_xlfn.XLOOKUP(M2781,reference_postal_code!$B$2:$B$11,reference_postal_code!$A$2:$A$11)</f>
        <v>10110</v>
      </c>
      <c r="P2781" s="15" t="s">
        <v>117</v>
      </c>
      <c r="Q2781" s="15" t="s">
        <v>4298</v>
      </c>
      <c r="R2781" s="15" t="s">
        <v>106</v>
      </c>
      <c r="S2781" s="15" t="s">
        <v>139</v>
      </c>
      <c r="T2781" s="15" t="s">
        <v>4299</v>
      </c>
      <c r="U2781" s="28">
        <v>116400.0</v>
      </c>
      <c r="V2781" s="15">
        <v>1.0</v>
      </c>
      <c r="W2781" s="31">
        <v>0.6</v>
      </c>
      <c r="X2781" s="28">
        <v>-32010.0</v>
      </c>
    </row>
    <row r="2782" ht="15.75" customHeight="1">
      <c r="A2782" s="15">
        <v>4550.0</v>
      </c>
      <c r="B2782" s="15" t="s">
        <v>5664</v>
      </c>
      <c r="C2782" s="18">
        <v>42197.0</v>
      </c>
      <c r="D2782" s="18">
        <v>42202.0</v>
      </c>
      <c r="E2782" s="18">
        <f t="shared" si="1"/>
        <v>42202</v>
      </c>
      <c r="F2782" s="15" t="s">
        <v>114</v>
      </c>
      <c r="G2782" s="15" t="s">
        <v>4352</v>
      </c>
      <c r="H2782" s="15" t="s">
        <v>4353</v>
      </c>
      <c r="I2782" s="15" t="s">
        <v>59</v>
      </c>
      <c r="J2782" s="15" t="s">
        <v>60</v>
      </c>
      <c r="K2782" s="15" t="s">
        <v>10</v>
      </c>
      <c r="L2782" s="15" t="str">
        <f t="array" ref="L2782">_xlfn.XLOOKUP(M2782,reference_province_to_city!$A$2:$A$11,reference_province_to_city!$B$2:$B$11)</f>
        <v>Jakarta</v>
      </c>
      <c r="M2782" s="15" t="s">
        <v>7</v>
      </c>
      <c r="N2782" s="15">
        <v>10110.0</v>
      </c>
      <c r="O2782" s="15">
        <f t="array" ref="O2782">_xlfn.XLOOKUP(M2782,reference_postal_code!$B$2:$B$11,reference_postal_code!$A$2:$A$11)</f>
        <v>10110</v>
      </c>
      <c r="P2782" s="15" t="s">
        <v>117</v>
      </c>
      <c r="Q2782" s="15" t="s">
        <v>1993</v>
      </c>
      <c r="R2782" s="15" t="s">
        <v>110</v>
      </c>
      <c r="S2782" s="15" t="s">
        <v>111</v>
      </c>
      <c r="T2782" s="15" t="s">
        <v>1994</v>
      </c>
      <c r="U2782" s="28">
        <v>9887520.0</v>
      </c>
      <c r="V2782" s="15">
        <v>4.0</v>
      </c>
      <c r="W2782" s="31">
        <v>0.2</v>
      </c>
      <c r="X2782" s="28">
        <v>741564.0</v>
      </c>
    </row>
    <row r="2783" ht="15.75" customHeight="1">
      <c r="A2783" s="15">
        <v>7796.0</v>
      </c>
      <c r="B2783" s="15" t="s">
        <v>5665</v>
      </c>
      <c r="C2783" s="18">
        <v>42197.0</v>
      </c>
      <c r="D2783" s="18">
        <v>42203.0</v>
      </c>
      <c r="E2783" s="18">
        <f t="shared" si="1"/>
        <v>42203</v>
      </c>
      <c r="F2783" s="15" t="s">
        <v>55</v>
      </c>
      <c r="G2783" s="15" t="s">
        <v>5666</v>
      </c>
      <c r="H2783" s="15" t="s">
        <v>5667</v>
      </c>
      <c r="I2783" s="15" t="s">
        <v>59</v>
      </c>
      <c r="J2783" s="15" t="s">
        <v>60</v>
      </c>
      <c r="K2783" s="15" t="s">
        <v>31</v>
      </c>
      <c r="L2783" s="15" t="str">
        <f t="array" ref="L2783">_xlfn.XLOOKUP(M2783,reference_province_to_city!$A$2:$A$11,reference_province_to_city!$B$2:$B$11)</f>
        <v>Balikpapan</v>
      </c>
      <c r="M2783" s="15" t="s">
        <v>21</v>
      </c>
      <c r="N2783" s="15">
        <v>76114.0</v>
      </c>
      <c r="O2783" s="15">
        <f t="array" ref="O2783">_xlfn.XLOOKUP(M2783,reference_postal_code!$B$2:$B$11,reference_postal_code!$A$2:$A$11)</f>
        <v>76114</v>
      </c>
      <c r="P2783" s="15" t="s">
        <v>166</v>
      </c>
      <c r="Q2783" s="15" t="s">
        <v>3133</v>
      </c>
      <c r="R2783" s="15" t="s">
        <v>110</v>
      </c>
      <c r="S2783" s="15" t="s">
        <v>111</v>
      </c>
      <c r="T2783" s="15" t="s">
        <v>3134</v>
      </c>
      <c r="U2783" s="28">
        <v>4607520.0</v>
      </c>
      <c r="V2783" s="15">
        <v>4.0</v>
      </c>
      <c r="W2783" s="31">
        <v>0.2</v>
      </c>
      <c r="X2783" s="28">
        <v>460752.0</v>
      </c>
    </row>
    <row r="2784" ht="15.75" customHeight="1">
      <c r="A2784" s="15">
        <v>4548.0</v>
      </c>
      <c r="B2784" s="15" t="s">
        <v>5664</v>
      </c>
      <c r="C2784" s="18">
        <v>42197.0</v>
      </c>
      <c r="D2784" s="18">
        <v>42202.0</v>
      </c>
      <c r="E2784" s="18">
        <f t="shared" si="1"/>
        <v>42202</v>
      </c>
      <c r="F2784" s="15" t="s">
        <v>114</v>
      </c>
      <c r="G2784" s="15" t="s">
        <v>4352</v>
      </c>
      <c r="H2784" s="15" t="s">
        <v>4353</v>
      </c>
      <c r="I2784" s="15" t="s">
        <v>59</v>
      </c>
      <c r="J2784" s="15" t="s">
        <v>60</v>
      </c>
      <c r="K2784" s="15" t="s">
        <v>10</v>
      </c>
      <c r="L2784" s="15" t="str">
        <f t="array" ref="L2784">_xlfn.XLOOKUP(M2784,reference_province_to_city!$A$2:$A$11,reference_province_to_city!$B$2:$B$11)</f>
        <v>Jakarta</v>
      </c>
      <c r="M2784" s="15" t="s">
        <v>7</v>
      </c>
      <c r="N2784" s="15">
        <v>10110.0</v>
      </c>
      <c r="O2784" s="15">
        <f t="array" ref="O2784">_xlfn.XLOOKUP(M2784,reference_postal_code!$B$2:$B$11,reference_postal_code!$A$2:$A$11)</f>
        <v>10110</v>
      </c>
      <c r="P2784" s="15" t="s">
        <v>117</v>
      </c>
      <c r="Q2784" s="15" t="s">
        <v>2371</v>
      </c>
      <c r="R2784" s="15" t="s">
        <v>65</v>
      </c>
      <c r="S2784" s="15" t="s">
        <v>93</v>
      </c>
      <c r="T2784" s="15" t="s">
        <v>2372</v>
      </c>
      <c r="U2784" s="28">
        <v>103680.0</v>
      </c>
      <c r="V2784" s="15">
        <v>3.0</v>
      </c>
      <c r="W2784" s="31">
        <v>0.2</v>
      </c>
      <c r="X2784" s="28">
        <v>10368.0</v>
      </c>
    </row>
    <row r="2785" ht="15.75" customHeight="1">
      <c r="A2785" s="15">
        <v>1701.0</v>
      </c>
      <c r="B2785" s="15" t="s">
        <v>5668</v>
      </c>
      <c r="C2785" s="18">
        <v>42198.0</v>
      </c>
      <c r="D2785" s="18">
        <v>42200.0</v>
      </c>
      <c r="E2785" s="18">
        <f t="shared" si="1"/>
        <v>42200</v>
      </c>
      <c r="F2785" s="15" t="s">
        <v>114</v>
      </c>
      <c r="G2785" s="15" t="s">
        <v>188</v>
      </c>
      <c r="H2785" s="15" t="s">
        <v>189</v>
      </c>
      <c r="I2785" s="15" t="s">
        <v>59</v>
      </c>
      <c r="J2785" s="15" t="s">
        <v>60</v>
      </c>
      <c r="K2785" s="15" t="s">
        <v>3776</v>
      </c>
      <c r="L2785" s="15" t="str">
        <f t="array" ref="L2785">_xlfn.XLOOKUP(M2785,reference_province_to_city!$A$2:$A$11,reference_province_to_city!$B$2:$B$11)</f>
        <v>Makassar</v>
      </c>
      <c r="M2785" s="15" t="s">
        <v>25</v>
      </c>
      <c r="N2785" s="15">
        <v>90111.0</v>
      </c>
      <c r="O2785" s="15">
        <f t="array" ref="O2785">_xlfn.XLOOKUP(M2785,reference_postal_code!$B$2:$B$11,reference_postal_code!$A$2:$A$11)</f>
        <v>90111</v>
      </c>
      <c r="P2785" s="15" t="s">
        <v>63</v>
      </c>
      <c r="Q2785" s="15" t="s">
        <v>499</v>
      </c>
      <c r="R2785" s="15" t="s">
        <v>65</v>
      </c>
      <c r="S2785" s="15" t="s">
        <v>83</v>
      </c>
      <c r="T2785" s="15" t="s">
        <v>500</v>
      </c>
      <c r="U2785" s="28">
        <v>177120.0</v>
      </c>
      <c r="V2785" s="15">
        <v>2.0</v>
      </c>
      <c r="W2785" s="31">
        <v>0.2</v>
      </c>
      <c r="X2785" s="28">
        <v>64206.0</v>
      </c>
    </row>
    <row r="2786" ht="15.75" customHeight="1">
      <c r="A2786" s="15">
        <v>1829.0</v>
      </c>
      <c r="B2786" s="15" t="s">
        <v>5669</v>
      </c>
      <c r="C2786" s="18">
        <v>42198.0</v>
      </c>
      <c r="D2786" s="18">
        <v>42200.0</v>
      </c>
      <c r="E2786" s="18">
        <f t="shared" si="1"/>
        <v>42200</v>
      </c>
      <c r="F2786" s="15" t="s">
        <v>114</v>
      </c>
      <c r="G2786" s="15" t="s">
        <v>385</v>
      </c>
      <c r="H2786" s="15" t="s">
        <v>386</v>
      </c>
      <c r="I2786" s="15" t="s">
        <v>128</v>
      </c>
      <c r="J2786" s="15" t="s">
        <v>60</v>
      </c>
      <c r="K2786" s="15" t="s">
        <v>10</v>
      </c>
      <c r="L2786" s="15" t="str">
        <f t="array" ref="L2786">_xlfn.XLOOKUP(M2786,reference_province_to_city!$A$2:$A$11,reference_province_to_city!$B$2:$B$11)</f>
        <v>Jakarta</v>
      </c>
      <c r="M2786" s="15" t="s">
        <v>7</v>
      </c>
      <c r="N2786" s="15">
        <v>10110.0</v>
      </c>
      <c r="O2786" s="15">
        <f t="array" ref="O2786">_xlfn.XLOOKUP(M2786,reference_postal_code!$B$2:$B$11,reference_postal_code!$A$2:$A$11)</f>
        <v>10110</v>
      </c>
      <c r="P2786" s="15" t="s">
        <v>117</v>
      </c>
      <c r="Q2786" s="15" t="s">
        <v>2747</v>
      </c>
      <c r="R2786" s="15" t="s">
        <v>65</v>
      </c>
      <c r="S2786" s="15" t="s">
        <v>66</v>
      </c>
      <c r="T2786" s="15" t="s">
        <v>2748</v>
      </c>
      <c r="U2786" s="28">
        <v>583200.0</v>
      </c>
      <c r="V2786" s="15">
        <v>6.0</v>
      </c>
      <c r="W2786" s="31">
        <v>0.0</v>
      </c>
      <c r="X2786" s="28">
        <v>279936.0</v>
      </c>
    </row>
    <row r="2787" ht="15.75" customHeight="1">
      <c r="A2787" s="15">
        <v>1703.0</v>
      </c>
      <c r="B2787" s="15" t="s">
        <v>5668</v>
      </c>
      <c r="C2787" s="18">
        <v>42198.0</v>
      </c>
      <c r="D2787" s="18">
        <v>42200.0</v>
      </c>
      <c r="E2787" s="18">
        <f t="shared" si="1"/>
        <v>42200</v>
      </c>
      <c r="F2787" s="15" t="s">
        <v>114</v>
      </c>
      <c r="G2787" s="15" t="s">
        <v>188</v>
      </c>
      <c r="H2787" s="15" t="s">
        <v>189</v>
      </c>
      <c r="I2787" s="15" t="s">
        <v>59</v>
      </c>
      <c r="J2787" s="15" t="s">
        <v>60</v>
      </c>
      <c r="K2787" s="15" t="s">
        <v>33</v>
      </c>
      <c r="L2787" s="15" t="str">
        <f t="array" ref="L2787">_xlfn.XLOOKUP(M2787,reference_province_to_city!$A$2:$A$11,reference_province_to_city!$B$2:$B$11)</f>
        <v>Makassar</v>
      </c>
      <c r="M2787" s="15" t="s">
        <v>25</v>
      </c>
      <c r="N2787" s="15">
        <v>90111.0</v>
      </c>
      <c r="O2787" s="15">
        <f t="array" ref="O2787">_xlfn.XLOOKUP(M2787,reference_postal_code!$B$2:$B$11,reference_postal_code!$A$2:$A$11)</f>
        <v>90111</v>
      </c>
      <c r="P2787" s="15" t="s">
        <v>63</v>
      </c>
      <c r="Q2787" s="15" t="s">
        <v>2891</v>
      </c>
      <c r="R2787" s="15" t="s">
        <v>65</v>
      </c>
      <c r="S2787" s="15" t="s">
        <v>66</v>
      </c>
      <c r="T2787" s="15" t="s">
        <v>2892</v>
      </c>
      <c r="U2787" s="28">
        <v>149400.0</v>
      </c>
      <c r="V2787" s="15">
        <v>2.0</v>
      </c>
      <c r="W2787" s="31">
        <v>0.0</v>
      </c>
      <c r="X2787" s="28">
        <v>70218.0</v>
      </c>
    </row>
    <row r="2788" ht="15.75" customHeight="1">
      <c r="A2788" s="15">
        <v>1702.0</v>
      </c>
      <c r="B2788" s="15" t="s">
        <v>5668</v>
      </c>
      <c r="C2788" s="18">
        <v>42198.0</v>
      </c>
      <c r="D2788" s="18">
        <v>42200.0</v>
      </c>
      <c r="E2788" s="18">
        <f t="shared" si="1"/>
        <v>42200</v>
      </c>
      <c r="F2788" s="15" t="s">
        <v>114</v>
      </c>
      <c r="G2788" s="15" t="s">
        <v>188</v>
      </c>
      <c r="H2788" s="15" t="s">
        <v>189</v>
      </c>
      <c r="I2788" s="15" t="s">
        <v>59</v>
      </c>
      <c r="J2788" s="15" t="s">
        <v>60</v>
      </c>
      <c r="K2788" s="15" t="s">
        <v>33</v>
      </c>
      <c r="L2788" s="15" t="str">
        <f t="array" ref="L2788">_xlfn.XLOOKUP(M2788,reference_province_to_city!$A$2:$A$11,reference_province_to_city!$B$2:$B$11)</f>
        <v>Makassar</v>
      </c>
      <c r="M2788" s="15" t="s">
        <v>25</v>
      </c>
      <c r="N2788" s="15">
        <v>90111.0</v>
      </c>
      <c r="O2788" s="15">
        <f t="array" ref="O2788">_xlfn.XLOOKUP(M2788,reference_postal_code!$B$2:$B$11,reference_postal_code!$A$2:$A$11)</f>
        <v>90111</v>
      </c>
      <c r="P2788" s="15" t="s">
        <v>63</v>
      </c>
      <c r="Q2788" s="15" t="s">
        <v>4147</v>
      </c>
      <c r="R2788" s="15" t="s">
        <v>106</v>
      </c>
      <c r="S2788" s="15" t="s">
        <v>107</v>
      </c>
      <c r="T2788" s="15" t="s">
        <v>4148</v>
      </c>
      <c r="U2788" s="28">
        <v>2.89656E7</v>
      </c>
      <c r="V2788" s="15">
        <v>9.0</v>
      </c>
      <c r="W2788" s="31">
        <v>0.1</v>
      </c>
      <c r="X2788" s="28">
        <v>4827600.0</v>
      </c>
    </row>
    <row r="2789" ht="15.75" customHeight="1">
      <c r="A2789" s="15">
        <v>1758.0</v>
      </c>
      <c r="B2789" s="15" t="s">
        <v>5670</v>
      </c>
      <c r="C2789" s="18">
        <v>42198.0</v>
      </c>
      <c r="D2789" s="18">
        <v>42200.0</v>
      </c>
      <c r="E2789" s="18">
        <f t="shared" si="1"/>
        <v>42200</v>
      </c>
      <c r="F2789" s="15" t="s">
        <v>125</v>
      </c>
      <c r="G2789" s="15" t="s">
        <v>3259</v>
      </c>
      <c r="H2789" s="15" t="s">
        <v>3260</v>
      </c>
      <c r="I2789" s="15" t="s">
        <v>76</v>
      </c>
      <c r="J2789" s="15" t="s">
        <v>60</v>
      </c>
      <c r="K2789" s="15" t="s">
        <v>29</v>
      </c>
      <c r="L2789" s="15" t="str">
        <f t="array" ref="L2789">_xlfn.XLOOKUP(M2789,reference_province_to_city!$A$2:$A$11,reference_province_to_city!$B$2:$B$11)</f>
        <v>Palembang</v>
      </c>
      <c r="M2789" s="15" t="s">
        <v>13</v>
      </c>
      <c r="N2789" s="15">
        <v>30111.0</v>
      </c>
      <c r="O2789" s="15">
        <f t="array" ref="O2789">_xlfn.XLOOKUP(M2789,reference_postal_code!$B$2:$B$11,reference_postal_code!$A$2:$A$11)</f>
        <v>30111</v>
      </c>
      <c r="P2789" s="15" t="s">
        <v>77</v>
      </c>
      <c r="Q2789" s="15" t="s">
        <v>1772</v>
      </c>
      <c r="R2789" s="15" t="s">
        <v>65</v>
      </c>
      <c r="S2789" s="15" t="s">
        <v>83</v>
      </c>
      <c r="T2789" s="15" t="s">
        <v>1773</v>
      </c>
      <c r="U2789" s="28">
        <v>623520.0</v>
      </c>
      <c r="V2789" s="15">
        <v>6.0</v>
      </c>
      <c r="W2789" s="31">
        <v>0.8</v>
      </c>
      <c r="X2789" s="28">
        <v>-997632.0</v>
      </c>
    </row>
    <row r="2790" ht="15.75" customHeight="1">
      <c r="A2790" s="15">
        <v>7866.0</v>
      </c>
      <c r="B2790" s="15" t="s">
        <v>5671</v>
      </c>
      <c r="C2790" s="18">
        <v>42199.0</v>
      </c>
      <c r="D2790" s="18">
        <v>42204.0</v>
      </c>
      <c r="E2790" s="18">
        <f t="shared" si="1"/>
        <v>42204</v>
      </c>
      <c r="F2790" s="15" t="s">
        <v>114</v>
      </c>
      <c r="G2790" s="15" t="s">
        <v>4947</v>
      </c>
      <c r="H2790" s="15" t="s">
        <v>4948</v>
      </c>
      <c r="I2790" s="15" t="s">
        <v>59</v>
      </c>
      <c r="J2790" s="15" t="s">
        <v>60</v>
      </c>
      <c r="K2790" s="15" t="s">
        <v>22</v>
      </c>
      <c r="L2790" s="15" t="str">
        <f t="array" ref="L2790">_xlfn.XLOOKUP(M2790,reference_province_to_city!$A$2:$A$11,reference_province_to_city!$B$2:$B$11)</f>
        <v>Surabaya</v>
      </c>
      <c r="M2790" s="15" t="s">
        <v>20</v>
      </c>
      <c r="N2790" s="15">
        <v>60231.0</v>
      </c>
      <c r="O2790" s="15">
        <f t="array" ref="O2790">_xlfn.XLOOKUP(M2790,reference_postal_code!$B$2:$B$11,reference_postal_code!$A$2:$A$11)</f>
        <v>60231</v>
      </c>
      <c r="P2790" s="15" t="s">
        <v>166</v>
      </c>
      <c r="Q2790" s="15" t="s">
        <v>2974</v>
      </c>
      <c r="R2790" s="15" t="s">
        <v>106</v>
      </c>
      <c r="S2790" s="15" t="s">
        <v>107</v>
      </c>
      <c r="T2790" s="15" t="s">
        <v>2975</v>
      </c>
      <c r="U2790" s="28">
        <v>6628800.0</v>
      </c>
      <c r="V2790" s="15">
        <v>2.0</v>
      </c>
      <c r="W2790" s="31">
        <v>0.2</v>
      </c>
      <c r="X2790" s="28">
        <v>745740.0</v>
      </c>
    </row>
    <row r="2791" ht="15.75" customHeight="1">
      <c r="A2791" s="15">
        <v>7867.0</v>
      </c>
      <c r="B2791" s="15" t="s">
        <v>5671</v>
      </c>
      <c r="C2791" s="18">
        <v>42199.0</v>
      </c>
      <c r="D2791" s="18">
        <v>42204.0</v>
      </c>
      <c r="E2791" s="18">
        <f t="shared" si="1"/>
        <v>42204</v>
      </c>
      <c r="F2791" s="15" t="s">
        <v>114</v>
      </c>
      <c r="G2791" s="15" t="s">
        <v>4947</v>
      </c>
      <c r="H2791" s="15" t="s">
        <v>4948</v>
      </c>
      <c r="I2791" s="15" t="s">
        <v>59</v>
      </c>
      <c r="J2791" s="15" t="s">
        <v>60</v>
      </c>
      <c r="K2791" s="15" t="s">
        <v>22</v>
      </c>
      <c r="L2791" s="15" t="str">
        <f t="array" ref="L2791">_xlfn.XLOOKUP(M2791,reference_province_to_city!$A$2:$A$11,reference_province_to_city!$B$2:$B$11)</f>
        <v>Surabaya</v>
      </c>
      <c r="M2791" s="15" t="s">
        <v>20</v>
      </c>
      <c r="N2791" s="15">
        <v>60231.0</v>
      </c>
      <c r="O2791" s="15">
        <f t="array" ref="O2791">_xlfn.XLOOKUP(M2791,reference_postal_code!$B$2:$B$11,reference_postal_code!$A$2:$A$11)</f>
        <v>60231</v>
      </c>
      <c r="P2791" s="15" t="s">
        <v>166</v>
      </c>
      <c r="Q2791" s="15" t="s">
        <v>1979</v>
      </c>
      <c r="R2791" s="15" t="s">
        <v>106</v>
      </c>
      <c r="S2791" s="15" t="s">
        <v>183</v>
      </c>
      <c r="T2791" s="15" t="s">
        <v>1980</v>
      </c>
      <c r="U2791" s="28">
        <v>1916460.0</v>
      </c>
      <c r="V2791" s="15">
        <v>6.0</v>
      </c>
      <c r="W2791" s="31">
        <v>0.7</v>
      </c>
      <c r="X2791" s="28">
        <v>-2874690.0</v>
      </c>
    </row>
    <row r="2792" ht="15.75" customHeight="1">
      <c r="A2792" s="15">
        <v>7864.0</v>
      </c>
      <c r="B2792" s="15" t="s">
        <v>5671</v>
      </c>
      <c r="C2792" s="18">
        <v>42199.0</v>
      </c>
      <c r="D2792" s="18">
        <v>42204.0</v>
      </c>
      <c r="E2792" s="18">
        <f t="shared" si="1"/>
        <v>42204</v>
      </c>
      <c r="F2792" s="15" t="s">
        <v>114</v>
      </c>
      <c r="G2792" s="15" t="s">
        <v>4947</v>
      </c>
      <c r="H2792" s="15" t="s">
        <v>4948</v>
      </c>
      <c r="I2792" s="15" t="s">
        <v>59</v>
      </c>
      <c r="J2792" s="15" t="s">
        <v>60</v>
      </c>
      <c r="K2792" s="15" t="s">
        <v>22</v>
      </c>
      <c r="L2792" s="15" t="str">
        <f t="array" ref="L2792">_xlfn.XLOOKUP(M2792,reference_province_to_city!$A$2:$A$11,reference_province_to_city!$B$2:$B$11)</f>
        <v>Surabaya</v>
      </c>
      <c r="M2792" s="15" t="s">
        <v>20</v>
      </c>
      <c r="N2792" s="15">
        <v>60231.0</v>
      </c>
      <c r="O2792" s="15">
        <f t="array" ref="O2792">_xlfn.XLOOKUP(M2792,reference_postal_code!$B$2:$B$11,reference_postal_code!$A$2:$A$11)</f>
        <v>60231</v>
      </c>
      <c r="P2792" s="15" t="s">
        <v>166</v>
      </c>
      <c r="Q2792" s="15" t="s">
        <v>86</v>
      </c>
      <c r="R2792" s="15" t="s">
        <v>65</v>
      </c>
      <c r="S2792" s="15" t="s">
        <v>87</v>
      </c>
      <c r="T2792" s="15" t="s">
        <v>88</v>
      </c>
      <c r="U2792" s="28">
        <v>4091040.0</v>
      </c>
      <c r="V2792" s="15">
        <v>3.0</v>
      </c>
      <c r="W2792" s="31">
        <v>0.2</v>
      </c>
      <c r="X2792" s="28">
        <v>-971622.0</v>
      </c>
    </row>
    <row r="2793" ht="15.75" customHeight="1">
      <c r="A2793" s="15">
        <v>7865.0</v>
      </c>
      <c r="B2793" s="15" t="s">
        <v>5671</v>
      </c>
      <c r="C2793" s="18">
        <v>42199.0</v>
      </c>
      <c r="D2793" s="18">
        <v>42204.0</v>
      </c>
      <c r="E2793" s="18">
        <f t="shared" si="1"/>
        <v>42204</v>
      </c>
      <c r="F2793" s="15" t="s">
        <v>114</v>
      </c>
      <c r="G2793" s="15" t="s">
        <v>4947</v>
      </c>
      <c r="H2793" s="15" t="s">
        <v>4948</v>
      </c>
      <c r="I2793" s="15" t="s">
        <v>59</v>
      </c>
      <c r="J2793" s="15" t="s">
        <v>60</v>
      </c>
      <c r="K2793" s="15" t="s">
        <v>22</v>
      </c>
      <c r="L2793" s="15" t="str">
        <f t="array" ref="L2793">_xlfn.XLOOKUP(M2793,reference_province_to_city!$A$2:$A$11,reference_province_to_city!$B$2:$B$11)</f>
        <v>Surabaya</v>
      </c>
      <c r="M2793" s="15" t="s">
        <v>20</v>
      </c>
      <c r="N2793" s="15">
        <v>60231.0</v>
      </c>
      <c r="O2793" s="15">
        <f t="array" ref="O2793">_xlfn.XLOOKUP(M2793,reference_postal_code!$B$2:$B$11,reference_postal_code!$A$2:$A$11)</f>
        <v>60231</v>
      </c>
      <c r="P2793" s="15" t="s">
        <v>166</v>
      </c>
      <c r="Q2793" s="15" t="s">
        <v>2735</v>
      </c>
      <c r="R2793" s="15" t="s">
        <v>65</v>
      </c>
      <c r="S2793" s="15" t="s">
        <v>66</v>
      </c>
      <c r="T2793" s="15" t="s">
        <v>2736</v>
      </c>
      <c r="U2793" s="28">
        <v>277440.0</v>
      </c>
      <c r="V2793" s="15">
        <v>4.0</v>
      </c>
      <c r="W2793" s="31">
        <v>0.2</v>
      </c>
      <c r="X2793" s="28">
        <v>100572.0</v>
      </c>
    </row>
    <row r="2794" ht="15.75" customHeight="1">
      <c r="A2794" s="15">
        <v>4601.0</v>
      </c>
      <c r="B2794" s="15" t="s">
        <v>5672</v>
      </c>
      <c r="C2794" s="18">
        <v>42201.0</v>
      </c>
      <c r="D2794" s="18">
        <v>42205.0</v>
      </c>
      <c r="E2794" s="18">
        <f t="shared" si="1"/>
        <v>42205</v>
      </c>
      <c r="F2794" s="15" t="s">
        <v>55</v>
      </c>
      <c r="G2794" s="15" t="s">
        <v>4674</v>
      </c>
      <c r="H2794" s="15" t="s">
        <v>4675</v>
      </c>
      <c r="I2794" s="15" t="s">
        <v>76</v>
      </c>
      <c r="J2794" s="15" t="s">
        <v>60</v>
      </c>
      <c r="L2794" s="15" t="str">
        <f t="array" ref="L2794">_xlfn.XLOOKUP(M2794,reference_province_to_city!$A$2:$A$11,reference_province_to_city!$B$2:$B$11)</f>
        <v>Jakarta</v>
      </c>
      <c r="M2794" s="15" t="s">
        <v>7</v>
      </c>
      <c r="N2794" s="15">
        <v>10110.0</v>
      </c>
      <c r="O2794" s="15">
        <f t="array" ref="O2794">_xlfn.XLOOKUP(M2794,reference_postal_code!$B$2:$B$11,reference_postal_code!$A$2:$A$11)</f>
        <v>10110</v>
      </c>
      <c r="P2794" s="15" t="s">
        <v>117</v>
      </c>
      <c r="Q2794" s="15" t="s">
        <v>5673</v>
      </c>
      <c r="R2794" s="15" t="s">
        <v>65</v>
      </c>
      <c r="S2794" s="15" t="s">
        <v>173</v>
      </c>
      <c r="T2794" s="15" t="s">
        <v>5674</v>
      </c>
      <c r="U2794" s="28">
        <v>2058750.0</v>
      </c>
      <c r="V2794" s="15">
        <v>9.0</v>
      </c>
      <c r="W2794" s="31">
        <v>0.0</v>
      </c>
      <c r="X2794" s="28">
        <v>947025.0</v>
      </c>
    </row>
    <row r="2795" ht="15.75" customHeight="1">
      <c r="A2795" s="15">
        <v>4602.0</v>
      </c>
      <c r="B2795" s="15" t="s">
        <v>5672</v>
      </c>
      <c r="C2795" s="18">
        <v>42201.0</v>
      </c>
      <c r="D2795" s="18">
        <v>42205.0</v>
      </c>
      <c r="E2795" s="18">
        <f t="shared" si="1"/>
        <v>42205</v>
      </c>
      <c r="F2795" s="15" t="s">
        <v>55</v>
      </c>
      <c r="G2795" s="15" t="s">
        <v>4674</v>
      </c>
      <c r="H2795" s="15" t="s">
        <v>4675</v>
      </c>
      <c r="I2795" s="15" t="s">
        <v>76</v>
      </c>
      <c r="J2795" s="15" t="s">
        <v>60</v>
      </c>
      <c r="K2795" s="15" t="s">
        <v>10</v>
      </c>
      <c r="L2795" s="15" t="str">
        <f t="array" ref="L2795">_xlfn.XLOOKUP(M2795,reference_province_to_city!$A$2:$A$11,reference_province_to_city!$B$2:$B$11)</f>
        <v>Jakarta</v>
      </c>
      <c r="M2795" s="15" t="s">
        <v>7</v>
      </c>
      <c r="N2795" s="15">
        <v>10110.0</v>
      </c>
      <c r="O2795" s="15">
        <f t="array" ref="O2795">_xlfn.XLOOKUP(M2795,reference_postal_code!$B$2:$B$11,reference_postal_code!$A$2:$A$11)</f>
        <v>10110</v>
      </c>
      <c r="P2795" s="15" t="s">
        <v>117</v>
      </c>
      <c r="Q2795" s="15" t="s">
        <v>1174</v>
      </c>
      <c r="R2795" s="15" t="s">
        <v>65</v>
      </c>
      <c r="S2795" s="15" t="s">
        <v>103</v>
      </c>
      <c r="T2795" s="15" t="s">
        <v>1175</v>
      </c>
      <c r="U2795" s="28">
        <v>172800.0</v>
      </c>
      <c r="V2795" s="15">
        <v>4.0</v>
      </c>
      <c r="W2795" s="31">
        <v>0.0</v>
      </c>
      <c r="X2795" s="28">
        <v>81216.0</v>
      </c>
    </row>
    <row r="2796" ht="15.75" customHeight="1">
      <c r="A2796" s="15">
        <v>4049.0</v>
      </c>
      <c r="B2796" s="15" t="s">
        <v>5675</v>
      </c>
      <c r="C2796" s="18">
        <v>42201.0</v>
      </c>
      <c r="D2796" s="18">
        <v>42204.0</v>
      </c>
      <c r="E2796" s="18">
        <f t="shared" si="1"/>
        <v>42204</v>
      </c>
      <c r="F2796" s="15" t="s">
        <v>125</v>
      </c>
      <c r="G2796" s="15" t="s">
        <v>1016</v>
      </c>
      <c r="H2796" s="15" t="s">
        <v>1017</v>
      </c>
      <c r="I2796" s="15" t="s">
        <v>128</v>
      </c>
      <c r="J2796" s="15" t="s">
        <v>60</v>
      </c>
      <c r="K2796" s="15" t="s">
        <v>22</v>
      </c>
      <c r="L2796" s="15" t="str">
        <f t="array" ref="L2796">_xlfn.XLOOKUP(M2796,reference_province_to_city!$A$2:$A$11,reference_province_to_city!$B$2:$B$11)</f>
        <v>Surabaya</v>
      </c>
      <c r="M2796" s="15" t="s">
        <v>20</v>
      </c>
      <c r="N2796" s="15">
        <v>60231.0</v>
      </c>
      <c r="O2796" s="15">
        <f t="array" ref="O2796">_xlfn.XLOOKUP(M2796,reference_postal_code!$B$2:$B$11,reference_postal_code!$A$2:$A$11)</f>
        <v>60231</v>
      </c>
      <c r="P2796" s="15" t="s">
        <v>166</v>
      </c>
      <c r="Q2796" s="15" t="s">
        <v>5676</v>
      </c>
      <c r="R2796" s="15" t="s">
        <v>110</v>
      </c>
      <c r="S2796" s="15" t="s">
        <v>149</v>
      </c>
      <c r="T2796" s="15" t="s">
        <v>5677</v>
      </c>
      <c r="U2796" s="28">
        <v>8998500.0</v>
      </c>
      <c r="V2796" s="15">
        <v>10.0</v>
      </c>
      <c r="W2796" s="31">
        <v>0.0</v>
      </c>
      <c r="X2796" s="28">
        <v>2879520.0</v>
      </c>
    </row>
    <row r="2797" ht="15.75" customHeight="1">
      <c r="A2797" s="15">
        <v>4048.0</v>
      </c>
      <c r="B2797" s="15" t="s">
        <v>5675</v>
      </c>
      <c r="C2797" s="18">
        <v>42201.0</v>
      </c>
      <c r="D2797" s="18">
        <v>42204.0</v>
      </c>
      <c r="E2797" s="18">
        <f t="shared" si="1"/>
        <v>42204</v>
      </c>
      <c r="F2797" s="15" t="s">
        <v>125</v>
      </c>
      <c r="G2797" s="15" t="s">
        <v>1016</v>
      </c>
      <c r="H2797" s="15" t="s">
        <v>1017</v>
      </c>
      <c r="I2797" s="15" t="s">
        <v>128</v>
      </c>
      <c r="J2797" s="15" t="s">
        <v>60</v>
      </c>
      <c r="K2797" s="15" t="s">
        <v>22</v>
      </c>
      <c r="L2797" s="15" t="str">
        <f t="array" ref="L2797">_xlfn.XLOOKUP(M2797,reference_province_to_city!$A$2:$A$11,reference_province_to_city!$B$2:$B$11)</f>
        <v>Surabaya</v>
      </c>
      <c r="M2797" s="15" t="s">
        <v>20</v>
      </c>
      <c r="N2797" s="15">
        <v>60231.0</v>
      </c>
      <c r="O2797" s="15">
        <f t="array" ref="O2797">_xlfn.XLOOKUP(M2797,reference_postal_code!$B$2:$B$11,reference_postal_code!$A$2:$A$11)</f>
        <v>60231</v>
      </c>
      <c r="P2797" s="15" t="s">
        <v>166</v>
      </c>
      <c r="Q2797" s="15" t="s">
        <v>5678</v>
      </c>
      <c r="R2797" s="15" t="s">
        <v>65</v>
      </c>
      <c r="S2797" s="15" t="s">
        <v>66</v>
      </c>
      <c r="T2797" s="15" t="s">
        <v>5679</v>
      </c>
      <c r="U2797" s="28">
        <v>1213200.0</v>
      </c>
      <c r="V2797" s="15">
        <v>3.0</v>
      </c>
      <c r="W2797" s="31">
        <v>0.0</v>
      </c>
      <c r="X2797" s="28">
        <v>594468.0</v>
      </c>
    </row>
    <row r="2798" ht="15.75" customHeight="1">
      <c r="A2798" s="15">
        <v>2541.0</v>
      </c>
      <c r="B2798" s="15" t="s">
        <v>5680</v>
      </c>
      <c r="C2798" s="18">
        <v>42201.0</v>
      </c>
      <c r="D2798" s="18">
        <v>42201.0</v>
      </c>
      <c r="E2798" s="18">
        <f t="shared" si="1"/>
        <v>42201</v>
      </c>
      <c r="F2798" s="15" t="s">
        <v>466</v>
      </c>
      <c r="G2798" s="15" t="s">
        <v>5469</v>
      </c>
      <c r="H2798" s="15" t="s">
        <v>5470</v>
      </c>
      <c r="I2798" s="15" t="s">
        <v>128</v>
      </c>
      <c r="J2798" s="15" t="s">
        <v>60</v>
      </c>
      <c r="K2798" s="15" t="s">
        <v>28</v>
      </c>
      <c r="L2798" s="15" t="str">
        <f t="array" ref="L2798">_xlfn.XLOOKUP(M2798,reference_province_to_city!$A$2:$A$11,reference_province_to_city!$B$2:$B$11)</f>
        <v>Medan</v>
      </c>
      <c r="M2798" s="15" t="s">
        <v>11</v>
      </c>
      <c r="N2798" s="15">
        <v>20111.0</v>
      </c>
      <c r="O2798" s="15">
        <f t="array" ref="O2798">_xlfn.XLOOKUP(M2798,reference_postal_code!$B$2:$B$11,reference_postal_code!$A$2:$A$11)</f>
        <v>20111</v>
      </c>
      <c r="P2798" s="15" t="s">
        <v>77</v>
      </c>
      <c r="Q2798" s="15" t="s">
        <v>5081</v>
      </c>
      <c r="R2798" s="15" t="s">
        <v>106</v>
      </c>
      <c r="S2798" s="15" t="s">
        <v>107</v>
      </c>
      <c r="T2798" s="15" t="s">
        <v>5082</v>
      </c>
      <c r="U2798" s="28">
        <v>1.050228E7</v>
      </c>
      <c r="V2798" s="15">
        <v>3.0</v>
      </c>
      <c r="W2798" s="31">
        <v>0.2</v>
      </c>
      <c r="X2798" s="28">
        <v>1181506.0</v>
      </c>
    </row>
    <row r="2799" ht="15.75" customHeight="1">
      <c r="A2799" s="15">
        <v>4600.0</v>
      </c>
      <c r="B2799" s="15" t="s">
        <v>5672</v>
      </c>
      <c r="C2799" s="18">
        <v>42201.0</v>
      </c>
      <c r="D2799" s="18">
        <v>42205.0</v>
      </c>
      <c r="E2799" s="18">
        <f t="shared" si="1"/>
        <v>42205</v>
      </c>
      <c r="F2799" s="15" t="s">
        <v>55</v>
      </c>
      <c r="G2799" s="15" t="s">
        <v>4674</v>
      </c>
      <c r="H2799" s="15" t="s">
        <v>4675</v>
      </c>
      <c r="I2799" s="15" t="s">
        <v>76</v>
      </c>
      <c r="J2799" s="15" t="s">
        <v>60</v>
      </c>
      <c r="K2799" s="15" t="s">
        <v>10</v>
      </c>
      <c r="L2799" s="15" t="str">
        <f t="array" ref="L2799">_xlfn.XLOOKUP(M2799,reference_province_to_city!$A$2:$A$11,reference_province_to_city!$B$2:$B$11)</f>
        <v>Jakarta</v>
      </c>
      <c r="M2799" s="15" t="s">
        <v>7</v>
      </c>
      <c r="N2799" s="15">
        <v>10110.0</v>
      </c>
      <c r="O2799" s="15">
        <f t="array" ref="O2799">_xlfn.XLOOKUP(M2799,reference_postal_code!$B$2:$B$11,reference_postal_code!$A$2:$A$11)</f>
        <v>10110</v>
      </c>
      <c r="P2799" s="15" t="s">
        <v>117</v>
      </c>
      <c r="Q2799" s="15" t="s">
        <v>5681</v>
      </c>
      <c r="R2799" s="15" t="s">
        <v>106</v>
      </c>
      <c r="S2799" s="15" t="s">
        <v>107</v>
      </c>
      <c r="T2799" s="15" t="s">
        <v>5682</v>
      </c>
      <c r="U2799" s="28">
        <v>2264700.0</v>
      </c>
      <c r="V2799" s="15">
        <v>1.0</v>
      </c>
      <c r="W2799" s="31">
        <v>0.0</v>
      </c>
      <c r="X2799" s="28">
        <v>656763.0</v>
      </c>
    </row>
    <row r="2800" ht="15.75" customHeight="1">
      <c r="A2800" s="15">
        <v>2540.0</v>
      </c>
      <c r="B2800" s="15" t="s">
        <v>5680</v>
      </c>
      <c r="C2800" s="18">
        <v>42201.0</v>
      </c>
      <c r="D2800" s="18">
        <v>42201.0</v>
      </c>
      <c r="E2800" s="18">
        <f t="shared" si="1"/>
        <v>42201</v>
      </c>
      <c r="F2800" s="15" t="s">
        <v>466</v>
      </c>
      <c r="G2800" s="15" t="s">
        <v>5469</v>
      </c>
      <c r="H2800" s="15" t="s">
        <v>5470</v>
      </c>
      <c r="I2800" s="15" t="s">
        <v>128</v>
      </c>
      <c r="J2800" s="15" t="s">
        <v>60</v>
      </c>
      <c r="L2800" s="15" t="str">
        <f t="array" ref="L2800">_xlfn.XLOOKUP(M2800,reference_province_to_city!$A$2:$A$11,reference_province_to_city!$B$2:$B$11)</f>
        <v>Medan</v>
      </c>
      <c r="M2800" s="15" t="s">
        <v>11</v>
      </c>
      <c r="N2800" s="15">
        <v>20111.0</v>
      </c>
      <c r="O2800" s="15">
        <f t="array" ref="O2800">_xlfn.XLOOKUP(M2800,reference_postal_code!$B$2:$B$11,reference_postal_code!$A$2:$A$11)</f>
        <v>20111</v>
      </c>
      <c r="P2800" s="15" t="s">
        <v>77</v>
      </c>
      <c r="Q2800" s="15" t="s">
        <v>2434</v>
      </c>
      <c r="R2800" s="15" t="s">
        <v>106</v>
      </c>
      <c r="S2800" s="15" t="s">
        <v>107</v>
      </c>
      <c r="T2800" s="15" t="s">
        <v>2435</v>
      </c>
      <c r="U2800" s="28">
        <v>2.023056E7</v>
      </c>
      <c r="V2800" s="15">
        <v>6.0</v>
      </c>
      <c r="W2800" s="31">
        <v>0.2</v>
      </c>
      <c r="X2800" s="28">
        <v>-3287466.0</v>
      </c>
    </row>
    <row r="2801" ht="15.75" customHeight="1">
      <c r="A2801" s="15">
        <v>8552.0</v>
      </c>
      <c r="B2801" s="15" t="s">
        <v>5683</v>
      </c>
      <c r="C2801" s="18">
        <v>42202.0</v>
      </c>
      <c r="D2801" s="18">
        <v>42209.0</v>
      </c>
      <c r="E2801" s="18">
        <f t="shared" si="1"/>
        <v>42209</v>
      </c>
      <c r="F2801" s="15" t="s">
        <v>55</v>
      </c>
      <c r="G2801" s="15" t="s">
        <v>5684</v>
      </c>
      <c r="H2801" s="15" t="s">
        <v>5685</v>
      </c>
      <c r="I2801" s="15" t="s">
        <v>128</v>
      </c>
      <c r="J2801" s="15" t="s">
        <v>60</v>
      </c>
      <c r="K2801" s="15" t="s">
        <v>17</v>
      </c>
      <c r="L2801" s="15" t="str">
        <f t="array" ref="L2801">_xlfn.XLOOKUP(M2801,reference_province_to_city!$A$2:$A$11,reference_province_to_city!$B$2:$B$11)</f>
        <v>Semarang</v>
      </c>
      <c r="M2801" s="15" t="s">
        <v>15</v>
      </c>
      <c r="N2801" s="15">
        <v>50111.0</v>
      </c>
      <c r="O2801" s="15">
        <f t="array" ref="O2801">_xlfn.XLOOKUP(M2801,reference_postal_code!$B$2:$B$11,reference_postal_code!$A$2:$A$11)</f>
        <v>50111</v>
      </c>
      <c r="P2801" s="15" t="s">
        <v>77</v>
      </c>
      <c r="Q2801" s="15" t="s">
        <v>4507</v>
      </c>
      <c r="R2801" s="15" t="s">
        <v>65</v>
      </c>
      <c r="S2801" s="15" t="s">
        <v>103</v>
      </c>
      <c r="T2801" s="15" t="s">
        <v>4508</v>
      </c>
      <c r="U2801" s="28">
        <v>216480.0</v>
      </c>
      <c r="V2801" s="15">
        <v>4.0</v>
      </c>
      <c r="W2801" s="31">
        <v>0.2</v>
      </c>
      <c r="X2801" s="28">
        <v>51414.0</v>
      </c>
    </row>
    <row r="2802" ht="15.75" customHeight="1">
      <c r="A2802" s="15">
        <v>4000.0</v>
      </c>
      <c r="B2802" s="15" t="s">
        <v>5686</v>
      </c>
      <c r="C2802" s="18">
        <v>42202.0</v>
      </c>
      <c r="D2802" s="18">
        <v>42205.0</v>
      </c>
      <c r="E2802" s="18">
        <f t="shared" si="1"/>
        <v>42205</v>
      </c>
      <c r="F2802" s="15" t="s">
        <v>114</v>
      </c>
      <c r="G2802" s="15" t="s">
        <v>5209</v>
      </c>
      <c r="H2802" s="15" t="s">
        <v>5210</v>
      </c>
      <c r="I2802" s="15" t="s">
        <v>128</v>
      </c>
      <c r="J2802" s="15" t="s">
        <v>60</v>
      </c>
      <c r="K2802" s="15" t="s">
        <v>22</v>
      </c>
      <c r="L2802" s="15" t="str">
        <f t="array" ref="L2802">_xlfn.XLOOKUP(M2802,reference_province_to_city!$A$2:$A$11,reference_province_to_city!$B$2:$B$11)</f>
        <v>Surabaya</v>
      </c>
      <c r="M2802" s="15" t="s">
        <v>20</v>
      </c>
      <c r="N2802" s="15">
        <v>60231.0</v>
      </c>
      <c r="O2802" s="15">
        <f t="array" ref="O2802">_xlfn.XLOOKUP(M2802,reference_postal_code!$B$2:$B$11,reference_postal_code!$A$2:$A$11)</f>
        <v>60231</v>
      </c>
      <c r="P2802" s="15" t="s">
        <v>166</v>
      </c>
      <c r="Q2802" s="15" t="s">
        <v>5687</v>
      </c>
      <c r="R2802" s="15" t="s">
        <v>106</v>
      </c>
      <c r="S2802" s="15" t="s">
        <v>183</v>
      </c>
      <c r="T2802" s="15" t="s">
        <v>5688</v>
      </c>
      <c r="U2802" s="28">
        <v>3478800.0</v>
      </c>
      <c r="V2802" s="15">
        <v>5.0</v>
      </c>
      <c r="W2802" s="31">
        <v>0.2</v>
      </c>
      <c r="X2802" s="28">
        <v>86970.0</v>
      </c>
    </row>
    <row r="2803" ht="15.75" customHeight="1">
      <c r="A2803" s="15">
        <v>2778.0</v>
      </c>
      <c r="B2803" s="15" t="s">
        <v>5689</v>
      </c>
      <c r="C2803" s="18">
        <v>42202.0</v>
      </c>
      <c r="D2803" s="18">
        <v>42204.0</v>
      </c>
      <c r="E2803" s="18">
        <f t="shared" si="1"/>
        <v>42204</v>
      </c>
      <c r="F2803" s="15" t="s">
        <v>114</v>
      </c>
      <c r="G2803" s="15" t="s">
        <v>3089</v>
      </c>
      <c r="H2803" s="15" t="s">
        <v>3090</v>
      </c>
      <c r="I2803" s="15" t="s">
        <v>59</v>
      </c>
      <c r="J2803" s="15" t="s">
        <v>60</v>
      </c>
      <c r="K2803" s="15" t="s">
        <v>14</v>
      </c>
      <c r="L2803" s="15" t="str">
        <f t="array" ref="L2803">_xlfn.XLOOKUP(M2803,reference_province_to_city!$A$2:$A$11,reference_province_to_city!$B$2:$B$11)</f>
        <v>Bandung</v>
      </c>
      <c r="M2803" s="15" t="s">
        <v>12</v>
      </c>
      <c r="N2803" s="15">
        <v>40111.0</v>
      </c>
      <c r="O2803" s="15">
        <f t="array" ref="O2803">_xlfn.XLOOKUP(M2803,reference_postal_code!$B$2:$B$11,reference_postal_code!$A$2:$A$11)</f>
        <v>40111</v>
      </c>
      <c r="P2803" s="15" t="s">
        <v>117</v>
      </c>
      <c r="Q2803" s="15" t="s">
        <v>4213</v>
      </c>
      <c r="R2803" s="15" t="s">
        <v>106</v>
      </c>
      <c r="S2803" s="15" t="s">
        <v>183</v>
      </c>
      <c r="T2803" s="15" t="s">
        <v>4214</v>
      </c>
      <c r="U2803" s="28">
        <v>2931990.0</v>
      </c>
      <c r="V2803" s="15">
        <v>2.0</v>
      </c>
      <c r="W2803" s="31">
        <v>0.15</v>
      </c>
      <c r="X2803" s="28">
        <v>-206964.0</v>
      </c>
    </row>
    <row r="2804" ht="15.75" customHeight="1">
      <c r="A2804" s="15">
        <v>8551.0</v>
      </c>
      <c r="B2804" s="15" t="s">
        <v>5683</v>
      </c>
      <c r="C2804" s="18">
        <v>42202.0</v>
      </c>
      <c r="D2804" s="18">
        <v>42209.0</v>
      </c>
      <c r="E2804" s="18">
        <f t="shared" si="1"/>
        <v>42209</v>
      </c>
      <c r="F2804" s="15" t="s">
        <v>55</v>
      </c>
      <c r="G2804" s="15" t="s">
        <v>5684</v>
      </c>
      <c r="H2804" s="15" t="s">
        <v>5685</v>
      </c>
      <c r="I2804" s="15" t="s">
        <v>128</v>
      </c>
      <c r="J2804" s="15" t="s">
        <v>60</v>
      </c>
      <c r="K2804" s="15" t="s">
        <v>17</v>
      </c>
      <c r="L2804" s="15" t="str">
        <f t="array" ref="L2804">_xlfn.XLOOKUP(M2804,reference_province_to_city!$A$2:$A$11,reference_province_to_city!$B$2:$B$11)</f>
        <v>Semarang</v>
      </c>
      <c r="M2804" s="15" t="s">
        <v>15</v>
      </c>
      <c r="N2804" s="15">
        <v>50111.0</v>
      </c>
      <c r="O2804" s="15">
        <f t="array" ref="O2804">_xlfn.XLOOKUP(M2804,reference_postal_code!$B$2:$B$11,reference_postal_code!$A$2:$A$11)</f>
        <v>50111</v>
      </c>
      <c r="P2804" s="15" t="s">
        <v>77</v>
      </c>
      <c r="Q2804" s="15" t="s">
        <v>1215</v>
      </c>
      <c r="R2804" s="15" t="s">
        <v>65</v>
      </c>
      <c r="S2804" s="15" t="s">
        <v>79</v>
      </c>
      <c r="T2804" s="15" t="s">
        <v>1216</v>
      </c>
      <c r="U2804" s="28">
        <v>93960.0</v>
      </c>
      <c r="V2804" s="15">
        <v>3.0</v>
      </c>
      <c r="W2804" s="31">
        <v>0.2</v>
      </c>
      <c r="X2804" s="28">
        <v>30537.0</v>
      </c>
    </row>
    <row r="2805" ht="15.75" customHeight="1">
      <c r="A2805" s="15">
        <v>7340.0</v>
      </c>
      <c r="B2805" s="15" t="s">
        <v>5690</v>
      </c>
      <c r="C2805" s="18">
        <v>42203.0</v>
      </c>
      <c r="D2805" s="18">
        <v>42206.0</v>
      </c>
      <c r="E2805" s="18">
        <f t="shared" si="1"/>
        <v>42206</v>
      </c>
      <c r="F2805" s="15" t="s">
        <v>125</v>
      </c>
      <c r="G2805" s="15" t="s">
        <v>2991</v>
      </c>
      <c r="H2805" s="15" t="s">
        <v>2992</v>
      </c>
      <c r="I2805" s="15" t="s">
        <v>128</v>
      </c>
      <c r="J2805" s="15" t="s">
        <v>60</v>
      </c>
      <c r="K2805" s="15" t="s">
        <v>17</v>
      </c>
      <c r="L2805" s="15" t="str">
        <f t="array" ref="L2805">_xlfn.XLOOKUP(M2805,reference_province_to_city!$A$2:$A$11,reference_province_to_city!$B$2:$B$11)</f>
        <v>Semarang</v>
      </c>
      <c r="M2805" s="15" t="s">
        <v>15</v>
      </c>
      <c r="N2805" s="15">
        <v>50111.0</v>
      </c>
      <c r="O2805" s="15">
        <f t="array" ref="O2805">_xlfn.XLOOKUP(M2805,reference_postal_code!$B$2:$B$11,reference_postal_code!$A$2:$A$11)</f>
        <v>50111</v>
      </c>
      <c r="P2805" s="15" t="s">
        <v>77</v>
      </c>
      <c r="Q2805" s="15" t="s">
        <v>2371</v>
      </c>
      <c r="R2805" s="15" t="s">
        <v>65</v>
      </c>
      <c r="S2805" s="15" t="s">
        <v>93</v>
      </c>
      <c r="T2805" s="15" t="s">
        <v>2372</v>
      </c>
      <c r="U2805" s="28">
        <v>86400.0</v>
      </c>
      <c r="V2805" s="15">
        <v>2.0</v>
      </c>
      <c r="W2805" s="31">
        <v>0.0</v>
      </c>
      <c r="X2805" s="28">
        <v>24192.0</v>
      </c>
    </row>
    <row r="2806" ht="15.75" customHeight="1">
      <c r="A2806" s="15">
        <v>5832.0</v>
      </c>
      <c r="B2806" s="15" t="s">
        <v>5691</v>
      </c>
      <c r="C2806" s="18">
        <v>42203.0</v>
      </c>
      <c r="D2806" s="18">
        <v>42207.0</v>
      </c>
      <c r="E2806" s="18">
        <f t="shared" si="1"/>
        <v>42207</v>
      </c>
      <c r="F2806" s="15" t="s">
        <v>55</v>
      </c>
      <c r="G2806" s="15" t="s">
        <v>2560</v>
      </c>
      <c r="H2806" s="15" t="s">
        <v>2561</v>
      </c>
      <c r="I2806" s="15" t="s">
        <v>59</v>
      </c>
      <c r="J2806" s="15" t="s">
        <v>60</v>
      </c>
      <c r="K2806" s="15" t="s">
        <v>31</v>
      </c>
      <c r="L2806" s="15" t="str">
        <f t="array" ref="L2806">_xlfn.XLOOKUP(M2806,reference_province_to_city!$A$2:$A$11,reference_province_to_city!$B$2:$B$11)</f>
        <v>Balikpapan</v>
      </c>
      <c r="M2806" s="15" t="s">
        <v>21</v>
      </c>
      <c r="N2806" s="15">
        <v>76114.0</v>
      </c>
      <c r="O2806" s="15">
        <f t="array" ref="O2806">_xlfn.XLOOKUP(M2806,reference_postal_code!$B$2:$B$11,reference_postal_code!$A$2:$A$11)</f>
        <v>76114</v>
      </c>
      <c r="P2806" s="15" t="s">
        <v>166</v>
      </c>
      <c r="Q2806" s="15" t="s">
        <v>5394</v>
      </c>
      <c r="R2806" s="15" t="s">
        <v>110</v>
      </c>
      <c r="S2806" s="15" t="s">
        <v>149</v>
      </c>
      <c r="T2806" s="15" t="s">
        <v>5395</v>
      </c>
      <c r="U2806" s="28">
        <v>7799400.0</v>
      </c>
      <c r="V2806" s="15">
        <v>4.0</v>
      </c>
      <c r="W2806" s="31">
        <v>0.0</v>
      </c>
      <c r="X2806" s="28">
        <v>2651796.0</v>
      </c>
    </row>
    <row r="2807" ht="15.75" customHeight="1">
      <c r="A2807" s="15">
        <v>9805.0</v>
      </c>
      <c r="B2807" s="15" t="s">
        <v>5692</v>
      </c>
      <c r="C2807" s="18">
        <v>42203.0</v>
      </c>
      <c r="D2807" s="18">
        <v>42205.0</v>
      </c>
      <c r="E2807" s="18">
        <f t="shared" si="1"/>
        <v>42205</v>
      </c>
      <c r="F2807" s="15" t="s">
        <v>114</v>
      </c>
      <c r="G2807" s="15" t="s">
        <v>1128</v>
      </c>
      <c r="H2807" s="15" t="s">
        <v>1129</v>
      </c>
      <c r="I2807" s="15" t="s">
        <v>59</v>
      </c>
      <c r="J2807" s="15" t="s">
        <v>60</v>
      </c>
      <c r="K2807" s="15" t="s">
        <v>26</v>
      </c>
      <c r="L2807" s="15" t="str">
        <f t="array" ref="L2807">_xlfn.XLOOKUP(M2807,reference_province_to_city!$A$2:$A$11,reference_province_to_city!$B$2:$B$11)</f>
        <v>Denpasar</v>
      </c>
      <c r="M2807" s="15" t="s">
        <v>24</v>
      </c>
      <c r="N2807" s="15">
        <v>80231.0</v>
      </c>
      <c r="O2807" s="15">
        <f t="array" ref="O2807">_xlfn.XLOOKUP(M2807,reference_postal_code!$B$2:$B$11,reference_postal_code!$A$2:$A$11)</f>
        <v>80231</v>
      </c>
      <c r="P2807" s="15" t="s">
        <v>63</v>
      </c>
      <c r="Q2807" s="15" t="s">
        <v>3730</v>
      </c>
      <c r="R2807" s="15" t="s">
        <v>106</v>
      </c>
      <c r="S2807" s="15" t="s">
        <v>139</v>
      </c>
      <c r="T2807" s="15" t="s">
        <v>3731</v>
      </c>
      <c r="U2807" s="28">
        <v>110700.0</v>
      </c>
      <c r="V2807" s="15">
        <v>1.0</v>
      </c>
      <c r="W2807" s="31">
        <v>0.0</v>
      </c>
      <c r="X2807" s="28">
        <v>32103.0</v>
      </c>
    </row>
    <row r="2808" ht="15.75" customHeight="1">
      <c r="A2808" s="15">
        <v>9804.0</v>
      </c>
      <c r="B2808" s="15" t="s">
        <v>5692</v>
      </c>
      <c r="C2808" s="18">
        <v>42203.0</v>
      </c>
      <c r="D2808" s="18">
        <v>42205.0</v>
      </c>
      <c r="E2808" s="18">
        <f t="shared" si="1"/>
        <v>42205</v>
      </c>
      <c r="F2808" s="15" t="s">
        <v>114</v>
      </c>
      <c r="G2808" s="15" t="s">
        <v>1128</v>
      </c>
      <c r="H2808" s="15" t="s">
        <v>1129</v>
      </c>
      <c r="I2808" s="15" t="s">
        <v>59</v>
      </c>
      <c r="J2808" s="15" t="s">
        <v>60</v>
      </c>
      <c r="K2808" s="15" t="s">
        <v>26</v>
      </c>
      <c r="L2808" s="15" t="str">
        <f t="array" ref="L2808">_xlfn.XLOOKUP(M2808,reference_province_to_city!$A$2:$A$11,reference_province_to_city!$B$2:$B$11)</f>
        <v>Denpasar</v>
      </c>
      <c r="M2808" s="15" t="s">
        <v>24</v>
      </c>
      <c r="N2808" s="15">
        <v>80231.0</v>
      </c>
      <c r="O2808" s="15">
        <f t="array" ref="O2808">_xlfn.XLOOKUP(M2808,reference_postal_code!$B$2:$B$11,reference_postal_code!$A$2:$A$11)</f>
        <v>80231</v>
      </c>
      <c r="P2808" s="15" t="s">
        <v>63</v>
      </c>
      <c r="Q2808" s="15" t="s">
        <v>2557</v>
      </c>
      <c r="R2808" s="15" t="s">
        <v>110</v>
      </c>
      <c r="S2808" s="15" t="s">
        <v>111</v>
      </c>
      <c r="T2808" s="15" t="s">
        <v>2558</v>
      </c>
      <c r="U2808" s="28">
        <v>2039850.0</v>
      </c>
      <c r="V2808" s="15">
        <v>1.0</v>
      </c>
      <c r="W2808" s="31">
        <v>0.0</v>
      </c>
      <c r="X2808" s="28">
        <v>550760.0</v>
      </c>
    </row>
    <row r="2809" ht="15.75" customHeight="1">
      <c r="A2809" s="15">
        <v>9803.0</v>
      </c>
      <c r="B2809" s="15" t="s">
        <v>5692</v>
      </c>
      <c r="C2809" s="18">
        <v>42203.0</v>
      </c>
      <c r="D2809" s="18">
        <v>42205.0</v>
      </c>
      <c r="E2809" s="18">
        <f t="shared" si="1"/>
        <v>42205</v>
      </c>
      <c r="F2809" s="15" t="s">
        <v>114</v>
      </c>
      <c r="G2809" s="15" t="s">
        <v>1128</v>
      </c>
      <c r="H2809" s="15" t="s">
        <v>1129</v>
      </c>
      <c r="I2809" s="15" t="s">
        <v>59</v>
      </c>
      <c r="J2809" s="15" t="s">
        <v>60</v>
      </c>
      <c r="K2809" s="15" t="s">
        <v>26</v>
      </c>
      <c r="L2809" s="15" t="str">
        <f t="array" ref="L2809">_xlfn.XLOOKUP(M2809,reference_province_to_city!$A$2:$A$11,reference_province_to_city!$B$2:$B$11)</f>
        <v>Denpasar</v>
      </c>
      <c r="M2809" s="15" t="s">
        <v>24</v>
      </c>
      <c r="N2809" s="15">
        <v>80231.0</v>
      </c>
      <c r="O2809" s="15">
        <f t="array" ref="O2809">_xlfn.XLOOKUP(M2809,reference_postal_code!$B$2:$B$11,reference_postal_code!$A$2:$A$11)</f>
        <v>80231</v>
      </c>
      <c r="P2809" s="15" t="s">
        <v>63</v>
      </c>
      <c r="Q2809" s="15" t="s">
        <v>5693</v>
      </c>
      <c r="R2809" s="15" t="s">
        <v>65</v>
      </c>
      <c r="S2809" s="15" t="s">
        <v>83</v>
      </c>
      <c r="T2809" s="15" t="s">
        <v>5694</v>
      </c>
      <c r="U2809" s="28">
        <v>49920.0</v>
      </c>
      <c r="V2809" s="15">
        <v>2.0</v>
      </c>
      <c r="W2809" s="31">
        <v>0.2</v>
      </c>
      <c r="X2809" s="28">
        <v>18096.0</v>
      </c>
    </row>
    <row r="2810" ht="15.75" customHeight="1">
      <c r="A2810" s="15">
        <v>1451.0</v>
      </c>
      <c r="B2810" s="15" t="s">
        <v>5695</v>
      </c>
      <c r="C2810" s="18">
        <v>42204.0</v>
      </c>
      <c r="D2810" s="18">
        <v>42205.0</v>
      </c>
      <c r="E2810" s="18">
        <f t="shared" si="1"/>
        <v>42205</v>
      </c>
      <c r="F2810" s="15" t="s">
        <v>125</v>
      </c>
      <c r="G2810" s="15" t="s">
        <v>5696</v>
      </c>
      <c r="H2810" s="15" t="s">
        <v>5697</v>
      </c>
      <c r="I2810" s="15" t="s">
        <v>59</v>
      </c>
      <c r="J2810" s="15" t="s">
        <v>60</v>
      </c>
      <c r="K2810" s="15" t="s">
        <v>19</v>
      </c>
      <c r="L2810" s="15" t="str">
        <f t="array" ref="L2810">_xlfn.XLOOKUP(M2810,reference_province_to_city!$A$2:$A$11,reference_province_to_city!$B$2:$B$11)</f>
        <v>Yogyakarta</v>
      </c>
      <c r="M2810" s="15" t="s">
        <v>18</v>
      </c>
      <c r="N2810" s="15">
        <v>55111.0</v>
      </c>
      <c r="O2810" s="15">
        <f t="array" ref="O2810">_xlfn.XLOOKUP(M2810,reference_postal_code!$B$2:$B$11,reference_postal_code!$A$2:$A$11)</f>
        <v>55111</v>
      </c>
      <c r="P2810" s="15" t="s">
        <v>77</v>
      </c>
      <c r="Q2810" s="15" t="s">
        <v>5698</v>
      </c>
      <c r="R2810" s="15" t="s">
        <v>65</v>
      </c>
      <c r="S2810" s="15" t="s">
        <v>83</v>
      </c>
      <c r="T2810" s="15" t="s">
        <v>5699</v>
      </c>
      <c r="U2810" s="28">
        <v>30375.0</v>
      </c>
      <c r="V2810" s="15">
        <v>1.0</v>
      </c>
      <c r="W2810" s="31">
        <v>0.7</v>
      </c>
      <c r="X2810" s="28">
        <v>-20250.0</v>
      </c>
    </row>
    <row r="2811" ht="15.75" customHeight="1">
      <c r="A2811" s="15">
        <v>1852.0</v>
      </c>
      <c r="B2811" s="15" t="s">
        <v>5700</v>
      </c>
      <c r="C2811" s="18">
        <v>42205.0</v>
      </c>
      <c r="D2811" s="18">
        <v>42210.0</v>
      </c>
      <c r="E2811" s="18">
        <f t="shared" si="1"/>
        <v>42210</v>
      </c>
      <c r="F2811" s="15" t="s">
        <v>114</v>
      </c>
      <c r="G2811" s="15" t="s">
        <v>5701</v>
      </c>
      <c r="H2811" s="15" t="s">
        <v>5702</v>
      </c>
      <c r="I2811" s="15" t="s">
        <v>59</v>
      </c>
      <c r="J2811" s="15" t="s">
        <v>60</v>
      </c>
      <c r="K2811" s="15" t="s">
        <v>28</v>
      </c>
      <c r="L2811" s="15" t="str">
        <f t="array" ref="L2811">_xlfn.XLOOKUP(M2811,reference_province_to_city!$A$2:$A$11,reference_province_to_city!$B$2:$B$11)</f>
        <v>Medan</v>
      </c>
      <c r="M2811" s="15" t="s">
        <v>11</v>
      </c>
      <c r="N2811" s="15">
        <v>20111.0</v>
      </c>
      <c r="O2811" s="15">
        <f t="array" ref="O2811">_xlfn.XLOOKUP(M2811,reference_postal_code!$B$2:$B$11,reference_postal_code!$A$2:$A$11)</f>
        <v>20111</v>
      </c>
      <c r="P2811" s="15" t="s">
        <v>77</v>
      </c>
      <c r="Q2811" s="15" t="s">
        <v>4686</v>
      </c>
      <c r="R2811" s="15" t="s">
        <v>65</v>
      </c>
      <c r="S2811" s="15" t="s">
        <v>66</v>
      </c>
      <c r="T2811" s="15" t="s">
        <v>4687</v>
      </c>
      <c r="U2811" s="28">
        <v>396000.0</v>
      </c>
      <c r="V2811" s="15">
        <v>5.0</v>
      </c>
      <c r="W2811" s="31">
        <v>0.0</v>
      </c>
      <c r="X2811" s="28">
        <v>178200.0</v>
      </c>
    </row>
    <row r="2812" ht="15.75" customHeight="1">
      <c r="A2812" s="15">
        <v>4386.0</v>
      </c>
      <c r="B2812" s="15" t="s">
        <v>5703</v>
      </c>
      <c r="C2812" s="18">
        <v>42205.0</v>
      </c>
      <c r="D2812" s="18">
        <v>42212.0</v>
      </c>
      <c r="E2812" s="18">
        <f t="shared" si="1"/>
        <v>42212</v>
      </c>
      <c r="F2812" s="15" t="s">
        <v>55</v>
      </c>
      <c r="G2812" s="15" t="s">
        <v>2117</v>
      </c>
      <c r="H2812" s="15" t="s">
        <v>2118</v>
      </c>
      <c r="I2812" s="15" t="s">
        <v>59</v>
      </c>
      <c r="J2812" s="15" t="s">
        <v>60</v>
      </c>
      <c r="K2812" s="15" t="s">
        <v>33</v>
      </c>
      <c r="L2812" s="15" t="str">
        <f t="array" ref="L2812">_xlfn.XLOOKUP(M2812,reference_province_to_city!$A$2:$A$11,reference_province_to_city!$B$2:$B$11)</f>
        <v>Makassar</v>
      </c>
      <c r="M2812" s="15" t="s">
        <v>25</v>
      </c>
      <c r="N2812" s="15">
        <v>90111.0</v>
      </c>
      <c r="O2812" s="15">
        <f t="array" ref="O2812">_xlfn.XLOOKUP(M2812,reference_postal_code!$B$2:$B$11,reference_postal_code!$A$2:$A$11)</f>
        <v>90111</v>
      </c>
      <c r="P2812" s="15" t="s">
        <v>63</v>
      </c>
      <c r="Q2812" s="15" t="s">
        <v>3938</v>
      </c>
      <c r="R2812" s="15" t="s">
        <v>106</v>
      </c>
      <c r="S2812" s="15" t="s">
        <v>183</v>
      </c>
      <c r="T2812" s="15" t="s">
        <v>3939</v>
      </c>
      <c r="U2812" s="28">
        <v>1.370145E7</v>
      </c>
      <c r="V2812" s="15">
        <v>5.0</v>
      </c>
      <c r="W2812" s="31">
        <v>0.3</v>
      </c>
      <c r="X2812" s="28">
        <v>-782940.0</v>
      </c>
    </row>
    <row r="2813" ht="15.75" customHeight="1">
      <c r="A2813" s="15">
        <v>1850.0</v>
      </c>
      <c r="B2813" s="15" t="s">
        <v>5700</v>
      </c>
      <c r="C2813" s="18">
        <v>42205.0</v>
      </c>
      <c r="D2813" s="18">
        <v>42210.0</v>
      </c>
      <c r="E2813" s="18">
        <f t="shared" si="1"/>
        <v>42210</v>
      </c>
      <c r="F2813" s="15" t="s">
        <v>114</v>
      </c>
      <c r="G2813" s="15" t="s">
        <v>5701</v>
      </c>
      <c r="H2813" s="15" t="s">
        <v>5702</v>
      </c>
      <c r="I2813" s="15" t="s">
        <v>59</v>
      </c>
      <c r="J2813" s="15" t="s">
        <v>60</v>
      </c>
      <c r="K2813" s="15" t="s">
        <v>28</v>
      </c>
      <c r="L2813" s="15" t="str">
        <f t="array" ref="L2813">_xlfn.XLOOKUP(M2813,reference_province_to_city!$A$2:$A$11,reference_province_to_city!$B$2:$B$11)</f>
        <v>Medan</v>
      </c>
      <c r="M2813" s="15" t="s">
        <v>11</v>
      </c>
      <c r="N2813" s="15">
        <v>20111.0</v>
      </c>
      <c r="O2813" s="15">
        <f t="array" ref="O2813">_xlfn.XLOOKUP(M2813,reference_postal_code!$B$2:$B$11,reference_postal_code!$A$2:$A$11)</f>
        <v>20111</v>
      </c>
      <c r="P2813" s="15" t="s">
        <v>77</v>
      </c>
      <c r="Q2813" s="15" t="s">
        <v>3780</v>
      </c>
      <c r="R2813" s="15" t="s">
        <v>65</v>
      </c>
      <c r="S2813" s="15" t="s">
        <v>87</v>
      </c>
      <c r="T2813" s="15" t="s">
        <v>3781</v>
      </c>
      <c r="U2813" s="28">
        <v>521400.0</v>
      </c>
      <c r="V2813" s="15">
        <v>1.0</v>
      </c>
      <c r="W2813" s="31">
        <v>0.0</v>
      </c>
      <c r="X2813" s="28">
        <v>145992.0</v>
      </c>
    </row>
    <row r="2814" ht="15.75" customHeight="1">
      <c r="A2814" s="15">
        <v>1851.0</v>
      </c>
      <c r="B2814" s="15" t="s">
        <v>5700</v>
      </c>
      <c r="C2814" s="18">
        <v>42205.0</v>
      </c>
      <c r="D2814" s="18">
        <v>42210.0</v>
      </c>
      <c r="E2814" s="18">
        <f t="shared" si="1"/>
        <v>42210</v>
      </c>
      <c r="F2814" s="15" t="s">
        <v>114</v>
      </c>
      <c r="G2814" s="15" t="s">
        <v>5701</v>
      </c>
      <c r="H2814" s="15" t="s">
        <v>5702</v>
      </c>
      <c r="I2814" s="15" t="s">
        <v>59</v>
      </c>
      <c r="J2814" s="15" t="s">
        <v>60</v>
      </c>
      <c r="K2814" s="15" t="s">
        <v>28</v>
      </c>
      <c r="L2814" s="15" t="str">
        <f t="array" ref="L2814">_xlfn.XLOOKUP(M2814,reference_province_to_city!$A$2:$A$11,reference_province_to_city!$B$2:$B$11)</f>
        <v>Medan</v>
      </c>
      <c r="M2814" s="15" t="s">
        <v>11</v>
      </c>
      <c r="N2814" s="15">
        <v>20111.0</v>
      </c>
      <c r="O2814" s="15">
        <f t="array" ref="O2814">_xlfn.XLOOKUP(M2814,reference_postal_code!$B$2:$B$11,reference_postal_code!$A$2:$A$11)</f>
        <v>20111</v>
      </c>
      <c r="P2814" s="15" t="s">
        <v>77</v>
      </c>
      <c r="Q2814" s="15" t="s">
        <v>5067</v>
      </c>
      <c r="R2814" s="15" t="s">
        <v>110</v>
      </c>
      <c r="S2814" s="15" t="s">
        <v>149</v>
      </c>
      <c r="T2814" s="15" t="s">
        <v>5068</v>
      </c>
      <c r="U2814" s="28">
        <v>1.2468E7</v>
      </c>
      <c r="V2814" s="15">
        <v>5.0</v>
      </c>
      <c r="W2814" s="31">
        <v>0.0</v>
      </c>
      <c r="X2814" s="28">
        <v>1870200.0</v>
      </c>
    </row>
    <row r="2815" ht="15.75" customHeight="1">
      <c r="A2815" s="15">
        <v>1855.0</v>
      </c>
      <c r="B2815" s="15" t="s">
        <v>5700</v>
      </c>
      <c r="C2815" s="18">
        <v>42205.0</v>
      </c>
      <c r="D2815" s="18">
        <v>42210.0</v>
      </c>
      <c r="E2815" s="18">
        <f t="shared" si="1"/>
        <v>42210</v>
      </c>
      <c r="F2815" s="15" t="s">
        <v>114</v>
      </c>
      <c r="G2815" s="15" t="s">
        <v>5701</v>
      </c>
      <c r="H2815" s="15" t="s">
        <v>5702</v>
      </c>
      <c r="I2815" s="15" t="s">
        <v>59</v>
      </c>
      <c r="J2815" s="15" t="s">
        <v>60</v>
      </c>
      <c r="K2815" s="15" t="s">
        <v>28</v>
      </c>
      <c r="L2815" s="15" t="str">
        <f t="array" ref="L2815">_xlfn.XLOOKUP(M2815,reference_province_to_city!$A$2:$A$11,reference_province_to_city!$B$2:$B$11)</f>
        <v>Medan</v>
      </c>
      <c r="M2815" s="15" t="s">
        <v>11</v>
      </c>
      <c r="N2815" s="15">
        <v>20111.0</v>
      </c>
      <c r="O2815" s="15">
        <f t="array" ref="O2815">_xlfn.XLOOKUP(M2815,reference_postal_code!$B$2:$B$11,reference_postal_code!$A$2:$A$11)</f>
        <v>20111</v>
      </c>
      <c r="P2815" s="15" t="s">
        <v>77</v>
      </c>
      <c r="Q2815" s="15" t="s">
        <v>1427</v>
      </c>
      <c r="R2815" s="15" t="s">
        <v>65</v>
      </c>
      <c r="S2815" s="15" t="s">
        <v>87</v>
      </c>
      <c r="T2815" s="15" t="s">
        <v>1428</v>
      </c>
      <c r="U2815" s="28">
        <v>2121000.0</v>
      </c>
      <c r="V2815" s="15">
        <v>5.0</v>
      </c>
      <c r="W2815" s="31">
        <v>0.0</v>
      </c>
      <c r="X2815" s="28">
        <v>572670.0</v>
      </c>
    </row>
    <row r="2816" ht="15.75" customHeight="1">
      <c r="A2816" s="15">
        <v>4383.0</v>
      </c>
      <c r="B2816" s="15" t="s">
        <v>5703</v>
      </c>
      <c r="C2816" s="18">
        <v>42205.0</v>
      </c>
      <c r="D2816" s="18">
        <v>42212.0</v>
      </c>
      <c r="E2816" s="18">
        <f t="shared" si="1"/>
        <v>42212</v>
      </c>
      <c r="F2816" s="15" t="s">
        <v>55</v>
      </c>
      <c r="G2816" s="15" t="s">
        <v>2117</v>
      </c>
      <c r="H2816" s="15" t="s">
        <v>2118</v>
      </c>
      <c r="I2816" s="15" t="s">
        <v>59</v>
      </c>
      <c r="J2816" s="15" t="s">
        <v>60</v>
      </c>
      <c r="K2816" s="15" t="s">
        <v>33</v>
      </c>
      <c r="L2816" s="15" t="str">
        <f t="array" ref="L2816">_xlfn.XLOOKUP(M2816,reference_province_to_city!$A$2:$A$11,reference_province_to_city!$B$2:$B$11)</f>
        <v>Makassar</v>
      </c>
      <c r="M2816" s="15" t="s">
        <v>25</v>
      </c>
      <c r="N2816" s="15">
        <v>90111.0</v>
      </c>
      <c r="O2816" s="15">
        <f t="array" ref="O2816">_xlfn.XLOOKUP(M2816,reference_postal_code!$B$2:$B$11,reference_postal_code!$A$2:$A$11)</f>
        <v>90111</v>
      </c>
      <c r="P2816" s="15" t="s">
        <v>63</v>
      </c>
      <c r="Q2816" s="15" t="s">
        <v>2125</v>
      </c>
      <c r="R2816" s="15" t="s">
        <v>65</v>
      </c>
      <c r="S2816" s="15" t="s">
        <v>83</v>
      </c>
      <c r="T2816" s="15" t="s">
        <v>2126</v>
      </c>
      <c r="U2816" s="28">
        <v>43200.0</v>
      </c>
      <c r="V2816" s="15">
        <v>5.0</v>
      </c>
      <c r="W2816" s="31">
        <v>0.8</v>
      </c>
      <c r="X2816" s="28">
        <v>-66960.0</v>
      </c>
    </row>
    <row r="2817" ht="15.75" customHeight="1">
      <c r="A2817" s="15">
        <v>1854.0</v>
      </c>
      <c r="B2817" s="15" t="s">
        <v>5700</v>
      </c>
      <c r="C2817" s="18">
        <v>42205.0</v>
      </c>
      <c r="D2817" s="18">
        <v>42210.0</v>
      </c>
      <c r="E2817" s="18">
        <f t="shared" si="1"/>
        <v>42210</v>
      </c>
      <c r="F2817" s="15" t="s">
        <v>114</v>
      </c>
      <c r="G2817" s="15" t="s">
        <v>5701</v>
      </c>
      <c r="H2817" s="15" t="s">
        <v>5702</v>
      </c>
      <c r="I2817" s="15" t="s">
        <v>59</v>
      </c>
      <c r="J2817" s="15" t="s">
        <v>60</v>
      </c>
      <c r="K2817" s="15" t="s">
        <v>28</v>
      </c>
      <c r="L2817" s="15" t="str">
        <f t="array" ref="L2817">_xlfn.XLOOKUP(M2817,reference_province_to_city!$A$2:$A$11,reference_province_to_city!$B$2:$B$11)</f>
        <v>Medan</v>
      </c>
      <c r="M2817" s="15" t="s">
        <v>11</v>
      </c>
      <c r="N2817" s="15">
        <v>20111.0</v>
      </c>
      <c r="O2817" s="15">
        <f t="array" ref="O2817">_xlfn.XLOOKUP(M2817,reference_postal_code!$B$2:$B$11,reference_postal_code!$A$2:$A$11)</f>
        <v>20111</v>
      </c>
      <c r="P2817" s="15" t="s">
        <v>77</v>
      </c>
      <c r="Q2817" s="15" t="s">
        <v>5704</v>
      </c>
      <c r="R2817" s="15" t="s">
        <v>65</v>
      </c>
      <c r="S2817" s="15" t="s">
        <v>66</v>
      </c>
      <c r="T2817" s="15" t="s">
        <v>5705</v>
      </c>
      <c r="U2817" s="28">
        <v>1467300.0</v>
      </c>
      <c r="V2817" s="15">
        <v>2.0</v>
      </c>
      <c r="W2817" s="31">
        <v>0.0</v>
      </c>
      <c r="X2817" s="28">
        <v>689631.0</v>
      </c>
    </row>
    <row r="2818" ht="15.75" customHeight="1">
      <c r="A2818" s="15">
        <v>1853.0</v>
      </c>
      <c r="B2818" s="15" t="s">
        <v>5700</v>
      </c>
      <c r="C2818" s="18">
        <v>42205.0</v>
      </c>
      <c r="D2818" s="18">
        <v>42210.0</v>
      </c>
      <c r="E2818" s="18">
        <f t="shared" si="1"/>
        <v>42210</v>
      </c>
      <c r="F2818" s="15" t="s">
        <v>114</v>
      </c>
      <c r="G2818" s="15" t="s">
        <v>5701</v>
      </c>
      <c r="H2818" s="15" t="s">
        <v>5702</v>
      </c>
      <c r="I2818" s="15" t="s">
        <v>59</v>
      </c>
      <c r="J2818" s="15" t="s">
        <v>60</v>
      </c>
      <c r="K2818" s="15" t="s">
        <v>28</v>
      </c>
      <c r="L2818" s="15" t="str">
        <f t="array" ref="L2818">_xlfn.XLOOKUP(M2818,reference_province_to_city!$A$2:$A$11,reference_province_to_city!$B$2:$B$11)</f>
        <v>Medan</v>
      </c>
      <c r="M2818" s="15" t="s">
        <v>11</v>
      </c>
      <c r="N2818" s="15">
        <v>20111.0</v>
      </c>
      <c r="O2818" s="15">
        <f t="array" ref="O2818">_xlfn.XLOOKUP(M2818,reference_postal_code!$B$2:$B$11,reference_postal_code!$A$2:$A$11)</f>
        <v>20111</v>
      </c>
      <c r="P2818" s="15" t="s">
        <v>77</v>
      </c>
      <c r="Q2818" s="15" t="s">
        <v>5673</v>
      </c>
      <c r="R2818" s="15" t="s">
        <v>65</v>
      </c>
      <c r="S2818" s="15" t="s">
        <v>173</v>
      </c>
      <c r="T2818" s="15" t="s">
        <v>5674</v>
      </c>
      <c r="U2818" s="28">
        <v>1601250.0</v>
      </c>
      <c r="V2818" s="15">
        <v>7.0</v>
      </c>
      <c r="W2818" s="31">
        <v>0.0</v>
      </c>
      <c r="X2818" s="28">
        <v>736575.0</v>
      </c>
    </row>
    <row r="2819" ht="15.75" customHeight="1">
      <c r="A2819" s="15">
        <v>4384.0</v>
      </c>
      <c r="B2819" s="15" t="s">
        <v>5703</v>
      </c>
      <c r="C2819" s="18">
        <v>42205.0</v>
      </c>
      <c r="D2819" s="18">
        <v>42212.0</v>
      </c>
      <c r="E2819" s="18">
        <f t="shared" si="1"/>
        <v>42212</v>
      </c>
      <c r="F2819" s="15" t="s">
        <v>55</v>
      </c>
      <c r="G2819" s="15" t="s">
        <v>2117</v>
      </c>
      <c r="H2819" s="15" t="s">
        <v>2118</v>
      </c>
      <c r="I2819" s="15" t="s">
        <v>59</v>
      </c>
      <c r="J2819" s="15" t="s">
        <v>60</v>
      </c>
      <c r="K2819" s="15" t="s">
        <v>33</v>
      </c>
      <c r="L2819" s="15" t="str">
        <f t="array" ref="L2819">_xlfn.XLOOKUP(M2819,reference_province_to_city!$A$2:$A$11,reference_province_to_city!$B$2:$B$11)</f>
        <v>Makassar</v>
      </c>
      <c r="M2819" s="15" t="s">
        <v>25</v>
      </c>
      <c r="N2819" s="15">
        <v>90111.0</v>
      </c>
      <c r="O2819" s="15">
        <f t="array" ref="O2819">_xlfn.XLOOKUP(M2819,reference_postal_code!$B$2:$B$11,reference_postal_code!$A$2:$A$11)</f>
        <v>90111</v>
      </c>
      <c r="P2819" s="15" t="s">
        <v>63</v>
      </c>
      <c r="Q2819" s="15" t="s">
        <v>5706</v>
      </c>
      <c r="R2819" s="15" t="s">
        <v>106</v>
      </c>
      <c r="S2819" s="15" t="s">
        <v>183</v>
      </c>
      <c r="T2819" s="15" t="s">
        <v>5707</v>
      </c>
      <c r="U2819" s="28">
        <v>5774160.0</v>
      </c>
      <c r="V2819" s="15">
        <v>4.0</v>
      </c>
      <c r="W2819" s="31">
        <v>0.3</v>
      </c>
      <c r="X2819" s="28">
        <v>-1897224.0</v>
      </c>
    </row>
    <row r="2820" ht="15.75" customHeight="1">
      <c r="A2820" s="15">
        <v>4385.0</v>
      </c>
      <c r="B2820" s="15" t="s">
        <v>5703</v>
      </c>
      <c r="C2820" s="18">
        <v>42205.0</v>
      </c>
      <c r="D2820" s="18">
        <v>42212.0</v>
      </c>
      <c r="E2820" s="18">
        <f t="shared" si="1"/>
        <v>42212</v>
      </c>
      <c r="F2820" s="15" t="s">
        <v>55</v>
      </c>
      <c r="G2820" s="15" t="s">
        <v>2117</v>
      </c>
      <c r="H2820" s="15" t="s">
        <v>2118</v>
      </c>
      <c r="I2820" s="15" t="s">
        <v>59</v>
      </c>
      <c r="J2820" s="15" t="s">
        <v>60</v>
      </c>
      <c r="K2820" s="15" t="s">
        <v>33</v>
      </c>
      <c r="L2820" s="15" t="str">
        <f t="array" ref="L2820">_xlfn.XLOOKUP(M2820,reference_province_to_city!$A$2:$A$11,reference_province_to_city!$B$2:$B$11)</f>
        <v>Makassar</v>
      </c>
      <c r="M2820" s="15" t="s">
        <v>25</v>
      </c>
      <c r="N2820" s="15">
        <v>90111.0</v>
      </c>
      <c r="O2820" s="15">
        <f t="array" ref="O2820">_xlfn.XLOOKUP(M2820,reference_postal_code!$B$2:$B$11,reference_postal_code!$A$2:$A$11)</f>
        <v>90111</v>
      </c>
      <c r="P2820" s="15" t="s">
        <v>63</v>
      </c>
      <c r="Q2820" s="15" t="s">
        <v>1198</v>
      </c>
      <c r="R2820" s="15" t="s">
        <v>110</v>
      </c>
      <c r="S2820" s="15" t="s">
        <v>111</v>
      </c>
      <c r="T2820" s="15" t="s">
        <v>1199</v>
      </c>
      <c r="U2820" s="28">
        <v>2303760.0</v>
      </c>
      <c r="V2820" s="15">
        <v>2.0</v>
      </c>
      <c r="W2820" s="31">
        <v>0.2</v>
      </c>
      <c r="X2820" s="28">
        <v>201579.0</v>
      </c>
    </row>
    <row r="2821" ht="15.75" customHeight="1">
      <c r="A2821" s="15">
        <v>4846.0</v>
      </c>
      <c r="B2821" s="15" t="s">
        <v>5708</v>
      </c>
      <c r="C2821" s="18">
        <v>42208.0</v>
      </c>
      <c r="D2821" s="18">
        <v>42211.0</v>
      </c>
      <c r="E2821" s="18">
        <f t="shared" si="1"/>
        <v>42211</v>
      </c>
      <c r="F2821" s="15" t="s">
        <v>114</v>
      </c>
      <c r="G2821" s="15" t="s">
        <v>144</v>
      </c>
      <c r="H2821" s="15" t="s">
        <v>145</v>
      </c>
      <c r="I2821" s="15" t="s">
        <v>59</v>
      </c>
      <c r="J2821" s="15" t="s">
        <v>60</v>
      </c>
      <c r="K2821" s="15" t="s">
        <v>33</v>
      </c>
      <c r="L2821" s="15" t="str">
        <f t="array" ref="L2821">_xlfn.XLOOKUP(M2821,reference_province_to_city!$A$2:$A$11,reference_province_to_city!$B$2:$B$11)</f>
        <v>Makassar</v>
      </c>
      <c r="M2821" s="15" t="s">
        <v>25</v>
      </c>
      <c r="N2821" s="15">
        <v>90111.0</v>
      </c>
      <c r="O2821" s="15">
        <f t="array" ref="O2821">_xlfn.XLOOKUP(M2821,reference_postal_code!$B$2:$B$11,reference_postal_code!$A$2:$A$11)</f>
        <v>90111</v>
      </c>
      <c r="P2821" s="15" t="s">
        <v>63</v>
      </c>
      <c r="Q2821" s="15" t="s">
        <v>3351</v>
      </c>
      <c r="R2821" s="15" t="s">
        <v>65</v>
      </c>
      <c r="S2821" s="15" t="s">
        <v>83</v>
      </c>
      <c r="T2821" s="15" t="s">
        <v>3352</v>
      </c>
      <c r="U2821" s="28">
        <v>157680.0</v>
      </c>
      <c r="V2821" s="15">
        <v>3.0</v>
      </c>
      <c r="W2821" s="31">
        <v>0.2</v>
      </c>
      <c r="X2821" s="28">
        <v>55188.0</v>
      </c>
    </row>
    <row r="2822" ht="15.75" customHeight="1">
      <c r="A2822" s="15">
        <v>3323.0</v>
      </c>
      <c r="B2822" s="15" t="s">
        <v>5709</v>
      </c>
      <c r="C2822" s="18">
        <v>42208.0</v>
      </c>
      <c r="D2822" s="18">
        <v>42212.0</v>
      </c>
      <c r="E2822" s="18">
        <f t="shared" si="1"/>
        <v>42212</v>
      </c>
      <c r="F2822" s="15" t="s">
        <v>55</v>
      </c>
      <c r="G2822" s="15" t="s">
        <v>1045</v>
      </c>
      <c r="H2822" s="15" t="s">
        <v>1046</v>
      </c>
      <c r="I2822" s="15" t="s">
        <v>76</v>
      </c>
      <c r="J2822" s="15" t="s">
        <v>60</v>
      </c>
      <c r="K2822" s="15" t="s">
        <v>33</v>
      </c>
      <c r="L2822" s="15" t="str">
        <f t="array" ref="L2822">_xlfn.XLOOKUP(M2822,reference_province_to_city!$A$2:$A$11,reference_province_to_city!$B$2:$B$11)</f>
        <v>Makassar</v>
      </c>
      <c r="M2822" s="15" t="s">
        <v>25</v>
      </c>
      <c r="N2822" s="15">
        <v>90111.0</v>
      </c>
      <c r="O2822" s="15">
        <f t="array" ref="O2822">_xlfn.XLOOKUP(M2822,reference_postal_code!$B$2:$B$11,reference_postal_code!$A$2:$A$11)</f>
        <v>90111</v>
      </c>
      <c r="P2822" s="15" t="s">
        <v>63</v>
      </c>
      <c r="Q2822" s="15" t="s">
        <v>1899</v>
      </c>
      <c r="R2822" s="15" t="s">
        <v>65</v>
      </c>
      <c r="S2822" s="15" t="s">
        <v>222</v>
      </c>
      <c r="T2822" s="15" t="s">
        <v>1900</v>
      </c>
      <c r="U2822" s="28">
        <v>1034100.0</v>
      </c>
      <c r="V2822" s="15">
        <v>3.0</v>
      </c>
      <c r="W2822" s="31">
        <v>0.0</v>
      </c>
      <c r="X2822" s="28">
        <v>310230.0</v>
      </c>
    </row>
    <row r="2823" ht="15.75" customHeight="1">
      <c r="A2823" s="15">
        <v>3324.0</v>
      </c>
      <c r="B2823" s="15" t="s">
        <v>5709</v>
      </c>
      <c r="C2823" s="18">
        <v>42208.0</v>
      </c>
      <c r="D2823" s="18">
        <v>42212.0</v>
      </c>
      <c r="E2823" s="18">
        <f t="shared" si="1"/>
        <v>42212</v>
      </c>
      <c r="F2823" s="15" t="s">
        <v>55</v>
      </c>
      <c r="G2823" s="15" t="s">
        <v>1045</v>
      </c>
      <c r="H2823" s="15" t="s">
        <v>1046</v>
      </c>
      <c r="I2823" s="15" t="s">
        <v>76</v>
      </c>
      <c r="J2823" s="15" t="s">
        <v>60</v>
      </c>
      <c r="K2823" s="15" t="s">
        <v>33</v>
      </c>
      <c r="L2823" s="15" t="str">
        <f t="array" ref="L2823">_xlfn.XLOOKUP(M2823,reference_province_to_city!$A$2:$A$11,reference_province_to_city!$B$2:$B$11)</f>
        <v>Makassar</v>
      </c>
      <c r="M2823" s="15" t="s">
        <v>25</v>
      </c>
      <c r="N2823" s="15">
        <v>90111.0</v>
      </c>
      <c r="O2823" s="15">
        <f t="array" ref="O2823">_xlfn.XLOOKUP(M2823,reference_postal_code!$B$2:$B$11,reference_postal_code!$A$2:$A$11)</f>
        <v>90111</v>
      </c>
      <c r="P2823" s="15" t="s">
        <v>63</v>
      </c>
      <c r="Q2823" s="15" t="s">
        <v>3765</v>
      </c>
      <c r="R2823" s="15" t="s">
        <v>106</v>
      </c>
      <c r="S2823" s="15" t="s">
        <v>139</v>
      </c>
      <c r="T2823" s="15" t="s">
        <v>3766</v>
      </c>
      <c r="U2823" s="28">
        <v>1932300.0</v>
      </c>
      <c r="V2823" s="15">
        <v>3.0</v>
      </c>
      <c r="W2823" s="31">
        <v>0.0</v>
      </c>
      <c r="X2823" s="28">
        <v>753597.0</v>
      </c>
    </row>
    <row r="2824" ht="15.75" customHeight="1">
      <c r="A2824" s="15">
        <v>4846.0</v>
      </c>
      <c r="B2824" s="15" t="s">
        <v>5708</v>
      </c>
      <c r="C2824" s="18">
        <v>42208.0</v>
      </c>
      <c r="D2824" s="18"/>
      <c r="E2824" s="18">
        <f t="shared" si="1"/>
        <v>42211</v>
      </c>
      <c r="F2824" s="15" t="s">
        <v>114</v>
      </c>
      <c r="G2824" s="15" t="s">
        <v>144</v>
      </c>
      <c r="H2824" s="15" t="s">
        <v>145</v>
      </c>
      <c r="I2824" s="15" t="s">
        <v>59</v>
      </c>
      <c r="J2824" s="15" t="s">
        <v>60</v>
      </c>
      <c r="K2824" s="15" t="s">
        <v>33</v>
      </c>
      <c r="L2824" s="15" t="str">
        <f t="array" ref="L2824">_xlfn.XLOOKUP(M2824,reference_province_to_city!$A$2:$A$11,reference_province_to_city!$B$2:$B$11)</f>
        <v>Makassar</v>
      </c>
      <c r="M2824" s="15" t="s">
        <v>25</v>
      </c>
      <c r="N2824" s="15">
        <v>90111.0</v>
      </c>
      <c r="O2824" s="15">
        <f t="array" ref="O2824">_xlfn.XLOOKUP(M2824,reference_postal_code!$B$2:$B$11,reference_postal_code!$A$2:$A$11)</f>
        <v>90111</v>
      </c>
      <c r="P2824" s="15" t="s">
        <v>63</v>
      </c>
      <c r="Q2824" s="15" t="s">
        <v>3351</v>
      </c>
      <c r="R2824" s="15" t="s">
        <v>65</v>
      </c>
      <c r="S2824" s="15" t="s">
        <v>83</v>
      </c>
      <c r="T2824" s="15" t="s">
        <v>3352</v>
      </c>
      <c r="U2824" s="28">
        <v>157680.0</v>
      </c>
      <c r="V2824" s="15">
        <v>3.0</v>
      </c>
      <c r="W2824" s="31">
        <v>0.2</v>
      </c>
      <c r="X2824" s="28">
        <v>55188.0</v>
      </c>
    </row>
    <row r="2825" ht="15.75" customHeight="1">
      <c r="A2825" s="15">
        <v>6501.0</v>
      </c>
      <c r="B2825" s="15" t="s">
        <v>5710</v>
      </c>
      <c r="C2825" s="18">
        <v>42209.0</v>
      </c>
      <c r="D2825" s="18">
        <v>42213.0</v>
      </c>
      <c r="E2825" s="18">
        <f t="shared" si="1"/>
        <v>42213</v>
      </c>
      <c r="F2825" s="15" t="s">
        <v>55</v>
      </c>
      <c r="G2825" s="15" t="s">
        <v>2280</v>
      </c>
      <c r="H2825" s="15" t="s">
        <v>2281</v>
      </c>
      <c r="I2825" s="15" t="s">
        <v>76</v>
      </c>
      <c r="J2825" s="15" t="s">
        <v>60</v>
      </c>
      <c r="K2825" s="15" t="s">
        <v>17</v>
      </c>
      <c r="L2825" s="15" t="str">
        <f t="array" ref="L2825">_xlfn.XLOOKUP(M2825,reference_province_to_city!$A$2:$A$11,reference_province_to_city!$B$2:$B$11)</f>
        <v>Semarang</v>
      </c>
      <c r="M2825" s="15" t="s">
        <v>15</v>
      </c>
      <c r="N2825" s="15">
        <v>50111.0</v>
      </c>
      <c r="O2825" s="15">
        <f t="array" ref="O2825">_xlfn.XLOOKUP(M2825,reference_postal_code!$B$2:$B$11,reference_postal_code!$A$2:$A$11)</f>
        <v>50111</v>
      </c>
      <c r="P2825" s="15" t="s">
        <v>77</v>
      </c>
      <c r="Q2825" s="15" t="s">
        <v>2008</v>
      </c>
      <c r="R2825" s="15" t="s">
        <v>65</v>
      </c>
      <c r="S2825" s="15" t="s">
        <v>83</v>
      </c>
      <c r="T2825" s="15" t="s">
        <v>2009</v>
      </c>
      <c r="U2825" s="28">
        <v>1350900.0</v>
      </c>
      <c r="V2825" s="15">
        <v>6.0</v>
      </c>
      <c r="W2825" s="31">
        <v>0.0</v>
      </c>
      <c r="X2825" s="28">
        <v>621414.0</v>
      </c>
    </row>
    <row r="2826" ht="15.75" customHeight="1">
      <c r="A2826" s="15">
        <v>6499.0</v>
      </c>
      <c r="B2826" s="15" t="s">
        <v>5710</v>
      </c>
      <c r="C2826" s="18">
        <v>42209.0</v>
      </c>
      <c r="D2826" s="18"/>
      <c r="E2826" s="18">
        <f t="shared" si="1"/>
        <v>42212</v>
      </c>
      <c r="F2826" s="15" t="s">
        <v>55</v>
      </c>
      <c r="G2826" s="15" t="s">
        <v>2280</v>
      </c>
      <c r="H2826" s="15" t="s">
        <v>2281</v>
      </c>
      <c r="I2826" s="15" t="s">
        <v>76</v>
      </c>
      <c r="J2826" s="15" t="s">
        <v>60</v>
      </c>
      <c r="K2826" s="15" t="s">
        <v>17</v>
      </c>
      <c r="L2826" s="15" t="str">
        <f t="array" ref="L2826">_xlfn.XLOOKUP(M2826,reference_province_to_city!$A$2:$A$11,reference_province_to_city!$B$2:$B$11)</f>
        <v>Semarang</v>
      </c>
      <c r="M2826" s="15" t="s">
        <v>15</v>
      </c>
      <c r="N2826" s="15">
        <v>50111.0</v>
      </c>
      <c r="O2826" s="15">
        <f t="array" ref="O2826">_xlfn.XLOOKUP(M2826,reference_postal_code!$B$2:$B$11,reference_postal_code!$A$2:$A$11)</f>
        <v>50111</v>
      </c>
      <c r="P2826" s="15" t="s">
        <v>77</v>
      </c>
      <c r="Q2826" s="15" t="s">
        <v>2008</v>
      </c>
      <c r="R2826" s="15" t="s">
        <v>65</v>
      </c>
      <c r="S2826" s="15" t="s">
        <v>83</v>
      </c>
      <c r="T2826" s="15" t="s">
        <v>2009</v>
      </c>
      <c r="U2826" s="28">
        <v>2026350.0</v>
      </c>
      <c r="V2826" s="15">
        <v>9.0</v>
      </c>
      <c r="W2826" s="31">
        <v>0.0</v>
      </c>
      <c r="X2826" s="28">
        <v>932121.0</v>
      </c>
    </row>
    <row r="2827" ht="15.75" customHeight="1">
      <c r="A2827" s="15">
        <v>6500.0</v>
      </c>
      <c r="B2827" s="15" t="s">
        <v>5710</v>
      </c>
      <c r="C2827" s="18">
        <v>42209.0</v>
      </c>
      <c r="D2827" s="18"/>
      <c r="E2827" s="18">
        <f t="shared" si="1"/>
        <v>42212</v>
      </c>
      <c r="F2827" s="15" t="s">
        <v>55</v>
      </c>
      <c r="G2827" s="15" t="s">
        <v>2280</v>
      </c>
      <c r="H2827" s="15" t="s">
        <v>2281</v>
      </c>
      <c r="I2827" s="15" t="s">
        <v>76</v>
      </c>
      <c r="J2827" s="15" t="s">
        <v>60</v>
      </c>
      <c r="K2827" s="15" t="s">
        <v>17</v>
      </c>
      <c r="L2827" s="15" t="str">
        <f t="array" ref="L2827">_xlfn.XLOOKUP(M2827,reference_province_to_city!$A$2:$A$11,reference_province_to_city!$B$2:$B$11)</f>
        <v>Semarang</v>
      </c>
      <c r="M2827" s="15" t="s">
        <v>15</v>
      </c>
      <c r="N2827" s="15">
        <v>50111.0</v>
      </c>
      <c r="O2827" s="15">
        <f t="array" ref="O2827">_xlfn.XLOOKUP(M2827,reference_postal_code!$B$2:$B$11,reference_postal_code!$A$2:$A$11)</f>
        <v>50111</v>
      </c>
      <c r="P2827" s="15" t="s">
        <v>77</v>
      </c>
      <c r="Q2827" s="15" t="s">
        <v>5106</v>
      </c>
      <c r="R2827" s="15" t="s">
        <v>110</v>
      </c>
      <c r="S2827" s="15" t="s">
        <v>149</v>
      </c>
      <c r="T2827" s="15" t="s">
        <v>5107</v>
      </c>
      <c r="U2827" s="28">
        <v>4197900.0</v>
      </c>
      <c r="V2827" s="15">
        <v>14.0</v>
      </c>
      <c r="W2827" s="31">
        <v>0.0</v>
      </c>
      <c r="X2827" s="28">
        <v>965517.0</v>
      </c>
    </row>
    <row r="2828" ht="15.75" customHeight="1">
      <c r="A2828" s="15">
        <v>6498.0</v>
      </c>
      <c r="B2828" s="15" t="s">
        <v>5710</v>
      </c>
      <c r="C2828" s="18">
        <v>42209.0</v>
      </c>
      <c r="D2828" s="18">
        <v>42213.0</v>
      </c>
      <c r="E2828" s="18">
        <f t="shared" si="1"/>
        <v>42213</v>
      </c>
      <c r="F2828" s="15" t="s">
        <v>55</v>
      </c>
      <c r="G2828" s="15" t="s">
        <v>2280</v>
      </c>
      <c r="H2828" s="15" t="s">
        <v>2281</v>
      </c>
      <c r="I2828" s="15" t="s">
        <v>76</v>
      </c>
      <c r="J2828" s="15" t="s">
        <v>60</v>
      </c>
      <c r="K2828" s="15" t="s">
        <v>17</v>
      </c>
      <c r="L2828" s="15" t="str">
        <f t="array" ref="L2828">_xlfn.XLOOKUP(M2828,reference_province_to_city!$A$2:$A$11,reference_province_to_city!$B$2:$B$11)</f>
        <v>Semarang</v>
      </c>
      <c r="M2828" s="15" t="s">
        <v>15</v>
      </c>
      <c r="N2828" s="15">
        <v>50111.0</v>
      </c>
      <c r="O2828" s="15">
        <f t="array" ref="O2828">_xlfn.XLOOKUP(M2828,reference_postal_code!$B$2:$B$11,reference_postal_code!$A$2:$A$11)</f>
        <v>50111</v>
      </c>
      <c r="P2828" s="15" t="s">
        <v>77</v>
      </c>
      <c r="Q2828" s="15" t="s">
        <v>1893</v>
      </c>
      <c r="R2828" s="15" t="s">
        <v>106</v>
      </c>
      <c r="S2828" s="15" t="s">
        <v>139</v>
      </c>
      <c r="T2828" s="15" t="s">
        <v>1894</v>
      </c>
      <c r="U2828" s="28">
        <v>314100.0</v>
      </c>
      <c r="V2828" s="15">
        <v>3.0</v>
      </c>
      <c r="W2828" s="31">
        <v>0.0</v>
      </c>
      <c r="X2828" s="28">
        <v>91089.0</v>
      </c>
    </row>
    <row r="2829" ht="15.75" customHeight="1">
      <c r="A2829" s="15">
        <v>6944.0</v>
      </c>
      <c r="B2829" s="15" t="s">
        <v>5711</v>
      </c>
      <c r="C2829" s="18">
        <v>42210.0</v>
      </c>
      <c r="D2829" s="18">
        <v>42215.0</v>
      </c>
      <c r="E2829" s="18">
        <f t="shared" si="1"/>
        <v>42215</v>
      </c>
      <c r="F2829" s="15" t="s">
        <v>55</v>
      </c>
      <c r="G2829" s="15" t="s">
        <v>3449</v>
      </c>
      <c r="H2829" s="15" t="s">
        <v>3450</v>
      </c>
      <c r="I2829" s="15" t="s">
        <v>59</v>
      </c>
      <c r="J2829" s="15" t="s">
        <v>60</v>
      </c>
      <c r="L2829" s="15" t="str">
        <f t="array" ref="L2829">_xlfn.XLOOKUP(M2829,reference_province_to_city!$A$2:$A$11,reference_province_to_city!$B$2:$B$11)</f>
        <v>Palembang</v>
      </c>
      <c r="M2829" s="15" t="s">
        <v>13</v>
      </c>
      <c r="N2829" s="15">
        <v>30111.0</v>
      </c>
      <c r="O2829" s="15">
        <f t="array" ref="O2829">_xlfn.XLOOKUP(M2829,reference_postal_code!$B$2:$B$11,reference_postal_code!$A$2:$A$11)</f>
        <v>30111</v>
      </c>
      <c r="P2829" s="15" t="s">
        <v>77</v>
      </c>
      <c r="Q2829" s="15" t="s">
        <v>5712</v>
      </c>
      <c r="R2829" s="15" t="s">
        <v>110</v>
      </c>
      <c r="S2829" s="15" t="s">
        <v>111</v>
      </c>
      <c r="T2829" s="15" t="s">
        <v>5713</v>
      </c>
      <c r="U2829" s="28">
        <v>9359400.0</v>
      </c>
      <c r="V2829" s="15">
        <v>5.0</v>
      </c>
      <c r="W2829" s="31">
        <v>0.2</v>
      </c>
      <c r="X2829" s="28">
        <v>584962.0</v>
      </c>
    </row>
    <row r="2830" ht="15.75" customHeight="1">
      <c r="A2830" s="15">
        <v>2807.0</v>
      </c>
      <c r="B2830" s="15" t="s">
        <v>5714</v>
      </c>
      <c r="C2830" s="18">
        <v>42210.0</v>
      </c>
      <c r="D2830" s="18">
        <v>42212.0</v>
      </c>
      <c r="E2830" s="18">
        <f t="shared" si="1"/>
        <v>42212</v>
      </c>
      <c r="F2830" s="15" t="s">
        <v>114</v>
      </c>
      <c r="G2830" s="15" t="s">
        <v>2186</v>
      </c>
      <c r="H2830" s="15" t="s">
        <v>2187</v>
      </c>
      <c r="I2830" s="15" t="s">
        <v>59</v>
      </c>
      <c r="J2830" s="15" t="s">
        <v>60</v>
      </c>
      <c r="K2830" s="15" t="s">
        <v>29</v>
      </c>
      <c r="L2830" s="15" t="str">
        <f t="array" ref="L2830">_xlfn.XLOOKUP(M2830,reference_province_to_city!$A$2:$A$11,reference_province_to_city!$B$2:$B$11)</f>
        <v>Palembang</v>
      </c>
      <c r="M2830" s="15" t="s">
        <v>13</v>
      </c>
      <c r="N2830" s="15">
        <v>30111.0</v>
      </c>
      <c r="O2830" s="15">
        <f t="array" ref="O2830">_xlfn.XLOOKUP(M2830,reference_postal_code!$B$2:$B$11,reference_postal_code!$A$2:$A$11)</f>
        <v>30111</v>
      </c>
      <c r="P2830" s="15" t="s">
        <v>77</v>
      </c>
      <c r="Q2830" s="15" t="s">
        <v>525</v>
      </c>
      <c r="R2830" s="15" t="s">
        <v>65</v>
      </c>
      <c r="S2830" s="15" t="s">
        <v>103</v>
      </c>
      <c r="T2830" s="15" t="s">
        <v>526</v>
      </c>
      <c r="U2830" s="28">
        <v>141300.0</v>
      </c>
      <c r="V2830" s="15">
        <v>2.0</v>
      </c>
      <c r="W2830" s="31">
        <v>0.0</v>
      </c>
      <c r="X2830" s="28">
        <v>7065.0</v>
      </c>
    </row>
    <row r="2831" ht="15.75" customHeight="1">
      <c r="A2831" s="15">
        <v>2810.0</v>
      </c>
      <c r="B2831" s="15" t="s">
        <v>5714</v>
      </c>
      <c r="C2831" s="18">
        <v>42210.0</v>
      </c>
      <c r="D2831" s="18">
        <v>42212.0</v>
      </c>
      <c r="E2831" s="18">
        <f t="shared" si="1"/>
        <v>42212</v>
      </c>
      <c r="F2831" s="15" t="s">
        <v>114</v>
      </c>
      <c r="G2831" s="15" t="s">
        <v>2186</v>
      </c>
      <c r="H2831" s="15" t="s">
        <v>2187</v>
      </c>
      <c r="I2831" s="15" t="s">
        <v>59</v>
      </c>
      <c r="J2831" s="15" t="s">
        <v>60</v>
      </c>
      <c r="K2831" s="15" t="s">
        <v>29</v>
      </c>
      <c r="L2831" s="15" t="str">
        <f t="array" ref="L2831">_xlfn.XLOOKUP(M2831,reference_province_to_city!$A$2:$A$11,reference_province_to_city!$B$2:$B$11)</f>
        <v>Palembang</v>
      </c>
      <c r="M2831" s="15" t="s">
        <v>13</v>
      </c>
      <c r="N2831" s="15">
        <v>30111.0</v>
      </c>
      <c r="O2831" s="15">
        <f t="array" ref="O2831">_xlfn.XLOOKUP(M2831,reference_postal_code!$B$2:$B$11,reference_postal_code!$A$2:$A$11)</f>
        <v>30111</v>
      </c>
      <c r="P2831" s="15" t="s">
        <v>77</v>
      </c>
      <c r="Q2831" s="15" t="s">
        <v>4291</v>
      </c>
      <c r="R2831" s="15" t="s">
        <v>106</v>
      </c>
      <c r="S2831" s="15" t="s">
        <v>107</v>
      </c>
      <c r="T2831" s="15" t="s">
        <v>4292</v>
      </c>
      <c r="U2831" s="28">
        <v>8423520.0</v>
      </c>
      <c r="V2831" s="15">
        <v>2.0</v>
      </c>
      <c r="W2831" s="31">
        <v>0.2</v>
      </c>
      <c r="X2831" s="28">
        <v>421176.0</v>
      </c>
    </row>
    <row r="2832" ht="15.75" customHeight="1">
      <c r="A2832" s="15">
        <v>6824.0</v>
      </c>
      <c r="B2832" s="15" t="s">
        <v>5715</v>
      </c>
      <c r="C2832" s="18">
        <v>42210.0</v>
      </c>
      <c r="D2832" s="18">
        <v>42214.0</v>
      </c>
      <c r="E2832" s="18">
        <f t="shared" si="1"/>
        <v>42214</v>
      </c>
      <c r="F2832" s="15" t="s">
        <v>55</v>
      </c>
      <c r="G2832" s="15" t="s">
        <v>4770</v>
      </c>
      <c r="H2832" s="15" t="s">
        <v>4771</v>
      </c>
      <c r="I2832" s="15" t="s">
        <v>128</v>
      </c>
      <c r="J2832" s="15" t="s">
        <v>60</v>
      </c>
      <c r="K2832" s="15" t="s">
        <v>28</v>
      </c>
      <c r="L2832" s="15" t="str">
        <f t="array" ref="L2832">_xlfn.XLOOKUP(M2832,reference_province_to_city!$A$2:$A$11,reference_province_to_city!$B$2:$B$11)</f>
        <v>Medan</v>
      </c>
      <c r="M2832" s="15" t="s">
        <v>11</v>
      </c>
      <c r="N2832" s="15">
        <v>20111.0</v>
      </c>
      <c r="O2832" s="15">
        <f t="array" ref="O2832">_xlfn.XLOOKUP(M2832,reference_postal_code!$B$2:$B$11,reference_postal_code!$A$2:$A$11)</f>
        <v>20111</v>
      </c>
      <c r="P2832" s="15" t="s">
        <v>77</v>
      </c>
      <c r="Q2832" s="15" t="s">
        <v>3615</v>
      </c>
      <c r="R2832" s="15" t="s">
        <v>65</v>
      </c>
      <c r="S2832" s="15" t="s">
        <v>173</v>
      </c>
      <c r="T2832" s="15" t="s">
        <v>3616</v>
      </c>
      <c r="U2832" s="28">
        <v>1476900.0</v>
      </c>
      <c r="V2832" s="15">
        <v>9.0</v>
      </c>
      <c r="W2832" s="31">
        <v>0.0</v>
      </c>
      <c r="X2832" s="28">
        <v>738450.0</v>
      </c>
    </row>
    <row r="2833" ht="15.75" customHeight="1">
      <c r="A2833" s="15">
        <v>2808.0</v>
      </c>
      <c r="B2833" s="15" t="s">
        <v>5714</v>
      </c>
      <c r="C2833" s="18">
        <v>42210.0</v>
      </c>
      <c r="D2833" s="18">
        <v>42212.0</v>
      </c>
      <c r="E2833" s="18">
        <f t="shared" si="1"/>
        <v>42212</v>
      </c>
      <c r="F2833" s="15" t="s">
        <v>114</v>
      </c>
      <c r="G2833" s="15" t="s">
        <v>2186</v>
      </c>
      <c r="H2833" s="15" t="s">
        <v>2187</v>
      </c>
      <c r="I2833" s="15" t="s">
        <v>59</v>
      </c>
      <c r="J2833" s="15" t="s">
        <v>60</v>
      </c>
      <c r="K2833" s="15" t="s">
        <v>29</v>
      </c>
      <c r="L2833" s="15" t="str">
        <f t="array" ref="L2833">_xlfn.XLOOKUP(M2833,reference_province_to_city!$A$2:$A$11,reference_province_to_city!$B$2:$B$11)</f>
        <v>Palembang</v>
      </c>
      <c r="M2833" s="15" t="s">
        <v>13</v>
      </c>
      <c r="N2833" s="15">
        <v>30111.0</v>
      </c>
      <c r="O2833" s="15">
        <f t="array" ref="O2833">_xlfn.XLOOKUP(M2833,reference_postal_code!$B$2:$B$11,reference_postal_code!$A$2:$A$11)</f>
        <v>30111</v>
      </c>
      <c r="P2833" s="15" t="s">
        <v>77</v>
      </c>
      <c r="Q2833" s="15" t="s">
        <v>5716</v>
      </c>
      <c r="R2833" s="15" t="s">
        <v>65</v>
      </c>
      <c r="S2833" s="15" t="s">
        <v>66</v>
      </c>
      <c r="T2833" s="15" t="s">
        <v>5717</v>
      </c>
      <c r="U2833" s="28">
        <v>194400.0</v>
      </c>
      <c r="V2833" s="15">
        <v>2.0</v>
      </c>
      <c r="W2833" s="31">
        <v>0.0</v>
      </c>
      <c r="X2833" s="28">
        <v>93312.0</v>
      </c>
    </row>
    <row r="2834" ht="15.75" customHeight="1">
      <c r="A2834" s="15">
        <v>1070.0</v>
      </c>
      <c r="B2834" s="15" t="s">
        <v>5718</v>
      </c>
      <c r="C2834" s="18">
        <v>42210.0</v>
      </c>
      <c r="D2834" s="18">
        <v>42214.0</v>
      </c>
      <c r="E2834" s="18">
        <f t="shared" si="1"/>
        <v>42214</v>
      </c>
      <c r="F2834" s="15" t="s">
        <v>55</v>
      </c>
      <c r="G2834" s="15" t="s">
        <v>1810</v>
      </c>
      <c r="H2834" s="15" t="s">
        <v>1811</v>
      </c>
      <c r="I2834" s="15" t="s">
        <v>76</v>
      </c>
      <c r="J2834" s="15" t="s">
        <v>60</v>
      </c>
      <c r="K2834" s="15" t="s">
        <v>17</v>
      </c>
      <c r="L2834" s="15" t="str">
        <f t="array" ref="L2834">_xlfn.XLOOKUP(M2834,reference_province_to_city!$A$2:$A$11,reference_province_to_city!$B$2:$B$11)</f>
        <v>Semarang</v>
      </c>
      <c r="M2834" s="15" t="s">
        <v>15</v>
      </c>
      <c r="O2834" s="15">
        <f t="array" ref="O2834">_xlfn.XLOOKUP(M2834,reference_postal_code!$B$2:$B$11,reference_postal_code!$A$2:$A$11)</f>
        <v>50111</v>
      </c>
      <c r="P2834" s="15" t="s">
        <v>77</v>
      </c>
      <c r="Q2834" s="15" t="s">
        <v>2432</v>
      </c>
      <c r="R2834" s="15" t="s">
        <v>65</v>
      </c>
      <c r="S2834" s="15" t="s">
        <v>83</v>
      </c>
      <c r="T2834" s="15" t="s">
        <v>2433</v>
      </c>
      <c r="U2834" s="28">
        <v>377640.0</v>
      </c>
      <c r="V2834" s="15">
        <v>4.0</v>
      </c>
      <c r="W2834" s="31">
        <v>0.7</v>
      </c>
      <c r="X2834" s="28">
        <v>-276936.0</v>
      </c>
    </row>
    <row r="2835" ht="15.75" customHeight="1">
      <c r="A2835" s="15">
        <v>6825.0</v>
      </c>
      <c r="B2835" s="15" t="s">
        <v>5715</v>
      </c>
      <c r="C2835" s="18">
        <v>42210.0</v>
      </c>
      <c r="D2835" s="18">
        <v>42214.0</v>
      </c>
      <c r="E2835" s="18">
        <f t="shared" si="1"/>
        <v>42214</v>
      </c>
      <c r="F2835" s="15" t="s">
        <v>55</v>
      </c>
      <c r="G2835" s="15" t="s">
        <v>4770</v>
      </c>
      <c r="H2835" s="15" t="s">
        <v>4771</v>
      </c>
      <c r="I2835" s="15" t="s">
        <v>128</v>
      </c>
      <c r="J2835" s="15" t="s">
        <v>60</v>
      </c>
      <c r="K2835" s="15" t="s">
        <v>28</v>
      </c>
      <c r="L2835" s="15" t="str">
        <f t="array" ref="L2835">_xlfn.XLOOKUP(M2835,reference_province_to_city!$A$2:$A$11,reference_province_to_city!$B$2:$B$11)</f>
        <v>Medan</v>
      </c>
      <c r="M2835" s="15" t="s">
        <v>11</v>
      </c>
      <c r="N2835" s="15">
        <v>20111.0</v>
      </c>
      <c r="O2835" s="15">
        <f t="array" ref="O2835">_xlfn.XLOOKUP(M2835,reference_postal_code!$B$2:$B$11,reference_postal_code!$A$2:$A$11)</f>
        <v>20111</v>
      </c>
      <c r="P2835" s="15" t="s">
        <v>77</v>
      </c>
      <c r="Q2835" s="15" t="s">
        <v>1855</v>
      </c>
      <c r="R2835" s="15" t="s">
        <v>106</v>
      </c>
      <c r="S2835" s="15" t="s">
        <v>218</v>
      </c>
      <c r="T2835" s="15" t="s">
        <v>1856</v>
      </c>
      <c r="U2835" s="28">
        <v>5378700.0</v>
      </c>
      <c r="V2835" s="15">
        <v>2.0</v>
      </c>
      <c r="W2835" s="31">
        <v>0.0</v>
      </c>
      <c r="X2835" s="28">
        <v>591657.0</v>
      </c>
    </row>
    <row r="2836" ht="15.75" customHeight="1">
      <c r="A2836" s="15">
        <v>2809.0</v>
      </c>
      <c r="B2836" s="15" t="s">
        <v>5714</v>
      </c>
      <c r="C2836" s="18">
        <v>42210.0</v>
      </c>
      <c r="D2836" s="18">
        <v>42212.0</v>
      </c>
      <c r="E2836" s="18">
        <f t="shared" si="1"/>
        <v>42212</v>
      </c>
      <c r="F2836" s="15" t="s">
        <v>114</v>
      </c>
      <c r="G2836" s="15" t="s">
        <v>2186</v>
      </c>
      <c r="H2836" s="15" t="s">
        <v>2187</v>
      </c>
      <c r="I2836" s="15" t="s">
        <v>59</v>
      </c>
      <c r="J2836" s="15" t="s">
        <v>60</v>
      </c>
      <c r="K2836" s="15" t="s">
        <v>29</v>
      </c>
      <c r="L2836" s="15" t="str">
        <f t="array" ref="L2836">_xlfn.XLOOKUP(M2836,reference_province_to_city!$A$2:$A$11,reference_province_to_city!$B$2:$B$11)</f>
        <v>Palembang</v>
      </c>
      <c r="M2836" s="15" t="s">
        <v>13</v>
      </c>
      <c r="N2836" s="15">
        <v>30111.0</v>
      </c>
      <c r="O2836" s="15">
        <f t="array" ref="O2836">_xlfn.XLOOKUP(M2836,reference_postal_code!$B$2:$B$11,reference_postal_code!$A$2:$A$11)</f>
        <v>30111</v>
      </c>
      <c r="P2836" s="15" t="s">
        <v>77</v>
      </c>
      <c r="Q2836" s="15" t="s">
        <v>3240</v>
      </c>
      <c r="R2836" s="15" t="s">
        <v>106</v>
      </c>
      <c r="S2836" s="15" t="s">
        <v>183</v>
      </c>
      <c r="T2836" s="15" t="s">
        <v>3241</v>
      </c>
      <c r="U2836" s="28">
        <v>1.05735E7</v>
      </c>
      <c r="V2836" s="15">
        <v>5.0</v>
      </c>
      <c r="W2836" s="31">
        <v>0.0</v>
      </c>
      <c r="X2836" s="28">
        <v>845880.0</v>
      </c>
    </row>
    <row r="2837" ht="15.75" customHeight="1">
      <c r="A2837" s="15">
        <v>8814.0</v>
      </c>
      <c r="B2837" s="15" t="s">
        <v>5719</v>
      </c>
      <c r="C2837" s="18">
        <v>42211.0</v>
      </c>
      <c r="D2837" s="18">
        <v>42216.0</v>
      </c>
      <c r="E2837" s="18">
        <f t="shared" si="1"/>
        <v>42216</v>
      </c>
      <c r="F2837" s="15" t="s">
        <v>55</v>
      </c>
      <c r="G2837" s="15" t="s">
        <v>400</v>
      </c>
      <c r="H2837" s="15" t="s">
        <v>401</v>
      </c>
      <c r="I2837" s="15" t="s">
        <v>128</v>
      </c>
      <c r="J2837" s="15" t="s">
        <v>60</v>
      </c>
      <c r="K2837" s="15" t="s">
        <v>17</v>
      </c>
      <c r="L2837" s="15" t="str">
        <f t="array" ref="L2837">_xlfn.XLOOKUP(M2837,reference_province_to_city!$A$2:$A$11,reference_province_to_city!$B$2:$B$11)</f>
        <v>Semarang</v>
      </c>
      <c r="M2837" s="15" t="s">
        <v>15</v>
      </c>
      <c r="N2837" s="15">
        <v>50111.0</v>
      </c>
      <c r="O2837" s="15">
        <f t="array" ref="O2837">_xlfn.XLOOKUP(M2837,reference_postal_code!$B$2:$B$11,reference_postal_code!$A$2:$A$11)</f>
        <v>50111</v>
      </c>
      <c r="P2837" s="15" t="s">
        <v>77</v>
      </c>
      <c r="Q2837" s="15" t="s">
        <v>5578</v>
      </c>
      <c r="R2837" s="15" t="s">
        <v>106</v>
      </c>
      <c r="S2837" s="15" t="s">
        <v>107</v>
      </c>
      <c r="T2837" s="15" t="s">
        <v>5579</v>
      </c>
      <c r="U2837" s="28">
        <v>3995280.0</v>
      </c>
      <c r="V2837" s="15">
        <v>3.0</v>
      </c>
      <c r="W2837" s="31">
        <v>0.2</v>
      </c>
      <c r="X2837" s="28">
        <v>199764.0</v>
      </c>
    </row>
    <row r="2838" ht="15.75" customHeight="1">
      <c r="A2838" s="15">
        <v>7435.0</v>
      </c>
      <c r="B2838" s="15" t="s">
        <v>5720</v>
      </c>
      <c r="C2838" s="18">
        <v>42211.0</v>
      </c>
      <c r="D2838" s="18">
        <v>42216.0</v>
      </c>
      <c r="E2838" s="18">
        <f t="shared" si="1"/>
        <v>42216</v>
      </c>
      <c r="F2838" s="15" t="s">
        <v>55</v>
      </c>
      <c r="G2838" s="15" t="s">
        <v>1858</v>
      </c>
      <c r="H2838" s="15" t="s">
        <v>1859</v>
      </c>
      <c r="I2838" s="15" t="s">
        <v>128</v>
      </c>
      <c r="J2838" s="15" t="s">
        <v>60</v>
      </c>
      <c r="K2838" s="15" t="s">
        <v>22</v>
      </c>
      <c r="L2838" s="15" t="str">
        <f t="array" ref="L2838">_xlfn.XLOOKUP(M2838,reference_province_to_city!$A$2:$A$11,reference_province_to_city!$B$2:$B$11)</f>
        <v>Surabaya</v>
      </c>
      <c r="M2838" s="15" t="s">
        <v>20</v>
      </c>
      <c r="N2838" s="15">
        <v>60231.0</v>
      </c>
      <c r="O2838" s="15">
        <f t="array" ref="O2838">_xlfn.XLOOKUP(M2838,reference_postal_code!$B$2:$B$11,reference_postal_code!$A$2:$A$11)</f>
        <v>60231</v>
      </c>
      <c r="P2838" s="15" t="s">
        <v>166</v>
      </c>
      <c r="Q2838" s="15" t="s">
        <v>274</v>
      </c>
      <c r="R2838" s="15" t="s">
        <v>65</v>
      </c>
      <c r="S2838" s="15" t="s">
        <v>83</v>
      </c>
      <c r="T2838" s="15" t="s">
        <v>275</v>
      </c>
      <c r="U2838" s="28">
        <v>137160.0</v>
      </c>
      <c r="V2838" s="15">
        <v>3.0</v>
      </c>
      <c r="W2838" s="31">
        <v>0.2</v>
      </c>
      <c r="X2838" s="28">
        <v>46291.0</v>
      </c>
    </row>
    <row r="2839" ht="15.75" customHeight="1">
      <c r="A2839" s="15">
        <v>7436.0</v>
      </c>
      <c r="B2839" s="15" t="s">
        <v>5720</v>
      </c>
      <c r="C2839" s="18">
        <v>42211.0</v>
      </c>
      <c r="D2839" s="18">
        <v>42216.0</v>
      </c>
      <c r="E2839" s="18">
        <f t="shared" si="1"/>
        <v>42216</v>
      </c>
      <c r="F2839" s="15" t="s">
        <v>55</v>
      </c>
      <c r="G2839" s="15" t="s">
        <v>1858</v>
      </c>
      <c r="H2839" s="15" t="s">
        <v>1859</v>
      </c>
      <c r="I2839" s="15" t="s">
        <v>128</v>
      </c>
      <c r="J2839" s="15" t="s">
        <v>60</v>
      </c>
      <c r="K2839" s="15" t="s">
        <v>22</v>
      </c>
      <c r="L2839" s="15" t="str">
        <f t="array" ref="L2839">_xlfn.XLOOKUP(M2839,reference_province_to_city!$A$2:$A$11,reference_province_to_city!$B$2:$B$11)</f>
        <v>Surabaya</v>
      </c>
      <c r="M2839" s="15" t="s">
        <v>20</v>
      </c>
      <c r="N2839" s="15">
        <v>60231.0</v>
      </c>
      <c r="O2839" s="15">
        <f t="array" ref="O2839">_xlfn.XLOOKUP(M2839,reference_postal_code!$B$2:$B$11,reference_postal_code!$A$2:$A$11)</f>
        <v>60231</v>
      </c>
      <c r="P2839" s="15" t="s">
        <v>166</v>
      </c>
      <c r="Q2839" s="15" t="s">
        <v>2257</v>
      </c>
      <c r="R2839" s="15" t="s">
        <v>65</v>
      </c>
      <c r="S2839" s="15" t="s">
        <v>83</v>
      </c>
      <c r="T2839" s="15" t="s">
        <v>2258</v>
      </c>
      <c r="U2839" s="28">
        <v>347040.0</v>
      </c>
      <c r="V2839" s="15">
        <v>6.0</v>
      </c>
      <c r="W2839" s="31">
        <v>0.2</v>
      </c>
      <c r="X2839" s="28">
        <v>125802.0</v>
      </c>
    </row>
    <row r="2840" ht="15.75" customHeight="1">
      <c r="A2840" s="15">
        <v>4318.0</v>
      </c>
      <c r="B2840" s="15" t="s">
        <v>5721</v>
      </c>
      <c r="C2840" s="18">
        <v>42211.0</v>
      </c>
      <c r="D2840" s="18">
        <v>42218.0</v>
      </c>
      <c r="E2840" s="18">
        <f t="shared" si="1"/>
        <v>42218</v>
      </c>
      <c r="F2840" s="15" t="s">
        <v>55</v>
      </c>
      <c r="G2840" s="15" t="s">
        <v>3524</v>
      </c>
      <c r="H2840" s="15" t="s">
        <v>3525</v>
      </c>
      <c r="I2840" s="15" t="s">
        <v>59</v>
      </c>
      <c r="J2840" s="15" t="s">
        <v>60</v>
      </c>
      <c r="K2840" s="15" t="s">
        <v>17</v>
      </c>
      <c r="L2840" s="15" t="str">
        <f t="array" ref="L2840">_xlfn.XLOOKUP(M2840,reference_province_to_city!$A$2:$A$11,reference_province_to_city!$B$2:$B$11)</f>
        <v>Semarang</v>
      </c>
      <c r="M2840" s="15" t="s">
        <v>15</v>
      </c>
      <c r="N2840" s="15">
        <v>50111.0</v>
      </c>
      <c r="O2840" s="15">
        <f t="array" ref="O2840">_xlfn.XLOOKUP(M2840,reference_postal_code!$B$2:$B$11,reference_postal_code!$A$2:$A$11)</f>
        <v>50111</v>
      </c>
      <c r="P2840" s="15" t="s">
        <v>77</v>
      </c>
      <c r="Q2840" s="15" t="s">
        <v>928</v>
      </c>
      <c r="R2840" s="15" t="s">
        <v>65</v>
      </c>
      <c r="S2840" s="15" t="s">
        <v>173</v>
      </c>
      <c r="T2840" s="15" t="s">
        <v>929</v>
      </c>
      <c r="U2840" s="28">
        <v>2517900.0</v>
      </c>
      <c r="V2840" s="15">
        <v>2.0</v>
      </c>
      <c r="W2840" s="31">
        <v>0.0</v>
      </c>
      <c r="X2840" s="28">
        <v>1183413.0</v>
      </c>
    </row>
    <row r="2841" ht="15.75" customHeight="1">
      <c r="A2841" s="15">
        <v>947.0</v>
      </c>
      <c r="B2841" s="15" t="s">
        <v>5722</v>
      </c>
      <c r="C2841" s="18">
        <v>42211.0</v>
      </c>
      <c r="D2841" s="18">
        <v>42213.0</v>
      </c>
      <c r="E2841" s="18">
        <f t="shared" si="1"/>
        <v>42213</v>
      </c>
      <c r="F2841" s="15" t="s">
        <v>125</v>
      </c>
      <c r="G2841" s="15" t="s">
        <v>2082</v>
      </c>
      <c r="H2841" s="15" t="s">
        <v>2083</v>
      </c>
      <c r="I2841" s="15" t="s">
        <v>59</v>
      </c>
      <c r="J2841" s="15" t="s">
        <v>60</v>
      </c>
      <c r="K2841" s="15" t="s">
        <v>22</v>
      </c>
      <c r="L2841" s="15" t="str">
        <f t="array" ref="L2841">_xlfn.XLOOKUP(M2841,reference_province_to_city!$A$2:$A$11,reference_province_to_city!$B$2:$B$11)</f>
        <v>Surabaya</v>
      </c>
      <c r="M2841" s="15" t="s">
        <v>20</v>
      </c>
      <c r="N2841" s="15">
        <v>60231.0</v>
      </c>
      <c r="O2841" s="15">
        <f t="array" ref="O2841">_xlfn.XLOOKUP(M2841,reference_postal_code!$B$2:$B$11,reference_postal_code!$A$2:$A$11)</f>
        <v>60231</v>
      </c>
      <c r="P2841" s="15" t="s">
        <v>166</v>
      </c>
      <c r="Q2841" s="15" t="s">
        <v>3962</v>
      </c>
      <c r="R2841" s="15" t="s">
        <v>106</v>
      </c>
      <c r="S2841" s="15" t="s">
        <v>218</v>
      </c>
      <c r="T2841" s="15" t="s">
        <v>3963</v>
      </c>
      <c r="U2841" s="28">
        <v>5897475.0</v>
      </c>
      <c r="V2841" s="15">
        <v>3.0</v>
      </c>
      <c r="W2841" s="31">
        <v>0.5</v>
      </c>
      <c r="X2841" s="28">
        <v>-3066687.0</v>
      </c>
    </row>
    <row r="2842" ht="15.75" customHeight="1">
      <c r="A2842" s="15">
        <v>7437.0</v>
      </c>
      <c r="B2842" s="15" t="s">
        <v>5720</v>
      </c>
      <c r="C2842" s="18">
        <v>42211.0</v>
      </c>
      <c r="D2842" s="18">
        <v>42216.0</v>
      </c>
      <c r="E2842" s="18">
        <f t="shared" si="1"/>
        <v>42216</v>
      </c>
      <c r="F2842" s="15" t="s">
        <v>55</v>
      </c>
      <c r="G2842" s="15" t="s">
        <v>1858</v>
      </c>
      <c r="H2842" s="15" t="s">
        <v>1859</v>
      </c>
      <c r="I2842" s="15" t="s">
        <v>128</v>
      </c>
      <c r="J2842" s="15" t="s">
        <v>60</v>
      </c>
      <c r="K2842" s="15" t="s">
        <v>22</v>
      </c>
      <c r="L2842" s="15" t="str">
        <f t="array" ref="L2842">_xlfn.XLOOKUP(M2842,reference_province_to_city!$A$2:$A$11,reference_province_to_city!$B$2:$B$11)</f>
        <v>Surabaya</v>
      </c>
      <c r="M2842" s="15" t="s">
        <v>20</v>
      </c>
      <c r="N2842" s="15">
        <v>60231.0</v>
      </c>
      <c r="O2842" s="15">
        <f t="array" ref="O2842">_xlfn.XLOOKUP(M2842,reference_postal_code!$B$2:$B$11,reference_postal_code!$A$2:$A$11)</f>
        <v>60231</v>
      </c>
      <c r="P2842" s="15" t="s">
        <v>166</v>
      </c>
      <c r="Q2842" s="15" t="s">
        <v>2363</v>
      </c>
      <c r="R2842" s="15" t="s">
        <v>65</v>
      </c>
      <c r="S2842" s="15" t="s">
        <v>93</v>
      </c>
      <c r="T2842" s="15" t="s">
        <v>2364</v>
      </c>
      <c r="U2842" s="28">
        <v>1488000.0</v>
      </c>
      <c r="V2842" s="15">
        <v>5.0</v>
      </c>
      <c r="W2842" s="31">
        <v>0.0</v>
      </c>
      <c r="X2842" s="28">
        <v>386880.0</v>
      </c>
    </row>
    <row r="2843" ht="15.75" customHeight="1">
      <c r="A2843" s="15">
        <v>9964.0</v>
      </c>
      <c r="B2843" s="15" t="s">
        <v>5723</v>
      </c>
      <c r="C2843" s="18">
        <v>42211.0</v>
      </c>
      <c r="D2843" s="18">
        <v>42211.0</v>
      </c>
      <c r="E2843" s="18">
        <f t="shared" si="1"/>
        <v>42211</v>
      </c>
      <c r="F2843" s="15" t="s">
        <v>466</v>
      </c>
      <c r="G2843" s="15" t="s">
        <v>700</v>
      </c>
      <c r="H2843" s="15" t="s">
        <v>701</v>
      </c>
      <c r="I2843" s="15" t="s">
        <v>59</v>
      </c>
      <c r="J2843" s="15" t="s">
        <v>60</v>
      </c>
      <c r="K2843" s="15" t="s">
        <v>31</v>
      </c>
      <c r="L2843" s="15" t="str">
        <f t="array" ref="L2843">_xlfn.XLOOKUP(M2843,reference_province_to_city!$A$2:$A$11,reference_province_to_city!$B$2:$B$11)</f>
        <v>Balikpapan</v>
      </c>
      <c r="M2843" s="15" t="s">
        <v>21</v>
      </c>
      <c r="N2843" s="15">
        <v>76114.0</v>
      </c>
      <c r="O2843" s="15">
        <f t="array" ref="O2843">_xlfn.XLOOKUP(M2843,reference_postal_code!$B$2:$B$11,reference_postal_code!$A$2:$A$11)</f>
        <v>76114</v>
      </c>
      <c r="P2843" s="15" t="s">
        <v>166</v>
      </c>
      <c r="Q2843" s="15" t="s">
        <v>312</v>
      </c>
      <c r="R2843" s="15" t="s">
        <v>65</v>
      </c>
      <c r="S2843" s="15" t="s">
        <v>66</v>
      </c>
      <c r="T2843" s="15" t="s">
        <v>313</v>
      </c>
      <c r="U2843" s="28">
        <v>155520.0</v>
      </c>
      <c r="V2843" s="15">
        <v>2.0</v>
      </c>
      <c r="W2843" s="31">
        <v>0.2</v>
      </c>
      <c r="X2843" s="28">
        <v>54432.0</v>
      </c>
    </row>
    <row r="2844" ht="15.75" customHeight="1">
      <c r="A2844" s="15">
        <v>6218.0</v>
      </c>
      <c r="B2844" s="15" t="s">
        <v>5724</v>
      </c>
      <c r="C2844" s="18">
        <v>42212.0</v>
      </c>
      <c r="D2844" s="18">
        <v>42218.0</v>
      </c>
      <c r="E2844" s="18">
        <f t="shared" si="1"/>
        <v>42218</v>
      </c>
      <c r="F2844" s="15" t="s">
        <v>55</v>
      </c>
      <c r="G2844" s="15" t="s">
        <v>1476</v>
      </c>
      <c r="H2844" s="15" t="s">
        <v>1477</v>
      </c>
      <c r="I2844" s="15" t="s">
        <v>59</v>
      </c>
      <c r="J2844" s="15" t="s">
        <v>60</v>
      </c>
      <c r="K2844" s="15" t="s">
        <v>10</v>
      </c>
      <c r="L2844" s="15" t="str">
        <f t="array" ref="L2844">_xlfn.XLOOKUP(M2844,reference_province_to_city!$A$2:$A$11,reference_province_to_city!$B$2:$B$11)</f>
        <v>Jakarta</v>
      </c>
      <c r="M2844" s="15" t="s">
        <v>7</v>
      </c>
      <c r="N2844" s="15">
        <v>10110.0</v>
      </c>
      <c r="O2844" s="15">
        <f t="array" ref="O2844">_xlfn.XLOOKUP(M2844,reference_postal_code!$B$2:$B$11,reference_postal_code!$A$2:$A$11)</f>
        <v>10110</v>
      </c>
      <c r="P2844" s="15" t="s">
        <v>117</v>
      </c>
      <c r="Q2844" s="15" t="s">
        <v>4688</v>
      </c>
      <c r="R2844" s="15" t="s">
        <v>110</v>
      </c>
      <c r="S2844" s="15" t="s">
        <v>111</v>
      </c>
      <c r="T2844" s="15" t="s">
        <v>4689</v>
      </c>
      <c r="U2844" s="28">
        <v>449550.0</v>
      </c>
      <c r="V2844" s="15">
        <v>3.0</v>
      </c>
      <c r="W2844" s="31">
        <v>0.0</v>
      </c>
      <c r="X2844" s="28">
        <v>4495.0</v>
      </c>
    </row>
    <row r="2845" ht="15.75" customHeight="1">
      <c r="A2845" s="15">
        <v>272.0</v>
      </c>
      <c r="B2845" s="15" t="s">
        <v>5725</v>
      </c>
      <c r="C2845" s="18">
        <v>42215.0</v>
      </c>
      <c r="D2845" s="18">
        <v>42216.0</v>
      </c>
      <c r="E2845" s="18">
        <f t="shared" si="1"/>
        <v>42216</v>
      </c>
      <c r="F2845" s="15" t="s">
        <v>125</v>
      </c>
      <c r="G2845" s="15" t="s">
        <v>3524</v>
      </c>
      <c r="H2845" s="15" t="s">
        <v>3525</v>
      </c>
      <c r="I2845" s="15" t="s">
        <v>59</v>
      </c>
      <c r="J2845" s="15" t="s">
        <v>60</v>
      </c>
      <c r="K2845" s="15" t="s">
        <v>17</v>
      </c>
      <c r="L2845" s="15" t="str">
        <f t="array" ref="L2845">_xlfn.XLOOKUP(M2845,reference_province_to_city!$A$2:$A$11,reference_province_to_city!$B$2:$B$11)</f>
        <v>Semarang</v>
      </c>
      <c r="M2845" s="15" t="s">
        <v>15</v>
      </c>
      <c r="N2845" s="15">
        <v>50111.0</v>
      </c>
      <c r="O2845" s="15">
        <f t="array" ref="O2845">_xlfn.XLOOKUP(M2845,reference_postal_code!$B$2:$B$11,reference_postal_code!$A$2:$A$11)</f>
        <v>50111</v>
      </c>
      <c r="P2845" s="15" t="s">
        <v>77</v>
      </c>
      <c r="Q2845" s="15" t="s">
        <v>208</v>
      </c>
      <c r="R2845" s="15" t="s">
        <v>110</v>
      </c>
      <c r="S2845" s="15" t="s">
        <v>149</v>
      </c>
      <c r="T2845" s="15" t="s">
        <v>209</v>
      </c>
      <c r="U2845" s="28">
        <v>3148950.0</v>
      </c>
      <c r="V2845" s="15">
        <v>7.0</v>
      </c>
      <c r="W2845" s="31">
        <v>0.0</v>
      </c>
      <c r="X2845" s="28">
        <v>1385538.0</v>
      </c>
    </row>
    <row r="2846" ht="15.75" customHeight="1">
      <c r="A2846" s="15">
        <v>274.0</v>
      </c>
      <c r="B2846" s="15" t="s">
        <v>5725</v>
      </c>
      <c r="C2846" s="18">
        <v>42215.0</v>
      </c>
      <c r="D2846" s="18">
        <v>42216.0</v>
      </c>
      <c r="E2846" s="18">
        <f t="shared" si="1"/>
        <v>42216</v>
      </c>
      <c r="F2846" s="15" t="s">
        <v>125</v>
      </c>
      <c r="G2846" s="15" t="s">
        <v>3524</v>
      </c>
      <c r="H2846" s="15" t="s">
        <v>3525</v>
      </c>
      <c r="I2846" s="15" t="s">
        <v>59</v>
      </c>
      <c r="J2846" s="15" t="s">
        <v>60</v>
      </c>
      <c r="K2846" s="15" t="s">
        <v>17</v>
      </c>
      <c r="L2846" s="15" t="str">
        <f t="array" ref="L2846">_xlfn.XLOOKUP(M2846,reference_province_to_city!$A$2:$A$11,reference_province_to_city!$B$2:$B$11)</f>
        <v>Semarang</v>
      </c>
      <c r="M2846" s="15" t="s">
        <v>15</v>
      </c>
      <c r="N2846" s="15">
        <v>50111.0</v>
      </c>
      <c r="O2846" s="15">
        <f t="array" ref="O2846">_xlfn.XLOOKUP(M2846,reference_postal_code!$B$2:$B$11,reference_postal_code!$A$2:$A$11)</f>
        <v>50111</v>
      </c>
      <c r="P2846" s="15" t="s">
        <v>77</v>
      </c>
      <c r="Q2846" s="15" t="s">
        <v>1827</v>
      </c>
      <c r="R2846" s="15" t="s">
        <v>65</v>
      </c>
      <c r="S2846" s="15" t="s">
        <v>83</v>
      </c>
      <c r="T2846" s="15" t="s">
        <v>1828</v>
      </c>
      <c r="U2846" s="28">
        <v>163800.0</v>
      </c>
      <c r="V2846" s="15">
        <v>3.0</v>
      </c>
      <c r="W2846" s="31">
        <v>0.2</v>
      </c>
      <c r="X2846" s="28">
        <v>61425.0</v>
      </c>
    </row>
    <row r="2847" ht="15.75" customHeight="1">
      <c r="A2847" s="15">
        <v>273.0</v>
      </c>
      <c r="B2847" s="15" t="s">
        <v>5725</v>
      </c>
      <c r="C2847" s="18">
        <v>42215.0</v>
      </c>
      <c r="D2847" s="18">
        <v>42216.0</v>
      </c>
      <c r="E2847" s="18">
        <f t="shared" si="1"/>
        <v>42216</v>
      </c>
      <c r="F2847" s="15" t="s">
        <v>125</v>
      </c>
      <c r="G2847" s="15" t="s">
        <v>3524</v>
      </c>
      <c r="H2847" s="15" t="s">
        <v>3525</v>
      </c>
      <c r="I2847" s="15" t="s">
        <v>59</v>
      </c>
      <c r="J2847" s="15" t="s">
        <v>60</v>
      </c>
      <c r="K2847" s="15" t="s">
        <v>17</v>
      </c>
      <c r="L2847" s="15" t="str">
        <f t="array" ref="L2847">_xlfn.XLOOKUP(M2847,reference_province_to_city!$A$2:$A$11,reference_province_to_city!$B$2:$B$11)</f>
        <v>Semarang</v>
      </c>
      <c r="M2847" s="15" t="s">
        <v>15</v>
      </c>
      <c r="N2847" s="15">
        <v>50111.0</v>
      </c>
      <c r="O2847" s="15">
        <f t="array" ref="O2847">_xlfn.XLOOKUP(M2847,reference_postal_code!$B$2:$B$11,reference_postal_code!$A$2:$A$11)</f>
        <v>50111</v>
      </c>
      <c r="P2847" s="15" t="s">
        <v>77</v>
      </c>
      <c r="Q2847" s="15" t="s">
        <v>2756</v>
      </c>
      <c r="R2847" s="15" t="s">
        <v>106</v>
      </c>
      <c r="S2847" s="15" t="s">
        <v>139</v>
      </c>
      <c r="T2847" s="15" t="s">
        <v>2757</v>
      </c>
      <c r="U2847" s="28">
        <v>79200.0</v>
      </c>
      <c r="V2847" s="15">
        <v>3.0</v>
      </c>
      <c r="W2847" s="31">
        <v>0.0</v>
      </c>
      <c r="X2847" s="28">
        <v>34848.0</v>
      </c>
    </row>
    <row r="2848" ht="15.75" customHeight="1">
      <c r="A2848" s="15">
        <v>2175.0</v>
      </c>
      <c r="B2848" s="15" t="s">
        <v>5726</v>
      </c>
      <c r="C2848" s="18">
        <v>42215.0</v>
      </c>
      <c r="D2848" s="18">
        <v>42219.0</v>
      </c>
      <c r="E2848" s="18">
        <f t="shared" si="1"/>
        <v>42219</v>
      </c>
      <c r="F2848" s="15" t="s">
        <v>114</v>
      </c>
      <c r="G2848" s="15" t="s">
        <v>2831</v>
      </c>
      <c r="H2848" s="15" t="s">
        <v>2832</v>
      </c>
      <c r="I2848" s="15" t="s">
        <v>128</v>
      </c>
      <c r="J2848" s="15" t="s">
        <v>60</v>
      </c>
      <c r="K2848" s="15" t="s">
        <v>17</v>
      </c>
      <c r="L2848" s="15" t="str">
        <f t="array" ref="L2848">_xlfn.XLOOKUP(M2848,reference_province_to_city!$A$2:$A$11,reference_province_to_city!$B$2:$B$11)</f>
        <v>Semarang</v>
      </c>
      <c r="M2848" s="15" t="s">
        <v>15</v>
      </c>
      <c r="N2848" s="15">
        <v>50111.0</v>
      </c>
      <c r="O2848" s="15">
        <f t="array" ref="O2848">_xlfn.XLOOKUP(M2848,reference_postal_code!$B$2:$B$11,reference_postal_code!$A$2:$A$11)</f>
        <v>50111</v>
      </c>
      <c r="P2848" s="15" t="s">
        <v>77</v>
      </c>
      <c r="Q2848" s="15" t="s">
        <v>3181</v>
      </c>
      <c r="R2848" s="15" t="s">
        <v>65</v>
      </c>
      <c r="S2848" s="15" t="s">
        <v>87</v>
      </c>
      <c r="T2848" s="15" t="s">
        <v>3182</v>
      </c>
      <c r="U2848" s="28">
        <v>926880.0</v>
      </c>
      <c r="V2848" s="15">
        <v>4.0</v>
      </c>
      <c r="W2848" s="31">
        <v>0.2</v>
      </c>
      <c r="X2848" s="28">
        <v>92688.0</v>
      </c>
    </row>
    <row r="2849" ht="15.75" customHeight="1">
      <c r="A2849" s="15">
        <v>6550.0</v>
      </c>
      <c r="B2849" s="15" t="s">
        <v>5727</v>
      </c>
      <c r="C2849" s="18">
        <v>42215.0</v>
      </c>
      <c r="D2849" s="18">
        <v>42217.0</v>
      </c>
      <c r="E2849" s="18">
        <f t="shared" si="1"/>
        <v>42217</v>
      </c>
      <c r="F2849" s="15" t="s">
        <v>125</v>
      </c>
      <c r="G2849" s="15" t="s">
        <v>2202</v>
      </c>
      <c r="H2849" s="15" t="s">
        <v>2203</v>
      </c>
      <c r="I2849" s="15" t="s">
        <v>76</v>
      </c>
      <c r="J2849" s="15" t="s">
        <v>60</v>
      </c>
      <c r="K2849" s="15" t="s">
        <v>29</v>
      </c>
      <c r="L2849" s="15" t="str">
        <f t="array" ref="L2849">_xlfn.XLOOKUP(M2849,reference_province_to_city!$A$2:$A$11,reference_province_to_city!$B$2:$B$11)</f>
        <v>Palembang</v>
      </c>
      <c r="M2849" s="15" t="s">
        <v>13</v>
      </c>
      <c r="N2849" s="15">
        <v>30111.0</v>
      </c>
      <c r="O2849" s="15">
        <f t="array" ref="O2849">_xlfn.XLOOKUP(M2849,reference_postal_code!$B$2:$B$11,reference_postal_code!$A$2:$A$11)</f>
        <v>30111</v>
      </c>
      <c r="P2849" s="15" t="s">
        <v>77</v>
      </c>
      <c r="Q2849" s="15" t="s">
        <v>952</v>
      </c>
      <c r="R2849" s="15" t="s">
        <v>106</v>
      </c>
      <c r="S2849" s="15" t="s">
        <v>107</v>
      </c>
      <c r="T2849" s="15" t="s">
        <v>953</v>
      </c>
      <c r="U2849" s="28">
        <v>2338200.0</v>
      </c>
      <c r="V2849" s="15">
        <v>6.0</v>
      </c>
      <c r="W2849" s="31">
        <v>0.0</v>
      </c>
      <c r="X2849" s="28">
        <v>584550.0</v>
      </c>
    </row>
    <row r="2850" ht="15.75" customHeight="1">
      <c r="A2850" s="15">
        <v>8732.0</v>
      </c>
      <c r="B2850" s="15" t="s">
        <v>5728</v>
      </c>
      <c r="C2850" s="18">
        <v>42216.0</v>
      </c>
      <c r="D2850" s="18">
        <v>42222.0</v>
      </c>
      <c r="E2850" s="18">
        <f t="shared" si="1"/>
        <v>42222</v>
      </c>
      <c r="F2850" s="15" t="s">
        <v>55</v>
      </c>
      <c r="G2850" s="15" t="s">
        <v>4488</v>
      </c>
      <c r="H2850" s="15" t="s">
        <v>4489</v>
      </c>
      <c r="I2850" s="15" t="s">
        <v>128</v>
      </c>
      <c r="J2850" s="15" t="s">
        <v>60</v>
      </c>
      <c r="K2850" s="15" t="s">
        <v>14</v>
      </c>
      <c r="L2850" s="15" t="str">
        <f t="array" ref="L2850">_xlfn.XLOOKUP(M2850,reference_province_to_city!$A$2:$A$11,reference_province_to_city!$B$2:$B$11)</f>
        <v>Bandung</v>
      </c>
      <c r="M2850" s="15" t="s">
        <v>12</v>
      </c>
      <c r="N2850" s="15">
        <v>40111.0</v>
      </c>
      <c r="O2850" s="15">
        <f t="array" ref="O2850">_xlfn.XLOOKUP(M2850,reference_postal_code!$B$2:$B$11,reference_postal_code!$A$2:$A$11)</f>
        <v>40111</v>
      </c>
      <c r="P2850" s="15" t="s">
        <v>117</v>
      </c>
      <c r="Q2850" s="15" t="s">
        <v>5296</v>
      </c>
      <c r="R2850" s="15" t="s">
        <v>65</v>
      </c>
      <c r="S2850" s="15" t="s">
        <v>226</v>
      </c>
      <c r="T2850" s="15" t="s">
        <v>5297</v>
      </c>
      <c r="U2850" s="28">
        <v>788850.0</v>
      </c>
      <c r="V2850" s="15">
        <v>3.0</v>
      </c>
      <c r="W2850" s="31">
        <v>0.0</v>
      </c>
      <c r="X2850" s="28">
        <v>236655.0</v>
      </c>
    </row>
    <row r="2851" ht="15.75" customHeight="1">
      <c r="A2851" s="15">
        <v>1003.0</v>
      </c>
      <c r="B2851" s="15" t="s">
        <v>5729</v>
      </c>
      <c r="C2851" s="18">
        <v>42216.0</v>
      </c>
      <c r="D2851" s="18">
        <v>42216.0</v>
      </c>
      <c r="E2851" s="18">
        <f t="shared" si="1"/>
        <v>42216</v>
      </c>
      <c r="F2851" s="15" t="s">
        <v>466</v>
      </c>
      <c r="G2851" s="15" t="s">
        <v>2750</v>
      </c>
      <c r="H2851" s="15" t="s">
        <v>2751</v>
      </c>
      <c r="I2851" s="15" t="s">
        <v>59</v>
      </c>
      <c r="J2851" s="15" t="s">
        <v>60</v>
      </c>
      <c r="L2851" s="15" t="str">
        <f t="array" ref="L2851">_xlfn.XLOOKUP(M2851,reference_province_to_city!$A$2:$A$11,reference_province_to_city!$B$2:$B$11)</f>
        <v>Surabaya</v>
      </c>
      <c r="M2851" s="15" t="s">
        <v>20</v>
      </c>
      <c r="O2851" s="15">
        <f t="array" ref="O2851">_xlfn.XLOOKUP(M2851,reference_postal_code!$B$2:$B$11,reference_postal_code!$A$2:$A$11)</f>
        <v>60231</v>
      </c>
      <c r="P2851" s="15" t="s">
        <v>166</v>
      </c>
      <c r="Q2851" s="15" t="s">
        <v>3561</v>
      </c>
      <c r="R2851" s="15" t="s">
        <v>106</v>
      </c>
      <c r="S2851" s="15" t="s">
        <v>218</v>
      </c>
      <c r="T2851" s="15" t="s">
        <v>3562</v>
      </c>
      <c r="U2851" s="28">
        <v>1.636173E7</v>
      </c>
      <c r="V2851" s="15">
        <v>7.0</v>
      </c>
      <c r="W2851" s="31">
        <v>0.4</v>
      </c>
      <c r="X2851" s="28">
        <v>-4363128.0</v>
      </c>
    </row>
    <row r="2852" ht="15.75" customHeight="1">
      <c r="A2852" s="15">
        <v>1004.0</v>
      </c>
      <c r="B2852" s="15" t="s">
        <v>5729</v>
      </c>
      <c r="C2852" s="18">
        <v>42216.0</v>
      </c>
      <c r="D2852" s="18">
        <v>42216.0</v>
      </c>
      <c r="E2852" s="18">
        <f t="shared" si="1"/>
        <v>42216</v>
      </c>
      <c r="F2852" s="15" t="s">
        <v>466</v>
      </c>
      <c r="G2852" s="15" t="s">
        <v>2750</v>
      </c>
      <c r="H2852" s="15" t="s">
        <v>2751</v>
      </c>
      <c r="I2852" s="15" t="s">
        <v>59</v>
      </c>
      <c r="J2852" s="15" t="s">
        <v>60</v>
      </c>
      <c r="K2852" s="15" t="s">
        <v>22</v>
      </c>
      <c r="L2852" s="15" t="str">
        <f t="array" ref="L2852">_xlfn.XLOOKUP(M2852,reference_province_to_city!$A$2:$A$11,reference_province_to_city!$B$2:$B$11)</f>
        <v>Surabaya</v>
      </c>
      <c r="M2852" s="15" t="s">
        <v>20</v>
      </c>
      <c r="N2852" s="15">
        <v>60231.0</v>
      </c>
      <c r="O2852" s="15">
        <f t="array" ref="O2852">_xlfn.XLOOKUP(M2852,reference_postal_code!$B$2:$B$11,reference_postal_code!$A$2:$A$11)</f>
        <v>60231</v>
      </c>
      <c r="P2852" s="15" t="s">
        <v>166</v>
      </c>
      <c r="Q2852" s="15" t="s">
        <v>5730</v>
      </c>
      <c r="R2852" s="15" t="s">
        <v>65</v>
      </c>
      <c r="S2852" s="15" t="s">
        <v>66</v>
      </c>
      <c r="T2852" s="15" t="s">
        <v>5731</v>
      </c>
      <c r="U2852" s="28">
        <v>291600.0</v>
      </c>
      <c r="V2852" s="15">
        <v>3.0</v>
      </c>
      <c r="W2852" s="31">
        <v>0.0</v>
      </c>
      <c r="X2852" s="28">
        <v>139968.0</v>
      </c>
    </row>
    <row r="2853" ht="15.75" customHeight="1">
      <c r="A2853" s="15">
        <v>4581.0</v>
      </c>
      <c r="B2853" s="15" t="s">
        <v>5732</v>
      </c>
      <c r="C2853" s="18">
        <v>42216.0</v>
      </c>
      <c r="D2853" s="18">
        <v>42222.0</v>
      </c>
      <c r="E2853" s="18">
        <f t="shared" si="1"/>
        <v>42222</v>
      </c>
      <c r="F2853" s="15" t="s">
        <v>55</v>
      </c>
      <c r="G2853" s="15" t="s">
        <v>3459</v>
      </c>
      <c r="H2853" s="15" t="s">
        <v>3460</v>
      </c>
      <c r="I2853" s="15" t="s">
        <v>128</v>
      </c>
      <c r="J2853" s="15" t="s">
        <v>60</v>
      </c>
      <c r="K2853" s="15" t="s">
        <v>28</v>
      </c>
      <c r="L2853" s="15" t="str">
        <f t="array" ref="L2853">_xlfn.XLOOKUP(M2853,reference_province_to_city!$A$2:$A$11,reference_province_to_city!$B$2:$B$11)</f>
        <v>Medan</v>
      </c>
      <c r="M2853" s="15" t="s">
        <v>11</v>
      </c>
      <c r="N2853" s="15">
        <v>20111.0</v>
      </c>
      <c r="O2853" s="15">
        <f t="array" ref="O2853">_xlfn.XLOOKUP(M2853,reference_postal_code!$B$2:$B$11,reference_postal_code!$A$2:$A$11)</f>
        <v>20111</v>
      </c>
      <c r="P2853" s="15" t="s">
        <v>77</v>
      </c>
      <c r="Q2853" s="15" t="s">
        <v>4931</v>
      </c>
      <c r="R2853" s="15" t="s">
        <v>110</v>
      </c>
      <c r="S2853" s="15" t="s">
        <v>149</v>
      </c>
      <c r="T2853" s="15" t="s">
        <v>4932</v>
      </c>
      <c r="U2853" s="28">
        <v>3595500.0</v>
      </c>
      <c r="V2853" s="15">
        <v>6.0</v>
      </c>
      <c r="W2853" s="31">
        <v>0.0</v>
      </c>
      <c r="X2853" s="28">
        <v>1582020.0</v>
      </c>
    </row>
    <row r="2854" ht="15.75" customHeight="1">
      <c r="A2854" s="15">
        <v>1002.0</v>
      </c>
      <c r="B2854" s="15" t="s">
        <v>5729</v>
      </c>
      <c r="C2854" s="18">
        <v>42216.0</v>
      </c>
      <c r="D2854" s="18">
        <v>42216.0</v>
      </c>
      <c r="E2854" s="18">
        <f t="shared" si="1"/>
        <v>42216</v>
      </c>
      <c r="F2854" s="15" t="s">
        <v>466</v>
      </c>
      <c r="G2854" s="15" t="s">
        <v>2750</v>
      </c>
      <c r="H2854" s="15" t="s">
        <v>2751</v>
      </c>
      <c r="I2854" s="15" t="s">
        <v>59</v>
      </c>
      <c r="J2854" s="15" t="s">
        <v>60</v>
      </c>
      <c r="K2854" s="15" t="s">
        <v>22</v>
      </c>
      <c r="L2854" s="15" t="str">
        <f t="array" ref="L2854">_xlfn.XLOOKUP(M2854,reference_province_to_city!$A$2:$A$11,reference_province_to_city!$B$2:$B$11)</f>
        <v>Surabaya</v>
      </c>
      <c r="M2854" s="15" t="s">
        <v>20</v>
      </c>
      <c r="N2854" s="15">
        <v>60231.0</v>
      </c>
      <c r="O2854" s="15">
        <f t="array" ref="O2854">_xlfn.XLOOKUP(M2854,reference_postal_code!$B$2:$B$11,reference_postal_code!$A$2:$A$11)</f>
        <v>60231</v>
      </c>
      <c r="P2854" s="15" t="s">
        <v>166</v>
      </c>
      <c r="Q2854" s="15" t="s">
        <v>4458</v>
      </c>
      <c r="R2854" s="15" t="s">
        <v>110</v>
      </c>
      <c r="S2854" s="15" t="s">
        <v>149</v>
      </c>
      <c r="T2854" s="15" t="s">
        <v>4459</v>
      </c>
      <c r="U2854" s="28">
        <v>3.464475E7</v>
      </c>
      <c r="V2854" s="15">
        <v>7.0</v>
      </c>
      <c r="W2854" s="31">
        <v>0.0</v>
      </c>
      <c r="X2854" s="28">
        <v>1.1432767E7</v>
      </c>
    </row>
    <row r="2855" ht="15.75" customHeight="1">
      <c r="A2855" s="15">
        <v>1505.0</v>
      </c>
      <c r="B2855" s="15" t="s">
        <v>5733</v>
      </c>
      <c r="C2855" s="18">
        <v>42217.0</v>
      </c>
      <c r="D2855" s="18">
        <v>42223.0</v>
      </c>
      <c r="E2855" s="18">
        <f t="shared" si="1"/>
        <v>42223</v>
      </c>
      <c r="F2855" s="15" t="s">
        <v>55</v>
      </c>
      <c r="G2855" s="15" t="s">
        <v>1141</v>
      </c>
      <c r="H2855" s="15" t="s">
        <v>1142</v>
      </c>
      <c r="I2855" s="15" t="s">
        <v>76</v>
      </c>
      <c r="J2855" s="15" t="s">
        <v>60</v>
      </c>
      <c r="K2855" s="15" t="s">
        <v>10</v>
      </c>
      <c r="L2855" s="15" t="str">
        <f t="array" ref="L2855">_xlfn.XLOOKUP(M2855,reference_province_to_city!$A$2:$A$11,reference_province_to_city!$B$2:$B$11)</f>
        <v>Jakarta</v>
      </c>
      <c r="M2855" s="15" t="s">
        <v>7</v>
      </c>
      <c r="N2855" s="15">
        <v>10110.0</v>
      </c>
      <c r="O2855" s="15">
        <f t="array" ref="O2855">_xlfn.XLOOKUP(M2855,reference_postal_code!$B$2:$B$11,reference_postal_code!$A$2:$A$11)</f>
        <v>10110</v>
      </c>
      <c r="P2855" s="15" t="s">
        <v>117</v>
      </c>
      <c r="Q2855" s="15" t="s">
        <v>1239</v>
      </c>
      <c r="R2855" s="15" t="s">
        <v>65</v>
      </c>
      <c r="S2855" s="15" t="s">
        <v>93</v>
      </c>
      <c r="T2855" s="15" t="s">
        <v>1240</v>
      </c>
      <c r="U2855" s="28">
        <v>100800.0</v>
      </c>
      <c r="V2855" s="15">
        <v>4.0</v>
      </c>
      <c r="W2855" s="31">
        <v>0.0</v>
      </c>
      <c r="X2855" s="28">
        <v>50400.0</v>
      </c>
    </row>
    <row r="2856" ht="15.75" customHeight="1">
      <c r="A2856" s="15">
        <v>1506.0</v>
      </c>
      <c r="B2856" s="15" t="s">
        <v>5733</v>
      </c>
      <c r="C2856" s="18">
        <v>42217.0</v>
      </c>
      <c r="D2856" s="18">
        <v>42223.0</v>
      </c>
      <c r="E2856" s="18">
        <f t="shared" si="1"/>
        <v>42223</v>
      </c>
      <c r="F2856" s="15" t="s">
        <v>55</v>
      </c>
      <c r="G2856" s="15" t="s">
        <v>1141</v>
      </c>
      <c r="H2856" s="15" t="s">
        <v>1142</v>
      </c>
      <c r="I2856" s="15" t="s">
        <v>76</v>
      </c>
      <c r="J2856" s="15" t="s">
        <v>60</v>
      </c>
      <c r="K2856" s="15" t="s">
        <v>10</v>
      </c>
      <c r="L2856" s="15" t="str">
        <f t="array" ref="L2856">_xlfn.XLOOKUP(M2856,reference_province_to_city!$A$2:$A$11,reference_province_to_city!$B$2:$B$11)</f>
        <v>Jakarta</v>
      </c>
      <c r="M2856" s="15" t="s">
        <v>7</v>
      </c>
      <c r="N2856" s="15">
        <v>10110.0</v>
      </c>
      <c r="O2856" s="15">
        <f t="array" ref="O2856">_xlfn.XLOOKUP(M2856,reference_postal_code!$B$2:$B$11,reference_postal_code!$A$2:$A$11)</f>
        <v>10110</v>
      </c>
      <c r="P2856" s="15" t="s">
        <v>117</v>
      </c>
      <c r="Q2856" s="15" t="s">
        <v>419</v>
      </c>
      <c r="R2856" s="15" t="s">
        <v>106</v>
      </c>
      <c r="S2856" s="15" t="s">
        <v>218</v>
      </c>
      <c r="T2856" s="15" t="s">
        <v>420</v>
      </c>
      <c r="U2856" s="28">
        <v>1.507464E7</v>
      </c>
      <c r="V2856" s="15">
        <v>6.0</v>
      </c>
      <c r="W2856" s="31">
        <v>0.2</v>
      </c>
      <c r="X2856" s="28">
        <v>-2638062.0</v>
      </c>
    </row>
    <row r="2857" ht="15.75" customHeight="1">
      <c r="A2857" s="15">
        <v>4969.0</v>
      </c>
      <c r="B2857" s="15" t="s">
        <v>5734</v>
      </c>
      <c r="C2857" s="18">
        <v>42218.0</v>
      </c>
      <c r="D2857" s="18">
        <v>42221.0</v>
      </c>
      <c r="E2857" s="18">
        <f t="shared" si="1"/>
        <v>42221</v>
      </c>
      <c r="F2857" s="15" t="s">
        <v>114</v>
      </c>
      <c r="G2857" s="15" t="s">
        <v>5735</v>
      </c>
      <c r="H2857" s="15" t="s">
        <v>5736</v>
      </c>
      <c r="I2857" s="15" t="s">
        <v>76</v>
      </c>
      <c r="J2857" s="15" t="s">
        <v>60</v>
      </c>
      <c r="K2857" s="15" t="s">
        <v>33</v>
      </c>
      <c r="L2857" s="15" t="str">
        <f t="array" ref="L2857">_xlfn.XLOOKUP(M2857,reference_province_to_city!$A$2:$A$11,reference_province_to_city!$B$2:$B$11)</f>
        <v>Makassar</v>
      </c>
      <c r="M2857" s="15" t="s">
        <v>25</v>
      </c>
      <c r="N2857" s="15">
        <v>90111.0</v>
      </c>
      <c r="O2857" s="15">
        <f t="array" ref="O2857">_xlfn.XLOOKUP(M2857,reference_postal_code!$B$2:$B$11,reference_postal_code!$A$2:$A$11)</f>
        <v>90111</v>
      </c>
      <c r="P2857" s="15" t="s">
        <v>63</v>
      </c>
      <c r="Q2857" s="15" t="s">
        <v>2565</v>
      </c>
      <c r="R2857" s="15" t="s">
        <v>110</v>
      </c>
      <c r="S2857" s="15" t="s">
        <v>149</v>
      </c>
      <c r="T2857" s="15" t="s">
        <v>2566</v>
      </c>
      <c r="U2857" s="28">
        <v>2999700.0</v>
      </c>
      <c r="V2857" s="15">
        <v>2.0</v>
      </c>
      <c r="W2857" s="31">
        <v>0.0</v>
      </c>
      <c r="X2857" s="28">
        <v>1259874.0</v>
      </c>
    </row>
    <row r="2858" ht="15.75" customHeight="1">
      <c r="A2858" s="15">
        <v>4968.0</v>
      </c>
      <c r="B2858" s="15" t="s">
        <v>5734</v>
      </c>
      <c r="C2858" s="18">
        <v>42218.0</v>
      </c>
      <c r="D2858" s="18">
        <v>42221.0</v>
      </c>
      <c r="E2858" s="18">
        <f t="shared" si="1"/>
        <v>42221</v>
      </c>
      <c r="F2858" s="15" t="s">
        <v>114</v>
      </c>
      <c r="G2858" s="15" t="s">
        <v>5735</v>
      </c>
      <c r="H2858" s="15" t="s">
        <v>5736</v>
      </c>
      <c r="I2858" s="15" t="s">
        <v>76</v>
      </c>
      <c r="J2858" s="15" t="s">
        <v>60</v>
      </c>
      <c r="K2858" s="15" t="s">
        <v>33</v>
      </c>
      <c r="L2858" s="15" t="str">
        <f t="array" ref="L2858">_xlfn.XLOOKUP(M2858,reference_province_to_city!$A$2:$A$11,reference_province_to_city!$B$2:$B$11)</f>
        <v>Makassar</v>
      </c>
      <c r="M2858" s="15" t="s">
        <v>25</v>
      </c>
      <c r="N2858" s="15">
        <v>90111.0</v>
      </c>
      <c r="O2858" s="15">
        <f t="array" ref="O2858">_xlfn.XLOOKUP(M2858,reference_postal_code!$B$2:$B$11,reference_postal_code!$A$2:$A$11)</f>
        <v>90111</v>
      </c>
      <c r="P2858" s="15" t="s">
        <v>63</v>
      </c>
      <c r="Q2858" s="15" t="s">
        <v>5608</v>
      </c>
      <c r="R2858" s="15" t="s">
        <v>65</v>
      </c>
      <c r="S2858" s="15" t="s">
        <v>66</v>
      </c>
      <c r="T2858" s="15" t="s">
        <v>5609</v>
      </c>
      <c r="U2858" s="28">
        <v>126000.0</v>
      </c>
      <c r="V2858" s="15">
        <v>2.0</v>
      </c>
      <c r="W2858" s="31">
        <v>0.0</v>
      </c>
      <c r="X2858" s="28">
        <v>61740.0</v>
      </c>
    </row>
    <row r="2859" ht="15.75" customHeight="1">
      <c r="A2859" s="15">
        <v>4645.0</v>
      </c>
      <c r="B2859" s="15" t="s">
        <v>5737</v>
      </c>
      <c r="C2859" s="18">
        <v>42218.0</v>
      </c>
      <c r="D2859" s="18">
        <v>42222.0</v>
      </c>
      <c r="E2859" s="18">
        <f t="shared" si="1"/>
        <v>42222</v>
      </c>
      <c r="F2859" s="15" t="s">
        <v>55</v>
      </c>
      <c r="G2859" s="15" t="s">
        <v>1971</v>
      </c>
      <c r="H2859" s="15" t="s">
        <v>1972</v>
      </c>
      <c r="I2859" s="15" t="s">
        <v>59</v>
      </c>
      <c r="J2859" s="15" t="s">
        <v>60</v>
      </c>
      <c r="K2859" s="15" t="s">
        <v>17</v>
      </c>
      <c r="L2859" s="15" t="str">
        <f t="array" ref="L2859">_xlfn.XLOOKUP(M2859,reference_province_to_city!$A$2:$A$11,reference_province_to_city!$B$2:$B$11)</f>
        <v>Semarang</v>
      </c>
      <c r="M2859" s="15" t="s">
        <v>15</v>
      </c>
      <c r="N2859" s="15">
        <v>50111.0</v>
      </c>
      <c r="O2859" s="15">
        <f t="array" ref="O2859">_xlfn.XLOOKUP(M2859,reference_postal_code!$B$2:$B$11,reference_postal_code!$A$2:$A$11)</f>
        <v>50111</v>
      </c>
      <c r="P2859" s="15" t="s">
        <v>77</v>
      </c>
      <c r="Q2859" s="15" t="s">
        <v>1973</v>
      </c>
      <c r="R2859" s="15" t="s">
        <v>110</v>
      </c>
      <c r="S2859" s="15" t="s">
        <v>668</v>
      </c>
      <c r="T2859" s="15" t="s">
        <v>1974</v>
      </c>
      <c r="U2859" s="28">
        <v>8376000.0</v>
      </c>
      <c r="V2859" s="15">
        <v>2.0</v>
      </c>
      <c r="W2859" s="31">
        <v>0.2</v>
      </c>
      <c r="X2859" s="28">
        <v>628200.0</v>
      </c>
    </row>
    <row r="2860" ht="15.75" customHeight="1">
      <c r="A2860" s="15">
        <v>4644.0</v>
      </c>
      <c r="B2860" s="15" t="s">
        <v>5737</v>
      </c>
      <c r="C2860" s="18">
        <v>42218.0</v>
      </c>
      <c r="D2860" s="18">
        <v>42222.0</v>
      </c>
      <c r="E2860" s="18">
        <f t="shared" si="1"/>
        <v>42222</v>
      </c>
      <c r="F2860" s="15" t="s">
        <v>55</v>
      </c>
      <c r="G2860" s="15" t="s">
        <v>1971</v>
      </c>
      <c r="H2860" s="15" t="s">
        <v>1972</v>
      </c>
      <c r="I2860" s="15" t="s">
        <v>59</v>
      </c>
      <c r="J2860" s="15" t="s">
        <v>60</v>
      </c>
      <c r="K2860" s="15" t="s">
        <v>17</v>
      </c>
      <c r="L2860" s="15" t="str">
        <f t="array" ref="L2860">_xlfn.XLOOKUP(M2860,reference_province_to_city!$A$2:$A$11,reference_province_to_city!$B$2:$B$11)</f>
        <v>Semarang</v>
      </c>
      <c r="M2860" s="15" t="s">
        <v>15</v>
      </c>
      <c r="N2860" s="15">
        <v>50111.0</v>
      </c>
      <c r="O2860" s="15">
        <f t="array" ref="O2860">_xlfn.XLOOKUP(M2860,reference_postal_code!$B$2:$B$11,reference_postal_code!$A$2:$A$11)</f>
        <v>50111</v>
      </c>
      <c r="P2860" s="15" t="s">
        <v>77</v>
      </c>
      <c r="Q2860" s="15" t="s">
        <v>5738</v>
      </c>
      <c r="R2860" s="15" t="s">
        <v>65</v>
      </c>
      <c r="S2860" s="15" t="s">
        <v>83</v>
      </c>
      <c r="T2860" s="15" t="s">
        <v>5739</v>
      </c>
      <c r="U2860" s="28">
        <v>95520.0</v>
      </c>
      <c r="V2860" s="15">
        <v>2.0</v>
      </c>
      <c r="W2860" s="31">
        <v>0.2</v>
      </c>
      <c r="X2860" s="28">
        <v>32238.0</v>
      </c>
    </row>
    <row r="2861" ht="15.75" customHeight="1">
      <c r="A2861" s="15">
        <v>4967.0</v>
      </c>
      <c r="B2861" s="15" t="s">
        <v>5734</v>
      </c>
      <c r="C2861" s="18">
        <v>42218.0</v>
      </c>
      <c r="D2861" s="18">
        <v>42221.0</v>
      </c>
      <c r="E2861" s="18">
        <f t="shared" si="1"/>
        <v>42221</v>
      </c>
      <c r="F2861" s="15" t="s">
        <v>114</v>
      </c>
      <c r="G2861" s="15" t="s">
        <v>5735</v>
      </c>
      <c r="H2861" s="15" t="s">
        <v>5736</v>
      </c>
      <c r="I2861" s="15" t="s">
        <v>76</v>
      </c>
      <c r="J2861" s="15" t="s">
        <v>60</v>
      </c>
      <c r="K2861" s="15" t="s">
        <v>33</v>
      </c>
      <c r="L2861" s="15" t="str">
        <f t="array" ref="L2861">_xlfn.XLOOKUP(M2861,reference_province_to_city!$A$2:$A$11,reference_province_to_city!$B$2:$B$11)</f>
        <v>Makassar</v>
      </c>
      <c r="M2861" s="15" t="s">
        <v>25</v>
      </c>
      <c r="N2861" s="15">
        <v>90111.0</v>
      </c>
      <c r="O2861" s="15">
        <f t="array" ref="O2861">_xlfn.XLOOKUP(M2861,reference_postal_code!$B$2:$B$11,reference_postal_code!$A$2:$A$11)</f>
        <v>90111</v>
      </c>
      <c r="P2861" s="15" t="s">
        <v>63</v>
      </c>
      <c r="Q2861" s="15" t="s">
        <v>4978</v>
      </c>
      <c r="R2861" s="15" t="s">
        <v>110</v>
      </c>
      <c r="S2861" s="15" t="s">
        <v>111</v>
      </c>
      <c r="T2861" s="15" t="s">
        <v>4979</v>
      </c>
      <c r="U2861" s="28">
        <v>1932750.0</v>
      </c>
      <c r="V2861" s="15">
        <v>3.0</v>
      </c>
      <c r="W2861" s="31">
        <v>0.0</v>
      </c>
      <c r="X2861" s="28">
        <v>57982.0</v>
      </c>
    </row>
    <row r="2862" ht="15.75" customHeight="1">
      <c r="A2862" s="15">
        <v>4970.0</v>
      </c>
      <c r="B2862" s="15" t="s">
        <v>5734</v>
      </c>
      <c r="C2862" s="18">
        <v>42218.0</v>
      </c>
      <c r="D2862" s="18">
        <v>42221.0</v>
      </c>
      <c r="E2862" s="18">
        <f t="shared" si="1"/>
        <v>42221</v>
      </c>
      <c r="F2862" s="15" t="s">
        <v>114</v>
      </c>
      <c r="G2862" s="15" t="s">
        <v>5735</v>
      </c>
      <c r="H2862" s="15" t="s">
        <v>5736</v>
      </c>
      <c r="I2862" s="15" t="s">
        <v>76</v>
      </c>
      <c r="J2862" s="15" t="s">
        <v>60</v>
      </c>
      <c r="K2862" s="15" t="s">
        <v>33</v>
      </c>
      <c r="L2862" s="15" t="str">
        <f t="array" ref="L2862">_xlfn.XLOOKUP(M2862,reference_province_to_city!$A$2:$A$11,reference_province_to_city!$B$2:$B$11)</f>
        <v>Makassar</v>
      </c>
      <c r="M2862" s="15" t="s">
        <v>25</v>
      </c>
      <c r="N2862" s="15">
        <v>90111.0</v>
      </c>
      <c r="O2862" s="15">
        <f t="array" ref="O2862">_xlfn.XLOOKUP(M2862,reference_postal_code!$B$2:$B$11,reference_postal_code!$A$2:$A$11)</f>
        <v>90111</v>
      </c>
      <c r="P2862" s="15" t="s">
        <v>63</v>
      </c>
      <c r="Q2862" s="15" t="s">
        <v>4166</v>
      </c>
      <c r="R2862" s="15" t="s">
        <v>106</v>
      </c>
      <c r="S2862" s="15" t="s">
        <v>107</v>
      </c>
      <c r="T2862" s="15" t="s">
        <v>4167</v>
      </c>
      <c r="U2862" s="28">
        <v>1664700.0</v>
      </c>
      <c r="V2862" s="15">
        <v>1.0</v>
      </c>
      <c r="W2862" s="31">
        <v>0.0</v>
      </c>
      <c r="X2862" s="28">
        <v>233058.0</v>
      </c>
    </row>
    <row r="2863" ht="15.75" customHeight="1">
      <c r="A2863" s="15">
        <v>8180.0</v>
      </c>
      <c r="B2863" s="15" t="s">
        <v>5740</v>
      </c>
      <c r="C2863" s="18">
        <v>42218.0</v>
      </c>
      <c r="D2863" s="18">
        <v>42222.0</v>
      </c>
      <c r="E2863" s="18">
        <f t="shared" si="1"/>
        <v>42222</v>
      </c>
      <c r="F2863" s="15" t="s">
        <v>55</v>
      </c>
      <c r="G2863" s="15" t="s">
        <v>4187</v>
      </c>
      <c r="H2863" s="15" t="s">
        <v>4188</v>
      </c>
      <c r="I2863" s="15" t="s">
        <v>59</v>
      </c>
      <c r="J2863" s="15" t="s">
        <v>60</v>
      </c>
      <c r="K2863" s="15" t="s">
        <v>28</v>
      </c>
      <c r="L2863" s="15" t="str">
        <f t="array" ref="L2863">_xlfn.XLOOKUP(M2863,reference_province_to_city!$A$2:$A$11,reference_province_to_city!$B$2:$B$11)</f>
        <v>Medan</v>
      </c>
      <c r="M2863" s="15" t="s">
        <v>11</v>
      </c>
      <c r="N2863" s="15">
        <v>20111.0</v>
      </c>
      <c r="O2863" s="15">
        <f t="array" ref="O2863">_xlfn.XLOOKUP(M2863,reference_postal_code!$B$2:$B$11,reference_postal_code!$A$2:$A$11)</f>
        <v>20111</v>
      </c>
      <c r="P2863" s="15" t="s">
        <v>77</v>
      </c>
      <c r="Q2863" s="15" t="s">
        <v>333</v>
      </c>
      <c r="R2863" s="15" t="s">
        <v>106</v>
      </c>
      <c r="S2863" s="15" t="s">
        <v>218</v>
      </c>
      <c r="T2863" s="15" t="s">
        <v>334</v>
      </c>
      <c r="U2863" s="28">
        <v>4162500.0</v>
      </c>
      <c r="V2863" s="15">
        <v>4.0</v>
      </c>
      <c r="W2863" s="31">
        <v>0.5</v>
      </c>
      <c r="X2863" s="28">
        <v>-2830500.0</v>
      </c>
    </row>
    <row r="2864" ht="15.75" customHeight="1">
      <c r="A2864" s="15">
        <v>5857.0</v>
      </c>
      <c r="B2864" s="15" t="s">
        <v>5741</v>
      </c>
      <c r="C2864" s="18">
        <v>42221.0</v>
      </c>
      <c r="D2864" s="18">
        <v>42227.0</v>
      </c>
      <c r="E2864" s="18">
        <f t="shared" si="1"/>
        <v>42227</v>
      </c>
      <c r="F2864" s="15" t="s">
        <v>55</v>
      </c>
      <c r="G2864" s="15" t="s">
        <v>1000</v>
      </c>
      <c r="H2864" s="15" t="s">
        <v>1001</v>
      </c>
      <c r="I2864" s="15" t="s">
        <v>128</v>
      </c>
      <c r="J2864" s="15" t="s">
        <v>60</v>
      </c>
      <c r="K2864" s="15" t="s">
        <v>17</v>
      </c>
      <c r="L2864" s="15" t="str">
        <f t="array" ref="L2864">_xlfn.XLOOKUP(M2864,reference_province_to_city!$A$2:$A$11,reference_province_to_city!$B$2:$B$11)</f>
        <v>Semarang</v>
      </c>
      <c r="M2864" s="15" t="s">
        <v>15</v>
      </c>
      <c r="N2864" s="15">
        <v>50111.0</v>
      </c>
      <c r="O2864" s="15">
        <f t="array" ref="O2864">_xlfn.XLOOKUP(M2864,reference_postal_code!$B$2:$B$11,reference_postal_code!$A$2:$A$11)</f>
        <v>50111</v>
      </c>
      <c r="P2864" s="15" t="s">
        <v>77</v>
      </c>
      <c r="Q2864" s="15" t="s">
        <v>3324</v>
      </c>
      <c r="R2864" s="15" t="s">
        <v>65</v>
      </c>
      <c r="S2864" s="15" t="s">
        <v>83</v>
      </c>
      <c r="T2864" s="15" t="s">
        <v>3325</v>
      </c>
      <c r="U2864" s="28">
        <v>20430.0</v>
      </c>
      <c r="V2864" s="15">
        <v>1.0</v>
      </c>
      <c r="W2864" s="31">
        <v>0.8</v>
      </c>
      <c r="X2864" s="28">
        <v>-32688.0</v>
      </c>
    </row>
    <row r="2865" ht="15.75" customHeight="1">
      <c r="A2865" s="15">
        <v>5855.0</v>
      </c>
      <c r="B2865" s="15" t="s">
        <v>5741</v>
      </c>
      <c r="C2865" s="18">
        <v>42221.0</v>
      </c>
      <c r="D2865" s="18">
        <v>42227.0</v>
      </c>
      <c r="E2865" s="18">
        <f t="shared" si="1"/>
        <v>42227</v>
      </c>
      <c r="F2865" s="15" t="s">
        <v>55</v>
      </c>
      <c r="G2865" s="15" t="s">
        <v>1000</v>
      </c>
      <c r="H2865" s="15" t="s">
        <v>1001</v>
      </c>
      <c r="I2865" s="15" t="s">
        <v>128</v>
      </c>
      <c r="J2865" s="15" t="s">
        <v>60</v>
      </c>
      <c r="K2865" s="15" t="s">
        <v>17</v>
      </c>
      <c r="L2865" s="15" t="str">
        <f t="array" ref="L2865">_xlfn.XLOOKUP(M2865,reference_province_to_city!$A$2:$A$11,reference_province_to_city!$B$2:$B$11)</f>
        <v>Semarang</v>
      </c>
      <c r="M2865" s="15" t="s">
        <v>15</v>
      </c>
      <c r="N2865" s="15">
        <v>50111.0</v>
      </c>
      <c r="O2865" s="15">
        <f t="array" ref="O2865">_xlfn.XLOOKUP(M2865,reference_postal_code!$B$2:$B$11,reference_postal_code!$A$2:$A$11)</f>
        <v>50111</v>
      </c>
      <c r="P2865" s="15" t="s">
        <v>77</v>
      </c>
      <c r="Q2865" s="15" t="s">
        <v>2206</v>
      </c>
      <c r="R2865" s="15" t="s">
        <v>65</v>
      </c>
      <c r="S2865" s="15" t="s">
        <v>87</v>
      </c>
      <c r="T2865" s="15" t="s">
        <v>2207</v>
      </c>
      <c r="U2865" s="28">
        <v>502320.0</v>
      </c>
      <c r="V2865" s="15">
        <v>7.0</v>
      </c>
      <c r="W2865" s="31">
        <v>0.2</v>
      </c>
      <c r="X2865" s="28">
        <v>-18837.0</v>
      </c>
    </row>
    <row r="2866" ht="15.75" customHeight="1">
      <c r="A2866" s="15">
        <v>5858.0</v>
      </c>
      <c r="B2866" s="15" t="s">
        <v>5741</v>
      </c>
      <c r="C2866" s="18">
        <v>42221.0</v>
      </c>
      <c r="D2866" s="18">
        <v>42227.0</v>
      </c>
      <c r="E2866" s="18">
        <f t="shared" si="1"/>
        <v>42227</v>
      </c>
      <c r="F2866" s="15" t="s">
        <v>55</v>
      </c>
      <c r="G2866" s="15" t="s">
        <v>1000</v>
      </c>
      <c r="H2866" s="15" t="s">
        <v>1001</v>
      </c>
      <c r="I2866" s="15" t="s">
        <v>128</v>
      </c>
      <c r="J2866" s="15" t="s">
        <v>60</v>
      </c>
      <c r="K2866" s="15" t="s">
        <v>17</v>
      </c>
      <c r="L2866" s="15" t="str">
        <f t="array" ref="L2866">_xlfn.XLOOKUP(M2866,reference_province_to_city!$A$2:$A$11,reference_province_to_city!$B$2:$B$11)</f>
        <v>Semarang</v>
      </c>
      <c r="M2866" s="15" t="s">
        <v>15</v>
      </c>
      <c r="N2866" s="15">
        <v>50111.0</v>
      </c>
      <c r="O2866" s="15">
        <f t="array" ref="O2866">_xlfn.XLOOKUP(M2866,reference_postal_code!$B$2:$B$11,reference_postal_code!$A$2:$A$11)</f>
        <v>50111</v>
      </c>
      <c r="P2866" s="15" t="s">
        <v>77</v>
      </c>
      <c r="Q2866" s="15" t="s">
        <v>3730</v>
      </c>
      <c r="R2866" s="15" t="s">
        <v>106</v>
      </c>
      <c r="S2866" s="15" t="s">
        <v>139</v>
      </c>
      <c r="T2866" s="15" t="s">
        <v>3731</v>
      </c>
      <c r="U2866" s="28">
        <v>221400.0</v>
      </c>
      <c r="V2866" s="15">
        <v>5.0</v>
      </c>
      <c r="W2866" s="31">
        <v>0.6</v>
      </c>
      <c r="X2866" s="28">
        <v>-171585.0</v>
      </c>
    </row>
    <row r="2867" ht="15.75" customHeight="1">
      <c r="A2867" s="15">
        <v>5856.0</v>
      </c>
      <c r="B2867" s="15" t="s">
        <v>5741</v>
      </c>
      <c r="C2867" s="18">
        <v>42221.0</v>
      </c>
      <c r="D2867" s="18">
        <v>42227.0</v>
      </c>
      <c r="E2867" s="18">
        <f t="shared" si="1"/>
        <v>42227</v>
      </c>
      <c r="F2867" s="15" t="s">
        <v>55</v>
      </c>
      <c r="G2867" s="15" t="s">
        <v>1000</v>
      </c>
      <c r="H2867" s="15" t="s">
        <v>1001</v>
      </c>
      <c r="I2867" s="15" t="s">
        <v>128</v>
      </c>
      <c r="J2867" s="15" t="s">
        <v>60</v>
      </c>
      <c r="K2867" s="15" t="s">
        <v>17</v>
      </c>
      <c r="L2867" s="15" t="str">
        <f t="array" ref="L2867">_xlfn.XLOOKUP(M2867,reference_province_to_city!$A$2:$A$11,reference_province_to_city!$B$2:$B$11)</f>
        <v>Semarang</v>
      </c>
      <c r="M2867" s="15" t="s">
        <v>15</v>
      </c>
      <c r="N2867" s="15">
        <v>50111.0</v>
      </c>
      <c r="O2867" s="15">
        <f t="array" ref="O2867">_xlfn.XLOOKUP(M2867,reference_postal_code!$B$2:$B$11,reference_postal_code!$A$2:$A$11)</f>
        <v>50111</v>
      </c>
      <c r="P2867" s="15" t="s">
        <v>77</v>
      </c>
      <c r="Q2867" s="15" t="s">
        <v>3446</v>
      </c>
      <c r="R2867" s="15" t="s">
        <v>65</v>
      </c>
      <c r="S2867" s="15" t="s">
        <v>226</v>
      </c>
      <c r="T2867" s="15" t="s">
        <v>3447</v>
      </c>
      <c r="U2867" s="28">
        <v>345600.0</v>
      </c>
      <c r="V2867" s="15">
        <v>3.0</v>
      </c>
      <c r="W2867" s="31">
        <v>0.2</v>
      </c>
      <c r="X2867" s="28">
        <v>-73440.0</v>
      </c>
    </row>
    <row r="2868" ht="15.75" customHeight="1">
      <c r="A2868" s="15">
        <v>9544.0</v>
      </c>
      <c r="B2868" s="15" t="s">
        <v>5742</v>
      </c>
      <c r="C2868" s="18">
        <v>42222.0</v>
      </c>
      <c r="D2868" s="18">
        <v>42226.0</v>
      </c>
      <c r="E2868" s="18">
        <f t="shared" si="1"/>
        <v>42226</v>
      </c>
      <c r="F2868" s="15" t="s">
        <v>55</v>
      </c>
      <c r="G2868" s="15" t="s">
        <v>3625</v>
      </c>
      <c r="H2868" s="15" t="s">
        <v>3626</v>
      </c>
      <c r="I2868" s="15" t="s">
        <v>128</v>
      </c>
      <c r="J2868" s="15" t="s">
        <v>60</v>
      </c>
      <c r="K2868" s="15" t="s">
        <v>1832</v>
      </c>
      <c r="L2868" s="15" t="str">
        <f t="array" ref="L2868">_xlfn.XLOOKUP(M2868,reference_province_to_city!$A$2:$A$11,reference_province_to_city!$B$2:$B$11)</f>
        <v>Yogyakarta</v>
      </c>
      <c r="M2868" s="15" t="s">
        <v>18</v>
      </c>
      <c r="N2868" s="15">
        <v>55111.0</v>
      </c>
      <c r="O2868" s="15">
        <f t="array" ref="O2868">_xlfn.XLOOKUP(M2868,reference_postal_code!$B$2:$B$11,reference_postal_code!$A$2:$A$11)</f>
        <v>55111</v>
      </c>
      <c r="P2868" s="15" t="s">
        <v>77</v>
      </c>
      <c r="Q2868" s="15" t="s">
        <v>4657</v>
      </c>
      <c r="R2868" s="15" t="s">
        <v>65</v>
      </c>
      <c r="S2868" s="15" t="s">
        <v>66</v>
      </c>
      <c r="T2868" s="15" t="s">
        <v>4658</v>
      </c>
      <c r="U2868" s="28">
        <v>850560.0</v>
      </c>
      <c r="V2868" s="15">
        <v>2.0</v>
      </c>
      <c r="W2868" s="31">
        <v>0.2</v>
      </c>
      <c r="X2868" s="28">
        <v>287064.0</v>
      </c>
    </row>
    <row r="2869" ht="15.75" customHeight="1">
      <c r="A2869" s="15">
        <v>9542.0</v>
      </c>
      <c r="B2869" s="15" t="s">
        <v>5742</v>
      </c>
      <c r="C2869" s="18">
        <v>42222.0</v>
      </c>
      <c r="D2869" s="18">
        <v>42226.0</v>
      </c>
      <c r="E2869" s="18">
        <f t="shared" si="1"/>
        <v>42226</v>
      </c>
      <c r="F2869" s="15" t="s">
        <v>55</v>
      </c>
      <c r="G2869" s="15" t="s">
        <v>3625</v>
      </c>
      <c r="H2869" s="15" t="s">
        <v>3626</v>
      </c>
      <c r="I2869" s="15" t="s">
        <v>128</v>
      </c>
      <c r="J2869" s="15" t="s">
        <v>60</v>
      </c>
      <c r="K2869" s="15" t="s">
        <v>19</v>
      </c>
      <c r="L2869" s="15" t="str">
        <f t="array" ref="L2869">_xlfn.XLOOKUP(M2869,reference_province_to_city!$A$2:$A$11,reference_province_to_city!$B$2:$B$11)</f>
        <v>Yogyakarta</v>
      </c>
      <c r="M2869" s="15" t="s">
        <v>18</v>
      </c>
      <c r="N2869" s="15">
        <v>55111.0</v>
      </c>
      <c r="O2869" s="15">
        <f t="array" ref="O2869">_xlfn.XLOOKUP(M2869,reference_postal_code!$B$2:$B$11,reference_postal_code!$A$2:$A$11)</f>
        <v>55111</v>
      </c>
      <c r="P2869" s="15" t="s">
        <v>77</v>
      </c>
      <c r="Q2869" s="15" t="s">
        <v>816</v>
      </c>
      <c r="R2869" s="15" t="s">
        <v>65</v>
      </c>
      <c r="S2869" s="15" t="s">
        <v>79</v>
      </c>
      <c r="T2869" s="15" t="s">
        <v>817</v>
      </c>
      <c r="U2869" s="28">
        <v>532800.0</v>
      </c>
      <c r="V2869" s="15">
        <v>3.0</v>
      </c>
      <c r="W2869" s="31">
        <v>0.2</v>
      </c>
      <c r="X2869" s="28">
        <v>199800.0</v>
      </c>
    </row>
    <row r="2870" ht="15.75" customHeight="1">
      <c r="A2870" s="15">
        <v>9543.0</v>
      </c>
      <c r="B2870" s="15" t="s">
        <v>5742</v>
      </c>
      <c r="C2870" s="18">
        <v>42222.0</v>
      </c>
      <c r="D2870" s="18">
        <v>42226.0</v>
      </c>
      <c r="E2870" s="18">
        <f t="shared" si="1"/>
        <v>42226</v>
      </c>
      <c r="F2870" s="15" t="s">
        <v>55</v>
      </c>
      <c r="G2870" s="15" t="s">
        <v>3625</v>
      </c>
      <c r="H2870" s="15" t="s">
        <v>3626</v>
      </c>
      <c r="I2870" s="15" t="s">
        <v>128</v>
      </c>
      <c r="J2870" s="15" t="s">
        <v>60</v>
      </c>
      <c r="K2870" s="15" t="s">
        <v>19</v>
      </c>
      <c r="L2870" s="15" t="str">
        <f t="array" ref="L2870">_xlfn.XLOOKUP(M2870,reference_province_to_city!$A$2:$A$11,reference_province_to_city!$B$2:$B$11)</f>
        <v>Yogyakarta</v>
      </c>
      <c r="M2870" s="15" t="s">
        <v>18</v>
      </c>
      <c r="N2870" s="15">
        <v>55111.0</v>
      </c>
      <c r="O2870" s="15">
        <f t="array" ref="O2870">_xlfn.XLOOKUP(M2870,reference_postal_code!$B$2:$B$11,reference_postal_code!$A$2:$A$11)</f>
        <v>55111</v>
      </c>
      <c r="P2870" s="15" t="s">
        <v>77</v>
      </c>
      <c r="Q2870" s="15" t="s">
        <v>967</v>
      </c>
      <c r="R2870" s="15" t="s">
        <v>65</v>
      </c>
      <c r="S2870" s="15" t="s">
        <v>83</v>
      </c>
      <c r="T2870" s="15" t="s">
        <v>968</v>
      </c>
      <c r="U2870" s="28">
        <v>93450.0</v>
      </c>
      <c r="V2870" s="15">
        <v>5.0</v>
      </c>
      <c r="W2870" s="31">
        <v>0.8</v>
      </c>
      <c r="X2870" s="28">
        <v>-144848.0</v>
      </c>
    </row>
    <row r="2871" ht="15.75" customHeight="1">
      <c r="A2871" s="15">
        <v>2307.0</v>
      </c>
      <c r="B2871" s="15" t="s">
        <v>5743</v>
      </c>
      <c r="C2871" s="18">
        <v>42222.0</v>
      </c>
      <c r="D2871" s="18">
        <v>42224.0</v>
      </c>
      <c r="E2871" s="18">
        <f t="shared" si="1"/>
        <v>42224</v>
      </c>
      <c r="F2871" s="15" t="s">
        <v>125</v>
      </c>
      <c r="G2871" s="15" t="s">
        <v>2122</v>
      </c>
      <c r="H2871" s="15" t="s">
        <v>2123</v>
      </c>
      <c r="I2871" s="15" t="s">
        <v>128</v>
      </c>
      <c r="J2871" s="15" t="s">
        <v>60</v>
      </c>
      <c r="K2871" s="15" t="s">
        <v>2941</v>
      </c>
      <c r="L2871" s="15" t="str">
        <f t="array" ref="L2871">_xlfn.XLOOKUP(M2871,reference_province_to_city!$A$2:$A$11,reference_province_to_city!$B$2:$B$11)</f>
        <v>Palembang</v>
      </c>
      <c r="M2871" s="15" t="s">
        <v>13</v>
      </c>
      <c r="N2871" s="15">
        <v>30111.0</v>
      </c>
      <c r="O2871" s="15">
        <f t="array" ref="O2871">_xlfn.XLOOKUP(M2871,reference_postal_code!$B$2:$B$11,reference_postal_code!$A$2:$A$11)</f>
        <v>30111</v>
      </c>
      <c r="P2871" s="15" t="s">
        <v>77</v>
      </c>
      <c r="Q2871" s="15" t="s">
        <v>5519</v>
      </c>
      <c r="R2871" s="15" t="s">
        <v>65</v>
      </c>
      <c r="S2871" s="15" t="s">
        <v>66</v>
      </c>
      <c r="T2871" s="15" t="s">
        <v>5520</v>
      </c>
      <c r="U2871" s="28">
        <v>408240.0</v>
      </c>
      <c r="V2871" s="15">
        <v>3.0</v>
      </c>
      <c r="W2871" s="31">
        <v>0.2</v>
      </c>
      <c r="X2871" s="28">
        <v>147987.0</v>
      </c>
    </row>
    <row r="2872" ht="15.75" customHeight="1">
      <c r="A2872" s="15">
        <v>9545.0</v>
      </c>
      <c r="B2872" s="15" t="s">
        <v>5742</v>
      </c>
      <c r="C2872" s="18">
        <v>42222.0</v>
      </c>
      <c r="D2872" s="18">
        <v>42226.0</v>
      </c>
      <c r="E2872" s="18">
        <f t="shared" si="1"/>
        <v>42226</v>
      </c>
      <c r="F2872" s="15" t="s">
        <v>55</v>
      </c>
      <c r="G2872" s="15" t="s">
        <v>3625</v>
      </c>
      <c r="H2872" s="15" t="s">
        <v>3626</v>
      </c>
      <c r="I2872" s="15" t="s">
        <v>128</v>
      </c>
      <c r="J2872" s="15" t="s">
        <v>60</v>
      </c>
      <c r="K2872" s="15" t="s">
        <v>19</v>
      </c>
      <c r="L2872" s="15" t="str">
        <f t="array" ref="L2872">_xlfn.XLOOKUP(M2872,reference_province_to_city!$A$2:$A$11,reference_province_to_city!$B$2:$B$11)</f>
        <v>Yogyakarta</v>
      </c>
      <c r="M2872" s="15" t="s">
        <v>18</v>
      </c>
      <c r="N2872" s="15">
        <v>55111.0</v>
      </c>
      <c r="O2872" s="15">
        <f t="array" ref="O2872">_xlfn.XLOOKUP(M2872,reference_postal_code!$B$2:$B$11,reference_postal_code!$A$2:$A$11)</f>
        <v>55111</v>
      </c>
      <c r="P2872" s="15" t="s">
        <v>77</v>
      </c>
      <c r="Q2872" s="15" t="s">
        <v>5744</v>
      </c>
      <c r="R2872" s="15" t="s">
        <v>106</v>
      </c>
      <c r="S2872" s="15" t="s">
        <v>183</v>
      </c>
      <c r="T2872" s="15" t="s">
        <v>5745</v>
      </c>
      <c r="U2872" s="28">
        <v>5537988.0</v>
      </c>
      <c r="V2872" s="15">
        <v>3.0</v>
      </c>
      <c r="W2872" s="31">
        <v>0.32</v>
      </c>
      <c r="X2872" s="28">
        <v>-1710261.0</v>
      </c>
    </row>
    <row r="2873" ht="15.75" customHeight="1">
      <c r="A2873" s="15">
        <v>4466.0</v>
      </c>
      <c r="B2873" s="15" t="s">
        <v>5746</v>
      </c>
      <c r="C2873" s="18">
        <v>42223.0</v>
      </c>
      <c r="D2873" s="18">
        <v>42227.0</v>
      </c>
      <c r="E2873" s="18">
        <f t="shared" si="1"/>
        <v>42227</v>
      </c>
      <c r="F2873" s="15" t="s">
        <v>55</v>
      </c>
      <c r="G2873" s="15" t="s">
        <v>2062</v>
      </c>
      <c r="H2873" s="15" t="s">
        <v>2063</v>
      </c>
      <c r="I2873" s="15" t="s">
        <v>128</v>
      </c>
      <c r="J2873" s="15" t="s">
        <v>60</v>
      </c>
      <c r="K2873" s="15" t="s">
        <v>33</v>
      </c>
      <c r="L2873" s="15" t="str">
        <f t="array" ref="L2873">_xlfn.XLOOKUP(M2873,reference_province_to_city!$A$2:$A$11,reference_province_to_city!$B$2:$B$11)</f>
        <v>Makassar</v>
      </c>
      <c r="M2873" s="15" t="s">
        <v>25</v>
      </c>
      <c r="N2873" s="15">
        <v>90111.0</v>
      </c>
      <c r="O2873" s="15">
        <f t="array" ref="O2873">_xlfn.XLOOKUP(M2873,reference_postal_code!$B$2:$B$11,reference_postal_code!$A$2:$A$11)</f>
        <v>90111</v>
      </c>
      <c r="P2873" s="15" t="s">
        <v>63</v>
      </c>
      <c r="Q2873" s="15" t="s">
        <v>1284</v>
      </c>
      <c r="R2873" s="15" t="s">
        <v>65</v>
      </c>
      <c r="S2873" s="15" t="s">
        <v>83</v>
      </c>
      <c r="T2873" s="15" t="s">
        <v>1285</v>
      </c>
      <c r="U2873" s="28">
        <v>49560.0</v>
      </c>
      <c r="V2873" s="15">
        <v>1.0</v>
      </c>
      <c r="W2873" s="31">
        <v>0.2</v>
      </c>
      <c r="X2873" s="28">
        <v>16726.0</v>
      </c>
    </row>
    <row r="2874" ht="15.75" customHeight="1">
      <c r="A2874" s="15">
        <v>8900.0</v>
      </c>
      <c r="B2874" s="15" t="s">
        <v>5747</v>
      </c>
      <c r="C2874" s="18">
        <v>42223.0</v>
      </c>
      <c r="D2874" s="18">
        <v>42225.0</v>
      </c>
      <c r="E2874" s="18">
        <f t="shared" si="1"/>
        <v>42225</v>
      </c>
      <c r="F2874" s="15" t="s">
        <v>114</v>
      </c>
      <c r="G2874" s="15" t="s">
        <v>5748</v>
      </c>
      <c r="H2874" s="15" t="s">
        <v>5749</v>
      </c>
      <c r="I2874" s="15" t="s">
        <v>128</v>
      </c>
      <c r="J2874" s="15" t="s">
        <v>60</v>
      </c>
      <c r="K2874" s="15" t="s">
        <v>28</v>
      </c>
      <c r="L2874" s="15" t="str">
        <f t="array" ref="L2874">_xlfn.XLOOKUP(M2874,reference_province_to_city!$A$2:$A$11,reference_province_to_city!$B$2:$B$11)</f>
        <v>Medan</v>
      </c>
      <c r="M2874" s="15" t="s">
        <v>11</v>
      </c>
      <c r="N2874" s="15">
        <v>20111.0</v>
      </c>
      <c r="O2874" s="15">
        <f t="array" ref="O2874">_xlfn.XLOOKUP(M2874,reference_postal_code!$B$2:$B$11,reference_postal_code!$A$2:$A$11)</f>
        <v>20111</v>
      </c>
      <c r="P2874" s="15" t="s">
        <v>77</v>
      </c>
      <c r="Q2874" s="15" t="s">
        <v>5750</v>
      </c>
      <c r="R2874" s="15" t="s">
        <v>65</v>
      </c>
      <c r="S2874" s="15" t="s">
        <v>79</v>
      </c>
      <c r="T2874" s="15" t="s">
        <v>5751</v>
      </c>
      <c r="U2874" s="28">
        <v>375900.0</v>
      </c>
      <c r="V2874" s="15">
        <v>2.0</v>
      </c>
      <c r="W2874" s="31">
        <v>0.0</v>
      </c>
      <c r="X2874" s="28">
        <v>176673.0</v>
      </c>
    </row>
    <row r="2875" ht="15.75" customHeight="1">
      <c r="A2875" s="15">
        <v>6186.0</v>
      </c>
      <c r="B2875" s="15" t="s">
        <v>5752</v>
      </c>
      <c r="C2875" s="18">
        <v>42223.0</v>
      </c>
      <c r="D2875" s="18">
        <v>42228.0</v>
      </c>
      <c r="E2875" s="18">
        <f t="shared" si="1"/>
        <v>42228</v>
      </c>
      <c r="F2875" s="15" t="s">
        <v>55</v>
      </c>
      <c r="G2875" s="15" t="s">
        <v>1753</v>
      </c>
      <c r="H2875" s="15" t="s">
        <v>1754</v>
      </c>
      <c r="I2875" s="15" t="s">
        <v>59</v>
      </c>
      <c r="J2875" s="15" t="s">
        <v>60</v>
      </c>
      <c r="K2875" s="15" t="s">
        <v>10</v>
      </c>
      <c r="L2875" s="15" t="str">
        <f t="array" ref="L2875">_xlfn.XLOOKUP(M2875,reference_province_to_city!$A$2:$A$11,reference_province_to_city!$B$2:$B$11)</f>
        <v>Jakarta</v>
      </c>
      <c r="M2875" s="15" t="s">
        <v>7</v>
      </c>
      <c r="N2875" s="15">
        <v>10110.0</v>
      </c>
      <c r="O2875" s="15">
        <f t="array" ref="O2875">_xlfn.XLOOKUP(M2875,reference_postal_code!$B$2:$B$11,reference_postal_code!$A$2:$A$11)</f>
        <v>10110</v>
      </c>
      <c r="P2875" s="15" t="s">
        <v>117</v>
      </c>
      <c r="Q2875" s="15" t="s">
        <v>1070</v>
      </c>
      <c r="R2875" s="15" t="s">
        <v>65</v>
      </c>
      <c r="S2875" s="15" t="s">
        <v>93</v>
      </c>
      <c r="T2875" s="15" t="s">
        <v>1071</v>
      </c>
      <c r="U2875" s="28">
        <v>1602000.0</v>
      </c>
      <c r="V2875" s="15">
        <v>10.0</v>
      </c>
      <c r="W2875" s="31">
        <v>0.2</v>
      </c>
      <c r="X2875" s="28">
        <v>160200.0</v>
      </c>
    </row>
    <row r="2876" ht="15.75" customHeight="1">
      <c r="A2876" s="15">
        <v>8899.0</v>
      </c>
      <c r="B2876" s="15" t="s">
        <v>5747</v>
      </c>
      <c r="C2876" s="18">
        <v>42223.0</v>
      </c>
      <c r="D2876" s="18">
        <v>42225.0</v>
      </c>
      <c r="E2876" s="18">
        <f t="shared" si="1"/>
        <v>42225</v>
      </c>
      <c r="F2876" s="15" t="s">
        <v>114</v>
      </c>
      <c r="G2876" s="15" t="s">
        <v>5748</v>
      </c>
      <c r="H2876" s="15" t="s">
        <v>5749</v>
      </c>
      <c r="I2876" s="15" t="s">
        <v>128</v>
      </c>
      <c r="J2876" s="15" t="s">
        <v>60</v>
      </c>
      <c r="K2876" s="15" t="s">
        <v>28</v>
      </c>
      <c r="L2876" s="15" t="str">
        <f t="array" ref="L2876">_xlfn.XLOOKUP(M2876,reference_province_to_city!$A$2:$A$11,reference_province_to_city!$B$2:$B$11)</f>
        <v>Medan</v>
      </c>
      <c r="M2876" s="15" t="s">
        <v>11</v>
      </c>
      <c r="N2876" s="15">
        <v>20111.0</v>
      </c>
      <c r="O2876" s="15">
        <f t="array" ref="O2876">_xlfn.XLOOKUP(M2876,reference_postal_code!$B$2:$B$11,reference_postal_code!$A$2:$A$11)</f>
        <v>20111</v>
      </c>
      <c r="P2876" s="15" t="s">
        <v>77</v>
      </c>
      <c r="Q2876" s="15" t="s">
        <v>5753</v>
      </c>
      <c r="R2876" s="15" t="s">
        <v>110</v>
      </c>
      <c r="S2876" s="15" t="s">
        <v>111</v>
      </c>
      <c r="T2876" s="15" t="s">
        <v>5754</v>
      </c>
      <c r="U2876" s="28">
        <v>7424550.0</v>
      </c>
      <c r="V2876" s="15">
        <v>3.0</v>
      </c>
      <c r="W2876" s="31">
        <v>0.0</v>
      </c>
      <c r="X2876" s="28">
        <v>2227365.0</v>
      </c>
    </row>
    <row r="2877" ht="15.75" customHeight="1">
      <c r="A2877" s="15">
        <v>5100.0</v>
      </c>
      <c r="B2877" s="15" t="s">
        <v>5755</v>
      </c>
      <c r="C2877" s="18">
        <v>42223.0</v>
      </c>
      <c r="D2877" s="18">
        <v>42228.0</v>
      </c>
      <c r="E2877" s="18">
        <f t="shared" si="1"/>
        <v>42228</v>
      </c>
      <c r="F2877" s="15" t="s">
        <v>55</v>
      </c>
      <c r="G2877" s="15" t="s">
        <v>5756</v>
      </c>
      <c r="H2877" s="15" t="s">
        <v>5757</v>
      </c>
      <c r="I2877" s="15" t="s">
        <v>76</v>
      </c>
      <c r="J2877" s="15" t="s">
        <v>60</v>
      </c>
      <c r="K2877" s="15" t="s">
        <v>28</v>
      </c>
      <c r="L2877" s="15" t="str">
        <f t="array" ref="L2877">_xlfn.XLOOKUP(M2877,reference_province_to_city!$A$2:$A$11,reference_province_to_city!$B$2:$B$11)</f>
        <v>Medan</v>
      </c>
      <c r="M2877" s="15" t="s">
        <v>11</v>
      </c>
      <c r="N2877" s="15">
        <v>20111.0</v>
      </c>
      <c r="O2877" s="15">
        <f t="array" ref="O2877">_xlfn.XLOOKUP(M2877,reference_postal_code!$B$2:$B$11,reference_postal_code!$A$2:$A$11)</f>
        <v>20111</v>
      </c>
      <c r="P2877" s="15" t="s">
        <v>77</v>
      </c>
      <c r="Q2877" s="15" t="s">
        <v>5758</v>
      </c>
      <c r="R2877" s="15" t="s">
        <v>65</v>
      </c>
      <c r="S2877" s="15" t="s">
        <v>83</v>
      </c>
      <c r="T2877" s="15" t="s">
        <v>5759</v>
      </c>
      <c r="U2877" s="28">
        <v>287280.0</v>
      </c>
      <c r="V2877" s="15">
        <v>3.0</v>
      </c>
      <c r="W2877" s="31">
        <v>0.2</v>
      </c>
      <c r="X2877" s="28">
        <v>96957.0</v>
      </c>
    </row>
    <row r="2878" ht="15.75" customHeight="1">
      <c r="A2878" s="15">
        <v>5156.0</v>
      </c>
      <c r="B2878" s="15" t="s">
        <v>5760</v>
      </c>
      <c r="C2878" s="18">
        <v>42223.0</v>
      </c>
      <c r="D2878" s="18">
        <v>42224.0</v>
      </c>
      <c r="E2878" s="18">
        <f t="shared" si="1"/>
        <v>42224</v>
      </c>
      <c r="F2878" s="15" t="s">
        <v>125</v>
      </c>
      <c r="G2878" s="15" t="s">
        <v>3428</v>
      </c>
      <c r="H2878" s="15" t="s">
        <v>3429</v>
      </c>
      <c r="I2878" s="15" t="s">
        <v>59</v>
      </c>
      <c r="J2878" s="15" t="s">
        <v>60</v>
      </c>
      <c r="K2878" s="15" t="s">
        <v>31</v>
      </c>
      <c r="L2878" s="15" t="str">
        <f t="array" ref="L2878">_xlfn.XLOOKUP(M2878,reference_province_to_city!$A$2:$A$11,reference_province_to_city!$B$2:$B$11)</f>
        <v>Balikpapan</v>
      </c>
      <c r="M2878" s="15" t="s">
        <v>21</v>
      </c>
      <c r="N2878" s="15">
        <v>76114.0</v>
      </c>
      <c r="O2878" s="15">
        <f t="array" ref="O2878">_xlfn.XLOOKUP(M2878,reference_postal_code!$B$2:$B$11,reference_postal_code!$A$2:$A$11)</f>
        <v>76114</v>
      </c>
      <c r="P2878" s="15" t="s">
        <v>166</v>
      </c>
      <c r="Q2878" s="15" t="s">
        <v>5761</v>
      </c>
      <c r="R2878" s="15" t="s">
        <v>106</v>
      </c>
      <c r="S2878" s="15" t="s">
        <v>139</v>
      </c>
      <c r="T2878" s="15" t="s">
        <v>5762</v>
      </c>
      <c r="U2878" s="28">
        <v>3194100.0</v>
      </c>
      <c r="V2878" s="15">
        <v>3.0</v>
      </c>
      <c r="W2878" s="31">
        <v>0.0</v>
      </c>
      <c r="X2878" s="28">
        <v>511056.0</v>
      </c>
    </row>
    <row r="2879" ht="15.75" customHeight="1">
      <c r="A2879" s="15">
        <v>5155.0</v>
      </c>
      <c r="B2879" s="15" t="s">
        <v>5760</v>
      </c>
      <c r="C2879" s="18">
        <v>42223.0</v>
      </c>
      <c r="D2879" s="18">
        <v>42224.0</v>
      </c>
      <c r="E2879" s="18">
        <f t="shared" si="1"/>
        <v>42224</v>
      </c>
      <c r="F2879" s="15" t="s">
        <v>125</v>
      </c>
      <c r="G2879" s="15" t="s">
        <v>3428</v>
      </c>
      <c r="H2879" s="15" t="s">
        <v>3429</v>
      </c>
      <c r="I2879" s="15" t="s">
        <v>59</v>
      </c>
      <c r="J2879" s="15" t="s">
        <v>60</v>
      </c>
      <c r="K2879" s="15" t="s">
        <v>31</v>
      </c>
      <c r="L2879" s="15" t="str">
        <f t="array" ref="L2879">_xlfn.XLOOKUP(M2879,reference_province_to_city!$A$2:$A$11,reference_province_to_city!$B$2:$B$11)</f>
        <v>Balikpapan</v>
      </c>
      <c r="M2879" s="15" t="s">
        <v>21</v>
      </c>
      <c r="N2879" s="15">
        <v>76114.0</v>
      </c>
      <c r="O2879" s="15">
        <f t="array" ref="O2879">_xlfn.XLOOKUP(M2879,reference_postal_code!$B$2:$B$11,reference_postal_code!$A$2:$A$11)</f>
        <v>76114</v>
      </c>
      <c r="P2879" s="15" t="s">
        <v>166</v>
      </c>
      <c r="Q2879" s="15" t="s">
        <v>2826</v>
      </c>
      <c r="R2879" s="15" t="s">
        <v>65</v>
      </c>
      <c r="S2879" s="15" t="s">
        <v>83</v>
      </c>
      <c r="T2879" s="15" t="s">
        <v>2827</v>
      </c>
      <c r="U2879" s="28">
        <v>426000.0</v>
      </c>
      <c r="V2879" s="15">
        <v>4.0</v>
      </c>
      <c r="W2879" s="31">
        <v>0.0</v>
      </c>
      <c r="X2879" s="28">
        <v>195960.0</v>
      </c>
    </row>
    <row r="2880" ht="15.75" customHeight="1">
      <c r="A2880" s="15">
        <v>8090.0</v>
      </c>
      <c r="B2880" s="15" t="s">
        <v>5763</v>
      </c>
      <c r="C2880" s="18">
        <v>42223.0</v>
      </c>
      <c r="D2880" s="18">
        <v>42225.0</v>
      </c>
      <c r="E2880" s="18">
        <f t="shared" si="1"/>
        <v>42225</v>
      </c>
      <c r="F2880" s="15" t="s">
        <v>125</v>
      </c>
      <c r="G2880" s="15" t="s">
        <v>2062</v>
      </c>
      <c r="H2880" s="15" t="s">
        <v>2063</v>
      </c>
      <c r="I2880" s="15" t="s">
        <v>128</v>
      </c>
      <c r="J2880" s="15" t="s">
        <v>60</v>
      </c>
      <c r="K2880" s="15" t="s">
        <v>33</v>
      </c>
      <c r="L2880" s="15" t="str">
        <f t="array" ref="L2880">_xlfn.XLOOKUP(M2880,reference_province_to_city!$A$2:$A$11,reference_province_to_city!$B$2:$B$11)</f>
        <v>Makassar</v>
      </c>
      <c r="M2880" s="15" t="s">
        <v>25</v>
      </c>
      <c r="N2880" s="15">
        <v>90111.0</v>
      </c>
      <c r="O2880" s="15">
        <f t="array" ref="O2880">_xlfn.XLOOKUP(M2880,reference_postal_code!$B$2:$B$11,reference_postal_code!$A$2:$A$11)</f>
        <v>90111</v>
      </c>
      <c r="P2880" s="15" t="s">
        <v>63</v>
      </c>
      <c r="Q2880" s="15" t="s">
        <v>3343</v>
      </c>
      <c r="R2880" s="15" t="s">
        <v>65</v>
      </c>
      <c r="S2880" s="15" t="s">
        <v>222</v>
      </c>
      <c r="T2880" s="15" t="s">
        <v>3344</v>
      </c>
      <c r="U2880" s="28">
        <v>1163700.0</v>
      </c>
      <c r="V2880" s="15">
        <v>9.0</v>
      </c>
      <c r="W2880" s="31">
        <v>0.0</v>
      </c>
      <c r="X2880" s="28">
        <v>302562.0</v>
      </c>
    </row>
    <row r="2881" ht="15.75" customHeight="1">
      <c r="A2881" s="15">
        <v>2932.0</v>
      </c>
      <c r="B2881" s="15" t="s">
        <v>5764</v>
      </c>
      <c r="C2881" s="18">
        <v>42224.0</v>
      </c>
      <c r="D2881" s="18">
        <v>42224.0</v>
      </c>
      <c r="E2881" s="18">
        <f t="shared" si="1"/>
        <v>42224</v>
      </c>
      <c r="F2881" s="15" t="s">
        <v>466</v>
      </c>
      <c r="G2881" s="15" t="s">
        <v>3304</v>
      </c>
      <c r="H2881" s="15" t="s">
        <v>3305</v>
      </c>
      <c r="I2881" s="15" t="s">
        <v>59</v>
      </c>
      <c r="J2881" s="15" t="s">
        <v>60</v>
      </c>
      <c r="K2881" s="15" t="s">
        <v>26</v>
      </c>
      <c r="L2881" s="15" t="str">
        <f t="array" ref="L2881">_xlfn.XLOOKUP(M2881,reference_province_to_city!$A$2:$A$11,reference_province_to_city!$B$2:$B$11)</f>
        <v>Denpasar</v>
      </c>
      <c r="M2881" s="15" t="s">
        <v>24</v>
      </c>
      <c r="N2881" s="15">
        <v>80231.0</v>
      </c>
      <c r="O2881" s="15">
        <f t="array" ref="O2881">_xlfn.XLOOKUP(M2881,reference_postal_code!$B$2:$B$11,reference_postal_code!$A$2:$A$11)</f>
        <v>80231</v>
      </c>
      <c r="P2881" s="15" t="s">
        <v>63</v>
      </c>
      <c r="Q2881" s="15" t="s">
        <v>1827</v>
      </c>
      <c r="R2881" s="15" t="s">
        <v>65</v>
      </c>
      <c r="S2881" s="15" t="s">
        <v>83</v>
      </c>
      <c r="T2881" s="15" t="s">
        <v>1828</v>
      </c>
      <c r="U2881" s="28">
        <v>109200.0</v>
      </c>
      <c r="V2881" s="15">
        <v>2.0</v>
      </c>
      <c r="W2881" s="31">
        <v>0.2</v>
      </c>
      <c r="X2881" s="28">
        <v>40950.0</v>
      </c>
    </row>
    <row r="2882" ht="15.75" customHeight="1">
      <c r="A2882" s="15">
        <v>6662.0</v>
      </c>
      <c r="B2882" s="15" t="s">
        <v>5765</v>
      </c>
      <c r="C2882" s="18">
        <v>42224.0</v>
      </c>
      <c r="D2882" s="18">
        <v>42226.0</v>
      </c>
      <c r="E2882" s="18">
        <f t="shared" si="1"/>
        <v>42226</v>
      </c>
      <c r="F2882" s="15" t="s">
        <v>114</v>
      </c>
      <c r="G2882" s="15" t="s">
        <v>5766</v>
      </c>
      <c r="H2882" s="15" t="s">
        <v>5767</v>
      </c>
      <c r="I2882" s="15" t="s">
        <v>59</v>
      </c>
      <c r="J2882" s="15" t="s">
        <v>60</v>
      </c>
      <c r="K2882" s="15" t="s">
        <v>14</v>
      </c>
      <c r="L2882" s="15" t="str">
        <f t="array" ref="L2882">_xlfn.XLOOKUP(M2882,reference_province_to_city!$A$2:$A$11,reference_province_to_city!$B$2:$B$11)</f>
        <v>Bandung</v>
      </c>
      <c r="M2882" s="15" t="s">
        <v>12</v>
      </c>
      <c r="N2882" s="15">
        <v>40111.0</v>
      </c>
      <c r="O2882" s="15">
        <f t="array" ref="O2882">_xlfn.XLOOKUP(M2882,reference_postal_code!$B$2:$B$11,reference_postal_code!$A$2:$A$11)</f>
        <v>40111</v>
      </c>
      <c r="P2882" s="15" t="s">
        <v>117</v>
      </c>
      <c r="Q2882" s="15" t="s">
        <v>4144</v>
      </c>
      <c r="R2882" s="15" t="s">
        <v>65</v>
      </c>
      <c r="S2882" s="15" t="s">
        <v>222</v>
      </c>
      <c r="T2882" s="15" t="s">
        <v>4145</v>
      </c>
      <c r="U2882" s="28">
        <v>1708800.0</v>
      </c>
      <c r="V2882" s="15">
        <v>2.0</v>
      </c>
      <c r="W2882" s="31">
        <v>0.0</v>
      </c>
      <c r="X2882" s="28">
        <v>495552.0</v>
      </c>
    </row>
    <row r="2883" ht="15.75" customHeight="1">
      <c r="A2883" s="15">
        <v>6661.0</v>
      </c>
      <c r="B2883" s="15" t="s">
        <v>5765</v>
      </c>
      <c r="C2883" s="18">
        <v>42224.0</v>
      </c>
      <c r="D2883" s="18">
        <v>42226.0</v>
      </c>
      <c r="E2883" s="18">
        <f t="shared" si="1"/>
        <v>42226</v>
      </c>
      <c r="F2883" s="15" t="s">
        <v>114</v>
      </c>
      <c r="G2883" s="15" t="s">
        <v>5766</v>
      </c>
      <c r="H2883" s="15" t="s">
        <v>5767</v>
      </c>
      <c r="I2883" s="15" t="s">
        <v>59</v>
      </c>
      <c r="J2883" s="15" t="s">
        <v>60</v>
      </c>
      <c r="K2883" s="15" t="s">
        <v>14</v>
      </c>
      <c r="L2883" s="15" t="str">
        <f t="array" ref="L2883">_xlfn.XLOOKUP(M2883,reference_province_to_city!$A$2:$A$11,reference_province_to_city!$B$2:$B$11)</f>
        <v>Bandung</v>
      </c>
      <c r="M2883" s="15" t="s">
        <v>12</v>
      </c>
      <c r="N2883" s="15">
        <v>40111.0</v>
      </c>
      <c r="O2883" s="15">
        <f t="array" ref="O2883">_xlfn.XLOOKUP(M2883,reference_postal_code!$B$2:$B$11,reference_postal_code!$A$2:$A$11)</f>
        <v>40111</v>
      </c>
      <c r="P2883" s="15" t="s">
        <v>117</v>
      </c>
      <c r="Q2883" s="15" t="s">
        <v>5768</v>
      </c>
      <c r="R2883" s="15" t="s">
        <v>65</v>
      </c>
      <c r="S2883" s="15" t="s">
        <v>93</v>
      </c>
      <c r="T2883" s="15" t="s">
        <v>5769</v>
      </c>
      <c r="U2883" s="28">
        <v>594900.0</v>
      </c>
      <c r="V2883" s="15">
        <v>2.0</v>
      </c>
      <c r="W2883" s="31">
        <v>0.0</v>
      </c>
      <c r="X2883" s="28">
        <v>178470.0</v>
      </c>
    </row>
    <row r="2884" ht="15.75" customHeight="1">
      <c r="A2884" s="15">
        <v>2931.0</v>
      </c>
      <c r="B2884" s="15" t="s">
        <v>5764</v>
      </c>
      <c r="C2884" s="18">
        <v>42224.0</v>
      </c>
      <c r="D2884" s="18">
        <v>42224.0</v>
      </c>
      <c r="E2884" s="18">
        <f t="shared" si="1"/>
        <v>42224</v>
      </c>
      <c r="F2884" s="15" t="s">
        <v>466</v>
      </c>
      <c r="G2884" s="15" t="s">
        <v>3304</v>
      </c>
      <c r="H2884" s="15" t="s">
        <v>3305</v>
      </c>
      <c r="I2884" s="15" t="s">
        <v>59</v>
      </c>
      <c r="J2884" s="15" t="s">
        <v>60</v>
      </c>
      <c r="K2884" s="15" t="s">
        <v>26</v>
      </c>
      <c r="L2884" s="15" t="str">
        <f t="array" ref="L2884">_xlfn.XLOOKUP(M2884,reference_province_to_city!$A$2:$A$11,reference_province_to_city!$B$2:$B$11)</f>
        <v>Denpasar</v>
      </c>
      <c r="M2884" s="15" t="s">
        <v>24</v>
      </c>
      <c r="N2884" s="15">
        <v>80231.0</v>
      </c>
      <c r="O2884" s="15">
        <f t="array" ref="O2884">_xlfn.XLOOKUP(M2884,reference_postal_code!$B$2:$B$11,reference_postal_code!$A$2:$A$11)</f>
        <v>80231</v>
      </c>
      <c r="P2884" s="15" t="s">
        <v>63</v>
      </c>
      <c r="Q2884" s="15" t="s">
        <v>1284</v>
      </c>
      <c r="R2884" s="15" t="s">
        <v>65</v>
      </c>
      <c r="S2884" s="15" t="s">
        <v>83</v>
      </c>
      <c r="T2884" s="15" t="s">
        <v>1285</v>
      </c>
      <c r="U2884" s="28">
        <v>99120.0</v>
      </c>
      <c r="V2884" s="15">
        <v>2.0</v>
      </c>
      <c r="W2884" s="31">
        <v>0.2</v>
      </c>
      <c r="X2884" s="28">
        <v>33453.0</v>
      </c>
    </row>
    <row r="2885" ht="15.75" customHeight="1">
      <c r="A2885" s="15">
        <v>9889.0</v>
      </c>
      <c r="B2885" s="15" t="s">
        <v>5770</v>
      </c>
      <c r="C2885" s="18">
        <v>42224.0</v>
      </c>
      <c r="D2885" s="18">
        <v>42228.0</v>
      </c>
      <c r="E2885" s="18">
        <f t="shared" si="1"/>
        <v>42228</v>
      </c>
      <c r="F2885" s="15" t="s">
        <v>55</v>
      </c>
      <c r="G2885" s="15" t="s">
        <v>1007</v>
      </c>
      <c r="H2885" s="15" t="s">
        <v>1008</v>
      </c>
      <c r="I2885" s="15" t="s">
        <v>59</v>
      </c>
      <c r="J2885" s="15" t="s">
        <v>60</v>
      </c>
      <c r="K2885" s="15" t="s">
        <v>14</v>
      </c>
      <c r="L2885" s="15" t="str">
        <f t="array" ref="L2885">_xlfn.XLOOKUP(M2885,reference_province_to_city!$A$2:$A$11,reference_province_to_city!$B$2:$B$11)</f>
        <v>Bandung</v>
      </c>
      <c r="M2885" s="15" t="s">
        <v>12</v>
      </c>
      <c r="N2885" s="15">
        <v>40111.0</v>
      </c>
      <c r="O2885" s="15">
        <f t="array" ref="O2885">_xlfn.XLOOKUP(M2885,reference_postal_code!$B$2:$B$11,reference_postal_code!$A$2:$A$11)</f>
        <v>40111</v>
      </c>
      <c r="P2885" s="15" t="s">
        <v>117</v>
      </c>
      <c r="Q2885" s="15" t="s">
        <v>446</v>
      </c>
      <c r="R2885" s="15" t="s">
        <v>110</v>
      </c>
      <c r="S2885" s="15" t="s">
        <v>149</v>
      </c>
      <c r="T2885" s="15" t="s">
        <v>447</v>
      </c>
      <c r="U2885" s="28">
        <v>1199850.0</v>
      </c>
      <c r="V2885" s="15">
        <v>1.0</v>
      </c>
      <c r="W2885" s="31">
        <v>0.0</v>
      </c>
      <c r="X2885" s="28">
        <v>431946.0</v>
      </c>
    </row>
    <row r="2886" ht="15.75" customHeight="1">
      <c r="A2886" s="15">
        <v>2933.0</v>
      </c>
      <c r="B2886" s="15" t="s">
        <v>5764</v>
      </c>
      <c r="C2886" s="18">
        <v>42224.0</v>
      </c>
      <c r="D2886" s="18"/>
      <c r="E2886" s="18">
        <f t="shared" si="1"/>
        <v>42227</v>
      </c>
      <c r="F2886" s="15" t="s">
        <v>466</v>
      </c>
      <c r="G2886" s="15" t="s">
        <v>3304</v>
      </c>
      <c r="H2886" s="15" t="s">
        <v>3305</v>
      </c>
      <c r="I2886" s="15" t="s">
        <v>59</v>
      </c>
      <c r="J2886" s="15" t="s">
        <v>60</v>
      </c>
      <c r="K2886" s="15" t="s">
        <v>26</v>
      </c>
      <c r="L2886" s="15" t="str">
        <f t="array" ref="L2886">_xlfn.XLOOKUP(M2886,reference_province_to_city!$A$2:$A$11,reference_province_to_city!$B$2:$B$11)</f>
        <v>Denpasar</v>
      </c>
      <c r="M2886" s="15" t="s">
        <v>24</v>
      </c>
      <c r="N2886" s="15">
        <v>80231.0</v>
      </c>
      <c r="O2886" s="15">
        <f t="array" ref="O2886">_xlfn.XLOOKUP(M2886,reference_postal_code!$B$2:$B$11,reference_postal_code!$A$2:$A$11)</f>
        <v>80231</v>
      </c>
      <c r="P2886" s="15" t="s">
        <v>63</v>
      </c>
      <c r="Q2886" s="15" t="s">
        <v>5771</v>
      </c>
      <c r="R2886" s="15" t="s">
        <v>106</v>
      </c>
      <c r="S2886" s="15" t="s">
        <v>107</v>
      </c>
      <c r="T2886" s="15" t="s">
        <v>5772</v>
      </c>
      <c r="U2886" s="28">
        <v>2171760.0</v>
      </c>
      <c r="V2886" s="15">
        <v>1.0</v>
      </c>
      <c r="W2886" s="31">
        <v>0.2</v>
      </c>
      <c r="X2886" s="28">
        <v>162882.0</v>
      </c>
    </row>
    <row r="2887" ht="15.75" customHeight="1">
      <c r="A2887" s="15">
        <v>6663.0</v>
      </c>
      <c r="B2887" s="15" t="s">
        <v>5765</v>
      </c>
      <c r="C2887" s="18">
        <v>42224.0</v>
      </c>
      <c r="D2887" s="18">
        <v>42226.0</v>
      </c>
      <c r="E2887" s="18">
        <f t="shared" si="1"/>
        <v>42226</v>
      </c>
      <c r="F2887" s="15" t="s">
        <v>114</v>
      </c>
      <c r="G2887" s="15" t="s">
        <v>5766</v>
      </c>
      <c r="H2887" s="15" t="s">
        <v>5767</v>
      </c>
      <c r="I2887" s="15" t="s">
        <v>59</v>
      </c>
      <c r="J2887" s="15" t="s">
        <v>60</v>
      </c>
      <c r="K2887" s="15" t="s">
        <v>14</v>
      </c>
      <c r="L2887" s="15" t="str">
        <f t="array" ref="L2887">_xlfn.XLOOKUP(M2887,reference_province_to_city!$A$2:$A$11,reference_province_to_city!$B$2:$B$11)</f>
        <v>Bandung</v>
      </c>
      <c r="M2887" s="15" t="s">
        <v>12</v>
      </c>
      <c r="N2887" s="15">
        <v>40111.0</v>
      </c>
      <c r="O2887" s="15">
        <f t="array" ref="O2887">_xlfn.XLOOKUP(M2887,reference_postal_code!$B$2:$B$11,reference_postal_code!$A$2:$A$11)</f>
        <v>40111</v>
      </c>
      <c r="P2887" s="15" t="s">
        <v>117</v>
      </c>
      <c r="Q2887" s="15" t="s">
        <v>2710</v>
      </c>
      <c r="R2887" s="15" t="s">
        <v>65</v>
      </c>
      <c r="S2887" s="15" t="s">
        <v>83</v>
      </c>
      <c r="T2887" s="15" t="s">
        <v>2711</v>
      </c>
      <c r="U2887" s="28">
        <v>6717900.0</v>
      </c>
      <c r="V2887" s="15">
        <v>7.0</v>
      </c>
      <c r="W2887" s="31">
        <v>0.0</v>
      </c>
      <c r="X2887" s="28">
        <v>3157413.0</v>
      </c>
    </row>
    <row r="2888" ht="15.75" customHeight="1">
      <c r="A2888" s="15">
        <v>226.0</v>
      </c>
      <c r="B2888" s="15" t="s">
        <v>5773</v>
      </c>
      <c r="C2888" s="18">
        <v>42225.0</v>
      </c>
      <c r="D2888" s="18">
        <v>42232.0</v>
      </c>
      <c r="E2888" s="18">
        <f t="shared" si="1"/>
        <v>42232</v>
      </c>
      <c r="F2888" s="15" t="s">
        <v>55</v>
      </c>
      <c r="G2888" s="15" t="s">
        <v>1338</v>
      </c>
      <c r="H2888" s="15" t="s">
        <v>1339</v>
      </c>
      <c r="I2888" s="15" t="s">
        <v>128</v>
      </c>
      <c r="J2888" s="15" t="s">
        <v>60</v>
      </c>
      <c r="K2888" s="15" t="s">
        <v>28</v>
      </c>
      <c r="L2888" s="15" t="str">
        <f t="array" ref="L2888">_xlfn.XLOOKUP(M2888,reference_province_to_city!$A$2:$A$11,reference_province_to_city!$B$2:$B$11)</f>
        <v>Medan</v>
      </c>
      <c r="M2888" s="15" t="s">
        <v>11</v>
      </c>
      <c r="N2888" s="15">
        <v>20111.0</v>
      </c>
      <c r="O2888" s="15">
        <f t="array" ref="O2888">_xlfn.XLOOKUP(M2888,reference_postal_code!$B$2:$B$11,reference_postal_code!$A$2:$A$11)</f>
        <v>20111</v>
      </c>
      <c r="P2888" s="15" t="s">
        <v>77</v>
      </c>
      <c r="Q2888" s="15" t="s">
        <v>2099</v>
      </c>
      <c r="R2888" s="15" t="s">
        <v>65</v>
      </c>
      <c r="S2888" s="15" t="s">
        <v>93</v>
      </c>
      <c r="T2888" s="15" t="s">
        <v>2100</v>
      </c>
      <c r="U2888" s="28">
        <v>33000.0</v>
      </c>
      <c r="V2888" s="15">
        <v>1.0</v>
      </c>
      <c r="W2888" s="31">
        <v>0.0</v>
      </c>
      <c r="X2888" s="28">
        <v>14520.0</v>
      </c>
    </row>
    <row r="2889" ht="15.75" customHeight="1">
      <c r="A2889" s="15">
        <v>228.0</v>
      </c>
      <c r="B2889" s="15" t="s">
        <v>5773</v>
      </c>
      <c r="C2889" s="18">
        <v>42225.0</v>
      </c>
      <c r="D2889" s="18">
        <v>42232.0</v>
      </c>
      <c r="E2889" s="18">
        <f t="shared" si="1"/>
        <v>42232</v>
      </c>
      <c r="F2889" s="15" t="s">
        <v>55</v>
      </c>
      <c r="G2889" s="15" t="s">
        <v>1338</v>
      </c>
      <c r="H2889" s="15" t="s">
        <v>1339</v>
      </c>
      <c r="I2889" s="15" t="s">
        <v>128</v>
      </c>
      <c r="J2889" s="15" t="s">
        <v>60</v>
      </c>
      <c r="K2889" s="15" t="s">
        <v>28</v>
      </c>
      <c r="L2889" s="15" t="str">
        <f t="array" ref="L2889">_xlfn.XLOOKUP(M2889,reference_province_to_city!$A$2:$A$11,reference_province_to_city!$B$2:$B$11)</f>
        <v>Medan</v>
      </c>
      <c r="M2889" s="15" t="s">
        <v>11</v>
      </c>
      <c r="N2889" s="15">
        <v>20111.0</v>
      </c>
      <c r="O2889" s="15">
        <f t="array" ref="O2889">_xlfn.XLOOKUP(M2889,reference_postal_code!$B$2:$B$11,reference_postal_code!$A$2:$A$11)</f>
        <v>20111</v>
      </c>
      <c r="P2889" s="15" t="s">
        <v>77</v>
      </c>
      <c r="Q2889" s="15" t="s">
        <v>4365</v>
      </c>
      <c r="R2889" s="15" t="s">
        <v>65</v>
      </c>
      <c r="S2889" s="15" t="s">
        <v>87</v>
      </c>
      <c r="T2889" s="15" t="s">
        <v>4366</v>
      </c>
      <c r="U2889" s="28">
        <v>329700.0</v>
      </c>
      <c r="V2889" s="15">
        <v>1.0</v>
      </c>
      <c r="W2889" s="31">
        <v>0.0</v>
      </c>
      <c r="X2889" s="28">
        <v>3297.0</v>
      </c>
    </row>
    <row r="2890" ht="15.75" customHeight="1">
      <c r="A2890" s="15">
        <v>1582.0</v>
      </c>
      <c r="B2890" s="15" t="s">
        <v>5774</v>
      </c>
      <c r="C2890" s="18">
        <v>42225.0</v>
      </c>
      <c r="D2890" s="18">
        <v>42228.0</v>
      </c>
      <c r="E2890" s="18">
        <f t="shared" si="1"/>
        <v>42228</v>
      </c>
      <c r="F2890" s="15" t="s">
        <v>125</v>
      </c>
      <c r="G2890" s="15" t="s">
        <v>1543</v>
      </c>
      <c r="H2890" s="15" t="s">
        <v>1544</v>
      </c>
      <c r="I2890" s="15" t="s">
        <v>59</v>
      </c>
      <c r="J2890" s="15" t="s">
        <v>60</v>
      </c>
      <c r="K2890" s="15" t="s">
        <v>31</v>
      </c>
      <c r="L2890" s="15" t="str">
        <f t="array" ref="L2890">_xlfn.XLOOKUP(M2890,reference_province_to_city!$A$2:$A$11,reference_province_to_city!$B$2:$B$11)</f>
        <v>Balikpapan</v>
      </c>
      <c r="M2890" s="15" t="s">
        <v>21</v>
      </c>
      <c r="N2890" s="15">
        <v>76114.0</v>
      </c>
      <c r="O2890" s="15">
        <f t="array" ref="O2890">_xlfn.XLOOKUP(M2890,reference_postal_code!$B$2:$B$11,reference_postal_code!$A$2:$A$11)</f>
        <v>76114</v>
      </c>
      <c r="P2890" s="15" t="s">
        <v>166</v>
      </c>
      <c r="Q2890" s="15" t="s">
        <v>3496</v>
      </c>
      <c r="R2890" s="15" t="s">
        <v>65</v>
      </c>
      <c r="S2890" s="15" t="s">
        <v>87</v>
      </c>
      <c r="T2890" s="15" t="s">
        <v>3497</v>
      </c>
      <c r="U2890" s="28">
        <v>629400.0</v>
      </c>
      <c r="V2890" s="15">
        <v>2.0</v>
      </c>
      <c r="W2890" s="31">
        <v>0.0</v>
      </c>
      <c r="X2890" s="28">
        <v>44058.0</v>
      </c>
    </row>
    <row r="2891" ht="15.75" customHeight="1">
      <c r="A2891" s="15">
        <v>227.0</v>
      </c>
      <c r="B2891" s="15" t="s">
        <v>5773</v>
      </c>
      <c r="C2891" s="18">
        <v>42225.0</v>
      </c>
      <c r="D2891" s="18">
        <v>42232.0</v>
      </c>
      <c r="E2891" s="18">
        <f t="shared" si="1"/>
        <v>42232</v>
      </c>
      <c r="F2891" s="15" t="s">
        <v>55</v>
      </c>
      <c r="G2891" s="15" t="s">
        <v>1338</v>
      </c>
      <c r="H2891" s="15" t="s">
        <v>1339</v>
      </c>
      <c r="I2891" s="15" t="s">
        <v>128</v>
      </c>
      <c r="J2891" s="15" t="s">
        <v>60</v>
      </c>
      <c r="K2891" s="15" t="s">
        <v>28</v>
      </c>
      <c r="L2891" s="15" t="str">
        <f t="array" ref="L2891">_xlfn.XLOOKUP(M2891,reference_province_to_city!$A$2:$A$11,reference_province_to_city!$B$2:$B$11)</f>
        <v>Medan</v>
      </c>
      <c r="M2891" s="15" t="s">
        <v>11</v>
      </c>
      <c r="N2891" s="15">
        <v>20111.0</v>
      </c>
      <c r="O2891" s="15">
        <f t="array" ref="O2891">_xlfn.XLOOKUP(M2891,reference_postal_code!$B$2:$B$11,reference_postal_code!$A$2:$A$11)</f>
        <v>20111</v>
      </c>
      <c r="P2891" s="15" t="s">
        <v>77</v>
      </c>
      <c r="Q2891" s="15" t="s">
        <v>1144</v>
      </c>
      <c r="R2891" s="15" t="s">
        <v>106</v>
      </c>
      <c r="S2891" s="15" t="s">
        <v>218</v>
      </c>
      <c r="T2891" s="15" t="s">
        <v>1145</v>
      </c>
      <c r="U2891" s="28">
        <v>9336750.0</v>
      </c>
      <c r="V2891" s="15">
        <v>5.0</v>
      </c>
      <c r="W2891" s="31">
        <v>0.0</v>
      </c>
      <c r="X2891" s="28">
        <v>2054085.0</v>
      </c>
    </row>
    <row r="2892" ht="15.75" customHeight="1">
      <c r="A2892" s="15">
        <v>1581.0</v>
      </c>
      <c r="B2892" s="15" t="s">
        <v>5774</v>
      </c>
      <c r="C2892" s="18">
        <v>42225.0</v>
      </c>
      <c r="D2892" s="18">
        <v>42228.0</v>
      </c>
      <c r="E2892" s="18">
        <f t="shared" si="1"/>
        <v>42228</v>
      </c>
      <c r="F2892" s="15" t="s">
        <v>125</v>
      </c>
      <c r="G2892" s="15" t="s">
        <v>1543</v>
      </c>
      <c r="H2892" s="15" t="s">
        <v>1544</v>
      </c>
      <c r="I2892" s="15" t="s">
        <v>59</v>
      </c>
      <c r="J2892" s="15" t="s">
        <v>60</v>
      </c>
      <c r="K2892" s="15" t="s">
        <v>31</v>
      </c>
      <c r="L2892" s="15" t="str">
        <f t="array" ref="L2892">_xlfn.XLOOKUP(M2892,reference_province_to_city!$A$2:$A$11,reference_province_to_city!$B$2:$B$11)</f>
        <v>Balikpapan</v>
      </c>
      <c r="M2892" s="15" t="s">
        <v>21</v>
      </c>
      <c r="N2892" s="15">
        <v>76114.0</v>
      </c>
      <c r="O2892" s="15">
        <f t="array" ref="O2892">_xlfn.XLOOKUP(M2892,reference_postal_code!$B$2:$B$11,reference_postal_code!$A$2:$A$11)</f>
        <v>76114</v>
      </c>
      <c r="P2892" s="15" t="s">
        <v>166</v>
      </c>
      <c r="Q2892" s="15" t="s">
        <v>1704</v>
      </c>
      <c r="R2892" s="15" t="s">
        <v>106</v>
      </c>
      <c r="S2892" s="15" t="s">
        <v>218</v>
      </c>
      <c r="T2892" s="15" t="s">
        <v>1705</v>
      </c>
      <c r="U2892" s="28">
        <v>5742090.0</v>
      </c>
      <c r="V2892" s="15">
        <v>9.0</v>
      </c>
      <c r="W2892" s="31">
        <v>0.4</v>
      </c>
      <c r="X2892" s="28">
        <v>-2296836.0</v>
      </c>
    </row>
    <row r="2893" ht="15.75" customHeight="1">
      <c r="A2893" s="15">
        <v>1587.0</v>
      </c>
      <c r="B2893" s="15" t="s">
        <v>5774</v>
      </c>
      <c r="C2893" s="18">
        <v>42225.0</v>
      </c>
      <c r="D2893" s="18">
        <v>42228.0</v>
      </c>
      <c r="E2893" s="18">
        <f t="shared" si="1"/>
        <v>42228</v>
      </c>
      <c r="F2893" s="15" t="s">
        <v>125</v>
      </c>
      <c r="G2893" s="15" t="s">
        <v>1543</v>
      </c>
      <c r="H2893" s="15" t="s">
        <v>1544</v>
      </c>
      <c r="I2893" s="15" t="s">
        <v>59</v>
      </c>
      <c r="J2893" s="15" t="s">
        <v>60</v>
      </c>
      <c r="K2893" s="15" t="s">
        <v>31</v>
      </c>
      <c r="L2893" s="15" t="str">
        <f t="array" ref="L2893">_xlfn.XLOOKUP(M2893,reference_province_to_city!$A$2:$A$11,reference_province_to_city!$B$2:$B$11)</f>
        <v>Balikpapan</v>
      </c>
      <c r="M2893" s="15" t="s">
        <v>21</v>
      </c>
      <c r="N2893" s="15">
        <v>76114.0</v>
      </c>
      <c r="O2893" s="15">
        <f t="array" ref="O2893">_xlfn.XLOOKUP(M2893,reference_postal_code!$B$2:$B$11,reference_postal_code!$A$2:$A$11)</f>
        <v>76114</v>
      </c>
      <c r="P2893" s="15" t="s">
        <v>166</v>
      </c>
      <c r="Q2893" s="15" t="s">
        <v>5775</v>
      </c>
      <c r="R2893" s="15" t="s">
        <v>65</v>
      </c>
      <c r="S2893" s="15" t="s">
        <v>66</v>
      </c>
      <c r="T2893" s="15" t="s">
        <v>5776</v>
      </c>
      <c r="U2893" s="28">
        <v>2155500.0</v>
      </c>
      <c r="V2893" s="15">
        <v>3.0</v>
      </c>
      <c r="W2893" s="31">
        <v>0.0</v>
      </c>
      <c r="X2893" s="28">
        <v>1034640.0</v>
      </c>
    </row>
    <row r="2894" ht="15.75" customHeight="1">
      <c r="A2894" s="15">
        <v>1585.0</v>
      </c>
      <c r="B2894" s="15" t="s">
        <v>5774</v>
      </c>
      <c r="C2894" s="18">
        <v>42225.0</v>
      </c>
      <c r="D2894" s="18">
        <v>42228.0</v>
      </c>
      <c r="E2894" s="18">
        <f t="shared" si="1"/>
        <v>42228</v>
      </c>
      <c r="F2894" s="15" t="s">
        <v>125</v>
      </c>
      <c r="G2894" s="15" t="s">
        <v>1543</v>
      </c>
      <c r="H2894" s="15" t="s">
        <v>1544</v>
      </c>
      <c r="I2894" s="15" t="s">
        <v>59</v>
      </c>
      <c r="J2894" s="15" t="s">
        <v>60</v>
      </c>
      <c r="K2894" s="15" t="s">
        <v>524</v>
      </c>
      <c r="L2894" s="15" t="str">
        <f t="array" ref="L2894">_xlfn.XLOOKUP(M2894,reference_province_to_city!$A$2:$A$11,reference_province_to_city!$B$2:$B$11)</f>
        <v>Balikpapan</v>
      </c>
      <c r="M2894" s="15" t="s">
        <v>21</v>
      </c>
      <c r="N2894" s="15">
        <v>76114.0</v>
      </c>
      <c r="O2894" s="15">
        <f t="array" ref="O2894">_xlfn.XLOOKUP(M2894,reference_postal_code!$B$2:$B$11,reference_postal_code!$A$2:$A$11)</f>
        <v>76114</v>
      </c>
      <c r="P2894" s="15" t="s">
        <v>166</v>
      </c>
      <c r="Q2894" s="15" t="s">
        <v>3402</v>
      </c>
      <c r="R2894" s="15" t="s">
        <v>106</v>
      </c>
      <c r="S2894" s="15" t="s">
        <v>139</v>
      </c>
      <c r="T2894" s="15" t="s">
        <v>3403</v>
      </c>
      <c r="U2894" s="28">
        <v>92400.0</v>
      </c>
      <c r="V2894" s="15">
        <v>2.0</v>
      </c>
      <c r="W2894" s="31">
        <v>0.0</v>
      </c>
      <c r="X2894" s="28">
        <v>44352.0</v>
      </c>
    </row>
    <row r="2895" ht="15.75" customHeight="1">
      <c r="A2895" s="15">
        <v>1580.0</v>
      </c>
      <c r="B2895" s="15" t="s">
        <v>5774</v>
      </c>
      <c r="C2895" s="18">
        <v>42225.0</v>
      </c>
      <c r="D2895" s="18">
        <v>42228.0</v>
      </c>
      <c r="E2895" s="18">
        <f t="shared" si="1"/>
        <v>42228</v>
      </c>
      <c r="F2895" s="15" t="s">
        <v>125</v>
      </c>
      <c r="G2895" s="15" t="s">
        <v>1543</v>
      </c>
      <c r="H2895" s="15" t="s">
        <v>1544</v>
      </c>
      <c r="I2895" s="15" t="s">
        <v>59</v>
      </c>
      <c r="J2895" s="15" t="s">
        <v>60</v>
      </c>
      <c r="K2895" s="15" t="s">
        <v>31</v>
      </c>
      <c r="L2895" s="15" t="str">
        <f t="array" ref="L2895">_xlfn.XLOOKUP(M2895,reference_province_to_city!$A$2:$A$11,reference_province_to_city!$B$2:$B$11)</f>
        <v>Balikpapan</v>
      </c>
      <c r="M2895" s="15" t="s">
        <v>21</v>
      </c>
      <c r="N2895" s="15">
        <v>76114.0</v>
      </c>
      <c r="O2895" s="15">
        <f t="array" ref="O2895">_xlfn.XLOOKUP(M2895,reference_postal_code!$B$2:$B$11,reference_postal_code!$A$2:$A$11)</f>
        <v>76114</v>
      </c>
      <c r="P2895" s="15" t="s">
        <v>166</v>
      </c>
      <c r="Q2895" s="15" t="s">
        <v>3266</v>
      </c>
      <c r="R2895" s="15" t="s">
        <v>110</v>
      </c>
      <c r="S2895" s="15" t="s">
        <v>111</v>
      </c>
      <c r="T2895" s="15" t="s">
        <v>3267</v>
      </c>
      <c r="U2895" s="28">
        <v>4619700.0</v>
      </c>
      <c r="V2895" s="15">
        <v>2.0</v>
      </c>
      <c r="W2895" s="31">
        <v>0.0</v>
      </c>
      <c r="X2895" s="28">
        <v>1339713.0</v>
      </c>
    </row>
    <row r="2896" ht="15.75" customHeight="1">
      <c r="A2896" s="15">
        <v>1584.0</v>
      </c>
      <c r="B2896" s="15" t="s">
        <v>5774</v>
      </c>
      <c r="C2896" s="18">
        <v>42225.0</v>
      </c>
      <c r="D2896" s="18">
        <v>42228.0</v>
      </c>
      <c r="E2896" s="18">
        <f t="shared" si="1"/>
        <v>42228</v>
      </c>
      <c r="F2896" s="15" t="s">
        <v>125</v>
      </c>
      <c r="G2896" s="15" t="s">
        <v>1543</v>
      </c>
      <c r="H2896" s="15" t="s">
        <v>1544</v>
      </c>
      <c r="I2896" s="15" t="s">
        <v>59</v>
      </c>
      <c r="J2896" s="15" t="s">
        <v>60</v>
      </c>
      <c r="K2896" s="15" t="s">
        <v>31</v>
      </c>
      <c r="L2896" s="15" t="str">
        <f t="array" ref="L2896">_xlfn.XLOOKUP(M2896,reference_province_to_city!$A$2:$A$11,reference_province_to_city!$B$2:$B$11)</f>
        <v>Balikpapan</v>
      </c>
      <c r="M2896" s="15" t="s">
        <v>21</v>
      </c>
      <c r="N2896" s="15">
        <v>76114.0</v>
      </c>
      <c r="O2896" s="15">
        <f t="array" ref="O2896">_xlfn.XLOOKUP(M2896,reference_postal_code!$B$2:$B$11,reference_postal_code!$A$2:$A$11)</f>
        <v>76114</v>
      </c>
      <c r="P2896" s="15" t="s">
        <v>166</v>
      </c>
      <c r="Q2896" s="15" t="s">
        <v>5777</v>
      </c>
      <c r="R2896" s="15" t="s">
        <v>106</v>
      </c>
      <c r="S2896" s="15" t="s">
        <v>139</v>
      </c>
      <c r="T2896" s="15" t="s">
        <v>5778</v>
      </c>
      <c r="U2896" s="28">
        <v>705600.0</v>
      </c>
      <c r="V2896" s="15">
        <v>3.0</v>
      </c>
      <c r="W2896" s="31">
        <v>0.0</v>
      </c>
      <c r="X2896" s="28">
        <v>275184.0</v>
      </c>
    </row>
    <row r="2897" ht="15.75" customHeight="1">
      <c r="A2897" s="15">
        <v>7125.0</v>
      </c>
      <c r="B2897" s="15" t="s">
        <v>5779</v>
      </c>
      <c r="C2897" s="18">
        <v>42225.0</v>
      </c>
      <c r="D2897" s="18">
        <v>42232.0</v>
      </c>
      <c r="E2897" s="18">
        <f t="shared" si="1"/>
        <v>42232</v>
      </c>
      <c r="F2897" s="15" t="s">
        <v>55</v>
      </c>
      <c r="G2897" s="15" t="s">
        <v>3149</v>
      </c>
      <c r="H2897" s="15" t="s">
        <v>3150</v>
      </c>
      <c r="I2897" s="15" t="s">
        <v>128</v>
      </c>
      <c r="J2897" s="15" t="s">
        <v>60</v>
      </c>
      <c r="K2897" s="15" t="s">
        <v>14</v>
      </c>
      <c r="L2897" s="15" t="str">
        <f t="array" ref="L2897">_xlfn.XLOOKUP(M2897,reference_province_to_city!$A$2:$A$11,reference_province_to_city!$B$2:$B$11)</f>
        <v>Bandung</v>
      </c>
      <c r="M2897" s="15" t="s">
        <v>12</v>
      </c>
      <c r="N2897" s="15">
        <v>40111.0</v>
      </c>
      <c r="O2897" s="15">
        <f t="array" ref="O2897">_xlfn.XLOOKUP(M2897,reference_postal_code!$B$2:$B$11,reference_postal_code!$A$2:$A$11)</f>
        <v>40111</v>
      </c>
      <c r="P2897" s="15" t="s">
        <v>117</v>
      </c>
      <c r="Q2897" s="15" t="s">
        <v>4183</v>
      </c>
      <c r="R2897" s="15" t="s">
        <v>65</v>
      </c>
      <c r="S2897" s="15" t="s">
        <v>66</v>
      </c>
      <c r="T2897" s="15" t="s">
        <v>4184</v>
      </c>
      <c r="U2897" s="28">
        <v>2161800.0</v>
      </c>
      <c r="V2897" s="15">
        <v>3.0</v>
      </c>
      <c r="W2897" s="31">
        <v>0.0</v>
      </c>
      <c r="X2897" s="28">
        <v>1037664.0</v>
      </c>
    </row>
    <row r="2898" ht="15.75" customHeight="1">
      <c r="A2898" s="15">
        <v>3257.0</v>
      </c>
      <c r="B2898" s="15" t="s">
        <v>5780</v>
      </c>
      <c r="C2898" s="18">
        <v>42225.0</v>
      </c>
      <c r="D2898" s="18">
        <v>42230.0</v>
      </c>
      <c r="E2898" s="18">
        <f t="shared" si="1"/>
        <v>42230</v>
      </c>
      <c r="F2898" s="15" t="s">
        <v>55</v>
      </c>
      <c r="G2898" s="15" t="s">
        <v>1149</v>
      </c>
      <c r="H2898" s="15" t="s">
        <v>1150</v>
      </c>
      <c r="I2898" s="15" t="s">
        <v>128</v>
      </c>
      <c r="J2898" s="15" t="s">
        <v>60</v>
      </c>
      <c r="K2898" s="15" t="s">
        <v>29</v>
      </c>
      <c r="L2898" s="15" t="str">
        <f t="array" ref="L2898">_xlfn.XLOOKUP(M2898,reference_province_to_city!$A$2:$A$11,reference_province_to_city!$B$2:$B$11)</f>
        <v>Palembang</v>
      </c>
      <c r="M2898" s="15" t="s">
        <v>13</v>
      </c>
      <c r="N2898" s="15">
        <v>30111.0</v>
      </c>
      <c r="O2898" s="15">
        <f t="array" ref="O2898">_xlfn.XLOOKUP(M2898,reference_postal_code!$B$2:$B$11,reference_postal_code!$A$2:$A$11)</f>
        <v>30111</v>
      </c>
      <c r="P2898" s="15" t="s">
        <v>77</v>
      </c>
      <c r="Q2898" s="15" t="s">
        <v>1356</v>
      </c>
      <c r="R2898" s="15" t="s">
        <v>65</v>
      </c>
      <c r="S2898" s="15" t="s">
        <v>79</v>
      </c>
      <c r="T2898" s="15" t="s">
        <v>1357</v>
      </c>
      <c r="U2898" s="28">
        <v>69120.0</v>
      </c>
      <c r="V2898" s="15">
        <v>2.0</v>
      </c>
      <c r="W2898" s="31">
        <v>0.2</v>
      </c>
      <c r="X2898" s="28">
        <v>25056.0</v>
      </c>
    </row>
    <row r="2899" ht="15.75" customHeight="1">
      <c r="A2899" s="15">
        <v>7124.0</v>
      </c>
      <c r="B2899" s="15" t="s">
        <v>5779</v>
      </c>
      <c r="C2899" s="18">
        <v>42225.0</v>
      </c>
      <c r="D2899" s="18">
        <v>42232.0</v>
      </c>
      <c r="E2899" s="18">
        <f t="shared" si="1"/>
        <v>42232</v>
      </c>
      <c r="F2899" s="15" t="s">
        <v>55</v>
      </c>
      <c r="G2899" s="15" t="s">
        <v>3149</v>
      </c>
      <c r="H2899" s="15" t="s">
        <v>3150</v>
      </c>
      <c r="I2899" s="15" t="s">
        <v>128</v>
      </c>
      <c r="J2899" s="15" t="s">
        <v>60</v>
      </c>
      <c r="K2899" s="15" t="s">
        <v>14</v>
      </c>
      <c r="L2899" s="15" t="str">
        <f t="array" ref="L2899">_xlfn.XLOOKUP(M2899,reference_province_to_city!$A$2:$A$11,reference_province_to_city!$B$2:$B$11)</f>
        <v>Bandung</v>
      </c>
      <c r="M2899" s="15" t="s">
        <v>12</v>
      </c>
      <c r="N2899" s="15">
        <v>40111.0</v>
      </c>
      <c r="O2899" s="15">
        <f t="array" ref="O2899">_xlfn.XLOOKUP(M2899,reference_postal_code!$B$2:$B$11,reference_postal_code!$A$2:$A$11)</f>
        <v>40111</v>
      </c>
      <c r="P2899" s="15" t="s">
        <v>117</v>
      </c>
      <c r="Q2899" s="15" t="s">
        <v>3856</v>
      </c>
      <c r="R2899" s="15" t="s">
        <v>106</v>
      </c>
      <c r="S2899" s="15" t="s">
        <v>139</v>
      </c>
      <c r="T2899" s="15" t="s">
        <v>3857</v>
      </c>
      <c r="U2899" s="28">
        <v>150300.0</v>
      </c>
      <c r="V2899" s="15">
        <v>3.0</v>
      </c>
      <c r="W2899" s="31">
        <v>0.0</v>
      </c>
      <c r="X2899" s="28">
        <v>66132.0</v>
      </c>
    </row>
    <row r="2900" ht="15.75" customHeight="1">
      <c r="A2900" s="15">
        <v>1586.0</v>
      </c>
      <c r="B2900" s="15" t="s">
        <v>5774</v>
      </c>
      <c r="C2900" s="18">
        <v>42225.0</v>
      </c>
      <c r="D2900" s="18">
        <v>42228.0</v>
      </c>
      <c r="E2900" s="18">
        <f t="shared" si="1"/>
        <v>42228</v>
      </c>
      <c r="F2900" s="15" t="s">
        <v>125</v>
      </c>
      <c r="G2900" s="15" t="s">
        <v>1543</v>
      </c>
      <c r="H2900" s="15" t="s">
        <v>1544</v>
      </c>
      <c r="I2900" s="15" t="s">
        <v>59</v>
      </c>
      <c r="J2900" s="15" t="s">
        <v>60</v>
      </c>
      <c r="K2900" s="15" t="s">
        <v>31</v>
      </c>
      <c r="L2900" s="15" t="str">
        <f t="array" ref="L2900">_xlfn.XLOOKUP(M2900,reference_province_to_city!$A$2:$A$11,reference_province_to_city!$B$2:$B$11)</f>
        <v>Balikpapan</v>
      </c>
      <c r="M2900" s="15" t="s">
        <v>21</v>
      </c>
      <c r="N2900" s="15">
        <v>76114.0</v>
      </c>
      <c r="O2900" s="15">
        <f t="array" ref="O2900">_xlfn.XLOOKUP(M2900,reference_postal_code!$B$2:$B$11,reference_postal_code!$A$2:$A$11)</f>
        <v>76114</v>
      </c>
      <c r="P2900" s="15" t="s">
        <v>166</v>
      </c>
      <c r="Q2900" s="15" t="s">
        <v>650</v>
      </c>
      <c r="R2900" s="15" t="s">
        <v>110</v>
      </c>
      <c r="S2900" s="15" t="s">
        <v>111</v>
      </c>
      <c r="T2900" s="15" t="s">
        <v>651</v>
      </c>
      <c r="U2900" s="28">
        <v>1.469925E7</v>
      </c>
      <c r="V2900" s="15">
        <v>5.0</v>
      </c>
      <c r="W2900" s="31">
        <v>0.0</v>
      </c>
      <c r="X2900" s="28">
        <v>4115790.0</v>
      </c>
    </row>
    <row r="2901" ht="15.75" customHeight="1">
      <c r="A2901" s="15">
        <v>1588.0</v>
      </c>
      <c r="B2901" s="15" t="s">
        <v>5774</v>
      </c>
      <c r="C2901" s="18">
        <v>42225.0</v>
      </c>
      <c r="D2901" s="18">
        <v>42228.0</v>
      </c>
      <c r="E2901" s="18">
        <f t="shared" si="1"/>
        <v>42228</v>
      </c>
      <c r="F2901" s="15" t="s">
        <v>125</v>
      </c>
      <c r="G2901" s="15" t="s">
        <v>1543</v>
      </c>
      <c r="H2901" s="15" t="s">
        <v>1544</v>
      </c>
      <c r="I2901" s="15" t="s">
        <v>59</v>
      </c>
      <c r="J2901" s="15" t="s">
        <v>60</v>
      </c>
      <c r="K2901" s="15" t="s">
        <v>31</v>
      </c>
      <c r="L2901" s="15" t="str">
        <f t="array" ref="L2901">_xlfn.XLOOKUP(M2901,reference_province_to_city!$A$2:$A$11,reference_province_to_city!$B$2:$B$11)</f>
        <v>Balikpapan</v>
      </c>
      <c r="M2901" s="15" t="s">
        <v>21</v>
      </c>
      <c r="N2901" s="15">
        <v>76114.0</v>
      </c>
      <c r="O2901" s="15">
        <f t="array" ref="O2901">_xlfn.XLOOKUP(M2901,reference_postal_code!$B$2:$B$11,reference_postal_code!$A$2:$A$11)</f>
        <v>76114</v>
      </c>
      <c r="P2901" s="15" t="s">
        <v>166</v>
      </c>
      <c r="Q2901" s="15" t="s">
        <v>2490</v>
      </c>
      <c r="R2901" s="15" t="s">
        <v>65</v>
      </c>
      <c r="S2901" s="15" t="s">
        <v>103</v>
      </c>
      <c r="T2901" s="15" t="s">
        <v>2491</v>
      </c>
      <c r="U2901" s="28">
        <v>159750.0</v>
      </c>
      <c r="V2901" s="15">
        <v>3.0</v>
      </c>
      <c r="W2901" s="31">
        <v>0.0</v>
      </c>
      <c r="X2901" s="28">
        <v>75082.0</v>
      </c>
    </row>
    <row r="2902" ht="15.75" customHeight="1">
      <c r="A2902" s="15">
        <v>1589.0</v>
      </c>
      <c r="B2902" s="15" t="s">
        <v>5774</v>
      </c>
      <c r="C2902" s="18">
        <v>42225.0</v>
      </c>
      <c r="D2902" s="18">
        <v>42228.0</v>
      </c>
      <c r="E2902" s="18">
        <f t="shared" si="1"/>
        <v>42228</v>
      </c>
      <c r="F2902" s="15" t="s">
        <v>125</v>
      </c>
      <c r="G2902" s="15" t="s">
        <v>1543</v>
      </c>
      <c r="H2902" s="15" t="s">
        <v>1544</v>
      </c>
      <c r="I2902" s="15" t="s">
        <v>59</v>
      </c>
      <c r="J2902" s="15" t="s">
        <v>60</v>
      </c>
      <c r="K2902" s="15" t="s">
        <v>31</v>
      </c>
      <c r="L2902" s="15" t="str">
        <f t="array" ref="L2902">_xlfn.XLOOKUP(M2902,reference_province_to_city!$A$2:$A$11,reference_province_to_city!$B$2:$B$11)</f>
        <v>Balikpapan</v>
      </c>
      <c r="M2902" s="15" t="s">
        <v>21</v>
      </c>
      <c r="N2902" s="15">
        <v>76114.0</v>
      </c>
      <c r="O2902" s="15">
        <f t="array" ref="O2902">_xlfn.XLOOKUP(M2902,reference_postal_code!$B$2:$B$11,reference_postal_code!$A$2:$A$11)</f>
        <v>76114</v>
      </c>
      <c r="P2902" s="15" t="s">
        <v>166</v>
      </c>
      <c r="Q2902" s="15" t="s">
        <v>4523</v>
      </c>
      <c r="R2902" s="15" t="s">
        <v>110</v>
      </c>
      <c r="S2902" s="15" t="s">
        <v>149</v>
      </c>
      <c r="T2902" s="15" t="s">
        <v>4524</v>
      </c>
      <c r="U2902" s="28">
        <v>3717000.0</v>
      </c>
      <c r="V2902" s="15">
        <v>4.0</v>
      </c>
      <c r="W2902" s="31">
        <v>0.0</v>
      </c>
      <c r="X2902" s="28">
        <v>520380.0</v>
      </c>
    </row>
    <row r="2903" ht="15.75" customHeight="1">
      <c r="A2903" s="15">
        <v>5035.0</v>
      </c>
      <c r="B2903" s="15" t="s">
        <v>5781</v>
      </c>
      <c r="C2903" s="18">
        <v>42225.0</v>
      </c>
      <c r="D2903" s="18">
        <v>42229.0</v>
      </c>
      <c r="E2903" s="18">
        <f t="shared" si="1"/>
        <v>42229</v>
      </c>
      <c r="F2903" s="15" t="s">
        <v>114</v>
      </c>
      <c r="G2903" s="15" t="s">
        <v>535</v>
      </c>
      <c r="H2903" s="15" t="s">
        <v>536</v>
      </c>
      <c r="I2903" s="15" t="s">
        <v>76</v>
      </c>
      <c r="J2903" s="15" t="s">
        <v>60</v>
      </c>
      <c r="K2903" s="15" t="s">
        <v>26</v>
      </c>
      <c r="L2903" s="15" t="str">
        <f t="array" ref="L2903">_xlfn.XLOOKUP(M2903,reference_province_to_city!$A$2:$A$11,reference_province_to_city!$B$2:$B$11)</f>
        <v>Denpasar</v>
      </c>
      <c r="M2903" s="15" t="s">
        <v>24</v>
      </c>
      <c r="N2903" s="15">
        <v>80231.0</v>
      </c>
      <c r="O2903" s="15">
        <f t="array" ref="O2903">_xlfn.XLOOKUP(M2903,reference_postal_code!$B$2:$B$11,reference_postal_code!$A$2:$A$11)</f>
        <v>80231</v>
      </c>
      <c r="P2903" s="15" t="s">
        <v>63</v>
      </c>
      <c r="Q2903" s="15" t="s">
        <v>5706</v>
      </c>
      <c r="R2903" s="15" t="s">
        <v>106</v>
      </c>
      <c r="S2903" s="15" t="s">
        <v>183</v>
      </c>
      <c r="T2903" s="15" t="s">
        <v>5707</v>
      </c>
      <c r="U2903" s="28">
        <v>1.0311E7</v>
      </c>
      <c r="V2903" s="15">
        <v>5.0</v>
      </c>
      <c r="W2903" s="31">
        <v>0.0</v>
      </c>
      <c r="X2903" s="28">
        <v>721770.0</v>
      </c>
    </row>
    <row r="2904" ht="15.75" customHeight="1">
      <c r="A2904" s="15">
        <v>1583.0</v>
      </c>
      <c r="B2904" s="15" t="s">
        <v>5774</v>
      </c>
      <c r="C2904" s="18">
        <v>42225.0</v>
      </c>
      <c r="D2904" s="18">
        <v>42228.0</v>
      </c>
      <c r="E2904" s="18">
        <f t="shared" si="1"/>
        <v>42228</v>
      </c>
      <c r="F2904" s="15" t="s">
        <v>125</v>
      </c>
      <c r="G2904" s="15" t="s">
        <v>1543</v>
      </c>
      <c r="H2904" s="15" t="s">
        <v>1544</v>
      </c>
      <c r="I2904" s="15" t="s">
        <v>59</v>
      </c>
      <c r="J2904" s="15" t="s">
        <v>60</v>
      </c>
      <c r="K2904" s="15" t="s">
        <v>31</v>
      </c>
      <c r="L2904" s="15" t="str">
        <f t="array" ref="L2904">_xlfn.XLOOKUP(M2904,reference_province_to_city!$A$2:$A$11,reference_province_to_city!$B$2:$B$11)</f>
        <v>Balikpapan</v>
      </c>
      <c r="M2904" s="15" t="s">
        <v>21</v>
      </c>
      <c r="N2904" s="15">
        <v>76114.0</v>
      </c>
      <c r="O2904" s="15">
        <f t="array" ref="O2904">_xlfn.XLOOKUP(M2904,reference_postal_code!$B$2:$B$11,reference_postal_code!$A$2:$A$11)</f>
        <v>76114</v>
      </c>
      <c r="P2904" s="15" t="s">
        <v>166</v>
      </c>
      <c r="Q2904" s="15" t="s">
        <v>5557</v>
      </c>
      <c r="R2904" s="15" t="s">
        <v>65</v>
      </c>
      <c r="S2904" s="15" t="s">
        <v>83</v>
      </c>
      <c r="T2904" s="15" t="s">
        <v>5558</v>
      </c>
      <c r="U2904" s="28">
        <v>1.826352E7</v>
      </c>
      <c r="V2904" s="15">
        <v>2.0</v>
      </c>
      <c r="W2904" s="31">
        <v>0.2</v>
      </c>
      <c r="X2904" s="28">
        <v>6848820.0</v>
      </c>
    </row>
    <row r="2905" ht="15.75" customHeight="1">
      <c r="A2905" s="15">
        <v>1616.0</v>
      </c>
      <c r="B2905" s="15" t="s">
        <v>5782</v>
      </c>
      <c r="C2905" s="18">
        <v>42226.0</v>
      </c>
      <c r="D2905" s="18">
        <v>42232.0</v>
      </c>
      <c r="E2905" s="18">
        <f t="shared" si="1"/>
        <v>42232</v>
      </c>
      <c r="F2905" s="15" t="s">
        <v>55</v>
      </c>
      <c r="G2905" s="15" t="s">
        <v>3797</v>
      </c>
      <c r="H2905" s="15" t="s">
        <v>3798</v>
      </c>
      <c r="I2905" s="15" t="s">
        <v>76</v>
      </c>
      <c r="J2905" s="15" t="s">
        <v>60</v>
      </c>
      <c r="K2905" s="15" t="s">
        <v>14</v>
      </c>
      <c r="L2905" s="15" t="str">
        <f t="array" ref="L2905">_xlfn.XLOOKUP(M2905,reference_province_to_city!$A$2:$A$11,reference_province_to_city!$B$2:$B$11)</f>
        <v>Bandung</v>
      </c>
      <c r="M2905" s="15" t="s">
        <v>12</v>
      </c>
      <c r="N2905" s="15">
        <v>40111.0</v>
      </c>
      <c r="O2905" s="15">
        <f t="array" ref="O2905">_xlfn.XLOOKUP(M2905,reference_postal_code!$B$2:$B$11,reference_postal_code!$A$2:$A$11)</f>
        <v>40111</v>
      </c>
      <c r="P2905" s="15" t="s">
        <v>117</v>
      </c>
      <c r="Q2905" s="15" t="s">
        <v>387</v>
      </c>
      <c r="R2905" s="15" t="s">
        <v>65</v>
      </c>
      <c r="S2905" s="15" t="s">
        <v>79</v>
      </c>
      <c r="T2905" s="15" t="s">
        <v>388</v>
      </c>
      <c r="U2905" s="28">
        <v>56250.0</v>
      </c>
      <c r="V2905" s="15">
        <v>1.0</v>
      </c>
      <c r="W2905" s="31">
        <v>0.0</v>
      </c>
      <c r="X2905" s="28">
        <v>27000.0</v>
      </c>
    </row>
    <row r="2906" ht="15.75" customHeight="1">
      <c r="A2906" s="15">
        <v>6644.0</v>
      </c>
      <c r="B2906" s="15" t="s">
        <v>5783</v>
      </c>
      <c r="C2906" s="18">
        <v>42226.0</v>
      </c>
      <c r="D2906" s="18">
        <v>42232.0</v>
      </c>
      <c r="E2906" s="18">
        <f t="shared" si="1"/>
        <v>42232</v>
      </c>
      <c r="F2906" s="15" t="s">
        <v>55</v>
      </c>
      <c r="G2906" s="15" t="s">
        <v>3823</v>
      </c>
      <c r="H2906" s="15" t="s">
        <v>3824</v>
      </c>
      <c r="I2906" s="15" t="s">
        <v>59</v>
      </c>
      <c r="J2906" s="15" t="s">
        <v>60</v>
      </c>
      <c r="K2906" s="15" t="s">
        <v>17</v>
      </c>
      <c r="L2906" s="15" t="str">
        <f t="array" ref="L2906">_xlfn.XLOOKUP(M2906,reference_province_to_city!$A$2:$A$11,reference_province_to_city!$B$2:$B$11)</f>
        <v>Semarang</v>
      </c>
      <c r="M2906" s="15" t="s">
        <v>15</v>
      </c>
      <c r="N2906" s="15">
        <v>50111.0</v>
      </c>
      <c r="O2906" s="15">
        <f t="array" ref="O2906">_xlfn.XLOOKUP(M2906,reference_postal_code!$B$2:$B$11,reference_postal_code!$A$2:$A$11)</f>
        <v>50111</v>
      </c>
      <c r="P2906" s="15" t="s">
        <v>77</v>
      </c>
      <c r="Q2906" s="15" t="s">
        <v>1191</v>
      </c>
      <c r="R2906" s="15" t="s">
        <v>110</v>
      </c>
      <c r="S2906" s="15" t="s">
        <v>111</v>
      </c>
      <c r="T2906" s="15" t="s">
        <v>1192</v>
      </c>
      <c r="U2906" s="28">
        <v>6575520.0</v>
      </c>
      <c r="V2906" s="15">
        <v>4.0</v>
      </c>
      <c r="W2906" s="31">
        <v>0.2</v>
      </c>
      <c r="X2906" s="28">
        <v>575358.0</v>
      </c>
    </row>
    <row r="2907" ht="15.75" customHeight="1">
      <c r="A2907" s="15">
        <v>1617.0</v>
      </c>
      <c r="B2907" s="15" t="s">
        <v>5782</v>
      </c>
      <c r="C2907" s="18">
        <v>42226.0</v>
      </c>
      <c r="D2907" s="18">
        <v>42232.0</v>
      </c>
      <c r="E2907" s="18">
        <f t="shared" si="1"/>
        <v>42232</v>
      </c>
      <c r="F2907" s="15" t="s">
        <v>55</v>
      </c>
      <c r="G2907" s="15" t="s">
        <v>3797</v>
      </c>
      <c r="H2907" s="15" t="s">
        <v>3798</v>
      </c>
      <c r="I2907" s="15" t="s">
        <v>76</v>
      </c>
      <c r="J2907" s="15" t="s">
        <v>60</v>
      </c>
      <c r="K2907" s="15" t="s">
        <v>14</v>
      </c>
      <c r="L2907" s="15" t="str">
        <f t="array" ref="L2907">_xlfn.XLOOKUP(M2907,reference_province_to_city!$A$2:$A$11,reference_province_to_city!$B$2:$B$11)</f>
        <v>Bandung</v>
      </c>
      <c r="M2907" s="15" t="s">
        <v>12</v>
      </c>
      <c r="N2907" s="15">
        <v>40111.0</v>
      </c>
      <c r="O2907" s="15">
        <f t="array" ref="O2907">_xlfn.XLOOKUP(M2907,reference_postal_code!$B$2:$B$11,reference_postal_code!$A$2:$A$11)</f>
        <v>40111</v>
      </c>
      <c r="P2907" s="15" t="s">
        <v>117</v>
      </c>
      <c r="Q2907" s="15" t="s">
        <v>4262</v>
      </c>
      <c r="R2907" s="15" t="s">
        <v>65</v>
      </c>
      <c r="S2907" s="15" t="s">
        <v>79</v>
      </c>
      <c r="T2907" s="15" t="s">
        <v>4263</v>
      </c>
      <c r="U2907" s="28">
        <v>621000.0</v>
      </c>
      <c r="V2907" s="15">
        <v>4.0</v>
      </c>
      <c r="W2907" s="31">
        <v>0.0</v>
      </c>
      <c r="X2907" s="28">
        <v>298080.0</v>
      </c>
    </row>
    <row r="2908" ht="15.75" customHeight="1">
      <c r="A2908" s="15">
        <v>6646.0</v>
      </c>
      <c r="B2908" s="15" t="s">
        <v>5783</v>
      </c>
      <c r="C2908" s="18">
        <v>42226.0</v>
      </c>
      <c r="D2908" s="18">
        <v>42232.0</v>
      </c>
      <c r="E2908" s="18">
        <f t="shared" si="1"/>
        <v>42232</v>
      </c>
      <c r="F2908" s="15" t="s">
        <v>55</v>
      </c>
      <c r="G2908" s="15" t="s">
        <v>3823</v>
      </c>
      <c r="H2908" s="15" t="s">
        <v>3824</v>
      </c>
      <c r="I2908" s="15" t="s">
        <v>59</v>
      </c>
      <c r="J2908" s="15" t="s">
        <v>60</v>
      </c>
      <c r="K2908" s="15" t="s">
        <v>17</v>
      </c>
      <c r="L2908" s="15" t="str">
        <f t="array" ref="L2908">_xlfn.XLOOKUP(M2908,reference_province_to_city!$A$2:$A$11,reference_province_to_city!$B$2:$B$11)</f>
        <v>Semarang</v>
      </c>
      <c r="M2908" s="15" t="s">
        <v>15</v>
      </c>
      <c r="N2908" s="15">
        <v>50111.0</v>
      </c>
      <c r="O2908" s="15">
        <f t="array" ref="O2908">_xlfn.XLOOKUP(M2908,reference_postal_code!$B$2:$B$11,reference_postal_code!$A$2:$A$11)</f>
        <v>50111</v>
      </c>
      <c r="P2908" s="15" t="s">
        <v>77</v>
      </c>
      <c r="Q2908" s="15" t="s">
        <v>3085</v>
      </c>
      <c r="R2908" s="15" t="s">
        <v>65</v>
      </c>
      <c r="S2908" s="15" t="s">
        <v>222</v>
      </c>
      <c r="T2908" s="15" t="s">
        <v>3086</v>
      </c>
      <c r="U2908" s="28">
        <v>2002080.0</v>
      </c>
      <c r="V2908" s="15">
        <v>4.0</v>
      </c>
      <c r="W2908" s="31">
        <v>0.2</v>
      </c>
      <c r="X2908" s="28">
        <v>225234.0</v>
      </c>
    </row>
    <row r="2909" ht="15.75" customHeight="1">
      <c r="A2909" s="15">
        <v>7311.0</v>
      </c>
      <c r="B2909" s="15" t="s">
        <v>5784</v>
      </c>
      <c r="C2909" s="18">
        <v>42226.0</v>
      </c>
      <c r="D2909" s="18">
        <v>42230.0</v>
      </c>
      <c r="E2909" s="18">
        <f t="shared" si="1"/>
        <v>42230</v>
      </c>
      <c r="F2909" s="15" t="s">
        <v>55</v>
      </c>
      <c r="G2909" s="15" t="s">
        <v>5428</v>
      </c>
      <c r="H2909" s="15" t="s">
        <v>5429</v>
      </c>
      <c r="I2909" s="15" t="s">
        <v>59</v>
      </c>
      <c r="J2909" s="15" t="s">
        <v>60</v>
      </c>
      <c r="K2909" s="15" t="s">
        <v>26</v>
      </c>
      <c r="L2909" s="15" t="str">
        <f t="array" ref="L2909">_xlfn.XLOOKUP(M2909,reference_province_to_city!$A$2:$A$11,reference_province_to_city!$B$2:$B$11)</f>
        <v>Denpasar</v>
      </c>
      <c r="M2909" s="15" t="s">
        <v>24</v>
      </c>
      <c r="N2909" s="15">
        <v>80231.0</v>
      </c>
      <c r="O2909" s="15">
        <f t="array" ref="O2909">_xlfn.XLOOKUP(M2909,reference_postal_code!$B$2:$B$11,reference_postal_code!$A$2:$A$11)</f>
        <v>80231</v>
      </c>
      <c r="P2909" s="15" t="s">
        <v>63</v>
      </c>
      <c r="Q2909" s="15" t="s">
        <v>131</v>
      </c>
      <c r="R2909" s="15" t="s">
        <v>65</v>
      </c>
      <c r="S2909" s="15" t="s">
        <v>83</v>
      </c>
      <c r="T2909" s="15" t="s">
        <v>132</v>
      </c>
      <c r="U2909" s="28">
        <v>971250.0</v>
      </c>
      <c r="V2909" s="15">
        <v>5.0</v>
      </c>
      <c r="W2909" s="31">
        <v>0.0</v>
      </c>
      <c r="X2909" s="28">
        <v>437062.0</v>
      </c>
    </row>
    <row r="2910" ht="15.75" customHeight="1">
      <c r="A2910" s="15">
        <v>6645.0</v>
      </c>
      <c r="B2910" s="15" t="s">
        <v>5783</v>
      </c>
      <c r="C2910" s="18">
        <v>42226.0</v>
      </c>
      <c r="D2910" s="18">
        <v>42232.0</v>
      </c>
      <c r="E2910" s="18">
        <f t="shared" si="1"/>
        <v>42232</v>
      </c>
      <c r="F2910" s="15" t="s">
        <v>55</v>
      </c>
      <c r="G2910" s="15" t="s">
        <v>3823</v>
      </c>
      <c r="H2910" s="15" t="s">
        <v>3824</v>
      </c>
      <c r="I2910" s="15" t="s">
        <v>59</v>
      </c>
      <c r="J2910" s="15" t="s">
        <v>60</v>
      </c>
      <c r="K2910" s="15" t="s">
        <v>17</v>
      </c>
      <c r="L2910" s="15" t="str">
        <f t="array" ref="L2910">_xlfn.XLOOKUP(M2910,reference_province_to_city!$A$2:$A$11,reference_province_to_city!$B$2:$B$11)</f>
        <v>Semarang</v>
      </c>
      <c r="M2910" s="15" t="s">
        <v>15</v>
      </c>
      <c r="N2910" s="15">
        <v>50111.0</v>
      </c>
      <c r="O2910" s="15">
        <f t="array" ref="O2910">_xlfn.XLOOKUP(M2910,reference_postal_code!$B$2:$B$11,reference_postal_code!$A$2:$A$11)</f>
        <v>50111</v>
      </c>
      <c r="P2910" s="15" t="s">
        <v>77</v>
      </c>
      <c r="Q2910" s="15" t="s">
        <v>4015</v>
      </c>
      <c r="R2910" s="15" t="s">
        <v>110</v>
      </c>
      <c r="S2910" s="15" t="s">
        <v>111</v>
      </c>
      <c r="T2910" s="15" t="s">
        <v>4016</v>
      </c>
      <c r="U2910" s="28">
        <v>2099160.0</v>
      </c>
      <c r="V2910" s="15">
        <v>7.0</v>
      </c>
      <c r="W2910" s="31">
        <v>0.2</v>
      </c>
      <c r="X2910" s="28">
        <v>-472311.0</v>
      </c>
    </row>
    <row r="2911" ht="15.75" customHeight="1">
      <c r="A2911" s="15">
        <v>1618.0</v>
      </c>
      <c r="B2911" s="15" t="s">
        <v>5782</v>
      </c>
      <c r="C2911" s="18">
        <v>42226.0</v>
      </c>
      <c r="D2911" s="18">
        <v>42232.0</v>
      </c>
      <c r="E2911" s="18">
        <f t="shared" si="1"/>
        <v>42232</v>
      </c>
      <c r="F2911" s="15" t="s">
        <v>55</v>
      </c>
      <c r="G2911" s="15" t="s">
        <v>3797</v>
      </c>
      <c r="H2911" s="15" t="s">
        <v>3798</v>
      </c>
      <c r="I2911" s="15" t="s">
        <v>76</v>
      </c>
      <c r="J2911" s="15" t="s">
        <v>60</v>
      </c>
      <c r="K2911" s="15" t="s">
        <v>14</v>
      </c>
      <c r="L2911" s="15" t="str">
        <f t="array" ref="L2911">_xlfn.XLOOKUP(M2911,reference_province_to_city!$A$2:$A$11,reference_province_to_city!$B$2:$B$11)</f>
        <v>Bandung</v>
      </c>
      <c r="M2911" s="15" t="s">
        <v>12</v>
      </c>
      <c r="N2911" s="15">
        <v>40111.0</v>
      </c>
      <c r="O2911" s="15">
        <f t="array" ref="O2911">_xlfn.XLOOKUP(M2911,reference_postal_code!$B$2:$B$11,reference_postal_code!$A$2:$A$11)</f>
        <v>40111</v>
      </c>
      <c r="P2911" s="15" t="s">
        <v>117</v>
      </c>
      <c r="Q2911" s="15" t="s">
        <v>923</v>
      </c>
      <c r="R2911" s="15" t="s">
        <v>65</v>
      </c>
      <c r="S2911" s="15" t="s">
        <v>93</v>
      </c>
      <c r="T2911" s="15" t="s">
        <v>924</v>
      </c>
      <c r="U2911" s="28">
        <v>446850.0</v>
      </c>
      <c r="V2911" s="15">
        <v>3.0</v>
      </c>
      <c r="W2911" s="31">
        <v>0.0</v>
      </c>
      <c r="X2911" s="28">
        <v>187677.0</v>
      </c>
    </row>
    <row r="2912" ht="15.75" customHeight="1">
      <c r="A2912" s="15">
        <v>7200.0</v>
      </c>
      <c r="B2912" s="15" t="s">
        <v>5785</v>
      </c>
      <c r="C2912" s="18">
        <v>42227.0</v>
      </c>
      <c r="D2912" s="18">
        <v>42231.0</v>
      </c>
      <c r="E2912" s="18">
        <f t="shared" si="1"/>
        <v>42231</v>
      </c>
      <c r="F2912" s="15" t="s">
        <v>55</v>
      </c>
      <c r="G2912" s="15" t="s">
        <v>5786</v>
      </c>
      <c r="H2912" s="15" t="s">
        <v>5787</v>
      </c>
      <c r="I2912" s="15" t="s">
        <v>76</v>
      </c>
      <c r="J2912" s="15" t="s">
        <v>60</v>
      </c>
      <c r="K2912" s="15" t="s">
        <v>31</v>
      </c>
      <c r="L2912" s="15" t="str">
        <f t="array" ref="L2912">_xlfn.XLOOKUP(M2912,reference_province_to_city!$A$2:$A$11,reference_province_to_city!$B$2:$B$11)</f>
        <v>Balikpapan</v>
      </c>
      <c r="M2912" s="15" t="s">
        <v>21</v>
      </c>
      <c r="N2912" s="15">
        <v>76114.0</v>
      </c>
      <c r="O2912" s="15">
        <f t="array" ref="O2912">_xlfn.XLOOKUP(M2912,reference_postal_code!$B$2:$B$11,reference_postal_code!$A$2:$A$11)</f>
        <v>76114</v>
      </c>
      <c r="P2912" s="15" t="s">
        <v>166</v>
      </c>
      <c r="Q2912" s="15" t="s">
        <v>216</v>
      </c>
      <c r="R2912" s="15" t="s">
        <v>110</v>
      </c>
      <c r="S2912" s="15" t="s">
        <v>111</v>
      </c>
      <c r="T2912" s="15" t="s">
        <v>217</v>
      </c>
      <c r="U2912" s="28">
        <v>2070000.0</v>
      </c>
      <c r="V2912" s="15">
        <v>2.0</v>
      </c>
      <c r="W2912" s="31">
        <v>0.0</v>
      </c>
      <c r="X2912" s="28">
        <v>517500.0</v>
      </c>
    </row>
    <row r="2913" ht="15.75" customHeight="1">
      <c r="A2913" s="15">
        <v>5758.0</v>
      </c>
      <c r="B2913" s="15" t="s">
        <v>5788</v>
      </c>
      <c r="C2913" s="18">
        <v>42227.0</v>
      </c>
      <c r="D2913" s="18">
        <v>42232.0</v>
      </c>
      <c r="E2913" s="18">
        <f t="shared" si="1"/>
        <v>42232</v>
      </c>
      <c r="F2913" s="15" t="s">
        <v>55</v>
      </c>
      <c r="G2913" s="15" t="s">
        <v>1672</v>
      </c>
      <c r="H2913" s="15" t="s">
        <v>1673</v>
      </c>
      <c r="I2913" s="15" t="s">
        <v>59</v>
      </c>
      <c r="J2913" s="15" t="s">
        <v>60</v>
      </c>
      <c r="K2913" s="15" t="s">
        <v>524</v>
      </c>
      <c r="L2913" s="15" t="str">
        <f t="array" ref="L2913">_xlfn.XLOOKUP(M2913,reference_province_to_city!$A$2:$A$11,reference_province_to_city!$B$2:$B$11)</f>
        <v>Balikpapan</v>
      </c>
      <c r="M2913" s="15" t="s">
        <v>21</v>
      </c>
      <c r="N2913" s="15">
        <v>76114.0</v>
      </c>
      <c r="O2913" s="15">
        <f t="array" ref="O2913">_xlfn.XLOOKUP(M2913,reference_postal_code!$B$2:$B$11,reference_postal_code!$A$2:$A$11)</f>
        <v>76114</v>
      </c>
      <c r="P2913" s="15" t="s">
        <v>166</v>
      </c>
      <c r="Q2913" s="15" t="s">
        <v>775</v>
      </c>
      <c r="R2913" s="15" t="s">
        <v>106</v>
      </c>
      <c r="S2913" s="15" t="s">
        <v>139</v>
      </c>
      <c r="T2913" s="15" t="s">
        <v>776</v>
      </c>
      <c r="U2913" s="28">
        <v>692280.0</v>
      </c>
      <c r="V2913" s="15">
        <v>3.0</v>
      </c>
      <c r="W2913" s="31">
        <v>0.2</v>
      </c>
      <c r="X2913" s="28">
        <v>181724.0</v>
      </c>
    </row>
    <row r="2914" ht="15.75" customHeight="1">
      <c r="A2914" s="15">
        <v>7199.0</v>
      </c>
      <c r="B2914" s="15" t="s">
        <v>5785</v>
      </c>
      <c r="C2914" s="18">
        <v>42227.0</v>
      </c>
      <c r="D2914" s="18">
        <v>42231.0</v>
      </c>
      <c r="E2914" s="18">
        <f t="shared" si="1"/>
        <v>42231</v>
      </c>
      <c r="F2914" s="15" t="s">
        <v>55</v>
      </c>
      <c r="G2914" s="15" t="s">
        <v>5786</v>
      </c>
      <c r="H2914" s="15" t="s">
        <v>5787</v>
      </c>
      <c r="I2914" s="15" t="s">
        <v>76</v>
      </c>
      <c r="J2914" s="15" t="s">
        <v>60</v>
      </c>
      <c r="K2914" s="15" t="s">
        <v>31</v>
      </c>
      <c r="L2914" s="15" t="str">
        <f t="array" ref="L2914">_xlfn.XLOOKUP(M2914,reference_province_to_city!$A$2:$A$11,reference_province_to_city!$B$2:$B$11)</f>
        <v>Balikpapan</v>
      </c>
      <c r="M2914" s="15" t="s">
        <v>21</v>
      </c>
      <c r="N2914" s="15">
        <v>76114.0</v>
      </c>
      <c r="O2914" s="15">
        <f t="array" ref="O2914">_xlfn.XLOOKUP(M2914,reference_postal_code!$B$2:$B$11,reference_postal_code!$A$2:$A$11)</f>
        <v>76114</v>
      </c>
      <c r="P2914" s="15" t="s">
        <v>166</v>
      </c>
      <c r="Q2914" s="15" t="s">
        <v>613</v>
      </c>
      <c r="R2914" s="15" t="s">
        <v>65</v>
      </c>
      <c r="S2914" s="15" t="s">
        <v>93</v>
      </c>
      <c r="T2914" s="15" t="s">
        <v>614</v>
      </c>
      <c r="U2914" s="28">
        <v>179400.0</v>
      </c>
      <c r="V2914" s="15">
        <v>2.0</v>
      </c>
      <c r="W2914" s="31">
        <v>0.0</v>
      </c>
      <c r="X2914" s="28">
        <v>46644.0</v>
      </c>
    </row>
    <row r="2915" ht="15.75" customHeight="1">
      <c r="A2915" s="15">
        <v>3348.0</v>
      </c>
      <c r="B2915" s="15" t="s">
        <v>5789</v>
      </c>
      <c r="C2915" s="18">
        <v>42229.0</v>
      </c>
      <c r="D2915" s="18">
        <v>42236.0</v>
      </c>
      <c r="E2915" s="18">
        <f t="shared" si="1"/>
        <v>42236</v>
      </c>
      <c r="F2915" s="15" t="s">
        <v>55</v>
      </c>
      <c r="G2915" s="15" t="s">
        <v>3102</v>
      </c>
      <c r="H2915" s="15" t="s">
        <v>3103</v>
      </c>
      <c r="I2915" s="15" t="s">
        <v>128</v>
      </c>
      <c r="J2915" s="15" t="s">
        <v>60</v>
      </c>
      <c r="K2915" s="15" t="s">
        <v>14</v>
      </c>
      <c r="L2915" s="15" t="str">
        <f t="array" ref="L2915">_xlfn.XLOOKUP(M2915,reference_province_to_city!$A$2:$A$11,reference_province_to_city!$B$2:$B$11)</f>
        <v>Bandung</v>
      </c>
      <c r="M2915" s="15" t="s">
        <v>12</v>
      </c>
      <c r="N2915" s="15">
        <v>40111.0</v>
      </c>
      <c r="O2915" s="15">
        <f t="array" ref="O2915">_xlfn.XLOOKUP(M2915,reference_postal_code!$B$2:$B$11,reference_postal_code!$A$2:$A$11)</f>
        <v>40111</v>
      </c>
      <c r="P2915" s="15" t="s">
        <v>117</v>
      </c>
      <c r="Q2915" s="15" t="s">
        <v>3916</v>
      </c>
      <c r="R2915" s="15" t="s">
        <v>65</v>
      </c>
      <c r="S2915" s="15" t="s">
        <v>93</v>
      </c>
      <c r="T2915" s="15" t="s">
        <v>3917</v>
      </c>
      <c r="U2915" s="28">
        <v>762000.0</v>
      </c>
      <c r="V2915" s="15">
        <v>5.0</v>
      </c>
      <c r="W2915" s="31">
        <v>0.0</v>
      </c>
      <c r="X2915" s="28">
        <v>198120.0</v>
      </c>
    </row>
    <row r="2916" ht="15.75" customHeight="1">
      <c r="A2916" s="15">
        <v>9671.0</v>
      </c>
      <c r="B2916" s="15" t="s">
        <v>5790</v>
      </c>
      <c r="C2916" s="18">
        <v>42229.0</v>
      </c>
      <c r="D2916" s="18">
        <v>42231.0</v>
      </c>
      <c r="E2916" s="18">
        <f t="shared" si="1"/>
        <v>42231</v>
      </c>
      <c r="F2916" s="15" t="s">
        <v>125</v>
      </c>
      <c r="G2916" s="15" t="s">
        <v>2067</v>
      </c>
      <c r="H2916" s="15" t="s">
        <v>2068</v>
      </c>
      <c r="I2916" s="15" t="s">
        <v>128</v>
      </c>
      <c r="J2916" s="15" t="s">
        <v>60</v>
      </c>
      <c r="K2916" s="15" t="s">
        <v>17</v>
      </c>
      <c r="L2916" s="15" t="str">
        <f t="array" ref="L2916">_xlfn.XLOOKUP(M2916,reference_province_to_city!$A$2:$A$11,reference_province_to_city!$B$2:$B$11)</f>
        <v>Semarang</v>
      </c>
      <c r="M2916" s="15" t="s">
        <v>15</v>
      </c>
      <c r="N2916" s="15">
        <v>50111.0</v>
      </c>
      <c r="O2916" s="15">
        <f t="array" ref="O2916">_xlfn.XLOOKUP(M2916,reference_postal_code!$B$2:$B$11,reference_postal_code!$A$2:$A$11)</f>
        <v>50111</v>
      </c>
      <c r="P2916" s="15" t="s">
        <v>77</v>
      </c>
      <c r="Q2916" s="15" t="s">
        <v>5791</v>
      </c>
      <c r="R2916" s="15" t="s">
        <v>65</v>
      </c>
      <c r="S2916" s="15" t="s">
        <v>93</v>
      </c>
      <c r="T2916" s="15" t="s">
        <v>5792</v>
      </c>
      <c r="U2916" s="28">
        <v>970200.0</v>
      </c>
      <c r="V2916" s="15">
        <v>7.0</v>
      </c>
      <c r="W2916" s="31">
        <v>0.2</v>
      </c>
      <c r="X2916" s="28">
        <v>121275.0</v>
      </c>
    </row>
    <row r="2917" ht="15.75" customHeight="1">
      <c r="A2917" s="15">
        <v>7582.0</v>
      </c>
      <c r="B2917" s="15" t="s">
        <v>5793</v>
      </c>
      <c r="C2917" s="18">
        <v>42229.0</v>
      </c>
      <c r="D2917" s="18"/>
      <c r="E2917" s="18">
        <f t="shared" si="1"/>
        <v>42232</v>
      </c>
      <c r="F2917" s="15" t="s">
        <v>125</v>
      </c>
      <c r="G2917" s="15" t="s">
        <v>327</v>
      </c>
      <c r="H2917" s="15" t="s">
        <v>328</v>
      </c>
      <c r="I2917" s="15" t="s">
        <v>59</v>
      </c>
      <c r="J2917" s="15" t="s">
        <v>60</v>
      </c>
      <c r="K2917" s="15" t="s">
        <v>29</v>
      </c>
      <c r="L2917" s="15" t="str">
        <f t="array" ref="L2917">_xlfn.XLOOKUP(M2917,reference_province_to_city!$A$2:$A$11,reference_province_to_city!$B$2:$B$11)</f>
        <v>Palembang</v>
      </c>
      <c r="M2917" s="15" t="s">
        <v>13</v>
      </c>
      <c r="O2917" s="15">
        <f t="array" ref="O2917">_xlfn.XLOOKUP(M2917,reference_postal_code!$B$2:$B$11,reference_postal_code!$A$2:$A$11)</f>
        <v>30111</v>
      </c>
      <c r="P2917" s="15" t="s">
        <v>77</v>
      </c>
      <c r="Q2917" s="15" t="s">
        <v>3541</v>
      </c>
      <c r="R2917" s="15" t="s">
        <v>65</v>
      </c>
      <c r="S2917" s="15" t="s">
        <v>87</v>
      </c>
      <c r="T2917" s="15" t="s">
        <v>3542</v>
      </c>
      <c r="U2917" s="28">
        <v>6342840.0</v>
      </c>
      <c r="V2917" s="15">
        <v>3.0</v>
      </c>
      <c r="W2917" s="31">
        <v>0.2</v>
      </c>
      <c r="X2917" s="28">
        <v>237856.0</v>
      </c>
    </row>
    <row r="2918" ht="15.75" customHeight="1">
      <c r="A2918" s="15">
        <v>4796.0</v>
      </c>
      <c r="B2918" s="15" t="s">
        <v>5794</v>
      </c>
      <c r="C2918" s="18">
        <v>42229.0</v>
      </c>
      <c r="D2918" s="18">
        <v>42233.0</v>
      </c>
      <c r="E2918" s="18">
        <f t="shared" si="1"/>
        <v>42233</v>
      </c>
      <c r="F2918" s="15" t="s">
        <v>55</v>
      </c>
      <c r="G2918" s="15" t="s">
        <v>4620</v>
      </c>
      <c r="H2918" s="15" t="s">
        <v>4621</v>
      </c>
      <c r="I2918" s="15" t="s">
        <v>59</v>
      </c>
      <c r="J2918" s="15" t="s">
        <v>60</v>
      </c>
      <c r="K2918" s="15" t="s">
        <v>22</v>
      </c>
      <c r="L2918" s="15" t="str">
        <f t="array" ref="L2918">_xlfn.XLOOKUP(M2918,reference_province_to_city!$A$2:$A$11,reference_province_to_city!$B$2:$B$11)</f>
        <v>Surabaya</v>
      </c>
      <c r="M2918" s="15" t="s">
        <v>20</v>
      </c>
      <c r="N2918" s="15">
        <v>60231.0</v>
      </c>
      <c r="O2918" s="15">
        <f t="array" ref="O2918">_xlfn.XLOOKUP(M2918,reference_postal_code!$B$2:$B$11,reference_postal_code!$A$2:$A$11)</f>
        <v>60231</v>
      </c>
      <c r="P2918" s="15" t="s">
        <v>166</v>
      </c>
      <c r="Q2918" s="15" t="s">
        <v>196</v>
      </c>
      <c r="R2918" s="15" t="s">
        <v>65</v>
      </c>
      <c r="S2918" s="15" t="s">
        <v>83</v>
      </c>
      <c r="T2918" s="15" t="s">
        <v>197</v>
      </c>
      <c r="U2918" s="28">
        <v>84600.0</v>
      </c>
      <c r="V2918" s="15">
        <v>3.0</v>
      </c>
      <c r="W2918" s="31">
        <v>0.0</v>
      </c>
      <c r="X2918" s="28">
        <v>40608.0</v>
      </c>
    </row>
    <row r="2919" ht="15.75" customHeight="1">
      <c r="A2919" s="15">
        <v>9575.0</v>
      </c>
      <c r="B2919" s="15" t="s">
        <v>5795</v>
      </c>
      <c r="C2919" s="18">
        <v>42229.0</v>
      </c>
      <c r="D2919" s="18">
        <v>42229.0</v>
      </c>
      <c r="E2919" s="18">
        <f t="shared" si="1"/>
        <v>42229</v>
      </c>
      <c r="F2919" s="15" t="s">
        <v>466</v>
      </c>
      <c r="G2919" s="15" t="s">
        <v>3051</v>
      </c>
      <c r="H2919" s="15" t="s">
        <v>3052</v>
      </c>
      <c r="I2919" s="15" t="s">
        <v>59</v>
      </c>
      <c r="J2919" s="15" t="s">
        <v>60</v>
      </c>
      <c r="K2919" s="15" t="s">
        <v>14</v>
      </c>
      <c r="L2919" s="15" t="str">
        <f t="array" ref="L2919">_xlfn.XLOOKUP(M2919,reference_province_to_city!$A$2:$A$11,reference_province_to_city!$B$2:$B$11)</f>
        <v>Bandung</v>
      </c>
      <c r="M2919" s="15" t="s">
        <v>12</v>
      </c>
      <c r="N2919" s="15">
        <v>40111.0</v>
      </c>
      <c r="O2919" s="15">
        <f t="array" ref="O2919">_xlfn.XLOOKUP(M2919,reference_postal_code!$B$2:$B$11,reference_postal_code!$A$2:$A$11)</f>
        <v>40111</v>
      </c>
      <c r="P2919" s="15" t="s">
        <v>117</v>
      </c>
      <c r="Q2919" s="15" t="s">
        <v>290</v>
      </c>
      <c r="R2919" s="15" t="s">
        <v>106</v>
      </c>
      <c r="S2919" s="15" t="s">
        <v>139</v>
      </c>
      <c r="T2919" s="15" t="s">
        <v>291</v>
      </c>
      <c r="U2919" s="28">
        <v>473400.0</v>
      </c>
      <c r="V2919" s="15">
        <v>3.0</v>
      </c>
      <c r="W2919" s="31">
        <v>0.0</v>
      </c>
      <c r="X2919" s="28">
        <v>156222.0</v>
      </c>
    </row>
    <row r="2920" ht="15.75" customHeight="1">
      <c r="A2920" s="15">
        <v>6260.0</v>
      </c>
      <c r="B2920" s="15" t="s">
        <v>5796</v>
      </c>
      <c r="C2920" s="18">
        <v>42229.0</v>
      </c>
      <c r="D2920" s="18">
        <v>42233.0</v>
      </c>
      <c r="E2920" s="18">
        <f t="shared" si="1"/>
        <v>42233</v>
      </c>
      <c r="F2920" s="15" t="s">
        <v>114</v>
      </c>
      <c r="G2920" s="15" t="s">
        <v>4438</v>
      </c>
      <c r="H2920" s="15" t="s">
        <v>4439</v>
      </c>
      <c r="I2920" s="15" t="s">
        <v>59</v>
      </c>
      <c r="J2920" s="15" t="s">
        <v>60</v>
      </c>
      <c r="K2920" s="15" t="s">
        <v>26</v>
      </c>
      <c r="L2920" s="15" t="str">
        <f t="array" ref="L2920">_xlfn.XLOOKUP(M2920,reference_province_to_city!$A$2:$A$11,reference_province_to_city!$B$2:$B$11)</f>
        <v>Denpasar</v>
      </c>
      <c r="M2920" s="15" t="s">
        <v>24</v>
      </c>
      <c r="N2920" s="15">
        <v>80231.0</v>
      </c>
      <c r="O2920" s="15">
        <f t="array" ref="O2920">_xlfn.XLOOKUP(M2920,reference_postal_code!$B$2:$B$11,reference_postal_code!$A$2:$A$11)</f>
        <v>80231</v>
      </c>
      <c r="P2920" s="15" t="s">
        <v>63</v>
      </c>
      <c r="Q2920" s="15" t="s">
        <v>957</v>
      </c>
      <c r="R2920" s="15" t="s">
        <v>65</v>
      </c>
      <c r="S2920" s="15" t="s">
        <v>83</v>
      </c>
      <c r="T2920" s="15" t="s">
        <v>958</v>
      </c>
      <c r="U2920" s="28">
        <v>170400.0</v>
      </c>
      <c r="V2920" s="15">
        <v>4.0</v>
      </c>
      <c r="W2920" s="31">
        <v>0.0</v>
      </c>
      <c r="X2920" s="28">
        <v>83496.0</v>
      </c>
    </row>
    <row r="2921" ht="15.75" customHeight="1">
      <c r="A2921" s="15">
        <v>2637.0</v>
      </c>
      <c r="B2921" s="15" t="s">
        <v>5797</v>
      </c>
      <c r="C2921" s="18">
        <v>42231.0</v>
      </c>
      <c r="D2921" s="18">
        <v>42235.0</v>
      </c>
      <c r="E2921" s="18">
        <f t="shared" si="1"/>
        <v>42235</v>
      </c>
      <c r="F2921" s="15" t="s">
        <v>55</v>
      </c>
      <c r="G2921" s="15" t="s">
        <v>5798</v>
      </c>
      <c r="H2921" s="15" t="s">
        <v>5799</v>
      </c>
      <c r="I2921" s="15" t="s">
        <v>128</v>
      </c>
      <c r="J2921" s="15" t="s">
        <v>60</v>
      </c>
      <c r="K2921" s="15" t="s">
        <v>10</v>
      </c>
      <c r="L2921" s="15" t="str">
        <f t="array" ref="L2921">_xlfn.XLOOKUP(M2921,reference_province_to_city!$A$2:$A$11,reference_province_to_city!$B$2:$B$11)</f>
        <v>Jakarta</v>
      </c>
      <c r="M2921" s="15" t="s">
        <v>7</v>
      </c>
      <c r="N2921" s="15">
        <v>10110.0</v>
      </c>
      <c r="O2921" s="15">
        <f t="array" ref="O2921">_xlfn.XLOOKUP(M2921,reference_postal_code!$B$2:$B$11,reference_postal_code!$A$2:$A$11)</f>
        <v>10110</v>
      </c>
      <c r="P2921" s="15" t="s">
        <v>117</v>
      </c>
      <c r="Q2921" s="15" t="s">
        <v>3383</v>
      </c>
      <c r="R2921" s="15" t="s">
        <v>65</v>
      </c>
      <c r="S2921" s="15" t="s">
        <v>87</v>
      </c>
      <c r="T2921" s="15" t="s">
        <v>3384</v>
      </c>
      <c r="U2921" s="28">
        <v>4846500.0</v>
      </c>
      <c r="V2921" s="15">
        <v>2.0</v>
      </c>
      <c r="W2921" s="31">
        <v>0.0</v>
      </c>
      <c r="X2921" s="28">
        <v>920835.0</v>
      </c>
    </row>
    <row r="2922" ht="15.75" customHeight="1">
      <c r="A2922" s="15">
        <v>5203.0</v>
      </c>
      <c r="B2922" s="15" t="s">
        <v>5800</v>
      </c>
      <c r="C2922" s="18">
        <v>42231.0</v>
      </c>
      <c r="D2922" s="18">
        <v>42235.0</v>
      </c>
      <c r="E2922" s="18">
        <f t="shared" si="1"/>
        <v>42235</v>
      </c>
      <c r="F2922" s="15" t="s">
        <v>55</v>
      </c>
      <c r="G2922" s="15" t="s">
        <v>1798</v>
      </c>
      <c r="H2922" s="15" t="s">
        <v>1799</v>
      </c>
      <c r="I2922" s="15" t="s">
        <v>59</v>
      </c>
      <c r="J2922" s="15" t="s">
        <v>60</v>
      </c>
      <c r="K2922" s="15" t="s">
        <v>14</v>
      </c>
      <c r="L2922" s="15" t="str">
        <f t="array" ref="L2922">_xlfn.XLOOKUP(M2922,reference_province_to_city!$A$2:$A$11,reference_province_to_city!$B$2:$B$11)</f>
        <v>Bandung</v>
      </c>
      <c r="M2922" s="15" t="s">
        <v>12</v>
      </c>
      <c r="N2922" s="15">
        <v>40111.0</v>
      </c>
      <c r="O2922" s="15">
        <f t="array" ref="O2922">_xlfn.XLOOKUP(M2922,reference_postal_code!$B$2:$B$11,reference_postal_code!$A$2:$A$11)</f>
        <v>40111</v>
      </c>
      <c r="P2922" s="15" t="s">
        <v>117</v>
      </c>
      <c r="Q2922" s="15" t="s">
        <v>2445</v>
      </c>
      <c r="R2922" s="15" t="s">
        <v>106</v>
      </c>
      <c r="S2922" s="15" t="s">
        <v>139</v>
      </c>
      <c r="T2922" s="15" t="s">
        <v>2446</v>
      </c>
      <c r="U2922" s="28">
        <v>1563450.0</v>
      </c>
      <c r="V2922" s="15">
        <v>7.0</v>
      </c>
      <c r="W2922" s="31">
        <v>0.0</v>
      </c>
      <c r="X2922" s="28">
        <v>422132.0</v>
      </c>
    </row>
    <row r="2923" ht="15.75" customHeight="1">
      <c r="A2923" s="15">
        <v>5204.0</v>
      </c>
      <c r="B2923" s="15" t="s">
        <v>5800</v>
      </c>
      <c r="C2923" s="18">
        <v>42231.0</v>
      </c>
      <c r="D2923" s="18">
        <v>42235.0</v>
      </c>
      <c r="E2923" s="18">
        <f t="shared" si="1"/>
        <v>42235</v>
      </c>
      <c r="F2923" s="15" t="s">
        <v>55</v>
      </c>
      <c r="G2923" s="15" t="s">
        <v>1798</v>
      </c>
      <c r="H2923" s="15" t="s">
        <v>1799</v>
      </c>
      <c r="I2923" s="15" t="s">
        <v>59</v>
      </c>
      <c r="J2923" s="15" t="s">
        <v>60</v>
      </c>
      <c r="K2923" s="15" t="s">
        <v>14</v>
      </c>
      <c r="L2923" s="15" t="str">
        <f t="array" ref="L2923">_xlfn.XLOOKUP(M2923,reference_province_to_city!$A$2:$A$11,reference_province_to_city!$B$2:$B$11)</f>
        <v>Bandung</v>
      </c>
      <c r="M2923" s="15" t="s">
        <v>12</v>
      </c>
      <c r="N2923" s="15">
        <v>40111.0</v>
      </c>
      <c r="O2923" s="15">
        <f t="array" ref="O2923">_xlfn.XLOOKUP(M2923,reference_postal_code!$B$2:$B$11,reference_postal_code!$A$2:$A$11)</f>
        <v>40111</v>
      </c>
      <c r="P2923" s="15" t="s">
        <v>117</v>
      </c>
      <c r="Q2923" s="15" t="s">
        <v>5801</v>
      </c>
      <c r="R2923" s="15" t="s">
        <v>65</v>
      </c>
      <c r="S2923" s="15" t="s">
        <v>87</v>
      </c>
      <c r="T2923" s="15" t="s">
        <v>5802</v>
      </c>
      <c r="U2923" s="28">
        <v>1053900.0</v>
      </c>
      <c r="V2923" s="15">
        <v>3.0</v>
      </c>
      <c r="W2923" s="31">
        <v>0.0</v>
      </c>
      <c r="X2923" s="28">
        <v>284553.0</v>
      </c>
    </row>
    <row r="2924" ht="15.75" customHeight="1">
      <c r="A2924" s="15">
        <v>2550.0</v>
      </c>
      <c r="B2924" s="15" t="s">
        <v>5803</v>
      </c>
      <c r="C2924" s="18">
        <v>42232.0</v>
      </c>
      <c r="D2924" s="18">
        <v>42238.0</v>
      </c>
      <c r="E2924" s="18">
        <f t="shared" si="1"/>
        <v>42238</v>
      </c>
      <c r="F2924" s="15" t="s">
        <v>55</v>
      </c>
      <c r="G2924" s="15" t="s">
        <v>4085</v>
      </c>
      <c r="H2924" s="15" t="s">
        <v>4086</v>
      </c>
      <c r="I2924" s="15" t="s">
        <v>59</v>
      </c>
      <c r="J2924" s="15" t="s">
        <v>60</v>
      </c>
      <c r="K2924" s="15" t="s">
        <v>22</v>
      </c>
      <c r="L2924" s="15" t="str">
        <f t="array" ref="L2924">_xlfn.XLOOKUP(M2924,reference_province_to_city!$A$2:$A$11,reference_province_to_city!$B$2:$B$11)</f>
        <v>Surabaya</v>
      </c>
      <c r="M2924" s="15" t="s">
        <v>20</v>
      </c>
      <c r="N2924" s="15">
        <v>60231.0</v>
      </c>
      <c r="O2924" s="15">
        <f t="array" ref="O2924">_xlfn.XLOOKUP(M2924,reference_postal_code!$B$2:$B$11,reference_postal_code!$A$2:$A$11)</f>
        <v>60231</v>
      </c>
      <c r="P2924" s="15" t="s">
        <v>166</v>
      </c>
      <c r="Q2924" s="15" t="s">
        <v>599</v>
      </c>
      <c r="R2924" s="15" t="s">
        <v>65</v>
      </c>
      <c r="S2924" s="15" t="s">
        <v>66</v>
      </c>
      <c r="T2924" s="15" t="s">
        <v>600</v>
      </c>
      <c r="U2924" s="28">
        <v>4695360.0</v>
      </c>
      <c r="V2924" s="15">
        <v>8.0</v>
      </c>
      <c r="W2924" s="31">
        <v>0.2</v>
      </c>
      <c r="X2924" s="28">
        <v>1584684.0</v>
      </c>
    </row>
    <row r="2925" ht="15.75" customHeight="1">
      <c r="A2925" s="15">
        <v>7977.0</v>
      </c>
      <c r="B2925" s="15" t="s">
        <v>5804</v>
      </c>
      <c r="C2925" s="18">
        <v>42232.0</v>
      </c>
      <c r="D2925" s="18">
        <v>42236.0</v>
      </c>
      <c r="E2925" s="18">
        <f t="shared" si="1"/>
        <v>42236</v>
      </c>
      <c r="F2925" s="15" t="s">
        <v>55</v>
      </c>
      <c r="G2925" s="15" t="s">
        <v>4471</v>
      </c>
      <c r="H2925" s="15" t="s">
        <v>4472</v>
      </c>
      <c r="I2925" s="15" t="s">
        <v>128</v>
      </c>
      <c r="J2925" s="15" t="s">
        <v>60</v>
      </c>
      <c r="K2925" s="15" t="s">
        <v>28</v>
      </c>
      <c r="L2925" s="15" t="str">
        <f t="array" ref="L2925">_xlfn.XLOOKUP(M2925,reference_province_to_city!$A$2:$A$11,reference_province_to_city!$B$2:$B$11)</f>
        <v>Medan</v>
      </c>
      <c r="M2925" s="15" t="s">
        <v>11</v>
      </c>
      <c r="N2925" s="15">
        <v>20111.0</v>
      </c>
      <c r="O2925" s="15">
        <f t="array" ref="O2925">_xlfn.XLOOKUP(M2925,reference_postal_code!$B$2:$B$11,reference_postal_code!$A$2:$A$11)</f>
        <v>20111</v>
      </c>
      <c r="P2925" s="15" t="s">
        <v>77</v>
      </c>
      <c r="Q2925" s="15" t="s">
        <v>3902</v>
      </c>
      <c r="R2925" s="15" t="s">
        <v>65</v>
      </c>
      <c r="S2925" s="15" t="s">
        <v>66</v>
      </c>
      <c r="T2925" s="15" t="s">
        <v>3903</v>
      </c>
      <c r="U2925" s="28">
        <v>154080.0</v>
      </c>
      <c r="V2925" s="15">
        <v>3.0</v>
      </c>
      <c r="W2925" s="31">
        <v>0.2</v>
      </c>
      <c r="X2925" s="28">
        <v>48150.0</v>
      </c>
    </row>
    <row r="2926" ht="15.75" customHeight="1">
      <c r="A2926" s="15">
        <v>2548.0</v>
      </c>
      <c r="B2926" s="15" t="s">
        <v>5803</v>
      </c>
      <c r="C2926" s="18">
        <v>42232.0</v>
      </c>
      <c r="D2926" s="18">
        <v>42238.0</v>
      </c>
      <c r="E2926" s="18">
        <f t="shared" si="1"/>
        <v>42238</v>
      </c>
      <c r="F2926" s="15" t="s">
        <v>55</v>
      </c>
      <c r="G2926" s="15" t="s">
        <v>4085</v>
      </c>
      <c r="H2926" s="15" t="s">
        <v>4086</v>
      </c>
      <c r="I2926" s="15" t="s">
        <v>59</v>
      </c>
      <c r="J2926" s="15" t="s">
        <v>60</v>
      </c>
      <c r="K2926" s="15" t="s">
        <v>22</v>
      </c>
      <c r="L2926" s="15" t="str">
        <f t="array" ref="L2926">_xlfn.XLOOKUP(M2926,reference_province_to_city!$A$2:$A$11,reference_province_to_city!$B$2:$B$11)</f>
        <v>Surabaya</v>
      </c>
      <c r="M2926" s="15" t="s">
        <v>20</v>
      </c>
      <c r="N2926" s="15">
        <v>60231.0</v>
      </c>
      <c r="O2926" s="15">
        <f t="array" ref="O2926">_xlfn.XLOOKUP(M2926,reference_postal_code!$B$2:$B$11,reference_postal_code!$A$2:$A$11)</f>
        <v>60231</v>
      </c>
      <c r="P2926" s="15" t="s">
        <v>166</v>
      </c>
      <c r="Q2926" s="15" t="s">
        <v>5805</v>
      </c>
      <c r="R2926" s="15" t="s">
        <v>65</v>
      </c>
      <c r="S2926" s="15" t="s">
        <v>93</v>
      </c>
      <c r="T2926" s="15" t="s">
        <v>5806</v>
      </c>
      <c r="U2926" s="28">
        <v>34560.0</v>
      </c>
      <c r="V2926" s="15">
        <v>1.0</v>
      </c>
      <c r="W2926" s="31">
        <v>0.2</v>
      </c>
      <c r="X2926" s="28">
        <v>3888.0</v>
      </c>
    </row>
    <row r="2927" ht="15.75" customHeight="1">
      <c r="A2927" s="15">
        <v>9220.0</v>
      </c>
      <c r="B2927" s="15" t="s">
        <v>5807</v>
      </c>
      <c r="C2927" s="18">
        <v>42232.0</v>
      </c>
      <c r="D2927" s="18">
        <v>42236.0</v>
      </c>
      <c r="E2927" s="18">
        <f t="shared" si="1"/>
        <v>42236</v>
      </c>
      <c r="F2927" s="15" t="s">
        <v>55</v>
      </c>
      <c r="G2927" s="15" t="s">
        <v>5808</v>
      </c>
      <c r="H2927" s="15" t="s">
        <v>5809</v>
      </c>
      <c r="I2927" s="15" t="s">
        <v>59</v>
      </c>
      <c r="J2927" s="15" t="s">
        <v>60</v>
      </c>
      <c r="K2927" s="15" t="s">
        <v>26</v>
      </c>
      <c r="L2927" s="15" t="str">
        <f t="array" ref="L2927">_xlfn.XLOOKUP(M2927,reference_province_to_city!$A$2:$A$11,reference_province_to_city!$B$2:$B$11)</f>
        <v>Denpasar</v>
      </c>
      <c r="M2927" s="15" t="s">
        <v>24</v>
      </c>
      <c r="N2927" s="15">
        <v>80231.0</v>
      </c>
      <c r="O2927" s="15">
        <f t="array" ref="O2927">_xlfn.XLOOKUP(M2927,reference_postal_code!$B$2:$B$11,reference_postal_code!$A$2:$A$11)</f>
        <v>80231</v>
      </c>
      <c r="P2927" s="15" t="s">
        <v>63</v>
      </c>
      <c r="Q2927" s="15" t="s">
        <v>5810</v>
      </c>
      <c r="R2927" s="15" t="s">
        <v>106</v>
      </c>
      <c r="S2927" s="15" t="s">
        <v>183</v>
      </c>
      <c r="T2927" s="15" t="s">
        <v>5811</v>
      </c>
      <c r="U2927" s="28">
        <v>4522050.0</v>
      </c>
      <c r="V2927" s="15">
        <v>3.0</v>
      </c>
      <c r="W2927" s="31">
        <v>0.5</v>
      </c>
      <c r="X2927" s="28">
        <v>-3074994.0</v>
      </c>
    </row>
    <row r="2928" ht="15.75" customHeight="1">
      <c r="A2928" s="15">
        <v>7976.0</v>
      </c>
      <c r="B2928" s="15" t="s">
        <v>5804</v>
      </c>
      <c r="C2928" s="18">
        <v>42232.0</v>
      </c>
      <c r="D2928" s="18">
        <v>42236.0</v>
      </c>
      <c r="E2928" s="18">
        <f t="shared" si="1"/>
        <v>42236</v>
      </c>
      <c r="F2928" s="15" t="s">
        <v>55</v>
      </c>
      <c r="G2928" s="15" t="s">
        <v>4471</v>
      </c>
      <c r="H2928" s="15" t="s">
        <v>4472</v>
      </c>
      <c r="I2928" s="15" t="s">
        <v>128</v>
      </c>
      <c r="J2928" s="15" t="s">
        <v>60</v>
      </c>
      <c r="K2928" s="15" t="s">
        <v>28</v>
      </c>
      <c r="L2928" s="15" t="str">
        <f t="array" ref="L2928">_xlfn.XLOOKUP(M2928,reference_province_to_city!$A$2:$A$11,reference_province_to_city!$B$2:$B$11)</f>
        <v>Medan</v>
      </c>
      <c r="M2928" s="15" t="s">
        <v>11</v>
      </c>
      <c r="N2928" s="15">
        <v>20111.0</v>
      </c>
      <c r="O2928" s="15">
        <f t="array" ref="O2928">_xlfn.XLOOKUP(M2928,reference_postal_code!$B$2:$B$11,reference_postal_code!$A$2:$A$11)</f>
        <v>20111</v>
      </c>
      <c r="P2928" s="15" t="s">
        <v>77</v>
      </c>
      <c r="Q2928" s="15" t="s">
        <v>3636</v>
      </c>
      <c r="R2928" s="15" t="s">
        <v>65</v>
      </c>
      <c r="S2928" s="15" t="s">
        <v>83</v>
      </c>
      <c r="T2928" s="15" t="s">
        <v>3637</v>
      </c>
      <c r="U2928" s="28">
        <v>56430.0</v>
      </c>
      <c r="V2928" s="15">
        <v>3.0</v>
      </c>
      <c r="W2928" s="31">
        <v>0.7</v>
      </c>
      <c r="X2928" s="28">
        <v>-41382.0</v>
      </c>
    </row>
    <row r="2929" ht="15.75" customHeight="1">
      <c r="A2929" s="15">
        <v>7972.0</v>
      </c>
      <c r="B2929" s="15" t="s">
        <v>5804</v>
      </c>
      <c r="C2929" s="18">
        <v>42232.0</v>
      </c>
      <c r="D2929" s="18">
        <v>42236.0</v>
      </c>
      <c r="E2929" s="18">
        <f t="shared" si="1"/>
        <v>42236</v>
      </c>
      <c r="F2929" s="15" t="s">
        <v>55</v>
      </c>
      <c r="G2929" s="15" t="s">
        <v>4471</v>
      </c>
      <c r="H2929" s="15" t="s">
        <v>4472</v>
      </c>
      <c r="I2929" s="15" t="s">
        <v>128</v>
      </c>
      <c r="J2929" s="15" t="s">
        <v>60</v>
      </c>
      <c r="K2929" s="15" t="s">
        <v>28</v>
      </c>
      <c r="L2929" s="15" t="str">
        <f t="array" ref="L2929">_xlfn.XLOOKUP(M2929,reference_province_to_city!$A$2:$A$11,reference_province_to_city!$B$2:$B$11)</f>
        <v>Medan</v>
      </c>
      <c r="M2929" s="15" t="s">
        <v>11</v>
      </c>
      <c r="N2929" s="15">
        <v>20111.0</v>
      </c>
      <c r="O2929" s="15">
        <f t="array" ref="O2929">_xlfn.XLOOKUP(M2929,reference_postal_code!$B$2:$B$11,reference_postal_code!$A$2:$A$11)</f>
        <v>20111</v>
      </c>
      <c r="P2929" s="15" t="s">
        <v>77</v>
      </c>
      <c r="Q2929" s="15" t="s">
        <v>1607</v>
      </c>
      <c r="R2929" s="15" t="s">
        <v>110</v>
      </c>
      <c r="S2929" s="15" t="s">
        <v>149</v>
      </c>
      <c r="T2929" s="15" t="s">
        <v>1608</v>
      </c>
      <c r="U2929" s="28">
        <v>467640.0</v>
      </c>
      <c r="V2929" s="15">
        <v>3.0</v>
      </c>
      <c r="W2929" s="31">
        <v>0.2</v>
      </c>
      <c r="X2929" s="28">
        <v>-81837.0</v>
      </c>
    </row>
    <row r="2930" ht="15.75" customHeight="1">
      <c r="A2930" s="15">
        <v>7975.0</v>
      </c>
      <c r="B2930" s="15" t="s">
        <v>5804</v>
      </c>
      <c r="C2930" s="18">
        <v>42232.0</v>
      </c>
      <c r="D2930" s="18">
        <v>42236.0</v>
      </c>
      <c r="E2930" s="18">
        <f t="shared" si="1"/>
        <v>42236</v>
      </c>
      <c r="F2930" s="15" t="s">
        <v>55</v>
      </c>
      <c r="G2930" s="15" t="s">
        <v>4471</v>
      </c>
      <c r="H2930" s="15" t="s">
        <v>4472</v>
      </c>
      <c r="I2930" s="15" t="s">
        <v>128</v>
      </c>
      <c r="J2930" s="15" t="s">
        <v>60</v>
      </c>
      <c r="K2930" s="15" t="s">
        <v>28</v>
      </c>
      <c r="L2930" s="15" t="str">
        <f t="array" ref="L2930">_xlfn.XLOOKUP(M2930,reference_province_to_city!$A$2:$A$11,reference_province_to_city!$B$2:$B$11)</f>
        <v>Medan</v>
      </c>
      <c r="M2930" s="15" t="s">
        <v>11</v>
      </c>
      <c r="N2930" s="15">
        <v>20111.0</v>
      </c>
      <c r="O2930" s="15">
        <f t="array" ref="O2930">_xlfn.XLOOKUP(M2930,reference_postal_code!$B$2:$B$11,reference_postal_code!$A$2:$A$11)</f>
        <v>20111</v>
      </c>
      <c r="P2930" s="15" t="s">
        <v>77</v>
      </c>
      <c r="Q2930" s="15" t="s">
        <v>5812</v>
      </c>
      <c r="R2930" s="15" t="s">
        <v>106</v>
      </c>
      <c r="S2930" s="15" t="s">
        <v>139</v>
      </c>
      <c r="T2930" s="15" t="s">
        <v>5813</v>
      </c>
      <c r="U2930" s="28">
        <v>3815280.0</v>
      </c>
      <c r="V2930" s="15">
        <v>3.0</v>
      </c>
      <c r="W2930" s="31">
        <v>0.2</v>
      </c>
      <c r="X2930" s="28">
        <v>0.0</v>
      </c>
    </row>
    <row r="2931" ht="15.75" customHeight="1">
      <c r="A2931" s="15">
        <v>2549.0</v>
      </c>
      <c r="B2931" s="15" t="s">
        <v>5803</v>
      </c>
      <c r="C2931" s="18">
        <v>42232.0</v>
      </c>
      <c r="D2931" s="18">
        <v>42238.0</v>
      </c>
      <c r="E2931" s="18">
        <f t="shared" si="1"/>
        <v>42238</v>
      </c>
      <c r="F2931" s="15" t="s">
        <v>55</v>
      </c>
      <c r="G2931" s="15" t="s">
        <v>4085</v>
      </c>
      <c r="H2931" s="15" t="s">
        <v>4086</v>
      </c>
      <c r="I2931" s="15" t="s">
        <v>59</v>
      </c>
      <c r="J2931" s="15" t="s">
        <v>60</v>
      </c>
      <c r="K2931" s="15" t="s">
        <v>22</v>
      </c>
      <c r="L2931" s="15" t="str">
        <f t="array" ref="L2931">_xlfn.XLOOKUP(M2931,reference_province_to_city!$A$2:$A$11,reference_province_to_city!$B$2:$B$11)</f>
        <v>Surabaya</v>
      </c>
      <c r="M2931" s="15" t="s">
        <v>20</v>
      </c>
      <c r="N2931" s="15">
        <v>60231.0</v>
      </c>
      <c r="O2931" s="15">
        <f t="array" ref="O2931">_xlfn.XLOOKUP(M2931,reference_postal_code!$B$2:$B$11,reference_postal_code!$A$2:$A$11)</f>
        <v>60231</v>
      </c>
      <c r="P2931" s="15" t="s">
        <v>166</v>
      </c>
      <c r="Q2931" s="15" t="s">
        <v>5814</v>
      </c>
      <c r="R2931" s="15" t="s">
        <v>110</v>
      </c>
      <c r="S2931" s="15" t="s">
        <v>111</v>
      </c>
      <c r="T2931" s="15" t="s">
        <v>5815</v>
      </c>
      <c r="U2931" s="28">
        <v>2.81994E7</v>
      </c>
      <c r="V2931" s="15">
        <v>5.0</v>
      </c>
      <c r="W2931" s="31">
        <v>0.2</v>
      </c>
      <c r="X2931" s="28">
        <v>3172432.0</v>
      </c>
    </row>
    <row r="2932" ht="15.75" customHeight="1">
      <c r="A2932" s="15">
        <v>7974.0</v>
      </c>
      <c r="B2932" s="15" t="s">
        <v>5804</v>
      </c>
      <c r="C2932" s="18">
        <v>42232.0</v>
      </c>
      <c r="D2932" s="18">
        <v>42236.0</v>
      </c>
      <c r="E2932" s="18">
        <f t="shared" si="1"/>
        <v>42236</v>
      </c>
      <c r="F2932" s="15" t="s">
        <v>55</v>
      </c>
      <c r="G2932" s="15" t="s">
        <v>4471</v>
      </c>
      <c r="H2932" s="15" t="s">
        <v>4472</v>
      </c>
      <c r="I2932" s="15" t="s">
        <v>128</v>
      </c>
      <c r="J2932" s="15" t="s">
        <v>60</v>
      </c>
      <c r="K2932" s="15" t="s">
        <v>28</v>
      </c>
      <c r="L2932" s="15" t="str">
        <f t="array" ref="L2932">_xlfn.XLOOKUP(M2932,reference_province_to_city!$A$2:$A$11,reference_province_to_city!$B$2:$B$11)</f>
        <v>Medan</v>
      </c>
      <c r="M2932" s="15" t="s">
        <v>11</v>
      </c>
      <c r="N2932" s="15">
        <v>20111.0</v>
      </c>
      <c r="O2932" s="15">
        <f t="array" ref="O2932">_xlfn.XLOOKUP(M2932,reference_postal_code!$B$2:$B$11,reference_postal_code!$A$2:$A$11)</f>
        <v>20111</v>
      </c>
      <c r="P2932" s="15" t="s">
        <v>77</v>
      </c>
      <c r="Q2932" s="15" t="s">
        <v>1404</v>
      </c>
      <c r="R2932" s="15" t="s">
        <v>65</v>
      </c>
      <c r="S2932" s="15" t="s">
        <v>83</v>
      </c>
      <c r="T2932" s="15" t="s">
        <v>1405</v>
      </c>
      <c r="U2932" s="28">
        <v>40860.0</v>
      </c>
      <c r="V2932" s="15">
        <v>2.0</v>
      </c>
      <c r="W2932" s="31">
        <v>0.7</v>
      </c>
      <c r="X2932" s="28">
        <v>-28602.0</v>
      </c>
    </row>
    <row r="2933" ht="15.75" customHeight="1">
      <c r="A2933" s="15">
        <v>9219.0</v>
      </c>
      <c r="B2933" s="15" t="s">
        <v>5807</v>
      </c>
      <c r="C2933" s="18">
        <v>42232.0</v>
      </c>
      <c r="D2933" s="18">
        <v>42236.0</v>
      </c>
      <c r="E2933" s="18">
        <f t="shared" si="1"/>
        <v>42236</v>
      </c>
      <c r="F2933" s="15" t="s">
        <v>55</v>
      </c>
      <c r="G2933" s="15" t="s">
        <v>5808</v>
      </c>
      <c r="H2933" s="15" t="s">
        <v>5809</v>
      </c>
      <c r="I2933" s="15" t="s">
        <v>59</v>
      </c>
      <c r="J2933" s="15" t="s">
        <v>60</v>
      </c>
      <c r="K2933" s="15" t="s">
        <v>26</v>
      </c>
      <c r="L2933" s="15" t="str">
        <f t="array" ref="L2933">_xlfn.XLOOKUP(M2933,reference_province_to_city!$A$2:$A$11,reference_province_to_city!$B$2:$B$11)</f>
        <v>Denpasar</v>
      </c>
      <c r="M2933" s="15" t="s">
        <v>24</v>
      </c>
      <c r="N2933" s="15">
        <v>80231.0</v>
      </c>
      <c r="O2933" s="15">
        <f t="array" ref="O2933">_xlfn.XLOOKUP(M2933,reference_postal_code!$B$2:$B$11,reference_postal_code!$A$2:$A$11)</f>
        <v>80231</v>
      </c>
      <c r="P2933" s="15" t="s">
        <v>63</v>
      </c>
      <c r="Q2933" s="15" t="s">
        <v>3532</v>
      </c>
      <c r="R2933" s="15" t="s">
        <v>65</v>
      </c>
      <c r="S2933" s="15" t="s">
        <v>87</v>
      </c>
      <c r="T2933" s="15" t="s">
        <v>3533</v>
      </c>
      <c r="U2933" s="28">
        <v>670320.0</v>
      </c>
      <c r="V2933" s="15">
        <v>7.0</v>
      </c>
      <c r="W2933" s="31">
        <v>0.2</v>
      </c>
      <c r="X2933" s="28">
        <v>50274.0</v>
      </c>
    </row>
    <row r="2934" ht="15.75" customHeight="1">
      <c r="A2934" s="15">
        <v>2551.0</v>
      </c>
      <c r="B2934" s="15" t="s">
        <v>5803</v>
      </c>
      <c r="C2934" s="18">
        <v>42232.0</v>
      </c>
      <c r="D2934" s="18">
        <v>42238.0</v>
      </c>
      <c r="E2934" s="18">
        <f t="shared" si="1"/>
        <v>42238</v>
      </c>
      <c r="F2934" s="15" t="s">
        <v>55</v>
      </c>
      <c r="G2934" s="15" t="s">
        <v>4085</v>
      </c>
      <c r="H2934" s="15" t="s">
        <v>4086</v>
      </c>
      <c r="I2934" s="15" t="s">
        <v>59</v>
      </c>
      <c r="J2934" s="15" t="s">
        <v>60</v>
      </c>
      <c r="K2934" s="15" t="s">
        <v>22</v>
      </c>
      <c r="L2934" s="15" t="str">
        <f t="array" ref="L2934">_xlfn.XLOOKUP(M2934,reference_province_to_city!$A$2:$A$11,reference_province_to_city!$B$2:$B$11)</f>
        <v>Surabaya</v>
      </c>
      <c r="M2934" s="15" t="s">
        <v>20</v>
      </c>
      <c r="N2934" s="15">
        <v>60231.0</v>
      </c>
      <c r="O2934" s="15">
        <f t="array" ref="O2934">_xlfn.XLOOKUP(M2934,reference_postal_code!$B$2:$B$11,reference_postal_code!$A$2:$A$11)</f>
        <v>60231</v>
      </c>
      <c r="P2934" s="15" t="s">
        <v>166</v>
      </c>
      <c r="Q2934" s="15" t="s">
        <v>1340</v>
      </c>
      <c r="R2934" s="15" t="s">
        <v>65</v>
      </c>
      <c r="S2934" s="15" t="s">
        <v>79</v>
      </c>
      <c r="T2934" s="15" t="s">
        <v>1341</v>
      </c>
      <c r="U2934" s="28">
        <v>75600.0</v>
      </c>
      <c r="V2934" s="15">
        <v>2.0</v>
      </c>
      <c r="W2934" s="31">
        <v>0.2</v>
      </c>
      <c r="X2934" s="28">
        <v>26460.0</v>
      </c>
    </row>
    <row r="2935" ht="15.75" customHeight="1">
      <c r="A2935" s="15">
        <v>7973.0</v>
      </c>
      <c r="B2935" s="15" t="s">
        <v>5804</v>
      </c>
      <c r="C2935" s="18">
        <v>42232.0</v>
      </c>
      <c r="D2935" s="18">
        <v>42236.0</v>
      </c>
      <c r="E2935" s="18">
        <f t="shared" si="1"/>
        <v>42236</v>
      </c>
      <c r="F2935" s="15" t="s">
        <v>55</v>
      </c>
      <c r="G2935" s="15" t="s">
        <v>4471</v>
      </c>
      <c r="H2935" s="15" t="s">
        <v>4472</v>
      </c>
      <c r="I2935" s="15" t="s">
        <v>128</v>
      </c>
      <c r="J2935" s="15" t="s">
        <v>60</v>
      </c>
      <c r="K2935" s="15" t="s">
        <v>28</v>
      </c>
      <c r="L2935" s="15" t="str">
        <f t="array" ref="L2935">_xlfn.XLOOKUP(M2935,reference_province_to_city!$A$2:$A$11,reference_province_to_city!$B$2:$B$11)</f>
        <v>Medan</v>
      </c>
      <c r="M2935" s="15" t="s">
        <v>11</v>
      </c>
      <c r="N2935" s="15">
        <v>20111.0</v>
      </c>
      <c r="O2935" s="15">
        <f t="array" ref="O2935">_xlfn.XLOOKUP(M2935,reference_postal_code!$B$2:$B$11,reference_postal_code!$A$2:$A$11)</f>
        <v>20111</v>
      </c>
      <c r="P2935" s="15" t="s">
        <v>77</v>
      </c>
      <c r="Q2935" s="15" t="s">
        <v>5816</v>
      </c>
      <c r="R2935" s="15" t="s">
        <v>65</v>
      </c>
      <c r="S2935" s="15" t="s">
        <v>66</v>
      </c>
      <c r="T2935" s="15" t="s">
        <v>5817</v>
      </c>
      <c r="U2935" s="28">
        <v>155520.0</v>
      </c>
      <c r="V2935" s="15">
        <v>2.0</v>
      </c>
      <c r="W2935" s="31">
        <v>0.2</v>
      </c>
      <c r="X2935" s="28">
        <v>54432.0</v>
      </c>
    </row>
    <row r="2936" ht="15.75" customHeight="1">
      <c r="A2936" s="15">
        <v>7971.0</v>
      </c>
      <c r="B2936" s="15" t="s">
        <v>5804</v>
      </c>
      <c r="C2936" s="18">
        <v>42232.0</v>
      </c>
      <c r="D2936" s="18">
        <v>42236.0</v>
      </c>
      <c r="E2936" s="18">
        <f t="shared" si="1"/>
        <v>42236</v>
      </c>
      <c r="F2936" s="15" t="s">
        <v>55</v>
      </c>
      <c r="G2936" s="15" t="s">
        <v>4471</v>
      </c>
      <c r="H2936" s="15" t="s">
        <v>4472</v>
      </c>
      <c r="I2936" s="15" t="s">
        <v>128</v>
      </c>
      <c r="J2936" s="15" t="s">
        <v>60</v>
      </c>
      <c r="K2936" s="15" t="s">
        <v>28</v>
      </c>
      <c r="L2936" s="15" t="str">
        <f t="array" ref="L2936">_xlfn.XLOOKUP(M2936,reference_province_to_city!$A$2:$A$11,reference_province_to_city!$B$2:$B$11)</f>
        <v>Medan</v>
      </c>
      <c r="M2936" s="15" t="s">
        <v>11</v>
      </c>
      <c r="N2936" s="15">
        <v>20111.0</v>
      </c>
      <c r="O2936" s="15">
        <f t="array" ref="O2936">_xlfn.XLOOKUP(M2936,reference_postal_code!$B$2:$B$11,reference_postal_code!$A$2:$A$11)</f>
        <v>20111</v>
      </c>
      <c r="P2936" s="15" t="s">
        <v>77</v>
      </c>
      <c r="Q2936" s="15" t="s">
        <v>5818</v>
      </c>
      <c r="R2936" s="15" t="s">
        <v>110</v>
      </c>
      <c r="S2936" s="15" t="s">
        <v>111</v>
      </c>
      <c r="T2936" s="15" t="s">
        <v>5819</v>
      </c>
      <c r="U2936" s="28">
        <v>7796880.0</v>
      </c>
      <c r="V2936" s="15">
        <v>4.0</v>
      </c>
      <c r="W2936" s="31">
        <v>0.4</v>
      </c>
      <c r="X2936" s="28">
        <v>-1689324.0</v>
      </c>
    </row>
    <row r="2937" ht="15.75" customHeight="1">
      <c r="A2937" s="15">
        <v>9436.0</v>
      </c>
      <c r="B2937" s="15" t="s">
        <v>5820</v>
      </c>
      <c r="C2937" s="18">
        <v>42233.0</v>
      </c>
      <c r="D2937" s="18">
        <v>42239.0</v>
      </c>
      <c r="E2937" s="18">
        <f t="shared" si="1"/>
        <v>42239</v>
      </c>
      <c r="F2937" s="15" t="s">
        <v>55</v>
      </c>
      <c r="G2937" s="15" t="s">
        <v>1805</v>
      </c>
      <c r="H2937" s="15" t="s">
        <v>1806</v>
      </c>
      <c r="I2937" s="15" t="s">
        <v>59</v>
      </c>
      <c r="J2937" s="15" t="s">
        <v>60</v>
      </c>
      <c r="K2937" s="15" t="s">
        <v>17</v>
      </c>
      <c r="L2937" s="15" t="str">
        <f t="array" ref="L2937">_xlfn.XLOOKUP(M2937,reference_province_to_city!$A$2:$A$11,reference_province_to_city!$B$2:$B$11)</f>
        <v>Semarang</v>
      </c>
      <c r="M2937" s="15" t="s">
        <v>15</v>
      </c>
      <c r="N2937" s="15">
        <v>50111.0</v>
      </c>
      <c r="O2937" s="15">
        <f t="array" ref="O2937">_xlfn.XLOOKUP(M2937,reference_postal_code!$B$2:$B$11,reference_postal_code!$A$2:$A$11)</f>
        <v>50111</v>
      </c>
      <c r="P2937" s="15" t="s">
        <v>77</v>
      </c>
      <c r="Q2937" s="15" t="s">
        <v>4495</v>
      </c>
      <c r="R2937" s="15" t="s">
        <v>110</v>
      </c>
      <c r="S2937" s="15" t="s">
        <v>149</v>
      </c>
      <c r="T2937" s="15" t="s">
        <v>4496</v>
      </c>
      <c r="U2937" s="28">
        <v>3792000.0</v>
      </c>
      <c r="V2937" s="15">
        <v>4.0</v>
      </c>
      <c r="W2937" s="31">
        <v>0.2</v>
      </c>
      <c r="X2937" s="28">
        <v>-474000.0</v>
      </c>
    </row>
    <row r="2938" ht="15.75" customHeight="1">
      <c r="A2938" s="15">
        <v>9434.0</v>
      </c>
      <c r="B2938" s="15" t="s">
        <v>5820</v>
      </c>
      <c r="C2938" s="18">
        <v>42233.0</v>
      </c>
      <c r="D2938" s="18">
        <v>42239.0</v>
      </c>
      <c r="E2938" s="18">
        <f t="shared" si="1"/>
        <v>42239</v>
      </c>
      <c r="F2938" s="15" t="s">
        <v>55</v>
      </c>
      <c r="G2938" s="15" t="s">
        <v>1805</v>
      </c>
      <c r="H2938" s="15" t="s">
        <v>1806</v>
      </c>
      <c r="I2938" s="15" t="s">
        <v>59</v>
      </c>
      <c r="J2938" s="15" t="s">
        <v>60</v>
      </c>
      <c r="K2938" s="15" t="s">
        <v>17</v>
      </c>
      <c r="L2938" s="15" t="str">
        <f t="array" ref="L2938">_xlfn.XLOOKUP(M2938,reference_province_to_city!$A$2:$A$11,reference_province_to_city!$B$2:$B$11)</f>
        <v>Semarang</v>
      </c>
      <c r="M2938" s="15" t="s">
        <v>15</v>
      </c>
      <c r="N2938" s="15">
        <v>50111.0</v>
      </c>
      <c r="O2938" s="15">
        <f t="array" ref="O2938">_xlfn.XLOOKUP(M2938,reference_postal_code!$B$2:$B$11,reference_postal_code!$A$2:$A$11)</f>
        <v>50111</v>
      </c>
      <c r="P2938" s="15" t="s">
        <v>77</v>
      </c>
      <c r="Q2938" s="15" t="s">
        <v>2630</v>
      </c>
      <c r="R2938" s="15" t="s">
        <v>65</v>
      </c>
      <c r="S2938" s="15" t="s">
        <v>66</v>
      </c>
      <c r="T2938" s="15" t="s">
        <v>2631</v>
      </c>
      <c r="U2938" s="28">
        <v>544320.0</v>
      </c>
      <c r="V2938" s="15">
        <v>7.0</v>
      </c>
      <c r="W2938" s="31">
        <v>0.2</v>
      </c>
      <c r="X2938" s="28">
        <v>190512.0</v>
      </c>
    </row>
    <row r="2939" ht="15.75" customHeight="1">
      <c r="A2939" s="15">
        <v>1458.0</v>
      </c>
      <c r="B2939" s="15" t="s">
        <v>5821</v>
      </c>
      <c r="C2939" s="18">
        <v>42233.0</v>
      </c>
      <c r="D2939" s="18">
        <v>42237.0</v>
      </c>
      <c r="E2939" s="18">
        <f t="shared" si="1"/>
        <v>42237</v>
      </c>
      <c r="F2939" s="15" t="s">
        <v>55</v>
      </c>
      <c r="G2939" s="15" t="s">
        <v>5822</v>
      </c>
      <c r="H2939" s="15" t="s">
        <v>5823</v>
      </c>
      <c r="I2939" s="15" t="s">
        <v>128</v>
      </c>
      <c r="J2939" s="15" t="s">
        <v>60</v>
      </c>
      <c r="K2939" s="15" t="s">
        <v>33</v>
      </c>
      <c r="L2939" s="15" t="str">
        <f t="array" ref="L2939">_xlfn.XLOOKUP(M2939,reference_province_to_city!$A$2:$A$11,reference_province_to_city!$B$2:$B$11)</f>
        <v>Makassar</v>
      </c>
      <c r="M2939" s="15" t="s">
        <v>25</v>
      </c>
      <c r="N2939" s="15">
        <v>90111.0</v>
      </c>
      <c r="O2939" s="15">
        <f t="array" ref="O2939">_xlfn.XLOOKUP(M2939,reference_postal_code!$B$2:$B$11,reference_postal_code!$A$2:$A$11)</f>
        <v>90111</v>
      </c>
      <c r="P2939" s="15" t="s">
        <v>63</v>
      </c>
      <c r="Q2939" s="15" t="s">
        <v>5824</v>
      </c>
      <c r="R2939" s="15" t="s">
        <v>65</v>
      </c>
      <c r="S2939" s="15" t="s">
        <v>83</v>
      </c>
      <c r="T2939" s="15" t="s">
        <v>5825</v>
      </c>
      <c r="U2939" s="28">
        <v>783000.0</v>
      </c>
      <c r="V2939" s="15">
        <v>9.0</v>
      </c>
      <c r="W2939" s="31">
        <v>0.0</v>
      </c>
      <c r="X2939" s="28">
        <v>352350.0</v>
      </c>
    </row>
    <row r="2940" ht="15.75" customHeight="1">
      <c r="A2940" s="15">
        <v>9435.0</v>
      </c>
      <c r="B2940" s="15" t="s">
        <v>5820</v>
      </c>
      <c r="C2940" s="18">
        <v>42233.0</v>
      </c>
      <c r="D2940" s="18">
        <v>42239.0</v>
      </c>
      <c r="E2940" s="18">
        <f t="shared" si="1"/>
        <v>42239</v>
      </c>
      <c r="F2940" s="15" t="s">
        <v>55</v>
      </c>
      <c r="G2940" s="15" t="s">
        <v>1805</v>
      </c>
      <c r="H2940" s="15" t="s">
        <v>1806</v>
      </c>
      <c r="I2940" s="15" t="s">
        <v>59</v>
      </c>
      <c r="J2940" s="15" t="s">
        <v>60</v>
      </c>
      <c r="K2940" s="15" t="s">
        <v>17</v>
      </c>
      <c r="L2940" s="15" t="str">
        <f t="array" ref="L2940">_xlfn.XLOOKUP(M2940,reference_province_to_city!$A$2:$A$11,reference_province_to_city!$B$2:$B$11)</f>
        <v>Semarang</v>
      </c>
      <c r="M2940" s="15" t="s">
        <v>15</v>
      </c>
      <c r="N2940" s="15">
        <v>50111.0</v>
      </c>
      <c r="O2940" s="15">
        <f t="array" ref="O2940">_xlfn.XLOOKUP(M2940,reference_postal_code!$B$2:$B$11,reference_postal_code!$A$2:$A$11)</f>
        <v>50111</v>
      </c>
      <c r="P2940" s="15" t="s">
        <v>77</v>
      </c>
      <c r="Q2940" s="15" t="s">
        <v>5826</v>
      </c>
      <c r="R2940" s="15" t="s">
        <v>65</v>
      </c>
      <c r="S2940" s="15" t="s">
        <v>93</v>
      </c>
      <c r="T2940" s="15" t="s">
        <v>5827</v>
      </c>
      <c r="U2940" s="28">
        <v>154080.0</v>
      </c>
      <c r="V2940" s="15">
        <v>3.0</v>
      </c>
      <c r="W2940" s="31">
        <v>0.2</v>
      </c>
      <c r="X2940" s="28">
        <v>17334.0</v>
      </c>
    </row>
    <row r="2941" ht="15.75" customHeight="1">
      <c r="A2941" s="15">
        <v>9433.0</v>
      </c>
      <c r="B2941" s="15" t="s">
        <v>5820</v>
      </c>
      <c r="C2941" s="18">
        <v>42233.0</v>
      </c>
      <c r="D2941" s="18">
        <v>42239.0</v>
      </c>
      <c r="E2941" s="18">
        <f t="shared" si="1"/>
        <v>42239</v>
      </c>
      <c r="F2941" s="15" t="s">
        <v>55</v>
      </c>
      <c r="G2941" s="15" t="s">
        <v>1805</v>
      </c>
      <c r="H2941" s="15" t="s">
        <v>1806</v>
      </c>
      <c r="I2941" s="15" t="s">
        <v>59</v>
      </c>
      <c r="J2941" s="15" t="s">
        <v>60</v>
      </c>
      <c r="K2941" s="15" t="s">
        <v>17</v>
      </c>
      <c r="L2941" s="15" t="str">
        <f t="array" ref="L2941">_xlfn.XLOOKUP(M2941,reference_province_to_city!$A$2:$A$11,reference_province_to_city!$B$2:$B$11)</f>
        <v>Semarang</v>
      </c>
      <c r="M2941" s="15" t="s">
        <v>15</v>
      </c>
      <c r="N2941" s="15">
        <v>50111.0</v>
      </c>
      <c r="O2941" s="15">
        <f t="array" ref="O2941">_xlfn.XLOOKUP(M2941,reference_postal_code!$B$2:$B$11,reference_postal_code!$A$2:$A$11)</f>
        <v>50111</v>
      </c>
      <c r="P2941" s="15" t="s">
        <v>77</v>
      </c>
      <c r="Q2941" s="15" t="s">
        <v>1562</v>
      </c>
      <c r="R2941" s="15" t="s">
        <v>110</v>
      </c>
      <c r="S2941" s="15" t="s">
        <v>149</v>
      </c>
      <c r="T2941" s="15" t="s">
        <v>1563</v>
      </c>
      <c r="U2941" s="28">
        <v>451200.0</v>
      </c>
      <c r="V2941" s="15">
        <v>2.0</v>
      </c>
      <c r="W2941" s="31">
        <v>0.2</v>
      </c>
      <c r="X2941" s="28">
        <v>-78960.0</v>
      </c>
    </row>
    <row r="2942" ht="15.75" customHeight="1">
      <c r="A2942" s="15">
        <v>9190.0</v>
      </c>
      <c r="B2942" s="15" t="s">
        <v>5828</v>
      </c>
      <c r="C2942" s="18">
        <v>42237.0</v>
      </c>
      <c r="D2942" s="18">
        <v>42241.0</v>
      </c>
      <c r="E2942" s="18">
        <f t="shared" si="1"/>
        <v>42241</v>
      </c>
      <c r="F2942" s="15" t="s">
        <v>55</v>
      </c>
      <c r="G2942" s="15" t="s">
        <v>761</v>
      </c>
      <c r="H2942" s="15" t="s">
        <v>762</v>
      </c>
      <c r="I2942" s="15" t="s">
        <v>76</v>
      </c>
      <c r="J2942" s="15" t="s">
        <v>60</v>
      </c>
      <c r="K2942" s="15" t="s">
        <v>31</v>
      </c>
      <c r="L2942" s="15" t="str">
        <f t="array" ref="L2942">_xlfn.XLOOKUP(M2942,reference_province_to_city!$A$2:$A$11,reference_province_to_city!$B$2:$B$11)</f>
        <v>Balikpapan</v>
      </c>
      <c r="M2942" s="15" t="s">
        <v>21</v>
      </c>
      <c r="N2942" s="15">
        <v>76114.0</v>
      </c>
      <c r="O2942" s="15">
        <f t="array" ref="O2942">_xlfn.XLOOKUP(M2942,reference_postal_code!$B$2:$B$11,reference_postal_code!$A$2:$A$11)</f>
        <v>76114</v>
      </c>
      <c r="P2942" s="15" t="s">
        <v>166</v>
      </c>
      <c r="Q2942" s="15" t="s">
        <v>1274</v>
      </c>
      <c r="R2942" s="15" t="s">
        <v>65</v>
      </c>
      <c r="S2942" s="15" t="s">
        <v>87</v>
      </c>
      <c r="T2942" s="15" t="s">
        <v>1275</v>
      </c>
      <c r="U2942" s="28">
        <v>9946080.0</v>
      </c>
      <c r="V2942" s="15">
        <v>6.0</v>
      </c>
      <c r="W2942" s="31">
        <v>0.2</v>
      </c>
      <c r="X2942" s="28">
        <v>-2486520.0</v>
      </c>
    </row>
    <row r="2943" ht="15.75" customHeight="1">
      <c r="A2943" s="15">
        <v>4635.0</v>
      </c>
      <c r="B2943" s="15" t="s">
        <v>5829</v>
      </c>
      <c r="C2943" s="18">
        <v>42237.0</v>
      </c>
      <c r="D2943" s="18">
        <v>42242.0</v>
      </c>
      <c r="E2943" s="18">
        <f t="shared" si="1"/>
        <v>42242</v>
      </c>
      <c r="F2943" s="15" t="s">
        <v>55</v>
      </c>
      <c r="G2943" s="15" t="s">
        <v>1338</v>
      </c>
      <c r="H2943" s="15" t="s">
        <v>1339</v>
      </c>
      <c r="I2943" s="15" t="s">
        <v>128</v>
      </c>
      <c r="J2943" s="15" t="s">
        <v>60</v>
      </c>
      <c r="K2943" s="15" t="s">
        <v>28</v>
      </c>
      <c r="L2943" s="15" t="str">
        <f t="array" ref="L2943">_xlfn.XLOOKUP(M2943,reference_province_to_city!$A$2:$A$11,reference_province_to_city!$B$2:$B$11)</f>
        <v>Medan</v>
      </c>
      <c r="M2943" s="15" t="s">
        <v>11</v>
      </c>
      <c r="N2943" s="15">
        <v>20111.0</v>
      </c>
      <c r="O2943" s="15">
        <f t="array" ref="O2943">_xlfn.XLOOKUP(M2943,reference_postal_code!$B$2:$B$11,reference_postal_code!$A$2:$A$11)</f>
        <v>20111</v>
      </c>
      <c r="P2943" s="15" t="s">
        <v>77</v>
      </c>
      <c r="Q2943" s="15" t="s">
        <v>687</v>
      </c>
      <c r="R2943" s="15" t="s">
        <v>65</v>
      </c>
      <c r="S2943" s="15" t="s">
        <v>87</v>
      </c>
      <c r="T2943" s="15" t="s">
        <v>688</v>
      </c>
      <c r="U2943" s="28">
        <v>1214700.0</v>
      </c>
      <c r="V2943" s="15">
        <v>1.0</v>
      </c>
      <c r="W2943" s="31">
        <v>0.0</v>
      </c>
      <c r="X2943" s="28">
        <v>48588.0</v>
      </c>
    </row>
    <row r="2944" ht="15.75" customHeight="1">
      <c r="A2944" s="15">
        <v>7008.0</v>
      </c>
      <c r="B2944" s="15" t="s">
        <v>5830</v>
      </c>
      <c r="C2944" s="18">
        <v>42237.0</v>
      </c>
      <c r="D2944" s="18">
        <v>42241.0</v>
      </c>
      <c r="E2944" s="18">
        <f t="shared" si="1"/>
        <v>42241</v>
      </c>
      <c r="F2944" s="15" t="s">
        <v>55</v>
      </c>
      <c r="G2944" s="15" t="s">
        <v>4323</v>
      </c>
      <c r="H2944" s="15" t="s">
        <v>4324</v>
      </c>
      <c r="I2944" s="15" t="s">
        <v>128</v>
      </c>
      <c r="J2944" s="15" t="s">
        <v>60</v>
      </c>
      <c r="K2944" s="15" t="s">
        <v>14</v>
      </c>
      <c r="L2944" s="15" t="str">
        <f t="array" ref="L2944">_xlfn.XLOOKUP(M2944,reference_province_to_city!$A$2:$A$11,reference_province_to_city!$B$2:$B$11)</f>
        <v>Bandung</v>
      </c>
      <c r="M2944" s="15" t="s">
        <v>12</v>
      </c>
      <c r="N2944" s="15">
        <v>40111.0</v>
      </c>
      <c r="O2944" s="15">
        <f t="array" ref="O2944">_xlfn.XLOOKUP(M2944,reference_postal_code!$B$2:$B$11,reference_postal_code!$A$2:$A$11)</f>
        <v>40111</v>
      </c>
      <c r="P2944" s="15" t="s">
        <v>117</v>
      </c>
      <c r="Q2944" s="15" t="s">
        <v>2265</v>
      </c>
      <c r="R2944" s="15" t="s">
        <v>65</v>
      </c>
      <c r="S2944" s="15" t="s">
        <v>83</v>
      </c>
      <c r="T2944" s="15" t="s">
        <v>2266</v>
      </c>
      <c r="U2944" s="28">
        <v>192420.0</v>
      </c>
      <c r="V2944" s="15">
        <v>2.0</v>
      </c>
      <c r="W2944" s="31">
        <v>0.7</v>
      </c>
      <c r="X2944" s="28">
        <v>-134694.0</v>
      </c>
    </row>
    <row r="2945" ht="15.75" customHeight="1">
      <c r="A2945" s="15">
        <v>780.0</v>
      </c>
      <c r="B2945" s="15" t="s">
        <v>5831</v>
      </c>
      <c r="C2945" s="18">
        <v>42237.0</v>
      </c>
      <c r="D2945" s="18">
        <v>42239.0</v>
      </c>
      <c r="E2945" s="18">
        <f t="shared" si="1"/>
        <v>42239</v>
      </c>
      <c r="F2945" s="15" t="s">
        <v>125</v>
      </c>
      <c r="G2945" s="15" t="s">
        <v>2493</v>
      </c>
      <c r="H2945" s="15" t="s">
        <v>2494</v>
      </c>
      <c r="I2945" s="15" t="s">
        <v>76</v>
      </c>
      <c r="J2945" s="15" t="s">
        <v>60</v>
      </c>
      <c r="L2945" s="15" t="str">
        <f t="array" ref="L2945">_xlfn.XLOOKUP(M2945,reference_province_to_city!$A$2:$A$11,reference_province_to_city!$B$2:$B$11)</f>
        <v>Yogyakarta</v>
      </c>
      <c r="M2945" s="15" t="s">
        <v>18</v>
      </c>
      <c r="N2945" s="15">
        <v>55111.0</v>
      </c>
      <c r="O2945" s="15">
        <f t="array" ref="O2945">_xlfn.XLOOKUP(M2945,reference_postal_code!$B$2:$B$11,reference_postal_code!$A$2:$A$11)</f>
        <v>55111</v>
      </c>
      <c r="P2945" s="15" t="s">
        <v>77</v>
      </c>
      <c r="Q2945" s="15" t="s">
        <v>3964</v>
      </c>
      <c r="R2945" s="15" t="s">
        <v>65</v>
      </c>
      <c r="S2945" s="15" t="s">
        <v>66</v>
      </c>
      <c r="T2945" s="15" t="s">
        <v>3965</v>
      </c>
      <c r="U2945" s="28">
        <v>358800.0</v>
      </c>
      <c r="V2945" s="15">
        <v>4.0</v>
      </c>
      <c r="W2945" s="31">
        <v>0.0</v>
      </c>
      <c r="X2945" s="28">
        <v>175812.0</v>
      </c>
    </row>
    <row r="2946" ht="15.75" customHeight="1">
      <c r="A2946" s="15">
        <v>4634.0</v>
      </c>
      <c r="B2946" s="15" t="s">
        <v>5829</v>
      </c>
      <c r="C2946" s="18">
        <v>42237.0</v>
      </c>
      <c r="D2946" s="18">
        <v>42242.0</v>
      </c>
      <c r="E2946" s="18">
        <f t="shared" si="1"/>
        <v>42242</v>
      </c>
      <c r="F2946" s="15" t="s">
        <v>55</v>
      </c>
      <c r="G2946" s="15" t="s">
        <v>1338</v>
      </c>
      <c r="H2946" s="15" t="s">
        <v>1339</v>
      </c>
      <c r="I2946" s="15" t="s">
        <v>128</v>
      </c>
      <c r="J2946" s="15" t="s">
        <v>60</v>
      </c>
      <c r="K2946" s="15" t="s">
        <v>28</v>
      </c>
      <c r="L2946" s="15" t="str">
        <f t="array" ref="L2946">_xlfn.XLOOKUP(M2946,reference_province_to_city!$A$2:$A$11,reference_province_to_city!$B$2:$B$11)</f>
        <v>Medan</v>
      </c>
      <c r="M2946" s="15" t="s">
        <v>11</v>
      </c>
      <c r="N2946" s="15">
        <v>20111.0</v>
      </c>
      <c r="O2946" s="15">
        <f t="array" ref="O2946">_xlfn.XLOOKUP(M2946,reference_postal_code!$B$2:$B$11,reference_postal_code!$A$2:$A$11)</f>
        <v>20111</v>
      </c>
      <c r="P2946" s="15" t="s">
        <v>77</v>
      </c>
      <c r="Q2946" s="15" t="s">
        <v>5832</v>
      </c>
      <c r="R2946" s="15" t="s">
        <v>106</v>
      </c>
      <c r="S2946" s="15" t="s">
        <v>183</v>
      </c>
      <c r="T2946" s="15" t="s">
        <v>5833</v>
      </c>
      <c r="U2946" s="28">
        <v>8795970.0</v>
      </c>
      <c r="V2946" s="15">
        <v>6.0</v>
      </c>
      <c r="W2946" s="31">
        <v>0.15</v>
      </c>
      <c r="X2946" s="28">
        <v>517410.0</v>
      </c>
    </row>
    <row r="2947" ht="15.75" customHeight="1">
      <c r="A2947" s="15">
        <v>778.0</v>
      </c>
      <c r="B2947" s="15" t="s">
        <v>5831</v>
      </c>
      <c r="C2947" s="18">
        <v>42237.0</v>
      </c>
      <c r="D2947" s="18">
        <v>42239.0</v>
      </c>
      <c r="E2947" s="18">
        <f t="shared" si="1"/>
        <v>42239</v>
      </c>
      <c r="F2947" s="15" t="s">
        <v>125</v>
      </c>
      <c r="G2947" s="15" t="s">
        <v>2493</v>
      </c>
      <c r="H2947" s="15" t="s">
        <v>2494</v>
      </c>
      <c r="I2947" s="15" t="s">
        <v>76</v>
      </c>
      <c r="J2947" s="15" t="s">
        <v>60</v>
      </c>
      <c r="K2947" s="15" t="s">
        <v>19</v>
      </c>
      <c r="L2947" s="15" t="str">
        <f t="array" ref="L2947">_xlfn.XLOOKUP(M2947,reference_province_to_city!$A$2:$A$11,reference_province_to_city!$B$2:$B$11)</f>
        <v>Yogyakarta</v>
      </c>
      <c r="M2947" s="15" t="s">
        <v>18</v>
      </c>
      <c r="N2947" s="15">
        <v>55111.0</v>
      </c>
      <c r="O2947" s="15">
        <f t="array" ref="O2947">_xlfn.XLOOKUP(M2947,reference_postal_code!$B$2:$B$11,reference_postal_code!$A$2:$A$11)</f>
        <v>55111</v>
      </c>
      <c r="P2947" s="15" t="s">
        <v>77</v>
      </c>
      <c r="Q2947" s="15" t="s">
        <v>2547</v>
      </c>
      <c r="R2947" s="15" t="s">
        <v>106</v>
      </c>
      <c r="S2947" s="15" t="s">
        <v>107</v>
      </c>
      <c r="T2947" s="15" t="s">
        <v>2548</v>
      </c>
      <c r="U2947" s="28">
        <v>8160120.0</v>
      </c>
      <c r="V2947" s="15">
        <v>3.0</v>
      </c>
      <c r="W2947" s="31">
        <v>0.2</v>
      </c>
      <c r="X2947" s="28">
        <v>612009.0</v>
      </c>
    </row>
    <row r="2948" ht="15.75" customHeight="1">
      <c r="A2948" s="15">
        <v>9192.0</v>
      </c>
      <c r="B2948" s="15" t="s">
        <v>5828</v>
      </c>
      <c r="C2948" s="18">
        <v>42237.0</v>
      </c>
      <c r="D2948" s="18">
        <v>42241.0</v>
      </c>
      <c r="E2948" s="18">
        <f t="shared" si="1"/>
        <v>42241</v>
      </c>
      <c r="F2948" s="15" t="s">
        <v>55</v>
      </c>
      <c r="G2948" s="15" t="s">
        <v>761</v>
      </c>
      <c r="H2948" s="15" t="s">
        <v>762</v>
      </c>
      <c r="I2948" s="15" t="s">
        <v>76</v>
      </c>
      <c r="J2948" s="15" t="s">
        <v>60</v>
      </c>
      <c r="K2948" s="15" t="s">
        <v>31</v>
      </c>
      <c r="L2948" s="15" t="str">
        <f t="array" ref="L2948">_xlfn.XLOOKUP(M2948,reference_province_to_city!$A$2:$A$11,reference_province_to_city!$B$2:$B$11)</f>
        <v>Balikpapan</v>
      </c>
      <c r="M2948" s="15" t="s">
        <v>21</v>
      </c>
      <c r="N2948" s="15">
        <v>76114.0</v>
      </c>
      <c r="O2948" s="15">
        <f t="array" ref="O2948">_xlfn.XLOOKUP(M2948,reference_postal_code!$B$2:$B$11,reference_postal_code!$A$2:$A$11)</f>
        <v>76114</v>
      </c>
      <c r="P2948" s="15" t="s">
        <v>166</v>
      </c>
      <c r="Q2948" s="15" t="s">
        <v>3913</v>
      </c>
      <c r="R2948" s="15" t="s">
        <v>65</v>
      </c>
      <c r="S2948" s="15" t="s">
        <v>66</v>
      </c>
      <c r="T2948" s="15" t="s">
        <v>3914</v>
      </c>
      <c r="U2948" s="28">
        <v>743520.0</v>
      </c>
      <c r="V2948" s="15">
        <v>2.0</v>
      </c>
      <c r="W2948" s="31">
        <v>0.2</v>
      </c>
      <c r="X2948" s="28">
        <v>232350.0</v>
      </c>
    </row>
    <row r="2949" ht="15.75" customHeight="1">
      <c r="A2949" s="15">
        <v>9188.0</v>
      </c>
      <c r="B2949" s="15" t="s">
        <v>5828</v>
      </c>
      <c r="C2949" s="18">
        <v>42237.0</v>
      </c>
      <c r="D2949" s="18">
        <v>42241.0</v>
      </c>
      <c r="E2949" s="18">
        <f t="shared" si="1"/>
        <v>42241</v>
      </c>
      <c r="F2949" s="15" t="s">
        <v>55</v>
      </c>
      <c r="G2949" s="15" t="s">
        <v>761</v>
      </c>
      <c r="H2949" s="15" t="s">
        <v>762</v>
      </c>
      <c r="I2949" s="15" t="s">
        <v>76</v>
      </c>
      <c r="J2949" s="15" t="s">
        <v>60</v>
      </c>
      <c r="K2949" s="15" t="s">
        <v>31</v>
      </c>
      <c r="L2949" s="15" t="str">
        <f t="array" ref="L2949">_xlfn.XLOOKUP(M2949,reference_province_to_city!$A$2:$A$11,reference_province_to_city!$B$2:$B$11)</f>
        <v>Balikpapan</v>
      </c>
      <c r="M2949" s="15" t="s">
        <v>21</v>
      </c>
      <c r="N2949" s="15">
        <v>76114.0</v>
      </c>
      <c r="O2949" s="15">
        <f t="array" ref="O2949">_xlfn.XLOOKUP(M2949,reference_postal_code!$B$2:$B$11,reference_postal_code!$A$2:$A$11)</f>
        <v>76114</v>
      </c>
      <c r="P2949" s="15" t="s">
        <v>166</v>
      </c>
      <c r="Q2949" s="15" t="s">
        <v>5834</v>
      </c>
      <c r="R2949" s="15" t="s">
        <v>65</v>
      </c>
      <c r="S2949" s="15" t="s">
        <v>226</v>
      </c>
      <c r="T2949" s="15" t="s">
        <v>5835</v>
      </c>
      <c r="U2949" s="28">
        <v>52320.0</v>
      </c>
      <c r="V2949" s="15">
        <v>2.0</v>
      </c>
      <c r="W2949" s="31">
        <v>0.2</v>
      </c>
      <c r="X2949" s="28">
        <v>-10464.0</v>
      </c>
    </row>
    <row r="2950" ht="15.75" customHeight="1">
      <c r="A2950" s="15">
        <v>779.0</v>
      </c>
      <c r="B2950" s="15" t="s">
        <v>5831</v>
      </c>
      <c r="C2950" s="18">
        <v>42237.0</v>
      </c>
      <c r="D2950" s="18">
        <v>42239.0</v>
      </c>
      <c r="E2950" s="18">
        <f t="shared" si="1"/>
        <v>42239</v>
      </c>
      <c r="F2950" s="15" t="s">
        <v>125</v>
      </c>
      <c r="G2950" s="15" t="s">
        <v>2493</v>
      </c>
      <c r="H2950" s="15" t="s">
        <v>2494</v>
      </c>
      <c r="I2950" s="15" t="s">
        <v>76</v>
      </c>
      <c r="J2950" s="15" t="s">
        <v>60</v>
      </c>
      <c r="K2950" s="15" t="s">
        <v>19</v>
      </c>
      <c r="L2950" s="15" t="str">
        <f t="array" ref="L2950">_xlfn.XLOOKUP(M2950,reference_province_to_city!$A$2:$A$11,reference_province_to_city!$B$2:$B$11)</f>
        <v>Yogyakarta</v>
      </c>
      <c r="M2950" s="15" t="s">
        <v>18</v>
      </c>
      <c r="N2950" s="15">
        <v>55111.0</v>
      </c>
      <c r="O2950" s="15">
        <f t="array" ref="O2950">_xlfn.XLOOKUP(M2950,reference_postal_code!$B$2:$B$11,reference_postal_code!$A$2:$A$11)</f>
        <v>55111</v>
      </c>
      <c r="P2950" s="15" t="s">
        <v>77</v>
      </c>
      <c r="Q2950" s="15" t="s">
        <v>5836</v>
      </c>
      <c r="R2950" s="15" t="s">
        <v>65</v>
      </c>
      <c r="S2950" s="15" t="s">
        <v>66</v>
      </c>
      <c r="T2950" s="15" t="s">
        <v>5837</v>
      </c>
      <c r="U2950" s="28">
        <v>899100.0</v>
      </c>
      <c r="V2950" s="15">
        <v>3.0</v>
      </c>
      <c r="W2950" s="31">
        <v>0.0</v>
      </c>
      <c r="X2950" s="28">
        <v>422577.0</v>
      </c>
    </row>
    <row r="2951" ht="15.75" customHeight="1">
      <c r="A2951" s="15">
        <v>9191.0</v>
      </c>
      <c r="B2951" s="15" t="s">
        <v>5828</v>
      </c>
      <c r="C2951" s="18">
        <v>42237.0</v>
      </c>
      <c r="D2951" s="18">
        <v>42241.0</v>
      </c>
      <c r="E2951" s="18">
        <f t="shared" si="1"/>
        <v>42241</v>
      </c>
      <c r="F2951" s="15" t="s">
        <v>55</v>
      </c>
      <c r="G2951" s="15" t="s">
        <v>761</v>
      </c>
      <c r="H2951" s="15" t="s">
        <v>762</v>
      </c>
      <c r="I2951" s="15" t="s">
        <v>76</v>
      </c>
      <c r="J2951" s="15" t="s">
        <v>60</v>
      </c>
      <c r="K2951" s="15" t="s">
        <v>31</v>
      </c>
      <c r="L2951" s="15" t="str">
        <f t="array" ref="L2951">_xlfn.XLOOKUP(M2951,reference_province_to_city!$A$2:$A$11,reference_province_to_city!$B$2:$B$11)</f>
        <v>Balikpapan</v>
      </c>
      <c r="M2951" s="15" t="s">
        <v>21</v>
      </c>
      <c r="N2951" s="15">
        <v>76114.0</v>
      </c>
      <c r="O2951" s="15">
        <f t="array" ref="O2951">_xlfn.XLOOKUP(M2951,reference_postal_code!$B$2:$B$11,reference_postal_code!$A$2:$A$11)</f>
        <v>76114</v>
      </c>
      <c r="P2951" s="15" t="s">
        <v>166</v>
      </c>
      <c r="Q2951" s="15" t="s">
        <v>1540</v>
      </c>
      <c r="R2951" s="15" t="s">
        <v>65</v>
      </c>
      <c r="S2951" s="15" t="s">
        <v>83</v>
      </c>
      <c r="T2951" s="15" t="s">
        <v>1541</v>
      </c>
      <c r="U2951" s="28">
        <v>1493820.0</v>
      </c>
      <c r="V2951" s="15">
        <v>2.0</v>
      </c>
      <c r="W2951" s="31">
        <v>0.7</v>
      </c>
      <c r="X2951" s="28">
        <v>-1244850.0</v>
      </c>
    </row>
    <row r="2952" ht="15.75" customHeight="1">
      <c r="A2952" s="15">
        <v>8516.0</v>
      </c>
      <c r="B2952" s="15" t="s">
        <v>5838</v>
      </c>
      <c r="C2952" s="18">
        <v>42237.0</v>
      </c>
      <c r="D2952" s="18">
        <v>42242.0</v>
      </c>
      <c r="E2952" s="18">
        <f t="shared" si="1"/>
        <v>42242</v>
      </c>
      <c r="F2952" s="15" t="s">
        <v>55</v>
      </c>
      <c r="G2952" s="15" t="s">
        <v>3230</v>
      </c>
      <c r="H2952" s="15" t="s">
        <v>3231</v>
      </c>
      <c r="I2952" s="15" t="s">
        <v>128</v>
      </c>
      <c r="J2952" s="15" t="s">
        <v>60</v>
      </c>
      <c r="K2952" s="15" t="s">
        <v>31</v>
      </c>
      <c r="L2952" s="15" t="str">
        <f t="array" ref="L2952">_xlfn.XLOOKUP(M2952,reference_province_to_city!$A$2:$A$11,reference_province_to_city!$B$2:$B$11)</f>
        <v>Balikpapan</v>
      </c>
      <c r="M2952" s="15" t="s">
        <v>21</v>
      </c>
      <c r="N2952" s="15">
        <v>76114.0</v>
      </c>
      <c r="O2952" s="15">
        <f t="array" ref="O2952">_xlfn.XLOOKUP(M2952,reference_postal_code!$B$2:$B$11,reference_postal_code!$A$2:$A$11)</f>
        <v>76114</v>
      </c>
      <c r="P2952" s="15" t="s">
        <v>166</v>
      </c>
      <c r="Q2952" s="15" t="s">
        <v>2379</v>
      </c>
      <c r="R2952" s="15" t="s">
        <v>65</v>
      </c>
      <c r="S2952" s="15" t="s">
        <v>93</v>
      </c>
      <c r="T2952" s="15" t="s">
        <v>2380</v>
      </c>
      <c r="U2952" s="28">
        <v>536400.0</v>
      </c>
      <c r="V2952" s="15">
        <v>12.0</v>
      </c>
      <c r="W2952" s="31">
        <v>0.0</v>
      </c>
      <c r="X2952" s="28">
        <v>150192.0</v>
      </c>
    </row>
    <row r="2953" ht="15.75" customHeight="1">
      <c r="A2953" s="15">
        <v>7009.0</v>
      </c>
      <c r="B2953" s="15" t="s">
        <v>5830</v>
      </c>
      <c r="C2953" s="18">
        <v>42237.0</v>
      </c>
      <c r="D2953" s="18"/>
      <c r="E2953" s="18">
        <f t="shared" si="1"/>
        <v>42240</v>
      </c>
      <c r="F2953" s="15" t="s">
        <v>55</v>
      </c>
      <c r="G2953" s="15" t="s">
        <v>4323</v>
      </c>
      <c r="H2953" s="15" t="s">
        <v>4324</v>
      </c>
      <c r="I2953" s="15" t="s">
        <v>128</v>
      </c>
      <c r="J2953" s="15" t="s">
        <v>60</v>
      </c>
      <c r="K2953" s="15" t="s">
        <v>14</v>
      </c>
      <c r="L2953" s="15" t="str">
        <f t="array" ref="L2953">_xlfn.XLOOKUP(M2953,reference_province_to_city!$A$2:$A$11,reference_province_to_city!$B$2:$B$11)</f>
        <v>Bandung</v>
      </c>
      <c r="M2953" s="15" t="s">
        <v>12</v>
      </c>
      <c r="N2953" s="15">
        <v>40111.0</v>
      </c>
      <c r="O2953" s="15">
        <f t="array" ref="O2953">_xlfn.XLOOKUP(M2953,reference_postal_code!$B$2:$B$11,reference_postal_code!$A$2:$A$11)</f>
        <v>40111</v>
      </c>
      <c r="P2953" s="15" t="s">
        <v>117</v>
      </c>
      <c r="Q2953" s="15" t="s">
        <v>685</v>
      </c>
      <c r="R2953" s="15" t="s">
        <v>106</v>
      </c>
      <c r="S2953" s="15" t="s">
        <v>107</v>
      </c>
      <c r="T2953" s="15" t="s">
        <v>686</v>
      </c>
      <c r="U2953" s="28">
        <v>8976870.0</v>
      </c>
      <c r="V2953" s="15">
        <v>3.0</v>
      </c>
      <c r="W2953" s="31">
        <v>0.3</v>
      </c>
      <c r="X2953" s="28">
        <v>-641205.0</v>
      </c>
    </row>
    <row r="2954" ht="15.75" customHeight="1">
      <c r="A2954" s="15">
        <v>9189.0</v>
      </c>
      <c r="B2954" s="15" t="s">
        <v>5828</v>
      </c>
      <c r="C2954" s="18">
        <v>42237.0</v>
      </c>
      <c r="D2954" s="18">
        <v>42241.0</v>
      </c>
      <c r="E2954" s="18">
        <f t="shared" si="1"/>
        <v>42241</v>
      </c>
      <c r="F2954" s="15" t="s">
        <v>55</v>
      </c>
      <c r="G2954" s="15" t="s">
        <v>761</v>
      </c>
      <c r="H2954" s="15" t="s">
        <v>762</v>
      </c>
      <c r="I2954" s="15" t="s">
        <v>76</v>
      </c>
      <c r="J2954" s="15" t="s">
        <v>60</v>
      </c>
      <c r="K2954" s="15" t="s">
        <v>31</v>
      </c>
      <c r="L2954" s="15" t="str">
        <f t="array" ref="L2954">_xlfn.XLOOKUP(M2954,reference_province_to_city!$A$2:$A$11,reference_province_to_city!$B$2:$B$11)</f>
        <v>Balikpapan</v>
      </c>
      <c r="M2954" s="15" t="s">
        <v>21</v>
      </c>
      <c r="O2954" s="15">
        <f t="array" ref="O2954">_xlfn.XLOOKUP(M2954,reference_postal_code!$B$2:$B$11,reference_postal_code!$A$2:$A$11)</f>
        <v>76114</v>
      </c>
      <c r="P2954" s="15" t="s">
        <v>166</v>
      </c>
      <c r="Q2954" s="15" t="s">
        <v>4709</v>
      </c>
      <c r="R2954" s="15" t="s">
        <v>110</v>
      </c>
      <c r="S2954" s="15" t="s">
        <v>149</v>
      </c>
      <c r="T2954" s="15" t="s">
        <v>4710</v>
      </c>
      <c r="U2954" s="28">
        <v>325920.0</v>
      </c>
      <c r="V2954" s="15">
        <v>4.0</v>
      </c>
      <c r="W2954" s="31">
        <v>0.2</v>
      </c>
      <c r="X2954" s="28">
        <v>57036.0</v>
      </c>
    </row>
    <row r="2955" ht="15.75" customHeight="1">
      <c r="A2955" s="15">
        <v>7010.0</v>
      </c>
      <c r="B2955" s="15" t="s">
        <v>5830</v>
      </c>
      <c r="C2955" s="18">
        <v>42237.0</v>
      </c>
      <c r="D2955" s="18">
        <v>42241.0</v>
      </c>
      <c r="E2955" s="18">
        <f t="shared" si="1"/>
        <v>42241</v>
      </c>
      <c r="F2955" s="15" t="s">
        <v>55</v>
      </c>
      <c r="G2955" s="15" t="s">
        <v>4323</v>
      </c>
      <c r="H2955" s="15" t="s">
        <v>4324</v>
      </c>
      <c r="I2955" s="15" t="s">
        <v>128</v>
      </c>
      <c r="J2955" s="15" t="s">
        <v>60</v>
      </c>
      <c r="K2955" s="15" t="s">
        <v>14</v>
      </c>
      <c r="L2955" s="15" t="str">
        <f t="array" ref="L2955">_xlfn.XLOOKUP(M2955,reference_province_to_city!$A$2:$A$11,reference_province_to_city!$B$2:$B$11)</f>
        <v>Bandung</v>
      </c>
      <c r="M2955" s="15" t="s">
        <v>12</v>
      </c>
      <c r="N2955" s="15">
        <v>40111.0</v>
      </c>
      <c r="O2955" s="15">
        <f t="array" ref="O2955">_xlfn.XLOOKUP(M2955,reference_postal_code!$B$2:$B$11,reference_postal_code!$A$2:$A$11)</f>
        <v>40111</v>
      </c>
      <c r="P2955" s="15" t="s">
        <v>117</v>
      </c>
      <c r="Q2955" s="15" t="s">
        <v>3670</v>
      </c>
      <c r="R2955" s="15" t="s">
        <v>106</v>
      </c>
      <c r="S2955" s="15" t="s">
        <v>139</v>
      </c>
      <c r="T2955" s="15" t="s">
        <v>3671</v>
      </c>
      <c r="U2955" s="28">
        <v>389760.0</v>
      </c>
      <c r="V2955" s="15">
        <v>1.0</v>
      </c>
      <c r="W2955" s="31">
        <v>0.2</v>
      </c>
      <c r="X2955" s="28">
        <v>-58464.0</v>
      </c>
    </row>
    <row r="2956" ht="15.75" customHeight="1">
      <c r="A2956" s="15">
        <v>8515.0</v>
      </c>
      <c r="B2956" s="15" t="s">
        <v>5838</v>
      </c>
      <c r="C2956" s="18">
        <v>42237.0</v>
      </c>
      <c r="D2956" s="18">
        <v>42242.0</v>
      </c>
      <c r="E2956" s="18">
        <f t="shared" si="1"/>
        <v>42242</v>
      </c>
      <c r="F2956" s="15" t="s">
        <v>55</v>
      </c>
      <c r="G2956" s="15" t="s">
        <v>3230</v>
      </c>
      <c r="H2956" s="15" t="s">
        <v>3231</v>
      </c>
      <c r="I2956" s="15" t="s">
        <v>128</v>
      </c>
      <c r="J2956" s="15" t="s">
        <v>60</v>
      </c>
      <c r="K2956" s="15" t="s">
        <v>31</v>
      </c>
      <c r="L2956" s="15" t="str">
        <f t="array" ref="L2956">_xlfn.XLOOKUP(M2956,reference_province_to_city!$A$2:$A$11,reference_province_to_city!$B$2:$B$11)</f>
        <v>Balikpapan</v>
      </c>
      <c r="M2956" s="15" t="s">
        <v>21</v>
      </c>
      <c r="N2956" s="15">
        <v>76114.0</v>
      </c>
      <c r="O2956" s="15">
        <f t="array" ref="O2956">_xlfn.XLOOKUP(M2956,reference_postal_code!$B$2:$B$11,reference_postal_code!$A$2:$A$11)</f>
        <v>76114</v>
      </c>
      <c r="P2956" s="15" t="s">
        <v>166</v>
      </c>
      <c r="Q2956" s="15" t="s">
        <v>5839</v>
      </c>
      <c r="R2956" s="15" t="s">
        <v>65</v>
      </c>
      <c r="S2956" s="15" t="s">
        <v>93</v>
      </c>
      <c r="T2956" s="15" t="s">
        <v>5840</v>
      </c>
      <c r="U2956" s="28">
        <v>262800.0</v>
      </c>
      <c r="V2956" s="15">
        <v>3.0</v>
      </c>
      <c r="W2956" s="31">
        <v>0.0</v>
      </c>
      <c r="X2956" s="28">
        <v>123516.0</v>
      </c>
    </row>
    <row r="2957" ht="15.75" customHeight="1">
      <c r="A2957" s="15">
        <v>781.0</v>
      </c>
      <c r="B2957" s="15" t="s">
        <v>5831</v>
      </c>
      <c r="C2957" s="18">
        <v>42237.0</v>
      </c>
      <c r="D2957" s="18">
        <v>42239.0</v>
      </c>
      <c r="E2957" s="18">
        <f t="shared" si="1"/>
        <v>42239</v>
      </c>
      <c r="F2957" s="15" t="s">
        <v>125</v>
      </c>
      <c r="G2957" s="15" t="s">
        <v>2493</v>
      </c>
      <c r="H2957" s="15" t="s">
        <v>2494</v>
      </c>
      <c r="I2957" s="15" t="s">
        <v>76</v>
      </c>
      <c r="J2957" s="15" t="s">
        <v>60</v>
      </c>
      <c r="K2957" s="15" t="s">
        <v>19</v>
      </c>
      <c r="L2957" s="15" t="str">
        <f t="array" ref="L2957">_xlfn.XLOOKUP(M2957,reference_province_to_city!$A$2:$A$11,reference_province_to_city!$B$2:$B$11)</f>
        <v>Yogyakarta</v>
      </c>
      <c r="M2957" s="15" t="s">
        <v>18</v>
      </c>
      <c r="N2957" s="15">
        <v>55111.0</v>
      </c>
      <c r="O2957" s="15">
        <f t="array" ref="O2957">_xlfn.XLOOKUP(M2957,reference_postal_code!$B$2:$B$11,reference_postal_code!$A$2:$A$11)</f>
        <v>55111</v>
      </c>
      <c r="P2957" s="15" t="s">
        <v>77</v>
      </c>
      <c r="Q2957" s="15" t="s">
        <v>4634</v>
      </c>
      <c r="R2957" s="15" t="s">
        <v>65</v>
      </c>
      <c r="S2957" s="15" t="s">
        <v>66</v>
      </c>
      <c r="T2957" s="15" t="s">
        <v>4635</v>
      </c>
      <c r="U2957" s="28">
        <v>64200.0</v>
      </c>
      <c r="V2957" s="15">
        <v>1.0</v>
      </c>
      <c r="W2957" s="31">
        <v>0.0</v>
      </c>
      <c r="X2957" s="28">
        <v>28890.0</v>
      </c>
    </row>
    <row r="2958" ht="15.75" customHeight="1">
      <c r="A2958" s="15">
        <v>1175.0</v>
      </c>
      <c r="B2958" s="15" t="s">
        <v>5841</v>
      </c>
      <c r="C2958" s="18">
        <v>42238.0</v>
      </c>
      <c r="D2958" s="18">
        <v>42241.0</v>
      </c>
      <c r="E2958" s="18">
        <f t="shared" si="1"/>
        <v>42241</v>
      </c>
      <c r="F2958" s="15" t="s">
        <v>125</v>
      </c>
      <c r="G2958" s="15" t="s">
        <v>5842</v>
      </c>
      <c r="H2958" s="15" t="s">
        <v>5843</v>
      </c>
      <c r="I2958" s="15" t="s">
        <v>128</v>
      </c>
      <c r="J2958" s="15" t="s">
        <v>60</v>
      </c>
      <c r="K2958" s="15" t="s">
        <v>26</v>
      </c>
      <c r="L2958" s="15" t="str">
        <f t="array" ref="L2958">_xlfn.XLOOKUP(M2958,reference_province_to_city!$A$2:$A$11,reference_province_to_city!$B$2:$B$11)</f>
        <v>Denpasar</v>
      </c>
      <c r="M2958" s="15" t="s">
        <v>24</v>
      </c>
      <c r="N2958" s="15">
        <v>80231.0</v>
      </c>
      <c r="O2958" s="15">
        <f t="array" ref="O2958">_xlfn.XLOOKUP(M2958,reference_postal_code!$B$2:$B$11,reference_postal_code!$A$2:$A$11)</f>
        <v>80231</v>
      </c>
      <c r="P2958" s="15" t="s">
        <v>63</v>
      </c>
      <c r="Q2958" s="15" t="s">
        <v>2306</v>
      </c>
      <c r="R2958" s="15" t="s">
        <v>65</v>
      </c>
      <c r="S2958" s="15" t="s">
        <v>83</v>
      </c>
      <c r="T2958" s="15" t="s">
        <v>2307</v>
      </c>
      <c r="U2958" s="28">
        <v>751680.0</v>
      </c>
      <c r="V2958" s="15">
        <v>6.0</v>
      </c>
      <c r="W2958" s="31">
        <v>0.2</v>
      </c>
      <c r="X2958" s="28">
        <v>244296.0</v>
      </c>
    </row>
    <row r="2959" ht="15.75" customHeight="1">
      <c r="A2959" s="15">
        <v>2209.0</v>
      </c>
      <c r="B2959" s="15" t="s">
        <v>5844</v>
      </c>
      <c r="C2959" s="18">
        <v>42238.0</v>
      </c>
      <c r="D2959" s="18">
        <v>42242.0</v>
      </c>
      <c r="E2959" s="18">
        <f t="shared" si="1"/>
        <v>42242</v>
      </c>
      <c r="F2959" s="15" t="s">
        <v>55</v>
      </c>
      <c r="G2959" s="15" t="s">
        <v>5845</v>
      </c>
      <c r="H2959" s="15" t="s">
        <v>5846</v>
      </c>
      <c r="I2959" s="15" t="s">
        <v>76</v>
      </c>
      <c r="J2959" s="15" t="s">
        <v>60</v>
      </c>
      <c r="K2959" s="15" t="s">
        <v>22</v>
      </c>
      <c r="L2959" s="15" t="str">
        <f t="array" ref="L2959">_xlfn.XLOOKUP(M2959,reference_province_to_city!$A$2:$A$11,reference_province_to_city!$B$2:$B$11)</f>
        <v>Surabaya</v>
      </c>
      <c r="M2959" s="15" t="s">
        <v>20</v>
      </c>
      <c r="N2959" s="15">
        <v>60231.0</v>
      </c>
      <c r="O2959" s="15">
        <f t="array" ref="O2959">_xlfn.XLOOKUP(M2959,reference_postal_code!$B$2:$B$11,reference_postal_code!$A$2:$A$11)</f>
        <v>60231</v>
      </c>
      <c r="P2959" s="15" t="s">
        <v>166</v>
      </c>
      <c r="Q2959" s="15" t="s">
        <v>610</v>
      </c>
      <c r="R2959" s="15" t="s">
        <v>65</v>
      </c>
      <c r="S2959" s="15" t="s">
        <v>93</v>
      </c>
      <c r="T2959" s="15" t="s">
        <v>611</v>
      </c>
      <c r="U2959" s="28">
        <v>247800.0</v>
      </c>
      <c r="V2959" s="15">
        <v>4.0</v>
      </c>
      <c r="W2959" s="31">
        <v>0.0</v>
      </c>
      <c r="X2959" s="28">
        <v>113988.0</v>
      </c>
    </row>
    <row r="2960" ht="15.75" customHeight="1">
      <c r="A2960" s="15">
        <v>3097.0</v>
      </c>
      <c r="B2960" s="15" t="s">
        <v>5847</v>
      </c>
      <c r="C2960" s="18">
        <v>42239.0</v>
      </c>
      <c r="D2960" s="18">
        <v>42239.0</v>
      </c>
      <c r="E2960" s="18">
        <f t="shared" si="1"/>
        <v>42239</v>
      </c>
      <c r="F2960" s="15" t="s">
        <v>466</v>
      </c>
      <c r="G2960" s="15" t="s">
        <v>1591</v>
      </c>
      <c r="H2960" s="15" t="s">
        <v>1592</v>
      </c>
      <c r="I2960" s="15" t="s">
        <v>59</v>
      </c>
      <c r="J2960" s="15" t="s">
        <v>60</v>
      </c>
      <c r="K2960" s="15" t="s">
        <v>28</v>
      </c>
      <c r="L2960" s="15" t="str">
        <f t="array" ref="L2960">_xlfn.XLOOKUP(M2960,reference_province_to_city!$A$2:$A$11,reference_province_to_city!$B$2:$B$11)</f>
        <v>Medan</v>
      </c>
      <c r="M2960" s="15" t="s">
        <v>11</v>
      </c>
      <c r="N2960" s="15">
        <v>20111.0</v>
      </c>
      <c r="O2960" s="15">
        <f t="array" ref="O2960">_xlfn.XLOOKUP(M2960,reference_postal_code!$B$2:$B$11,reference_postal_code!$A$2:$A$11)</f>
        <v>20111</v>
      </c>
      <c r="P2960" s="15" t="s">
        <v>77</v>
      </c>
      <c r="Q2960" s="15" t="s">
        <v>1416</v>
      </c>
      <c r="R2960" s="15" t="s">
        <v>65</v>
      </c>
      <c r="S2960" s="15" t="s">
        <v>222</v>
      </c>
      <c r="T2960" s="15" t="s">
        <v>1417</v>
      </c>
      <c r="U2960" s="28">
        <v>86520.0</v>
      </c>
      <c r="V2960" s="15">
        <v>2.0</v>
      </c>
      <c r="W2960" s="31">
        <v>0.8</v>
      </c>
      <c r="X2960" s="28">
        <v>-203322.0</v>
      </c>
    </row>
    <row r="2961" ht="15.75" customHeight="1">
      <c r="A2961" s="15">
        <v>4020.0</v>
      </c>
      <c r="B2961" s="15" t="s">
        <v>5848</v>
      </c>
      <c r="C2961" s="18">
        <v>42239.0</v>
      </c>
      <c r="D2961" s="18">
        <v>42244.0</v>
      </c>
      <c r="E2961" s="18">
        <f t="shared" si="1"/>
        <v>42244</v>
      </c>
      <c r="F2961" s="15" t="s">
        <v>55</v>
      </c>
      <c r="G2961" s="15" t="s">
        <v>5849</v>
      </c>
      <c r="H2961" s="15" t="s">
        <v>5850</v>
      </c>
      <c r="I2961" s="15" t="s">
        <v>59</v>
      </c>
      <c r="J2961" s="15" t="s">
        <v>60</v>
      </c>
      <c r="K2961" s="15" t="s">
        <v>14</v>
      </c>
      <c r="L2961" s="15" t="str">
        <f t="array" ref="L2961">_xlfn.XLOOKUP(M2961,reference_province_to_city!$A$2:$A$11,reference_province_to_city!$B$2:$B$11)</f>
        <v>Bandung</v>
      </c>
      <c r="M2961" s="15" t="s">
        <v>12</v>
      </c>
      <c r="N2961" s="15">
        <v>40111.0</v>
      </c>
      <c r="O2961" s="15">
        <f t="array" ref="O2961">_xlfn.XLOOKUP(M2961,reference_postal_code!$B$2:$B$11,reference_postal_code!$A$2:$A$11)</f>
        <v>40111</v>
      </c>
      <c r="P2961" s="15" t="s">
        <v>117</v>
      </c>
      <c r="Q2961" s="15" t="s">
        <v>3343</v>
      </c>
      <c r="R2961" s="15" t="s">
        <v>65</v>
      </c>
      <c r="S2961" s="15" t="s">
        <v>222</v>
      </c>
      <c r="T2961" s="15" t="s">
        <v>3344</v>
      </c>
      <c r="U2961" s="28">
        <v>387900.0</v>
      </c>
      <c r="V2961" s="15">
        <v>3.0</v>
      </c>
      <c r="W2961" s="31">
        <v>0.0</v>
      </c>
      <c r="X2961" s="28">
        <v>100854.0</v>
      </c>
    </row>
    <row r="2962" ht="15.75" customHeight="1">
      <c r="A2962" s="15">
        <v>3094.0</v>
      </c>
      <c r="B2962" s="15" t="s">
        <v>5847</v>
      </c>
      <c r="C2962" s="18">
        <v>42239.0</v>
      </c>
      <c r="D2962" s="18">
        <v>42239.0</v>
      </c>
      <c r="E2962" s="18">
        <f t="shared" si="1"/>
        <v>42239</v>
      </c>
      <c r="F2962" s="15" t="s">
        <v>466</v>
      </c>
      <c r="G2962" s="15" t="s">
        <v>1591</v>
      </c>
      <c r="H2962" s="15" t="s">
        <v>1592</v>
      </c>
      <c r="I2962" s="15" t="s">
        <v>59</v>
      </c>
      <c r="J2962" s="15" t="s">
        <v>60</v>
      </c>
      <c r="L2962" s="15" t="str">
        <f t="array" ref="L2962">_xlfn.XLOOKUP(M2962,reference_province_to_city!$A$2:$A$11,reference_province_to_city!$B$2:$B$11)</f>
        <v>Medan</v>
      </c>
      <c r="M2962" s="15" t="s">
        <v>11</v>
      </c>
      <c r="N2962" s="15">
        <v>20111.0</v>
      </c>
      <c r="O2962" s="15">
        <f t="array" ref="O2962">_xlfn.XLOOKUP(M2962,reference_postal_code!$B$2:$B$11,reference_postal_code!$A$2:$A$11)</f>
        <v>20111</v>
      </c>
      <c r="P2962" s="15" t="s">
        <v>77</v>
      </c>
      <c r="Q2962" s="15" t="s">
        <v>5851</v>
      </c>
      <c r="R2962" s="15" t="s">
        <v>65</v>
      </c>
      <c r="S2962" s="15" t="s">
        <v>226</v>
      </c>
      <c r="T2962" s="15" t="s">
        <v>5852</v>
      </c>
      <c r="U2962" s="28">
        <v>475200.0</v>
      </c>
      <c r="V2962" s="15">
        <v>4.0</v>
      </c>
      <c r="W2962" s="31">
        <v>0.2</v>
      </c>
      <c r="X2962" s="28">
        <v>41580.0</v>
      </c>
    </row>
    <row r="2963" ht="15.75" customHeight="1">
      <c r="A2963" s="15">
        <v>4016.0</v>
      </c>
      <c r="B2963" s="15" t="s">
        <v>5848</v>
      </c>
      <c r="C2963" s="18">
        <v>42239.0</v>
      </c>
      <c r="D2963" s="18">
        <v>42244.0</v>
      </c>
      <c r="E2963" s="18">
        <f t="shared" si="1"/>
        <v>42244</v>
      </c>
      <c r="F2963" s="15" t="s">
        <v>55</v>
      </c>
      <c r="G2963" s="15" t="s">
        <v>5849</v>
      </c>
      <c r="H2963" s="15" t="s">
        <v>5850</v>
      </c>
      <c r="I2963" s="15" t="s">
        <v>59</v>
      </c>
      <c r="J2963" s="15" t="s">
        <v>60</v>
      </c>
      <c r="K2963" s="15" t="s">
        <v>14</v>
      </c>
      <c r="L2963" s="15" t="str">
        <f t="array" ref="L2963">_xlfn.XLOOKUP(M2963,reference_province_to_city!$A$2:$A$11,reference_province_to_city!$B$2:$B$11)</f>
        <v>Bandung</v>
      </c>
      <c r="M2963" s="15" t="s">
        <v>12</v>
      </c>
      <c r="N2963" s="15">
        <v>40111.0</v>
      </c>
      <c r="O2963" s="15">
        <f t="array" ref="O2963">_xlfn.XLOOKUP(M2963,reference_postal_code!$B$2:$B$11,reference_postal_code!$A$2:$A$11)</f>
        <v>40111</v>
      </c>
      <c r="P2963" s="15" t="s">
        <v>117</v>
      </c>
      <c r="Q2963" s="15" t="s">
        <v>1664</v>
      </c>
      <c r="R2963" s="15" t="s">
        <v>65</v>
      </c>
      <c r="S2963" s="15" t="s">
        <v>66</v>
      </c>
      <c r="T2963" s="15" t="s">
        <v>1665</v>
      </c>
      <c r="U2963" s="28">
        <v>2907000.0</v>
      </c>
      <c r="V2963" s="15">
        <v>5.0</v>
      </c>
      <c r="W2963" s="31">
        <v>0.0</v>
      </c>
      <c r="X2963" s="28">
        <v>1424430.0</v>
      </c>
    </row>
    <row r="2964" ht="15.75" customHeight="1">
      <c r="A2964" s="15">
        <v>4015.0</v>
      </c>
      <c r="B2964" s="15" t="s">
        <v>5848</v>
      </c>
      <c r="C2964" s="18">
        <v>42239.0</v>
      </c>
      <c r="D2964" s="18">
        <v>42244.0</v>
      </c>
      <c r="E2964" s="18">
        <f t="shared" si="1"/>
        <v>42244</v>
      </c>
      <c r="F2964" s="15" t="s">
        <v>55</v>
      </c>
      <c r="G2964" s="15" t="s">
        <v>5849</v>
      </c>
      <c r="H2964" s="15" t="s">
        <v>5850</v>
      </c>
      <c r="I2964" s="15" t="s">
        <v>59</v>
      </c>
      <c r="J2964" s="15" t="s">
        <v>60</v>
      </c>
      <c r="K2964" s="15" t="s">
        <v>14</v>
      </c>
      <c r="L2964" s="15" t="str">
        <f t="array" ref="L2964">_xlfn.XLOOKUP(M2964,reference_province_to_city!$A$2:$A$11,reference_province_to_city!$B$2:$B$11)</f>
        <v>Bandung</v>
      </c>
      <c r="M2964" s="15" t="s">
        <v>12</v>
      </c>
      <c r="N2964" s="15">
        <v>40111.0</v>
      </c>
      <c r="O2964" s="15">
        <f t="array" ref="O2964">_xlfn.XLOOKUP(M2964,reference_postal_code!$B$2:$B$11,reference_postal_code!$A$2:$A$11)</f>
        <v>40111</v>
      </c>
      <c r="P2964" s="15" t="s">
        <v>117</v>
      </c>
      <c r="Q2964" s="15" t="s">
        <v>5853</v>
      </c>
      <c r="R2964" s="15" t="s">
        <v>65</v>
      </c>
      <c r="S2964" s="15" t="s">
        <v>79</v>
      </c>
      <c r="T2964" s="15" t="s">
        <v>5854</v>
      </c>
      <c r="U2964" s="28">
        <v>129600.0</v>
      </c>
      <c r="V2964" s="15">
        <v>3.0</v>
      </c>
      <c r="W2964" s="31">
        <v>0.0</v>
      </c>
      <c r="X2964" s="28">
        <v>63504.0</v>
      </c>
    </row>
    <row r="2965" ht="15.75" customHeight="1">
      <c r="A2965" s="15">
        <v>4018.0</v>
      </c>
      <c r="B2965" s="15" t="s">
        <v>5848</v>
      </c>
      <c r="C2965" s="18">
        <v>42239.0</v>
      </c>
      <c r="D2965" s="18">
        <v>42244.0</v>
      </c>
      <c r="E2965" s="18">
        <f t="shared" si="1"/>
        <v>42244</v>
      </c>
      <c r="F2965" s="15" t="s">
        <v>55</v>
      </c>
      <c r="G2965" s="15" t="s">
        <v>5849</v>
      </c>
      <c r="H2965" s="15" t="s">
        <v>5850</v>
      </c>
      <c r="I2965" s="15" t="s">
        <v>59</v>
      </c>
      <c r="J2965" s="15" t="s">
        <v>60</v>
      </c>
      <c r="K2965" s="15" t="s">
        <v>14</v>
      </c>
      <c r="L2965" s="15" t="str">
        <f t="array" ref="L2965">_xlfn.XLOOKUP(M2965,reference_province_to_city!$A$2:$A$11,reference_province_to_city!$B$2:$B$11)</f>
        <v>Bandung</v>
      </c>
      <c r="M2965" s="15" t="s">
        <v>12</v>
      </c>
      <c r="O2965" s="15">
        <f t="array" ref="O2965">_xlfn.XLOOKUP(M2965,reference_postal_code!$B$2:$B$11,reference_postal_code!$A$2:$A$11)</f>
        <v>40111</v>
      </c>
      <c r="P2965" s="15" t="s">
        <v>117</v>
      </c>
      <c r="Q2965" s="15" t="s">
        <v>5855</v>
      </c>
      <c r="R2965" s="15" t="s">
        <v>65</v>
      </c>
      <c r="S2965" s="15" t="s">
        <v>66</v>
      </c>
      <c r="T2965" s="15" t="s">
        <v>5856</v>
      </c>
      <c r="U2965" s="28">
        <v>1468200.0</v>
      </c>
      <c r="V2965" s="15">
        <v>2.0</v>
      </c>
      <c r="W2965" s="31">
        <v>0.0</v>
      </c>
      <c r="X2965" s="28">
        <v>734100.0</v>
      </c>
    </row>
    <row r="2966" ht="15.75" customHeight="1">
      <c r="A2966" s="15">
        <v>3095.0</v>
      </c>
      <c r="B2966" s="15" t="s">
        <v>5847</v>
      </c>
      <c r="C2966" s="18">
        <v>42239.0</v>
      </c>
      <c r="D2966" s="18">
        <v>42239.0</v>
      </c>
      <c r="E2966" s="18">
        <f t="shared" si="1"/>
        <v>42239</v>
      </c>
      <c r="F2966" s="15" t="s">
        <v>466</v>
      </c>
      <c r="G2966" s="15" t="s">
        <v>1591</v>
      </c>
      <c r="H2966" s="15" t="s">
        <v>1592</v>
      </c>
      <c r="I2966" s="15" t="s">
        <v>59</v>
      </c>
      <c r="J2966" s="15" t="s">
        <v>60</v>
      </c>
      <c r="K2966" s="15" t="s">
        <v>28</v>
      </c>
      <c r="L2966" s="15" t="str">
        <f t="array" ref="L2966">_xlfn.XLOOKUP(M2966,reference_province_to_city!$A$2:$A$11,reference_province_to_city!$B$2:$B$11)</f>
        <v>Medan</v>
      </c>
      <c r="M2966" s="15" t="s">
        <v>11</v>
      </c>
      <c r="N2966" s="15">
        <v>20111.0</v>
      </c>
      <c r="O2966" s="15">
        <f t="array" ref="O2966">_xlfn.XLOOKUP(M2966,reference_postal_code!$B$2:$B$11,reference_postal_code!$A$2:$A$11)</f>
        <v>20111</v>
      </c>
      <c r="P2966" s="15" t="s">
        <v>77</v>
      </c>
      <c r="Q2966" s="15" t="s">
        <v>5857</v>
      </c>
      <c r="R2966" s="15" t="s">
        <v>65</v>
      </c>
      <c r="S2966" s="15" t="s">
        <v>66</v>
      </c>
      <c r="T2966" s="15" t="s">
        <v>5858</v>
      </c>
      <c r="U2966" s="28">
        <v>155520.0</v>
      </c>
      <c r="V2966" s="15">
        <v>2.0</v>
      </c>
      <c r="W2966" s="31">
        <v>0.2</v>
      </c>
      <c r="X2966" s="28">
        <v>54432.0</v>
      </c>
    </row>
    <row r="2967" ht="15.75" customHeight="1">
      <c r="A2967" s="15">
        <v>3096.0</v>
      </c>
      <c r="B2967" s="15" t="s">
        <v>5847</v>
      </c>
      <c r="C2967" s="18">
        <v>42239.0</v>
      </c>
      <c r="D2967" s="18">
        <v>42239.0</v>
      </c>
      <c r="E2967" s="18">
        <f t="shared" si="1"/>
        <v>42239</v>
      </c>
      <c r="F2967" s="15" t="s">
        <v>466</v>
      </c>
      <c r="G2967" s="15" t="s">
        <v>1591</v>
      </c>
      <c r="H2967" s="15" t="s">
        <v>1592</v>
      </c>
      <c r="I2967" s="15" t="s">
        <v>59</v>
      </c>
      <c r="J2967" s="15" t="s">
        <v>60</v>
      </c>
      <c r="K2967" s="15" t="s">
        <v>28</v>
      </c>
      <c r="L2967" s="15" t="str">
        <f t="array" ref="L2967">_xlfn.XLOOKUP(M2967,reference_province_to_city!$A$2:$A$11,reference_province_to_city!$B$2:$B$11)</f>
        <v>Medan</v>
      </c>
      <c r="M2967" s="15" t="s">
        <v>11</v>
      </c>
      <c r="N2967" s="15">
        <v>20111.0</v>
      </c>
      <c r="O2967" s="15">
        <f t="array" ref="O2967">_xlfn.XLOOKUP(M2967,reference_postal_code!$B$2:$B$11,reference_postal_code!$A$2:$A$11)</f>
        <v>20111</v>
      </c>
      <c r="P2967" s="15" t="s">
        <v>77</v>
      </c>
      <c r="Q2967" s="15" t="s">
        <v>3768</v>
      </c>
      <c r="R2967" s="15" t="s">
        <v>65</v>
      </c>
      <c r="S2967" s="15" t="s">
        <v>103</v>
      </c>
      <c r="T2967" s="15" t="s">
        <v>3769</v>
      </c>
      <c r="U2967" s="28">
        <v>180480.0</v>
      </c>
      <c r="V2967" s="15">
        <v>8.0</v>
      </c>
      <c r="W2967" s="31">
        <v>0.2</v>
      </c>
      <c r="X2967" s="28">
        <v>33840.0</v>
      </c>
    </row>
    <row r="2968" ht="15.75" customHeight="1">
      <c r="A2968" s="15">
        <v>4019.0</v>
      </c>
      <c r="B2968" s="15" t="s">
        <v>5848</v>
      </c>
      <c r="C2968" s="18">
        <v>42239.0</v>
      </c>
      <c r="D2968" s="18">
        <v>42244.0</v>
      </c>
      <c r="E2968" s="18">
        <f t="shared" si="1"/>
        <v>42244</v>
      </c>
      <c r="F2968" s="15" t="s">
        <v>55</v>
      </c>
      <c r="G2968" s="15" t="s">
        <v>5849</v>
      </c>
      <c r="H2968" s="15" t="s">
        <v>5850</v>
      </c>
      <c r="I2968" s="15" t="s">
        <v>59</v>
      </c>
      <c r="J2968" s="15" t="s">
        <v>60</v>
      </c>
      <c r="K2968" s="15" t="s">
        <v>14</v>
      </c>
      <c r="L2968" s="15" t="str">
        <f t="array" ref="L2968">_xlfn.XLOOKUP(M2968,reference_province_to_city!$A$2:$A$11,reference_province_to_city!$B$2:$B$11)</f>
        <v>Bandung</v>
      </c>
      <c r="M2968" s="15" t="s">
        <v>12</v>
      </c>
      <c r="N2968" s="15">
        <v>40111.0</v>
      </c>
      <c r="O2968" s="15">
        <f t="array" ref="O2968">_xlfn.XLOOKUP(M2968,reference_postal_code!$B$2:$B$11,reference_postal_code!$A$2:$A$11)</f>
        <v>40111</v>
      </c>
      <c r="P2968" s="15" t="s">
        <v>117</v>
      </c>
      <c r="Q2968" s="15" t="s">
        <v>3728</v>
      </c>
      <c r="R2968" s="15" t="s">
        <v>110</v>
      </c>
      <c r="S2968" s="15" t="s">
        <v>149</v>
      </c>
      <c r="T2968" s="15" t="s">
        <v>3729</v>
      </c>
      <c r="U2968" s="28">
        <v>3778650.0</v>
      </c>
      <c r="V2968" s="15">
        <v>9.0</v>
      </c>
      <c r="W2968" s="31">
        <v>0.0</v>
      </c>
      <c r="X2968" s="28">
        <v>717943.0</v>
      </c>
    </row>
    <row r="2969" ht="15.75" customHeight="1">
      <c r="A2969" s="15">
        <v>4017.0</v>
      </c>
      <c r="B2969" s="15" t="s">
        <v>5848</v>
      </c>
      <c r="C2969" s="18">
        <v>42239.0</v>
      </c>
      <c r="D2969" s="18">
        <v>42244.0</v>
      </c>
      <c r="E2969" s="18">
        <f t="shared" si="1"/>
        <v>42244</v>
      </c>
      <c r="F2969" s="15" t="s">
        <v>55</v>
      </c>
      <c r="G2969" s="15" t="s">
        <v>5849</v>
      </c>
      <c r="H2969" s="15" t="s">
        <v>5850</v>
      </c>
      <c r="I2969" s="15" t="s">
        <v>59</v>
      </c>
      <c r="J2969" s="15" t="s">
        <v>60</v>
      </c>
      <c r="K2969" s="15" t="s">
        <v>14</v>
      </c>
      <c r="L2969" s="15" t="str">
        <f t="array" ref="L2969">_xlfn.XLOOKUP(M2969,reference_province_to_city!$A$2:$A$11,reference_province_to_city!$B$2:$B$11)</f>
        <v>Bandung</v>
      </c>
      <c r="M2969" s="15" t="s">
        <v>12</v>
      </c>
      <c r="N2969" s="15">
        <v>40111.0</v>
      </c>
      <c r="O2969" s="15">
        <f t="array" ref="O2969">_xlfn.XLOOKUP(M2969,reference_postal_code!$B$2:$B$11,reference_postal_code!$A$2:$A$11)</f>
        <v>40111</v>
      </c>
      <c r="P2969" s="15" t="s">
        <v>117</v>
      </c>
      <c r="Q2969" s="15" t="s">
        <v>5342</v>
      </c>
      <c r="R2969" s="15" t="s">
        <v>65</v>
      </c>
      <c r="S2969" s="15" t="s">
        <v>66</v>
      </c>
      <c r="T2969" s="15" t="s">
        <v>5343</v>
      </c>
      <c r="U2969" s="28">
        <v>321000.0</v>
      </c>
      <c r="V2969" s="15">
        <v>5.0</v>
      </c>
      <c r="W2969" s="31">
        <v>0.0</v>
      </c>
      <c r="X2969" s="28">
        <v>144450.0</v>
      </c>
    </row>
    <row r="2970" ht="15.75" customHeight="1">
      <c r="A2970" s="15">
        <v>4014.0</v>
      </c>
      <c r="B2970" s="15" t="s">
        <v>5848</v>
      </c>
      <c r="C2970" s="18">
        <v>42239.0</v>
      </c>
      <c r="D2970" s="18">
        <v>42244.0</v>
      </c>
      <c r="E2970" s="18">
        <f t="shared" si="1"/>
        <v>42244</v>
      </c>
      <c r="F2970" s="15" t="s">
        <v>55</v>
      </c>
      <c r="G2970" s="15" t="s">
        <v>5849</v>
      </c>
      <c r="H2970" s="15" t="s">
        <v>5850</v>
      </c>
      <c r="I2970" s="15" t="s">
        <v>59</v>
      </c>
      <c r="J2970" s="15" t="s">
        <v>60</v>
      </c>
      <c r="K2970" s="15" t="s">
        <v>14</v>
      </c>
      <c r="L2970" s="15" t="str">
        <f t="array" ref="L2970">_xlfn.XLOOKUP(M2970,reference_province_to_city!$A$2:$A$11,reference_province_to_city!$B$2:$B$11)</f>
        <v>Bandung</v>
      </c>
      <c r="M2970" s="15" t="s">
        <v>12</v>
      </c>
      <c r="N2970" s="15">
        <v>40111.0</v>
      </c>
      <c r="O2970" s="15">
        <f t="array" ref="O2970">_xlfn.XLOOKUP(M2970,reference_postal_code!$B$2:$B$11,reference_postal_code!$A$2:$A$11)</f>
        <v>40111</v>
      </c>
      <c r="P2970" s="15" t="s">
        <v>117</v>
      </c>
      <c r="Q2970" s="15" t="s">
        <v>4602</v>
      </c>
      <c r="R2970" s="15" t="s">
        <v>65</v>
      </c>
      <c r="S2970" s="15" t="s">
        <v>222</v>
      </c>
      <c r="T2970" s="15" t="s">
        <v>4603</v>
      </c>
      <c r="U2970" s="28">
        <v>8144100.0</v>
      </c>
      <c r="V2970" s="15">
        <v>3.0</v>
      </c>
      <c r="W2970" s="31">
        <v>0.0</v>
      </c>
      <c r="X2970" s="28">
        <v>2280348.0</v>
      </c>
    </row>
    <row r="2971" ht="15.75" customHeight="1">
      <c r="A2971" s="15">
        <v>4096.0</v>
      </c>
      <c r="B2971" s="15" t="s">
        <v>5859</v>
      </c>
      <c r="C2971" s="18">
        <v>42240.0</v>
      </c>
      <c r="D2971" s="18">
        <v>42244.0</v>
      </c>
      <c r="E2971" s="18">
        <f t="shared" si="1"/>
        <v>42244</v>
      </c>
      <c r="F2971" s="15" t="s">
        <v>55</v>
      </c>
      <c r="G2971" s="15" t="s">
        <v>5860</v>
      </c>
      <c r="H2971" s="15" t="s">
        <v>5861</v>
      </c>
      <c r="I2971" s="15" t="s">
        <v>59</v>
      </c>
      <c r="J2971" s="15" t="s">
        <v>60</v>
      </c>
      <c r="K2971" s="15" t="s">
        <v>26</v>
      </c>
      <c r="L2971" s="15" t="str">
        <f t="array" ref="L2971">_xlfn.XLOOKUP(M2971,reference_province_to_city!$A$2:$A$11,reference_province_to_city!$B$2:$B$11)</f>
        <v>Denpasar</v>
      </c>
      <c r="M2971" s="15" t="s">
        <v>24</v>
      </c>
      <c r="N2971" s="15">
        <v>80231.0</v>
      </c>
      <c r="O2971" s="15">
        <f t="array" ref="O2971">_xlfn.XLOOKUP(M2971,reference_postal_code!$B$2:$B$11,reference_postal_code!$A$2:$A$11)</f>
        <v>80231</v>
      </c>
      <c r="P2971" s="15" t="s">
        <v>63</v>
      </c>
      <c r="Q2971" s="15" t="s">
        <v>4929</v>
      </c>
      <c r="R2971" s="15" t="s">
        <v>110</v>
      </c>
      <c r="S2971" s="15" t="s">
        <v>111</v>
      </c>
      <c r="T2971" s="15" t="s">
        <v>4930</v>
      </c>
      <c r="U2971" s="28">
        <v>8819550.0</v>
      </c>
      <c r="V2971" s="15">
        <v>3.0</v>
      </c>
      <c r="W2971" s="31">
        <v>0.0</v>
      </c>
      <c r="X2971" s="28">
        <v>2557669.0</v>
      </c>
    </row>
    <row r="2972" ht="15.75" customHeight="1">
      <c r="A2972" s="15">
        <v>4094.0</v>
      </c>
      <c r="B2972" s="15" t="s">
        <v>5859</v>
      </c>
      <c r="C2972" s="18">
        <v>42240.0</v>
      </c>
      <c r="D2972" s="18">
        <v>42244.0</v>
      </c>
      <c r="E2972" s="18">
        <f t="shared" si="1"/>
        <v>42244</v>
      </c>
      <c r="F2972" s="15" t="s">
        <v>55</v>
      </c>
      <c r="G2972" s="15" t="s">
        <v>5860</v>
      </c>
      <c r="H2972" s="15" t="s">
        <v>5861</v>
      </c>
      <c r="I2972" s="15" t="s">
        <v>59</v>
      </c>
      <c r="J2972" s="15" t="s">
        <v>60</v>
      </c>
      <c r="K2972" s="15" t="s">
        <v>26</v>
      </c>
      <c r="L2972" s="15" t="str">
        <f t="array" ref="L2972">_xlfn.XLOOKUP(M2972,reference_province_to_city!$A$2:$A$11,reference_province_to_city!$B$2:$B$11)</f>
        <v>Denpasar</v>
      </c>
      <c r="M2972" s="15" t="s">
        <v>24</v>
      </c>
      <c r="N2972" s="15">
        <v>80231.0</v>
      </c>
      <c r="O2972" s="15">
        <f t="array" ref="O2972">_xlfn.XLOOKUP(M2972,reference_postal_code!$B$2:$B$11,reference_postal_code!$A$2:$A$11)</f>
        <v>80231</v>
      </c>
      <c r="P2972" s="15" t="s">
        <v>63</v>
      </c>
      <c r="Q2972" s="15" t="s">
        <v>4740</v>
      </c>
      <c r="R2972" s="15" t="s">
        <v>110</v>
      </c>
      <c r="S2972" s="15" t="s">
        <v>668</v>
      </c>
      <c r="T2972" s="15" t="s">
        <v>4741</v>
      </c>
      <c r="U2972" s="28">
        <v>4.62E7</v>
      </c>
      <c r="V2972" s="15">
        <v>7.0</v>
      </c>
      <c r="W2972" s="31">
        <v>0.0</v>
      </c>
      <c r="X2972" s="28">
        <v>2.1252E7</v>
      </c>
    </row>
    <row r="2973" ht="15.75" customHeight="1">
      <c r="A2973" s="15">
        <v>663.0</v>
      </c>
      <c r="B2973" s="15" t="s">
        <v>5862</v>
      </c>
      <c r="C2973" s="18">
        <v>42240.0</v>
      </c>
      <c r="D2973" s="18">
        <v>42244.0</v>
      </c>
      <c r="E2973" s="18">
        <f t="shared" si="1"/>
        <v>42244</v>
      </c>
      <c r="F2973" s="15" t="s">
        <v>55</v>
      </c>
      <c r="G2973" s="15" t="s">
        <v>800</v>
      </c>
      <c r="H2973" s="15" t="s">
        <v>801</v>
      </c>
      <c r="I2973" s="15" t="s">
        <v>59</v>
      </c>
      <c r="J2973" s="15" t="s">
        <v>60</v>
      </c>
      <c r="K2973" s="15" t="s">
        <v>10</v>
      </c>
      <c r="L2973" s="15" t="str">
        <f t="array" ref="L2973">_xlfn.XLOOKUP(M2973,reference_province_to_city!$A$2:$A$11,reference_province_to_city!$B$2:$B$11)</f>
        <v>Jakarta</v>
      </c>
      <c r="M2973" s="15" t="s">
        <v>7</v>
      </c>
      <c r="N2973" s="15">
        <v>10110.0</v>
      </c>
      <c r="O2973" s="15">
        <f t="array" ref="O2973">_xlfn.XLOOKUP(M2973,reference_postal_code!$B$2:$B$11,reference_postal_code!$A$2:$A$11)</f>
        <v>10110</v>
      </c>
      <c r="P2973" s="15" t="s">
        <v>117</v>
      </c>
      <c r="Q2973" s="15" t="s">
        <v>1404</v>
      </c>
      <c r="R2973" s="15" t="s">
        <v>65</v>
      </c>
      <c r="S2973" s="15" t="s">
        <v>83</v>
      </c>
      <c r="T2973" s="15" t="s">
        <v>1405</v>
      </c>
      <c r="U2973" s="28">
        <v>40860.0</v>
      </c>
      <c r="V2973" s="15">
        <v>3.0</v>
      </c>
      <c r="W2973" s="31">
        <v>0.8</v>
      </c>
      <c r="X2973" s="28">
        <v>-63333.0</v>
      </c>
    </row>
    <row r="2974" ht="15.75" customHeight="1">
      <c r="A2974" s="15">
        <v>7768.0</v>
      </c>
      <c r="B2974" s="15" t="s">
        <v>5863</v>
      </c>
      <c r="C2974" s="18">
        <v>42240.0</v>
      </c>
      <c r="D2974" s="18">
        <v>42242.0</v>
      </c>
      <c r="E2974" s="18">
        <f t="shared" si="1"/>
        <v>42242</v>
      </c>
      <c r="F2974" s="15" t="s">
        <v>125</v>
      </c>
      <c r="G2974" s="15" t="s">
        <v>3454</v>
      </c>
      <c r="H2974" s="15" t="s">
        <v>3455</v>
      </c>
      <c r="I2974" s="15" t="s">
        <v>59</v>
      </c>
      <c r="J2974" s="15" t="s">
        <v>60</v>
      </c>
      <c r="K2974" s="15" t="s">
        <v>26</v>
      </c>
      <c r="L2974" s="15" t="str">
        <f t="array" ref="L2974">_xlfn.XLOOKUP(M2974,reference_province_to_city!$A$2:$A$11,reference_province_to_city!$B$2:$B$11)</f>
        <v>Denpasar</v>
      </c>
      <c r="M2974" s="15" t="s">
        <v>24</v>
      </c>
      <c r="N2974" s="15">
        <v>80231.0</v>
      </c>
      <c r="O2974" s="15">
        <f t="array" ref="O2974">_xlfn.XLOOKUP(M2974,reference_postal_code!$B$2:$B$11,reference_postal_code!$A$2:$A$11)</f>
        <v>80231</v>
      </c>
      <c r="P2974" s="15" t="s">
        <v>63</v>
      </c>
      <c r="Q2974" s="15" t="s">
        <v>2379</v>
      </c>
      <c r="R2974" s="15" t="s">
        <v>65</v>
      </c>
      <c r="S2974" s="15" t="s">
        <v>93</v>
      </c>
      <c r="T2974" s="15" t="s">
        <v>2380</v>
      </c>
      <c r="U2974" s="28">
        <v>107280.0</v>
      </c>
      <c r="V2974" s="15">
        <v>3.0</v>
      </c>
      <c r="W2974" s="31">
        <v>0.2</v>
      </c>
      <c r="X2974" s="28">
        <v>10728.0</v>
      </c>
    </row>
    <row r="2975" ht="15.75" customHeight="1">
      <c r="A2975" s="15">
        <v>662.0</v>
      </c>
      <c r="B2975" s="15" t="s">
        <v>5862</v>
      </c>
      <c r="C2975" s="18">
        <v>42240.0</v>
      </c>
      <c r="D2975" s="18">
        <v>42244.0</v>
      </c>
      <c r="E2975" s="18">
        <f t="shared" si="1"/>
        <v>42244</v>
      </c>
      <c r="F2975" s="15" t="s">
        <v>55</v>
      </c>
      <c r="G2975" s="15" t="s">
        <v>800</v>
      </c>
      <c r="H2975" s="15" t="s">
        <v>801</v>
      </c>
      <c r="I2975" s="15" t="s">
        <v>59</v>
      </c>
      <c r="J2975" s="15" t="s">
        <v>60</v>
      </c>
      <c r="K2975" s="15" t="s">
        <v>10</v>
      </c>
      <c r="L2975" s="15" t="str">
        <f t="array" ref="L2975">_xlfn.XLOOKUP(M2975,reference_province_to_city!$A$2:$A$11,reference_province_to_city!$B$2:$B$11)</f>
        <v>Jakarta</v>
      </c>
      <c r="M2975" s="15" t="s">
        <v>7</v>
      </c>
      <c r="N2975" s="15">
        <v>10110.0</v>
      </c>
      <c r="O2975" s="15">
        <f t="array" ref="O2975">_xlfn.XLOOKUP(M2975,reference_postal_code!$B$2:$B$11,reference_postal_code!$A$2:$A$11)</f>
        <v>10110</v>
      </c>
      <c r="P2975" s="15" t="s">
        <v>117</v>
      </c>
      <c r="Q2975" s="15" t="s">
        <v>3804</v>
      </c>
      <c r="R2975" s="15" t="s">
        <v>106</v>
      </c>
      <c r="S2975" s="15" t="s">
        <v>218</v>
      </c>
      <c r="T2975" s="15" t="s">
        <v>3805</v>
      </c>
      <c r="U2975" s="28">
        <v>1.3781775E7</v>
      </c>
      <c r="V2975" s="15">
        <v>5.0</v>
      </c>
      <c r="W2975" s="31">
        <v>0.3</v>
      </c>
      <c r="X2975" s="28">
        <v>-1771943.0</v>
      </c>
    </row>
    <row r="2976" ht="15.75" customHeight="1">
      <c r="A2976" s="15">
        <v>9517.0</v>
      </c>
      <c r="B2976" s="15" t="s">
        <v>5864</v>
      </c>
      <c r="C2976" s="18">
        <v>42240.0</v>
      </c>
      <c r="D2976" s="18">
        <v>42242.0</v>
      </c>
      <c r="E2976" s="18">
        <f t="shared" si="1"/>
        <v>42242</v>
      </c>
      <c r="F2976" s="15" t="s">
        <v>114</v>
      </c>
      <c r="G2976" s="15" t="s">
        <v>861</v>
      </c>
      <c r="H2976" s="15" t="s">
        <v>862</v>
      </c>
      <c r="I2976" s="15" t="s">
        <v>59</v>
      </c>
      <c r="J2976" s="15" t="s">
        <v>60</v>
      </c>
      <c r="K2976" s="15" t="s">
        <v>33</v>
      </c>
      <c r="L2976" s="15" t="str">
        <f t="array" ref="L2976">_xlfn.XLOOKUP(M2976,reference_province_to_city!$A$2:$A$11,reference_province_to_city!$B$2:$B$11)</f>
        <v>Makassar</v>
      </c>
      <c r="M2976" s="15" t="s">
        <v>25</v>
      </c>
      <c r="N2976" s="15">
        <v>90111.0</v>
      </c>
      <c r="O2976" s="15">
        <f t="array" ref="O2976">_xlfn.XLOOKUP(M2976,reference_postal_code!$B$2:$B$11,reference_postal_code!$A$2:$A$11)</f>
        <v>90111</v>
      </c>
      <c r="P2976" s="15" t="s">
        <v>63</v>
      </c>
      <c r="Q2976" s="15" t="s">
        <v>5865</v>
      </c>
      <c r="R2976" s="15" t="s">
        <v>110</v>
      </c>
      <c r="S2976" s="15" t="s">
        <v>111</v>
      </c>
      <c r="T2976" s="15" t="s">
        <v>5866</v>
      </c>
      <c r="U2976" s="28">
        <v>404730.0</v>
      </c>
      <c r="V2976" s="15">
        <v>3.0</v>
      </c>
      <c r="W2976" s="31">
        <v>0.4</v>
      </c>
      <c r="X2976" s="28">
        <v>60710.0</v>
      </c>
    </row>
    <row r="2977" ht="15.75" customHeight="1">
      <c r="A2977" s="15">
        <v>9519.0</v>
      </c>
      <c r="B2977" s="15" t="s">
        <v>5864</v>
      </c>
      <c r="C2977" s="18">
        <v>42240.0</v>
      </c>
      <c r="D2977" s="18">
        <v>42242.0</v>
      </c>
      <c r="E2977" s="18">
        <f t="shared" si="1"/>
        <v>42242</v>
      </c>
      <c r="F2977" s="15" t="s">
        <v>114</v>
      </c>
      <c r="G2977" s="15" t="s">
        <v>861</v>
      </c>
      <c r="H2977" s="15" t="s">
        <v>862</v>
      </c>
      <c r="I2977" s="15" t="s">
        <v>59</v>
      </c>
      <c r="J2977" s="15" t="s">
        <v>60</v>
      </c>
      <c r="K2977" s="15" t="s">
        <v>33</v>
      </c>
      <c r="L2977" s="15" t="str">
        <f t="array" ref="L2977">_xlfn.XLOOKUP(M2977,reference_province_to_city!$A$2:$A$11,reference_province_to_city!$B$2:$B$11)</f>
        <v>Makassar</v>
      </c>
      <c r="M2977" s="15" t="s">
        <v>25</v>
      </c>
      <c r="N2977" s="15">
        <v>90111.0</v>
      </c>
      <c r="O2977" s="15">
        <f t="array" ref="O2977">_xlfn.XLOOKUP(M2977,reference_postal_code!$B$2:$B$11,reference_postal_code!$A$2:$A$11)</f>
        <v>90111</v>
      </c>
      <c r="P2977" s="15" t="s">
        <v>63</v>
      </c>
      <c r="Q2977" s="15" t="s">
        <v>3793</v>
      </c>
      <c r="R2977" s="15" t="s">
        <v>65</v>
      </c>
      <c r="S2977" s="15" t="s">
        <v>87</v>
      </c>
      <c r="T2977" s="15" t="s">
        <v>3794</v>
      </c>
      <c r="U2977" s="28">
        <v>6532560.0</v>
      </c>
      <c r="V2977" s="15">
        <v>3.0</v>
      </c>
      <c r="W2977" s="31">
        <v>0.2</v>
      </c>
      <c r="X2977" s="28">
        <v>734913.0</v>
      </c>
    </row>
    <row r="2978" ht="15.75" customHeight="1">
      <c r="A2978" s="15">
        <v>3157.0</v>
      </c>
      <c r="B2978" s="15" t="s">
        <v>5867</v>
      </c>
      <c r="C2978" s="18">
        <v>42240.0</v>
      </c>
      <c r="D2978" s="18"/>
      <c r="E2978" s="18">
        <f t="shared" si="1"/>
        <v>42243</v>
      </c>
      <c r="F2978" s="15" t="s">
        <v>55</v>
      </c>
      <c r="G2978" s="15" t="s">
        <v>5469</v>
      </c>
      <c r="H2978" s="15" t="s">
        <v>5470</v>
      </c>
      <c r="I2978" s="15" t="s">
        <v>128</v>
      </c>
      <c r="J2978" s="15" t="s">
        <v>60</v>
      </c>
      <c r="K2978" s="15" t="s">
        <v>28</v>
      </c>
      <c r="L2978" s="15" t="str">
        <f t="array" ref="L2978">_xlfn.XLOOKUP(M2978,reference_province_to_city!$A$2:$A$11,reference_province_to_city!$B$2:$B$11)</f>
        <v>Medan</v>
      </c>
      <c r="M2978" s="15" t="s">
        <v>11</v>
      </c>
      <c r="N2978" s="15">
        <v>20111.0</v>
      </c>
      <c r="O2978" s="15">
        <f t="array" ref="O2978">_xlfn.XLOOKUP(M2978,reference_postal_code!$B$2:$B$11,reference_postal_code!$A$2:$A$11)</f>
        <v>20111</v>
      </c>
      <c r="P2978" s="15" t="s">
        <v>77</v>
      </c>
      <c r="Q2978" s="15" t="s">
        <v>1746</v>
      </c>
      <c r="R2978" s="15" t="s">
        <v>106</v>
      </c>
      <c r="S2978" s="15" t="s">
        <v>218</v>
      </c>
      <c r="T2978" s="15" t="s">
        <v>1747</v>
      </c>
      <c r="U2978" s="28">
        <v>4265460.0</v>
      </c>
      <c r="V2978" s="15">
        <v>2.0</v>
      </c>
      <c r="W2978" s="31">
        <v>0.4</v>
      </c>
      <c r="X2978" s="28">
        <v>-1137456.0</v>
      </c>
    </row>
    <row r="2979" ht="15.75" customHeight="1">
      <c r="A2979" s="15">
        <v>660.0</v>
      </c>
      <c r="B2979" s="15" t="s">
        <v>5862</v>
      </c>
      <c r="C2979" s="18">
        <v>42240.0</v>
      </c>
      <c r="D2979" s="18">
        <v>42244.0</v>
      </c>
      <c r="E2979" s="18">
        <f t="shared" si="1"/>
        <v>42244</v>
      </c>
      <c r="F2979" s="15" t="s">
        <v>55</v>
      </c>
      <c r="G2979" s="15" t="s">
        <v>800</v>
      </c>
      <c r="H2979" s="15" t="s">
        <v>801</v>
      </c>
      <c r="I2979" s="15" t="s">
        <v>59</v>
      </c>
      <c r="J2979" s="15" t="s">
        <v>60</v>
      </c>
      <c r="K2979" s="15" t="s">
        <v>10</v>
      </c>
      <c r="L2979" s="15" t="str">
        <f t="array" ref="L2979">_xlfn.XLOOKUP(M2979,reference_province_to_city!$A$2:$A$11,reference_province_to_city!$B$2:$B$11)</f>
        <v>Jakarta</v>
      </c>
      <c r="M2979" s="15" t="s">
        <v>7</v>
      </c>
      <c r="N2979" s="15">
        <v>10110.0</v>
      </c>
      <c r="O2979" s="15">
        <f t="array" ref="O2979">_xlfn.XLOOKUP(M2979,reference_postal_code!$B$2:$B$11,reference_postal_code!$A$2:$A$11)</f>
        <v>10110</v>
      </c>
      <c r="P2979" s="15" t="s">
        <v>117</v>
      </c>
      <c r="Q2979" s="15" t="s">
        <v>702</v>
      </c>
      <c r="R2979" s="15" t="s">
        <v>65</v>
      </c>
      <c r="S2979" s="15" t="s">
        <v>87</v>
      </c>
      <c r="T2979" s="15" t="s">
        <v>703</v>
      </c>
      <c r="U2979" s="28">
        <v>1.499148E7</v>
      </c>
      <c r="V2979" s="15">
        <v>7.0</v>
      </c>
      <c r="W2979" s="31">
        <v>0.2</v>
      </c>
      <c r="X2979" s="28">
        <v>1873935.0</v>
      </c>
    </row>
    <row r="2980" ht="15.75" customHeight="1">
      <c r="A2980" s="15">
        <v>7615.0</v>
      </c>
      <c r="B2980" s="15" t="s">
        <v>5868</v>
      </c>
      <c r="C2980" s="18">
        <v>42240.0</v>
      </c>
      <c r="D2980" s="18">
        <v>42244.0</v>
      </c>
      <c r="E2980" s="18">
        <f t="shared" si="1"/>
        <v>42244</v>
      </c>
      <c r="F2980" s="15" t="s">
        <v>114</v>
      </c>
      <c r="G2980" s="15" t="s">
        <v>522</v>
      </c>
      <c r="H2980" s="15" t="s">
        <v>523</v>
      </c>
      <c r="I2980" s="15" t="s">
        <v>59</v>
      </c>
      <c r="J2980" s="15" t="s">
        <v>60</v>
      </c>
      <c r="K2980" s="15" t="s">
        <v>31</v>
      </c>
      <c r="L2980" s="15" t="str">
        <f t="array" ref="L2980">_xlfn.XLOOKUP(M2980,reference_province_to_city!$A$2:$A$11,reference_province_to_city!$B$2:$B$11)</f>
        <v>Balikpapan</v>
      </c>
      <c r="M2980" s="15" t="s">
        <v>21</v>
      </c>
      <c r="N2980" s="15">
        <v>76114.0</v>
      </c>
      <c r="O2980" s="15">
        <f t="array" ref="O2980">_xlfn.XLOOKUP(M2980,reference_postal_code!$B$2:$B$11,reference_postal_code!$A$2:$A$11)</f>
        <v>76114</v>
      </c>
      <c r="P2980" s="15" t="s">
        <v>166</v>
      </c>
      <c r="Q2980" s="15" t="s">
        <v>161</v>
      </c>
      <c r="R2980" s="15" t="s">
        <v>106</v>
      </c>
      <c r="S2980" s="15" t="s">
        <v>139</v>
      </c>
      <c r="T2980" s="15" t="s">
        <v>162</v>
      </c>
      <c r="U2980" s="28">
        <v>223650.0</v>
      </c>
      <c r="V2980" s="15">
        <v>3.0</v>
      </c>
      <c r="W2980" s="31">
        <v>0.0</v>
      </c>
      <c r="X2980" s="28">
        <v>69332.0</v>
      </c>
    </row>
    <row r="2981" ht="15.75" customHeight="1">
      <c r="A2981" s="15">
        <v>661.0</v>
      </c>
      <c r="B2981" s="15" t="s">
        <v>5862</v>
      </c>
      <c r="C2981" s="18">
        <v>42240.0</v>
      </c>
      <c r="D2981" s="18">
        <v>42244.0</v>
      </c>
      <c r="E2981" s="18">
        <f t="shared" si="1"/>
        <v>42244</v>
      </c>
      <c r="F2981" s="15" t="s">
        <v>55</v>
      </c>
      <c r="G2981" s="15" t="s">
        <v>800</v>
      </c>
      <c r="H2981" s="15" t="s">
        <v>801</v>
      </c>
      <c r="I2981" s="15" t="s">
        <v>59</v>
      </c>
      <c r="J2981" s="15" t="s">
        <v>60</v>
      </c>
      <c r="K2981" s="15" t="s">
        <v>10</v>
      </c>
      <c r="L2981" s="15" t="str">
        <f t="array" ref="L2981">_xlfn.XLOOKUP(M2981,reference_province_to_city!$A$2:$A$11,reference_province_to_city!$B$2:$B$11)</f>
        <v>Jakarta</v>
      </c>
      <c r="M2981" s="15" t="s">
        <v>7</v>
      </c>
      <c r="N2981" s="15">
        <v>10110.0</v>
      </c>
      <c r="O2981" s="15">
        <f t="array" ref="O2981">_xlfn.XLOOKUP(M2981,reference_postal_code!$B$2:$B$11,reference_postal_code!$A$2:$A$11)</f>
        <v>10110</v>
      </c>
      <c r="P2981" s="15" t="s">
        <v>117</v>
      </c>
      <c r="Q2981" s="15" t="s">
        <v>950</v>
      </c>
      <c r="R2981" s="15" t="s">
        <v>65</v>
      </c>
      <c r="S2981" s="15" t="s">
        <v>87</v>
      </c>
      <c r="T2981" s="15" t="s">
        <v>951</v>
      </c>
      <c r="U2981" s="28">
        <v>1.08612E7</v>
      </c>
      <c r="V2981" s="15">
        <v>14.0</v>
      </c>
      <c r="W2981" s="31">
        <v>0.2</v>
      </c>
      <c r="X2981" s="28">
        <v>-2036475.0</v>
      </c>
    </row>
    <row r="2982" ht="15.75" customHeight="1">
      <c r="A2982" s="15">
        <v>4095.0</v>
      </c>
      <c r="B2982" s="15" t="s">
        <v>5859</v>
      </c>
      <c r="C2982" s="18">
        <v>42240.0</v>
      </c>
      <c r="D2982" s="18">
        <v>42244.0</v>
      </c>
      <c r="E2982" s="18">
        <f t="shared" si="1"/>
        <v>42244</v>
      </c>
      <c r="F2982" s="15" t="s">
        <v>55</v>
      </c>
      <c r="G2982" s="15" t="s">
        <v>5860</v>
      </c>
      <c r="H2982" s="15" t="s">
        <v>5861</v>
      </c>
      <c r="I2982" s="15" t="s">
        <v>59</v>
      </c>
      <c r="J2982" s="15" t="s">
        <v>60</v>
      </c>
      <c r="K2982" s="15" t="s">
        <v>26</v>
      </c>
      <c r="L2982" s="15" t="str">
        <f t="array" ref="L2982">_xlfn.XLOOKUP(M2982,reference_province_to_city!$A$2:$A$11,reference_province_to_city!$B$2:$B$11)</f>
        <v>Denpasar</v>
      </c>
      <c r="M2982" s="15" t="s">
        <v>24</v>
      </c>
      <c r="N2982" s="15">
        <v>80231.0</v>
      </c>
      <c r="O2982" s="15">
        <f t="array" ref="O2982">_xlfn.XLOOKUP(M2982,reference_postal_code!$B$2:$B$11,reference_postal_code!$A$2:$A$11)</f>
        <v>80231</v>
      </c>
      <c r="P2982" s="15" t="s">
        <v>63</v>
      </c>
      <c r="Q2982" s="15" t="s">
        <v>5106</v>
      </c>
      <c r="R2982" s="15" t="s">
        <v>110</v>
      </c>
      <c r="S2982" s="15" t="s">
        <v>149</v>
      </c>
      <c r="T2982" s="15" t="s">
        <v>5107</v>
      </c>
      <c r="U2982" s="28">
        <v>1199400.0</v>
      </c>
      <c r="V2982" s="15">
        <v>4.0</v>
      </c>
      <c r="W2982" s="31">
        <v>0.0</v>
      </c>
      <c r="X2982" s="28">
        <v>275862.0</v>
      </c>
    </row>
    <row r="2983" ht="15.75" customHeight="1">
      <c r="A2983" s="15">
        <v>3158.0</v>
      </c>
      <c r="B2983" s="15" t="s">
        <v>5867</v>
      </c>
      <c r="C2983" s="18">
        <v>42240.0</v>
      </c>
      <c r="D2983" s="18">
        <v>42244.0</v>
      </c>
      <c r="E2983" s="18">
        <f t="shared" si="1"/>
        <v>42244</v>
      </c>
      <c r="F2983" s="15" t="s">
        <v>55</v>
      </c>
      <c r="G2983" s="15" t="s">
        <v>5469</v>
      </c>
      <c r="H2983" s="15" t="s">
        <v>5470</v>
      </c>
      <c r="I2983" s="15" t="s">
        <v>128</v>
      </c>
      <c r="J2983" s="15" t="s">
        <v>60</v>
      </c>
      <c r="K2983" s="15" t="s">
        <v>28</v>
      </c>
      <c r="L2983" s="15" t="str">
        <f t="array" ref="L2983">_xlfn.XLOOKUP(M2983,reference_province_to_city!$A$2:$A$11,reference_province_to_city!$B$2:$B$11)</f>
        <v>Medan</v>
      </c>
      <c r="M2983" s="15" t="s">
        <v>11</v>
      </c>
      <c r="N2983" s="15">
        <v>20111.0</v>
      </c>
      <c r="O2983" s="15">
        <f t="array" ref="O2983">_xlfn.XLOOKUP(M2983,reference_postal_code!$B$2:$B$11,reference_postal_code!$A$2:$A$11)</f>
        <v>20111</v>
      </c>
      <c r="P2983" s="15" t="s">
        <v>77</v>
      </c>
      <c r="Q2983" s="15" t="s">
        <v>148</v>
      </c>
      <c r="R2983" s="15" t="s">
        <v>110</v>
      </c>
      <c r="S2983" s="15" t="s">
        <v>149</v>
      </c>
      <c r="T2983" s="15" t="s">
        <v>150</v>
      </c>
      <c r="U2983" s="28">
        <v>390000.0</v>
      </c>
      <c r="V2983" s="15">
        <v>2.0</v>
      </c>
      <c r="W2983" s="31">
        <v>0.0</v>
      </c>
      <c r="X2983" s="28">
        <v>175500.0</v>
      </c>
    </row>
    <row r="2984" ht="15.75" customHeight="1">
      <c r="A2984" s="15">
        <v>9518.0</v>
      </c>
      <c r="B2984" s="15" t="s">
        <v>5864</v>
      </c>
      <c r="C2984" s="18">
        <v>42240.0</v>
      </c>
      <c r="D2984" s="18">
        <v>42242.0</v>
      </c>
      <c r="E2984" s="18">
        <f t="shared" si="1"/>
        <v>42242</v>
      </c>
      <c r="F2984" s="15" t="s">
        <v>114</v>
      </c>
      <c r="G2984" s="15" t="s">
        <v>861</v>
      </c>
      <c r="H2984" s="15" t="s">
        <v>862</v>
      </c>
      <c r="I2984" s="15" t="s">
        <v>59</v>
      </c>
      <c r="J2984" s="15" t="s">
        <v>60</v>
      </c>
      <c r="K2984" s="15" t="s">
        <v>33</v>
      </c>
      <c r="L2984" s="15" t="str">
        <f t="array" ref="L2984">_xlfn.XLOOKUP(M2984,reference_province_to_city!$A$2:$A$11,reference_province_to_city!$B$2:$B$11)</f>
        <v>Makassar</v>
      </c>
      <c r="M2984" s="15" t="s">
        <v>25</v>
      </c>
      <c r="N2984" s="15">
        <v>90111.0</v>
      </c>
      <c r="O2984" s="15">
        <f t="array" ref="O2984">_xlfn.XLOOKUP(M2984,reference_postal_code!$B$2:$B$11,reference_postal_code!$A$2:$A$11)</f>
        <v>90111</v>
      </c>
      <c r="P2984" s="15" t="s">
        <v>63</v>
      </c>
      <c r="Q2984" s="15" t="s">
        <v>5853</v>
      </c>
      <c r="R2984" s="15" t="s">
        <v>65</v>
      </c>
      <c r="S2984" s="15" t="s">
        <v>79</v>
      </c>
      <c r="T2984" s="15" t="s">
        <v>5854</v>
      </c>
      <c r="U2984" s="28">
        <v>103680.0</v>
      </c>
      <c r="V2984" s="15">
        <v>3.0</v>
      </c>
      <c r="W2984" s="31">
        <v>0.2</v>
      </c>
      <c r="X2984" s="28">
        <v>37584.0</v>
      </c>
    </row>
    <row r="2985" ht="15.75" customHeight="1">
      <c r="A2985" s="15">
        <v>6799.0</v>
      </c>
      <c r="B2985" s="15" t="s">
        <v>5869</v>
      </c>
      <c r="C2985" s="18">
        <v>42241.0</v>
      </c>
      <c r="D2985" s="18">
        <v>42241.0</v>
      </c>
      <c r="E2985" s="18">
        <f t="shared" si="1"/>
        <v>42241</v>
      </c>
      <c r="F2985" s="15" t="s">
        <v>466</v>
      </c>
      <c r="G2985" s="15" t="s">
        <v>1961</v>
      </c>
      <c r="H2985" s="15" t="s">
        <v>1962</v>
      </c>
      <c r="I2985" s="15" t="s">
        <v>59</v>
      </c>
      <c r="J2985" s="15" t="s">
        <v>60</v>
      </c>
      <c r="K2985" s="15" t="s">
        <v>31</v>
      </c>
      <c r="L2985" s="15" t="str">
        <f t="array" ref="L2985">_xlfn.XLOOKUP(M2985,reference_province_to_city!$A$2:$A$11,reference_province_to_city!$B$2:$B$11)</f>
        <v>Balikpapan</v>
      </c>
      <c r="M2985" s="15" t="s">
        <v>21</v>
      </c>
      <c r="N2985" s="15">
        <v>76114.0</v>
      </c>
      <c r="O2985" s="15">
        <f t="array" ref="O2985">_xlfn.XLOOKUP(M2985,reference_postal_code!$B$2:$B$11,reference_postal_code!$A$2:$A$11)</f>
        <v>76114</v>
      </c>
      <c r="P2985" s="15" t="s">
        <v>166</v>
      </c>
      <c r="Q2985" s="15" t="s">
        <v>5870</v>
      </c>
      <c r="R2985" s="15" t="s">
        <v>106</v>
      </c>
      <c r="S2985" s="15" t="s">
        <v>139</v>
      </c>
      <c r="T2985" s="15" t="s">
        <v>5871</v>
      </c>
      <c r="U2985" s="28">
        <v>118200.0</v>
      </c>
      <c r="V2985" s="15">
        <v>5.0</v>
      </c>
      <c r="W2985" s="31">
        <v>0.6</v>
      </c>
      <c r="X2985" s="28">
        <v>-59100.0</v>
      </c>
    </row>
    <row r="2986" ht="15.75" customHeight="1">
      <c r="A2986" s="15">
        <v>2669.0</v>
      </c>
      <c r="B2986" s="15" t="s">
        <v>5872</v>
      </c>
      <c r="C2986" s="18">
        <v>42241.0</v>
      </c>
      <c r="D2986" s="18">
        <v>42246.0</v>
      </c>
      <c r="E2986" s="18">
        <f t="shared" si="1"/>
        <v>42246</v>
      </c>
      <c r="F2986" s="15" t="s">
        <v>55</v>
      </c>
      <c r="G2986" s="15" t="s">
        <v>3715</v>
      </c>
      <c r="H2986" s="15" t="s">
        <v>3716</v>
      </c>
      <c r="I2986" s="15" t="s">
        <v>76</v>
      </c>
      <c r="J2986" s="15" t="s">
        <v>60</v>
      </c>
      <c r="K2986" s="15" t="s">
        <v>33</v>
      </c>
      <c r="L2986" s="15" t="str">
        <f t="array" ref="L2986">_xlfn.XLOOKUP(M2986,reference_province_to_city!$A$2:$A$11,reference_province_to_city!$B$2:$B$11)</f>
        <v>Makassar</v>
      </c>
      <c r="M2986" s="15" t="s">
        <v>25</v>
      </c>
      <c r="N2986" s="15">
        <v>90111.0</v>
      </c>
      <c r="O2986" s="15">
        <f t="array" ref="O2986">_xlfn.XLOOKUP(M2986,reference_postal_code!$B$2:$B$11,reference_postal_code!$A$2:$A$11)</f>
        <v>90111</v>
      </c>
      <c r="P2986" s="15" t="s">
        <v>63</v>
      </c>
      <c r="Q2986" s="15" t="s">
        <v>3462</v>
      </c>
      <c r="R2986" s="15" t="s">
        <v>106</v>
      </c>
      <c r="S2986" s="15" t="s">
        <v>107</v>
      </c>
      <c r="T2986" s="15" t="s">
        <v>3463</v>
      </c>
      <c r="U2986" s="28">
        <v>611760.0</v>
      </c>
      <c r="V2986" s="15">
        <v>1.0</v>
      </c>
      <c r="W2986" s="31">
        <v>0.2</v>
      </c>
      <c r="X2986" s="28">
        <v>68823.0</v>
      </c>
    </row>
    <row r="2987" ht="15.75" customHeight="1">
      <c r="A2987" s="15">
        <v>6798.0</v>
      </c>
      <c r="B2987" s="15" t="s">
        <v>5869</v>
      </c>
      <c r="C2987" s="18">
        <v>42241.0</v>
      </c>
      <c r="D2987" s="18">
        <v>42241.0</v>
      </c>
      <c r="E2987" s="18">
        <f t="shared" si="1"/>
        <v>42241</v>
      </c>
      <c r="F2987" s="15" t="s">
        <v>466</v>
      </c>
      <c r="G2987" s="15" t="s">
        <v>1961</v>
      </c>
      <c r="H2987" s="15" t="s">
        <v>1962</v>
      </c>
      <c r="I2987" s="15" t="s">
        <v>59</v>
      </c>
      <c r="J2987" s="15" t="s">
        <v>60</v>
      </c>
      <c r="K2987" s="15" t="s">
        <v>31</v>
      </c>
      <c r="L2987" s="15" t="str">
        <f t="array" ref="L2987">_xlfn.XLOOKUP(M2987,reference_province_to_city!$A$2:$A$11,reference_province_to_city!$B$2:$B$11)</f>
        <v>Balikpapan</v>
      </c>
      <c r="M2987" s="15" t="s">
        <v>21</v>
      </c>
      <c r="N2987" s="15">
        <v>76114.0</v>
      </c>
      <c r="O2987" s="15">
        <f t="array" ref="O2987">_xlfn.XLOOKUP(M2987,reference_postal_code!$B$2:$B$11,reference_postal_code!$A$2:$A$11)</f>
        <v>76114</v>
      </c>
      <c r="P2987" s="15" t="s">
        <v>166</v>
      </c>
      <c r="Q2987" s="15" t="s">
        <v>4416</v>
      </c>
      <c r="R2987" s="15" t="s">
        <v>65</v>
      </c>
      <c r="S2987" s="15" t="s">
        <v>83</v>
      </c>
      <c r="T2987" s="15" t="s">
        <v>4417</v>
      </c>
      <c r="U2987" s="28">
        <v>56970.0</v>
      </c>
      <c r="V2987" s="15">
        <v>1.0</v>
      </c>
      <c r="W2987" s="31">
        <v>0.8</v>
      </c>
      <c r="X2987" s="28">
        <v>-91152.0</v>
      </c>
    </row>
    <row r="2988" ht="15.75" customHeight="1">
      <c r="A2988" s="15">
        <v>6797.0</v>
      </c>
      <c r="B2988" s="15" t="s">
        <v>5869</v>
      </c>
      <c r="C2988" s="18">
        <v>42241.0</v>
      </c>
      <c r="D2988" s="18">
        <v>42241.0</v>
      </c>
      <c r="E2988" s="18">
        <f t="shared" si="1"/>
        <v>42241</v>
      </c>
      <c r="F2988" s="15" t="s">
        <v>466</v>
      </c>
      <c r="G2988" s="15" t="s">
        <v>1961</v>
      </c>
      <c r="H2988" s="15" t="s">
        <v>1962</v>
      </c>
      <c r="I2988" s="15" t="s">
        <v>59</v>
      </c>
      <c r="J2988" s="15" t="s">
        <v>60</v>
      </c>
      <c r="K2988" s="15" t="s">
        <v>31</v>
      </c>
      <c r="L2988" s="15" t="str">
        <f t="array" ref="L2988">_xlfn.XLOOKUP(M2988,reference_province_to_city!$A$2:$A$11,reference_province_to_city!$B$2:$B$11)</f>
        <v>Balikpapan</v>
      </c>
      <c r="M2988" s="15" t="s">
        <v>21</v>
      </c>
      <c r="N2988" s="15">
        <v>76114.0</v>
      </c>
      <c r="O2988" s="15">
        <f t="array" ref="O2988">_xlfn.XLOOKUP(M2988,reference_postal_code!$B$2:$B$11,reference_postal_code!$A$2:$A$11)</f>
        <v>76114</v>
      </c>
      <c r="P2988" s="15" t="s">
        <v>166</v>
      </c>
      <c r="Q2988" s="15" t="s">
        <v>829</v>
      </c>
      <c r="R2988" s="15" t="s">
        <v>106</v>
      </c>
      <c r="S2988" s="15" t="s">
        <v>139</v>
      </c>
      <c r="T2988" s="15" t="s">
        <v>830</v>
      </c>
      <c r="U2988" s="28">
        <v>301560.0</v>
      </c>
      <c r="V2988" s="15">
        <v>2.0</v>
      </c>
      <c r="W2988" s="31">
        <v>0.6</v>
      </c>
      <c r="X2988" s="28">
        <v>-248787.0</v>
      </c>
    </row>
    <row r="2989" ht="15.75" customHeight="1">
      <c r="A2989" s="15">
        <v>2670.0</v>
      </c>
      <c r="B2989" s="15" t="s">
        <v>5872</v>
      </c>
      <c r="C2989" s="18">
        <v>42241.0</v>
      </c>
      <c r="D2989" s="18">
        <v>42246.0</v>
      </c>
      <c r="E2989" s="18">
        <f t="shared" si="1"/>
        <v>42246</v>
      </c>
      <c r="F2989" s="15" t="s">
        <v>55</v>
      </c>
      <c r="G2989" s="15" t="s">
        <v>3715</v>
      </c>
      <c r="H2989" s="15" t="s">
        <v>3716</v>
      </c>
      <c r="I2989" s="15" t="s">
        <v>76</v>
      </c>
      <c r="J2989" s="15" t="s">
        <v>60</v>
      </c>
      <c r="K2989" s="15" t="s">
        <v>33</v>
      </c>
      <c r="L2989" s="15" t="str">
        <f t="array" ref="L2989">_xlfn.XLOOKUP(M2989,reference_province_to_city!$A$2:$A$11,reference_province_to_city!$B$2:$B$11)</f>
        <v>Makassar</v>
      </c>
      <c r="M2989" s="15" t="s">
        <v>25</v>
      </c>
      <c r="N2989" s="15">
        <v>90111.0</v>
      </c>
      <c r="O2989" s="15">
        <f t="array" ref="O2989">_xlfn.XLOOKUP(M2989,reference_postal_code!$B$2:$B$11,reference_postal_code!$A$2:$A$11)</f>
        <v>90111</v>
      </c>
      <c r="P2989" s="15" t="s">
        <v>63</v>
      </c>
      <c r="Q2989" s="15" t="s">
        <v>977</v>
      </c>
      <c r="R2989" s="15" t="s">
        <v>65</v>
      </c>
      <c r="S2989" s="15" t="s">
        <v>222</v>
      </c>
      <c r="T2989" s="15" t="s">
        <v>978</v>
      </c>
      <c r="U2989" s="28">
        <v>1589400.0</v>
      </c>
      <c r="V2989" s="15">
        <v>4.0</v>
      </c>
      <c r="W2989" s="31">
        <v>0.0</v>
      </c>
      <c r="X2989" s="28">
        <v>445032.0</v>
      </c>
    </row>
    <row r="2990" ht="15.75" customHeight="1">
      <c r="A2990" s="15">
        <v>1293.0</v>
      </c>
      <c r="B2990" s="15" t="s">
        <v>5873</v>
      </c>
      <c r="C2990" s="18">
        <v>42243.0</v>
      </c>
      <c r="D2990" s="18">
        <v>42248.0</v>
      </c>
      <c r="E2990" s="18">
        <f t="shared" si="1"/>
        <v>42248</v>
      </c>
      <c r="F2990" s="15" t="s">
        <v>55</v>
      </c>
      <c r="G2990" s="15" t="s">
        <v>3227</v>
      </c>
      <c r="H2990" s="15" t="s">
        <v>3228</v>
      </c>
      <c r="I2990" s="15" t="s">
        <v>59</v>
      </c>
      <c r="J2990" s="15" t="s">
        <v>60</v>
      </c>
      <c r="K2990" s="15" t="s">
        <v>2048</v>
      </c>
      <c r="L2990" s="15" t="str">
        <f t="array" ref="L2990">_xlfn.XLOOKUP(M2990,reference_province_to_city!$A$2:$A$11,reference_province_to_city!$B$2:$B$11)</f>
        <v>Balikpapan</v>
      </c>
      <c r="M2990" s="15" t="s">
        <v>21</v>
      </c>
      <c r="N2990" s="15">
        <v>76114.0</v>
      </c>
      <c r="O2990" s="15">
        <f t="array" ref="O2990">_xlfn.XLOOKUP(M2990,reference_postal_code!$B$2:$B$11,reference_postal_code!$A$2:$A$11)</f>
        <v>76114</v>
      </c>
      <c r="P2990" s="15" t="s">
        <v>166</v>
      </c>
      <c r="Q2990" s="15" t="s">
        <v>5874</v>
      </c>
      <c r="R2990" s="15" t="s">
        <v>65</v>
      </c>
      <c r="S2990" s="15" t="s">
        <v>226</v>
      </c>
      <c r="T2990" s="15" t="s">
        <v>5875</v>
      </c>
      <c r="U2990" s="28">
        <v>494100.0</v>
      </c>
      <c r="V2990" s="15">
        <v>3.0</v>
      </c>
      <c r="W2990" s="31">
        <v>0.0</v>
      </c>
      <c r="X2990" s="28">
        <v>138348.0</v>
      </c>
    </row>
    <row r="2991" ht="15.75" customHeight="1">
      <c r="A2991" s="15">
        <v>7980.0</v>
      </c>
      <c r="B2991" s="15" t="s">
        <v>5876</v>
      </c>
      <c r="C2991" s="18">
        <v>42243.0</v>
      </c>
      <c r="D2991" s="18">
        <v>42247.0</v>
      </c>
      <c r="E2991" s="18">
        <f t="shared" si="1"/>
        <v>42247</v>
      </c>
      <c r="F2991" s="15" t="s">
        <v>55</v>
      </c>
      <c r="G2991" s="15" t="s">
        <v>4483</v>
      </c>
      <c r="H2991" s="15" t="s">
        <v>4484</v>
      </c>
      <c r="I2991" s="15" t="s">
        <v>76</v>
      </c>
      <c r="J2991" s="15" t="s">
        <v>60</v>
      </c>
      <c r="K2991" s="15" t="s">
        <v>19</v>
      </c>
      <c r="L2991" s="15" t="str">
        <f t="array" ref="L2991">_xlfn.XLOOKUP(M2991,reference_province_to_city!$A$2:$A$11,reference_province_to_city!$B$2:$B$11)</f>
        <v>Yogyakarta</v>
      </c>
      <c r="M2991" s="15" t="s">
        <v>18</v>
      </c>
      <c r="N2991" s="15">
        <v>55111.0</v>
      </c>
      <c r="O2991" s="15">
        <f t="array" ref="O2991">_xlfn.XLOOKUP(M2991,reference_postal_code!$B$2:$B$11,reference_postal_code!$A$2:$A$11)</f>
        <v>55111</v>
      </c>
      <c r="P2991" s="15" t="s">
        <v>77</v>
      </c>
      <c r="Q2991" s="15" t="s">
        <v>1588</v>
      </c>
      <c r="R2991" s="15" t="s">
        <v>65</v>
      </c>
      <c r="S2991" s="15" t="s">
        <v>83</v>
      </c>
      <c r="T2991" s="15" t="s">
        <v>1589</v>
      </c>
      <c r="U2991" s="28">
        <v>76560.0</v>
      </c>
      <c r="V2991" s="15">
        <v>1.0</v>
      </c>
      <c r="W2991" s="31">
        <v>0.2</v>
      </c>
      <c r="X2991" s="28">
        <v>24882.0</v>
      </c>
    </row>
    <row r="2992" ht="15.75" customHeight="1">
      <c r="A2992" s="15">
        <v>1295.0</v>
      </c>
      <c r="B2992" s="15" t="s">
        <v>5873</v>
      </c>
      <c r="C2992" s="18">
        <v>42243.0</v>
      </c>
      <c r="D2992" s="18">
        <v>42248.0</v>
      </c>
      <c r="E2992" s="18">
        <f t="shared" si="1"/>
        <v>42248</v>
      </c>
      <c r="F2992" s="15" t="s">
        <v>55</v>
      </c>
      <c r="G2992" s="15" t="s">
        <v>3227</v>
      </c>
      <c r="H2992" s="15" t="s">
        <v>3228</v>
      </c>
      <c r="I2992" s="15" t="s">
        <v>59</v>
      </c>
      <c r="J2992" s="15" t="s">
        <v>60</v>
      </c>
      <c r="K2992" s="15" t="s">
        <v>31</v>
      </c>
      <c r="L2992" s="15" t="str">
        <f t="array" ref="L2992">_xlfn.XLOOKUP(M2992,reference_province_to_city!$A$2:$A$11,reference_province_to_city!$B$2:$B$11)</f>
        <v>Balikpapan</v>
      </c>
      <c r="M2992" s="15" t="s">
        <v>21</v>
      </c>
      <c r="N2992" s="15">
        <v>76114.0</v>
      </c>
      <c r="O2992" s="15">
        <f t="array" ref="O2992">_xlfn.XLOOKUP(M2992,reference_postal_code!$B$2:$B$11,reference_postal_code!$A$2:$A$11)</f>
        <v>76114</v>
      </c>
      <c r="P2992" s="15" t="s">
        <v>166</v>
      </c>
      <c r="Q2992" s="15" t="s">
        <v>5877</v>
      </c>
      <c r="R2992" s="15" t="s">
        <v>65</v>
      </c>
      <c r="S2992" s="15" t="s">
        <v>79</v>
      </c>
      <c r="T2992" s="15" t="s">
        <v>5878</v>
      </c>
      <c r="U2992" s="28">
        <v>46200.0</v>
      </c>
      <c r="V2992" s="15">
        <v>1.0</v>
      </c>
      <c r="W2992" s="31">
        <v>0.0</v>
      </c>
      <c r="X2992" s="28">
        <v>22176.0</v>
      </c>
    </row>
    <row r="2993" ht="15.75" customHeight="1">
      <c r="A2993" s="15">
        <v>1294.0</v>
      </c>
      <c r="B2993" s="15" t="s">
        <v>5873</v>
      </c>
      <c r="C2993" s="18">
        <v>42243.0</v>
      </c>
      <c r="D2993" s="18">
        <v>42248.0</v>
      </c>
      <c r="E2993" s="18">
        <f t="shared" si="1"/>
        <v>42248</v>
      </c>
      <c r="F2993" s="15" t="s">
        <v>55</v>
      </c>
      <c r="G2993" s="15" t="s">
        <v>3227</v>
      </c>
      <c r="H2993" s="15" t="s">
        <v>3228</v>
      </c>
      <c r="I2993" s="15" t="s">
        <v>59</v>
      </c>
      <c r="J2993" s="15" t="s">
        <v>60</v>
      </c>
      <c r="K2993" s="15" t="s">
        <v>31</v>
      </c>
      <c r="L2993" s="15" t="str">
        <f t="array" ref="L2993">_xlfn.XLOOKUP(M2993,reference_province_to_city!$A$2:$A$11,reference_province_to_city!$B$2:$B$11)</f>
        <v>Balikpapan</v>
      </c>
      <c r="M2993" s="15" t="s">
        <v>21</v>
      </c>
      <c r="N2993" s="15">
        <v>76114.0</v>
      </c>
      <c r="O2993" s="15">
        <f t="array" ref="O2993">_xlfn.XLOOKUP(M2993,reference_postal_code!$B$2:$B$11,reference_postal_code!$A$2:$A$11)</f>
        <v>76114</v>
      </c>
      <c r="P2993" s="15" t="s">
        <v>166</v>
      </c>
      <c r="Q2993" s="15" t="s">
        <v>5163</v>
      </c>
      <c r="R2993" s="15" t="s">
        <v>65</v>
      </c>
      <c r="S2993" s="15" t="s">
        <v>66</v>
      </c>
      <c r="T2993" s="15" t="s">
        <v>5164</v>
      </c>
      <c r="U2993" s="28">
        <v>1713000.0</v>
      </c>
      <c r="V2993" s="15">
        <v>5.0</v>
      </c>
      <c r="W2993" s="31">
        <v>0.0</v>
      </c>
      <c r="X2993" s="28">
        <v>787980.0</v>
      </c>
    </row>
    <row r="2994" ht="15.75" customHeight="1">
      <c r="A2994" s="15">
        <v>1005.0</v>
      </c>
      <c r="B2994" s="15" t="s">
        <v>5879</v>
      </c>
      <c r="C2994" s="18">
        <v>42243.0</v>
      </c>
      <c r="D2994" s="18"/>
      <c r="E2994" s="18">
        <f t="shared" si="1"/>
        <v>42246</v>
      </c>
      <c r="F2994" s="15" t="s">
        <v>55</v>
      </c>
      <c r="G2994" s="15" t="s">
        <v>2840</v>
      </c>
      <c r="H2994" s="15" t="s">
        <v>2841</v>
      </c>
      <c r="I2994" s="15" t="s">
        <v>59</v>
      </c>
      <c r="J2994" s="15" t="s">
        <v>60</v>
      </c>
      <c r="K2994" s="15" t="s">
        <v>22</v>
      </c>
      <c r="L2994" s="15" t="str">
        <f t="array" ref="L2994">_xlfn.XLOOKUP(M2994,reference_province_to_city!$A$2:$A$11,reference_province_to_city!$B$2:$B$11)</f>
        <v>Surabaya</v>
      </c>
      <c r="M2994" s="15" t="s">
        <v>20</v>
      </c>
      <c r="N2994" s="15">
        <v>60231.0</v>
      </c>
      <c r="O2994" s="15">
        <f t="array" ref="O2994">_xlfn.XLOOKUP(M2994,reference_postal_code!$B$2:$B$11,reference_postal_code!$A$2:$A$11)</f>
        <v>60231</v>
      </c>
      <c r="P2994" s="15" t="s">
        <v>166</v>
      </c>
      <c r="Q2994" s="15" t="s">
        <v>3383</v>
      </c>
      <c r="R2994" s="15" t="s">
        <v>65</v>
      </c>
      <c r="S2994" s="15" t="s">
        <v>87</v>
      </c>
      <c r="T2994" s="15" t="s">
        <v>3384</v>
      </c>
      <c r="U2994" s="28">
        <v>7269750.0</v>
      </c>
      <c r="V2994" s="15">
        <v>3.0</v>
      </c>
      <c r="W2994" s="31">
        <v>0.0</v>
      </c>
      <c r="X2994" s="28">
        <v>1381253.0</v>
      </c>
    </row>
    <row r="2995" ht="15.75" customHeight="1">
      <c r="A2995" s="15">
        <v>8057.0</v>
      </c>
      <c r="B2995" s="15" t="s">
        <v>5880</v>
      </c>
      <c r="C2995" s="18">
        <v>42244.0</v>
      </c>
      <c r="D2995" s="18">
        <v>42251.0</v>
      </c>
      <c r="E2995" s="18">
        <f t="shared" si="1"/>
        <v>42251</v>
      </c>
      <c r="F2995" s="15" t="s">
        <v>55</v>
      </c>
      <c r="G2995" s="15" t="s">
        <v>800</v>
      </c>
      <c r="H2995" s="15" t="s">
        <v>801</v>
      </c>
      <c r="I2995" s="15" t="s">
        <v>59</v>
      </c>
      <c r="J2995" s="15" t="s">
        <v>60</v>
      </c>
      <c r="K2995" s="15" t="s">
        <v>10</v>
      </c>
      <c r="L2995" s="15" t="str">
        <f t="array" ref="L2995">_xlfn.XLOOKUP(M2995,reference_province_to_city!$A$2:$A$11,reference_province_to_city!$B$2:$B$11)</f>
        <v>Jakarta</v>
      </c>
      <c r="M2995" s="15" t="s">
        <v>7</v>
      </c>
      <c r="N2995" s="15">
        <v>10110.0</v>
      </c>
      <c r="O2995" s="15">
        <f t="array" ref="O2995">_xlfn.XLOOKUP(M2995,reference_postal_code!$B$2:$B$11,reference_postal_code!$A$2:$A$11)</f>
        <v>10110</v>
      </c>
      <c r="P2995" s="15" t="s">
        <v>117</v>
      </c>
      <c r="Q2995" s="15" t="s">
        <v>687</v>
      </c>
      <c r="R2995" s="15" t="s">
        <v>65</v>
      </c>
      <c r="S2995" s="15" t="s">
        <v>87</v>
      </c>
      <c r="T2995" s="15" t="s">
        <v>688</v>
      </c>
      <c r="U2995" s="28">
        <v>1.09323E7</v>
      </c>
      <c r="V2995" s="15">
        <v>9.0</v>
      </c>
      <c r="W2995" s="31">
        <v>0.0</v>
      </c>
      <c r="X2995" s="28">
        <v>437292.0</v>
      </c>
    </row>
    <row r="2996" ht="15.75" customHeight="1">
      <c r="A2996" s="15">
        <v>9430.0</v>
      </c>
      <c r="B2996" s="15" t="s">
        <v>5881</v>
      </c>
      <c r="C2996" s="18">
        <v>42244.0</v>
      </c>
      <c r="D2996" s="18">
        <v>42248.0</v>
      </c>
      <c r="E2996" s="18">
        <f t="shared" si="1"/>
        <v>42248</v>
      </c>
      <c r="F2996" s="15" t="s">
        <v>55</v>
      </c>
      <c r="G2996" s="15" t="s">
        <v>5043</v>
      </c>
      <c r="H2996" s="15" t="s">
        <v>5044</v>
      </c>
      <c r="I2996" s="15" t="s">
        <v>128</v>
      </c>
      <c r="J2996" s="15" t="s">
        <v>60</v>
      </c>
      <c r="K2996" s="15" t="s">
        <v>10</v>
      </c>
      <c r="L2996" s="15" t="str">
        <f t="array" ref="L2996">_xlfn.XLOOKUP(M2996,reference_province_to_city!$A$2:$A$11,reference_province_to_city!$B$2:$B$11)</f>
        <v>Jakarta</v>
      </c>
      <c r="M2996" s="15" t="s">
        <v>7</v>
      </c>
      <c r="N2996" s="15">
        <v>10110.0</v>
      </c>
      <c r="O2996" s="15">
        <f t="array" ref="O2996">_xlfn.XLOOKUP(M2996,reference_postal_code!$B$2:$B$11,reference_postal_code!$A$2:$A$11)</f>
        <v>10110</v>
      </c>
      <c r="P2996" s="15" t="s">
        <v>117</v>
      </c>
      <c r="Q2996" s="15" t="s">
        <v>5618</v>
      </c>
      <c r="R2996" s="15" t="s">
        <v>110</v>
      </c>
      <c r="S2996" s="15" t="s">
        <v>111</v>
      </c>
      <c r="T2996" s="15" t="s">
        <v>5619</v>
      </c>
      <c r="U2996" s="28">
        <v>1.64994E7</v>
      </c>
      <c r="V2996" s="15">
        <v>5.0</v>
      </c>
      <c r="W2996" s="31">
        <v>0.2</v>
      </c>
      <c r="X2996" s="28">
        <v>1237455.0</v>
      </c>
    </row>
    <row r="2997" ht="15.75" customHeight="1">
      <c r="A2997" s="15">
        <v>8055.0</v>
      </c>
      <c r="B2997" s="15" t="s">
        <v>5880</v>
      </c>
      <c r="C2997" s="18">
        <v>42244.0</v>
      </c>
      <c r="D2997" s="18">
        <v>42251.0</v>
      </c>
      <c r="E2997" s="18">
        <f t="shared" si="1"/>
        <v>42251</v>
      </c>
      <c r="F2997" s="15" t="s">
        <v>55</v>
      </c>
      <c r="G2997" s="15" t="s">
        <v>800</v>
      </c>
      <c r="H2997" s="15" t="s">
        <v>801</v>
      </c>
      <c r="I2997" s="15" t="s">
        <v>59</v>
      </c>
      <c r="J2997" s="15" t="s">
        <v>60</v>
      </c>
      <c r="K2997" s="15" t="s">
        <v>10</v>
      </c>
      <c r="L2997" s="15" t="str">
        <f t="array" ref="L2997">_xlfn.XLOOKUP(M2997,reference_province_to_city!$A$2:$A$11,reference_province_to_city!$B$2:$B$11)</f>
        <v>Jakarta</v>
      </c>
      <c r="M2997" s="15" t="s">
        <v>7</v>
      </c>
      <c r="N2997" s="15">
        <v>10110.0</v>
      </c>
      <c r="O2997" s="15">
        <f t="array" ref="O2997">_xlfn.XLOOKUP(M2997,reference_postal_code!$B$2:$B$11,reference_postal_code!$A$2:$A$11)</f>
        <v>10110</v>
      </c>
      <c r="P2997" s="15" t="s">
        <v>117</v>
      </c>
      <c r="Q2997" s="15" t="s">
        <v>702</v>
      </c>
      <c r="R2997" s="15" t="s">
        <v>65</v>
      </c>
      <c r="S2997" s="15" t="s">
        <v>87</v>
      </c>
      <c r="T2997" s="15" t="s">
        <v>703</v>
      </c>
      <c r="U2997" s="28">
        <v>1.338525E7</v>
      </c>
      <c r="V2997" s="15">
        <v>5.0</v>
      </c>
      <c r="W2997" s="31">
        <v>0.0</v>
      </c>
      <c r="X2997" s="28">
        <v>4015575.0</v>
      </c>
    </row>
    <row r="2998" ht="15.75" customHeight="1">
      <c r="A2998" s="15">
        <v>3056.0</v>
      </c>
      <c r="B2998" s="15" t="s">
        <v>5882</v>
      </c>
      <c r="C2998" s="18">
        <v>42244.0</v>
      </c>
      <c r="D2998" s="18">
        <v>42248.0</v>
      </c>
      <c r="E2998" s="18">
        <f t="shared" si="1"/>
        <v>42248</v>
      </c>
      <c r="F2998" s="15" t="s">
        <v>55</v>
      </c>
      <c r="G2998" s="15" t="s">
        <v>3697</v>
      </c>
      <c r="H2998" s="15" t="s">
        <v>3698</v>
      </c>
      <c r="I2998" s="15" t="s">
        <v>128</v>
      </c>
      <c r="J2998" s="15" t="s">
        <v>60</v>
      </c>
      <c r="K2998" s="15" t="s">
        <v>26</v>
      </c>
      <c r="L2998" s="15" t="str">
        <f t="array" ref="L2998">_xlfn.XLOOKUP(M2998,reference_province_to_city!$A$2:$A$11,reference_province_to_city!$B$2:$B$11)</f>
        <v>Denpasar</v>
      </c>
      <c r="M2998" s="15" t="s">
        <v>24</v>
      </c>
      <c r="O2998" s="15">
        <f t="array" ref="O2998">_xlfn.XLOOKUP(M2998,reference_postal_code!$B$2:$B$11,reference_postal_code!$A$2:$A$11)</f>
        <v>80231</v>
      </c>
      <c r="P2998" s="15" t="s">
        <v>63</v>
      </c>
      <c r="Q2998" s="15" t="s">
        <v>2173</v>
      </c>
      <c r="R2998" s="15" t="s">
        <v>110</v>
      </c>
      <c r="S2998" s="15" t="s">
        <v>1391</v>
      </c>
      <c r="T2998" s="15" t="s">
        <v>2174</v>
      </c>
      <c r="U2998" s="28">
        <v>4.19994E7</v>
      </c>
      <c r="V2998" s="15">
        <v>5.0</v>
      </c>
      <c r="W2998" s="31">
        <v>0.2</v>
      </c>
      <c r="X2998" s="28">
        <v>1.3124812E7</v>
      </c>
    </row>
    <row r="2999" ht="15.75" customHeight="1">
      <c r="A2999" s="15">
        <v>8059.0</v>
      </c>
      <c r="B2999" s="15" t="s">
        <v>5880</v>
      </c>
      <c r="C2999" s="18">
        <v>42244.0</v>
      </c>
      <c r="D2999" s="18"/>
      <c r="E2999" s="18">
        <f t="shared" si="1"/>
        <v>42247</v>
      </c>
      <c r="F2999" s="15" t="s">
        <v>55</v>
      </c>
      <c r="G2999" s="15" t="s">
        <v>800</v>
      </c>
      <c r="H2999" s="15" t="s">
        <v>801</v>
      </c>
      <c r="I2999" s="15" t="s">
        <v>59</v>
      </c>
      <c r="J2999" s="15" t="s">
        <v>60</v>
      </c>
      <c r="K2999" s="15" t="s">
        <v>10</v>
      </c>
      <c r="L2999" s="15" t="str">
        <f t="array" ref="L2999">_xlfn.XLOOKUP(M2999,reference_province_to_city!$A$2:$A$11,reference_province_to_city!$B$2:$B$11)</f>
        <v>Jakarta</v>
      </c>
      <c r="M2999" s="15" t="s">
        <v>7</v>
      </c>
      <c r="N2999" s="15">
        <v>10110.0</v>
      </c>
      <c r="O2999" s="15">
        <f t="array" ref="O2999">_xlfn.XLOOKUP(M2999,reference_postal_code!$B$2:$B$11,reference_postal_code!$A$2:$A$11)</f>
        <v>10110</v>
      </c>
      <c r="P2999" s="15" t="s">
        <v>117</v>
      </c>
      <c r="Q2999" s="15" t="s">
        <v>2950</v>
      </c>
      <c r="R2999" s="15" t="s">
        <v>110</v>
      </c>
      <c r="S2999" s="15" t="s">
        <v>111</v>
      </c>
      <c r="T2999" s="15" t="s">
        <v>2951</v>
      </c>
      <c r="U2999" s="28">
        <v>647640.0</v>
      </c>
      <c r="V2999" s="15">
        <v>3.0</v>
      </c>
      <c r="W2999" s="31">
        <v>0.2</v>
      </c>
      <c r="X2999" s="28">
        <v>226674.0</v>
      </c>
    </row>
    <row r="3000" ht="15.75" customHeight="1">
      <c r="A3000" s="15">
        <v>9693.0</v>
      </c>
      <c r="B3000" s="15" t="s">
        <v>5883</v>
      </c>
      <c r="C3000" s="18">
        <v>42244.0</v>
      </c>
      <c r="D3000" s="18">
        <v>42249.0</v>
      </c>
      <c r="E3000" s="18">
        <f t="shared" si="1"/>
        <v>42249</v>
      </c>
      <c r="F3000" s="15" t="s">
        <v>55</v>
      </c>
      <c r="G3000" s="15" t="s">
        <v>3392</v>
      </c>
      <c r="H3000" s="15" t="s">
        <v>3393</v>
      </c>
      <c r="I3000" s="15" t="s">
        <v>128</v>
      </c>
      <c r="J3000" s="15" t="s">
        <v>60</v>
      </c>
      <c r="K3000" s="15" t="s">
        <v>17</v>
      </c>
      <c r="L3000" s="15" t="str">
        <f t="array" ref="L3000">_xlfn.XLOOKUP(M3000,reference_province_to_city!$A$2:$A$11,reference_province_to_city!$B$2:$B$11)</f>
        <v>Semarang</v>
      </c>
      <c r="M3000" s="15" t="s">
        <v>15</v>
      </c>
      <c r="O3000" s="15">
        <f t="array" ref="O3000">_xlfn.XLOOKUP(M3000,reference_postal_code!$B$2:$B$11,reference_postal_code!$A$2:$A$11)</f>
        <v>50111</v>
      </c>
      <c r="P3000" s="15" t="s">
        <v>77</v>
      </c>
      <c r="Q3000" s="15" t="s">
        <v>1694</v>
      </c>
      <c r="R3000" s="15" t="s">
        <v>65</v>
      </c>
      <c r="S3000" s="15" t="s">
        <v>87</v>
      </c>
      <c r="T3000" s="15" t="s">
        <v>1695</v>
      </c>
      <c r="U3000" s="28">
        <v>7055400.0</v>
      </c>
      <c r="V3000" s="15">
        <v>11.0</v>
      </c>
      <c r="W3000" s="31">
        <v>0.0</v>
      </c>
      <c r="X3000" s="28">
        <v>1834404.0</v>
      </c>
    </row>
    <row r="3001" ht="15.75" customHeight="1">
      <c r="A3001" s="15">
        <v>8056.0</v>
      </c>
      <c r="B3001" s="15" t="s">
        <v>5880</v>
      </c>
      <c r="C3001" s="18">
        <v>42244.0</v>
      </c>
      <c r="D3001" s="18">
        <v>42251.0</v>
      </c>
      <c r="E3001" s="18">
        <f t="shared" si="1"/>
        <v>42251</v>
      </c>
      <c r="F3001" s="15" t="s">
        <v>55</v>
      </c>
      <c r="G3001" s="15" t="s">
        <v>800</v>
      </c>
      <c r="H3001" s="15" t="s">
        <v>801</v>
      </c>
      <c r="I3001" s="15" t="s">
        <v>59</v>
      </c>
      <c r="J3001" s="15" t="s">
        <v>60</v>
      </c>
      <c r="K3001" s="15" t="s">
        <v>10</v>
      </c>
      <c r="L3001" s="15" t="str">
        <f t="array" ref="L3001">_xlfn.XLOOKUP(M3001,reference_province_to_city!$A$2:$A$11,reference_province_to_city!$B$2:$B$11)</f>
        <v>Jakarta</v>
      </c>
      <c r="M3001" s="15" t="s">
        <v>7</v>
      </c>
      <c r="N3001" s="15">
        <v>10110.0</v>
      </c>
      <c r="O3001" s="15">
        <f t="array" ref="O3001">_xlfn.XLOOKUP(M3001,reference_postal_code!$B$2:$B$11,reference_postal_code!$A$2:$A$11)</f>
        <v>10110</v>
      </c>
      <c r="P3001" s="15" t="s">
        <v>117</v>
      </c>
      <c r="Q3001" s="15" t="s">
        <v>4738</v>
      </c>
      <c r="R3001" s="15" t="s">
        <v>106</v>
      </c>
      <c r="S3001" s="15" t="s">
        <v>183</v>
      </c>
      <c r="T3001" s="15" t="s">
        <v>4739</v>
      </c>
      <c r="U3001" s="28">
        <v>4614990.0</v>
      </c>
      <c r="V3001" s="15">
        <v>2.0</v>
      </c>
      <c r="W3001" s="31">
        <v>0.15</v>
      </c>
      <c r="X3001" s="28">
        <v>434352.0</v>
      </c>
    </row>
    <row r="3002" ht="15.75" customHeight="1">
      <c r="A3002" s="15">
        <v>8058.0</v>
      </c>
      <c r="B3002" s="15" t="s">
        <v>5880</v>
      </c>
      <c r="C3002" s="18">
        <v>42244.0</v>
      </c>
      <c r="D3002" s="18">
        <v>42251.0</v>
      </c>
      <c r="E3002" s="18">
        <f t="shared" si="1"/>
        <v>42251</v>
      </c>
      <c r="F3002" s="15" t="s">
        <v>55</v>
      </c>
      <c r="G3002" s="15" t="s">
        <v>800</v>
      </c>
      <c r="H3002" s="15" t="s">
        <v>801</v>
      </c>
      <c r="I3002" s="15" t="s">
        <v>59</v>
      </c>
      <c r="J3002" s="15" t="s">
        <v>60</v>
      </c>
      <c r="K3002" s="15" t="s">
        <v>10</v>
      </c>
      <c r="L3002" s="15" t="str">
        <f t="array" ref="L3002">_xlfn.XLOOKUP(M3002,reference_province_to_city!$A$2:$A$11,reference_province_to_city!$B$2:$B$11)</f>
        <v>Jakarta</v>
      </c>
      <c r="M3002" s="15" t="s">
        <v>7</v>
      </c>
      <c r="N3002" s="15">
        <v>10110.0</v>
      </c>
      <c r="O3002" s="15">
        <f t="array" ref="O3002">_xlfn.XLOOKUP(M3002,reference_postal_code!$B$2:$B$11,reference_postal_code!$A$2:$A$11)</f>
        <v>10110</v>
      </c>
      <c r="P3002" s="15" t="s">
        <v>117</v>
      </c>
      <c r="Q3002" s="15" t="s">
        <v>603</v>
      </c>
      <c r="R3002" s="15" t="s">
        <v>65</v>
      </c>
      <c r="S3002" s="15" t="s">
        <v>83</v>
      </c>
      <c r="T3002" s="15" t="s">
        <v>604</v>
      </c>
      <c r="U3002" s="28">
        <v>620400.0</v>
      </c>
      <c r="V3002" s="15">
        <v>5.0</v>
      </c>
      <c r="W3002" s="31">
        <v>0.2</v>
      </c>
      <c r="X3002" s="28">
        <v>209385.0</v>
      </c>
    </row>
    <row r="3003" ht="15.75" customHeight="1">
      <c r="A3003" s="15">
        <v>9431.0</v>
      </c>
      <c r="B3003" s="15" t="s">
        <v>5881</v>
      </c>
      <c r="C3003" s="18">
        <v>42244.0</v>
      </c>
      <c r="D3003" s="18">
        <v>42248.0</v>
      </c>
      <c r="E3003" s="18">
        <f t="shared" si="1"/>
        <v>42248</v>
      </c>
      <c r="F3003" s="15" t="s">
        <v>55</v>
      </c>
      <c r="G3003" s="15" t="s">
        <v>5043</v>
      </c>
      <c r="H3003" s="15" t="s">
        <v>5044</v>
      </c>
      <c r="I3003" s="15" t="s">
        <v>128</v>
      </c>
      <c r="J3003" s="15" t="s">
        <v>60</v>
      </c>
      <c r="K3003" s="15" t="s">
        <v>10</v>
      </c>
      <c r="L3003" s="15" t="str">
        <f t="array" ref="L3003">_xlfn.XLOOKUP(M3003,reference_province_to_city!$A$2:$A$11,reference_province_to_city!$B$2:$B$11)</f>
        <v>Jakarta</v>
      </c>
      <c r="M3003" s="15" t="s">
        <v>7</v>
      </c>
      <c r="N3003" s="15">
        <v>10110.0</v>
      </c>
      <c r="O3003" s="15">
        <f t="array" ref="O3003">_xlfn.XLOOKUP(M3003,reference_postal_code!$B$2:$B$11,reference_postal_code!$A$2:$A$11)</f>
        <v>10110</v>
      </c>
      <c r="P3003" s="15" t="s">
        <v>117</v>
      </c>
      <c r="Q3003" s="15" t="s">
        <v>3190</v>
      </c>
      <c r="R3003" s="15" t="s">
        <v>106</v>
      </c>
      <c r="S3003" s="15" t="s">
        <v>218</v>
      </c>
      <c r="T3003" s="15" t="s">
        <v>3191</v>
      </c>
      <c r="U3003" s="28">
        <v>1552215.0</v>
      </c>
      <c r="V3003" s="15">
        <v>1.0</v>
      </c>
      <c r="W3003" s="31">
        <v>0.3</v>
      </c>
      <c r="X3003" s="28">
        <v>-243920.0</v>
      </c>
    </row>
    <row r="3004" ht="15.75" customHeight="1">
      <c r="A3004" s="15">
        <v>8060.0</v>
      </c>
      <c r="B3004" s="15" t="s">
        <v>5880</v>
      </c>
      <c r="C3004" s="18">
        <v>42244.0</v>
      </c>
      <c r="D3004" s="18">
        <v>42251.0</v>
      </c>
      <c r="E3004" s="18">
        <f t="shared" si="1"/>
        <v>42251</v>
      </c>
      <c r="F3004" s="15" t="s">
        <v>55</v>
      </c>
      <c r="G3004" s="15" t="s">
        <v>800</v>
      </c>
      <c r="H3004" s="15" t="s">
        <v>801</v>
      </c>
      <c r="I3004" s="15" t="s">
        <v>59</v>
      </c>
      <c r="J3004" s="15" t="s">
        <v>60</v>
      </c>
      <c r="K3004" s="15" t="s">
        <v>10</v>
      </c>
      <c r="L3004" s="15" t="str">
        <f t="array" ref="L3004">_xlfn.XLOOKUP(M3004,reference_province_to_city!$A$2:$A$11,reference_province_to_city!$B$2:$B$11)</f>
        <v>Jakarta</v>
      </c>
      <c r="M3004" s="15" t="s">
        <v>7</v>
      </c>
      <c r="N3004" s="15">
        <v>10110.0</v>
      </c>
      <c r="O3004" s="15">
        <f t="array" ref="O3004">_xlfn.XLOOKUP(M3004,reference_postal_code!$B$2:$B$11,reference_postal_code!$A$2:$A$11)</f>
        <v>10110</v>
      </c>
      <c r="P3004" s="15" t="s">
        <v>117</v>
      </c>
      <c r="Q3004" s="15" t="s">
        <v>662</v>
      </c>
      <c r="R3004" s="15" t="s">
        <v>106</v>
      </c>
      <c r="S3004" s="15" t="s">
        <v>139</v>
      </c>
      <c r="T3004" s="15" t="s">
        <v>663</v>
      </c>
      <c r="U3004" s="28">
        <v>62400.0</v>
      </c>
      <c r="V3004" s="15">
        <v>2.0</v>
      </c>
      <c r="W3004" s="31">
        <v>0.0</v>
      </c>
      <c r="X3004" s="28">
        <v>26208.0</v>
      </c>
    </row>
    <row r="3005" ht="15.75" customHeight="1">
      <c r="A3005" s="15">
        <v>6471.0</v>
      </c>
      <c r="B3005" s="15" t="s">
        <v>5884</v>
      </c>
      <c r="C3005" s="18">
        <v>42245.0</v>
      </c>
      <c r="D3005" s="18">
        <v>42249.0</v>
      </c>
      <c r="E3005" s="18">
        <f t="shared" si="1"/>
        <v>42249</v>
      </c>
      <c r="F3005" s="15" t="s">
        <v>55</v>
      </c>
      <c r="G3005" s="15" t="s">
        <v>4483</v>
      </c>
      <c r="H3005" s="15" t="s">
        <v>4484</v>
      </c>
      <c r="I3005" s="15" t="s">
        <v>76</v>
      </c>
      <c r="J3005" s="15" t="s">
        <v>60</v>
      </c>
      <c r="K3005" s="15" t="s">
        <v>19</v>
      </c>
      <c r="L3005" s="15" t="str">
        <f t="array" ref="L3005">_xlfn.XLOOKUP(M3005,reference_province_to_city!$A$2:$A$11,reference_province_to_city!$B$2:$B$11)</f>
        <v>Yogyakarta</v>
      </c>
      <c r="M3005" s="15" t="s">
        <v>18</v>
      </c>
      <c r="N3005" s="15">
        <v>55111.0</v>
      </c>
      <c r="O3005" s="15">
        <f t="array" ref="O3005">_xlfn.XLOOKUP(M3005,reference_postal_code!$B$2:$B$11,reference_postal_code!$A$2:$A$11)</f>
        <v>55111</v>
      </c>
      <c r="P3005" s="15" t="s">
        <v>77</v>
      </c>
      <c r="Q3005" s="15" t="s">
        <v>3800</v>
      </c>
      <c r="R3005" s="15" t="s">
        <v>110</v>
      </c>
      <c r="S3005" s="15" t="s">
        <v>111</v>
      </c>
      <c r="T3005" s="15" t="s">
        <v>3801</v>
      </c>
      <c r="U3005" s="28">
        <v>1979700.0</v>
      </c>
      <c r="V3005" s="15">
        <v>2.0</v>
      </c>
      <c r="W3005" s="31">
        <v>0.0</v>
      </c>
      <c r="X3005" s="28">
        <v>534519.0</v>
      </c>
    </row>
    <row r="3006" ht="15.75" customHeight="1">
      <c r="A3006" s="15">
        <v>6472.0</v>
      </c>
      <c r="B3006" s="15" t="s">
        <v>5884</v>
      </c>
      <c r="C3006" s="18">
        <v>42245.0</v>
      </c>
      <c r="D3006" s="18">
        <v>42249.0</v>
      </c>
      <c r="E3006" s="18">
        <f t="shared" si="1"/>
        <v>42249</v>
      </c>
      <c r="F3006" s="15" t="s">
        <v>55</v>
      </c>
      <c r="G3006" s="15" t="s">
        <v>4483</v>
      </c>
      <c r="H3006" s="15" t="s">
        <v>4484</v>
      </c>
      <c r="I3006" s="15" t="s">
        <v>76</v>
      </c>
      <c r="J3006" s="15" t="s">
        <v>60</v>
      </c>
      <c r="K3006" s="15" t="s">
        <v>19</v>
      </c>
      <c r="L3006" s="15" t="str">
        <f t="array" ref="L3006">_xlfn.XLOOKUP(M3006,reference_province_to_city!$A$2:$A$11,reference_province_to_city!$B$2:$B$11)</f>
        <v>Yogyakarta</v>
      </c>
      <c r="M3006" s="15" t="s">
        <v>18</v>
      </c>
      <c r="N3006" s="15">
        <v>55111.0</v>
      </c>
      <c r="O3006" s="15">
        <f t="array" ref="O3006">_xlfn.XLOOKUP(M3006,reference_postal_code!$B$2:$B$11,reference_postal_code!$A$2:$A$11)</f>
        <v>55111</v>
      </c>
      <c r="P3006" s="15" t="s">
        <v>77</v>
      </c>
      <c r="Q3006" s="15" t="s">
        <v>2545</v>
      </c>
      <c r="R3006" s="15" t="s">
        <v>110</v>
      </c>
      <c r="S3006" s="15" t="s">
        <v>149</v>
      </c>
      <c r="T3006" s="15" t="s">
        <v>2546</v>
      </c>
      <c r="U3006" s="28">
        <v>1717800.0</v>
      </c>
      <c r="V3006" s="15">
        <v>7.0</v>
      </c>
      <c r="W3006" s="31">
        <v>0.0</v>
      </c>
      <c r="X3006" s="28">
        <v>171780.0</v>
      </c>
    </row>
    <row r="3007" ht="15.75" customHeight="1">
      <c r="A3007" s="15">
        <v>6124.0</v>
      </c>
      <c r="B3007" s="15" t="s">
        <v>5885</v>
      </c>
      <c r="C3007" s="18">
        <v>42247.0</v>
      </c>
      <c r="D3007" s="18">
        <v>42252.0</v>
      </c>
      <c r="E3007" s="18">
        <f t="shared" si="1"/>
        <v>42252</v>
      </c>
      <c r="F3007" s="15" t="s">
        <v>55</v>
      </c>
      <c r="G3007" s="15" t="s">
        <v>303</v>
      </c>
      <c r="H3007" s="15" t="s">
        <v>304</v>
      </c>
      <c r="I3007" s="15" t="s">
        <v>76</v>
      </c>
      <c r="J3007" s="15" t="s">
        <v>60</v>
      </c>
      <c r="K3007" s="15" t="s">
        <v>33</v>
      </c>
      <c r="L3007" s="15" t="str">
        <f t="array" ref="L3007">_xlfn.XLOOKUP(M3007,reference_province_to_city!$A$2:$A$11,reference_province_to_city!$B$2:$B$11)</f>
        <v>Makassar</v>
      </c>
      <c r="M3007" s="15" t="s">
        <v>25</v>
      </c>
      <c r="N3007" s="15">
        <v>90111.0</v>
      </c>
      <c r="O3007" s="15">
        <f t="array" ref="O3007">_xlfn.XLOOKUP(M3007,reference_postal_code!$B$2:$B$11,reference_postal_code!$A$2:$A$11)</f>
        <v>90111</v>
      </c>
      <c r="P3007" s="15" t="s">
        <v>63</v>
      </c>
      <c r="Q3007" s="15" t="s">
        <v>2001</v>
      </c>
      <c r="R3007" s="15" t="s">
        <v>65</v>
      </c>
      <c r="S3007" s="15" t="s">
        <v>66</v>
      </c>
      <c r="T3007" s="15" t="s">
        <v>2002</v>
      </c>
      <c r="U3007" s="28">
        <v>314400.0</v>
      </c>
      <c r="V3007" s="15">
        <v>4.0</v>
      </c>
      <c r="W3007" s="31">
        <v>0.2</v>
      </c>
      <c r="X3007" s="28">
        <v>102180.0</v>
      </c>
    </row>
    <row r="3008" ht="15.75" customHeight="1">
      <c r="A3008" s="15">
        <v>761.0</v>
      </c>
      <c r="B3008" s="15" t="s">
        <v>5886</v>
      </c>
      <c r="C3008" s="18">
        <v>42247.0</v>
      </c>
      <c r="D3008" s="18">
        <v>42252.0</v>
      </c>
      <c r="E3008" s="18">
        <f t="shared" si="1"/>
        <v>42252</v>
      </c>
      <c r="F3008" s="15" t="s">
        <v>55</v>
      </c>
      <c r="G3008" s="15" t="s">
        <v>1394</v>
      </c>
      <c r="H3008" s="15" t="s">
        <v>1395</v>
      </c>
      <c r="I3008" s="15" t="s">
        <v>59</v>
      </c>
      <c r="J3008" s="15" t="s">
        <v>60</v>
      </c>
      <c r="K3008" s="15" t="s">
        <v>29</v>
      </c>
      <c r="L3008" s="15" t="str">
        <f t="array" ref="L3008">_xlfn.XLOOKUP(M3008,reference_province_to_city!$A$2:$A$11,reference_province_to_city!$B$2:$B$11)</f>
        <v>Palembang</v>
      </c>
      <c r="M3008" s="15" t="s">
        <v>13</v>
      </c>
      <c r="N3008" s="15">
        <v>30111.0</v>
      </c>
      <c r="O3008" s="15">
        <f t="array" ref="O3008">_xlfn.XLOOKUP(M3008,reference_postal_code!$B$2:$B$11,reference_postal_code!$A$2:$A$11)</f>
        <v>30111</v>
      </c>
      <c r="P3008" s="15" t="s">
        <v>77</v>
      </c>
      <c r="Q3008" s="15" t="s">
        <v>1123</v>
      </c>
      <c r="R3008" s="15" t="s">
        <v>65</v>
      </c>
      <c r="S3008" s="15" t="s">
        <v>66</v>
      </c>
      <c r="T3008" s="15" t="s">
        <v>1124</v>
      </c>
      <c r="U3008" s="28">
        <v>874800.0</v>
      </c>
      <c r="V3008" s="15">
        <v>9.0</v>
      </c>
      <c r="W3008" s="31">
        <v>0.0</v>
      </c>
      <c r="X3008" s="28">
        <v>419904.0</v>
      </c>
    </row>
    <row r="3009" ht="15.75" customHeight="1">
      <c r="A3009" s="15">
        <v>2355.0</v>
      </c>
      <c r="B3009" s="15" t="s">
        <v>5887</v>
      </c>
      <c r="C3009" s="18">
        <v>42247.0</v>
      </c>
      <c r="D3009" s="18">
        <v>42249.0</v>
      </c>
      <c r="E3009" s="18">
        <f t="shared" si="1"/>
        <v>42249</v>
      </c>
      <c r="F3009" s="15" t="s">
        <v>125</v>
      </c>
      <c r="G3009" s="15" t="s">
        <v>1079</v>
      </c>
      <c r="H3009" s="15" t="s">
        <v>1080</v>
      </c>
      <c r="I3009" s="15" t="s">
        <v>128</v>
      </c>
      <c r="J3009" s="15" t="s">
        <v>60</v>
      </c>
      <c r="K3009" s="15" t="s">
        <v>29</v>
      </c>
      <c r="L3009" s="15" t="str">
        <f t="array" ref="L3009">_xlfn.XLOOKUP(M3009,reference_province_to_city!$A$2:$A$11,reference_province_to_city!$B$2:$B$11)</f>
        <v>Palembang</v>
      </c>
      <c r="M3009" s="15" t="s">
        <v>13</v>
      </c>
      <c r="N3009" s="15">
        <v>30111.0</v>
      </c>
      <c r="O3009" s="15">
        <f t="array" ref="O3009">_xlfn.XLOOKUP(M3009,reference_postal_code!$B$2:$B$11,reference_postal_code!$A$2:$A$11)</f>
        <v>30111</v>
      </c>
      <c r="P3009" s="15" t="s">
        <v>77</v>
      </c>
      <c r="Q3009" s="15" t="s">
        <v>846</v>
      </c>
      <c r="R3009" s="15" t="s">
        <v>65</v>
      </c>
      <c r="S3009" s="15" t="s">
        <v>83</v>
      </c>
      <c r="T3009" s="15" t="s">
        <v>847</v>
      </c>
      <c r="U3009" s="28">
        <v>2058600.0</v>
      </c>
      <c r="V3009" s="15">
        <v>5.0</v>
      </c>
      <c r="W3009" s="31">
        <v>0.2</v>
      </c>
      <c r="X3009" s="28">
        <v>694778.0</v>
      </c>
    </row>
    <row r="3010" ht="15.75" customHeight="1">
      <c r="A3010" s="15">
        <v>2356.0</v>
      </c>
      <c r="B3010" s="15" t="s">
        <v>5887</v>
      </c>
      <c r="C3010" s="18">
        <v>42247.0</v>
      </c>
      <c r="D3010" s="18">
        <v>42249.0</v>
      </c>
      <c r="E3010" s="18">
        <f t="shared" si="1"/>
        <v>42249</v>
      </c>
      <c r="F3010" s="15" t="s">
        <v>125</v>
      </c>
      <c r="G3010" s="15" t="s">
        <v>1079</v>
      </c>
      <c r="H3010" s="15" t="s">
        <v>1080</v>
      </c>
      <c r="I3010" s="15" t="s">
        <v>128</v>
      </c>
      <c r="J3010" s="15" t="s">
        <v>60</v>
      </c>
      <c r="K3010" s="15" t="s">
        <v>29</v>
      </c>
      <c r="L3010" s="15" t="str">
        <f t="array" ref="L3010">_xlfn.XLOOKUP(M3010,reference_province_to_city!$A$2:$A$11,reference_province_to_city!$B$2:$B$11)</f>
        <v>Palembang</v>
      </c>
      <c r="M3010" s="15" t="s">
        <v>13</v>
      </c>
      <c r="N3010" s="15">
        <v>30111.0</v>
      </c>
      <c r="O3010" s="15">
        <f t="array" ref="O3010">_xlfn.XLOOKUP(M3010,reference_postal_code!$B$2:$B$11,reference_postal_code!$A$2:$A$11)</f>
        <v>30111</v>
      </c>
      <c r="P3010" s="15" t="s">
        <v>77</v>
      </c>
      <c r="Q3010" s="15" t="s">
        <v>3863</v>
      </c>
      <c r="R3010" s="15" t="s">
        <v>110</v>
      </c>
      <c r="S3010" s="15" t="s">
        <v>149</v>
      </c>
      <c r="T3010" s="15" t="s">
        <v>3864</v>
      </c>
      <c r="U3010" s="28">
        <v>547650.0</v>
      </c>
      <c r="V3010" s="15">
        <v>1.0</v>
      </c>
      <c r="W3010" s="31">
        <v>0.0</v>
      </c>
      <c r="X3010" s="28">
        <v>235490.0</v>
      </c>
    </row>
    <row r="3011" ht="15.75" customHeight="1">
      <c r="A3011" s="15">
        <v>2354.0</v>
      </c>
      <c r="B3011" s="15" t="s">
        <v>5887</v>
      </c>
      <c r="C3011" s="18">
        <v>42247.0</v>
      </c>
      <c r="D3011" s="18"/>
      <c r="E3011" s="18">
        <f t="shared" si="1"/>
        <v>42250</v>
      </c>
      <c r="F3011" s="15" t="s">
        <v>125</v>
      </c>
      <c r="G3011" s="15" t="s">
        <v>1079</v>
      </c>
      <c r="H3011" s="15" t="s">
        <v>1080</v>
      </c>
      <c r="I3011" s="15" t="s">
        <v>128</v>
      </c>
      <c r="J3011" s="15" t="s">
        <v>60</v>
      </c>
      <c r="K3011" s="15" t="s">
        <v>29</v>
      </c>
      <c r="L3011" s="15" t="str">
        <f t="array" ref="L3011">_xlfn.XLOOKUP(M3011,reference_province_to_city!$A$2:$A$11,reference_province_to_city!$B$2:$B$11)</f>
        <v>Palembang</v>
      </c>
      <c r="M3011" s="15" t="s">
        <v>13</v>
      </c>
      <c r="N3011" s="15">
        <v>30111.0</v>
      </c>
      <c r="O3011" s="15">
        <f t="array" ref="O3011">_xlfn.XLOOKUP(M3011,reference_postal_code!$B$2:$B$11,reference_postal_code!$A$2:$A$11)</f>
        <v>30111</v>
      </c>
      <c r="P3011" s="15" t="s">
        <v>77</v>
      </c>
      <c r="Q3011" s="15" t="s">
        <v>3938</v>
      </c>
      <c r="R3011" s="15" t="s">
        <v>106</v>
      </c>
      <c r="S3011" s="15" t="s">
        <v>183</v>
      </c>
      <c r="T3011" s="15" t="s">
        <v>3939</v>
      </c>
      <c r="U3011" s="28">
        <v>2.3292465E7</v>
      </c>
      <c r="V3011" s="15">
        <v>7.0</v>
      </c>
      <c r="W3011" s="31">
        <v>0.15</v>
      </c>
      <c r="X3011" s="28">
        <v>3014319.0</v>
      </c>
    </row>
    <row r="3012" ht="15.75" customHeight="1">
      <c r="A3012" s="15">
        <v>2357.0</v>
      </c>
      <c r="B3012" s="15" t="s">
        <v>5887</v>
      </c>
      <c r="C3012" s="18">
        <v>42247.0</v>
      </c>
      <c r="D3012" s="18">
        <v>42249.0</v>
      </c>
      <c r="E3012" s="18">
        <f t="shared" si="1"/>
        <v>42249</v>
      </c>
      <c r="F3012" s="15" t="s">
        <v>125</v>
      </c>
      <c r="G3012" s="15" t="s">
        <v>1079</v>
      </c>
      <c r="H3012" s="15" t="s">
        <v>1080</v>
      </c>
      <c r="I3012" s="15" t="s">
        <v>128</v>
      </c>
      <c r="J3012" s="15" t="s">
        <v>60</v>
      </c>
      <c r="K3012" s="15" t="s">
        <v>29</v>
      </c>
      <c r="L3012" s="15" t="str">
        <f t="array" ref="L3012">_xlfn.XLOOKUP(M3012,reference_province_to_city!$A$2:$A$11,reference_province_to_city!$B$2:$B$11)</f>
        <v>Palembang</v>
      </c>
      <c r="M3012" s="15" t="s">
        <v>13</v>
      </c>
      <c r="N3012" s="15">
        <v>30111.0</v>
      </c>
      <c r="O3012" s="15">
        <f t="array" ref="O3012">_xlfn.XLOOKUP(M3012,reference_postal_code!$B$2:$B$11,reference_postal_code!$A$2:$A$11)</f>
        <v>30111</v>
      </c>
      <c r="P3012" s="15" t="s">
        <v>77</v>
      </c>
      <c r="Q3012" s="15" t="s">
        <v>5888</v>
      </c>
      <c r="R3012" s="15" t="s">
        <v>110</v>
      </c>
      <c r="S3012" s="15" t="s">
        <v>668</v>
      </c>
      <c r="T3012" s="15" t="s">
        <v>5889</v>
      </c>
      <c r="U3012" s="28">
        <v>3599640.0</v>
      </c>
      <c r="V3012" s="15">
        <v>3.0</v>
      </c>
      <c r="W3012" s="31">
        <v>0.2</v>
      </c>
      <c r="X3012" s="28">
        <v>1214878.0</v>
      </c>
    </row>
    <row r="3013" ht="15.75" customHeight="1">
      <c r="A3013" s="15">
        <v>9134.0</v>
      </c>
      <c r="B3013" s="15" t="s">
        <v>5890</v>
      </c>
      <c r="C3013" s="18">
        <v>42247.0</v>
      </c>
      <c r="D3013" s="18">
        <v>42251.0</v>
      </c>
      <c r="E3013" s="18">
        <f t="shared" si="1"/>
        <v>42251</v>
      </c>
      <c r="F3013" s="15" t="s">
        <v>55</v>
      </c>
      <c r="G3013" s="15" t="s">
        <v>4024</v>
      </c>
      <c r="H3013" s="15" t="s">
        <v>4025</v>
      </c>
      <c r="I3013" s="15" t="s">
        <v>76</v>
      </c>
      <c r="J3013" s="15" t="s">
        <v>60</v>
      </c>
      <c r="K3013" s="15" t="s">
        <v>28</v>
      </c>
      <c r="L3013" s="15" t="str">
        <f t="array" ref="L3013">_xlfn.XLOOKUP(M3013,reference_province_to_city!$A$2:$A$11,reference_province_to_city!$B$2:$B$11)</f>
        <v>Medan</v>
      </c>
      <c r="M3013" s="15" t="s">
        <v>11</v>
      </c>
      <c r="N3013" s="15">
        <v>20111.0</v>
      </c>
      <c r="O3013" s="15">
        <f t="array" ref="O3013">_xlfn.XLOOKUP(M3013,reference_postal_code!$B$2:$B$11,reference_postal_code!$A$2:$A$11)</f>
        <v>20111</v>
      </c>
      <c r="P3013" s="15" t="s">
        <v>77</v>
      </c>
      <c r="Q3013" s="15" t="s">
        <v>3884</v>
      </c>
      <c r="R3013" s="15" t="s">
        <v>110</v>
      </c>
      <c r="S3013" s="15" t="s">
        <v>111</v>
      </c>
      <c r="T3013" s="15" t="s">
        <v>3885</v>
      </c>
      <c r="U3013" s="28">
        <v>8339400.0</v>
      </c>
      <c r="V3013" s="15">
        <v>5.0</v>
      </c>
      <c r="W3013" s="31">
        <v>0.2</v>
      </c>
      <c r="X3013" s="28">
        <v>625455.0</v>
      </c>
    </row>
    <row r="3014" ht="15.75" customHeight="1">
      <c r="A3014" s="15">
        <v>2819.0</v>
      </c>
      <c r="B3014" s="15" t="s">
        <v>5891</v>
      </c>
      <c r="C3014" s="18">
        <v>42248.0</v>
      </c>
      <c r="D3014" s="18">
        <v>42255.0</v>
      </c>
      <c r="E3014" s="18">
        <f t="shared" si="1"/>
        <v>42255</v>
      </c>
      <c r="F3014" s="15" t="s">
        <v>55</v>
      </c>
      <c r="G3014" s="15" t="s">
        <v>904</v>
      </c>
      <c r="H3014" s="15" t="s">
        <v>905</v>
      </c>
      <c r="I3014" s="15" t="s">
        <v>76</v>
      </c>
      <c r="J3014" s="15" t="s">
        <v>60</v>
      </c>
      <c r="K3014" s="15" t="s">
        <v>10</v>
      </c>
      <c r="L3014" s="15" t="str">
        <f t="array" ref="L3014">_xlfn.XLOOKUP(M3014,reference_province_to_city!$A$2:$A$11,reference_province_to_city!$B$2:$B$11)</f>
        <v>Jakarta</v>
      </c>
      <c r="M3014" s="15" t="s">
        <v>7</v>
      </c>
      <c r="N3014" s="15">
        <v>10110.0</v>
      </c>
      <c r="O3014" s="15">
        <f t="array" ref="O3014">_xlfn.XLOOKUP(M3014,reference_postal_code!$B$2:$B$11,reference_postal_code!$A$2:$A$11)</f>
        <v>10110</v>
      </c>
      <c r="P3014" s="15" t="s">
        <v>117</v>
      </c>
      <c r="Q3014" s="15" t="s">
        <v>3793</v>
      </c>
      <c r="R3014" s="15" t="s">
        <v>65</v>
      </c>
      <c r="S3014" s="15" t="s">
        <v>87</v>
      </c>
      <c r="T3014" s="15" t="s">
        <v>3794</v>
      </c>
      <c r="U3014" s="28">
        <v>1.63314E7</v>
      </c>
      <c r="V3014" s="15">
        <v>6.0</v>
      </c>
      <c r="W3014" s="31">
        <v>0.0</v>
      </c>
      <c r="X3014" s="28">
        <v>4736106.0</v>
      </c>
    </row>
    <row r="3015" ht="15.75" customHeight="1">
      <c r="A3015" s="15">
        <v>335.0</v>
      </c>
      <c r="B3015" s="15" t="s">
        <v>5892</v>
      </c>
      <c r="C3015" s="18">
        <v>42248.0</v>
      </c>
      <c r="D3015" s="18">
        <v>42251.0</v>
      </c>
      <c r="E3015" s="18">
        <f t="shared" si="1"/>
        <v>42251</v>
      </c>
      <c r="F3015" s="15" t="s">
        <v>114</v>
      </c>
      <c r="G3015" s="15" t="s">
        <v>3415</v>
      </c>
      <c r="H3015" s="15" t="s">
        <v>3416</v>
      </c>
      <c r="I3015" s="15" t="s">
        <v>59</v>
      </c>
      <c r="J3015" s="15" t="s">
        <v>60</v>
      </c>
      <c r="K3015" s="15" t="s">
        <v>10</v>
      </c>
      <c r="L3015" s="15" t="str">
        <f t="array" ref="L3015">_xlfn.XLOOKUP(M3015,reference_province_to_city!$A$2:$A$11,reference_province_to_city!$B$2:$B$11)</f>
        <v>Jakarta</v>
      </c>
      <c r="M3015" s="15" t="s">
        <v>7</v>
      </c>
      <c r="N3015" s="15">
        <v>10110.0</v>
      </c>
      <c r="O3015" s="15">
        <f t="array" ref="O3015">_xlfn.XLOOKUP(M3015,reference_postal_code!$B$2:$B$11,reference_postal_code!$A$2:$A$11)</f>
        <v>10110</v>
      </c>
      <c r="P3015" s="15" t="s">
        <v>117</v>
      </c>
      <c r="Q3015" s="15" t="s">
        <v>5893</v>
      </c>
      <c r="R3015" s="15" t="s">
        <v>65</v>
      </c>
      <c r="S3015" s="15" t="s">
        <v>83</v>
      </c>
      <c r="T3015" s="15" t="s">
        <v>5894</v>
      </c>
      <c r="U3015" s="28">
        <v>71280.0</v>
      </c>
      <c r="V3015" s="15">
        <v>1.0</v>
      </c>
      <c r="W3015" s="31">
        <v>0.2</v>
      </c>
      <c r="X3015" s="28">
        <v>24057.0</v>
      </c>
    </row>
    <row r="3016" ht="15.75" customHeight="1">
      <c r="A3016" s="15">
        <v>2817.0</v>
      </c>
      <c r="B3016" s="15" t="s">
        <v>5891</v>
      </c>
      <c r="C3016" s="18">
        <v>42248.0</v>
      </c>
      <c r="D3016" s="18">
        <v>42255.0</v>
      </c>
      <c r="E3016" s="18">
        <f t="shared" si="1"/>
        <v>42255</v>
      </c>
      <c r="F3016" s="15" t="s">
        <v>55</v>
      </c>
      <c r="G3016" s="15" t="s">
        <v>904</v>
      </c>
      <c r="H3016" s="15" t="s">
        <v>905</v>
      </c>
      <c r="I3016" s="15" t="s">
        <v>76</v>
      </c>
      <c r="J3016" s="15" t="s">
        <v>60</v>
      </c>
      <c r="K3016" s="15" t="s">
        <v>10</v>
      </c>
      <c r="L3016" s="15" t="str">
        <f t="array" ref="L3016">_xlfn.XLOOKUP(M3016,reference_province_to_city!$A$2:$A$11,reference_province_to_city!$B$2:$B$11)</f>
        <v>Jakarta</v>
      </c>
      <c r="M3016" s="15" t="s">
        <v>7</v>
      </c>
      <c r="N3016" s="15">
        <v>10110.0</v>
      </c>
      <c r="O3016" s="15">
        <f t="array" ref="O3016">_xlfn.XLOOKUP(M3016,reference_postal_code!$B$2:$B$11,reference_postal_code!$A$2:$A$11)</f>
        <v>10110</v>
      </c>
      <c r="P3016" s="15" t="s">
        <v>117</v>
      </c>
      <c r="Q3016" s="15" t="s">
        <v>2550</v>
      </c>
      <c r="R3016" s="15" t="s">
        <v>106</v>
      </c>
      <c r="S3016" s="15" t="s">
        <v>107</v>
      </c>
      <c r="T3016" s="15" t="s">
        <v>2551</v>
      </c>
      <c r="U3016" s="28">
        <v>911100.0</v>
      </c>
      <c r="V3016" s="15">
        <v>1.0</v>
      </c>
      <c r="W3016" s="31">
        <v>0.0</v>
      </c>
      <c r="X3016" s="28">
        <v>227775.0</v>
      </c>
    </row>
    <row r="3017" ht="15.75" customHeight="1">
      <c r="A3017" s="15">
        <v>2818.0</v>
      </c>
      <c r="B3017" s="15" t="s">
        <v>5891</v>
      </c>
      <c r="C3017" s="18">
        <v>42248.0</v>
      </c>
      <c r="D3017" s="18">
        <v>42255.0</v>
      </c>
      <c r="E3017" s="18">
        <f t="shared" si="1"/>
        <v>42255</v>
      </c>
      <c r="F3017" s="15" t="s">
        <v>55</v>
      </c>
      <c r="G3017" s="15" t="s">
        <v>904</v>
      </c>
      <c r="H3017" s="15" t="s">
        <v>905</v>
      </c>
      <c r="I3017" s="15" t="s">
        <v>76</v>
      </c>
      <c r="J3017" s="15" t="s">
        <v>60</v>
      </c>
      <c r="K3017" s="15" t="s">
        <v>10</v>
      </c>
      <c r="L3017" s="15" t="str">
        <f t="array" ref="L3017">_xlfn.XLOOKUP(M3017,reference_province_to_city!$A$2:$A$11,reference_province_to_city!$B$2:$B$11)</f>
        <v>Jakarta</v>
      </c>
      <c r="M3017" s="15" t="s">
        <v>7</v>
      </c>
      <c r="N3017" s="15">
        <v>10110.0</v>
      </c>
      <c r="O3017" s="15">
        <f t="array" ref="O3017">_xlfn.XLOOKUP(M3017,reference_postal_code!$B$2:$B$11,reference_postal_code!$A$2:$A$11)</f>
        <v>10110</v>
      </c>
      <c r="P3017" s="15" t="s">
        <v>117</v>
      </c>
      <c r="Q3017" s="15" t="s">
        <v>1573</v>
      </c>
      <c r="R3017" s="15" t="s">
        <v>106</v>
      </c>
      <c r="S3017" s="15" t="s">
        <v>139</v>
      </c>
      <c r="T3017" s="15" t="s">
        <v>1574</v>
      </c>
      <c r="U3017" s="28">
        <v>1865400.0</v>
      </c>
      <c r="V3017" s="15">
        <v>2.0</v>
      </c>
      <c r="W3017" s="31">
        <v>0.0</v>
      </c>
      <c r="X3017" s="28">
        <v>410388.0</v>
      </c>
    </row>
    <row r="3018" ht="15.75" customHeight="1">
      <c r="A3018" s="15">
        <v>337.0</v>
      </c>
      <c r="B3018" s="15" t="s">
        <v>5892</v>
      </c>
      <c r="C3018" s="18">
        <v>42248.0</v>
      </c>
      <c r="D3018" s="18">
        <v>42251.0</v>
      </c>
      <c r="E3018" s="18">
        <f t="shared" si="1"/>
        <v>42251</v>
      </c>
      <c r="F3018" s="15" t="s">
        <v>114</v>
      </c>
      <c r="G3018" s="15" t="s">
        <v>3415</v>
      </c>
      <c r="H3018" s="15" t="s">
        <v>3416</v>
      </c>
      <c r="I3018" s="15" t="s">
        <v>59</v>
      </c>
      <c r="J3018" s="15" t="s">
        <v>60</v>
      </c>
      <c r="K3018" s="15" t="s">
        <v>10</v>
      </c>
      <c r="L3018" s="15" t="str">
        <f t="array" ref="L3018">_xlfn.XLOOKUP(M3018,reference_province_to_city!$A$2:$A$11,reference_province_to_city!$B$2:$B$11)</f>
        <v>Jakarta</v>
      </c>
      <c r="M3018" s="15" t="s">
        <v>7</v>
      </c>
      <c r="N3018" s="15">
        <v>10110.0</v>
      </c>
      <c r="O3018" s="15">
        <f t="array" ref="O3018">_xlfn.XLOOKUP(M3018,reference_postal_code!$B$2:$B$11,reference_postal_code!$A$2:$A$11)</f>
        <v>10110</v>
      </c>
      <c r="P3018" s="15" t="s">
        <v>117</v>
      </c>
      <c r="Q3018" s="15" t="s">
        <v>1033</v>
      </c>
      <c r="R3018" s="15" t="s">
        <v>65</v>
      </c>
      <c r="S3018" s="15" t="s">
        <v>83</v>
      </c>
      <c r="T3018" s="15" t="s">
        <v>1034</v>
      </c>
      <c r="U3018" s="28">
        <v>215520.0</v>
      </c>
      <c r="V3018" s="15">
        <v>4.0</v>
      </c>
      <c r="W3018" s="31">
        <v>0.2</v>
      </c>
      <c r="X3018" s="28">
        <v>67350.0</v>
      </c>
    </row>
    <row r="3019" ht="15.75" customHeight="1">
      <c r="A3019" s="15">
        <v>336.0</v>
      </c>
      <c r="B3019" s="15" t="s">
        <v>5892</v>
      </c>
      <c r="C3019" s="18">
        <v>42248.0</v>
      </c>
      <c r="D3019" s="18">
        <v>42251.0</v>
      </c>
      <c r="E3019" s="18">
        <f t="shared" si="1"/>
        <v>42251</v>
      </c>
      <c r="F3019" s="15" t="s">
        <v>114</v>
      </c>
      <c r="G3019" s="15" t="s">
        <v>3415</v>
      </c>
      <c r="H3019" s="15" t="s">
        <v>3416</v>
      </c>
      <c r="I3019" s="15" t="s">
        <v>59</v>
      </c>
      <c r="J3019" s="15" t="s">
        <v>60</v>
      </c>
      <c r="K3019" s="15" t="s">
        <v>10</v>
      </c>
      <c r="L3019" s="15" t="str">
        <f t="array" ref="L3019">_xlfn.XLOOKUP(M3019,reference_province_to_city!$A$2:$A$11,reference_province_to_city!$B$2:$B$11)</f>
        <v>Jakarta</v>
      </c>
      <c r="M3019" s="15" t="s">
        <v>7</v>
      </c>
      <c r="N3019" s="15">
        <v>10110.0</v>
      </c>
      <c r="O3019" s="15">
        <f t="array" ref="O3019">_xlfn.XLOOKUP(M3019,reference_postal_code!$B$2:$B$11,reference_postal_code!$A$2:$A$11)</f>
        <v>10110</v>
      </c>
      <c r="P3019" s="15" t="s">
        <v>117</v>
      </c>
      <c r="Q3019" s="15" t="s">
        <v>1466</v>
      </c>
      <c r="R3019" s="15" t="s">
        <v>110</v>
      </c>
      <c r="S3019" s="15" t="s">
        <v>1391</v>
      </c>
      <c r="T3019" s="15" t="s">
        <v>1467</v>
      </c>
      <c r="U3019" s="28">
        <v>1.439976E7</v>
      </c>
      <c r="V3019" s="15">
        <v>2.0</v>
      </c>
      <c r="W3019" s="31">
        <v>0.2</v>
      </c>
      <c r="X3019" s="28">
        <v>5039916.0</v>
      </c>
    </row>
    <row r="3020" ht="15.75" customHeight="1">
      <c r="A3020" s="15">
        <v>2816.0</v>
      </c>
      <c r="B3020" s="15" t="s">
        <v>5891</v>
      </c>
      <c r="C3020" s="18">
        <v>42248.0</v>
      </c>
      <c r="D3020" s="18">
        <v>42255.0</v>
      </c>
      <c r="E3020" s="18">
        <f t="shared" si="1"/>
        <v>42255</v>
      </c>
      <c r="F3020" s="15" t="s">
        <v>55</v>
      </c>
      <c r="G3020" s="15" t="s">
        <v>904</v>
      </c>
      <c r="H3020" s="15" t="s">
        <v>905</v>
      </c>
      <c r="I3020" s="15" t="s">
        <v>76</v>
      </c>
      <c r="J3020" s="15" t="s">
        <v>60</v>
      </c>
      <c r="K3020" s="15" t="s">
        <v>10</v>
      </c>
      <c r="L3020" s="15" t="str">
        <f t="array" ref="L3020">_xlfn.XLOOKUP(M3020,reference_province_to_city!$A$2:$A$11,reference_province_to_city!$B$2:$B$11)</f>
        <v>Jakarta</v>
      </c>
      <c r="M3020" s="15" t="s">
        <v>7</v>
      </c>
      <c r="N3020" s="15">
        <v>10110.0</v>
      </c>
      <c r="O3020" s="15">
        <f t="array" ref="O3020">_xlfn.XLOOKUP(M3020,reference_postal_code!$B$2:$B$11,reference_postal_code!$A$2:$A$11)</f>
        <v>10110</v>
      </c>
      <c r="P3020" s="15" t="s">
        <v>117</v>
      </c>
      <c r="Q3020" s="15" t="s">
        <v>5895</v>
      </c>
      <c r="R3020" s="15" t="s">
        <v>65</v>
      </c>
      <c r="S3020" s="15" t="s">
        <v>83</v>
      </c>
      <c r="T3020" s="15" t="s">
        <v>5896</v>
      </c>
      <c r="U3020" s="28">
        <v>1719000.0</v>
      </c>
      <c r="V3020" s="15">
        <v>5.0</v>
      </c>
      <c r="W3020" s="31">
        <v>0.0</v>
      </c>
      <c r="X3020" s="28">
        <v>773550.0</v>
      </c>
    </row>
    <row r="3021" ht="15.75" customHeight="1">
      <c r="A3021" s="15">
        <v>531.0</v>
      </c>
      <c r="B3021" s="15" t="s">
        <v>5897</v>
      </c>
      <c r="C3021" s="18">
        <v>42250.0</v>
      </c>
      <c r="D3021" s="18">
        <v>42254.0</v>
      </c>
      <c r="E3021" s="18">
        <f t="shared" si="1"/>
        <v>42254</v>
      </c>
      <c r="F3021" s="15" t="s">
        <v>55</v>
      </c>
      <c r="G3021" s="15" t="s">
        <v>916</v>
      </c>
      <c r="H3021" s="15" t="s">
        <v>917</v>
      </c>
      <c r="I3021" s="15" t="s">
        <v>59</v>
      </c>
      <c r="J3021" s="15" t="s">
        <v>60</v>
      </c>
      <c r="K3021" s="15" t="s">
        <v>26</v>
      </c>
      <c r="L3021" s="15" t="str">
        <f t="array" ref="L3021">_xlfn.XLOOKUP(M3021,reference_province_to_city!$A$2:$A$11,reference_province_to_city!$B$2:$B$11)</f>
        <v>Denpasar</v>
      </c>
      <c r="M3021" s="15" t="s">
        <v>24</v>
      </c>
      <c r="N3021" s="15">
        <v>80231.0</v>
      </c>
      <c r="O3021" s="15">
        <f t="array" ref="O3021">_xlfn.XLOOKUP(M3021,reference_postal_code!$B$2:$B$11,reference_postal_code!$A$2:$A$11)</f>
        <v>80231</v>
      </c>
      <c r="P3021" s="15" t="s">
        <v>63</v>
      </c>
      <c r="Q3021" s="15" t="s">
        <v>3615</v>
      </c>
      <c r="R3021" s="15" t="s">
        <v>65</v>
      </c>
      <c r="S3021" s="15" t="s">
        <v>173</v>
      </c>
      <c r="T3021" s="15" t="s">
        <v>3616</v>
      </c>
      <c r="U3021" s="28">
        <v>787680.0</v>
      </c>
      <c r="V3021" s="15">
        <v>6.0</v>
      </c>
      <c r="W3021" s="31">
        <v>0.2</v>
      </c>
      <c r="X3021" s="28">
        <v>295380.0</v>
      </c>
    </row>
    <row r="3022" ht="15.75" customHeight="1">
      <c r="A3022" s="15">
        <v>1859.0</v>
      </c>
      <c r="B3022" s="15" t="s">
        <v>5898</v>
      </c>
      <c r="C3022" s="18">
        <v>42250.0</v>
      </c>
      <c r="D3022" s="18">
        <v>42252.0</v>
      </c>
      <c r="E3022" s="18">
        <f t="shared" si="1"/>
        <v>42252</v>
      </c>
      <c r="F3022" s="15" t="s">
        <v>125</v>
      </c>
      <c r="G3022" s="15" t="s">
        <v>3116</v>
      </c>
      <c r="H3022" s="15" t="s">
        <v>3117</v>
      </c>
      <c r="I3022" s="15" t="s">
        <v>128</v>
      </c>
      <c r="J3022" s="15" t="s">
        <v>60</v>
      </c>
      <c r="K3022" s="15" t="s">
        <v>10</v>
      </c>
      <c r="L3022" s="15" t="str">
        <f t="array" ref="L3022">_xlfn.XLOOKUP(M3022,reference_province_to_city!$A$2:$A$11,reference_province_to_city!$B$2:$B$11)</f>
        <v>Jakarta</v>
      </c>
      <c r="M3022" s="15" t="s">
        <v>7</v>
      </c>
      <c r="N3022" s="15">
        <v>10110.0</v>
      </c>
      <c r="O3022" s="15">
        <f t="array" ref="O3022">_xlfn.XLOOKUP(M3022,reference_postal_code!$B$2:$B$11,reference_postal_code!$A$2:$A$11)</f>
        <v>10110</v>
      </c>
      <c r="P3022" s="15" t="s">
        <v>117</v>
      </c>
      <c r="Q3022" s="15" t="s">
        <v>250</v>
      </c>
      <c r="R3022" s="15" t="s">
        <v>65</v>
      </c>
      <c r="S3022" s="15" t="s">
        <v>222</v>
      </c>
      <c r="T3022" s="15" t="s">
        <v>251</v>
      </c>
      <c r="U3022" s="28">
        <v>2064300.0</v>
      </c>
      <c r="V3022" s="15">
        <v>2.0</v>
      </c>
      <c r="W3022" s="31">
        <v>0.0</v>
      </c>
      <c r="X3022" s="28">
        <v>908292.0</v>
      </c>
    </row>
    <row r="3023" ht="15.75" customHeight="1">
      <c r="A3023" s="15">
        <v>1740.0</v>
      </c>
      <c r="B3023" s="15" t="s">
        <v>5899</v>
      </c>
      <c r="C3023" s="18">
        <v>42250.0</v>
      </c>
      <c r="D3023" s="18">
        <v>42256.0</v>
      </c>
      <c r="E3023" s="18">
        <f t="shared" si="1"/>
        <v>42256</v>
      </c>
      <c r="F3023" s="15" t="s">
        <v>55</v>
      </c>
      <c r="G3023" s="15" t="s">
        <v>5286</v>
      </c>
      <c r="H3023" s="15" t="s">
        <v>5287</v>
      </c>
      <c r="I3023" s="15" t="s">
        <v>128</v>
      </c>
      <c r="J3023" s="15" t="s">
        <v>60</v>
      </c>
      <c r="K3023" s="15" t="s">
        <v>17</v>
      </c>
      <c r="L3023" s="15" t="str">
        <f t="array" ref="L3023">_xlfn.XLOOKUP(M3023,reference_province_to_city!$A$2:$A$11,reference_province_to_city!$B$2:$B$11)</f>
        <v>Semarang</v>
      </c>
      <c r="M3023" s="15" t="s">
        <v>15</v>
      </c>
      <c r="N3023" s="15">
        <v>50111.0</v>
      </c>
      <c r="O3023" s="15">
        <f t="array" ref="O3023">_xlfn.XLOOKUP(M3023,reference_postal_code!$B$2:$B$11,reference_postal_code!$A$2:$A$11)</f>
        <v>50111</v>
      </c>
      <c r="P3023" s="15" t="s">
        <v>77</v>
      </c>
      <c r="Q3023" s="15" t="s">
        <v>5218</v>
      </c>
      <c r="R3023" s="15" t="s">
        <v>110</v>
      </c>
      <c r="S3023" s="15" t="s">
        <v>149</v>
      </c>
      <c r="T3023" s="15" t="s">
        <v>5219</v>
      </c>
      <c r="U3023" s="28">
        <v>1941750.0</v>
      </c>
      <c r="V3023" s="15">
        <v>5.0</v>
      </c>
      <c r="W3023" s="31">
        <v>0.0</v>
      </c>
      <c r="X3023" s="28">
        <v>699030.0</v>
      </c>
    </row>
    <row r="3024" ht="15.75" customHeight="1">
      <c r="A3024" s="15">
        <v>8463.0</v>
      </c>
      <c r="B3024" s="15" t="s">
        <v>5900</v>
      </c>
      <c r="C3024" s="18">
        <v>42250.0</v>
      </c>
      <c r="D3024" s="18">
        <v>42254.0</v>
      </c>
      <c r="E3024" s="18">
        <f t="shared" si="1"/>
        <v>42254</v>
      </c>
      <c r="F3024" s="15" t="s">
        <v>114</v>
      </c>
      <c r="G3024" s="15" t="s">
        <v>1586</v>
      </c>
      <c r="H3024" s="15" t="s">
        <v>1587</v>
      </c>
      <c r="I3024" s="15" t="s">
        <v>59</v>
      </c>
      <c r="J3024" s="15" t="s">
        <v>60</v>
      </c>
      <c r="K3024" s="15" t="s">
        <v>14</v>
      </c>
      <c r="L3024" s="15" t="str">
        <f t="array" ref="L3024">_xlfn.XLOOKUP(M3024,reference_province_to_city!$A$2:$A$11,reference_province_to_city!$B$2:$B$11)</f>
        <v>Bandung</v>
      </c>
      <c r="M3024" s="15" t="s">
        <v>12</v>
      </c>
      <c r="N3024" s="15">
        <v>40111.0</v>
      </c>
      <c r="O3024" s="15">
        <f t="array" ref="O3024">_xlfn.XLOOKUP(M3024,reference_postal_code!$B$2:$B$11,reference_postal_code!$A$2:$A$11)</f>
        <v>40111</v>
      </c>
      <c r="P3024" s="15" t="s">
        <v>117</v>
      </c>
      <c r="Q3024" s="15" t="s">
        <v>896</v>
      </c>
      <c r="R3024" s="15" t="s">
        <v>65</v>
      </c>
      <c r="S3024" s="15" t="s">
        <v>79</v>
      </c>
      <c r="T3024" s="15" t="s">
        <v>897</v>
      </c>
      <c r="U3024" s="28">
        <v>112500.0</v>
      </c>
      <c r="V3024" s="15">
        <v>2.0</v>
      </c>
      <c r="W3024" s="31">
        <v>0.0</v>
      </c>
      <c r="X3024" s="28">
        <v>54000.0</v>
      </c>
    </row>
    <row r="3025" ht="15.75" customHeight="1">
      <c r="A3025" s="15">
        <v>2840.0</v>
      </c>
      <c r="B3025" s="15" t="s">
        <v>5901</v>
      </c>
      <c r="C3025" s="18">
        <v>42250.0</v>
      </c>
      <c r="D3025" s="18">
        <v>42255.0</v>
      </c>
      <c r="E3025" s="18">
        <f t="shared" si="1"/>
        <v>42255</v>
      </c>
      <c r="F3025" s="15" t="s">
        <v>114</v>
      </c>
      <c r="G3025" s="15" t="s">
        <v>3116</v>
      </c>
      <c r="H3025" s="15" t="s">
        <v>3117</v>
      </c>
      <c r="I3025" s="15" t="s">
        <v>128</v>
      </c>
      <c r="J3025" s="15" t="s">
        <v>60</v>
      </c>
      <c r="K3025" s="15" t="s">
        <v>10</v>
      </c>
      <c r="L3025" s="15" t="str">
        <f t="array" ref="L3025">_xlfn.XLOOKUP(M3025,reference_province_to_city!$A$2:$A$11,reference_province_to_city!$B$2:$B$11)</f>
        <v>Jakarta</v>
      </c>
      <c r="M3025" s="15" t="s">
        <v>7</v>
      </c>
      <c r="N3025" s="15">
        <v>10110.0</v>
      </c>
      <c r="O3025" s="15">
        <f t="array" ref="O3025">_xlfn.XLOOKUP(M3025,reference_postal_code!$B$2:$B$11,reference_postal_code!$A$2:$A$11)</f>
        <v>10110</v>
      </c>
      <c r="P3025" s="15" t="s">
        <v>117</v>
      </c>
      <c r="Q3025" s="15" t="s">
        <v>5634</v>
      </c>
      <c r="R3025" s="15" t="s">
        <v>65</v>
      </c>
      <c r="S3025" s="15" t="s">
        <v>87</v>
      </c>
      <c r="T3025" s="15" t="s">
        <v>5635</v>
      </c>
      <c r="U3025" s="28">
        <v>1804950.0</v>
      </c>
      <c r="V3025" s="15">
        <v>1.0</v>
      </c>
      <c r="W3025" s="31">
        <v>0.0</v>
      </c>
      <c r="X3025" s="28">
        <v>469287.0</v>
      </c>
    </row>
    <row r="3026" ht="15.75" customHeight="1">
      <c r="A3026" s="15">
        <v>1739.0</v>
      </c>
      <c r="B3026" s="15" t="s">
        <v>5899</v>
      </c>
      <c r="C3026" s="18">
        <v>42250.0</v>
      </c>
      <c r="D3026" s="18">
        <v>42256.0</v>
      </c>
      <c r="E3026" s="18">
        <f t="shared" si="1"/>
        <v>42256</v>
      </c>
      <c r="F3026" s="15" t="s">
        <v>55</v>
      </c>
      <c r="G3026" s="15" t="s">
        <v>5286</v>
      </c>
      <c r="H3026" s="15" t="s">
        <v>5287</v>
      </c>
      <c r="I3026" s="15" t="s">
        <v>128</v>
      </c>
      <c r="J3026" s="15" t="s">
        <v>60</v>
      </c>
      <c r="K3026" s="15" t="s">
        <v>17</v>
      </c>
      <c r="L3026" s="15" t="str">
        <f t="array" ref="L3026">_xlfn.XLOOKUP(M3026,reference_province_to_city!$A$2:$A$11,reference_province_to_city!$B$2:$B$11)</f>
        <v>Semarang</v>
      </c>
      <c r="M3026" s="15" t="s">
        <v>15</v>
      </c>
      <c r="N3026" s="15">
        <v>50111.0</v>
      </c>
      <c r="O3026" s="15">
        <f t="array" ref="O3026">_xlfn.XLOOKUP(M3026,reference_postal_code!$B$2:$B$11,reference_postal_code!$A$2:$A$11)</f>
        <v>50111</v>
      </c>
      <c r="P3026" s="15" t="s">
        <v>77</v>
      </c>
      <c r="Q3026" s="15" t="s">
        <v>3444</v>
      </c>
      <c r="R3026" s="15" t="s">
        <v>110</v>
      </c>
      <c r="S3026" s="15" t="s">
        <v>149</v>
      </c>
      <c r="T3026" s="15" t="s">
        <v>3445</v>
      </c>
      <c r="U3026" s="28">
        <v>268500.0</v>
      </c>
      <c r="V3026" s="15">
        <v>2.0</v>
      </c>
      <c r="W3026" s="31">
        <v>0.0</v>
      </c>
      <c r="X3026" s="28">
        <v>51015.0</v>
      </c>
    </row>
    <row r="3027" ht="15.75" customHeight="1">
      <c r="A3027" s="15">
        <v>1860.0</v>
      </c>
      <c r="B3027" s="15" t="s">
        <v>5898</v>
      </c>
      <c r="C3027" s="18">
        <v>42250.0</v>
      </c>
      <c r="D3027" s="18">
        <v>42252.0</v>
      </c>
      <c r="E3027" s="18">
        <f t="shared" si="1"/>
        <v>42252</v>
      </c>
      <c r="F3027" s="15" t="s">
        <v>125</v>
      </c>
      <c r="G3027" s="15" t="s">
        <v>3116</v>
      </c>
      <c r="H3027" s="15" t="s">
        <v>3117</v>
      </c>
      <c r="I3027" s="15" t="s">
        <v>128</v>
      </c>
      <c r="J3027" s="15" t="s">
        <v>60</v>
      </c>
      <c r="K3027" s="15" t="s">
        <v>10</v>
      </c>
      <c r="L3027" s="15" t="str">
        <f t="array" ref="L3027">_xlfn.XLOOKUP(M3027,reference_province_to_city!$A$2:$A$11,reference_province_to_city!$B$2:$B$11)</f>
        <v>Jakarta</v>
      </c>
      <c r="M3027" s="15" t="s">
        <v>7</v>
      </c>
      <c r="N3027" s="15">
        <v>10110.0</v>
      </c>
      <c r="O3027" s="15">
        <f t="array" ref="O3027">_xlfn.XLOOKUP(M3027,reference_postal_code!$B$2:$B$11,reference_postal_code!$A$2:$A$11)</f>
        <v>10110</v>
      </c>
      <c r="P3027" s="15" t="s">
        <v>117</v>
      </c>
      <c r="Q3027" s="15" t="s">
        <v>3932</v>
      </c>
      <c r="R3027" s="15" t="s">
        <v>110</v>
      </c>
      <c r="S3027" s="15" t="s">
        <v>111</v>
      </c>
      <c r="T3027" s="15" t="s">
        <v>3933</v>
      </c>
      <c r="U3027" s="28">
        <v>1507350.0</v>
      </c>
      <c r="V3027" s="15">
        <v>1.0</v>
      </c>
      <c r="W3027" s="31">
        <v>0.0</v>
      </c>
      <c r="X3027" s="28">
        <v>376838.0</v>
      </c>
    </row>
    <row r="3028" ht="15.75" customHeight="1">
      <c r="A3028" s="15">
        <v>4456.0</v>
      </c>
      <c r="B3028" s="15" t="s">
        <v>5902</v>
      </c>
      <c r="C3028" s="18">
        <v>42250.0</v>
      </c>
      <c r="D3028" s="18">
        <v>42255.0</v>
      </c>
      <c r="E3028" s="18">
        <f t="shared" si="1"/>
        <v>42255</v>
      </c>
      <c r="F3028" s="15" t="s">
        <v>55</v>
      </c>
      <c r="G3028" s="15" t="s">
        <v>2488</v>
      </c>
      <c r="H3028" s="15" t="s">
        <v>2489</v>
      </c>
      <c r="I3028" s="15" t="s">
        <v>76</v>
      </c>
      <c r="J3028" s="15" t="s">
        <v>60</v>
      </c>
      <c r="K3028" s="15" t="s">
        <v>26</v>
      </c>
      <c r="L3028" s="15" t="str">
        <f t="array" ref="L3028">_xlfn.XLOOKUP(M3028,reference_province_to_city!$A$2:$A$11,reference_province_to_city!$B$2:$B$11)</f>
        <v>Denpasar</v>
      </c>
      <c r="M3028" s="15" t="s">
        <v>24</v>
      </c>
      <c r="N3028" s="15">
        <v>80231.0</v>
      </c>
      <c r="O3028" s="15">
        <f t="array" ref="O3028">_xlfn.XLOOKUP(M3028,reference_postal_code!$B$2:$B$11,reference_postal_code!$A$2:$A$11)</f>
        <v>80231</v>
      </c>
      <c r="P3028" s="15" t="s">
        <v>63</v>
      </c>
      <c r="Q3028" s="15" t="s">
        <v>2301</v>
      </c>
      <c r="R3028" s="15" t="s">
        <v>106</v>
      </c>
      <c r="S3028" s="15" t="s">
        <v>107</v>
      </c>
      <c r="T3028" s="15" t="s">
        <v>2302</v>
      </c>
      <c r="U3028" s="28">
        <v>1943520.0</v>
      </c>
      <c r="V3028" s="15">
        <v>2.0</v>
      </c>
      <c r="W3028" s="31">
        <v>0.2</v>
      </c>
      <c r="X3028" s="28">
        <v>-194352.0</v>
      </c>
    </row>
    <row r="3029" ht="15.75" customHeight="1">
      <c r="A3029" s="15">
        <v>530.0</v>
      </c>
      <c r="B3029" s="15" t="s">
        <v>5897</v>
      </c>
      <c r="C3029" s="18">
        <v>42250.0</v>
      </c>
      <c r="D3029" s="18">
        <v>42254.0</v>
      </c>
      <c r="E3029" s="18">
        <f t="shared" si="1"/>
        <v>42254</v>
      </c>
      <c r="F3029" s="15" t="s">
        <v>55</v>
      </c>
      <c r="G3029" s="15" t="s">
        <v>916</v>
      </c>
      <c r="H3029" s="15" t="s">
        <v>917</v>
      </c>
      <c r="I3029" s="15" t="s">
        <v>59</v>
      </c>
      <c r="J3029" s="15" t="s">
        <v>60</v>
      </c>
      <c r="K3029" s="15" t="s">
        <v>26</v>
      </c>
      <c r="L3029" s="15" t="str">
        <f t="array" ref="L3029">_xlfn.XLOOKUP(M3029,reference_province_to_city!$A$2:$A$11,reference_province_to_city!$B$2:$B$11)</f>
        <v>Denpasar</v>
      </c>
      <c r="M3029" s="15" t="s">
        <v>24</v>
      </c>
      <c r="N3029" s="15">
        <v>80231.0</v>
      </c>
      <c r="O3029" s="15">
        <f t="array" ref="O3029">_xlfn.XLOOKUP(M3029,reference_postal_code!$B$2:$B$11,reference_postal_code!$A$2:$A$11)</f>
        <v>80231</v>
      </c>
      <c r="P3029" s="15" t="s">
        <v>63</v>
      </c>
      <c r="Q3029" s="15" t="s">
        <v>1074</v>
      </c>
      <c r="R3029" s="15" t="s">
        <v>65</v>
      </c>
      <c r="S3029" s="15" t="s">
        <v>226</v>
      </c>
      <c r="T3029" s="15" t="s">
        <v>1075</v>
      </c>
      <c r="U3029" s="28">
        <v>9993720.0</v>
      </c>
      <c r="V3029" s="15">
        <v>1.0</v>
      </c>
      <c r="W3029" s="31">
        <v>0.2</v>
      </c>
      <c r="X3029" s="28">
        <v>-2248587.0</v>
      </c>
    </row>
    <row r="3030" ht="15.75" customHeight="1">
      <c r="A3030" s="15">
        <v>529.0</v>
      </c>
      <c r="B3030" s="15" t="s">
        <v>5897</v>
      </c>
      <c r="C3030" s="18">
        <v>42250.0</v>
      </c>
      <c r="D3030" s="18">
        <v>42254.0</v>
      </c>
      <c r="E3030" s="18">
        <f t="shared" si="1"/>
        <v>42254</v>
      </c>
      <c r="F3030" s="15" t="s">
        <v>55</v>
      </c>
      <c r="G3030" s="15" t="s">
        <v>916</v>
      </c>
      <c r="H3030" s="15" t="s">
        <v>917</v>
      </c>
      <c r="I3030" s="15" t="s">
        <v>59</v>
      </c>
      <c r="J3030" s="15" t="s">
        <v>60</v>
      </c>
      <c r="K3030" s="15" t="s">
        <v>26</v>
      </c>
      <c r="L3030" s="15" t="str">
        <f t="array" ref="L3030">_xlfn.XLOOKUP(M3030,reference_province_to_city!$A$2:$A$11,reference_province_to_city!$B$2:$B$11)</f>
        <v>Denpasar</v>
      </c>
      <c r="M3030" s="15" t="s">
        <v>24</v>
      </c>
      <c r="N3030" s="15">
        <v>80231.0</v>
      </c>
      <c r="O3030" s="15">
        <f t="array" ref="O3030">_xlfn.XLOOKUP(M3030,reference_postal_code!$B$2:$B$11,reference_postal_code!$A$2:$A$11)</f>
        <v>80231</v>
      </c>
      <c r="P3030" s="15" t="s">
        <v>63</v>
      </c>
      <c r="Q3030" s="15" t="s">
        <v>3172</v>
      </c>
      <c r="R3030" s="15" t="s">
        <v>65</v>
      </c>
      <c r="S3030" s="15" t="s">
        <v>87</v>
      </c>
      <c r="T3030" s="15" t="s">
        <v>3173</v>
      </c>
      <c r="U3030" s="28">
        <v>545040.0</v>
      </c>
      <c r="V3030" s="15">
        <v>3.0</v>
      </c>
      <c r="W3030" s="31">
        <v>0.2</v>
      </c>
      <c r="X3030" s="28">
        <v>-109008.0</v>
      </c>
    </row>
    <row r="3031" ht="15.75" customHeight="1">
      <c r="A3031" s="15">
        <v>6046.0</v>
      </c>
      <c r="B3031" s="15" t="s">
        <v>5903</v>
      </c>
      <c r="C3031" s="18">
        <v>42250.0</v>
      </c>
      <c r="D3031" s="18">
        <v>42255.0</v>
      </c>
      <c r="E3031" s="18">
        <f t="shared" si="1"/>
        <v>42255</v>
      </c>
      <c r="F3031" s="15" t="s">
        <v>55</v>
      </c>
      <c r="G3031" s="15" t="s">
        <v>4334</v>
      </c>
      <c r="H3031" s="15" t="s">
        <v>4335</v>
      </c>
      <c r="I3031" s="15" t="s">
        <v>128</v>
      </c>
      <c r="J3031" s="15" t="s">
        <v>60</v>
      </c>
      <c r="K3031" s="15" t="s">
        <v>33</v>
      </c>
      <c r="L3031" s="15" t="str">
        <f t="array" ref="L3031">_xlfn.XLOOKUP(M3031,reference_province_to_city!$A$2:$A$11,reference_province_to_city!$B$2:$B$11)</f>
        <v>Makassar</v>
      </c>
      <c r="M3031" s="15" t="s">
        <v>25</v>
      </c>
      <c r="N3031" s="15">
        <v>90111.0</v>
      </c>
      <c r="O3031" s="15">
        <f t="array" ref="O3031">_xlfn.XLOOKUP(M3031,reference_postal_code!$B$2:$B$11,reference_postal_code!$A$2:$A$11)</f>
        <v>90111</v>
      </c>
      <c r="P3031" s="15" t="s">
        <v>63</v>
      </c>
      <c r="Q3031" s="15" t="s">
        <v>5236</v>
      </c>
      <c r="R3031" s="15" t="s">
        <v>106</v>
      </c>
      <c r="S3031" s="15" t="s">
        <v>139</v>
      </c>
      <c r="T3031" s="15" t="s">
        <v>5237</v>
      </c>
      <c r="U3031" s="28">
        <v>3572280.0</v>
      </c>
      <c r="V3031" s="15">
        <v>3.0</v>
      </c>
      <c r="W3031" s="31">
        <v>0.2</v>
      </c>
      <c r="X3031" s="28">
        <v>1339605.0</v>
      </c>
    </row>
    <row r="3032" ht="15.75" customHeight="1">
      <c r="A3032" s="15">
        <v>1738.0</v>
      </c>
      <c r="B3032" s="15" t="s">
        <v>5899</v>
      </c>
      <c r="C3032" s="18">
        <v>42250.0</v>
      </c>
      <c r="D3032" s="18">
        <v>42256.0</v>
      </c>
      <c r="E3032" s="18">
        <f t="shared" si="1"/>
        <v>42256</v>
      </c>
      <c r="F3032" s="15" t="s">
        <v>55</v>
      </c>
      <c r="G3032" s="15" t="s">
        <v>5286</v>
      </c>
      <c r="H3032" s="15" t="s">
        <v>5287</v>
      </c>
      <c r="I3032" s="15" t="s">
        <v>128</v>
      </c>
      <c r="J3032" s="15" t="s">
        <v>60</v>
      </c>
      <c r="K3032" s="15" t="s">
        <v>3394</v>
      </c>
      <c r="L3032" s="15" t="str">
        <f t="array" ref="L3032">_xlfn.XLOOKUP(M3032,reference_province_to_city!$A$2:$A$11,reference_province_to_city!$B$2:$B$11)</f>
        <v>Semarang</v>
      </c>
      <c r="M3032" s="15" t="s">
        <v>15</v>
      </c>
      <c r="N3032" s="15">
        <v>50111.0</v>
      </c>
      <c r="O3032" s="15">
        <f t="array" ref="O3032">_xlfn.XLOOKUP(M3032,reference_postal_code!$B$2:$B$11,reference_postal_code!$A$2:$A$11)</f>
        <v>50111</v>
      </c>
      <c r="P3032" s="15" t="s">
        <v>77</v>
      </c>
      <c r="Q3032" s="15" t="s">
        <v>5904</v>
      </c>
      <c r="R3032" s="15" t="s">
        <v>65</v>
      </c>
      <c r="S3032" s="15" t="s">
        <v>87</v>
      </c>
      <c r="T3032" s="15" t="s">
        <v>5905</v>
      </c>
      <c r="U3032" s="28">
        <v>471600.0</v>
      </c>
      <c r="V3032" s="15">
        <v>3.0</v>
      </c>
      <c r="W3032" s="31">
        <v>0.0</v>
      </c>
      <c r="X3032" s="28">
        <v>127332.0</v>
      </c>
    </row>
    <row r="3033" ht="15.75" customHeight="1">
      <c r="A3033" s="15">
        <v>84.0</v>
      </c>
      <c r="B3033" s="15" t="s">
        <v>5906</v>
      </c>
      <c r="C3033" s="18">
        <v>42250.0</v>
      </c>
      <c r="D3033" s="18">
        <v>42255.0</v>
      </c>
      <c r="E3033" s="18">
        <f t="shared" si="1"/>
        <v>42255</v>
      </c>
      <c r="F3033" s="15" t="s">
        <v>55</v>
      </c>
      <c r="G3033" s="15" t="s">
        <v>4070</v>
      </c>
      <c r="H3033" s="15" t="s">
        <v>4071</v>
      </c>
      <c r="I3033" s="15" t="s">
        <v>128</v>
      </c>
      <c r="J3033" s="15" t="s">
        <v>60</v>
      </c>
      <c r="K3033" s="15" t="s">
        <v>17</v>
      </c>
      <c r="L3033" s="15" t="str">
        <f t="array" ref="L3033">_xlfn.XLOOKUP(M3033,reference_province_to_city!$A$2:$A$11,reference_province_to_city!$B$2:$B$11)</f>
        <v>Semarang</v>
      </c>
      <c r="M3033" s="15" t="s">
        <v>15</v>
      </c>
      <c r="N3033" s="15">
        <v>50111.0</v>
      </c>
      <c r="O3033" s="15">
        <f t="array" ref="O3033">_xlfn.XLOOKUP(M3033,reference_postal_code!$B$2:$B$11,reference_postal_code!$A$2:$A$11)</f>
        <v>50111</v>
      </c>
      <c r="P3033" s="15" t="s">
        <v>77</v>
      </c>
      <c r="Q3033" s="15" t="s">
        <v>5355</v>
      </c>
      <c r="R3033" s="15" t="s">
        <v>65</v>
      </c>
      <c r="S3033" s="15" t="s">
        <v>173</v>
      </c>
      <c r="T3033" s="15" t="s">
        <v>5356</v>
      </c>
      <c r="U3033" s="28">
        <v>3014760.0</v>
      </c>
      <c r="V3033" s="15">
        <v>7.0</v>
      </c>
      <c r="W3033" s="31">
        <v>0.2</v>
      </c>
      <c r="X3033" s="28">
        <v>942112.0</v>
      </c>
    </row>
    <row r="3034" ht="15.75" customHeight="1">
      <c r="A3034" s="15">
        <v>4457.0</v>
      </c>
      <c r="B3034" s="15" t="s">
        <v>5902</v>
      </c>
      <c r="C3034" s="18">
        <v>42250.0</v>
      </c>
      <c r="D3034" s="18">
        <v>42255.0</v>
      </c>
      <c r="E3034" s="18">
        <f t="shared" si="1"/>
        <v>42255</v>
      </c>
      <c r="F3034" s="15" t="s">
        <v>55</v>
      </c>
      <c r="G3034" s="15" t="s">
        <v>2488</v>
      </c>
      <c r="H3034" s="15" t="s">
        <v>2489</v>
      </c>
      <c r="I3034" s="15" t="s">
        <v>76</v>
      </c>
      <c r="J3034" s="15" t="s">
        <v>60</v>
      </c>
      <c r="K3034" s="15" t="s">
        <v>552</v>
      </c>
      <c r="L3034" s="15" t="str">
        <f t="array" ref="L3034">_xlfn.XLOOKUP(M3034,reference_province_to_city!$A$2:$A$11,reference_province_to_city!$B$2:$B$11)</f>
        <v>Denpasar</v>
      </c>
      <c r="M3034" s="15" t="s">
        <v>24</v>
      </c>
      <c r="N3034" s="15">
        <v>80231.0</v>
      </c>
      <c r="O3034" s="15">
        <f t="array" ref="O3034">_xlfn.XLOOKUP(M3034,reference_postal_code!$B$2:$B$11,reference_postal_code!$A$2:$A$11)</f>
        <v>80231</v>
      </c>
      <c r="P3034" s="15" t="s">
        <v>63</v>
      </c>
      <c r="Q3034" s="15" t="s">
        <v>3345</v>
      </c>
      <c r="R3034" s="15" t="s">
        <v>65</v>
      </c>
      <c r="S3034" s="15" t="s">
        <v>83</v>
      </c>
      <c r="T3034" s="15" t="s">
        <v>3346</v>
      </c>
      <c r="U3034" s="28">
        <v>95520.0</v>
      </c>
      <c r="V3034" s="15">
        <v>2.0</v>
      </c>
      <c r="W3034" s="31">
        <v>0.2</v>
      </c>
      <c r="X3034" s="28">
        <v>32238.0</v>
      </c>
    </row>
    <row r="3035" ht="15.75" customHeight="1">
      <c r="A3035" s="15">
        <v>5496.0</v>
      </c>
      <c r="B3035" s="15" t="s">
        <v>5907</v>
      </c>
      <c r="C3035" s="18">
        <v>42251.0</v>
      </c>
      <c r="D3035" s="18">
        <v>42255.0</v>
      </c>
      <c r="E3035" s="18">
        <f t="shared" si="1"/>
        <v>42255</v>
      </c>
      <c r="F3035" s="15" t="s">
        <v>55</v>
      </c>
      <c r="G3035" s="15" t="s">
        <v>5822</v>
      </c>
      <c r="H3035" s="15" t="s">
        <v>5823</v>
      </c>
      <c r="I3035" s="15" t="s">
        <v>128</v>
      </c>
      <c r="J3035" s="15" t="s">
        <v>60</v>
      </c>
      <c r="K3035" s="15" t="s">
        <v>33</v>
      </c>
      <c r="L3035" s="15" t="str">
        <f t="array" ref="L3035">_xlfn.XLOOKUP(M3035,reference_province_to_city!$A$2:$A$11,reference_province_to_city!$B$2:$B$11)</f>
        <v>Makassar</v>
      </c>
      <c r="M3035" s="15" t="s">
        <v>25</v>
      </c>
      <c r="N3035" s="15">
        <v>90111.0</v>
      </c>
      <c r="O3035" s="15">
        <f t="array" ref="O3035">_xlfn.XLOOKUP(M3035,reference_postal_code!$B$2:$B$11,reference_postal_code!$A$2:$A$11)</f>
        <v>90111</v>
      </c>
      <c r="P3035" s="15" t="s">
        <v>63</v>
      </c>
      <c r="Q3035" s="15" t="s">
        <v>1588</v>
      </c>
      <c r="R3035" s="15" t="s">
        <v>65</v>
      </c>
      <c r="S3035" s="15" t="s">
        <v>83</v>
      </c>
      <c r="T3035" s="15" t="s">
        <v>1589</v>
      </c>
      <c r="U3035" s="28">
        <v>114840.0</v>
      </c>
      <c r="V3035" s="15">
        <v>4.0</v>
      </c>
      <c r="W3035" s="31">
        <v>0.7</v>
      </c>
      <c r="X3035" s="28">
        <v>-91872.0</v>
      </c>
    </row>
    <row r="3036" ht="15.75" customHeight="1">
      <c r="A3036" s="15">
        <v>4258.0</v>
      </c>
      <c r="B3036" s="15" t="s">
        <v>5908</v>
      </c>
      <c r="C3036" s="18">
        <v>42251.0</v>
      </c>
      <c r="D3036" s="18">
        <v>42256.0</v>
      </c>
      <c r="E3036" s="18">
        <f t="shared" si="1"/>
        <v>42256</v>
      </c>
      <c r="F3036" s="15" t="s">
        <v>55</v>
      </c>
      <c r="G3036" s="15" t="s">
        <v>1021</v>
      </c>
      <c r="H3036" s="15" t="s">
        <v>1022</v>
      </c>
      <c r="I3036" s="15" t="s">
        <v>128</v>
      </c>
      <c r="J3036" s="15" t="s">
        <v>60</v>
      </c>
      <c r="K3036" s="15" t="s">
        <v>10</v>
      </c>
      <c r="L3036" s="15" t="str">
        <f t="array" ref="L3036">_xlfn.XLOOKUP(M3036,reference_province_to_city!$A$2:$A$11,reference_province_to_city!$B$2:$B$11)</f>
        <v>Jakarta</v>
      </c>
      <c r="M3036" s="15" t="s">
        <v>7</v>
      </c>
      <c r="N3036" s="15">
        <v>10110.0</v>
      </c>
      <c r="O3036" s="15">
        <f t="array" ref="O3036">_xlfn.XLOOKUP(M3036,reference_postal_code!$B$2:$B$11,reference_postal_code!$A$2:$A$11)</f>
        <v>10110</v>
      </c>
      <c r="P3036" s="15" t="s">
        <v>117</v>
      </c>
      <c r="Q3036" s="15" t="s">
        <v>3841</v>
      </c>
      <c r="R3036" s="15" t="s">
        <v>65</v>
      </c>
      <c r="S3036" s="15" t="s">
        <v>83</v>
      </c>
      <c r="T3036" s="15" t="s">
        <v>3842</v>
      </c>
      <c r="U3036" s="28">
        <v>146430.0</v>
      </c>
      <c r="V3036" s="15">
        <v>2.0</v>
      </c>
      <c r="W3036" s="31">
        <v>0.7</v>
      </c>
      <c r="X3036" s="28">
        <v>-102501.0</v>
      </c>
    </row>
    <row r="3037" ht="15.75" customHeight="1">
      <c r="A3037" s="15">
        <v>1119.0</v>
      </c>
      <c r="B3037" s="15" t="s">
        <v>5909</v>
      </c>
      <c r="C3037" s="18">
        <v>42251.0</v>
      </c>
      <c r="D3037" s="18">
        <v>42255.0</v>
      </c>
      <c r="E3037" s="18">
        <f t="shared" si="1"/>
        <v>42255</v>
      </c>
      <c r="F3037" s="15" t="s">
        <v>55</v>
      </c>
      <c r="G3037" s="15" t="s">
        <v>2670</v>
      </c>
      <c r="H3037" s="15" t="s">
        <v>2671</v>
      </c>
      <c r="I3037" s="15" t="s">
        <v>59</v>
      </c>
      <c r="J3037" s="15" t="s">
        <v>60</v>
      </c>
      <c r="K3037" s="15" t="s">
        <v>33</v>
      </c>
      <c r="L3037" s="15" t="str">
        <f t="array" ref="L3037">_xlfn.XLOOKUP(M3037,reference_province_to_city!$A$2:$A$11,reference_province_to_city!$B$2:$B$11)</f>
        <v>Makassar</v>
      </c>
      <c r="M3037" s="15" t="s">
        <v>25</v>
      </c>
      <c r="N3037" s="15">
        <v>90111.0</v>
      </c>
      <c r="O3037" s="15">
        <f t="array" ref="O3037">_xlfn.XLOOKUP(M3037,reference_postal_code!$B$2:$B$11,reference_postal_code!$A$2:$A$11)</f>
        <v>90111</v>
      </c>
      <c r="P3037" s="15" t="s">
        <v>63</v>
      </c>
      <c r="Q3037" s="15" t="s">
        <v>4718</v>
      </c>
      <c r="R3037" s="15" t="s">
        <v>110</v>
      </c>
      <c r="S3037" s="15" t="s">
        <v>149</v>
      </c>
      <c r="T3037" s="15" t="s">
        <v>4719</v>
      </c>
      <c r="U3037" s="28">
        <v>9299250.0</v>
      </c>
      <c r="V3037" s="15">
        <v>5.0</v>
      </c>
      <c r="W3037" s="31">
        <v>0.0</v>
      </c>
      <c r="X3037" s="28">
        <v>1673865.0</v>
      </c>
    </row>
    <row r="3038" ht="15.75" customHeight="1">
      <c r="A3038" s="15">
        <v>4617.0</v>
      </c>
      <c r="B3038" s="15" t="s">
        <v>5910</v>
      </c>
      <c r="C3038" s="18">
        <v>42251.0</v>
      </c>
      <c r="D3038" s="18">
        <v>42254.0</v>
      </c>
      <c r="E3038" s="18">
        <f t="shared" si="1"/>
        <v>42254</v>
      </c>
      <c r="F3038" s="15" t="s">
        <v>114</v>
      </c>
      <c r="G3038" s="15" t="s">
        <v>1338</v>
      </c>
      <c r="H3038" s="15" t="s">
        <v>1339</v>
      </c>
      <c r="I3038" s="15" t="s">
        <v>128</v>
      </c>
      <c r="J3038" s="15" t="s">
        <v>60</v>
      </c>
      <c r="K3038" s="15" t="s">
        <v>28</v>
      </c>
      <c r="L3038" s="15" t="str">
        <f t="array" ref="L3038">_xlfn.XLOOKUP(M3038,reference_province_to_city!$A$2:$A$11,reference_province_to_city!$B$2:$B$11)</f>
        <v>Medan</v>
      </c>
      <c r="M3038" s="15" t="s">
        <v>11</v>
      </c>
      <c r="N3038" s="15">
        <v>20111.0</v>
      </c>
      <c r="O3038" s="15">
        <f t="array" ref="O3038">_xlfn.XLOOKUP(M3038,reference_postal_code!$B$2:$B$11,reference_postal_code!$A$2:$A$11)</f>
        <v>20111</v>
      </c>
      <c r="P3038" s="15" t="s">
        <v>77</v>
      </c>
      <c r="Q3038" s="15" t="s">
        <v>1478</v>
      </c>
      <c r="R3038" s="15" t="s">
        <v>110</v>
      </c>
      <c r="S3038" s="15" t="s">
        <v>149</v>
      </c>
      <c r="T3038" s="15" t="s">
        <v>1479</v>
      </c>
      <c r="U3038" s="28">
        <v>2015640.0</v>
      </c>
      <c r="V3038" s="15">
        <v>3.0</v>
      </c>
      <c r="W3038" s="31">
        <v>0.2</v>
      </c>
      <c r="X3038" s="28">
        <v>100782.0</v>
      </c>
    </row>
    <row r="3039" ht="15.75" customHeight="1">
      <c r="A3039" s="15">
        <v>1118.0</v>
      </c>
      <c r="B3039" s="15" t="s">
        <v>5909</v>
      </c>
      <c r="C3039" s="18">
        <v>42251.0</v>
      </c>
      <c r="D3039" s="18">
        <v>42255.0</v>
      </c>
      <c r="E3039" s="18">
        <f t="shared" si="1"/>
        <v>42255</v>
      </c>
      <c r="F3039" s="15" t="s">
        <v>55</v>
      </c>
      <c r="G3039" s="15" t="s">
        <v>2670</v>
      </c>
      <c r="H3039" s="15" t="s">
        <v>2671</v>
      </c>
      <c r="I3039" s="15" t="s">
        <v>59</v>
      </c>
      <c r="J3039" s="15" t="s">
        <v>60</v>
      </c>
      <c r="K3039" s="15" t="s">
        <v>33</v>
      </c>
      <c r="L3039" s="15" t="str">
        <f t="array" ref="L3039">_xlfn.XLOOKUP(M3039,reference_province_to_city!$A$2:$A$11,reference_province_to_city!$B$2:$B$11)</f>
        <v>Makassar</v>
      </c>
      <c r="M3039" s="15" t="s">
        <v>25</v>
      </c>
      <c r="N3039" s="15">
        <v>90111.0</v>
      </c>
      <c r="O3039" s="15">
        <f t="array" ref="O3039">_xlfn.XLOOKUP(M3039,reference_postal_code!$B$2:$B$11,reference_postal_code!$A$2:$A$11)</f>
        <v>90111</v>
      </c>
      <c r="P3039" s="15" t="s">
        <v>63</v>
      </c>
      <c r="Q3039" s="15" t="s">
        <v>2218</v>
      </c>
      <c r="R3039" s="15" t="s">
        <v>65</v>
      </c>
      <c r="S3039" s="15" t="s">
        <v>66</v>
      </c>
      <c r="T3039" s="15" t="s">
        <v>2219</v>
      </c>
      <c r="U3039" s="28">
        <v>4198500.0</v>
      </c>
      <c r="V3039" s="15">
        <v>5.0</v>
      </c>
      <c r="W3039" s="31">
        <v>0.0</v>
      </c>
      <c r="X3039" s="28">
        <v>2057265.0</v>
      </c>
    </row>
    <row r="3040" ht="15.75" customHeight="1">
      <c r="A3040" s="15">
        <v>1120.0</v>
      </c>
      <c r="B3040" s="15" t="s">
        <v>5909</v>
      </c>
      <c r="C3040" s="18">
        <v>42251.0</v>
      </c>
      <c r="D3040" s="18">
        <v>42255.0</v>
      </c>
      <c r="E3040" s="18">
        <f t="shared" si="1"/>
        <v>42255</v>
      </c>
      <c r="F3040" s="15" t="s">
        <v>55</v>
      </c>
      <c r="G3040" s="15" t="s">
        <v>2670</v>
      </c>
      <c r="H3040" s="15" t="s">
        <v>2671</v>
      </c>
      <c r="I3040" s="15" t="s">
        <v>59</v>
      </c>
      <c r="J3040" s="15" t="s">
        <v>60</v>
      </c>
      <c r="K3040" s="15" t="s">
        <v>33</v>
      </c>
      <c r="L3040" s="15" t="str">
        <f t="array" ref="L3040">_xlfn.XLOOKUP(M3040,reference_province_to_city!$A$2:$A$11,reference_province_to_city!$B$2:$B$11)</f>
        <v>Makassar</v>
      </c>
      <c r="M3040" s="15" t="s">
        <v>25</v>
      </c>
      <c r="N3040" s="15">
        <v>90111.0</v>
      </c>
      <c r="O3040" s="15">
        <f t="array" ref="O3040">_xlfn.XLOOKUP(M3040,reference_postal_code!$B$2:$B$11,reference_postal_code!$A$2:$A$11)</f>
        <v>90111</v>
      </c>
      <c r="P3040" s="15" t="s">
        <v>63</v>
      </c>
      <c r="Q3040" s="15" t="s">
        <v>3820</v>
      </c>
      <c r="R3040" s="15" t="s">
        <v>65</v>
      </c>
      <c r="S3040" s="15" t="s">
        <v>66</v>
      </c>
      <c r="T3040" s="15" t="s">
        <v>3821</v>
      </c>
      <c r="U3040" s="28">
        <v>65400.0</v>
      </c>
      <c r="V3040" s="15">
        <v>2.0</v>
      </c>
      <c r="W3040" s="31">
        <v>0.0</v>
      </c>
      <c r="X3040" s="28">
        <v>30738.0</v>
      </c>
    </row>
    <row r="3041" ht="15.75" customHeight="1">
      <c r="A3041" s="15">
        <v>1121.0</v>
      </c>
      <c r="B3041" s="15" t="s">
        <v>5909</v>
      </c>
      <c r="C3041" s="18">
        <v>42251.0</v>
      </c>
      <c r="D3041" s="18">
        <v>42255.0</v>
      </c>
      <c r="E3041" s="18">
        <f t="shared" si="1"/>
        <v>42255</v>
      </c>
      <c r="F3041" s="15" t="s">
        <v>55</v>
      </c>
      <c r="G3041" s="15" t="s">
        <v>2670</v>
      </c>
      <c r="H3041" s="15" t="s">
        <v>2671</v>
      </c>
      <c r="I3041" s="15" t="s">
        <v>59</v>
      </c>
      <c r="J3041" s="15" t="s">
        <v>60</v>
      </c>
      <c r="K3041" s="15" t="s">
        <v>33</v>
      </c>
      <c r="L3041" s="15" t="str">
        <f t="array" ref="L3041">_xlfn.XLOOKUP(M3041,reference_province_to_city!$A$2:$A$11,reference_province_to_city!$B$2:$B$11)</f>
        <v>Makassar</v>
      </c>
      <c r="M3041" s="15" t="s">
        <v>25</v>
      </c>
      <c r="N3041" s="15">
        <v>90111.0</v>
      </c>
      <c r="O3041" s="15">
        <f t="array" ref="O3041">_xlfn.XLOOKUP(M3041,reference_postal_code!$B$2:$B$11,reference_postal_code!$A$2:$A$11)</f>
        <v>90111</v>
      </c>
      <c r="P3041" s="15" t="s">
        <v>63</v>
      </c>
      <c r="Q3041" s="15" t="s">
        <v>1812</v>
      </c>
      <c r="R3041" s="15" t="s">
        <v>65</v>
      </c>
      <c r="S3041" s="15" t="s">
        <v>173</v>
      </c>
      <c r="T3041" s="15" t="s">
        <v>1813</v>
      </c>
      <c r="U3041" s="28">
        <v>229200.0</v>
      </c>
      <c r="V3041" s="15">
        <v>2.0</v>
      </c>
      <c r="W3041" s="31">
        <v>0.0</v>
      </c>
      <c r="X3041" s="28">
        <v>112308.0</v>
      </c>
    </row>
    <row r="3042" ht="15.75" customHeight="1">
      <c r="A3042" s="15">
        <v>1762.0</v>
      </c>
      <c r="B3042" s="15" t="s">
        <v>5911</v>
      </c>
      <c r="C3042" s="18">
        <v>42252.0</v>
      </c>
      <c r="D3042" s="18">
        <v>42256.0</v>
      </c>
      <c r="E3042" s="18">
        <f t="shared" si="1"/>
        <v>42256</v>
      </c>
      <c r="F3042" s="15" t="s">
        <v>55</v>
      </c>
      <c r="G3042" s="15" t="s">
        <v>2391</v>
      </c>
      <c r="H3042" s="15" t="s">
        <v>2392</v>
      </c>
      <c r="I3042" s="15" t="s">
        <v>59</v>
      </c>
      <c r="J3042" s="15" t="s">
        <v>60</v>
      </c>
      <c r="K3042" s="15" t="s">
        <v>14</v>
      </c>
      <c r="L3042" s="15" t="str">
        <f t="array" ref="L3042">_xlfn.XLOOKUP(M3042,reference_province_to_city!$A$2:$A$11,reference_province_to_city!$B$2:$B$11)</f>
        <v>Bandung</v>
      </c>
      <c r="M3042" s="15" t="s">
        <v>12</v>
      </c>
      <c r="N3042" s="15">
        <v>40111.0</v>
      </c>
      <c r="O3042" s="15">
        <f t="array" ref="O3042">_xlfn.XLOOKUP(M3042,reference_postal_code!$B$2:$B$11,reference_postal_code!$A$2:$A$11)</f>
        <v>40111</v>
      </c>
      <c r="P3042" s="15" t="s">
        <v>117</v>
      </c>
      <c r="Q3042" s="15" t="s">
        <v>5206</v>
      </c>
      <c r="R3042" s="15" t="s">
        <v>65</v>
      </c>
      <c r="S3042" s="15" t="s">
        <v>83</v>
      </c>
      <c r="T3042" s="15" t="s">
        <v>5207</v>
      </c>
      <c r="U3042" s="28">
        <v>431280.0</v>
      </c>
      <c r="V3042" s="15">
        <v>6.0</v>
      </c>
      <c r="W3042" s="31">
        <v>0.2</v>
      </c>
      <c r="X3042" s="28">
        <v>145557.0</v>
      </c>
    </row>
    <row r="3043" ht="15.75" customHeight="1">
      <c r="A3043" s="15">
        <v>4490.0</v>
      </c>
      <c r="B3043" s="15" t="s">
        <v>5912</v>
      </c>
      <c r="C3043" s="18">
        <v>42252.0</v>
      </c>
      <c r="D3043" s="18">
        <v>42258.0</v>
      </c>
      <c r="E3043" s="18">
        <f t="shared" si="1"/>
        <v>42258</v>
      </c>
      <c r="F3043" s="15" t="s">
        <v>55</v>
      </c>
      <c r="G3043" s="15" t="s">
        <v>5913</v>
      </c>
      <c r="H3043" s="15" t="s">
        <v>5914</v>
      </c>
      <c r="I3043" s="15" t="s">
        <v>76</v>
      </c>
      <c r="J3043" s="15" t="s">
        <v>60</v>
      </c>
      <c r="K3043" s="15" t="s">
        <v>22</v>
      </c>
      <c r="L3043" s="15" t="str">
        <f t="array" ref="L3043">_xlfn.XLOOKUP(M3043,reference_province_to_city!$A$2:$A$11,reference_province_to_city!$B$2:$B$11)</f>
        <v>Surabaya</v>
      </c>
      <c r="M3043" s="15" t="s">
        <v>20</v>
      </c>
      <c r="N3043" s="15">
        <v>60231.0</v>
      </c>
      <c r="O3043" s="15">
        <f t="array" ref="O3043">_xlfn.XLOOKUP(M3043,reference_postal_code!$B$2:$B$11,reference_postal_code!$A$2:$A$11)</f>
        <v>60231</v>
      </c>
      <c r="P3043" s="15" t="s">
        <v>166</v>
      </c>
      <c r="Q3043" s="15" t="s">
        <v>141</v>
      </c>
      <c r="R3043" s="15" t="s">
        <v>65</v>
      </c>
      <c r="S3043" s="15" t="s">
        <v>83</v>
      </c>
      <c r="T3043" s="15" t="s">
        <v>142</v>
      </c>
      <c r="U3043" s="28">
        <v>67050.0</v>
      </c>
      <c r="V3043" s="15">
        <v>3.0</v>
      </c>
      <c r="W3043" s="31">
        <v>0.8</v>
      </c>
      <c r="X3043" s="28">
        <v>-117338.0</v>
      </c>
    </row>
    <row r="3044" ht="15.75" customHeight="1">
      <c r="A3044" s="15">
        <v>4489.0</v>
      </c>
      <c r="B3044" s="15" t="s">
        <v>5912</v>
      </c>
      <c r="C3044" s="18">
        <v>42252.0</v>
      </c>
      <c r="D3044" s="18">
        <v>42258.0</v>
      </c>
      <c r="E3044" s="18">
        <f t="shared" si="1"/>
        <v>42258</v>
      </c>
      <c r="F3044" s="15" t="s">
        <v>55</v>
      </c>
      <c r="G3044" s="15" t="s">
        <v>5913</v>
      </c>
      <c r="H3044" s="15" t="s">
        <v>5914</v>
      </c>
      <c r="I3044" s="15" t="s">
        <v>76</v>
      </c>
      <c r="J3044" s="15" t="s">
        <v>60</v>
      </c>
      <c r="K3044" s="15" t="s">
        <v>22</v>
      </c>
      <c r="L3044" s="15" t="str">
        <f t="array" ref="L3044">_xlfn.XLOOKUP(M3044,reference_province_to_city!$A$2:$A$11,reference_province_to_city!$B$2:$B$11)</f>
        <v>Surabaya</v>
      </c>
      <c r="M3044" s="15" t="s">
        <v>20</v>
      </c>
      <c r="N3044" s="15">
        <v>60231.0</v>
      </c>
      <c r="O3044" s="15">
        <f t="array" ref="O3044">_xlfn.XLOOKUP(M3044,reference_postal_code!$B$2:$B$11,reference_postal_code!$A$2:$A$11)</f>
        <v>60231</v>
      </c>
      <c r="P3044" s="15" t="s">
        <v>166</v>
      </c>
      <c r="Q3044" s="15" t="s">
        <v>3446</v>
      </c>
      <c r="R3044" s="15" t="s">
        <v>65</v>
      </c>
      <c r="S3044" s="15" t="s">
        <v>226</v>
      </c>
      <c r="T3044" s="15" t="s">
        <v>3447</v>
      </c>
      <c r="U3044" s="28">
        <v>1036800.0</v>
      </c>
      <c r="V3044" s="15">
        <v>9.0</v>
      </c>
      <c r="W3044" s="31">
        <v>0.2</v>
      </c>
      <c r="X3044" s="28">
        <v>-220320.0</v>
      </c>
    </row>
    <row r="3045" ht="15.75" customHeight="1">
      <c r="A3045" s="15">
        <v>4488.0</v>
      </c>
      <c r="B3045" s="15" t="s">
        <v>5912</v>
      </c>
      <c r="C3045" s="18">
        <v>42252.0</v>
      </c>
      <c r="D3045" s="18">
        <v>42258.0</v>
      </c>
      <c r="E3045" s="18">
        <f t="shared" si="1"/>
        <v>42258</v>
      </c>
      <c r="F3045" s="15" t="s">
        <v>55</v>
      </c>
      <c r="G3045" s="15" t="s">
        <v>5913</v>
      </c>
      <c r="H3045" s="15" t="s">
        <v>5914</v>
      </c>
      <c r="I3045" s="15" t="s">
        <v>76</v>
      </c>
      <c r="J3045" s="15" t="s">
        <v>60</v>
      </c>
      <c r="K3045" s="15" t="s">
        <v>22</v>
      </c>
      <c r="L3045" s="15" t="str">
        <f t="array" ref="L3045">_xlfn.XLOOKUP(M3045,reference_province_to_city!$A$2:$A$11,reference_province_to_city!$B$2:$B$11)</f>
        <v>Surabaya</v>
      </c>
      <c r="M3045" s="15" t="s">
        <v>20</v>
      </c>
      <c r="N3045" s="15">
        <v>60231.0</v>
      </c>
      <c r="O3045" s="15">
        <f t="array" ref="O3045">_xlfn.XLOOKUP(M3045,reference_postal_code!$B$2:$B$11,reference_postal_code!$A$2:$A$11)</f>
        <v>60231</v>
      </c>
      <c r="P3045" s="15" t="s">
        <v>166</v>
      </c>
      <c r="Q3045" s="15" t="s">
        <v>3841</v>
      </c>
      <c r="R3045" s="15" t="s">
        <v>65</v>
      </c>
      <c r="S3045" s="15" t="s">
        <v>83</v>
      </c>
      <c r="T3045" s="15" t="s">
        <v>3842</v>
      </c>
      <c r="U3045" s="28">
        <v>244050.0</v>
      </c>
      <c r="V3045" s="15">
        <v>5.0</v>
      </c>
      <c r="W3045" s="31">
        <v>0.8</v>
      </c>
      <c r="X3045" s="28">
        <v>-378278.0</v>
      </c>
    </row>
    <row r="3046" ht="15.75" customHeight="1">
      <c r="A3046" s="15">
        <v>5282.0</v>
      </c>
      <c r="B3046" s="15" t="s">
        <v>5915</v>
      </c>
      <c r="C3046" s="18">
        <v>42252.0</v>
      </c>
      <c r="D3046" s="18">
        <v>42257.0</v>
      </c>
      <c r="E3046" s="18">
        <f t="shared" si="1"/>
        <v>42257</v>
      </c>
      <c r="F3046" s="15" t="s">
        <v>55</v>
      </c>
      <c r="G3046" s="15" t="s">
        <v>4471</v>
      </c>
      <c r="H3046" s="15" t="s">
        <v>4472</v>
      </c>
      <c r="I3046" s="15" t="s">
        <v>128</v>
      </c>
      <c r="J3046" s="15" t="s">
        <v>60</v>
      </c>
      <c r="K3046" s="15" t="s">
        <v>28</v>
      </c>
      <c r="L3046" s="15" t="str">
        <f t="array" ref="L3046">_xlfn.XLOOKUP(M3046,reference_province_to_city!$A$2:$A$11,reference_province_to_city!$B$2:$B$11)</f>
        <v>Medan</v>
      </c>
      <c r="M3046" s="15" t="s">
        <v>11</v>
      </c>
      <c r="N3046" s="15">
        <v>20111.0</v>
      </c>
      <c r="O3046" s="15">
        <f t="array" ref="O3046">_xlfn.XLOOKUP(M3046,reference_postal_code!$B$2:$B$11,reference_postal_code!$A$2:$A$11)</f>
        <v>20111</v>
      </c>
      <c r="P3046" s="15" t="s">
        <v>77</v>
      </c>
      <c r="Q3046" s="15" t="s">
        <v>3402</v>
      </c>
      <c r="R3046" s="15" t="s">
        <v>106</v>
      </c>
      <c r="S3046" s="15" t="s">
        <v>139</v>
      </c>
      <c r="T3046" s="15" t="s">
        <v>3403</v>
      </c>
      <c r="U3046" s="28">
        <v>92400.0</v>
      </c>
      <c r="V3046" s="15">
        <v>2.0</v>
      </c>
      <c r="W3046" s="31">
        <v>0.0</v>
      </c>
      <c r="X3046" s="28">
        <v>44352.0</v>
      </c>
    </row>
    <row r="3047" ht="15.75" customHeight="1">
      <c r="A3047" s="15">
        <v>1761.0</v>
      </c>
      <c r="B3047" s="15" t="s">
        <v>5911</v>
      </c>
      <c r="C3047" s="18">
        <v>42252.0</v>
      </c>
      <c r="D3047" s="18">
        <v>42256.0</v>
      </c>
      <c r="E3047" s="18">
        <f t="shared" si="1"/>
        <v>42256</v>
      </c>
      <c r="F3047" s="15" t="s">
        <v>55</v>
      </c>
      <c r="G3047" s="15" t="s">
        <v>2391</v>
      </c>
      <c r="H3047" s="15" t="s">
        <v>2392</v>
      </c>
      <c r="I3047" s="15" t="s">
        <v>59</v>
      </c>
      <c r="J3047" s="15" t="s">
        <v>60</v>
      </c>
      <c r="K3047" s="15" t="s">
        <v>14</v>
      </c>
      <c r="L3047" s="15" t="str">
        <f t="array" ref="L3047">_xlfn.XLOOKUP(M3047,reference_province_to_city!$A$2:$A$11,reference_province_to_city!$B$2:$B$11)</f>
        <v>Bandung</v>
      </c>
      <c r="M3047" s="15" t="s">
        <v>12</v>
      </c>
      <c r="N3047" s="15">
        <v>40111.0</v>
      </c>
      <c r="O3047" s="15">
        <f t="array" ref="O3047">_xlfn.XLOOKUP(M3047,reference_postal_code!$B$2:$B$11,reference_postal_code!$A$2:$A$11)</f>
        <v>40111</v>
      </c>
      <c r="P3047" s="15" t="s">
        <v>117</v>
      </c>
      <c r="Q3047" s="15" t="s">
        <v>4250</v>
      </c>
      <c r="R3047" s="15" t="s">
        <v>106</v>
      </c>
      <c r="S3047" s="15" t="s">
        <v>183</v>
      </c>
      <c r="T3047" s="15" t="s">
        <v>4251</v>
      </c>
      <c r="U3047" s="28">
        <v>6169980.0</v>
      </c>
      <c r="V3047" s="15">
        <v>4.0</v>
      </c>
      <c r="W3047" s="31">
        <v>0.15</v>
      </c>
      <c r="X3047" s="28">
        <v>-72588.0</v>
      </c>
    </row>
    <row r="3048" ht="15.75" customHeight="1">
      <c r="A3048" s="15">
        <v>5283.0</v>
      </c>
      <c r="B3048" s="15" t="s">
        <v>5915</v>
      </c>
      <c r="C3048" s="18">
        <v>42252.0</v>
      </c>
      <c r="D3048" s="18">
        <v>42257.0</v>
      </c>
      <c r="E3048" s="18">
        <f t="shared" si="1"/>
        <v>42257</v>
      </c>
      <c r="F3048" s="15" t="s">
        <v>55</v>
      </c>
      <c r="G3048" s="15" t="s">
        <v>4471</v>
      </c>
      <c r="H3048" s="15" t="s">
        <v>4472</v>
      </c>
      <c r="I3048" s="15" t="s">
        <v>128</v>
      </c>
      <c r="J3048" s="15" t="s">
        <v>60</v>
      </c>
      <c r="K3048" s="15" t="s">
        <v>28</v>
      </c>
      <c r="L3048" s="15" t="str">
        <f t="array" ref="L3048">_xlfn.XLOOKUP(M3048,reference_province_to_city!$A$2:$A$11,reference_province_to_city!$B$2:$B$11)</f>
        <v>Medan</v>
      </c>
      <c r="M3048" s="15" t="s">
        <v>11</v>
      </c>
      <c r="N3048" s="15">
        <v>20111.0</v>
      </c>
      <c r="O3048" s="15">
        <f t="array" ref="O3048">_xlfn.XLOOKUP(M3048,reference_postal_code!$B$2:$B$11,reference_postal_code!$A$2:$A$11)</f>
        <v>20111</v>
      </c>
      <c r="P3048" s="15" t="s">
        <v>77</v>
      </c>
      <c r="Q3048" s="15" t="s">
        <v>2218</v>
      </c>
      <c r="R3048" s="15" t="s">
        <v>65</v>
      </c>
      <c r="S3048" s="15" t="s">
        <v>66</v>
      </c>
      <c r="T3048" s="15" t="s">
        <v>2219</v>
      </c>
      <c r="U3048" s="28">
        <v>552600.0</v>
      </c>
      <c r="V3048" s="15">
        <v>3.0</v>
      </c>
      <c r="W3048" s="31">
        <v>0.0</v>
      </c>
      <c r="X3048" s="28">
        <v>259722.0</v>
      </c>
    </row>
    <row r="3049" ht="15.75" customHeight="1">
      <c r="A3049" s="15">
        <v>1763.0</v>
      </c>
      <c r="B3049" s="15" t="s">
        <v>5911</v>
      </c>
      <c r="C3049" s="18">
        <v>42252.0</v>
      </c>
      <c r="D3049" s="18"/>
      <c r="E3049" s="18">
        <f t="shared" si="1"/>
        <v>42255</v>
      </c>
      <c r="F3049" s="15" t="s">
        <v>55</v>
      </c>
      <c r="G3049" s="15" t="s">
        <v>2391</v>
      </c>
      <c r="H3049" s="15" t="s">
        <v>2392</v>
      </c>
      <c r="I3049" s="15" t="s">
        <v>59</v>
      </c>
      <c r="J3049" s="15" t="s">
        <v>60</v>
      </c>
      <c r="K3049" s="15" t="s">
        <v>14</v>
      </c>
      <c r="L3049" s="15" t="str">
        <f t="array" ref="L3049">_xlfn.XLOOKUP(M3049,reference_province_to_city!$A$2:$A$11,reference_province_to_city!$B$2:$B$11)</f>
        <v>Bandung</v>
      </c>
      <c r="M3049" s="15" t="s">
        <v>12</v>
      </c>
      <c r="N3049" s="15">
        <v>40111.0</v>
      </c>
      <c r="O3049" s="15">
        <f t="array" ref="O3049">_xlfn.XLOOKUP(M3049,reference_postal_code!$B$2:$B$11,reference_postal_code!$A$2:$A$11)</f>
        <v>40111</v>
      </c>
      <c r="P3049" s="15" t="s">
        <v>117</v>
      </c>
      <c r="Q3049" s="15" t="s">
        <v>4213</v>
      </c>
      <c r="R3049" s="15" t="s">
        <v>106</v>
      </c>
      <c r="S3049" s="15" t="s">
        <v>183</v>
      </c>
      <c r="T3049" s="15" t="s">
        <v>4214</v>
      </c>
      <c r="U3049" s="28">
        <v>4397985.0</v>
      </c>
      <c r="V3049" s="15">
        <v>3.0</v>
      </c>
      <c r="W3049" s="31">
        <v>0.15</v>
      </c>
      <c r="X3049" s="28">
        <v>-310446.0</v>
      </c>
    </row>
    <row r="3050" ht="15.75" customHeight="1">
      <c r="A3050" s="15">
        <v>6674.0</v>
      </c>
      <c r="B3050" s="15" t="s">
        <v>5916</v>
      </c>
      <c r="C3050" s="18">
        <v>42252.0</v>
      </c>
      <c r="D3050" s="18">
        <v>42259.0</v>
      </c>
      <c r="E3050" s="18">
        <f t="shared" si="1"/>
        <v>42259</v>
      </c>
      <c r="F3050" s="15" t="s">
        <v>55</v>
      </c>
      <c r="G3050" s="15" t="s">
        <v>4566</v>
      </c>
      <c r="H3050" s="15" t="s">
        <v>4567</v>
      </c>
      <c r="I3050" s="15" t="s">
        <v>76</v>
      </c>
      <c r="J3050" s="15" t="s">
        <v>60</v>
      </c>
      <c r="K3050" s="15" t="s">
        <v>29</v>
      </c>
      <c r="L3050" s="15" t="str">
        <f t="array" ref="L3050">_xlfn.XLOOKUP(M3050,reference_province_to_city!$A$2:$A$11,reference_province_to_city!$B$2:$B$11)</f>
        <v>Palembang</v>
      </c>
      <c r="M3050" s="15" t="s">
        <v>13</v>
      </c>
      <c r="N3050" s="15">
        <v>30111.0</v>
      </c>
      <c r="O3050" s="15">
        <f t="array" ref="O3050">_xlfn.XLOOKUP(M3050,reference_postal_code!$B$2:$B$11,reference_postal_code!$A$2:$A$11)</f>
        <v>30111</v>
      </c>
      <c r="P3050" s="15" t="s">
        <v>77</v>
      </c>
      <c r="Q3050" s="15" t="s">
        <v>5917</v>
      </c>
      <c r="R3050" s="15" t="s">
        <v>106</v>
      </c>
      <c r="S3050" s="15" t="s">
        <v>139</v>
      </c>
      <c r="T3050" s="15" t="s">
        <v>5918</v>
      </c>
      <c r="U3050" s="28">
        <v>1019400.0</v>
      </c>
      <c r="V3050" s="15">
        <v>4.0</v>
      </c>
      <c r="W3050" s="31">
        <v>0.0</v>
      </c>
      <c r="X3050" s="28">
        <v>183492.0</v>
      </c>
    </row>
    <row r="3051" ht="15.75" customHeight="1">
      <c r="A3051" s="15">
        <v>1763.0</v>
      </c>
      <c r="B3051" s="15" t="s">
        <v>5911</v>
      </c>
      <c r="C3051" s="18">
        <v>42252.0</v>
      </c>
      <c r="D3051" s="18">
        <v>42256.0</v>
      </c>
      <c r="E3051" s="18">
        <f t="shared" si="1"/>
        <v>42256</v>
      </c>
      <c r="F3051" s="15" t="s">
        <v>55</v>
      </c>
      <c r="G3051" s="15" t="s">
        <v>2391</v>
      </c>
      <c r="H3051" s="15" t="s">
        <v>2392</v>
      </c>
      <c r="I3051" s="15" t="s">
        <v>59</v>
      </c>
      <c r="J3051" s="15" t="s">
        <v>60</v>
      </c>
      <c r="K3051" s="15" t="s">
        <v>14</v>
      </c>
      <c r="L3051" s="15" t="str">
        <f t="array" ref="L3051">_xlfn.XLOOKUP(M3051,reference_province_to_city!$A$2:$A$11,reference_province_to_city!$B$2:$B$11)</f>
        <v>Bandung</v>
      </c>
      <c r="M3051" s="15" t="s">
        <v>12</v>
      </c>
      <c r="N3051" s="15">
        <v>40111.0</v>
      </c>
      <c r="O3051" s="15">
        <f t="array" ref="O3051">_xlfn.XLOOKUP(M3051,reference_postal_code!$B$2:$B$11,reference_postal_code!$A$2:$A$11)</f>
        <v>40111</v>
      </c>
      <c r="P3051" s="15" t="s">
        <v>117</v>
      </c>
      <c r="Q3051" s="15" t="s">
        <v>4213</v>
      </c>
      <c r="R3051" s="15" t="s">
        <v>106</v>
      </c>
      <c r="S3051" s="15" t="s">
        <v>183</v>
      </c>
      <c r="T3051" s="15" t="s">
        <v>4214</v>
      </c>
      <c r="U3051" s="28">
        <v>4397985.0</v>
      </c>
      <c r="V3051" s="15">
        <v>3.0</v>
      </c>
      <c r="W3051" s="31">
        <v>0.15</v>
      </c>
      <c r="X3051" s="28">
        <v>-310446.0</v>
      </c>
    </row>
    <row r="3052" ht="15.75" customHeight="1">
      <c r="A3052" s="15">
        <v>6257.0</v>
      </c>
      <c r="B3052" s="15" t="s">
        <v>5919</v>
      </c>
      <c r="C3052" s="18">
        <v>42253.0</v>
      </c>
      <c r="D3052" s="18">
        <v>42255.0</v>
      </c>
      <c r="E3052" s="18">
        <f t="shared" si="1"/>
        <v>42255</v>
      </c>
      <c r="F3052" s="15" t="s">
        <v>114</v>
      </c>
      <c r="G3052" s="15" t="s">
        <v>4197</v>
      </c>
      <c r="H3052" s="15" t="s">
        <v>4198</v>
      </c>
      <c r="I3052" s="15" t="s">
        <v>76</v>
      </c>
      <c r="J3052" s="15" t="s">
        <v>60</v>
      </c>
      <c r="K3052" s="15" t="s">
        <v>14</v>
      </c>
      <c r="L3052" s="15" t="str">
        <f t="array" ref="L3052">_xlfn.XLOOKUP(M3052,reference_province_to_city!$A$2:$A$11,reference_province_to_city!$B$2:$B$11)</f>
        <v>Bandung</v>
      </c>
      <c r="M3052" s="15" t="s">
        <v>12</v>
      </c>
      <c r="N3052" s="15">
        <v>40111.0</v>
      </c>
      <c r="O3052" s="15">
        <f t="array" ref="O3052">_xlfn.XLOOKUP(M3052,reference_postal_code!$B$2:$B$11,reference_postal_code!$A$2:$A$11)</f>
        <v>40111</v>
      </c>
      <c r="P3052" s="15" t="s">
        <v>117</v>
      </c>
      <c r="Q3052" s="15" t="s">
        <v>5920</v>
      </c>
      <c r="R3052" s="15" t="s">
        <v>65</v>
      </c>
      <c r="S3052" s="15" t="s">
        <v>83</v>
      </c>
      <c r="T3052" s="15" t="s">
        <v>4569</v>
      </c>
      <c r="U3052" s="28">
        <v>51660.0</v>
      </c>
      <c r="V3052" s="15">
        <v>1.0</v>
      </c>
      <c r="W3052" s="31">
        <v>0.7</v>
      </c>
      <c r="X3052" s="28">
        <v>-37884.0</v>
      </c>
    </row>
    <row r="3053" ht="15.75" customHeight="1">
      <c r="A3053" s="15">
        <v>4985.0</v>
      </c>
      <c r="B3053" s="15" t="s">
        <v>5921</v>
      </c>
      <c r="C3053" s="18">
        <v>42253.0</v>
      </c>
      <c r="D3053" s="18">
        <v>42257.0</v>
      </c>
      <c r="E3053" s="18">
        <f t="shared" si="1"/>
        <v>42257</v>
      </c>
      <c r="F3053" s="15" t="s">
        <v>55</v>
      </c>
      <c r="G3053" s="15" t="s">
        <v>400</v>
      </c>
      <c r="H3053" s="15" t="s">
        <v>401</v>
      </c>
      <c r="I3053" s="15" t="s">
        <v>128</v>
      </c>
      <c r="J3053" s="15" t="s">
        <v>60</v>
      </c>
      <c r="L3053" s="15" t="str">
        <f t="array" ref="L3053">_xlfn.XLOOKUP(M3053,reference_province_to_city!$A$2:$A$11,reference_province_to_city!$B$2:$B$11)</f>
        <v>Semarang</v>
      </c>
      <c r="M3053" s="15" t="s">
        <v>15</v>
      </c>
      <c r="N3053" s="15">
        <v>50111.0</v>
      </c>
      <c r="O3053" s="15">
        <f t="array" ref="O3053">_xlfn.XLOOKUP(M3053,reference_postal_code!$B$2:$B$11,reference_postal_code!$A$2:$A$11)</f>
        <v>50111</v>
      </c>
      <c r="P3053" s="15" t="s">
        <v>77</v>
      </c>
      <c r="Q3053" s="15" t="s">
        <v>4450</v>
      </c>
      <c r="R3053" s="15" t="s">
        <v>65</v>
      </c>
      <c r="S3053" s="15" t="s">
        <v>103</v>
      </c>
      <c r="T3053" s="15" t="s">
        <v>4451</v>
      </c>
      <c r="U3053" s="28">
        <v>108600.0</v>
      </c>
      <c r="V3053" s="15">
        <v>5.0</v>
      </c>
      <c r="W3053" s="31">
        <v>0.2</v>
      </c>
      <c r="X3053" s="28">
        <v>17647.0</v>
      </c>
    </row>
    <row r="3054" ht="15.75" customHeight="1">
      <c r="A3054" s="15">
        <v>8791.0</v>
      </c>
      <c r="B3054" s="15" t="s">
        <v>5922</v>
      </c>
      <c r="C3054" s="18">
        <v>42253.0</v>
      </c>
      <c r="D3054" s="18">
        <v>42259.0</v>
      </c>
      <c r="E3054" s="18">
        <f t="shared" si="1"/>
        <v>42259</v>
      </c>
      <c r="F3054" s="15" t="s">
        <v>55</v>
      </c>
      <c r="G3054" s="15" t="s">
        <v>2605</v>
      </c>
      <c r="H3054" s="15" t="s">
        <v>2606</v>
      </c>
      <c r="I3054" s="15" t="s">
        <v>128</v>
      </c>
      <c r="J3054" s="15" t="s">
        <v>60</v>
      </c>
      <c r="K3054" s="15" t="s">
        <v>22</v>
      </c>
      <c r="L3054" s="15" t="str">
        <f t="array" ref="L3054">_xlfn.XLOOKUP(M3054,reference_province_to_city!$A$2:$A$11,reference_province_to_city!$B$2:$B$11)</f>
        <v>Surabaya</v>
      </c>
      <c r="M3054" s="15" t="s">
        <v>20</v>
      </c>
      <c r="N3054" s="15">
        <v>60231.0</v>
      </c>
      <c r="O3054" s="15">
        <f t="array" ref="O3054">_xlfn.XLOOKUP(M3054,reference_postal_code!$B$2:$B$11,reference_postal_code!$A$2:$A$11)</f>
        <v>60231</v>
      </c>
      <c r="P3054" s="15" t="s">
        <v>166</v>
      </c>
      <c r="Q3054" s="15" t="s">
        <v>2772</v>
      </c>
      <c r="R3054" s="15" t="s">
        <v>65</v>
      </c>
      <c r="S3054" s="15" t="s">
        <v>83</v>
      </c>
      <c r="T3054" s="15" t="s">
        <v>2773</v>
      </c>
      <c r="U3054" s="28">
        <v>699300.0</v>
      </c>
      <c r="V3054" s="15">
        <v>9.0</v>
      </c>
      <c r="W3054" s="31">
        <v>0.0</v>
      </c>
      <c r="X3054" s="28">
        <v>321678.0</v>
      </c>
    </row>
    <row r="3055" ht="15.75" customHeight="1">
      <c r="A3055" s="15">
        <v>6355.0</v>
      </c>
      <c r="B3055" s="15" t="s">
        <v>5923</v>
      </c>
      <c r="C3055" s="18">
        <v>42253.0</v>
      </c>
      <c r="D3055" s="18">
        <v>42259.0</v>
      </c>
      <c r="E3055" s="18">
        <f t="shared" si="1"/>
        <v>42259</v>
      </c>
      <c r="F3055" s="15" t="s">
        <v>55</v>
      </c>
      <c r="G3055" s="15" t="s">
        <v>201</v>
      </c>
      <c r="H3055" s="15" t="s">
        <v>202</v>
      </c>
      <c r="I3055" s="15" t="s">
        <v>128</v>
      </c>
      <c r="J3055" s="15" t="s">
        <v>60</v>
      </c>
      <c r="K3055" s="15" t="s">
        <v>29</v>
      </c>
      <c r="L3055" s="15" t="str">
        <f t="array" ref="L3055">_xlfn.XLOOKUP(M3055,reference_province_to_city!$A$2:$A$11,reference_province_to_city!$B$2:$B$11)</f>
        <v>Palembang</v>
      </c>
      <c r="M3055" s="15" t="s">
        <v>13</v>
      </c>
      <c r="N3055" s="15">
        <v>30111.0</v>
      </c>
      <c r="O3055" s="15">
        <f t="array" ref="O3055">_xlfn.XLOOKUP(M3055,reference_postal_code!$B$2:$B$11,reference_postal_code!$A$2:$A$11)</f>
        <v>30111</v>
      </c>
      <c r="P3055" s="15" t="s">
        <v>77</v>
      </c>
      <c r="Q3055" s="15" t="s">
        <v>5312</v>
      </c>
      <c r="R3055" s="15" t="s">
        <v>110</v>
      </c>
      <c r="S3055" s="15" t="s">
        <v>111</v>
      </c>
      <c r="T3055" s="15" t="s">
        <v>5313</v>
      </c>
      <c r="U3055" s="28">
        <v>5069700.0</v>
      </c>
      <c r="V3055" s="15">
        <v>2.0</v>
      </c>
      <c r="W3055" s="31">
        <v>0.0</v>
      </c>
      <c r="X3055" s="28">
        <v>1520910.0</v>
      </c>
    </row>
    <row r="3056" ht="15.75" customHeight="1">
      <c r="A3056" s="15">
        <v>2536.0</v>
      </c>
      <c r="B3056" s="15" t="s">
        <v>5924</v>
      </c>
      <c r="C3056" s="18">
        <v>42253.0</v>
      </c>
      <c r="D3056" s="18">
        <v>42255.0</v>
      </c>
      <c r="E3056" s="18">
        <f t="shared" si="1"/>
        <v>42255</v>
      </c>
      <c r="F3056" s="15" t="s">
        <v>125</v>
      </c>
      <c r="G3056" s="15" t="s">
        <v>4829</v>
      </c>
      <c r="H3056" s="15" t="s">
        <v>4830</v>
      </c>
      <c r="I3056" s="15" t="s">
        <v>128</v>
      </c>
      <c r="J3056" s="15" t="s">
        <v>60</v>
      </c>
      <c r="K3056" s="15" t="s">
        <v>31</v>
      </c>
      <c r="L3056" s="15" t="str">
        <f t="array" ref="L3056">_xlfn.XLOOKUP(M3056,reference_province_to_city!$A$2:$A$11,reference_province_to_city!$B$2:$B$11)</f>
        <v>Balikpapan</v>
      </c>
      <c r="M3056" s="15" t="s">
        <v>21</v>
      </c>
      <c r="N3056" s="15">
        <v>76114.0</v>
      </c>
      <c r="O3056" s="15">
        <f t="array" ref="O3056">_xlfn.XLOOKUP(M3056,reference_postal_code!$B$2:$B$11,reference_postal_code!$A$2:$A$11)</f>
        <v>76114</v>
      </c>
      <c r="P3056" s="15" t="s">
        <v>166</v>
      </c>
      <c r="Q3056" s="15" t="s">
        <v>4833</v>
      </c>
      <c r="R3056" s="15" t="s">
        <v>110</v>
      </c>
      <c r="S3056" s="15" t="s">
        <v>149</v>
      </c>
      <c r="T3056" s="15" t="s">
        <v>4834</v>
      </c>
      <c r="U3056" s="28">
        <v>694800.0</v>
      </c>
      <c r="V3056" s="15">
        <v>4.0</v>
      </c>
      <c r="W3056" s="31">
        <v>0.0</v>
      </c>
      <c r="X3056" s="28">
        <v>270972.0</v>
      </c>
    </row>
    <row r="3057" ht="15.75" customHeight="1">
      <c r="A3057" s="15">
        <v>2204.0</v>
      </c>
      <c r="B3057" s="15" t="s">
        <v>5925</v>
      </c>
      <c r="C3057" s="18">
        <v>42253.0</v>
      </c>
      <c r="D3057" s="18">
        <v>42259.0</v>
      </c>
      <c r="E3057" s="18">
        <f t="shared" si="1"/>
        <v>42259</v>
      </c>
      <c r="F3057" s="15" t="s">
        <v>55</v>
      </c>
      <c r="G3057" s="15" t="s">
        <v>1300</v>
      </c>
      <c r="H3057" s="15" t="s">
        <v>1301</v>
      </c>
      <c r="I3057" s="15" t="s">
        <v>76</v>
      </c>
      <c r="J3057" s="15" t="s">
        <v>60</v>
      </c>
      <c r="K3057" s="15" t="s">
        <v>26</v>
      </c>
      <c r="L3057" s="15" t="str">
        <f t="array" ref="L3057">_xlfn.XLOOKUP(M3057,reference_province_to_city!$A$2:$A$11,reference_province_to_city!$B$2:$B$11)</f>
        <v>Denpasar</v>
      </c>
      <c r="M3057" s="15" t="s">
        <v>24</v>
      </c>
      <c r="N3057" s="15">
        <v>80231.0</v>
      </c>
      <c r="O3057" s="15">
        <f t="array" ref="O3057">_xlfn.XLOOKUP(M3057,reference_postal_code!$B$2:$B$11,reference_postal_code!$A$2:$A$11)</f>
        <v>80231</v>
      </c>
      <c r="P3057" s="15" t="s">
        <v>63</v>
      </c>
      <c r="Q3057" s="15" t="s">
        <v>5926</v>
      </c>
      <c r="R3057" s="15" t="s">
        <v>106</v>
      </c>
      <c r="S3057" s="15" t="s">
        <v>139</v>
      </c>
      <c r="T3057" s="15" t="s">
        <v>5927</v>
      </c>
      <c r="U3057" s="28">
        <v>2877300.0</v>
      </c>
      <c r="V3057" s="15">
        <v>3.0</v>
      </c>
      <c r="W3057" s="31">
        <v>0.0</v>
      </c>
      <c r="X3057" s="28">
        <v>1122147.0</v>
      </c>
    </row>
    <row r="3058" ht="15.75" customHeight="1">
      <c r="A3058" s="15">
        <v>6354.0</v>
      </c>
      <c r="B3058" s="15" t="s">
        <v>5923</v>
      </c>
      <c r="C3058" s="18">
        <v>42253.0</v>
      </c>
      <c r="D3058" s="18">
        <v>42259.0</v>
      </c>
      <c r="E3058" s="18">
        <f t="shared" si="1"/>
        <v>42259</v>
      </c>
      <c r="F3058" s="15" t="s">
        <v>55</v>
      </c>
      <c r="G3058" s="15" t="s">
        <v>201</v>
      </c>
      <c r="H3058" s="15" t="s">
        <v>202</v>
      </c>
      <c r="I3058" s="15" t="s">
        <v>128</v>
      </c>
      <c r="J3058" s="15" t="s">
        <v>60</v>
      </c>
      <c r="K3058" s="15" t="s">
        <v>29</v>
      </c>
      <c r="L3058" s="15" t="str">
        <f t="array" ref="L3058">_xlfn.XLOOKUP(M3058,reference_province_to_city!$A$2:$A$11,reference_province_to_city!$B$2:$B$11)</f>
        <v>Palembang</v>
      </c>
      <c r="M3058" s="15" t="s">
        <v>13</v>
      </c>
      <c r="N3058" s="15">
        <v>30111.0</v>
      </c>
      <c r="O3058" s="15">
        <f t="array" ref="O3058">_xlfn.XLOOKUP(M3058,reference_postal_code!$B$2:$B$11,reference_postal_code!$A$2:$A$11)</f>
        <v>30111</v>
      </c>
      <c r="P3058" s="15" t="s">
        <v>77</v>
      </c>
      <c r="Q3058" s="15" t="s">
        <v>3000</v>
      </c>
      <c r="R3058" s="15" t="s">
        <v>65</v>
      </c>
      <c r="S3058" s="15" t="s">
        <v>222</v>
      </c>
      <c r="T3058" s="15" t="s">
        <v>3001</v>
      </c>
      <c r="U3058" s="28">
        <v>125850.0</v>
      </c>
      <c r="V3058" s="15">
        <v>1.0</v>
      </c>
      <c r="W3058" s="31">
        <v>0.0</v>
      </c>
      <c r="X3058" s="28">
        <v>31463.0</v>
      </c>
    </row>
    <row r="3059" ht="15.75" customHeight="1">
      <c r="A3059" s="15">
        <v>3420.0</v>
      </c>
      <c r="B3059" s="15" t="s">
        <v>5928</v>
      </c>
      <c r="C3059" s="18">
        <v>42253.0</v>
      </c>
      <c r="D3059" s="18">
        <v>42260.0</v>
      </c>
      <c r="E3059" s="18">
        <f t="shared" si="1"/>
        <v>42260</v>
      </c>
      <c r="F3059" s="15" t="s">
        <v>55</v>
      </c>
      <c r="G3059" s="15" t="s">
        <v>5929</v>
      </c>
      <c r="H3059" s="15" t="s">
        <v>5930</v>
      </c>
      <c r="I3059" s="15" t="s">
        <v>76</v>
      </c>
      <c r="J3059" s="15" t="s">
        <v>60</v>
      </c>
      <c r="K3059" s="15" t="s">
        <v>33</v>
      </c>
      <c r="L3059" s="15" t="str">
        <f t="array" ref="L3059">_xlfn.XLOOKUP(M3059,reference_province_to_city!$A$2:$A$11,reference_province_to_city!$B$2:$B$11)</f>
        <v>Makassar</v>
      </c>
      <c r="M3059" s="15" t="s">
        <v>25</v>
      </c>
      <c r="N3059" s="15">
        <v>90111.0</v>
      </c>
      <c r="O3059" s="15">
        <f t="array" ref="O3059">_xlfn.XLOOKUP(M3059,reference_postal_code!$B$2:$B$11,reference_postal_code!$A$2:$A$11)</f>
        <v>90111</v>
      </c>
      <c r="P3059" s="15" t="s">
        <v>63</v>
      </c>
      <c r="Q3059" s="15" t="s">
        <v>3942</v>
      </c>
      <c r="R3059" s="15" t="s">
        <v>106</v>
      </c>
      <c r="S3059" s="15" t="s">
        <v>107</v>
      </c>
      <c r="T3059" s="15" t="s">
        <v>3943</v>
      </c>
      <c r="U3059" s="28">
        <v>4076460.0</v>
      </c>
      <c r="V3059" s="15">
        <v>2.0</v>
      </c>
      <c r="W3059" s="31">
        <v>0.1</v>
      </c>
      <c r="X3059" s="28">
        <v>905880.0</v>
      </c>
    </row>
    <row r="3060" ht="15.75" customHeight="1">
      <c r="A3060" s="15">
        <v>9981.0</v>
      </c>
      <c r="B3060" s="15" t="s">
        <v>5931</v>
      </c>
      <c r="C3060" s="18">
        <v>42253.0</v>
      </c>
      <c r="D3060" s="18">
        <v>42256.0</v>
      </c>
      <c r="E3060" s="18">
        <f t="shared" si="1"/>
        <v>42256</v>
      </c>
      <c r="F3060" s="15" t="s">
        <v>114</v>
      </c>
      <c r="G3060" s="15" t="s">
        <v>5555</v>
      </c>
      <c r="H3060" s="15" t="s">
        <v>5556</v>
      </c>
      <c r="I3060" s="15" t="s">
        <v>59</v>
      </c>
      <c r="J3060" s="15" t="s">
        <v>60</v>
      </c>
      <c r="K3060" s="15" t="s">
        <v>26</v>
      </c>
      <c r="L3060" s="15" t="str">
        <f t="array" ref="L3060">_xlfn.XLOOKUP(M3060,reference_province_to_city!$A$2:$A$11,reference_province_to_city!$B$2:$B$11)</f>
        <v>Denpasar</v>
      </c>
      <c r="M3060" s="15" t="s">
        <v>24</v>
      </c>
      <c r="N3060" s="15">
        <v>80231.0</v>
      </c>
      <c r="O3060" s="15">
        <f t="array" ref="O3060">_xlfn.XLOOKUP(M3060,reference_postal_code!$B$2:$B$11,reference_postal_code!$A$2:$A$11)</f>
        <v>80231</v>
      </c>
      <c r="P3060" s="15" t="s">
        <v>63</v>
      </c>
      <c r="Q3060" s="15" t="s">
        <v>1110</v>
      </c>
      <c r="R3060" s="15" t="s">
        <v>106</v>
      </c>
      <c r="S3060" s="15" t="s">
        <v>218</v>
      </c>
      <c r="T3060" s="15" t="s">
        <v>1111</v>
      </c>
      <c r="U3060" s="28">
        <v>1289700.0</v>
      </c>
      <c r="V3060" s="15">
        <v>1.0</v>
      </c>
      <c r="W3060" s="31">
        <v>0.0</v>
      </c>
      <c r="X3060" s="28">
        <v>335322.0</v>
      </c>
    </row>
    <row r="3061" ht="15.75" customHeight="1">
      <c r="A3061" s="15">
        <v>2203.0</v>
      </c>
      <c r="B3061" s="15" t="s">
        <v>5925</v>
      </c>
      <c r="C3061" s="18">
        <v>42253.0</v>
      </c>
      <c r="D3061" s="18">
        <v>42259.0</v>
      </c>
      <c r="E3061" s="18">
        <f t="shared" si="1"/>
        <v>42259</v>
      </c>
      <c r="F3061" s="15" t="s">
        <v>55</v>
      </c>
      <c r="G3061" s="15" t="s">
        <v>1300</v>
      </c>
      <c r="H3061" s="15" t="s">
        <v>1301</v>
      </c>
      <c r="I3061" s="15" t="s">
        <v>76</v>
      </c>
      <c r="J3061" s="15" t="s">
        <v>60</v>
      </c>
      <c r="K3061" s="15" t="s">
        <v>26</v>
      </c>
      <c r="L3061" s="15" t="str">
        <f t="array" ref="L3061">_xlfn.XLOOKUP(M3061,reference_province_to_city!$A$2:$A$11,reference_province_to_city!$B$2:$B$11)</f>
        <v>Denpasar</v>
      </c>
      <c r="M3061" s="15" t="s">
        <v>24</v>
      </c>
      <c r="N3061" s="15">
        <v>80231.0</v>
      </c>
      <c r="O3061" s="15">
        <f t="array" ref="O3061">_xlfn.XLOOKUP(M3061,reference_postal_code!$B$2:$B$11,reference_postal_code!$A$2:$A$11)</f>
        <v>80231</v>
      </c>
      <c r="P3061" s="15" t="s">
        <v>63</v>
      </c>
      <c r="Q3061" s="15" t="s">
        <v>2308</v>
      </c>
      <c r="R3061" s="15" t="s">
        <v>65</v>
      </c>
      <c r="S3061" s="15" t="s">
        <v>83</v>
      </c>
      <c r="T3061" s="15" t="s">
        <v>1784</v>
      </c>
      <c r="U3061" s="28">
        <v>91440.0</v>
      </c>
      <c r="V3061" s="15">
        <v>2.0</v>
      </c>
      <c r="W3061" s="31">
        <v>0.2</v>
      </c>
      <c r="X3061" s="28">
        <v>32004.0</v>
      </c>
    </row>
    <row r="3062" ht="15.75" customHeight="1">
      <c r="A3062" s="15">
        <v>2806.0</v>
      </c>
      <c r="B3062" s="15" t="s">
        <v>5932</v>
      </c>
      <c r="C3062" s="18">
        <v>42254.0</v>
      </c>
      <c r="D3062" s="18">
        <v>42258.0</v>
      </c>
      <c r="E3062" s="18">
        <f t="shared" si="1"/>
        <v>42258</v>
      </c>
      <c r="F3062" s="15" t="s">
        <v>55</v>
      </c>
      <c r="G3062" s="15" t="s">
        <v>2328</v>
      </c>
      <c r="H3062" s="15" t="s">
        <v>2329</v>
      </c>
      <c r="I3062" s="15" t="s">
        <v>59</v>
      </c>
      <c r="J3062" s="15" t="s">
        <v>60</v>
      </c>
      <c r="K3062" s="15" t="s">
        <v>10</v>
      </c>
      <c r="L3062" s="15" t="str">
        <f t="array" ref="L3062">_xlfn.XLOOKUP(M3062,reference_province_to_city!$A$2:$A$11,reference_province_to_city!$B$2:$B$11)</f>
        <v>Jakarta</v>
      </c>
      <c r="M3062" s="15" t="s">
        <v>7</v>
      </c>
      <c r="N3062" s="15">
        <v>10110.0</v>
      </c>
      <c r="O3062" s="15">
        <f t="array" ref="O3062">_xlfn.XLOOKUP(M3062,reference_postal_code!$B$2:$B$11,reference_postal_code!$A$2:$A$11)</f>
        <v>10110</v>
      </c>
      <c r="P3062" s="15" t="s">
        <v>117</v>
      </c>
      <c r="Q3062" s="15" t="s">
        <v>2452</v>
      </c>
      <c r="R3062" s="15" t="s">
        <v>106</v>
      </c>
      <c r="S3062" s="15" t="s">
        <v>107</v>
      </c>
      <c r="T3062" s="15" t="s">
        <v>2453</v>
      </c>
      <c r="U3062" s="28">
        <v>712740.0</v>
      </c>
      <c r="V3062" s="15">
        <v>2.0</v>
      </c>
      <c r="W3062" s="31">
        <v>0.3</v>
      </c>
      <c r="X3062" s="28">
        <v>-30546.0</v>
      </c>
    </row>
    <row r="3063" ht="15.75" customHeight="1">
      <c r="A3063" s="15">
        <v>5010.0</v>
      </c>
      <c r="B3063" s="15" t="s">
        <v>5933</v>
      </c>
      <c r="C3063" s="18">
        <v>42254.0</v>
      </c>
      <c r="D3063" s="18">
        <v>42261.0</v>
      </c>
      <c r="E3063" s="18">
        <f t="shared" si="1"/>
        <v>42261</v>
      </c>
      <c r="F3063" s="15" t="s">
        <v>55</v>
      </c>
      <c r="G3063" s="15" t="s">
        <v>2916</v>
      </c>
      <c r="H3063" s="15" t="s">
        <v>2917</v>
      </c>
      <c r="I3063" s="15" t="s">
        <v>128</v>
      </c>
      <c r="J3063" s="15" t="s">
        <v>60</v>
      </c>
      <c r="K3063" s="15" t="s">
        <v>17</v>
      </c>
      <c r="L3063" s="15" t="str">
        <f t="array" ref="L3063">_xlfn.XLOOKUP(M3063,reference_province_to_city!$A$2:$A$11,reference_province_to_city!$B$2:$B$11)</f>
        <v>Semarang</v>
      </c>
      <c r="M3063" s="15" t="s">
        <v>15</v>
      </c>
      <c r="N3063" s="15">
        <v>50111.0</v>
      </c>
      <c r="O3063" s="15">
        <f t="array" ref="O3063">_xlfn.XLOOKUP(M3063,reference_postal_code!$B$2:$B$11,reference_postal_code!$A$2:$A$11)</f>
        <v>50111</v>
      </c>
      <c r="P3063" s="15" t="s">
        <v>77</v>
      </c>
      <c r="Q3063" s="15" t="s">
        <v>1757</v>
      </c>
      <c r="R3063" s="15" t="s">
        <v>110</v>
      </c>
      <c r="S3063" s="15" t="s">
        <v>111</v>
      </c>
      <c r="T3063" s="15" t="s">
        <v>1758</v>
      </c>
      <c r="U3063" s="28">
        <v>1.187946E7</v>
      </c>
      <c r="V3063" s="15">
        <v>6.0</v>
      </c>
      <c r="W3063" s="31">
        <v>0.4</v>
      </c>
      <c r="X3063" s="28">
        <v>-1979910.0</v>
      </c>
    </row>
    <row r="3064" ht="15.75" customHeight="1">
      <c r="A3064" s="15">
        <v>4109.0</v>
      </c>
      <c r="B3064" s="15" t="s">
        <v>5934</v>
      </c>
      <c r="C3064" s="18">
        <v>42254.0</v>
      </c>
      <c r="D3064" s="18">
        <v>42254.0</v>
      </c>
      <c r="E3064" s="18">
        <f t="shared" si="1"/>
        <v>42254</v>
      </c>
      <c r="F3064" s="15" t="s">
        <v>466</v>
      </c>
      <c r="G3064" s="15" t="s">
        <v>2977</v>
      </c>
      <c r="H3064" s="15" t="s">
        <v>2978</v>
      </c>
      <c r="I3064" s="15" t="s">
        <v>59</v>
      </c>
      <c r="J3064" s="15" t="s">
        <v>60</v>
      </c>
      <c r="K3064" s="15" t="s">
        <v>26</v>
      </c>
      <c r="L3064" s="15" t="str">
        <f t="array" ref="L3064">_xlfn.XLOOKUP(M3064,reference_province_to_city!$A$2:$A$11,reference_province_to_city!$B$2:$B$11)</f>
        <v>Denpasar</v>
      </c>
      <c r="M3064" s="15" t="s">
        <v>24</v>
      </c>
      <c r="O3064" s="15">
        <f t="array" ref="O3064">_xlfn.XLOOKUP(M3064,reference_postal_code!$B$2:$B$11,reference_postal_code!$A$2:$A$11)</f>
        <v>80231</v>
      </c>
      <c r="P3064" s="15" t="s">
        <v>63</v>
      </c>
      <c r="Q3064" s="15" t="s">
        <v>5935</v>
      </c>
      <c r="R3064" s="15" t="s">
        <v>106</v>
      </c>
      <c r="S3064" s="15" t="s">
        <v>218</v>
      </c>
      <c r="T3064" s="15" t="s">
        <v>5936</v>
      </c>
      <c r="U3064" s="28">
        <v>411210.0</v>
      </c>
      <c r="V3064" s="15">
        <v>3.0</v>
      </c>
      <c r="W3064" s="31">
        <v>0.4</v>
      </c>
      <c r="X3064" s="28">
        <v>-212459.0</v>
      </c>
    </row>
    <row r="3065" ht="15.75" customHeight="1">
      <c r="A3065" s="15">
        <v>6790.0</v>
      </c>
      <c r="B3065" s="15" t="s">
        <v>5937</v>
      </c>
      <c r="C3065" s="18">
        <v>42254.0</v>
      </c>
      <c r="D3065" s="18"/>
      <c r="E3065" s="18">
        <f t="shared" si="1"/>
        <v>42257</v>
      </c>
      <c r="F3065" s="15" t="s">
        <v>114</v>
      </c>
      <c r="G3065" s="15" t="s">
        <v>2831</v>
      </c>
      <c r="H3065" s="15" t="s">
        <v>2832</v>
      </c>
      <c r="I3065" s="15" t="s">
        <v>128</v>
      </c>
      <c r="J3065" s="15" t="s">
        <v>60</v>
      </c>
      <c r="K3065" s="15" t="s">
        <v>17</v>
      </c>
      <c r="L3065" s="15" t="str">
        <f t="array" ref="L3065">_xlfn.XLOOKUP(M3065,reference_province_to_city!$A$2:$A$11,reference_province_to_city!$B$2:$B$11)</f>
        <v>Semarang</v>
      </c>
      <c r="M3065" s="15" t="s">
        <v>15</v>
      </c>
      <c r="N3065" s="15">
        <v>50111.0</v>
      </c>
      <c r="O3065" s="15">
        <f t="array" ref="O3065">_xlfn.XLOOKUP(M3065,reference_postal_code!$B$2:$B$11,reference_postal_code!$A$2:$A$11)</f>
        <v>50111</v>
      </c>
      <c r="P3065" s="15" t="s">
        <v>77</v>
      </c>
      <c r="Q3065" s="15" t="s">
        <v>1895</v>
      </c>
      <c r="R3065" s="15" t="s">
        <v>65</v>
      </c>
      <c r="S3065" s="15" t="s">
        <v>93</v>
      </c>
      <c r="T3065" s="15" t="s">
        <v>1896</v>
      </c>
      <c r="U3065" s="28">
        <v>2111040.0</v>
      </c>
      <c r="V3065" s="15">
        <v>4.0</v>
      </c>
      <c r="W3065" s="31">
        <v>0.2</v>
      </c>
      <c r="X3065" s="28">
        <v>184716.0</v>
      </c>
    </row>
    <row r="3066" ht="15.75" customHeight="1">
      <c r="A3066" s="15">
        <v>4108.0</v>
      </c>
      <c r="B3066" s="15" t="s">
        <v>5934</v>
      </c>
      <c r="C3066" s="18">
        <v>42254.0</v>
      </c>
      <c r="D3066" s="18">
        <v>42254.0</v>
      </c>
      <c r="E3066" s="18">
        <f t="shared" si="1"/>
        <v>42254</v>
      </c>
      <c r="F3066" s="15" t="s">
        <v>466</v>
      </c>
      <c r="G3066" s="15" t="s">
        <v>2977</v>
      </c>
      <c r="H3066" s="15" t="s">
        <v>2978</v>
      </c>
      <c r="I3066" s="15" t="s">
        <v>59</v>
      </c>
      <c r="J3066" s="15" t="s">
        <v>60</v>
      </c>
      <c r="K3066" s="15" t="s">
        <v>26</v>
      </c>
      <c r="L3066" s="15" t="str">
        <f t="array" ref="L3066">_xlfn.XLOOKUP(M3066,reference_province_to_city!$A$2:$A$11,reference_province_to_city!$B$2:$B$11)</f>
        <v>Denpasar</v>
      </c>
      <c r="M3066" s="15" t="s">
        <v>24</v>
      </c>
      <c r="N3066" s="15">
        <v>80231.0</v>
      </c>
      <c r="O3066" s="15">
        <f t="array" ref="O3066">_xlfn.XLOOKUP(M3066,reference_postal_code!$B$2:$B$11,reference_postal_code!$A$2:$A$11)</f>
        <v>80231</v>
      </c>
      <c r="P3066" s="15" t="s">
        <v>63</v>
      </c>
      <c r="Q3066" s="15" t="s">
        <v>572</v>
      </c>
      <c r="R3066" s="15" t="s">
        <v>65</v>
      </c>
      <c r="S3066" s="15" t="s">
        <v>87</v>
      </c>
      <c r="T3066" s="15" t="s">
        <v>573</v>
      </c>
      <c r="U3066" s="28">
        <v>209400.0</v>
      </c>
      <c r="V3066" s="15">
        <v>2.0</v>
      </c>
      <c r="W3066" s="31">
        <v>0.0</v>
      </c>
      <c r="X3066" s="28">
        <v>4188.0</v>
      </c>
    </row>
    <row r="3067" ht="15.75" customHeight="1">
      <c r="A3067" s="15">
        <v>8630.0</v>
      </c>
      <c r="B3067" s="15" t="s">
        <v>5938</v>
      </c>
      <c r="C3067" s="18">
        <v>42254.0</v>
      </c>
      <c r="D3067" s="18">
        <v>42259.0</v>
      </c>
      <c r="E3067" s="18">
        <f t="shared" si="1"/>
        <v>42259</v>
      </c>
      <c r="F3067" s="15" t="s">
        <v>55</v>
      </c>
      <c r="G3067" s="15" t="s">
        <v>2605</v>
      </c>
      <c r="H3067" s="15" t="s">
        <v>2606</v>
      </c>
      <c r="I3067" s="15" t="s">
        <v>128</v>
      </c>
      <c r="J3067" s="15" t="s">
        <v>60</v>
      </c>
      <c r="K3067" s="15" t="s">
        <v>22</v>
      </c>
      <c r="L3067" s="15" t="str">
        <f t="array" ref="L3067">_xlfn.XLOOKUP(M3067,reference_province_to_city!$A$2:$A$11,reference_province_to_city!$B$2:$B$11)</f>
        <v>Surabaya</v>
      </c>
      <c r="M3067" s="15" t="s">
        <v>20</v>
      </c>
      <c r="O3067" s="15">
        <f t="array" ref="O3067">_xlfn.XLOOKUP(M3067,reference_postal_code!$B$2:$B$11,reference_postal_code!$A$2:$A$11)</f>
        <v>60231</v>
      </c>
      <c r="P3067" s="15" t="s">
        <v>166</v>
      </c>
      <c r="Q3067" s="15" t="s">
        <v>2837</v>
      </c>
      <c r="R3067" s="15" t="s">
        <v>106</v>
      </c>
      <c r="S3067" s="15" t="s">
        <v>218</v>
      </c>
      <c r="T3067" s="15" t="s">
        <v>2838</v>
      </c>
      <c r="U3067" s="28">
        <v>7217640.0</v>
      </c>
      <c r="V3067" s="15">
        <v>2.0</v>
      </c>
      <c r="W3067" s="31">
        <v>0.4</v>
      </c>
      <c r="X3067" s="28">
        <v>-1804410.0</v>
      </c>
    </row>
    <row r="3068" ht="15.75" customHeight="1">
      <c r="A3068" s="15">
        <v>5011.0</v>
      </c>
      <c r="B3068" s="15" t="s">
        <v>5933</v>
      </c>
      <c r="C3068" s="18">
        <v>42254.0</v>
      </c>
      <c r="D3068" s="18">
        <v>42261.0</v>
      </c>
      <c r="E3068" s="18">
        <f t="shared" si="1"/>
        <v>42261</v>
      </c>
      <c r="F3068" s="15" t="s">
        <v>55</v>
      </c>
      <c r="G3068" s="15" t="s">
        <v>2916</v>
      </c>
      <c r="H3068" s="15" t="s">
        <v>2917</v>
      </c>
      <c r="I3068" s="15" t="s">
        <v>128</v>
      </c>
      <c r="J3068" s="15" t="s">
        <v>60</v>
      </c>
      <c r="K3068" s="15" t="s">
        <v>17</v>
      </c>
      <c r="L3068" s="15" t="str">
        <f t="array" ref="L3068">_xlfn.XLOOKUP(M3068,reference_province_to_city!$A$2:$A$11,reference_province_to_city!$B$2:$B$11)</f>
        <v>Semarang</v>
      </c>
      <c r="M3068" s="15" t="s">
        <v>15</v>
      </c>
      <c r="N3068" s="15">
        <v>50111.0</v>
      </c>
      <c r="O3068" s="15">
        <f t="array" ref="O3068">_xlfn.XLOOKUP(M3068,reference_postal_code!$B$2:$B$11,reference_postal_code!$A$2:$A$11)</f>
        <v>50111</v>
      </c>
      <c r="P3068" s="15" t="s">
        <v>77</v>
      </c>
      <c r="Q3068" s="15" t="s">
        <v>1643</v>
      </c>
      <c r="R3068" s="15" t="s">
        <v>65</v>
      </c>
      <c r="S3068" s="15" t="s">
        <v>83</v>
      </c>
      <c r="T3068" s="15" t="s">
        <v>1644</v>
      </c>
      <c r="U3068" s="28">
        <v>73845.0</v>
      </c>
      <c r="V3068" s="15">
        <v>3.0</v>
      </c>
      <c r="W3068" s="31">
        <v>0.7</v>
      </c>
      <c r="X3068" s="28">
        <v>-59076.0</v>
      </c>
    </row>
    <row r="3069" ht="15.75" customHeight="1">
      <c r="A3069" s="15">
        <v>6901.0</v>
      </c>
      <c r="B3069" s="15" t="s">
        <v>5939</v>
      </c>
      <c r="C3069" s="18">
        <v>42254.0</v>
      </c>
      <c r="D3069" s="18">
        <v>42258.0</v>
      </c>
      <c r="E3069" s="18">
        <f t="shared" si="1"/>
        <v>42258</v>
      </c>
      <c r="F3069" s="15" t="s">
        <v>55</v>
      </c>
      <c r="G3069" s="15" t="s">
        <v>3510</v>
      </c>
      <c r="H3069" s="15" t="s">
        <v>3511</v>
      </c>
      <c r="I3069" s="15" t="s">
        <v>76</v>
      </c>
      <c r="J3069" s="15" t="s">
        <v>60</v>
      </c>
      <c r="K3069" s="15" t="s">
        <v>33</v>
      </c>
      <c r="L3069" s="15" t="str">
        <f t="array" ref="L3069">_xlfn.XLOOKUP(M3069,reference_province_to_city!$A$2:$A$11,reference_province_to_city!$B$2:$B$11)</f>
        <v>Makassar</v>
      </c>
      <c r="M3069" s="15" t="s">
        <v>25</v>
      </c>
      <c r="N3069" s="15">
        <v>90111.0</v>
      </c>
      <c r="O3069" s="15">
        <f t="array" ref="O3069">_xlfn.XLOOKUP(M3069,reference_postal_code!$B$2:$B$11,reference_postal_code!$A$2:$A$11)</f>
        <v>90111</v>
      </c>
      <c r="P3069" s="15" t="s">
        <v>63</v>
      </c>
      <c r="Q3069" s="15" t="s">
        <v>5132</v>
      </c>
      <c r="R3069" s="15" t="s">
        <v>110</v>
      </c>
      <c r="S3069" s="15" t="s">
        <v>149</v>
      </c>
      <c r="T3069" s="15" t="s">
        <v>5133</v>
      </c>
      <c r="U3069" s="28">
        <v>8398950.0</v>
      </c>
      <c r="V3069" s="15">
        <v>7.0</v>
      </c>
      <c r="W3069" s="31">
        <v>0.0</v>
      </c>
      <c r="X3069" s="28">
        <v>2519685.0</v>
      </c>
    </row>
    <row r="3070" ht="15.75" customHeight="1">
      <c r="A3070" s="15">
        <v>5009.0</v>
      </c>
      <c r="B3070" s="15" t="s">
        <v>5933</v>
      </c>
      <c r="C3070" s="18">
        <v>42254.0</v>
      </c>
      <c r="D3070" s="18">
        <v>42261.0</v>
      </c>
      <c r="E3070" s="18">
        <f t="shared" si="1"/>
        <v>42261</v>
      </c>
      <c r="F3070" s="15" t="s">
        <v>55</v>
      </c>
      <c r="G3070" s="15" t="s">
        <v>2916</v>
      </c>
      <c r="H3070" s="15" t="s">
        <v>2917</v>
      </c>
      <c r="I3070" s="15" t="s">
        <v>128</v>
      </c>
      <c r="J3070" s="15" t="s">
        <v>60</v>
      </c>
      <c r="K3070" s="15" t="s">
        <v>17</v>
      </c>
      <c r="L3070" s="15" t="str">
        <f t="array" ref="L3070">_xlfn.XLOOKUP(M3070,reference_province_to_city!$A$2:$A$11,reference_province_to_city!$B$2:$B$11)</f>
        <v>Semarang</v>
      </c>
      <c r="M3070" s="15" t="s">
        <v>15</v>
      </c>
      <c r="N3070" s="15">
        <v>50111.0</v>
      </c>
      <c r="O3070" s="15">
        <f t="array" ref="O3070">_xlfn.XLOOKUP(M3070,reference_postal_code!$B$2:$B$11,reference_postal_code!$A$2:$A$11)</f>
        <v>50111</v>
      </c>
      <c r="P3070" s="15" t="s">
        <v>77</v>
      </c>
      <c r="Q3070" s="15" t="s">
        <v>5940</v>
      </c>
      <c r="R3070" s="15" t="s">
        <v>65</v>
      </c>
      <c r="S3070" s="15" t="s">
        <v>83</v>
      </c>
      <c r="T3070" s="15" t="s">
        <v>5941</v>
      </c>
      <c r="U3070" s="28">
        <v>142830.0</v>
      </c>
      <c r="V3070" s="15">
        <v>1.0</v>
      </c>
      <c r="W3070" s="31">
        <v>0.7</v>
      </c>
      <c r="X3070" s="28">
        <v>-104742.0</v>
      </c>
    </row>
    <row r="3071" ht="15.75" customHeight="1">
      <c r="A3071" s="15">
        <v>8627.0</v>
      </c>
      <c r="B3071" s="15" t="s">
        <v>5938</v>
      </c>
      <c r="C3071" s="18">
        <v>42254.0</v>
      </c>
      <c r="D3071" s="18">
        <v>42259.0</v>
      </c>
      <c r="E3071" s="18">
        <f t="shared" si="1"/>
        <v>42259</v>
      </c>
      <c r="F3071" s="15" t="s">
        <v>55</v>
      </c>
      <c r="G3071" s="15" t="s">
        <v>2605</v>
      </c>
      <c r="H3071" s="15" t="s">
        <v>2606</v>
      </c>
      <c r="I3071" s="15" t="s">
        <v>128</v>
      </c>
      <c r="J3071" s="15" t="s">
        <v>60</v>
      </c>
      <c r="K3071" s="15" t="s">
        <v>22</v>
      </c>
      <c r="L3071" s="15" t="str">
        <f t="array" ref="L3071">_xlfn.XLOOKUP(M3071,reference_province_to_city!$A$2:$A$11,reference_province_to_city!$B$2:$B$11)</f>
        <v>Surabaya</v>
      </c>
      <c r="M3071" s="15" t="s">
        <v>20</v>
      </c>
      <c r="N3071" s="15">
        <v>60231.0</v>
      </c>
      <c r="O3071" s="15">
        <f t="array" ref="O3071">_xlfn.XLOOKUP(M3071,reference_postal_code!$B$2:$B$11,reference_postal_code!$A$2:$A$11)</f>
        <v>60231</v>
      </c>
      <c r="P3071" s="15" t="s">
        <v>166</v>
      </c>
      <c r="Q3071" s="15" t="s">
        <v>5801</v>
      </c>
      <c r="R3071" s="15" t="s">
        <v>65</v>
      </c>
      <c r="S3071" s="15" t="s">
        <v>87</v>
      </c>
      <c r="T3071" s="15" t="s">
        <v>5802</v>
      </c>
      <c r="U3071" s="28">
        <v>1053900.0</v>
      </c>
      <c r="V3071" s="15">
        <v>3.0</v>
      </c>
      <c r="W3071" s="31">
        <v>0.0</v>
      </c>
      <c r="X3071" s="28">
        <v>284553.0</v>
      </c>
    </row>
    <row r="3072" ht="15.75" customHeight="1">
      <c r="A3072" s="15">
        <v>146.0</v>
      </c>
      <c r="B3072" s="15" t="s">
        <v>5942</v>
      </c>
      <c r="C3072" s="18">
        <v>42254.0</v>
      </c>
      <c r="D3072" s="18">
        <v>42259.0</v>
      </c>
      <c r="E3072" s="18">
        <f t="shared" si="1"/>
        <v>42259</v>
      </c>
      <c r="F3072" s="15" t="s">
        <v>55</v>
      </c>
      <c r="G3072" s="15" t="s">
        <v>3524</v>
      </c>
      <c r="H3072" s="15" t="s">
        <v>3525</v>
      </c>
      <c r="I3072" s="15" t="s">
        <v>59</v>
      </c>
      <c r="J3072" s="15" t="s">
        <v>60</v>
      </c>
      <c r="K3072" s="15" t="s">
        <v>17</v>
      </c>
      <c r="L3072" s="15" t="str">
        <f t="array" ref="L3072">_xlfn.XLOOKUP(M3072,reference_province_to_city!$A$2:$A$11,reference_province_to_city!$B$2:$B$11)</f>
        <v>Semarang</v>
      </c>
      <c r="M3072" s="15" t="s">
        <v>15</v>
      </c>
      <c r="N3072" s="15">
        <v>50111.0</v>
      </c>
      <c r="O3072" s="15">
        <f t="array" ref="O3072">_xlfn.XLOOKUP(M3072,reference_postal_code!$B$2:$B$11,reference_postal_code!$A$2:$A$11)</f>
        <v>50111</v>
      </c>
      <c r="P3072" s="15" t="s">
        <v>77</v>
      </c>
      <c r="Q3072" s="15" t="s">
        <v>4080</v>
      </c>
      <c r="R3072" s="15" t="s">
        <v>65</v>
      </c>
      <c r="S3072" s="15" t="s">
        <v>87</v>
      </c>
      <c r="T3072" s="15" t="s">
        <v>4081</v>
      </c>
      <c r="U3072" s="28">
        <v>1.007895E7</v>
      </c>
      <c r="V3072" s="15">
        <v>7.0</v>
      </c>
      <c r="W3072" s="31">
        <v>0.0</v>
      </c>
      <c r="X3072" s="28">
        <v>302368.0</v>
      </c>
    </row>
    <row r="3073" ht="15.75" customHeight="1">
      <c r="A3073" s="15">
        <v>8628.0</v>
      </c>
      <c r="B3073" s="15" t="s">
        <v>5938</v>
      </c>
      <c r="C3073" s="18">
        <v>42254.0</v>
      </c>
      <c r="D3073" s="18">
        <v>42259.0</v>
      </c>
      <c r="E3073" s="18">
        <f t="shared" si="1"/>
        <v>42259</v>
      </c>
      <c r="F3073" s="15" t="s">
        <v>55</v>
      </c>
      <c r="G3073" s="15" t="s">
        <v>2605</v>
      </c>
      <c r="H3073" s="15" t="s">
        <v>2606</v>
      </c>
      <c r="I3073" s="15" t="s">
        <v>128</v>
      </c>
      <c r="J3073" s="15" t="s">
        <v>60</v>
      </c>
      <c r="K3073" s="15" t="s">
        <v>22</v>
      </c>
      <c r="L3073" s="15" t="str">
        <f t="array" ref="L3073">_xlfn.XLOOKUP(M3073,reference_province_to_city!$A$2:$A$11,reference_province_to_city!$B$2:$B$11)</f>
        <v>Surabaya</v>
      </c>
      <c r="M3073" s="15" t="s">
        <v>20</v>
      </c>
      <c r="N3073" s="15">
        <v>60231.0</v>
      </c>
      <c r="O3073" s="15">
        <f t="array" ref="O3073">_xlfn.XLOOKUP(M3073,reference_postal_code!$B$2:$B$11,reference_postal_code!$A$2:$A$11)</f>
        <v>60231</v>
      </c>
      <c r="P3073" s="15" t="s">
        <v>166</v>
      </c>
      <c r="Q3073" s="15" t="s">
        <v>5943</v>
      </c>
      <c r="R3073" s="15" t="s">
        <v>110</v>
      </c>
      <c r="S3073" s="15" t="s">
        <v>149</v>
      </c>
      <c r="T3073" s="15" t="s">
        <v>5944</v>
      </c>
      <c r="U3073" s="28">
        <v>1350000.0</v>
      </c>
      <c r="V3073" s="15">
        <v>5.0</v>
      </c>
      <c r="W3073" s="31">
        <v>0.0</v>
      </c>
      <c r="X3073" s="28">
        <v>243000.0</v>
      </c>
    </row>
    <row r="3074" ht="15.75" customHeight="1">
      <c r="A3074" s="15">
        <v>8631.0</v>
      </c>
      <c r="B3074" s="15" t="s">
        <v>5938</v>
      </c>
      <c r="C3074" s="18">
        <v>42254.0</v>
      </c>
      <c r="D3074" s="18">
        <v>42259.0</v>
      </c>
      <c r="E3074" s="18">
        <f t="shared" si="1"/>
        <v>42259</v>
      </c>
      <c r="F3074" s="15" t="s">
        <v>55</v>
      </c>
      <c r="G3074" s="15" t="s">
        <v>2605</v>
      </c>
      <c r="H3074" s="15" t="s">
        <v>2606</v>
      </c>
      <c r="I3074" s="15" t="s">
        <v>128</v>
      </c>
      <c r="J3074" s="15" t="s">
        <v>60</v>
      </c>
      <c r="K3074" s="15" t="s">
        <v>22</v>
      </c>
      <c r="L3074" s="15" t="str">
        <f t="array" ref="L3074">_xlfn.XLOOKUP(M3074,reference_province_to_city!$A$2:$A$11,reference_province_to_city!$B$2:$B$11)</f>
        <v>Surabaya</v>
      </c>
      <c r="M3074" s="15" t="s">
        <v>20</v>
      </c>
      <c r="N3074" s="15">
        <v>60231.0</v>
      </c>
      <c r="O3074" s="15">
        <f t="array" ref="O3074">_xlfn.XLOOKUP(M3074,reference_postal_code!$B$2:$B$11,reference_postal_code!$A$2:$A$11)</f>
        <v>60231</v>
      </c>
      <c r="P3074" s="15" t="s">
        <v>166</v>
      </c>
      <c r="Q3074" s="15" t="s">
        <v>4450</v>
      </c>
      <c r="R3074" s="15" t="s">
        <v>65</v>
      </c>
      <c r="S3074" s="15" t="s">
        <v>103</v>
      </c>
      <c r="T3074" s="15" t="s">
        <v>4451</v>
      </c>
      <c r="U3074" s="28">
        <v>108600.0</v>
      </c>
      <c r="V3074" s="15">
        <v>4.0</v>
      </c>
      <c r="W3074" s="31">
        <v>0.0</v>
      </c>
      <c r="X3074" s="28">
        <v>35838.0</v>
      </c>
    </row>
    <row r="3075" ht="15.75" customHeight="1">
      <c r="A3075" s="15">
        <v>8629.0</v>
      </c>
      <c r="B3075" s="15" t="s">
        <v>5938</v>
      </c>
      <c r="C3075" s="18">
        <v>42254.0</v>
      </c>
      <c r="D3075" s="18">
        <v>42259.0</v>
      </c>
      <c r="E3075" s="18">
        <f t="shared" si="1"/>
        <v>42259</v>
      </c>
      <c r="F3075" s="15" t="s">
        <v>55</v>
      </c>
      <c r="G3075" s="15" t="s">
        <v>2605</v>
      </c>
      <c r="H3075" s="15" t="s">
        <v>2606</v>
      </c>
      <c r="I3075" s="15" t="s">
        <v>128</v>
      </c>
      <c r="J3075" s="15" t="s">
        <v>60</v>
      </c>
      <c r="K3075" s="15" t="s">
        <v>22</v>
      </c>
      <c r="L3075" s="15" t="str">
        <f t="array" ref="L3075">_xlfn.XLOOKUP(M3075,reference_province_to_city!$A$2:$A$11,reference_province_to_city!$B$2:$B$11)</f>
        <v>Surabaya</v>
      </c>
      <c r="M3075" s="15" t="s">
        <v>20</v>
      </c>
      <c r="N3075" s="15">
        <v>60231.0</v>
      </c>
      <c r="O3075" s="15">
        <f t="array" ref="O3075">_xlfn.XLOOKUP(M3075,reference_postal_code!$B$2:$B$11,reference_postal_code!$A$2:$A$11)</f>
        <v>60231</v>
      </c>
      <c r="P3075" s="15" t="s">
        <v>166</v>
      </c>
      <c r="Q3075" s="15" t="s">
        <v>274</v>
      </c>
      <c r="R3075" s="15" t="s">
        <v>65</v>
      </c>
      <c r="S3075" s="15" t="s">
        <v>83</v>
      </c>
      <c r="T3075" s="15" t="s">
        <v>275</v>
      </c>
      <c r="U3075" s="28">
        <v>91440.0</v>
      </c>
      <c r="V3075" s="15">
        <v>2.0</v>
      </c>
      <c r="W3075" s="31">
        <v>0.2</v>
      </c>
      <c r="X3075" s="28">
        <v>30861.0</v>
      </c>
    </row>
    <row r="3076" ht="15.75" customHeight="1">
      <c r="A3076" s="15">
        <v>5057.0</v>
      </c>
      <c r="B3076" s="15" t="s">
        <v>5945</v>
      </c>
      <c r="C3076" s="18">
        <v>42255.0</v>
      </c>
      <c r="D3076" s="18">
        <v>42258.0</v>
      </c>
      <c r="E3076" s="18">
        <f t="shared" si="1"/>
        <v>42258</v>
      </c>
      <c r="F3076" s="15" t="s">
        <v>125</v>
      </c>
      <c r="G3076" s="15" t="s">
        <v>5946</v>
      </c>
      <c r="H3076" s="15" t="s">
        <v>5947</v>
      </c>
      <c r="I3076" s="15" t="s">
        <v>59</v>
      </c>
      <c r="J3076" s="15" t="s">
        <v>60</v>
      </c>
      <c r="K3076" s="15" t="s">
        <v>22</v>
      </c>
      <c r="L3076" s="15" t="str">
        <f t="array" ref="L3076">_xlfn.XLOOKUP(M3076,reference_province_to_city!$A$2:$A$11,reference_province_to_city!$B$2:$B$11)</f>
        <v>Surabaya</v>
      </c>
      <c r="M3076" s="15" t="s">
        <v>20</v>
      </c>
      <c r="N3076" s="15">
        <v>60231.0</v>
      </c>
      <c r="O3076" s="15">
        <f t="array" ref="O3076">_xlfn.XLOOKUP(M3076,reference_postal_code!$B$2:$B$11,reference_postal_code!$A$2:$A$11)</f>
        <v>60231</v>
      </c>
      <c r="P3076" s="15" t="s">
        <v>166</v>
      </c>
      <c r="Q3076" s="15" t="s">
        <v>5454</v>
      </c>
      <c r="R3076" s="15" t="s">
        <v>65</v>
      </c>
      <c r="S3076" s="15" t="s">
        <v>66</v>
      </c>
      <c r="T3076" s="15" t="s">
        <v>5455</v>
      </c>
      <c r="U3076" s="28">
        <v>396000.0</v>
      </c>
      <c r="V3076" s="15">
        <v>5.0</v>
      </c>
      <c r="W3076" s="31">
        <v>0.0</v>
      </c>
      <c r="X3076" s="28">
        <v>178200.0</v>
      </c>
    </row>
    <row r="3077" ht="15.75" customHeight="1">
      <c r="A3077" s="15">
        <v>6255.0</v>
      </c>
      <c r="B3077" s="15" t="s">
        <v>5948</v>
      </c>
      <c r="C3077" s="18">
        <v>42255.0</v>
      </c>
      <c r="D3077" s="18">
        <v>42261.0</v>
      </c>
      <c r="E3077" s="18">
        <f t="shared" si="1"/>
        <v>42261</v>
      </c>
      <c r="F3077" s="15" t="s">
        <v>55</v>
      </c>
      <c r="G3077" s="15" t="s">
        <v>1527</v>
      </c>
      <c r="H3077" s="15" t="s">
        <v>1528</v>
      </c>
      <c r="I3077" s="15" t="s">
        <v>128</v>
      </c>
      <c r="J3077" s="15" t="s">
        <v>60</v>
      </c>
      <c r="K3077" s="15" t="s">
        <v>10</v>
      </c>
      <c r="L3077" s="15" t="str">
        <f t="array" ref="L3077">_xlfn.XLOOKUP(M3077,reference_province_to_city!$A$2:$A$11,reference_province_to_city!$B$2:$B$11)</f>
        <v>Jakarta</v>
      </c>
      <c r="M3077" s="15" t="s">
        <v>7</v>
      </c>
      <c r="N3077" s="15">
        <v>10110.0</v>
      </c>
      <c r="O3077" s="15">
        <f t="array" ref="O3077">_xlfn.XLOOKUP(M3077,reference_postal_code!$B$2:$B$11,reference_postal_code!$A$2:$A$11)</f>
        <v>10110</v>
      </c>
      <c r="P3077" s="15" t="s">
        <v>117</v>
      </c>
      <c r="Q3077" s="15" t="s">
        <v>2059</v>
      </c>
      <c r="R3077" s="15" t="s">
        <v>106</v>
      </c>
      <c r="S3077" s="15" t="s">
        <v>139</v>
      </c>
      <c r="T3077" s="15" t="s">
        <v>2060</v>
      </c>
      <c r="U3077" s="28">
        <v>320400.0</v>
      </c>
      <c r="V3077" s="15">
        <v>8.0</v>
      </c>
      <c r="W3077" s="31">
        <v>0.0</v>
      </c>
      <c r="X3077" s="28">
        <v>121752.0</v>
      </c>
    </row>
    <row r="3078" ht="15.75" customHeight="1">
      <c r="A3078" s="15">
        <v>5058.0</v>
      </c>
      <c r="B3078" s="15" t="s">
        <v>5945</v>
      </c>
      <c r="C3078" s="18">
        <v>42255.0</v>
      </c>
      <c r="D3078" s="18">
        <v>42258.0</v>
      </c>
      <c r="E3078" s="18">
        <f t="shared" si="1"/>
        <v>42258</v>
      </c>
      <c r="F3078" s="15" t="s">
        <v>125</v>
      </c>
      <c r="G3078" s="15" t="s">
        <v>5946</v>
      </c>
      <c r="H3078" s="15" t="s">
        <v>5947</v>
      </c>
      <c r="I3078" s="15" t="s">
        <v>59</v>
      </c>
      <c r="J3078" s="15" t="s">
        <v>60</v>
      </c>
      <c r="K3078" s="15" t="s">
        <v>22</v>
      </c>
      <c r="L3078" s="15" t="str">
        <f t="array" ref="L3078">_xlfn.XLOOKUP(M3078,reference_province_to_city!$A$2:$A$11,reference_province_to_city!$B$2:$B$11)</f>
        <v>Surabaya</v>
      </c>
      <c r="M3078" s="15" t="s">
        <v>20</v>
      </c>
      <c r="N3078" s="15">
        <v>60231.0</v>
      </c>
      <c r="O3078" s="15">
        <f t="array" ref="O3078">_xlfn.XLOOKUP(M3078,reference_postal_code!$B$2:$B$11,reference_postal_code!$A$2:$A$11)</f>
        <v>60231</v>
      </c>
      <c r="P3078" s="15" t="s">
        <v>166</v>
      </c>
      <c r="Q3078" s="15" t="s">
        <v>572</v>
      </c>
      <c r="R3078" s="15" t="s">
        <v>65</v>
      </c>
      <c r="S3078" s="15" t="s">
        <v>87</v>
      </c>
      <c r="T3078" s="15" t="s">
        <v>573</v>
      </c>
      <c r="U3078" s="28">
        <v>628200.0</v>
      </c>
      <c r="V3078" s="15">
        <v>6.0</v>
      </c>
      <c r="W3078" s="31">
        <v>0.0</v>
      </c>
      <c r="X3078" s="28">
        <v>12564.0</v>
      </c>
    </row>
    <row r="3079" ht="15.75" customHeight="1">
      <c r="A3079" s="15">
        <v>3468.0</v>
      </c>
      <c r="B3079" s="15" t="s">
        <v>5949</v>
      </c>
      <c r="C3079" s="18">
        <v>42257.0</v>
      </c>
      <c r="D3079" s="18"/>
      <c r="E3079" s="18">
        <f t="shared" si="1"/>
        <v>42260</v>
      </c>
      <c r="F3079" s="15" t="s">
        <v>55</v>
      </c>
      <c r="G3079" s="15" t="s">
        <v>1194</v>
      </c>
      <c r="H3079" s="15" t="s">
        <v>1195</v>
      </c>
      <c r="I3079" s="15" t="s">
        <v>128</v>
      </c>
      <c r="J3079" s="15" t="s">
        <v>60</v>
      </c>
      <c r="K3079" s="15" t="s">
        <v>28</v>
      </c>
      <c r="L3079" s="15" t="str">
        <f t="array" ref="L3079">_xlfn.XLOOKUP(M3079,reference_province_to_city!$A$2:$A$11,reference_province_to_city!$B$2:$B$11)</f>
        <v>Medan</v>
      </c>
      <c r="M3079" s="15" t="s">
        <v>11</v>
      </c>
      <c r="N3079" s="15">
        <v>20111.0</v>
      </c>
      <c r="O3079" s="15">
        <f t="array" ref="O3079">_xlfn.XLOOKUP(M3079,reference_postal_code!$B$2:$B$11,reference_postal_code!$A$2:$A$11)</f>
        <v>20111</v>
      </c>
      <c r="P3079" s="15" t="s">
        <v>77</v>
      </c>
      <c r="Q3079" s="15" t="s">
        <v>3183</v>
      </c>
      <c r="R3079" s="15" t="s">
        <v>65</v>
      </c>
      <c r="S3079" s="15" t="s">
        <v>66</v>
      </c>
      <c r="T3079" s="15" t="s">
        <v>3184</v>
      </c>
      <c r="U3079" s="28">
        <v>4182300.0</v>
      </c>
      <c r="V3079" s="15">
        <v>9.0</v>
      </c>
      <c r="W3079" s="31">
        <v>0.0</v>
      </c>
      <c r="X3079" s="28">
        <v>1882035.0</v>
      </c>
    </row>
    <row r="3080" ht="15.75" customHeight="1">
      <c r="A3080" s="15">
        <v>5765.0</v>
      </c>
      <c r="B3080" s="15" t="s">
        <v>5950</v>
      </c>
      <c r="C3080" s="18">
        <v>42257.0</v>
      </c>
      <c r="D3080" s="18">
        <v>42259.0</v>
      </c>
      <c r="E3080" s="18">
        <f t="shared" si="1"/>
        <v>42259</v>
      </c>
      <c r="F3080" s="15" t="s">
        <v>114</v>
      </c>
      <c r="G3080" s="15" t="s">
        <v>4316</v>
      </c>
      <c r="H3080" s="15" t="s">
        <v>4317</v>
      </c>
      <c r="I3080" s="15" t="s">
        <v>59</v>
      </c>
      <c r="J3080" s="15" t="s">
        <v>60</v>
      </c>
      <c r="K3080" s="15" t="s">
        <v>10</v>
      </c>
      <c r="L3080" s="15" t="str">
        <f t="array" ref="L3080">_xlfn.XLOOKUP(M3080,reference_province_to_city!$A$2:$A$11,reference_province_to_city!$B$2:$B$11)</f>
        <v>Jakarta</v>
      </c>
      <c r="M3080" s="15" t="s">
        <v>7</v>
      </c>
      <c r="N3080" s="15">
        <v>10110.0</v>
      </c>
      <c r="O3080" s="15">
        <f t="array" ref="O3080">_xlfn.XLOOKUP(M3080,reference_postal_code!$B$2:$B$11,reference_postal_code!$A$2:$A$11)</f>
        <v>10110</v>
      </c>
      <c r="P3080" s="15" t="s">
        <v>117</v>
      </c>
      <c r="Q3080" s="15" t="s">
        <v>5951</v>
      </c>
      <c r="R3080" s="15" t="s">
        <v>65</v>
      </c>
      <c r="S3080" s="15" t="s">
        <v>87</v>
      </c>
      <c r="T3080" s="15" t="s">
        <v>5952</v>
      </c>
      <c r="U3080" s="28">
        <v>5308200.0</v>
      </c>
      <c r="V3080" s="15">
        <v>6.0</v>
      </c>
      <c r="W3080" s="31">
        <v>0.0</v>
      </c>
      <c r="X3080" s="28">
        <v>265410.0</v>
      </c>
    </row>
    <row r="3081" ht="15.75" customHeight="1">
      <c r="A3081" s="15">
        <v>3467.0</v>
      </c>
      <c r="B3081" s="15" t="s">
        <v>5949</v>
      </c>
      <c r="C3081" s="18">
        <v>42257.0</v>
      </c>
      <c r="D3081" s="18">
        <v>42261.0</v>
      </c>
      <c r="E3081" s="18">
        <f t="shared" si="1"/>
        <v>42261</v>
      </c>
      <c r="F3081" s="15" t="s">
        <v>55</v>
      </c>
      <c r="G3081" s="15" t="s">
        <v>1194</v>
      </c>
      <c r="H3081" s="15" t="s">
        <v>1195</v>
      </c>
      <c r="I3081" s="15" t="s">
        <v>128</v>
      </c>
      <c r="J3081" s="15" t="s">
        <v>60</v>
      </c>
      <c r="K3081" s="15" t="s">
        <v>28</v>
      </c>
      <c r="L3081" s="15" t="str">
        <f t="array" ref="L3081">_xlfn.XLOOKUP(M3081,reference_province_to_city!$A$2:$A$11,reference_province_to_city!$B$2:$B$11)</f>
        <v>Medan</v>
      </c>
      <c r="M3081" s="15" t="s">
        <v>11</v>
      </c>
      <c r="N3081" s="15">
        <v>20111.0</v>
      </c>
      <c r="O3081" s="15">
        <f t="array" ref="O3081">_xlfn.XLOOKUP(M3081,reference_postal_code!$B$2:$B$11,reference_postal_code!$A$2:$A$11)</f>
        <v>20111</v>
      </c>
      <c r="P3081" s="15" t="s">
        <v>77</v>
      </c>
      <c r="Q3081" s="15" t="s">
        <v>4738</v>
      </c>
      <c r="R3081" s="15" t="s">
        <v>106</v>
      </c>
      <c r="S3081" s="15" t="s">
        <v>183</v>
      </c>
      <c r="T3081" s="15" t="s">
        <v>4739</v>
      </c>
      <c r="U3081" s="28">
        <v>5429400.0</v>
      </c>
      <c r="V3081" s="15">
        <v>2.0</v>
      </c>
      <c r="W3081" s="31">
        <v>0.0</v>
      </c>
      <c r="X3081" s="28">
        <v>1248762.0</v>
      </c>
    </row>
    <row r="3082" ht="15.75" customHeight="1">
      <c r="A3082" s="15">
        <v>581.0</v>
      </c>
      <c r="B3082" s="15" t="s">
        <v>5953</v>
      </c>
      <c r="C3082" s="18">
        <v>42257.0</v>
      </c>
      <c r="D3082" s="18">
        <v>42261.0</v>
      </c>
      <c r="E3082" s="18">
        <f t="shared" si="1"/>
        <v>42261</v>
      </c>
      <c r="F3082" s="15" t="s">
        <v>55</v>
      </c>
      <c r="G3082" s="15" t="s">
        <v>2328</v>
      </c>
      <c r="H3082" s="15" t="s">
        <v>2329</v>
      </c>
      <c r="I3082" s="15" t="s">
        <v>59</v>
      </c>
      <c r="J3082" s="15" t="s">
        <v>60</v>
      </c>
      <c r="K3082" s="15" t="s">
        <v>10</v>
      </c>
      <c r="L3082" s="15" t="str">
        <f t="array" ref="L3082">_xlfn.XLOOKUP(M3082,reference_province_to_city!$A$2:$A$11,reference_province_to_city!$B$2:$B$11)</f>
        <v>Jakarta</v>
      </c>
      <c r="M3082" s="15" t="s">
        <v>7</v>
      </c>
      <c r="N3082" s="15">
        <v>10110.0</v>
      </c>
      <c r="O3082" s="15">
        <f t="array" ref="O3082">_xlfn.XLOOKUP(M3082,reference_postal_code!$B$2:$B$11,reference_postal_code!$A$2:$A$11)</f>
        <v>10110</v>
      </c>
      <c r="P3082" s="15" t="s">
        <v>117</v>
      </c>
      <c r="Q3082" s="15" t="s">
        <v>1106</v>
      </c>
      <c r="R3082" s="15" t="s">
        <v>65</v>
      </c>
      <c r="S3082" s="15" t="s">
        <v>226</v>
      </c>
      <c r="T3082" s="15" t="s">
        <v>1107</v>
      </c>
      <c r="U3082" s="28">
        <v>772800.0</v>
      </c>
      <c r="V3082" s="15">
        <v>4.0</v>
      </c>
      <c r="W3082" s="31">
        <v>0.0</v>
      </c>
      <c r="X3082" s="28">
        <v>23184.0</v>
      </c>
    </row>
    <row r="3083" ht="15.75" customHeight="1">
      <c r="A3083" s="15">
        <v>3466.0</v>
      </c>
      <c r="B3083" s="15" t="s">
        <v>5949</v>
      </c>
      <c r="C3083" s="18">
        <v>42257.0</v>
      </c>
      <c r="D3083" s="18">
        <v>42261.0</v>
      </c>
      <c r="E3083" s="18">
        <f t="shared" si="1"/>
        <v>42261</v>
      </c>
      <c r="F3083" s="15" t="s">
        <v>55</v>
      </c>
      <c r="G3083" s="15" t="s">
        <v>1194</v>
      </c>
      <c r="H3083" s="15" t="s">
        <v>1195</v>
      </c>
      <c r="I3083" s="15" t="s">
        <v>128</v>
      </c>
      <c r="J3083" s="15" t="s">
        <v>60</v>
      </c>
      <c r="K3083" s="15" t="s">
        <v>541</v>
      </c>
      <c r="L3083" s="15" t="str">
        <f t="array" ref="L3083">_xlfn.XLOOKUP(M3083,reference_province_to_city!$A$2:$A$11,reference_province_to_city!$B$2:$B$11)</f>
        <v>Medan</v>
      </c>
      <c r="M3083" s="15" t="s">
        <v>11</v>
      </c>
      <c r="N3083" s="15">
        <v>20111.0</v>
      </c>
      <c r="O3083" s="15">
        <f t="array" ref="O3083">_xlfn.XLOOKUP(M3083,reference_postal_code!$B$2:$B$11,reference_postal_code!$A$2:$A$11)</f>
        <v>20111</v>
      </c>
      <c r="P3083" s="15" t="s">
        <v>77</v>
      </c>
      <c r="Q3083" s="15" t="s">
        <v>1013</v>
      </c>
      <c r="R3083" s="15" t="s">
        <v>65</v>
      </c>
      <c r="S3083" s="15" t="s">
        <v>222</v>
      </c>
      <c r="T3083" s="15" t="s">
        <v>1014</v>
      </c>
      <c r="U3083" s="28">
        <v>929400.0</v>
      </c>
      <c r="V3083" s="15">
        <v>2.0</v>
      </c>
      <c r="W3083" s="31">
        <v>0.0</v>
      </c>
      <c r="X3083" s="28">
        <v>241644.0</v>
      </c>
    </row>
    <row r="3084" ht="15.75" customHeight="1">
      <c r="A3084" s="15">
        <v>7724.0</v>
      </c>
      <c r="B3084" s="15" t="s">
        <v>5954</v>
      </c>
      <c r="C3084" s="18">
        <v>42257.0</v>
      </c>
      <c r="D3084" s="18">
        <v>42261.0</v>
      </c>
      <c r="E3084" s="18">
        <f t="shared" si="1"/>
        <v>42261</v>
      </c>
      <c r="F3084" s="15" t="s">
        <v>55</v>
      </c>
      <c r="G3084" s="15" t="s">
        <v>4696</v>
      </c>
      <c r="H3084" s="15" t="s">
        <v>4697</v>
      </c>
      <c r="I3084" s="15" t="s">
        <v>128</v>
      </c>
      <c r="J3084" s="15" t="s">
        <v>60</v>
      </c>
      <c r="K3084" s="15" t="s">
        <v>28</v>
      </c>
      <c r="L3084" s="15" t="str">
        <f t="array" ref="L3084">_xlfn.XLOOKUP(M3084,reference_province_to_city!$A$2:$A$11,reference_province_to_city!$B$2:$B$11)</f>
        <v>Medan</v>
      </c>
      <c r="M3084" s="15" t="s">
        <v>11</v>
      </c>
      <c r="N3084" s="15">
        <v>20111.0</v>
      </c>
      <c r="O3084" s="15">
        <f t="array" ref="O3084">_xlfn.XLOOKUP(M3084,reference_postal_code!$B$2:$B$11,reference_postal_code!$A$2:$A$11)</f>
        <v>20111</v>
      </c>
      <c r="P3084" s="15" t="s">
        <v>77</v>
      </c>
      <c r="Q3084" s="15" t="s">
        <v>1689</v>
      </c>
      <c r="R3084" s="15" t="s">
        <v>106</v>
      </c>
      <c r="S3084" s="15" t="s">
        <v>107</v>
      </c>
      <c r="T3084" s="15" t="s">
        <v>1690</v>
      </c>
      <c r="U3084" s="28">
        <v>2698290.0</v>
      </c>
      <c r="V3084" s="15">
        <v>1.0</v>
      </c>
      <c r="W3084" s="31">
        <v>0.3</v>
      </c>
      <c r="X3084" s="28">
        <v>-38547.0</v>
      </c>
    </row>
    <row r="3085" ht="15.75" customHeight="1">
      <c r="A3085" s="15">
        <v>2631.0</v>
      </c>
      <c r="B3085" s="15" t="s">
        <v>5955</v>
      </c>
      <c r="C3085" s="18">
        <v>42257.0</v>
      </c>
      <c r="D3085" s="18">
        <v>42262.0</v>
      </c>
      <c r="E3085" s="18">
        <f t="shared" si="1"/>
        <v>42262</v>
      </c>
      <c r="F3085" s="15" t="s">
        <v>55</v>
      </c>
      <c r="G3085" s="15" t="s">
        <v>593</v>
      </c>
      <c r="H3085" s="15" t="s">
        <v>594</v>
      </c>
      <c r="I3085" s="15" t="s">
        <v>59</v>
      </c>
      <c r="J3085" s="15" t="s">
        <v>60</v>
      </c>
      <c r="K3085" s="15" t="s">
        <v>22</v>
      </c>
      <c r="L3085" s="15" t="str">
        <f t="array" ref="L3085">_xlfn.XLOOKUP(M3085,reference_province_to_city!$A$2:$A$11,reference_province_to_city!$B$2:$B$11)</f>
        <v>Surabaya</v>
      </c>
      <c r="M3085" s="15" t="s">
        <v>20</v>
      </c>
      <c r="N3085" s="15">
        <v>60231.0</v>
      </c>
      <c r="O3085" s="15">
        <f t="array" ref="O3085">_xlfn.XLOOKUP(M3085,reference_postal_code!$B$2:$B$11,reference_postal_code!$A$2:$A$11)</f>
        <v>60231</v>
      </c>
      <c r="P3085" s="15" t="s">
        <v>166</v>
      </c>
      <c r="Q3085" s="15" t="s">
        <v>3741</v>
      </c>
      <c r="R3085" s="15" t="s">
        <v>65</v>
      </c>
      <c r="S3085" s="15" t="s">
        <v>66</v>
      </c>
      <c r="T3085" s="15" t="s">
        <v>3742</v>
      </c>
      <c r="U3085" s="28">
        <v>224100.0</v>
      </c>
      <c r="V3085" s="15">
        <v>3.0</v>
      </c>
      <c r="W3085" s="31">
        <v>0.0</v>
      </c>
      <c r="X3085" s="28">
        <v>105327.0</v>
      </c>
    </row>
    <row r="3086" ht="15.75" customHeight="1">
      <c r="A3086" s="15">
        <v>7491.0</v>
      </c>
      <c r="B3086" s="15" t="s">
        <v>5956</v>
      </c>
      <c r="C3086" s="18">
        <v>42257.0</v>
      </c>
      <c r="D3086" s="18">
        <v>42263.0</v>
      </c>
      <c r="E3086" s="18">
        <f t="shared" si="1"/>
        <v>42263</v>
      </c>
      <c r="F3086" s="15" t="s">
        <v>55</v>
      </c>
      <c r="G3086" s="15" t="s">
        <v>3196</v>
      </c>
      <c r="H3086" s="15" t="s">
        <v>3197</v>
      </c>
      <c r="I3086" s="15" t="s">
        <v>128</v>
      </c>
      <c r="J3086" s="15" t="s">
        <v>60</v>
      </c>
      <c r="K3086" s="15" t="s">
        <v>19</v>
      </c>
      <c r="L3086" s="15" t="str">
        <f t="array" ref="L3086">_xlfn.XLOOKUP(M3086,reference_province_to_city!$A$2:$A$11,reference_province_to_city!$B$2:$B$11)</f>
        <v>Yogyakarta</v>
      </c>
      <c r="M3086" s="15" t="s">
        <v>18</v>
      </c>
      <c r="N3086" s="15">
        <v>55111.0</v>
      </c>
      <c r="O3086" s="15">
        <f t="array" ref="O3086">_xlfn.XLOOKUP(M3086,reference_postal_code!$B$2:$B$11,reference_postal_code!$A$2:$A$11)</f>
        <v>55111</v>
      </c>
      <c r="P3086" s="15" t="s">
        <v>77</v>
      </c>
      <c r="Q3086" s="15" t="s">
        <v>4811</v>
      </c>
      <c r="R3086" s="15" t="s">
        <v>106</v>
      </c>
      <c r="S3086" s="15" t="s">
        <v>139</v>
      </c>
      <c r="T3086" s="15" t="s">
        <v>4812</v>
      </c>
      <c r="U3086" s="28">
        <v>1600200.0</v>
      </c>
      <c r="V3086" s="15">
        <v>6.0</v>
      </c>
      <c r="W3086" s="31">
        <v>0.0</v>
      </c>
      <c r="X3086" s="28">
        <v>496062.0</v>
      </c>
    </row>
    <row r="3087" ht="15.75" customHeight="1">
      <c r="A3087" s="15">
        <v>7205.0</v>
      </c>
      <c r="B3087" s="15" t="s">
        <v>5957</v>
      </c>
      <c r="C3087" s="18">
        <v>42257.0</v>
      </c>
      <c r="D3087" s="18">
        <v>42264.0</v>
      </c>
      <c r="E3087" s="18">
        <f t="shared" si="1"/>
        <v>42264</v>
      </c>
      <c r="F3087" s="15" t="s">
        <v>55</v>
      </c>
      <c r="G3087" s="15" t="s">
        <v>5958</v>
      </c>
      <c r="H3087" s="15" t="s">
        <v>5959</v>
      </c>
      <c r="I3087" s="15" t="s">
        <v>59</v>
      </c>
      <c r="J3087" s="15" t="s">
        <v>60</v>
      </c>
      <c r="K3087" s="15" t="s">
        <v>14</v>
      </c>
      <c r="L3087" s="15" t="str">
        <f t="array" ref="L3087">_xlfn.XLOOKUP(M3087,reference_province_to_city!$A$2:$A$11,reference_province_to_city!$B$2:$B$11)</f>
        <v>Bandung</v>
      </c>
      <c r="M3087" s="15" t="s">
        <v>12</v>
      </c>
      <c r="N3087" s="15">
        <v>40111.0</v>
      </c>
      <c r="O3087" s="15">
        <f t="array" ref="O3087">_xlfn.XLOOKUP(M3087,reference_postal_code!$B$2:$B$11,reference_postal_code!$A$2:$A$11)</f>
        <v>40111</v>
      </c>
      <c r="P3087" s="15" t="s">
        <v>117</v>
      </c>
      <c r="Q3087" s="15" t="s">
        <v>5960</v>
      </c>
      <c r="R3087" s="15" t="s">
        <v>65</v>
      </c>
      <c r="S3087" s="15" t="s">
        <v>93</v>
      </c>
      <c r="T3087" s="15" t="s">
        <v>5961</v>
      </c>
      <c r="U3087" s="28">
        <v>91200.0</v>
      </c>
      <c r="V3087" s="15">
        <v>2.0</v>
      </c>
      <c r="W3087" s="31">
        <v>0.0</v>
      </c>
      <c r="X3087" s="28">
        <v>31008.0</v>
      </c>
    </row>
    <row r="3088" ht="15.75" customHeight="1">
      <c r="A3088" s="15">
        <v>7491.0</v>
      </c>
      <c r="B3088" s="15" t="s">
        <v>5956</v>
      </c>
      <c r="C3088" s="18">
        <v>42257.0</v>
      </c>
      <c r="D3088" s="18">
        <v>42263.0</v>
      </c>
      <c r="E3088" s="18">
        <f t="shared" si="1"/>
        <v>42263</v>
      </c>
      <c r="F3088" s="15" t="s">
        <v>55</v>
      </c>
      <c r="G3088" s="15" t="s">
        <v>3196</v>
      </c>
      <c r="H3088" s="15" t="s">
        <v>3197</v>
      </c>
      <c r="I3088" s="15" t="s">
        <v>128</v>
      </c>
      <c r="J3088" s="15" t="s">
        <v>60</v>
      </c>
      <c r="L3088" s="15" t="str">
        <f t="array" ref="L3088">_xlfn.XLOOKUP(M3088,reference_province_to_city!$A$2:$A$11,reference_province_to_city!$B$2:$B$11)</f>
        <v>Yogyakarta</v>
      </c>
      <c r="M3088" s="15" t="s">
        <v>18</v>
      </c>
      <c r="N3088" s="15">
        <v>55111.0</v>
      </c>
      <c r="O3088" s="15">
        <f t="array" ref="O3088">_xlfn.XLOOKUP(M3088,reference_postal_code!$B$2:$B$11,reference_postal_code!$A$2:$A$11)</f>
        <v>55111</v>
      </c>
      <c r="P3088" s="15" t="s">
        <v>77</v>
      </c>
      <c r="Q3088" s="15" t="s">
        <v>4811</v>
      </c>
      <c r="R3088" s="15" t="s">
        <v>106</v>
      </c>
      <c r="S3088" s="15" t="s">
        <v>139</v>
      </c>
      <c r="T3088" s="15" t="s">
        <v>4812</v>
      </c>
      <c r="U3088" s="28">
        <v>1600200.0</v>
      </c>
      <c r="V3088" s="15">
        <v>6.0</v>
      </c>
      <c r="W3088" s="31">
        <v>0.0</v>
      </c>
      <c r="X3088" s="28">
        <v>496062.0</v>
      </c>
    </row>
    <row r="3089" ht="15.75" customHeight="1">
      <c r="A3089" s="15">
        <v>6673.0</v>
      </c>
      <c r="B3089" s="15" t="s">
        <v>5962</v>
      </c>
      <c r="C3089" s="18">
        <v>42258.0</v>
      </c>
      <c r="D3089" s="18">
        <v>42263.0</v>
      </c>
      <c r="E3089" s="18">
        <f t="shared" si="1"/>
        <v>42263</v>
      </c>
      <c r="F3089" s="15" t="s">
        <v>55</v>
      </c>
      <c r="G3089" s="15" t="s">
        <v>1469</v>
      </c>
      <c r="H3089" s="15" t="s">
        <v>1470</v>
      </c>
      <c r="I3089" s="15" t="s">
        <v>128</v>
      </c>
      <c r="J3089" s="15" t="s">
        <v>60</v>
      </c>
      <c r="K3089" s="15" t="s">
        <v>19</v>
      </c>
      <c r="L3089" s="15" t="str">
        <f t="array" ref="L3089">_xlfn.XLOOKUP(M3089,reference_province_to_city!$A$2:$A$11,reference_province_to_city!$B$2:$B$11)</f>
        <v>Yogyakarta</v>
      </c>
      <c r="M3089" s="15" t="s">
        <v>18</v>
      </c>
      <c r="N3089" s="15">
        <v>55111.0</v>
      </c>
      <c r="O3089" s="15">
        <f t="array" ref="O3089">_xlfn.XLOOKUP(M3089,reference_postal_code!$B$2:$B$11,reference_postal_code!$A$2:$A$11)</f>
        <v>55111</v>
      </c>
      <c r="P3089" s="15" t="s">
        <v>77</v>
      </c>
      <c r="Q3089" s="15" t="s">
        <v>2979</v>
      </c>
      <c r="R3089" s="15" t="s">
        <v>65</v>
      </c>
      <c r="S3089" s="15" t="s">
        <v>93</v>
      </c>
      <c r="T3089" s="15" t="s">
        <v>2980</v>
      </c>
      <c r="U3089" s="28">
        <v>3987900.0</v>
      </c>
      <c r="V3089" s="15">
        <v>7.0</v>
      </c>
      <c r="W3089" s="31">
        <v>0.0</v>
      </c>
      <c r="X3089" s="28">
        <v>1196370.0</v>
      </c>
    </row>
    <row r="3090" ht="15.75" customHeight="1">
      <c r="A3090" s="15">
        <v>8026.0</v>
      </c>
      <c r="B3090" s="15" t="s">
        <v>5963</v>
      </c>
      <c r="C3090" s="18">
        <v>42258.0</v>
      </c>
      <c r="D3090" s="18">
        <v>42262.0</v>
      </c>
      <c r="E3090" s="18">
        <f t="shared" si="1"/>
        <v>42262</v>
      </c>
      <c r="F3090" s="15" t="s">
        <v>114</v>
      </c>
      <c r="G3090" s="15" t="s">
        <v>2157</v>
      </c>
      <c r="H3090" s="15" t="s">
        <v>2158</v>
      </c>
      <c r="I3090" s="15" t="s">
        <v>128</v>
      </c>
      <c r="J3090" s="15" t="s">
        <v>60</v>
      </c>
      <c r="K3090" s="15" t="s">
        <v>10</v>
      </c>
      <c r="L3090" s="15" t="str">
        <f t="array" ref="L3090">_xlfn.XLOOKUP(M3090,reference_province_to_city!$A$2:$A$11,reference_province_to_city!$B$2:$B$11)</f>
        <v>Jakarta</v>
      </c>
      <c r="M3090" s="15" t="s">
        <v>7</v>
      </c>
      <c r="N3090" s="15">
        <v>10110.0</v>
      </c>
      <c r="O3090" s="15">
        <f t="array" ref="O3090">_xlfn.XLOOKUP(M3090,reference_postal_code!$B$2:$B$11,reference_postal_code!$A$2:$A$11)</f>
        <v>10110</v>
      </c>
      <c r="P3090" s="15" t="s">
        <v>117</v>
      </c>
      <c r="Q3090" s="15" t="s">
        <v>3370</v>
      </c>
      <c r="R3090" s="15" t="s">
        <v>106</v>
      </c>
      <c r="S3090" s="15" t="s">
        <v>139</v>
      </c>
      <c r="T3090" s="15" t="s">
        <v>3371</v>
      </c>
      <c r="U3090" s="28">
        <v>3160200.0</v>
      </c>
      <c r="V3090" s="15">
        <v>2.0</v>
      </c>
      <c r="W3090" s="31">
        <v>0.0</v>
      </c>
      <c r="X3090" s="28">
        <v>758448.0</v>
      </c>
    </row>
    <row r="3091" ht="15.75" customHeight="1">
      <c r="A3091" s="15">
        <v>8029.0</v>
      </c>
      <c r="B3091" s="15" t="s">
        <v>5963</v>
      </c>
      <c r="C3091" s="18">
        <v>42258.0</v>
      </c>
      <c r="D3091" s="18">
        <v>42262.0</v>
      </c>
      <c r="E3091" s="18">
        <f t="shared" si="1"/>
        <v>42262</v>
      </c>
      <c r="F3091" s="15" t="s">
        <v>114</v>
      </c>
      <c r="G3091" s="15" t="s">
        <v>2157</v>
      </c>
      <c r="H3091" s="15" t="s">
        <v>2158</v>
      </c>
      <c r="I3091" s="15" t="s">
        <v>128</v>
      </c>
      <c r="J3091" s="15" t="s">
        <v>60</v>
      </c>
      <c r="K3091" s="15" t="s">
        <v>10</v>
      </c>
      <c r="L3091" s="15" t="str">
        <f t="array" ref="L3091">_xlfn.XLOOKUP(M3091,reference_province_to_city!$A$2:$A$11,reference_province_to_city!$B$2:$B$11)</f>
        <v>Jakarta</v>
      </c>
      <c r="M3091" s="15" t="s">
        <v>7</v>
      </c>
      <c r="N3091" s="15">
        <v>10110.0</v>
      </c>
      <c r="O3091" s="15">
        <f t="array" ref="O3091">_xlfn.XLOOKUP(M3091,reference_postal_code!$B$2:$B$11,reference_postal_code!$A$2:$A$11)</f>
        <v>10110</v>
      </c>
      <c r="P3091" s="15" t="s">
        <v>117</v>
      </c>
      <c r="Q3091" s="15" t="s">
        <v>3487</v>
      </c>
      <c r="R3091" s="15" t="s">
        <v>65</v>
      </c>
      <c r="S3091" s="15" t="s">
        <v>87</v>
      </c>
      <c r="T3091" s="15" t="s">
        <v>3488</v>
      </c>
      <c r="U3091" s="28">
        <v>1.15902E7</v>
      </c>
      <c r="V3091" s="15">
        <v>4.0</v>
      </c>
      <c r="W3091" s="31">
        <v>0.0</v>
      </c>
      <c r="X3091" s="28">
        <v>1622628.0</v>
      </c>
    </row>
    <row r="3092" ht="15.75" customHeight="1">
      <c r="A3092" s="15">
        <v>8862.0</v>
      </c>
      <c r="B3092" s="15" t="s">
        <v>5964</v>
      </c>
      <c r="C3092" s="18">
        <v>42258.0</v>
      </c>
      <c r="D3092" s="18">
        <v>42265.0</v>
      </c>
      <c r="E3092" s="18">
        <f t="shared" si="1"/>
        <v>42265</v>
      </c>
      <c r="F3092" s="15" t="s">
        <v>55</v>
      </c>
      <c r="G3092" s="15" t="s">
        <v>5530</v>
      </c>
      <c r="H3092" s="15" t="s">
        <v>5531</v>
      </c>
      <c r="I3092" s="15" t="s">
        <v>76</v>
      </c>
      <c r="J3092" s="15" t="s">
        <v>60</v>
      </c>
      <c r="K3092" s="15" t="s">
        <v>14</v>
      </c>
      <c r="L3092" s="15" t="str">
        <f t="array" ref="L3092">_xlfn.XLOOKUP(M3092,reference_province_to_city!$A$2:$A$11,reference_province_to_city!$B$2:$B$11)</f>
        <v>Bandung</v>
      </c>
      <c r="M3092" s="15" t="s">
        <v>12</v>
      </c>
      <c r="N3092" s="15">
        <v>40111.0</v>
      </c>
      <c r="O3092" s="15">
        <f t="array" ref="O3092">_xlfn.XLOOKUP(M3092,reference_postal_code!$B$2:$B$11,reference_postal_code!$A$2:$A$11)</f>
        <v>40111</v>
      </c>
      <c r="P3092" s="15" t="s">
        <v>117</v>
      </c>
      <c r="Q3092" s="15" t="s">
        <v>3536</v>
      </c>
      <c r="R3092" s="15" t="s">
        <v>106</v>
      </c>
      <c r="S3092" s="15" t="s">
        <v>139</v>
      </c>
      <c r="T3092" s="15" t="s">
        <v>3537</v>
      </c>
      <c r="U3092" s="28">
        <v>133800.0</v>
      </c>
      <c r="V3092" s="15">
        <v>4.0</v>
      </c>
      <c r="W3092" s="31">
        <v>0.0</v>
      </c>
      <c r="X3092" s="28">
        <v>58872.0</v>
      </c>
    </row>
    <row r="3093" ht="15.75" customHeight="1">
      <c r="A3093" s="15">
        <v>8864.0</v>
      </c>
      <c r="B3093" s="15" t="s">
        <v>5964</v>
      </c>
      <c r="C3093" s="18">
        <v>42258.0</v>
      </c>
      <c r="D3093" s="18">
        <v>42265.0</v>
      </c>
      <c r="E3093" s="18">
        <f t="shared" si="1"/>
        <v>42265</v>
      </c>
      <c r="F3093" s="15" t="s">
        <v>55</v>
      </c>
      <c r="G3093" s="15" t="s">
        <v>5530</v>
      </c>
      <c r="H3093" s="15" t="s">
        <v>5531</v>
      </c>
      <c r="I3093" s="15" t="s">
        <v>76</v>
      </c>
      <c r="J3093" s="15" t="s">
        <v>60</v>
      </c>
      <c r="K3093" s="15" t="s">
        <v>14</v>
      </c>
      <c r="L3093" s="15" t="str">
        <f t="array" ref="L3093">_xlfn.XLOOKUP(M3093,reference_province_to_city!$A$2:$A$11,reference_province_to_city!$B$2:$B$11)</f>
        <v>Bandung</v>
      </c>
      <c r="M3093" s="15" t="s">
        <v>12</v>
      </c>
      <c r="N3093" s="15">
        <v>40111.0</v>
      </c>
      <c r="O3093" s="15">
        <f t="array" ref="O3093">_xlfn.XLOOKUP(M3093,reference_postal_code!$B$2:$B$11,reference_postal_code!$A$2:$A$11)</f>
        <v>40111</v>
      </c>
      <c r="P3093" s="15" t="s">
        <v>117</v>
      </c>
      <c r="Q3093" s="15" t="s">
        <v>2018</v>
      </c>
      <c r="R3093" s="15" t="s">
        <v>65</v>
      </c>
      <c r="S3093" s="15" t="s">
        <v>222</v>
      </c>
      <c r="T3093" s="15" t="s">
        <v>2019</v>
      </c>
      <c r="U3093" s="28">
        <v>1665600.0</v>
      </c>
      <c r="V3093" s="15">
        <v>4.0</v>
      </c>
      <c r="W3093" s="31">
        <v>0.0</v>
      </c>
      <c r="X3093" s="28">
        <v>449712.0</v>
      </c>
    </row>
    <row r="3094" ht="15.75" customHeight="1">
      <c r="A3094" s="15">
        <v>8865.0</v>
      </c>
      <c r="B3094" s="15" t="s">
        <v>5964</v>
      </c>
      <c r="C3094" s="18">
        <v>42258.0</v>
      </c>
      <c r="D3094" s="18">
        <v>42265.0</v>
      </c>
      <c r="E3094" s="18">
        <f t="shared" si="1"/>
        <v>42265</v>
      </c>
      <c r="F3094" s="15" t="s">
        <v>55</v>
      </c>
      <c r="G3094" s="15" t="s">
        <v>5530</v>
      </c>
      <c r="H3094" s="15" t="s">
        <v>5531</v>
      </c>
      <c r="I3094" s="15" t="s">
        <v>76</v>
      </c>
      <c r="J3094" s="15" t="s">
        <v>60</v>
      </c>
      <c r="L3094" s="15" t="str">
        <f t="array" ref="L3094">_xlfn.XLOOKUP(M3094,reference_province_to_city!$A$2:$A$11,reference_province_to_city!$B$2:$B$11)</f>
        <v>Bandung</v>
      </c>
      <c r="M3094" s="15" t="s">
        <v>12</v>
      </c>
      <c r="N3094" s="15">
        <v>40111.0</v>
      </c>
      <c r="O3094" s="15">
        <f t="array" ref="O3094">_xlfn.XLOOKUP(M3094,reference_postal_code!$B$2:$B$11,reference_postal_code!$A$2:$A$11)</f>
        <v>40111</v>
      </c>
      <c r="P3094" s="15" t="s">
        <v>117</v>
      </c>
      <c r="Q3094" s="15" t="s">
        <v>5965</v>
      </c>
      <c r="R3094" s="15" t="s">
        <v>65</v>
      </c>
      <c r="S3094" s="15" t="s">
        <v>66</v>
      </c>
      <c r="T3094" s="15" t="s">
        <v>5966</v>
      </c>
      <c r="U3094" s="28">
        <v>583200.0</v>
      </c>
      <c r="V3094" s="15">
        <v>6.0</v>
      </c>
      <c r="W3094" s="31">
        <v>0.0</v>
      </c>
      <c r="X3094" s="28">
        <v>279936.0</v>
      </c>
    </row>
    <row r="3095" ht="15.75" customHeight="1">
      <c r="A3095" s="15">
        <v>8027.0</v>
      </c>
      <c r="B3095" s="15" t="s">
        <v>5963</v>
      </c>
      <c r="C3095" s="18">
        <v>42258.0</v>
      </c>
      <c r="D3095" s="18"/>
      <c r="E3095" s="18">
        <f t="shared" si="1"/>
        <v>42261</v>
      </c>
      <c r="F3095" s="15" t="s">
        <v>114</v>
      </c>
      <c r="G3095" s="15" t="s">
        <v>2157</v>
      </c>
      <c r="H3095" s="15" t="s">
        <v>2158</v>
      </c>
      <c r="I3095" s="15" t="s">
        <v>128</v>
      </c>
      <c r="J3095" s="15" t="s">
        <v>60</v>
      </c>
      <c r="K3095" s="15" t="s">
        <v>10</v>
      </c>
      <c r="L3095" s="15" t="str">
        <f t="array" ref="L3095">_xlfn.XLOOKUP(M3095,reference_province_to_city!$A$2:$A$11,reference_province_to_city!$B$2:$B$11)</f>
        <v>Jakarta</v>
      </c>
      <c r="M3095" s="15" t="s">
        <v>7</v>
      </c>
      <c r="N3095" s="15">
        <v>10110.0</v>
      </c>
      <c r="O3095" s="15">
        <f t="array" ref="O3095">_xlfn.XLOOKUP(M3095,reference_postal_code!$B$2:$B$11,reference_postal_code!$A$2:$A$11)</f>
        <v>10110</v>
      </c>
      <c r="P3095" s="15" t="s">
        <v>117</v>
      </c>
      <c r="Q3095" s="15" t="s">
        <v>3557</v>
      </c>
      <c r="R3095" s="15" t="s">
        <v>65</v>
      </c>
      <c r="S3095" s="15" t="s">
        <v>87</v>
      </c>
      <c r="T3095" s="15" t="s">
        <v>3558</v>
      </c>
      <c r="U3095" s="28">
        <v>1182000.0</v>
      </c>
      <c r="V3095" s="15">
        <v>1.0</v>
      </c>
      <c r="W3095" s="31">
        <v>0.0</v>
      </c>
      <c r="X3095" s="28">
        <v>23640.0</v>
      </c>
    </row>
    <row r="3096" ht="15.75" customHeight="1">
      <c r="A3096" s="15">
        <v>8861.0</v>
      </c>
      <c r="B3096" s="15" t="s">
        <v>5964</v>
      </c>
      <c r="C3096" s="18">
        <v>42258.0</v>
      </c>
      <c r="D3096" s="18">
        <v>42265.0</v>
      </c>
      <c r="E3096" s="18">
        <f t="shared" si="1"/>
        <v>42265</v>
      </c>
      <c r="F3096" s="15" t="s">
        <v>55</v>
      </c>
      <c r="G3096" s="15" t="s">
        <v>5530</v>
      </c>
      <c r="H3096" s="15" t="s">
        <v>5531</v>
      </c>
      <c r="I3096" s="15" t="s">
        <v>76</v>
      </c>
      <c r="J3096" s="15" t="s">
        <v>60</v>
      </c>
      <c r="K3096" s="15" t="s">
        <v>14</v>
      </c>
      <c r="L3096" s="15" t="str">
        <f t="array" ref="L3096">_xlfn.XLOOKUP(M3096,reference_province_to_city!$A$2:$A$11,reference_province_to_city!$B$2:$B$11)</f>
        <v>Bandung</v>
      </c>
      <c r="M3096" s="15" t="s">
        <v>12</v>
      </c>
      <c r="N3096" s="15">
        <v>40111.0</v>
      </c>
      <c r="O3096" s="15">
        <f t="array" ref="O3096">_xlfn.XLOOKUP(M3096,reference_postal_code!$B$2:$B$11,reference_postal_code!$A$2:$A$11)</f>
        <v>40111</v>
      </c>
      <c r="P3096" s="15" t="s">
        <v>117</v>
      </c>
      <c r="Q3096" s="15" t="s">
        <v>5967</v>
      </c>
      <c r="R3096" s="15" t="s">
        <v>65</v>
      </c>
      <c r="S3096" s="15" t="s">
        <v>79</v>
      </c>
      <c r="T3096" s="15" t="s">
        <v>5968</v>
      </c>
      <c r="U3096" s="28">
        <v>465750.0</v>
      </c>
      <c r="V3096" s="15">
        <v>3.0</v>
      </c>
      <c r="W3096" s="31">
        <v>0.0</v>
      </c>
      <c r="X3096" s="28">
        <v>223560.0</v>
      </c>
    </row>
    <row r="3097" ht="15.75" customHeight="1">
      <c r="A3097" s="15">
        <v>3318.0</v>
      </c>
      <c r="B3097" s="15" t="s">
        <v>5969</v>
      </c>
      <c r="C3097" s="18">
        <v>42258.0</v>
      </c>
      <c r="D3097" s="18"/>
      <c r="E3097" s="18">
        <f t="shared" si="1"/>
        <v>42261</v>
      </c>
      <c r="F3097" s="15" t="s">
        <v>55</v>
      </c>
      <c r="G3097" s="15" t="s">
        <v>1805</v>
      </c>
      <c r="H3097" s="15" t="s">
        <v>1806</v>
      </c>
      <c r="I3097" s="15" t="s">
        <v>59</v>
      </c>
      <c r="J3097" s="15" t="s">
        <v>60</v>
      </c>
      <c r="K3097" s="15" t="s">
        <v>17</v>
      </c>
      <c r="L3097" s="15" t="str">
        <f t="array" ref="L3097">_xlfn.XLOOKUP(M3097,reference_province_to_city!$A$2:$A$11,reference_province_to_city!$B$2:$B$11)</f>
        <v>Semarang</v>
      </c>
      <c r="M3097" s="15" t="s">
        <v>15</v>
      </c>
      <c r="N3097" s="15">
        <v>50111.0</v>
      </c>
      <c r="O3097" s="15">
        <f t="array" ref="O3097">_xlfn.XLOOKUP(M3097,reference_postal_code!$B$2:$B$11,reference_postal_code!$A$2:$A$11)</f>
        <v>50111</v>
      </c>
      <c r="P3097" s="15" t="s">
        <v>77</v>
      </c>
      <c r="Q3097" s="15" t="s">
        <v>5970</v>
      </c>
      <c r="R3097" s="15" t="s">
        <v>65</v>
      </c>
      <c r="S3097" s="15" t="s">
        <v>93</v>
      </c>
      <c r="T3097" s="15" t="s">
        <v>5971</v>
      </c>
      <c r="U3097" s="28">
        <v>2720250.0</v>
      </c>
      <c r="V3097" s="15">
        <v>9.0</v>
      </c>
      <c r="W3097" s="31">
        <v>0.0</v>
      </c>
      <c r="X3097" s="28">
        <v>734468.0</v>
      </c>
    </row>
    <row r="3098" ht="15.75" customHeight="1">
      <c r="A3098" s="15">
        <v>3319.0</v>
      </c>
      <c r="B3098" s="15" t="s">
        <v>5969</v>
      </c>
      <c r="C3098" s="18">
        <v>42258.0</v>
      </c>
      <c r="D3098" s="18">
        <v>42262.0</v>
      </c>
      <c r="E3098" s="18">
        <f t="shared" si="1"/>
        <v>42262</v>
      </c>
      <c r="F3098" s="15" t="s">
        <v>55</v>
      </c>
      <c r="G3098" s="15" t="s">
        <v>1805</v>
      </c>
      <c r="H3098" s="15" t="s">
        <v>1806</v>
      </c>
      <c r="I3098" s="15" t="s">
        <v>59</v>
      </c>
      <c r="J3098" s="15" t="s">
        <v>60</v>
      </c>
      <c r="K3098" s="15" t="s">
        <v>17</v>
      </c>
      <c r="L3098" s="15" t="str">
        <f t="array" ref="L3098">_xlfn.XLOOKUP(M3098,reference_province_to_city!$A$2:$A$11,reference_province_to_city!$B$2:$B$11)</f>
        <v>Semarang</v>
      </c>
      <c r="M3098" s="15" t="s">
        <v>15</v>
      </c>
      <c r="N3098" s="15">
        <v>50111.0</v>
      </c>
      <c r="O3098" s="15">
        <f t="array" ref="O3098">_xlfn.XLOOKUP(M3098,reference_postal_code!$B$2:$B$11,reference_postal_code!$A$2:$A$11)</f>
        <v>50111</v>
      </c>
      <c r="P3098" s="15" t="s">
        <v>77</v>
      </c>
      <c r="Q3098" s="15" t="s">
        <v>5853</v>
      </c>
      <c r="R3098" s="15" t="s">
        <v>65</v>
      </c>
      <c r="S3098" s="15" t="s">
        <v>79</v>
      </c>
      <c r="T3098" s="15" t="s">
        <v>5854</v>
      </c>
      <c r="U3098" s="28">
        <v>129600.0</v>
      </c>
      <c r="V3098" s="15">
        <v>3.0</v>
      </c>
      <c r="W3098" s="31">
        <v>0.0</v>
      </c>
      <c r="X3098" s="28">
        <v>63504.0</v>
      </c>
    </row>
    <row r="3099" ht="15.75" customHeight="1">
      <c r="A3099" s="15">
        <v>8028.0</v>
      </c>
      <c r="B3099" s="15" t="s">
        <v>5963</v>
      </c>
      <c r="C3099" s="18">
        <v>42258.0</v>
      </c>
      <c r="D3099" s="18">
        <v>42262.0</v>
      </c>
      <c r="E3099" s="18">
        <f t="shared" si="1"/>
        <v>42262</v>
      </c>
      <c r="F3099" s="15" t="s">
        <v>114</v>
      </c>
      <c r="G3099" s="15" t="s">
        <v>2157</v>
      </c>
      <c r="H3099" s="15" t="s">
        <v>2158</v>
      </c>
      <c r="I3099" s="15" t="s">
        <v>128</v>
      </c>
      <c r="J3099" s="15" t="s">
        <v>60</v>
      </c>
      <c r="K3099" s="15" t="s">
        <v>10</v>
      </c>
      <c r="L3099" s="15" t="str">
        <f t="array" ref="L3099">_xlfn.XLOOKUP(M3099,reference_province_to_city!$A$2:$A$11,reference_province_to_city!$B$2:$B$11)</f>
        <v>Jakarta</v>
      </c>
      <c r="M3099" s="15" t="s">
        <v>7</v>
      </c>
      <c r="N3099" s="15">
        <v>10110.0</v>
      </c>
      <c r="O3099" s="15">
        <f t="array" ref="O3099">_xlfn.XLOOKUP(M3099,reference_postal_code!$B$2:$B$11,reference_postal_code!$A$2:$A$11)</f>
        <v>10110</v>
      </c>
      <c r="P3099" s="15" t="s">
        <v>117</v>
      </c>
      <c r="Q3099" s="15" t="s">
        <v>5972</v>
      </c>
      <c r="R3099" s="15" t="s">
        <v>110</v>
      </c>
      <c r="S3099" s="15" t="s">
        <v>149</v>
      </c>
      <c r="T3099" s="15" t="s">
        <v>5973</v>
      </c>
      <c r="U3099" s="28">
        <v>299850.0</v>
      </c>
      <c r="V3099" s="15">
        <v>1.0</v>
      </c>
      <c r="W3099" s="31">
        <v>0.0</v>
      </c>
      <c r="X3099" s="28">
        <v>101949.0</v>
      </c>
    </row>
    <row r="3100" ht="15.75" customHeight="1">
      <c r="A3100" s="15">
        <v>8550.0</v>
      </c>
      <c r="B3100" s="15" t="s">
        <v>5974</v>
      </c>
      <c r="C3100" s="18">
        <v>42258.0</v>
      </c>
      <c r="D3100" s="18">
        <v>42259.0</v>
      </c>
      <c r="E3100" s="18">
        <f t="shared" si="1"/>
        <v>42259</v>
      </c>
      <c r="F3100" s="15" t="s">
        <v>125</v>
      </c>
      <c r="G3100" s="15" t="s">
        <v>1345</v>
      </c>
      <c r="H3100" s="15" t="s">
        <v>1346</v>
      </c>
      <c r="I3100" s="15" t="s">
        <v>128</v>
      </c>
      <c r="J3100" s="15" t="s">
        <v>60</v>
      </c>
      <c r="K3100" s="15" t="s">
        <v>33</v>
      </c>
      <c r="L3100" s="15" t="str">
        <f t="array" ref="L3100">_xlfn.XLOOKUP(M3100,reference_province_to_city!$A$2:$A$11,reference_province_to_city!$B$2:$B$11)</f>
        <v>Makassar</v>
      </c>
      <c r="M3100" s="15" t="s">
        <v>25</v>
      </c>
      <c r="N3100" s="15">
        <v>90111.0</v>
      </c>
      <c r="O3100" s="15">
        <f t="array" ref="O3100">_xlfn.XLOOKUP(M3100,reference_postal_code!$B$2:$B$11,reference_postal_code!$A$2:$A$11)</f>
        <v>90111</v>
      </c>
      <c r="P3100" s="15" t="s">
        <v>63</v>
      </c>
      <c r="Q3100" s="15" t="s">
        <v>5975</v>
      </c>
      <c r="R3100" s="15" t="s">
        <v>106</v>
      </c>
      <c r="S3100" s="15" t="s">
        <v>139</v>
      </c>
      <c r="T3100" s="15" t="s">
        <v>5976</v>
      </c>
      <c r="U3100" s="28">
        <v>369600.0</v>
      </c>
      <c r="V3100" s="15">
        <v>4.0</v>
      </c>
      <c r="W3100" s="31">
        <v>0.2</v>
      </c>
      <c r="X3100" s="28">
        <v>60060.0</v>
      </c>
    </row>
    <row r="3101" ht="15.75" customHeight="1">
      <c r="A3101" s="15">
        <v>8863.0</v>
      </c>
      <c r="B3101" s="15" t="s">
        <v>5964</v>
      </c>
      <c r="C3101" s="18">
        <v>42258.0</v>
      </c>
      <c r="D3101" s="18">
        <v>42265.0</v>
      </c>
      <c r="E3101" s="18">
        <f t="shared" si="1"/>
        <v>42265</v>
      </c>
      <c r="F3101" s="15" t="s">
        <v>55</v>
      </c>
      <c r="G3101" s="15" t="s">
        <v>5530</v>
      </c>
      <c r="H3101" s="15" t="s">
        <v>5531</v>
      </c>
      <c r="I3101" s="15" t="s">
        <v>76</v>
      </c>
      <c r="J3101" s="15" t="s">
        <v>60</v>
      </c>
      <c r="K3101" s="15" t="s">
        <v>14</v>
      </c>
      <c r="L3101" s="15" t="str">
        <f t="array" ref="L3101">_xlfn.XLOOKUP(M3101,reference_province_to_city!$A$2:$A$11,reference_province_to_city!$B$2:$B$11)</f>
        <v>Bandung</v>
      </c>
      <c r="M3101" s="15" t="s">
        <v>12</v>
      </c>
      <c r="N3101" s="15">
        <v>40111.0</v>
      </c>
      <c r="O3101" s="15">
        <f t="array" ref="O3101">_xlfn.XLOOKUP(M3101,reference_postal_code!$B$2:$B$11,reference_postal_code!$A$2:$A$11)</f>
        <v>40111</v>
      </c>
      <c r="P3101" s="15" t="s">
        <v>117</v>
      </c>
      <c r="Q3101" s="15" t="s">
        <v>372</v>
      </c>
      <c r="R3101" s="15" t="s">
        <v>65</v>
      </c>
      <c r="S3101" s="15" t="s">
        <v>83</v>
      </c>
      <c r="T3101" s="15" t="s">
        <v>373</v>
      </c>
      <c r="U3101" s="28">
        <v>3144000.0</v>
      </c>
      <c r="V3101" s="15">
        <v>4.0</v>
      </c>
      <c r="W3101" s="31">
        <v>0.0</v>
      </c>
      <c r="X3101" s="28">
        <v>1446240.0</v>
      </c>
    </row>
    <row r="3102" ht="15.75" customHeight="1">
      <c r="A3102" s="15">
        <v>5210.0</v>
      </c>
      <c r="B3102" s="15" t="s">
        <v>5977</v>
      </c>
      <c r="C3102" s="18">
        <v>42259.0</v>
      </c>
      <c r="D3102" s="18">
        <v>42265.0</v>
      </c>
      <c r="E3102" s="18">
        <f t="shared" si="1"/>
        <v>42265</v>
      </c>
      <c r="F3102" s="15" t="s">
        <v>55</v>
      </c>
      <c r="G3102" s="15" t="s">
        <v>489</v>
      </c>
      <c r="H3102" s="15" t="s">
        <v>490</v>
      </c>
      <c r="I3102" s="15" t="s">
        <v>59</v>
      </c>
      <c r="J3102" s="15" t="s">
        <v>60</v>
      </c>
      <c r="K3102" s="15" t="s">
        <v>22</v>
      </c>
      <c r="L3102" s="15" t="str">
        <f t="array" ref="L3102">_xlfn.XLOOKUP(M3102,reference_province_to_city!$A$2:$A$11,reference_province_to_city!$B$2:$B$11)</f>
        <v>Surabaya</v>
      </c>
      <c r="M3102" s="15" t="s">
        <v>20</v>
      </c>
      <c r="N3102" s="15">
        <v>60231.0</v>
      </c>
      <c r="O3102" s="15">
        <f t="array" ref="O3102">_xlfn.XLOOKUP(M3102,reference_postal_code!$B$2:$B$11,reference_postal_code!$A$2:$A$11)</f>
        <v>60231</v>
      </c>
      <c r="P3102" s="15" t="s">
        <v>166</v>
      </c>
      <c r="Q3102" s="15" t="s">
        <v>238</v>
      </c>
      <c r="R3102" s="15" t="s">
        <v>65</v>
      </c>
      <c r="S3102" s="15" t="s">
        <v>173</v>
      </c>
      <c r="T3102" s="15" t="s">
        <v>239</v>
      </c>
      <c r="U3102" s="28">
        <v>407700.0</v>
      </c>
      <c r="V3102" s="15">
        <v>1.0</v>
      </c>
      <c r="W3102" s="31">
        <v>0.0</v>
      </c>
      <c r="X3102" s="28">
        <v>191619.0</v>
      </c>
    </row>
    <row r="3103" ht="15.75" customHeight="1">
      <c r="A3103" s="15">
        <v>5206.0</v>
      </c>
      <c r="B3103" s="15" t="s">
        <v>5977</v>
      </c>
      <c r="C3103" s="18">
        <v>42259.0</v>
      </c>
      <c r="D3103" s="18">
        <v>42265.0</v>
      </c>
      <c r="E3103" s="18">
        <f t="shared" si="1"/>
        <v>42265</v>
      </c>
      <c r="F3103" s="15" t="s">
        <v>55</v>
      </c>
      <c r="G3103" s="15" t="s">
        <v>489</v>
      </c>
      <c r="H3103" s="15" t="s">
        <v>490</v>
      </c>
      <c r="I3103" s="15" t="s">
        <v>59</v>
      </c>
      <c r="J3103" s="15" t="s">
        <v>60</v>
      </c>
      <c r="K3103" s="15" t="s">
        <v>22</v>
      </c>
      <c r="L3103" s="15" t="str">
        <f t="array" ref="L3103">_xlfn.XLOOKUP(M3103,reference_province_to_city!$A$2:$A$11,reference_province_to_city!$B$2:$B$11)</f>
        <v>Surabaya</v>
      </c>
      <c r="M3103" s="15" t="s">
        <v>20</v>
      </c>
      <c r="N3103" s="15">
        <v>60231.0</v>
      </c>
      <c r="O3103" s="15">
        <f t="array" ref="O3103">_xlfn.XLOOKUP(M3103,reference_postal_code!$B$2:$B$11,reference_postal_code!$A$2:$A$11)</f>
        <v>60231</v>
      </c>
      <c r="P3103" s="15" t="s">
        <v>166</v>
      </c>
      <c r="Q3103" s="15" t="s">
        <v>3319</v>
      </c>
      <c r="R3103" s="15" t="s">
        <v>65</v>
      </c>
      <c r="S3103" s="15" t="s">
        <v>87</v>
      </c>
      <c r="T3103" s="15" t="s">
        <v>3320</v>
      </c>
      <c r="U3103" s="28">
        <v>1589700.0</v>
      </c>
      <c r="V3103" s="15">
        <v>2.0</v>
      </c>
      <c r="W3103" s="31">
        <v>0.0</v>
      </c>
      <c r="X3103" s="28">
        <v>63588.0</v>
      </c>
    </row>
    <row r="3104" ht="15.75" customHeight="1">
      <c r="A3104" s="15">
        <v>9056.0</v>
      </c>
      <c r="B3104" s="15" t="s">
        <v>5978</v>
      </c>
      <c r="C3104" s="18">
        <v>42259.0</v>
      </c>
      <c r="D3104" s="18">
        <v>42264.0</v>
      </c>
      <c r="E3104" s="18">
        <f t="shared" si="1"/>
        <v>42264</v>
      </c>
      <c r="F3104" s="15" t="s">
        <v>114</v>
      </c>
      <c r="G3104" s="15" t="s">
        <v>4579</v>
      </c>
      <c r="H3104" s="15" t="s">
        <v>4580</v>
      </c>
      <c r="I3104" s="15" t="s">
        <v>59</v>
      </c>
      <c r="J3104" s="15" t="s">
        <v>60</v>
      </c>
      <c r="K3104" s="15" t="s">
        <v>28</v>
      </c>
      <c r="L3104" s="15" t="str">
        <f t="array" ref="L3104">_xlfn.XLOOKUP(M3104,reference_province_to_city!$A$2:$A$11,reference_province_to_city!$B$2:$B$11)</f>
        <v>Medan</v>
      </c>
      <c r="M3104" s="15" t="s">
        <v>11</v>
      </c>
      <c r="N3104" s="15">
        <v>20111.0</v>
      </c>
      <c r="O3104" s="15">
        <f t="array" ref="O3104">_xlfn.XLOOKUP(M3104,reference_postal_code!$B$2:$B$11,reference_postal_code!$A$2:$A$11)</f>
        <v>20111</v>
      </c>
      <c r="P3104" s="15" t="s">
        <v>77</v>
      </c>
      <c r="Q3104" s="15" t="s">
        <v>3013</v>
      </c>
      <c r="R3104" s="15" t="s">
        <v>110</v>
      </c>
      <c r="S3104" s="15" t="s">
        <v>149</v>
      </c>
      <c r="T3104" s="15" t="s">
        <v>3014</v>
      </c>
      <c r="U3104" s="28">
        <v>329700.0</v>
      </c>
      <c r="V3104" s="15">
        <v>2.0</v>
      </c>
      <c r="W3104" s="31">
        <v>0.0</v>
      </c>
      <c r="X3104" s="28">
        <v>128583.0</v>
      </c>
    </row>
    <row r="3105" ht="15.75" customHeight="1">
      <c r="A3105" s="15">
        <v>5207.0</v>
      </c>
      <c r="B3105" s="15" t="s">
        <v>5977</v>
      </c>
      <c r="C3105" s="18">
        <v>42259.0</v>
      </c>
      <c r="D3105" s="18">
        <v>42265.0</v>
      </c>
      <c r="E3105" s="18">
        <f t="shared" si="1"/>
        <v>42265</v>
      </c>
      <c r="F3105" s="15" t="s">
        <v>55</v>
      </c>
      <c r="G3105" s="15" t="s">
        <v>489</v>
      </c>
      <c r="H3105" s="15" t="s">
        <v>490</v>
      </c>
      <c r="I3105" s="15" t="s">
        <v>59</v>
      </c>
      <c r="J3105" s="15" t="s">
        <v>60</v>
      </c>
      <c r="K3105" s="15" t="s">
        <v>22</v>
      </c>
      <c r="L3105" s="15" t="str">
        <f t="array" ref="L3105">_xlfn.XLOOKUP(M3105,reference_province_to_city!$A$2:$A$11,reference_province_to_city!$B$2:$B$11)</f>
        <v>Surabaya</v>
      </c>
      <c r="M3105" s="15" t="s">
        <v>20</v>
      </c>
      <c r="N3105" s="15">
        <v>60231.0</v>
      </c>
      <c r="O3105" s="15">
        <f t="array" ref="O3105">_xlfn.XLOOKUP(M3105,reference_postal_code!$B$2:$B$11,reference_postal_code!$A$2:$A$11)</f>
        <v>60231</v>
      </c>
      <c r="P3105" s="15" t="s">
        <v>166</v>
      </c>
      <c r="Q3105" s="15" t="s">
        <v>4485</v>
      </c>
      <c r="R3105" s="15" t="s">
        <v>65</v>
      </c>
      <c r="S3105" s="15" t="s">
        <v>103</v>
      </c>
      <c r="T3105" s="15" t="s">
        <v>4486</v>
      </c>
      <c r="U3105" s="28">
        <v>18600.0</v>
      </c>
      <c r="V3105" s="15">
        <v>1.0</v>
      </c>
      <c r="W3105" s="31">
        <v>0.0</v>
      </c>
      <c r="X3105" s="28">
        <v>8742.0</v>
      </c>
    </row>
    <row r="3106" ht="15.75" customHeight="1">
      <c r="A3106" s="15">
        <v>2900.0</v>
      </c>
      <c r="B3106" s="15" t="s">
        <v>5979</v>
      </c>
      <c r="C3106" s="18">
        <v>42259.0</v>
      </c>
      <c r="D3106" s="18">
        <v>42264.0</v>
      </c>
      <c r="E3106" s="18">
        <f t="shared" si="1"/>
        <v>42264</v>
      </c>
      <c r="F3106" s="15" t="s">
        <v>55</v>
      </c>
      <c r="G3106" s="15" t="s">
        <v>1513</v>
      </c>
      <c r="H3106" s="15" t="s">
        <v>1514</v>
      </c>
      <c r="I3106" s="15" t="s">
        <v>59</v>
      </c>
      <c r="J3106" s="15" t="s">
        <v>60</v>
      </c>
      <c r="K3106" s="15" t="s">
        <v>31</v>
      </c>
      <c r="L3106" s="15" t="str">
        <f t="array" ref="L3106">_xlfn.XLOOKUP(M3106,reference_province_to_city!$A$2:$A$11,reference_province_to_city!$B$2:$B$11)</f>
        <v>Balikpapan</v>
      </c>
      <c r="M3106" s="15" t="s">
        <v>21</v>
      </c>
      <c r="N3106" s="15">
        <v>76114.0</v>
      </c>
      <c r="O3106" s="15">
        <f t="array" ref="O3106">_xlfn.XLOOKUP(M3106,reference_postal_code!$B$2:$B$11,reference_postal_code!$A$2:$A$11)</f>
        <v>76114</v>
      </c>
      <c r="P3106" s="15" t="s">
        <v>166</v>
      </c>
      <c r="Q3106" s="15" t="s">
        <v>5980</v>
      </c>
      <c r="R3106" s="15" t="s">
        <v>110</v>
      </c>
      <c r="S3106" s="15" t="s">
        <v>1391</v>
      </c>
      <c r="T3106" s="15" t="s">
        <v>5981</v>
      </c>
      <c r="U3106" s="28">
        <v>7199760.0</v>
      </c>
      <c r="V3106" s="15">
        <v>2.0</v>
      </c>
      <c r="W3106" s="31">
        <v>0.2</v>
      </c>
      <c r="X3106" s="28">
        <v>899970.0</v>
      </c>
    </row>
    <row r="3107" ht="15.75" customHeight="1">
      <c r="A3107" s="15">
        <v>5208.0</v>
      </c>
      <c r="B3107" s="15" t="s">
        <v>5977</v>
      </c>
      <c r="C3107" s="18">
        <v>42259.0</v>
      </c>
      <c r="D3107" s="18">
        <v>42265.0</v>
      </c>
      <c r="E3107" s="18">
        <f t="shared" si="1"/>
        <v>42265</v>
      </c>
      <c r="F3107" s="15" t="s">
        <v>55</v>
      </c>
      <c r="G3107" s="15" t="s">
        <v>489</v>
      </c>
      <c r="H3107" s="15" t="s">
        <v>490</v>
      </c>
      <c r="I3107" s="15" t="s">
        <v>59</v>
      </c>
      <c r="J3107" s="15" t="s">
        <v>60</v>
      </c>
      <c r="K3107" s="15" t="s">
        <v>22</v>
      </c>
      <c r="L3107" s="15" t="str">
        <f t="array" ref="L3107">_xlfn.XLOOKUP(M3107,reference_province_to_city!$A$2:$A$11,reference_province_to_city!$B$2:$B$11)</f>
        <v>Surabaya</v>
      </c>
      <c r="M3107" s="15" t="s">
        <v>20</v>
      </c>
      <c r="N3107" s="15">
        <v>60231.0</v>
      </c>
      <c r="O3107" s="15">
        <f t="array" ref="O3107">_xlfn.XLOOKUP(M3107,reference_postal_code!$B$2:$B$11,reference_postal_code!$A$2:$A$11)</f>
        <v>60231</v>
      </c>
      <c r="P3107" s="15" t="s">
        <v>166</v>
      </c>
      <c r="Q3107" s="15" t="s">
        <v>4262</v>
      </c>
      <c r="R3107" s="15" t="s">
        <v>65</v>
      </c>
      <c r="S3107" s="15" t="s">
        <v>79</v>
      </c>
      <c r="T3107" s="15" t="s">
        <v>4263</v>
      </c>
      <c r="U3107" s="28">
        <v>310500.0</v>
      </c>
      <c r="V3107" s="15">
        <v>2.0</v>
      </c>
      <c r="W3107" s="31">
        <v>0.0</v>
      </c>
      <c r="X3107" s="28">
        <v>149040.0</v>
      </c>
    </row>
    <row r="3108" ht="15.75" customHeight="1">
      <c r="A3108" s="15">
        <v>2901.0</v>
      </c>
      <c r="B3108" s="15" t="s">
        <v>5979</v>
      </c>
      <c r="C3108" s="18">
        <v>42259.0</v>
      </c>
      <c r="D3108" s="18">
        <v>42264.0</v>
      </c>
      <c r="E3108" s="18">
        <f t="shared" si="1"/>
        <v>42264</v>
      </c>
      <c r="F3108" s="15" t="s">
        <v>55</v>
      </c>
      <c r="G3108" s="15" t="s">
        <v>1513</v>
      </c>
      <c r="H3108" s="15" t="s">
        <v>1514</v>
      </c>
      <c r="I3108" s="15" t="s">
        <v>59</v>
      </c>
      <c r="J3108" s="15" t="s">
        <v>60</v>
      </c>
      <c r="K3108" s="15" t="s">
        <v>31</v>
      </c>
      <c r="L3108" s="15" t="str">
        <f t="array" ref="L3108">_xlfn.XLOOKUP(M3108,reference_province_to_city!$A$2:$A$11,reference_province_to_city!$B$2:$B$11)</f>
        <v>Balikpapan</v>
      </c>
      <c r="M3108" s="15" t="s">
        <v>21</v>
      </c>
      <c r="N3108" s="15">
        <v>76114.0</v>
      </c>
      <c r="O3108" s="15">
        <f t="array" ref="O3108">_xlfn.XLOOKUP(M3108,reference_postal_code!$B$2:$B$11,reference_postal_code!$A$2:$A$11)</f>
        <v>76114</v>
      </c>
      <c r="P3108" s="15" t="s">
        <v>166</v>
      </c>
      <c r="Q3108" s="15" t="s">
        <v>4219</v>
      </c>
      <c r="R3108" s="15" t="s">
        <v>65</v>
      </c>
      <c r="S3108" s="15" t="s">
        <v>79</v>
      </c>
      <c r="T3108" s="15" t="s">
        <v>4220</v>
      </c>
      <c r="U3108" s="28">
        <v>189000.0</v>
      </c>
      <c r="V3108" s="15">
        <v>4.0</v>
      </c>
      <c r="W3108" s="31">
        <v>0.0</v>
      </c>
      <c r="X3108" s="28">
        <v>90720.0</v>
      </c>
    </row>
    <row r="3109" ht="15.75" customHeight="1">
      <c r="A3109" s="15">
        <v>5205.0</v>
      </c>
      <c r="B3109" s="15" t="s">
        <v>5977</v>
      </c>
      <c r="C3109" s="18">
        <v>42259.0</v>
      </c>
      <c r="D3109" s="18">
        <v>42265.0</v>
      </c>
      <c r="E3109" s="18">
        <f t="shared" si="1"/>
        <v>42265</v>
      </c>
      <c r="F3109" s="15" t="s">
        <v>55</v>
      </c>
      <c r="G3109" s="15" t="s">
        <v>489</v>
      </c>
      <c r="H3109" s="15" t="s">
        <v>490</v>
      </c>
      <c r="I3109" s="15" t="s">
        <v>59</v>
      </c>
      <c r="J3109" s="15" t="s">
        <v>60</v>
      </c>
      <c r="K3109" s="15" t="s">
        <v>22</v>
      </c>
      <c r="L3109" s="15" t="str">
        <f t="array" ref="L3109">_xlfn.XLOOKUP(M3109,reference_province_to_city!$A$2:$A$11,reference_province_to_city!$B$2:$B$11)</f>
        <v>Surabaya</v>
      </c>
      <c r="M3109" s="15" t="s">
        <v>20</v>
      </c>
      <c r="N3109" s="15">
        <v>60231.0</v>
      </c>
      <c r="O3109" s="15">
        <f t="array" ref="O3109">_xlfn.XLOOKUP(M3109,reference_postal_code!$B$2:$B$11,reference_postal_code!$A$2:$A$11)</f>
        <v>60231</v>
      </c>
      <c r="P3109" s="15" t="s">
        <v>166</v>
      </c>
      <c r="Q3109" s="15" t="s">
        <v>809</v>
      </c>
      <c r="R3109" s="15" t="s">
        <v>65</v>
      </c>
      <c r="S3109" s="15" t="s">
        <v>93</v>
      </c>
      <c r="T3109" s="15" t="s">
        <v>810</v>
      </c>
      <c r="U3109" s="28">
        <v>138900.0</v>
      </c>
      <c r="V3109" s="15">
        <v>2.0</v>
      </c>
      <c r="W3109" s="31">
        <v>0.0</v>
      </c>
      <c r="X3109" s="28">
        <v>45837.0</v>
      </c>
    </row>
    <row r="3110" ht="15.75" customHeight="1">
      <c r="A3110" s="15">
        <v>5209.0</v>
      </c>
      <c r="B3110" s="15" t="s">
        <v>5977</v>
      </c>
      <c r="C3110" s="18">
        <v>42259.0</v>
      </c>
      <c r="D3110" s="18">
        <v>42265.0</v>
      </c>
      <c r="E3110" s="18">
        <f t="shared" si="1"/>
        <v>42265</v>
      </c>
      <c r="F3110" s="15" t="s">
        <v>55</v>
      </c>
      <c r="G3110" s="15" t="s">
        <v>489</v>
      </c>
      <c r="H3110" s="15" t="s">
        <v>490</v>
      </c>
      <c r="I3110" s="15" t="s">
        <v>59</v>
      </c>
      <c r="J3110" s="15" t="s">
        <v>60</v>
      </c>
      <c r="L3110" s="15" t="str">
        <f t="array" ref="L3110">_xlfn.XLOOKUP(M3110,reference_province_to_city!$A$2:$A$11,reference_province_to_city!$B$2:$B$11)</f>
        <v>Surabaya</v>
      </c>
      <c r="M3110" s="15" t="s">
        <v>20</v>
      </c>
      <c r="N3110" s="15">
        <v>60231.0</v>
      </c>
      <c r="O3110" s="15">
        <f t="array" ref="O3110">_xlfn.XLOOKUP(M3110,reference_postal_code!$B$2:$B$11,reference_postal_code!$A$2:$A$11)</f>
        <v>60231</v>
      </c>
      <c r="P3110" s="15" t="s">
        <v>166</v>
      </c>
      <c r="Q3110" s="15" t="s">
        <v>5982</v>
      </c>
      <c r="R3110" s="15" t="s">
        <v>65</v>
      </c>
      <c r="S3110" s="15" t="s">
        <v>66</v>
      </c>
      <c r="T3110" s="15" t="s">
        <v>5983</v>
      </c>
      <c r="U3110" s="28">
        <v>433500.0</v>
      </c>
      <c r="V3110" s="15">
        <v>5.0</v>
      </c>
      <c r="W3110" s="31">
        <v>0.0</v>
      </c>
      <c r="X3110" s="28">
        <v>212415.0</v>
      </c>
    </row>
    <row r="3111" ht="15.75" customHeight="1">
      <c r="A3111" s="15">
        <v>9909.0</v>
      </c>
      <c r="B3111" s="15" t="s">
        <v>5984</v>
      </c>
      <c r="C3111" s="18">
        <v>42260.0</v>
      </c>
      <c r="D3111" s="18">
        <v>42262.0</v>
      </c>
      <c r="E3111" s="18">
        <f t="shared" si="1"/>
        <v>42262</v>
      </c>
      <c r="F3111" s="15" t="s">
        <v>125</v>
      </c>
      <c r="G3111" s="15" t="s">
        <v>5985</v>
      </c>
      <c r="H3111" s="15" t="s">
        <v>5986</v>
      </c>
      <c r="I3111" s="15" t="s">
        <v>128</v>
      </c>
      <c r="J3111" s="15" t="s">
        <v>60</v>
      </c>
      <c r="K3111" s="15" t="s">
        <v>29</v>
      </c>
      <c r="L3111" s="15" t="str">
        <f t="array" ref="L3111">_xlfn.XLOOKUP(M3111,reference_province_to_city!$A$2:$A$11,reference_province_to_city!$B$2:$B$11)</f>
        <v>Palembang</v>
      </c>
      <c r="M3111" s="15" t="s">
        <v>13</v>
      </c>
      <c r="N3111" s="15">
        <v>30111.0</v>
      </c>
      <c r="O3111" s="15">
        <f t="array" ref="O3111">_xlfn.XLOOKUP(M3111,reference_postal_code!$B$2:$B$11,reference_postal_code!$A$2:$A$11)</f>
        <v>30111</v>
      </c>
      <c r="P3111" s="15" t="s">
        <v>77</v>
      </c>
      <c r="Q3111" s="15" t="s">
        <v>4038</v>
      </c>
      <c r="R3111" s="15" t="s">
        <v>106</v>
      </c>
      <c r="S3111" s="15" t="s">
        <v>139</v>
      </c>
      <c r="T3111" s="15" t="s">
        <v>4039</v>
      </c>
      <c r="U3111" s="28">
        <v>3110250.0</v>
      </c>
      <c r="V3111" s="15">
        <v>5.0</v>
      </c>
      <c r="W3111" s="31">
        <v>0.0</v>
      </c>
      <c r="X3111" s="28">
        <v>373230.0</v>
      </c>
    </row>
    <row r="3112" ht="15.75" customHeight="1">
      <c r="A3112" s="15">
        <v>9907.0</v>
      </c>
      <c r="B3112" s="15" t="s">
        <v>5984</v>
      </c>
      <c r="C3112" s="18">
        <v>42260.0</v>
      </c>
      <c r="D3112" s="18">
        <v>42262.0</v>
      </c>
      <c r="E3112" s="18">
        <f t="shared" si="1"/>
        <v>42262</v>
      </c>
      <c r="F3112" s="15" t="s">
        <v>125</v>
      </c>
      <c r="G3112" s="15" t="s">
        <v>5985</v>
      </c>
      <c r="H3112" s="15" t="s">
        <v>5986</v>
      </c>
      <c r="I3112" s="15" t="s">
        <v>128</v>
      </c>
      <c r="J3112" s="15" t="s">
        <v>60</v>
      </c>
      <c r="K3112" s="15" t="s">
        <v>29</v>
      </c>
      <c r="L3112" s="15" t="str">
        <f t="array" ref="L3112">_xlfn.XLOOKUP(M3112,reference_province_to_city!$A$2:$A$11,reference_province_to_city!$B$2:$B$11)</f>
        <v>Palembang</v>
      </c>
      <c r="M3112" s="15" t="s">
        <v>13</v>
      </c>
      <c r="N3112" s="15">
        <v>30111.0</v>
      </c>
      <c r="O3112" s="15">
        <f t="array" ref="O3112">_xlfn.XLOOKUP(M3112,reference_postal_code!$B$2:$B$11,reference_postal_code!$A$2:$A$11)</f>
        <v>30111</v>
      </c>
      <c r="P3112" s="15" t="s">
        <v>77</v>
      </c>
      <c r="Q3112" s="15" t="s">
        <v>1354</v>
      </c>
      <c r="R3112" s="15" t="s">
        <v>65</v>
      </c>
      <c r="S3112" s="15" t="s">
        <v>83</v>
      </c>
      <c r="T3112" s="15" t="s">
        <v>1355</v>
      </c>
      <c r="U3112" s="28">
        <v>375480.0</v>
      </c>
      <c r="V3112" s="15">
        <v>3.0</v>
      </c>
      <c r="W3112" s="31">
        <v>0.2</v>
      </c>
      <c r="X3112" s="28">
        <v>117337.0</v>
      </c>
    </row>
    <row r="3113" ht="15.75" customHeight="1">
      <c r="A3113" s="15">
        <v>8187.0</v>
      </c>
      <c r="B3113" s="15" t="s">
        <v>5987</v>
      </c>
      <c r="C3113" s="18">
        <v>42260.0</v>
      </c>
      <c r="D3113" s="18">
        <v>42264.0</v>
      </c>
      <c r="E3113" s="18">
        <f t="shared" si="1"/>
        <v>42264</v>
      </c>
      <c r="F3113" s="15" t="s">
        <v>114</v>
      </c>
      <c r="G3113" s="15" t="s">
        <v>2391</v>
      </c>
      <c r="H3113" s="15" t="s">
        <v>2392</v>
      </c>
      <c r="I3113" s="15" t="s">
        <v>59</v>
      </c>
      <c r="J3113" s="15" t="s">
        <v>60</v>
      </c>
      <c r="K3113" s="15" t="s">
        <v>14</v>
      </c>
      <c r="L3113" s="15" t="str">
        <f t="array" ref="L3113">_xlfn.XLOOKUP(M3113,reference_province_to_city!$A$2:$A$11,reference_province_to_city!$B$2:$B$11)</f>
        <v>Bandung</v>
      </c>
      <c r="M3113" s="15" t="s">
        <v>12</v>
      </c>
      <c r="N3113" s="15">
        <v>40111.0</v>
      </c>
      <c r="O3113" s="15">
        <f t="array" ref="O3113">_xlfn.XLOOKUP(M3113,reference_postal_code!$B$2:$B$11,reference_postal_code!$A$2:$A$11)</f>
        <v>40111</v>
      </c>
      <c r="P3113" s="15" t="s">
        <v>117</v>
      </c>
      <c r="Q3113" s="15" t="s">
        <v>2550</v>
      </c>
      <c r="R3113" s="15" t="s">
        <v>106</v>
      </c>
      <c r="S3113" s="15" t="s">
        <v>107</v>
      </c>
      <c r="T3113" s="15" t="s">
        <v>2551</v>
      </c>
      <c r="U3113" s="28">
        <v>2551080.0</v>
      </c>
      <c r="V3113" s="15">
        <v>4.0</v>
      </c>
      <c r="W3113" s="31">
        <v>0.3</v>
      </c>
      <c r="X3113" s="28">
        <v>-182220.0</v>
      </c>
    </row>
    <row r="3114" ht="15.75" customHeight="1">
      <c r="A3114" s="15">
        <v>9906.0</v>
      </c>
      <c r="B3114" s="15" t="s">
        <v>5984</v>
      </c>
      <c r="C3114" s="18">
        <v>42260.0</v>
      </c>
      <c r="D3114" s="18">
        <v>42262.0</v>
      </c>
      <c r="E3114" s="18">
        <f t="shared" si="1"/>
        <v>42262</v>
      </c>
      <c r="F3114" s="15" t="s">
        <v>125</v>
      </c>
      <c r="G3114" s="15" t="s">
        <v>5985</v>
      </c>
      <c r="H3114" s="15" t="s">
        <v>5986</v>
      </c>
      <c r="I3114" s="15" t="s">
        <v>128</v>
      </c>
      <c r="J3114" s="15" t="s">
        <v>60</v>
      </c>
      <c r="K3114" s="15" t="s">
        <v>29</v>
      </c>
      <c r="L3114" s="15" t="str">
        <f t="array" ref="L3114">_xlfn.XLOOKUP(M3114,reference_province_to_city!$A$2:$A$11,reference_province_to_city!$B$2:$B$11)</f>
        <v>Palembang</v>
      </c>
      <c r="M3114" s="15" t="s">
        <v>13</v>
      </c>
      <c r="N3114" s="15">
        <v>30111.0</v>
      </c>
      <c r="O3114" s="15">
        <f t="array" ref="O3114">_xlfn.XLOOKUP(M3114,reference_postal_code!$B$2:$B$11,reference_postal_code!$A$2:$A$11)</f>
        <v>30111</v>
      </c>
      <c r="P3114" s="15" t="s">
        <v>77</v>
      </c>
      <c r="Q3114" s="15" t="s">
        <v>5182</v>
      </c>
      <c r="R3114" s="15" t="s">
        <v>106</v>
      </c>
      <c r="S3114" s="15" t="s">
        <v>139</v>
      </c>
      <c r="T3114" s="15" t="s">
        <v>5183</v>
      </c>
      <c r="U3114" s="28">
        <v>1978200.0</v>
      </c>
      <c r="V3114" s="15">
        <v>7.0</v>
      </c>
      <c r="W3114" s="31">
        <v>0.0</v>
      </c>
      <c r="X3114" s="28">
        <v>830844.0</v>
      </c>
    </row>
    <row r="3115" ht="15.75" customHeight="1">
      <c r="A3115" s="15">
        <v>9908.0</v>
      </c>
      <c r="B3115" s="15" t="s">
        <v>5984</v>
      </c>
      <c r="C3115" s="18">
        <v>42260.0</v>
      </c>
      <c r="D3115" s="18">
        <v>42262.0</v>
      </c>
      <c r="E3115" s="18">
        <f t="shared" si="1"/>
        <v>42262</v>
      </c>
      <c r="F3115" s="15" t="s">
        <v>125</v>
      </c>
      <c r="G3115" s="15" t="s">
        <v>5985</v>
      </c>
      <c r="H3115" s="15" t="s">
        <v>5986</v>
      </c>
      <c r="I3115" s="15" t="s">
        <v>128</v>
      </c>
      <c r="J3115" s="15" t="s">
        <v>60</v>
      </c>
      <c r="K3115" s="15" t="s">
        <v>29</v>
      </c>
      <c r="L3115" s="15" t="str">
        <f t="array" ref="L3115">_xlfn.XLOOKUP(M3115,reference_province_to_city!$A$2:$A$11,reference_province_to_city!$B$2:$B$11)</f>
        <v>Palembang</v>
      </c>
      <c r="M3115" s="15" t="s">
        <v>13</v>
      </c>
      <c r="N3115" s="15">
        <v>30111.0</v>
      </c>
      <c r="O3115" s="15">
        <f t="array" ref="O3115">_xlfn.XLOOKUP(M3115,reference_postal_code!$B$2:$B$11,reference_postal_code!$A$2:$A$11)</f>
        <v>30111</v>
      </c>
      <c r="P3115" s="15" t="s">
        <v>77</v>
      </c>
      <c r="Q3115" s="15" t="s">
        <v>2178</v>
      </c>
      <c r="R3115" s="15" t="s">
        <v>106</v>
      </c>
      <c r="S3115" s="15" t="s">
        <v>107</v>
      </c>
      <c r="T3115" s="15" t="s">
        <v>2179</v>
      </c>
      <c r="U3115" s="28">
        <v>1.07658E7</v>
      </c>
      <c r="V3115" s="15">
        <v>3.0</v>
      </c>
      <c r="W3115" s="31">
        <v>0.2</v>
      </c>
      <c r="X3115" s="28">
        <v>1076580.0</v>
      </c>
    </row>
    <row r="3116" ht="15.75" customHeight="1">
      <c r="A3116" s="15">
        <v>5189.0</v>
      </c>
      <c r="B3116" s="15" t="s">
        <v>5988</v>
      </c>
      <c r="C3116" s="18">
        <v>42260.0</v>
      </c>
      <c r="D3116" s="18">
        <v>42265.0</v>
      </c>
      <c r="E3116" s="18">
        <f t="shared" si="1"/>
        <v>42265</v>
      </c>
      <c r="F3116" s="15" t="s">
        <v>55</v>
      </c>
      <c r="G3116" s="15" t="s">
        <v>3552</v>
      </c>
      <c r="H3116" s="15" t="s">
        <v>3553</v>
      </c>
      <c r="I3116" s="15" t="s">
        <v>59</v>
      </c>
      <c r="J3116" s="15" t="s">
        <v>60</v>
      </c>
      <c r="K3116" s="15" t="s">
        <v>28</v>
      </c>
      <c r="L3116" s="15" t="str">
        <f t="array" ref="L3116">_xlfn.XLOOKUP(M3116,reference_province_to_city!$A$2:$A$11,reference_province_to_city!$B$2:$B$11)</f>
        <v>Medan</v>
      </c>
      <c r="M3116" s="15" t="s">
        <v>11</v>
      </c>
      <c r="N3116" s="15">
        <v>20111.0</v>
      </c>
      <c r="O3116" s="15">
        <f t="array" ref="O3116">_xlfn.XLOOKUP(M3116,reference_postal_code!$B$2:$B$11,reference_postal_code!$A$2:$A$11)</f>
        <v>20111</v>
      </c>
      <c r="P3116" s="15" t="s">
        <v>77</v>
      </c>
      <c r="Q3116" s="15" t="s">
        <v>1529</v>
      </c>
      <c r="R3116" s="15" t="s">
        <v>106</v>
      </c>
      <c r="S3116" s="15" t="s">
        <v>107</v>
      </c>
      <c r="T3116" s="15" t="s">
        <v>1530</v>
      </c>
      <c r="U3116" s="28">
        <v>2.2743E7</v>
      </c>
      <c r="V3116" s="15">
        <v>7.0</v>
      </c>
      <c r="W3116" s="31">
        <v>0.0</v>
      </c>
      <c r="X3116" s="28">
        <v>5913180.0</v>
      </c>
    </row>
    <row r="3117" ht="15.75" customHeight="1">
      <c r="A3117" s="15">
        <v>6353.0</v>
      </c>
      <c r="B3117" s="15" t="s">
        <v>5989</v>
      </c>
      <c r="C3117" s="18">
        <v>42260.0</v>
      </c>
      <c r="D3117" s="18">
        <v>42266.0</v>
      </c>
      <c r="E3117" s="18">
        <f t="shared" si="1"/>
        <v>42266</v>
      </c>
      <c r="F3117" s="15" t="s">
        <v>55</v>
      </c>
      <c r="G3117" s="15" t="s">
        <v>1371</v>
      </c>
      <c r="H3117" s="15" t="s">
        <v>1372</v>
      </c>
      <c r="I3117" s="15" t="s">
        <v>59</v>
      </c>
      <c r="J3117" s="15" t="s">
        <v>60</v>
      </c>
      <c r="K3117" s="15" t="s">
        <v>31</v>
      </c>
      <c r="L3117" s="15" t="str">
        <f t="array" ref="L3117">_xlfn.XLOOKUP(M3117,reference_province_to_city!$A$2:$A$11,reference_province_to_city!$B$2:$B$11)</f>
        <v>Balikpapan</v>
      </c>
      <c r="M3117" s="15" t="s">
        <v>21</v>
      </c>
      <c r="N3117" s="15">
        <v>76114.0</v>
      </c>
      <c r="O3117" s="15">
        <f t="array" ref="O3117">_xlfn.XLOOKUP(M3117,reference_postal_code!$B$2:$B$11,reference_postal_code!$A$2:$A$11)</f>
        <v>76114</v>
      </c>
      <c r="P3117" s="15" t="s">
        <v>166</v>
      </c>
      <c r="Q3117" s="15" t="s">
        <v>1052</v>
      </c>
      <c r="R3117" s="15" t="s">
        <v>65</v>
      </c>
      <c r="S3117" s="15" t="s">
        <v>83</v>
      </c>
      <c r="T3117" s="15" t="s">
        <v>1053</v>
      </c>
      <c r="U3117" s="28">
        <v>36180.0</v>
      </c>
      <c r="V3117" s="15">
        <v>1.0</v>
      </c>
      <c r="W3117" s="31">
        <v>0.7</v>
      </c>
      <c r="X3117" s="28">
        <v>-30150.0</v>
      </c>
    </row>
    <row r="3118" ht="15.75" customHeight="1">
      <c r="A3118" s="15">
        <v>8264.0</v>
      </c>
      <c r="B3118" s="15" t="s">
        <v>5990</v>
      </c>
      <c r="C3118" s="18">
        <v>42260.0</v>
      </c>
      <c r="D3118" s="18">
        <v>42264.0</v>
      </c>
      <c r="E3118" s="18">
        <f t="shared" si="1"/>
        <v>42264</v>
      </c>
      <c r="F3118" s="15" t="s">
        <v>55</v>
      </c>
      <c r="G3118" s="15" t="s">
        <v>3718</v>
      </c>
      <c r="H3118" s="15" t="s">
        <v>3719</v>
      </c>
      <c r="I3118" s="15" t="s">
        <v>59</v>
      </c>
      <c r="J3118" s="15" t="s">
        <v>60</v>
      </c>
      <c r="K3118" s="15" t="s">
        <v>22</v>
      </c>
      <c r="L3118" s="15" t="str">
        <f t="array" ref="L3118">_xlfn.XLOOKUP(M3118,reference_province_to_city!$A$2:$A$11,reference_province_to_city!$B$2:$B$11)</f>
        <v>Surabaya</v>
      </c>
      <c r="M3118" s="15" t="s">
        <v>20</v>
      </c>
      <c r="N3118" s="15">
        <v>60231.0</v>
      </c>
      <c r="O3118" s="15">
        <f t="array" ref="O3118">_xlfn.XLOOKUP(M3118,reference_postal_code!$B$2:$B$11,reference_postal_code!$A$2:$A$11)</f>
        <v>60231</v>
      </c>
      <c r="P3118" s="15" t="s">
        <v>166</v>
      </c>
      <c r="Q3118" s="15" t="s">
        <v>5991</v>
      </c>
      <c r="R3118" s="15" t="s">
        <v>65</v>
      </c>
      <c r="S3118" s="15" t="s">
        <v>83</v>
      </c>
      <c r="T3118" s="15" t="s">
        <v>5992</v>
      </c>
      <c r="U3118" s="28">
        <v>196380.0</v>
      </c>
      <c r="V3118" s="15">
        <v>4.0</v>
      </c>
      <c r="W3118" s="31">
        <v>0.7</v>
      </c>
      <c r="X3118" s="28">
        <v>-150558.0</v>
      </c>
    </row>
    <row r="3119" ht="15.75" customHeight="1">
      <c r="A3119" s="15">
        <v>6788.0</v>
      </c>
      <c r="B3119" s="15" t="s">
        <v>5993</v>
      </c>
      <c r="C3119" s="18">
        <v>42260.0</v>
      </c>
      <c r="D3119" s="18">
        <v>42267.0</v>
      </c>
      <c r="E3119" s="18">
        <f t="shared" si="1"/>
        <v>42267</v>
      </c>
      <c r="F3119" s="15" t="s">
        <v>55</v>
      </c>
      <c r="G3119" s="15" t="s">
        <v>5492</v>
      </c>
      <c r="H3119" s="15" t="s">
        <v>5493</v>
      </c>
      <c r="I3119" s="15" t="s">
        <v>59</v>
      </c>
      <c r="J3119" s="15" t="s">
        <v>60</v>
      </c>
      <c r="K3119" s="15" t="s">
        <v>14</v>
      </c>
      <c r="L3119" s="15" t="str">
        <f t="array" ref="L3119">_xlfn.XLOOKUP(M3119,reference_province_to_city!$A$2:$A$11,reference_province_to_city!$B$2:$B$11)</f>
        <v>Bandung</v>
      </c>
      <c r="M3119" s="15" t="s">
        <v>12</v>
      </c>
      <c r="N3119" s="15">
        <v>40111.0</v>
      </c>
      <c r="O3119" s="15">
        <f t="array" ref="O3119">_xlfn.XLOOKUP(M3119,reference_postal_code!$B$2:$B$11,reference_postal_code!$A$2:$A$11)</f>
        <v>40111</v>
      </c>
      <c r="P3119" s="15" t="s">
        <v>117</v>
      </c>
      <c r="Q3119" s="15" t="s">
        <v>4435</v>
      </c>
      <c r="R3119" s="15" t="s">
        <v>106</v>
      </c>
      <c r="S3119" s="15" t="s">
        <v>139</v>
      </c>
      <c r="T3119" s="15" t="s">
        <v>4436</v>
      </c>
      <c r="U3119" s="28">
        <v>1948950.0</v>
      </c>
      <c r="V3119" s="15">
        <v>3.0</v>
      </c>
      <c r="W3119" s="31">
        <v>0.0</v>
      </c>
      <c r="X3119" s="28">
        <v>194895.0</v>
      </c>
    </row>
    <row r="3120" ht="15.75" customHeight="1">
      <c r="A3120" s="15">
        <v>9910.0</v>
      </c>
      <c r="B3120" s="15" t="s">
        <v>5984</v>
      </c>
      <c r="C3120" s="18">
        <v>42260.0</v>
      </c>
      <c r="D3120" s="18">
        <v>42262.0</v>
      </c>
      <c r="E3120" s="18">
        <f t="shared" si="1"/>
        <v>42262</v>
      </c>
      <c r="F3120" s="15" t="s">
        <v>125</v>
      </c>
      <c r="G3120" s="15" t="s">
        <v>5985</v>
      </c>
      <c r="H3120" s="15" t="s">
        <v>5986</v>
      </c>
      <c r="I3120" s="15" t="s">
        <v>128</v>
      </c>
      <c r="J3120" s="15" t="s">
        <v>60</v>
      </c>
      <c r="K3120" s="15" t="s">
        <v>29</v>
      </c>
      <c r="L3120" s="15" t="str">
        <f t="array" ref="L3120">_xlfn.XLOOKUP(M3120,reference_province_to_city!$A$2:$A$11,reference_province_to_city!$B$2:$B$11)</f>
        <v>Palembang</v>
      </c>
      <c r="M3120" s="15" t="s">
        <v>13</v>
      </c>
      <c r="N3120" s="15">
        <v>30111.0</v>
      </c>
      <c r="O3120" s="15">
        <f t="array" ref="O3120">_xlfn.XLOOKUP(M3120,reference_postal_code!$B$2:$B$11,reference_postal_code!$A$2:$A$11)</f>
        <v>30111</v>
      </c>
      <c r="P3120" s="15" t="s">
        <v>77</v>
      </c>
      <c r="Q3120" s="15" t="s">
        <v>2445</v>
      </c>
      <c r="R3120" s="15" t="s">
        <v>106</v>
      </c>
      <c r="S3120" s="15" t="s">
        <v>139</v>
      </c>
      <c r="T3120" s="15" t="s">
        <v>2446</v>
      </c>
      <c r="U3120" s="28">
        <v>670050.0</v>
      </c>
      <c r="V3120" s="15">
        <v>3.0</v>
      </c>
      <c r="W3120" s="31">
        <v>0.0</v>
      </c>
      <c r="X3120" s="28">
        <v>180914.0</v>
      </c>
    </row>
    <row r="3121" ht="15.75" customHeight="1">
      <c r="A3121" s="15">
        <v>6789.0</v>
      </c>
      <c r="B3121" s="15" t="s">
        <v>5993</v>
      </c>
      <c r="C3121" s="18">
        <v>42260.0</v>
      </c>
      <c r="D3121" s="18">
        <v>42267.0</v>
      </c>
      <c r="E3121" s="18">
        <f t="shared" si="1"/>
        <v>42267</v>
      </c>
      <c r="F3121" s="15" t="s">
        <v>55</v>
      </c>
      <c r="G3121" s="15" t="s">
        <v>5492</v>
      </c>
      <c r="H3121" s="15" t="s">
        <v>5493</v>
      </c>
      <c r="I3121" s="15" t="s">
        <v>59</v>
      </c>
      <c r="J3121" s="15" t="s">
        <v>60</v>
      </c>
      <c r="K3121" s="15" t="s">
        <v>14</v>
      </c>
      <c r="L3121" s="15" t="str">
        <f t="array" ref="L3121">_xlfn.XLOOKUP(M3121,reference_province_to_city!$A$2:$A$11,reference_province_to_city!$B$2:$B$11)</f>
        <v>Bandung</v>
      </c>
      <c r="M3121" s="15" t="s">
        <v>12</v>
      </c>
      <c r="N3121" s="15">
        <v>40111.0</v>
      </c>
      <c r="O3121" s="15">
        <f t="array" ref="O3121">_xlfn.XLOOKUP(M3121,reference_postal_code!$B$2:$B$11,reference_postal_code!$A$2:$A$11)</f>
        <v>40111</v>
      </c>
      <c r="P3121" s="15" t="s">
        <v>117</v>
      </c>
      <c r="Q3121" s="15" t="s">
        <v>1750</v>
      </c>
      <c r="R3121" s="15" t="s">
        <v>65</v>
      </c>
      <c r="S3121" s="15" t="s">
        <v>66</v>
      </c>
      <c r="T3121" s="15" t="s">
        <v>1751</v>
      </c>
      <c r="U3121" s="28">
        <v>1048950.0</v>
      </c>
      <c r="V3121" s="15">
        <v>7.0</v>
      </c>
      <c r="W3121" s="31">
        <v>0.0</v>
      </c>
      <c r="X3121" s="28">
        <v>472028.0</v>
      </c>
    </row>
    <row r="3122" ht="15.75" customHeight="1">
      <c r="A3122" s="15">
        <v>5188.0</v>
      </c>
      <c r="B3122" s="15" t="s">
        <v>5988</v>
      </c>
      <c r="C3122" s="18">
        <v>42260.0</v>
      </c>
      <c r="D3122" s="18">
        <v>42265.0</v>
      </c>
      <c r="E3122" s="18">
        <f t="shared" si="1"/>
        <v>42265</v>
      </c>
      <c r="F3122" s="15" t="s">
        <v>55</v>
      </c>
      <c r="G3122" s="15" t="s">
        <v>3552</v>
      </c>
      <c r="H3122" s="15" t="s">
        <v>3553</v>
      </c>
      <c r="I3122" s="15" t="s">
        <v>59</v>
      </c>
      <c r="J3122" s="15" t="s">
        <v>60</v>
      </c>
      <c r="L3122" s="15" t="str">
        <f t="array" ref="L3122">_xlfn.XLOOKUP(M3122,reference_province_to_city!$A$2:$A$11,reference_province_to_city!$B$2:$B$11)</f>
        <v>Medan</v>
      </c>
      <c r="M3122" s="15" t="s">
        <v>11</v>
      </c>
      <c r="N3122" s="15">
        <v>20111.0</v>
      </c>
      <c r="O3122" s="15">
        <f t="array" ref="O3122">_xlfn.XLOOKUP(M3122,reference_postal_code!$B$2:$B$11,reference_postal_code!$A$2:$A$11)</f>
        <v>20111</v>
      </c>
      <c r="P3122" s="15" t="s">
        <v>77</v>
      </c>
      <c r="Q3122" s="15" t="s">
        <v>2396</v>
      </c>
      <c r="R3122" s="15" t="s">
        <v>110</v>
      </c>
      <c r="S3122" s="15" t="s">
        <v>149</v>
      </c>
      <c r="T3122" s="15" t="s">
        <v>2397</v>
      </c>
      <c r="U3122" s="28">
        <v>2999400.0</v>
      </c>
      <c r="V3122" s="15">
        <v>4.0</v>
      </c>
      <c r="W3122" s="31">
        <v>0.0</v>
      </c>
      <c r="X3122" s="28">
        <v>239952.0</v>
      </c>
    </row>
    <row r="3123" ht="15.75" customHeight="1">
      <c r="A3123" s="15">
        <v>8186.0</v>
      </c>
      <c r="B3123" s="15" t="s">
        <v>5987</v>
      </c>
      <c r="C3123" s="18">
        <v>42260.0</v>
      </c>
      <c r="D3123" s="18">
        <v>42264.0</v>
      </c>
      <c r="E3123" s="18">
        <f t="shared" si="1"/>
        <v>42264</v>
      </c>
      <c r="F3123" s="15" t="s">
        <v>114</v>
      </c>
      <c r="G3123" s="15" t="s">
        <v>2391</v>
      </c>
      <c r="H3123" s="15" t="s">
        <v>2392</v>
      </c>
      <c r="I3123" s="15" t="s">
        <v>59</v>
      </c>
      <c r="J3123" s="15" t="s">
        <v>60</v>
      </c>
      <c r="K3123" s="15" t="s">
        <v>14</v>
      </c>
      <c r="L3123" s="15" t="str">
        <f t="array" ref="L3123">_xlfn.XLOOKUP(M3123,reference_province_to_city!$A$2:$A$11,reference_province_to_city!$B$2:$B$11)</f>
        <v>Bandung</v>
      </c>
      <c r="M3123" s="15" t="s">
        <v>12</v>
      </c>
      <c r="N3123" s="15">
        <v>40111.0</v>
      </c>
      <c r="O3123" s="15">
        <f t="array" ref="O3123">_xlfn.XLOOKUP(M3123,reference_postal_code!$B$2:$B$11,reference_postal_code!$A$2:$A$11)</f>
        <v>40111</v>
      </c>
      <c r="P3123" s="15" t="s">
        <v>117</v>
      </c>
      <c r="Q3123" s="15" t="s">
        <v>4163</v>
      </c>
      <c r="R3123" s="15" t="s">
        <v>65</v>
      </c>
      <c r="S3123" s="15" t="s">
        <v>173</v>
      </c>
      <c r="T3123" s="15" t="s">
        <v>4164</v>
      </c>
      <c r="U3123" s="28">
        <v>117360.0</v>
      </c>
      <c r="V3123" s="15">
        <v>1.0</v>
      </c>
      <c r="W3123" s="31">
        <v>0.2</v>
      </c>
      <c r="X3123" s="28">
        <v>44010.0</v>
      </c>
    </row>
    <row r="3124" ht="15.75" customHeight="1">
      <c r="A3124" s="15">
        <v>9911.0</v>
      </c>
      <c r="B3124" s="15" t="s">
        <v>5984</v>
      </c>
      <c r="C3124" s="18">
        <v>42260.0</v>
      </c>
      <c r="D3124" s="18">
        <v>42262.0</v>
      </c>
      <c r="E3124" s="18">
        <f t="shared" si="1"/>
        <v>42262</v>
      </c>
      <c r="F3124" s="15" t="s">
        <v>125</v>
      </c>
      <c r="G3124" s="15" t="s">
        <v>5985</v>
      </c>
      <c r="H3124" s="15" t="s">
        <v>5986</v>
      </c>
      <c r="I3124" s="15" t="s">
        <v>128</v>
      </c>
      <c r="J3124" s="15" t="s">
        <v>60</v>
      </c>
      <c r="K3124" s="15" t="s">
        <v>29</v>
      </c>
      <c r="L3124" s="15" t="str">
        <f t="array" ref="L3124">_xlfn.XLOOKUP(M3124,reference_province_to_city!$A$2:$A$11,reference_province_to_city!$B$2:$B$11)</f>
        <v>Palembang</v>
      </c>
      <c r="M3124" s="15" t="s">
        <v>13</v>
      </c>
      <c r="N3124" s="15">
        <v>30111.0</v>
      </c>
      <c r="O3124" s="15">
        <f t="array" ref="O3124">_xlfn.XLOOKUP(M3124,reference_postal_code!$B$2:$B$11,reference_postal_code!$A$2:$A$11)</f>
        <v>30111</v>
      </c>
      <c r="P3124" s="15" t="s">
        <v>77</v>
      </c>
      <c r="Q3124" s="15" t="s">
        <v>5994</v>
      </c>
      <c r="R3124" s="15" t="s">
        <v>65</v>
      </c>
      <c r="S3124" s="15" t="s">
        <v>66</v>
      </c>
      <c r="T3124" s="15" t="s">
        <v>5995</v>
      </c>
      <c r="U3124" s="28">
        <v>3145500.0</v>
      </c>
      <c r="V3124" s="15">
        <v>2.0</v>
      </c>
      <c r="W3124" s="31">
        <v>0.0</v>
      </c>
      <c r="X3124" s="28">
        <v>1509840.0</v>
      </c>
    </row>
    <row r="3125" ht="15.75" customHeight="1">
      <c r="A3125" s="15">
        <v>5948.0</v>
      </c>
      <c r="B3125" s="15" t="s">
        <v>5996</v>
      </c>
      <c r="C3125" s="18">
        <v>42261.0</v>
      </c>
      <c r="D3125" s="18"/>
      <c r="E3125" s="18">
        <f t="shared" si="1"/>
        <v>42264</v>
      </c>
      <c r="F3125" s="15" t="s">
        <v>114</v>
      </c>
      <c r="G3125" s="15" t="s">
        <v>5735</v>
      </c>
      <c r="H3125" s="15" t="s">
        <v>5736</v>
      </c>
      <c r="I3125" s="15" t="s">
        <v>76</v>
      </c>
      <c r="J3125" s="15" t="s">
        <v>60</v>
      </c>
      <c r="K3125" s="15" t="s">
        <v>33</v>
      </c>
      <c r="L3125" s="15" t="str">
        <f t="array" ref="L3125">_xlfn.XLOOKUP(M3125,reference_province_to_city!$A$2:$A$11,reference_province_to_city!$B$2:$B$11)</f>
        <v>Makassar</v>
      </c>
      <c r="M3125" s="15" t="s">
        <v>25</v>
      </c>
      <c r="N3125" s="15">
        <v>90111.0</v>
      </c>
      <c r="O3125" s="15">
        <f t="array" ref="O3125">_xlfn.XLOOKUP(M3125,reference_postal_code!$B$2:$B$11,reference_postal_code!$A$2:$A$11)</f>
        <v>90111</v>
      </c>
      <c r="P3125" s="15" t="s">
        <v>63</v>
      </c>
      <c r="Q3125" s="15" t="s">
        <v>3079</v>
      </c>
      <c r="R3125" s="15" t="s">
        <v>65</v>
      </c>
      <c r="S3125" s="15" t="s">
        <v>83</v>
      </c>
      <c r="T3125" s="15" t="s">
        <v>3080</v>
      </c>
      <c r="U3125" s="28">
        <v>388500.0</v>
      </c>
      <c r="V3125" s="15">
        <v>5.0</v>
      </c>
      <c r="W3125" s="31">
        <v>0.0</v>
      </c>
      <c r="X3125" s="28">
        <v>190365.0</v>
      </c>
    </row>
    <row r="3126" ht="15.75" customHeight="1">
      <c r="A3126" s="15">
        <v>3826.0</v>
      </c>
      <c r="B3126" s="15" t="s">
        <v>5997</v>
      </c>
      <c r="C3126" s="18">
        <v>42261.0</v>
      </c>
      <c r="D3126" s="18">
        <v>42265.0</v>
      </c>
      <c r="E3126" s="18">
        <f t="shared" si="1"/>
        <v>42265</v>
      </c>
      <c r="F3126" s="15" t="s">
        <v>55</v>
      </c>
      <c r="G3126" s="15" t="s">
        <v>842</v>
      </c>
      <c r="H3126" s="15" t="s">
        <v>843</v>
      </c>
      <c r="I3126" s="15" t="s">
        <v>59</v>
      </c>
      <c r="J3126" s="15" t="s">
        <v>60</v>
      </c>
      <c r="K3126" s="15" t="s">
        <v>10</v>
      </c>
      <c r="L3126" s="15" t="str">
        <f t="array" ref="L3126">_xlfn.XLOOKUP(M3126,reference_province_to_city!$A$2:$A$11,reference_province_to_city!$B$2:$B$11)</f>
        <v>Jakarta</v>
      </c>
      <c r="M3126" s="15" t="s">
        <v>7</v>
      </c>
      <c r="N3126" s="15">
        <v>10110.0</v>
      </c>
      <c r="O3126" s="15">
        <f t="array" ref="O3126">_xlfn.XLOOKUP(M3126,reference_postal_code!$B$2:$B$11,reference_postal_code!$A$2:$A$11)</f>
        <v>10110</v>
      </c>
      <c r="P3126" s="15" t="s">
        <v>117</v>
      </c>
      <c r="Q3126" s="15" t="s">
        <v>460</v>
      </c>
      <c r="R3126" s="15" t="s">
        <v>65</v>
      </c>
      <c r="S3126" s="15" t="s">
        <v>83</v>
      </c>
      <c r="T3126" s="15" t="s">
        <v>461</v>
      </c>
      <c r="U3126" s="28">
        <v>194400.0</v>
      </c>
      <c r="V3126" s="15">
        <v>9.0</v>
      </c>
      <c r="W3126" s="31">
        <v>0.2</v>
      </c>
      <c r="X3126" s="28">
        <v>68040.0</v>
      </c>
    </row>
    <row r="3127" ht="15.75" customHeight="1">
      <c r="A3127" s="15">
        <v>1375.0</v>
      </c>
      <c r="B3127" s="15" t="s">
        <v>5998</v>
      </c>
      <c r="C3127" s="18">
        <v>42261.0</v>
      </c>
      <c r="D3127" s="18">
        <v>42266.0</v>
      </c>
      <c r="E3127" s="18">
        <f t="shared" si="1"/>
        <v>42266</v>
      </c>
      <c r="F3127" s="15" t="s">
        <v>55</v>
      </c>
      <c r="G3127" s="15" t="s">
        <v>871</v>
      </c>
      <c r="H3127" s="15" t="s">
        <v>872</v>
      </c>
      <c r="I3127" s="15" t="s">
        <v>59</v>
      </c>
      <c r="J3127" s="15" t="s">
        <v>60</v>
      </c>
      <c r="K3127" s="15" t="s">
        <v>33</v>
      </c>
      <c r="L3127" s="15" t="str">
        <f t="array" ref="L3127">_xlfn.XLOOKUP(M3127,reference_province_to_city!$A$2:$A$11,reference_province_to_city!$B$2:$B$11)</f>
        <v>Makassar</v>
      </c>
      <c r="M3127" s="15" t="s">
        <v>25</v>
      </c>
      <c r="N3127" s="15">
        <v>90111.0</v>
      </c>
      <c r="O3127" s="15">
        <f t="array" ref="O3127">_xlfn.XLOOKUP(M3127,reference_postal_code!$B$2:$B$11,reference_postal_code!$A$2:$A$11)</f>
        <v>90111</v>
      </c>
      <c r="P3127" s="15" t="s">
        <v>63</v>
      </c>
      <c r="Q3127" s="15" t="s">
        <v>3653</v>
      </c>
      <c r="R3127" s="15" t="s">
        <v>106</v>
      </c>
      <c r="S3127" s="15" t="s">
        <v>218</v>
      </c>
      <c r="T3127" s="15" t="s">
        <v>3654</v>
      </c>
      <c r="U3127" s="28">
        <v>1.369125E7</v>
      </c>
      <c r="V3127" s="15">
        <v>5.0</v>
      </c>
      <c r="W3127" s="31">
        <v>0.0</v>
      </c>
      <c r="X3127" s="28">
        <v>1779863.0</v>
      </c>
    </row>
    <row r="3128" ht="15.75" customHeight="1">
      <c r="A3128" s="15">
        <v>3825.0</v>
      </c>
      <c r="B3128" s="15" t="s">
        <v>5997</v>
      </c>
      <c r="C3128" s="18">
        <v>42261.0</v>
      </c>
      <c r="D3128" s="18">
        <v>42265.0</v>
      </c>
      <c r="E3128" s="18">
        <f t="shared" si="1"/>
        <v>42265</v>
      </c>
      <c r="F3128" s="15" t="s">
        <v>55</v>
      </c>
      <c r="G3128" s="15" t="s">
        <v>842</v>
      </c>
      <c r="H3128" s="15" t="s">
        <v>843</v>
      </c>
      <c r="I3128" s="15" t="s">
        <v>59</v>
      </c>
      <c r="J3128" s="15" t="s">
        <v>60</v>
      </c>
      <c r="K3128" s="15" t="s">
        <v>10</v>
      </c>
      <c r="L3128" s="15" t="str">
        <f t="array" ref="L3128">_xlfn.XLOOKUP(M3128,reference_province_to_city!$A$2:$A$11,reference_province_to_city!$B$2:$B$11)</f>
        <v>Jakarta</v>
      </c>
      <c r="M3128" s="15" t="s">
        <v>7</v>
      </c>
      <c r="N3128" s="15">
        <v>10110.0</v>
      </c>
      <c r="O3128" s="15">
        <f t="array" ref="O3128">_xlfn.XLOOKUP(M3128,reference_postal_code!$B$2:$B$11,reference_postal_code!$A$2:$A$11)</f>
        <v>10110</v>
      </c>
      <c r="P3128" s="15" t="s">
        <v>117</v>
      </c>
      <c r="Q3128" s="15" t="s">
        <v>2596</v>
      </c>
      <c r="R3128" s="15" t="s">
        <v>110</v>
      </c>
      <c r="S3128" s="15" t="s">
        <v>1391</v>
      </c>
      <c r="T3128" s="15" t="s">
        <v>2597</v>
      </c>
      <c r="U3128" s="28">
        <v>1.319976E7</v>
      </c>
      <c r="V3128" s="15">
        <v>2.0</v>
      </c>
      <c r="W3128" s="31">
        <v>0.2</v>
      </c>
      <c r="X3128" s="28">
        <v>4949910.0</v>
      </c>
    </row>
    <row r="3129" ht="15.75" customHeight="1">
      <c r="A3129" s="15">
        <v>1815.0</v>
      </c>
      <c r="B3129" s="15" t="s">
        <v>5999</v>
      </c>
      <c r="C3129" s="18">
        <v>42261.0</v>
      </c>
      <c r="D3129" s="18">
        <v>42265.0</v>
      </c>
      <c r="E3129" s="18">
        <f t="shared" si="1"/>
        <v>42265</v>
      </c>
      <c r="F3129" s="15" t="s">
        <v>55</v>
      </c>
      <c r="G3129" s="15" t="s">
        <v>2998</v>
      </c>
      <c r="H3129" s="15" t="s">
        <v>2999</v>
      </c>
      <c r="I3129" s="15" t="s">
        <v>128</v>
      </c>
      <c r="J3129" s="15" t="s">
        <v>60</v>
      </c>
      <c r="K3129" s="15" t="s">
        <v>26</v>
      </c>
      <c r="L3129" s="15" t="str">
        <f t="array" ref="L3129">_xlfn.XLOOKUP(M3129,reference_province_to_city!$A$2:$A$11,reference_province_to_city!$B$2:$B$11)</f>
        <v>Denpasar</v>
      </c>
      <c r="M3129" s="15" t="s">
        <v>24</v>
      </c>
      <c r="N3129" s="15">
        <v>80231.0</v>
      </c>
      <c r="O3129" s="15">
        <f t="array" ref="O3129">_xlfn.XLOOKUP(M3129,reference_postal_code!$B$2:$B$11,reference_postal_code!$A$2:$A$11)</f>
        <v>80231</v>
      </c>
      <c r="P3129" s="15" t="s">
        <v>63</v>
      </c>
      <c r="Q3129" s="15" t="s">
        <v>1704</v>
      </c>
      <c r="R3129" s="15" t="s">
        <v>106</v>
      </c>
      <c r="S3129" s="15" t="s">
        <v>218</v>
      </c>
      <c r="T3129" s="15" t="s">
        <v>1705</v>
      </c>
      <c r="U3129" s="28">
        <v>2552040.0</v>
      </c>
      <c r="V3129" s="15">
        <v>3.0</v>
      </c>
      <c r="W3129" s="31">
        <v>0.2</v>
      </c>
      <c r="X3129" s="28">
        <v>-127602.0</v>
      </c>
    </row>
    <row r="3130" ht="15.75" customHeight="1">
      <c r="A3130" s="15">
        <v>3824.0</v>
      </c>
      <c r="B3130" s="15" t="s">
        <v>5997</v>
      </c>
      <c r="C3130" s="18">
        <v>42261.0</v>
      </c>
      <c r="D3130" s="18">
        <v>42265.0</v>
      </c>
      <c r="E3130" s="18">
        <f t="shared" si="1"/>
        <v>42265</v>
      </c>
      <c r="F3130" s="15" t="s">
        <v>55</v>
      </c>
      <c r="G3130" s="15" t="s">
        <v>842</v>
      </c>
      <c r="H3130" s="15" t="s">
        <v>843</v>
      </c>
      <c r="I3130" s="15" t="s">
        <v>59</v>
      </c>
      <c r="J3130" s="15" t="s">
        <v>60</v>
      </c>
      <c r="K3130" s="15" t="s">
        <v>10</v>
      </c>
      <c r="L3130" s="15" t="str">
        <f t="array" ref="L3130">_xlfn.XLOOKUP(M3130,reference_province_to_city!$A$2:$A$11,reference_province_to_city!$B$2:$B$11)</f>
        <v>Jakarta</v>
      </c>
      <c r="M3130" s="15" t="s">
        <v>7</v>
      </c>
      <c r="N3130" s="15">
        <v>10110.0</v>
      </c>
      <c r="O3130" s="15">
        <f t="array" ref="O3130">_xlfn.XLOOKUP(M3130,reference_postal_code!$B$2:$B$11,reference_postal_code!$A$2:$A$11)</f>
        <v>10110</v>
      </c>
      <c r="P3130" s="15" t="s">
        <v>117</v>
      </c>
      <c r="Q3130" s="15" t="s">
        <v>858</v>
      </c>
      <c r="R3130" s="15" t="s">
        <v>65</v>
      </c>
      <c r="S3130" s="15" t="s">
        <v>87</v>
      </c>
      <c r="T3130" s="15" t="s">
        <v>859</v>
      </c>
      <c r="U3130" s="28">
        <v>1.4868E7</v>
      </c>
      <c r="V3130" s="15">
        <v>6.0</v>
      </c>
      <c r="W3130" s="31">
        <v>0.0</v>
      </c>
      <c r="X3130" s="28">
        <v>3865680.0</v>
      </c>
    </row>
    <row r="3131" ht="15.75" customHeight="1">
      <c r="A3131" s="15">
        <v>2449.0</v>
      </c>
      <c r="B3131" s="15" t="s">
        <v>6000</v>
      </c>
      <c r="C3131" s="18">
        <v>42261.0</v>
      </c>
      <c r="D3131" s="18">
        <v>42264.0</v>
      </c>
      <c r="E3131" s="18">
        <f t="shared" si="1"/>
        <v>42264</v>
      </c>
      <c r="F3131" s="15" t="s">
        <v>114</v>
      </c>
      <c r="G3131" s="15" t="s">
        <v>4963</v>
      </c>
      <c r="H3131" s="15" t="s">
        <v>4964</v>
      </c>
      <c r="I3131" s="15" t="s">
        <v>59</v>
      </c>
      <c r="J3131" s="15" t="s">
        <v>60</v>
      </c>
      <c r="K3131" s="15" t="s">
        <v>10</v>
      </c>
      <c r="L3131" s="15" t="str">
        <f t="array" ref="L3131">_xlfn.XLOOKUP(M3131,reference_province_to_city!$A$2:$A$11,reference_province_to_city!$B$2:$B$11)</f>
        <v>Jakarta</v>
      </c>
      <c r="M3131" s="15" t="s">
        <v>7</v>
      </c>
      <c r="N3131" s="15">
        <v>10110.0</v>
      </c>
      <c r="O3131" s="15">
        <f t="array" ref="O3131">_xlfn.XLOOKUP(M3131,reference_postal_code!$B$2:$B$11,reference_postal_code!$A$2:$A$11)</f>
        <v>10110</v>
      </c>
      <c r="P3131" s="15" t="s">
        <v>117</v>
      </c>
      <c r="Q3131" s="15" t="s">
        <v>1708</v>
      </c>
      <c r="R3131" s="15" t="s">
        <v>65</v>
      </c>
      <c r="S3131" s="15" t="s">
        <v>87</v>
      </c>
      <c r="T3131" s="15" t="s">
        <v>1709</v>
      </c>
      <c r="U3131" s="28">
        <v>4042350.0</v>
      </c>
      <c r="V3131" s="15">
        <v>3.0</v>
      </c>
      <c r="W3131" s="31">
        <v>0.0</v>
      </c>
      <c r="X3131" s="28">
        <v>80847.0</v>
      </c>
    </row>
    <row r="3132" ht="15.75" customHeight="1">
      <c r="A3132" s="15">
        <v>2326.0</v>
      </c>
      <c r="B3132" s="15" t="s">
        <v>6001</v>
      </c>
      <c r="C3132" s="18">
        <v>42262.0</v>
      </c>
      <c r="D3132" s="18">
        <v>42266.0</v>
      </c>
      <c r="E3132" s="18">
        <f t="shared" si="1"/>
        <v>42266</v>
      </c>
      <c r="F3132" s="15" t="s">
        <v>114</v>
      </c>
      <c r="G3132" s="15" t="s">
        <v>6002</v>
      </c>
      <c r="H3132" s="15" t="s">
        <v>6003</v>
      </c>
      <c r="I3132" s="15" t="s">
        <v>128</v>
      </c>
      <c r="J3132" s="15" t="s">
        <v>60</v>
      </c>
      <c r="K3132" s="15" t="s">
        <v>17</v>
      </c>
      <c r="L3132" s="15" t="str">
        <f t="array" ref="L3132">_xlfn.XLOOKUP(M3132,reference_province_to_city!$A$2:$A$11,reference_province_to_city!$B$2:$B$11)</f>
        <v>Semarang</v>
      </c>
      <c r="M3132" s="15" t="s">
        <v>15</v>
      </c>
      <c r="N3132" s="15">
        <v>50111.0</v>
      </c>
      <c r="O3132" s="15">
        <f t="array" ref="O3132">_xlfn.XLOOKUP(M3132,reference_postal_code!$B$2:$B$11,reference_postal_code!$A$2:$A$11)</f>
        <v>50111</v>
      </c>
      <c r="P3132" s="15" t="s">
        <v>77</v>
      </c>
      <c r="Q3132" s="15" t="s">
        <v>5370</v>
      </c>
      <c r="R3132" s="15" t="s">
        <v>65</v>
      </c>
      <c r="S3132" s="15" t="s">
        <v>83</v>
      </c>
      <c r="T3132" s="15" t="s">
        <v>5371</v>
      </c>
      <c r="U3132" s="28">
        <v>1198080.0</v>
      </c>
      <c r="V3132" s="15">
        <v>3.0</v>
      </c>
      <c r="W3132" s="31">
        <v>0.2</v>
      </c>
      <c r="X3132" s="28">
        <v>449280.0</v>
      </c>
    </row>
    <row r="3133" ht="15.75" customHeight="1">
      <c r="A3133" s="15">
        <v>3817.0</v>
      </c>
      <c r="B3133" s="15" t="s">
        <v>6004</v>
      </c>
      <c r="C3133" s="18">
        <v>42262.0</v>
      </c>
      <c r="D3133" s="18">
        <v>42266.0</v>
      </c>
      <c r="E3133" s="18">
        <f t="shared" si="1"/>
        <v>42266</v>
      </c>
      <c r="F3133" s="15" t="s">
        <v>55</v>
      </c>
      <c r="G3133" s="15" t="s">
        <v>1984</v>
      </c>
      <c r="H3133" s="15" t="s">
        <v>1985</v>
      </c>
      <c r="I3133" s="15" t="s">
        <v>59</v>
      </c>
      <c r="J3133" s="15" t="s">
        <v>60</v>
      </c>
      <c r="K3133" s="15" t="s">
        <v>31</v>
      </c>
      <c r="L3133" s="15" t="str">
        <f t="array" ref="L3133">_xlfn.XLOOKUP(M3133,reference_province_to_city!$A$2:$A$11,reference_province_to_city!$B$2:$B$11)</f>
        <v>Balikpapan</v>
      </c>
      <c r="M3133" s="15" t="s">
        <v>21</v>
      </c>
      <c r="N3133" s="15">
        <v>76114.0</v>
      </c>
      <c r="O3133" s="15">
        <f t="array" ref="O3133">_xlfn.XLOOKUP(M3133,reference_postal_code!$B$2:$B$11,reference_postal_code!$A$2:$A$11)</f>
        <v>76114</v>
      </c>
      <c r="P3133" s="15" t="s">
        <v>166</v>
      </c>
      <c r="Q3133" s="15" t="s">
        <v>2837</v>
      </c>
      <c r="R3133" s="15" t="s">
        <v>106</v>
      </c>
      <c r="S3133" s="15" t="s">
        <v>218</v>
      </c>
      <c r="T3133" s="15" t="s">
        <v>2838</v>
      </c>
      <c r="U3133" s="28">
        <v>1.20294E7</v>
      </c>
      <c r="V3133" s="15">
        <v>2.0</v>
      </c>
      <c r="W3133" s="31">
        <v>0.0</v>
      </c>
      <c r="X3133" s="28">
        <v>3007350.0</v>
      </c>
    </row>
    <row r="3134" ht="15.75" customHeight="1">
      <c r="A3134" s="15">
        <v>2328.0</v>
      </c>
      <c r="B3134" s="15" t="s">
        <v>6001</v>
      </c>
      <c r="C3134" s="18">
        <v>42262.0</v>
      </c>
      <c r="D3134" s="18">
        <v>42266.0</v>
      </c>
      <c r="E3134" s="18">
        <f t="shared" si="1"/>
        <v>42266</v>
      </c>
      <c r="F3134" s="15" t="s">
        <v>114</v>
      </c>
      <c r="G3134" s="15" t="s">
        <v>6002</v>
      </c>
      <c r="H3134" s="15" t="s">
        <v>6003</v>
      </c>
      <c r="I3134" s="15" t="s">
        <v>128</v>
      </c>
      <c r="J3134" s="15" t="s">
        <v>60</v>
      </c>
      <c r="K3134" s="15" t="s">
        <v>17</v>
      </c>
      <c r="L3134" s="15" t="str">
        <f t="array" ref="L3134">_xlfn.XLOOKUP(M3134,reference_province_to_city!$A$2:$A$11,reference_province_to_city!$B$2:$B$11)</f>
        <v>Semarang</v>
      </c>
      <c r="M3134" s="15" t="s">
        <v>15</v>
      </c>
      <c r="N3134" s="15">
        <v>50111.0</v>
      </c>
      <c r="O3134" s="15">
        <f t="array" ref="O3134">_xlfn.XLOOKUP(M3134,reference_postal_code!$B$2:$B$11,reference_postal_code!$A$2:$A$11)</f>
        <v>50111</v>
      </c>
      <c r="P3134" s="15" t="s">
        <v>77</v>
      </c>
      <c r="Q3134" s="15" t="s">
        <v>752</v>
      </c>
      <c r="R3134" s="15" t="s">
        <v>65</v>
      </c>
      <c r="S3134" s="15" t="s">
        <v>66</v>
      </c>
      <c r="T3134" s="15" t="s">
        <v>753</v>
      </c>
      <c r="U3134" s="28">
        <v>194400.0</v>
      </c>
      <c r="V3134" s="15">
        <v>2.0</v>
      </c>
      <c r="W3134" s="31">
        <v>0.0</v>
      </c>
      <c r="X3134" s="28">
        <v>93312.0</v>
      </c>
    </row>
    <row r="3135" ht="15.75" customHeight="1">
      <c r="A3135" s="15">
        <v>1194.0</v>
      </c>
      <c r="B3135" s="15" t="s">
        <v>6005</v>
      </c>
      <c r="C3135" s="18">
        <v>42262.0</v>
      </c>
      <c r="D3135" s="18">
        <v>42262.0</v>
      </c>
      <c r="E3135" s="18">
        <f t="shared" si="1"/>
        <v>42262</v>
      </c>
      <c r="F3135" s="15" t="s">
        <v>466</v>
      </c>
      <c r="G3135" s="15" t="s">
        <v>4181</v>
      </c>
      <c r="H3135" s="15" t="s">
        <v>4182</v>
      </c>
      <c r="I3135" s="15" t="s">
        <v>128</v>
      </c>
      <c r="J3135" s="15" t="s">
        <v>60</v>
      </c>
      <c r="K3135" s="15" t="s">
        <v>28</v>
      </c>
      <c r="L3135" s="15" t="str">
        <f t="array" ref="L3135">_xlfn.XLOOKUP(M3135,reference_province_to_city!$A$2:$A$11,reference_province_to_city!$B$2:$B$11)</f>
        <v>Medan</v>
      </c>
      <c r="M3135" s="15" t="s">
        <v>11</v>
      </c>
      <c r="N3135" s="15">
        <v>20111.0</v>
      </c>
      <c r="O3135" s="15">
        <f t="array" ref="O3135">_xlfn.XLOOKUP(M3135,reference_postal_code!$B$2:$B$11,reference_postal_code!$A$2:$A$11)</f>
        <v>20111</v>
      </c>
      <c r="P3135" s="15" t="s">
        <v>77</v>
      </c>
      <c r="Q3135" s="15" t="s">
        <v>2630</v>
      </c>
      <c r="R3135" s="15" t="s">
        <v>65</v>
      </c>
      <c r="S3135" s="15" t="s">
        <v>66</v>
      </c>
      <c r="T3135" s="15" t="s">
        <v>2631</v>
      </c>
      <c r="U3135" s="28">
        <v>233280.0</v>
      </c>
      <c r="V3135" s="15">
        <v>3.0</v>
      </c>
      <c r="W3135" s="31">
        <v>0.2</v>
      </c>
      <c r="X3135" s="28">
        <v>81648.0</v>
      </c>
    </row>
    <row r="3136" ht="15.75" customHeight="1">
      <c r="A3136" s="15">
        <v>2236.0</v>
      </c>
      <c r="B3136" s="15" t="s">
        <v>6006</v>
      </c>
      <c r="C3136" s="18">
        <v>42262.0</v>
      </c>
      <c r="D3136" s="18">
        <v>42264.0</v>
      </c>
      <c r="E3136" s="18">
        <f t="shared" si="1"/>
        <v>42264</v>
      </c>
      <c r="F3136" s="15" t="s">
        <v>114</v>
      </c>
      <c r="G3136" s="15" t="s">
        <v>1457</v>
      </c>
      <c r="H3136" s="15" t="s">
        <v>1458</v>
      </c>
      <c r="I3136" s="15" t="s">
        <v>59</v>
      </c>
      <c r="J3136" s="15" t="s">
        <v>60</v>
      </c>
      <c r="K3136" s="15" t="s">
        <v>33</v>
      </c>
      <c r="L3136" s="15" t="str">
        <f t="array" ref="L3136">_xlfn.XLOOKUP(M3136,reference_province_to_city!$A$2:$A$11,reference_province_to_city!$B$2:$B$11)</f>
        <v>Makassar</v>
      </c>
      <c r="M3136" s="15" t="s">
        <v>25</v>
      </c>
      <c r="N3136" s="15">
        <v>90111.0</v>
      </c>
      <c r="O3136" s="15">
        <f t="array" ref="O3136">_xlfn.XLOOKUP(M3136,reference_postal_code!$B$2:$B$11,reference_postal_code!$A$2:$A$11)</f>
        <v>90111</v>
      </c>
      <c r="P3136" s="15" t="s">
        <v>63</v>
      </c>
      <c r="Q3136" s="15" t="s">
        <v>185</v>
      </c>
      <c r="R3136" s="15" t="s">
        <v>65</v>
      </c>
      <c r="S3136" s="15" t="s">
        <v>87</v>
      </c>
      <c r="T3136" s="15" t="s">
        <v>186</v>
      </c>
      <c r="U3136" s="28">
        <v>2862900.0</v>
      </c>
      <c r="V3136" s="15">
        <v>2.0</v>
      </c>
      <c r="W3136" s="31">
        <v>0.0</v>
      </c>
      <c r="X3136" s="28">
        <v>171774.0</v>
      </c>
    </row>
    <row r="3137" ht="15.75" customHeight="1">
      <c r="A3137" s="15">
        <v>7472.0</v>
      </c>
      <c r="B3137" s="15" t="s">
        <v>6007</v>
      </c>
      <c r="C3137" s="18">
        <v>42262.0</v>
      </c>
      <c r="D3137" s="18">
        <v>42267.0</v>
      </c>
      <c r="E3137" s="18">
        <f t="shared" si="1"/>
        <v>42267</v>
      </c>
      <c r="F3137" s="15" t="s">
        <v>55</v>
      </c>
      <c r="G3137" s="15" t="s">
        <v>6008</v>
      </c>
      <c r="H3137" s="15" t="s">
        <v>6009</v>
      </c>
      <c r="I3137" s="15" t="s">
        <v>128</v>
      </c>
      <c r="J3137" s="15" t="s">
        <v>60</v>
      </c>
      <c r="K3137" s="15" t="s">
        <v>17</v>
      </c>
      <c r="L3137" s="15" t="str">
        <f t="array" ref="L3137">_xlfn.XLOOKUP(M3137,reference_province_to_city!$A$2:$A$11,reference_province_to_city!$B$2:$B$11)</f>
        <v>Semarang</v>
      </c>
      <c r="M3137" s="15" t="s">
        <v>15</v>
      </c>
      <c r="N3137" s="15">
        <v>50111.0</v>
      </c>
      <c r="O3137" s="15">
        <f t="array" ref="O3137">_xlfn.XLOOKUP(M3137,reference_postal_code!$B$2:$B$11,reference_postal_code!$A$2:$A$11)</f>
        <v>50111</v>
      </c>
      <c r="P3137" s="15" t="s">
        <v>77</v>
      </c>
      <c r="Q3137" s="15" t="s">
        <v>2164</v>
      </c>
      <c r="R3137" s="15" t="s">
        <v>65</v>
      </c>
      <c r="S3137" s="15" t="s">
        <v>87</v>
      </c>
      <c r="T3137" s="15" t="s">
        <v>2165</v>
      </c>
      <c r="U3137" s="28">
        <v>2207760.0</v>
      </c>
      <c r="V3137" s="15">
        <v>2.0</v>
      </c>
      <c r="W3137" s="31">
        <v>0.2</v>
      </c>
      <c r="X3137" s="28">
        <v>-441552.0</v>
      </c>
    </row>
    <row r="3138" ht="15.75" customHeight="1">
      <c r="A3138" s="15">
        <v>7471.0</v>
      </c>
      <c r="B3138" s="15" t="s">
        <v>6007</v>
      </c>
      <c r="C3138" s="18">
        <v>42262.0</v>
      </c>
      <c r="D3138" s="18">
        <v>42267.0</v>
      </c>
      <c r="E3138" s="18">
        <f t="shared" si="1"/>
        <v>42267</v>
      </c>
      <c r="F3138" s="15" t="s">
        <v>55</v>
      </c>
      <c r="G3138" s="15" t="s">
        <v>6008</v>
      </c>
      <c r="H3138" s="15" t="s">
        <v>6009</v>
      </c>
      <c r="I3138" s="15" t="s">
        <v>128</v>
      </c>
      <c r="J3138" s="15" t="s">
        <v>60</v>
      </c>
      <c r="K3138" s="15" t="s">
        <v>17</v>
      </c>
      <c r="L3138" s="15" t="str">
        <f t="array" ref="L3138">_xlfn.XLOOKUP(M3138,reference_province_to_city!$A$2:$A$11,reference_province_to_city!$B$2:$B$11)</f>
        <v>Semarang</v>
      </c>
      <c r="M3138" s="15" t="s">
        <v>15</v>
      </c>
      <c r="N3138" s="15">
        <v>50111.0</v>
      </c>
      <c r="O3138" s="15">
        <f t="array" ref="O3138">_xlfn.XLOOKUP(M3138,reference_postal_code!$B$2:$B$11,reference_postal_code!$A$2:$A$11)</f>
        <v>50111</v>
      </c>
      <c r="P3138" s="15" t="s">
        <v>77</v>
      </c>
      <c r="Q3138" s="15" t="s">
        <v>2208</v>
      </c>
      <c r="R3138" s="15" t="s">
        <v>65</v>
      </c>
      <c r="S3138" s="15" t="s">
        <v>83</v>
      </c>
      <c r="T3138" s="15" t="s">
        <v>2209</v>
      </c>
      <c r="U3138" s="28">
        <v>53640.0</v>
      </c>
      <c r="V3138" s="15">
        <v>4.0</v>
      </c>
      <c r="W3138" s="31">
        <v>0.7</v>
      </c>
      <c r="X3138" s="28">
        <v>-42912.0</v>
      </c>
    </row>
    <row r="3139" ht="15.75" customHeight="1">
      <c r="A3139" s="15">
        <v>1196.0</v>
      </c>
      <c r="B3139" s="15" t="s">
        <v>6005</v>
      </c>
      <c r="C3139" s="18">
        <v>42262.0</v>
      </c>
      <c r="D3139" s="18">
        <v>42262.0</v>
      </c>
      <c r="E3139" s="18">
        <f t="shared" si="1"/>
        <v>42262</v>
      </c>
      <c r="F3139" s="15" t="s">
        <v>466</v>
      </c>
      <c r="G3139" s="15" t="s">
        <v>4181</v>
      </c>
      <c r="H3139" s="15" t="s">
        <v>4182</v>
      </c>
      <c r="I3139" s="15" t="s">
        <v>128</v>
      </c>
      <c r="J3139" s="15" t="s">
        <v>60</v>
      </c>
      <c r="K3139" s="15" t="s">
        <v>28</v>
      </c>
      <c r="L3139" s="15" t="str">
        <f t="array" ref="L3139">_xlfn.XLOOKUP(M3139,reference_province_to_city!$A$2:$A$11,reference_province_to_city!$B$2:$B$11)</f>
        <v>Medan</v>
      </c>
      <c r="M3139" s="15" t="s">
        <v>11</v>
      </c>
      <c r="N3139" s="15">
        <v>20111.0</v>
      </c>
      <c r="O3139" s="15">
        <f t="array" ref="O3139">_xlfn.XLOOKUP(M3139,reference_postal_code!$B$2:$B$11,reference_postal_code!$A$2:$A$11)</f>
        <v>20111</v>
      </c>
      <c r="P3139" s="15" t="s">
        <v>77</v>
      </c>
      <c r="Q3139" s="15" t="s">
        <v>3208</v>
      </c>
      <c r="R3139" s="15" t="s">
        <v>65</v>
      </c>
      <c r="S3139" s="15" t="s">
        <v>87</v>
      </c>
      <c r="T3139" s="15" t="s">
        <v>3209</v>
      </c>
      <c r="U3139" s="28">
        <v>370080.0</v>
      </c>
      <c r="V3139" s="15">
        <v>2.0</v>
      </c>
      <c r="W3139" s="31">
        <v>0.2</v>
      </c>
      <c r="X3139" s="28">
        <v>32382.0</v>
      </c>
    </row>
    <row r="3140" ht="15.75" customHeight="1">
      <c r="A3140" s="15">
        <v>2327.0</v>
      </c>
      <c r="B3140" s="15" t="s">
        <v>6001</v>
      </c>
      <c r="C3140" s="18">
        <v>42262.0</v>
      </c>
      <c r="D3140" s="18">
        <v>42266.0</v>
      </c>
      <c r="E3140" s="18">
        <f t="shared" si="1"/>
        <v>42266</v>
      </c>
      <c r="F3140" s="15" t="s">
        <v>114</v>
      </c>
      <c r="G3140" s="15" t="s">
        <v>6002</v>
      </c>
      <c r="H3140" s="15" t="s">
        <v>6003</v>
      </c>
      <c r="I3140" s="15" t="s">
        <v>128</v>
      </c>
      <c r="J3140" s="15" t="s">
        <v>60</v>
      </c>
      <c r="K3140" s="15" t="s">
        <v>17</v>
      </c>
      <c r="L3140" s="15" t="str">
        <f t="array" ref="L3140">_xlfn.XLOOKUP(M3140,reference_province_to_city!$A$2:$A$11,reference_province_to_city!$B$2:$B$11)</f>
        <v>Semarang</v>
      </c>
      <c r="M3140" s="15" t="s">
        <v>15</v>
      </c>
      <c r="N3140" s="15">
        <v>50111.0</v>
      </c>
      <c r="O3140" s="15">
        <f t="array" ref="O3140">_xlfn.XLOOKUP(M3140,reference_postal_code!$B$2:$B$11,reference_postal_code!$A$2:$A$11)</f>
        <v>50111</v>
      </c>
      <c r="P3140" s="15" t="s">
        <v>77</v>
      </c>
      <c r="Q3140" s="15" t="s">
        <v>5687</v>
      </c>
      <c r="R3140" s="15" t="s">
        <v>106</v>
      </c>
      <c r="S3140" s="15" t="s">
        <v>183</v>
      </c>
      <c r="T3140" s="15" t="s">
        <v>5688</v>
      </c>
      <c r="U3140" s="28">
        <v>695760.0</v>
      </c>
      <c r="V3140" s="15">
        <v>1.0</v>
      </c>
      <c r="W3140" s="31">
        <v>0.2</v>
      </c>
      <c r="X3140" s="28">
        <v>17394.0</v>
      </c>
    </row>
    <row r="3141" ht="15.75" customHeight="1">
      <c r="A3141" s="15">
        <v>1195.0</v>
      </c>
      <c r="B3141" s="15" t="s">
        <v>6005</v>
      </c>
      <c r="C3141" s="18">
        <v>42262.0</v>
      </c>
      <c r="D3141" s="18">
        <v>42262.0</v>
      </c>
      <c r="E3141" s="18">
        <f t="shared" si="1"/>
        <v>42262</v>
      </c>
      <c r="F3141" s="15" t="s">
        <v>466</v>
      </c>
      <c r="G3141" s="15" t="s">
        <v>4181</v>
      </c>
      <c r="H3141" s="15" t="s">
        <v>4182</v>
      </c>
      <c r="I3141" s="15" t="s">
        <v>128</v>
      </c>
      <c r="J3141" s="15" t="s">
        <v>60</v>
      </c>
      <c r="K3141" s="15" t="s">
        <v>28</v>
      </c>
      <c r="L3141" s="15" t="str">
        <f t="array" ref="L3141">_xlfn.XLOOKUP(M3141,reference_province_to_city!$A$2:$A$11,reference_province_to_city!$B$2:$B$11)</f>
        <v>Medan</v>
      </c>
      <c r="M3141" s="15" t="s">
        <v>11</v>
      </c>
      <c r="N3141" s="15">
        <v>20111.0</v>
      </c>
      <c r="O3141" s="15">
        <f t="array" ref="O3141">_xlfn.XLOOKUP(M3141,reference_postal_code!$B$2:$B$11,reference_postal_code!$A$2:$A$11)</f>
        <v>20111</v>
      </c>
      <c r="P3141" s="15" t="s">
        <v>77</v>
      </c>
      <c r="Q3141" s="15" t="s">
        <v>252</v>
      </c>
      <c r="R3141" s="15" t="s">
        <v>106</v>
      </c>
      <c r="S3141" s="15" t="s">
        <v>139</v>
      </c>
      <c r="T3141" s="15" t="s">
        <v>253</v>
      </c>
      <c r="U3141" s="28">
        <v>235680.0</v>
      </c>
      <c r="V3141" s="15">
        <v>4.0</v>
      </c>
      <c r="W3141" s="31">
        <v>0.2</v>
      </c>
      <c r="X3141" s="28">
        <v>38298.0</v>
      </c>
    </row>
    <row r="3142" ht="15.75" customHeight="1">
      <c r="A3142" s="15">
        <v>3819.0</v>
      </c>
      <c r="B3142" s="15" t="s">
        <v>6004</v>
      </c>
      <c r="C3142" s="18">
        <v>42262.0</v>
      </c>
      <c r="D3142" s="18">
        <v>42266.0</v>
      </c>
      <c r="E3142" s="18">
        <f t="shared" si="1"/>
        <v>42266</v>
      </c>
      <c r="F3142" s="15" t="s">
        <v>55</v>
      </c>
      <c r="G3142" s="15" t="s">
        <v>1984</v>
      </c>
      <c r="H3142" s="15" t="s">
        <v>1985</v>
      </c>
      <c r="I3142" s="15" t="s">
        <v>59</v>
      </c>
      <c r="J3142" s="15" t="s">
        <v>60</v>
      </c>
      <c r="K3142" s="15" t="s">
        <v>31</v>
      </c>
      <c r="L3142" s="15" t="str">
        <f t="array" ref="L3142">_xlfn.XLOOKUP(M3142,reference_province_to_city!$A$2:$A$11,reference_province_to_city!$B$2:$B$11)</f>
        <v>Balikpapan</v>
      </c>
      <c r="M3142" s="15" t="s">
        <v>21</v>
      </c>
      <c r="N3142" s="15">
        <v>76114.0</v>
      </c>
      <c r="O3142" s="15">
        <f t="array" ref="O3142">_xlfn.XLOOKUP(M3142,reference_postal_code!$B$2:$B$11,reference_postal_code!$A$2:$A$11)</f>
        <v>76114</v>
      </c>
      <c r="P3142" s="15" t="s">
        <v>166</v>
      </c>
      <c r="Q3142" s="15" t="s">
        <v>5681</v>
      </c>
      <c r="R3142" s="15" t="s">
        <v>106</v>
      </c>
      <c r="S3142" s="15" t="s">
        <v>107</v>
      </c>
      <c r="T3142" s="15" t="s">
        <v>5682</v>
      </c>
      <c r="U3142" s="28">
        <v>1.58529E7</v>
      </c>
      <c r="V3142" s="15">
        <v>7.0</v>
      </c>
      <c r="W3142" s="31">
        <v>0.0</v>
      </c>
      <c r="X3142" s="28">
        <v>4597341.0</v>
      </c>
    </row>
    <row r="3143" ht="15.75" customHeight="1">
      <c r="A3143" s="15">
        <v>1197.0</v>
      </c>
      <c r="B3143" s="15" t="s">
        <v>6005</v>
      </c>
      <c r="C3143" s="18">
        <v>42262.0</v>
      </c>
      <c r="D3143" s="18">
        <v>42262.0</v>
      </c>
      <c r="E3143" s="18">
        <f t="shared" si="1"/>
        <v>42262</v>
      </c>
      <c r="F3143" s="15" t="s">
        <v>466</v>
      </c>
      <c r="G3143" s="15" t="s">
        <v>4181</v>
      </c>
      <c r="H3143" s="15" t="s">
        <v>4182</v>
      </c>
      <c r="I3143" s="15" t="s">
        <v>128</v>
      </c>
      <c r="J3143" s="15" t="s">
        <v>60</v>
      </c>
      <c r="K3143" s="15" t="s">
        <v>28</v>
      </c>
      <c r="L3143" s="15" t="str">
        <f t="array" ref="L3143">_xlfn.XLOOKUP(M3143,reference_province_to_city!$A$2:$A$11,reference_province_to_city!$B$2:$B$11)</f>
        <v>Medan</v>
      </c>
      <c r="M3143" s="15" t="s">
        <v>11</v>
      </c>
      <c r="N3143" s="15">
        <v>20111.0</v>
      </c>
      <c r="O3143" s="15">
        <f t="array" ref="O3143">_xlfn.XLOOKUP(M3143,reference_postal_code!$B$2:$B$11,reference_postal_code!$A$2:$A$11)</f>
        <v>20111</v>
      </c>
      <c r="P3143" s="15" t="s">
        <v>77</v>
      </c>
      <c r="Q3143" s="15" t="s">
        <v>5241</v>
      </c>
      <c r="R3143" s="15" t="s">
        <v>106</v>
      </c>
      <c r="S3143" s="15" t="s">
        <v>139</v>
      </c>
      <c r="T3143" s="15" t="s">
        <v>5242</v>
      </c>
      <c r="U3143" s="28">
        <v>839520.0</v>
      </c>
      <c r="V3143" s="15">
        <v>1.0</v>
      </c>
      <c r="W3143" s="31">
        <v>0.2</v>
      </c>
      <c r="X3143" s="28">
        <v>-31482.0</v>
      </c>
    </row>
    <row r="3144" ht="15.75" customHeight="1">
      <c r="A3144" s="15">
        <v>2237.0</v>
      </c>
      <c r="B3144" s="15" t="s">
        <v>6006</v>
      </c>
      <c r="C3144" s="18">
        <v>42262.0</v>
      </c>
      <c r="D3144" s="18">
        <v>42264.0</v>
      </c>
      <c r="E3144" s="18">
        <f t="shared" si="1"/>
        <v>42264</v>
      </c>
      <c r="F3144" s="15" t="s">
        <v>114</v>
      </c>
      <c r="G3144" s="15" t="s">
        <v>1457</v>
      </c>
      <c r="H3144" s="15" t="s">
        <v>1458</v>
      </c>
      <c r="I3144" s="15" t="s">
        <v>59</v>
      </c>
      <c r="J3144" s="15" t="s">
        <v>60</v>
      </c>
      <c r="K3144" s="15" t="s">
        <v>33</v>
      </c>
      <c r="L3144" s="15" t="str">
        <f t="array" ref="L3144">_xlfn.XLOOKUP(M3144,reference_province_to_city!$A$2:$A$11,reference_province_to_city!$B$2:$B$11)</f>
        <v>Makassar</v>
      </c>
      <c r="M3144" s="15" t="s">
        <v>25</v>
      </c>
      <c r="N3144" s="15">
        <v>90111.0</v>
      </c>
      <c r="O3144" s="15">
        <f t="array" ref="O3144">_xlfn.XLOOKUP(M3144,reference_postal_code!$B$2:$B$11,reference_postal_code!$A$2:$A$11)</f>
        <v>90111</v>
      </c>
      <c r="P3144" s="15" t="s">
        <v>63</v>
      </c>
      <c r="Q3144" s="15" t="s">
        <v>5960</v>
      </c>
      <c r="R3144" s="15" t="s">
        <v>65</v>
      </c>
      <c r="S3144" s="15" t="s">
        <v>93</v>
      </c>
      <c r="T3144" s="15" t="s">
        <v>5961</v>
      </c>
      <c r="U3144" s="28">
        <v>364800.0</v>
      </c>
      <c r="V3144" s="15">
        <v>8.0</v>
      </c>
      <c r="W3144" s="31">
        <v>0.0</v>
      </c>
      <c r="X3144" s="28">
        <v>124032.0</v>
      </c>
    </row>
    <row r="3145" ht="15.75" customHeight="1">
      <c r="A3145" s="15">
        <v>3818.0</v>
      </c>
      <c r="B3145" s="15" t="s">
        <v>6004</v>
      </c>
      <c r="C3145" s="18">
        <v>42262.0</v>
      </c>
      <c r="D3145" s="18">
        <v>42266.0</v>
      </c>
      <c r="E3145" s="18">
        <f t="shared" si="1"/>
        <v>42266</v>
      </c>
      <c r="F3145" s="15" t="s">
        <v>55</v>
      </c>
      <c r="G3145" s="15" t="s">
        <v>1984</v>
      </c>
      <c r="H3145" s="15" t="s">
        <v>1985</v>
      </c>
      <c r="I3145" s="15" t="s">
        <v>59</v>
      </c>
      <c r="J3145" s="15" t="s">
        <v>60</v>
      </c>
      <c r="K3145" s="15" t="s">
        <v>31</v>
      </c>
      <c r="L3145" s="15" t="str">
        <f t="array" ref="L3145">_xlfn.XLOOKUP(M3145,reference_province_to_city!$A$2:$A$11,reference_province_to_city!$B$2:$B$11)</f>
        <v>Balikpapan</v>
      </c>
      <c r="M3145" s="15" t="s">
        <v>21</v>
      </c>
      <c r="N3145" s="15">
        <v>76114.0</v>
      </c>
      <c r="O3145" s="15">
        <f t="array" ref="O3145">_xlfn.XLOOKUP(M3145,reference_postal_code!$B$2:$B$11,reference_postal_code!$A$2:$A$11)</f>
        <v>76114</v>
      </c>
      <c r="P3145" s="15" t="s">
        <v>166</v>
      </c>
      <c r="Q3145" s="15" t="s">
        <v>6010</v>
      </c>
      <c r="R3145" s="15" t="s">
        <v>110</v>
      </c>
      <c r="S3145" s="15" t="s">
        <v>111</v>
      </c>
      <c r="T3145" s="15" t="s">
        <v>6011</v>
      </c>
      <c r="U3145" s="28">
        <v>899550.0</v>
      </c>
      <c r="V3145" s="15">
        <v>3.0</v>
      </c>
      <c r="W3145" s="31">
        <v>0.0</v>
      </c>
      <c r="X3145" s="28">
        <v>0.0</v>
      </c>
    </row>
    <row r="3146" ht="15.75" customHeight="1">
      <c r="A3146" s="15">
        <v>9401.0</v>
      </c>
      <c r="B3146" s="15" t="s">
        <v>6012</v>
      </c>
      <c r="C3146" s="18">
        <v>42263.0</v>
      </c>
      <c r="D3146" s="18">
        <v>42268.0</v>
      </c>
      <c r="E3146" s="18">
        <f t="shared" si="1"/>
        <v>42268</v>
      </c>
      <c r="F3146" s="15" t="s">
        <v>55</v>
      </c>
      <c r="G3146" s="15" t="s">
        <v>353</v>
      </c>
      <c r="H3146" s="15" t="s">
        <v>354</v>
      </c>
      <c r="I3146" s="15" t="s">
        <v>59</v>
      </c>
      <c r="J3146" s="15" t="s">
        <v>60</v>
      </c>
      <c r="K3146" s="15" t="s">
        <v>33</v>
      </c>
      <c r="L3146" s="15" t="str">
        <f t="array" ref="L3146">_xlfn.XLOOKUP(M3146,reference_province_to_city!$A$2:$A$11,reference_province_to_city!$B$2:$B$11)</f>
        <v>Makassar</v>
      </c>
      <c r="M3146" s="15" t="s">
        <v>25</v>
      </c>
      <c r="N3146" s="15">
        <v>90111.0</v>
      </c>
      <c r="O3146" s="15">
        <f t="array" ref="O3146">_xlfn.XLOOKUP(M3146,reference_postal_code!$B$2:$B$11,reference_postal_code!$A$2:$A$11)</f>
        <v>90111</v>
      </c>
      <c r="P3146" s="15" t="s">
        <v>63</v>
      </c>
      <c r="Q3146" s="15" t="s">
        <v>245</v>
      </c>
      <c r="R3146" s="15" t="s">
        <v>65</v>
      </c>
      <c r="S3146" s="15" t="s">
        <v>173</v>
      </c>
      <c r="T3146" s="15" t="s">
        <v>246</v>
      </c>
      <c r="U3146" s="28">
        <v>466800.0</v>
      </c>
      <c r="V3146" s="15">
        <v>4.0</v>
      </c>
      <c r="W3146" s="31">
        <v>0.0</v>
      </c>
      <c r="X3146" s="28">
        <v>219396.0</v>
      </c>
    </row>
    <row r="3147" ht="15.75" customHeight="1">
      <c r="A3147" s="15">
        <v>5918.0</v>
      </c>
      <c r="B3147" s="15" t="s">
        <v>6013</v>
      </c>
      <c r="C3147" s="18">
        <v>42264.0</v>
      </c>
      <c r="D3147" s="18">
        <v>42270.0</v>
      </c>
      <c r="E3147" s="18">
        <f t="shared" si="1"/>
        <v>42270</v>
      </c>
      <c r="F3147" s="15" t="s">
        <v>55</v>
      </c>
      <c r="G3147" s="15" t="s">
        <v>1430</v>
      </c>
      <c r="H3147" s="15" t="s">
        <v>1431</v>
      </c>
      <c r="I3147" s="15" t="s">
        <v>59</v>
      </c>
      <c r="J3147" s="15" t="s">
        <v>60</v>
      </c>
      <c r="K3147" s="15" t="s">
        <v>33</v>
      </c>
      <c r="L3147" s="15" t="str">
        <f t="array" ref="L3147">_xlfn.XLOOKUP(M3147,reference_province_to_city!$A$2:$A$11,reference_province_to_city!$B$2:$B$11)</f>
        <v>Makassar</v>
      </c>
      <c r="M3147" s="15" t="s">
        <v>25</v>
      </c>
      <c r="N3147" s="15">
        <v>90111.0</v>
      </c>
      <c r="O3147" s="15">
        <f t="array" ref="O3147">_xlfn.XLOOKUP(M3147,reference_postal_code!$B$2:$B$11,reference_postal_code!$A$2:$A$11)</f>
        <v>90111</v>
      </c>
      <c r="P3147" s="15" t="s">
        <v>63</v>
      </c>
      <c r="Q3147" s="15" t="s">
        <v>6014</v>
      </c>
      <c r="R3147" s="15" t="s">
        <v>106</v>
      </c>
      <c r="S3147" s="15" t="s">
        <v>183</v>
      </c>
      <c r="T3147" s="15" t="s">
        <v>6015</v>
      </c>
      <c r="U3147" s="28">
        <v>6.343056E7</v>
      </c>
      <c r="V3147" s="15">
        <v>6.0</v>
      </c>
      <c r="W3147" s="31">
        <v>0.2</v>
      </c>
      <c r="X3147" s="28">
        <v>2378646.0</v>
      </c>
    </row>
    <row r="3148" ht="15.75" customHeight="1">
      <c r="A3148" s="15">
        <v>5921.0</v>
      </c>
      <c r="B3148" s="15" t="s">
        <v>6013</v>
      </c>
      <c r="C3148" s="18">
        <v>42264.0</v>
      </c>
      <c r="D3148" s="18">
        <v>42270.0</v>
      </c>
      <c r="E3148" s="18">
        <f t="shared" si="1"/>
        <v>42270</v>
      </c>
      <c r="F3148" s="15" t="s">
        <v>55</v>
      </c>
      <c r="G3148" s="15" t="s">
        <v>1430</v>
      </c>
      <c r="H3148" s="15" t="s">
        <v>1431</v>
      </c>
      <c r="I3148" s="15" t="s">
        <v>59</v>
      </c>
      <c r="J3148" s="15" t="s">
        <v>60</v>
      </c>
      <c r="K3148" s="15" t="s">
        <v>33</v>
      </c>
      <c r="L3148" s="15" t="str">
        <f t="array" ref="L3148">_xlfn.XLOOKUP(M3148,reference_province_to_city!$A$2:$A$11,reference_province_to_city!$B$2:$B$11)</f>
        <v>Makassar</v>
      </c>
      <c r="M3148" s="15" t="s">
        <v>25</v>
      </c>
      <c r="N3148" s="15">
        <v>90111.0</v>
      </c>
      <c r="O3148" s="15">
        <f t="array" ref="O3148">_xlfn.XLOOKUP(M3148,reference_postal_code!$B$2:$B$11,reference_postal_code!$A$2:$A$11)</f>
        <v>90111</v>
      </c>
      <c r="P3148" s="15" t="s">
        <v>63</v>
      </c>
      <c r="Q3148" s="15" t="s">
        <v>4458</v>
      </c>
      <c r="R3148" s="15" t="s">
        <v>110</v>
      </c>
      <c r="S3148" s="15" t="s">
        <v>149</v>
      </c>
      <c r="T3148" s="15" t="s">
        <v>4459</v>
      </c>
      <c r="U3148" s="28">
        <v>9898500.0</v>
      </c>
      <c r="V3148" s="15">
        <v>2.0</v>
      </c>
      <c r="W3148" s="31">
        <v>0.0</v>
      </c>
      <c r="X3148" s="28">
        <v>3266505.0</v>
      </c>
    </row>
    <row r="3149" ht="15.75" customHeight="1">
      <c r="A3149" s="15">
        <v>28.0</v>
      </c>
      <c r="B3149" s="15" t="s">
        <v>6016</v>
      </c>
      <c r="C3149" s="18">
        <v>42264.0</v>
      </c>
      <c r="D3149" s="18">
        <v>42268.0</v>
      </c>
      <c r="E3149" s="18">
        <f t="shared" si="1"/>
        <v>42268</v>
      </c>
      <c r="F3149" s="15" t="s">
        <v>55</v>
      </c>
      <c r="G3149" s="15" t="s">
        <v>3599</v>
      </c>
      <c r="H3149" s="15" t="s">
        <v>3600</v>
      </c>
      <c r="I3149" s="15" t="s">
        <v>59</v>
      </c>
      <c r="J3149" s="15" t="s">
        <v>60</v>
      </c>
      <c r="K3149" s="15" t="s">
        <v>33</v>
      </c>
      <c r="L3149" s="15" t="str">
        <f t="array" ref="L3149">_xlfn.XLOOKUP(M3149,reference_province_to_city!$A$2:$A$11,reference_province_to_city!$B$2:$B$11)</f>
        <v>Makassar</v>
      </c>
      <c r="M3149" s="15" t="s">
        <v>25</v>
      </c>
      <c r="N3149" s="15">
        <v>90111.0</v>
      </c>
      <c r="O3149" s="15">
        <f t="array" ref="O3149">_xlfn.XLOOKUP(M3149,reference_postal_code!$B$2:$B$11,reference_postal_code!$A$2:$A$11)</f>
        <v>90111</v>
      </c>
      <c r="P3149" s="15" t="s">
        <v>63</v>
      </c>
      <c r="Q3149" s="15" t="s">
        <v>6014</v>
      </c>
      <c r="R3149" s="15" t="s">
        <v>106</v>
      </c>
      <c r="S3149" s="15" t="s">
        <v>183</v>
      </c>
      <c r="T3149" s="15" t="s">
        <v>6015</v>
      </c>
      <c r="U3149" s="28">
        <v>4.625145E7</v>
      </c>
      <c r="V3149" s="15">
        <v>7.0</v>
      </c>
      <c r="W3149" s="31">
        <v>0.5</v>
      </c>
      <c r="X3149" s="28">
        <v>-2.4975783E7</v>
      </c>
    </row>
    <row r="3150" ht="15.75" customHeight="1">
      <c r="A3150" s="15">
        <v>5919.0</v>
      </c>
      <c r="B3150" s="15" t="s">
        <v>6013</v>
      </c>
      <c r="C3150" s="18">
        <v>42264.0</v>
      </c>
      <c r="D3150" s="18">
        <v>42270.0</v>
      </c>
      <c r="E3150" s="18">
        <f t="shared" si="1"/>
        <v>42270</v>
      </c>
      <c r="F3150" s="15" t="s">
        <v>55</v>
      </c>
      <c r="G3150" s="15" t="s">
        <v>1430</v>
      </c>
      <c r="H3150" s="15" t="s">
        <v>1431</v>
      </c>
      <c r="I3150" s="15" t="s">
        <v>59</v>
      </c>
      <c r="J3150" s="15" t="s">
        <v>60</v>
      </c>
      <c r="K3150" s="15" t="s">
        <v>33</v>
      </c>
      <c r="L3150" s="15" t="str">
        <f t="array" ref="L3150">_xlfn.XLOOKUP(M3150,reference_province_to_city!$A$2:$A$11,reference_province_to_city!$B$2:$B$11)</f>
        <v>Makassar</v>
      </c>
      <c r="M3150" s="15" t="s">
        <v>25</v>
      </c>
      <c r="N3150" s="15">
        <v>90111.0</v>
      </c>
      <c r="O3150" s="15">
        <f t="array" ref="O3150">_xlfn.XLOOKUP(M3150,reference_postal_code!$B$2:$B$11,reference_postal_code!$A$2:$A$11)</f>
        <v>90111</v>
      </c>
      <c r="P3150" s="15" t="s">
        <v>63</v>
      </c>
      <c r="Q3150" s="15" t="s">
        <v>3240</v>
      </c>
      <c r="R3150" s="15" t="s">
        <v>106</v>
      </c>
      <c r="S3150" s="15" t="s">
        <v>183</v>
      </c>
      <c r="T3150" s="15" t="s">
        <v>3241</v>
      </c>
      <c r="U3150" s="28">
        <v>3.00588E7</v>
      </c>
      <c r="V3150" s="15">
        <v>5.0</v>
      </c>
      <c r="W3150" s="31">
        <v>0.2</v>
      </c>
      <c r="X3150" s="28">
        <v>-375735.0</v>
      </c>
    </row>
    <row r="3151" ht="15.75" customHeight="1">
      <c r="A3151" s="15">
        <v>5922.0</v>
      </c>
      <c r="B3151" s="15" t="s">
        <v>6013</v>
      </c>
      <c r="C3151" s="18">
        <v>42264.0</v>
      </c>
      <c r="D3151" s="18">
        <v>42270.0</v>
      </c>
      <c r="E3151" s="18">
        <f t="shared" si="1"/>
        <v>42270</v>
      </c>
      <c r="F3151" s="15" t="s">
        <v>55</v>
      </c>
      <c r="G3151" s="15" t="s">
        <v>1430</v>
      </c>
      <c r="H3151" s="15" t="s">
        <v>1431</v>
      </c>
      <c r="I3151" s="15" t="s">
        <v>59</v>
      </c>
      <c r="J3151" s="15" t="s">
        <v>60</v>
      </c>
      <c r="K3151" s="15" t="s">
        <v>33</v>
      </c>
      <c r="L3151" s="15" t="str">
        <f t="array" ref="L3151">_xlfn.XLOOKUP(M3151,reference_province_to_city!$A$2:$A$11,reference_province_to_city!$B$2:$B$11)</f>
        <v>Makassar</v>
      </c>
      <c r="M3151" s="15" t="s">
        <v>25</v>
      </c>
      <c r="N3151" s="15">
        <v>90111.0</v>
      </c>
      <c r="O3151" s="15">
        <f t="array" ref="O3151">_xlfn.XLOOKUP(M3151,reference_postal_code!$B$2:$B$11,reference_postal_code!$A$2:$A$11)</f>
        <v>90111</v>
      </c>
      <c r="P3151" s="15" t="s">
        <v>63</v>
      </c>
      <c r="Q3151" s="15" t="s">
        <v>1047</v>
      </c>
      <c r="R3151" s="15" t="s">
        <v>65</v>
      </c>
      <c r="S3151" s="15" t="s">
        <v>66</v>
      </c>
      <c r="T3151" s="15" t="s">
        <v>1048</v>
      </c>
      <c r="U3151" s="28">
        <v>1664400.0</v>
      </c>
      <c r="V3151" s="15">
        <v>2.0</v>
      </c>
      <c r="W3151" s="31">
        <v>0.0</v>
      </c>
      <c r="X3151" s="28">
        <v>798912.0</v>
      </c>
    </row>
    <row r="3152" ht="15.75" customHeight="1">
      <c r="A3152" s="15">
        <v>5916.0</v>
      </c>
      <c r="B3152" s="15" t="s">
        <v>6013</v>
      </c>
      <c r="C3152" s="18">
        <v>42264.0</v>
      </c>
      <c r="D3152" s="18">
        <v>42270.0</v>
      </c>
      <c r="E3152" s="18">
        <f t="shared" si="1"/>
        <v>42270</v>
      </c>
      <c r="F3152" s="15" t="s">
        <v>55</v>
      </c>
      <c r="G3152" s="15" t="s">
        <v>1430</v>
      </c>
      <c r="H3152" s="15" t="s">
        <v>1431</v>
      </c>
      <c r="I3152" s="15" t="s">
        <v>59</v>
      </c>
      <c r="J3152" s="15" t="s">
        <v>60</v>
      </c>
      <c r="K3152" s="15" t="s">
        <v>33</v>
      </c>
      <c r="L3152" s="15" t="str">
        <f t="array" ref="L3152">_xlfn.XLOOKUP(M3152,reference_province_to_city!$A$2:$A$11,reference_province_to_city!$B$2:$B$11)</f>
        <v>Makassar</v>
      </c>
      <c r="M3152" s="15" t="s">
        <v>25</v>
      </c>
      <c r="N3152" s="15">
        <v>90111.0</v>
      </c>
      <c r="O3152" s="15">
        <f t="array" ref="O3152">_xlfn.XLOOKUP(M3152,reference_postal_code!$B$2:$B$11,reference_postal_code!$A$2:$A$11)</f>
        <v>90111</v>
      </c>
      <c r="P3152" s="15" t="s">
        <v>63</v>
      </c>
      <c r="Q3152" s="15" t="s">
        <v>4166</v>
      </c>
      <c r="R3152" s="15" t="s">
        <v>106</v>
      </c>
      <c r="S3152" s="15" t="s">
        <v>107</v>
      </c>
      <c r="T3152" s="15" t="s">
        <v>4167</v>
      </c>
      <c r="U3152" s="28">
        <v>2996460.0</v>
      </c>
      <c r="V3152" s="15">
        <v>2.0</v>
      </c>
      <c r="W3152" s="31">
        <v>0.1</v>
      </c>
      <c r="X3152" s="28">
        <v>133176.0</v>
      </c>
    </row>
    <row r="3153" ht="15.75" customHeight="1">
      <c r="A3153" s="15">
        <v>5923.0</v>
      </c>
      <c r="B3153" s="15" t="s">
        <v>6013</v>
      </c>
      <c r="C3153" s="18">
        <v>42264.0</v>
      </c>
      <c r="D3153" s="18"/>
      <c r="E3153" s="18">
        <f t="shared" si="1"/>
        <v>42267</v>
      </c>
      <c r="F3153" s="15" t="s">
        <v>55</v>
      </c>
      <c r="G3153" s="15" t="s">
        <v>1430</v>
      </c>
      <c r="H3153" s="15" t="s">
        <v>1431</v>
      </c>
      <c r="I3153" s="15" t="s">
        <v>59</v>
      </c>
      <c r="J3153" s="15" t="s">
        <v>60</v>
      </c>
      <c r="K3153" s="15" t="s">
        <v>33</v>
      </c>
      <c r="L3153" s="15" t="str">
        <f t="array" ref="L3153">_xlfn.XLOOKUP(M3153,reference_province_to_city!$A$2:$A$11,reference_province_to_city!$B$2:$B$11)</f>
        <v>Makassar</v>
      </c>
      <c r="M3153" s="15" t="s">
        <v>25</v>
      </c>
      <c r="N3153" s="15">
        <v>90111.0</v>
      </c>
      <c r="O3153" s="15">
        <f t="array" ref="O3153">_xlfn.XLOOKUP(M3153,reference_postal_code!$B$2:$B$11,reference_postal_code!$A$2:$A$11)</f>
        <v>90111</v>
      </c>
      <c r="P3153" s="15" t="s">
        <v>63</v>
      </c>
      <c r="Q3153" s="15" t="s">
        <v>4464</v>
      </c>
      <c r="R3153" s="15" t="s">
        <v>110</v>
      </c>
      <c r="S3153" s="15" t="s">
        <v>111</v>
      </c>
      <c r="T3153" s="15" t="s">
        <v>4465</v>
      </c>
      <c r="U3153" s="28">
        <v>1017000.0</v>
      </c>
      <c r="V3153" s="15">
        <v>4.0</v>
      </c>
      <c r="W3153" s="31">
        <v>0.0</v>
      </c>
      <c r="X3153" s="28">
        <v>20340.0</v>
      </c>
    </row>
    <row r="3154" ht="15.75" customHeight="1">
      <c r="A3154" s="15">
        <v>1016.0</v>
      </c>
      <c r="B3154" s="15" t="s">
        <v>6017</v>
      </c>
      <c r="C3154" s="18">
        <v>42264.0</v>
      </c>
      <c r="D3154" s="18">
        <v>42266.0</v>
      </c>
      <c r="E3154" s="18">
        <f t="shared" si="1"/>
        <v>42266</v>
      </c>
      <c r="F3154" s="15" t="s">
        <v>114</v>
      </c>
      <c r="G3154" s="15" t="s">
        <v>6018</v>
      </c>
      <c r="H3154" s="15" t="s">
        <v>6019</v>
      </c>
      <c r="I3154" s="15" t="s">
        <v>76</v>
      </c>
      <c r="J3154" s="15" t="s">
        <v>60</v>
      </c>
      <c r="K3154" s="15" t="s">
        <v>3394</v>
      </c>
      <c r="L3154" s="15" t="str">
        <f t="array" ref="L3154">_xlfn.XLOOKUP(M3154,reference_province_to_city!$A$2:$A$11,reference_province_to_city!$B$2:$B$11)</f>
        <v>Semarang</v>
      </c>
      <c r="M3154" s="15" t="s">
        <v>15</v>
      </c>
      <c r="N3154" s="15">
        <v>50111.0</v>
      </c>
      <c r="O3154" s="15">
        <f t="array" ref="O3154">_xlfn.XLOOKUP(M3154,reference_postal_code!$B$2:$B$11,reference_postal_code!$A$2:$A$11)</f>
        <v>50111</v>
      </c>
      <c r="P3154" s="15" t="s">
        <v>77</v>
      </c>
      <c r="Q3154" s="15" t="s">
        <v>2869</v>
      </c>
      <c r="R3154" s="15" t="s">
        <v>65</v>
      </c>
      <c r="S3154" s="15" t="s">
        <v>66</v>
      </c>
      <c r="T3154" s="15" t="s">
        <v>2870</v>
      </c>
      <c r="U3154" s="28">
        <v>486000.0</v>
      </c>
      <c r="V3154" s="15">
        <v>5.0</v>
      </c>
      <c r="W3154" s="31">
        <v>0.0</v>
      </c>
      <c r="X3154" s="28">
        <v>233280.0</v>
      </c>
    </row>
    <row r="3155" ht="15.75" customHeight="1">
      <c r="A3155" s="15">
        <v>30.0</v>
      </c>
      <c r="B3155" s="15" t="s">
        <v>6016</v>
      </c>
      <c r="C3155" s="18">
        <v>42264.0</v>
      </c>
      <c r="D3155" s="18">
        <v>42268.0</v>
      </c>
      <c r="E3155" s="18">
        <f t="shared" si="1"/>
        <v>42268</v>
      </c>
      <c r="F3155" s="15" t="s">
        <v>55</v>
      </c>
      <c r="G3155" s="15" t="s">
        <v>3599</v>
      </c>
      <c r="H3155" s="15" t="s">
        <v>3600</v>
      </c>
      <c r="I3155" s="15" t="s">
        <v>59</v>
      </c>
      <c r="J3155" s="15" t="s">
        <v>60</v>
      </c>
      <c r="K3155" s="15" t="s">
        <v>33</v>
      </c>
      <c r="L3155" s="15" t="str">
        <f t="array" ref="L3155">_xlfn.XLOOKUP(M3155,reference_province_to_city!$A$2:$A$11,reference_province_to_city!$B$2:$B$11)</f>
        <v>Makassar</v>
      </c>
      <c r="M3155" s="15" t="s">
        <v>25</v>
      </c>
      <c r="N3155" s="15">
        <v>90111.0</v>
      </c>
      <c r="O3155" s="15">
        <f t="array" ref="O3155">_xlfn.XLOOKUP(M3155,reference_postal_code!$B$2:$B$11,reference_postal_code!$A$2:$A$11)</f>
        <v>90111</v>
      </c>
      <c r="P3155" s="15" t="s">
        <v>63</v>
      </c>
      <c r="Q3155" s="15" t="s">
        <v>5656</v>
      </c>
      <c r="R3155" s="15" t="s">
        <v>106</v>
      </c>
      <c r="S3155" s="15" t="s">
        <v>139</v>
      </c>
      <c r="T3155" s="15" t="s">
        <v>5657</v>
      </c>
      <c r="U3155" s="28">
        <v>1863000.0</v>
      </c>
      <c r="V3155" s="15">
        <v>3.0</v>
      </c>
      <c r="W3155" s="31">
        <v>0.2</v>
      </c>
      <c r="X3155" s="28">
        <v>232875.0</v>
      </c>
    </row>
    <row r="3156" ht="15.75" customHeight="1">
      <c r="A3156" s="15">
        <v>5917.0</v>
      </c>
      <c r="B3156" s="15" t="s">
        <v>6013</v>
      </c>
      <c r="C3156" s="18">
        <v>42264.0</v>
      </c>
      <c r="D3156" s="18">
        <v>42270.0</v>
      </c>
      <c r="E3156" s="18">
        <f t="shared" si="1"/>
        <v>42270</v>
      </c>
      <c r="F3156" s="15" t="s">
        <v>55</v>
      </c>
      <c r="G3156" s="15" t="s">
        <v>1430</v>
      </c>
      <c r="H3156" s="15" t="s">
        <v>1431</v>
      </c>
      <c r="I3156" s="15" t="s">
        <v>59</v>
      </c>
      <c r="J3156" s="15" t="s">
        <v>60</v>
      </c>
      <c r="L3156" s="15" t="str">
        <f t="array" ref="L3156">_xlfn.XLOOKUP(M3156,reference_province_to_city!$A$2:$A$11,reference_province_to_city!$B$2:$B$11)</f>
        <v>Makassar</v>
      </c>
      <c r="M3156" s="15" t="s">
        <v>25</v>
      </c>
      <c r="N3156" s="15">
        <v>90111.0</v>
      </c>
      <c r="O3156" s="15">
        <f t="array" ref="O3156">_xlfn.XLOOKUP(M3156,reference_postal_code!$B$2:$B$11,reference_postal_code!$A$2:$A$11)</f>
        <v>90111</v>
      </c>
      <c r="P3156" s="15" t="s">
        <v>63</v>
      </c>
      <c r="Q3156" s="15" t="s">
        <v>2388</v>
      </c>
      <c r="R3156" s="15" t="s">
        <v>65</v>
      </c>
      <c r="S3156" s="15" t="s">
        <v>87</v>
      </c>
      <c r="T3156" s="15" t="s">
        <v>2389</v>
      </c>
      <c r="U3156" s="28">
        <v>1419000.0</v>
      </c>
      <c r="V3156" s="15">
        <v>4.0</v>
      </c>
      <c r="W3156" s="31">
        <v>0.0</v>
      </c>
      <c r="X3156" s="28">
        <v>411510.0</v>
      </c>
    </row>
    <row r="3157" ht="15.75" customHeight="1">
      <c r="A3157" s="15">
        <v>32.0</v>
      </c>
      <c r="B3157" s="15" t="s">
        <v>6016</v>
      </c>
      <c r="C3157" s="18">
        <v>42264.0</v>
      </c>
      <c r="D3157" s="18">
        <v>42268.0</v>
      </c>
      <c r="E3157" s="18">
        <f t="shared" si="1"/>
        <v>42268</v>
      </c>
      <c r="F3157" s="15" t="s">
        <v>55</v>
      </c>
      <c r="G3157" s="15" t="s">
        <v>3599</v>
      </c>
      <c r="H3157" s="15" t="s">
        <v>3600</v>
      </c>
      <c r="I3157" s="15" t="s">
        <v>59</v>
      </c>
      <c r="J3157" s="15" t="s">
        <v>60</v>
      </c>
      <c r="K3157" s="15" t="s">
        <v>33</v>
      </c>
      <c r="L3157" s="15" t="str">
        <f t="array" ref="L3157">_xlfn.XLOOKUP(M3157,reference_province_to_city!$A$2:$A$11,reference_province_to_city!$B$2:$B$11)</f>
        <v>Makassar</v>
      </c>
      <c r="M3157" s="15" t="s">
        <v>25</v>
      </c>
      <c r="N3157" s="15">
        <v>90111.0</v>
      </c>
      <c r="O3157" s="15">
        <f t="array" ref="O3157">_xlfn.XLOOKUP(M3157,reference_postal_code!$B$2:$B$11,reference_postal_code!$A$2:$A$11)</f>
        <v>90111</v>
      </c>
      <c r="P3157" s="15" t="s">
        <v>63</v>
      </c>
      <c r="Q3157" s="15" t="s">
        <v>2874</v>
      </c>
      <c r="R3157" s="15" t="s">
        <v>65</v>
      </c>
      <c r="S3157" s="15" t="s">
        <v>93</v>
      </c>
      <c r="T3157" s="15" t="s">
        <v>2875</v>
      </c>
      <c r="U3157" s="28">
        <v>1294560.0</v>
      </c>
      <c r="V3157" s="15">
        <v>6.0</v>
      </c>
      <c r="W3157" s="31">
        <v>0.2</v>
      </c>
      <c r="X3157" s="28">
        <v>145638.0</v>
      </c>
    </row>
    <row r="3158" ht="15.75" customHeight="1">
      <c r="A3158" s="15">
        <v>5920.0</v>
      </c>
      <c r="B3158" s="15" t="s">
        <v>6013</v>
      </c>
      <c r="C3158" s="18">
        <v>42264.0</v>
      </c>
      <c r="D3158" s="18">
        <v>42270.0</v>
      </c>
      <c r="E3158" s="18">
        <f t="shared" si="1"/>
        <v>42270</v>
      </c>
      <c r="F3158" s="15" t="s">
        <v>55</v>
      </c>
      <c r="G3158" s="15" t="s">
        <v>1430</v>
      </c>
      <c r="H3158" s="15" t="s">
        <v>1431</v>
      </c>
      <c r="I3158" s="15" t="s">
        <v>59</v>
      </c>
      <c r="J3158" s="15" t="s">
        <v>60</v>
      </c>
      <c r="K3158" s="15" t="s">
        <v>33</v>
      </c>
      <c r="L3158" s="15" t="str">
        <f t="array" ref="L3158">_xlfn.XLOOKUP(M3158,reference_province_to_city!$A$2:$A$11,reference_province_to_city!$B$2:$B$11)</f>
        <v>Makassar</v>
      </c>
      <c r="M3158" s="15" t="s">
        <v>25</v>
      </c>
      <c r="N3158" s="15">
        <v>90111.0</v>
      </c>
      <c r="O3158" s="15">
        <f t="array" ref="O3158">_xlfn.XLOOKUP(M3158,reference_postal_code!$B$2:$B$11,reference_postal_code!$A$2:$A$11)</f>
        <v>90111</v>
      </c>
      <c r="P3158" s="15" t="s">
        <v>63</v>
      </c>
      <c r="Q3158" s="15" t="s">
        <v>4232</v>
      </c>
      <c r="R3158" s="15" t="s">
        <v>110</v>
      </c>
      <c r="S3158" s="15" t="s">
        <v>111</v>
      </c>
      <c r="T3158" s="15" t="s">
        <v>4233</v>
      </c>
      <c r="U3158" s="28">
        <v>3149550.0</v>
      </c>
      <c r="V3158" s="15">
        <v>3.0</v>
      </c>
      <c r="W3158" s="31">
        <v>0.0</v>
      </c>
      <c r="X3158" s="28">
        <v>881874.0</v>
      </c>
    </row>
    <row r="3159" ht="15.75" customHeight="1">
      <c r="A3159" s="15">
        <v>3530.0</v>
      </c>
      <c r="B3159" s="15" t="s">
        <v>6020</v>
      </c>
      <c r="C3159" s="18">
        <v>42264.0</v>
      </c>
      <c r="D3159" s="18">
        <v>42270.0</v>
      </c>
      <c r="E3159" s="18">
        <f t="shared" si="1"/>
        <v>42270</v>
      </c>
      <c r="F3159" s="15" t="s">
        <v>55</v>
      </c>
      <c r="G3159" s="15" t="s">
        <v>5766</v>
      </c>
      <c r="H3159" s="15" t="s">
        <v>5767</v>
      </c>
      <c r="I3159" s="15" t="s">
        <v>59</v>
      </c>
      <c r="J3159" s="15" t="s">
        <v>60</v>
      </c>
      <c r="K3159" s="15" t="s">
        <v>14</v>
      </c>
      <c r="L3159" s="15" t="str">
        <f t="array" ref="L3159">_xlfn.XLOOKUP(M3159,reference_province_to_city!$A$2:$A$11,reference_province_to_city!$B$2:$B$11)</f>
        <v>Bandung</v>
      </c>
      <c r="M3159" s="15" t="s">
        <v>12</v>
      </c>
      <c r="N3159" s="15">
        <v>40111.0</v>
      </c>
      <c r="O3159" s="15">
        <f t="array" ref="O3159">_xlfn.XLOOKUP(M3159,reference_postal_code!$B$2:$B$11,reference_postal_code!$A$2:$A$11)</f>
        <v>40111</v>
      </c>
      <c r="P3159" s="15" t="s">
        <v>117</v>
      </c>
      <c r="Q3159" s="15" t="s">
        <v>1517</v>
      </c>
      <c r="R3159" s="15" t="s">
        <v>110</v>
      </c>
      <c r="S3159" s="15" t="s">
        <v>149</v>
      </c>
      <c r="T3159" s="15" t="s">
        <v>1518</v>
      </c>
      <c r="U3159" s="28">
        <v>1307520.0</v>
      </c>
      <c r="V3159" s="15">
        <v>3.0</v>
      </c>
      <c r="W3159" s="31">
        <v>0.2</v>
      </c>
      <c r="X3159" s="28">
        <v>163440.0</v>
      </c>
    </row>
    <row r="3160" ht="15.75" customHeight="1">
      <c r="A3160" s="15">
        <v>3016.0</v>
      </c>
      <c r="B3160" s="15" t="s">
        <v>6021</v>
      </c>
      <c r="C3160" s="18">
        <v>42264.0</v>
      </c>
      <c r="D3160" s="18">
        <v>42268.0</v>
      </c>
      <c r="E3160" s="18">
        <f t="shared" si="1"/>
        <v>42268</v>
      </c>
      <c r="F3160" s="15" t="s">
        <v>55</v>
      </c>
      <c r="G3160" s="15" t="s">
        <v>3644</v>
      </c>
      <c r="H3160" s="15" t="s">
        <v>3645</v>
      </c>
      <c r="I3160" s="15" t="s">
        <v>76</v>
      </c>
      <c r="J3160" s="15" t="s">
        <v>60</v>
      </c>
      <c r="K3160" s="15" t="s">
        <v>10</v>
      </c>
      <c r="L3160" s="15" t="str">
        <f t="array" ref="L3160">_xlfn.XLOOKUP(M3160,reference_province_to_city!$A$2:$A$11,reference_province_to_city!$B$2:$B$11)</f>
        <v>Jakarta</v>
      </c>
      <c r="M3160" s="15" t="s">
        <v>7</v>
      </c>
      <c r="N3160" s="15">
        <v>10110.0</v>
      </c>
      <c r="O3160" s="15">
        <f t="array" ref="O3160">_xlfn.XLOOKUP(M3160,reference_postal_code!$B$2:$B$11,reference_postal_code!$A$2:$A$11)</f>
        <v>10110</v>
      </c>
      <c r="P3160" s="15" t="s">
        <v>117</v>
      </c>
      <c r="Q3160" s="15" t="s">
        <v>2918</v>
      </c>
      <c r="R3160" s="15" t="s">
        <v>106</v>
      </c>
      <c r="S3160" s="15" t="s">
        <v>218</v>
      </c>
      <c r="T3160" s="15" t="s">
        <v>2919</v>
      </c>
      <c r="U3160" s="28">
        <v>5163300.0</v>
      </c>
      <c r="V3160" s="15">
        <v>2.0</v>
      </c>
      <c r="W3160" s="31">
        <v>0.4</v>
      </c>
      <c r="X3160" s="28">
        <v>-1548990.0</v>
      </c>
    </row>
    <row r="3161" ht="15.75" customHeight="1">
      <c r="A3161" s="15">
        <v>5914.0</v>
      </c>
      <c r="B3161" s="15" t="s">
        <v>6013</v>
      </c>
      <c r="C3161" s="18">
        <v>42264.0</v>
      </c>
      <c r="D3161" s="18">
        <v>42270.0</v>
      </c>
      <c r="E3161" s="18">
        <f t="shared" si="1"/>
        <v>42270</v>
      </c>
      <c r="F3161" s="15" t="s">
        <v>55</v>
      </c>
      <c r="G3161" s="15" t="s">
        <v>1430</v>
      </c>
      <c r="H3161" s="15" t="s">
        <v>1431</v>
      </c>
      <c r="I3161" s="15" t="s">
        <v>59</v>
      </c>
      <c r="J3161" s="15" t="s">
        <v>60</v>
      </c>
      <c r="K3161" s="15" t="s">
        <v>33</v>
      </c>
      <c r="L3161" s="15" t="str">
        <f t="array" ref="L3161">_xlfn.XLOOKUP(M3161,reference_province_to_city!$A$2:$A$11,reference_province_to_city!$B$2:$B$11)</f>
        <v>Makassar</v>
      </c>
      <c r="M3161" s="15" t="s">
        <v>25</v>
      </c>
      <c r="N3161" s="15">
        <v>90111.0</v>
      </c>
      <c r="O3161" s="15">
        <f t="array" ref="O3161">_xlfn.XLOOKUP(M3161,reference_postal_code!$B$2:$B$11,reference_postal_code!$A$2:$A$11)</f>
        <v>90111</v>
      </c>
      <c r="P3161" s="15" t="s">
        <v>63</v>
      </c>
      <c r="Q3161" s="15" t="s">
        <v>4432</v>
      </c>
      <c r="R3161" s="15" t="s">
        <v>65</v>
      </c>
      <c r="S3161" s="15" t="s">
        <v>87</v>
      </c>
      <c r="T3161" s="15" t="s">
        <v>4433</v>
      </c>
      <c r="U3161" s="28">
        <v>223500.0</v>
      </c>
      <c r="V3161" s="15">
        <v>5.0</v>
      </c>
      <c r="W3161" s="31">
        <v>0.0</v>
      </c>
      <c r="X3161" s="28">
        <v>15645.0</v>
      </c>
    </row>
    <row r="3162" ht="15.75" customHeight="1">
      <c r="A3162" s="15">
        <v>33.0</v>
      </c>
      <c r="B3162" s="15" t="s">
        <v>6016</v>
      </c>
      <c r="C3162" s="18">
        <v>42264.0</v>
      </c>
      <c r="D3162" s="18">
        <v>42268.0</v>
      </c>
      <c r="E3162" s="18">
        <f t="shared" si="1"/>
        <v>42268</v>
      </c>
      <c r="F3162" s="15" t="s">
        <v>55</v>
      </c>
      <c r="G3162" s="15" t="s">
        <v>3599</v>
      </c>
      <c r="H3162" s="15" t="s">
        <v>3600</v>
      </c>
      <c r="I3162" s="15" t="s">
        <v>59</v>
      </c>
      <c r="J3162" s="15" t="s">
        <v>60</v>
      </c>
      <c r="K3162" s="15" t="s">
        <v>33</v>
      </c>
      <c r="L3162" s="15" t="str">
        <f t="array" ref="L3162">_xlfn.XLOOKUP(M3162,reference_province_to_city!$A$2:$A$11,reference_province_to_city!$B$2:$B$11)</f>
        <v>Makassar</v>
      </c>
      <c r="M3162" s="15" t="s">
        <v>25</v>
      </c>
      <c r="N3162" s="15">
        <v>90111.0</v>
      </c>
      <c r="O3162" s="15">
        <f t="array" ref="O3162">_xlfn.XLOOKUP(M3162,reference_postal_code!$B$2:$B$11,reference_postal_code!$A$2:$A$11)</f>
        <v>90111</v>
      </c>
      <c r="P3162" s="15" t="s">
        <v>63</v>
      </c>
      <c r="Q3162" s="15" t="s">
        <v>1328</v>
      </c>
      <c r="R3162" s="15" t="s">
        <v>65</v>
      </c>
      <c r="S3162" s="15" t="s">
        <v>83</v>
      </c>
      <c r="T3162" s="15" t="s">
        <v>1329</v>
      </c>
      <c r="U3162" s="28">
        <v>102870.0</v>
      </c>
      <c r="V3162" s="15">
        <v>6.0</v>
      </c>
      <c r="W3162" s="31">
        <v>0.7</v>
      </c>
      <c r="X3162" s="28">
        <v>-85725.0</v>
      </c>
    </row>
    <row r="3163" ht="15.75" customHeight="1">
      <c r="A3163" s="15">
        <v>34.0</v>
      </c>
      <c r="B3163" s="15" t="s">
        <v>6016</v>
      </c>
      <c r="C3163" s="18">
        <v>42264.0</v>
      </c>
      <c r="D3163" s="18">
        <v>42268.0</v>
      </c>
      <c r="E3163" s="18">
        <f t="shared" si="1"/>
        <v>42268</v>
      </c>
      <c r="F3163" s="15" t="s">
        <v>55</v>
      </c>
      <c r="G3163" s="15" t="s">
        <v>3599</v>
      </c>
      <c r="H3163" s="15" t="s">
        <v>3600</v>
      </c>
      <c r="I3163" s="15" t="s">
        <v>59</v>
      </c>
      <c r="J3163" s="15" t="s">
        <v>60</v>
      </c>
      <c r="K3163" s="15" t="s">
        <v>33</v>
      </c>
      <c r="L3163" s="15" t="str">
        <f t="array" ref="L3163">_xlfn.XLOOKUP(M3163,reference_province_to_city!$A$2:$A$11,reference_province_to_city!$B$2:$B$11)</f>
        <v>Makassar</v>
      </c>
      <c r="M3163" s="15" t="s">
        <v>25</v>
      </c>
      <c r="N3163" s="15">
        <v>90111.0</v>
      </c>
      <c r="O3163" s="15">
        <f t="array" ref="O3163">_xlfn.XLOOKUP(M3163,reference_postal_code!$B$2:$B$11,reference_postal_code!$A$2:$A$11)</f>
        <v>90111</v>
      </c>
      <c r="P3163" s="15" t="s">
        <v>63</v>
      </c>
      <c r="Q3163" s="15" t="s">
        <v>3723</v>
      </c>
      <c r="R3163" s="15" t="s">
        <v>65</v>
      </c>
      <c r="S3163" s="15" t="s">
        <v>93</v>
      </c>
      <c r="T3163" s="15" t="s">
        <v>3724</v>
      </c>
      <c r="U3163" s="28">
        <v>236400.0</v>
      </c>
      <c r="V3163" s="15">
        <v>2.0</v>
      </c>
      <c r="W3163" s="31">
        <v>0.2</v>
      </c>
      <c r="X3163" s="28">
        <v>53190.0</v>
      </c>
    </row>
    <row r="3164" ht="15.75" customHeight="1">
      <c r="A3164" s="15">
        <v>1675.0</v>
      </c>
      <c r="B3164" s="15" t="s">
        <v>6022</v>
      </c>
      <c r="C3164" s="18">
        <v>42264.0</v>
      </c>
      <c r="D3164" s="18">
        <v>42268.0</v>
      </c>
      <c r="E3164" s="18">
        <f t="shared" si="1"/>
        <v>42268</v>
      </c>
      <c r="F3164" s="15" t="s">
        <v>55</v>
      </c>
      <c r="G3164" s="15" t="s">
        <v>3660</v>
      </c>
      <c r="H3164" s="15" t="s">
        <v>3661</v>
      </c>
      <c r="I3164" s="15" t="s">
        <v>128</v>
      </c>
      <c r="J3164" s="15" t="s">
        <v>60</v>
      </c>
      <c r="K3164" s="15" t="s">
        <v>19</v>
      </c>
      <c r="L3164" s="15" t="str">
        <f t="array" ref="L3164">_xlfn.XLOOKUP(M3164,reference_province_to_city!$A$2:$A$11,reference_province_to_city!$B$2:$B$11)</f>
        <v>Yogyakarta</v>
      </c>
      <c r="M3164" s="15" t="s">
        <v>18</v>
      </c>
      <c r="N3164" s="15">
        <v>55111.0</v>
      </c>
      <c r="O3164" s="15">
        <f t="array" ref="O3164">_xlfn.XLOOKUP(M3164,reference_postal_code!$B$2:$B$11,reference_postal_code!$A$2:$A$11)</f>
        <v>55111</v>
      </c>
      <c r="P3164" s="15" t="s">
        <v>77</v>
      </c>
      <c r="Q3164" s="15" t="s">
        <v>6023</v>
      </c>
      <c r="R3164" s="15" t="s">
        <v>106</v>
      </c>
      <c r="S3164" s="15" t="s">
        <v>139</v>
      </c>
      <c r="T3164" s="15" t="s">
        <v>6024</v>
      </c>
      <c r="U3164" s="28">
        <v>329040.0</v>
      </c>
      <c r="V3164" s="15">
        <v>2.0</v>
      </c>
      <c r="W3164" s="31">
        <v>0.6</v>
      </c>
      <c r="X3164" s="28">
        <v>-156294.0</v>
      </c>
    </row>
    <row r="3165" ht="15.75" customHeight="1">
      <c r="A3165" s="15">
        <v>4062.0</v>
      </c>
      <c r="B3165" s="15" t="s">
        <v>6025</v>
      </c>
      <c r="C3165" s="18">
        <v>42264.0</v>
      </c>
      <c r="D3165" s="18">
        <v>42267.0</v>
      </c>
      <c r="E3165" s="18">
        <f t="shared" si="1"/>
        <v>42267</v>
      </c>
      <c r="F3165" s="15" t="s">
        <v>125</v>
      </c>
      <c r="G3165" s="15" t="s">
        <v>4453</v>
      </c>
      <c r="H3165" s="15" t="s">
        <v>4454</v>
      </c>
      <c r="I3165" s="15" t="s">
        <v>128</v>
      </c>
      <c r="J3165" s="15" t="s">
        <v>60</v>
      </c>
      <c r="K3165" s="15" t="s">
        <v>31</v>
      </c>
      <c r="L3165" s="15" t="str">
        <f t="array" ref="L3165">_xlfn.XLOOKUP(M3165,reference_province_to_city!$A$2:$A$11,reference_province_to_city!$B$2:$B$11)</f>
        <v>Balikpapan</v>
      </c>
      <c r="M3165" s="15" t="s">
        <v>21</v>
      </c>
      <c r="N3165" s="15">
        <v>76114.0</v>
      </c>
      <c r="O3165" s="15">
        <f t="array" ref="O3165">_xlfn.XLOOKUP(M3165,reference_postal_code!$B$2:$B$11,reference_postal_code!$A$2:$A$11)</f>
        <v>76114</v>
      </c>
      <c r="P3165" s="15" t="s">
        <v>166</v>
      </c>
      <c r="Q3165" s="15" t="s">
        <v>1354</v>
      </c>
      <c r="R3165" s="15" t="s">
        <v>65</v>
      </c>
      <c r="S3165" s="15" t="s">
        <v>83</v>
      </c>
      <c r="T3165" s="15" t="s">
        <v>1355</v>
      </c>
      <c r="U3165" s="28">
        <v>375480.0</v>
      </c>
      <c r="V3165" s="15">
        <v>3.0</v>
      </c>
      <c r="W3165" s="31">
        <v>0.2</v>
      </c>
      <c r="X3165" s="28">
        <v>117337.0</v>
      </c>
    </row>
    <row r="3166" ht="15.75" customHeight="1">
      <c r="A3166" s="15">
        <v>5915.0</v>
      </c>
      <c r="B3166" s="15" t="s">
        <v>6013</v>
      </c>
      <c r="C3166" s="18">
        <v>42264.0</v>
      </c>
      <c r="D3166" s="18">
        <v>42270.0</v>
      </c>
      <c r="E3166" s="18">
        <f t="shared" si="1"/>
        <v>42270</v>
      </c>
      <c r="F3166" s="15" t="s">
        <v>55</v>
      </c>
      <c r="G3166" s="15" t="s">
        <v>1430</v>
      </c>
      <c r="H3166" s="15" t="s">
        <v>1431</v>
      </c>
      <c r="I3166" s="15" t="s">
        <v>59</v>
      </c>
      <c r="J3166" s="15" t="s">
        <v>60</v>
      </c>
      <c r="K3166" s="15" t="s">
        <v>33</v>
      </c>
      <c r="L3166" s="15" t="str">
        <f t="array" ref="L3166">_xlfn.XLOOKUP(M3166,reference_province_to_city!$A$2:$A$11,reference_province_to_city!$B$2:$B$11)</f>
        <v>Makassar</v>
      </c>
      <c r="M3166" s="15" t="s">
        <v>25</v>
      </c>
      <c r="N3166" s="15">
        <v>90111.0</v>
      </c>
      <c r="O3166" s="15">
        <f t="array" ref="O3166">_xlfn.XLOOKUP(M3166,reference_postal_code!$B$2:$B$11,reference_postal_code!$A$2:$A$11)</f>
        <v>90111</v>
      </c>
      <c r="P3166" s="15" t="s">
        <v>63</v>
      </c>
      <c r="Q3166" s="15" t="s">
        <v>2439</v>
      </c>
      <c r="R3166" s="15" t="s">
        <v>65</v>
      </c>
      <c r="S3166" s="15" t="s">
        <v>79</v>
      </c>
      <c r="T3166" s="15" t="s">
        <v>2440</v>
      </c>
      <c r="U3166" s="28">
        <v>1315650.0</v>
      </c>
      <c r="V3166" s="15">
        <v>7.0</v>
      </c>
      <c r="W3166" s="31">
        <v>0.0</v>
      </c>
      <c r="X3166" s="28">
        <v>618355.0</v>
      </c>
    </row>
    <row r="3167" ht="15.75" customHeight="1">
      <c r="A3167" s="15">
        <v>29.0</v>
      </c>
      <c r="B3167" s="15" t="s">
        <v>6016</v>
      </c>
      <c r="C3167" s="18">
        <v>42264.0</v>
      </c>
      <c r="D3167" s="18">
        <v>42268.0</v>
      </c>
      <c r="E3167" s="18">
        <f t="shared" si="1"/>
        <v>42268</v>
      </c>
      <c r="F3167" s="15" t="s">
        <v>55</v>
      </c>
      <c r="G3167" s="15" t="s">
        <v>3599</v>
      </c>
      <c r="H3167" s="15" t="s">
        <v>3600</v>
      </c>
      <c r="I3167" s="15" t="s">
        <v>59</v>
      </c>
      <c r="J3167" s="15" t="s">
        <v>60</v>
      </c>
      <c r="K3167" s="15" t="s">
        <v>33</v>
      </c>
      <c r="L3167" s="15" t="str">
        <f t="array" ref="L3167">_xlfn.XLOOKUP(M3167,reference_province_to_city!$A$2:$A$11,reference_province_to_city!$B$2:$B$11)</f>
        <v>Makassar</v>
      </c>
      <c r="M3167" s="15" t="s">
        <v>25</v>
      </c>
      <c r="N3167" s="15">
        <v>90111.0</v>
      </c>
      <c r="O3167" s="15">
        <f t="array" ref="O3167">_xlfn.XLOOKUP(M3167,reference_postal_code!$B$2:$B$11,reference_postal_code!$A$2:$A$11)</f>
        <v>90111</v>
      </c>
      <c r="P3167" s="15" t="s">
        <v>63</v>
      </c>
      <c r="Q3167" s="15" t="s">
        <v>2933</v>
      </c>
      <c r="R3167" s="15" t="s">
        <v>65</v>
      </c>
      <c r="S3167" s="15" t="s">
        <v>83</v>
      </c>
      <c r="T3167" s="15" t="s">
        <v>2934</v>
      </c>
      <c r="U3167" s="28">
        <v>144270.0</v>
      </c>
      <c r="V3167" s="15">
        <v>2.0</v>
      </c>
      <c r="W3167" s="31">
        <v>0.7</v>
      </c>
      <c r="X3167" s="28">
        <v>-105798.0</v>
      </c>
    </row>
    <row r="3168" ht="15.75" customHeight="1">
      <c r="A3168" s="15">
        <v>1676.0</v>
      </c>
      <c r="B3168" s="15" t="s">
        <v>6022</v>
      </c>
      <c r="C3168" s="18">
        <v>42264.0</v>
      </c>
      <c r="D3168" s="18">
        <v>42268.0</v>
      </c>
      <c r="E3168" s="18">
        <f t="shared" si="1"/>
        <v>42268</v>
      </c>
      <c r="F3168" s="15" t="s">
        <v>55</v>
      </c>
      <c r="G3168" s="15" t="s">
        <v>3660</v>
      </c>
      <c r="H3168" s="15" t="s">
        <v>3661</v>
      </c>
      <c r="I3168" s="15" t="s">
        <v>128</v>
      </c>
      <c r="J3168" s="15" t="s">
        <v>60</v>
      </c>
      <c r="K3168" s="15" t="s">
        <v>19</v>
      </c>
      <c r="L3168" s="15" t="str">
        <f t="array" ref="L3168">_xlfn.XLOOKUP(M3168,reference_province_to_city!$A$2:$A$11,reference_province_to_city!$B$2:$B$11)</f>
        <v>Yogyakarta</v>
      </c>
      <c r="M3168" s="15" t="s">
        <v>18</v>
      </c>
      <c r="N3168" s="15">
        <v>55111.0</v>
      </c>
      <c r="O3168" s="15">
        <f t="array" ref="O3168">_xlfn.XLOOKUP(M3168,reference_postal_code!$B$2:$B$11,reference_postal_code!$A$2:$A$11)</f>
        <v>55111</v>
      </c>
      <c r="P3168" s="15" t="s">
        <v>77</v>
      </c>
      <c r="Q3168" s="15" t="s">
        <v>4999</v>
      </c>
      <c r="R3168" s="15" t="s">
        <v>65</v>
      </c>
      <c r="S3168" s="15" t="s">
        <v>83</v>
      </c>
      <c r="T3168" s="15" t="s">
        <v>5000</v>
      </c>
      <c r="U3168" s="28">
        <v>98820.0</v>
      </c>
      <c r="V3168" s="15">
        <v>3.0</v>
      </c>
      <c r="W3168" s="31">
        <v>0.8</v>
      </c>
      <c r="X3168" s="28">
        <v>-153171.0</v>
      </c>
    </row>
    <row r="3169" ht="15.75" customHeight="1">
      <c r="A3169" s="15">
        <v>31.0</v>
      </c>
      <c r="B3169" s="15" t="s">
        <v>6016</v>
      </c>
      <c r="C3169" s="18">
        <v>42264.0</v>
      </c>
      <c r="D3169" s="18">
        <v>42268.0</v>
      </c>
      <c r="E3169" s="18">
        <f t="shared" si="1"/>
        <v>42268</v>
      </c>
      <c r="F3169" s="15" t="s">
        <v>55</v>
      </c>
      <c r="G3169" s="15" t="s">
        <v>3599</v>
      </c>
      <c r="H3169" s="15" t="s">
        <v>3600</v>
      </c>
      <c r="I3169" s="15" t="s">
        <v>59</v>
      </c>
      <c r="J3169" s="15" t="s">
        <v>60</v>
      </c>
      <c r="L3169" s="15" t="str">
        <f t="array" ref="L3169">_xlfn.XLOOKUP(M3169,reference_province_to_city!$A$2:$A$11,reference_province_to_city!$B$2:$B$11)</f>
        <v>Makassar</v>
      </c>
      <c r="M3169" s="15" t="s">
        <v>25</v>
      </c>
      <c r="N3169" s="15">
        <v>90111.0</v>
      </c>
      <c r="O3169" s="15">
        <f t="array" ref="O3169">_xlfn.XLOOKUP(M3169,reference_postal_code!$B$2:$B$11,reference_postal_code!$A$2:$A$11)</f>
        <v>90111</v>
      </c>
      <c r="P3169" s="15" t="s">
        <v>63</v>
      </c>
      <c r="Q3169" s="15" t="s">
        <v>901</v>
      </c>
      <c r="R3169" s="15" t="s">
        <v>65</v>
      </c>
      <c r="S3169" s="15" t="s">
        <v>173</v>
      </c>
      <c r="T3169" s="15" t="s">
        <v>902</v>
      </c>
      <c r="U3169" s="28">
        <v>48960.0</v>
      </c>
      <c r="V3169" s="15">
        <v>2.0</v>
      </c>
      <c r="W3169" s="31">
        <v>0.2</v>
      </c>
      <c r="X3169" s="28">
        <v>16524.0</v>
      </c>
    </row>
    <row r="3170" ht="15.75" customHeight="1">
      <c r="A3170" s="15">
        <v>5917.0</v>
      </c>
      <c r="B3170" s="15" t="s">
        <v>6013</v>
      </c>
      <c r="C3170" s="18">
        <v>42264.0</v>
      </c>
      <c r="D3170" s="18">
        <v>42270.0</v>
      </c>
      <c r="E3170" s="18">
        <f t="shared" si="1"/>
        <v>42270</v>
      </c>
      <c r="F3170" s="15" t="s">
        <v>55</v>
      </c>
      <c r="G3170" s="15" t="s">
        <v>1430</v>
      </c>
      <c r="H3170" s="15" t="s">
        <v>1431</v>
      </c>
      <c r="I3170" s="15" t="s">
        <v>59</v>
      </c>
      <c r="J3170" s="15" t="s">
        <v>60</v>
      </c>
      <c r="K3170" s="15" t="s">
        <v>33</v>
      </c>
      <c r="L3170" s="15" t="str">
        <f t="array" ref="L3170">_xlfn.XLOOKUP(M3170,reference_province_to_city!$A$2:$A$11,reference_province_to_city!$B$2:$B$11)</f>
        <v>Makassar</v>
      </c>
      <c r="M3170" s="15" t="s">
        <v>25</v>
      </c>
      <c r="N3170" s="15">
        <v>90111.0</v>
      </c>
      <c r="O3170" s="15">
        <f t="array" ref="O3170">_xlfn.XLOOKUP(M3170,reference_postal_code!$B$2:$B$11,reference_postal_code!$A$2:$A$11)</f>
        <v>90111</v>
      </c>
      <c r="P3170" s="15" t="s">
        <v>63</v>
      </c>
      <c r="Q3170" s="15" t="s">
        <v>2388</v>
      </c>
      <c r="R3170" s="15" t="s">
        <v>65</v>
      </c>
      <c r="S3170" s="15" t="s">
        <v>87</v>
      </c>
      <c r="T3170" s="15" t="s">
        <v>2389</v>
      </c>
      <c r="U3170" s="28">
        <v>1419000.0</v>
      </c>
      <c r="V3170" s="15">
        <v>4.0</v>
      </c>
      <c r="W3170" s="31">
        <v>0.0</v>
      </c>
      <c r="X3170" s="28">
        <v>411510.0</v>
      </c>
    </row>
    <row r="3171" ht="15.75" customHeight="1">
      <c r="A3171" s="15">
        <v>4976.0</v>
      </c>
      <c r="B3171" s="15" t="s">
        <v>6026</v>
      </c>
      <c r="C3171" s="18">
        <v>42265.0</v>
      </c>
      <c r="D3171" s="18">
        <v>42270.0</v>
      </c>
      <c r="E3171" s="18">
        <f t="shared" si="1"/>
        <v>42270</v>
      </c>
      <c r="F3171" s="15" t="s">
        <v>114</v>
      </c>
      <c r="G3171" s="15" t="s">
        <v>6027</v>
      </c>
      <c r="H3171" s="15" t="s">
        <v>6028</v>
      </c>
      <c r="I3171" s="15" t="s">
        <v>128</v>
      </c>
      <c r="J3171" s="15" t="s">
        <v>60</v>
      </c>
      <c r="K3171" s="15" t="s">
        <v>19</v>
      </c>
      <c r="L3171" s="15" t="str">
        <f t="array" ref="L3171">_xlfn.XLOOKUP(M3171,reference_province_to_city!$A$2:$A$11,reference_province_to_city!$B$2:$B$11)</f>
        <v>Yogyakarta</v>
      </c>
      <c r="M3171" s="15" t="s">
        <v>18</v>
      </c>
      <c r="N3171" s="15">
        <v>55111.0</v>
      </c>
      <c r="O3171" s="15">
        <f t="array" ref="O3171">_xlfn.XLOOKUP(M3171,reference_postal_code!$B$2:$B$11,reference_postal_code!$A$2:$A$11)</f>
        <v>55111</v>
      </c>
      <c r="P3171" s="15" t="s">
        <v>77</v>
      </c>
      <c r="Q3171" s="15" t="s">
        <v>4646</v>
      </c>
      <c r="R3171" s="15" t="s">
        <v>110</v>
      </c>
      <c r="S3171" s="15" t="s">
        <v>149</v>
      </c>
      <c r="T3171" s="15" t="s">
        <v>4647</v>
      </c>
      <c r="U3171" s="28">
        <v>1.07568E7</v>
      </c>
      <c r="V3171" s="15">
        <v>9.0</v>
      </c>
      <c r="W3171" s="31">
        <v>0.2</v>
      </c>
      <c r="X3171" s="28">
        <v>2285820.0</v>
      </c>
    </row>
    <row r="3172" ht="15.75" customHeight="1">
      <c r="A3172" s="15">
        <v>3733.0</v>
      </c>
      <c r="B3172" s="15" t="s">
        <v>6029</v>
      </c>
      <c r="C3172" s="18">
        <v>42265.0</v>
      </c>
      <c r="D3172" s="18">
        <v>42270.0</v>
      </c>
      <c r="E3172" s="18">
        <f t="shared" si="1"/>
        <v>42270</v>
      </c>
      <c r="F3172" s="15" t="s">
        <v>55</v>
      </c>
      <c r="G3172" s="15" t="s">
        <v>3753</v>
      </c>
      <c r="H3172" s="15" t="s">
        <v>3754</v>
      </c>
      <c r="I3172" s="15" t="s">
        <v>128</v>
      </c>
      <c r="J3172" s="15" t="s">
        <v>60</v>
      </c>
      <c r="K3172" s="15" t="s">
        <v>19</v>
      </c>
      <c r="L3172" s="15" t="str">
        <f t="array" ref="L3172">_xlfn.XLOOKUP(M3172,reference_province_to_city!$A$2:$A$11,reference_province_to_city!$B$2:$B$11)</f>
        <v>Yogyakarta</v>
      </c>
      <c r="M3172" s="15" t="s">
        <v>18</v>
      </c>
      <c r="N3172" s="15">
        <v>55111.0</v>
      </c>
      <c r="O3172" s="15">
        <f t="array" ref="O3172">_xlfn.XLOOKUP(M3172,reference_postal_code!$B$2:$B$11,reference_postal_code!$A$2:$A$11)</f>
        <v>55111</v>
      </c>
      <c r="P3172" s="15" t="s">
        <v>77</v>
      </c>
      <c r="Q3172" s="15" t="s">
        <v>2223</v>
      </c>
      <c r="R3172" s="15" t="s">
        <v>110</v>
      </c>
      <c r="S3172" s="15" t="s">
        <v>111</v>
      </c>
      <c r="T3172" s="15" t="s">
        <v>2224</v>
      </c>
      <c r="U3172" s="28">
        <v>1.889895E7</v>
      </c>
      <c r="V3172" s="15">
        <v>7.0</v>
      </c>
      <c r="W3172" s="31">
        <v>0.0</v>
      </c>
      <c r="X3172" s="28">
        <v>4913727.0</v>
      </c>
    </row>
    <row r="3173" ht="15.75" customHeight="1">
      <c r="A3173" s="15">
        <v>5051.0</v>
      </c>
      <c r="B3173" s="15" t="s">
        <v>6030</v>
      </c>
      <c r="C3173" s="18">
        <v>42265.0</v>
      </c>
      <c r="D3173" s="18">
        <v>42271.0</v>
      </c>
      <c r="E3173" s="18">
        <f t="shared" si="1"/>
        <v>42271</v>
      </c>
      <c r="F3173" s="15" t="s">
        <v>55</v>
      </c>
      <c r="G3173" s="15" t="s">
        <v>6031</v>
      </c>
      <c r="H3173" s="15" t="s">
        <v>6032</v>
      </c>
      <c r="I3173" s="15" t="s">
        <v>76</v>
      </c>
      <c r="J3173" s="15" t="s">
        <v>60</v>
      </c>
      <c r="K3173" s="15" t="s">
        <v>33</v>
      </c>
      <c r="L3173" s="15" t="str">
        <f t="array" ref="L3173">_xlfn.XLOOKUP(M3173,reference_province_to_city!$A$2:$A$11,reference_province_to_city!$B$2:$B$11)</f>
        <v>Makassar</v>
      </c>
      <c r="M3173" s="15" t="s">
        <v>25</v>
      </c>
      <c r="N3173" s="15">
        <v>90111.0</v>
      </c>
      <c r="O3173" s="15">
        <f t="array" ref="O3173">_xlfn.XLOOKUP(M3173,reference_postal_code!$B$2:$B$11,reference_postal_code!$A$2:$A$11)</f>
        <v>90111</v>
      </c>
      <c r="P3173" s="15" t="s">
        <v>63</v>
      </c>
      <c r="Q3173" s="15" t="s">
        <v>3940</v>
      </c>
      <c r="R3173" s="15" t="s">
        <v>65</v>
      </c>
      <c r="S3173" s="15" t="s">
        <v>66</v>
      </c>
      <c r="T3173" s="15" t="s">
        <v>3941</v>
      </c>
      <c r="U3173" s="28">
        <v>278100.0</v>
      </c>
      <c r="V3173" s="15">
        <v>2.0</v>
      </c>
      <c r="W3173" s="31">
        <v>0.0</v>
      </c>
      <c r="X3173" s="28">
        <v>130707.0</v>
      </c>
    </row>
    <row r="3174" ht="15.75" customHeight="1">
      <c r="A3174" s="15">
        <v>3731.0</v>
      </c>
      <c r="B3174" s="15" t="s">
        <v>6029</v>
      </c>
      <c r="C3174" s="18">
        <v>42265.0</v>
      </c>
      <c r="D3174" s="18">
        <v>42270.0</v>
      </c>
      <c r="E3174" s="18">
        <f t="shared" si="1"/>
        <v>42270</v>
      </c>
      <c r="F3174" s="15" t="s">
        <v>55</v>
      </c>
      <c r="G3174" s="15" t="s">
        <v>3753</v>
      </c>
      <c r="H3174" s="15" t="s">
        <v>3754</v>
      </c>
      <c r="I3174" s="15" t="s">
        <v>128</v>
      </c>
      <c r="J3174" s="15" t="s">
        <v>60</v>
      </c>
      <c r="K3174" s="15" t="s">
        <v>19</v>
      </c>
      <c r="L3174" s="15" t="str">
        <f t="array" ref="L3174">_xlfn.XLOOKUP(M3174,reference_province_to_city!$A$2:$A$11,reference_province_to_city!$B$2:$B$11)</f>
        <v>Yogyakarta</v>
      </c>
      <c r="M3174" s="15" t="s">
        <v>18</v>
      </c>
      <c r="N3174" s="15">
        <v>55111.0</v>
      </c>
      <c r="O3174" s="15">
        <f t="array" ref="O3174">_xlfn.XLOOKUP(M3174,reference_postal_code!$B$2:$B$11,reference_postal_code!$A$2:$A$11)</f>
        <v>55111</v>
      </c>
      <c r="P3174" s="15" t="s">
        <v>77</v>
      </c>
      <c r="Q3174" s="15" t="s">
        <v>1966</v>
      </c>
      <c r="R3174" s="15" t="s">
        <v>65</v>
      </c>
      <c r="S3174" s="15" t="s">
        <v>87</v>
      </c>
      <c r="T3174" s="15" t="s">
        <v>1967</v>
      </c>
      <c r="U3174" s="28">
        <v>9552900.0</v>
      </c>
      <c r="V3174" s="15">
        <v>7.0</v>
      </c>
      <c r="W3174" s="31">
        <v>0.0</v>
      </c>
      <c r="X3174" s="28">
        <v>0.0</v>
      </c>
    </row>
    <row r="3175" ht="15.75" customHeight="1">
      <c r="A3175" s="15">
        <v>578.0</v>
      </c>
      <c r="B3175" s="15" t="s">
        <v>6033</v>
      </c>
      <c r="C3175" s="18">
        <v>42265.0</v>
      </c>
      <c r="D3175" s="18">
        <v>42269.0</v>
      </c>
      <c r="E3175" s="18">
        <f t="shared" si="1"/>
        <v>42269</v>
      </c>
      <c r="F3175" s="15" t="s">
        <v>114</v>
      </c>
      <c r="G3175" s="15" t="s">
        <v>970</v>
      </c>
      <c r="H3175" s="15" t="s">
        <v>971</v>
      </c>
      <c r="I3175" s="15" t="s">
        <v>59</v>
      </c>
      <c r="J3175" s="15" t="s">
        <v>60</v>
      </c>
      <c r="K3175" s="15" t="s">
        <v>31</v>
      </c>
      <c r="L3175" s="15" t="str">
        <f t="array" ref="L3175">_xlfn.XLOOKUP(M3175,reference_province_to_city!$A$2:$A$11,reference_province_to_city!$B$2:$B$11)</f>
        <v>Balikpapan</v>
      </c>
      <c r="M3175" s="15" t="s">
        <v>21</v>
      </c>
      <c r="N3175" s="15">
        <v>76114.0</v>
      </c>
      <c r="O3175" s="15">
        <f t="array" ref="O3175">_xlfn.XLOOKUP(M3175,reference_postal_code!$B$2:$B$11,reference_postal_code!$A$2:$A$11)</f>
        <v>76114</v>
      </c>
      <c r="P3175" s="15" t="s">
        <v>166</v>
      </c>
      <c r="Q3175" s="15" t="s">
        <v>3097</v>
      </c>
      <c r="R3175" s="15" t="s">
        <v>65</v>
      </c>
      <c r="S3175" s="15" t="s">
        <v>226</v>
      </c>
      <c r="T3175" s="15" t="s">
        <v>3098</v>
      </c>
      <c r="U3175" s="28">
        <v>109500.0</v>
      </c>
      <c r="V3175" s="15">
        <v>2.0</v>
      </c>
      <c r="W3175" s="31">
        <v>0.0</v>
      </c>
      <c r="X3175" s="28">
        <v>32850.0</v>
      </c>
    </row>
    <row r="3176" ht="15.75" customHeight="1">
      <c r="A3176" s="15">
        <v>3732.0</v>
      </c>
      <c r="B3176" s="15" t="s">
        <v>6029</v>
      </c>
      <c r="C3176" s="18">
        <v>42265.0</v>
      </c>
      <c r="D3176" s="18">
        <v>42270.0</v>
      </c>
      <c r="E3176" s="18">
        <f t="shared" si="1"/>
        <v>42270</v>
      </c>
      <c r="F3176" s="15" t="s">
        <v>55</v>
      </c>
      <c r="G3176" s="15" t="s">
        <v>3753</v>
      </c>
      <c r="H3176" s="15" t="s">
        <v>3754</v>
      </c>
      <c r="I3176" s="15" t="s">
        <v>128</v>
      </c>
      <c r="J3176" s="15" t="s">
        <v>60</v>
      </c>
      <c r="K3176" s="15" t="s">
        <v>19</v>
      </c>
      <c r="L3176" s="15" t="str">
        <f t="array" ref="L3176">_xlfn.XLOOKUP(M3176,reference_province_to_city!$A$2:$A$11,reference_province_to_city!$B$2:$B$11)</f>
        <v>Yogyakarta</v>
      </c>
      <c r="M3176" s="15" t="s">
        <v>18</v>
      </c>
      <c r="N3176" s="15">
        <v>55111.0</v>
      </c>
      <c r="O3176" s="15">
        <f t="array" ref="O3176">_xlfn.XLOOKUP(M3176,reference_postal_code!$B$2:$B$11,reference_postal_code!$A$2:$A$11)</f>
        <v>55111</v>
      </c>
      <c r="P3176" s="15" t="s">
        <v>77</v>
      </c>
      <c r="Q3176" s="15" t="s">
        <v>818</v>
      </c>
      <c r="R3176" s="15" t="s">
        <v>110</v>
      </c>
      <c r="S3176" s="15" t="s">
        <v>111</v>
      </c>
      <c r="T3176" s="15" t="s">
        <v>819</v>
      </c>
      <c r="U3176" s="28">
        <v>7499850.0</v>
      </c>
      <c r="V3176" s="15">
        <v>1.0</v>
      </c>
      <c r="W3176" s="31">
        <v>0.0</v>
      </c>
      <c r="X3176" s="28">
        <v>1949961.0</v>
      </c>
    </row>
    <row r="3177" ht="15.75" customHeight="1">
      <c r="A3177" s="15">
        <v>3760.0</v>
      </c>
      <c r="B3177" s="15" t="s">
        <v>6034</v>
      </c>
      <c r="C3177" s="18">
        <v>42265.0</v>
      </c>
      <c r="D3177" s="18">
        <v>42270.0</v>
      </c>
      <c r="E3177" s="18">
        <f t="shared" si="1"/>
        <v>42270</v>
      </c>
      <c r="F3177" s="15" t="s">
        <v>55</v>
      </c>
      <c r="G3177" s="15" t="s">
        <v>1345</v>
      </c>
      <c r="H3177" s="15" t="s">
        <v>1346</v>
      </c>
      <c r="I3177" s="15" t="s">
        <v>128</v>
      </c>
      <c r="J3177" s="15" t="s">
        <v>60</v>
      </c>
      <c r="K3177" s="15" t="s">
        <v>33</v>
      </c>
      <c r="L3177" s="15" t="str">
        <f t="array" ref="L3177">_xlfn.XLOOKUP(M3177,reference_province_to_city!$A$2:$A$11,reference_province_to_city!$B$2:$B$11)</f>
        <v>Makassar</v>
      </c>
      <c r="M3177" s="15" t="s">
        <v>25</v>
      </c>
      <c r="N3177" s="15">
        <v>90111.0</v>
      </c>
      <c r="O3177" s="15">
        <f t="array" ref="O3177">_xlfn.XLOOKUP(M3177,reference_postal_code!$B$2:$B$11,reference_postal_code!$A$2:$A$11)</f>
        <v>90111</v>
      </c>
      <c r="P3177" s="15" t="s">
        <v>63</v>
      </c>
      <c r="Q3177" s="15" t="s">
        <v>6035</v>
      </c>
      <c r="R3177" s="15" t="s">
        <v>65</v>
      </c>
      <c r="S3177" s="15" t="s">
        <v>226</v>
      </c>
      <c r="T3177" s="15" t="s">
        <v>6036</v>
      </c>
      <c r="U3177" s="28">
        <v>253500.0</v>
      </c>
      <c r="V3177" s="15">
        <v>2.0</v>
      </c>
      <c r="W3177" s="31">
        <v>0.0</v>
      </c>
      <c r="X3177" s="28">
        <v>76050.0</v>
      </c>
    </row>
    <row r="3178" ht="15.75" customHeight="1">
      <c r="A3178" s="15">
        <v>576.0</v>
      </c>
      <c r="B3178" s="15" t="s">
        <v>6033</v>
      </c>
      <c r="C3178" s="18">
        <v>42265.0</v>
      </c>
      <c r="D3178" s="18">
        <v>42269.0</v>
      </c>
      <c r="E3178" s="18">
        <f t="shared" si="1"/>
        <v>42269</v>
      </c>
      <c r="F3178" s="15" t="s">
        <v>114</v>
      </c>
      <c r="G3178" s="15" t="s">
        <v>970</v>
      </c>
      <c r="H3178" s="15" t="s">
        <v>971</v>
      </c>
      <c r="I3178" s="15" t="s">
        <v>59</v>
      </c>
      <c r="J3178" s="15" t="s">
        <v>60</v>
      </c>
      <c r="K3178" s="15" t="s">
        <v>31</v>
      </c>
      <c r="L3178" s="15" t="str">
        <f t="array" ref="L3178">_xlfn.XLOOKUP(M3178,reference_province_to_city!$A$2:$A$11,reference_province_to_city!$B$2:$B$11)</f>
        <v>Balikpapan</v>
      </c>
      <c r="M3178" s="15" t="s">
        <v>21</v>
      </c>
      <c r="N3178" s="15">
        <v>76114.0</v>
      </c>
      <c r="O3178" s="15">
        <f t="array" ref="O3178">_xlfn.XLOOKUP(M3178,reference_postal_code!$B$2:$B$11,reference_postal_code!$A$2:$A$11)</f>
        <v>76114</v>
      </c>
      <c r="P3178" s="15" t="s">
        <v>166</v>
      </c>
      <c r="Q3178" s="15" t="s">
        <v>2752</v>
      </c>
      <c r="R3178" s="15" t="s">
        <v>65</v>
      </c>
      <c r="S3178" s="15" t="s">
        <v>66</v>
      </c>
      <c r="T3178" s="15" t="s">
        <v>2753</v>
      </c>
      <c r="U3178" s="28">
        <v>2410800.0</v>
      </c>
      <c r="V3178" s="15">
        <v>14.0</v>
      </c>
      <c r="W3178" s="31">
        <v>0.0</v>
      </c>
      <c r="X3178" s="28">
        <v>1181292.0</v>
      </c>
    </row>
    <row r="3179" ht="15.75" customHeight="1">
      <c r="A3179" s="15">
        <v>3761.0</v>
      </c>
      <c r="B3179" s="15" t="s">
        <v>6034</v>
      </c>
      <c r="C3179" s="18">
        <v>42265.0</v>
      </c>
      <c r="D3179" s="18">
        <v>42270.0</v>
      </c>
      <c r="E3179" s="18">
        <f t="shared" si="1"/>
        <v>42270</v>
      </c>
      <c r="F3179" s="15" t="s">
        <v>55</v>
      </c>
      <c r="G3179" s="15" t="s">
        <v>1345</v>
      </c>
      <c r="H3179" s="15" t="s">
        <v>1346</v>
      </c>
      <c r="I3179" s="15" t="s">
        <v>128</v>
      </c>
      <c r="J3179" s="15" t="s">
        <v>60</v>
      </c>
      <c r="K3179" s="15" t="s">
        <v>33</v>
      </c>
      <c r="L3179" s="15" t="str">
        <f t="array" ref="L3179">_xlfn.XLOOKUP(M3179,reference_province_to_city!$A$2:$A$11,reference_province_to_city!$B$2:$B$11)</f>
        <v>Makassar</v>
      </c>
      <c r="M3179" s="15" t="s">
        <v>25</v>
      </c>
      <c r="N3179" s="15">
        <v>90111.0</v>
      </c>
      <c r="O3179" s="15">
        <f t="array" ref="O3179">_xlfn.XLOOKUP(M3179,reference_postal_code!$B$2:$B$11,reference_postal_code!$A$2:$A$11)</f>
        <v>90111</v>
      </c>
      <c r="P3179" s="15" t="s">
        <v>63</v>
      </c>
      <c r="Q3179" s="15" t="s">
        <v>2159</v>
      </c>
      <c r="R3179" s="15" t="s">
        <v>106</v>
      </c>
      <c r="S3179" s="15" t="s">
        <v>139</v>
      </c>
      <c r="T3179" s="15" t="s">
        <v>2160</v>
      </c>
      <c r="U3179" s="28">
        <v>366000.0</v>
      </c>
      <c r="V3179" s="15">
        <v>2.0</v>
      </c>
      <c r="W3179" s="31">
        <v>0.0</v>
      </c>
      <c r="X3179" s="28">
        <v>153720.0</v>
      </c>
    </row>
    <row r="3180" ht="15.75" customHeight="1">
      <c r="A3180" s="15">
        <v>5619.0</v>
      </c>
      <c r="B3180" s="15" t="s">
        <v>6037</v>
      </c>
      <c r="C3180" s="18">
        <v>42265.0</v>
      </c>
      <c r="D3180" s="18">
        <v>42268.0</v>
      </c>
      <c r="E3180" s="18">
        <f t="shared" si="1"/>
        <v>42268</v>
      </c>
      <c r="F3180" s="15" t="s">
        <v>125</v>
      </c>
      <c r="G3180" s="15" t="s">
        <v>6038</v>
      </c>
      <c r="H3180" s="15" t="s">
        <v>6039</v>
      </c>
      <c r="I3180" s="15" t="s">
        <v>59</v>
      </c>
      <c r="J3180" s="15" t="s">
        <v>60</v>
      </c>
      <c r="K3180" s="15" t="s">
        <v>17</v>
      </c>
      <c r="L3180" s="15" t="str">
        <f t="array" ref="L3180">_xlfn.XLOOKUP(M3180,reference_province_to_city!$A$2:$A$11,reference_province_to_city!$B$2:$B$11)</f>
        <v>Semarang</v>
      </c>
      <c r="M3180" s="15" t="s">
        <v>15</v>
      </c>
      <c r="N3180" s="15">
        <v>50111.0</v>
      </c>
      <c r="O3180" s="15">
        <f t="array" ref="O3180">_xlfn.XLOOKUP(M3180,reference_postal_code!$B$2:$B$11,reference_postal_code!$A$2:$A$11)</f>
        <v>50111</v>
      </c>
      <c r="P3180" s="15" t="s">
        <v>77</v>
      </c>
      <c r="Q3180" s="15" t="s">
        <v>3953</v>
      </c>
      <c r="R3180" s="15" t="s">
        <v>65</v>
      </c>
      <c r="S3180" s="15" t="s">
        <v>87</v>
      </c>
      <c r="T3180" s="15" t="s">
        <v>3954</v>
      </c>
      <c r="U3180" s="28">
        <v>6658800.0</v>
      </c>
      <c r="V3180" s="15">
        <v>4.0</v>
      </c>
      <c r="W3180" s="31">
        <v>0.0</v>
      </c>
      <c r="X3180" s="28">
        <v>133176.0</v>
      </c>
    </row>
    <row r="3181" ht="15.75" customHeight="1">
      <c r="A3181" s="15">
        <v>3730.0</v>
      </c>
      <c r="B3181" s="15" t="s">
        <v>6029</v>
      </c>
      <c r="C3181" s="18">
        <v>42265.0</v>
      </c>
      <c r="D3181" s="18">
        <v>42270.0</v>
      </c>
      <c r="E3181" s="18">
        <f t="shared" si="1"/>
        <v>42270</v>
      </c>
      <c r="F3181" s="15" t="s">
        <v>55</v>
      </c>
      <c r="G3181" s="15" t="s">
        <v>3753</v>
      </c>
      <c r="H3181" s="15" t="s">
        <v>3754</v>
      </c>
      <c r="I3181" s="15" t="s">
        <v>128</v>
      </c>
      <c r="J3181" s="15" t="s">
        <v>60</v>
      </c>
      <c r="K3181" s="15" t="s">
        <v>19</v>
      </c>
      <c r="L3181" s="15" t="str">
        <f t="array" ref="L3181">_xlfn.XLOOKUP(M3181,reference_province_to_city!$A$2:$A$11,reference_province_to_city!$B$2:$B$11)</f>
        <v>Yogyakarta</v>
      </c>
      <c r="M3181" s="15" t="s">
        <v>18</v>
      </c>
      <c r="N3181" s="15">
        <v>55111.0</v>
      </c>
      <c r="O3181" s="15">
        <f t="array" ref="O3181">_xlfn.XLOOKUP(M3181,reference_postal_code!$B$2:$B$11,reference_postal_code!$A$2:$A$11)</f>
        <v>55111</v>
      </c>
      <c r="P3181" s="15" t="s">
        <v>77</v>
      </c>
      <c r="Q3181" s="15" t="s">
        <v>3908</v>
      </c>
      <c r="R3181" s="15" t="s">
        <v>65</v>
      </c>
      <c r="S3181" s="15" t="s">
        <v>87</v>
      </c>
      <c r="T3181" s="15" t="s">
        <v>3909</v>
      </c>
      <c r="U3181" s="28">
        <v>629400.0</v>
      </c>
      <c r="V3181" s="15">
        <v>2.0</v>
      </c>
      <c r="W3181" s="31">
        <v>0.0</v>
      </c>
      <c r="X3181" s="28">
        <v>119586.0</v>
      </c>
    </row>
    <row r="3182" ht="15.75" customHeight="1">
      <c r="A3182" s="15">
        <v>577.0</v>
      </c>
      <c r="B3182" s="15" t="s">
        <v>6033</v>
      </c>
      <c r="C3182" s="18">
        <v>42265.0</v>
      </c>
      <c r="D3182" s="18">
        <v>42269.0</v>
      </c>
      <c r="E3182" s="18">
        <f t="shared" si="1"/>
        <v>42269</v>
      </c>
      <c r="F3182" s="15" t="s">
        <v>114</v>
      </c>
      <c r="G3182" s="15" t="s">
        <v>970</v>
      </c>
      <c r="H3182" s="15" t="s">
        <v>971</v>
      </c>
      <c r="I3182" s="15" t="s">
        <v>59</v>
      </c>
      <c r="J3182" s="15" t="s">
        <v>60</v>
      </c>
      <c r="K3182" s="15" t="s">
        <v>31</v>
      </c>
      <c r="L3182" s="15" t="str">
        <f t="array" ref="L3182">_xlfn.XLOOKUP(M3182,reference_province_to_city!$A$2:$A$11,reference_province_to_city!$B$2:$B$11)</f>
        <v>Balikpapan</v>
      </c>
      <c r="M3182" s="15" t="s">
        <v>21</v>
      </c>
      <c r="N3182" s="15">
        <v>76114.0</v>
      </c>
      <c r="O3182" s="15">
        <f t="array" ref="O3182">_xlfn.XLOOKUP(M3182,reference_postal_code!$B$2:$B$11,reference_postal_code!$A$2:$A$11)</f>
        <v>76114</v>
      </c>
      <c r="P3182" s="15" t="s">
        <v>166</v>
      </c>
      <c r="Q3182" s="15" t="s">
        <v>6040</v>
      </c>
      <c r="R3182" s="15" t="s">
        <v>65</v>
      </c>
      <c r="S3182" s="15" t="s">
        <v>66</v>
      </c>
      <c r="T3182" s="15" t="s">
        <v>6041</v>
      </c>
      <c r="U3182" s="28">
        <v>298800.0</v>
      </c>
      <c r="V3182" s="15">
        <v>4.0</v>
      </c>
      <c r="W3182" s="31">
        <v>0.0</v>
      </c>
      <c r="X3182" s="28">
        <v>146412.0</v>
      </c>
    </row>
    <row r="3183" ht="15.75" customHeight="1">
      <c r="A3183" s="15">
        <v>3759.0</v>
      </c>
      <c r="B3183" s="15" t="s">
        <v>6034</v>
      </c>
      <c r="C3183" s="18">
        <v>42265.0</v>
      </c>
      <c r="D3183" s="18">
        <v>42270.0</v>
      </c>
      <c r="E3183" s="18">
        <f t="shared" si="1"/>
        <v>42270</v>
      </c>
      <c r="F3183" s="15" t="s">
        <v>55</v>
      </c>
      <c r="G3183" s="15" t="s">
        <v>1345</v>
      </c>
      <c r="H3183" s="15" t="s">
        <v>1346</v>
      </c>
      <c r="I3183" s="15" t="s">
        <v>128</v>
      </c>
      <c r="J3183" s="15" t="s">
        <v>60</v>
      </c>
      <c r="K3183" s="15" t="s">
        <v>33</v>
      </c>
      <c r="L3183" s="15" t="str">
        <f t="array" ref="L3183">_xlfn.XLOOKUP(M3183,reference_province_to_city!$A$2:$A$11,reference_province_to_city!$B$2:$B$11)</f>
        <v>Makassar</v>
      </c>
      <c r="M3183" s="15" t="s">
        <v>25</v>
      </c>
      <c r="N3183" s="15">
        <v>90111.0</v>
      </c>
      <c r="O3183" s="15">
        <f t="array" ref="O3183">_xlfn.XLOOKUP(M3183,reference_postal_code!$B$2:$B$11,reference_postal_code!$A$2:$A$11)</f>
        <v>90111</v>
      </c>
      <c r="P3183" s="15" t="s">
        <v>63</v>
      </c>
      <c r="Q3183" s="15" t="s">
        <v>5839</v>
      </c>
      <c r="R3183" s="15" t="s">
        <v>65</v>
      </c>
      <c r="S3183" s="15" t="s">
        <v>93</v>
      </c>
      <c r="T3183" s="15" t="s">
        <v>5840</v>
      </c>
      <c r="U3183" s="28">
        <v>175200.0</v>
      </c>
      <c r="V3183" s="15">
        <v>2.0</v>
      </c>
      <c r="W3183" s="31">
        <v>0.0</v>
      </c>
      <c r="X3183" s="28">
        <v>82344.0</v>
      </c>
    </row>
    <row r="3184" ht="15.75" customHeight="1">
      <c r="A3184" s="15">
        <v>3734.0</v>
      </c>
      <c r="B3184" s="15" t="s">
        <v>6029</v>
      </c>
      <c r="C3184" s="18">
        <v>42265.0</v>
      </c>
      <c r="D3184" s="18">
        <v>42270.0</v>
      </c>
      <c r="E3184" s="18">
        <f t="shared" si="1"/>
        <v>42270</v>
      </c>
      <c r="F3184" s="15" t="s">
        <v>55</v>
      </c>
      <c r="G3184" s="15" t="s">
        <v>3753</v>
      </c>
      <c r="H3184" s="15" t="s">
        <v>3754</v>
      </c>
      <c r="I3184" s="15" t="s">
        <v>128</v>
      </c>
      <c r="J3184" s="15" t="s">
        <v>60</v>
      </c>
      <c r="K3184" s="15" t="s">
        <v>19</v>
      </c>
      <c r="L3184" s="15" t="str">
        <f t="array" ref="L3184">_xlfn.XLOOKUP(M3184,reference_province_to_city!$A$2:$A$11,reference_province_to_city!$B$2:$B$11)</f>
        <v>Yogyakarta</v>
      </c>
      <c r="M3184" s="15" t="s">
        <v>18</v>
      </c>
      <c r="N3184" s="15">
        <v>55111.0</v>
      </c>
      <c r="O3184" s="15">
        <f t="array" ref="O3184">_xlfn.XLOOKUP(M3184,reference_postal_code!$B$2:$B$11,reference_postal_code!$A$2:$A$11)</f>
        <v>55111</v>
      </c>
      <c r="P3184" s="15" t="s">
        <v>77</v>
      </c>
      <c r="Q3184" s="15" t="s">
        <v>3841</v>
      </c>
      <c r="R3184" s="15" t="s">
        <v>65</v>
      </c>
      <c r="S3184" s="15" t="s">
        <v>83</v>
      </c>
      <c r="T3184" s="15" t="s">
        <v>3842</v>
      </c>
      <c r="U3184" s="28">
        <v>976200.0</v>
      </c>
      <c r="V3184" s="15">
        <v>4.0</v>
      </c>
      <c r="W3184" s="31">
        <v>0.0</v>
      </c>
      <c r="X3184" s="28">
        <v>478338.0</v>
      </c>
    </row>
    <row r="3185" ht="15.75" customHeight="1">
      <c r="A3185" s="15">
        <v>6629.0</v>
      </c>
      <c r="B3185" s="15" t="s">
        <v>6042</v>
      </c>
      <c r="C3185" s="18">
        <v>42266.0</v>
      </c>
      <c r="D3185" s="18">
        <v>42269.0</v>
      </c>
      <c r="E3185" s="18">
        <f t="shared" si="1"/>
        <v>42269</v>
      </c>
      <c r="F3185" s="15" t="s">
        <v>114</v>
      </c>
      <c r="G3185" s="15" t="s">
        <v>530</v>
      </c>
      <c r="H3185" s="15" t="s">
        <v>531</v>
      </c>
      <c r="I3185" s="15" t="s">
        <v>59</v>
      </c>
      <c r="J3185" s="15" t="s">
        <v>60</v>
      </c>
      <c r="K3185" s="15" t="s">
        <v>28</v>
      </c>
      <c r="L3185" s="15" t="str">
        <f t="array" ref="L3185">_xlfn.XLOOKUP(M3185,reference_province_to_city!$A$2:$A$11,reference_province_to_city!$B$2:$B$11)</f>
        <v>Medan</v>
      </c>
      <c r="M3185" s="15" t="s">
        <v>11</v>
      </c>
      <c r="N3185" s="15">
        <v>20111.0</v>
      </c>
      <c r="O3185" s="15">
        <f t="array" ref="O3185">_xlfn.XLOOKUP(M3185,reference_postal_code!$B$2:$B$11,reference_postal_code!$A$2:$A$11)</f>
        <v>20111</v>
      </c>
      <c r="P3185" s="15" t="s">
        <v>77</v>
      </c>
      <c r="Q3185" s="15" t="s">
        <v>5089</v>
      </c>
      <c r="R3185" s="15" t="s">
        <v>110</v>
      </c>
      <c r="S3185" s="15" t="s">
        <v>111</v>
      </c>
      <c r="T3185" s="15" t="s">
        <v>5090</v>
      </c>
      <c r="U3185" s="28">
        <v>4197900.0</v>
      </c>
      <c r="V3185" s="15">
        <v>14.0</v>
      </c>
      <c r="W3185" s="31">
        <v>0.0</v>
      </c>
      <c r="X3185" s="28">
        <v>2014992.0</v>
      </c>
    </row>
    <row r="3186" ht="15.75" customHeight="1">
      <c r="A3186" s="15">
        <v>1303.0</v>
      </c>
      <c r="B3186" s="15" t="s">
        <v>6043</v>
      </c>
      <c r="C3186" s="18">
        <v>42266.0</v>
      </c>
      <c r="D3186" s="18">
        <v>42271.0</v>
      </c>
      <c r="E3186" s="18">
        <f t="shared" si="1"/>
        <v>42271</v>
      </c>
      <c r="F3186" s="15" t="s">
        <v>114</v>
      </c>
      <c r="G3186" s="15" t="s">
        <v>3811</v>
      </c>
      <c r="H3186" s="15" t="s">
        <v>3812</v>
      </c>
      <c r="I3186" s="15" t="s">
        <v>76</v>
      </c>
      <c r="J3186" s="15" t="s">
        <v>60</v>
      </c>
      <c r="K3186" s="15" t="s">
        <v>17</v>
      </c>
      <c r="L3186" s="15" t="str">
        <f t="array" ref="L3186">_xlfn.XLOOKUP(M3186,reference_province_to_city!$A$2:$A$11,reference_province_to_city!$B$2:$B$11)</f>
        <v>Semarang</v>
      </c>
      <c r="M3186" s="15" t="s">
        <v>15</v>
      </c>
      <c r="N3186" s="15">
        <v>50111.0</v>
      </c>
      <c r="O3186" s="15">
        <f t="array" ref="O3186">_xlfn.XLOOKUP(M3186,reference_postal_code!$B$2:$B$11,reference_postal_code!$A$2:$A$11)</f>
        <v>50111</v>
      </c>
      <c r="P3186" s="15" t="s">
        <v>77</v>
      </c>
      <c r="Q3186" s="15" t="s">
        <v>203</v>
      </c>
      <c r="R3186" s="15" t="s">
        <v>106</v>
      </c>
      <c r="S3186" s="15" t="s">
        <v>183</v>
      </c>
      <c r="T3186" s="15" t="s">
        <v>204</v>
      </c>
      <c r="U3186" s="28">
        <v>929400.0</v>
      </c>
      <c r="V3186" s="15">
        <v>2.0</v>
      </c>
      <c r="W3186" s="31">
        <v>0.0</v>
      </c>
      <c r="X3186" s="28">
        <v>65058.0</v>
      </c>
    </row>
    <row r="3187" ht="15.75" customHeight="1">
      <c r="A3187" s="15">
        <v>9599.0</v>
      </c>
      <c r="B3187" s="15" t="s">
        <v>6044</v>
      </c>
      <c r="C3187" s="18">
        <v>42266.0</v>
      </c>
      <c r="D3187" s="18">
        <v>42270.0</v>
      </c>
      <c r="E3187" s="18">
        <f t="shared" si="1"/>
        <v>42270</v>
      </c>
      <c r="F3187" s="15" t="s">
        <v>55</v>
      </c>
      <c r="G3187" s="15" t="s">
        <v>5508</v>
      </c>
      <c r="H3187" s="15" t="s">
        <v>5509</v>
      </c>
      <c r="I3187" s="15" t="s">
        <v>76</v>
      </c>
      <c r="J3187" s="15" t="s">
        <v>60</v>
      </c>
      <c r="K3187" s="15" t="s">
        <v>28</v>
      </c>
      <c r="L3187" s="15" t="str">
        <f t="array" ref="L3187">_xlfn.XLOOKUP(M3187,reference_province_to_city!$A$2:$A$11,reference_province_to_city!$B$2:$B$11)</f>
        <v>Medan</v>
      </c>
      <c r="M3187" s="15" t="s">
        <v>11</v>
      </c>
      <c r="N3187" s="15">
        <v>20111.0</v>
      </c>
      <c r="O3187" s="15">
        <f t="array" ref="O3187">_xlfn.XLOOKUP(M3187,reference_postal_code!$B$2:$B$11,reference_postal_code!$A$2:$A$11)</f>
        <v>20111</v>
      </c>
      <c r="P3187" s="15" t="s">
        <v>77</v>
      </c>
      <c r="Q3187" s="15" t="s">
        <v>3081</v>
      </c>
      <c r="R3187" s="15" t="s">
        <v>106</v>
      </c>
      <c r="S3187" s="15" t="s">
        <v>139</v>
      </c>
      <c r="T3187" s="15" t="s">
        <v>3082</v>
      </c>
      <c r="U3187" s="28">
        <v>912600.0</v>
      </c>
      <c r="V3187" s="15">
        <v>3.0</v>
      </c>
      <c r="W3187" s="31">
        <v>0.0</v>
      </c>
      <c r="X3187" s="28">
        <v>292032.0</v>
      </c>
    </row>
    <row r="3188" ht="15.75" customHeight="1">
      <c r="A3188" s="15">
        <v>9306.0</v>
      </c>
      <c r="B3188" s="15" t="s">
        <v>6045</v>
      </c>
      <c r="C3188" s="18">
        <v>42266.0</v>
      </c>
      <c r="D3188" s="18">
        <v>42271.0</v>
      </c>
      <c r="E3188" s="18">
        <f t="shared" si="1"/>
        <v>42271</v>
      </c>
      <c r="F3188" s="15" t="s">
        <v>55</v>
      </c>
      <c r="G3188" s="15" t="s">
        <v>1321</v>
      </c>
      <c r="H3188" s="15" t="s">
        <v>1322</v>
      </c>
      <c r="I3188" s="15" t="s">
        <v>76</v>
      </c>
      <c r="J3188" s="15" t="s">
        <v>60</v>
      </c>
      <c r="K3188" s="15" t="s">
        <v>22</v>
      </c>
      <c r="L3188" s="15" t="str">
        <f t="array" ref="L3188">_xlfn.XLOOKUP(M3188,reference_province_to_city!$A$2:$A$11,reference_province_to_city!$B$2:$B$11)</f>
        <v>Surabaya</v>
      </c>
      <c r="M3188" s="15" t="s">
        <v>20</v>
      </c>
      <c r="N3188" s="15">
        <v>60231.0</v>
      </c>
      <c r="O3188" s="15">
        <f t="array" ref="O3188">_xlfn.XLOOKUP(M3188,reference_postal_code!$B$2:$B$11,reference_postal_code!$A$2:$A$11)</f>
        <v>60231</v>
      </c>
      <c r="P3188" s="15" t="s">
        <v>166</v>
      </c>
      <c r="Q3188" s="15" t="s">
        <v>6046</v>
      </c>
      <c r="R3188" s="15" t="s">
        <v>65</v>
      </c>
      <c r="S3188" s="15" t="s">
        <v>93</v>
      </c>
      <c r="T3188" s="15" t="s">
        <v>6047</v>
      </c>
      <c r="U3188" s="28">
        <v>126000.0</v>
      </c>
      <c r="V3188" s="15">
        <v>5.0</v>
      </c>
      <c r="W3188" s="31">
        <v>0.0</v>
      </c>
      <c r="X3188" s="28">
        <v>32760.0</v>
      </c>
    </row>
    <row r="3189" ht="15.75" customHeight="1">
      <c r="A3189" s="15">
        <v>6169.0</v>
      </c>
      <c r="B3189" s="15" t="s">
        <v>6048</v>
      </c>
      <c r="C3189" s="18">
        <v>42266.0</v>
      </c>
      <c r="D3189" s="18">
        <v>42269.0</v>
      </c>
      <c r="E3189" s="18">
        <f t="shared" si="1"/>
        <v>42269</v>
      </c>
      <c r="F3189" s="15" t="s">
        <v>114</v>
      </c>
      <c r="G3189" s="15" t="s">
        <v>4820</v>
      </c>
      <c r="H3189" s="15" t="s">
        <v>4821</v>
      </c>
      <c r="I3189" s="15" t="s">
        <v>128</v>
      </c>
      <c r="J3189" s="15" t="s">
        <v>60</v>
      </c>
      <c r="K3189" s="15" t="s">
        <v>29</v>
      </c>
      <c r="L3189" s="15" t="str">
        <f t="array" ref="L3189">_xlfn.XLOOKUP(M3189,reference_province_to_city!$A$2:$A$11,reference_province_to_city!$B$2:$B$11)</f>
        <v>Palembang</v>
      </c>
      <c r="M3189" s="15" t="s">
        <v>13</v>
      </c>
      <c r="N3189" s="15">
        <v>30111.0</v>
      </c>
      <c r="O3189" s="15">
        <f t="array" ref="O3189">_xlfn.XLOOKUP(M3189,reference_postal_code!$B$2:$B$11,reference_postal_code!$A$2:$A$11)</f>
        <v>30111</v>
      </c>
      <c r="P3189" s="15" t="s">
        <v>77</v>
      </c>
      <c r="Q3189" s="15" t="s">
        <v>2752</v>
      </c>
      <c r="R3189" s="15" t="s">
        <v>65</v>
      </c>
      <c r="S3189" s="15" t="s">
        <v>66</v>
      </c>
      <c r="T3189" s="15" t="s">
        <v>2753</v>
      </c>
      <c r="U3189" s="28">
        <v>344400.0</v>
      </c>
      <c r="V3189" s="15">
        <v>2.0</v>
      </c>
      <c r="W3189" s="31">
        <v>0.0</v>
      </c>
      <c r="X3189" s="28">
        <v>168756.0</v>
      </c>
    </row>
    <row r="3190" ht="15.75" customHeight="1">
      <c r="A3190" s="15">
        <v>5107.0</v>
      </c>
      <c r="B3190" s="15" t="s">
        <v>6049</v>
      </c>
      <c r="C3190" s="18">
        <v>42266.0</v>
      </c>
      <c r="D3190" s="18"/>
      <c r="E3190" s="18">
        <f t="shared" si="1"/>
        <v>42269</v>
      </c>
      <c r="F3190" s="15" t="s">
        <v>55</v>
      </c>
      <c r="G3190" s="15" t="s">
        <v>548</v>
      </c>
      <c r="H3190" s="15" t="s">
        <v>549</v>
      </c>
      <c r="I3190" s="15" t="s">
        <v>128</v>
      </c>
      <c r="J3190" s="15" t="s">
        <v>60</v>
      </c>
      <c r="K3190" s="15" t="s">
        <v>31</v>
      </c>
      <c r="L3190" s="15" t="str">
        <f t="array" ref="L3190">_xlfn.XLOOKUP(M3190,reference_province_to_city!$A$2:$A$11,reference_province_to_city!$B$2:$B$11)</f>
        <v>Balikpapan</v>
      </c>
      <c r="M3190" s="15" t="s">
        <v>21</v>
      </c>
      <c r="N3190" s="15">
        <v>76114.0</v>
      </c>
      <c r="O3190" s="15">
        <f t="array" ref="O3190">_xlfn.XLOOKUP(M3190,reference_postal_code!$B$2:$B$11,reference_postal_code!$A$2:$A$11)</f>
        <v>76114</v>
      </c>
      <c r="P3190" s="15" t="s">
        <v>166</v>
      </c>
      <c r="Q3190" s="15" t="s">
        <v>6050</v>
      </c>
      <c r="R3190" s="15" t="s">
        <v>110</v>
      </c>
      <c r="S3190" s="15" t="s">
        <v>149</v>
      </c>
      <c r="T3190" s="15" t="s">
        <v>6051</v>
      </c>
      <c r="U3190" s="28">
        <v>995400.0</v>
      </c>
      <c r="V3190" s="15">
        <v>4.0</v>
      </c>
      <c r="W3190" s="31">
        <v>0.0</v>
      </c>
      <c r="X3190" s="28">
        <v>348390.0</v>
      </c>
    </row>
    <row r="3191" ht="15.75" customHeight="1">
      <c r="A3191" s="15">
        <v>8209.0</v>
      </c>
      <c r="B3191" s="15" t="s">
        <v>6052</v>
      </c>
      <c r="C3191" s="18">
        <v>42267.0</v>
      </c>
      <c r="D3191" s="18">
        <v>42271.0</v>
      </c>
      <c r="E3191" s="18">
        <f t="shared" si="1"/>
        <v>42271</v>
      </c>
      <c r="F3191" s="15" t="s">
        <v>55</v>
      </c>
      <c r="G3191" s="15" t="s">
        <v>3859</v>
      </c>
      <c r="H3191" s="15" t="s">
        <v>3860</v>
      </c>
      <c r="I3191" s="15" t="s">
        <v>59</v>
      </c>
      <c r="J3191" s="15" t="s">
        <v>60</v>
      </c>
      <c r="K3191" s="15" t="s">
        <v>26</v>
      </c>
      <c r="L3191" s="15" t="str">
        <f t="array" ref="L3191">_xlfn.XLOOKUP(M3191,reference_province_to_city!$A$2:$A$11,reference_province_to_city!$B$2:$B$11)</f>
        <v>Denpasar</v>
      </c>
      <c r="M3191" s="15" t="s">
        <v>24</v>
      </c>
      <c r="N3191" s="15">
        <v>80231.0</v>
      </c>
      <c r="O3191" s="15">
        <f t="array" ref="O3191">_xlfn.XLOOKUP(M3191,reference_postal_code!$B$2:$B$11,reference_postal_code!$A$2:$A$11)</f>
        <v>80231</v>
      </c>
      <c r="P3191" s="15" t="s">
        <v>63</v>
      </c>
      <c r="Q3191" s="15" t="s">
        <v>5557</v>
      </c>
      <c r="R3191" s="15" t="s">
        <v>65</v>
      </c>
      <c r="S3191" s="15" t="s">
        <v>83</v>
      </c>
      <c r="T3191" s="15" t="s">
        <v>5558</v>
      </c>
      <c r="U3191" s="28">
        <v>2.054646E7</v>
      </c>
      <c r="V3191" s="15">
        <v>6.0</v>
      </c>
      <c r="W3191" s="31">
        <v>0.7</v>
      </c>
      <c r="X3191" s="28">
        <v>-1.369764E7</v>
      </c>
    </row>
    <row r="3192" ht="15.75" customHeight="1">
      <c r="A3192" s="15">
        <v>8062.0</v>
      </c>
      <c r="B3192" s="15" t="s">
        <v>6053</v>
      </c>
      <c r="C3192" s="18">
        <v>42267.0</v>
      </c>
      <c r="D3192" s="18">
        <v>42273.0</v>
      </c>
      <c r="E3192" s="18">
        <f t="shared" si="1"/>
        <v>42273</v>
      </c>
      <c r="F3192" s="15" t="s">
        <v>55</v>
      </c>
      <c r="G3192" s="15" t="s">
        <v>3870</v>
      </c>
      <c r="H3192" s="15" t="s">
        <v>3871</v>
      </c>
      <c r="I3192" s="15" t="s">
        <v>128</v>
      </c>
      <c r="J3192" s="15" t="s">
        <v>60</v>
      </c>
      <c r="K3192" s="15" t="s">
        <v>31</v>
      </c>
      <c r="L3192" s="15" t="str">
        <f t="array" ref="L3192">_xlfn.XLOOKUP(M3192,reference_province_to_city!$A$2:$A$11,reference_province_to_city!$B$2:$B$11)</f>
        <v>Balikpapan</v>
      </c>
      <c r="M3192" s="15" t="s">
        <v>21</v>
      </c>
      <c r="N3192" s="15">
        <v>76114.0</v>
      </c>
      <c r="O3192" s="15">
        <f t="array" ref="O3192">_xlfn.XLOOKUP(M3192,reference_postal_code!$B$2:$B$11,reference_postal_code!$A$2:$A$11)</f>
        <v>76114</v>
      </c>
      <c r="P3192" s="15" t="s">
        <v>166</v>
      </c>
      <c r="Q3192" s="15" t="s">
        <v>6054</v>
      </c>
      <c r="R3192" s="15" t="s">
        <v>65</v>
      </c>
      <c r="S3192" s="15" t="s">
        <v>83</v>
      </c>
      <c r="T3192" s="15" t="s">
        <v>6055</v>
      </c>
      <c r="U3192" s="28">
        <v>366720.0</v>
      </c>
      <c r="V3192" s="15">
        <v>2.0</v>
      </c>
      <c r="W3192" s="31">
        <v>0.2</v>
      </c>
      <c r="X3192" s="28">
        <v>132936.0</v>
      </c>
    </row>
    <row r="3193" ht="15.75" customHeight="1">
      <c r="A3193" s="15">
        <v>8437.0</v>
      </c>
      <c r="B3193" s="15" t="s">
        <v>6056</v>
      </c>
      <c r="C3193" s="18">
        <v>42267.0</v>
      </c>
      <c r="D3193" s="18">
        <v>42273.0</v>
      </c>
      <c r="E3193" s="18">
        <f t="shared" si="1"/>
        <v>42273</v>
      </c>
      <c r="F3193" s="15" t="s">
        <v>55</v>
      </c>
      <c r="G3193" s="15" t="s">
        <v>3718</v>
      </c>
      <c r="H3193" s="15" t="s">
        <v>3719</v>
      </c>
      <c r="I3193" s="15" t="s">
        <v>59</v>
      </c>
      <c r="J3193" s="15" t="s">
        <v>60</v>
      </c>
      <c r="K3193" s="15" t="s">
        <v>22</v>
      </c>
      <c r="L3193" s="15" t="str">
        <f t="array" ref="L3193">_xlfn.XLOOKUP(M3193,reference_province_to_city!$A$2:$A$11,reference_province_to_city!$B$2:$B$11)</f>
        <v>Surabaya</v>
      </c>
      <c r="M3193" s="15" t="s">
        <v>20</v>
      </c>
      <c r="N3193" s="15">
        <v>60231.0</v>
      </c>
      <c r="O3193" s="15">
        <f t="array" ref="O3193">_xlfn.XLOOKUP(M3193,reference_postal_code!$B$2:$B$11,reference_postal_code!$A$2:$A$11)</f>
        <v>60231</v>
      </c>
      <c r="P3193" s="15" t="s">
        <v>166</v>
      </c>
      <c r="Q3193" s="15" t="s">
        <v>3079</v>
      </c>
      <c r="R3193" s="15" t="s">
        <v>65</v>
      </c>
      <c r="S3193" s="15" t="s">
        <v>83</v>
      </c>
      <c r="T3193" s="15" t="s">
        <v>3080</v>
      </c>
      <c r="U3193" s="28">
        <v>683760.0</v>
      </c>
      <c r="V3193" s="15">
        <v>11.0</v>
      </c>
      <c r="W3193" s="31">
        <v>0.2</v>
      </c>
      <c r="X3193" s="28">
        <v>247863.0</v>
      </c>
    </row>
    <row r="3194" ht="15.75" customHeight="1">
      <c r="A3194" s="15">
        <v>8037.0</v>
      </c>
      <c r="B3194" s="15" t="s">
        <v>6057</v>
      </c>
      <c r="C3194" s="18">
        <v>42267.0</v>
      </c>
      <c r="D3194" s="18">
        <v>42269.0</v>
      </c>
      <c r="E3194" s="18">
        <f t="shared" si="1"/>
        <v>42269</v>
      </c>
      <c r="F3194" s="15" t="s">
        <v>125</v>
      </c>
      <c r="G3194" s="15" t="s">
        <v>1552</v>
      </c>
      <c r="H3194" s="15" t="s">
        <v>1553</v>
      </c>
      <c r="I3194" s="15" t="s">
        <v>59</v>
      </c>
      <c r="J3194" s="15" t="s">
        <v>60</v>
      </c>
      <c r="K3194" s="15" t="s">
        <v>31</v>
      </c>
      <c r="L3194" s="15" t="str">
        <f t="array" ref="L3194">_xlfn.XLOOKUP(M3194,reference_province_to_city!$A$2:$A$11,reference_province_to_city!$B$2:$B$11)</f>
        <v>Balikpapan</v>
      </c>
      <c r="M3194" s="15" t="s">
        <v>21</v>
      </c>
      <c r="N3194" s="15">
        <v>76114.0</v>
      </c>
      <c r="O3194" s="15">
        <f t="array" ref="O3194">_xlfn.XLOOKUP(M3194,reference_postal_code!$B$2:$B$11,reference_postal_code!$A$2:$A$11)</f>
        <v>76114</v>
      </c>
      <c r="P3194" s="15" t="s">
        <v>166</v>
      </c>
      <c r="Q3194" s="15" t="s">
        <v>3399</v>
      </c>
      <c r="R3194" s="15" t="s">
        <v>65</v>
      </c>
      <c r="S3194" s="15" t="s">
        <v>83</v>
      </c>
      <c r="T3194" s="15" t="s">
        <v>3400</v>
      </c>
      <c r="U3194" s="28">
        <v>565200.0</v>
      </c>
      <c r="V3194" s="15">
        <v>6.0</v>
      </c>
      <c r="W3194" s="31">
        <v>0.0</v>
      </c>
      <c r="X3194" s="28">
        <v>254340.0</v>
      </c>
    </row>
    <row r="3195" ht="15.75" customHeight="1">
      <c r="A3195" s="15">
        <v>9146.0</v>
      </c>
      <c r="B3195" s="15" t="s">
        <v>6058</v>
      </c>
      <c r="C3195" s="18">
        <v>42267.0</v>
      </c>
      <c r="D3195" s="18"/>
      <c r="E3195" s="18">
        <f t="shared" si="1"/>
        <v>42270</v>
      </c>
      <c r="F3195" s="15" t="s">
        <v>55</v>
      </c>
      <c r="G3195" s="15" t="s">
        <v>5185</v>
      </c>
      <c r="H3195" s="15" t="s">
        <v>5186</v>
      </c>
      <c r="I3195" s="15" t="s">
        <v>59</v>
      </c>
      <c r="J3195" s="15" t="s">
        <v>60</v>
      </c>
      <c r="K3195" s="15" t="s">
        <v>17</v>
      </c>
      <c r="L3195" s="15" t="str">
        <f t="array" ref="L3195">_xlfn.XLOOKUP(M3195,reference_province_to_city!$A$2:$A$11,reference_province_to_city!$B$2:$B$11)</f>
        <v>Semarang</v>
      </c>
      <c r="M3195" s="15" t="s">
        <v>15</v>
      </c>
      <c r="N3195" s="15">
        <v>50111.0</v>
      </c>
      <c r="O3195" s="15">
        <f t="array" ref="O3195">_xlfn.XLOOKUP(M3195,reference_postal_code!$B$2:$B$11,reference_postal_code!$A$2:$A$11)</f>
        <v>50111</v>
      </c>
      <c r="P3195" s="15" t="s">
        <v>77</v>
      </c>
      <c r="Q3195" s="15" t="s">
        <v>2643</v>
      </c>
      <c r="R3195" s="15" t="s">
        <v>65</v>
      </c>
      <c r="S3195" s="15" t="s">
        <v>83</v>
      </c>
      <c r="T3195" s="15" t="s">
        <v>2644</v>
      </c>
      <c r="U3195" s="28">
        <v>42120.0</v>
      </c>
      <c r="V3195" s="15">
        <v>3.0</v>
      </c>
      <c r="W3195" s="31">
        <v>0.8</v>
      </c>
      <c r="X3195" s="28">
        <v>-67392.0</v>
      </c>
    </row>
    <row r="3196" ht="15.75" customHeight="1">
      <c r="A3196" s="15">
        <v>8061.0</v>
      </c>
      <c r="B3196" s="15" t="s">
        <v>6053</v>
      </c>
      <c r="C3196" s="18">
        <v>42267.0</v>
      </c>
      <c r="D3196" s="18">
        <v>42273.0</v>
      </c>
      <c r="E3196" s="18">
        <f t="shared" si="1"/>
        <v>42273</v>
      </c>
      <c r="F3196" s="15" t="s">
        <v>55</v>
      </c>
      <c r="G3196" s="15" t="s">
        <v>3870</v>
      </c>
      <c r="H3196" s="15" t="s">
        <v>3871</v>
      </c>
      <c r="I3196" s="15" t="s">
        <v>128</v>
      </c>
      <c r="J3196" s="15" t="s">
        <v>60</v>
      </c>
      <c r="K3196" s="15" t="s">
        <v>31</v>
      </c>
      <c r="L3196" s="15" t="str">
        <f t="array" ref="L3196">_xlfn.XLOOKUP(M3196,reference_province_to_city!$A$2:$A$11,reference_province_to_city!$B$2:$B$11)</f>
        <v>Balikpapan</v>
      </c>
      <c r="M3196" s="15" t="s">
        <v>21</v>
      </c>
      <c r="N3196" s="15">
        <v>76114.0</v>
      </c>
      <c r="O3196" s="15">
        <f t="array" ref="O3196">_xlfn.XLOOKUP(M3196,reference_postal_code!$B$2:$B$11,reference_postal_code!$A$2:$A$11)</f>
        <v>76114</v>
      </c>
      <c r="P3196" s="15" t="s">
        <v>166</v>
      </c>
      <c r="Q3196" s="15" t="s">
        <v>2218</v>
      </c>
      <c r="R3196" s="15" t="s">
        <v>65</v>
      </c>
      <c r="S3196" s="15" t="s">
        <v>66</v>
      </c>
      <c r="T3196" s="15" t="s">
        <v>2219</v>
      </c>
      <c r="U3196" s="28">
        <v>921000.0</v>
      </c>
      <c r="V3196" s="15">
        <v>5.0</v>
      </c>
      <c r="W3196" s="31">
        <v>0.0</v>
      </c>
      <c r="X3196" s="28">
        <v>432870.0</v>
      </c>
    </row>
    <row r="3197" ht="15.75" customHeight="1">
      <c r="A3197" s="15">
        <v>8210.0</v>
      </c>
      <c r="B3197" s="15" t="s">
        <v>6052</v>
      </c>
      <c r="C3197" s="18">
        <v>42267.0</v>
      </c>
      <c r="D3197" s="18">
        <v>42271.0</v>
      </c>
      <c r="E3197" s="18">
        <f t="shared" si="1"/>
        <v>42271</v>
      </c>
      <c r="F3197" s="15" t="s">
        <v>55</v>
      </c>
      <c r="G3197" s="15" t="s">
        <v>3859</v>
      </c>
      <c r="H3197" s="15" t="s">
        <v>3860</v>
      </c>
      <c r="I3197" s="15" t="s">
        <v>59</v>
      </c>
      <c r="J3197" s="15" t="s">
        <v>60</v>
      </c>
      <c r="K3197" s="15" t="s">
        <v>26</v>
      </c>
      <c r="L3197" s="15" t="str">
        <f t="array" ref="L3197">_xlfn.XLOOKUP(M3197,reference_province_to_city!$A$2:$A$11,reference_province_to_city!$B$2:$B$11)</f>
        <v>Denpasar</v>
      </c>
      <c r="M3197" s="15" t="s">
        <v>24</v>
      </c>
      <c r="N3197" s="15">
        <v>80231.0</v>
      </c>
      <c r="O3197" s="15">
        <f t="array" ref="O3197">_xlfn.XLOOKUP(M3197,reference_postal_code!$B$2:$B$11,reference_postal_code!$A$2:$A$11)</f>
        <v>80231</v>
      </c>
      <c r="P3197" s="15" t="s">
        <v>63</v>
      </c>
      <c r="Q3197" s="15" t="s">
        <v>2164</v>
      </c>
      <c r="R3197" s="15" t="s">
        <v>65</v>
      </c>
      <c r="S3197" s="15" t="s">
        <v>87</v>
      </c>
      <c r="T3197" s="15" t="s">
        <v>2165</v>
      </c>
      <c r="U3197" s="28">
        <v>4415520.0</v>
      </c>
      <c r="V3197" s="15">
        <v>4.0</v>
      </c>
      <c r="W3197" s="31">
        <v>0.2</v>
      </c>
      <c r="X3197" s="28">
        <v>-883104.0</v>
      </c>
    </row>
    <row r="3198" ht="15.75" customHeight="1">
      <c r="A3198" s="15">
        <v>6177.0</v>
      </c>
      <c r="B3198" s="15" t="s">
        <v>6059</v>
      </c>
      <c r="C3198" s="18">
        <v>42268.0</v>
      </c>
      <c r="D3198" s="18">
        <v>42273.0</v>
      </c>
      <c r="E3198" s="18">
        <f t="shared" si="1"/>
        <v>42273</v>
      </c>
      <c r="F3198" s="15" t="s">
        <v>55</v>
      </c>
      <c r="G3198" s="15" t="s">
        <v>5496</v>
      </c>
      <c r="H3198" s="15" t="s">
        <v>5497</v>
      </c>
      <c r="I3198" s="15" t="s">
        <v>59</v>
      </c>
      <c r="J3198" s="15" t="s">
        <v>60</v>
      </c>
      <c r="K3198" s="15" t="s">
        <v>28</v>
      </c>
      <c r="L3198" s="15" t="str">
        <f t="array" ref="L3198">_xlfn.XLOOKUP(M3198,reference_province_to_city!$A$2:$A$11,reference_province_to_city!$B$2:$B$11)</f>
        <v>Medan</v>
      </c>
      <c r="M3198" s="15" t="s">
        <v>11</v>
      </c>
      <c r="N3198" s="15">
        <v>20111.0</v>
      </c>
      <c r="O3198" s="15">
        <f t="array" ref="O3198">_xlfn.XLOOKUP(M3198,reference_postal_code!$B$2:$B$11,reference_postal_code!$A$2:$A$11)</f>
        <v>20111</v>
      </c>
      <c r="P3198" s="15" t="s">
        <v>77</v>
      </c>
      <c r="Q3198" s="15" t="s">
        <v>2006</v>
      </c>
      <c r="R3198" s="15" t="s">
        <v>65</v>
      </c>
      <c r="S3198" s="15" t="s">
        <v>87</v>
      </c>
      <c r="T3198" s="15" t="s">
        <v>2007</v>
      </c>
      <c r="U3198" s="28">
        <v>1289400.0</v>
      </c>
      <c r="V3198" s="15">
        <v>7.0</v>
      </c>
      <c r="W3198" s="31">
        <v>0.0</v>
      </c>
      <c r="X3198" s="28">
        <v>361032.0</v>
      </c>
    </row>
    <row r="3199" ht="15.75" customHeight="1">
      <c r="A3199" s="15">
        <v>3031.0</v>
      </c>
      <c r="B3199" s="15" t="s">
        <v>6060</v>
      </c>
      <c r="C3199" s="18">
        <v>42268.0</v>
      </c>
      <c r="D3199" s="18">
        <v>42274.0</v>
      </c>
      <c r="E3199" s="18">
        <f t="shared" si="1"/>
        <v>42274</v>
      </c>
      <c r="F3199" s="15" t="s">
        <v>55</v>
      </c>
      <c r="G3199" s="15" t="s">
        <v>3418</v>
      </c>
      <c r="H3199" s="15" t="s">
        <v>3419</v>
      </c>
      <c r="I3199" s="15" t="s">
        <v>128</v>
      </c>
      <c r="J3199" s="15" t="s">
        <v>60</v>
      </c>
      <c r="K3199" s="15" t="s">
        <v>31</v>
      </c>
      <c r="L3199" s="15" t="str">
        <f t="array" ref="L3199">_xlfn.XLOOKUP(M3199,reference_province_to_city!$A$2:$A$11,reference_province_to_city!$B$2:$B$11)</f>
        <v>Balikpapan</v>
      </c>
      <c r="M3199" s="15" t="s">
        <v>21</v>
      </c>
      <c r="N3199" s="15">
        <v>76114.0</v>
      </c>
      <c r="O3199" s="15">
        <f t="array" ref="O3199">_xlfn.XLOOKUP(M3199,reference_postal_code!$B$2:$B$11,reference_postal_code!$A$2:$A$11)</f>
        <v>76114</v>
      </c>
      <c r="P3199" s="15" t="s">
        <v>166</v>
      </c>
      <c r="Q3199" s="15" t="s">
        <v>2587</v>
      </c>
      <c r="R3199" s="15" t="s">
        <v>106</v>
      </c>
      <c r="S3199" s="15" t="s">
        <v>183</v>
      </c>
      <c r="T3199" s="15" t="s">
        <v>2588</v>
      </c>
      <c r="U3199" s="28">
        <v>2914800.0</v>
      </c>
      <c r="V3199" s="15">
        <v>4.0</v>
      </c>
      <c r="W3199" s="31">
        <v>0.0</v>
      </c>
      <c r="X3199" s="28">
        <v>466368.0</v>
      </c>
    </row>
    <row r="3200" ht="15.75" customHeight="1">
      <c r="A3200" s="15">
        <v>3852.0</v>
      </c>
      <c r="B3200" s="15" t="s">
        <v>6061</v>
      </c>
      <c r="C3200" s="18">
        <v>42268.0</v>
      </c>
      <c r="D3200" s="18">
        <v>42268.0</v>
      </c>
      <c r="E3200" s="18">
        <f t="shared" si="1"/>
        <v>42268</v>
      </c>
      <c r="F3200" s="15" t="s">
        <v>466</v>
      </c>
      <c r="G3200" s="15" t="s">
        <v>2646</v>
      </c>
      <c r="H3200" s="15" t="s">
        <v>2647</v>
      </c>
      <c r="I3200" s="15" t="s">
        <v>76</v>
      </c>
      <c r="J3200" s="15" t="s">
        <v>60</v>
      </c>
      <c r="K3200" s="15" t="s">
        <v>28</v>
      </c>
      <c r="L3200" s="15" t="str">
        <f t="array" ref="L3200">_xlfn.XLOOKUP(M3200,reference_province_to_city!$A$2:$A$11,reference_province_to_city!$B$2:$B$11)</f>
        <v>Medan</v>
      </c>
      <c r="M3200" s="15" t="s">
        <v>11</v>
      </c>
      <c r="N3200" s="15">
        <v>20111.0</v>
      </c>
      <c r="O3200" s="15">
        <f t="array" ref="O3200">_xlfn.XLOOKUP(M3200,reference_postal_code!$B$2:$B$11,reference_postal_code!$A$2:$A$11)</f>
        <v>20111</v>
      </c>
      <c r="P3200" s="15" t="s">
        <v>77</v>
      </c>
      <c r="Q3200" s="15" t="s">
        <v>3061</v>
      </c>
      <c r="R3200" s="15" t="s">
        <v>106</v>
      </c>
      <c r="S3200" s="15" t="s">
        <v>139</v>
      </c>
      <c r="T3200" s="15" t="s">
        <v>3062</v>
      </c>
      <c r="U3200" s="28">
        <v>1279500.0</v>
      </c>
      <c r="V3200" s="15">
        <v>2.0</v>
      </c>
      <c r="W3200" s="31">
        <v>0.0</v>
      </c>
      <c r="X3200" s="28">
        <v>217515.0</v>
      </c>
    </row>
    <row r="3201" ht="15.75" customHeight="1">
      <c r="A3201" s="15">
        <v>2787.0</v>
      </c>
      <c r="B3201" s="15" t="s">
        <v>6062</v>
      </c>
      <c r="C3201" s="18">
        <v>42268.0</v>
      </c>
      <c r="D3201" s="18">
        <v>42270.0</v>
      </c>
      <c r="E3201" s="18">
        <f t="shared" si="1"/>
        <v>42270</v>
      </c>
      <c r="F3201" s="15" t="s">
        <v>125</v>
      </c>
      <c r="G3201" s="15" t="s">
        <v>363</v>
      </c>
      <c r="H3201" s="15" t="s">
        <v>364</v>
      </c>
      <c r="I3201" s="15" t="s">
        <v>76</v>
      </c>
      <c r="J3201" s="15" t="s">
        <v>60</v>
      </c>
      <c r="K3201" s="15" t="s">
        <v>22</v>
      </c>
      <c r="L3201" s="15" t="str">
        <f t="array" ref="L3201">_xlfn.XLOOKUP(M3201,reference_province_to_city!$A$2:$A$11,reference_province_to_city!$B$2:$B$11)</f>
        <v>Surabaya</v>
      </c>
      <c r="M3201" s="15" t="s">
        <v>20</v>
      </c>
      <c r="N3201" s="15">
        <v>60231.0</v>
      </c>
      <c r="O3201" s="15">
        <f t="array" ref="O3201">_xlfn.XLOOKUP(M3201,reference_postal_code!$B$2:$B$11,reference_postal_code!$A$2:$A$11)</f>
        <v>60231</v>
      </c>
      <c r="P3201" s="15" t="s">
        <v>166</v>
      </c>
      <c r="Q3201" s="15" t="s">
        <v>3676</v>
      </c>
      <c r="R3201" s="15" t="s">
        <v>65</v>
      </c>
      <c r="S3201" s="15" t="s">
        <v>103</v>
      </c>
      <c r="T3201" s="15" t="s">
        <v>3677</v>
      </c>
      <c r="U3201" s="28">
        <v>118500.0</v>
      </c>
      <c r="V3201" s="15">
        <v>2.0</v>
      </c>
      <c r="W3201" s="31">
        <v>0.0</v>
      </c>
      <c r="X3201" s="28">
        <v>37920.0</v>
      </c>
    </row>
    <row r="3202" ht="15.75" customHeight="1">
      <c r="A3202" s="15">
        <v>4619.0</v>
      </c>
      <c r="B3202" s="15" t="s">
        <v>6063</v>
      </c>
      <c r="C3202" s="18">
        <v>42268.0</v>
      </c>
      <c r="D3202" s="18">
        <v>42273.0</v>
      </c>
      <c r="E3202" s="18">
        <f t="shared" si="1"/>
        <v>42273</v>
      </c>
      <c r="F3202" s="15" t="s">
        <v>55</v>
      </c>
      <c r="G3202" s="15" t="s">
        <v>1045</v>
      </c>
      <c r="H3202" s="15" t="s">
        <v>1046</v>
      </c>
      <c r="I3202" s="15" t="s">
        <v>76</v>
      </c>
      <c r="J3202" s="15" t="s">
        <v>60</v>
      </c>
      <c r="K3202" s="15" t="s">
        <v>794</v>
      </c>
      <c r="L3202" s="15" t="str">
        <f t="array" ref="L3202">_xlfn.XLOOKUP(M3202,reference_province_to_city!$A$2:$A$11,reference_province_to_city!$B$2:$B$11)</f>
        <v>Makassar</v>
      </c>
      <c r="M3202" s="15" t="s">
        <v>25</v>
      </c>
      <c r="N3202" s="15">
        <v>90111.0</v>
      </c>
      <c r="O3202" s="15">
        <f t="array" ref="O3202">_xlfn.XLOOKUP(M3202,reference_postal_code!$B$2:$B$11,reference_postal_code!$A$2:$A$11)</f>
        <v>90111</v>
      </c>
      <c r="P3202" s="15" t="s">
        <v>63</v>
      </c>
      <c r="Q3202" s="15" t="s">
        <v>5771</v>
      </c>
      <c r="R3202" s="15" t="s">
        <v>106</v>
      </c>
      <c r="S3202" s="15" t="s">
        <v>107</v>
      </c>
      <c r="T3202" s="15" t="s">
        <v>5772</v>
      </c>
      <c r="U3202" s="28">
        <v>8144100.0</v>
      </c>
      <c r="V3202" s="15">
        <v>3.0</v>
      </c>
      <c r="W3202" s="31">
        <v>0.0</v>
      </c>
      <c r="X3202" s="28">
        <v>2117466.0</v>
      </c>
    </row>
    <row r="3203" ht="15.75" customHeight="1">
      <c r="A3203" s="15">
        <v>6184.0</v>
      </c>
      <c r="B3203" s="15" t="s">
        <v>6059</v>
      </c>
      <c r="C3203" s="18">
        <v>42268.0</v>
      </c>
      <c r="D3203" s="18">
        <v>42273.0</v>
      </c>
      <c r="E3203" s="18">
        <f t="shared" si="1"/>
        <v>42273</v>
      </c>
      <c r="F3203" s="15" t="s">
        <v>55</v>
      </c>
      <c r="G3203" s="15" t="s">
        <v>5496</v>
      </c>
      <c r="H3203" s="15" t="s">
        <v>5497</v>
      </c>
      <c r="I3203" s="15" t="s">
        <v>59</v>
      </c>
      <c r="J3203" s="15" t="s">
        <v>60</v>
      </c>
      <c r="K3203" s="15" t="s">
        <v>28</v>
      </c>
      <c r="L3203" s="15" t="str">
        <f t="array" ref="L3203">_xlfn.XLOOKUP(M3203,reference_province_to_city!$A$2:$A$11,reference_province_to_city!$B$2:$B$11)</f>
        <v>Medan</v>
      </c>
      <c r="M3203" s="15" t="s">
        <v>11</v>
      </c>
      <c r="N3203" s="15">
        <v>20111.0</v>
      </c>
      <c r="O3203" s="15">
        <f t="array" ref="O3203">_xlfn.XLOOKUP(M3203,reference_postal_code!$B$2:$B$11,reference_postal_code!$A$2:$A$11)</f>
        <v>20111</v>
      </c>
      <c r="P3203" s="15" t="s">
        <v>77</v>
      </c>
      <c r="Q3203" s="15" t="s">
        <v>3953</v>
      </c>
      <c r="R3203" s="15" t="s">
        <v>65</v>
      </c>
      <c r="S3203" s="15" t="s">
        <v>87</v>
      </c>
      <c r="T3203" s="15" t="s">
        <v>3954</v>
      </c>
      <c r="U3203" s="28">
        <v>1.33176E7</v>
      </c>
      <c r="V3203" s="15">
        <v>8.0</v>
      </c>
      <c r="W3203" s="31">
        <v>0.0</v>
      </c>
      <c r="X3203" s="28">
        <v>266352.0</v>
      </c>
    </row>
    <row r="3204" ht="15.75" customHeight="1">
      <c r="A3204" s="15">
        <v>1418.0</v>
      </c>
      <c r="B3204" s="15" t="s">
        <v>6064</v>
      </c>
      <c r="C3204" s="18">
        <v>42268.0</v>
      </c>
      <c r="D3204" s="18"/>
      <c r="E3204" s="18">
        <f t="shared" si="1"/>
        <v>42271</v>
      </c>
      <c r="F3204" s="15" t="s">
        <v>125</v>
      </c>
      <c r="G3204" s="15" t="s">
        <v>5318</v>
      </c>
      <c r="H3204" s="15" t="s">
        <v>5319</v>
      </c>
      <c r="I3204" s="15" t="s">
        <v>128</v>
      </c>
      <c r="J3204" s="15" t="s">
        <v>60</v>
      </c>
      <c r="K3204" s="15" t="s">
        <v>31</v>
      </c>
      <c r="L3204" s="15" t="str">
        <f t="array" ref="L3204">_xlfn.XLOOKUP(M3204,reference_province_to_city!$A$2:$A$11,reference_province_to_city!$B$2:$B$11)</f>
        <v>Balikpapan</v>
      </c>
      <c r="M3204" s="15" t="s">
        <v>21</v>
      </c>
      <c r="N3204" s="15">
        <v>76114.0</v>
      </c>
      <c r="O3204" s="15">
        <f t="array" ref="O3204">_xlfn.XLOOKUP(M3204,reference_postal_code!$B$2:$B$11,reference_postal_code!$A$2:$A$11)</f>
        <v>76114</v>
      </c>
      <c r="P3204" s="15" t="s">
        <v>166</v>
      </c>
      <c r="Q3204" s="15" t="s">
        <v>550</v>
      </c>
      <c r="R3204" s="15" t="s">
        <v>110</v>
      </c>
      <c r="S3204" s="15" t="s">
        <v>149</v>
      </c>
      <c r="T3204" s="15" t="s">
        <v>551</v>
      </c>
      <c r="U3204" s="28">
        <v>2268000.0</v>
      </c>
      <c r="V3204" s="15">
        <v>3.0</v>
      </c>
      <c r="W3204" s="31">
        <v>0.2</v>
      </c>
      <c r="X3204" s="28">
        <v>481950.0</v>
      </c>
    </row>
    <row r="3205" ht="15.75" customHeight="1">
      <c r="A3205" s="15">
        <v>6180.0</v>
      </c>
      <c r="B3205" s="15" t="s">
        <v>6059</v>
      </c>
      <c r="C3205" s="18">
        <v>42268.0</v>
      </c>
      <c r="D3205" s="18">
        <v>42273.0</v>
      </c>
      <c r="E3205" s="18">
        <f t="shared" si="1"/>
        <v>42273</v>
      </c>
      <c r="F3205" s="15" t="s">
        <v>55</v>
      </c>
      <c r="G3205" s="15" t="s">
        <v>5496</v>
      </c>
      <c r="H3205" s="15" t="s">
        <v>5497</v>
      </c>
      <c r="I3205" s="15" t="s">
        <v>59</v>
      </c>
      <c r="J3205" s="15" t="s">
        <v>60</v>
      </c>
      <c r="K3205" s="15" t="s">
        <v>28</v>
      </c>
      <c r="L3205" s="15" t="str">
        <f t="array" ref="L3205">_xlfn.XLOOKUP(M3205,reference_province_to_city!$A$2:$A$11,reference_province_to_city!$B$2:$B$11)</f>
        <v>Medan</v>
      </c>
      <c r="M3205" s="15" t="s">
        <v>11</v>
      </c>
      <c r="N3205" s="15">
        <v>20111.0</v>
      </c>
      <c r="O3205" s="15">
        <f t="array" ref="O3205">_xlfn.XLOOKUP(M3205,reference_postal_code!$B$2:$B$11,reference_postal_code!$A$2:$A$11)</f>
        <v>20111</v>
      </c>
      <c r="P3205" s="15" t="s">
        <v>77</v>
      </c>
      <c r="Q3205" s="15" t="s">
        <v>2154</v>
      </c>
      <c r="R3205" s="15" t="s">
        <v>65</v>
      </c>
      <c r="S3205" s="15" t="s">
        <v>87</v>
      </c>
      <c r="T3205" s="15" t="s">
        <v>2155</v>
      </c>
      <c r="U3205" s="28">
        <v>959400.0</v>
      </c>
      <c r="V3205" s="15">
        <v>2.0</v>
      </c>
      <c r="W3205" s="31">
        <v>0.0</v>
      </c>
      <c r="X3205" s="28">
        <v>95940.0</v>
      </c>
    </row>
    <row r="3206" ht="15.75" customHeight="1">
      <c r="A3206" s="15">
        <v>2786.0</v>
      </c>
      <c r="B3206" s="15" t="s">
        <v>6062</v>
      </c>
      <c r="C3206" s="18">
        <v>42268.0</v>
      </c>
      <c r="D3206" s="18">
        <v>42270.0</v>
      </c>
      <c r="E3206" s="18">
        <f t="shared" si="1"/>
        <v>42270</v>
      </c>
      <c r="F3206" s="15" t="s">
        <v>125</v>
      </c>
      <c r="G3206" s="15" t="s">
        <v>363</v>
      </c>
      <c r="H3206" s="15" t="s">
        <v>364</v>
      </c>
      <c r="I3206" s="15" t="s">
        <v>76</v>
      </c>
      <c r="J3206" s="15" t="s">
        <v>60</v>
      </c>
      <c r="K3206" s="15" t="s">
        <v>22</v>
      </c>
      <c r="L3206" s="15" t="str">
        <f t="array" ref="L3206">_xlfn.XLOOKUP(M3206,reference_province_to_city!$A$2:$A$11,reference_province_to_city!$B$2:$B$11)</f>
        <v>Surabaya</v>
      </c>
      <c r="M3206" s="15" t="s">
        <v>20</v>
      </c>
      <c r="N3206" s="15">
        <v>60231.0</v>
      </c>
      <c r="O3206" s="15">
        <f t="array" ref="O3206">_xlfn.XLOOKUP(M3206,reference_postal_code!$B$2:$B$11,reference_postal_code!$A$2:$A$11)</f>
        <v>60231</v>
      </c>
      <c r="P3206" s="15" t="s">
        <v>166</v>
      </c>
      <c r="Q3206" s="15" t="s">
        <v>2366</v>
      </c>
      <c r="R3206" s="15" t="s">
        <v>106</v>
      </c>
      <c r="S3206" s="15" t="s">
        <v>107</v>
      </c>
      <c r="T3206" s="15" t="s">
        <v>2367</v>
      </c>
      <c r="U3206" s="28">
        <v>9023040.0</v>
      </c>
      <c r="V3206" s="15">
        <v>4.0</v>
      </c>
      <c r="W3206" s="31">
        <v>0.2</v>
      </c>
      <c r="X3206" s="28">
        <v>0.0</v>
      </c>
    </row>
    <row r="3207" ht="15.75" customHeight="1">
      <c r="A3207" s="15">
        <v>6179.0</v>
      </c>
      <c r="B3207" s="15" t="s">
        <v>6059</v>
      </c>
      <c r="C3207" s="18">
        <v>42268.0</v>
      </c>
      <c r="D3207" s="18">
        <v>42273.0</v>
      </c>
      <c r="E3207" s="18">
        <f t="shared" si="1"/>
        <v>42273</v>
      </c>
      <c r="F3207" s="15" t="s">
        <v>55</v>
      </c>
      <c r="G3207" s="15" t="s">
        <v>5496</v>
      </c>
      <c r="H3207" s="15" t="s">
        <v>5497</v>
      </c>
      <c r="I3207" s="15" t="s">
        <v>59</v>
      </c>
      <c r="J3207" s="15" t="s">
        <v>60</v>
      </c>
      <c r="K3207" s="15" t="s">
        <v>28</v>
      </c>
      <c r="L3207" s="15" t="str">
        <f t="array" ref="L3207">_xlfn.XLOOKUP(M3207,reference_province_to_city!$A$2:$A$11,reference_province_to_city!$B$2:$B$11)</f>
        <v>Medan</v>
      </c>
      <c r="M3207" s="15" t="s">
        <v>11</v>
      </c>
      <c r="N3207" s="15">
        <v>20111.0</v>
      </c>
      <c r="O3207" s="15">
        <f t="array" ref="O3207">_xlfn.XLOOKUP(M3207,reference_postal_code!$B$2:$B$11,reference_postal_code!$A$2:$A$11)</f>
        <v>20111</v>
      </c>
      <c r="P3207" s="15" t="s">
        <v>77</v>
      </c>
      <c r="Q3207" s="15" t="s">
        <v>6065</v>
      </c>
      <c r="R3207" s="15" t="s">
        <v>65</v>
      </c>
      <c r="S3207" s="15" t="s">
        <v>66</v>
      </c>
      <c r="T3207" s="15" t="s">
        <v>6066</v>
      </c>
      <c r="U3207" s="28">
        <v>358800.0</v>
      </c>
      <c r="V3207" s="15">
        <v>4.0</v>
      </c>
      <c r="W3207" s="31">
        <v>0.0</v>
      </c>
      <c r="X3207" s="28">
        <v>175812.0</v>
      </c>
    </row>
    <row r="3208" ht="15.75" customHeight="1">
      <c r="A3208" s="15">
        <v>6183.0</v>
      </c>
      <c r="B3208" s="15" t="s">
        <v>6059</v>
      </c>
      <c r="C3208" s="18">
        <v>42268.0</v>
      </c>
      <c r="D3208" s="18">
        <v>42273.0</v>
      </c>
      <c r="E3208" s="18">
        <f t="shared" si="1"/>
        <v>42273</v>
      </c>
      <c r="F3208" s="15" t="s">
        <v>55</v>
      </c>
      <c r="G3208" s="15" t="s">
        <v>5496</v>
      </c>
      <c r="H3208" s="15" t="s">
        <v>5497</v>
      </c>
      <c r="I3208" s="15" t="s">
        <v>59</v>
      </c>
      <c r="J3208" s="15" t="s">
        <v>60</v>
      </c>
      <c r="L3208" s="15" t="str">
        <f t="array" ref="L3208">_xlfn.XLOOKUP(M3208,reference_province_to_city!$A$2:$A$11,reference_province_to_city!$B$2:$B$11)</f>
        <v>Medan</v>
      </c>
      <c r="M3208" s="15" t="s">
        <v>11</v>
      </c>
      <c r="N3208" s="15">
        <v>20111.0</v>
      </c>
      <c r="O3208" s="15">
        <f t="array" ref="O3208">_xlfn.XLOOKUP(M3208,reference_postal_code!$B$2:$B$11,reference_postal_code!$A$2:$A$11)</f>
        <v>20111</v>
      </c>
      <c r="P3208" s="15" t="s">
        <v>77</v>
      </c>
      <c r="Q3208" s="15" t="s">
        <v>2913</v>
      </c>
      <c r="R3208" s="15" t="s">
        <v>65</v>
      </c>
      <c r="S3208" s="15" t="s">
        <v>83</v>
      </c>
      <c r="T3208" s="15" t="s">
        <v>2914</v>
      </c>
      <c r="U3208" s="28">
        <v>219000.0</v>
      </c>
      <c r="V3208" s="15">
        <v>2.0</v>
      </c>
      <c r="W3208" s="31">
        <v>0.0</v>
      </c>
      <c r="X3208" s="28">
        <v>102930.0</v>
      </c>
    </row>
    <row r="3209" ht="15.75" customHeight="1">
      <c r="A3209" s="15">
        <v>4618.0</v>
      </c>
      <c r="B3209" s="15" t="s">
        <v>6063</v>
      </c>
      <c r="C3209" s="18">
        <v>42268.0</v>
      </c>
      <c r="D3209" s="18">
        <v>42273.0</v>
      </c>
      <c r="E3209" s="18">
        <f t="shared" si="1"/>
        <v>42273</v>
      </c>
      <c r="F3209" s="15" t="s">
        <v>55</v>
      </c>
      <c r="G3209" s="15" t="s">
        <v>1045</v>
      </c>
      <c r="H3209" s="15" t="s">
        <v>1046</v>
      </c>
      <c r="I3209" s="15" t="s">
        <v>76</v>
      </c>
      <c r="J3209" s="15" t="s">
        <v>60</v>
      </c>
      <c r="K3209" s="15" t="s">
        <v>33</v>
      </c>
      <c r="L3209" s="15" t="str">
        <f t="array" ref="L3209">_xlfn.XLOOKUP(M3209,reference_province_to_city!$A$2:$A$11,reference_province_to_city!$B$2:$B$11)</f>
        <v>Makassar</v>
      </c>
      <c r="M3209" s="15" t="s">
        <v>25</v>
      </c>
      <c r="N3209" s="15">
        <v>90111.0</v>
      </c>
      <c r="O3209" s="15">
        <f t="array" ref="O3209">_xlfn.XLOOKUP(M3209,reference_postal_code!$B$2:$B$11,reference_postal_code!$A$2:$A$11)</f>
        <v>90111</v>
      </c>
      <c r="P3209" s="15" t="s">
        <v>63</v>
      </c>
      <c r="Q3209" s="15" t="s">
        <v>713</v>
      </c>
      <c r="R3209" s="15" t="s">
        <v>110</v>
      </c>
      <c r="S3209" s="15" t="s">
        <v>111</v>
      </c>
      <c r="T3209" s="15" t="s">
        <v>714</v>
      </c>
      <c r="U3209" s="28">
        <v>8848500.0</v>
      </c>
      <c r="V3209" s="15">
        <v>2.0</v>
      </c>
      <c r="W3209" s="31">
        <v>0.0</v>
      </c>
      <c r="X3209" s="28">
        <v>2212125.0</v>
      </c>
    </row>
    <row r="3210" ht="15.75" customHeight="1">
      <c r="A3210" s="15">
        <v>6176.0</v>
      </c>
      <c r="B3210" s="15" t="s">
        <v>6059</v>
      </c>
      <c r="C3210" s="18">
        <v>42268.0</v>
      </c>
      <c r="D3210" s="18">
        <v>42273.0</v>
      </c>
      <c r="E3210" s="18">
        <f t="shared" si="1"/>
        <v>42273</v>
      </c>
      <c r="F3210" s="15" t="s">
        <v>55</v>
      </c>
      <c r="G3210" s="15" t="s">
        <v>5496</v>
      </c>
      <c r="H3210" s="15" t="s">
        <v>5497</v>
      </c>
      <c r="I3210" s="15" t="s">
        <v>59</v>
      </c>
      <c r="J3210" s="15" t="s">
        <v>60</v>
      </c>
      <c r="K3210" s="15" t="s">
        <v>28</v>
      </c>
      <c r="L3210" s="15" t="str">
        <f t="array" ref="L3210">_xlfn.XLOOKUP(M3210,reference_province_to_city!$A$2:$A$11,reference_province_to_city!$B$2:$B$11)</f>
        <v>Medan</v>
      </c>
      <c r="M3210" s="15" t="s">
        <v>11</v>
      </c>
      <c r="N3210" s="15">
        <v>20111.0</v>
      </c>
      <c r="O3210" s="15">
        <f t="array" ref="O3210">_xlfn.XLOOKUP(M3210,reference_postal_code!$B$2:$B$11,reference_postal_code!$A$2:$A$11)</f>
        <v>20111</v>
      </c>
      <c r="P3210" s="15" t="s">
        <v>77</v>
      </c>
      <c r="Q3210" s="15" t="s">
        <v>5263</v>
      </c>
      <c r="R3210" s="15" t="s">
        <v>106</v>
      </c>
      <c r="S3210" s="15" t="s">
        <v>107</v>
      </c>
      <c r="T3210" s="15" t="s">
        <v>5264</v>
      </c>
      <c r="U3210" s="28">
        <v>2.53506E7</v>
      </c>
      <c r="V3210" s="15">
        <v>4.0</v>
      </c>
      <c r="W3210" s="31">
        <v>0.0</v>
      </c>
      <c r="X3210" s="28">
        <v>6337650.0</v>
      </c>
    </row>
    <row r="3211" ht="15.75" customHeight="1">
      <c r="A3211" s="15">
        <v>1417.0</v>
      </c>
      <c r="B3211" s="15" t="s">
        <v>6064</v>
      </c>
      <c r="C3211" s="18">
        <v>42268.0</v>
      </c>
      <c r="D3211" s="18">
        <v>42271.0</v>
      </c>
      <c r="E3211" s="18">
        <f t="shared" si="1"/>
        <v>42271</v>
      </c>
      <c r="F3211" s="15" t="s">
        <v>125</v>
      </c>
      <c r="G3211" s="15" t="s">
        <v>5318</v>
      </c>
      <c r="H3211" s="15" t="s">
        <v>5319</v>
      </c>
      <c r="I3211" s="15" t="s">
        <v>128</v>
      </c>
      <c r="J3211" s="15" t="s">
        <v>60</v>
      </c>
      <c r="K3211" s="15" t="s">
        <v>31</v>
      </c>
      <c r="L3211" s="15" t="str">
        <f t="array" ref="L3211">_xlfn.XLOOKUP(M3211,reference_province_to_city!$A$2:$A$11,reference_province_to_city!$B$2:$B$11)</f>
        <v>Balikpapan</v>
      </c>
      <c r="M3211" s="15" t="s">
        <v>21</v>
      </c>
      <c r="N3211" s="15">
        <v>76114.0</v>
      </c>
      <c r="O3211" s="15">
        <f t="array" ref="O3211">_xlfn.XLOOKUP(M3211,reference_postal_code!$B$2:$B$11,reference_postal_code!$A$2:$A$11)</f>
        <v>76114</v>
      </c>
      <c r="P3211" s="15" t="s">
        <v>166</v>
      </c>
      <c r="Q3211" s="15" t="s">
        <v>5312</v>
      </c>
      <c r="R3211" s="15" t="s">
        <v>110</v>
      </c>
      <c r="S3211" s="15" t="s">
        <v>111</v>
      </c>
      <c r="T3211" s="15" t="s">
        <v>5313</v>
      </c>
      <c r="U3211" s="28">
        <v>1.419516E7</v>
      </c>
      <c r="V3211" s="15">
        <v>7.0</v>
      </c>
      <c r="W3211" s="31">
        <v>0.2</v>
      </c>
      <c r="X3211" s="28">
        <v>1774395.0</v>
      </c>
    </row>
    <row r="3212" ht="15.75" customHeight="1">
      <c r="A3212" s="15">
        <v>6178.0</v>
      </c>
      <c r="B3212" s="15" t="s">
        <v>6059</v>
      </c>
      <c r="C3212" s="18">
        <v>42268.0</v>
      </c>
      <c r="D3212" s="18">
        <v>42273.0</v>
      </c>
      <c r="E3212" s="18">
        <f t="shared" si="1"/>
        <v>42273</v>
      </c>
      <c r="F3212" s="15" t="s">
        <v>55</v>
      </c>
      <c r="G3212" s="15" t="s">
        <v>5496</v>
      </c>
      <c r="H3212" s="15" t="s">
        <v>5497</v>
      </c>
      <c r="I3212" s="15" t="s">
        <v>59</v>
      </c>
      <c r="J3212" s="15" t="s">
        <v>60</v>
      </c>
      <c r="K3212" s="15" t="s">
        <v>28</v>
      </c>
      <c r="L3212" s="15" t="str">
        <f t="array" ref="L3212">_xlfn.XLOOKUP(M3212,reference_province_to_city!$A$2:$A$11,reference_province_to_city!$B$2:$B$11)</f>
        <v>Medan</v>
      </c>
      <c r="M3212" s="15" t="s">
        <v>11</v>
      </c>
      <c r="N3212" s="15">
        <v>20111.0</v>
      </c>
      <c r="O3212" s="15">
        <f t="array" ref="O3212">_xlfn.XLOOKUP(M3212,reference_postal_code!$B$2:$B$11,reference_postal_code!$A$2:$A$11)</f>
        <v>20111</v>
      </c>
      <c r="P3212" s="15" t="s">
        <v>77</v>
      </c>
      <c r="Q3212" s="15" t="s">
        <v>3162</v>
      </c>
      <c r="R3212" s="15" t="s">
        <v>65</v>
      </c>
      <c r="S3212" s="15" t="s">
        <v>173</v>
      </c>
      <c r="T3212" s="15" t="s">
        <v>3163</v>
      </c>
      <c r="U3212" s="28">
        <v>1829400.0</v>
      </c>
      <c r="V3212" s="15">
        <v>2.0</v>
      </c>
      <c r="W3212" s="31">
        <v>0.0</v>
      </c>
      <c r="X3212" s="28">
        <v>859818.0</v>
      </c>
    </row>
    <row r="3213" ht="15.75" customHeight="1">
      <c r="A3213" s="15">
        <v>6181.0</v>
      </c>
      <c r="B3213" s="15" t="s">
        <v>6059</v>
      </c>
      <c r="C3213" s="18">
        <v>42268.0</v>
      </c>
      <c r="D3213" s="18">
        <v>42273.0</v>
      </c>
      <c r="E3213" s="18">
        <f t="shared" si="1"/>
        <v>42273</v>
      </c>
      <c r="F3213" s="15" t="s">
        <v>55</v>
      </c>
      <c r="G3213" s="15" t="s">
        <v>5496</v>
      </c>
      <c r="H3213" s="15" t="s">
        <v>5497</v>
      </c>
      <c r="I3213" s="15" t="s">
        <v>59</v>
      </c>
      <c r="J3213" s="15" t="s">
        <v>60</v>
      </c>
      <c r="K3213" s="15" t="s">
        <v>28</v>
      </c>
      <c r="L3213" s="15" t="str">
        <f t="array" ref="L3213">_xlfn.XLOOKUP(M3213,reference_province_to_city!$A$2:$A$11,reference_province_to_city!$B$2:$B$11)</f>
        <v>Medan</v>
      </c>
      <c r="M3213" s="15" t="s">
        <v>11</v>
      </c>
      <c r="N3213" s="15">
        <v>20111.0</v>
      </c>
      <c r="O3213" s="15">
        <f t="array" ref="O3213">_xlfn.XLOOKUP(M3213,reference_postal_code!$B$2:$B$11,reference_postal_code!$A$2:$A$11)</f>
        <v>20111</v>
      </c>
      <c r="P3213" s="15" t="s">
        <v>77</v>
      </c>
      <c r="Q3213" s="15" t="s">
        <v>1975</v>
      </c>
      <c r="R3213" s="15" t="s">
        <v>110</v>
      </c>
      <c r="S3213" s="15" t="s">
        <v>111</v>
      </c>
      <c r="T3213" s="15" t="s">
        <v>1976</v>
      </c>
      <c r="U3213" s="28">
        <v>9449250.0</v>
      </c>
      <c r="V3213" s="15">
        <v>5.0</v>
      </c>
      <c r="W3213" s="31">
        <v>0.0</v>
      </c>
      <c r="X3213" s="28">
        <v>2645790.0</v>
      </c>
    </row>
    <row r="3214" ht="15.75" customHeight="1">
      <c r="A3214" s="15">
        <v>6182.0</v>
      </c>
      <c r="B3214" s="15" t="s">
        <v>6059</v>
      </c>
      <c r="C3214" s="18">
        <v>42268.0</v>
      </c>
      <c r="D3214" s="18">
        <v>42273.0</v>
      </c>
      <c r="E3214" s="18">
        <f t="shared" si="1"/>
        <v>42273</v>
      </c>
      <c r="F3214" s="15" t="s">
        <v>55</v>
      </c>
      <c r="G3214" s="15" t="s">
        <v>5496</v>
      </c>
      <c r="H3214" s="15" t="s">
        <v>5497</v>
      </c>
      <c r="I3214" s="15" t="s">
        <v>59</v>
      </c>
      <c r="J3214" s="15" t="s">
        <v>60</v>
      </c>
      <c r="K3214" s="15" t="s">
        <v>28</v>
      </c>
      <c r="L3214" s="15" t="str">
        <f t="array" ref="L3214">_xlfn.XLOOKUP(M3214,reference_province_to_city!$A$2:$A$11,reference_province_to_city!$B$2:$B$11)</f>
        <v>Medan</v>
      </c>
      <c r="M3214" s="15" t="s">
        <v>11</v>
      </c>
      <c r="N3214" s="15">
        <v>20111.0</v>
      </c>
      <c r="O3214" s="15">
        <f t="array" ref="O3214">_xlfn.XLOOKUP(M3214,reference_postal_code!$B$2:$B$11,reference_postal_code!$A$2:$A$11)</f>
        <v>20111</v>
      </c>
      <c r="P3214" s="15" t="s">
        <v>77</v>
      </c>
      <c r="Q3214" s="15" t="s">
        <v>1755</v>
      </c>
      <c r="R3214" s="15" t="s">
        <v>110</v>
      </c>
      <c r="S3214" s="15" t="s">
        <v>111</v>
      </c>
      <c r="T3214" s="15" t="s">
        <v>1756</v>
      </c>
      <c r="U3214" s="28">
        <v>1705950.0</v>
      </c>
      <c r="V3214" s="15">
        <v>3.0</v>
      </c>
      <c r="W3214" s="31">
        <v>0.0</v>
      </c>
      <c r="X3214" s="28">
        <v>494725.0</v>
      </c>
    </row>
    <row r="3215" ht="15.75" customHeight="1">
      <c r="A3215" s="15">
        <v>3032.0</v>
      </c>
      <c r="B3215" s="15" t="s">
        <v>6060</v>
      </c>
      <c r="C3215" s="18">
        <v>42268.0</v>
      </c>
      <c r="D3215" s="18">
        <v>42274.0</v>
      </c>
      <c r="E3215" s="18">
        <f t="shared" si="1"/>
        <v>42274</v>
      </c>
      <c r="F3215" s="15" t="s">
        <v>55</v>
      </c>
      <c r="G3215" s="15" t="s">
        <v>3418</v>
      </c>
      <c r="H3215" s="15" t="s">
        <v>3419</v>
      </c>
      <c r="I3215" s="15" t="s">
        <v>128</v>
      </c>
      <c r="J3215" s="15" t="s">
        <v>60</v>
      </c>
      <c r="K3215" s="15" t="s">
        <v>31</v>
      </c>
      <c r="L3215" s="15" t="str">
        <f t="array" ref="L3215">_xlfn.XLOOKUP(M3215,reference_province_to_city!$A$2:$A$11,reference_province_to_city!$B$2:$B$11)</f>
        <v>Balikpapan</v>
      </c>
      <c r="M3215" s="15" t="s">
        <v>21</v>
      </c>
      <c r="N3215" s="15">
        <v>76114.0</v>
      </c>
      <c r="O3215" s="15">
        <f t="array" ref="O3215">_xlfn.XLOOKUP(M3215,reference_postal_code!$B$2:$B$11,reference_postal_code!$A$2:$A$11)</f>
        <v>76114</v>
      </c>
      <c r="P3215" s="15" t="s">
        <v>166</v>
      </c>
      <c r="Q3215" s="15" t="s">
        <v>631</v>
      </c>
      <c r="R3215" s="15" t="s">
        <v>65</v>
      </c>
      <c r="S3215" s="15" t="s">
        <v>93</v>
      </c>
      <c r="T3215" s="15" t="s">
        <v>632</v>
      </c>
      <c r="U3215" s="28">
        <v>389850.0</v>
      </c>
      <c r="V3215" s="15">
        <v>1.0</v>
      </c>
      <c r="W3215" s="31">
        <v>0.0</v>
      </c>
      <c r="X3215" s="28">
        <v>113056.0</v>
      </c>
    </row>
    <row r="3216" ht="15.75" customHeight="1">
      <c r="A3216" s="15">
        <v>1419.0</v>
      </c>
      <c r="B3216" s="15" t="s">
        <v>6064</v>
      </c>
      <c r="C3216" s="18">
        <v>42268.0</v>
      </c>
      <c r="D3216" s="18">
        <v>42271.0</v>
      </c>
      <c r="E3216" s="18">
        <f t="shared" si="1"/>
        <v>42271</v>
      </c>
      <c r="F3216" s="15" t="s">
        <v>125</v>
      </c>
      <c r="G3216" s="15" t="s">
        <v>5318</v>
      </c>
      <c r="H3216" s="15" t="s">
        <v>5319</v>
      </c>
      <c r="I3216" s="15" t="s">
        <v>128</v>
      </c>
      <c r="J3216" s="15" t="s">
        <v>60</v>
      </c>
      <c r="K3216" s="15" t="s">
        <v>31</v>
      </c>
      <c r="L3216" s="15" t="str">
        <f t="array" ref="L3216">_xlfn.XLOOKUP(M3216,reference_province_to_city!$A$2:$A$11,reference_province_to_city!$B$2:$B$11)</f>
        <v>Balikpapan</v>
      </c>
      <c r="M3216" s="15" t="s">
        <v>21</v>
      </c>
      <c r="N3216" s="15">
        <v>76114.0</v>
      </c>
      <c r="O3216" s="15">
        <f t="array" ref="O3216">_xlfn.XLOOKUP(M3216,reference_postal_code!$B$2:$B$11,reference_postal_code!$A$2:$A$11)</f>
        <v>76114</v>
      </c>
      <c r="P3216" s="15" t="s">
        <v>166</v>
      </c>
      <c r="Q3216" s="15" t="s">
        <v>3402</v>
      </c>
      <c r="R3216" s="15" t="s">
        <v>106</v>
      </c>
      <c r="S3216" s="15" t="s">
        <v>139</v>
      </c>
      <c r="T3216" s="15" t="s">
        <v>3403</v>
      </c>
      <c r="U3216" s="28">
        <v>73920.0</v>
      </c>
      <c r="V3216" s="15">
        <v>4.0</v>
      </c>
      <c r="W3216" s="31">
        <v>0.6</v>
      </c>
      <c r="X3216" s="28">
        <v>-22176.0</v>
      </c>
    </row>
    <row r="3217" ht="15.75" customHeight="1">
      <c r="A3217" s="15">
        <v>2272.0</v>
      </c>
      <c r="B3217" s="15" t="s">
        <v>6067</v>
      </c>
      <c r="C3217" s="18">
        <v>42268.0</v>
      </c>
      <c r="D3217" s="18">
        <v>42274.0</v>
      </c>
      <c r="E3217" s="18">
        <f t="shared" si="1"/>
        <v>42274</v>
      </c>
      <c r="F3217" s="15" t="s">
        <v>55</v>
      </c>
      <c r="G3217" s="15" t="s">
        <v>2533</v>
      </c>
      <c r="H3217" s="15" t="s">
        <v>2534</v>
      </c>
      <c r="I3217" s="15" t="s">
        <v>59</v>
      </c>
      <c r="J3217" s="15" t="s">
        <v>60</v>
      </c>
      <c r="K3217" s="15" t="s">
        <v>29</v>
      </c>
      <c r="L3217" s="15" t="str">
        <f t="array" ref="L3217">_xlfn.XLOOKUP(M3217,reference_province_to_city!$A$2:$A$11,reference_province_to_city!$B$2:$B$11)</f>
        <v>Palembang</v>
      </c>
      <c r="M3217" s="15" t="s">
        <v>13</v>
      </c>
      <c r="N3217" s="15">
        <v>30111.0</v>
      </c>
      <c r="O3217" s="15">
        <f t="array" ref="O3217">_xlfn.XLOOKUP(M3217,reference_postal_code!$B$2:$B$11,reference_postal_code!$A$2:$A$11)</f>
        <v>30111</v>
      </c>
      <c r="P3217" s="15" t="s">
        <v>77</v>
      </c>
      <c r="Q3217" s="15" t="s">
        <v>280</v>
      </c>
      <c r="R3217" s="15" t="s">
        <v>65</v>
      </c>
      <c r="S3217" s="15" t="s">
        <v>87</v>
      </c>
      <c r="T3217" s="15" t="s">
        <v>281</v>
      </c>
      <c r="U3217" s="28">
        <v>2996100.0</v>
      </c>
      <c r="V3217" s="15">
        <v>6.0</v>
      </c>
      <c r="W3217" s="31">
        <v>0.0</v>
      </c>
      <c r="X3217" s="28">
        <v>719064.0</v>
      </c>
    </row>
    <row r="3218" ht="15.75" customHeight="1">
      <c r="A3218" s="15">
        <v>5840.0</v>
      </c>
      <c r="B3218" s="15" t="s">
        <v>6068</v>
      </c>
      <c r="C3218" s="18">
        <v>42269.0</v>
      </c>
      <c r="D3218" s="18">
        <v>42273.0</v>
      </c>
      <c r="E3218" s="18">
        <f t="shared" si="1"/>
        <v>42273</v>
      </c>
      <c r="F3218" s="15" t="s">
        <v>114</v>
      </c>
      <c r="G3218" s="15" t="s">
        <v>497</v>
      </c>
      <c r="H3218" s="15" t="s">
        <v>498</v>
      </c>
      <c r="I3218" s="15" t="s">
        <v>76</v>
      </c>
      <c r="J3218" s="15" t="s">
        <v>60</v>
      </c>
      <c r="K3218" s="15" t="s">
        <v>19</v>
      </c>
      <c r="L3218" s="15" t="str">
        <f t="array" ref="L3218">_xlfn.XLOOKUP(M3218,reference_province_to_city!$A$2:$A$11,reference_province_to_city!$B$2:$B$11)</f>
        <v>Yogyakarta</v>
      </c>
      <c r="M3218" s="15" t="s">
        <v>18</v>
      </c>
      <c r="N3218" s="15">
        <v>55111.0</v>
      </c>
      <c r="O3218" s="15">
        <f t="array" ref="O3218">_xlfn.XLOOKUP(M3218,reference_postal_code!$B$2:$B$11,reference_postal_code!$A$2:$A$11)</f>
        <v>55111</v>
      </c>
      <c r="P3218" s="15" t="s">
        <v>77</v>
      </c>
      <c r="Q3218" s="15" t="s">
        <v>4293</v>
      </c>
      <c r="R3218" s="15" t="s">
        <v>65</v>
      </c>
      <c r="S3218" s="15" t="s">
        <v>66</v>
      </c>
      <c r="T3218" s="15" t="s">
        <v>4294</v>
      </c>
      <c r="U3218" s="28">
        <v>486000.0</v>
      </c>
      <c r="V3218" s="15">
        <v>5.0</v>
      </c>
      <c r="W3218" s="31">
        <v>0.0</v>
      </c>
      <c r="X3218" s="28">
        <v>233280.0</v>
      </c>
    </row>
    <row r="3219" ht="15.75" customHeight="1">
      <c r="A3219" s="15">
        <v>7805.0</v>
      </c>
      <c r="B3219" s="15" t="s">
        <v>6069</v>
      </c>
      <c r="C3219" s="18">
        <v>42269.0</v>
      </c>
      <c r="D3219" s="18">
        <v>42273.0</v>
      </c>
      <c r="E3219" s="18">
        <f t="shared" si="1"/>
        <v>42273</v>
      </c>
      <c r="F3219" s="15" t="s">
        <v>55</v>
      </c>
      <c r="G3219" s="15" t="s">
        <v>6070</v>
      </c>
      <c r="H3219" s="15" t="s">
        <v>6071</v>
      </c>
      <c r="I3219" s="15" t="s">
        <v>76</v>
      </c>
      <c r="J3219" s="15" t="s">
        <v>60</v>
      </c>
      <c r="K3219" s="15" t="s">
        <v>2941</v>
      </c>
      <c r="L3219" s="15" t="str">
        <f t="array" ref="L3219">_xlfn.XLOOKUP(M3219,reference_province_to_city!$A$2:$A$11,reference_province_to_city!$B$2:$B$11)</f>
        <v>Palembang</v>
      </c>
      <c r="M3219" s="15" t="s">
        <v>13</v>
      </c>
      <c r="N3219" s="15">
        <v>30111.0</v>
      </c>
      <c r="O3219" s="15">
        <f t="array" ref="O3219">_xlfn.XLOOKUP(M3219,reference_postal_code!$B$2:$B$11,reference_postal_code!$A$2:$A$11)</f>
        <v>30111</v>
      </c>
      <c r="P3219" s="15" t="s">
        <v>77</v>
      </c>
      <c r="Q3219" s="15" t="s">
        <v>2530</v>
      </c>
      <c r="R3219" s="15" t="s">
        <v>65</v>
      </c>
      <c r="S3219" s="15" t="s">
        <v>87</v>
      </c>
      <c r="T3219" s="15" t="s">
        <v>2531</v>
      </c>
      <c r="U3219" s="28">
        <v>381360.0</v>
      </c>
      <c r="V3219" s="15">
        <v>1.0</v>
      </c>
      <c r="W3219" s="31">
        <v>0.2</v>
      </c>
      <c r="X3219" s="28">
        <v>-71505.0</v>
      </c>
    </row>
    <row r="3220" ht="15.75" customHeight="1">
      <c r="A3220" s="15">
        <v>7804.0</v>
      </c>
      <c r="B3220" s="15" t="s">
        <v>6069</v>
      </c>
      <c r="C3220" s="18">
        <v>42269.0</v>
      </c>
      <c r="D3220" s="18">
        <v>42273.0</v>
      </c>
      <c r="E3220" s="18">
        <f t="shared" si="1"/>
        <v>42273</v>
      </c>
      <c r="F3220" s="15" t="s">
        <v>55</v>
      </c>
      <c r="G3220" s="15" t="s">
        <v>6070</v>
      </c>
      <c r="H3220" s="15" t="s">
        <v>6071</v>
      </c>
      <c r="I3220" s="15" t="s">
        <v>76</v>
      </c>
      <c r="J3220" s="15" t="s">
        <v>60</v>
      </c>
      <c r="K3220" s="15" t="s">
        <v>29</v>
      </c>
      <c r="L3220" s="15" t="str">
        <f t="array" ref="L3220">_xlfn.XLOOKUP(M3220,reference_province_to_city!$A$2:$A$11,reference_province_to_city!$B$2:$B$11)</f>
        <v>Palembang</v>
      </c>
      <c r="M3220" s="15" t="s">
        <v>13</v>
      </c>
      <c r="N3220" s="15">
        <v>30111.0</v>
      </c>
      <c r="O3220" s="15">
        <f t="array" ref="O3220">_xlfn.XLOOKUP(M3220,reference_postal_code!$B$2:$B$11,reference_postal_code!$A$2:$A$11)</f>
        <v>30111</v>
      </c>
      <c r="P3220" s="15" t="s">
        <v>77</v>
      </c>
      <c r="Q3220" s="15" t="s">
        <v>3866</v>
      </c>
      <c r="R3220" s="15" t="s">
        <v>65</v>
      </c>
      <c r="S3220" s="15" t="s">
        <v>87</v>
      </c>
      <c r="T3220" s="15" t="s">
        <v>3867</v>
      </c>
      <c r="U3220" s="28">
        <v>1.080096E7</v>
      </c>
      <c r="V3220" s="15">
        <v>4.0</v>
      </c>
      <c r="W3220" s="31">
        <v>0.2</v>
      </c>
      <c r="X3220" s="28">
        <v>-945084.0</v>
      </c>
    </row>
    <row r="3221" ht="15.75" customHeight="1">
      <c r="A3221" s="15">
        <v>960.0</v>
      </c>
      <c r="B3221" s="15" t="s">
        <v>6072</v>
      </c>
      <c r="C3221" s="18">
        <v>42269.0</v>
      </c>
      <c r="D3221" s="18">
        <v>42269.0</v>
      </c>
      <c r="E3221" s="18">
        <f t="shared" si="1"/>
        <v>42269</v>
      </c>
      <c r="F3221" s="15" t="s">
        <v>466</v>
      </c>
      <c r="G3221" s="15" t="s">
        <v>3041</v>
      </c>
      <c r="H3221" s="15" t="s">
        <v>3042</v>
      </c>
      <c r="I3221" s="15" t="s">
        <v>59</v>
      </c>
      <c r="J3221" s="15" t="s">
        <v>60</v>
      </c>
      <c r="K3221" s="15" t="s">
        <v>2023</v>
      </c>
      <c r="L3221" s="15" t="str">
        <f t="array" ref="L3221">_xlfn.XLOOKUP(M3221,reference_province_to_city!$A$2:$A$11,reference_province_to_city!$B$2:$B$11)</f>
        <v>Bandung</v>
      </c>
      <c r="M3221" s="15" t="s">
        <v>12</v>
      </c>
      <c r="N3221" s="15">
        <v>40111.0</v>
      </c>
      <c r="O3221" s="15">
        <f t="array" ref="O3221">_xlfn.XLOOKUP(M3221,reference_postal_code!$B$2:$B$11,reference_postal_code!$A$2:$A$11)</f>
        <v>40111</v>
      </c>
      <c r="P3221" s="15" t="s">
        <v>117</v>
      </c>
      <c r="Q3221" s="15" t="s">
        <v>3404</v>
      </c>
      <c r="R3221" s="15" t="s">
        <v>106</v>
      </c>
      <c r="S3221" s="15" t="s">
        <v>139</v>
      </c>
      <c r="T3221" s="15" t="s">
        <v>3405</v>
      </c>
      <c r="U3221" s="28">
        <v>3069000.0</v>
      </c>
      <c r="V3221" s="15">
        <v>2.0</v>
      </c>
      <c r="W3221" s="31">
        <v>0.0</v>
      </c>
      <c r="X3221" s="28">
        <v>797940.0</v>
      </c>
    </row>
    <row r="3222" ht="15.75" customHeight="1">
      <c r="A3222" s="15">
        <v>7807.0</v>
      </c>
      <c r="B3222" s="15" t="s">
        <v>6069</v>
      </c>
      <c r="C3222" s="18">
        <v>42269.0</v>
      </c>
      <c r="D3222" s="18">
        <v>42273.0</v>
      </c>
      <c r="E3222" s="18">
        <f t="shared" si="1"/>
        <v>42273</v>
      </c>
      <c r="F3222" s="15" t="s">
        <v>55</v>
      </c>
      <c r="G3222" s="15" t="s">
        <v>6070</v>
      </c>
      <c r="H3222" s="15" t="s">
        <v>6071</v>
      </c>
      <c r="I3222" s="15" t="s">
        <v>76</v>
      </c>
      <c r="J3222" s="15" t="s">
        <v>60</v>
      </c>
      <c r="K3222" s="15" t="s">
        <v>29</v>
      </c>
      <c r="L3222" s="15" t="str">
        <f t="array" ref="L3222">_xlfn.XLOOKUP(M3222,reference_province_to_city!$A$2:$A$11,reference_province_to_city!$B$2:$B$11)</f>
        <v>Palembang</v>
      </c>
      <c r="M3222" s="15" t="s">
        <v>13</v>
      </c>
      <c r="N3222" s="15">
        <v>30111.0</v>
      </c>
      <c r="O3222" s="15">
        <f t="array" ref="O3222">_xlfn.XLOOKUP(M3222,reference_postal_code!$B$2:$B$11,reference_postal_code!$A$2:$A$11)</f>
        <v>30111</v>
      </c>
      <c r="P3222" s="15" t="s">
        <v>77</v>
      </c>
      <c r="Q3222" s="15" t="s">
        <v>992</v>
      </c>
      <c r="R3222" s="15" t="s">
        <v>65</v>
      </c>
      <c r="S3222" s="15" t="s">
        <v>83</v>
      </c>
      <c r="T3222" s="15" t="s">
        <v>993</v>
      </c>
      <c r="U3222" s="28">
        <v>48060.0</v>
      </c>
      <c r="V3222" s="15">
        <v>2.0</v>
      </c>
      <c r="W3222" s="31">
        <v>0.7</v>
      </c>
      <c r="X3222" s="28">
        <v>-38448.0</v>
      </c>
    </row>
    <row r="3223" ht="15.75" customHeight="1">
      <c r="A3223" s="15">
        <v>7803.0</v>
      </c>
      <c r="B3223" s="15" t="s">
        <v>6069</v>
      </c>
      <c r="C3223" s="18">
        <v>42269.0</v>
      </c>
      <c r="D3223" s="18">
        <v>42273.0</v>
      </c>
      <c r="E3223" s="18">
        <f t="shared" si="1"/>
        <v>42273</v>
      </c>
      <c r="F3223" s="15" t="s">
        <v>55</v>
      </c>
      <c r="G3223" s="15" t="s">
        <v>6070</v>
      </c>
      <c r="H3223" s="15" t="s">
        <v>6071</v>
      </c>
      <c r="I3223" s="15" t="s">
        <v>76</v>
      </c>
      <c r="J3223" s="15" t="s">
        <v>60</v>
      </c>
      <c r="K3223" s="15" t="s">
        <v>29</v>
      </c>
      <c r="L3223" s="15" t="str">
        <f t="array" ref="L3223">_xlfn.XLOOKUP(M3223,reference_province_to_city!$A$2:$A$11,reference_province_to_city!$B$2:$B$11)</f>
        <v>Palembang</v>
      </c>
      <c r="M3223" s="15" t="s">
        <v>13</v>
      </c>
      <c r="N3223" s="15">
        <v>30111.0</v>
      </c>
      <c r="O3223" s="15">
        <f t="array" ref="O3223">_xlfn.XLOOKUP(M3223,reference_postal_code!$B$2:$B$11,reference_postal_code!$A$2:$A$11)</f>
        <v>30111</v>
      </c>
      <c r="P3223" s="15" t="s">
        <v>77</v>
      </c>
      <c r="Q3223" s="15" t="s">
        <v>6073</v>
      </c>
      <c r="R3223" s="15" t="s">
        <v>65</v>
      </c>
      <c r="S3223" s="15" t="s">
        <v>79</v>
      </c>
      <c r="T3223" s="15" t="s">
        <v>6074</v>
      </c>
      <c r="U3223" s="28">
        <v>180000.0</v>
      </c>
      <c r="V3223" s="15">
        <v>4.0</v>
      </c>
      <c r="W3223" s="31">
        <v>0.2</v>
      </c>
      <c r="X3223" s="28">
        <v>63000.0</v>
      </c>
    </row>
    <row r="3224" ht="15.75" customHeight="1">
      <c r="A3224" s="15">
        <v>8854.0</v>
      </c>
      <c r="B3224" s="15" t="s">
        <v>6075</v>
      </c>
      <c r="C3224" s="18">
        <v>42269.0</v>
      </c>
      <c r="D3224" s="18">
        <v>42272.0</v>
      </c>
      <c r="E3224" s="18">
        <f t="shared" si="1"/>
        <v>42272</v>
      </c>
      <c r="F3224" s="15" t="s">
        <v>125</v>
      </c>
      <c r="G3224" s="15" t="s">
        <v>1889</v>
      </c>
      <c r="H3224" s="15" t="s">
        <v>1890</v>
      </c>
      <c r="I3224" s="15" t="s">
        <v>59</v>
      </c>
      <c r="J3224" s="15" t="s">
        <v>60</v>
      </c>
      <c r="K3224" s="15" t="s">
        <v>28</v>
      </c>
      <c r="L3224" s="15" t="str">
        <f t="array" ref="L3224">_xlfn.XLOOKUP(M3224,reference_province_to_city!$A$2:$A$11,reference_province_to_city!$B$2:$B$11)</f>
        <v>Medan</v>
      </c>
      <c r="M3224" s="15" t="s">
        <v>11</v>
      </c>
      <c r="N3224" s="15">
        <v>20111.0</v>
      </c>
      <c r="O3224" s="15">
        <f t="array" ref="O3224">_xlfn.XLOOKUP(M3224,reference_postal_code!$B$2:$B$11,reference_postal_code!$A$2:$A$11)</f>
        <v>20111</v>
      </c>
      <c r="P3224" s="15" t="s">
        <v>77</v>
      </c>
      <c r="Q3224" s="15" t="s">
        <v>3549</v>
      </c>
      <c r="R3224" s="15" t="s">
        <v>65</v>
      </c>
      <c r="S3224" s="15" t="s">
        <v>226</v>
      </c>
      <c r="T3224" s="15" t="s">
        <v>3550</v>
      </c>
      <c r="U3224" s="28">
        <v>834000.0</v>
      </c>
      <c r="V3224" s="15">
        <v>5.0</v>
      </c>
      <c r="W3224" s="31">
        <v>0.2</v>
      </c>
      <c r="X3224" s="28">
        <v>93825.0</v>
      </c>
    </row>
    <row r="3225" ht="15.75" customHeight="1">
      <c r="A3225" s="15">
        <v>9043.0</v>
      </c>
      <c r="B3225" s="15" t="s">
        <v>6076</v>
      </c>
      <c r="C3225" s="18">
        <v>42269.0</v>
      </c>
      <c r="D3225" s="18">
        <v>42273.0</v>
      </c>
      <c r="E3225" s="18">
        <f t="shared" si="1"/>
        <v>42273</v>
      </c>
      <c r="F3225" s="15" t="s">
        <v>114</v>
      </c>
      <c r="G3225" s="15" t="s">
        <v>255</v>
      </c>
      <c r="H3225" s="15" t="s">
        <v>256</v>
      </c>
      <c r="I3225" s="15" t="s">
        <v>128</v>
      </c>
      <c r="J3225" s="15" t="s">
        <v>60</v>
      </c>
      <c r="K3225" s="15" t="s">
        <v>22</v>
      </c>
      <c r="L3225" s="15" t="str">
        <f t="array" ref="L3225">_xlfn.XLOOKUP(M3225,reference_province_to_city!$A$2:$A$11,reference_province_to_city!$B$2:$B$11)</f>
        <v>Surabaya</v>
      </c>
      <c r="M3225" s="15" t="s">
        <v>20</v>
      </c>
      <c r="N3225" s="15">
        <v>60231.0</v>
      </c>
      <c r="O3225" s="15">
        <f t="array" ref="O3225">_xlfn.XLOOKUP(M3225,reference_postal_code!$B$2:$B$11,reference_postal_code!$A$2:$A$11)</f>
        <v>60231</v>
      </c>
      <c r="P3225" s="15" t="s">
        <v>166</v>
      </c>
      <c r="Q3225" s="15" t="s">
        <v>3053</v>
      </c>
      <c r="R3225" s="15" t="s">
        <v>65</v>
      </c>
      <c r="S3225" s="15" t="s">
        <v>222</v>
      </c>
      <c r="T3225" s="15" t="s">
        <v>3054</v>
      </c>
      <c r="U3225" s="28">
        <v>921600.0</v>
      </c>
      <c r="V3225" s="15">
        <v>3.0</v>
      </c>
      <c r="W3225" s="31">
        <v>0.0</v>
      </c>
      <c r="X3225" s="28">
        <v>248832.0</v>
      </c>
    </row>
    <row r="3226" ht="15.75" customHeight="1">
      <c r="A3226" s="15">
        <v>8855.0</v>
      </c>
      <c r="B3226" s="15" t="s">
        <v>6075</v>
      </c>
      <c r="C3226" s="18">
        <v>42269.0</v>
      </c>
      <c r="D3226" s="18">
        <v>42272.0</v>
      </c>
      <c r="E3226" s="18">
        <f t="shared" si="1"/>
        <v>42272</v>
      </c>
      <c r="F3226" s="15" t="s">
        <v>125</v>
      </c>
      <c r="G3226" s="15" t="s">
        <v>1889</v>
      </c>
      <c r="H3226" s="15" t="s">
        <v>1890</v>
      </c>
      <c r="I3226" s="15" t="s">
        <v>59</v>
      </c>
      <c r="J3226" s="15" t="s">
        <v>60</v>
      </c>
      <c r="K3226" s="15" t="s">
        <v>28</v>
      </c>
      <c r="L3226" s="15" t="str">
        <f t="array" ref="L3226">_xlfn.XLOOKUP(M3226,reference_province_to_city!$A$2:$A$11,reference_province_to_city!$B$2:$B$11)</f>
        <v>Medan</v>
      </c>
      <c r="M3226" s="15" t="s">
        <v>11</v>
      </c>
      <c r="N3226" s="15">
        <v>20111.0</v>
      </c>
      <c r="O3226" s="15">
        <f t="array" ref="O3226">_xlfn.XLOOKUP(M3226,reference_postal_code!$B$2:$B$11,reference_postal_code!$A$2:$A$11)</f>
        <v>20111</v>
      </c>
      <c r="P3226" s="15" t="s">
        <v>77</v>
      </c>
      <c r="Q3226" s="15" t="s">
        <v>3959</v>
      </c>
      <c r="R3226" s="15" t="s">
        <v>110</v>
      </c>
      <c r="S3226" s="15" t="s">
        <v>149</v>
      </c>
      <c r="T3226" s="15" t="s">
        <v>3960</v>
      </c>
      <c r="U3226" s="28">
        <v>9269640.0</v>
      </c>
      <c r="V3226" s="15">
        <v>3.0</v>
      </c>
      <c r="W3226" s="31">
        <v>0.2</v>
      </c>
      <c r="X3226" s="28">
        <v>-115871.0</v>
      </c>
    </row>
    <row r="3227" ht="15.75" customHeight="1">
      <c r="A3227" s="15">
        <v>5841.0</v>
      </c>
      <c r="B3227" s="15" t="s">
        <v>6068</v>
      </c>
      <c r="C3227" s="18">
        <v>42269.0</v>
      </c>
      <c r="D3227" s="18">
        <v>42273.0</v>
      </c>
      <c r="E3227" s="18">
        <f t="shared" si="1"/>
        <v>42273</v>
      </c>
      <c r="F3227" s="15" t="s">
        <v>114</v>
      </c>
      <c r="G3227" s="15" t="s">
        <v>497</v>
      </c>
      <c r="H3227" s="15" t="s">
        <v>498</v>
      </c>
      <c r="I3227" s="15" t="s">
        <v>76</v>
      </c>
      <c r="J3227" s="15" t="s">
        <v>60</v>
      </c>
      <c r="K3227" s="15" t="s">
        <v>19</v>
      </c>
      <c r="L3227" s="15" t="str">
        <f t="array" ref="L3227">_xlfn.XLOOKUP(M3227,reference_province_to_city!$A$2:$A$11,reference_province_to_city!$B$2:$B$11)</f>
        <v>Yogyakarta</v>
      </c>
      <c r="M3227" s="15" t="s">
        <v>18</v>
      </c>
      <c r="N3227" s="15">
        <v>55111.0</v>
      </c>
      <c r="O3227" s="15">
        <f t="array" ref="O3227">_xlfn.XLOOKUP(M3227,reference_postal_code!$B$2:$B$11,reference_postal_code!$A$2:$A$11)</f>
        <v>55111</v>
      </c>
      <c r="P3227" s="15" t="s">
        <v>77</v>
      </c>
      <c r="Q3227" s="15" t="s">
        <v>4595</v>
      </c>
      <c r="R3227" s="15" t="s">
        <v>106</v>
      </c>
      <c r="S3227" s="15" t="s">
        <v>139</v>
      </c>
      <c r="T3227" s="15" t="s">
        <v>4596</v>
      </c>
      <c r="U3227" s="28">
        <v>719700.0</v>
      </c>
      <c r="V3227" s="15">
        <v>2.0</v>
      </c>
      <c r="W3227" s="31">
        <v>0.0</v>
      </c>
      <c r="X3227" s="28">
        <v>165531.0</v>
      </c>
    </row>
    <row r="3228" ht="15.75" customHeight="1">
      <c r="A3228" s="15">
        <v>7806.0</v>
      </c>
      <c r="B3228" s="15" t="s">
        <v>6069</v>
      </c>
      <c r="C3228" s="18">
        <v>42269.0</v>
      </c>
      <c r="D3228" s="18">
        <v>42273.0</v>
      </c>
      <c r="E3228" s="18">
        <f t="shared" si="1"/>
        <v>42273</v>
      </c>
      <c r="F3228" s="15" t="s">
        <v>55</v>
      </c>
      <c r="G3228" s="15" t="s">
        <v>6070</v>
      </c>
      <c r="H3228" s="15" t="s">
        <v>6071</v>
      </c>
      <c r="I3228" s="15" t="s">
        <v>76</v>
      </c>
      <c r="J3228" s="15" t="s">
        <v>60</v>
      </c>
      <c r="K3228" s="15" t="s">
        <v>29</v>
      </c>
      <c r="L3228" s="15" t="str">
        <f t="array" ref="L3228">_xlfn.XLOOKUP(M3228,reference_province_to_city!$A$2:$A$11,reference_province_to_city!$B$2:$B$11)</f>
        <v>Palembang</v>
      </c>
      <c r="M3228" s="15" t="s">
        <v>13</v>
      </c>
      <c r="N3228" s="15">
        <v>30111.0</v>
      </c>
      <c r="O3228" s="15">
        <f t="array" ref="O3228">_xlfn.XLOOKUP(M3228,reference_postal_code!$B$2:$B$11,reference_postal_code!$A$2:$A$11)</f>
        <v>30111</v>
      </c>
      <c r="P3228" s="15" t="s">
        <v>77</v>
      </c>
      <c r="Q3228" s="15" t="s">
        <v>3994</v>
      </c>
      <c r="R3228" s="15" t="s">
        <v>65</v>
      </c>
      <c r="S3228" s="15" t="s">
        <v>93</v>
      </c>
      <c r="T3228" s="15" t="s">
        <v>3995</v>
      </c>
      <c r="U3228" s="28">
        <v>42240.0</v>
      </c>
      <c r="V3228" s="15">
        <v>2.0</v>
      </c>
      <c r="W3228" s="31">
        <v>0.2</v>
      </c>
      <c r="X3228" s="28">
        <v>4752.0</v>
      </c>
    </row>
    <row r="3229" ht="15.75" customHeight="1">
      <c r="A3229" s="15">
        <v>9919.0</v>
      </c>
      <c r="B3229" s="15" t="s">
        <v>6077</v>
      </c>
      <c r="C3229" s="18">
        <v>42271.0</v>
      </c>
      <c r="D3229" s="18">
        <v>42276.0</v>
      </c>
      <c r="E3229" s="18">
        <f t="shared" si="1"/>
        <v>42276</v>
      </c>
      <c r="F3229" s="15" t="s">
        <v>55</v>
      </c>
      <c r="G3229" s="15" t="s">
        <v>3992</v>
      </c>
      <c r="H3229" s="15" t="s">
        <v>3993</v>
      </c>
      <c r="I3229" s="15" t="s">
        <v>59</v>
      </c>
      <c r="J3229" s="15" t="s">
        <v>60</v>
      </c>
      <c r="K3229" s="15" t="s">
        <v>10</v>
      </c>
      <c r="L3229" s="15" t="str">
        <f t="array" ref="L3229">_xlfn.XLOOKUP(M3229,reference_province_to_city!$A$2:$A$11,reference_province_to_city!$B$2:$B$11)</f>
        <v>Jakarta</v>
      </c>
      <c r="M3229" s="15" t="s">
        <v>7</v>
      </c>
      <c r="N3229" s="15">
        <v>10110.0</v>
      </c>
      <c r="O3229" s="15">
        <f t="array" ref="O3229">_xlfn.XLOOKUP(M3229,reference_postal_code!$B$2:$B$11,reference_postal_code!$A$2:$A$11)</f>
        <v>10110</v>
      </c>
      <c r="P3229" s="15" t="s">
        <v>117</v>
      </c>
      <c r="Q3229" s="15" t="s">
        <v>6078</v>
      </c>
      <c r="R3229" s="15" t="s">
        <v>65</v>
      </c>
      <c r="S3229" s="15" t="s">
        <v>173</v>
      </c>
      <c r="T3229" s="15" t="s">
        <v>6079</v>
      </c>
      <c r="U3229" s="28">
        <v>599700.0</v>
      </c>
      <c r="V3229" s="15">
        <v>1.0</v>
      </c>
      <c r="W3229" s="31">
        <v>0.0</v>
      </c>
      <c r="X3229" s="28">
        <v>269865.0</v>
      </c>
    </row>
    <row r="3230" ht="15.75" customHeight="1">
      <c r="A3230" s="15">
        <v>5771.0</v>
      </c>
      <c r="B3230" s="15" t="s">
        <v>6080</v>
      </c>
      <c r="C3230" s="18">
        <v>42271.0</v>
      </c>
      <c r="D3230" s="18">
        <v>42275.0</v>
      </c>
      <c r="E3230" s="18">
        <f t="shared" si="1"/>
        <v>42275</v>
      </c>
      <c r="F3230" s="15" t="s">
        <v>55</v>
      </c>
      <c r="G3230" s="15" t="s">
        <v>5822</v>
      </c>
      <c r="H3230" s="15" t="s">
        <v>5823</v>
      </c>
      <c r="I3230" s="15" t="s">
        <v>128</v>
      </c>
      <c r="J3230" s="15" t="s">
        <v>60</v>
      </c>
      <c r="K3230" s="15" t="s">
        <v>33</v>
      </c>
      <c r="L3230" s="15" t="str">
        <f t="array" ref="L3230">_xlfn.XLOOKUP(M3230,reference_province_to_city!$A$2:$A$11,reference_province_to_city!$B$2:$B$11)</f>
        <v>Makassar</v>
      </c>
      <c r="M3230" s="15" t="s">
        <v>25</v>
      </c>
      <c r="N3230" s="15">
        <v>90111.0</v>
      </c>
      <c r="O3230" s="15">
        <f t="array" ref="O3230">_xlfn.XLOOKUP(M3230,reference_postal_code!$B$2:$B$11,reference_postal_code!$A$2:$A$11)</f>
        <v>90111</v>
      </c>
      <c r="P3230" s="15" t="s">
        <v>63</v>
      </c>
      <c r="Q3230" s="15" t="s">
        <v>161</v>
      </c>
      <c r="R3230" s="15" t="s">
        <v>106</v>
      </c>
      <c r="S3230" s="15" t="s">
        <v>139</v>
      </c>
      <c r="T3230" s="15" t="s">
        <v>162</v>
      </c>
      <c r="U3230" s="28">
        <v>223650.0</v>
      </c>
      <c r="V3230" s="15">
        <v>3.0</v>
      </c>
      <c r="W3230" s="31">
        <v>0.0</v>
      </c>
      <c r="X3230" s="28">
        <v>69332.0</v>
      </c>
    </row>
    <row r="3231" ht="15.75" customHeight="1">
      <c r="A3231" s="15">
        <v>1628.0</v>
      </c>
      <c r="B3231" s="15" t="s">
        <v>6081</v>
      </c>
      <c r="C3231" s="18">
        <v>42271.0</v>
      </c>
      <c r="D3231" s="18">
        <v>42277.0</v>
      </c>
      <c r="E3231" s="18">
        <f t="shared" si="1"/>
        <v>42277</v>
      </c>
      <c r="F3231" s="15" t="s">
        <v>55</v>
      </c>
      <c r="G3231" s="15" t="s">
        <v>2977</v>
      </c>
      <c r="H3231" s="15" t="s">
        <v>2978</v>
      </c>
      <c r="I3231" s="15" t="s">
        <v>59</v>
      </c>
      <c r="J3231" s="15" t="s">
        <v>60</v>
      </c>
      <c r="K3231" s="15" t="s">
        <v>26</v>
      </c>
      <c r="L3231" s="15" t="str">
        <f t="array" ref="L3231">_xlfn.XLOOKUP(M3231,reference_province_to_city!$A$2:$A$11,reference_province_to_city!$B$2:$B$11)</f>
        <v>Denpasar</v>
      </c>
      <c r="M3231" s="15" t="s">
        <v>24</v>
      </c>
      <c r="N3231" s="15">
        <v>80231.0</v>
      </c>
      <c r="O3231" s="15">
        <f t="array" ref="O3231">_xlfn.XLOOKUP(M3231,reference_postal_code!$B$2:$B$11,reference_postal_code!$A$2:$A$11)</f>
        <v>80231</v>
      </c>
      <c r="P3231" s="15" t="s">
        <v>63</v>
      </c>
      <c r="Q3231" s="15" t="s">
        <v>539</v>
      </c>
      <c r="R3231" s="15" t="s">
        <v>106</v>
      </c>
      <c r="S3231" s="15" t="s">
        <v>107</v>
      </c>
      <c r="T3231" s="15" t="s">
        <v>540</v>
      </c>
      <c r="U3231" s="28">
        <v>7762500.0</v>
      </c>
      <c r="V3231" s="15">
        <v>6.0</v>
      </c>
      <c r="W3231" s="31">
        <v>0.0</v>
      </c>
      <c r="X3231" s="28">
        <v>2328750.0</v>
      </c>
    </row>
    <row r="3232" ht="15.75" customHeight="1">
      <c r="A3232" s="15">
        <v>1472.0</v>
      </c>
      <c r="B3232" s="15" t="s">
        <v>6082</v>
      </c>
      <c r="C3232" s="18">
        <v>42271.0</v>
      </c>
      <c r="D3232" s="18">
        <v>42274.0</v>
      </c>
      <c r="E3232" s="18">
        <f t="shared" si="1"/>
        <v>42274</v>
      </c>
      <c r="F3232" s="15" t="s">
        <v>114</v>
      </c>
      <c r="G3232" s="15" t="s">
        <v>3102</v>
      </c>
      <c r="H3232" s="15" t="s">
        <v>3103</v>
      </c>
      <c r="I3232" s="15" t="s">
        <v>128</v>
      </c>
      <c r="J3232" s="15" t="s">
        <v>60</v>
      </c>
      <c r="K3232" s="15" t="s">
        <v>14</v>
      </c>
      <c r="L3232" s="15" t="str">
        <f t="array" ref="L3232">_xlfn.XLOOKUP(M3232,reference_province_to_city!$A$2:$A$11,reference_province_to_city!$B$2:$B$11)</f>
        <v>Bandung</v>
      </c>
      <c r="M3232" s="15" t="s">
        <v>12</v>
      </c>
      <c r="N3232" s="15">
        <v>40111.0</v>
      </c>
      <c r="O3232" s="15">
        <f t="array" ref="O3232">_xlfn.XLOOKUP(M3232,reference_postal_code!$B$2:$B$11,reference_postal_code!$A$2:$A$11)</f>
        <v>40111</v>
      </c>
      <c r="P3232" s="15" t="s">
        <v>117</v>
      </c>
      <c r="Q3232" s="15" t="s">
        <v>3045</v>
      </c>
      <c r="R3232" s="15" t="s">
        <v>65</v>
      </c>
      <c r="S3232" s="15" t="s">
        <v>93</v>
      </c>
      <c r="T3232" s="15" t="s">
        <v>3046</v>
      </c>
      <c r="U3232" s="28">
        <v>102720.0</v>
      </c>
      <c r="V3232" s="15">
        <v>2.0</v>
      </c>
      <c r="W3232" s="31">
        <v>0.2</v>
      </c>
      <c r="X3232" s="28">
        <v>8988.0</v>
      </c>
    </row>
    <row r="3233" ht="15.75" customHeight="1">
      <c r="A3233" s="15">
        <v>9152.0</v>
      </c>
      <c r="B3233" s="15" t="s">
        <v>6083</v>
      </c>
      <c r="C3233" s="18">
        <v>42271.0</v>
      </c>
      <c r="D3233" s="18">
        <v>42276.0</v>
      </c>
      <c r="E3233" s="18">
        <f t="shared" si="1"/>
        <v>42276</v>
      </c>
      <c r="F3233" s="15" t="s">
        <v>114</v>
      </c>
      <c r="G3233" s="15" t="s">
        <v>921</v>
      </c>
      <c r="H3233" s="15" t="s">
        <v>922</v>
      </c>
      <c r="I3233" s="15" t="s">
        <v>59</v>
      </c>
      <c r="J3233" s="15" t="s">
        <v>60</v>
      </c>
      <c r="K3233" s="15" t="s">
        <v>26</v>
      </c>
      <c r="L3233" s="15" t="str">
        <f t="array" ref="L3233">_xlfn.XLOOKUP(M3233,reference_province_to_city!$A$2:$A$11,reference_province_to_city!$B$2:$B$11)</f>
        <v>Denpasar</v>
      </c>
      <c r="M3233" s="15" t="s">
        <v>24</v>
      </c>
      <c r="N3233" s="15">
        <v>80231.0</v>
      </c>
      <c r="O3233" s="15">
        <f t="array" ref="O3233">_xlfn.XLOOKUP(M3233,reference_postal_code!$B$2:$B$11,reference_postal_code!$A$2:$A$11)</f>
        <v>80231</v>
      </c>
      <c r="P3233" s="15" t="s">
        <v>63</v>
      </c>
      <c r="Q3233" s="15" t="s">
        <v>331</v>
      </c>
      <c r="R3233" s="15" t="s">
        <v>65</v>
      </c>
      <c r="S3233" s="15" t="s">
        <v>93</v>
      </c>
      <c r="T3233" s="15" t="s">
        <v>332</v>
      </c>
      <c r="U3233" s="28">
        <v>218640.0</v>
      </c>
      <c r="V3233" s="15">
        <v>2.0</v>
      </c>
      <c r="W3233" s="31">
        <v>0.2</v>
      </c>
      <c r="X3233" s="28">
        <v>35529.0</v>
      </c>
    </row>
    <row r="3234" ht="15.75" customHeight="1">
      <c r="A3234" s="15">
        <v>7742.0</v>
      </c>
      <c r="B3234" s="15" t="s">
        <v>6084</v>
      </c>
      <c r="C3234" s="18">
        <v>42271.0</v>
      </c>
      <c r="D3234" s="18">
        <v>42273.0</v>
      </c>
      <c r="E3234" s="18">
        <f t="shared" si="1"/>
        <v>42273</v>
      </c>
      <c r="F3234" s="15" t="s">
        <v>114</v>
      </c>
      <c r="G3234" s="15" t="s">
        <v>6085</v>
      </c>
      <c r="H3234" s="15" t="s">
        <v>6086</v>
      </c>
      <c r="I3234" s="15" t="s">
        <v>59</v>
      </c>
      <c r="J3234" s="15" t="s">
        <v>60</v>
      </c>
      <c r="K3234" s="15" t="s">
        <v>29</v>
      </c>
      <c r="L3234" s="15" t="str">
        <f t="array" ref="L3234">_xlfn.XLOOKUP(M3234,reference_province_to_city!$A$2:$A$11,reference_province_to_city!$B$2:$B$11)</f>
        <v>Palembang</v>
      </c>
      <c r="M3234" s="15" t="s">
        <v>13</v>
      </c>
      <c r="N3234" s="15">
        <v>30111.0</v>
      </c>
      <c r="O3234" s="15">
        <f t="array" ref="O3234">_xlfn.XLOOKUP(M3234,reference_postal_code!$B$2:$B$11,reference_postal_code!$A$2:$A$11)</f>
        <v>30111</v>
      </c>
      <c r="P3234" s="15" t="s">
        <v>77</v>
      </c>
      <c r="Q3234" s="15" t="s">
        <v>4391</v>
      </c>
      <c r="R3234" s="15" t="s">
        <v>110</v>
      </c>
      <c r="S3234" s="15" t="s">
        <v>111</v>
      </c>
      <c r="T3234" s="15" t="s">
        <v>4392</v>
      </c>
      <c r="U3234" s="28">
        <v>526800.0</v>
      </c>
      <c r="V3234" s="15">
        <v>2.0</v>
      </c>
      <c r="W3234" s="31">
        <v>0.2</v>
      </c>
      <c r="X3234" s="28">
        <v>197550.0</v>
      </c>
    </row>
    <row r="3235" ht="15.75" customHeight="1">
      <c r="A3235" s="15">
        <v>9573.0</v>
      </c>
      <c r="B3235" s="15" t="s">
        <v>6087</v>
      </c>
      <c r="C3235" s="18">
        <v>42271.0</v>
      </c>
      <c r="D3235" s="18">
        <v>42271.0</v>
      </c>
      <c r="E3235" s="18">
        <f t="shared" si="1"/>
        <v>42271</v>
      </c>
      <c r="F3235" s="15" t="s">
        <v>466</v>
      </c>
      <c r="G3235" s="15" t="s">
        <v>2568</v>
      </c>
      <c r="H3235" s="15" t="s">
        <v>2569</v>
      </c>
      <c r="I3235" s="15" t="s">
        <v>59</v>
      </c>
      <c r="J3235" s="15" t="s">
        <v>60</v>
      </c>
      <c r="K3235" s="15" t="s">
        <v>28</v>
      </c>
      <c r="L3235" s="15" t="str">
        <f t="array" ref="L3235">_xlfn.XLOOKUP(M3235,reference_province_to_city!$A$2:$A$11,reference_province_to_city!$B$2:$B$11)</f>
        <v>Medan</v>
      </c>
      <c r="M3235" s="15" t="s">
        <v>11</v>
      </c>
      <c r="N3235" s="15">
        <v>20111.0</v>
      </c>
      <c r="O3235" s="15">
        <f t="array" ref="O3235">_xlfn.XLOOKUP(M3235,reference_postal_code!$B$2:$B$11,reference_postal_code!$A$2:$A$11)</f>
        <v>20111</v>
      </c>
      <c r="P3235" s="15" t="s">
        <v>77</v>
      </c>
      <c r="Q3235" s="15" t="s">
        <v>3648</v>
      </c>
      <c r="R3235" s="15" t="s">
        <v>65</v>
      </c>
      <c r="S3235" s="15" t="s">
        <v>79</v>
      </c>
      <c r="T3235" s="15" t="s">
        <v>3649</v>
      </c>
      <c r="U3235" s="28">
        <v>366360.0</v>
      </c>
      <c r="V3235" s="15">
        <v>1.0</v>
      </c>
      <c r="W3235" s="31">
        <v>0.2</v>
      </c>
      <c r="X3235" s="28">
        <v>119067.0</v>
      </c>
    </row>
    <row r="3236" ht="15.75" customHeight="1">
      <c r="A3236" s="15">
        <v>3426.0</v>
      </c>
      <c r="B3236" s="15" t="s">
        <v>6088</v>
      </c>
      <c r="C3236" s="18">
        <v>42271.0</v>
      </c>
      <c r="D3236" s="18">
        <v>42275.0</v>
      </c>
      <c r="E3236" s="18">
        <f t="shared" si="1"/>
        <v>42275</v>
      </c>
      <c r="F3236" s="15" t="s">
        <v>55</v>
      </c>
      <c r="G3236" s="15" t="s">
        <v>2730</v>
      </c>
      <c r="H3236" s="15" t="s">
        <v>2731</v>
      </c>
      <c r="I3236" s="15" t="s">
        <v>76</v>
      </c>
      <c r="J3236" s="15" t="s">
        <v>60</v>
      </c>
      <c r="K3236" s="15" t="s">
        <v>31</v>
      </c>
      <c r="L3236" s="15" t="str">
        <f t="array" ref="L3236">_xlfn.XLOOKUP(M3236,reference_province_to_city!$A$2:$A$11,reference_province_to_city!$B$2:$B$11)</f>
        <v>Balikpapan</v>
      </c>
      <c r="M3236" s="15" t="s">
        <v>21</v>
      </c>
      <c r="N3236" s="15">
        <v>76114.0</v>
      </c>
      <c r="O3236" s="15">
        <f t="array" ref="O3236">_xlfn.XLOOKUP(M3236,reference_postal_code!$B$2:$B$11,reference_postal_code!$A$2:$A$11)</f>
        <v>76114</v>
      </c>
      <c r="P3236" s="15" t="s">
        <v>166</v>
      </c>
      <c r="Q3236" s="15" t="s">
        <v>1328</v>
      </c>
      <c r="R3236" s="15" t="s">
        <v>65</v>
      </c>
      <c r="S3236" s="15" t="s">
        <v>83</v>
      </c>
      <c r="T3236" s="15" t="s">
        <v>1329</v>
      </c>
      <c r="U3236" s="28">
        <v>228600.0</v>
      </c>
      <c r="V3236" s="15">
        <v>4.0</v>
      </c>
      <c r="W3236" s="31">
        <v>0.0</v>
      </c>
      <c r="X3236" s="28">
        <v>102870.0</v>
      </c>
    </row>
    <row r="3237" ht="15.75" customHeight="1">
      <c r="A3237" s="15">
        <v>9574.0</v>
      </c>
      <c r="B3237" s="15" t="s">
        <v>6087</v>
      </c>
      <c r="C3237" s="18">
        <v>42271.0</v>
      </c>
      <c r="D3237" s="18">
        <v>42271.0</v>
      </c>
      <c r="E3237" s="18">
        <f t="shared" si="1"/>
        <v>42271</v>
      </c>
      <c r="F3237" s="15" t="s">
        <v>466</v>
      </c>
      <c r="G3237" s="15" t="s">
        <v>2568</v>
      </c>
      <c r="H3237" s="15" t="s">
        <v>2569</v>
      </c>
      <c r="I3237" s="15" t="s">
        <v>59</v>
      </c>
      <c r="J3237" s="15" t="s">
        <v>60</v>
      </c>
      <c r="K3237" s="15" t="s">
        <v>28</v>
      </c>
      <c r="L3237" s="15" t="str">
        <f t="array" ref="L3237">_xlfn.XLOOKUP(M3237,reference_province_to_city!$A$2:$A$11,reference_province_to_city!$B$2:$B$11)</f>
        <v>Medan</v>
      </c>
      <c r="M3237" s="15" t="s">
        <v>11</v>
      </c>
      <c r="N3237" s="15">
        <v>20111.0</v>
      </c>
      <c r="O3237" s="15">
        <f t="array" ref="O3237">_xlfn.XLOOKUP(M3237,reference_postal_code!$B$2:$B$11,reference_postal_code!$A$2:$A$11)</f>
        <v>20111</v>
      </c>
      <c r="P3237" s="15" t="s">
        <v>77</v>
      </c>
      <c r="Q3237" s="15" t="s">
        <v>1323</v>
      </c>
      <c r="R3237" s="15" t="s">
        <v>65</v>
      </c>
      <c r="S3237" s="15" t="s">
        <v>93</v>
      </c>
      <c r="T3237" s="15" t="s">
        <v>1324</v>
      </c>
      <c r="U3237" s="28">
        <v>256800.0</v>
      </c>
      <c r="V3237" s="15">
        <v>5.0</v>
      </c>
      <c r="W3237" s="31">
        <v>0.2</v>
      </c>
      <c r="X3237" s="28">
        <v>28890.0</v>
      </c>
    </row>
    <row r="3238" ht="15.75" customHeight="1">
      <c r="A3238" s="15">
        <v>4074.0</v>
      </c>
      <c r="B3238" s="15" t="s">
        <v>6089</v>
      </c>
      <c r="C3238" s="18">
        <v>42271.0</v>
      </c>
      <c r="D3238" s="18">
        <v>42274.0</v>
      </c>
      <c r="E3238" s="18">
        <f t="shared" si="1"/>
        <v>42274</v>
      </c>
      <c r="F3238" s="15" t="s">
        <v>125</v>
      </c>
      <c r="G3238" s="15" t="s">
        <v>4119</v>
      </c>
      <c r="H3238" s="15" t="s">
        <v>4120</v>
      </c>
      <c r="I3238" s="15" t="s">
        <v>76</v>
      </c>
      <c r="J3238" s="15" t="s">
        <v>60</v>
      </c>
      <c r="K3238" s="15" t="s">
        <v>2941</v>
      </c>
      <c r="L3238" s="15" t="str">
        <f t="array" ref="L3238">_xlfn.XLOOKUP(M3238,reference_province_to_city!$A$2:$A$11,reference_province_to_city!$B$2:$B$11)</f>
        <v>Palembang</v>
      </c>
      <c r="M3238" s="15" t="s">
        <v>13</v>
      </c>
      <c r="N3238" s="15">
        <v>30111.0</v>
      </c>
      <c r="O3238" s="15">
        <f t="array" ref="O3238">_xlfn.XLOOKUP(M3238,reference_postal_code!$B$2:$B$11,reference_postal_code!$A$2:$A$11)</f>
        <v>30111</v>
      </c>
      <c r="P3238" s="15" t="s">
        <v>77</v>
      </c>
      <c r="Q3238" s="15" t="s">
        <v>6090</v>
      </c>
      <c r="R3238" s="15" t="s">
        <v>110</v>
      </c>
      <c r="S3238" s="15" t="s">
        <v>111</v>
      </c>
      <c r="T3238" s="15" t="s">
        <v>6091</v>
      </c>
      <c r="U3238" s="28">
        <v>1.23291E7</v>
      </c>
      <c r="V3238" s="15">
        <v>6.0</v>
      </c>
      <c r="W3238" s="31">
        <v>0.0</v>
      </c>
      <c r="X3238" s="28">
        <v>3205566.0</v>
      </c>
    </row>
    <row r="3239" ht="15.75" customHeight="1">
      <c r="A3239" s="15">
        <v>9570.0</v>
      </c>
      <c r="B3239" s="15" t="s">
        <v>6087</v>
      </c>
      <c r="C3239" s="18">
        <v>42271.0</v>
      </c>
      <c r="D3239" s="18">
        <v>42271.0</v>
      </c>
      <c r="E3239" s="18">
        <f t="shared" si="1"/>
        <v>42271</v>
      </c>
      <c r="F3239" s="15" t="s">
        <v>466</v>
      </c>
      <c r="G3239" s="15" t="s">
        <v>2568</v>
      </c>
      <c r="H3239" s="15" t="s">
        <v>2569</v>
      </c>
      <c r="I3239" s="15" t="s">
        <v>59</v>
      </c>
      <c r="J3239" s="15" t="s">
        <v>60</v>
      </c>
      <c r="L3239" s="15" t="str">
        <f t="array" ref="L3239">_xlfn.XLOOKUP(M3239,reference_province_to_city!$A$2:$A$11,reference_province_to_city!$B$2:$B$11)</f>
        <v>Medan</v>
      </c>
      <c r="M3239" s="15" t="s">
        <v>11</v>
      </c>
      <c r="N3239" s="15">
        <v>20111.0</v>
      </c>
      <c r="O3239" s="15">
        <f t="array" ref="O3239">_xlfn.XLOOKUP(M3239,reference_postal_code!$B$2:$B$11,reference_postal_code!$A$2:$A$11)</f>
        <v>20111</v>
      </c>
      <c r="P3239" s="15" t="s">
        <v>77</v>
      </c>
      <c r="Q3239" s="15" t="s">
        <v>3632</v>
      </c>
      <c r="R3239" s="15" t="s">
        <v>65</v>
      </c>
      <c r="S3239" s="15" t="s">
        <v>83</v>
      </c>
      <c r="T3239" s="15" t="s">
        <v>3633</v>
      </c>
      <c r="U3239" s="28">
        <v>100980.0</v>
      </c>
      <c r="V3239" s="15">
        <v>6.0</v>
      </c>
      <c r="W3239" s="31">
        <v>0.7</v>
      </c>
      <c r="X3239" s="28">
        <v>-67320.0</v>
      </c>
    </row>
    <row r="3240" ht="15.75" customHeight="1">
      <c r="A3240" s="15">
        <v>9572.0</v>
      </c>
      <c r="B3240" s="15" t="s">
        <v>6087</v>
      </c>
      <c r="C3240" s="18">
        <v>42271.0</v>
      </c>
      <c r="D3240" s="18"/>
      <c r="E3240" s="18">
        <f t="shared" si="1"/>
        <v>42274</v>
      </c>
      <c r="F3240" s="15" t="s">
        <v>466</v>
      </c>
      <c r="G3240" s="15" t="s">
        <v>2568</v>
      </c>
      <c r="H3240" s="15" t="s">
        <v>2569</v>
      </c>
      <c r="I3240" s="15" t="s">
        <v>59</v>
      </c>
      <c r="J3240" s="15" t="s">
        <v>60</v>
      </c>
      <c r="K3240" s="15" t="s">
        <v>28</v>
      </c>
      <c r="L3240" s="15" t="str">
        <f t="array" ref="L3240">_xlfn.XLOOKUP(M3240,reference_province_to_city!$A$2:$A$11,reference_province_to_city!$B$2:$B$11)</f>
        <v>Medan</v>
      </c>
      <c r="M3240" s="15" t="s">
        <v>11</v>
      </c>
      <c r="N3240" s="15">
        <v>20111.0</v>
      </c>
      <c r="O3240" s="15">
        <f t="array" ref="O3240">_xlfn.XLOOKUP(M3240,reference_postal_code!$B$2:$B$11,reference_postal_code!$A$2:$A$11)</f>
        <v>20111</v>
      </c>
      <c r="P3240" s="15" t="s">
        <v>77</v>
      </c>
      <c r="Q3240" s="15" t="s">
        <v>6092</v>
      </c>
      <c r="R3240" s="15" t="s">
        <v>65</v>
      </c>
      <c r="S3240" s="15" t="s">
        <v>173</v>
      </c>
      <c r="T3240" s="15" t="s">
        <v>6093</v>
      </c>
      <c r="U3240" s="28">
        <v>237600.0</v>
      </c>
      <c r="V3240" s="15">
        <v>2.0</v>
      </c>
      <c r="W3240" s="31">
        <v>0.2</v>
      </c>
      <c r="X3240" s="28">
        <v>83160.0</v>
      </c>
    </row>
    <row r="3241" ht="15.75" customHeight="1">
      <c r="A3241" s="15">
        <v>9571.0</v>
      </c>
      <c r="B3241" s="15" t="s">
        <v>6087</v>
      </c>
      <c r="C3241" s="18">
        <v>42271.0</v>
      </c>
      <c r="D3241" s="18">
        <v>42271.0</v>
      </c>
      <c r="E3241" s="18">
        <f t="shared" si="1"/>
        <v>42271</v>
      </c>
      <c r="F3241" s="15" t="s">
        <v>466</v>
      </c>
      <c r="G3241" s="15" t="s">
        <v>2568</v>
      </c>
      <c r="H3241" s="15" t="s">
        <v>2569</v>
      </c>
      <c r="I3241" s="15" t="s">
        <v>59</v>
      </c>
      <c r="J3241" s="15" t="s">
        <v>60</v>
      </c>
      <c r="K3241" s="15" t="s">
        <v>28</v>
      </c>
      <c r="L3241" s="15" t="str">
        <f t="array" ref="L3241">_xlfn.XLOOKUP(M3241,reference_province_to_city!$A$2:$A$11,reference_province_to_city!$B$2:$B$11)</f>
        <v>Medan</v>
      </c>
      <c r="M3241" s="15" t="s">
        <v>11</v>
      </c>
      <c r="N3241" s="15">
        <v>20111.0</v>
      </c>
      <c r="O3241" s="15">
        <f t="array" ref="O3241">_xlfn.XLOOKUP(M3241,reference_postal_code!$B$2:$B$11,reference_postal_code!$A$2:$A$11)</f>
        <v>20111</v>
      </c>
      <c r="P3241" s="15" t="s">
        <v>77</v>
      </c>
      <c r="Q3241" s="15" t="s">
        <v>5005</v>
      </c>
      <c r="R3241" s="15" t="s">
        <v>65</v>
      </c>
      <c r="S3241" s="15" t="s">
        <v>87</v>
      </c>
      <c r="T3241" s="15" t="s">
        <v>5006</v>
      </c>
      <c r="U3241" s="28">
        <v>503520.0</v>
      </c>
      <c r="V3241" s="15">
        <v>2.0</v>
      </c>
      <c r="W3241" s="31">
        <v>0.2</v>
      </c>
      <c r="X3241" s="28">
        <v>25176.0</v>
      </c>
    </row>
    <row r="3242" ht="15.75" customHeight="1">
      <c r="A3242" s="15">
        <v>4915.0</v>
      </c>
      <c r="B3242" s="15" t="s">
        <v>6094</v>
      </c>
      <c r="C3242" s="18">
        <v>42271.0</v>
      </c>
      <c r="D3242" s="18">
        <v>42273.0</v>
      </c>
      <c r="E3242" s="18">
        <f t="shared" si="1"/>
        <v>42273</v>
      </c>
      <c r="F3242" s="15" t="s">
        <v>114</v>
      </c>
      <c r="G3242" s="15" t="s">
        <v>2239</v>
      </c>
      <c r="H3242" s="15" t="s">
        <v>2240</v>
      </c>
      <c r="I3242" s="15" t="s">
        <v>59</v>
      </c>
      <c r="J3242" s="15" t="s">
        <v>60</v>
      </c>
      <c r="K3242" s="15" t="s">
        <v>10</v>
      </c>
      <c r="L3242" s="15" t="str">
        <f t="array" ref="L3242">_xlfn.XLOOKUP(M3242,reference_province_to_city!$A$2:$A$11,reference_province_to_city!$B$2:$B$11)</f>
        <v>Jakarta</v>
      </c>
      <c r="M3242" s="15" t="s">
        <v>7</v>
      </c>
      <c r="N3242" s="15">
        <v>10110.0</v>
      </c>
      <c r="O3242" s="15">
        <f t="array" ref="O3242">_xlfn.XLOOKUP(M3242,reference_postal_code!$B$2:$B$11,reference_postal_code!$A$2:$A$11)</f>
        <v>10110</v>
      </c>
      <c r="P3242" s="15" t="s">
        <v>117</v>
      </c>
      <c r="Q3242" s="15" t="s">
        <v>2874</v>
      </c>
      <c r="R3242" s="15" t="s">
        <v>65</v>
      </c>
      <c r="S3242" s="15" t="s">
        <v>93</v>
      </c>
      <c r="T3242" s="15" t="s">
        <v>2875</v>
      </c>
      <c r="U3242" s="28">
        <v>539400.0</v>
      </c>
      <c r="V3242" s="15">
        <v>2.0</v>
      </c>
      <c r="W3242" s="31">
        <v>0.0</v>
      </c>
      <c r="X3242" s="28">
        <v>156426.0</v>
      </c>
    </row>
    <row r="3243" ht="15.75" customHeight="1">
      <c r="A3243" s="15">
        <v>9153.0</v>
      </c>
      <c r="B3243" s="15" t="s">
        <v>6083</v>
      </c>
      <c r="C3243" s="18">
        <v>42271.0</v>
      </c>
      <c r="D3243" s="18">
        <v>42276.0</v>
      </c>
      <c r="E3243" s="18">
        <f t="shared" si="1"/>
        <v>42276</v>
      </c>
      <c r="F3243" s="15" t="s">
        <v>114</v>
      </c>
      <c r="G3243" s="15" t="s">
        <v>921</v>
      </c>
      <c r="H3243" s="15" t="s">
        <v>922</v>
      </c>
      <c r="I3243" s="15" t="s">
        <v>59</v>
      </c>
      <c r="J3243" s="15" t="s">
        <v>60</v>
      </c>
      <c r="K3243" s="15" t="s">
        <v>26</v>
      </c>
      <c r="L3243" s="15" t="str">
        <f t="array" ref="L3243">_xlfn.XLOOKUP(M3243,reference_province_to_city!$A$2:$A$11,reference_province_to_city!$B$2:$B$11)</f>
        <v>Denpasar</v>
      </c>
      <c r="M3243" s="15" t="s">
        <v>24</v>
      </c>
      <c r="N3243" s="15">
        <v>80231.0</v>
      </c>
      <c r="O3243" s="15">
        <f t="array" ref="O3243">_xlfn.XLOOKUP(M3243,reference_postal_code!$B$2:$B$11,reference_postal_code!$A$2:$A$11)</f>
        <v>80231</v>
      </c>
      <c r="P3243" s="15" t="s">
        <v>63</v>
      </c>
      <c r="Q3243" s="15" t="s">
        <v>4095</v>
      </c>
      <c r="R3243" s="15" t="s">
        <v>110</v>
      </c>
      <c r="S3243" s="15" t="s">
        <v>149</v>
      </c>
      <c r="T3243" s="15" t="s">
        <v>4096</v>
      </c>
      <c r="U3243" s="28">
        <v>348000.0</v>
      </c>
      <c r="V3243" s="15">
        <v>2.0</v>
      </c>
      <c r="W3243" s="31">
        <v>0.2</v>
      </c>
      <c r="X3243" s="28">
        <v>21750.0</v>
      </c>
    </row>
    <row r="3244" ht="15.75" customHeight="1">
      <c r="A3244" s="15">
        <v>9154.0</v>
      </c>
      <c r="B3244" s="15" t="s">
        <v>6083</v>
      </c>
      <c r="C3244" s="18">
        <v>42271.0</v>
      </c>
      <c r="D3244" s="18">
        <v>42276.0</v>
      </c>
      <c r="E3244" s="18">
        <f t="shared" si="1"/>
        <v>42276</v>
      </c>
      <c r="F3244" s="15" t="s">
        <v>114</v>
      </c>
      <c r="G3244" s="15" t="s">
        <v>921</v>
      </c>
      <c r="H3244" s="15" t="s">
        <v>922</v>
      </c>
      <c r="I3244" s="15" t="s">
        <v>59</v>
      </c>
      <c r="J3244" s="15" t="s">
        <v>60</v>
      </c>
      <c r="K3244" s="15" t="s">
        <v>26</v>
      </c>
      <c r="L3244" s="15" t="str">
        <f t="array" ref="L3244">_xlfn.XLOOKUP(M3244,reference_province_to_city!$A$2:$A$11,reference_province_to_city!$B$2:$B$11)</f>
        <v>Denpasar</v>
      </c>
      <c r="M3244" s="15" t="s">
        <v>24</v>
      </c>
      <c r="N3244" s="15">
        <v>80231.0</v>
      </c>
      <c r="O3244" s="15">
        <f t="array" ref="O3244">_xlfn.XLOOKUP(M3244,reference_postal_code!$B$2:$B$11,reference_postal_code!$A$2:$A$11)</f>
        <v>80231</v>
      </c>
      <c r="P3244" s="15" t="s">
        <v>63</v>
      </c>
      <c r="Q3244" s="15" t="s">
        <v>1650</v>
      </c>
      <c r="R3244" s="15" t="s">
        <v>65</v>
      </c>
      <c r="S3244" s="15" t="s">
        <v>93</v>
      </c>
      <c r="T3244" s="15" t="s">
        <v>1651</v>
      </c>
      <c r="U3244" s="28">
        <v>246960.0</v>
      </c>
      <c r="V3244" s="15">
        <v>7.0</v>
      </c>
      <c r="W3244" s="31">
        <v>0.2</v>
      </c>
      <c r="X3244" s="28">
        <v>27783.0</v>
      </c>
    </row>
    <row r="3245" ht="15.75" customHeight="1">
      <c r="A3245" s="15">
        <v>4916.0</v>
      </c>
      <c r="B3245" s="15" t="s">
        <v>6094</v>
      </c>
      <c r="C3245" s="18">
        <v>42271.0</v>
      </c>
      <c r="D3245" s="18">
        <v>42273.0</v>
      </c>
      <c r="E3245" s="18">
        <f t="shared" si="1"/>
        <v>42273</v>
      </c>
      <c r="F3245" s="15" t="s">
        <v>114</v>
      </c>
      <c r="G3245" s="15" t="s">
        <v>2239</v>
      </c>
      <c r="H3245" s="15" t="s">
        <v>2240</v>
      </c>
      <c r="I3245" s="15" t="s">
        <v>59</v>
      </c>
      <c r="J3245" s="15" t="s">
        <v>60</v>
      </c>
      <c r="K3245" s="15" t="s">
        <v>10</v>
      </c>
      <c r="L3245" s="15" t="str">
        <f t="array" ref="L3245">_xlfn.XLOOKUP(M3245,reference_province_to_city!$A$2:$A$11,reference_province_to_city!$B$2:$B$11)</f>
        <v>Jakarta</v>
      </c>
      <c r="M3245" s="15" t="s">
        <v>7</v>
      </c>
      <c r="N3245" s="15">
        <v>10110.0</v>
      </c>
      <c r="O3245" s="15">
        <f t="array" ref="O3245">_xlfn.XLOOKUP(M3245,reference_postal_code!$B$2:$B$11,reference_postal_code!$A$2:$A$11)</f>
        <v>10110</v>
      </c>
      <c r="P3245" s="15" t="s">
        <v>117</v>
      </c>
      <c r="Q3245" s="15" t="s">
        <v>967</v>
      </c>
      <c r="R3245" s="15" t="s">
        <v>65</v>
      </c>
      <c r="S3245" s="15" t="s">
        <v>83</v>
      </c>
      <c r="T3245" s="15" t="s">
        <v>968</v>
      </c>
      <c r="U3245" s="28">
        <v>224280.0</v>
      </c>
      <c r="V3245" s="15">
        <v>3.0</v>
      </c>
      <c r="W3245" s="31">
        <v>0.2</v>
      </c>
      <c r="X3245" s="28">
        <v>81302.0</v>
      </c>
    </row>
    <row r="3246" ht="15.75" customHeight="1">
      <c r="A3246" s="15">
        <v>5772.0</v>
      </c>
      <c r="B3246" s="15" t="s">
        <v>6080</v>
      </c>
      <c r="C3246" s="18">
        <v>42271.0</v>
      </c>
      <c r="D3246" s="18">
        <v>42275.0</v>
      </c>
      <c r="E3246" s="18">
        <f t="shared" si="1"/>
        <v>42275</v>
      </c>
      <c r="F3246" s="15" t="s">
        <v>55</v>
      </c>
      <c r="G3246" s="15" t="s">
        <v>5822</v>
      </c>
      <c r="H3246" s="15" t="s">
        <v>5823</v>
      </c>
      <c r="I3246" s="15" t="s">
        <v>128</v>
      </c>
      <c r="J3246" s="15" t="s">
        <v>60</v>
      </c>
      <c r="K3246" s="15" t="s">
        <v>33</v>
      </c>
      <c r="L3246" s="15" t="str">
        <f t="array" ref="L3246">_xlfn.XLOOKUP(M3246,reference_province_to_city!$A$2:$A$11,reference_province_to_city!$B$2:$B$11)</f>
        <v>Makassar</v>
      </c>
      <c r="M3246" s="15" t="s">
        <v>25</v>
      </c>
      <c r="N3246" s="15">
        <v>90111.0</v>
      </c>
      <c r="O3246" s="15">
        <f t="array" ref="O3246">_xlfn.XLOOKUP(M3246,reference_postal_code!$B$2:$B$11,reference_postal_code!$A$2:$A$11)</f>
        <v>90111</v>
      </c>
      <c r="P3246" s="15" t="s">
        <v>63</v>
      </c>
      <c r="Q3246" s="15" t="s">
        <v>4659</v>
      </c>
      <c r="R3246" s="15" t="s">
        <v>65</v>
      </c>
      <c r="S3246" s="15" t="s">
        <v>222</v>
      </c>
      <c r="T3246" s="15" t="s">
        <v>4660</v>
      </c>
      <c r="U3246" s="28">
        <v>1.73718E7</v>
      </c>
      <c r="V3246" s="15">
        <v>4.0</v>
      </c>
      <c r="W3246" s="31">
        <v>0.0</v>
      </c>
      <c r="X3246" s="28">
        <v>5037822.0</v>
      </c>
    </row>
    <row r="3247" ht="15.75" customHeight="1">
      <c r="A3247" s="15">
        <v>3427.0</v>
      </c>
      <c r="B3247" s="15" t="s">
        <v>6088</v>
      </c>
      <c r="C3247" s="18">
        <v>42271.0</v>
      </c>
      <c r="D3247" s="18">
        <v>42275.0</v>
      </c>
      <c r="E3247" s="18">
        <f t="shared" si="1"/>
        <v>42275</v>
      </c>
      <c r="F3247" s="15" t="s">
        <v>55</v>
      </c>
      <c r="G3247" s="15" t="s">
        <v>2730</v>
      </c>
      <c r="H3247" s="15" t="s">
        <v>2731</v>
      </c>
      <c r="I3247" s="15" t="s">
        <v>76</v>
      </c>
      <c r="J3247" s="15" t="s">
        <v>60</v>
      </c>
      <c r="K3247" s="15" t="s">
        <v>31</v>
      </c>
      <c r="L3247" s="15" t="str">
        <f t="array" ref="L3247">_xlfn.XLOOKUP(M3247,reference_province_to_city!$A$2:$A$11,reference_province_to_city!$B$2:$B$11)</f>
        <v>Balikpapan</v>
      </c>
      <c r="M3247" s="15" t="s">
        <v>21</v>
      </c>
      <c r="N3247" s="15">
        <v>76114.0</v>
      </c>
      <c r="O3247" s="15">
        <f t="array" ref="O3247">_xlfn.XLOOKUP(M3247,reference_postal_code!$B$2:$B$11,reference_postal_code!$A$2:$A$11)</f>
        <v>76114</v>
      </c>
      <c r="P3247" s="15" t="s">
        <v>166</v>
      </c>
      <c r="Q3247" s="15" t="s">
        <v>1685</v>
      </c>
      <c r="R3247" s="15" t="s">
        <v>106</v>
      </c>
      <c r="S3247" s="15" t="s">
        <v>107</v>
      </c>
      <c r="T3247" s="15" t="s">
        <v>1686</v>
      </c>
      <c r="U3247" s="28">
        <v>2.11215E7</v>
      </c>
      <c r="V3247" s="15">
        <v>10.0</v>
      </c>
      <c r="W3247" s="31">
        <v>0.0</v>
      </c>
      <c r="X3247" s="28">
        <v>5914020.0</v>
      </c>
    </row>
    <row r="3248" ht="15.75" customHeight="1">
      <c r="A3248" s="15">
        <v>1695.0</v>
      </c>
      <c r="B3248" s="15" t="s">
        <v>6095</v>
      </c>
      <c r="C3248" s="18">
        <v>42272.0</v>
      </c>
      <c r="D3248" s="18">
        <v>42275.0</v>
      </c>
      <c r="E3248" s="18">
        <f t="shared" si="1"/>
        <v>42275</v>
      </c>
      <c r="F3248" s="15" t="s">
        <v>114</v>
      </c>
      <c r="G3248" s="15" t="s">
        <v>74</v>
      </c>
      <c r="H3248" s="15" t="s">
        <v>75</v>
      </c>
      <c r="I3248" s="15" t="s">
        <v>76</v>
      </c>
      <c r="J3248" s="15" t="s">
        <v>60</v>
      </c>
      <c r="K3248" s="15" t="s">
        <v>19</v>
      </c>
      <c r="L3248" s="15" t="str">
        <f t="array" ref="L3248">_xlfn.XLOOKUP(M3248,reference_province_to_city!$A$2:$A$11,reference_province_to_city!$B$2:$B$11)</f>
        <v>Yogyakarta</v>
      </c>
      <c r="M3248" s="15" t="s">
        <v>18</v>
      </c>
      <c r="N3248" s="15">
        <v>55111.0</v>
      </c>
      <c r="O3248" s="15">
        <f t="array" ref="O3248">_xlfn.XLOOKUP(M3248,reference_postal_code!$B$2:$B$11,reference_postal_code!$A$2:$A$11)</f>
        <v>55111</v>
      </c>
      <c r="P3248" s="15" t="s">
        <v>77</v>
      </c>
      <c r="Q3248" s="15" t="s">
        <v>2418</v>
      </c>
      <c r="R3248" s="15" t="s">
        <v>110</v>
      </c>
      <c r="S3248" s="15" t="s">
        <v>149</v>
      </c>
      <c r="T3248" s="15" t="s">
        <v>2419</v>
      </c>
      <c r="U3248" s="28">
        <v>959400.0</v>
      </c>
      <c r="V3248" s="15">
        <v>4.0</v>
      </c>
      <c r="W3248" s="31">
        <v>0.0</v>
      </c>
      <c r="X3248" s="28">
        <v>297414.0</v>
      </c>
    </row>
    <row r="3249" ht="15.75" customHeight="1">
      <c r="A3249" s="15">
        <v>5597.0</v>
      </c>
      <c r="B3249" s="15" t="s">
        <v>6096</v>
      </c>
      <c r="C3249" s="18">
        <v>42272.0</v>
      </c>
      <c r="D3249" s="18">
        <v>42276.0</v>
      </c>
      <c r="E3249" s="18">
        <f t="shared" si="1"/>
        <v>42276</v>
      </c>
      <c r="F3249" s="15" t="s">
        <v>55</v>
      </c>
      <c r="G3249" s="15" t="s">
        <v>3213</v>
      </c>
      <c r="H3249" s="15" t="s">
        <v>3214</v>
      </c>
      <c r="I3249" s="15" t="s">
        <v>59</v>
      </c>
      <c r="J3249" s="15" t="s">
        <v>60</v>
      </c>
      <c r="K3249" s="15" t="s">
        <v>17</v>
      </c>
      <c r="L3249" s="15" t="str">
        <f t="array" ref="L3249">_xlfn.XLOOKUP(M3249,reference_province_to_city!$A$2:$A$11,reference_province_to_city!$B$2:$B$11)</f>
        <v>Semarang</v>
      </c>
      <c r="M3249" s="15" t="s">
        <v>15</v>
      </c>
      <c r="N3249" s="15">
        <v>50111.0</v>
      </c>
      <c r="O3249" s="15">
        <f t="array" ref="O3249">_xlfn.XLOOKUP(M3249,reference_postal_code!$B$2:$B$11,reference_postal_code!$A$2:$A$11)</f>
        <v>50111</v>
      </c>
      <c r="P3249" s="15" t="s">
        <v>77</v>
      </c>
      <c r="Q3249" s="15" t="s">
        <v>846</v>
      </c>
      <c r="R3249" s="15" t="s">
        <v>65</v>
      </c>
      <c r="S3249" s="15" t="s">
        <v>83</v>
      </c>
      <c r="T3249" s="15" t="s">
        <v>847</v>
      </c>
      <c r="U3249" s="28">
        <v>1029300.0</v>
      </c>
      <c r="V3249" s="15">
        <v>2.0</v>
      </c>
      <c r="W3249" s="31">
        <v>0.0</v>
      </c>
      <c r="X3249" s="28">
        <v>483771.0</v>
      </c>
    </row>
    <row r="3250" ht="15.75" customHeight="1">
      <c r="A3250" s="15">
        <v>7590.0</v>
      </c>
      <c r="B3250" s="15" t="s">
        <v>6097</v>
      </c>
      <c r="C3250" s="18">
        <v>42272.0</v>
      </c>
      <c r="D3250" s="18">
        <v>42276.0</v>
      </c>
      <c r="E3250" s="18">
        <f t="shared" si="1"/>
        <v>42276</v>
      </c>
      <c r="F3250" s="15" t="s">
        <v>55</v>
      </c>
      <c r="G3250" s="15" t="s">
        <v>4934</v>
      </c>
      <c r="H3250" s="15" t="s">
        <v>4935</v>
      </c>
      <c r="I3250" s="15" t="s">
        <v>59</v>
      </c>
      <c r="J3250" s="15" t="s">
        <v>60</v>
      </c>
      <c r="K3250" s="15" t="s">
        <v>29</v>
      </c>
      <c r="L3250" s="15" t="str">
        <f t="array" ref="L3250">_xlfn.XLOOKUP(M3250,reference_province_to_city!$A$2:$A$11,reference_province_to_city!$B$2:$B$11)</f>
        <v>Palembang</v>
      </c>
      <c r="M3250" s="15" t="s">
        <v>13</v>
      </c>
      <c r="N3250" s="15">
        <v>30111.0</v>
      </c>
      <c r="O3250" s="15">
        <f t="array" ref="O3250">_xlfn.XLOOKUP(M3250,reference_postal_code!$B$2:$B$11,reference_postal_code!$A$2:$A$11)</f>
        <v>30111</v>
      </c>
      <c r="P3250" s="15" t="s">
        <v>77</v>
      </c>
      <c r="Q3250" s="15" t="s">
        <v>2543</v>
      </c>
      <c r="R3250" s="15" t="s">
        <v>65</v>
      </c>
      <c r="S3250" s="15" t="s">
        <v>93</v>
      </c>
      <c r="T3250" s="15" t="s">
        <v>2544</v>
      </c>
      <c r="U3250" s="28">
        <v>1931160.0</v>
      </c>
      <c r="V3250" s="15">
        <v>7.0</v>
      </c>
      <c r="W3250" s="31">
        <v>0.2</v>
      </c>
      <c r="X3250" s="28">
        <v>193116.0</v>
      </c>
    </row>
    <row r="3251" ht="15.75" customHeight="1">
      <c r="A3251" s="15">
        <v>8214.0</v>
      </c>
      <c r="B3251" s="15" t="s">
        <v>6098</v>
      </c>
      <c r="C3251" s="18">
        <v>42272.0</v>
      </c>
      <c r="D3251" s="18">
        <v>42279.0</v>
      </c>
      <c r="E3251" s="18">
        <f t="shared" si="1"/>
        <v>42279</v>
      </c>
      <c r="F3251" s="15" t="s">
        <v>55</v>
      </c>
      <c r="G3251" s="15" t="s">
        <v>442</v>
      </c>
      <c r="H3251" s="15" t="s">
        <v>443</v>
      </c>
      <c r="I3251" s="15" t="s">
        <v>128</v>
      </c>
      <c r="J3251" s="15" t="s">
        <v>60</v>
      </c>
      <c r="K3251" s="15" t="s">
        <v>33</v>
      </c>
      <c r="L3251" s="15" t="str">
        <f t="array" ref="L3251">_xlfn.XLOOKUP(M3251,reference_province_to_city!$A$2:$A$11,reference_province_to_city!$B$2:$B$11)</f>
        <v>Makassar</v>
      </c>
      <c r="M3251" s="15" t="s">
        <v>25</v>
      </c>
      <c r="N3251" s="15">
        <v>90111.0</v>
      </c>
      <c r="O3251" s="15">
        <f t="array" ref="O3251">_xlfn.XLOOKUP(M3251,reference_postal_code!$B$2:$B$11,reference_postal_code!$A$2:$A$11)</f>
        <v>90111</v>
      </c>
      <c r="P3251" s="15" t="s">
        <v>63</v>
      </c>
      <c r="Q3251" s="15" t="s">
        <v>2016</v>
      </c>
      <c r="R3251" s="15" t="s">
        <v>65</v>
      </c>
      <c r="S3251" s="15" t="s">
        <v>83</v>
      </c>
      <c r="T3251" s="15" t="s">
        <v>2017</v>
      </c>
      <c r="U3251" s="28">
        <v>95040.0</v>
      </c>
      <c r="V3251" s="15">
        <v>4.0</v>
      </c>
      <c r="W3251" s="31">
        <v>0.7</v>
      </c>
      <c r="X3251" s="28">
        <v>-69696.0</v>
      </c>
    </row>
    <row r="3252" ht="15.75" customHeight="1">
      <c r="A3252" s="15">
        <v>7839.0</v>
      </c>
      <c r="B3252" s="15" t="s">
        <v>6099</v>
      </c>
      <c r="C3252" s="18">
        <v>42272.0</v>
      </c>
      <c r="D3252" s="18">
        <v>42277.0</v>
      </c>
      <c r="E3252" s="18">
        <f t="shared" si="1"/>
        <v>42277</v>
      </c>
      <c r="F3252" s="15" t="s">
        <v>55</v>
      </c>
      <c r="G3252" s="15" t="s">
        <v>4411</v>
      </c>
      <c r="H3252" s="15" t="s">
        <v>4412</v>
      </c>
      <c r="I3252" s="15" t="s">
        <v>128</v>
      </c>
      <c r="J3252" s="15" t="s">
        <v>60</v>
      </c>
      <c r="K3252" s="15" t="s">
        <v>33</v>
      </c>
      <c r="L3252" s="15" t="str">
        <f t="array" ref="L3252">_xlfn.XLOOKUP(M3252,reference_province_to_city!$A$2:$A$11,reference_province_to_city!$B$2:$B$11)</f>
        <v>Makassar</v>
      </c>
      <c r="M3252" s="15" t="s">
        <v>25</v>
      </c>
      <c r="N3252" s="15">
        <v>90111.0</v>
      </c>
      <c r="O3252" s="15">
        <f t="array" ref="O3252">_xlfn.XLOOKUP(M3252,reference_postal_code!$B$2:$B$11,reference_postal_code!$A$2:$A$11)</f>
        <v>90111</v>
      </c>
      <c r="P3252" s="15" t="s">
        <v>63</v>
      </c>
      <c r="Q3252" s="15" t="s">
        <v>2386</v>
      </c>
      <c r="R3252" s="15" t="s">
        <v>110</v>
      </c>
      <c r="S3252" s="15" t="s">
        <v>149</v>
      </c>
      <c r="T3252" s="15" t="s">
        <v>2387</v>
      </c>
      <c r="U3252" s="28">
        <v>2399700.0</v>
      </c>
      <c r="V3252" s="15">
        <v>2.0</v>
      </c>
      <c r="W3252" s="31">
        <v>0.0</v>
      </c>
      <c r="X3252" s="28">
        <v>863892.0</v>
      </c>
    </row>
    <row r="3253" ht="15.75" customHeight="1">
      <c r="A3253" s="15">
        <v>9268.0</v>
      </c>
      <c r="B3253" s="15" t="s">
        <v>6100</v>
      </c>
      <c r="C3253" s="18">
        <v>42272.0</v>
      </c>
      <c r="D3253" s="18">
        <v>42272.0</v>
      </c>
      <c r="E3253" s="18">
        <f t="shared" si="1"/>
        <v>42272</v>
      </c>
      <c r="F3253" s="15" t="s">
        <v>466</v>
      </c>
      <c r="G3253" s="15" t="s">
        <v>1866</v>
      </c>
      <c r="H3253" s="15" t="s">
        <v>1867</v>
      </c>
      <c r="I3253" s="15" t="s">
        <v>59</v>
      </c>
      <c r="J3253" s="15" t="s">
        <v>60</v>
      </c>
      <c r="K3253" s="15" t="s">
        <v>29</v>
      </c>
      <c r="L3253" s="15" t="str">
        <f t="array" ref="L3253">_xlfn.XLOOKUP(M3253,reference_province_to_city!$A$2:$A$11,reference_province_to_city!$B$2:$B$11)</f>
        <v>Palembang</v>
      </c>
      <c r="M3253" s="15" t="s">
        <v>13</v>
      </c>
      <c r="N3253" s="15">
        <v>30111.0</v>
      </c>
      <c r="O3253" s="15">
        <f t="array" ref="O3253">_xlfn.XLOOKUP(M3253,reference_postal_code!$B$2:$B$11,reference_postal_code!$A$2:$A$11)</f>
        <v>30111</v>
      </c>
      <c r="P3253" s="15" t="s">
        <v>77</v>
      </c>
      <c r="Q3253" s="15" t="s">
        <v>6101</v>
      </c>
      <c r="R3253" s="15" t="s">
        <v>106</v>
      </c>
      <c r="S3253" s="15" t="s">
        <v>107</v>
      </c>
      <c r="T3253" s="15" t="s">
        <v>6102</v>
      </c>
      <c r="U3253" s="28">
        <v>1538730.0</v>
      </c>
      <c r="V3253" s="15">
        <v>1.0</v>
      </c>
      <c r="W3253" s="31">
        <v>0.1</v>
      </c>
      <c r="X3253" s="28">
        <v>102582.0</v>
      </c>
    </row>
    <row r="3254" ht="15.75" customHeight="1">
      <c r="A3254" s="15">
        <v>5726.0</v>
      </c>
      <c r="B3254" s="15" t="s">
        <v>6103</v>
      </c>
      <c r="C3254" s="18">
        <v>42272.0</v>
      </c>
      <c r="D3254" s="18">
        <v>42274.0</v>
      </c>
      <c r="E3254" s="18">
        <f t="shared" si="1"/>
        <v>42274</v>
      </c>
      <c r="F3254" s="15" t="s">
        <v>125</v>
      </c>
      <c r="G3254" s="15" t="s">
        <v>6104</v>
      </c>
      <c r="H3254" s="15" t="s">
        <v>6105</v>
      </c>
      <c r="I3254" s="15" t="s">
        <v>128</v>
      </c>
      <c r="J3254" s="15" t="s">
        <v>60</v>
      </c>
      <c r="K3254" s="15" t="s">
        <v>983</v>
      </c>
      <c r="L3254" s="15" t="str">
        <f t="array" ref="L3254">_xlfn.XLOOKUP(M3254,reference_province_to_city!$A$2:$A$11,reference_province_to_city!$B$2:$B$11)</f>
        <v>Surabaya</v>
      </c>
      <c r="M3254" s="15" t="s">
        <v>20</v>
      </c>
      <c r="N3254" s="15">
        <v>60231.0</v>
      </c>
      <c r="O3254" s="15">
        <f t="array" ref="O3254">_xlfn.XLOOKUP(M3254,reference_postal_code!$B$2:$B$11,reference_postal_code!$A$2:$A$11)</f>
        <v>60231</v>
      </c>
      <c r="P3254" s="15" t="s">
        <v>166</v>
      </c>
      <c r="Q3254" s="15" t="s">
        <v>1097</v>
      </c>
      <c r="R3254" s="15" t="s">
        <v>110</v>
      </c>
      <c r="S3254" s="15" t="s">
        <v>149</v>
      </c>
      <c r="T3254" s="15" t="s">
        <v>1098</v>
      </c>
      <c r="U3254" s="28">
        <v>1.349865E7</v>
      </c>
      <c r="V3254" s="15">
        <v>9.0</v>
      </c>
      <c r="W3254" s="31">
        <v>0.0</v>
      </c>
      <c r="X3254" s="28">
        <v>5939406.0</v>
      </c>
    </row>
    <row r="3255" ht="15.75" customHeight="1">
      <c r="A3255" s="15">
        <v>6452.0</v>
      </c>
      <c r="B3255" s="15" t="s">
        <v>6106</v>
      </c>
      <c r="C3255" s="18">
        <v>42272.0</v>
      </c>
      <c r="D3255" s="18">
        <v>42276.0</v>
      </c>
      <c r="E3255" s="18">
        <f t="shared" si="1"/>
        <v>42276</v>
      </c>
      <c r="F3255" s="15" t="s">
        <v>55</v>
      </c>
      <c r="G3255" s="15" t="s">
        <v>206</v>
      </c>
      <c r="H3255" s="15" t="s">
        <v>207</v>
      </c>
      <c r="I3255" s="15" t="s">
        <v>59</v>
      </c>
      <c r="J3255" s="15" t="s">
        <v>60</v>
      </c>
      <c r="K3255" s="15" t="s">
        <v>22</v>
      </c>
      <c r="L3255" s="15" t="str">
        <f t="array" ref="L3255">_xlfn.XLOOKUP(M3255,reference_province_to_city!$A$2:$A$11,reference_province_to_city!$B$2:$B$11)</f>
        <v>Surabaya</v>
      </c>
      <c r="M3255" s="15" t="s">
        <v>20</v>
      </c>
      <c r="N3255" s="15">
        <v>60231.0</v>
      </c>
      <c r="O3255" s="15">
        <f t="array" ref="O3255">_xlfn.XLOOKUP(M3255,reference_postal_code!$B$2:$B$11,reference_postal_code!$A$2:$A$11)</f>
        <v>60231</v>
      </c>
      <c r="P3255" s="15" t="s">
        <v>166</v>
      </c>
      <c r="Q3255" s="15" t="s">
        <v>2707</v>
      </c>
      <c r="R3255" s="15" t="s">
        <v>65</v>
      </c>
      <c r="S3255" s="15" t="s">
        <v>93</v>
      </c>
      <c r="T3255" s="15" t="s">
        <v>2708</v>
      </c>
      <c r="U3255" s="28">
        <v>100500.0</v>
      </c>
      <c r="V3255" s="15">
        <v>1.0</v>
      </c>
      <c r="W3255" s="31">
        <v>0.0</v>
      </c>
      <c r="X3255" s="28">
        <v>33165.0</v>
      </c>
    </row>
    <row r="3256" ht="15.75" customHeight="1">
      <c r="A3256" s="15">
        <v>8216.0</v>
      </c>
      <c r="B3256" s="15" t="s">
        <v>6098</v>
      </c>
      <c r="C3256" s="18">
        <v>42272.0</v>
      </c>
      <c r="D3256" s="18">
        <v>42279.0</v>
      </c>
      <c r="E3256" s="18">
        <f t="shared" si="1"/>
        <v>42279</v>
      </c>
      <c r="F3256" s="15" t="s">
        <v>55</v>
      </c>
      <c r="G3256" s="15" t="s">
        <v>442</v>
      </c>
      <c r="H3256" s="15" t="s">
        <v>443</v>
      </c>
      <c r="I3256" s="15" t="s">
        <v>128</v>
      </c>
      <c r="J3256" s="15" t="s">
        <v>60</v>
      </c>
      <c r="K3256" s="15" t="s">
        <v>33</v>
      </c>
      <c r="L3256" s="15" t="str">
        <f t="array" ref="L3256">_xlfn.XLOOKUP(M3256,reference_province_to_city!$A$2:$A$11,reference_province_to_city!$B$2:$B$11)</f>
        <v>Makassar</v>
      </c>
      <c r="M3256" s="15" t="s">
        <v>25</v>
      </c>
      <c r="N3256" s="15">
        <v>90111.0</v>
      </c>
      <c r="O3256" s="15">
        <f t="array" ref="O3256">_xlfn.XLOOKUP(M3256,reference_postal_code!$B$2:$B$11,reference_postal_code!$A$2:$A$11)</f>
        <v>90111</v>
      </c>
      <c r="P3256" s="15" t="s">
        <v>63</v>
      </c>
      <c r="Q3256" s="15" t="s">
        <v>2483</v>
      </c>
      <c r="R3256" s="15" t="s">
        <v>65</v>
      </c>
      <c r="S3256" s="15" t="s">
        <v>83</v>
      </c>
      <c r="T3256" s="15" t="s">
        <v>2484</v>
      </c>
      <c r="U3256" s="28">
        <v>37035.0</v>
      </c>
      <c r="V3256" s="15">
        <v>1.0</v>
      </c>
      <c r="W3256" s="31">
        <v>0.7</v>
      </c>
      <c r="X3256" s="28">
        <v>-27159.0</v>
      </c>
    </row>
    <row r="3257" ht="15.75" customHeight="1">
      <c r="A3257" s="15">
        <v>25.0</v>
      </c>
      <c r="B3257" s="15" t="s">
        <v>6107</v>
      </c>
      <c r="C3257" s="18">
        <v>42272.0</v>
      </c>
      <c r="D3257" s="18">
        <v>42277.0</v>
      </c>
      <c r="E3257" s="18">
        <f t="shared" si="1"/>
        <v>42277</v>
      </c>
      <c r="F3257" s="15" t="s">
        <v>55</v>
      </c>
      <c r="G3257" s="15" t="s">
        <v>1442</v>
      </c>
      <c r="H3257" s="15" t="s">
        <v>1443</v>
      </c>
      <c r="I3257" s="15" t="s">
        <v>59</v>
      </c>
      <c r="J3257" s="15" t="s">
        <v>60</v>
      </c>
      <c r="K3257" s="15" t="s">
        <v>22</v>
      </c>
      <c r="L3257" s="15" t="str">
        <f t="array" ref="L3257">_xlfn.XLOOKUP(M3257,reference_province_to_city!$A$2:$A$11,reference_province_to_city!$B$2:$B$11)</f>
        <v>Surabaya</v>
      </c>
      <c r="M3257" s="15" t="s">
        <v>20</v>
      </c>
      <c r="N3257" s="15">
        <v>60231.0</v>
      </c>
      <c r="O3257" s="15">
        <f t="array" ref="O3257">_xlfn.XLOOKUP(M3257,reference_postal_code!$B$2:$B$11,reference_postal_code!$A$2:$A$11)</f>
        <v>60231</v>
      </c>
      <c r="P3257" s="15" t="s">
        <v>166</v>
      </c>
      <c r="Q3257" s="15" t="s">
        <v>4226</v>
      </c>
      <c r="R3257" s="15" t="s">
        <v>106</v>
      </c>
      <c r="S3257" s="15" t="s">
        <v>218</v>
      </c>
      <c r="T3257" s="15" t="s">
        <v>4227</v>
      </c>
      <c r="U3257" s="28">
        <v>1.566945E7</v>
      </c>
      <c r="V3257" s="15">
        <v>3.0</v>
      </c>
      <c r="W3257" s="31">
        <v>0.0</v>
      </c>
      <c r="X3257" s="28">
        <v>3603974.0</v>
      </c>
    </row>
    <row r="3258" ht="15.75" customHeight="1">
      <c r="A3258" s="15">
        <v>2447.0</v>
      </c>
      <c r="B3258" s="15" t="s">
        <v>6108</v>
      </c>
      <c r="C3258" s="18">
        <v>42272.0</v>
      </c>
      <c r="D3258" s="18">
        <v>42278.0</v>
      </c>
      <c r="E3258" s="18">
        <f t="shared" si="1"/>
        <v>42278</v>
      </c>
      <c r="F3258" s="15" t="s">
        <v>55</v>
      </c>
      <c r="G3258" s="15" t="s">
        <v>3718</v>
      </c>
      <c r="H3258" s="15" t="s">
        <v>3719</v>
      </c>
      <c r="I3258" s="15" t="s">
        <v>59</v>
      </c>
      <c r="J3258" s="15" t="s">
        <v>60</v>
      </c>
      <c r="K3258" s="15" t="s">
        <v>22</v>
      </c>
      <c r="L3258" s="15" t="str">
        <f t="array" ref="L3258">_xlfn.XLOOKUP(M3258,reference_province_to_city!$A$2:$A$11,reference_province_to_city!$B$2:$B$11)</f>
        <v>Surabaya</v>
      </c>
      <c r="M3258" s="15" t="s">
        <v>20</v>
      </c>
      <c r="N3258" s="15">
        <v>60231.0</v>
      </c>
      <c r="O3258" s="15">
        <f t="array" ref="O3258">_xlfn.XLOOKUP(M3258,reference_postal_code!$B$2:$B$11,reference_postal_code!$A$2:$A$11)</f>
        <v>60231</v>
      </c>
      <c r="P3258" s="15" t="s">
        <v>166</v>
      </c>
      <c r="Q3258" s="15" t="s">
        <v>1850</v>
      </c>
      <c r="R3258" s="15" t="s">
        <v>65</v>
      </c>
      <c r="S3258" s="15" t="s">
        <v>173</v>
      </c>
      <c r="T3258" s="15" t="s">
        <v>1851</v>
      </c>
      <c r="U3258" s="28">
        <v>262200.0</v>
      </c>
      <c r="V3258" s="15">
        <v>2.0</v>
      </c>
      <c r="W3258" s="31">
        <v>0.0</v>
      </c>
      <c r="X3258" s="28">
        <v>123234.0</v>
      </c>
    </row>
    <row r="3259" ht="15.75" customHeight="1">
      <c r="A3259" s="15">
        <v>8217.0</v>
      </c>
      <c r="B3259" s="15" t="s">
        <v>6098</v>
      </c>
      <c r="C3259" s="18">
        <v>42272.0</v>
      </c>
      <c r="D3259" s="18">
        <v>42279.0</v>
      </c>
      <c r="E3259" s="18">
        <f t="shared" si="1"/>
        <v>42279</v>
      </c>
      <c r="F3259" s="15" t="s">
        <v>55</v>
      </c>
      <c r="G3259" s="15" t="s">
        <v>442</v>
      </c>
      <c r="H3259" s="15" t="s">
        <v>443</v>
      </c>
      <c r="I3259" s="15" t="s">
        <v>128</v>
      </c>
      <c r="J3259" s="15" t="s">
        <v>60</v>
      </c>
      <c r="K3259" s="15" t="s">
        <v>33</v>
      </c>
      <c r="L3259" s="15" t="str">
        <f t="array" ref="L3259">_xlfn.XLOOKUP(M3259,reference_province_to_city!$A$2:$A$11,reference_province_to_city!$B$2:$B$11)</f>
        <v>Makassar</v>
      </c>
      <c r="M3259" s="15" t="s">
        <v>25</v>
      </c>
      <c r="N3259" s="15">
        <v>90111.0</v>
      </c>
      <c r="O3259" s="15">
        <f t="array" ref="O3259">_xlfn.XLOOKUP(M3259,reference_postal_code!$B$2:$B$11,reference_postal_code!$A$2:$A$11)</f>
        <v>90111</v>
      </c>
      <c r="P3259" s="15" t="s">
        <v>63</v>
      </c>
      <c r="Q3259" s="15" t="s">
        <v>2330</v>
      </c>
      <c r="R3259" s="15" t="s">
        <v>65</v>
      </c>
      <c r="S3259" s="15" t="s">
        <v>83</v>
      </c>
      <c r="T3259" s="15" t="s">
        <v>2331</v>
      </c>
      <c r="U3259" s="28">
        <v>48960.0</v>
      </c>
      <c r="V3259" s="15">
        <v>2.0</v>
      </c>
      <c r="W3259" s="31">
        <v>0.7</v>
      </c>
      <c r="X3259" s="28">
        <v>-34272.0</v>
      </c>
    </row>
    <row r="3260" ht="15.75" customHeight="1">
      <c r="A3260" s="15">
        <v>7837.0</v>
      </c>
      <c r="B3260" s="15" t="s">
        <v>6099</v>
      </c>
      <c r="C3260" s="18">
        <v>42272.0</v>
      </c>
      <c r="D3260" s="18">
        <v>42277.0</v>
      </c>
      <c r="E3260" s="18">
        <f t="shared" si="1"/>
        <v>42277</v>
      </c>
      <c r="F3260" s="15" t="s">
        <v>55</v>
      </c>
      <c r="G3260" s="15" t="s">
        <v>4411</v>
      </c>
      <c r="H3260" s="15" t="s">
        <v>4412</v>
      </c>
      <c r="I3260" s="15" t="s">
        <v>128</v>
      </c>
      <c r="J3260" s="15" t="s">
        <v>60</v>
      </c>
      <c r="K3260" s="15" t="s">
        <v>33</v>
      </c>
      <c r="L3260" s="15" t="str">
        <f t="array" ref="L3260">_xlfn.XLOOKUP(M3260,reference_province_to_city!$A$2:$A$11,reference_province_to_city!$B$2:$B$11)</f>
        <v>Makassar</v>
      </c>
      <c r="M3260" s="15" t="s">
        <v>25</v>
      </c>
      <c r="N3260" s="15">
        <v>90111.0</v>
      </c>
      <c r="O3260" s="15">
        <f t="array" ref="O3260">_xlfn.XLOOKUP(M3260,reference_postal_code!$B$2:$B$11,reference_postal_code!$A$2:$A$11)</f>
        <v>90111</v>
      </c>
      <c r="P3260" s="15" t="s">
        <v>63</v>
      </c>
      <c r="Q3260" s="15" t="s">
        <v>3004</v>
      </c>
      <c r="R3260" s="15" t="s">
        <v>106</v>
      </c>
      <c r="S3260" s="15" t="s">
        <v>107</v>
      </c>
      <c r="T3260" s="15" t="s">
        <v>3005</v>
      </c>
      <c r="U3260" s="28">
        <v>4607040.0</v>
      </c>
      <c r="V3260" s="15">
        <v>4.0</v>
      </c>
      <c r="W3260" s="31">
        <v>0.2</v>
      </c>
      <c r="X3260" s="28">
        <v>-172764.0</v>
      </c>
    </row>
    <row r="3261" ht="15.75" customHeight="1">
      <c r="A3261" s="15">
        <v>9437.0</v>
      </c>
      <c r="B3261" s="15" t="s">
        <v>6109</v>
      </c>
      <c r="C3261" s="18">
        <v>42272.0</v>
      </c>
      <c r="D3261" s="18">
        <v>42272.0</v>
      </c>
      <c r="E3261" s="18">
        <f t="shared" si="1"/>
        <v>42272</v>
      </c>
      <c r="F3261" s="15" t="s">
        <v>466</v>
      </c>
      <c r="G3261" s="15" t="s">
        <v>1846</v>
      </c>
      <c r="H3261" s="15" t="s">
        <v>1847</v>
      </c>
      <c r="I3261" s="15" t="s">
        <v>59</v>
      </c>
      <c r="J3261" s="15" t="s">
        <v>60</v>
      </c>
      <c r="K3261" s="15" t="s">
        <v>31</v>
      </c>
      <c r="L3261" s="15" t="str">
        <f t="array" ref="L3261">_xlfn.XLOOKUP(M3261,reference_province_to_city!$A$2:$A$11,reference_province_to_city!$B$2:$B$11)</f>
        <v>Balikpapan</v>
      </c>
      <c r="M3261" s="15" t="s">
        <v>21</v>
      </c>
      <c r="N3261" s="15">
        <v>76114.0</v>
      </c>
      <c r="O3261" s="15">
        <f t="array" ref="O3261">_xlfn.XLOOKUP(M3261,reference_postal_code!$B$2:$B$11,reference_postal_code!$A$2:$A$11)</f>
        <v>76114</v>
      </c>
      <c r="P3261" s="15" t="s">
        <v>166</v>
      </c>
      <c r="Q3261" s="15" t="s">
        <v>3159</v>
      </c>
      <c r="R3261" s="15" t="s">
        <v>65</v>
      </c>
      <c r="S3261" s="15" t="s">
        <v>83</v>
      </c>
      <c r="T3261" s="15" t="s">
        <v>3160</v>
      </c>
      <c r="U3261" s="28">
        <v>44190.0</v>
      </c>
      <c r="V3261" s="15">
        <v>2.0</v>
      </c>
      <c r="W3261" s="31">
        <v>0.7</v>
      </c>
      <c r="X3261" s="28">
        <v>-30933.0</v>
      </c>
    </row>
    <row r="3262" ht="15.75" customHeight="1">
      <c r="A3262" s="15">
        <v>9269.0</v>
      </c>
      <c r="B3262" s="15" t="s">
        <v>6100</v>
      </c>
      <c r="C3262" s="18">
        <v>42272.0</v>
      </c>
      <c r="D3262" s="18">
        <v>42272.0</v>
      </c>
      <c r="E3262" s="18">
        <f t="shared" si="1"/>
        <v>42272</v>
      </c>
      <c r="F3262" s="15" t="s">
        <v>466</v>
      </c>
      <c r="G3262" s="15" t="s">
        <v>1866</v>
      </c>
      <c r="H3262" s="15" t="s">
        <v>1867</v>
      </c>
      <c r="I3262" s="15" t="s">
        <v>59</v>
      </c>
      <c r="J3262" s="15" t="s">
        <v>60</v>
      </c>
      <c r="K3262" s="15" t="s">
        <v>29</v>
      </c>
      <c r="L3262" s="15" t="str">
        <f t="array" ref="L3262">_xlfn.XLOOKUP(M3262,reference_province_to_city!$A$2:$A$11,reference_province_to_city!$B$2:$B$11)</f>
        <v>Palembang</v>
      </c>
      <c r="M3262" s="15" t="s">
        <v>13</v>
      </c>
      <c r="N3262" s="15">
        <v>30111.0</v>
      </c>
      <c r="O3262" s="15">
        <f t="array" ref="O3262">_xlfn.XLOOKUP(M3262,reference_postal_code!$B$2:$B$11,reference_postal_code!$A$2:$A$11)</f>
        <v>30111</v>
      </c>
      <c r="P3262" s="15" t="s">
        <v>77</v>
      </c>
      <c r="Q3262" s="15" t="s">
        <v>167</v>
      </c>
      <c r="R3262" s="15" t="s">
        <v>65</v>
      </c>
      <c r="S3262" s="15" t="s">
        <v>66</v>
      </c>
      <c r="T3262" s="15" t="s">
        <v>168</v>
      </c>
      <c r="U3262" s="28">
        <v>300600.0</v>
      </c>
      <c r="V3262" s="15">
        <v>3.0</v>
      </c>
      <c r="W3262" s="31">
        <v>0.0</v>
      </c>
      <c r="X3262" s="28">
        <v>144288.0</v>
      </c>
    </row>
    <row r="3263" ht="15.75" customHeight="1">
      <c r="A3263" s="15">
        <v>1697.0</v>
      </c>
      <c r="B3263" s="15" t="s">
        <v>6095</v>
      </c>
      <c r="C3263" s="18">
        <v>42272.0</v>
      </c>
      <c r="D3263" s="18">
        <v>42275.0</v>
      </c>
      <c r="E3263" s="18">
        <f t="shared" si="1"/>
        <v>42275</v>
      </c>
      <c r="F3263" s="15" t="s">
        <v>114</v>
      </c>
      <c r="G3263" s="15" t="s">
        <v>74</v>
      </c>
      <c r="H3263" s="15" t="s">
        <v>75</v>
      </c>
      <c r="I3263" s="15" t="s">
        <v>76</v>
      </c>
      <c r="J3263" s="15" t="s">
        <v>60</v>
      </c>
      <c r="K3263" s="15" t="s">
        <v>19</v>
      </c>
      <c r="L3263" s="15" t="str">
        <f t="array" ref="L3263">_xlfn.XLOOKUP(M3263,reference_province_to_city!$A$2:$A$11,reference_province_to_city!$B$2:$B$11)</f>
        <v>Yogyakarta</v>
      </c>
      <c r="M3263" s="15" t="s">
        <v>18</v>
      </c>
      <c r="N3263" s="15">
        <v>55111.0</v>
      </c>
      <c r="O3263" s="15">
        <f t="array" ref="O3263">_xlfn.XLOOKUP(M3263,reference_postal_code!$B$2:$B$11,reference_postal_code!$A$2:$A$11)</f>
        <v>55111</v>
      </c>
      <c r="P3263" s="15" t="s">
        <v>77</v>
      </c>
      <c r="Q3263" s="15" t="s">
        <v>1680</v>
      </c>
      <c r="R3263" s="15" t="s">
        <v>110</v>
      </c>
      <c r="S3263" s="15" t="s">
        <v>111</v>
      </c>
      <c r="T3263" s="15" t="s">
        <v>1681</v>
      </c>
      <c r="U3263" s="28">
        <v>1574700.0</v>
      </c>
      <c r="V3263" s="15">
        <v>2.0</v>
      </c>
      <c r="W3263" s="31">
        <v>0.0</v>
      </c>
      <c r="X3263" s="28">
        <v>787350.0</v>
      </c>
    </row>
    <row r="3264" ht="15.75" customHeight="1">
      <c r="A3264" s="15">
        <v>8215.0</v>
      </c>
      <c r="B3264" s="15" t="s">
        <v>6098</v>
      </c>
      <c r="C3264" s="18">
        <v>42272.0</v>
      </c>
      <c r="D3264" s="18">
        <v>42279.0</v>
      </c>
      <c r="E3264" s="18">
        <f t="shared" si="1"/>
        <v>42279</v>
      </c>
      <c r="F3264" s="15" t="s">
        <v>55</v>
      </c>
      <c r="G3264" s="15" t="s">
        <v>442</v>
      </c>
      <c r="H3264" s="15" t="s">
        <v>443</v>
      </c>
      <c r="I3264" s="15" t="s">
        <v>128</v>
      </c>
      <c r="J3264" s="15" t="s">
        <v>60</v>
      </c>
      <c r="K3264" s="15" t="s">
        <v>33</v>
      </c>
      <c r="L3264" s="15" t="str">
        <f t="array" ref="L3264">_xlfn.XLOOKUP(M3264,reference_province_to_city!$A$2:$A$11,reference_province_to_city!$B$2:$B$11)</f>
        <v>Makassar</v>
      </c>
      <c r="M3264" s="15" t="s">
        <v>25</v>
      </c>
      <c r="N3264" s="15">
        <v>90111.0</v>
      </c>
      <c r="O3264" s="15">
        <f t="array" ref="O3264">_xlfn.XLOOKUP(M3264,reference_postal_code!$B$2:$B$11,reference_postal_code!$A$2:$A$11)</f>
        <v>90111</v>
      </c>
      <c r="P3264" s="15" t="s">
        <v>63</v>
      </c>
      <c r="Q3264" s="15" t="s">
        <v>3027</v>
      </c>
      <c r="R3264" s="15" t="s">
        <v>65</v>
      </c>
      <c r="S3264" s="15" t="s">
        <v>66</v>
      </c>
      <c r="T3264" s="15" t="s">
        <v>3028</v>
      </c>
      <c r="U3264" s="28">
        <v>157200.0</v>
      </c>
      <c r="V3264" s="15">
        <v>1.0</v>
      </c>
      <c r="W3264" s="31">
        <v>0.2</v>
      </c>
      <c r="X3264" s="28">
        <v>56985.0</v>
      </c>
    </row>
    <row r="3265" ht="15.75" customHeight="1">
      <c r="A3265" s="15">
        <v>1696.0</v>
      </c>
      <c r="B3265" s="15" t="s">
        <v>6095</v>
      </c>
      <c r="C3265" s="18">
        <v>42272.0</v>
      </c>
      <c r="D3265" s="18">
        <v>42275.0</v>
      </c>
      <c r="E3265" s="18">
        <f t="shared" si="1"/>
        <v>42275</v>
      </c>
      <c r="F3265" s="15" t="s">
        <v>114</v>
      </c>
      <c r="G3265" s="15" t="s">
        <v>74</v>
      </c>
      <c r="H3265" s="15" t="s">
        <v>75</v>
      </c>
      <c r="I3265" s="15" t="s">
        <v>76</v>
      </c>
      <c r="J3265" s="15" t="s">
        <v>60</v>
      </c>
      <c r="K3265" s="15" t="s">
        <v>19</v>
      </c>
      <c r="L3265" s="15" t="str">
        <f t="array" ref="L3265">_xlfn.XLOOKUP(M3265,reference_province_to_city!$A$2:$A$11,reference_province_to_city!$B$2:$B$11)</f>
        <v>Yogyakarta</v>
      </c>
      <c r="M3265" s="15" t="s">
        <v>18</v>
      </c>
      <c r="N3265" s="15">
        <v>55111.0</v>
      </c>
      <c r="O3265" s="15">
        <f t="array" ref="O3265">_xlfn.XLOOKUP(M3265,reference_postal_code!$B$2:$B$11,reference_postal_code!$A$2:$A$11)</f>
        <v>55111</v>
      </c>
      <c r="P3265" s="15" t="s">
        <v>77</v>
      </c>
      <c r="Q3265" s="15" t="s">
        <v>2257</v>
      </c>
      <c r="R3265" s="15" t="s">
        <v>65</v>
      </c>
      <c r="S3265" s="15" t="s">
        <v>83</v>
      </c>
      <c r="T3265" s="15" t="s">
        <v>2258</v>
      </c>
      <c r="U3265" s="28">
        <v>216900.0</v>
      </c>
      <c r="V3265" s="15">
        <v>3.0</v>
      </c>
      <c r="W3265" s="31">
        <v>0.0</v>
      </c>
      <c r="X3265" s="28">
        <v>106281.0</v>
      </c>
    </row>
    <row r="3266" ht="15.75" customHeight="1">
      <c r="A3266" s="15">
        <v>7838.0</v>
      </c>
      <c r="B3266" s="15" t="s">
        <v>6099</v>
      </c>
      <c r="C3266" s="18">
        <v>42272.0</v>
      </c>
      <c r="D3266" s="18">
        <v>42277.0</v>
      </c>
      <c r="E3266" s="18">
        <f t="shared" si="1"/>
        <v>42277</v>
      </c>
      <c r="F3266" s="15" t="s">
        <v>55</v>
      </c>
      <c r="G3266" s="15" t="s">
        <v>4411</v>
      </c>
      <c r="H3266" s="15" t="s">
        <v>4412</v>
      </c>
      <c r="I3266" s="15" t="s">
        <v>128</v>
      </c>
      <c r="J3266" s="15" t="s">
        <v>60</v>
      </c>
      <c r="K3266" s="15" t="s">
        <v>33</v>
      </c>
      <c r="L3266" s="15" t="str">
        <f t="array" ref="L3266">_xlfn.XLOOKUP(M3266,reference_province_to_city!$A$2:$A$11,reference_province_to_city!$B$2:$B$11)</f>
        <v>Makassar</v>
      </c>
      <c r="M3266" s="15" t="s">
        <v>25</v>
      </c>
      <c r="N3266" s="15">
        <v>90111.0</v>
      </c>
      <c r="O3266" s="15">
        <f t="array" ref="O3266">_xlfn.XLOOKUP(M3266,reference_postal_code!$B$2:$B$11,reference_postal_code!$A$2:$A$11)</f>
        <v>90111</v>
      </c>
      <c r="P3266" s="15" t="s">
        <v>63</v>
      </c>
      <c r="Q3266" s="15" t="s">
        <v>3410</v>
      </c>
      <c r="R3266" s="15" t="s">
        <v>65</v>
      </c>
      <c r="S3266" s="15" t="s">
        <v>79</v>
      </c>
      <c r="T3266" s="15" t="s">
        <v>3411</v>
      </c>
      <c r="U3266" s="28">
        <v>189000.0</v>
      </c>
      <c r="V3266" s="15">
        <v>2.0</v>
      </c>
      <c r="W3266" s="31">
        <v>0.0</v>
      </c>
      <c r="X3266" s="28">
        <v>86940.0</v>
      </c>
    </row>
    <row r="3267" ht="15.75" customHeight="1">
      <c r="A3267" s="15">
        <v>6450.0</v>
      </c>
      <c r="B3267" s="15" t="s">
        <v>6106</v>
      </c>
      <c r="C3267" s="18">
        <v>42272.0</v>
      </c>
      <c r="D3267" s="18">
        <v>42276.0</v>
      </c>
      <c r="E3267" s="18">
        <f t="shared" si="1"/>
        <v>42276</v>
      </c>
      <c r="F3267" s="15" t="s">
        <v>55</v>
      </c>
      <c r="G3267" s="15" t="s">
        <v>206</v>
      </c>
      <c r="H3267" s="15" t="s">
        <v>207</v>
      </c>
      <c r="I3267" s="15" t="s">
        <v>59</v>
      </c>
      <c r="J3267" s="15" t="s">
        <v>60</v>
      </c>
      <c r="K3267" s="15" t="s">
        <v>22</v>
      </c>
      <c r="L3267" s="15" t="str">
        <f t="array" ref="L3267">_xlfn.XLOOKUP(M3267,reference_province_to_city!$A$2:$A$11,reference_province_to_city!$B$2:$B$11)</f>
        <v>Surabaya</v>
      </c>
      <c r="M3267" s="15" t="s">
        <v>20</v>
      </c>
      <c r="N3267" s="15">
        <v>60231.0</v>
      </c>
      <c r="O3267" s="15">
        <f t="array" ref="O3267">_xlfn.XLOOKUP(M3267,reference_postal_code!$B$2:$B$11,reference_postal_code!$A$2:$A$11)</f>
        <v>60231</v>
      </c>
      <c r="P3267" s="15" t="s">
        <v>166</v>
      </c>
      <c r="Q3267" s="15" t="s">
        <v>3009</v>
      </c>
      <c r="R3267" s="15" t="s">
        <v>65</v>
      </c>
      <c r="S3267" s="15" t="s">
        <v>83</v>
      </c>
      <c r="T3267" s="15" t="s">
        <v>3010</v>
      </c>
      <c r="U3267" s="28">
        <v>161400.0</v>
      </c>
      <c r="V3267" s="15">
        <v>2.0</v>
      </c>
      <c r="W3267" s="31">
        <v>0.0</v>
      </c>
      <c r="X3267" s="28">
        <v>77472.0</v>
      </c>
    </row>
    <row r="3268" ht="15.75" customHeight="1">
      <c r="A3268" s="15">
        <v>6451.0</v>
      </c>
      <c r="B3268" s="15" t="s">
        <v>6106</v>
      </c>
      <c r="C3268" s="18">
        <v>42272.0</v>
      </c>
      <c r="D3268" s="18">
        <v>42276.0</v>
      </c>
      <c r="E3268" s="18">
        <f t="shared" si="1"/>
        <v>42276</v>
      </c>
      <c r="F3268" s="15" t="s">
        <v>55</v>
      </c>
      <c r="G3268" s="15" t="s">
        <v>206</v>
      </c>
      <c r="H3268" s="15" t="s">
        <v>207</v>
      </c>
      <c r="I3268" s="15" t="s">
        <v>59</v>
      </c>
      <c r="J3268" s="15" t="s">
        <v>60</v>
      </c>
      <c r="K3268" s="15" t="s">
        <v>22</v>
      </c>
      <c r="L3268" s="15" t="str">
        <f t="array" ref="L3268">_xlfn.XLOOKUP(M3268,reference_province_to_city!$A$2:$A$11,reference_province_to_city!$B$2:$B$11)</f>
        <v>Surabaya</v>
      </c>
      <c r="M3268" s="15" t="s">
        <v>20</v>
      </c>
      <c r="N3268" s="15">
        <v>60231.0</v>
      </c>
      <c r="O3268" s="15">
        <f t="array" ref="O3268">_xlfn.XLOOKUP(M3268,reference_postal_code!$B$2:$B$11,reference_postal_code!$A$2:$A$11)</f>
        <v>60231</v>
      </c>
      <c r="P3268" s="15" t="s">
        <v>166</v>
      </c>
      <c r="Q3268" s="15" t="s">
        <v>4418</v>
      </c>
      <c r="R3268" s="15" t="s">
        <v>65</v>
      </c>
      <c r="S3268" s="15" t="s">
        <v>66</v>
      </c>
      <c r="T3268" s="15" t="s">
        <v>4419</v>
      </c>
      <c r="U3268" s="28">
        <v>685200.0</v>
      </c>
      <c r="V3268" s="15">
        <v>2.0</v>
      </c>
      <c r="W3268" s="31">
        <v>0.0</v>
      </c>
      <c r="X3268" s="28">
        <v>315192.0</v>
      </c>
    </row>
    <row r="3269" ht="15.75" customHeight="1">
      <c r="A3269" s="15">
        <v>5118.0</v>
      </c>
      <c r="B3269" s="15" t="s">
        <v>6110</v>
      </c>
      <c r="C3269" s="18">
        <v>42273.0</v>
      </c>
      <c r="D3269" s="18">
        <v>42280.0</v>
      </c>
      <c r="E3269" s="18">
        <f t="shared" si="1"/>
        <v>42280</v>
      </c>
      <c r="F3269" s="15" t="s">
        <v>55</v>
      </c>
      <c r="G3269" s="15" t="s">
        <v>2614</v>
      </c>
      <c r="H3269" s="15" t="s">
        <v>2615</v>
      </c>
      <c r="I3269" s="15" t="s">
        <v>59</v>
      </c>
      <c r="J3269" s="15" t="s">
        <v>60</v>
      </c>
      <c r="K3269" s="15" t="s">
        <v>14</v>
      </c>
      <c r="L3269" s="15" t="str">
        <f t="array" ref="L3269">_xlfn.XLOOKUP(M3269,reference_province_to_city!$A$2:$A$11,reference_province_to_city!$B$2:$B$11)</f>
        <v>Bandung</v>
      </c>
      <c r="M3269" s="15" t="s">
        <v>12</v>
      </c>
      <c r="N3269" s="15">
        <v>40111.0</v>
      </c>
      <c r="O3269" s="15">
        <f t="array" ref="O3269">_xlfn.XLOOKUP(M3269,reference_postal_code!$B$2:$B$11,reference_postal_code!$A$2:$A$11)</f>
        <v>40111</v>
      </c>
      <c r="P3269" s="15" t="s">
        <v>117</v>
      </c>
      <c r="Q3269" s="15" t="s">
        <v>2638</v>
      </c>
      <c r="R3269" s="15" t="s">
        <v>65</v>
      </c>
      <c r="S3269" s="15" t="s">
        <v>103</v>
      </c>
      <c r="T3269" s="15" t="s">
        <v>2639</v>
      </c>
      <c r="U3269" s="28">
        <v>516600.0</v>
      </c>
      <c r="V3269" s="15">
        <v>3.0</v>
      </c>
      <c r="W3269" s="31">
        <v>0.0</v>
      </c>
      <c r="X3269" s="28">
        <v>242802.0</v>
      </c>
    </row>
    <row r="3270" ht="15.75" customHeight="1">
      <c r="A3270" s="15">
        <v>2497.0</v>
      </c>
      <c r="B3270" s="15" t="s">
        <v>6111</v>
      </c>
      <c r="C3270" s="18">
        <v>42273.0</v>
      </c>
      <c r="D3270" s="18">
        <v>42278.0</v>
      </c>
      <c r="E3270" s="18">
        <f t="shared" si="1"/>
        <v>42278</v>
      </c>
      <c r="F3270" s="15" t="s">
        <v>55</v>
      </c>
      <c r="G3270" s="15" t="s">
        <v>6112</v>
      </c>
      <c r="H3270" s="15" t="s">
        <v>6113</v>
      </c>
      <c r="I3270" s="15" t="s">
        <v>76</v>
      </c>
      <c r="J3270" s="15" t="s">
        <v>60</v>
      </c>
      <c r="K3270" s="15" t="s">
        <v>33</v>
      </c>
      <c r="L3270" s="15" t="str">
        <f t="array" ref="L3270">_xlfn.XLOOKUP(M3270,reference_province_to_city!$A$2:$A$11,reference_province_to_city!$B$2:$B$11)</f>
        <v>Makassar</v>
      </c>
      <c r="M3270" s="15" t="s">
        <v>25</v>
      </c>
      <c r="N3270" s="15">
        <v>90111.0</v>
      </c>
      <c r="O3270" s="15">
        <f t="array" ref="O3270">_xlfn.XLOOKUP(M3270,reference_postal_code!$B$2:$B$11,reference_postal_code!$A$2:$A$11)</f>
        <v>90111</v>
      </c>
      <c r="P3270" s="15" t="s">
        <v>63</v>
      </c>
      <c r="Q3270" s="15" t="s">
        <v>3544</v>
      </c>
      <c r="R3270" s="15" t="s">
        <v>65</v>
      </c>
      <c r="S3270" s="15" t="s">
        <v>87</v>
      </c>
      <c r="T3270" s="15" t="s">
        <v>3545</v>
      </c>
      <c r="U3270" s="28">
        <v>962550.0</v>
      </c>
      <c r="V3270" s="15">
        <v>3.0</v>
      </c>
      <c r="W3270" s="31">
        <v>0.0</v>
      </c>
      <c r="X3270" s="28">
        <v>279139.0</v>
      </c>
    </row>
    <row r="3271" ht="15.75" customHeight="1">
      <c r="A3271" s="15">
        <v>2556.0</v>
      </c>
      <c r="B3271" s="15" t="s">
        <v>6114</v>
      </c>
      <c r="C3271" s="18">
        <v>42273.0</v>
      </c>
      <c r="D3271" s="18">
        <v>42277.0</v>
      </c>
      <c r="E3271" s="18">
        <f t="shared" si="1"/>
        <v>42277</v>
      </c>
      <c r="F3271" s="15" t="s">
        <v>55</v>
      </c>
      <c r="G3271" s="15" t="s">
        <v>3227</v>
      </c>
      <c r="H3271" s="15" t="s">
        <v>3228</v>
      </c>
      <c r="I3271" s="15" t="s">
        <v>59</v>
      </c>
      <c r="J3271" s="15" t="s">
        <v>60</v>
      </c>
      <c r="K3271" s="15" t="s">
        <v>31</v>
      </c>
      <c r="L3271" s="15" t="str">
        <f t="array" ref="L3271">_xlfn.XLOOKUP(M3271,reference_province_to_city!$A$2:$A$11,reference_province_to_city!$B$2:$B$11)</f>
        <v>Balikpapan</v>
      </c>
      <c r="M3271" s="15" t="s">
        <v>21</v>
      </c>
      <c r="N3271" s="15">
        <v>76114.0</v>
      </c>
      <c r="O3271" s="15">
        <f t="array" ref="O3271">_xlfn.XLOOKUP(M3271,reference_postal_code!$B$2:$B$11,reference_postal_code!$A$2:$A$11)</f>
        <v>76114</v>
      </c>
      <c r="P3271" s="15" t="s">
        <v>166</v>
      </c>
      <c r="Q3271" s="15" t="s">
        <v>5564</v>
      </c>
      <c r="R3271" s="15" t="s">
        <v>110</v>
      </c>
      <c r="S3271" s="15" t="s">
        <v>149</v>
      </c>
      <c r="T3271" s="15" t="s">
        <v>5565</v>
      </c>
      <c r="U3271" s="28">
        <v>750000.0</v>
      </c>
      <c r="V3271" s="15">
        <v>2.0</v>
      </c>
      <c r="W3271" s="31">
        <v>0.0</v>
      </c>
      <c r="X3271" s="28">
        <v>180000.0</v>
      </c>
    </row>
    <row r="3272" ht="15.75" customHeight="1">
      <c r="A3272" s="15">
        <v>1424.0</v>
      </c>
      <c r="B3272" s="15" t="s">
        <v>6115</v>
      </c>
      <c r="C3272" s="18">
        <v>42273.0</v>
      </c>
      <c r="D3272" s="18">
        <v>42277.0</v>
      </c>
      <c r="E3272" s="18">
        <f t="shared" si="1"/>
        <v>42277</v>
      </c>
      <c r="F3272" s="15" t="s">
        <v>55</v>
      </c>
      <c r="G3272" s="15" t="s">
        <v>4820</v>
      </c>
      <c r="H3272" s="15" t="s">
        <v>4821</v>
      </c>
      <c r="I3272" s="15" t="s">
        <v>128</v>
      </c>
      <c r="J3272" s="15" t="s">
        <v>60</v>
      </c>
      <c r="K3272" s="15" t="s">
        <v>29</v>
      </c>
      <c r="L3272" s="15" t="str">
        <f t="array" ref="L3272">_xlfn.XLOOKUP(M3272,reference_province_to_city!$A$2:$A$11,reference_province_to_city!$B$2:$B$11)</f>
        <v>Palembang</v>
      </c>
      <c r="M3272" s="15" t="s">
        <v>13</v>
      </c>
      <c r="N3272" s="15">
        <v>30111.0</v>
      </c>
      <c r="O3272" s="15">
        <f t="array" ref="O3272">_xlfn.XLOOKUP(M3272,reference_postal_code!$B$2:$B$11,reference_postal_code!$A$2:$A$11)</f>
        <v>30111</v>
      </c>
      <c r="P3272" s="15" t="s">
        <v>77</v>
      </c>
      <c r="Q3272" s="15" t="s">
        <v>1378</v>
      </c>
      <c r="R3272" s="15" t="s">
        <v>65</v>
      </c>
      <c r="S3272" s="15" t="s">
        <v>87</v>
      </c>
      <c r="T3272" s="15" t="s">
        <v>1379</v>
      </c>
      <c r="U3272" s="28">
        <v>1798560.0</v>
      </c>
      <c r="V3272" s="15">
        <v>6.0</v>
      </c>
      <c r="W3272" s="31">
        <v>0.2</v>
      </c>
      <c r="X3272" s="28">
        <v>-22482.0</v>
      </c>
    </row>
    <row r="3273" ht="15.75" customHeight="1">
      <c r="A3273" s="15">
        <v>1420.0</v>
      </c>
      <c r="B3273" s="15" t="s">
        <v>6115</v>
      </c>
      <c r="C3273" s="18">
        <v>42273.0</v>
      </c>
      <c r="D3273" s="18">
        <v>42277.0</v>
      </c>
      <c r="E3273" s="18">
        <f t="shared" si="1"/>
        <v>42277</v>
      </c>
      <c r="F3273" s="15" t="s">
        <v>55</v>
      </c>
      <c r="G3273" s="15" t="s">
        <v>4820</v>
      </c>
      <c r="H3273" s="15" t="s">
        <v>4821</v>
      </c>
      <c r="I3273" s="15" t="s">
        <v>128</v>
      </c>
      <c r="J3273" s="15" t="s">
        <v>60</v>
      </c>
      <c r="K3273" s="15" t="s">
        <v>29</v>
      </c>
      <c r="L3273" s="15" t="str">
        <f t="array" ref="L3273">_xlfn.XLOOKUP(M3273,reference_province_to_city!$A$2:$A$11,reference_province_to_city!$B$2:$B$11)</f>
        <v>Palembang</v>
      </c>
      <c r="M3273" s="15" t="s">
        <v>13</v>
      </c>
      <c r="N3273" s="15">
        <v>30111.0</v>
      </c>
      <c r="O3273" s="15">
        <f t="array" ref="O3273">_xlfn.XLOOKUP(M3273,reference_postal_code!$B$2:$B$11,reference_postal_code!$A$2:$A$11)</f>
        <v>30111</v>
      </c>
      <c r="P3273" s="15" t="s">
        <v>77</v>
      </c>
      <c r="Q3273" s="15" t="s">
        <v>5678</v>
      </c>
      <c r="R3273" s="15" t="s">
        <v>65</v>
      </c>
      <c r="S3273" s="15" t="s">
        <v>66</v>
      </c>
      <c r="T3273" s="15" t="s">
        <v>5679</v>
      </c>
      <c r="U3273" s="28">
        <v>1294080.0</v>
      </c>
      <c r="V3273" s="15">
        <v>4.0</v>
      </c>
      <c r="W3273" s="31">
        <v>0.2</v>
      </c>
      <c r="X3273" s="28">
        <v>469104.0</v>
      </c>
    </row>
    <row r="3274" ht="15.75" customHeight="1">
      <c r="A3274" s="15">
        <v>1425.0</v>
      </c>
      <c r="B3274" s="15" t="s">
        <v>6115</v>
      </c>
      <c r="C3274" s="18">
        <v>42273.0</v>
      </c>
      <c r="D3274" s="18">
        <v>42277.0</v>
      </c>
      <c r="E3274" s="18">
        <f t="shared" si="1"/>
        <v>42277</v>
      </c>
      <c r="F3274" s="15" t="s">
        <v>55</v>
      </c>
      <c r="G3274" s="15" t="s">
        <v>4820</v>
      </c>
      <c r="H3274" s="15" t="s">
        <v>4821</v>
      </c>
      <c r="I3274" s="15" t="s">
        <v>128</v>
      </c>
      <c r="J3274" s="15" t="s">
        <v>60</v>
      </c>
      <c r="K3274" s="15" t="s">
        <v>29</v>
      </c>
      <c r="L3274" s="15" t="str">
        <f t="array" ref="L3274">_xlfn.XLOOKUP(M3274,reference_province_to_city!$A$2:$A$11,reference_province_to_city!$B$2:$B$11)</f>
        <v>Palembang</v>
      </c>
      <c r="M3274" s="15" t="s">
        <v>13</v>
      </c>
      <c r="N3274" s="15">
        <v>30111.0</v>
      </c>
      <c r="O3274" s="15">
        <f t="array" ref="O3274">_xlfn.XLOOKUP(M3274,reference_postal_code!$B$2:$B$11,reference_postal_code!$A$2:$A$11)</f>
        <v>30111</v>
      </c>
      <c r="P3274" s="15" t="s">
        <v>77</v>
      </c>
      <c r="Q3274" s="15" t="s">
        <v>3800</v>
      </c>
      <c r="R3274" s="15" t="s">
        <v>110</v>
      </c>
      <c r="S3274" s="15" t="s">
        <v>111</v>
      </c>
      <c r="T3274" s="15" t="s">
        <v>3801</v>
      </c>
      <c r="U3274" s="28">
        <v>3959400.0</v>
      </c>
      <c r="V3274" s="15">
        <v>5.0</v>
      </c>
      <c r="W3274" s="31">
        <v>0.2</v>
      </c>
      <c r="X3274" s="28">
        <v>346448.0</v>
      </c>
    </row>
    <row r="3275" ht="15.75" customHeight="1">
      <c r="A3275" s="15">
        <v>1422.0</v>
      </c>
      <c r="B3275" s="15" t="s">
        <v>6115</v>
      </c>
      <c r="C3275" s="18">
        <v>42273.0</v>
      </c>
      <c r="D3275" s="18">
        <v>42277.0</v>
      </c>
      <c r="E3275" s="18">
        <f t="shared" si="1"/>
        <v>42277</v>
      </c>
      <c r="F3275" s="15" t="s">
        <v>55</v>
      </c>
      <c r="G3275" s="15" t="s">
        <v>4820</v>
      </c>
      <c r="H3275" s="15" t="s">
        <v>4821</v>
      </c>
      <c r="I3275" s="15" t="s">
        <v>128</v>
      </c>
      <c r="J3275" s="15" t="s">
        <v>60</v>
      </c>
      <c r="K3275" s="15" t="s">
        <v>29</v>
      </c>
      <c r="L3275" s="15" t="str">
        <f t="array" ref="L3275">_xlfn.XLOOKUP(M3275,reference_province_to_city!$A$2:$A$11,reference_province_to_city!$B$2:$B$11)</f>
        <v>Palembang</v>
      </c>
      <c r="M3275" s="15" t="s">
        <v>13</v>
      </c>
      <c r="N3275" s="15">
        <v>30111.0</v>
      </c>
      <c r="O3275" s="15">
        <f t="array" ref="O3275">_xlfn.XLOOKUP(M3275,reference_postal_code!$B$2:$B$11,reference_postal_code!$A$2:$A$11)</f>
        <v>30111</v>
      </c>
      <c r="P3275" s="15" t="s">
        <v>77</v>
      </c>
      <c r="Q3275" s="15" t="s">
        <v>5180</v>
      </c>
      <c r="R3275" s="15" t="s">
        <v>65</v>
      </c>
      <c r="S3275" s="15" t="s">
        <v>222</v>
      </c>
      <c r="T3275" s="15" t="s">
        <v>5181</v>
      </c>
      <c r="U3275" s="28">
        <v>910080.0</v>
      </c>
      <c r="V3275" s="15">
        <v>2.0</v>
      </c>
      <c r="W3275" s="31">
        <v>0.2</v>
      </c>
      <c r="X3275" s="28">
        <v>216144.0</v>
      </c>
    </row>
    <row r="3276" ht="15.75" customHeight="1">
      <c r="A3276" s="15">
        <v>5119.0</v>
      </c>
      <c r="B3276" s="15" t="s">
        <v>6110</v>
      </c>
      <c r="C3276" s="18">
        <v>42273.0</v>
      </c>
      <c r="D3276" s="18">
        <v>42280.0</v>
      </c>
      <c r="E3276" s="18">
        <f t="shared" si="1"/>
        <v>42280</v>
      </c>
      <c r="F3276" s="15" t="s">
        <v>55</v>
      </c>
      <c r="G3276" s="15" t="s">
        <v>2614</v>
      </c>
      <c r="H3276" s="15" t="s">
        <v>2615</v>
      </c>
      <c r="I3276" s="15" t="s">
        <v>59</v>
      </c>
      <c r="J3276" s="15" t="s">
        <v>60</v>
      </c>
      <c r="K3276" s="15" t="s">
        <v>14</v>
      </c>
      <c r="L3276" s="15" t="str">
        <f t="array" ref="L3276">_xlfn.XLOOKUP(M3276,reference_province_to_city!$A$2:$A$11,reference_province_to_city!$B$2:$B$11)</f>
        <v>Bandung</v>
      </c>
      <c r="M3276" s="15" t="s">
        <v>12</v>
      </c>
      <c r="N3276" s="15">
        <v>40111.0</v>
      </c>
      <c r="O3276" s="15">
        <f t="array" ref="O3276">_xlfn.XLOOKUP(M3276,reference_postal_code!$B$2:$B$11,reference_postal_code!$A$2:$A$11)</f>
        <v>40111</v>
      </c>
      <c r="P3276" s="15" t="s">
        <v>117</v>
      </c>
      <c r="Q3276" s="15" t="s">
        <v>1234</v>
      </c>
      <c r="R3276" s="15" t="s">
        <v>110</v>
      </c>
      <c r="S3276" s="15" t="s">
        <v>668</v>
      </c>
      <c r="T3276" s="15" t="s">
        <v>1235</v>
      </c>
      <c r="U3276" s="28">
        <v>9448950.0</v>
      </c>
      <c r="V3276" s="15">
        <v>7.0</v>
      </c>
      <c r="W3276" s="31">
        <v>0.0</v>
      </c>
      <c r="X3276" s="28">
        <v>4441006.0</v>
      </c>
    </row>
    <row r="3277" ht="15.75" customHeight="1">
      <c r="A3277" s="15">
        <v>282.0</v>
      </c>
      <c r="B3277" s="15" t="s">
        <v>6116</v>
      </c>
      <c r="C3277" s="18">
        <v>42273.0</v>
      </c>
      <c r="D3277" s="18">
        <v>42275.0</v>
      </c>
      <c r="E3277" s="18">
        <f t="shared" si="1"/>
        <v>42275</v>
      </c>
      <c r="F3277" s="15" t="s">
        <v>114</v>
      </c>
      <c r="G3277" s="15" t="s">
        <v>1805</v>
      </c>
      <c r="H3277" s="15" t="s">
        <v>1806</v>
      </c>
      <c r="I3277" s="15" t="s">
        <v>59</v>
      </c>
      <c r="J3277" s="15" t="s">
        <v>60</v>
      </c>
      <c r="K3277" s="15" t="s">
        <v>17</v>
      </c>
      <c r="L3277" s="15" t="str">
        <f t="array" ref="L3277">_xlfn.XLOOKUP(M3277,reference_province_to_city!$A$2:$A$11,reference_province_to_city!$B$2:$B$11)</f>
        <v>Semarang</v>
      </c>
      <c r="M3277" s="15" t="s">
        <v>15</v>
      </c>
      <c r="N3277" s="15">
        <v>50111.0</v>
      </c>
      <c r="O3277" s="15">
        <f t="array" ref="O3277">_xlfn.XLOOKUP(M3277,reference_postal_code!$B$2:$B$11,reference_postal_code!$A$2:$A$11)</f>
        <v>50111</v>
      </c>
      <c r="P3277" s="15" t="s">
        <v>77</v>
      </c>
      <c r="Q3277" s="15" t="s">
        <v>3438</v>
      </c>
      <c r="R3277" s="15" t="s">
        <v>110</v>
      </c>
      <c r="S3277" s="15" t="s">
        <v>111</v>
      </c>
      <c r="T3277" s="15" t="s">
        <v>3439</v>
      </c>
      <c r="U3277" s="28">
        <v>1.6716E7</v>
      </c>
      <c r="V3277" s="15">
        <v>7.0</v>
      </c>
      <c r="W3277" s="31">
        <v>0.2</v>
      </c>
      <c r="X3277" s="28">
        <v>5641650.0</v>
      </c>
    </row>
    <row r="3278" ht="15.75" customHeight="1">
      <c r="A3278" s="15">
        <v>281.0</v>
      </c>
      <c r="B3278" s="15" t="s">
        <v>6116</v>
      </c>
      <c r="C3278" s="18">
        <v>42273.0</v>
      </c>
      <c r="D3278" s="18">
        <v>42275.0</v>
      </c>
      <c r="E3278" s="18">
        <f t="shared" si="1"/>
        <v>42275</v>
      </c>
      <c r="F3278" s="15" t="s">
        <v>114</v>
      </c>
      <c r="G3278" s="15" t="s">
        <v>1805</v>
      </c>
      <c r="H3278" s="15" t="s">
        <v>1806</v>
      </c>
      <c r="I3278" s="15" t="s">
        <v>59</v>
      </c>
      <c r="J3278" s="15" t="s">
        <v>60</v>
      </c>
      <c r="K3278" s="15" t="s">
        <v>17</v>
      </c>
      <c r="L3278" s="15" t="str">
        <f t="array" ref="L3278">_xlfn.XLOOKUP(M3278,reference_province_to_city!$A$2:$A$11,reference_province_to_city!$B$2:$B$11)</f>
        <v>Semarang</v>
      </c>
      <c r="M3278" s="15" t="s">
        <v>15</v>
      </c>
      <c r="N3278" s="15">
        <v>50111.0</v>
      </c>
      <c r="O3278" s="15">
        <f t="array" ref="O3278">_xlfn.XLOOKUP(M3278,reference_postal_code!$B$2:$B$11,reference_postal_code!$A$2:$A$11)</f>
        <v>50111</v>
      </c>
      <c r="P3278" s="15" t="s">
        <v>77</v>
      </c>
      <c r="Q3278" s="15" t="s">
        <v>6117</v>
      </c>
      <c r="R3278" s="15" t="s">
        <v>65</v>
      </c>
      <c r="S3278" s="15" t="s">
        <v>83</v>
      </c>
      <c r="T3278" s="15" t="s">
        <v>3614</v>
      </c>
      <c r="U3278" s="28">
        <v>31200.0</v>
      </c>
      <c r="V3278" s="15">
        <v>5.0</v>
      </c>
      <c r="W3278" s="31">
        <v>0.8</v>
      </c>
      <c r="X3278" s="28">
        <v>-51480.0</v>
      </c>
    </row>
    <row r="3279" ht="15.75" customHeight="1">
      <c r="A3279" s="15">
        <v>284.0</v>
      </c>
      <c r="B3279" s="15" t="s">
        <v>6118</v>
      </c>
      <c r="C3279" s="18">
        <v>42273.0</v>
      </c>
      <c r="D3279" s="18">
        <v>42279.0</v>
      </c>
      <c r="E3279" s="18">
        <f t="shared" si="1"/>
        <v>42279</v>
      </c>
      <c r="F3279" s="15" t="s">
        <v>55</v>
      </c>
      <c r="G3279" s="15" t="s">
        <v>3599</v>
      </c>
      <c r="H3279" s="15" t="s">
        <v>3600</v>
      </c>
      <c r="I3279" s="15" t="s">
        <v>59</v>
      </c>
      <c r="J3279" s="15" t="s">
        <v>60</v>
      </c>
      <c r="K3279" s="15" t="s">
        <v>33</v>
      </c>
      <c r="L3279" s="15" t="str">
        <f t="array" ref="L3279">_xlfn.XLOOKUP(M3279,reference_province_to_city!$A$2:$A$11,reference_province_to_city!$B$2:$B$11)</f>
        <v>Makassar</v>
      </c>
      <c r="M3279" s="15" t="s">
        <v>25</v>
      </c>
      <c r="N3279" s="15">
        <v>90111.0</v>
      </c>
      <c r="O3279" s="15">
        <f t="array" ref="O3279">_xlfn.XLOOKUP(M3279,reference_postal_code!$B$2:$B$11,reference_postal_code!$A$2:$A$11)</f>
        <v>90111</v>
      </c>
      <c r="P3279" s="15" t="s">
        <v>63</v>
      </c>
      <c r="Q3279" s="15" t="s">
        <v>1439</v>
      </c>
      <c r="R3279" s="15" t="s">
        <v>65</v>
      </c>
      <c r="S3279" s="15" t="s">
        <v>66</v>
      </c>
      <c r="T3279" s="15" t="s">
        <v>1440</v>
      </c>
      <c r="U3279" s="28">
        <v>2126400.0</v>
      </c>
      <c r="V3279" s="15">
        <v>5.0</v>
      </c>
      <c r="W3279" s="31">
        <v>0.2</v>
      </c>
      <c r="X3279" s="28">
        <v>717660.0</v>
      </c>
    </row>
    <row r="3280" ht="15.75" customHeight="1">
      <c r="A3280" s="15">
        <v>5120.0</v>
      </c>
      <c r="B3280" s="15" t="s">
        <v>6110</v>
      </c>
      <c r="C3280" s="18">
        <v>42273.0</v>
      </c>
      <c r="D3280" s="18">
        <v>42280.0</v>
      </c>
      <c r="E3280" s="18">
        <f t="shared" si="1"/>
        <v>42280</v>
      </c>
      <c r="F3280" s="15" t="s">
        <v>55</v>
      </c>
      <c r="G3280" s="15" t="s">
        <v>2614</v>
      </c>
      <c r="H3280" s="15" t="s">
        <v>2615</v>
      </c>
      <c r="I3280" s="15" t="s">
        <v>59</v>
      </c>
      <c r="J3280" s="15" t="s">
        <v>60</v>
      </c>
      <c r="L3280" s="15" t="str">
        <f t="array" ref="L3280">_xlfn.XLOOKUP(M3280,reference_province_to_city!$A$2:$A$11,reference_province_to_city!$B$2:$B$11)</f>
        <v>Bandung</v>
      </c>
      <c r="M3280" s="15" t="s">
        <v>12</v>
      </c>
      <c r="N3280" s="15">
        <v>40111.0</v>
      </c>
      <c r="O3280" s="15">
        <f t="array" ref="O3280">_xlfn.XLOOKUP(M3280,reference_postal_code!$B$2:$B$11,reference_postal_code!$A$2:$A$11)</f>
        <v>40111</v>
      </c>
      <c r="P3280" s="15" t="s">
        <v>117</v>
      </c>
      <c r="Q3280" s="15" t="s">
        <v>4999</v>
      </c>
      <c r="R3280" s="15" t="s">
        <v>65</v>
      </c>
      <c r="S3280" s="15" t="s">
        <v>83</v>
      </c>
      <c r="T3280" s="15" t="s">
        <v>5000</v>
      </c>
      <c r="U3280" s="28">
        <v>1185840.0</v>
      </c>
      <c r="V3280" s="15">
        <v>9.0</v>
      </c>
      <c r="W3280" s="31">
        <v>0.2</v>
      </c>
      <c r="X3280" s="28">
        <v>429867.0</v>
      </c>
    </row>
    <row r="3281" ht="15.75" customHeight="1">
      <c r="A3281" s="15">
        <v>1426.0</v>
      </c>
      <c r="B3281" s="15" t="s">
        <v>6115</v>
      </c>
      <c r="C3281" s="18">
        <v>42273.0</v>
      </c>
      <c r="D3281" s="18">
        <v>42277.0</v>
      </c>
      <c r="E3281" s="18">
        <f t="shared" si="1"/>
        <v>42277</v>
      </c>
      <c r="F3281" s="15" t="s">
        <v>55</v>
      </c>
      <c r="G3281" s="15" t="s">
        <v>4820</v>
      </c>
      <c r="H3281" s="15" t="s">
        <v>4821</v>
      </c>
      <c r="I3281" s="15" t="s">
        <v>128</v>
      </c>
      <c r="J3281" s="15" t="s">
        <v>60</v>
      </c>
      <c r="K3281" s="15" t="s">
        <v>29</v>
      </c>
      <c r="L3281" s="15" t="str">
        <f t="array" ref="L3281">_xlfn.XLOOKUP(M3281,reference_province_to_city!$A$2:$A$11,reference_province_to_city!$B$2:$B$11)</f>
        <v>Palembang</v>
      </c>
      <c r="M3281" s="15" t="s">
        <v>13</v>
      </c>
      <c r="N3281" s="15">
        <v>30111.0</v>
      </c>
      <c r="O3281" s="15">
        <f t="array" ref="O3281">_xlfn.XLOOKUP(M3281,reference_postal_code!$B$2:$B$11,reference_postal_code!$A$2:$A$11)</f>
        <v>30111</v>
      </c>
      <c r="P3281" s="15" t="s">
        <v>77</v>
      </c>
      <c r="Q3281" s="15" t="s">
        <v>86</v>
      </c>
      <c r="R3281" s="15" t="s">
        <v>65</v>
      </c>
      <c r="S3281" s="15" t="s">
        <v>87</v>
      </c>
      <c r="T3281" s="15" t="s">
        <v>88</v>
      </c>
      <c r="U3281" s="28">
        <v>5454720.0</v>
      </c>
      <c r="V3281" s="15">
        <v>4.0</v>
      </c>
      <c r="W3281" s="31">
        <v>0.2</v>
      </c>
      <c r="X3281" s="28">
        <v>-1295496.0</v>
      </c>
    </row>
    <row r="3282" ht="15.75" customHeight="1">
      <c r="A3282" s="15">
        <v>2498.0</v>
      </c>
      <c r="B3282" s="15" t="s">
        <v>6111</v>
      </c>
      <c r="C3282" s="18">
        <v>42273.0</v>
      </c>
      <c r="D3282" s="18">
        <v>42278.0</v>
      </c>
      <c r="E3282" s="18">
        <f t="shared" si="1"/>
        <v>42278</v>
      </c>
      <c r="F3282" s="15" t="s">
        <v>55</v>
      </c>
      <c r="G3282" s="15" t="s">
        <v>6112</v>
      </c>
      <c r="H3282" s="15" t="s">
        <v>6113</v>
      </c>
      <c r="I3282" s="15" t="s">
        <v>76</v>
      </c>
      <c r="J3282" s="15" t="s">
        <v>60</v>
      </c>
      <c r="K3282" s="15" t="s">
        <v>33</v>
      </c>
      <c r="L3282" s="15" t="str">
        <f t="array" ref="L3282">_xlfn.XLOOKUP(M3282,reference_province_to_city!$A$2:$A$11,reference_province_to_city!$B$2:$B$11)</f>
        <v>Makassar</v>
      </c>
      <c r="M3282" s="15" t="s">
        <v>25</v>
      </c>
      <c r="N3282" s="15">
        <v>90111.0</v>
      </c>
      <c r="O3282" s="15">
        <f t="array" ref="O3282">_xlfn.XLOOKUP(M3282,reference_postal_code!$B$2:$B$11,reference_postal_code!$A$2:$A$11)</f>
        <v>90111</v>
      </c>
      <c r="P3282" s="15" t="s">
        <v>63</v>
      </c>
      <c r="Q3282" s="15" t="s">
        <v>1247</v>
      </c>
      <c r="R3282" s="15" t="s">
        <v>65</v>
      </c>
      <c r="S3282" s="15" t="s">
        <v>173</v>
      </c>
      <c r="T3282" s="15" t="s">
        <v>1248</v>
      </c>
      <c r="U3282" s="28">
        <v>1866900.0</v>
      </c>
      <c r="V3282" s="15">
        <v>2.0</v>
      </c>
      <c r="W3282" s="31">
        <v>0.0</v>
      </c>
      <c r="X3282" s="28">
        <v>877443.0</v>
      </c>
    </row>
    <row r="3283" ht="15.75" customHeight="1">
      <c r="A3283" s="15">
        <v>1423.0</v>
      </c>
      <c r="B3283" s="15" t="s">
        <v>6115</v>
      </c>
      <c r="C3283" s="18">
        <v>42273.0</v>
      </c>
      <c r="D3283" s="18">
        <v>42277.0</v>
      </c>
      <c r="E3283" s="18">
        <f t="shared" si="1"/>
        <v>42277</v>
      </c>
      <c r="F3283" s="15" t="s">
        <v>55</v>
      </c>
      <c r="G3283" s="15" t="s">
        <v>4820</v>
      </c>
      <c r="H3283" s="15" t="s">
        <v>4821</v>
      </c>
      <c r="I3283" s="15" t="s">
        <v>128</v>
      </c>
      <c r="J3283" s="15" t="s">
        <v>60</v>
      </c>
      <c r="K3283" s="15" t="s">
        <v>29</v>
      </c>
      <c r="L3283" s="15" t="str">
        <f t="array" ref="L3283">_xlfn.XLOOKUP(M3283,reference_province_to_city!$A$2:$A$11,reference_province_to_city!$B$2:$B$11)</f>
        <v>Palembang</v>
      </c>
      <c r="M3283" s="15" t="s">
        <v>13</v>
      </c>
      <c r="N3283" s="15">
        <v>30111.0</v>
      </c>
      <c r="O3283" s="15">
        <f t="array" ref="O3283">_xlfn.XLOOKUP(M3283,reference_postal_code!$B$2:$B$11,reference_postal_code!$A$2:$A$11)</f>
        <v>30111</v>
      </c>
      <c r="P3283" s="15" t="s">
        <v>77</v>
      </c>
      <c r="Q3283" s="15" t="s">
        <v>4568</v>
      </c>
      <c r="R3283" s="15" t="s">
        <v>65</v>
      </c>
      <c r="S3283" s="15" t="s">
        <v>83</v>
      </c>
      <c r="T3283" s="15" t="s">
        <v>4569</v>
      </c>
      <c r="U3283" s="28">
        <v>1155465.0</v>
      </c>
      <c r="V3283" s="15">
        <v>9.0</v>
      </c>
      <c r="W3283" s="31">
        <v>0.7</v>
      </c>
      <c r="X3283" s="28">
        <v>-885857.0</v>
      </c>
    </row>
    <row r="3284" ht="15.75" customHeight="1">
      <c r="A3284" s="15">
        <v>1649.0</v>
      </c>
      <c r="B3284" s="15" t="s">
        <v>6119</v>
      </c>
      <c r="C3284" s="18">
        <v>42273.0</v>
      </c>
      <c r="D3284" s="18">
        <v>42276.0</v>
      </c>
      <c r="E3284" s="18">
        <f t="shared" si="1"/>
        <v>42276</v>
      </c>
      <c r="F3284" s="15" t="s">
        <v>114</v>
      </c>
      <c r="G3284" s="15" t="s">
        <v>4584</v>
      </c>
      <c r="H3284" s="15" t="s">
        <v>4585</v>
      </c>
      <c r="I3284" s="15" t="s">
        <v>59</v>
      </c>
      <c r="J3284" s="15" t="s">
        <v>60</v>
      </c>
      <c r="K3284" s="15" t="s">
        <v>26</v>
      </c>
      <c r="L3284" s="15" t="str">
        <f t="array" ref="L3284">_xlfn.XLOOKUP(M3284,reference_province_to_city!$A$2:$A$11,reference_province_to_city!$B$2:$B$11)</f>
        <v>Denpasar</v>
      </c>
      <c r="M3284" s="15" t="s">
        <v>24</v>
      </c>
      <c r="N3284" s="15">
        <v>80231.0</v>
      </c>
      <c r="O3284" s="15">
        <f t="array" ref="O3284">_xlfn.XLOOKUP(M3284,reference_postal_code!$B$2:$B$11,reference_postal_code!$A$2:$A$11)</f>
        <v>80231</v>
      </c>
      <c r="P3284" s="15" t="s">
        <v>63</v>
      </c>
      <c r="Q3284" s="15" t="s">
        <v>620</v>
      </c>
      <c r="R3284" s="15" t="s">
        <v>65</v>
      </c>
      <c r="S3284" s="15" t="s">
        <v>83</v>
      </c>
      <c r="T3284" s="15" t="s">
        <v>621</v>
      </c>
      <c r="U3284" s="28">
        <v>1816560.0</v>
      </c>
      <c r="V3284" s="15">
        <v>6.0</v>
      </c>
      <c r="W3284" s="31">
        <v>0.7</v>
      </c>
      <c r="X3284" s="28">
        <v>-1513800.0</v>
      </c>
    </row>
    <row r="3285" ht="15.75" customHeight="1">
      <c r="A3285" s="15">
        <v>286.0</v>
      </c>
      <c r="B3285" s="15" t="s">
        <v>6118</v>
      </c>
      <c r="C3285" s="18">
        <v>42273.0</v>
      </c>
      <c r="D3285" s="18">
        <v>42279.0</v>
      </c>
      <c r="E3285" s="18">
        <f t="shared" si="1"/>
        <v>42279</v>
      </c>
      <c r="F3285" s="15" t="s">
        <v>55</v>
      </c>
      <c r="G3285" s="15" t="s">
        <v>3599</v>
      </c>
      <c r="H3285" s="15" t="s">
        <v>3600</v>
      </c>
      <c r="I3285" s="15" t="s">
        <v>59</v>
      </c>
      <c r="J3285" s="15" t="s">
        <v>60</v>
      </c>
      <c r="K3285" s="15" t="s">
        <v>33</v>
      </c>
      <c r="L3285" s="15" t="str">
        <f t="array" ref="L3285">_xlfn.XLOOKUP(M3285,reference_province_to_city!$A$2:$A$11,reference_province_to_city!$B$2:$B$11)</f>
        <v>Makassar</v>
      </c>
      <c r="M3285" s="15" t="s">
        <v>25</v>
      </c>
      <c r="N3285" s="15">
        <v>90111.0</v>
      </c>
      <c r="O3285" s="15">
        <f t="array" ref="O3285">_xlfn.XLOOKUP(M3285,reference_postal_code!$B$2:$B$11,reference_postal_code!$A$2:$A$11)</f>
        <v>90111</v>
      </c>
      <c r="P3285" s="15" t="s">
        <v>63</v>
      </c>
      <c r="Q3285" s="15" t="s">
        <v>2869</v>
      </c>
      <c r="R3285" s="15" t="s">
        <v>65</v>
      </c>
      <c r="S3285" s="15" t="s">
        <v>66</v>
      </c>
      <c r="T3285" s="15" t="s">
        <v>2870</v>
      </c>
      <c r="U3285" s="28">
        <v>466560.0</v>
      </c>
      <c r="V3285" s="15">
        <v>6.0</v>
      </c>
      <c r="W3285" s="31">
        <v>0.2</v>
      </c>
      <c r="X3285" s="28">
        <v>163296.0</v>
      </c>
    </row>
    <row r="3286" ht="15.75" customHeight="1">
      <c r="A3286" s="15">
        <v>1421.0</v>
      </c>
      <c r="B3286" s="15" t="s">
        <v>6115</v>
      </c>
      <c r="C3286" s="18">
        <v>42273.0</v>
      </c>
      <c r="D3286" s="18">
        <v>42277.0</v>
      </c>
      <c r="E3286" s="18">
        <f t="shared" si="1"/>
        <v>42277</v>
      </c>
      <c r="F3286" s="15" t="s">
        <v>55</v>
      </c>
      <c r="G3286" s="15" t="s">
        <v>4820</v>
      </c>
      <c r="H3286" s="15" t="s">
        <v>4821</v>
      </c>
      <c r="I3286" s="15" t="s">
        <v>128</v>
      </c>
      <c r="J3286" s="15" t="s">
        <v>60</v>
      </c>
      <c r="K3286" s="15" t="s">
        <v>29</v>
      </c>
      <c r="L3286" s="15" t="str">
        <f t="array" ref="L3286">_xlfn.XLOOKUP(M3286,reference_province_to_city!$A$2:$A$11,reference_province_to_city!$B$2:$B$11)</f>
        <v>Palembang</v>
      </c>
      <c r="M3286" s="15" t="s">
        <v>13</v>
      </c>
      <c r="N3286" s="15">
        <v>30111.0</v>
      </c>
      <c r="O3286" s="15">
        <f t="array" ref="O3286">_xlfn.XLOOKUP(M3286,reference_postal_code!$B$2:$B$11,reference_postal_code!$A$2:$A$11)</f>
        <v>30111</v>
      </c>
      <c r="P3286" s="15" t="s">
        <v>77</v>
      </c>
      <c r="Q3286" s="15" t="s">
        <v>6120</v>
      </c>
      <c r="R3286" s="15" t="s">
        <v>65</v>
      </c>
      <c r="S3286" s="15" t="s">
        <v>83</v>
      </c>
      <c r="T3286" s="15" t="s">
        <v>6121</v>
      </c>
      <c r="U3286" s="28">
        <v>1088820.0</v>
      </c>
      <c r="V3286" s="15">
        <v>2.0</v>
      </c>
      <c r="W3286" s="31">
        <v>0.7</v>
      </c>
      <c r="X3286" s="28">
        <v>-725880.0</v>
      </c>
    </row>
    <row r="3287" ht="15.75" customHeight="1">
      <c r="A3287" s="15">
        <v>1650.0</v>
      </c>
      <c r="B3287" s="15" t="s">
        <v>6119</v>
      </c>
      <c r="C3287" s="18">
        <v>42273.0</v>
      </c>
      <c r="D3287" s="18">
        <v>42276.0</v>
      </c>
      <c r="E3287" s="18">
        <f t="shared" si="1"/>
        <v>42276</v>
      </c>
      <c r="F3287" s="15" t="s">
        <v>114</v>
      </c>
      <c r="G3287" s="15" t="s">
        <v>4584</v>
      </c>
      <c r="H3287" s="15" t="s">
        <v>4585</v>
      </c>
      <c r="I3287" s="15" t="s">
        <v>59</v>
      </c>
      <c r="J3287" s="15" t="s">
        <v>60</v>
      </c>
      <c r="K3287" s="15" t="s">
        <v>26</v>
      </c>
      <c r="L3287" s="15" t="str">
        <f t="array" ref="L3287">_xlfn.XLOOKUP(M3287,reference_province_to_city!$A$2:$A$11,reference_province_to_city!$B$2:$B$11)</f>
        <v>Denpasar</v>
      </c>
      <c r="M3287" s="15" t="s">
        <v>24</v>
      </c>
      <c r="N3287" s="15">
        <v>80231.0</v>
      </c>
      <c r="O3287" s="15">
        <f t="array" ref="O3287">_xlfn.XLOOKUP(M3287,reference_postal_code!$B$2:$B$11,reference_postal_code!$A$2:$A$11)</f>
        <v>80231</v>
      </c>
      <c r="P3287" s="15" t="s">
        <v>63</v>
      </c>
      <c r="Q3287" s="15" t="s">
        <v>5223</v>
      </c>
      <c r="R3287" s="15" t="s">
        <v>110</v>
      </c>
      <c r="S3287" s="15" t="s">
        <v>111</v>
      </c>
      <c r="T3287" s="15" t="s">
        <v>5224</v>
      </c>
      <c r="U3287" s="28">
        <v>688410.0</v>
      </c>
      <c r="V3287" s="15">
        <v>1.0</v>
      </c>
      <c r="W3287" s="31">
        <v>0.4</v>
      </c>
      <c r="X3287" s="28">
        <v>-137682.0</v>
      </c>
    </row>
    <row r="3288" ht="15.75" customHeight="1">
      <c r="A3288" s="15">
        <v>285.0</v>
      </c>
      <c r="B3288" s="15" t="s">
        <v>6118</v>
      </c>
      <c r="C3288" s="18">
        <v>42273.0</v>
      </c>
      <c r="D3288" s="18">
        <v>42279.0</v>
      </c>
      <c r="E3288" s="18">
        <f t="shared" si="1"/>
        <v>42279</v>
      </c>
      <c r="F3288" s="15" t="s">
        <v>55</v>
      </c>
      <c r="G3288" s="15" t="s">
        <v>3599</v>
      </c>
      <c r="H3288" s="15" t="s">
        <v>3600</v>
      </c>
      <c r="I3288" s="15" t="s">
        <v>59</v>
      </c>
      <c r="J3288" s="15" t="s">
        <v>60</v>
      </c>
      <c r="K3288" s="15" t="s">
        <v>33</v>
      </c>
      <c r="L3288" s="15" t="str">
        <f t="array" ref="L3288">_xlfn.XLOOKUP(M3288,reference_province_to_city!$A$2:$A$11,reference_province_to_city!$B$2:$B$11)</f>
        <v>Makassar</v>
      </c>
      <c r="M3288" s="15" t="s">
        <v>25</v>
      </c>
      <c r="N3288" s="15">
        <v>90111.0</v>
      </c>
      <c r="O3288" s="15">
        <f t="array" ref="O3288">_xlfn.XLOOKUP(M3288,reference_postal_code!$B$2:$B$11,reference_postal_code!$A$2:$A$11)</f>
        <v>90111</v>
      </c>
      <c r="P3288" s="15" t="s">
        <v>63</v>
      </c>
      <c r="Q3288" s="15" t="s">
        <v>6122</v>
      </c>
      <c r="R3288" s="15" t="s">
        <v>110</v>
      </c>
      <c r="S3288" s="15" t="s">
        <v>149</v>
      </c>
      <c r="T3288" s="15" t="s">
        <v>6123</v>
      </c>
      <c r="U3288" s="28">
        <v>3597000.0</v>
      </c>
      <c r="V3288" s="15">
        <v>5.0</v>
      </c>
      <c r="W3288" s="31">
        <v>0.2</v>
      </c>
      <c r="X3288" s="28">
        <v>719400.0</v>
      </c>
    </row>
    <row r="3289" ht="15.75" customHeight="1">
      <c r="A3289" s="15">
        <v>6959.0</v>
      </c>
      <c r="B3289" s="15" t="s">
        <v>6124</v>
      </c>
      <c r="C3289" s="18">
        <v>42274.0</v>
      </c>
      <c r="D3289" s="18">
        <v>42276.0</v>
      </c>
      <c r="E3289" s="18">
        <f t="shared" si="1"/>
        <v>42276</v>
      </c>
      <c r="F3289" s="15" t="s">
        <v>114</v>
      </c>
      <c r="G3289" s="15" t="s">
        <v>4024</v>
      </c>
      <c r="H3289" s="15" t="s">
        <v>4025</v>
      </c>
      <c r="I3289" s="15" t="s">
        <v>76</v>
      </c>
      <c r="J3289" s="15" t="s">
        <v>60</v>
      </c>
      <c r="K3289" s="15" t="s">
        <v>28</v>
      </c>
      <c r="L3289" s="15" t="str">
        <f t="array" ref="L3289">_xlfn.XLOOKUP(M3289,reference_province_to_city!$A$2:$A$11,reference_province_to_city!$B$2:$B$11)</f>
        <v>Medan</v>
      </c>
      <c r="M3289" s="15" t="s">
        <v>11</v>
      </c>
      <c r="N3289" s="15">
        <v>20111.0</v>
      </c>
      <c r="O3289" s="15">
        <f t="array" ref="O3289">_xlfn.XLOOKUP(M3289,reference_postal_code!$B$2:$B$11,reference_postal_code!$A$2:$A$11)</f>
        <v>20111</v>
      </c>
      <c r="P3289" s="15" t="s">
        <v>77</v>
      </c>
      <c r="Q3289" s="15" t="s">
        <v>3970</v>
      </c>
      <c r="R3289" s="15" t="s">
        <v>65</v>
      </c>
      <c r="S3289" s="15" t="s">
        <v>87</v>
      </c>
      <c r="T3289" s="15" t="s">
        <v>3971</v>
      </c>
      <c r="U3289" s="28">
        <v>232650.0</v>
      </c>
      <c r="V3289" s="15">
        <v>1.0</v>
      </c>
      <c r="W3289" s="31">
        <v>0.0</v>
      </c>
      <c r="X3289" s="28">
        <v>65142.0</v>
      </c>
    </row>
    <row r="3290" ht="15.75" customHeight="1">
      <c r="A3290" s="15">
        <v>7847.0</v>
      </c>
      <c r="B3290" s="15" t="s">
        <v>6125</v>
      </c>
      <c r="C3290" s="18">
        <v>42274.0</v>
      </c>
      <c r="D3290" s="18">
        <v>42279.0</v>
      </c>
      <c r="E3290" s="18">
        <f t="shared" si="1"/>
        <v>42279</v>
      </c>
      <c r="F3290" s="15" t="s">
        <v>55</v>
      </c>
      <c r="G3290" s="15" t="s">
        <v>2230</v>
      </c>
      <c r="H3290" s="15" t="s">
        <v>2231</v>
      </c>
      <c r="I3290" s="15" t="s">
        <v>59</v>
      </c>
      <c r="J3290" s="15" t="s">
        <v>60</v>
      </c>
      <c r="K3290" s="15" t="s">
        <v>28</v>
      </c>
      <c r="L3290" s="15" t="str">
        <f t="array" ref="L3290">_xlfn.XLOOKUP(M3290,reference_province_to_city!$A$2:$A$11,reference_province_to_city!$B$2:$B$11)</f>
        <v>Medan</v>
      </c>
      <c r="M3290" s="15" t="s">
        <v>11</v>
      </c>
      <c r="N3290" s="15">
        <v>20111.0</v>
      </c>
      <c r="O3290" s="15">
        <f t="array" ref="O3290">_xlfn.XLOOKUP(M3290,reference_postal_code!$B$2:$B$11,reference_postal_code!$A$2:$A$11)</f>
        <v>20111</v>
      </c>
      <c r="P3290" s="15" t="s">
        <v>77</v>
      </c>
      <c r="Q3290" s="15" t="s">
        <v>5489</v>
      </c>
      <c r="R3290" s="15" t="s">
        <v>110</v>
      </c>
      <c r="S3290" s="15" t="s">
        <v>111</v>
      </c>
      <c r="T3290" s="15" t="s">
        <v>5490</v>
      </c>
      <c r="U3290" s="28">
        <v>2.80782E7</v>
      </c>
      <c r="V3290" s="15">
        <v>12.0</v>
      </c>
      <c r="W3290" s="31">
        <v>0.0</v>
      </c>
      <c r="X3290" s="28">
        <v>8423460.0</v>
      </c>
    </row>
    <row r="3291" ht="15.75" customHeight="1">
      <c r="A3291" s="15">
        <v>6960.0</v>
      </c>
      <c r="B3291" s="15" t="s">
        <v>6124</v>
      </c>
      <c r="C3291" s="18">
        <v>42274.0</v>
      </c>
      <c r="D3291" s="18">
        <v>42276.0</v>
      </c>
      <c r="E3291" s="18">
        <f t="shared" si="1"/>
        <v>42276</v>
      </c>
      <c r="F3291" s="15" t="s">
        <v>114</v>
      </c>
      <c r="G3291" s="15" t="s">
        <v>4024</v>
      </c>
      <c r="H3291" s="15" t="s">
        <v>4025</v>
      </c>
      <c r="I3291" s="15" t="s">
        <v>76</v>
      </c>
      <c r="J3291" s="15" t="s">
        <v>60</v>
      </c>
      <c r="K3291" s="15" t="s">
        <v>28</v>
      </c>
      <c r="L3291" s="15" t="str">
        <f t="array" ref="L3291">_xlfn.XLOOKUP(M3291,reference_province_to_city!$A$2:$A$11,reference_province_to_city!$B$2:$B$11)</f>
        <v>Medan</v>
      </c>
      <c r="M3291" s="15" t="s">
        <v>11</v>
      </c>
      <c r="N3291" s="15">
        <v>20111.0</v>
      </c>
      <c r="O3291" s="15">
        <f t="array" ref="O3291">_xlfn.XLOOKUP(M3291,reference_postal_code!$B$2:$B$11,reference_postal_code!$A$2:$A$11)</f>
        <v>20111</v>
      </c>
      <c r="P3291" s="15" t="s">
        <v>77</v>
      </c>
      <c r="Q3291" s="15" t="s">
        <v>2478</v>
      </c>
      <c r="R3291" s="15" t="s">
        <v>65</v>
      </c>
      <c r="S3291" s="15" t="s">
        <v>66</v>
      </c>
      <c r="T3291" s="15" t="s">
        <v>2479</v>
      </c>
      <c r="U3291" s="28">
        <v>2202300.0</v>
      </c>
      <c r="V3291" s="15">
        <v>3.0</v>
      </c>
      <c r="W3291" s="31">
        <v>0.0</v>
      </c>
      <c r="X3291" s="28">
        <v>1101150.0</v>
      </c>
    </row>
    <row r="3292" ht="15.75" customHeight="1">
      <c r="A3292" s="15">
        <v>3436.0</v>
      </c>
      <c r="B3292" s="15" t="s">
        <v>6126</v>
      </c>
      <c r="C3292" s="18">
        <v>42274.0</v>
      </c>
      <c r="D3292" s="18">
        <v>42276.0</v>
      </c>
      <c r="E3292" s="18">
        <f t="shared" si="1"/>
        <v>42276</v>
      </c>
      <c r="F3292" s="15" t="s">
        <v>125</v>
      </c>
      <c r="G3292" s="15" t="s">
        <v>5946</v>
      </c>
      <c r="H3292" s="15" t="s">
        <v>5947</v>
      </c>
      <c r="I3292" s="15" t="s">
        <v>59</v>
      </c>
      <c r="J3292" s="15" t="s">
        <v>60</v>
      </c>
      <c r="K3292" s="15" t="s">
        <v>22</v>
      </c>
      <c r="L3292" s="15" t="str">
        <f t="array" ref="L3292">_xlfn.XLOOKUP(M3292,reference_province_to_city!$A$2:$A$11,reference_province_to_city!$B$2:$B$11)</f>
        <v>Surabaya</v>
      </c>
      <c r="M3292" s="15" t="s">
        <v>20</v>
      </c>
      <c r="N3292" s="15">
        <v>60231.0</v>
      </c>
      <c r="O3292" s="15">
        <f t="array" ref="O3292">_xlfn.XLOOKUP(M3292,reference_postal_code!$B$2:$B$11,reference_postal_code!$A$2:$A$11)</f>
        <v>60231</v>
      </c>
      <c r="P3292" s="15" t="s">
        <v>166</v>
      </c>
      <c r="Q3292" s="15" t="s">
        <v>2146</v>
      </c>
      <c r="R3292" s="15" t="s">
        <v>65</v>
      </c>
      <c r="S3292" s="15" t="s">
        <v>83</v>
      </c>
      <c r="T3292" s="15" t="s">
        <v>2147</v>
      </c>
      <c r="U3292" s="28">
        <v>226200.0</v>
      </c>
      <c r="V3292" s="15">
        <v>2.0</v>
      </c>
      <c r="W3292" s="31">
        <v>0.8</v>
      </c>
      <c r="X3292" s="28">
        <v>-339300.0</v>
      </c>
    </row>
    <row r="3293" ht="15.75" customHeight="1">
      <c r="A3293" s="15">
        <v>8928.0</v>
      </c>
      <c r="B3293" s="15" t="s">
        <v>6127</v>
      </c>
      <c r="C3293" s="18">
        <v>42274.0</v>
      </c>
      <c r="D3293" s="18">
        <v>42276.0</v>
      </c>
      <c r="E3293" s="18">
        <f t="shared" si="1"/>
        <v>42276</v>
      </c>
      <c r="F3293" s="15" t="s">
        <v>114</v>
      </c>
      <c r="G3293" s="15" t="s">
        <v>4142</v>
      </c>
      <c r="H3293" s="15" t="s">
        <v>4143</v>
      </c>
      <c r="I3293" s="15" t="s">
        <v>128</v>
      </c>
      <c r="J3293" s="15" t="s">
        <v>60</v>
      </c>
      <c r="K3293" s="15" t="s">
        <v>33</v>
      </c>
      <c r="L3293" s="15" t="str">
        <f t="array" ref="L3293">_xlfn.XLOOKUP(M3293,reference_province_to_city!$A$2:$A$11,reference_province_to_city!$B$2:$B$11)</f>
        <v>Makassar</v>
      </c>
      <c r="M3293" s="15" t="s">
        <v>25</v>
      </c>
      <c r="N3293" s="15">
        <v>90111.0</v>
      </c>
      <c r="O3293" s="15">
        <f t="array" ref="O3293">_xlfn.XLOOKUP(M3293,reference_postal_code!$B$2:$B$11,reference_postal_code!$A$2:$A$11)</f>
        <v>90111</v>
      </c>
      <c r="P3293" s="15" t="s">
        <v>63</v>
      </c>
      <c r="Q3293" s="15" t="s">
        <v>2363</v>
      </c>
      <c r="R3293" s="15" t="s">
        <v>65</v>
      </c>
      <c r="S3293" s="15" t="s">
        <v>93</v>
      </c>
      <c r="T3293" s="15" t="s">
        <v>2364</v>
      </c>
      <c r="U3293" s="28">
        <v>1488000.0</v>
      </c>
      <c r="V3293" s="15">
        <v>5.0</v>
      </c>
      <c r="W3293" s="31">
        <v>0.0</v>
      </c>
      <c r="X3293" s="28">
        <v>386880.0</v>
      </c>
    </row>
    <row r="3294" ht="15.75" customHeight="1">
      <c r="A3294" s="15">
        <v>7216.0</v>
      </c>
      <c r="B3294" s="15" t="s">
        <v>6128</v>
      </c>
      <c r="C3294" s="18">
        <v>42274.0</v>
      </c>
      <c r="D3294" s="18">
        <v>42277.0</v>
      </c>
      <c r="E3294" s="18">
        <f t="shared" si="1"/>
        <v>42277</v>
      </c>
      <c r="F3294" s="15" t="s">
        <v>114</v>
      </c>
      <c r="G3294" s="15" t="s">
        <v>6129</v>
      </c>
      <c r="H3294" s="15" t="s">
        <v>6130</v>
      </c>
      <c r="I3294" s="15" t="s">
        <v>128</v>
      </c>
      <c r="J3294" s="15" t="s">
        <v>60</v>
      </c>
      <c r="K3294" s="15" t="s">
        <v>33</v>
      </c>
      <c r="L3294" s="15" t="str">
        <f t="array" ref="L3294">_xlfn.XLOOKUP(M3294,reference_province_to_city!$A$2:$A$11,reference_province_to_city!$B$2:$B$11)</f>
        <v>Makassar</v>
      </c>
      <c r="M3294" s="15" t="s">
        <v>25</v>
      </c>
      <c r="N3294" s="15">
        <v>90111.0</v>
      </c>
      <c r="O3294" s="15">
        <f t="array" ref="O3294">_xlfn.XLOOKUP(M3294,reference_postal_code!$B$2:$B$11,reference_postal_code!$A$2:$A$11)</f>
        <v>90111</v>
      </c>
      <c r="P3294" s="15" t="s">
        <v>63</v>
      </c>
      <c r="Q3294" s="15" t="s">
        <v>6131</v>
      </c>
      <c r="R3294" s="15" t="s">
        <v>65</v>
      </c>
      <c r="S3294" s="15" t="s">
        <v>66</v>
      </c>
      <c r="T3294" s="15" t="s">
        <v>6132</v>
      </c>
      <c r="U3294" s="28">
        <v>388800.0</v>
      </c>
      <c r="V3294" s="15">
        <v>4.0</v>
      </c>
      <c r="W3294" s="31">
        <v>0.0</v>
      </c>
      <c r="X3294" s="28">
        <v>186624.0</v>
      </c>
    </row>
    <row r="3295" ht="15.75" customHeight="1">
      <c r="A3295" s="15">
        <v>7846.0</v>
      </c>
      <c r="B3295" s="15" t="s">
        <v>6125</v>
      </c>
      <c r="C3295" s="18">
        <v>42274.0</v>
      </c>
      <c r="D3295" s="18">
        <v>42279.0</v>
      </c>
      <c r="E3295" s="18">
        <f t="shared" si="1"/>
        <v>42279</v>
      </c>
      <c r="F3295" s="15" t="s">
        <v>55</v>
      </c>
      <c r="G3295" s="15" t="s">
        <v>2230</v>
      </c>
      <c r="H3295" s="15" t="s">
        <v>2231</v>
      </c>
      <c r="I3295" s="15" t="s">
        <v>59</v>
      </c>
      <c r="J3295" s="15" t="s">
        <v>60</v>
      </c>
      <c r="K3295" s="15" t="s">
        <v>541</v>
      </c>
      <c r="L3295" s="15" t="str">
        <f t="array" ref="L3295">_xlfn.XLOOKUP(M3295,reference_province_to_city!$A$2:$A$11,reference_province_to_city!$B$2:$B$11)</f>
        <v>Medan</v>
      </c>
      <c r="M3295" s="15" t="s">
        <v>11</v>
      </c>
      <c r="N3295" s="15">
        <v>20111.0</v>
      </c>
      <c r="O3295" s="15">
        <f t="array" ref="O3295">_xlfn.XLOOKUP(M3295,reference_postal_code!$B$2:$B$11,reference_postal_code!$A$2:$A$11)</f>
        <v>20111</v>
      </c>
      <c r="P3295" s="15" t="s">
        <v>77</v>
      </c>
      <c r="Q3295" s="15" t="s">
        <v>2745</v>
      </c>
      <c r="R3295" s="15" t="s">
        <v>65</v>
      </c>
      <c r="S3295" s="15" t="s">
        <v>66</v>
      </c>
      <c r="T3295" s="15" t="s">
        <v>2746</v>
      </c>
      <c r="U3295" s="28">
        <v>2323500.0</v>
      </c>
      <c r="V3295" s="15">
        <v>5.0</v>
      </c>
      <c r="W3295" s="31">
        <v>0.0</v>
      </c>
      <c r="X3295" s="28">
        <v>1045575.0</v>
      </c>
    </row>
    <row r="3296" ht="15.75" customHeight="1">
      <c r="A3296" s="15">
        <v>3437.0</v>
      </c>
      <c r="B3296" s="15" t="s">
        <v>6126</v>
      </c>
      <c r="C3296" s="18">
        <v>42274.0</v>
      </c>
      <c r="D3296" s="18">
        <v>42276.0</v>
      </c>
      <c r="E3296" s="18">
        <f t="shared" si="1"/>
        <v>42276</v>
      </c>
      <c r="F3296" s="15" t="s">
        <v>125</v>
      </c>
      <c r="G3296" s="15" t="s">
        <v>5946</v>
      </c>
      <c r="H3296" s="15" t="s">
        <v>5947</v>
      </c>
      <c r="I3296" s="15" t="s">
        <v>59</v>
      </c>
      <c r="J3296" s="15" t="s">
        <v>60</v>
      </c>
      <c r="K3296" s="15" t="s">
        <v>22</v>
      </c>
      <c r="L3296" s="15" t="str">
        <f t="array" ref="L3296">_xlfn.XLOOKUP(M3296,reference_province_to_city!$A$2:$A$11,reference_province_to_city!$B$2:$B$11)</f>
        <v>Surabaya</v>
      </c>
      <c r="M3296" s="15" t="s">
        <v>20</v>
      </c>
      <c r="N3296" s="15">
        <v>60231.0</v>
      </c>
      <c r="O3296" s="15">
        <f t="array" ref="O3296">_xlfn.XLOOKUP(M3296,reference_postal_code!$B$2:$B$11,reference_postal_code!$A$2:$A$11)</f>
        <v>60231</v>
      </c>
      <c r="P3296" s="15" t="s">
        <v>166</v>
      </c>
      <c r="Q3296" s="15" t="s">
        <v>4313</v>
      </c>
      <c r="R3296" s="15" t="s">
        <v>106</v>
      </c>
      <c r="S3296" s="15" t="s">
        <v>139</v>
      </c>
      <c r="T3296" s="15" t="s">
        <v>4314</v>
      </c>
      <c r="U3296" s="28">
        <v>364320.0</v>
      </c>
      <c r="V3296" s="15">
        <v>3.0</v>
      </c>
      <c r="W3296" s="31">
        <v>0.6</v>
      </c>
      <c r="X3296" s="28">
        <v>-191268.0</v>
      </c>
    </row>
    <row r="3297" ht="15.75" customHeight="1">
      <c r="A3297" s="15">
        <v>7215.0</v>
      </c>
      <c r="B3297" s="15" t="s">
        <v>6128</v>
      </c>
      <c r="C3297" s="18">
        <v>42274.0</v>
      </c>
      <c r="D3297" s="18">
        <v>42277.0</v>
      </c>
      <c r="E3297" s="18">
        <f t="shared" si="1"/>
        <v>42277</v>
      </c>
      <c r="F3297" s="15" t="s">
        <v>114</v>
      </c>
      <c r="G3297" s="15" t="s">
        <v>6129</v>
      </c>
      <c r="H3297" s="15" t="s">
        <v>6130</v>
      </c>
      <c r="I3297" s="15" t="s">
        <v>128</v>
      </c>
      <c r="J3297" s="15" t="s">
        <v>60</v>
      </c>
      <c r="K3297" s="15" t="s">
        <v>33</v>
      </c>
      <c r="L3297" s="15" t="str">
        <f t="array" ref="L3297">_xlfn.XLOOKUP(M3297,reference_province_to_city!$A$2:$A$11,reference_province_to_city!$B$2:$B$11)</f>
        <v>Makassar</v>
      </c>
      <c r="M3297" s="15" t="s">
        <v>25</v>
      </c>
      <c r="N3297" s="15">
        <v>90111.0</v>
      </c>
      <c r="O3297" s="15">
        <f t="array" ref="O3297">_xlfn.XLOOKUP(M3297,reference_postal_code!$B$2:$B$11,reference_postal_code!$A$2:$A$11)</f>
        <v>90111</v>
      </c>
      <c r="P3297" s="15" t="s">
        <v>63</v>
      </c>
      <c r="Q3297" s="15" t="s">
        <v>1057</v>
      </c>
      <c r="R3297" s="15" t="s">
        <v>65</v>
      </c>
      <c r="S3297" s="15" t="s">
        <v>93</v>
      </c>
      <c r="T3297" s="15" t="s">
        <v>1058</v>
      </c>
      <c r="U3297" s="28">
        <v>246000.0</v>
      </c>
      <c r="V3297" s="15">
        <v>5.0</v>
      </c>
      <c r="W3297" s="31">
        <v>0.0</v>
      </c>
      <c r="X3297" s="28">
        <v>71340.0</v>
      </c>
    </row>
    <row r="3298" ht="15.75" customHeight="1">
      <c r="A3298" s="15">
        <v>6961.0</v>
      </c>
      <c r="B3298" s="15" t="s">
        <v>6124</v>
      </c>
      <c r="C3298" s="18">
        <v>42274.0</v>
      </c>
      <c r="D3298" s="18">
        <v>42276.0</v>
      </c>
      <c r="E3298" s="18">
        <f t="shared" si="1"/>
        <v>42276</v>
      </c>
      <c r="F3298" s="15" t="s">
        <v>114</v>
      </c>
      <c r="G3298" s="15" t="s">
        <v>4024</v>
      </c>
      <c r="H3298" s="15" t="s">
        <v>4025</v>
      </c>
      <c r="I3298" s="15" t="s">
        <v>76</v>
      </c>
      <c r="J3298" s="15" t="s">
        <v>60</v>
      </c>
      <c r="K3298" s="15" t="s">
        <v>28</v>
      </c>
      <c r="L3298" s="15" t="str">
        <f t="array" ref="L3298">_xlfn.XLOOKUP(M3298,reference_province_to_city!$A$2:$A$11,reference_province_to_city!$B$2:$B$11)</f>
        <v>Medan</v>
      </c>
      <c r="M3298" s="15" t="s">
        <v>11</v>
      </c>
      <c r="N3298" s="15">
        <v>20111.0</v>
      </c>
      <c r="O3298" s="15">
        <f t="array" ref="O3298">_xlfn.XLOOKUP(M3298,reference_postal_code!$B$2:$B$11,reference_postal_code!$A$2:$A$11)</f>
        <v>20111</v>
      </c>
      <c r="P3298" s="15" t="s">
        <v>77</v>
      </c>
      <c r="Q3298" s="15" t="s">
        <v>1123</v>
      </c>
      <c r="R3298" s="15" t="s">
        <v>65</v>
      </c>
      <c r="S3298" s="15" t="s">
        <v>66</v>
      </c>
      <c r="T3298" s="15" t="s">
        <v>1124</v>
      </c>
      <c r="U3298" s="28">
        <v>194400.0</v>
      </c>
      <c r="V3298" s="15">
        <v>2.0</v>
      </c>
      <c r="W3298" s="31">
        <v>0.0</v>
      </c>
      <c r="X3298" s="28">
        <v>93312.0</v>
      </c>
    </row>
    <row r="3299" ht="15.75" customHeight="1">
      <c r="A3299" s="15">
        <v>4933.0</v>
      </c>
      <c r="B3299" s="15" t="s">
        <v>6133</v>
      </c>
      <c r="C3299" s="18">
        <v>42275.0</v>
      </c>
      <c r="D3299" s="18">
        <v>42281.0</v>
      </c>
      <c r="E3299" s="18">
        <f t="shared" si="1"/>
        <v>42281</v>
      </c>
      <c r="F3299" s="15" t="s">
        <v>55</v>
      </c>
      <c r="G3299" s="15" t="s">
        <v>3552</v>
      </c>
      <c r="H3299" s="15" t="s">
        <v>3553</v>
      </c>
      <c r="I3299" s="15" t="s">
        <v>59</v>
      </c>
      <c r="J3299" s="15" t="s">
        <v>60</v>
      </c>
      <c r="K3299" s="15" t="s">
        <v>28</v>
      </c>
      <c r="L3299" s="15" t="str">
        <f t="array" ref="L3299">_xlfn.XLOOKUP(M3299,reference_province_to_city!$A$2:$A$11,reference_province_to_city!$B$2:$B$11)</f>
        <v>Medan</v>
      </c>
      <c r="M3299" s="15" t="s">
        <v>11</v>
      </c>
      <c r="N3299" s="15">
        <v>20111.0</v>
      </c>
      <c r="O3299" s="15">
        <f t="array" ref="O3299">_xlfn.XLOOKUP(M3299,reference_postal_code!$B$2:$B$11,reference_postal_code!$A$2:$A$11)</f>
        <v>20111</v>
      </c>
      <c r="P3299" s="15" t="s">
        <v>77</v>
      </c>
      <c r="Q3299" s="15" t="s">
        <v>3273</v>
      </c>
      <c r="R3299" s="15" t="s">
        <v>65</v>
      </c>
      <c r="S3299" s="15" t="s">
        <v>173</v>
      </c>
      <c r="T3299" s="15" t="s">
        <v>3274</v>
      </c>
      <c r="U3299" s="28">
        <v>188040.0</v>
      </c>
      <c r="V3299" s="15">
        <v>1.0</v>
      </c>
      <c r="W3299" s="31">
        <v>0.2</v>
      </c>
      <c r="X3299" s="28">
        <v>63463.0</v>
      </c>
    </row>
    <row r="3300" ht="15.75" customHeight="1">
      <c r="A3300" s="15">
        <v>8162.0</v>
      </c>
      <c r="B3300" s="15" t="s">
        <v>6134</v>
      </c>
      <c r="C3300" s="18">
        <v>42275.0</v>
      </c>
      <c r="D3300" s="18">
        <v>42280.0</v>
      </c>
      <c r="E3300" s="18">
        <f t="shared" si="1"/>
        <v>42280</v>
      </c>
      <c r="F3300" s="15" t="s">
        <v>114</v>
      </c>
      <c r="G3300" s="15" t="s">
        <v>4922</v>
      </c>
      <c r="H3300" s="15" t="s">
        <v>4923</v>
      </c>
      <c r="I3300" s="15" t="s">
        <v>59</v>
      </c>
      <c r="J3300" s="15" t="s">
        <v>60</v>
      </c>
      <c r="K3300" s="15" t="s">
        <v>10</v>
      </c>
      <c r="L3300" s="15" t="str">
        <f t="array" ref="L3300">_xlfn.XLOOKUP(M3300,reference_province_to_city!$A$2:$A$11,reference_province_to_city!$B$2:$B$11)</f>
        <v>Jakarta</v>
      </c>
      <c r="M3300" s="15" t="s">
        <v>7</v>
      </c>
      <c r="N3300" s="15">
        <v>10110.0</v>
      </c>
      <c r="O3300" s="15">
        <f t="array" ref="O3300">_xlfn.XLOOKUP(M3300,reference_postal_code!$B$2:$B$11,reference_postal_code!$A$2:$A$11)</f>
        <v>10110</v>
      </c>
      <c r="P3300" s="15" t="s">
        <v>117</v>
      </c>
      <c r="Q3300" s="15" t="s">
        <v>648</v>
      </c>
      <c r="R3300" s="15" t="s">
        <v>65</v>
      </c>
      <c r="S3300" s="15" t="s">
        <v>222</v>
      </c>
      <c r="T3300" s="15" t="s">
        <v>649</v>
      </c>
      <c r="U3300" s="28">
        <v>4402800.0</v>
      </c>
      <c r="V3300" s="15">
        <v>6.0</v>
      </c>
      <c r="W3300" s="31">
        <v>0.0</v>
      </c>
      <c r="X3300" s="28">
        <v>1144728.0</v>
      </c>
    </row>
    <row r="3301" ht="15.75" customHeight="1">
      <c r="A3301" s="15">
        <v>9455.0</v>
      </c>
      <c r="B3301" s="15" t="s">
        <v>6135</v>
      </c>
      <c r="C3301" s="18">
        <v>42275.0</v>
      </c>
      <c r="D3301" s="18">
        <v>42282.0</v>
      </c>
      <c r="E3301" s="18">
        <f t="shared" si="1"/>
        <v>42282</v>
      </c>
      <c r="F3301" s="15" t="s">
        <v>55</v>
      </c>
      <c r="G3301" s="15" t="s">
        <v>1060</v>
      </c>
      <c r="H3301" s="15" t="s">
        <v>1061</v>
      </c>
      <c r="I3301" s="15" t="s">
        <v>128</v>
      </c>
      <c r="J3301" s="15" t="s">
        <v>60</v>
      </c>
      <c r="K3301" s="15" t="s">
        <v>22</v>
      </c>
      <c r="L3301" s="15" t="str">
        <f t="array" ref="L3301">_xlfn.XLOOKUP(M3301,reference_province_to_city!$A$2:$A$11,reference_province_to_city!$B$2:$B$11)</f>
        <v>Surabaya</v>
      </c>
      <c r="M3301" s="15" t="s">
        <v>20</v>
      </c>
      <c r="N3301" s="15">
        <v>60231.0</v>
      </c>
      <c r="O3301" s="15">
        <f t="array" ref="O3301">_xlfn.XLOOKUP(M3301,reference_postal_code!$B$2:$B$11,reference_postal_code!$A$2:$A$11)</f>
        <v>60231</v>
      </c>
      <c r="P3301" s="15" t="s">
        <v>166</v>
      </c>
      <c r="Q3301" s="15" t="s">
        <v>6136</v>
      </c>
      <c r="R3301" s="15" t="s">
        <v>110</v>
      </c>
      <c r="S3301" s="15" t="s">
        <v>111</v>
      </c>
      <c r="T3301" s="15" t="s">
        <v>6137</v>
      </c>
      <c r="U3301" s="28">
        <v>551760.0</v>
      </c>
      <c r="V3301" s="15">
        <v>2.0</v>
      </c>
      <c r="W3301" s="31">
        <v>0.2</v>
      </c>
      <c r="X3301" s="28">
        <v>-124146.0</v>
      </c>
    </row>
    <row r="3302" ht="15.75" customHeight="1">
      <c r="A3302" s="15">
        <v>2255.0</v>
      </c>
      <c r="B3302" s="15" t="s">
        <v>6138</v>
      </c>
      <c r="C3302" s="18">
        <v>42275.0</v>
      </c>
      <c r="D3302" s="18">
        <v>42278.0</v>
      </c>
      <c r="E3302" s="18">
        <f t="shared" si="1"/>
        <v>42278</v>
      </c>
      <c r="F3302" s="15" t="s">
        <v>125</v>
      </c>
      <c r="G3302" s="15" t="s">
        <v>3230</v>
      </c>
      <c r="H3302" s="15" t="s">
        <v>3231</v>
      </c>
      <c r="I3302" s="15" t="s">
        <v>128</v>
      </c>
      <c r="J3302" s="15" t="s">
        <v>60</v>
      </c>
      <c r="K3302" s="15" t="s">
        <v>31</v>
      </c>
      <c r="L3302" s="15" t="str">
        <f t="array" ref="L3302">_xlfn.XLOOKUP(M3302,reference_province_to_city!$A$2:$A$11,reference_province_to_city!$B$2:$B$11)</f>
        <v>Balikpapan</v>
      </c>
      <c r="M3302" s="15" t="s">
        <v>21</v>
      </c>
      <c r="N3302" s="15">
        <v>76114.0</v>
      </c>
      <c r="O3302" s="15">
        <f t="array" ref="O3302">_xlfn.XLOOKUP(M3302,reference_postal_code!$B$2:$B$11,reference_postal_code!$A$2:$A$11)</f>
        <v>76114</v>
      </c>
      <c r="P3302" s="15" t="s">
        <v>166</v>
      </c>
      <c r="Q3302" s="15" t="s">
        <v>6139</v>
      </c>
      <c r="R3302" s="15" t="s">
        <v>65</v>
      </c>
      <c r="S3302" s="15" t="s">
        <v>222</v>
      </c>
      <c r="T3302" s="15" t="s">
        <v>6140</v>
      </c>
      <c r="U3302" s="28">
        <v>653400.0</v>
      </c>
      <c r="V3302" s="15">
        <v>2.0</v>
      </c>
      <c r="W3302" s="31">
        <v>0.0</v>
      </c>
      <c r="X3302" s="28">
        <v>228690.0</v>
      </c>
    </row>
    <row r="3303" ht="15.75" customHeight="1">
      <c r="A3303" s="15">
        <v>9453.0</v>
      </c>
      <c r="B3303" s="15" t="s">
        <v>6135</v>
      </c>
      <c r="C3303" s="18">
        <v>42275.0</v>
      </c>
      <c r="D3303" s="18">
        <v>42282.0</v>
      </c>
      <c r="E3303" s="18">
        <f t="shared" si="1"/>
        <v>42282</v>
      </c>
      <c r="F3303" s="15" t="s">
        <v>55</v>
      </c>
      <c r="G3303" s="15" t="s">
        <v>1060</v>
      </c>
      <c r="H3303" s="15" t="s">
        <v>1061</v>
      </c>
      <c r="I3303" s="15" t="s">
        <v>128</v>
      </c>
      <c r="J3303" s="15" t="s">
        <v>60</v>
      </c>
      <c r="K3303" s="15" t="s">
        <v>22</v>
      </c>
      <c r="L3303" s="15" t="str">
        <f t="array" ref="L3303">_xlfn.XLOOKUP(M3303,reference_province_to_city!$A$2:$A$11,reference_province_to_city!$B$2:$B$11)</f>
        <v>Surabaya</v>
      </c>
      <c r="M3303" s="15" t="s">
        <v>20</v>
      </c>
      <c r="N3303" s="15">
        <v>60231.0</v>
      </c>
      <c r="O3303" s="15">
        <f t="array" ref="O3303">_xlfn.XLOOKUP(M3303,reference_postal_code!$B$2:$B$11,reference_postal_code!$A$2:$A$11)</f>
        <v>60231</v>
      </c>
      <c r="P3303" s="15" t="s">
        <v>166</v>
      </c>
      <c r="Q3303" s="15" t="s">
        <v>3743</v>
      </c>
      <c r="R3303" s="15" t="s">
        <v>65</v>
      </c>
      <c r="S3303" s="15" t="s">
        <v>83</v>
      </c>
      <c r="T3303" s="15" t="s">
        <v>3744</v>
      </c>
      <c r="U3303" s="28">
        <v>1226880.0</v>
      </c>
      <c r="V3303" s="15">
        <v>6.0</v>
      </c>
      <c r="W3303" s="31">
        <v>0.2</v>
      </c>
      <c r="X3303" s="28">
        <v>398736.0</v>
      </c>
    </row>
    <row r="3304" ht="15.75" customHeight="1">
      <c r="A3304" s="15">
        <v>8163.0</v>
      </c>
      <c r="B3304" s="15" t="s">
        <v>6134</v>
      </c>
      <c r="C3304" s="18">
        <v>42275.0</v>
      </c>
      <c r="D3304" s="18">
        <v>42280.0</v>
      </c>
      <c r="E3304" s="18">
        <f t="shared" si="1"/>
        <v>42280</v>
      </c>
      <c r="F3304" s="15" t="s">
        <v>114</v>
      </c>
      <c r="G3304" s="15" t="s">
        <v>4922</v>
      </c>
      <c r="H3304" s="15" t="s">
        <v>4923</v>
      </c>
      <c r="I3304" s="15" t="s">
        <v>59</v>
      </c>
      <c r="J3304" s="15" t="s">
        <v>60</v>
      </c>
      <c r="K3304" s="15" t="s">
        <v>10</v>
      </c>
      <c r="L3304" s="15" t="str">
        <f t="array" ref="L3304">_xlfn.XLOOKUP(M3304,reference_province_to_city!$A$2:$A$11,reference_province_to_city!$B$2:$B$11)</f>
        <v>Jakarta</v>
      </c>
      <c r="M3304" s="15" t="s">
        <v>7</v>
      </c>
      <c r="N3304" s="15">
        <v>10110.0</v>
      </c>
      <c r="O3304" s="15">
        <f t="array" ref="O3304">_xlfn.XLOOKUP(M3304,reference_postal_code!$B$2:$B$11,reference_postal_code!$A$2:$A$11)</f>
        <v>10110</v>
      </c>
      <c r="P3304" s="15" t="s">
        <v>117</v>
      </c>
      <c r="Q3304" s="15" t="s">
        <v>3266</v>
      </c>
      <c r="R3304" s="15" t="s">
        <v>110</v>
      </c>
      <c r="S3304" s="15" t="s">
        <v>111</v>
      </c>
      <c r="T3304" s="15" t="s">
        <v>3267</v>
      </c>
      <c r="U3304" s="28">
        <v>4619700.0</v>
      </c>
      <c r="V3304" s="15">
        <v>2.0</v>
      </c>
      <c r="W3304" s="31">
        <v>0.0</v>
      </c>
      <c r="X3304" s="28">
        <v>1339713.0</v>
      </c>
    </row>
    <row r="3305" ht="15.75" customHeight="1">
      <c r="A3305" s="15">
        <v>9452.0</v>
      </c>
      <c r="B3305" s="15" t="s">
        <v>6135</v>
      </c>
      <c r="C3305" s="18">
        <v>42275.0</v>
      </c>
      <c r="D3305" s="18">
        <v>42282.0</v>
      </c>
      <c r="E3305" s="18">
        <f t="shared" si="1"/>
        <v>42282</v>
      </c>
      <c r="F3305" s="15" t="s">
        <v>55</v>
      </c>
      <c r="G3305" s="15" t="s">
        <v>1060</v>
      </c>
      <c r="H3305" s="15" t="s">
        <v>1061</v>
      </c>
      <c r="I3305" s="15" t="s">
        <v>128</v>
      </c>
      <c r="J3305" s="15" t="s">
        <v>60</v>
      </c>
      <c r="K3305" s="15" t="s">
        <v>22</v>
      </c>
      <c r="L3305" s="15" t="str">
        <f t="array" ref="L3305">_xlfn.XLOOKUP(M3305,reference_province_to_city!$A$2:$A$11,reference_province_to_city!$B$2:$B$11)</f>
        <v>Surabaya</v>
      </c>
      <c r="M3305" s="15" t="s">
        <v>20</v>
      </c>
      <c r="N3305" s="15">
        <v>60231.0</v>
      </c>
      <c r="O3305" s="15">
        <f t="array" ref="O3305">_xlfn.XLOOKUP(M3305,reference_postal_code!$B$2:$B$11,reference_postal_code!$A$2:$A$11)</f>
        <v>60231</v>
      </c>
      <c r="P3305" s="15" t="s">
        <v>166</v>
      </c>
      <c r="Q3305" s="15" t="s">
        <v>2582</v>
      </c>
      <c r="R3305" s="15" t="s">
        <v>65</v>
      </c>
      <c r="S3305" s="15" t="s">
        <v>222</v>
      </c>
      <c r="T3305" s="15" t="s">
        <v>2583</v>
      </c>
      <c r="U3305" s="28">
        <v>2792250.0</v>
      </c>
      <c r="V3305" s="15">
        <v>3.0</v>
      </c>
      <c r="W3305" s="31">
        <v>0.0</v>
      </c>
      <c r="X3305" s="28">
        <v>837675.0</v>
      </c>
    </row>
    <row r="3306" ht="15.75" customHeight="1">
      <c r="A3306" s="15">
        <v>2254.0</v>
      </c>
      <c r="B3306" s="15" t="s">
        <v>6138</v>
      </c>
      <c r="C3306" s="18">
        <v>42275.0</v>
      </c>
      <c r="D3306" s="18">
        <v>42278.0</v>
      </c>
      <c r="E3306" s="18">
        <f t="shared" si="1"/>
        <v>42278</v>
      </c>
      <c r="F3306" s="15" t="s">
        <v>125</v>
      </c>
      <c r="G3306" s="15" t="s">
        <v>3230</v>
      </c>
      <c r="H3306" s="15" t="s">
        <v>3231</v>
      </c>
      <c r="I3306" s="15" t="s">
        <v>128</v>
      </c>
      <c r="J3306" s="15" t="s">
        <v>60</v>
      </c>
      <c r="K3306" s="15" t="s">
        <v>31</v>
      </c>
      <c r="L3306" s="15" t="str">
        <f t="array" ref="L3306">_xlfn.XLOOKUP(M3306,reference_province_to_city!$A$2:$A$11,reference_province_to_city!$B$2:$B$11)</f>
        <v>Balikpapan</v>
      </c>
      <c r="M3306" s="15" t="s">
        <v>21</v>
      </c>
      <c r="N3306" s="15">
        <v>76114.0</v>
      </c>
      <c r="O3306" s="15">
        <f t="array" ref="O3306">_xlfn.XLOOKUP(M3306,reference_postal_code!$B$2:$B$11,reference_postal_code!$A$2:$A$11)</f>
        <v>76114</v>
      </c>
      <c r="P3306" s="15" t="s">
        <v>166</v>
      </c>
      <c r="Q3306" s="15" t="s">
        <v>1416</v>
      </c>
      <c r="R3306" s="15" t="s">
        <v>65</v>
      </c>
      <c r="S3306" s="15" t="s">
        <v>222</v>
      </c>
      <c r="T3306" s="15" t="s">
        <v>1417</v>
      </c>
      <c r="U3306" s="28">
        <v>648900.0</v>
      </c>
      <c r="V3306" s="15">
        <v>3.0</v>
      </c>
      <c r="W3306" s="31">
        <v>0.0</v>
      </c>
      <c r="X3306" s="28">
        <v>214137.0</v>
      </c>
    </row>
    <row r="3307" ht="15.75" customHeight="1">
      <c r="A3307" s="15">
        <v>9454.0</v>
      </c>
      <c r="B3307" s="15" t="s">
        <v>6135</v>
      </c>
      <c r="C3307" s="18">
        <v>42275.0</v>
      </c>
      <c r="D3307" s="18">
        <v>42282.0</v>
      </c>
      <c r="E3307" s="18">
        <f t="shared" si="1"/>
        <v>42282</v>
      </c>
      <c r="F3307" s="15" t="s">
        <v>55</v>
      </c>
      <c r="G3307" s="15" t="s">
        <v>1060</v>
      </c>
      <c r="H3307" s="15" t="s">
        <v>1061</v>
      </c>
      <c r="I3307" s="15" t="s">
        <v>128</v>
      </c>
      <c r="J3307" s="15" t="s">
        <v>60</v>
      </c>
      <c r="K3307" s="15" t="s">
        <v>22</v>
      </c>
      <c r="L3307" s="15" t="str">
        <f t="array" ref="L3307">_xlfn.XLOOKUP(M3307,reference_province_to_city!$A$2:$A$11,reference_province_to_city!$B$2:$B$11)</f>
        <v>Surabaya</v>
      </c>
      <c r="M3307" s="15" t="s">
        <v>20</v>
      </c>
      <c r="N3307" s="15">
        <v>60231.0</v>
      </c>
      <c r="O3307" s="15">
        <f t="array" ref="O3307">_xlfn.XLOOKUP(M3307,reference_postal_code!$B$2:$B$11,reference_postal_code!$A$2:$A$11)</f>
        <v>60231</v>
      </c>
      <c r="P3307" s="15" t="s">
        <v>166</v>
      </c>
      <c r="Q3307" s="15" t="s">
        <v>6141</v>
      </c>
      <c r="R3307" s="15" t="s">
        <v>65</v>
      </c>
      <c r="S3307" s="15" t="s">
        <v>226</v>
      </c>
      <c r="T3307" s="15" t="s">
        <v>6142</v>
      </c>
      <c r="U3307" s="28">
        <v>707850.0</v>
      </c>
      <c r="V3307" s="15">
        <v>3.0</v>
      </c>
      <c r="W3307" s="31">
        <v>0.0</v>
      </c>
      <c r="X3307" s="28">
        <v>205276.0</v>
      </c>
    </row>
    <row r="3308" ht="15.75" customHeight="1">
      <c r="A3308" s="15">
        <v>4935.0</v>
      </c>
      <c r="B3308" s="15" t="s">
        <v>6133</v>
      </c>
      <c r="C3308" s="18">
        <v>42275.0</v>
      </c>
      <c r="D3308" s="18">
        <v>42281.0</v>
      </c>
      <c r="E3308" s="18">
        <f t="shared" si="1"/>
        <v>42281</v>
      </c>
      <c r="F3308" s="15" t="s">
        <v>55</v>
      </c>
      <c r="G3308" s="15" t="s">
        <v>3552</v>
      </c>
      <c r="H3308" s="15" t="s">
        <v>3553</v>
      </c>
      <c r="I3308" s="15" t="s">
        <v>59</v>
      </c>
      <c r="J3308" s="15" t="s">
        <v>60</v>
      </c>
      <c r="K3308" s="15" t="s">
        <v>28</v>
      </c>
      <c r="L3308" s="15" t="str">
        <f t="array" ref="L3308">_xlfn.XLOOKUP(M3308,reference_province_to_city!$A$2:$A$11,reference_province_to_city!$B$2:$B$11)</f>
        <v>Medan</v>
      </c>
      <c r="M3308" s="15" t="s">
        <v>11</v>
      </c>
      <c r="N3308" s="15">
        <v>20111.0</v>
      </c>
      <c r="O3308" s="15">
        <f t="array" ref="O3308">_xlfn.XLOOKUP(M3308,reference_postal_code!$B$2:$B$11,reference_postal_code!$A$2:$A$11)</f>
        <v>20111</v>
      </c>
      <c r="P3308" s="15" t="s">
        <v>77</v>
      </c>
      <c r="Q3308" s="15" t="s">
        <v>3768</v>
      </c>
      <c r="R3308" s="15" t="s">
        <v>65</v>
      </c>
      <c r="S3308" s="15" t="s">
        <v>103</v>
      </c>
      <c r="T3308" s="15" t="s">
        <v>3769</v>
      </c>
      <c r="U3308" s="28">
        <v>67680.0</v>
      </c>
      <c r="V3308" s="15">
        <v>3.0</v>
      </c>
      <c r="W3308" s="31">
        <v>0.2</v>
      </c>
      <c r="X3308" s="28">
        <v>12690.0</v>
      </c>
    </row>
    <row r="3309" ht="15.75" customHeight="1">
      <c r="A3309" s="15">
        <v>4934.0</v>
      </c>
      <c r="B3309" s="15" t="s">
        <v>6133</v>
      </c>
      <c r="C3309" s="18">
        <v>42275.0</v>
      </c>
      <c r="D3309" s="18">
        <v>42281.0</v>
      </c>
      <c r="E3309" s="18">
        <f t="shared" si="1"/>
        <v>42281</v>
      </c>
      <c r="F3309" s="15" t="s">
        <v>55</v>
      </c>
      <c r="G3309" s="15" t="s">
        <v>3552</v>
      </c>
      <c r="H3309" s="15" t="s">
        <v>3553</v>
      </c>
      <c r="I3309" s="15" t="s">
        <v>59</v>
      </c>
      <c r="J3309" s="15" t="s">
        <v>60</v>
      </c>
      <c r="K3309" s="15" t="s">
        <v>28</v>
      </c>
      <c r="L3309" s="15" t="str">
        <f t="array" ref="L3309">_xlfn.XLOOKUP(M3309,reference_province_to_city!$A$2:$A$11,reference_province_to_city!$B$2:$B$11)</f>
        <v>Medan</v>
      </c>
      <c r="M3309" s="15" t="s">
        <v>11</v>
      </c>
      <c r="N3309" s="15">
        <v>20111.0</v>
      </c>
      <c r="O3309" s="15">
        <f t="array" ref="O3309">_xlfn.XLOOKUP(M3309,reference_postal_code!$B$2:$B$11,reference_postal_code!$A$2:$A$11)</f>
        <v>20111</v>
      </c>
      <c r="P3309" s="15" t="s">
        <v>77</v>
      </c>
      <c r="Q3309" s="15" t="s">
        <v>460</v>
      </c>
      <c r="R3309" s="15" t="s">
        <v>65</v>
      </c>
      <c r="S3309" s="15" t="s">
        <v>83</v>
      </c>
      <c r="T3309" s="15" t="s">
        <v>461</v>
      </c>
      <c r="U3309" s="28">
        <v>16200.0</v>
      </c>
      <c r="V3309" s="15">
        <v>2.0</v>
      </c>
      <c r="W3309" s="31">
        <v>0.7</v>
      </c>
      <c r="X3309" s="28">
        <v>-11880.0</v>
      </c>
    </row>
    <row r="3310" ht="15.75" customHeight="1">
      <c r="A3310" s="15">
        <v>9489.0</v>
      </c>
      <c r="B3310" s="15" t="s">
        <v>6143</v>
      </c>
      <c r="C3310" s="18">
        <v>42278.0</v>
      </c>
      <c r="D3310" s="18">
        <v>42281.0</v>
      </c>
      <c r="E3310" s="18">
        <f t="shared" si="1"/>
        <v>42281</v>
      </c>
      <c r="F3310" s="15" t="s">
        <v>125</v>
      </c>
      <c r="G3310" s="15" t="s">
        <v>6144</v>
      </c>
      <c r="H3310" s="15" t="s">
        <v>6145</v>
      </c>
      <c r="I3310" s="15" t="s">
        <v>59</v>
      </c>
      <c r="J3310" s="15" t="s">
        <v>60</v>
      </c>
      <c r="K3310" s="15" t="s">
        <v>19</v>
      </c>
      <c r="L3310" s="15" t="str">
        <f t="array" ref="L3310">_xlfn.XLOOKUP(M3310,reference_province_to_city!$A$2:$A$11,reference_province_to_city!$B$2:$B$11)</f>
        <v>Yogyakarta</v>
      </c>
      <c r="M3310" s="15" t="s">
        <v>18</v>
      </c>
      <c r="N3310" s="15">
        <v>55111.0</v>
      </c>
      <c r="O3310" s="15">
        <f t="array" ref="O3310">_xlfn.XLOOKUP(M3310,reference_postal_code!$B$2:$B$11,reference_postal_code!$A$2:$A$11)</f>
        <v>55111</v>
      </c>
      <c r="P3310" s="15" t="s">
        <v>77</v>
      </c>
      <c r="Q3310" s="15" t="s">
        <v>1502</v>
      </c>
      <c r="R3310" s="15" t="s">
        <v>110</v>
      </c>
      <c r="S3310" s="15" t="s">
        <v>111</v>
      </c>
      <c r="T3310" s="15" t="s">
        <v>1503</v>
      </c>
      <c r="U3310" s="28">
        <v>8592000.0</v>
      </c>
      <c r="V3310" s="15">
        <v>2.0</v>
      </c>
      <c r="W3310" s="31">
        <v>0.2</v>
      </c>
      <c r="X3310" s="28">
        <v>751800.0</v>
      </c>
    </row>
    <row r="3311" ht="15.75" customHeight="1">
      <c r="A3311" s="15">
        <v>6269.0</v>
      </c>
      <c r="B3311" s="15" t="s">
        <v>6146</v>
      </c>
      <c r="C3311" s="18">
        <v>42278.0</v>
      </c>
      <c r="D3311" s="18">
        <v>42281.0</v>
      </c>
      <c r="E3311" s="18">
        <f t="shared" si="1"/>
        <v>42281</v>
      </c>
      <c r="F3311" s="15" t="s">
        <v>114</v>
      </c>
      <c r="G3311" s="15" t="s">
        <v>3973</v>
      </c>
      <c r="H3311" s="15" t="s">
        <v>3974</v>
      </c>
      <c r="I3311" s="15" t="s">
        <v>76</v>
      </c>
      <c r="J3311" s="15" t="s">
        <v>60</v>
      </c>
      <c r="K3311" s="15" t="s">
        <v>33</v>
      </c>
      <c r="L3311" s="15" t="str">
        <f t="array" ref="L3311">_xlfn.XLOOKUP(M3311,reference_province_to_city!$A$2:$A$11,reference_province_to_city!$B$2:$B$11)</f>
        <v>Makassar</v>
      </c>
      <c r="M3311" s="15" t="s">
        <v>25</v>
      </c>
      <c r="N3311" s="15">
        <v>90111.0</v>
      </c>
      <c r="O3311" s="15">
        <f t="array" ref="O3311">_xlfn.XLOOKUP(M3311,reference_postal_code!$B$2:$B$11,reference_postal_code!$A$2:$A$11)</f>
        <v>90111</v>
      </c>
      <c r="P3311" s="15" t="s">
        <v>63</v>
      </c>
      <c r="Q3311" s="15" t="s">
        <v>1652</v>
      </c>
      <c r="R3311" s="15" t="s">
        <v>65</v>
      </c>
      <c r="S3311" s="15" t="s">
        <v>83</v>
      </c>
      <c r="T3311" s="15" t="s">
        <v>1653</v>
      </c>
      <c r="U3311" s="28">
        <v>336750.0</v>
      </c>
      <c r="V3311" s="15">
        <v>5.0</v>
      </c>
      <c r="W3311" s="31">
        <v>0.0</v>
      </c>
      <c r="X3311" s="28">
        <v>154905.0</v>
      </c>
    </row>
    <row r="3312" ht="15.75" customHeight="1">
      <c r="A3312" s="15">
        <v>6268.0</v>
      </c>
      <c r="B3312" s="15" t="s">
        <v>6146</v>
      </c>
      <c r="C3312" s="18">
        <v>42278.0</v>
      </c>
      <c r="D3312" s="18">
        <v>42281.0</v>
      </c>
      <c r="E3312" s="18">
        <f t="shared" si="1"/>
        <v>42281</v>
      </c>
      <c r="F3312" s="15" t="s">
        <v>114</v>
      </c>
      <c r="G3312" s="15" t="s">
        <v>3973</v>
      </c>
      <c r="H3312" s="15" t="s">
        <v>3974</v>
      </c>
      <c r="I3312" s="15" t="s">
        <v>76</v>
      </c>
      <c r="J3312" s="15" t="s">
        <v>60</v>
      </c>
      <c r="K3312" s="15" t="s">
        <v>33</v>
      </c>
      <c r="L3312" s="15" t="str">
        <f t="array" ref="L3312">_xlfn.XLOOKUP(M3312,reference_province_to_city!$A$2:$A$11,reference_province_to_city!$B$2:$B$11)</f>
        <v>Makassar</v>
      </c>
      <c r="M3312" s="15" t="s">
        <v>25</v>
      </c>
      <c r="N3312" s="15">
        <v>90111.0</v>
      </c>
      <c r="O3312" s="15">
        <f t="array" ref="O3312">_xlfn.XLOOKUP(M3312,reference_postal_code!$B$2:$B$11,reference_postal_code!$A$2:$A$11)</f>
        <v>90111</v>
      </c>
      <c r="P3312" s="15" t="s">
        <v>63</v>
      </c>
      <c r="Q3312" s="15" t="s">
        <v>5489</v>
      </c>
      <c r="R3312" s="15" t="s">
        <v>110</v>
      </c>
      <c r="S3312" s="15" t="s">
        <v>111</v>
      </c>
      <c r="T3312" s="15" t="s">
        <v>5490</v>
      </c>
      <c r="U3312" s="28">
        <v>4679700.0</v>
      </c>
      <c r="V3312" s="15">
        <v>2.0</v>
      </c>
      <c r="W3312" s="31">
        <v>0.0</v>
      </c>
      <c r="X3312" s="28">
        <v>1403910.0</v>
      </c>
    </row>
    <row r="3313" ht="15.75" customHeight="1">
      <c r="A3313" s="15">
        <v>9036.0</v>
      </c>
      <c r="B3313" s="15" t="s">
        <v>6147</v>
      </c>
      <c r="C3313" s="18">
        <v>42278.0</v>
      </c>
      <c r="D3313" s="18">
        <v>42282.0</v>
      </c>
      <c r="E3313" s="18">
        <f t="shared" si="1"/>
        <v>42282</v>
      </c>
      <c r="F3313" s="15" t="s">
        <v>55</v>
      </c>
      <c r="G3313" s="15" t="s">
        <v>6144</v>
      </c>
      <c r="H3313" s="15" t="s">
        <v>6145</v>
      </c>
      <c r="I3313" s="15" t="s">
        <v>59</v>
      </c>
      <c r="J3313" s="15" t="s">
        <v>60</v>
      </c>
      <c r="K3313" s="15" t="s">
        <v>19</v>
      </c>
      <c r="L3313" s="15" t="str">
        <f t="array" ref="L3313">_xlfn.XLOOKUP(M3313,reference_province_to_city!$A$2:$A$11,reference_province_to_city!$B$2:$B$11)</f>
        <v>Yogyakarta</v>
      </c>
      <c r="M3313" s="15" t="s">
        <v>18</v>
      </c>
      <c r="N3313" s="15">
        <v>55111.0</v>
      </c>
      <c r="O3313" s="15">
        <f t="array" ref="O3313">_xlfn.XLOOKUP(M3313,reference_postal_code!$B$2:$B$11,reference_postal_code!$A$2:$A$11)</f>
        <v>55111</v>
      </c>
      <c r="P3313" s="15" t="s">
        <v>77</v>
      </c>
      <c r="Q3313" s="15" t="s">
        <v>5501</v>
      </c>
      <c r="R3313" s="15" t="s">
        <v>110</v>
      </c>
      <c r="S3313" s="15" t="s">
        <v>149</v>
      </c>
      <c r="T3313" s="15" t="s">
        <v>5502</v>
      </c>
      <c r="U3313" s="28">
        <v>1631520.0</v>
      </c>
      <c r="V3313" s="15">
        <v>4.0</v>
      </c>
      <c r="W3313" s="31">
        <v>0.2</v>
      </c>
      <c r="X3313" s="28">
        <v>40788.0</v>
      </c>
    </row>
    <row r="3314" ht="15.75" customHeight="1">
      <c r="A3314" s="15">
        <v>1444.0</v>
      </c>
      <c r="B3314" s="15" t="s">
        <v>6148</v>
      </c>
      <c r="C3314" s="18">
        <v>42278.0</v>
      </c>
      <c r="D3314" s="18">
        <v>42283.0</v>
      </c>
      <c r="E3314" s="18">
        <f t="shared" si="1"/>
        <v>42283</v>
      </c>
      <c r="F3314" s="15" t="s">
        <v>55</v>
      </c>
      <c r="G3314" s="15" t="s">
        <v>5822</v>
      </c>
      <c r="H3314" s="15" t="s">
        <v>5823</v>
      </c>
      <c r="I3314" s="15" t="s">
        <v>128</v>
      </c>
      <c r="J3314" s="15" t="s">
        <v>60</v>
      </c>
      <c r="K3314" s="15" t="s">
        <v>33</v>
      </c>
      <c r="L3314" s="15" t="str">
        <f t="array" ref="L3314">_xlfn.XLOOKUP(M3314,reference_province_to_city!$A$2:$A$11,reference_province_to_city!$B$2:$B$11)</f>
        <v>Makassar</v>
      </c>
      <c r="M3314" s="15" t="s">
        <v>25</v>
      </c>
      <c r="N3314" s="15">
        <v>90111.0</v>
      </c>
      <c r="O3314" s="15">
        <f t="array" ref="O3314">_xlfn.XLOOKUP(M3314,reference_postal_code!$B$2:$B$11,reference_postal_code!$A$2:$A$11)</f>
        <v>90111</v>
      </c>
      <c r="P3314" s="15" t="s">
        <v>63</v>
      </c>
      <c r="Q3314" s="15" t="s">
        <v>3850</v>
      </c>
      <c r="R3314" s="15" t="s">
        <v>65</v>
      </c>
      <c r="S3314" s="15" t="s">
        <v>87</v>
      </c>
      <c r="T3314" s="15" t="s">
        <v>3851</v>
      </c>
      <c r="U3314" s="28">
        <v>2091360.0</v>
      </c>
      <c r="V3314" s="15">
        <v>4.0</v>
      </c>
      <c r="W3314" s="31">
        <v>0.2</v>
      </c>
      <c r="X3314" s="28">
        <v>261420.0</v>
      </c>
    </row>
    <row r="3315" ht="15.75" customHeight="1">
      <c r="A3315" s="15">
        <v>9035.0</v>
      </c>
      <c r="B3315" s="15" t="s">
        <v>6147</v>
      </c>
      <c r="C3315" s="18">
        <v>42278.0</v>
      </c>
      <c r="D3315" s="18">
        <v>42282.0</v>
      </c>
      <c r="E3315" s="18">
        <f t="shared" si="1"/>
        <v>42282</v>
      </c>
      <c r="F3315" s="15" t="s">
        <v>55</v>
      </c>
      <c r="G3315" s="15" t="s">
        <v>6144</v>
      </c>
      <c r="H3315" s="15" t="s">
        <v>6145</v>
      </c>
      <c r="I3315" s="15" t="s">
        <v>59</v>
      </c>
      <c r="J3315" s="15" t="s">
        <v>60</v>
      </c>
      <c r="K3315" s="15" t="s">
        <v>19</v>
      </c>
      <c r="L3315" s="15" t="str">
        <f t="array" ref="L3315">_xlfn.XLOOKUP(M3315,reference_province_to_city!$A$2:$A$11,reference_province_to_city!$B$2:$B$11)</f>
        <v>Yogyakarta</v>
      </c>
      <c r="M3315" s="15" t="s">
        <v>18</v>
      </c>
      <c r="N3315" s="15">
        <v>55111.0</v>
      </c>
      <c r="O3315" s="15">
        <f t="array" ref="O3315">_xlfn.XLOOKUP(M3315,reference_postal_code!$B$2:$B$11,reference_postal_code!$A$2:$A$11)</f>
        <v>55111</v>
      </c>
      <c r="P3315" s="15" t="s">
        <v>77</v>
      </c>
      <c r="Q3315" s="15" t="s">
        <v>3632</v>
      </c>
      <c r="R3315" s="15" t="s">
        <v>65</v>
      </c>
      <c r="S3315" s="15" t="s">
        <v>83</v>
      </c>
      <c r="T3315" s="15" t="s">
        <v>3633</v>
      </c>
      <c r="U3315" s="28">
        <v>44880.0</v>
      </c>
      <c r="V3315" s="15">
        <v>4.0</v>
      </c>
      <c r="W3315" s="31">
        <v>0.8</v>
      </c>
      <c r="X3315" s="28">
        <v>-67320.0</v>
      </c>
    </row>
    <row r="3316" ht="15.75" customHeight="1">
      <c r="A3316" s="15">
        <v>3222.0</v>
      </c>
      <c r="B3316" s="15" t="s">
        <v>6149</v>
      </c>
      <c r="C3316" s="18">
        <v>42279.0</v>
      </c>
      <c r="D3316" s="18"/>
      <c r="E3316" s="18">
        <f t="shared" si="1"/>
        <v>42282</v>
      </c>
      <c r="F3316" s="15" t="s">
        <v>55</v>
      </c>
      <c r="G3316" s="15" t="s">
        <v>2769</v>
      </c>
      <c r="H3316" s="15" t="s">
        <v>2770</v>
      </c>
      <c r="I3316" s="15" t="s">
        <v>128</v>
      </c>
      <c r="J3316" s="15" t="s">
        <v>60</v>
      </c>
      <c r="K3316" s="15" t="s">
        <v>26</v>
      </c>
      <c r="L3316" s="15" t="str">
        <f t="array" ref="L3316">_xlfn.XLOOKUP(M3316,reference_province_to_city!$A$2:$A$11,reference_province_to_city!$B$2:$B$11)</f>
        <v>Denpasar</v>
      </c>
      <c r="M3316" s="15" t="s">
        <v>24</v>
      </c>
      <c r="N3316" s="15">
        <v>80231.0</v>
      </c>
      <c r="O3316" s="15">
        <f t="array" ref="O3316">_xlfn.XLOOKUP(M3316,reference_postal_code!$B$2:$B$11,reference_postal_code!$A$2:$A$11)</f>
        <v>80231</v>
      </c>
      <c r="P3316" s="15" t="s">
        <v>63</v>
      </c>
      <c r="Q3316" s="15" t="s">
        <v>3838</v>
      </c>
      <c r="R3316" s="15" t="s">
        <v>110</v>
      </c>
      <c r="S3316" s="15" t="s">
        <v>149</v>
      </c>
      <c r="T3316" s="15" t="s">
        <v>3839</v>
      </c>
      <c r="U3316" s="28">
        <v>1350000.0</v>
      </c>
      <c r="V3316" s="15">
        <v>1.0</v>
      </c>
      <c r="W3316" s="31">
        <v>0.0</v>
      </c>
      <c r="X3316" s="28">
        <v>486000.0</v>
      </c>
    </row>
    <row r="3317" ht="15.75" customHeight="1">
      <c r="A3317" s="15">
        <v>6955.0</v>
      </c>
      <c r="B3317" s="15" t="s">
        <v>6150</v>
      </c>
      <c r="C3317" s="18">
        <v>42279.0</v>
      </c>
      <c r="D3317" s="18">
        <v>42280.0</v>
      </c>
      <c r="E3317" s="18">
        <f t="shared" si="1"/>
        <v>42280</v>
      </c>
      <c r="F3317" s="15" t="s">
        <v>125</v>
      </c>
      <c r="G3317" s="15" t="s">
        <v>6151</v>
      </c>
      <c r="H3317" s="15" t="s">
        <v>6152</v>
      </c>
      <c r="I3317" s="15" t="s">
        <v>59</v>
      </c>
      <c r="J3317" s="15" t="s">
        <v>60</v>
      </c>
      <c r="K3317" s="15" t="s">
        <v>14</v>
      </c>
      <c r="L3317" s="15" t="str">
        <f t="array" ref="L3317">_xlfn.XLOOKUP(M3317,reference_province_to_city!$A$2:$A$11,reference_province_to_city!$B$2:$B$11)</f>
        <v>Bandung</v>
      </c>
      <c r="M3317" s="15" t="s">
        <v>12</v>
      </c>
      <c r="O3317" s="15">
        <f t="array" ref="O3317">_xlfn.XLOOKUP(M3317,reference_postal_code!$B$2:$B$11,reference_postal_code!$A$2:$A$11)</f>
        <v>40111</v>
      </c>
      <c r="P3317" s="15" t="s">
        <v>117</v>
      </c>
      <c r="Q3317" s="15" t="s">
        <v>1975</v>
      </c>
      <c r="R3317" s="15" t="s">
        <v>110</v>
      </c>
      <c r="S3317" s="15" t="s">
        <v>111</v>
      </c>
      <c r="T3317" s="15" t="s">
        <v>1976</v>
      </c>
      <c r="U3317" s="28">
        <v>7559400.0</v>
      </c>
      <c r="V3317" s="15">
        <v>5.0</v>
      </c>
      <c r="W3317" s="31">
        <v>0.2</v>
      </c>
      <c r="X3317" s="28">
        <v>755940.0</v>
      </c>
    </row>
    <row r="3318" ht="15.75" customHeight="1">
      <c r="A3318" s="15">
        <v>3903.0</v>
      </c>
      <c r="B3318" s="15" t="s">
        <v>6153</v>
      </c>
      <c r="C3318" s="18">
        <v>42279.0</v>
      </c>
      <c r="D3318" s="18">
        <v>42284.0</v>
      </c>
      <c r="E3318" s="18">
        <f t="shared" si="1"/>
        <v>42284</v>
      </c>
      <c r="F3318" s="15" t="s">
        <v>114</v>
      </c>
      <c r="G3318" s="15" t="s">
        <v>3332</v>
      </c>
      <c r="H3318" s="15" t="s">
        <v>3333</v>
      </c>
      <c r="I3318" s="15" t="s">
        <v>76</v>
      </c>
      <c r="J3318" s="15" t="s">
        <v>60</v>
      </c>
      <c r="K3318" s="15" t="s">
        <v>26</v>
      </c>
      <c r="L3318" s="15" t="str">
        <f t="array" ref="L3318">_xlfn.XLOOKUP(M3318,reference_province_to_city!$A$2:$A$11,reference_province_to_city!$B$2:$B$11)</f>
        <v>Denpasar</v>
      </c>
      <c r="M3318" s="15" t="s">
        <v>24</v>
      </c>
      <c r="N3318" s="15">
        <v>80231.0</v>
      </c>
      <c r="O3318" s="15">
        <f t="array" ref="O3318">_xlfn.XLOOKUP(M3318,reference_postal_code!$B$2:$B$11,reference_postal_code!$A$2:$A$11)</f>
        <v>80231</v>
      </c>
      <c r="P3318" s="15" t="s">
        <v>63</v>
      </c>
      <c r="Q3318" s="15" t="s">
        <v>3181</v>
      </c>
      <c r="R3318" s="15" t="s">
        <v>65</v>
      </c>
      <c r="S3318" s="15" t="s">
        <v>87</v>
      </c>
      <c r="T3318" s="15" t="s">
        <v>3182</v>
      </c>
      <c r="U3318" s="28">
        <v>4055100.0</v>
      </c>
      <c r="V3318" s="15">
        <v>14.0</v>
      </c>
      <c r="W3318" s="31">
        <v>0.0</v>
      </c>
      <c r="X3318" s="28">
        <v>1135428.0</v>
      </c>
    </row>
    <row r="3319" ht="15.75" customHeight="1">
      <c r="A3319" s="15">
        <v>2043.0</v>
      </c>
      <c r="B3319" s="15" t="s">
        <v>6154</v>
      </c>
      <c r="C3319" s="18">
        <v>42279.0</v>
      </c>
      <c r="D3319" s="18">
        <v>42285.0</v>
      </c>
      <c r="E3319" s="18">
        <f t="shared" si="1"/>
        <v>42285</v>
      </c>
      <c r="F3319" s="15" t="s">
        <v>55</v>
      </c>
      <c r="G3319" s="15" t="s">
        <v>2189</v>
      </c>
      <c r="H3319" s="15" t="s">
        <v>2190</v>
      </c>
      <c r="I3319" s="15" t="s">
        <v>128</v>
      </c>
      <c r="J3319" s="15" t="s">
        <v>60</v>
      </c>
      <c r="K3319" s="15" t="s">
        <v>22</v>
      </c>
      <c r="L3319" s="15" t="str">
        <f t="array" ref="L3319">_xlfn.XLOOKUP(M3319,reference_province_to_city!$A$2:$A$11,reference_province_to_city!$B$2:$B$11)</f>
        <v>Surabaya</v>
      </c>
      <c r="M3319" s="15" t="s">
        <v>20</v>
      </c>
      <c r="N3319" s="15">
        <v>60231.0</v>
      </c>
      <c r="O3319" s="15">
        <f t="array" ref="O3319">_xlfn.XLOOKUP(M3319,reference_postal_code!$B$2:$B$11,reference_postal_code!$A$2:$A$11)</f>
        <v>60231</v>
      </c>
      <c r="P3319" s="15" t="s">
        <v>166</v>
      </c>
      <c r="Q3319" s="15" t="s">
        <v>1186</v>
      </c>
      <c r="R3319" s="15" t="s">
        <v>65</v>
      </c>
      <c r="S3319" s="15" t="s">
        <v>83</v>
      </c>
      <c r="T3319" s="15" t="s">
        <v>1187</v>
      </c>
      <c r="U3319" s="28">
        <v>862560.0</v>
      </c>
      <c r="V3319" s="15">
        <v>6.0</v>
      </c>
      <c r="W3319" s="31">
        <v>0.2</v>
      </c>
      <c r="X3319" s="28">
        <v>301896.0</v>
      </c>
    </row>
    <row r="3320" ht="15.75" customHeight="1">
      <c r="A3320" s="15">
        <v>8744.0</v>
      </c>
      <c r="B3320" s="15" t="s">
        <v>6155</v>
      </c>
      <c r="C3320" s="18">
        <v>42279.0</v>
      </c>
      <c r="D3320" s="18">
        <v>42281.0</v>
      </c>
      <c r="E3320" s="18">
        <f t="shared" si="1"/>
        <v>42281</v>
      </c>
      <c r="F3320" s="15" t="s">
        <v>125</v>
      </c>
      <c r="G3320" s="15" t="s">
        <v>644</v>
      </c>
      <c r="H3320" s="15" t="s">
        <v>645</v>
      </c>
      <c r="I3320" s="15" t="s">
        <v>59</v>
      </c>
      <c r="J3320" s="15" t="s">
        <v>60</v>
      </c>
      <c r="K3320" s="15" t="s">
        <v>26</v>
      </c>
      <c r="L3320" s="15" t="str">
        <f t="array" ref="L3320">_xlfn.XLOOKUP(M3320,reference_province_to_city!$A$2:$A$11,reference_province_to_city!$B$2:$B$11)</f>
        <v>Denpasar</v>
      </c>
      <c r="M3320" s="15" t="s">
        <v>24</v>
      </c>
      <c r="N3320" s="15">
        <v>80231.0</v>
      </c>
      <c r="O3320" s="15">
        <f t="array" ref="O3320">_xlfn.XLOOKUP(M3320,reference_postal_code!$B$2:$B$11,reference_postal_code!$A$2:$A$11)</f>
        <v>80231</v>
      </c>
      <c r="P3320" s="15" t="s">
        <v>63</v>
      </c>
      <c r="Q3320" s="15" t="s">
        <v>890</v>
      </c>
      <c r="R3320" s="15" t="s">
        <v>110</v>
      </c>
      <c r="S3320" s="15" t="s">
        <v>149</v>
      </c>
      <c r="T3320" s="15" t="s">
        <v>891</v>
      </c>
      <c r="U3320" s="28">
        <v>795600.0</v>
      </c>
      <c r="V3320" s="15">
        <v>3.0</v>
      </c>
      <c r="W3320" s="31">
        <v>0.2</v>
      </c>
      <c r="X3320" s="28">
        <v>-69615.0</v>
      </c>
    </row>
    <row r="3321" ht="15.75" customHeight="1">
      <c r="A3321" s="15">
        <v>8189.0</v>
      </c>
      <c r="B3321" s="15" t="s">
        <v>6156</v>
      </c>
      <c r="C3321" s="18">
        <v>42279.0</v>
      </c>
      <c r="D3321" s="18">
        <v>42282.0</v>
      </c>
      <c r="E3321" s="18">
        <f t="shared" si="1"/>
        <v>42282</v>
      </c>
      <c r="F3321" s="15" t="s">
        <v>114</v>
      </c>
      <c r="G3321" s="15" t="s">
        <v>2437</v>
      </c>
      <c r="H3321" s="15" t="s">
        <v>2438</v>
      </c>
      <c r="I3321" s="15" t="s">
        <v>59</v>
      </c>
      <c r="J3321" s="15" t="s">
        <v>60</v>
      </c>
      <c r="K3321" s="15" t="s">
        <v>19</v>
      </c>
      <c r="L3321" s="15" t="str">
        <f t="array" ref="L3321">_xlfn.XLOOKUP(M3321,reference_province_to_city!$A$2:$A$11,reference_province_to_city!$B$2:$B$11)</f>
        <v>Yogyakarta</v>
      </c>
      <c r="M3321" s="15" t="s">
        <v>18</v>
      </c>
      <c r="N3321" s="15">
        <v>55111.0</v>
      </c>
      <c r="O3321" s="15">
        <f t="array" ref="O3321">_xlfn.XLOOKUP(M3321,reference_postal_code!$B$2:$B$11,reference_postal_code!$A$2:$A$11)</f>
        <v>55111</v>
      </c>
      <c r="P3321" s="15" t="s">
        <v>77</v>
      </c>
      <c r="Q3321" s="15" t="s">
        <v>5505</v>
      </c>
      <c r="R3321" s="15" t="s">
        <v>65</v>
      </c>
      <c r="S3321" s="15" t="s">
        <v>66</v>
      </c>
      <c r="T3321" s="15" t="s">
        <v>5506</v>
      </c>
      <c r="U3321" s="28">
        <v>291600.0</v>
      </c>
      <c r="V3321" s="15">
        <v>3.0</v>
      </c>
      <c r="W3321" s="31">
        <v>0.0</v>
      </c>
      <c r="X3321" s="28">
        <v>139968.0</v>
      </c>
    </row>
    <row r="3322" ht="15.75" customHeight="1">
      <c r="A3322" s="15">
        <v>8427.0</v>
      </c>
      <c r="B3322" s="15" t="s">
        <v>6157</v>
      </c>
      <c r="C3322" s="18">
        <v>42279.0</v>
      </c>
      <c r="D3322" s="18">
        <v>42284.0</v>
      </c>
      <c r="E3322" s="18">
        <f t="shared" si="1"/>
        <v>42284</v>
      </c>
      <c r="F3322" s="15" t="s">
        <v>55</v>
      </c>
      <c r="G3322" s="15" t="s">
        <v>1662</v>
      </c>
      <c r="H3322" s="15" t="s">
        <v>1663</v>
      </c>
      <c r="I3322" s="15" t="s">
        <v>59</v>
      </c>
      <c r="J3322" s="15" t="s">
        <v>60</v>
      </c>
      <c r="K3322" s="15" t="s">
        <v>14</v>
      </c>
      <c r="L3322" s="15" t="str">
        <f t="array" ref="L3322">_xlfn.XLOOKUP(M3322,reference_province_to_city!$A$2:$A$11,reference_province_to_city!$B$2:$B$11)</f>
        <v>Bandung</v>
      </c>
      <c r="M3322" s="15" t="s">
        <v>12</v>
      </c>
      <c r="N3322" s="15">
        <v>40111.0</v>
      </c>
      <c r="O3322" s="15">
        <f t="array" ref="O3322">_xlfn.XLOOKUP(M3322,reference_postal_code!$B$2:$B$11,reference_postal_code!$A$2:$A$11)</f>
        <v>40111</v>
      </c>
      <c r="P3322" s="15" t="s">
        <v>117</v>
      </c>
      <c r="Q3322" s="15" t="s">
        <v>2944</v>
      </c>
      <c r="R3322" s="15" t="s">
        <v>65</v>
      </c>
      <c r="S3322" s="15" t="s">
        <v>226</v>
      </c>
      <c r="T3322" s="15" t="s">
        <v>2945</v>
      </c>
      <c r="U3322" s="28">
        <v>164160.0</v>
      </c>
      <c r="V3322" s="15">
        <v>2.0</v>
      </c>
      <c r="W3322" s="31">
        <v>0.2</v>
      </c>
      <c r="X3322" s="28">
        <v>14364.0</v>
      </c>
    </row>
    <row r="3323" ht="15.75" customHeight="1">
      <c r="A3323" s="15">
        <v>8743.0</v>
      </c>
      <c r="B3323" s="15" t="s">
        <v>6155</v>
      </c>
      <c r="C3323" s="18">
        <v>42279.0</v>
      </c>
      <c r="D3323" s="18">
        <v>42281.0</v>
      </c>
      <c r="E3323" s="18">
        <f t="shared" si="1"/>
        <v>42281</v>
      </c>
      <c r="F3323" s="15" t="s">
        <v>125</v>
      </c>
      <c r="G3323" s="15" t="s">
        <v>644</v>
      </c>
      <c r="H3323" s="15" t="s">
        <v>645</v>
      </c>
      <c r="I3323" s="15" t="s">
        <v>59</v>
      </c>
      <c r="J3323" s="15" t="s">
        <v>60</v>
      </c>
      <c r="K3323" s="15" t="s">
        <v>26</v>
      </c>
      <c r="L3323" s="15" t="str">
        <f t="array" ref="L3323">_xlfn.XLOOKUP(M3323,reference_province_to_city!$A$2:$A$11,reference_province_to_city!$B$2:$B$11)</f>
        <v>Denpasar</v>
      </c>
      <c r="M3323" s="15" t="s">
        <v>24</v>
      </c>
      <c r="N3323" s="15">
        <v>80231.0</v>
      </c>
      <c r="O3323" s="15">
        <f t="array" ref="O3323">_xlfn.XLOOKUP(M3323,reference_postal_code!$B$2:$B$11,reference_postal_code!$A$2:$A$11)</f>
        <v>80231</v>
      </c>
      <c r="P3323" s="15" t="s">
        <v>63</v>
      </c>
      <c r="Q3323" s="15" t="s">
        <v>2213</v>
      </c>
      <c r="R3323" s="15" t="s">
        <v>106</v>
      </c>
      <c r="S3323" s="15" t="s">
        <v>139</v>
      </c>
      <c r="T3323" s="15" t="s">
        <v>2214</v>
      </c>
      <c r="U3323" s="28">
        <v>165480.0</v>
      </c>
      <c r="V3323" s="15">
        <v>1.0</v>
      </c>
      <c r="W3323" s="31">
        <v>0.2</v>
      </c>
      <c r="X3323" s="28">
        <v>45507.0</v>
      </c>
    </row>
    <row r="3324" ht="15.75" customHeight="1">
      <c r="A3324" s="15">
        <v>7797.0</v>
      </c>
      <c r="B3324" s="15" t="s">
        <v>6158</v>
      </c>
      <c r="C3324" s="18">
        <v>42279.0</v>
      </c>
      <c r="D3324" s="18">
        <v>42283.0</v>
      </c>
      <c r="E3324" s="18">
        <f t="shared" si="1"/>
        <v>42283</v>
      </c>
      <c r="F3324" s="15" t="s">
        <v>55</v>
      </c>
      <c r="G3324" s="15" t="s">
        <v>5209</v>
      </c>
      <c r="H3324" s="15" t="s">
        <v>5210</v>
      </c>
      <c r="I3324" s="15" t="s">
        <v>128</v>
      </c>
      <c r="J3324" s="15" t="s">
        <v>60</v>
      </c>
      <c r="K3324" s="15" t="s">
        <v>22</v>
      </c>
      <c r="L3324" s="15" t="str">
        <f t="array" ref="L3324">_xlfn.XLOOKUP(M3324,reference_province_to_city!$A$2:$A$11,reference_province_to_city!$B$2:$B$11)</f>
        <v>Surabaya</v>
      </c>
      <c r="M3324" s="15" t="s">
        <v>20</v>
      </c>
      <c r="N3324" s="15">
        <v>60231.0</v>
      </c>
      <c r="O3324" s="15">
        <f t="array" ref="O3324">_xlfn.XLOOKUP(M3324,reference_postal_code!$B$2:$B$11,reference_postal_code!$A$2:$A$11)</f>
        <v>60231</v>
      </c>
      <c r="P3324" s="15" t="s">
        <v>166</v>
      </c>
      <c r="Q3324" s="15" t="s">
        <v>1461</v>
      </c>
      <c r="R3324" s="15" t="s">
        <v>65</v>
      </c>
      <c r="S3324" s="15" t="s">
        <v>83</v>
      </c>
      <c r="T3324" s="15" t="s">
        <v>1462</v>
      </c>
      <c r="U3324" s="28">
        <v>403500.0</v>
      </c>
      <c r="V3324" s="15">
        <v>5.0</v>
      </c>
      <c r="W3324" s="31">
        <v>0.0</v>
      </c>
      <c r="X3324" s="28">
        <v>197715.0</v>
      </c>
    </row>
    <row r="3325" ht="15.75" customHeight="1">
      <c r="A3325" s="15">
        <v>6954.0</v>
      </c>
      <c r="B3325" s="15" t="s">
        <v>6150</v>
      </c>
      <c r="C3325" s="18">
        <v>42279.0</v>
      </c>
      <c r="D3325" s="18">
        <v>42280.0</v>
      </c>
      <c r="E3325" s="18">
        <f t="shared" si="1"/>
        <v>42280</v>
      </c>
      <c r="F3325" s="15" t="s">
        <v>125</v>
      </c>
      <c r="G3325" s="15" t="s">
        <v>6151</v>
      </c>
      <c r="H3325" s="15" t="s">
        <v>6152</v>
      </c>
      <c r="I3325" s="15" t="s">
        <v>59</v>
      </c>
      <c r="J3325" s="15" t="s">
        <v>60</v>
      </c>
      <c r="K3325" s="15" t="s">
        <v>2023</v>
      </c>
      <c r="L3325" s="15" t="str">
        <f t="array" ref="L3325">_xlfn.XLOOKUP(M3325,reference_province_to_city!$A$2:$A$11,reference_province_to_city!$B$2:$B$11)</f>
        <v>Bandung</v>
      </c>
      <c r="M3325" s="15" t="s">
        <v>12</v>
      </c>
      <c r="N3325" s="15">
        <v>40111.0</v>
      </c>
      <c r="O3325" s="15">
        <f t="array" ref="O3325">_xlfn.XLOOKUP(M3325,reference_postal_code!$B$2:$B$11,reference_postal_code!$A$2:$A$11)</f>
        <v>40111</v>
      </c>
      <c r="P3325" s="15" t="s">
        <v>117</v>
      </c>
      <c r="Q3325" s="15" t="s">
        <v>1406</v>
      </c>
      <c r="R3325" s="15" t="s">
        <v>65</v>
      </c>
      <c r="S3325" s="15" t="s">
        <v>83</v>
      </c>
      <c r="T3325" s="15" t="s">
        <v>1407</v>
      </c>
      <c r="U3325" s="28">
        <v>803520.0</v>
      </c>
      <c r="V3325" s="15">
        <v>4.0</v>
      </c>
      <c r="W3325" s="31">
        <v>0.2</v>
      </c>
      <c r="X3325" s="28">
        <v>291276.0</v>
      </c>
    </row>
    <row r="3326" ht="15.75" customHeight="1">
      <c r="A3326" s="15">
        <v>6630.0</v>
      </c>
      <c r="B3326" s="15" t="s">
        <v>6159</v>
      </c>
      <c r="C3326" s="18">
        <v>42279.0</v>
      </c>
      <c r="D3326" s="18">
        <v>42283.0</v>
      </c>
      <c r="E3326" s="18">
        <f t="shared" si="1"/>
        <v>42283</v>
      </c>
      <c r="F3326" s="15" t="s">
        <v>55</v>
      </c>
      <c r="G3326" s="15" t="s">
        <v>618</v>
      </c>
      <c r="H3326" s="15" t="s">
        <v>619</v>
      </c>
      <c r="I3326" s="15" t="s">
        <v>76</v>
      </c>
      <c r="J3326" s="15" t="s">
        <v>60</v>
      </c>
      <c r="K3326" s="15" t="s">
        <v>22</v>
      </c>
      <c r="L3326" s="15" t="str">
        <f t="array" ref="L3326">_xlfn.XLOOKUP(M3326,reference_province_to_city!$A$2:$A$11,reference_province_to_city!$B$2:$B$11)</f>
        <v>Surabaya</v>
      </c>
      <c r="M3326" s="15" t="s">
        <v>20</v>
      </c>
      <c r="N3326" s="15">
        <v>60231.0</v>
      </c>
      <c r="O3326" s="15">
        <f t="array" ref="O3326">_xlfn.XLOOKUP(M3326,reference_postal_code!$B$2:$B$11,reference_postal_code!$A$2:$A$11)</f>
        <v>60231</v>
      </c>
      <c r="P3326" s="15" t="s">
        <v>166</v>
      </c>
      <c r="Q3326" s="15" t="s">
        <v>4051</v>
      </c>
      <c r="R3326" s="15" t="s">
        <v>65</v>
      </c>
      <c r="S3326" s="15" t="s">
        <v>83</v>
      </c>
      <c r="T3326" s="15" t="s">
        <v>4052</v>
      </c>
      <c r="U3326" s="28">
        <v>110700.0</v>
      </c>
      <c r="V3326" s="15">
        <v>5.0</v>
      </c>
      <c r="W3326" s="31">
        <v>0.7</v>
      </c>
      <c r="X3326" s="28">
        <v>-81180.0</v>
      </c>
    </row>
    <row r="3327" ht="15.75" customHeight="1">
      <c r="A3327" s="15">
        <v>3221.0</v>
      </c>
      <c r="B3327" s="15" t="s">
        <v>6149</v>
      </c>
      <c r="C3327" s="18">
        <v>42279.0</v>
      </c>
      <c r="D3327" s="18">
        <v>42285.0</v>
      </c>
      <c r="E3327" s="18">
        <f t="shared" si="1"/>
        <v>42285</v>
      </c>
      <c r="F3327" s="15" t="s">
        <v>55</v>
      </c>
      <c r="G3327" s="15" t="s">
        <v>2769</v>
      </c>
      <c r="H3327" s="15" t="s">
        <v>2770</v>
      </c>
      <c r="I3327" s="15" t="s">
        <v>128</v>
      </c>
      <c r="J3327" s="15" t="s">
        <v>60</v>
      </c>
      <c r="K3327" s="15" t="s">
        <v>26</v>
      </c>
      <c r="L3327" s="15" t="str">
        <f t="array" ref="L3327">_xlfn.XLOOKUP(M3327,reference_province_to_city!$A$2:$A$11,reference_province_to_city!$B$2:$B$11)</f>
        <v>Denpasar</v>
      </c>
      <c r="M3327" s="15" t="s">
        <v>24</v>
      </c>
      <c r="N3327" s="15">
        <v>80231.0</v>
      </c>
      <c r="O3327" s="15">
        <f t="array" ref="O3327">_xlfn.XLOOKUP(M3327,reference_postal_code!$B$2:$B$11,reference_postal_code!$A$2:$A$11)</f>
        <v>80231</v>
      </c>
      <c r="P3327" s="15" t="s">
        <v>63</v>
      </c>
      <c r="Q3327" s="15" t="s">
        <v>2580</v>
      </c>
      <c r="R3327" s="15" t="s">
        <v>65</v>
      </c>
      <c r="S3327" s="15" t="s">
        <v>173</v>
      </c>
      <c r="T3327" s="15" t="s">
        <v>2581</v>
      </c>
      <c r="U3327" s="28">
        <v>766800.0</v>
      </c>
      <c r="V3327" s="15">
        <v>4.0</v>
      </c>
      <c r="W3327" s="31">
        <v>0.0</v>
      </c>
      <c r="X3327" s="28">
        <v>345060.0</v>
      </c>
    </row>
    <row r="3328" ht="15.75" customHeight="1">
      <c r="A3328" s="15">
        <v>8190.0</v>
      </c>
      <c r="B3328" s="15" t="s">
        <v>6156</v>
      </c>
      <c r="C3328" s="18">
        <v>42279.0</v>
      </c>
      <c r="D3328" s="18">
        <v>42282.0</v>
      </c>
      <c r="E3328" s="18">
        <f t="shared" si="1"/>
        <v>42282</v>
      </c>
      <c r="F3328" s="15" t="s">
        <v>114</v>
      </c>
      <c r="G3328" s="15" t="s">
        <v>2437</v>
      </c>
      <c r="H3328" s="15" t="s">
        <v>2438</v>
      </c>
      <c r="I3328" s="15" t="s">
        <v>59</v>
      </c>
      <c r="J3328" s="15" t="s">
        <v>60</v>
      </c>
      <c r="K3328" s="15" t="s">
        <v>3764</v>
      </c>
      <c r="L3328" s="15" t="str">
        <f t="array" ref="L3328">_xlfn.XLOOKUP(M3328,reference_province_to_city!$A$2:$A$11,reference_province_to_city!$B$2:$B$11)</f>
        <v>Yogyakarta</v>
      </c>
      <c r="M3328" s="15" t="s">
        <v>18</v>
      </c>
      <c r="N3328" s="15">
        <v>55111.0</v>
      </c>
      <c r="O3328" s="15">
        <f t="array" ref="O3328">_xlfn.XLOOKUP(M3328,reference_postal_code!$B$2:$B$11,reference_postal_code!$A$2:$A$11)</f>
        <v>55111</v>
      </c>
      <c r="P3328" s="15" t="s">
        <v>77</v>
      </c>
      <c r="Q3328" s="15" t="s">
        <v>499</v>
      </c>
      <c r="R3328" s="15" t="s">
        <v>65</v>
      </c>
      <c r="S3328" s="15" t="s">
        <v>83</v>
      </c>
      <c r="T3328" s="15" t="s">
        <v>500</v>
      </c>
      <c r="U3328" s="28">
        <v>110700.0</v>
      </c>
      <c r="V3328" s="15">
        <v>1.0</v>
      </c>
      <c r="W3328" s="31">
        <v>0.0</v>
      </c>
      <c r="X3328" s="28">
        <v>54243.0</v>
      </c>
    </row>
    <row r="3329" ht="15.75" customHeight="1">
      <c r="A3329" s="15">
        <v>6953.0</v>
      </c>
      <c r="B3329" s="15" t="s">
        <v>6150</v>
      </c>
      <c r="C3329" s="18">
        <v>42279.0</v>
      </c>
      <c r="D3329" s="18">
        <v>42280.0</v>
      </c>
      <c r="E3329" s="18">
        <f t="shared" si="1"/>
        <v>42280</v>
      </c>
      <c r="F3329" s="15" t="s">
        <v>125</v>
      </c>
      <c r="G3329" s="15" t="s">
        <v>6151</v>
      </c>
      <c r="H3329" s="15" t="s">
        <v>6152</v>
      </c>
      <c r="I3329" s="15" t="s">
        <v>59</v>
      </c>
      <c r="J3329" s="15" t="s">
        <v>60</v>
      </c>
      <c r="K3329" s="15" t="s">
        <v>14</v>
      </c>
      <c r="L3329" s="15" t="str">
        <f t="array" ref="L3329">_xlfn.XLOOKUP(M3329,reference_province_to_city!$A$2:$A$11,reference_province_to_city!$B$2:$B$11)</f>
        <v>Bandung</v>
      </c>
      <c r="M3329" s="15" t="s">
        <v>12</v>
      </c>
      <c r="N3329" s="15">
        <v>40111.0</v>
      </c>
      <c r="O3329" s="15">
        <f t="array" ref="O3329">_xlfn.XLOOKUP(M3329,reference_postal_code!$B$2:$B$11,reference_postal_code!$A$2:$A$11)</f>
        <v>40111</v>
      </c>
      <c r="P3329" s="15" t="s">
        <v>117</v>
      </c>
      <c r="Q3329" s="15" t="s">
        <v>4051</v>
      </c>
      <c r="R3329" s="15" t="s">
        <v>65</v>
      </c>
      <c r="S3329" s="15" t="s">
        <v>83</v>
      </c>
      <c r="T3329" s="15" t="s">
        <v>4052</v>
      </c>
      <c r="U3329" s="28">
        <v>177120.0</v>
      </c>
      <c r="V3329" s="15">
        <v>3.0</v>
      </c>
      <c r="W3329" s="31">
        <v>0.2</v>
      </c>
      <c r="X3329" s="28">
        <v>61992.0</v>
      </c>
    </row>
    <row r="3330" ht="15.75" customHeight="1">
      <c r="A3330" s="15">
        <v>3220.0</v>
      </c>
      <c r="B3330" s="15" t="s">
        <v>6149</v>
      </c>
      <c r="C3330" s="18">
        <v>42279.0</v>
      </c>
      <c r="D3330" s="18">
        <v>42285.0</v>
      </c>
      <c r="E3330" s="18">
        <f t="shared" si="1"/>
        <v>42285</v>
      </c>
      <c r="F3330" s="15" t="s">
        <v>55</v>
      </c>
      <c r="G3330" s="15" t="s">
        <v>2769</v>
      </c>
      <c r="H3330" s="15" t="s">
        <v>2770</v>
      </c>
      <c r="I3330" s="15" t="s">
        <v>128</v>
      </c>
      <c r="J3330" s="15" t="s">
        <v>60</v>
      </c>
      <c r="K3330" s="15" t="s">
        <v>552</v>
      </c>
      <c r="L3330" s="15" t="str">
        <f t="array" ref="L3330">_xlfn.XLOOKUP(M3330,reference_province_to_city!$A$2:$A$11,reference_province_to_city!$B$2:$B$11)</f>
        <v>Denpasar</v>
      </c>
      <c r="M3330" s="15" t="s">
        <v>24</v>
      </c>
      <c r="N3330" s="15">
        <v>80231.0</v>
      </c>
      <c r="O3330" s="15">
        <f t="array" ref="O3330">_xlfn.XLOOKUP(M3330,reference_postal_code!$B$2:$B$11,reference_postal_code!$A$2:$A$11)</f>
        <v>80231</v>
      </c>
      <c r="P3330" s="15" t="s">
        <v>63</v>
      </c>
      <c r="Q3330" s="15" t="s">
        <v>4581</v>
      </c>
      <c r="R3330" s="15" t="s">
        <v>65</v>
      </c>
      <c r="S3330" s="15" t="s">
        <v>66</v>
      </c>
      <c r="T3330" s="15" t="s">
        <v>4582</v>
      </c>
      <c r="U3330" s="28">
        <v>1422750.0</v>
      </c>
      <c r="V3330" s="15">
        <v>5.0</v>
      </c>
      <c r="W3330" s="31">
        <v>0.0</v>
      </c>
      <c r="X3330" s="28">
        <v>682920.0</v>
      </c>
    </row>
    <row r="3331" ht="15.75" customHeight="1">
      <c r="A3331" s="15">
        <v>784.0</v>
      </c>
      <c r="B3331" s="15" t="s">
        <v>6160</v>
      </c>
      <c r="C3331" s="18">
        <v>42280.0</v>
      </c>
      <c r="D3331" s="18">
        <v>42283.0</v>
      </c>
      <c r="E3331" s="18">
        <f t="shared" si="1"/>
        <v>42283</v>
      </c>
      <c r="F3331" s="15" t="s">
        <v>114</v>
      </c>
      <c r="G3331" s="15" t="s">
        <v>1846</v>
      </c>
      <c r="H3331" s="15" t="s">
        <v>1847</v>
      </c>
      <c r="I3331" s="15" t="s">
        <v>59</v>
      </c>
      <c r="J3331" s="15" t="s">
        <v>60</v>
      </c>
      <c r="K3331" s="15" t="s">
        <v>31</v>
      </c>
      <c r="L3331" s="15" t="str">
        <f t="array" ref="L3331">_xlfn.XLOOKUP(M3331,reference_province_to_city!$A$2:$A$11,reference_province_to_city!$B$2:$B$11)</f>
        <v>Balikpapan</v>
      </c>
      <c r="M3331" s="15" t="s">
        <v>21</v>
      </c>
      <c r="N3331" s="15">
        <v>76114.0</v>
      </c>
      <c r="O3331" s="15">
        <f t="array" ref="O3331">_xlfn.XLOOKUP(M3331,reference_postal_code!$B$2:$B$11,reference_postal_code!$A$2:$A$11)</f>
        <v>76114</v>
      </c>
      <c r="P3331" s="15" t="s">
        <v>166</v>
      </c>
      <c r="Q3331" s="15" t="s">
        <v>310</v>
      </c>
      <c r="R3331" s="15" t="s">
        <v>106</v>
      </c>
      <c r="S3331" s="15" t="s">
        <v>183</v>
      </c>
      <c r="T3331" s="15" t="s">
        <v>311</v>
      </c>
      <c r="U3331" s="28">
        <v>532350.0</v>
      </c>
      <c r="V3331" s="15">
        <v>1.0</v>
      </c>
      <c r="W3331" s="31">
        <v>0.5</v>
      </c>
      <c r="X3331" s="28">
        <v>-234234.0</v>
      </c>
    </row>
    <row r="3332" ht="15.75" customHeight="1">
      <c r="A3332" s="15">
        <v>3075.0</v>
      </c>
      <c r="B3332" s="15" t="s">
        <v>6161</v>
      </c>
      <c r="C3332" s="18">
        <v>42280.0</v>
      </c>
      <c r="D3332" s="18">
        <v>42285.0</v>
      </c>
      <c r="E3332" s="18">
        <f t="shared" si="1"/>
        <v>42285</v>
      </c>
      <c r="F3332" s="15" t="s">
        <v>55</v>
      </c>
      <c r="G3332" s="15" t="s">
        <v>1578</v>
      </c>
      <c r="H3332" s="15" t="s">
        <v>1579</v>
      </c>
      <c r="I3332" s="15" t="s">
        <v>59</v>
      </c>
      <c r="J3332" s="15" t="s">
        <v>60</v>
      </c>
      <c r="K3332" s="15" t="s">
        <v>33</v>
      </c>
      <c r="L3332" s="15" t="str">
        <f t="array" ref="L3332">_xlfn.XLOOKUP(M3332,reference_province_to_city!$A$2:$A$11,reference_province_to_city!$B$2:$B$11)</f>
        <v>Makassar</v>
      </c>
      <c r="M3332" s="15" t="s">
        <v>25</v>
      </c>
      <c r="N3332" s="15">
        <v>90111.0</v>
      </c>
      <c r="O3332" s="15">
        <f t="array" ref="O3332">_xlfn.XLOOKUP(M3332,reference_postal_code!$B$2:$B$11,reference_postal_code!$A$2:$A$11)</f>
        <v>90111</v>
      </c>
      <c r="P3332" s="15" t="s">
        <v>63</v>
      </c>
      <c r="Q3332" s="15" t="s">
        <v>310</v>
      </c>
      <c r="R3332" s="15" t="s">
        <v>106</v>
      </c>
      <c r="S3332" s="15" t="s">
        <v>183</v>
      </c>
      <c r="T3332" s="15" t="s">
        <v>311</v>
      </c>
      <c r="U3332" s="28">
        <v>1809990.0</v>
      </c>
      <c r="V3332" s="15">
        <v>2.0</v>
      </c>
      <c r="W3332" s="31">
        <v>0.15</v>
      </c>
      <c r="X3332" s="28">
        <v>276822.0</v>
      </c>
    </row>
    <row r="3333" ht="15.75" customHeight="1">
      <c r="A3333" s="15">
        <v>783.0</v>
      </c>
      <c r="B3333" s="15" t="s">
        <v>6160</v>
      </c>
      <c r="C3333" s="18">
        <v>42280.0</v>
      </c>
      <c r="D3333" s="18">
        <v>42283.0</v>
      </c>
      <c r="E3333" s="18">
        <f t="shared" si="1"/>
        <v>42283</v>
      </c>
      <c r="F3333" s="15" t="s">
        <v>114</v>
      </c>
      <c r="G3333" s="15" t="s">
        <v>1846</v>
      </c>
      <c r="H3333" s="15" t="s">
        <v>1847</v>
      </c>
      <c r="I3333" s="15" t="s">
        <v>59</v>
      </c>
      <c r="J3333" s="15" t="s">
        <v>60</v>
      </c>
      <c r="K3333" s="15" t="s">
        <v>31</v>
      </c>
      <c r="L3333" s="15" t="str">
        <f t="array" ref="L3333">_xlfn.XLOOKUP(M3333,reference_province_to_city!$A$2:$A$11,reference_province_to_city!$B$2:$B$11)</f>
        <v>Balikpapan</v>
      </c>
      <c r="M3333" s="15" t="s">
        <v>21</v>
      </c>
      <c r="N3333" s="15">
        <v>76114.0</v>
      </c>
      <c r="O3333" s="15">
        <f t="array" ref="O3333">_xlfn.XLOOKUP(M3333,reference_postal_code!$B$2:$B$11,reference_postal_code!$A$2:$A$11)</f>
        <v>76114</v>
      </c>
      <c r="P3333" s="15" t="s">
        <v>166</v>
      </c>
      <c r="Q3333" s="15" t="s">
        <v>2401</v>
      </c>
      <c r="R3333" s="15" t="s">
        <v>110</v>
      </c>
      <c r="S3333" s="15" t="s">
        <v>149</v>
      </c>
      <c r="T3333" s="15" t="s">
        <v>2402</v>
      </c>
      <c r="U3333" s="28">
        <v>360000.0</v>
      </c>
      <c r="V3333" s="15">
        <v>2.0</v>
      </c>
      <c r="W3333" s="31">
        <v>0.2</v>
      </c>
      <c r="X3333" s="28">
        <v>-40500.0</v>
      </c>
    </row>
    <row r="3334" ht="15.75" customHeight="1">
      <c r="A3334" s="15">
        <v>785.0</v>
      </c>
      <c r="B3334" s="15" t="s">
        <v>6160</v>
      </c>
      <c r="C3334" s="18">
        <v>42280.0</v>
      </c>
      <c r="D3334" s="18">
        <v>42283.0</v>
      </c>
      <c r="E3334" s="18">
        <f t="shared" si="1"/>
        <v>42283</v>
      </c>
      <c r="F3334" s="15" t="s">
        <v>114</v>
      </c>
      <c r="G3334" s="15" t="s">
        <v>1846</v>
      </c>
      <c r="H3334" s="15" t="s">
        <v>1847</v>
      </c>
      <c r="I3334" s="15" t="s">
        <v>59</v>
      </c>
      <c r="J3334" s="15" t="s">
        <v>60</v>
      </c>
      <c r="K3334" s="15" t="s">
        <v>31</v>
      </c>
      <c r="L3334" s="15" t="str">
        <f t="array" ref="L3334">_xlfn.XLOOKUP(M3334,reference_province_to_city!$A$2:$A$11,reference_province_to_city!$B$2:$B$11)</f>
        <v>Balikpapan</v>
      </c>
      <c r="M3334" s="15" t="s">
        <v>21</v>
      </c>
      <c r="N3334" s="15">
        <v>76114.0</v>
      </c>
      <c r="O3334" s="15">
        <f t="array" ref="O3334">_xlfn.XLOOKUP(M3334,reference_postal_code!$B$2:$B$11,reference_postal_code!$A$2:$A$11)</f>
        <v>76114</v>
      </c>
      <c r="P3334" s="15" t="s">
        <v>166</v>
      </c>
      <c r="Q3334" s="15" t="s">
        <v>6162</v>
      </c>
      <c r="R3334" s="15" t="s">
        <v>110</v>
      </c>
      <c r="S3334" s="15" t="s">
        <v>149</v>
      </c>
      <c r="T3334" s="15" t="s">
        <v>6163</v>
      </c>
      <c r="U3334" s="28">
        <v>719760.0</v>
      </c>
      <c r="V3334" s="15">
        <v>2.0</v>
      </c>
      <c r="W3334" s="31">
        <v>0.2</v>
      </c>
      <c r="X3334" s="28">
        <v>8997.0</v>
      </c>
    </row>
    <row r="3335" ht="15.75" customHeight="1">
      <c r="A3335" s="15">
        <v>1922.0</v>
      </c>
      <c r="B3335" s="15" t="s">
        <v>6164</v>
      </c>
      <c r="C3335" s="18">
        <v>42280.0</v>
      </c>
      <c r="D3335" s="18">
        <v>42286.0</v>
      </c>
      <c r="E3335" s="18">
        <f t="shared" si="1"/>
        <v>42286</v>
      </c>
      <c r="F3335" s="15" t="s">
        <v>55</v>
      </c>
      <c r="G3335" s="15" t="s">
        <v>1031</v>
      </c>
      <c r="H3335" s="15" t="s">
        <v>1032</v>
      </c>
      <c r="I3335" s="15" t="s">
        <v>128</v>
      </c>
      <c r="J3335" s="15" t="s">
        <v>60</v>
      </c>
      <c r="K3335" s="15" t="s">
        <v>29</v>
      </c>
      <c r="L3335" s="15" t="str">
        <f t="array" ref="L3335">_xlfn.XLOOKUP(M3335,reference_province_to_city!$A$2:$A$11,reference_province_to_city!$B$2:$B$11)</f>
        <v>Palembang</v>
      </c>
      <c r="M3335" s="15" t="s">
        <v>13</v>
      </c>
      <c r="N3335" s="15">
        <v>30111.0</v>
      </c>
      <c r="O3335" s="15">
        <f t="array" ref="O3335">_xlfn.XLOOKUP(M3335,reference_postal_code!$B$2:$B$11,reference_postal_code!$A$2:$A$11)</f>
        <v>30111</v>
      </c>
      <c r="P3335" s="15" t="s">
        <v>77</v>
      </c>
      <c r="Q3335" s="15" t="s">
        <v>4639</v>
      </c>
      <c r="R3335" s="15" t="s">
        <v>65</v>
      </c>
      <c r="S3335" s="15" t="s">
        <v>87</v>
      </c>
      <c r="T3335" s="15" t="s">
        <v>4640</v>
      </c>
      <c r="U3335" s="28">
        <v>225120.0</v>
      </c>
      <c r="V3335" s="15">
        <v>2.0</v>
      </c>
      <c r="W3335" s="31">
        <v>0.2</v>
      </c>
      <c r="X3335" s="28">
        <v>22512.0</v>
      </c>
    </row>
    <row r="3336" ht="15.75" customHeight="1">
      <c r="A3336" s="15">
        <v>782.0</v>
      </c>
      <c r="B3336" s="15" t="s">
        <v>6160</v>
      </c>
      <c r="C3336" s="18">
        <v>42280.0</v>
      </c>
      <c r="D3336" s="18">
        <v>42283.0</v>
      </c>
      <c r="E3336" s="18">
        <f t="shared" si="1"/>
        <v>42283</v>
      </c>
      <c r="F3336" s="15" t="s">
        <v>114</v>
      </c>
      <c r="G3336" s="15" t="s">
        <v>1846</v>
      </c>
      <c r="H3336" s="15" t="s">
        <v>1847</v>
      </c>
      <c r="I3336" s="15" t="s">
        <v>59</v>
      </c>
      <c r="J3336" s="15" t="s">
        <v>60</v>
      </c>
      <c r="K3336" s="15" t="s">
        <v>31</v>
      </c>
      <c r="L3336" s="15" t="str">
        <f t="array" ref="L3336">_xlfn.XLOOKUP(M3336,reference_province_to_city!$A$2:$A$11,reference_province_to_city!$B$2:$B$11)</f>
        <v>Balikpapan</v>
      </c>
      <c r="M3336" s="15" t="s">
        <v>21</v>
      </c>
      <c r="N3336" s="15">
        <v>76114.0</v>
      </c>
      <c r="O3336" s="15">
        <f t="array" ref="O3336">_xlfn.XLOOKUP(M3336,reference_postal_code!$B$2:$B$11,reference_postal_code!$A$2:$A$11)</f>
        <v>76114</v>
      </c>
      <c r="P3336" s="15" t="s">
        <v>166</v>
      </c>
      <c r="Q3336" s="15" t="s">
        <v>2265</v>
      </c>
      <c r="R3336" s="15" t="s">
        <v>65</v>
      </c>
      <c r="S3336" s="15" t="s">
        <v>83</v>
      </c>
      <c r="T3336" s="15" t="s">
        <v>2266</v>
      </c>
      <c r="U3336" s="28">
        <v>481050.0</v>
      </c>
      <c r="V3336" s="15">
        <v>5.0</v>
      </c>
      <c r="W3336" s="31">
        <v>0.7</v>
      </c>
      <c r="X3336" s="28">
        <v>-336735.0</v>
      </c>
    </row>
    <row r="3337" ht="15.75" customHeight="1">
      <c r="A3337" s="15">
        <v>1300.0</v>
      </c>
      <c r="B3337" s="15" t="s">
        <v>6165</v>
      </c>
      <c r="C3337" s="18">
        <v>42281.0</v>
      </c>
      <c r="D3337" s="18">
        <v>42284.0</v>
      </c>
      <c r="E3337" s="18">
        <f t="shared" si="1"/>
        <v>42284</v>
      </c>
      <c r="F3337" s="15" t="s">
        <v>125</v>
      </c>
      <c r="G3337" s="15" t="s">
        <v>975</v>
      </c>
      <c r="H3337" s="15" t="s">
        <v>976</v>
      </c>
      <c r="I3337" s="15" t="s">
        <v>59</v>
      </c>
      <c r="J3337" s="15" t="s">
        <v>60</v>
      </c>
      <c r="K3337" s="15" t="s">
        <v>26</v>
      </c>
      <c r="L3337" s="15" t="str">
        <f t="array" ref="L3337">_xlfn.XLOOKUP(M3337,reference_province_to_city!$A$2:$A$11,reference_province_to_city!$B$2:$B$11)</f>
        <v>Denpasar</v>
      </c>
      <c r="M3337" s="15" t="s">
        <v>24</v>
      </c>
      <c r="O3337" s="15">
        <f t="array" ref="O3337">_xlfn.XLOOKUP(M3337,reference_postal_code!$B$2:$B$11,reference_postal_code!$A$2:$A$11)</f>
        <v>80231</v>
      </c>
      <c r="P3337" s="15" t="s">
        <v>63</v>
      </c>
      <c r="Q3337" s="15" t="s">
        <v>5445</v>
      </c>
      <c r="R3337" s="15" t="s">
        <v>65</v>
      </c>
      <c r="S3337" s="15" t="s">
        <v>87</v>
      </c>
      <c r="T3337" s="15" t="s">
        <v>5446</v>
      </c>
      <c r="U3337" s="28">
        <v>404400.0</v>
      </c>
      <c r="V3337" s="15">
        <v>2.0</v>
      </c>
      <c r="W3337" s="31">
        <v>0.0</v>
      </c>
      <c r="X3337" s="28">
        <v>105144.0</v>
      </c>
    </row>
    <row r="3338" ht="15.75" customHeight="1">
      <c r="A3338" s="15">
        <v>2129.0</v>
      </c>
      <c r="B3338" s="15" t="s">
        <v>6166</v>
      </c>
      <c r="C3338" s="18">
        <v>42281.0</v>
      </c>
      <c r="D3338" s="18">
        <v>42286.0</v>
      </c>
      <c r="E3338" s="18">
        <f t="shared" si="1"/>
        <v>42286</v>
      </c>
      <c r="F3338" s="15" t="s">
        <v>55</v>
      </c>
      <c r="G3338" s="15" t="s">
        <v>3797</v>
      </c>
      <c r="H3338" s="15" t="s">
        <v>3798</v>
      </c>
      <c r="I3338" s="15" t="s">
        <v>76</v>
      </c>
      <c r="J3338" s="15" t="s">
        <v>60</v>
      </c>
      <c r="K3338" s="15" t="s">
        <v>14</v>
      </c>
      <c r="L3338" s="15" t="str">
        <f t="array" ref="L3338">_xlfn.XLOOKUP(M3338,reference_province_to_city!$A$2:$A$11,reference_province_to_city!$B$2:$B$11)</f>
        <v>Bandung</v>
      </c>
      <c r="M3338" s="15" t="s">
        <v>12</v>
      </c>
      <c r="N3338" s="15">
        <v>40111.0</v>
      </c>
      <c r="O3338" s="15">
        <f t="array" ref="O3338">_xlfn.XLOOKUP(M3338,reference_postal_code!$B$2:$B$11,reference_postal_code!$A$2:$A$11)</f>
        <v>40111</v>
      </c>
      <c r="P3338" s="15" t="s">
        <v>117</v>
      </c>
      <c r="Q3338" s="15" t="s">
        <v>6167</v>
      </c>
      <c r="R3338" s="15" t="s">
        <v>65</v>
      </c>
      <c r="S3338" s="15" t="s">
        <v>66</v>
      </c>
      <c r="T3338" s="15" t="s">
        <v>6168</v>
      </c>
      <c r="U3338" s="28">
        <v>311040.0</v>
      </c>
      <c r="V3338" s="15">
        <v>4.0</v>
      </c>
      <c r="W3338" s="31">
        <v>0.2</v>
      </c>
      <c r="X3338" s="28">
        <v>108864.0</v>
      </c>
    </row>
    <row r="3339" ht="15.75" customHeight="1">
      <c r="A3339" s="15">
        <v>636.0</v>
      </c>
      <c r="B3339" s="15" t="s">
        <v>6169</v>
      </c>
      <c r="C3339" s="18">
        <v>42281.0</v>
      </c>
      <c r="D3339" s="18">
        <v>42286.0</v>
      </c>
      <c r="E3339" s="18">
        <f t="shared" si="1"/>
        <v>42286</v>
      </c>
      <c r="F3339" s="15" t="s">
        <v>114</v>
      </c>
      <c r="G3339" s="15" t="s">
        <v>4394</v>
      </c>
      <c r="H3339" s="15" t="s">
        <v>4395</v>
      </c>
      <c r="I3339" s="15" t="s">
        <v>128</v>
      </c>
      <c r="J3339" s="15" t="s">
        <v>60</v>
      </c>
      <c r="K3339" s="15" t="s">
        <v>29</v>
      </c>
      <c r="L3339" s="15" t="str">
        <f t="array" ref="L3339">_xlfn.XLOOKUP(M3339,reference_province_to_city!$A$2:$A$11,reference_province_to_city!$B$2:$B$11)</f>
        <v>Palembang</v>
      </c>
      <c r="M3339" s="15" t="s">
        <v>13</v>
      </c>
      <c r="N3339" s="15">
        <v>30111.0</v>
      </c>
      <c r="O3339" s="15">
        <f t="array" ref="O3339">_xlfn.XLOOKUP(M3339,reference_postal_code!$B$2:$B$11,reference_postal_code!$A$2:$A$11)</f>
        <v>30111</v>
      </c>
      <c r="P3339" s="15" t="s">
        <v>77</v>
      </c>
      <c r="Q3339" s="15" t="s">
        <v>834</v>
      </c>
      <c r="R3339" s="15" t="s">
        <v>106</v>
      </c>
      <c r="S3339" s="15" t="s">
        <v>107</v>
      </c>
      <c r="T3339" s="15" t="s">
        <v>835</v>
      </c>
      <c r="U3339" s="28">
        <v>5894100.0</v>
      </c>
      <c r="V3339" s="15">
        <v>3.0</v>
      </c>
      <c r="W3339" s="31">
        <v>0.0</v>
      </c>
      <c r="X3339" s="28">
        <v>648351.0</v>
      </c>
    </row>
    <row r="3340" ht="15.75" customHeight="1">
      <c r="A3340" s="15">
        <v>2128.0</v>
      </c>
      <c r="B3340" s="15" t="s">
        <v>6166</v>
      </c>
      <c r="C3340" s="18">
        <v>42281.0</v>
      </c>
      <c r="D3340" s="18">
        <v>42286.0</v>
      </c>
      <c r="E3340" s="18">
        <f t="shared" si="1"/>
        <v>42286</v>
      </c>
      <c r="F3340" s="15" t="s">
        <v>55</v>
      </c>
      <c r="G3340" s="15" t="s">
        <v>3797</v>
      </c>
      <c r="H3340" s="15" t="s">
        <v>3798</v>
      </c>
      <c r="I3340" s="15" t="s">
        <v>76</v>
      </c>
      <c r="J3340" s="15" t="s">
        <v>60</v>
      </c>
      <c r="K3340" s="15" t="s">
        <v>14</v>
      </c>
      <c r="L3340" s="15" t="str">
        <f t="array" ref="L3340">_xlfn.XLOOKUP(M3340,reference_province_to_city!$A$2:$A$11,reference_province_to_city!$B$2:$B$11)</f>
        <v>Bandung</v>
      </c>
      <c r="M3340" s="15" t="s">
        <v>12</v>
      </c>
      <c r="N3340" s="15">
        <v>40111.0</v>
      </c>
      <c r="O3340" s="15">
        <f t="array" ref="O3340">_xlfn.XLOOKUP(M3340,reference_postal_code!$B$2:$B$11,reference_postal_code!$A$2:$A$11)</f>
        <v>40111</v>
      </c>
      <c r="P3340" s="15" t="s">
        <v>117</v>
      </c>
      <c r="Q3340" s="15" t="s">
        <v>2468</v>
      </c>
      <c r="R3340" s="15" t="s">
        <v>106</v>
      </c>
      <c r="S3340" s="15" t="s">
        <v>139</v>
      </c>
      <c r="T3340" s="15" t="s">
        <v>2469</v>
      </c>
      <c r="U3340" s="28">
        <v>974160.0</v>
      </c>
      <c r="V3340" s="15">
        <v>3.0</v>
      </c>
      <c r="W3340" s="31">
        <v>0.2</v>
      </c>
      <c r="X3340" s="28">
        <v>97416.0</v>
      </c>
    </row>
    <row r="3341" ht="15.75" customHeight="1">
      <c r="A3341" s="15">
        <v>4622.0</v>
      </c>
      <c r="B3341" s="15" t="s">
        <v>6170</v>
      </c>
      <c r="C3341" s="18">
        <v>42282.0</v>
      </c>
      <c r="D3341" s="18">
        <v>42285.0</v>
      </c>
      <c r="E3341" s="18">
        <f t="shared" si="1"/>
        <v>42285</v>
      </c>
      <c r="F3341" s="15" t="s">
        <v>114</v>
      </c>
      <c r="G3341" s="15" t="s">
        <v>3660</v>
      </c>
      <c r="H3341" s="15" t="s">
        <v>3661</v>
      </c>
      <c r="I3341" s="15" t="s">
        <v>128</v>
      </c>
      <c r="J3341" s="15" t="s">
        <v>60</v>
      </c>
      <c r="K3341" s="15" t="s">
        <v>19</v>
      </c>
      <c r="L3341" s="15" t="str">
        <f t="array" ref="L3341">_xlfn.XLOOKUP(M3341,reference_province_to_city!$A$2:$A$11,reference_province_to_city!$B$2:$B$11)</f>
        <v>Yogyakarta</v>
      </c>
      <c r="M3341" s="15" t="s">
        <v>18</v>
      </c>
      <c r="N3341" s="15">
        <v>55111.0</v>
      </c>
      <c r="O3341" s="15">
        <f t="array" ref="O3341">_xlfn.XLOOKUP(M3341,reference_postal_code!$B$2:$B$11,reference_postal_code!$A$2:$A$11)</f>
        <v>55111</v>
      </c>
      <c r="P3341" s="15" t="s">
        <v>77</v>
      </c>
      <c r="Q3341" s="15" t="s">
        <v>3970</v>
      </c>
      <c r="R3341" s="15" t="s">
        <v>65</v>
      </c>
      <c r="S3341" s="15" t="s">
        <v>87</v>
      </c>
      <c r="T3341" s="15" t="s">
        <v>3971</v>
      </c>
      <c r="U3341" s="28">
        <v>1163250.0</v>
      </c>
      <c r="V3341" s="15">
        <v>5.0</v>
      </c>
      <c r="W3341" s="31">
        <v>0.0</v>
      </c>
      <c r="X3341" s="28">
        <v>325710.0</v>
      </c>
    </row>
    <row r="3342" ht="15.75" customHeight="1">
      <c r="A3342" s="15">
        <v>928.0</v>
      </c>
      <c r="B3342" s="15" t="s">
        <v>6171</v>
      </c>
      <c r="C3342" s="18">
        <v>42282.0</v>
      </c>
      <c r="D3342" s="18">
        <v>42286.0</v>
      </c>
      <c r="E3342" s="18">
        <f t="shared" si="1"/>
        <v>42286</v>
      </c>
      <c r="F3342" s="15" t="s">
        <v>55</v>
      </c>
      <c r="G3342" s="15" t="s">
        <v>6172</v>
      </c>
      <c r="H3342" s="15" t="s">
        <v>6173</v>
      </c>
      <c r="I3342" s="15" t="s">
        <v>76</v>
      </c>
      <c r="J3342" s="15" t="s">
        <v>60</v>
      </c>
      <c r="K3342" s="15" t="s">
        <v>22</v>
      </c>
      <c r="L3342" s="15" t="str">
        <f t="array" ref="L3342">_xlfn.XLOOKUP(M3342,reference_province_to_city!$A$2:$A$11,reference_province_to_city!$B$2:$B$11)</f>
        <v>Surabaya</v>
      </c>
      <c r="M3342" s="15" t="s">
        <v>20</v>
      </c>
      <c r="N3342" s="15">
        <v>60231.0</v>
      </c>
      <c r="O3342" s="15">
        <f t="array" ref="O3342">_xlfn.XLOOKUP(M3342,reference_postal_code!$B$2:$B$11,reference_postal_code!$A$2:$A$11)</f>
        <v>60231</v>
      </c>
      <c r="P3342" s="15" t="s">
        <v>166</v>
      </c>
      <c r="Q3342" s="15" t="s">
        <v>2393</v>
      </c>
      <c r="R3342" s="15" t="s">
        <v>65</v>
      </c>
      <c r="S3342" s="15" t="s">
        <v>93</v>
      </c>
      <c r="T3342" s="15" t="s">
        <v>2394</v>
      </c>
      <c r="U3342" s="28">
        <v>693000.0</v>
      </c>
      <c r="V3342" s="15">
        <v>4.0</v>
      </c>
      <c r="W3342" s="31">
        <v>0.0</v>
      </c>
      <c r="X3342" s="28">
        <v>194040.0</v>
      </c>
    </row>
    <row r="3343" ht="15.75" customHeight="1">
      <c r="A3343" s="15">
        <v>8769.0</v>
      </c>
      <c r="B3343" s="15" t="s">
        <v>6174</v>
      </c>
      <c r="C3343" s="18">
        <v>42282.0</v>
      </c>
      <c r="D3343" s="18">
        <v>42286.0</v>
      </c>
      <c r="E3343" s="18">
        <f t="shared" si="1"/>
        <v>42286</v>
      </c>
      <c r="F3343" s="15" t="s">
        <v>55</v>
      </c>
      <c r="G3343" s="15" t="s">
        <v>2481</v>
      </c>
      <c r="H3343" s="15" t="s">
        <v>2482</v>
      </c>
      <c r="I3343" s="15" t="s">
        <v>59</v>
      </c>
      <c r="J3343" s="15" t="s">
        <v>60</v>
      </c>
      <c r="K3343" s="15" t="s">
        <v>22</v>
      </c>
      <c r="L3343" s="15" t="str">
        <f t="array" ref="L3343">_xlfn.XLOOKUP(M3343,reference_province_to_city!$A$2:$A$11,reference_province_to_city!$B$2:$B$11)</f>
        <v>Surabaya</v>
      </c>
      <c r="M3343" s="15" t="s">
        <v>20</v>
      </c>
      <c r="N3343" s="15">
        <v>60231.0</v>
      </c>
      <c r="O3343" s="15">
        <f t="array" ref="O3343">_xlfn.XLOOKUP(M3343,reference_postal_code!$B$2:$B$11,reference_postal_code!$A$2:$A$11)</f>
        <v>60231</v>
      </c>
      <c r="P3343" s="15" t="s">
        <v>166</v>
      </c>
      <c r="Q3343" s="15" t="s">
        <v>3838</v>
      </c>
      <c r="R3343" s="15" t="s">
        <v>110</v>
      </c>
      <c r="S3343" s="15" t="s">
        <v>149</v>
      </c>
      <c r="T3343" s="15" t="s">
        <v>3839</v>
      </c>
      <c r="U3343" s="28">
        <v>4320000.0</v>
      </c>
      <c r="V3343" s="15">
        <v>4.0</v>
      </c>
      <c r="W3343" s="31">
        <v>0.2</v>
      </c>
      <c r="X3343" s="28">
        <v>864000.0</v>
      </c>
    </row>
    <row r="3344" ht="15.75" customHeight="1">
      <c r="A3344" s="15">
        <v>6226.0</v>
      </c>
      <c r="B3344" s="15" t="s">
        <v>6175</v>
      </c>
      <c r="C3344" s="18">
        <v>42282.0</v>
      </c>
      <c r="D3344" s="18">
        <v>42286.0</v>
      </c>
      <c r="E3344" s="18">
        <f t="shared" si="1"/>
        <v>42286</v>
      </c>
      <c r="F3344" s="15" t="s">
        <v>55</v>
      </c>
      <c r="G3344" s="15" t="s">
        <v>3628</v>
      </c>
      <c r="H3344" s="15" t="s">
        <v>3629</v>
      </c>
      <c r="I3344" s="15" t="s">
        <v>59</v>
      </c>
      <c r="J3344" s="15" t="s">
        <v>60</v>
      </c>
      <c r="K3344" s="15" t="s">
        <v>28</v>
      </c>
      <c r="L3344" s="15" t="str">
        <f t="array" ref="L3344">_xlfn.XLOOKUP(M3344,reference_province_to_city!$A$2:$A$11,reference_province_to_city!$B$2:$B$11)</f>
        <v>Medan</v>
      </c>
      <c r="M3344" s="15" t="s">
        <v>11</v>
      </c>
      <c r="N3344" s="15">
        <v>20111.0</v>
      </c>
      <c r="O3344" s="15">
        <f t="array" ref="O3344">_xlfn.XLOOKUP(M3344,reference_postal_code!$B$2:$B$11,reference_postal_code!$A$2:$A$11)</f>
        <v>20111</v>
      </c>
      <c r="P3344" s="15" t="s">
        <v>77</v>
      </c>
      <c r="Q3344" s="15" t="s">
        <v>6176</v>
      </c>
      <c r="R3344" s="15" t="s">
        <v>106</v>
      </c>
      <c r="S3344" s="15" t="s">
        <v>183</v>
      </c>
      <c r="T3344" s="15" t="s">
        <v>6177</v>
      </c>
      <c r="U3344" s="28">
        <v>994410.0</v>
      </c>
      <c r="V3344" s="15">
        <v>1.0</v>
      </c>
      <c r="W3344" s="31">
        <v>0.7</v>
      </c>
      <c r="X3344" s="28">
        <v>-1557909.0</v>
      </c>
    </row>
    <row r="3345" ht="15.75" customHeight="1">
      <c r="A3345" s="15">
        <v>6227.0</v>
      </c>
      <c r="B3345" s="15" t="s">
        <v>6175</v>
      </c>
      <c r="C3345" s="18">
        <v>42282.0</v>
      </c>
      <c r="D3345" s="18">
        <v>42286.0</v>
      </c>
      <c r="E3345" s="18">
        <f t="shared" si="1"/>
        <v>42286</v>
      </c>
      <c r="F3345" s="15" t="s">
        <v>55</v>
      </c>
      <c r="G3345" s="15" t="s">
        <v>3628</v>
      </c>
      <c r="H3345" s="15" t="s">
        <v>3629</v>
      </c>
      <c r="I3345" s="15" t="s">
        <v>59</v>
      </c>
      <c r="J3345" s="15" t="s">
        <v>60</v>
      </c>
      <c r="K3345" s="15" t="s">
        <v>28</v>
      </c>
      <c r="L3345" s="15" t="str">
        <f t="array" ref="L3345">_xlfn.XLOOKUP(M3345,reference_province_to_city!$A$2:$A$11,reference_province_to_city!$B$2:$B$11)</f>
        <v>Medan</v>
      </c>
      <c r="M3345" s="15" t="s">
        <v>11</v>
      </c>
      <c r="N3345" s="15">
        <v>20111.0</v>
      </c>
      <c r="O3345" s="15">
        <f t="array" ref="O3345">_xlfn.XLOOKUP(M3345,reference_postal_code!$B$2:$B$11,reference_postal_code!$A$2:$A$11)</f>
        <v>20111</v>
      </c>
      <c r="P3345" s="15" t="s">
        <v>77</v>
      </c>
      <c r="Q3345" s="15" t="s">
        <v>190</v>
      </c>
      <c r="R3345" s="15" t="s">
        <v>106</v>
      </c>
      <c r="S3345" s="15" t="s">
        <v>107</v>
      </c>
      <c r="T3345" s="15" t="s">
        <v>191</v>
      </c>
      <c r="U3345" s="28">
        <v>4367520.0</v>
      </c>
      <c r="V3345" s="15">
        <v>4.0</v>
      </c>
      <c r="W3345" s="31">
        <v>0.2</v>
      </c>
      <c r="X3345" s="28">
        <v>-218376.0</v>
      </c>
    </row>
    <row r="3346" ht="15.75" customHeight="1">
      <c r="A3346" s="15">
        <v>5611.0</v>
      </c>
      <c r="B3346" s="15" t="s">
        <v>6178</v>
      </c>
      <c r="C3346" s="18">
        <v>42282.0</v>
      </c>
      <c r="D3346" s="18">
        <v>42284.0</v>
      </c>
      <c r="E3346" s="18">
        <f t="shared" si="1"/>
        <v>42284</v>
      </c>
      <c r="F3346" s="15" t="s">
        <v>125</v>
      </c>
      <c r="G3346" s="15" t="s">
        <v>2568</v>
      </c>
      <c r="H3346" s="15" t="s">
        <v>2569</v>
      </c>
      <c r="I3346" s="15" t="s">
        <v>59</v>
      </c>
      <c r="J3346" s="15" t="s">
        <v>60</v>
      </c>
      <c r="K3346" s="15" t="s">
        <v>28</v>
      </c>
      <c r="L3346" s="15" t="str">
        <f t="array" ref="L3346">_xlfn.XLOOKUP(M3346,reference_province_to_city!$A$2:$A$11,reference_province_to_city!$B$2:$B$11)</f>
        <v>Medan</v>
      </c>
      <c r="M3346" s="15" t="s">
        <v>11</v>
      </c>
      <c r="N3346" s="15">
        <v>20111.0</v>
      </c>
      <c r="O3346" s="15">
        <f t="array" ref="O3346">_xlfn.XLOOKUP(M3346,reference_postal_code!$B$2:$B$11,reference_postal_code!$A$2:$A$11)</f>
        <v>20111</v>
      </c>
      <c r="P3346" s="15" t="s">
        <v>77</v>
      </c>
      <c r="Q3346" s="15" t="s">
        <v>890</v>
      </c>
      <c r="R3346" s="15" t="s">
        <v>110</v>
      </c>
      <c r="S3346" s="15" t="s">
        <v>149</v>
      </c>
      <c r="T3346" s="15" t="s">
        <v>891</v>
      </c>
      <c r="U3346" s="28">
        <v>795600.0</v>
      </c>
      <c r="V3346" s="15">
        <v>3.0</v>
      </c>
      <c r="W3346" s="31">
        <v>0.2</v>
      </c>
      <c r="X3346" s="28">
        <v>-69615.0</v>
      </c>
    </row>
    <row r="3347" ht="15.75" customHeight="1">
      <c r="A3347" s="15">
        <v>929.0</v>
      </c>
      <c r="B3347" s="15" t="s">
        <v>6171</v>
      </c>
      <c r="C3347" s="18">
        <v>42282.0</v>
      </c>
      <c r="D3347" s="18"/>
      <c r="E3347" s="18">
        <f t="shared" si="1"/>
        <v>42285</v>
      </c>
      <c r="F3347" s="15" t="s">
        <v>55</v>
      </c>
      <c r="G3347" s="15" t="s">
        <v>6172</v>
      </c>
      <c r="H3347" s="15" t="s">
        <v>6173</v>
      </c>
      <c r="I3347" s="15" t="s">
        <v>76</v>
      </c>
      <c r="J3347" s="15" t="s">
        <v>60</v>
      </c>
      <c r="K3347" s="15" t="s">
        <v>22</v>
      </c>
      <c r="L3347" s="15" t="str">
        <f t="array" ref="L3347">_xlfn.XLOOKUP(M3347,reference_province_to_city!$A$2:$A$11,reference_province_to_city!$B$2:$B$11)</f>
        <v>Surabaya</v>
      </c>
      <c r="M3347" s="15" t="s">
        <v>20</v>
      </c>
      <c r="N3347" s="15">
        <v>60231.0</v>
      </c>
      <c r="O3347" s="15">
        <f t="array" ref="O3347">_xlfn.XLOOKUP(M3347,reference_postal_code!$B$2:$B$11,reference_postal_code!$A$2:$A$11)</f>
        <v>60231</v>
      </c>
      <c r="P3347" s="15" t="s">
        <v>166</v>
      </c>
      <c r="Q3347" s="15" t="s">
        <v>1416</v>
      </c>
      <c r="R3347" s="15" t="s">
        <v>65</v>
      </c>
      <c r="S3347" s="15" t="s">
        <v>222</v>
      </c>
      <c r="T3347" s="15" t="s">
        <v>1417</v>
      </c>
      <c r="U3347" s="28">
        <v>432600.0</v>
      </c>
      <c r="V3347" s="15">
        <v>2.0</v>
      </c>
      <c r="W3347" s="31">
        <v>0.0</v>
      </c>
      <c r="X3347" s="28">
        <v>142758.0</v>
      </c>
    </row>
    <row r="3348" ht="15.75" customHeight="1">
      <c r="A3348" s="15">
        <v>5509.0</v>
      </c>
      <c r="B3348" s="15" t="s">
        <v>6179</v>
      </c>
      <c r="C3348" s="18">
        <v>42285.0</v>
      </c>
      <c r="D3348" s="18">
        <v>42289.0</v>
      </c>
      <c r="E3348" s="18">
        <f t="shared" si="1"/>
        <v>42289</v>
      </c>
      <c r="F3348" s="15" t="s">
        <v>55</v>
      </c>
      <c r="G3348" s="15" t="s">
        <v>2568</v>
      </c>
      <c r="H3348" s="15" t="s">
        <v>2569</v>
      </c>
      <c r="I3348" s="15" t="s">
        <v>59</v>
      </c>
      <c r="J3348" s="15" t="s">
        <v>60</v>
      </c>
      <c r="K3348" s="15" t="s">
        <v>28</v>
      </c>
      <c r="L3348" s="15" t="str">
        <f t="array" ref="L3348">_xlfn.XLOOKUP(M3348,reference_province_to_city!$A$2:$A$11,reference_province_to_city!$B$2:$B$11)</f>
        <v>Medan</v>
      </c>
      <c r="M3348" s="15" t="s">
        <v>11</v>
      </c>
      <c r="N3348" s="15">
        <v>20111.0</v>
      </c>
      <c r="O3348" s="15">
        <f t="array" ref="O3348">_xlfn.XLOOKUP(M3348,reference_postal_code!$B$2:$B$11,reference_postal_code!$A$2:$A$11)</f>
        <v>20111</v>
      </c>
      <c r="P3348" s="15" t="s">
        <v>77</v>
      </c>
      <c r="Q3348" s="15" t="s">
        <v>3367</v>
      </c>
      <c r="R3348" s="15" t="s">
        <v>106</v>
      </c>
      <c r="S3348" s="15" t="s">
        <v>139</v>
      </c>
      <c r="T3348" s="15" t="s">
        <v>3368</v>
      </c>
      <c r="U3348" s="28">
        <v>2188500.0</v>
      </c>
      <c r="V3348" s="15">
        <v>5.0</v>
      </c>
      <c r="W3348" s="31">
        <v>0.0</v>
      </c>
      <c r="X3348" s="28">
        <v>941055.0</v>
      </c>
    </row>
    <row r="3349" ht="15.75" customHeight="1">
      <c r="A3349" s="15">
        <v>6454.0</v>
      </c>
      <c r="B3349" s="15" t="s">
        <v>6180</v>
      </c>
      <c r="C3349" s="18">
        <v>42285.0</v>
      </c>
      <c r="D3349" s="18"/>
      <c r="E3349" s="18">
        <f t="shared" si="1"/>
        <v>42288</v>
      </c>
      <c r="F3349" s="15" t="s">
        <v>55</v>
      </c>
      <c r="G3349" s="15" t="s">
        <v>4265</v>
      </c>
      <c r="H3349" s="15" t="s">
        <v>4266</v>
      </c>
      <c r="I3349" s="15" t="s">
        <v>59</v>
      </c>
      <c r="J3349" s="15" t="s">
        <v>60</v>
      </c>
      <c r="K3349" s="15" t="s">
        <v>99</v>
      </c>
      <c r="L3349" s="15" t="str">
        <f t="array" ref="L3349">_xlfn.XLOOKUP(M3349,reference_province_to_city!$A$2:$A$11,reference_province_to_city!$B$2:$B$11)</f>
        <v>Denpasar</v>
      </c>
      <c r="M3349" s="15" t="s">
        <v>24</v>
      </c>
      <c r="O3349" s="15">
        <f t="array" ref="O3349">_xlfn.XLOOKUP(M3349,reference_postal_code!$B$2:$B$11,reference_postal_code!$A$2:$A$11)</f>
        <v>80231</v>
      </c>
      <c r="P3349" s="15" t="s">
        <v>63</v>
      </c>
      <c r="Q3349" s="15" t="s">
        <v>1236</v>
      </c>
      <c r="R3349" s="15" t="s">
        <v>65</v>
      </c>
      <c r="S3349" s="15" t="s">
        <v>93</v>
      </c>
      <c r="T3349" s="15" t="s">
        <v>1237</v>
      </c>
      <c r="U3349" s="28">
        <v>51600.0</v>
      </c>
      <c r="V3349" s="15">
        <v>2.0</v>
      </c>
      <c r="W3349" s="31">
        <v>0.2</v>
      </c>
      <c r="X3349" s="28">
        <v>8385.0</v>
      </c>
    </row>
    <row r="3350" ht="15.75" customHeight="1">
      <c r="A3350" s="15">
        <v>8134.0</v>
      </c>
      <c r="B3350" s="15" t="s">
        <v>6181</v>
      </c>
      <c r="C3350" s="18">
        <v>42285.0</v>
      </c>
      <c r="D3350" s="18">
        <v>42290.0</v>
      </c>
      <c r="E3350" s="18">
        <f t="shared" si="1"/>
        <v>42290</v>
      </c>
      <c r="F3350" s="15" t="s">
        <v>55</v>
      </c>
      <c r="G3350" s="15" t="s">
        <v>6182</v>
      </c>
      <c r="H3350" s="15" t="s">
        <v>6183</v>
      </c>
      <c r="I3350" s="15" t="s">
        <v>128</v>
      </c>
      <c r="J3350" s="15" t="s">
        <v>60</v>
      </c>
      <c r="K3350" s="15" t="s">
        <v>17</v>
      </c>
      <c r="L3350" s="15" t="str">
        <f t="array" ref="L3350">_xlfn.XLOOKUP(M3350,reference_province_to_city!$A$2:$A$11,reference_province_to_city!$B$2:$B$11)</f>
        <v>Semarang</v>
      </c>
      <c r="M3350" s="15" t="s">
        <v>15</v>
      </c>
      <c r="N3350" s="15">
        <v>50111.0</v>
      </c>
      <c r="O3350" s="15">
        <f t="array" ref="O3350">_xlfn.XLOOKUP(M3350,reference_postal_code!$B$2:$B$11,reference_postal_code!$A$2:$A$11)</f>
        <v>50111</v>
      </c>
      <c r="P3350" s="15" t="s">
        <v>77</v>
      </c>
      <c r="Q3350" s="15" t="s">
        <v>1316</v>
      </c>
      <c r="R3350" s="15" t="s">
        <v>106</v>
      </c>
      <c r="S3350" s="15" t="s">
        <v>139</v>
      </c>
      <c r="T3350" s="15" t="s">
        <v>1317</v>
      </c>
      <c r="U3350" s="28">
        <v>1091700.0</v>
      </c>
      <c r="V3350" s="15">
        <v>3.0</v>
      </c>
      <c r="W3350" s="31">
        <v>0.6</v>
      </c>
      <c r="X3350" s="28">
        <v>-1064408.0</v>
      </c>
    </row>
    <row r="3351" ht="15.75" customHeight="1">
      <c r="A3351" s="15">
        <v>2490.0</v>
      </c>
      <c r="B3351" s="15" t="s">
        <v>6184</v>
      </c>
      <c r="C3351" s="18">
        <v>42286.0</v>
      </c>
      <c r="D3351" s="18">
        <v>42290.0</v>
      </c>
      <c r="E3351" s="18">
        <f t="shared" si="1"/>
        <v>42290</v>
      </c>
      <c r="F3351" s="15" t="s">
        <v>114</v>
      </c>
      <c r="G3351" s="15" t="s">
        <v>4387</v>
      </c>
      <c r="H3351" s="15" t="s">
        <v>4388</v>
      </c>
      <c r="I3351" s="15" t="s">
        <v>59</v>
      </c>
      <c r="J3351" s="15" t="s">
        <v>60</v>
      </c>
      <c r="K3351" s="15" t="s">
        <v>14</v>
      </c>
      <c r="L3351" s="15" t="str">
        <f t="array" ref="L3351">_xlfn.XLOOKUP(M3351,reference_province_to_city!$A$2:$A$11,reference_province_to_city!$B$2:$B$11)</f>
        <v>Bandung</v>
      </c>
      <c r="M3351" s="15" t="s">
        <v>12</v>
      </c>
      <c r="N3351" s="15">
        <v>40111.0</v>
      </c>
      <c r="O3351" s="15">
        <f t="array" ref="O3351">_xlfn.XLOOKUP(M3351,reference_postal_code!$B$2:$B$11,reference_postal_code!$A$2:$A$11)</f>
        <v>40111</v>
      </c>
      <c r="P3351" s="15" t="s">
        <v>117</v>
      </c>
      <c r="Q3351" s="15" t="s">
        <v>1181</v>
      </c>
      <c r="R3351" s="15" t="s">
        <v>110</v>
      </c>
      <c r="S3351" s="15" t="s">
        <v>111</v>
      </c>
      <c r="T3351" s="15" t="s">
        <v>1182</v>
      </c>
      <c r="U3351" s="28">
        <v>9479400.0</v>
      </c>
      <c r="V3351" s="15">
        <v>4.0</v>
      </c>
      <c r="W3351" s="31">
        <v>0.0</v>
      </c>
      <c r="X3351" s="28">
        <v>4550112.0</v>
      </c>
    </row>
    <row r="3352" ht="15.75" customHeight="1">
      <c r="A3352" s="15">
        <v>9263.0</v>
      </c>
      <c r="B3352" s="15" t="s">
        <v>6185</v>
      </c>
      <c r="C3352" s="18">
        <v>42286.0</v>
      </c>
      <c r="D3352" s="18">
        <v>42290.0</v>
      </c>
      <c r="E3352" s="18">
        <f t="shared" si="1"/>
        <v>42290</v>
      </c>
      <c r="F3352" s="15" t="s">
        <v>55</v>
      </c>
      <c r="G3352" s="15" t="s">
        <v>5666</v>
      </c>
      <c r="H3352" s="15" t="s">
        <v>5667</v>
      </c>
      <c r="I3352" s="15" t="s">
        <v>59</v>
      </c>
      <c r="J3352" s="15" t="s">
        <v>60</v>
      </c>
      <c r="K3352" s="15" t="s">
        <v>31</v>
      </c>
      <c r="L3352" s="15" t="str">
        <f t="array" ref="L3352">_xlfn.XLOOKUP(M3352,reference_province_to_city!$A$2:$A$11,reference_province_to_city!$B$2:$B$11)</f>
        <v>Balikpapan</v>
      </c>
      <c r="M3352" s="15" t="s">
        <v>21</v>
      </c>
      <c r="N3352" s="15">
        <v>76114.0</v>
      </c>
      <c r="O3352" s="15">
        <f t="array" ref="O3352">_xlfn.XLOOKUP(M3352,reference_postal_code!$B$2:$B$11,reference_postal_code!$A$2:$A$11)</f>
        <v>76114</v>
      </c>
      <c r="P3352" s="15" t="s">
        <v>166</v>
      </c>
      <c r="Q3352" s="15" t="s">
        <v>4514</v>
      </c>
      <c r="R3352" s="15" t="s">
        <v>106</v>
      </c>
      <c r="S3352" s="15" t="s">
        <v>107</v>
      </c>
      <c r="T3352" s="15" t="s">
        <v>4515</v>
      </c>
      <c r="U3352" s="28">
        <v>5849550.0</v>
      </c>
      <c r="V3352" s="15">
        <v>3.0</v>
      </c>
      <c r="W3352" s="31">
        <v>0.0</v>
      </c>
      <c r="X3352" s="28">
        <v>526460.0</v>
      </c>
    </row>
    <row r="3353" ht="15.75" customHeight="1">
      <c r="A3353" s="15">
        <v>7312.0</v>
      </c>
      <c r="B3353" s="15" t="s">
        <v>6186</v>
      </c>
      <c r="C3353" s="18">
        <v>42286.0</v>
      </c>
      <c r="D3353" s="18">
        <v>42290.0</v>
      </c>
      <c r="E3353" s="18">
        <f t="shared" si="1"/>
        <v>42290</v>
      </c>
      <c r="F3353" s="15" t="s">
        <v>55</v>
      </c>
      <c r="G3353" s="15" t="s">
        <v>1939</v>
      </c>
      <c r="H3353" s="15" t="s">
        <v>1940</v>
      </c>
      <c r="I3353" s="15" t="s">
        <v>59</v>
      </c>
      <c r="J3353" s="15" t="s">
        <v>60</v>
      </c>
      <c r="K3353" s="15" t="s">
        <v>28</v>
      </c>
      <c r="L3353" s="15" t="str">
        <f t="array" ref="L3353">_xlfn.XLOOKUP(M3353,reference_province_to_city!$A$2:$A$11,reference_province_to_city!$B$2:$B$11)</f>
        <v>Medan</v>
      </c>
      <c r="M3353" s="15" t="s">
        <v>11</v>
      </c>
      <c r="N3353" s="15">
        <v>20111.0</v>
      </c>
      <c r="O3353" s="15">
        <f t="array" ref="O3353">_xlfn.XLOOKUP(M3353,reference_postal_code!$B$2:$B$11,reference_postal_code!$A$2:$A$11)</f>
        <v>20111</v>
      </c>
      <c r="P3353" s="15" t="s">
        <v>77</v>
      </c>
      <c r="Q3353" s="15" t="s">
        <v>994</v>
      </c>
      <c r="R3353" s="15" t="s">
        <v>65</v>
      </c>
      <c r="S3353" s="15" t="s">
        <v>83</v>
      </c>
      <c r="T3353" s="15" t="s">
        <v>995</v>
      </c>
      <c r="U3353" s="28">
        <v>28080.0</v>
      </c>
      <c r="V3353" s="15">
        <v>2.0</v>
      </c>
      <c r="W3353" s="31">
        <v>0.7</v>
      </c>
      <c r="X3353" s="28">
        <v>-19656.0</v>
      </c>
    </row>
    <row r="3354" ht="15.75" customHeight="1">
      <c r="A3354" s="15">
        <v>5718.0</v>
      </c>
      <c r="B3354" s="15" t="s">
        <v>6187</v>
      </c>
      <c r="C3354" s="18">
        <v>42286.0</v>
      </c>
      <c r="D3354" s="18">
        <v>42289.0</v>
      </c>
      <c r="E3354" s="18">
        <f t="shared" si="1"/>
        <v>42289</v>
      </c>
      <c r="F3354" s="15" t="s">
        <v>114</v>
      </c>
      <c r="G3354" s="15" t="s">
        <v>2192</v>
      </c>
      <c r="H3354" s="15" t="s">
        <v>2193</v>
      </c>
      <c r="I3354" s="15" t="s">
        <v>128</v>
      </c>
      <c r="J3354" s="15" t="s">
        <v>60</v>
      </c>
      <c r="K3354" s="15" t="s">
        <v>22</v>
      </c>
      <c r="L3354" s="15" t="str">
        <f t="array" ref="L3354">_xlfn.XLOOKUP(M3354,reference_province_to_city!$A$2:$A$11,reference_province_to_city!$B$2:$B$11)</f>
        <v>Surabaya</v>
      </c>
      <c r="M3354" s="15" t="s">
        <v>20</v>
      </c>
      <c r="N3354" s="15">
        <v>60231.0</v>
      </c>
      <c r="O3354" s="15">
        <f t="array" ref="O3354">_xlfn.XLOOKUP(M3354,reference_postal_code!$B$2:$B$11,reference_postal_code!$A$2:$A$11)</f>
        <v>60231</v>
      </c>
      <c r="P3354" s="15" t="s">
        <v>166</v>
      </c>
      <c r="Q3354" s="15" t="s">
        <v>1936</v>
      </c>
      <c r="R3354" s="15" t="s">
        <v>65</v>
      </c>
      <c r="S3354" s="15" t="s">
        <v>173</v>
      </c>
      <c r="T3354" s="15" t="s">
        <v>1937</v>
      </c>
      <c r="U3354" s="28">
        <v>869400.0</v>
      </c>
      <c r="V3354" s="15">
        <v>7.0</v>
      </c>
      <c r="W3354" s="31">
        <v>0.0</v>
      </c>
      <c r="X3354" s="28">
        <v>408618.0</v>
      </c>
    </row>
    <row r="3355" ht="15.75" customHeight="1">
      <c r="A3355" s="15">
        <v>5717.0</v>
      </c>
      <c r="B3355" s="15" t="s">
        <v>6187</v>
      </c>
      <c r="C3355" s="18">
        <v>42286.0</v>
      </c>
      <c r="D3355" s="18">
        <v>42289.0</v>
      </c>
      <c r="E3355" s="18">
        <f t="shared" si="1"/>
        <v>42289</v>
      </c>
      <c r="F3355" s="15" t="s">
        <v>114</v>
      </c>
      <c r="G3355" s="15" t="s">
        <v>2192</v>
      </c>
      <c r="H3355" s="15" t="s">
        <v>2193</v>
      </c>
      <c r="I3355" s="15" t="s">
        <v>128</v>
      </c>
      <c r="J3355" s="15" t="s">
        <v>60</v>
      </c>
      <c r="K3355" s="15" t="s">
        <v>22</v>
      </c>
      <c r="L3355" s="15" t="str">
        <f t="array" ref="L3355">_xlfn.XLOOKUP(M3355,reference_province_to_city!$A$2:$A$11,reference_province_to_city!$B$2:$B$11)</f>
        <v>Surabaya</v>
      </c>
      <c r="M3355" s="15" t="s">
        <v>20</v>
      </c>
      <c r="N3355" s="15">
        <v>60231.0</v>
      </c>
      <c r="O3355" s="15">
        <f t="array" ref="O3355">_xlfn.XLOOKUP(M3355,reference_postal_code!$B$2:$B$11,reference_postal_code!$A$2:$A$11)</f>
        <v>60231</v>
      </c>
      <c r="P3355" s="15" t="s">
        <v>166</v>
      </c>
      <c r="Q3355" s="15" t="s">
        <v>6188</v>
      </c>
      <c r="R3355" s="15" t="s">
        <v>110</v>
      </c>
      <c r="S3355" s="15" t="s">
        <v>111</v>
      </c>
      <c r="T3355" s="15" t="s">
        <v>6189</v>
      </c>
      <c r="U3355" s="28">
        <v>437400.0</v>
      </c>
      <c r="V3355" s="15">
        <v>3.0</v>
      </c>
      <c r="W3355" s="31">
        <v>0.0</v>
      </c>
      <c r="X3355" s="28">
        <v>126846.0</v>
      </c>
    </row>
    <row r="3356" ht="15.75" customHeight="1">
      <c r="A3356" s="15">
        <v>5716.0</v>
      </c>
      <c r="B3356" s="15" t="s">
        <v>6187</v>
      </c>
      <c r="C3356" s="18">
        <v>42286.0</v>
      </c>
      <c r="D3356" s="18">
        <v>42289.0</v>
      </c>
      <c r="E3356" s="18">
        <f t="shared" si="1"/>
        <v>42289</v>
      </c>
      <c r="F3356" s="15" t="s">
        <v>114</v>
      </c>
      <c r="G3356" s="15" t="s">
        <v>2192</v>
      </c>
      <c r="H3356" s="15" t="s">
        <v>2193</v>
      </c>
      <c r="I3356" s="15" t="s">
        <v>128</v>
      </c>
      <c r="J3356" s="15" t="s">
        <v>60</v>
      </c>
      <c r="K3356" s="15" t="s">
        <v>22</v>
      </c>
      <c r="L3356" s="15" t="str">
        <f t="array" ref="L3356">_xlfn.XLOOKUP(M3356,reference_province_to_city!$A$2:$A$11,reference_province_to_city!$B$2:$B$11)</f>
        <v>Surabaya</v>
      </c>
      <c r="M3356" s="15" t="s">
        <v>20</v>
      </c>
      <c r="N3356" s="15">
        <v>60231.0</v>
      </c>
      <c r="O3356" s="15">
        <f t="array" ref="O3356">_xlfn.XLOOKUP(M3356,reference_postal_code!$B$2:$B$11,reference_postal_code!$A$2:$A$11)</f>
        <v>60231</v>
      </c>
      <c r="P3356" s="15" t="s">
        <v>166</v>
      </c>
      <c r="Q3356" s="15" t="s">
        <v>4718</v>
      </c>
      <c r="R3356" s="15" t="s">
        <v>110</v>
      </c>
      <c r="S3356" s="15" t="s">
        <v>149</v>
      </c>
      <c r="T3356" s="15" t="s">
        <v>4719</v>
      </c>
      <c r="U3356" s="28">
        <v>9299250.0</v>
      </c>
      <c r="V3356" s="15">
        <v>5.0</v>
      </c>
      <c r="W3356" s="31">
        <v>0.0</v>
      </c>
      <c r="X3356" s="28">
        <v>1673865.0</v>
      </c>
    </row>
    <row r="3357" ht="15.75" customHeight="1">
      <c r="A3357" s="15">
        <v>5719.0</v>
      </c>
      <c r="B3357" s="15" t="s">
        <v>6187</v>
      </c>
      <c r="C3357" s="18">
        <v>42286.0</v>
      </c>
      <c r="D3357" s="18">
        <v>42289.0</v>
      </c>
      <c r="E3357" s="18">
        <f t="shared" si="1"/>
        <v>42289</v>
      </c>
      <c r="F3357" s="15" t="s">
        <v>114</v>
      </c>
      <c r="G3357" s="15" t="s">
        <v>2192</v>
      </c>
      <c r="H3357" s="15" t="s">
        <v>2193</v>
      </c>
      <c r="I3357" s="15" t="s">
        <v>128</v>
      </c>
      <c r="J3357" s="15" t="s">
        <v>60</v>
      </c>
      <c r="K3357" s="15" t="s">
        <v>22</v>
      </c>
      <c r="L3357" s="15" t="str">
        <f t="array" ref="L3357">_xlfn.XLOOKUP(M3357,reference_province_to_city!$A$2:$A$11,reference_province_to_city!$B$2:$B$11)</f>
        <v>Surabaya</v>
      </c>
      <c r="M3357" s="15" t="s">
        <v>20</v>
      </c>
      <c r="N3357" s="15">
        <v>60231.0</v>
      </c>
      <c r="O3357" s="15">
        <f t="array" ref="O3357">_xlfn.XLOOKUP(M3357,reference_postal_code!$B$2:$B$11,reference_postal_code!$A$2:$A$11)</f>
        <v>60231</v>
      </c>
      <c r="P3357" s="15" t="s">
        <v>166</v>
      </c>
      <c r="Q3357" s="15" t="s">
        <v>758</v>
      </c>
      <c r="R3357" s="15" t="s">
        <v>65</v>
      </c>
      <c r="S3357" s="15" t="s">
        <v>222</v>
      </c>
      <c r="T3357" s="15" t="s">
        <v>759</v>
      </c>
      <c r="U3357" s="28">
        <v>441045.0</v>
      </c>
      <c r="V3357" s="15">
        <v>3.0</v>
      </c>
      <c r="W3357" s="31">
        <v>0.1</v>
      </c>
      <c r="X3357" s="28">
        <v>78408.0</v>
      </c>
    </row>
    <row r="3358" ht="15.75" customHeight="1">
      <c r="A3358" s="15">
        <v>9264.0</v>
      </c>
      <c r="B3358" s="15" t="s">
        <v>6185</v>
      </c>
      <c r="C3358" s="18">
        <v>42286.0</v>
      </c>
      <c r="D3358" s="18">
        <v>42290.0</v>
      </c>
      <c r="E3358" s="18">
        <f t="shared" si="1"/>
        <v>42290</v>
      </c>
      <c r="F3358" s="15" t="s">
        <v>55</v>
      </c>
      <c r="G3358" s="15" t="s">
        <v>5666</v>
      </c>
      <c r="H3358" s="15" t="s">
        <v>5667</v>
      </c>
      <c r="I3358" s="15" t="s">
        <v>59</v>
      </c>
      <c r="J3358" s="15" t="s">
        <v>60</v>
      </c>
      <c r="K3358" s="15" t="s">
        <v>31</v>
      </c>
      <c r="L3358" s="15" t="str">
        <f t="array" ref="L3358">_xlfn.XLOOKUP(M3358,reference_province_to_city!$A$2:$A$11,reference_province_to_city!$B$2:$B$11)</f>
        <v>Balikpapan</v>
      </c>
      <c r="M3358" s="15" t="s">
        <v>21</v>
      </c>
      <c r="N3358" s="15">
        <v>76114.0</v>
      </c>
      <c r="O3358" s="15">
        <f t="array" ref="O3358">_xlfn.XLOOKUP(M3358,reference_postal_code!$B$2:$B$11,reference_postal_code!$A$2:$A$11)</f>
        <v>76114</v>
      </c>
      <c r="P3358" s="15" t="s">
        <v>166</v>
      </c>
      <c r="Q3358" s="15" t="s">
        <v>3356</v>
      </c>
      <c r="R3358" s="15" t="s">
        <v>65</v>
      </c>
      <c r="S3358" s="15" t="s">
        <v>222</v>
      </c>
      <c r="T3358" s="15" t="s">
        <v>3357</v>
      </c>
      <c r="U3358" s="28">
        <v>4048650.0</v>
      </c>
      <c r="V3358" s="15">
        <v>5.0</v>
      </c>
      <c r="W3358" s="31">
        <v>0.1</v>
      </c>
      <c r="X3358" s="28">
        <v>809730.0</v>
      </c>
    </row>
    <row r="3359" ht="15.75" customHeight="1">
      <c r="A3359" s="15">
        <v>7314.0</v>
      </c>
      <c r="B3359" s="15" t="s">
        <v>6186</v>
      </c>
      <c r="C3359" s="18">
        <v>42286.0</v>
      </c>
      <c r="D3359" s="18">
        <v>42290.0</v>
      </c>
      <c r="E3359" s="18">
        <f t="shared" si="1"/>
        <v>42290</v>
      </c>
      <c r="F3359" s="15" t="s">
        <v>55</v>
      </c>
      <c r="G3359" s="15" t="s">
        <v>1939</v>
      </c>
      <c r="H3359" s="15" t="s">
        <v>1940</v>
      </c>
      <c r="I3359" s="15" t="s">
        <v>59</v>
      </c>
      <c r="J3359" s="15" t="s">
        <v>60</v>
      </c>
      <c r="K3359" s="15" t="s">
        <v>28</v>
      </c>
      <c r="L3359" s="15" t="str">
        <f t="array" ref="L3359">_xlfn.XLOOKUP(M3359,reference_province_to_city!$A$2:$A$11,reference_province_to_city!$B$2:$B$11)</f>
        <v>Medan</v>
      </c>
      <c r="M3359" s="15" t="s">
        <v>11</v>
      </c>
      <c r="N3359" s="15">
        <v>20111.0</v>
      </c>
      <c r="O3359" s="15">
        <f t="array" ref="O3359">_xlfn.XLOOKUP(M3359,reference_postal_code!$B$2:$B$11,reference_postal_code!$A$2:$A$11)</f>
        <v>20111</v>
      </c>
      <c r="P3359" s="15" t="s">
        <v>77</v>
      </c>
      <c r="Q3359" s="15" t="s">
        <v>4975</v>
      </c>
      <c r="R3359" s="15" t="s">
        <v>65</v>
      </c>
      <c r="S3359" s="15" t="s">
        <v>93</v>
      </c>
      <c r="T3359" s="15" t="s">
        <v>4976</v>
      </c>
      <c r="U3359" s="28">
        <v>560640.0</v>
      </c>
      <c r="V3359" s="15">
        <v>8.0</v>
      </c>
      <c r="W3359" s="31">
        <v>0.2</v>
      </c>
      <c r="X3359" s="28">
        <v>112128.0</v>
      </c>
    </row>
    <row r="3360" ht="15.75" customHeight="1">
      <c r="A3360" s="15">
        <v>882.0</v>
      </c>
      <c r="B3360" s="15" t="s">
        <v>6190</v>
      </c>
      <c r="C3360" s="18">
        <v>42286.0</v>
      </c>
      <c r="D3360" s="18">
        <v>42290.0</v>
      </c>
      <c r="E3360" s="18">
        <f t="shared" si="1"/>
        <v>42290</v>
      </c>
      <c r="F3360" s="15" t="s">
        <v>55</v>
      </c>
      <c r="G3360" s="15" t="s">
        <v>4905</v>
      </c>
      <c r="H3360" s="15" t="s">
        <v>4906</v>
      </c>
      <c r="I3360" s="15" t="s">
        <v>59</v>
      </c>
      <c r="J3360" s="15" t="s">
        <v>60</v>
      </c>
      <c r="K3360" s="15" t="s">
        <v>33</v>
      </c>
      <c r="L3360" s="15" t="str">
        <f t="array" ref="L3360">_xlfn.XLOOKUP(M3360,reference_province_to_city!$A$2:$A$11,reference_province_to_city!$B$2:$B$11)</f>
        <v>Makassar</v>
      </c>
      <c r="M3360" s="15" t="s">
        <v>25</v>
      </c>
      <c r="N3360" s="15">
        <v>90111.0</v>
      </c>
      <c r="O3360" s="15">
        <f t="array" ref="O3360">_xlfn.XLOOKUP(M3360,reference_postal_code!$B$2:$B$11,reference_postal_code!$A$2:$A$11)</f>
        <v>90111</v>
      </c>
      <c r="P3360" s="15" t="s">
        <v>63</v>
      </c>
      <c r="Q3360" s="15" t="s">
        <v>3208</v>
      </c>
      <c r="R3360" s="15" t="s">
        <v>65</v>
      </c>
      <c r="S3360" s="15" t="s">
        <v>87</v>
      </c>
      <c r="T3360" s="15" t="s">
        <v>3209</v>
      </c>
      <c r="U3360" s="28">
        <v>462600.0</v>
      </c>
      <c r="V3360" s="15">
        <v>2.0</v>
      </c>
      <c r="W3360" s="31">
        <v>0.0</v>
      </c>
      <c r="X3360" s="28">
        <v>124902.0</v>
      </c>
    </row>
    <row r="3361" ht="15.75" customHeight="1">
      <c r="A3361" s="15">
        <v>2491.0</v>
      </c>
      <c r="B3361" s="15" t="s">
        <v>6184</v>
      </c>
      <c r="C3361" s="18">
        <v>42286.0</v>
      </c>
      <c r="D3361" s="18">
        <v>42290.0</v>
      </c>
      <c r="E3361" s="18">
        <f t="shared" si="1"/>
        <v>42290</v>
      </c>
      <c r="F3361" s="15" t="s">
        <v>114</v>
      </c>
      <c r="G3361" s="15" t="s">
        <v>4387</v>
      </c>
      <c r="H3361" s="15" t="s">
        <v>4388</v>
      </c>
      <c r="I3361" s="15" t="s">
        <v>59</v>
      </c>
      <c r="J3361" s="15" t="s">
        <v>60</v>
      </c>
      <c r="K3361" s="15" t="s">
        <v>14</v>
      </c>
      <c r="L3361" s="15" t="str">
        <f t="array" ref="L3361">_xlfn.XLOOKUP(M3361,reference_province_to_city!$A$2:$A$11,reference_province_to_city!$B$2:$B$11)</f>
        <v>Bandung</v>
      </c>
      <c r="M3361" s="15" t="s">
        <v>12</v>
      </c>
      <c r="N3361" s="15">
        <v>40111.0</v>
      </c>
      <c r="O3361" s="15">
        <f t="array" ref="O3361">_xlfn.XLOOKUP(M3361,reference_postal_code!$B$2:$B$11,reference_postal_code!$A$2:$A$11)</f>
        <v>40111</v>
      </c>
      <c r="P3361" s="15" t="s">
        <v>117</v>
      </c>
      <c r="Q3361" s="15" t="s">
        <v>2194</v>
      </c>
      <c r="R3361" s="15" t="s">
        <v>65</v>
      </c>
      <c r="S3361" s="15" t="s">
        <v>66</v>
      </c>
      <c r="T3361" s="15" t="s">
        <v>2195</v>
      </c>
      <c r="U3361" s="28">
        <v>358800.0</v>
      </c>
      <c r="V3361" s="15">
        <v>4.0</v>
      </c>
      <c r="W3361" s="31">
        <v>0.0</v>
      </c>
      <c r="X3361" s="28">
        <v>161460.0</v>
      </c>
    </row>
    <row r="3362" ht="15.75" customHeight="1">
      <c r="A3362" s="15">
        <v>7313.0</v>
      </c>
      <c r="B3362" s="15" t="s">
        <v>6186</v>
      </c>
      <c r="C3362" s="18">
        <v>42286.0</v>
      </c>
      <c r="D3362" s="18">
        <v>42290.0</v>
      </c>
      <c r="E3362" s="18">
        <f t="shared" si="1"/>
        <v>42290</v>
      </c>
      <c r="F3362" s="15" t="s">
        <v>55</v>
      </c>
      <c r="G3362" s="15" t="s">
        <v>1939</v>
      </c>
      <c r="H3362" s="15" t="s">
        <v>1940</v>
      </c>
      <c r="I3362" s="15" t="s">
        <v>59</v>
      </c>
      <c r="J3362" s="15" t="s">
        <v>60</v>
      </c>
      <c r="K3362" s="15" t="s">
        <v>28</v>
      </c>
      <c r="L3362" s="15" t="str">
        <f t="array" ref="L3362">_xlfn.XLOOKUP(M3362,reference_province_to_city!$A$2:$A$11,reference_province_to_city!$B$2:$B$11)</f>
        <v>Medan</v>
      </c>
      <c r="M3362" s="15" t="s">
        <v>11</v>
      </c>
      <c r="N3362" s="15">
        <v>20111.0</v>
      </c>
      <c r="O3362" s="15">
        <f t="array" ref="O3362">_xlfn.XLOOKUP(M3362,reference_postal_code!$B$2:$B$11,reference_postal_code!$A$2:$A$11)</f>
        <v>20111</v>
      </c>
      <c r="P3362" s="15" t="s">
        <v>77</v>
      </c>
      <c r="Q3362" s="15" t="s">
        <v>2322</v>
      </c>
      <c r="R3362" s="15" t="s">
        <v>65</v>
      </c>
      <c r="S3362" s="15" t="s">
        <v>83</v>
      </c>
      <c r="T3362" s="15" t="s">
        <v>2323</v>
      </c>
      <c r="U3362" s="28">
        <v>168210.0</v>
      </c>
      <c r="V3362" s="15">
        <v>2.0</v>
      </c>
      <c r="W3362" s="31">
        <v>0.7</v>
      </c>
      <c r="X3362" s="28">
        <v>-128961.0</v>
      </c>
    </row>
    <row r="3363" ht="15.75" customHeight="1">
      <c r="A3363" s="15">
        <v>9914.0</v>
      </c>
      <c r="B3363" s="15" t="s">
        <v>6191</v>
      </c>
      <c r="C3363" s="18">
        <v>42287.0</v>
      </c>
      <c r="D3363" s="18">
        <v>42289.0</v>
      </c>
      <c r="E3363" s="18">
        <f t="shared" si="1"/>
        <v>42289</v>
      </c>
      <c r="F3363" s="15" t="s">
        <v>125</v>
      </c>
      <c r="G3363" s="15" t="s">
        <v>4323</v>
      </c>
      <c r="H3363" s="15" t="s">
        <v>4324</v>
      </c>
      <c r="I3363" s="15" t="s">
        <v>128</v>
      </c>
      <c r="J3363" s="15" t="s">
        <v>60</v>
      </c>
      <c r="K3363" s="15" t="s">
        <v>14</v>
      </c>
      <c r="L3363" s="15" t="str">
        <f t="array" ref="L3363">_xlfn.XLOOKUP(M3363,reference_province_to_city!$A$2:$A$11,reference_province_to_city!$B$2:$B$11)</f>
        <v>Bandung</v>
      </c>
      <c r="M3363" s="15" t="s">
        <v>12</v>
      </c>
      <c r="N3363" s="15">
        <v>40111.0</v>
      </c>
      <c r="O3363" s="15">
        <f t="array" ref="O3363">_xlfn.XLOOKUP(M3363,reference_postal_code!$B$2:$B$11,reference_postal_code!$A$2:$A$11)</f>
        <v>40111</v>
      </c>
      <c r="P3363" s="15" t="s">
        <v>117</v>
      </c>
      <c r="Q3363" s="15" t="s">
        <v>5967</v>
      </c>
      <c r="R3363" s="15" t="s">
        <v>65</v>
      </c>
      <c r="S3363" s="15" t="s">
        <v>79</v>
      </c>
      <c r="T3363" s="15" t="s">
        <v>5968</v>
      </c>
      <c r="U3363" s="28">
        <v>465750.0</v>
      </c>
      <c r="V3363" s="15">
        <v>3.0</v>
      </c>
      <c r="W3363" s="31">
        <v>0.0</v>
      </c>
      <c r="X3363" s="28">
        <v>223560.0</v>
      </c>
    </row>
    <row r="3364" ht="15.75" customHeight="1">
      <c r="A3364" s="15">
        <v>9913.0</v>
      </c>
      <c r="B3364" s="15" t="s">
        <v>6191</v>
      </c>
      <c r="C3364" s="18">
        <v>42287.0</v>
      </c>
      <c r="D3364" s="18"/>
      <c r="E3364" s="18">
        <f t="shared" si="1"/>
        <v>42290</v>
      </c>
      <c r="F3364" s="15" t="s">
        <v>125</v>
      </c>
      <c r="G3364" s="15" t="s">
        <v>4323</v>
      </c>
      <c r="H3364" s="15" t="s">
        <v>4324</v>
      </c>
      <c r="I3364" s="15" t="s">
        <v>128</v>
      </c>
      <c r="J3364" s="15" t="s">
        <v>60</v>
      </c>
      <c r="K3364" s="15" t="s">
        <v>14</v>
      </c>
      <c r="L3364" s="15" t="str">
        <f t="array" ref="L3364">_xlfn.XLOOKUP(M3364,reference_province_to_city!$A$2:$A$11,reference_province_to_city!$B$2:$B$11)</f>
        <v>Bandung</v>
      </c>
      <c r="M3364" s="15" t="s">
        <v>12</v>
      </c>
      <c r="N3364" s="15">
        <v>40111.0</v>
      </c>
      <c r="O3364" s="15">
        <f t="array" ref="O3364">_xlfn.XLOOKUP(M3364,reference_postal_code!$B$2:$B$11,reference_postal_code!$A$2:$A$11)</f>
        <v>40111</v>
      </c>
      <c r="P3364" s="15" t="s">
        <v>117</v>
      </c>
      <c r="Q3364" s="15" t="s">
        <v>4202</v>
      </c>
      <c r="R3364" s="15" t="s">
        <v>106</v>
      </c>
      <c r="S3364" s="15" t="s">
        <v>107</v>
      </c>
      <c r="T3364" s="15" t="s">
        <v>4203</v>
      </c>
      <c r="U3364" s="28">
        <v>5432040.0</v>
      </c>
      <c r="V3364" s="15">
        <v>3.0</v>
      </c>
      <c r="W3364" s="31">
        <v>0.2</v>
      </c>
      <c r="X3364" s="28">
        <v>-814806.0</v>
      </c>
    </row>
    <row r="3365" ht="15.75" customHeight="1">
      <c r="A3365" s="15">
        <v>6833.0</v>
      </c>
      <c r="B3365" s="15" t="s">
        <v>6192</v>
      </c>
      <c r="C3365" s="18">
        <v>42287.0</v>
      </c>
      <c r="D3365" s="18">
        <v>42294.0</v>
      </c>
      <c r="E3365" s="18">
        <f t="shared" si="1"/>
        <v>42294</v>
      </c>
      <c r="F3365" s="15" t="s">
        <v>55</v>
      </c>
      <c r="G3365" s="15" t="s">
        <v>4311</v>
      </c>
      <c r="H3365" s="15" t="s">
        <v>4312</v>
      </c>
      <c r="I3365" s="15" t="s">
        <v>59</v>
      </c>
      <c r="J3365" s="15" t="s">
        <v>60</v>
      </c>
      <c r="K3365" s="15" t="s">
        <v>289</v>
      </c>
      <c r="L3365" s="15" t="str">
        <f t="array" ref="L3365">_xlfn.XLOOKUP(M3365,reference_province_to_city!$A$2:$A$11,reference_province_to_city!$B$2:$B$11)</f>
        <v>Medan</v>
      </c>
      <c r="M3365" s="15" t="s">
        <v>11</v>
      </c>
      <c r="N3365" s="15">
        <v>20111.0</v>
      </c>
      <c r="O3365" s="15">
        <f t="array" ref="O3365">_xlfn.XLOOKUP(M3365,reference_postal_code!$B$2:$B$11,reference_postal_code!$A$2:$A$11)</f>
        <v>20111</v>
      </c>
      <c r="P3365" s="15" t="s">
        <v>77</v>
      </c>
      <c r="Q3365" s="15" t="s">
        <v>763</v>
      </c>
      <c r="R3365" s="15" t="s">
        <v>65</v>
      </c>
      <c r="S3365" s="15" t="s">
        <v>93</v>
      </c>
      <c r="T3365" s="15" t="s">
        <v>764</v>
      </c>
      <c r="U3365" s="28">
        <v>120240.0</v>
      </c>
      <c r="V3365" s="15">
        <v>3.0</v>
      </c>
      <c r="W3365" s="31">
        <v>0.2</v>
      </c>
      <c r="X3365" s="28">
        <v>15030.0</v>
      </c>
    </row>
    <row r="3366" ht="15.75" customHeight="1">
      <c r="A3366" s="15">
        <v>5186.0</v>
      </c>
      <c r="B3366" s="15" t="s">
        <v>6193</v>
      </c>
      <c r="C3366" s="18">
        <v>42287.0</v>
      </c>
      <c r="D3366" s="18">
        <v>42292.0</v>
      </c>
      <c r="E3366" s="18">
        <f t="shared" si="1"/>
        <v>42292</v>
      </c>
      <c r="F3366" s="15" t="s">
        <v>55</v>
      </c>
      <c r="G3366" s="15" t="s">
        <v>5095</v>
      </c>
      <c r="H3366" s="15" t="s">
        <v>5096</v>
      </c>
      <c r="I3366" s="15" t="s">
        <v>59</v>
      </c>
      <c r="J3366" s="15" t="s">
        <v>60</v>
      </c>
      <c r="K3366" s="15" t="s">
        <v>29</v>
      </c>
      <c r="L3366" s="15" t="str">
        <f t="array" ref="L3366">_xlfn.XLOOKUP(M3366,reference_province_to_city!$A$2:$A$11,reference_province_to_city!$B$2:$B$11)</f>
        <v>Palembang</v>
      </c>
      <c r="M3366" s="15" t="s">
        <v>13</v>
      </c>
      <c r="N3366" s="15">
        <v>30111.0</v>
      </c>
      <c r="O3366" s="15">
        <f t="array" ref="O3366">_xlfn.XLOOKUP(M3366,reference_postal_code!$B$2:$B$11,reference_postal_code!$A$2:$A$11)</f>
        <v>30111</v>
      </c>
      <c r="P3366" s="15" t="s">
        <v>77</v>
      </c>
      <c r="Q3366" s="15" t="s">
        <v>2636</v>
      </c>
      <c r="R3366" s="15" t="s">
        <v>65</v>
      </c>
      <c r="S3366" s="15" t="s">
        <v>87</v>
      </c>
      <c r="T3366" s="15" t="s">
        <v>2637</v>
      </c>
      <c r="U3366" s="28">
        <v>2.702448E7</v>
      </c>
      <c r="V3366" s="15">
        <v>6.0</v>
      </c>
      <c r="W3366" s="31">
        <v>0.2</v>
      </c>
      <c r="X3366" s="28">
        <v>-5067090.0</v>
      </c>
    </row>
    <row r="3367" ht="15.75" customHeight="1">
      <c r="A3367" s="15">
        <v>4719.0</v>
      </c>
      <c r="B3367" s="15" t="s">
        <v>6194</v>
      </c>
      <c r="C3367" s="18">
        <v>42287.0</v>
      </c>
      <c r="D3367" s="18">
        <v>42288.0</v>
      </c>
      <c r="E3367" s="18">
        <f t="shared" si="1"/>
        <v>42288</v>
      </c>
      <c r="F3367" s="15" t="s">
        <v>125</v>
      </c>
      <c r="G3367" s="15" t="s">
        <v>4394</v>
      </c>
      <c r="H3367" s="15" t="s">
        <v>4395</v>
      </c>
      <c r="I3367" s="15" t="s">
        <v>128</v>
      </c>
      <c r="J3367" s="15" t="s">
        <v>60</v>
      </c>
      <c r="L3367" s="15" t="str">
        <f t="array" ref="L3367">_xlfn.XLOOKUP(M3367,reference_province_to_city!$A$2:$A$11,reference_province_to_city!$B$2:$B$11)</f>
        <v>Palembang</v>
      </c>
      <c r="M3367" s="15" t="s">
        <v>13</v>
      </c>
      <c r="N3367" s="15">
        <v>30111.0</v>
      </c>
      <c r="O3367" s="15">
        <f t="array" ref="O3367">_xlfn.XLOOKUP(M3367,reference_postal_code!$B$2:$B$11,reference_postal_code!$A$2:$A$11)</f>
        <v>30111</v>
      </c>
      <c r="P3367" s="15" t="s">
        <v>77</v>
      </c>
      <c r="Q3367" s="15" t="s">
        <v>5416</v>
      </c>
      <c r="R3367" s="15" t="s">
        <v>65</v>
      </c>
      <c r="S3367" s="15" t="s">
        <v>66</v>
      </c>
      <c r="T3367" s="15" t="s">
        <v>5417</v>
      </c>
      <c r="U3367" s="28">
        <v>680400.0</v>
      </c>
      <c r="V3367" s="15">
        <v>7.0</v>
      </c>
      <c r="W3367" s="31">
        <v>0.0</v>
      </c>
      <c r="X3367" s="28">
        <v>326592.0</v>
      </c>
    </row>
    <row r="3368" ht="15.75" customHeight="1">
      <c r="A3368" s="15">
        <v>5345.0</v>
      </c>
      <c r="B3368" s="15" t="s">
        <v>6195</v>
      </c>
      <c r="C3368" s="18">
        <v>42288.0</v>
      </c>
      <c r="D3368" s="18">
        <v>42290.0</v>
      </c>
      <c r="E3368" s="18">
        <f t="shared" si="1"/>
        <v>42290</v>
      </c>
      <c r="F3368" s="15" t="s">
        <v>114</v>
      </c>
      <c r="G3368" s="15" t="s">
        <v>3791</v>
      </c>
      <c r="H3368" s="15" t="s">
        <v>3792</v>
      </c>
      <c r="I3368" s="15" t="s">
        <v>59</v>
      </c>
      <c r="J3368" s="15" t="s">
        <v>60</v>
      </c>
      <c r="K3368" s="15" t="s">
        <v>29</v>
      </c>
      <c r="L3368" s="15" t="str">
        <f t="array" ref="L3368">_xlfn.XLOOKUP(M3368,reference_province_to_city!$A$2:$A$11,reference_province_to_city!$B$2:$B$11)</f>
        <v>Palembang</v>
      </c>
      <c r="M3368" s="15" t="s">
        <v>13</v>
      </c>
      <c r="N3368" s="15">
        <v>30111.0</v>
      </c>
      <c r="O3368" s="15">
        <f t="array" ref="O3368">_xlfn.XLOOKUP(M3368,reference_postal_code!$B$2:$B$11,reference_postal_code!$A$2:$A$11)</f>
        <v>30111</v>
      </c>
      <c r="P3368" s="15" t="s">
        <v>77</v>
      </c>
      <c r="Q3368" s="15" t="s">
        <v>1386</v>
      </c>
      <c r="R3368" s="15" t="s">
        <v>110</v>
      </c>
      <c r="S3368" s="15" t="s">
        <v>149</v>
      </c>
      <c r="T3368" s="15" t="s">
        <v>403</v>
      </c>
      <c r="U3368" s="28">
        <v>479250.0</v>
      </c>
      <c r="V3368" s="15">
        <v>1.0</v>
      </c>
      <c r="W3368" s="31">
        <v>0.0</v>
      </c>
      <c r="X3368" s="28">
        <v>33547.0</v>
      </c>
    </row>
    <row r="3369" ht="15.75" customHeight="1">
      <c r="A3369" s="15">
        <v>5.0</v>
      </c>
      <c r="B3369" s="15" t="s">
        <v>6196</v>
      </c>
      <c r="C3369" s="18">
        <v>42288.0</v>
      </c>
      <c r="D3369" s="18">
        <v>42295.0</v>
      </c>
      <c r="E3369" s="18">
        <f t="shared" si="1"/>
        <v>42295</v>
      </c>
      <c r="F3369" s="15" t="s">
        <v>55</v>
      </c>
      <c r="G3369" s="15" t="s">
        <v>6197</v>
      </c>
      <c r="H3369" s="15" t="s">
        <v>6198</v>
      </c>
      <c r="I3369" s="15" t="s">
        <v>59</v>
      </c>
      <c r="J3369" s="15" t="s">
        <v>60</v>
      </c>
      <c r="K3369" s="15" t="s">
        <v>22</v>
      </c>
      <c r="L3369" s="15" t="str">
        <f t="array" ref="L3369">_xlfn.XLOOKUP(M3369,reference_province_to_city!$A$2:$A$11,reference_province_to_city!$B$2:$B$11)</f>
        <v>Surabaya</v>
      </c>
      <c r="M3369" s="15" t="s">
        <v>20</v>
      </c>
      <c r="N3369" s="15">
        <v>60231.0</v>
      </c>
      <c r="O3369" s="15">
        <f t="array" ref="O3369">_xlfn.XLOOKUP(M3369,reference_postal_code!$B$2:$B$11,reference_postal_code!$A$2:$A$11)</f>
        <v>60231</v>
      </c>
      <c r="P3369" s="15" t="s">
        <v>166</v>
      </c>
      <c r="Q3369" s="15" t="s">
        <v>276</v>
      </c>
      <c r="R3369" s="15" t="s">
        <v>65</v>
      </c>
      <c r="S3369" s="15" t="s">
        <v>87</v>
      </c>
      <c r="T3369" s="15" t="s">
        <v>277</v>
      </c>
      <c r="U3369" s="28">
        <v>335520.0</v>
      </c>
      <c r="V3369" s="15">
        <v>2.0</v>
      </c>
      <c r="W3369" s="31">
        <v>0.2</v>
      </c>
      <c r="X3369" s="28">
        <v>37746.0</v>
      </c>
    </row>
    <row r="3370" ht="15.75" customHeight="1">
      <c r="A3370" s="15">
        <v>4.0</v>
      </c>
      <c r="B3370" s="15" t="s">
        <v>6196</v>
      </c>
      <c r="C3370" s="18">
        <v>42288.0</v>
      </c>
      <c r="D3370" s="18">
        <v>42295.0</v>
      </c>
      <c r="E3370" s="18">
        <f t="shared" si="1"/>
        <v>42295</v>
      </c>
      <c r="F3370" s="15" t="s">
        <v>55</v>
      </c>
      <c r="G3370" s="15" t="s">
        <v>6197</v>
      </c>
      <c r="H3370" s="15" t="s">
        <v>6198</v>
      </c>
      <c r="I3370" s="15" t="s">
        <v>59</v>
      </c>
      <c r="J3370" s="15" t="s">
        <v>60</v>
      </c>
      <c r="K3370" s="15" t="s">
        <v>22</v>
      </c>
      <c r="L3370" s="15" t="str">
        <f t="array" ref="L3370">_xlfn.XLOOKUP(M3370,reference_province_to_city!$A$2:$A$11,reference_province_to_city!$B$2:$B$11)</f>
        <v>Surabaya</v>
      </c>
      <c r="M3370" s="15" t="s">
        <v>20</v>
      </c>
      <c r="N3370" s="15">
        <v>60231.0</v>
      </c>
      <c r="O3370" s="15">
        <f t="array" ref="O3370">_xlfn.XLOOKUP(M3370,reference_postal_code!$B$2:$B$11,reference_postal_code!$A$2:$A$11)</f>
        <v>60231</v>
      </c>
      <c r="P3370" s="15" t="s">
        <v>166</v>
      </c>
      <c r="Q3370" s="15" t="s">
        <v>4226</v>
      </c>
      <c r="R3370" s="15" t="s">
        <v>106</v>
      </c>
      <c r="S3370" s="15" t="s">
        <v>218</v>
      </c>
      <c r="T3370" s="15" t="s">
        <v>4227</v>
      </c>
      <c r="U3370" s="28">
        <v>1.4363662E7</v>
      </c>
      <c r="V3370" s="15">
        <v>5.0</v>
      </c>
      <c r="W3370" s="31">
        <v>0.45</v>
      </c>
      <c r="X3370" s="28">
        <v>-5745465.0</v>
      </c>
    </row>
    <row r="3371" ht="15.75" customHeight="1">
      <c r="A3371" s="15">
        <v>190.0</v>
      </c>
      <c r="B3371" s="15" t="s">
        <v>6199</v>
      </c>
      <c r="C3371" s="18">
        <v>42289.0</v>
      </c>
      <c r="D3371" s="18">
        <v>42291.0</v>
      </c>
      <c r="E3371" s="18">
        <f t="shared" si="1"/>
        <v>42291</v>
      </c>
      <c r="F3371" s="15" t="s">
        <v>125</v>
      </c>
      <c r="G3371" s="15" t="s">
        <v>926</v>
      </c>
      <c r="H3371" s="15" t="s">
        <v>927</v>
      </c>
      <c r="I3371" s="15" t="s">
        <v>76</v>
      </c>
      <c r="J3371" s="15" t="s">
        <v>60</v>
      </c>
      <c r="K3371" s="15" t="s">
        <v>31</v>
      </c>
      <c r="L3371" s="15" t="str">
        <f t="array" ref="L3371">_xlfn.XLOOKUP(M3371,reference_province_to_city!$A$2:$A$11,reference_province_to_city!$B$2:$B$11)</f>
        <v>Balikpapan</v>
      </c>
      <c r="M3371" s="15" t="s">
        <v>21</v>
      </c>
      <c r="N3371" s="15">
        <v>76114.0</v>
      </c>
      <c r="O3371" s="15">
        <f t="array" ref="O3371">_xlfn.XLOOKUP(M3371,reference_postal_code!$B$2:$B$11,reference_postal_code!$A$2:$A$11)</f>
        <v>76114</v>
      </c>
      <c r="P3371" s="15" t="s">
        <v>166</v>
      </c>
      <c r="Q3371" s="15" t="s">
        <v>4728</v>
      </c>
      <c r="R3371" s="15" t="s">
        <v>106</v>
      </c>
      <c r="S3371" s="15" t="s">
        <v>183</v>
      </c>
      <c r="T3371" s="15" t="s">
        <v>4729</v>
      </c>
      <c r="U3371" s="28">
        <v>1.348704E7</v>
      </c>
      <c r="V3371" s="15">
        <v>4.0</v>
      </c>
      <c r="W3371" s="31">
        <v>0.2</v>
      </c>
      <c r="X3371" s="28">
        <v>1685880.0</v>
      </c>
    </row>
    <row r="3372" ht="15.75" customHeight="1">
      <c r="A3372" s="15">
        <v>2915.0</v>
      </c>
      <c r="B3372" s="15" t="s">
        <v>6200</v>
      </c>
      <c r="C3372" s="18">
        <v>42289.0</v>
      </c>
      <c r="D3372" s="18">
        <v>42294.0</v>
      </c>
      <c r="E3372" s="18">
        <f t="shared" si="1"/>
        <v>42294</v>
      </c>
      <c r="F3372" s="15" t="s">
        <v>114</v>
      </c>
      <c r="G3372" s="15" t="s">
        <v>3041</v>
      </c>
      <c r="H3372" s="15" t="s">
        <v>3042</v>
      </c>
      <c r="I3372" s="15" t="s">
        <v>59</v>
      </c>
      <c r="J3372" s="15" t="s">
        <v>60</v>
      </c>
      <c r="K3372" s="15" t="s">
        <v>14</v>
      </c>
      <c r="L3372" s="15" t="str">
        <f t="array" ref="L3372">_xlfn.XLOOKUP(M3372,reference_province_to_city!$A$2:$A$11,reference_province_to_city!$B$2:$B$11)</f>
        <v>Bandung</v>
      </c>
      <c r="M3372" s="15" t="s">
        <v>12</v>
      </c>
      <c r="N3372" s="15">
        <v>40111.0</v>
      </c>
      <c r="O3372" s="15">
        <f t="array" ref="O3372">_xlfn.XLOOKUP(M3372,reference_postal_code!$B$2:$B$11,reference_postal_code!$A$2:$A$11)</f>
        <v>40111</v>
      </c>
      <c r="P3372" s="15" t="s">
        <v>117</v>
      </c>
      <c r="Q3372" s="15" t="s">
        <v>367</v>
      </c>
      <c r="R3372" s="15" t="s">
        <v>110</v>
      </c>
      <c r="S3372" s="15" t="s">
        <v>111</v>
      </c>
      <c r="T3372" s="15" t="s">
        <v>368</v>
      </c>
      <c r="U3372" s="28">
        <v>2035800.0</v>
      </c>
      <c r="V3372" s="15">
        <v>3.0</v>
      </c>
      <c r="W3372" s="31">
        <v>0.0</v>
      </c>
      <c r="X3372" s="28">
        <v>529308.0</v>
      </c>
    </row>
    <row r="3373" ht="15.75" customHeight="1">
      <c r="A3373" s="15">
        <v>2117.0</v>
      </c>
      <c r="B3373" s="15" t="s">
        <v>6201</v>
      </c>
      <c r="C3373" s="18">
        <v>42289.0</v>
      </c>
      <c r="D3373" s="18">
        <v>42294.0</v>
      </c>
      <c r="E3373" s="18">
        <f t="shared" si="1"/>
        <v>42294</v>
      </c>
      <c r="F3373" s="15" t="s">
        <v>114</v>
      </c>
      <c r="G3373" s="15" t="s">
        <v>5701</v>
      </c>
      <c r="H3373" s="15" t="s">
        <v>5702</v>
      </c>
      <c r="I3373" s="15" t="s">
        <v>59</v>
      </c>
      <c r="J3373" s="15" t="s">
        <v>60</v>
      </c>
      <c r="K3373" s="15" t="s">
        <v>28</v>
      </c>
      <c r="L3373" s="15" t="str">
        <f t="array" ref="L3373">_xlfn.XLOOKUP(M3373,reference_province_to_city!$A$2:$A$11,reference_province_to_city!$B$2:$B$11)</f>
        <v>Medan</v>
      </c>
      <c r="M3373" s="15" t="s">
        <v>11</v>
      </c>
      <c r="N3373" s="15">
        <v>20111.0</v>
      </c>
      <c r="O3373" s="15">
        <f t="array" ref="O3373">_xlfn.XLOOKUP(M3373,reference_postal_code!$B$2:$B$11,reference_postal_code!$A$2:$A$11)</f>
        <v>20111</v>
      </c>
      <c r="P3373" s="15" t="s">
        <v>77</v>
      </c>
      <c r="Q3373" s="15" t="s">
        <v>2555</v>
      </c>
      <c r="R3373" s="15" t="s">
        <v>106</v>
      </c>
      <c r="S3373" s="15" t="s">
        <v>218</v>
      </c>
      <c r="T3373" s="15" t="s">
        <v>2556</v>
      </c>
      <c r="U3373" s="28">
        <v>3145050.0</v>
      </c>
      <c r="V3373" s="15">
        <v>1.0</v>
      </c>
      <c r="W3373" s="31">
        <v>0.4</v>
      </c>
      <c r="X3373" s="28">
        <v>-209670.0</v>
      </c>
    </row>
    <row r="3374" ht="15.75" customHeight="1">
      <c r="A3374" s="15">
        <v>7863.0</v>
      </c>
      <c r="B3374" s="15" t="s">
        <v>6202</v>
      </c>
      <c r="C3374" s="18">
        <v>42289.0</v>
      </c>
      <c r="D3374" s="18">
        <v>42294.0</v>
      </c>
      <c r="E3374" s="18">
        <f t="shared" si="1"/>
        <v>42294</v>
      </c>
      <c r="F3374" s="15" t="s">
        <v>55</v>
      </c>
      <c r="G3374" s="15" t="s">
        <v>653</v>
      </c>
      <c r="H3374" s="15" t="s">
        <v>654</v>
      </c>
      <c r="I3374" s="15" t="s">
        <v>59</v>
      </c>
      <c r="J3374" s="15" t="s">
        <v>60</v>
      </c>
      <c r="K3374" s="15" t="s">
        <v>26</v>
      </c>
      <c r="L3374" s="15" t="str">
        <f t="array" ref="L3374">_xlfn.XLOOKUP(M3374,reference_province_to_city!$A$2:$A$11,reference_province_to_city!$B$2:$B$11)</f>
        <v>Denpasar</v>
      </c>
      <c r="M3374" s="15" t="s">
        <v>24</v>
      </c>
      <c r="N3374" s="15">
        <v>80231.0</v>
      </c>
      <c r="O3374" s="15">
        <f t="array" ref="O3374">_xlfn.XLOOKUP(M3374,reference_postal_code!$B$2:$B$11,reference_postal_code!$A$2:$A$11)</f>
        <v>80231</v>
      </c>
      <c r="P3374" s="15" t="s">
        <v>63</v>
      </c>
      <c r="Q3374" s="15" t="s">
        <v>608</v>
      </c>
      <c r="R3374" s="15" t="s">
        <v>65</v>
      </c>
      <c r="S3374" s="15" t="s">
        <v>87</v>
      </c>
      <c r="T3374" s="15" t="s">
        <v>609</v>
      </c>
      <c r="U3374" s="28">
        <v>1229400.0</v>
      </c>
      <c r="V3374" s="15">
        <v>2.0</v>
      </c>
      <c r="W3374" s="31">
        <v>0.0</v>
      </c>
      <c r="X3374" s="28">
        <v>0.0</v>
      </c>
    </row>
    <row r="3375" ht="15.75" customHeight="1">
      <c r="A3375" s="15">
        <v>193.0</v>
      </c>
      <c r="B3375" s="15" t="s">
        <v>6199</v>
      </c>
      <c r="C3375" s="18">
        <v>42289.0</v>
      </c>
      <c r="D3375" s="18">
        <v>42291.0</v>
      </c>
      <c r="E3375" s="18">
        <f t="shared" si="1"/>
        <v>42291</v>
      </c>
      <c r="F3375" s="15" t="s">
        <v>125</v>
      </c>
      <c r="G3375" s="15" t="s">
        <v>926</v>
      </c>
      <c r="H3375" s="15" t="s">
        <v>927</v>
      </c>
      <c r="I3375" s="15" t="s">
        <v>76</v>
      </c>
      <c r="J3375" s="15" t="s">
        <v>60</v>
      </c>
      <c r="K3375" s="15" t="s">
        <v>31</v>
      </c>
      <c r="L3375" s="15" t="str">
        <f t="array" ref="L3375">_xlfn.XLOOKUP(M3375,reference_province_to_city!$A$2:$A$11,reference_province_to_city!$B$2:$B$11)</f>
        <v>Balikpapan</v>
      </c>
      <c r="M3375" s="15" t="s">
        <v>21</v>
      </c>
      <c r="N3375" s="15">
        <v>76114.0</v>
      </c>
      <c r="O3375" s="15">
        <f t="array" ref="O3375">_xlfn.XLOOKUP(M3375,reference_postal_code!$B$2:$B$11,reference_postal_code!$A$2:$A$11)</f>
        <v>76114</v>
      </c>
      <c r="P3375" s="15" t="s">
        <v>166</v>
      </c>
      <c r="Q3375" s="15" t="s">
        <v>3938</v>
      </c>
      <c r="R3375" s="15" t="s">
        <v>106</v>
      </c>
      <c r="S3375" s="15" t="s">
        <v>183</v>
      </c>
      <c r="T3375" s="15" t="s">
        <v>3939</v>
      </c>
      <c r="U3375" s="28">
        <v>9395280.0</v>
      </c>
      <c r="V3375" s="15">
        <v>3.0</v>
      </c>
      <c r="W3375" s="31">
        <v>0.2</v>
      </c>
      <c r="X3375" s="28">
        <v>704646.0</v>
      </c>
    </row>
    <row r="3376" ht="15.75" customHeight="1">
      <c r="A3376" s="15">
        <v>2916.0</v>
      </c>
      <c r="B3376" s="15" t="s">
        <v>6200</v>
      </c>
      <c r="C3376" s="18">
        <v>42289.0</v>
      </c>
      <c r="D3376" s="18">
        <v>42294.0</v>
      </c>
      <c r="E3376" s="18">
        <f t="shared" si="1"/>
        <v>42294</v>
      </c>
      <c r="F3376" s="15" t="s">
        <v>114</v>
      </c>
      <c r="G3376" s="15" t="s">
        <v>3041</v>
      </c>
      <c r="H3376" s="15" t="s">
        <v>3042</v>
      </c>
      <c r="I3376" s="15" t="s">
        <v>59</v>
      </c>
      <c r="J3376" s="15" t="s">
        <v>60</v>
      </c>
      <c r="K3376" s="15" t="s">
        <v>14</v>
      </c>
      <c r="L3376" s="15" t="str">
        <f t="array" ref="L3376">_xlfn.XLOOKUP(M3376,reference_province_to_city!$A$2:$A$11,reference_province_to_city!$B$2:$B$11)</f>
        <v>Bandung</v>
      </c>
      <c r="M3376" s="15" t="s">
        <v>12</v>
      </c>
      <c r="N3376" s="15">
        <v>40111.0</v>
      </c>
      <c r="O3376" s="15">
        <f t="array" ref="O3376">_xlfn.XLOOKUP(M3376,reference_postal_code!$B$2:$B$11,reference_postal_code!$A$2:$A$11)</f>
        <v>40111</v>
      </c>
      <c r="P3376" s="15" t="s">
        <v>117</v>
      </c>
      <c r="Q3376" s="15" t="s">
        <v>3399</v>
      </c>
      <c r="R3376" s="15" t="s">
        <v>65</v>
      </c>
      <c r="S3376" s="15" t="s">
        <v>83</v>
      </c>
      <c r="T3376" s="15" t="s">
        <v>3400</v>
      </c>
      <c r="U3376" s="28">
        <v>188400.0</v>
      </c>
      <c r="V3376" s="15">
        <v>2.0</v>
      </c>
      <c r="W3376" s="31">
        <v>0.0</v>
      </c>
      <c r="X3376" s="28">
        <v>84780.0</v>
      </c>
    </row>
    <row r="3377" ht="15.75" customHeight="1">
      <c r="A3377" s="15">
        <v>2917.0</v>
      </c>
      <c r="B3377" s="15" t="s">
        <v>6200</v>
      </c>
      <c r="C3377" s="18">
        <v>42289.0</v>
      </c>
      <c r="D3377" s="18">
        <v>42294.0</v>
      </c>
      <c r="E3377" s="18">
        <f t="shared" si="1"/>
        <v>42294</v>
      </c>
      <c r="F3377" s="15" t="s">
        <v>114</v>
      </c>
      <c r="G3377" s="15" t="s">
        <v>3041</v>
      </c>
      <c r="H3377" s="15" t="s">
        <v>3042</v>
      </c>
      <c r="I3377" s="15" t="s">
        <v>59</v>
      </c>
      <c r="J3377" s="15" t="s">
        <v>60</v>
      </c>
      <c r="K3377" s="15" t="s">
        <v>14</v>
      </c>
      <c r="L3377" s="15" t="str">
        <f t="array" ref="L3377">_xlfn.XLOOKUP(M3377,reference_province_to_city!$A$2:$A$11,reference_province_to_city!$B$2:$B$11)</f>
        <v>Bandung</v>
      </c>
      <c r="M3377" s="15" t="s">
        <v>12</v>
      </c>
      <c r="N3377" s="15">
        <v>40111.0</v>
      </c>
      <c r="O3377" s="15">
        <f t="array" ref="O3377">_xlfn.XLOOKUP(M3377,reference_postal_code!$B$2:$B$11,reference_postal_code!$A$2:$A$11)</f>
        <v>40111</v>
      </c>
      <c r="P3377" s="15" t="s">
        <v>117</v>
      </c>
      <c r="Q3377" s="15" t="s">
        <v>3800</v>
      </c>
      <c r="R3377" s="15" t="s">
        <v>110</v>
      </c>
      <c r="S3377" s="15" t="s">
        <v>111</v>
      </c>
      <c r="T3377" s="15" t="s">
        <v>3801</v>
      </c>
      <c r="U3377" s="28">
        <v>3959400.0</v>
      </c>
      <c r="V3377" s="15">
        <v>4.0</v>
      </c>
      <c r="W3377" s="31">
        <v>0.0</v>
      </c>
      <c r="X3377" s="28">
        <v>1069038.0</v>
      </c>
    </row>
    <row r="3378" ht="15.75" customHeight="1">
      <c r="A3378" s="15">
        <v>7862.0</v>
      </c>
      <c r="B3378" s="15" t="s">
        <v>6202</v>
      </c>
      <c r="C3378" s="18">
        <v>42289.0</v>
      </c>
      <c r="D3378" s="18">
        <v>42294.0</v>
      </c>
      <c r="E3378" s="18">
        <f t="shared" si="1"/>
        <v>42294</v>
      </c>
      <c r="F3378" s="15" t="s">
        <v>55</v>
      </c>
      <c r="G3378" s="15" t="s">
        <v>653</v>
      </c>
      <c r="H3378" s="15" t="s">
        <v>654</v>
      </c>
      <c r="I3378" s="15" t="s">
        <v>59</v>
      </c>
      <c r="J3378" s="15" t="s">
        <v>60</v>
      </c>
      <c r="K3378" s="15" t="s">
        <v>26</v>
      </c>
      <c r="L3378" s="15" t="str">
        <f t="array" ref="L3378">_xlfn.XLOOKUP(M3378,reference_province_to_city!$A$2:$A$11,reference_province_to_city!$B$2:$B$11)</f>
        <v>Denpasar</v>
      </c>
      <c r="M3378" s="15" t="s">
        <v>24</v>
      </c>
      <c r="N3378" s="15">
        <v>80231.0</v>
      </c>
      <c r="O3378" s="15">
        <f t="array" ref="O3378">_xlfn.XLOOKUP(M3378,reference_postal_code!$B$2:$B$11,reference_postal_code!$A$2:$A$11)</f>
        <v>80231</v>
      </c>
      <c r="P3378" s="15" t="s">
        <v>63</v>
      </c>
      <c r="Q3378" s="15" t="s">
        <v>3444</v>
      </c>
      <c r="R3378" s="15" t="s">
        <v>110</v>
      </c>
      <c r="S3378" s="15" t="s">
        <v>149</v>
      </c>
      <c r="T3378" s="15" t="s">
        <v>3445</v>
      </c>
      <c r="U3378" s="28">
        <v>268500.0</v>
      </c>
      <c r="V3378" s="15">
        <v>2.0</v>
      </c>
      <c r="W3378" s="31">
        <v>0.0</v>
      </c>
      <c r="X3378" s="28">
        <v>51015.0</v>
      </c>
    </row>
    <row r="3379" ht="15.75" customHeight="1">
      <c r="A3379" s="15">
        <v>191.0</v>
      </c>
      <c r="B3379" s="15" t="s">
        <v>6199</v>
      </c>
      <c r="C3379" s="18">
        <v>42289.0</v>
      </c>
      <c r="D3379" s="18">
        <v>42291.0</v>
      </c>
      <c r="E3379" s="18">
        <f t="shared" si="1"/>
        <v>42291</v>
      </c>
      <c r="F3379" s="15" t="s">
        <v>125</v>
      </c>
      <c r="G3379" s="15" t="s">
        <v>926</v>
      </c>
      <c r="H3379" s="15" t="s">
        <v>927</v>
      </c>
      <c r="I3379" s="15" t="s">
        <v>76</v>
      </c>
      <c r="J3379" s="15" t="s">
        <v>60</v>
      </c>
      <c r="K3379" s="15" t="s">
        <v>31</v>
      </c>
      <c r="L3379" s="15" t="str">
        <f t="array" ref="L3379">_xlfn.XLOOKUP(M3379,reference_province_to_city!$A$2:$A$11,reference_province_to_city!$B$2:$B$11)</f>
        <v>Balikpapan</v>
      </c>
      <c r="M3379" s="15" t="s">
        <v>21</v>
      </c>
      <c r="N3379" s="15">
        <v>76114.0</v>
      </c>
      <c r="O3379" s="15">
        <f t="array" ref="O3379">_xlfn.XLOOKUP(M3379,reference_postal_code!$B$2:$B$11,reference_postal_code!$A$2:$A$11)</f>
        <v>76114</v>
      </c>
      <c r="P3379" s="15" t="s">
        <v>166</v>
      </c>
      <c r="Q3379" s="15" t="s">
        <v>1723</v>
      </c>
      <c r="R3379" s="15" t="s">
        <v>110</v>
      </c>
      <c r="S3379" s="15" t="s">
        <v>111</v>
      </c>
      <c r="T3379" s="15" t="s">
        <v>1724</v>
      </c>
      <c r="U3379" s="28">
        <v>1076400.0</v>
      </c>
      <c r="V3379" s="15">
        <v>6.0</v>
      </c>
      <c r="W3379" s="31">
        <v>0.0</v>
      </c>
      <c r="X3379" s="28">
        <v>301392.0</v>
      </c>
    </row>
    <row r="3380" ht="15.75" customHeight="1">
      <c r="A3380" s="15">
        <v>194.0</v>
      </c>
      <c r="B3380" s="15" t="s">
        <v>6199</v>
      </c>
      <c r="C3380" s="18">
        <v>42289.0</v>
      </c>
      <c r="D3380" s="18">
        <v>42291.0</v>
      </c>
      <c r="E3380" s="18">
        <f t="shared" si="1"/>
        <v>42291</v>
      </c>
      <c r="F3380" s="15" t="s">
        <v>125</v>
      </c>
      <c r="G3380" s="15" t="s">
        <v>926</v>
      </c>
      <c r="H3380" s="15" t="s">
        <v>927</v>
      </c>
      <c r="I3380" s="15" t="s">
        <v>76</v>
      </c>
      <c r="J3380" s="15" t="s">
        <v>60</v>
      </c>
      <c r="K3380" s="15" t="s">
        <v>31</v>
      </c>
      <c r="L3380" s="15" t="str">
        <f t="array" ref="L3380">_xlfn.XLOOKUP(M3380,reference_province_to_city!$A$2:$A$11,reference_province_to_city!$B$2:$B$11)</f>
        <v>Balikpapan</v>
      </c>
      <c r="M3380" s="15" t="s">
        <v>21</v>
      </c>
      <c r="N3380" s="15">
        <v>76114.0</v>
      </c>
      <c r="O3380" s="15">
        <f t="array" ref="O3380">_xlfn.XLOOKUP(M3380,reference_postal_code!$B$2:$B$11,reference_postal_code!$A$2:$A$11)</f>
        <v>76114</v>
      </c>
      <c r="P3380" s="15" t="s">
        <v>166</v>
      </c>
      <c r="Q3380" s="15" t="s">
        <v>180</v>
      </c>
      <c r="R3380" s="15" t="s">
        <v>65</v>
      </c>
      <c r="S3380" s="15" t="s">
        <v>93</v>
      </c>
      <c r="T3380" s="15" t="s">
        <v>181</v>
      </c>
      <c r="U3380" s="28">
        <v>298500.0</v>
      </c>
      <c r="V3380" s="15">
        <v>5.0</v>
      </c>
      <c r="W3380" s="31">
        <v>0.0</v>
      </c>
      <c r="X3380" s="28">
        <v>98505.0</v>
      </c>
    </row>
    <row r="3381" ht="15.75" customHeight="1">
      <c r="A3381" s="15">
        <v>192.0</v>
      </c>
      <c r="B3381" s="15" t="s">
        <v>6199</v>
      </c>
      <c r="C3381" s="18">
        <v>42289.0</v>
      </c>
      <c r="D3381" s="18">
        <v>42291.0</v>
      </c>
      <c r="E3381" s="18">
        <f t="shared" si="1"/>
        <v>42291</v>
      </c>
      <c r="F3381" s="15" t="s">
        <v>125</v>
      </c>
      <c r="G3381" s="15" t="s">
        <v>926</v>
      </c>
      <c r="H3381" s="15" t="s">
        <v>927</v>
      </c>
      <c r="I3381" s="15" t="s">
        <v>76</v>
      </c>
      <c r="J3381" s="15" t="s">
        <v>60</v>
      </c>
      <c r="K3381" s="15" t="s">
        <v>31</v>
      </c>
      <c r="L3381" s="15" t="str">
        <f t="array" ref="L3381">_xlfn.XLOOKUP(M3381,reference_province_to_city!$A$2:$A$11,reference_province_to_city!$B$2:$B$11)</f>
        <v>Balikpapan</v>
      </c>
      <c r="M3381" s="15" t="s">
        <v>21</v>
      </c>
      <c r="N3381" s="15">
        <v>76114.0</v>
      </c>
      <c r="O3381" s="15">
        <f t="array" ref="O3381">_xlfn.XLOOKUP(M3381,reference_postal_code!$B$2:$B$11,reference_postal_code!$A$2:$A$11)</f>
        <v>76114</v>
      </c>
      <c r="P3381" s="15" t="s">
        <v>166</v>
      </c>
      <c r="Q3381" s="15" t="s">
        <v>1787</v>
      </c>
      <c r="R3381" s="15" t="s">
        <v>65</v>
      </c>
      <c r="S3381" s="15" t="s">
        <v>66</v>
      </c>
      <c r="T3381" s="15" t="s">
        <v>1788</v>
      </c>
      <c r="U3381" s="28">
        <v>777600.0</v>
      </c>
      <c r="V3381" s="15">
        <v>8.0</v>
      </c>
      <c r="W3381" s="31">
        <v>0.0</v>
      </c>
      <c r="X3381" s="28">
        <v>373248.0</v>
      </c>
    </row>
    <row r="3382" ht="15.75" customHeight="1">
      <c r="A3382" s="15">
        <v>847.0</v>
      </c>
      <c r="B3382" s="15" t="s">
        <v>6203</v>
      </c>
      <c r="C3382" s="18">
        <v>42290.0</v>
      </c>
      <c r="D3382" s="18">
        <v>42294.0</v>
      </c>
      <c r="E3382" s="18">
        <f t="shared" si="1"/>
        <v>42294</v>
      </c>
      <c r="F3382" s="15" t="s">
        <v>55</v>
      </c>
      <c r="G3382" s="15" t="s">
        <v>1486</v>
      </c>
      <c r="H3382" s="15" t="s">
        <v>1487</v>
      </c>
      <c r="I3382" s="15" t="s">
        <v>59</v>
      </c>
      <c r="J3382" s="15" t="s">
        <v>60</v>
      </c>
      <c r="K3382" s="15" t="s">
        <v>33</v>
      </c>
      <c r="L3382" s="15" t="str">
        <f t="array" ref="L3382">_xlfn.XLOOKUP(M3382,reference_province_to_city!$A$2:$A$11,reference_province_to_city!$B$2:$B$11)</f>
        <v>Makassar</v>
      </c>
      <c r="M3382" s="15" t="s">
        <v>25</v>
      </c>
      <c r="N3382" s="15">
        <v>90111.0</v>
      </c>
      <c r="O3382" s="15">
        <f t="array" ref="O3382">_xlfn.XLOOKUP(M3382,reference_postal_code!$B$2:$B$11,reference_postal_code!$A$2:$A$11)</f>
        <v>90111</v>
      </c>
      <c r="P3382" s="15" t="s">
        <v>63</v>
      </c>
      <c r="Q3382" s="15" t="s">
        <v>1723</v>
      </c>
      <c r="R3382" s="15" t="s">
        <v>110</v>
      </c>
      <c r="S3382" s="15" t="s">
        <v>111</v>
      </c>
      <c r="T3382" s="15" t="s">
        <v>1724</v>
      </c>
      <c r="U3382" s="28">
        <v>1255800.0</v>
      </c>
      <c r="V3382" s="15">
        <v>7.0</v>
      </c>
      <c r="W3382" s="31">
        <v>0.0</v>
      </c>
      <c r="X3382" s="28">
        <v>351624.0</v>
      </c>
    </row>
    <row r="3383" ht="15.75" customHeight="1">
      <c r="A3383" s="15">
        <v>848.0</v>
      </c>
      <c r="B3383" s="15" t="s">
        <v>6203</v>
      </c>
      <c r="C3383" s="18">
        <v>42290.0</v>
      </c>
      <c r="D3383" s="18">
        <v>42294.0</v>
      </c>
      <c r="E3383" s="18">
        <f t="shared" si="1"/>
        <v>42294</v>
      </c>
      <c r="F3383" s="15" t="s">
        <v>55</v>
      </c>
      <c r="G3383" s="15" t="s">
        <v>1486</v>
      </c>
      <c r="H3383" s="15" t="s">
        <v>1487</v>
      </c>
      <c r="I3383" s="15" t="s">
        <v>59</v>
      </c>
      <c r="J3383" s="15" t="s">
        <v>60</v>
      </c>
      <c r="K3383" s="15" t="s">
        <v>33</v>
      </c>
      <c r="L3383" s="15" t="str">
        <f t="array" ref="L3383">_xlfn.XLOOKUP(M3383,reference_province_to_city!$A$2:$A$11,reference_province_to_city!$B$2:$B$11)</f>
        <v>Makassar</v>
      </c>
      <c r="M3383" s="15" t="s">
        <v>25</v>
      </c>
      <c r="N3383" s="15">
        <v>90111.0</v>
      </c>
      <c r="O3383" s="15">
        <f t="array" ref="O3383">_xlfn.XLOOKUP(M3383,reference_postal_code!$B$2:$B$11,reference_postal_code!$A$2:$A$11)</f>
        <v>90111</v>
      </c>
      <c r="P3383" s="15" t="s">
        <v>63</v>
      </c>
      <c r="Q3383" s="15" t="s">
        <v>4614</v>
      </c>
      <c r="R3383" s="15" t="s">
        <v>106</v>
      </c>
      <c r="S3383" s="15" t="s">
        <v>107</v>
      </c>
      <c r="T3383" s="15" t="s">
        <v>4615</v>
      </c>
      <c r="U3383" s="28">
        <v>4319100.0</v>
      </c>
      <c r="V3383" s="15">
        <v>3.0</v>
      </c>
      <c r="W3383" s="31">
        <v>0.0</v>
      </c>
      <c r="X3383" s="28">
        <v>1166157.0</v>
      </c>
    </row>
    <row r="3384" ht="15.75" customHeight="1">
      <c r="A3384" s="15">
        <v>1438.0</v>
      </c>
      <c r="B3384" s="15" t="s">
        <v>6204</v>
      </c>
      <c r="C3384" s="18">
        <v>42292.0</v>
      </c>
      <c r="D3384" s="18">
        <v>42292.0</v>
      </c>
      <c r="E3384" s="18">
        <f t="shared" si="1"/>
        <v>42292</v>
      </c>
      <c r="F3384" s="15" t="s">
        <v>466</v>
      </c>
      <c r="G3384" s="15" t="s">
        <v>2039</v>
      </c>
      <c r="H3384" s="15" t="s">
        <v>2040</v>
      </c>
      <c r="I3384" s="15" t="s">
        <v>59</v>
      </c>
      <c r="J3384" s="15" t="s">
        <v>60</v>
      </c>
      <c r="K3384" s="15" t="s">
        <v>22</v>
      </c>
      <c r="L3384" s="15" t="str">
        <f t="array" ref="L3384">_xlfn.XLOOKUP(M3384,reference_province_to_city!$A$2:$A$11,reference_province_to_city!$B$2:$B$11)</f>
        <v>Surabaya</v>
      </c>
      <c r="M3384" s="15" t="s">
        <v>20</v>
      </c>
      <c r="N3384" s="15">
        <v>60231.0</v>
      </c>
      <c r="O3384" s="15">
        <f t="array" ref="O3384">_xlfn.XLOOKUP(M3384,reference_postal_code!$B$2:$B$11,reference_postal_code!$A$2:$A$11)</f>
        <v>60231</v>
      </c>
      <c r="P3384" s="15" t="s">
        <v>166</v>
      </c>
      <c r="Q3384" s="15" t="s">
        <v>6205</v>
      </c>
      <c r="R3384" s="15" t="s">
        <v>110</v>
      </c>
      <c r="S3384" s="15" t="s">
        <v>149</v>
      </c>
      <c r="T3384" s="15" t="s">
        <v>6206</v>
      </c>
      <c r="U3384" s="28">
        <v>3958200.0</v>
      </c>
      <c r="V3384" s="15">
        <v>3.0</v>
      </c>
      <c r="W3384" s="31">
        <v>0.2</v>
      </c>
      <c r="X3384" s="28">
        <v>643208.0</v>
      </c>
    </row>
    <row r="3385" ht="15.75" customHeight="1">
      <c r="A3385" s="15">
        <v>110.0</v>
      </c>
      <c r="B3385" s="15" t="s">
        <v>6207</v>
      </c>
      <c r="C3385" s="18">
        <v>42292.0</v>
      </c>
      <c r="D3385" s="18">
        <v>42297.0</v>
      </c>
      <c r="E3385" s="18">
        <f t="shared" si="1"/>
        <v>42297</v>
      </c>
      <c r="F3385" s="15" t="s">
        <v>55</v>
      </c>
      <c r="G3385" s="15" t="s">
        <v>1568</v>
      </c>
      <c r="H3385" s="15" t="s">
        <v>1569</v>
      </c>
      <c r="I3385" s="15" t="s">
        <v>76</v>
      </c>
      <c r="J3385" s="15" t="s">
        <v>60</v>
      </c>
      <c r="K3385" s="15" t="s">
        <v>10</v>
      </c>
      <c r="L3385" s="15" t="str">
        <f t="array" ref="L3385">_xlfn.XLOOKUP(M3385,reference_province_to_city!$A$2:$A$11,reference_province_to_city!$B$2:$B$11)</f>
        <v>Jakarta</v>
      </c>
      <c r="M3385" s="15" t="s">
        <v>7</v>
      </c>
      <c r="O3385" s="15">
        <f t="array" ref="O3385">_xlfn.XLOOKUP(M3385,reference_postal_code!$B$2:$B$11,reference_postal_code!$A$2:$A$11)</f>
        <v>10110</v>
      </c>
      <c r="P3385" s="15" t="s">
        <v>117</v>
      </c>
      <c r="Q3385" s="15" t="s">
        <v>2692</v>
      </c>
      <c r="R3385" s="15" t="s">
        <v>110</v>
      </c>
      <c r="S3385" s="15" t="s">
        <v>149</v>
      </c>
      <c r="T3385" s="15" t="s">
        <v>2693</v>
      </c>
      <c r="U3385" s="28">
        <v>5099400.0</v>
      </c>
      <c r="V3385" s="15">
        <v>5.0</v>
      </c>
      <c r="W3385" s="31">
        <v>0.2</v>
      </c>
      <c r="X3385" s="28">
        <v>1019880.0</v>
      </c>
    </row>
    <row r="3386" ht="15.75" customHeight="1">
      <c r="A3386" s="15">
        <v>6878.0</v>
      </c>
      <c r="B3386" s="15" t="s">
        <v>6208</v>
      </c>
      <c r="C3386" s="18">
        <v>42292.0</v>
      </c>
      <c r="D3386" s="18">
        <v>42292.0</v>
      </c>
      <c r="E3386" s="18">
        <f t="shared" si="1"/>
        <v>42292</v>
      </c>
      <c r="F3386" s="15" t="s">
        <v>466</v>
      </c>
      <c r="G3386" s="15" t="s">
        <v>6209</v>
      </c>
      <c r="H3386" s="15" t="s">
        <v>6210</v>
      </c>
      <c r="I3386" s="15" t="s">
        <v>59</v>
      </c>
      <c r="J3386" s="15" t="s">
        <v>60</v>
      </c>
      <c r="K3386" s="15" t="s">
        <v>10</v>
      </c>
      <c r="L3386" s="15" t="str">
        <f t="array" ref="L3386">_xlfn.XLOOKUP(M3386,reference_province_to_city!$A$2:$A$11,reference_province_to_city!$B$2:$B$11)</f>
        <v>Jakarta</v>
      </c>
      <c r="M3386" s="15" t="s">
        <v>7</v>
      </c>
      <c r="N3386" s="15">
        <v>10110.0</v>
      </c>
      <c r="O3386" s="15">
        <f t="array" ref="O3386">_xlfn.XLOOKUP(M3386,reference_postal_code!$B$2:$B$11,reference_postal_code!$A$2:$A$11)</f>
        <v>10110</v>
      </c>
      <c r="P3386" s="15" t="s">
        <v>117</v>
      </c>
      <c r="Q3386" s="15" t="s">
        <v>3221</v>
      </c>
      <c r="R3386" s="15" t="s">
        <v>106</v>
      </c>
      <c r="S3386" s="15" t="s">
        <v>139</v>
      </c>
      <c r="T3386" s="15" t="s">
        <v>3222</v>
      </c>
      <c r="U3386" s="28">
        <v>1970640.0</v>
      </c>
      <c r="V3386" s="15">
        <v>6.0</v>
      </c>
      <c r="W3386" s="31">
        <v>0.6</v>
      </c>
      <c r="X3386" s="28">
        <v>-1428714.0</v>
      </c>
    </row>
    <row r="3387" ht="15.75" customHeight="1">
      <c r="A3387" s="15">
        <v>7907.0</v>
      </c>
      <c r="B3387" s="15" t="s">
        <v>6211</v>
      </c>
      <c r="C3387" s="18">
        <v>42292.0</v>
      </c>
      <c r="D3387" s="18">
        <v>42299.0</v>
      </c>
      <c r="E3387" s="18">
        <f t="shared" si="1"/>
        <v>42299</v>
      </c>
      <c r="F3387" s="15" t="s">
        <v>55</v>
      </c>
      <c r="G3387" s="15" t="s">
        <v>3644</v>
      </c>
      <c r="H3387" s="15" t="s">
        <v>3645</v>
      </c>
      <c r="I3387" s="15" t="s">
        <v>76</v>
      </c>
      <c r="J3387" s="15" t="s">
        <v>60</v>
      </c>
      <c r="K3387" s="15" t="s">
        <v>10</v>
      </c>
      <c r="L3387" s="15" t="str">
        <f t="array" ref="L3387">_xlfn.XLOOKUP(M3387,reference_province_to_city!$A$2:$A$11,reference_province_to_city!$B$2:$B$11)</f>
        <v>Jakarta</v>
      </c>
      <c r="M3387" s="15" t="s">
        <v>7</v>
      </c>
      <c r="N3387" s="15">
        <v>10110.0</v>
      </c>
      <c r="O3387" s="15">
        <f t="array" ref="O3387">_xlfn.XLOOKUP(M3387,reference_postal_code!$B$2:$B$11,reference_postal_code!$A$2:$A$11)</f>
        <v>10110</v>
      </c>
      <c r="P3387" s="15" t="s">
        <v>117</v>
      </c>
      <c r="Q3387" s="15" t="s">
        <v>6212</v>
      </c>
      <c r="R3387" s="15" t="s">
        <v>65</v>
      </c>
      <c r="S3387" s="15" t="s">
        <v>83</v>
      </c>
      <c r="T3387" s="15" t="s">
        <v>6213</v>
      </c>
      <c r="U3387" s="28">
        <v>59400.0</v>
      </c>
      <c r="V3387" s="15">
        <v>10.0</v>
      </c>
      <c r="W3387" s="31">
        <v>0.8</v>
      </c>
      <c r="X3387" s="28">
        <v>-103950.0</v>
      </c>
    </row>
    <row r="3388" ht="15.75" customHeight="1">
      <c r="A3388" s="15">
        <v>1439.0</v>
      </c>
      <c r="B3388" s="15" t="s">
        <v>6204</v>
      </c>
      <c r="C3388" s="18">
        <v>42292.0</v>
      </c>
      <c r="D3388" s="18">
        <v>42292.0</v>
      </c>
      <c r="E3388" s="18">
        <f t="shared" si="1"/>
        <v>42292</v>
      </c>
      <c r="F3388" s="15" t="s">
        <v>466</v>
      </c>
      <c r="G3388" s="15" t="s">
        <v>2039</v>
      </c>
      <c r="H3388" s="15" t="s">
        <v>2040</v>
      </c>
      <c r="I3388" s="15" t="s">
        <v>59</v>
      </c>
      <c r="J3388" s="15" t="s">
        <v>60</v>
      </c>
      <c r="K3388" s="15" t="s">
        <v>22</v>
      </c>
      <c r="L3388" s="15" t="str">
        <f t="array" ref="L3388">_xlfn.XLOOKUP(M3388,reference_province_to_city!$A$2:$A$11,reference_province_to_city!$B$2:$B$11)</f>
        <v>Surabaya</v>
      </c>
      <c r="M3388" s="15" t="s">
        <v>20</v>
      </c>
      <c r="N3388" s="15">
        <v>60231.0</v>
      </c>
      <c r="O3388" s="15">
        <f t="array" ref="O3388">_xlfn.XLOOKUP(M3388,reference_postal_code!$B$2:$B$11,reference_postal_code!$A$2:$A$11)</f>
        <v>60231</v>
      </c>
      <c r="P3388" s="15" t="s">
        <v>166</v>
      </c>
      <c r="Q3388" s="15" t="s">
        <v>2347</v>
      </c>
      <c r="R3388" s="15" t="s">
        <v>106</v>
      </c>
      <c r="S3388" s="15" t="s">
        <v>107</v>
      </c>
      <c r="T3388" s="15" t="s">
        <v>2348</v>
      </c>
      <c r="U3388" s="28">
        <v>3.680145E7</v>
      </c>
      <c r="V3388" s="15">
        <v>5.0</v>
      </c>
      <c r="W3388" s="31">
        <v>0.3</v>
      </c>
      <c r="X3388" s="28">
        <v>-5257350.0</v>
      </c>
    </row>
    <row r="3389" ht="15.75" customHeight="1">
      <c r="A3389" s="15">
        <v>6879.0</v>
      </c>
      <c r="B3389" s="15" t="s">
        <v>6208</v>
      </c>
      <c r="C3389" s="18">
        <v>42292.0</v>
      </c>
      <c r="D3389" s="18">
        <v>42292.0</v>
      </c>
      <c r="E3389" s="18">
        <f t="shared" si="1"/>
        <v>42292</v>
      </c>
      <c r="F3389" s="15" t="s">
        <v>466</v>
      </c>
      <c r="G3389" s="15" t="s">
        <v>6209</v>
      </c>
      <c r="H3389" s="15" t="s">
        <v>6210</v>
      </c>
      <c r="I3389" s="15" t="s">
        <v>59</v>
      </c>
      <c r="J3389" s="15" t="s">
        <v>60</v>
      </c>
      <c r="K3389" s="15" t="s">
        <v>10</v>
      </c>
      <c r="L3389" s="15" t="str">
        <f t="array" ref="L3389">_xlfn.XLOOKUP(M3389,reference_province_to_city!$A$2:$A$11,reference_province_to_city!$B$2:$B$11)</f>
        <v>Jakarta</v>
      </c>
      <c r="M3389" s="15" t="s">
        <v>7</v>
      </c>
      <c r="N3389" s="15">
        <v>10110.0</v>
      </c>
      <c r="O3389" s="15">
        <f t="array" ref="O3389">_xlfn.XLOOKUP(M3389,reference_postal_code!$B$2:$B$11,reference_postal_code!$A$2:$A$11)</f>
        <v>10110</v>
      </c>
      <c r="P3389" s="15" t="s">
        <v>117</v>
      </c>
      <c r="Q3389" s="15" t="s">
        <v>2849</v>
      </c>
      <c r="R3389" s="15" t="s">
        <v>65</v>
      </c>
      <c r="S3389" s="15" t="s">
        <v>66</v>
      </c>
      <c r="T3389" s="15" t="s">
        <v>2850</v>
      </c>
      <c r="U3389" s="28">
        <v>80160.0</v>
      </c>
      <c r="V3389" s="15">
        <v>1.0</v>
      </c>
      <c r="W3389" s="31">
        <v>0.2</v>
      </c>
      <c r="X3389" s="28">
        <v>28056.0</v>
      </c>
    </row>
    <row r="3390" ht="15.75" customHeight="1">
      <c r="A3390" s="15">
        <v>7906.0</v>
      </c>
      <c r="B3390" s="15" t="s">
        <v>6211</v>
      </c>
      <c r="C3390" s="18">
        <v>42292.0</v>
      </c>
      <c r="D3390" s="18">
        <v>42299.0</v>
      </c>
      <c r="E3390" s="18">
        <f t="shared" si="1"/>
        <v>42299</v>
      </c>
      <c r="F3390" s="15" t="s">
        <v>55</v>
      </c>
      <c r="G3390" s="15" t="s">
        <v>3644</v>
      </c>
      <c r="H3390" s="15" t="s">
        <v>3645</v>
      </c>
      <c r="I3390" s="15" t="s">
        <v>76</v>
      </c>
      <c r="J3390" s="15" t="s">
        <v>60</v>
      </c>
      <c r="K3390" s="15" t="s">
        <v>10</v>
      </c>
      <c r="L3390" s="15" t="str">
        <f t="array" ref="L3390">_xlfn.XLOOKUP(M3390,reference_province_to_city!$A$2:$A$11,reference_province_to_city!$B$2:$B$11)</f>
        <v>Jakarta</v>
      </c>
      <c r="M3390" s="15" t="s">
        <v>7</v>
      </c>
      <c r="N3390" s="15">
        <v>10110.0</v>
      </c>
      <c r="O3390" s="15">
        <f t="array" ref="O3390">_xlfn.XLOOKUP(M3390,reference_postal_code!$B$2:$B$11,reference_postal_code!$A$2:$A$11)</f>
        <v>10110</v>
      </c>
      <c r="P3390" s="15" t="s">
        <v>117</v>
      </c>
      <c r="Q3390" s="15" t="s">
        <v>1018</v>
      </c>
      <c r="R3390" s="15" t="s">
        <v>65</v>
      </c>
      <c r="S3390" s="15" t="s">
        <v>173</v>
      </c>
      <c r="T3390" s="15" t="s">
        <v>1019</v>
      </c>
      <c r="U3390" s="28">
        <v>66960.0</v>
      </c>
      <c r="V3390" s="15">
        <v>1.0</v>
      </c>
      <c r="W3390" s="31">
        <v>0.2</v>
      </c>
      <c r="X3390" s="28">
        <v>25110.0</v>
      </c>
    </row>
    <row r="3391" ht="15.75" customHeight="1">
      <c r="A3391" s="15">
        <v>4631.0</v>
      </c>
      <c r="B3391" s="15" t="s">
        <v>6214</v>
      </c>
      <c r="C3391" s="18">
        <v>42292.0</v>
      </c>
      <c r="D3391" s="18">
        <v>42292.0</v>
      </c>
      <c r="E3391" s="18">
        <f t="shared" si="1"/>
        <v>42292</v>
      </c>
      <c r="F3391" s="15" t="s">
        <v>466</v>
      </c>
      <c r="G3391" s="15" t="s">
        <v>410</v>
      </c>
      <c r="H3391" s="15" t="s">
        <v>411</v>
      </c>
      <c r="I3391" s="15" t="s">
        <v>59</v>
      </c>
      <c r="J3391" s="15" t="s">
        <v>60</v>
      </c>
      <c r="K3391" s="15" t="s">
        <v>19</v>
      </c>
      <c r="L3391" s="15" t="str">
        <f t="array" ref="L3391">_xlfn.XLOOKUP(M3391,reference_province_to_city!$A$2:$A$11,reference_province_to_city!$B$2:$B$11)</f>
        <v>Yogyakarta</v>
      </c>
      <c r="M3391" s="15" t="s">
        <v>18</v>
      </c>
      <c r="N3391" s="15">
        <v>55111.0</v>
      </c>
      <c r="O3391" s="15">
        <f t="array" ref="O3391">_xlfn.XLOOKUP(M3391,reference_postal_code!$B$2:$B$11,reference_postal_code!$A$2:$A$11)</f>
        <v>55111</v>
      </c>
      <c r="P3391" s="15" t="s">
        <v>77</v>
      </c>
      <c r="Q3391" s="15" t="s">
        <v>2441</v>
      </c>
      <c r="R3391" s="15" t="s">
        <v>106</v>
      </c>
      <c r="S3391" s="15" t="s">
        <v>139</v>
      </c>
      <c r="T3391" s="15" t="s">
        <v>2442</v>
      </c>
      <c r="U3391" s="28">
        <v>257100.0</v>
      </c>
      <c r="V3391" s="15">
        <v>2.0</v>
      </c>
      <c r="W3391" s="31">
        <v>0.0</v>
      </c>
      <c r="X3391" s="28">
        <v>92556.0</v>
      </c>
    </row>
    <row r="3392" ht="15.75" customHeight="1">
      <c r="A3392" s="15">
        <v>6969.0</v>
      </c>
      <c r="B3392" s="15" t="s">
        <v>6215</v>
      </c>
      <c r="C3392" s="18">
        <v>42293.0</v>
      </c>
      <c r="D3392" s="18">
        <v>42297.0</v>
      </c>
      <c r="E3392" s="18">
        <f t="shared" si="1"/>
        <v>42297</v>
      </c>
      <c r="F3392" s="15" t="s">
        <v>114</v>
      </c>
      <c r="G3392" s="15" t="s">
        <v>5209</v>
      </c>
      <c r="H3392" s="15" t="s">
        <v>5210</v>
      </c>
      <c r="I3392" s="15" t="s">
        <v>128</v>
      </c>
      <c r="J3392" s="15" t="s">
        <v>60</v>
      </c>
      <c r="K3392" s="15" t="s">
        <v>22</v>
      </c>
      <c r="L3392" s="15" t="str">
        <f t="array" ref="L3392">_xlfn.XLOOKUP(M3392,reference_province_to_city!$A$2:$A$11,reference_province_to_city!$B$2:$B$11)</f>
        <v>Surabaya</v>
      </c>
      <c r="M3392" s="15" t="s">
        <v>20</v>
      </c>
      <c r="N3392" s="15">
        <v>60231.0</v>
      </c>
      <c r="O3392" s="15">
        <f t="array" ref="O3392">_xlfn.XLOOKUP(M3392,reference_postal_code!$B$2:$B$11,reference_postal_code!$A$2:$A$11)</f>
        <v>60231</v>
      </c>
      <c r="P3392" s="15" t="s">
        <v>166</v>
      </c>
      <c r="Q3392" s="15" t="s">
        <v>5618</v>
      </c>
      <c r="R3392" s="15" t="s">
        <v>110</v>
      </c>
      <c r="S3392" s="15" t="s">
        <v>111</v>
      </c>
      <c r="T3392" s="15" t="s">
        <v>5619</v>
      </c>
      <c r="U3392" s="28">
        <v>1.237455E7</v>
      </c>
      <c r="V3392" s="15">
        <v>3.0</v>
      </c>
      <c r="W3392" s="31">
        <v>0.0</v>
      </c>
      <c r="X3392" s="28">
        <v>3217383.0</v>
      </c>
    </row>
    <row r="3393" ht="15.75" customHeight="1">
      <c r="A3393" s="15">
        <v>3405.0</v>
      </c>
      <c r="B3393" s="15" t="s">
        <v>6216</v>
      </c>
      <c r="C3393" s="18">
        <v>42294.0</v>
      </c>
      <c r="D3393" s="18">
        <v>42294.0</v>
      </c>
      <c r="E3393" s="18">
        <f t="shared" si="1"/>
        <v>42294</v>
      </c>
      <c r="F3393" s="15" t="s">
        <v>466</v>
      </c>
      <c r="G3393" s="15" t="s">
        <v>6038</v>
      </c>
      <c r="H3393" s="15" t="s">
        <v>6039</v>
      </c>
      <c r="I3393" s="15" t="s">
        <v>59</v>
      </c>
      <c r="J3393" s="15" t="s">
        <v>60</v>
      </c>
      <c r="K3393" s="15" t="s">
        <v>17</v>
      </c>
      <c r="L3393" s="15" t="str">
        <f t="array" ref="L3393">_xlfn.XLOOKUP(M3393,reference_province_to_city!$A$2:$A$11,reference_province_to_city!$B$2:$B$11)</f>
        <v>Semarang</v>
      </c>
      <c r="M3393" s="15" t="s">
        <v>15</v>
      </c>
      <c r="N3393" s="15">
        <v>50111.0</v>
      </c>
      <c r="O3393" s="15">
        <f t="array" ref="O3393">_xlfn.XLOOKUP(M3393,reference_postal_code!$B$2:$B$11,reference_postal_code!$A$2:$A$11)</f>
        <v>50111</v>
      </c>
      <c r="P3393" s="15" t="s">
        <v>77</v>
      </c>
      <c r="Q3393" s="15" t="s">
        <v>3606</v>
      </c>
      <c r="R3393" s="15" t="s">
        <v>65</v>
      </c>
      <c r="S3393" s="15" t="s">
        <v>87</v>
      </c>
      <c r="T3393" s="15" t="s">
        <v>3607</v>
      </c>
      <c r="U3393" s="28">
        <v>1168200.0</v>
      </c>
      <c r="V3393" s="15">
        <v>2.0</v>
      </c>
      <c r="W3393" s="31">
        <v>0.0</v>
      </c>
      <c r="X3393" s="28">
        <v>58410.0</v>
      </c>
    </row>
    <row r="3394" ht="15.75" customHeight="1">
      <c r="A3394" s="15">
        <v>9416.0</v>
      </c>
      <c r="B3394" s="15" t="s">
        <v>6217</v>
      </c>
      <c r="C3394" s="18">
        <v>42295.0</v>
      </c>
      <c r="D3394" s="18">
        <v>42299.0</v>
      </c>
      <c r="E3394" s="18">
        <f t="shared" si="1"/>
        <v>42299</v>
      </c>
      <c r="F3394" s="15" t="s">
        <v>55</v>
      </c>
      <c r="G3394" s="15" t="s">
        <v>3111</v>
      </c>
      <c r="H3394" s="15" t="s">
        <v>3112</v>
      </c>
      <c r="I3394" s="15" t="s">
        <v>59</v>
      </c>
      <c r="J3394" s="15" t="s">
        <v>60</v>
      </c>
      <c r="L3394" s="15" t="str">
        <f t="array" ref="L3394">_xlfn.XLOOKUP(M3394,reference_province_to_city!$A$2:$A$11,reference_province_to_city!$B$2:$B$11)</f>
        <v>Denpasar</v>
      </c>
      <c r="M3394" s="15" t="s">
        <v>24</v>
      </c>
      <c r="N3394" s="15">
        <v>80231.0</v>
      </c>
      <c r="O3394" s="15">
        <f t="array" ref="O3394">_xlfn.XLOOKUP(M3394,reference_postal_code!$B$2:$B$11,reference_postal_code!$A$2:$A$11)</f>
        <v>80231</v>
      </c>
      <c r="P3394" s="15" t="s">
        <v>63</v>
      </c>
      <c r="Q3394" s="15" t="s">
        <v>3578</v>
      </c>
      <c r="R3394" s="15" t="s">
        <v>65</v>
      </c>
      <c r="S3394" s="15" t="s">
        <v>66</v>
      </c>
      <c r="T3394" s="15" t="s">
        <v>3579</v>
      </c>
      <c r="U3394" s="28">
        <v>269100.0</v>
      </c>
      <c r="V3394" s="15">
        <v>3.0</v>
      </c>
      <c r="W3394" s="31">
        <v>0.0</v>
      </c>
      <c r="X3394" s="28">
        <v>131859.0</v>
      </c>
    </row>
    <row r="3395" ht="15.75" customHeight="1">
      <c r="A3395" s="15">
        <v>6137.0</v>
      </c>
      <c r="B3395" s="15" t="s">
        <v>6218</v>
      </c>
      <c r="C3395" s="18">
        <v>42295.0</v>
      </c>
      <c r="D3395" s="18">
        <v>42299.0</v>
      </c>
      <c r="E3395" s="18">
        <f t="shared" si="1"/>
        <v>42299</v>
      </c>
      <c r="F3395" s="15" t="s">
        <v>55</v>
      </c>
      <c r="G3395" s="15" t="s">
        <v>545</v>
      </c>
      <c r="H3395" s="15" t="s">
        <v>546</v>
      </c>
      <c r="I3395" s="15" t="s">
        <v>76</v>
      </c>
      <c r="J3395" s="15" t="s">
        <v>60</v>
      </c>
      <c r="K3395" s="15" t="s">
        <v>26</v>
      </c>
      <c r="L3395" s="15" t="str">
        <f t="array" ref="L3395">_xlfn.XLOOKUP(M3395,reference_province_to_city!$A$2:$A$11,reference_province_to_city!$B$2:$B$11)</f>
        <v>Denpasar</v>
      </c>
      <c r="M3395" s="15" t="s">
        <v>24</v>
      </c>
      <c r="N3395" s="15">
        <v>80231.0</v>
      </c>
      <c r="O3395" s="15">
        <f t="array" ref="O3395">_xlfn.XLOOKUP(M3395,reference_postal_code!$B$2:$B$11,reference_postal_code!$A$2:$A$11)</f>
        <v>80231</v>
      </c>
      <c r="P3395" s="15" t="s">
        <v>63</v>
      </c>
      <c r="Q3395" s="15" t="s">
        <v>6219</v>
      </c>
      <c r="R3395" s="15" t="s">
        <v>65</v>
      </c>
      <c r="S3395" s="15" t="s">
        <v>222</v>
      </c>
      <c r="T3395" s="15" t="s">
        <v>6220</v>
      </c>
      <c r="U3395" s="28">
        <v>1097460.0</v>
      </c>
      <c r="V3395" s="15">
        <v>6.0</v>
      </c>
      <c r="W3395" s="31">
        <v>0.8</v>
      </c>
      <c r="X3395" s="28">
        <v>-2798523.0</v>
      </c>
    </row>
    <row r="3396" ht="15.75" customHeight="1">
      <c r="A3396" s="15">
        <v>9417.0</v>
      </c>
      <c r="B3396" s="15" t="s">
        <v>6217</v>
      </c>
      <c r="C3396" s="18">
        <v>42295.0</v>
      </c>
      <c r="D3396" s="18">
        <v>42299.0</v>
      </c>
      <c r="E3396" s="18">
        <f t="shared" si="1"/>
        <v>42299</v>
      </c>
      <c r="F3396" s="15" t="s">
        <v>55</v>
      </c>
      <c r="G3396" s="15" t="s">
        <v>3111</v>
      </c>
      <c r="H3396" s="15" t="s">
        <v>3112</v>
      </c>
      <c r="I3396" s="15" t="s">
        <v>59</v>
      </c>
      <c r="J3396" s="15" t="s">
        <v>60</v>
      </c>
      <c r="K3396" s="15" t="s">
        <v>26</v>
      </c>
      <c r="L3396" s="15" t="str">
        <f t="array" ref="L3396">_xlfn.XLOOKUP(M3396,reference_province_to_city!$A$2:$A$11,reference_province_to_city!$B$2:$B$11)</f>
        <v>Denpasar</v>
      </c>
      <c r="M3396" s="15" t="s">
        <v>24</v>
      </c>
      <c r="N3396" s="15">
        <v>80231.0</v>
      </c>
      <c r="O3396" s="15">
        <f t="array" ref="O3396">_xlfn.XLOOKUP(M3396,reference_postal_code!$B$2:$B$11,reference_postal_code!$A$2:$A$11)</f>
        <v>80231</v>
      </c>
      <c r="P3396" s="15" t="s">
        <v>63</v>
      </c>
      <c r="Q3396" s="15" t="s">
        <v>3998</v>
      </c>
      <c r="R3396" s="15" t="s">
        <v>106</v>
      </c>
      <c r="S3396" s="15" t="s">
        <v>139</v>
      </c>
      <c r="T3396" s="15" t="s">
        <v>3999</v>
      </c>
      <c r="U3396" s="28">
        <v>151650.0</v>
      </c>
      <c r="V3396" s="15">
        <v>3.0</v>
      </c>
      <c r="W3396" s="31">
        <v>0.0</v>
      </c>
      <c r="X3396" s="28">
        <v>48528.0</v>
      </c>
    </row>
    <row r="3397" ht="15.75" customHeight="1">
      <c r="A3397" s="15">
        <v>9415.0</v>
      </c>
      <c r="B3397" s="15" t="s">
        <v>6217</v>
      </c>
      <c r="C3397" s="18">
        <v>42295.0</v>
      </c>
      <c r="D3397" s="18">
        <v>42299.0</v>
      </c>
      <c r="E3397" s="18">
        <f t="shared" si="1"/>
        <v>42299</v>
      </c>
      <c r="F3397" s="15" t="s">
        <v>55</v>
      </c>
      <c r="G3397" s="15" t="s">
        <v>3111</v>
      </c>
      <c r="H3397" s="15" t="s">
        <v>3112</v>
      </c>
      <c r="I3397" s="15" t="s">
        <v>59</v>
      </c>
      <c r="J3397" s="15" t="s">
        <v>60</v>
      </c>
      <c r="K3397" s="15" t="s">
        <v>26</v>
      </c>
      <c r="L3397" s="15" t="str">
        <f t="array" ref="L3397">_xlfn.XLOOKUP(M3397,reference_province_to_city!$A$2:$A$11,reference_province_to_city!$B$2:$B$11)</f>
        <v>Denpasar</v>
      </c>
      <c r="M3397" s="15" t="s">
        <v>24</v>
      </c>
      <c r="N3397" s="15">
        <v>80231.0</v>
      </c>
      <c r="O3397" s="15">
        <f t="array" ref="O3397">_xlfn.XLOOKUP(M3397,reference_postal_code!$B$2:$B$11,reference_postal_code!$A$2:$A$11)</f>
        <v>80231</v>
      </c>
      <c r="P3397" s="15" t="s">
        <v>63</v>
      </c>
      <c r="Q3397" s="15" t="s">
        <v>5712</v>
      </c>
      <c r="R3397" s="15" t="s">
        <v>110</v>
      </c>
      <c r="S3397" s="15" t="s">
        <v>111</v>
      </c>
      <c r="T3397" s="15" t="s">
        <v>5713</v>
      </c>
      <c r="U3397" s="28">
        <v>3743760.0</v>
      </c>
      <c r="V3397" s="15">
        <v>2.0</v>
      </c>
      <c r="W3397" s="31">
        <v>0.2</v>
      </c>
      <c r="X3397" s="28">
        <v>233985.0</v>
      </c>
    </row>
    <row r="3398" ht="15.75" customHeight="1">
      <c r="A3398" s="15">
        <v>6136.0</v>
      </c>
      <c r="B3398" s="15" t="s">
        <v>6218</v>
      </c>
      <c r="C3398" s="18">
        <v>42295.0</v>
      </c>
      <c r="D3398" s="18">
        <v>42299.0</v>
      </c>
      <c r="E3398" s="18">
        <f t="shared" si="1"/>
        <v>42299</v>
      </c>
      <c r="F3398" s="15" t="s">
        <v>55</v>
      </c>
      <c r="G3398" s="15" t="s">
        <v>545</v>
      </c>
      <c r="H3398" s="15" t="s">
        <v>546</v>
      </c>
      <c r="I3398" s="15" t="s">
        <v>76</v>
      </c>
      <c r="J3398" s="15" t="s">
        <v>60</v>
      </c>
      <c r="K3398" s="15" t="s">
        <v>26</v>
      </c>
      <c r="L3398" s="15" t="str">
        <f t="array" ref="L3398">_xlfn.XLOOKUP(M3398,reference_province_to_city!$A$2:$A$11,reference_province_to_city!$B$2:$B$11)</f>
        <v>Denpasar</v>
      </c>
      <c r="M3398" s="15" t="s">
        <v>24</v>
      </c>
      <c r="N3398" s="15">
        <v>80231.0</v>
      </c>
      <c r="O3398" s="15">
        <f t="array" ref="O3398">_xlfn.XLOOKUP(M3398,reference_postal_code!$B$2:$B$11,reference_postal_code!$A$2:$A$11)</f>
        <v>80231</v>
      </c>
      <c r="P3398" s="15" t="s">
        <v>63</v>
      </c>
      <c r="Q3398" s="15" t="s">
        <v>6221</v>
      </c>
      <c r="R3398" s="15" t="s">
        <v>110</v>
      </c>
      <c r="S3398" s="15" t="s">
        <v>149</v>
      </c>
      <c r="T3398" s="15" t="s">
        <v>6222</v>
      </c>
      <c r="U3398" s="28">
        <v>415440.0</v>
      </c>
      <c r="V3398" s="15">
        <v>3.0</v>
      </c>
      <c r="W3398" s="31">
        <v>0.2</v>
      </c>
      <c r="X3398" s="28">
        <v>51930.0</v>
      </c>
    </row>
    <row r="3399" ht="15.75" customHeight="1">
      <c r="A3399" s="15">
        <v>3962.0</v>
      </c>
      <c r="B3399" s="15" t="s">
        <v>6223</v>
      </c>
      <c r="C3399" s="18">
        <v>42296.0</v>
      </c>
      <c r="D3399" s="18">
        <v>42301.0</v>
      </c>
      <c r="E3399" s="18">
        <f t="shared" si="1"/>
        <v>42301</v>
      </c>
      <c r="F3399" s="15" t="s">
        <v>55</v>
      </c>
      <c r="G3399" s="15" t="s">
        <v>548</v>
      </c>
      <c r="H3399" s="15" t="s">
        <v>549</v>
      </c>
      <c r="I3399" s="15" t="s">
        <v>128</v>
      </c>
      <c r="J3399" s="15" t="s">
        <v>60</v>
      </c>
      <c r="K3399" s="15" t="s">
        <v>31</v>
      </c>
      <c r="L3399" s="15" t="str">
        <f t="array" ref="L3399">_xlfn.XLOOKUP(M3399,reference_province_to_city!$A$2:$A$11,reference_province_to_city!$B$2:$B$11)</f>
        <v>Balikpapan</v>
      </c>
      <c r="M3399" s="15" t="s">
        <v>21</v>
      </c>
      <c r="N3399" s="15">
        <v>76114.0</v>
      </c>
      <c r="O3399" s="15">
        <f t="array" ref="O3399">_xlfn.XLOOKUP(M3399,reference_postal_code!$B$2:$B$11,reference_postal_code!$A$2:$A$11)</f>
        <v>76114</v>
      </c>
      <c r="P3399" s="15" t="s">
        <v>166</v>
      </c>
      <c r="Q3399" s="15" t="s">
        <v>6224</v>
      </c>
      <c r="R3399" s="15" t="s">
        <v>110</v>
      </c>
      <c r="S3399" s="15" t="s">
        <v>111</v>
      </c>
      <c r="T3399" s="15" t="s">
        <v>6225</v>
      </c>
      <c r="U3399" s="28">
        <v>2249250.0</v>
      </c>
      <c r="V3399" s="15">
        <v>5.0</v>
      </c>
      <c r="W3399" s="31">
        <v>0.0</v>
      </c>
      <c r="X3399" s="28">
        <v>674775.0</v>
      </c>
    </row>
    <row r="3400" ht="15.75" customHeight="1">
      <c r="A3400" s="15">
        <v>5436.0</v>
      </c>
      <c r="B3400" s="15" t="s">
        <v>6226</v>
      </c>
      <c r="C3400" s="18">
        <v>42296.0</v>
      </c>
      <c r="D3400" s="18">
        <v>42301.0</v>
      </c>
      <c r="E3400" s="18">
        <f t="shared" si="1"/>
        <v>42301</v>
      </c>
      <c r="F3400" s="15" t="s">
        <v>55</v>
      </c>
      <c r="G3400" s="15" t="s">
        <v>3973</v>
      </c>
      <c r="H3400" s="15" t="s">
        <v>3974</v>
      </c>
      <c r="I3400" s="15" t="s">
        <v>76</v>
      </c>
      <c r="J3400" s="15" t="s">
        <v>60</v>
      </c>
      <c r="K3400" s="15" t="s">
        <v>33</v>
      </c>
      <c r="L3400" s="15" t="str">
        <f t="array" ref="L3400">_xlfn.XLOOKUP(M3400,reference_province_to_city!$A$2:$A$11,reference_province_to_city!$B$2:$B$11)</f>
        <v>Makassar</v>
      </c>
      <c r="M3400" s="15" t="s">
        <v>25</v>
      </c>
      <c r="N3400" s="15">
        <v>90111.0</v>
      </c>
      <c r="O3400" s="15">
        <f t="array" ref="O3400">_xlfn.XLOOKUP(M3400,reference_postal_code!$B$2:$B$11,reference_postal_code!$A$2:$A$11)</f>
        <v>90111</v>
      </c>
      <c r="P3400" s="15" t="s">
        <v>63</v>
      </c>
      <c r="Q3400" s="15" t="s">
        <v>3838</v>
      </c>
      <c r="R3400" s="15" t="s">
        <v>110</v>
      </c>
      <c r="S3400" s="15" t="s">
        <v>149</v>
      </c>
      <c r="T3400" s="15" t="s">
        <v>3839</v>
      </c>
      <c r="U3400" s="28">
        <v>4050000.0</v>
      </c>
      <c r="V3400" s="15">
        <v>3.0</v>
      </c>
      <c r="W3400" s="31">
        <v>0.0</v>
      </c>
      <c r="X3400" s="28">
        <v>1458000.0</v>
      </c>
    </row>
    <row r="3401" ht="15.75" customHeight="1">
      <c r="A3401" s="15">
        <v>872.0</v>
      </c>
      <c r="B3401" s="15" t="s">
        <v>6227</v>
      </c>
      <c r="C3401" s="18">
        <v>42296.0</v>
      </c>
      <c r="D3401" s="18">
        <v>42297.0</v>
      </c>
      <c r="E3401" s="18">
        <f t="shared" si="1"/>
        <v>42297</v>
      </c>
      <c r="F3401" s="15" t="s">
        <v>125</v>
      </c>
      <c r="G3401" s="15" t="s">
        <v>3599</v>
      </c>
      <c r="H3401" s="15" t="s">
        <v>3600</v>
      </c>
      <c r="I3401" s="15" t="s">
        <v>59</v>
      </c>
      <c r="J3401" s="15" t="s">
        <v>60</v>
      </c>
      <c r="K3401" s="15" t="s">
        <v>33</v>
      </c>
      <c r="L3401" s="15" t="str">
        <f t="array" ref="L3401">_xlfn.XLOOKUP(M3401,reference_province_to_city!$A$2:$A$11,reference_province_to_city!$B$2:$B$11)</f>
        <v>Makassar</v>
      </c>
      <c r="M3401" s="15" t="s">
        <v>25</v>
      </c>
      <c r="N3401" s="15">
        <v>90111.0</v>
      </c>
      <c r="O3401" s="15">
        <f t="array" ref="O3401">_xlfn.XLOOKUP(M3401,reference_postal_code!$B$2:$B$11,reference_postal_code!$A$2:$A$11)</f>
        <v>90111</v>
      </c>
      <c r="P3401" s="15" t="s">
        <v>63</v>
      </c>
      <c r="Q3401" s="15" t="s">
        <v>4031</v>
      </c>
      <c r="R3401" s="15" t="s">
        <v>65</v>
      </c>
      <c r="S3401" s="15" t="s">
        <v>66</v>
      </c>
      <c r="T3401" s="15" t="s">
        <v>4032</v>
      </c>
      <c r="U3401" s="28">
        <v>516600.0</v>
      </c>
      <c r="V3401" s="15">
        <v>3.0</v>
      </c>
      <c r="W3401" s="31">
        <v>0.0</v>
      </c>
      <c r="X3401" s="28">
        <v>258300.0</v>
      </c>
    </row>
    <row r="3402" ht="15.75" customHeight="1">
      <c r="A3402" s="15">
        <v>3961.0</v>
      </c>
      <c r="B3402" s="15" t="s">
        <v>6223</v>
      </c>
      <c r="C3402" s="18">
        <v>42296.0</v>
      </c>
      <c r="D3402" s="18">
        <v>42301.0</v>
      </c>
      <c r="E3402" s="18">
        <f t="shared" si="1"/>
        <v>42301</v>
      </c>
      <c r="F3402" s="15" t="s">
        <v>55</v>
      </c>
      <c r="G3402" s="15" t="s">
        <v>548</v>
      </c>
      <c r="H3402" s="15" t="s">
        <v>549</v>
      </c>
      <c r="I3402" s="15" t="s">
        <v>128</v>
      </c>
      <c r="J3402" s="15" t="s">
        <v>60</v>
      </c>
      <c r="K3402" s="15" t="s">
        <v>31</v>
      </c>
      <c r="L3402" s="15" t="str">
        <f t="array" ref="L3402">_xlfn.XLOOKUP(M3402,reference_province_to_city!$A$2:$A$11,reference_province_to_city!$B$2:$B$11)</f>
        <v>Balikpapan</v>
      </c>
      <c r="M3402" s="15" t="s">
        <v>21</v>
      </c>
      <c r="N3402" s="15">
        <v>76114.0</v>
      </c>
      <c r="O3402" s="15">
        <f t="array" ref="O3402">_xlfn.XLOOKUP(M3402,reference_postal_code!$B$2:$B$11,reference_postal_code!$A$2:$A$11)</f>
        <v>76114</v>
      </c>
      <c r="P3402" s="15" t="s">
        <v>166</v>
      </c>
      <c r="Q3402" s="15" t="s">
        <v>1588</v>
      </c>
      <c r="R3402" s="15" t="s">
        <v>65</v>
      </c>
      <c r="S3402" s="15" t="s">
        <v>83</v>
      </c>
      <c r="T3402" s="15" t="s">
        <v>1589</v>
      </c>
      <c r="U3402" s="28">
        <v>574200.0</v>
      </c>
      <c r="V3402" s="15">
        <v>6.0</v>
      </c>
      <c r="W3402" s="31">
        <v>0.0</v>
      </c>
      <c r="X3402" s="28">
        <v>264132.0</v>
      </c>
    </row>
    <row r="3403" ht="15.75" customHeight="1">
      <c r="A3403" s="15">
        <v>5435.0</v>
      </c>
      <c r="B3403" s="15" t="s">
        <v>6226</v>
      </c>
      <c r="C3403" s="18">
        <v>42296.0</v>
      </c>
      <c r="D3403" s="18">
        <v>42301.0</v>
      </c>
      <c r="E3403" s="18">
        <f t="shared" si="1"/>
        <v>42301</v>
      </c>
      <c r="F3403" s="15" t="s">
        <v>55</v>
      </c>
      <c r="G3403" s="15" t="s">
        <v>3973</v>
      </c>
      <c r="H3403" s="15" t="s">
        <v>3974</v>
      </c>
      <c r="I3403" s="15" t="s">
        <v>76</v>
      </c>
      <c r="J3403" s="15" t="s">
        <v>60</v>
      </c>
      <c r="K3403" s="15" t="s">
        <v>33</v>
      </c>
      <c r="L3403" s="15" t="str">
        <f t="array" ref="L3403">_xlfn.XLOOKUP(M3403,reference_province_to_city!$A$2:$A$11,reference_province_to_city!$B$2:$B$11)</f>
        <v>Makassar</v>
      </c>
      <c r="M3403" s="15" t="s">
        <v>25</v>
      </c>
      <c r="N3403" s="15">
        <v>90111.0</v>
      </c>
      <c r="O3403" s="15">
        <f t="array" ref="O3403">_xlfn.XLOOKUP(M3403,reference_postal_code!$B$2:$B$11,reference_postal_code!$A$2:$A$11)</f>
        <v>90111</v>
      </c>
      <c r="P3403" s="15" t="s">
        <v>63</v>
      </c>
      <c r="Q3403" s="15" t="s">
        <v>6228</v>
      </c>
      <c r="R3403" s="15" t="s">
        <v>65</v>
      </c>
      <c r="S3403" s="15" t="s">
        <v>222</v>
      </c>
      <c r="T3403" s="15" t="s">
        <v>6229</v>
      </c>
      <c r="U3403" s="28">
        <v>2.46105E7</v>
      </c>
      <c r="V3403" s="15">
        <v>5.0</v>
      </c>
      <c r="W3403" s="31">
        <v>0.0</v>
      </c>
      <c r="X3403" s="28">
        <v>6890940.0</v>
      </c>
    </row>
    <row r="3404" ht="15.75" customHeight="1">
      <c r="A3404" s="15">
        <v>8980.0</v>
      </c>
      <c r="B3404" s="15" t="s">
        <v>6230</v>
      </c>
      <c r="C3404" s="18">
        <v>42296.0</v>
      </c>
      <c r="D3404" s="18">
        <v>42301.0</v>
      </c>
      <c r="E3404" s="18">
        <f t="shared" si="1"/>
        <v>42301</v>
      </c>
      <c r="F3404" s="15" t="s">
        <v>114</v>
      </c>
      <c r="G3404" s="15" t="s">
        <v>1388</v>
      </c>
      <c r="H3404" s="15" t="s">
        <v>1389</v>
      </c>
      <c r="I3404" s="15" t="s">
        <v>59</v>
      </c>
      <c r="J3404" s="15" t="s">
        <v>60</v>
      </c>
      <c r="K3404" s="15" t="s">
        <v>10</v>
      </c>
      <c r="L3404" s="15" t="str">
        <f t="array" ref="L3404">_xlfn.XLOOKUP(M3404,reference_province_to_city!$A$2:$A$11,reference_province_to_city!$B$2:$B$11)</f>
        <v>Jakarta</v>
      </c>
      <c r="M3404" s="15" t="s">
        <v>7</v>
      </c>
      <c r="N3404" s="15">
        <v>10110.0</v>
      </c>
      <c r="O3404" s="15">
        <f t="array" ref="O3404">_xlfn.XLOOKUP(M3404,reference_postal_code!$B$2:$B$11,reference_postal_code!$A$2:$A$11)</f>
        <v>10110</v>
      </c>
      <c r="P3404" s="15" t="s">
        <v>117</v>
      </c>
      <c r="Q3404" s="15" t="s">
        <v>6231</v>
      </c>
      <c r="R3404" s="15" t="s">
        <v>65</v>
      </c>
      <c r="S3404" s="15" t="s">
        <v>83</v>
      </c>
      <c r="T3404" s="15" t="s">
        <v>6232</v>
      </c>
      <c r="U3404" s="28">
        <v>25800.0</v>
      </c>
      <c r="V3404" s="15">
        <v>1.0</v>
      </c>
      <c r="W3404" s="31">
        <v>0.8</v>
      </c>
      <c r="X3404" s="28">
        <v>-42570.0</v>
      </c>
    </row>
    <row r="3405" ht="15.75" customHeight="1">
      <c r="A3405" s="15">
        <v>9059.0</v>
      </c>
      <c r="B3405" s="15" t="s">
        <v>6233</v>
      </c>
      <c r="C3405" s="18">
        <v>42297.0</v>
      </c>
      <c r="D3405" s="18">
        <v>42301.0</v>
      </c>
      <c r="E3405" s="18">
        <f t="shared" si="1"/>
        <v>42301</v>
      </c>
      <c r="F3405" s="15" t="s">
        <v>55</v>
      </c>
      <c r="G3405" s="15" t="s">
        <v>1201</v>
      </c>
      <c r="H3405" s="15" t="s">
        <v>1202</v>
      </c>
      <c r="I3405" s="15" t="s">
        <v>59</v>
      </c>
      <c r="J3405" s="15" t="s">
        <v>60</v>
      </c>
      <c r="K3405" s="15" t="s">
        <v>26</v>
      </c>
      <c r="L3405" s="15" t="str">
        <f t="array" ref="L3405">_xlfn.XLOOKUP(M3405,reference_province_to_city!$A$2:$A$11,reference_province_to_city!$B$2:$B$11)</f>
        <v>Denpasar</v>
      </c>
      <c r="M3405" s="15" t="s">
        <v>24</v>
      </c>
      <c r="N3405" s="15">
        <v>80231.0</v>
      </c>
      <c r="O3405" s="15">
        <f t="array" ref="O3405">_xlfn.XLOOKUP(M3405,reference_postal_code!$B$2:$B$11,reference_postal_code!$A$2:$A$11)</f>
        <v>80231</v>
      </c>
      <c r="P3405" s="15" t="s">
        <v>63</v>
      </c>
      <c r="Q3405" s="15" t="s">
        <v>1151</v>
      </c>
      <c r="R3405" s="15" t="s">
        <v>106</v>
      </c>
      <c r="S3405" s="15" t="s">
        <v>218</v>
      </c>
      <c r="T3405" s="15" t="s">
        <v>1152</v>
      </c>
      <c r="U3405" s="28">
        <v>5471640.0</v>
      </c>
      <c r="V3405" s="15">
        <v>3.0</v>
      </c>
      <c r="W3405" s="31">
        <v>0.2</v>
      </c>
      <c r="X3405" s="28">
        <v>410373.0</v>
      </c>
    </row>
    <row r="3406" ht="15.75" customHeight="1">
      <c r="A3406" s="15">
        <v>8069.0</v>
      </c>
      <c r="B3406" s="15" t="s">
        <v>6234</v>
      </c>
      <c r="C3406" s="18">
        <v>42297.0</v>
      </c>
      <c r="D3406" s="18">
        <v>42301.0</v>
      </c>
      <c r="E3406" s="18">
        <f t="shared" si="1"/>
        <v>42301</v>
      </c>
      <c r="F3406" s="15" t="s">
        <v>55</v>
      </c>
      <c r="G3406" s="15" t="s">
        <v>2062</v>
      </c>
      <c r="H3406" s="15" t="s">
        <v>2063</v>
      </c>
      <c r="I3406" s="15" t="s">
        <v>128</v>
      </c>
      <c r="J3406" s="15" t="s">
        <v>60</v>
      </c>
      <c r="K3406" s="15" t="s">
        <v>33</v>
      </c>
      <c r="L3406" s="15" t="str">
        <f t="array" ref="L3406">_xlfn.XLOOKUP(M3406,reference_province_to_city!$A$2:$A$11,reference_province_to_city!$B$2:$B$11)</f>
        <v>Makassar</v>
      </c>
      <c r="M3406" s="15" t="s">
        <v>25</v>
      </c>
      <c r="N3406" s="15">
        <v>90111.0</v>
      </c>
      <c r="O3406" s="15">
        <f t="array" ref="O3406">_xlfn.XLOOKUP(M3406,reference_postal_code!$B$2:$B$11,reference_postal_code!$A$2:$A$11)</f>
        <v>90111</v>
      </c>
      <c r="P3406" s="15" t="s">
        <v>63</v>
      </c>
      <c r="Q3406" s="15" t="s">
        <v>2059</v>
      </c>
      <c r="R3406" s="15" t="s">
        <v>106</v>
      </c>
      <c r="S3406" s="15" t="s">
        <v>139</v>
      </c>
      <c r="T3406" s="15" t="s">
        <v>2060</v>
      </c>
      <c r="U3406" s="28">
        <v>240300.0</v>
      </c>
      <c r="V3406" s="15">
        <v>6.0</v>
      </c>
      <c r="W3406" s="31">
        <v>0.0</v>
      </c>
      <c r="X3406" s="28">
        <v>91314.0</v>
      </c>
    </row>
    <row r="3407" ht="15.75" customHeight="1">
      <c r="A3407" s="15">
        <v>9058.0</v>
      </c>
      <c r="B3407" s="15" t="s">
        <v>6233</v>
      </c>
      <c r="C3407" s="18">
        <v>42297.0</v>
      </c>
      <c r="D3407" s="18">
        <v>42301.0</v>
      </c>
      <c r="E3407" s="18">
        <f t="shared" si="1"/>
        <v>42301</v>
      </c>
      <c r="F3407" s="15" t="s">
        <v>55</v>
      </c>
      <c r="G3407" s="15" t="s">
        <v>1201</v>
      </c>
      <c r="H3407" s="15" t="s">
        <v>1202</v>
      </c>
      <c r="I3407" s="15" t="s">
        <v>59</v>
      </c>
      <c r="J3407" s="15" t="s">
        <v>60</v>
      </c>
      <c r="K3407" s="15" t="s">
        <v>26</v>
      </c>
      <c r="L3407" s="15" t="str">
        <f t="array" ref="L3407">_xlfn.XLOOKUP(M3407,reference_province_to_city!$A$2:$A$11,reference_province_to_city!$B$2:$B$11)</f>
        <v>Denpasar</v>
      </c>
      <c r="M3407" s="15" t="s">
        <v>24</v>
      </c>
      <c r="O3407" s="15">
        <f t="array" ref="O3407">_xlfn.XLOOKUP(M3407,reference_postal_code!$B$2:$B$11,reference_postal_code!$A$2:$A$11)</f>
        <v>80231</v>
      </c>
      <c r="P3407" s="15" t="s">
        <v>63</v>
      </c>
      <c r="Q3407" s="15" t="s">
        <v>6235</v>
      </c>
      <c r="R3407" s="15" t="s">
        <v>106</v>
      </c>
      <c r="S3407" s="15" t="s">
        <v>139</v>
      </c>
      <c r="T3407" s="15" t="s">
        <v>6236</v>
      </c>
      <c r="U3407" s="28">
        <v>1121400.0</v>
      </c>
      <c r="V3407" s="15">
        <v>7.0</v>
      </c>
      <c r="W3407" s="31">
        <v>0.0</v>
      </c>
      <c r="X3407" s="28">
        <v>358848.0</v>
      </c>
    </row>
    <row r="3408" ht="15.75" customHeight="1">
      <c r="A3408" s="15">
        <v>8574.0</v>
      </c>
      <c r="B3408" s="15" t="s">
        <v>6237</v>
      </c>
      <c r="C3408" s="18">
        <v>42297.0</v>
      </c>
      <c r="D3408" s="18">
        <v>42299.0</v>
      </c>
      <c r="E3408" s="18">
        <f t="shared" si="1"/>
        <v>42299</v>
      </c>
      <c r="F3408" s="15" t="s">
        <v>125</v>
      </c>
      <c r="G3408" s="15" t="s">
        <v>2139</v>
      </c>
      <c r="H3408" s="15" t="s">
        <v>2140</v>
      </c>
      <c r="I3408" s="15" t="s">
        <v>59</v>
      </c>
      <c r="J3408" s="15" t="s">
        <v>60</v>
      </c>
      <c r="K3408" s="15" t="s">
        <v>33</v>
      </c>
      <c r="L3408" s="15" t="str">
        <f t="array" ref="L3408">_xlfn.XLOOKUP(M3408,reference_province_to_city!$A$2:$A$11,reference_province_to_city!$B$2:$B$11)</f>
        <v>Makassar</v>
      </c>
      <c r="M3408" s="15" t="s">
        <v>25</v>
      </c>
      <c r="O3408" s="15">
        <f t="array" ref="O3408">_xlfn.XLOOKUP(M3408,reference_postal_code!$B$2:$B$11,reference_postal_code!$A$2:$A$11)</f>
        <v>90111</v>
      </c>
      <c r="P3408" s="15" t="s">
        <v>63</v>
      </c>
      <c r="Q3408" s="15" t="s">
        <v>4869</v>
      </c>
      <c r="R3408" s="15" t="s">
        <v>65</v>
      </c>
      <c r="S3408" s="15" t="s">
        <v>66</v>
      </c>
      <c r="T3408" s="15" t="s">
        <v>4870</v>
      </c>
      <c r="U3408" s="28">
        <v>368400.0</v>
      </c>
      <c r="V3408" s="15">
        <v>2.0</v>
      </c>
      <c r="W3408" s="31">
        <v>0.0</v>
      </c>
      <c r="X3408" s="28">
        <v>173148.0</v>
      </c>
    </row>
    <row r="3409" ht="15.75" customHeight="1">
      <c r="A3409" s="15">
        <v>8068.0</v>
      </c>
      <c r="B3409" s="15" t="s">
        <v>6234</v>
      </c>
      <c r="C3409" s="18">
        <v>42297.0</v>
      </c>
      <c r="D3409" s="18">
        <v>42301.0</v>
      </c>
      <c r="E3409" s="18">
        <f t="shared" si="1"/>
        <v>42301</v>
      </c>
      <c r="F3409" s="15" t="s">
        <v>55</v>
      </c>
      <c r="G3409" s="15" t="s">
        <v>2062</v>
      </c>
      <c r="H3409" s="15" t="s">
        <v>2063</v>
      </c>
      <c r="I3409" s="15" t="s">
        <v>128</v>
      </c>
      <c r="J3409" s="15" t="s">
        <v>60</v>
      </c>
      <c r="K3409" s="15" t="s">
        <v>33</v>
      </c>
      <c r="L3409" s="15" t="str">
        <f t="array" ref="L3409">_xlfn.XLOOKUP(M3409,reference_province_to_city!$A$2:$A$11,reference_province_to_city!$B$2:$B$11)</f>
        <v>Makassar</v>
      </c>
      <c r="M3409" s="15" t="s">
        <v>25</v>
      </c>
      <c r="N3409" s="15">
        <v>90111.0</v>
      </c>
      <c r="O3409" s="15">
        <f t="array" ref="O3409">_xlfn.XLOOKUP(M3409,reference_postal_code!$B$2:$B$11,reference_postal_code!$A$2:$A$11)</f>
        <v>90111</v>
      </c>
      <c r="P3409" s="15" t="s">
        <v>63</v>
      </c>
      <c r="Q3409" s="15" t="s">
        <v>2386</v>
      </c>
      <c r="R3409" s="15" t="s">
        <v>110</v>
      </c>
      <c r="S3409" s="15" t="s">
        <v>149</v>
      </c>
      <c r="T3409" s="15" t="s">
        <v>2387</v>
      </c>
      <c r="U3409" s="28">
        <v>3599550.0</v>
      </c>
      <c r="V3409" s="15">
        <v>3.0</v>
      </c>
      <c r="W3409" s="31">
        <v>0.0</v>
      </c>
      <c r="X3409" s="28">
        <v>1295838.0</v>
      </c>
    </row>
    <row r="3410" ht="15.75" customHeight="1">
      <c r="A3410" s="15">
        <v>8574.0</v>
      </c>
      <c r="B3410" s="15" t="s">
        <v>6237</v>
      </c>
      <c r="C3410" s="18">
        <v>42297.0</v>
      </c>
      <c r="D3410" s="18">
        <v>42299.0</v>
      </c>
      <c r="E3410" s="18">
        <f t="shared" si="1"/>
        <v>42299</v>
      </c>
      <c r="F3410" s="15" t="s">
        <v>125</v>
      </c>
      <c r="G3410" s="15" t="s">
        <v>2139</v>
      </c>
      <c r="H3410" s="15" t="s">
        <v>2140</v>
      </c>
      <c r="I3410" s="15" t="s">
        <v>59</v>
      </c>
      <c r="J3410" s="15" t="s">
        <v>60</v>
      </c>
      <c r="K3410" s="15" t="s">
        <v>33</v>
      </c>
      <c r="L3410" s="15" t="str">
        <f t="array" ref="L3410">_xlfn.XLOOKUP(M3410,reference_province_to_city!$A$2:$A$11,reference_province_to_city!$B$2:$B$11)</f>
        <v>Makassar</v>
      </c>
      <c r="M3410" s="15" t="s">
        <v>25</v>
      </c>
      <c r="N3410" s="15">
        <v>90111.0</v>
      </c>
      <c r="O3410" s="15">
        <f t="array" ref="O3410">_xlfn.XLOOKUP(M3410,reference_postal_code!$B$2:$B$11,reference_postal_code!$A$2:$A$11)</f>
        <v>90111</v>
      </c>
      <c r="P3410" s="15" t="s">
        <v>63</v>
      </c>
      <c r="Q3410" s="15" t="s">
        <v>4869</v>
      </c>
      <c r="R3410" s="15" t="s">
        <v>65</v>
      </c>
      <c r="S3410" s="15" t="s">
        <v>66</v>
      </c>
      <c r="T3410" s="15" t="s">
        <v>4870</v>
      </c>
      <c r="U3410" s="28">
        <v>368400.0</v>
      </c>
      <c r="V3410" s="15">
        <v>2.0</v>
      </c>
      <c r="W3410" s="31">
        <v>0.0</v>
      </c>
      <c r="X3410" s="28">
        <v>173148.0</v>
      </c>
    </row>
    <row r="3411" ht="15.75" customHeight="1">
      <c r="A3411" s="15">
        <v>8474.0</v>
      </c>
      <c r="B3411" s="15" t="s">
        <v>6238</v>
      </c>
      <c r="C3411" s="18">
        <v>42299.0</v>
      </c>
      <c r="D3411" s="18">
        <v>42303.0</v>
      </c>
      <c r="E3411" s="18">
        <f t="shared" si="1"/>
        <v>42303</v>
      </c>
      <c r="F3411" s="15" t="s">
        <v>114</v>
      </c>
      <c r="G3411" s="15" t="s">
        <v>2614</v>
      </c>
      <c r="H3411" s="15" t="s">
        <v>2615</v>
      </c>
      <c r="I3411" s="15" t="s">
        <v>59</v>
      </c>
      <c r="J3411" s="15" t="s">
        <v>60</v>
      </c>
      <c r="K3411" s="15" t="s">
        <v>14</v>
      </c>
      <c r="L3411" s="15" t="str">
        <f t="array" ref="L3411">_xlfn.XLOOKUP(M3411,reference_province_to_city!$A$2:$A$11,reference_province_to_city!$B$2:$B$11)</f>
        <v>Bandung</v>
      </c>
      <c r="M3411" s="15" t="s">
        <v>12</v>
      </c>
      <c r="N3411" s="15">
        <v>40111.0</v>
      </c>
      <c r="O3411" s="15">
        <f t="array" ref="O3411">_xlfn.XLOOKUP(M3411,reference_postal_code!$B$2:$B$11,reference_postal_code!$A$2:$A$11)</f>
        <v>40111</v>
      </c>
      <c r="P3411" s="15" t="s">
        <v>117</v>
      </c>
      <c r="Q3411" s="15" t="s">
        <v>1170</v>
      </c>
      <c r="R3411" s="15" t="s">
        <v>65</v>
      </c>
      <c r="S3411" s="15" t="s">
        <v>87</v>
      </c>
      <c r="T3411" s="15" t="s">
        <v>1171</v>
      </c>
      <c r="U3411" s="28">
        <v>149280.0</v>
      </c>
      <c r="V3411" s="15">
        <v>1.0</v>
      </c>
      <c r="W3411" s="31">
        <v>0.2</v>
      </c>
      <c r="X3411" s="28">
        <v>14928.0</v>
      </c>
    </row>
    <row r="3412" ht="15.75" customHeight="1">
      <c r="A3412" s="15">
        <v>1174.0</v>
      </c>
      <c r="B3412" s="15" t="s">
        <v>6239</v>
      </c>
      <c r="C3412" s="18">
        <v>42299.0</v>
      </c>
      <c r="D3412" s="18">
        <v>42303.0</v>
      </c>
      <c r="E3412" s="18">
        <f t="shared" si="1"/>
        <v>42303</v>
      </c>
      <c r="F3412" s="15" t="s">
        <v>55</v>
      </c>
      <c r="G3412" s="15" t="s">
        <v>1760</v>
      </c>
      <c r="H3412" s="15" t="s">
        <v>1761</v>
      </c>
      <c r="I3412" s="15" t="s">
        <v>59</v>
      </c>
      <c r="J3412" s="15" t="s">
        <v>60</v>
      </c>
      <c r="K3412" s="15" t="s">
        <v>29</v>
      </c>
      <c r="L3412" s="15" t="str">
        <f t="array" ref="L3412">_xlfn.XLOOKUP(M3412,reference_province_to_city!$A$2:$A$11,reference_province_to_city!$B$2:$B$11)</f>
        <v>Palembang</v>
      </c>
      <c r="M3412" s="15" t="s">
        <v>13</v>
      </c>
      <c r="N3412" s="15">
        <v>30111.0</v>
      </c>
      <c r="O3412" s="15">
        <f t="array" ref="O3412">_xlfn.XLOOKUP(M3412,reference_postal_code!$B$2:$B$11,reference_postal_code!$A$2:$A$11)</f>
        <v>30111</v>
      </c>
      <c r="P3412" s="15" t="s">
        <v>77</v>
      </c>
      <c r="Q3412" s="15" t="s">
        <v>3309</v>
      </c>
      <c r="R3412" s="15" t="s">
        <v>65</v>
      </c>
      <c r="S3412" s="15" t="s">
        <v>83</v>
      </c>
      <c r="T3412" s="15" t="s">
        <v>3310</v>
      </c>
      <c r="U3412" s="28">
        <v>77640.0</v>
      </c>
      <c r="V3412" s="15">
        <v>4.0</v>
      </c>
      <c r="W3412" s="31">
        <v>0.8</v>
      </c>
      <c r="X3412" s="28">
        <v>-116460.0</v>
      </c>
    </row>
    <row r="3413" ht="15.75" customHeight="1">
      <c r="A3413" s="15">
        <v>5419.0</v>
      </c>
      <c r="B3413" s="15" t="s">
        <v>6240</v>
      </c>
      <c r="C3413" s="18">
        <v>42300.0</v>
      </c>
      <c r="D3413" s="18">
        <v>42303.0</v>
      </c>
      <c r="E3413" s="18">
        <f t="shared" si="1"/>
        <v>42303</v>
      </c>
      <c r="F3413" s="15" t="s">
        <v>125</v>
      </c>
      <c r="G3413" s="15" t="s">
        <v>2782</v>
      </c>
      <c r="H3413" s="15" t="s">
        <v>2783</v>
      </c>
      <c r="I3413" s="15" t="s">
        <v>59</v>
      </c>
      <c r="J3413" s="15" t="s">
        <v>60</v>
      </c>
      <c r="K3413" s="15" t="s">
        <v>19</v>
      </c>
      <c r="L3413" s="15" t="str">
        <f t="array" ref="L3413">_xlfn.XLOOKUP(M3413,reference_province_to_city!$A$2:$A$11,reference_province_to_city!$B$2:$B$11)</f>
        <v>Yogyakarta</v>
      </c>
      <c r="M3413" s="15" t="s">
        <v>18</v>
      </c>
      <c r="N3413" s="15">
        <v>55111.0</v>
      </c>
      <c r="O3413" s="15">
        <f t="array" ref="O3413">_xlfn.XLOOKUP(M3413,reference_postal_code!$B$2:$B$11,reference_postal_code!$A$2:$A$11)</f>
        <v>55111</v>
      </c>
      <c r="P3413" s="15" t="s">
        <v>77</v>
      </c>
      <c r="Q3413" s="15" t="s">
        <v>5730</v>
      </c>
      <c r="R3413" s="15" t="s">
        <v>65</v>
      </c>
      <c r="S3413" s="15" t="s">
        <v>66</v>
      </c>
      <c r="T3413" s="15" t="s">
        <v>5731</v>
      </c>
      <c r="U3413" s="28">
        <v>544320.0</v>
      </c>
      <c r="V3413" s="15">
        <v>7.0</v>
      </c>
      <c r="W3413" s="31">
        <v>0.2</v>
      </c>
      <c r="X3413" s="28">
        <v>190512.0</v>
      </c>
    </row>
    <row r="3414" ht="15.75" customHeight="1">
      <c r="A3414" s="15">
        <v>3868.0</v>
      </c>
      <c r="B3414" s="15" t="s">
        <v>6241</v>
      </c>
      <c r="C3414" s="18">
        <v>42300.0</v>
      </c>
      <c r="D3414" s="18">
        <v>42304.0</v>
      </c>
      <c r="E3414" s="18">
        <f t="shared" si="1"/>
        <v>42304</v>
      </c>
      <c r="F3414" s="15" t="s">
        <v>114</v>
      </c>
      <c r="G3414" s="15" t="s">
        <v>6242</v>
      </c>
      <c r="H3414" s="15" t="s">
        <v>6243</v>
      </c>
      <c r="I3414" s="15" t="s">
        <v>59</v>
      </c>
      <c r="J3414" s="15" t="s">
        <v>60</v>
      </c>
      <c r="K3414" s="15" t="s">
        <v>22</v>
      </c>
      <c r="L3414" s="15" t="str">
        <f t="array" ref="L3414">_xlfn.XLOOKUP(M3414,reference_province_to_city!$A$2:$A$11,reference_province_to_city!$B$2:$B$11)</f>
        <v>Surabaya</v>
      </c>
      <c r="M3414" s="15" t="s">
        <v>20</v>
      </c>
      <c r="N3414" s="15">
        <v>60231.0</v>
      </c>
      <c r="O3414" s="15">
        <f t="array" ref="O3414">_xlfn.XLOOKUP(M3414,reference_postal_code!$B$2:$B$11,reference_postal_code!$A$2:$A$11)</f>
        <v>60231</v>
      </c>
      <c r="P3414" s="15" t="s">
        <v>166</v>
      </c>
      <c r="Q3414" s="15" t="s">
        <v>402</v>
      </c>
      <c r="R3414" s="15" t="s">
        <v>110</v>
      </c>
      <c r="S3414" s="15" t="s">
        <v>149</v>
      </c>
      <c r="T3414" s="15" t="s">
        <v>403</v>
      </c>
      <c r="U3414" s="28">
        <v>2224800.0</v>
      </c>
      <c r="V3414" s="15">
        <v>9.0</v>
      </c>
      <c r="W3414" s="31">
        <v>0.0</v>
      </c>
      <c r="X3414" s="28">
        <v>956664.0</v>
      </c>
    </row>
    <row r="3415" ht="15.75" customHeight="1">
      <c r="A3415" s="15">
        <v>3870.0</v>
      </c>
      <c r="B3415" s="15" t="s">
        <v>6241</v>
      </c>
      <c r="C3415" s="18">
        <v>42300.0</v>
      </c>
      <c r="D3415" s="18">
        <v>42304.0</v>
      </c>
      <c r="E3415" s="18">
        <f t="shared" si="1"/>
        <v>42304</v>
      </c>
      <c r="F3415" s="15" t="s">
        <v>114</v>
      </c>
      <c r="G3415" s="15" t="s">
        <v>6242</v>
      </c>
      <c r="H3415" s="15" t="s">
        <v>6243</v>
      </c>
      <c r="I3415" s="15" t="s">
        <v>59</v>
      </c>
      <c r="J3415" s="15" t="s">
        <v>60</v>
      </c>
      <c r="K3415" s="15" t="s">
        <v>22</v>
      </c>
      <c r="L3415" s="15" t="str">
        <f t="array" ref="L3415">_xlfn.XLOOKUP(M3415,reference_province_to_city!$A$2:$A$11,reference_province_to_city!$B$2:$B$11)</f>
        <v>Surabaya</v>
      </c>
      <c r="M3415" s="15" t="s">
        <v>20</v>
      </c>
      <c r="N3415" s="15">
        <v>60231.0</v>
      </c>
      <c r="O3415" s="15">
        <f t="array" ref="O3415">_xlfn.XLOOKUP(M3415,reference_postal_code!$B$2:$B$11,reference_postal_code!$A$2:$A$11)</f>
        <v>60231</v>
      </c>
      <c r="P3415" s="15" t="s">
        <v>166</v>
      </c>
      <c r="Q3415" s="15" t="s">
        <v>5338</v>
      </c>
      <c r="R3415" s="15" t="s">
        <v>106</v>
      </c>
      <c r="S3415" s="15" t="s">
        <v>107</v>
      </c>
      <c r="T3415" s="15" t="s">
        <v>5339</v>
      </c>
      <c r="U3415" s="28">
        <v>2879520.0</v>
      </c>
      <c r="V3415" s="15">
        <v>7.0</v>
      </c>
      <c r="W3415" s="31">
        <v>0.2</v>
      </c>
      <c r="X3415" s="28">
        <v>251958.0</v>
      </c>
    </row>
    <row r="3416" ht="15.75" customHeight="1">
      <c r="A3416" s="15">
        <v>4253.0</v>
      </c>
      <c r="B3416" s="15" t="s">
        <v>6244</v>
      </c>
      <c r="C3416" s="18">
        <v>42300.0</v>
      </c>
      <c r="D3416" s="18">
        <v>42300.0</v>
      </c>
      <c r="E3416" s="18">
        <f t="shared" si="1"/>
        <v>42300</v>
      </c>
      <c r="F3416" s="15" t="s">
        <v>466</v>
      </c>
      <c r="G3416" s="15" t="s">
        <v>4438</v>
      </c>
      <c r="H3416" s="15" t="s">
        <v>4439</v>
      </c>
      <c r="I3416" s="15" t="s">
        <v>59</v>
      </c>
      <c r="J3416" s="15" t="s">
        <v>60</v>
      </c>
      <c r="K3416" s="15" t="s">
        <v>26</v>
      </c>
      <c r="L3416" s="15" t="str">
        <f t="array" ref="L3416">_xlfn.XLOOKUP(M3416,reference_province_to_city!$A$2:$A$11,reference_province_to_city!$B$2:$B$11)</f>
        <v>Denpasar</v>
      </c>
      <c r="M3416" s="15" t="s">
        <v>24</v>
      </c>
      <c r="N3416" s="15">
        <v>80231.0</v>
      </c>
      <c r="O3416" s="15">
        <f t="array" ref="O3416">_xlfn.XLOOKUP(M3416,reference_postal_code!$B$2:$B$11,reference_postal_code!$A$2:$A$11)</f>
        <v>80231</v>
      </c>
      <c r="P3416" s="15" t="s">
        <v>63</v>
      </c>
      <c r="Q3416" s="15" t="s">
        <v>1848</v>
      </c>
      <c r="R3416" s="15" t="s">
        <v>65</v>
      </c>
      <c r="S3416" s="15" t="s">
        <v>93</v>
      </c>
      <c r="T3416" s="15" t="s">
        <v>1849</v>
      </c>
      <c r="U3416" s="28">
        <v>160320.0</v>
      </c>
      <c r="V3416" s="15">
        <v>2.0</v>
      </c>
      <c r="W3416" s="31">
        <v>0.2</v>
      </c>
      <c r="X3416" s="28">
        <v>34068.0</v>
      </c>
    </row>
    <row r="3417" ht="15.75" customHeight="1">
      <c r="A3417" s="15">
        <v>4254.0</v>
      </c>
      <c r="B3417" s="15" t="s">
        <v>6244</v>
      </c>
      <c r="C3417" s="18">
        <v>42300.0</v>
      </c>
      <c r="D3417" s="18">
        <v>42300.0</v>
      </c>
      <c r="E3417" s="18">
        <f t="shared" si="1"/>
        <v>42300</v>
      </c>
      <c r="F3417" s="15" t="s">
        <v>466</v>
      </c>
      <c r="G3417" s="15" t="s">
        <v>4438</v>
      </c>
      <c r="H3417" s="15" t="s">
        <v>4439</v>
      </c>
      <c r="I3417" s="15" t="s">
        <v>59</v>
      </c>
      <c r="J3417" s="15" t="s">
        <v>60</v>
      </c>
      <c r="K3417" s="15" t="s">
        <v>26</v>
      </c>
      <c r="L3417" s="15" t="str">
        <f t="array" ref="L3417">_xlfn.XLOOKUP(M3417,reference_province_to_city!$A$2:$A$11,reference_province_to_city!$B$2:$B$11)</f>
        <v>Denpasar</v>
      </c>
      <c r="M3417" s="15" t="s">
        <v>24</v>
      </c>
      <c r="N3417" s="15">
        <v>80231.0</v>
      </c>
      <c r="O3417" s="15">
        <f t="array" ref="O3417">_xlfn.XLOOKUP(M3417,reference_postal_code!$B$2:$B$11,reference_postal_code!$A$2:$A$11)</f>
        <v>80231</v>
      </c>
      <c r="P3417" s="15" t="s">
        <v>63</v>
      </c>
      <c r="Q3417" s="15" t="s">
        <v>6245</v>
      </c>
      <c r="R3417" s="15" t="s">
        <v>110</v>
      </c>
      <c r="S3417" s="15" t="s">
        <v>111</v>
      </c>
      <c r="T3417" s="15" t="s">
        <v>6246</v>
      </c>
      <c r="U3417" s="28">
        <v>177360.0</v>
      </c>
      <c r="V3417" s="15">
        <v>2.0</v>
      </c>
      <c r="W3417" s="31">
        <v>0.2</v>
      </c>
      <c r="X3417" s="28">
        <v>15519.0</v>
      </c>
    </row>
    <row r="3418" ht="15.75" customHeight="1">
      <c r="A3418" s="15">
        <v>3871.0</v>
      </c>
      <c r="B3418" s="15" t="s">
        <v>6241</v>
      </c>
      <c r="C3418" s="18">
        <v>42300.0</v>
      </c>
      <c r="D3418" s="18">
        <v>42304.0</v>
      </c>
      <c r="E3418" s="18">
        <f t="shared" si="1"/>
        <v>42304</v>
      </c>
      <c r="F3418" s="15" t="s">
        <v>114</v>
      </c>
      <c r="G3418" s="15" t="s">
        <v>6242</v>
      </c>
      <c r="H3418" s="15" t="s">
        <v>6243</v>
      </c>
      <c r="I3418" s="15" t="s">
        <v>59</v>
      </c>
      <c r="J3418" s="15" t="s">
        <v>60</v>
      </c>
      <c r="K3418" s="15" t="s">
        <v>22</v>
      </c>
      <c r="L3418" s="15" t="str">
        <f t="array" ref="L3418">_xlfn.XLOOKUP(M3418,reference_province_to_city!$A$2:$A$11,reference_province_to_city!$B$2:$B$11)</f>
        <v>Surabaya</v>
      </c>
      <c r="M3418" s="15" t="s">
        <v>20</v>
      </c>
      <c r="O3418" s="15">
        <f t="array" ref="O3418">_xlfn.XLOOKUP(M3418,reference_postal_code!$B$2:$B$11,reference_postal_code!$A$2:$A$11)</f>
        <v>60231</v>
      </c>
      <c r="P3418" s="15" t="s">
        <v>166</v>
      </c>
      <c r="Q3418" s="15" t="s">
        <v>6247</v>
      </c>
      <c r="R3418" s="15" t="s">
        <v>65</v>
      </c>
      <c r="S3418" s="15" t="s">
        <v>66</v>
      </c>
      <c r="T3418" s="15" t="s">
        <v>6248</v>
      </c>
      <c r="U3418" s="28">
        <v>173400.0</v>
      </c>
      <c r="V3418" s="15">
        <v>2.0</v>
      </c>
      <c r="W3418" s="31">
        <v>0.0</v>
      </c>
      <c r="X3418" s="28">
        <v>84966.0</v>
      </c>
    </row>
    <row r="3419" ht="15.75" customHeight="1">
      <c r="A3419" s="15">
        <v>3872.0</v>
      </c>
      <c r="B3419" s="15" t="s">
        <v>6241</v>
      </c>
      <c r="C3419" s="18">
        <v>42300.0</v>
      </c>
      <c r="D3419" s="18">
        <v>42304.0</v>
      </c>
      <c r="E3419" s="18">
        <f t="shared" si="1"/>
        <v>42304</v>
      </c>
      <c r="F3419" s="15" t="s">
        <v>114</v>
      </c>
      <c r="G3419" s="15" t="s">
        <v>6242</v>
      </c>
      <c r="H3419" s="15" t="s">
        <v>6243</v>
      </c>
      <c r="I3419" s="15" t="s">
        <v>59</v>
      </c>
      <c r="J3419" s="15" t="s">
        <v>60</v>
      </c>
      <c r="K3419" s="15" t="s">
        <v>22</v>
      </c>
      <c r="L3419" s="15" t="str">
        <f t="array" ref="L3419">_xlfn.XLOOKUP(M3419,reference_province_to_city!$A$2:$A$11,reference_province_to_city!$B$2:$B$11)</f>
        <v>Surabaya</v>
      </c>
      <c r="M3419" s="15" t="s">
        <v>20</v>
      </c>
      <c r="N3419" s="15">
        <v>60231.0</v>
      </c>
      <c r="O3419" s="15">
        <f t="array" ref="O3419">_xlfn.XLOOKUP(M3419,reference_postal_code!$B$2:$B$11,reference_postal_code!$A$2:$A$11)</f>
        <v>60231</v>
      </c>
      <c r="P3419" s="15" t="s">
        <v>166</v>
      </c>
      <c r="Q3419" s="15" t="s">
        <v>2801</v>
      </c>
      <c r="R3419" s="15" t="s">
        <v>65</v>
      </c>
      <c r="S3419" s="15" t="s">
        <v>173</v>
      </c>
      <c r="T3419" s="15" t="s">
        <v>2802</v>
      </c>
      <c r="U3419" s="28">
        <v>177000.0</v>
      </c>
      <c r="V3419" s="15">
        <v>4.0</v>
      </c>
      <c r="W3419" s="31">
        <v>0.0</v>
      </c>
      <c r="X3419" s="28">
        <v>84960.0</v>
      </c>
    </row>
    <row r="3420" ht="15.75" customHeight="1">
      <c r="A3420" s="15">
        <v>8494.0</v>
      </c>
      <c r="B3420" s="15" t="s">
        <v>6249</v>
      </c>
      <c r="C3420" s="18">
        <v>42300.0</v>
      </c>
      <c r="D3420" s="18">
        <v>42305.0</v>
      </c>
      <c r="E3420" s="18">
        <f t="shared" si="1"/>
        <v>42305</v>
      </c>
      <c r="F3420" s="15" t="s">
        <v>55</v>
      </c>
      <c r="G3420" s="15" t="s">
        <v>842</v>
      </c>
      <c r="H3420" s="15" t="s">
        <v>843</v>
      </c>
      <c r="I3420" s="15" t="s">
        <v>59</v>
      </c>
      <c r="J3420" s="15" t="s">
        <v>60</v>
      </c>
      <c r="K3420" s="15" t="s">
        <v>10</v>
      </c>
      <c r="L3420" s="15" t="str">
        <f t="array" ref="L3420">_xlfn.XLOOKUP(M3420,reference_province_to_city!$A$2:$A$11,reference_province_to_city!$B$2:$B$11)</f>
        <v>Jakarta</v>
      </c>
      <c r="M3420" s="15" t="s">
        <v>7</v>
      </c>
      <c r="N3420" s="15">
        <v>10110.0</v>
      </c>
      <c r="O3420" s="15">
        <f t="array" ref="O3420">_xlfn.XLOOKUP(M3420,reference_postal_code!$B$2:$B$11,reference_postal_code!$A$2:$A$11)</f>
        <v>10110</v>
      </c>
      <c r="P3420" s="15" t="s">
        <v>117</v>
      </c>
      <c r="Q3420" s="15" t="s">
        <v>5151</v>
      </c>
      <c r="R3420" s="15" t="s">
        <v>110</v>
      </c>
      <c r="S3420" s="15" t="s">
        <v>1391</v>
      </c>
      <c r="T3420" s="15" t="s">
        <v>5152</v>
      </c>
      <c r="U3420" s="28">
        <v>7199640.0</v>
      </c>
      <c r="V3420" s="15">
        <v>3.0</v>
      </c>
      <c r="W3420" s="31">
        <v>0.2</v>
      </c>
      <c r="X3420" s="28">
        <v>2429878.0</v>
      </c>
    </row>
    <row r="3421" ht="15.75" customHeight="1">
      <c r="A3421" s="15">
        <v>8493.0</v>
      </c>
      <c r="B3421" s="15" t="s">
        <v>6249</v>
      </c>
      <c r="C3421" s="18">
        <v>42300.0</v>
      </c>
      <c r="D3421" s="18">
        <v>42305.0</v>
      </c>
      <c r="E3421" s="18">
        <f t="shared" si="1"/>
        <v>42305</v>
      </c>
      <c r="F3421" s="15" t="s">
        <v>55</v>
      </c>
      <c r="G3421" s="15" t="s">
        <v>842</v>
      </c>
      <c r="H3421" s="15" t="s">
        <v>843</v>
      </c>
      <c r="I3421" s="15" t="s">
        <v>59</v>
      </c>
      <c r="J3421" s="15" t="s">
        <v>60</v>
      </c>
      <c r="K3421" s="15" t="s">
        <v>10</v>
      </c>
      <c r="L3421" s="15" t="str">
        <f t="array" ref="L3421">_xlfn.XLOOKUP(M3421,reference_province_to_city!$A$2:$A$11,reference_province_to_city!$B$2:$B$11)</f>
        <v>Jakarta</v>
      </c>
      <c r="M3421" s="15" t="s">
        <v>7</v>
      </c>
      <c r="N3421" s="15">
        <v>10110.0</v>
      </c>
      <c r="O3421" s="15">
        <f t="array" ref="O3421">_xlfn.XLOOKUP(M3421,reference_postal_code!$B$2:$B$11,reference_postal_code!$A$2:$A$11)</f>
        <v>10110</v>
      </c>
      <c r="P3421" s="15" t="s">
        <v>117</v>
      </c>
      <c r="Q3421" s="15" t="s">
        <v>506</v>
      </c>
      <c r="R3421" s="15" t="s">
        <v>65</v>
      </c>
      <c r="S3421" s="15" t="s">
        <v>66</v>
      </c>
      <c r="T3421" s="15" t="s">
        <v>507</v>
      </c>
      <c r="U3421" s="28">
        <v>911040.0</v>
      </c>
      <c r="V3421" s="15">
        <v>8.0</v>
      </c>
      <c r="W3421" s="31">
        <v>0.2</v>
      </c>
      <c r="X3421" s="28">
        <v>307476.0</v>
      </c>
    </row>
    <row r="3422" ht="15.75" customHeight="1">
      <c r="A3422" s="15">
        <v>3869.0</v>
      </c>
      <c r="B3422" s="15" t="s">
        <v>6241</v>
      </c>
      <c r="C3422" s="18">
        <v>42300.0</v>
      </c>
      <c r="D3422" s="18">
        <v>42304.0</v>
      </c>
      <c r="E3422" s="18">
        <f t="shared" si="1"/>
        <v>42304</v>
      </c>
      <c r="F3422" s="15" t="s">
        <v>114</v>
      </c>
      <c r="G3422" s="15" t="s">
        <v>6242</v>
      </c>
      <c r="H3422" s="15" t="s">
        <v>6243</v>
      </c>
      <c r="I3422" s="15" t="s">
        <v>59</v>
      </c>
      <c r="J3422" s="15" t="s">
        <v>60</v>
      </c>
      <c r="K3422" s="15" t="s">
        <v>22</v>
      </c>
      <c r="L3422" s="15" t="str">
        <f t="array" ref="L3422">_xlfn.XLOOKUP(M3422,reference_province_to_city!$A$2:$A$11,reference_province_to_city!$B$2:$B$11)</f>
        <v>Surabaya</v>
      </c>
      <c r="M3422" s="15" t="s">
        <v>20</v>
      </c>
      <c r="N3422" s="15">
        <v>60231.0</v>
      </c>
      <c r="O3422" s="15">
        <f t="array" ref="O3422">_xlfn.XLOOKUP(M3422,reference_postal_code!$B$2:$B$11,reference_postal_code!$A$2:$A$11)</f>
        <v>60231</v>
      </c>
      <c r="P3422" s="15" t="s">
        <v>166</v>
      </c>
      <c r="Q3422" s="15" t="s">
        <v>624</v>
      </c>
      <c r="R3422" s="15" t="s">
        <v>106</v>
      </c>
      <c r="S3422" s="15" t="s">
        <v>107</v>
      </c>
      <c r="T3422" s="15" t="s">
        <v>625</v>
      </c>
      <c r="U3422" s="28">
        <v>3611760.0</v>
      </c>
      <c r="V3422" s="15">
        <v>1.0</v>
      </c>
      <c r="W3422" s="31">
        <v>0.2</v>
      </c>
      <c r="X3422" s="28">
        <v>406323.0</v>
      </c>
    </row>
    <row r="3423" ht="15.75" customHeight="1">
      <c r="A3423" s="15">
        <v>4252.0</v>
      </c>
      <c r="B3423" s="15" t="s">
        <v>6244</v>
      </c>
      <c r="C3423" s="18">
        <v>42300.0</v>
      </c>
      <c r="D3423" s="18">
        <v>42300.0</v>
      </c>
      <c r="E3423" s="18">
        <f t="shared" si="1"/>
        <v>42300</v>
      </c>
      <c r="F3423" s="15" t="s">
        <v>466</v>
      </c>
      <c r="G3423" s="15" t="s">
        <v>4438</v>
      </c>
      <c r="H3423" s="15" t="s">
        <v>4439</v>
      </c>
      <c r="I3423" s="15" t="s">
        <v>59</v>
      </c>
      <c r="J3423" s="15" t="s">
        <v>60</v>
      </c>
      <c r="K3423" s="15" t="s">
        <v>99</v>
      </c>
      <c r="L3423" s="15" t="str">
        <f t="array" ref="L3423">_xlfn.XLOOKUP(M3423,reference_province_to_city!$A$2:$A$11,reference_province_to_city!$B$2:$B$11)</f>
        <v>Denpasar</v>
      </c>
      <c r="M3423" s="15" t="s">
        <v>24</v>
      </c>
      <c r="N3423" s="15">
        <v>80231.0</v>
      </c>
      <c r="O3423" s="15">
        <f t="array" ref="O3423">_xlfn.XLOOKUP(M3423,reference_postal_code!$B$2:$B$11,reference_postal_code!$A$2:$A$11)</f>
        <v>80231</v>
      </c>
      <c r="P3423" s="15" t="s">
        <v>63</v>
      </c>
      <c r="Q3423" s="15" t="s">
        <v>4688</v>
      </c>
      <c r="R3423" s="15" t="s">
        <v>110</v>
      </c>
      <c r="S3423" s="15" t="s">
        <v>111</v>
      </c>
      <c r="T3423" s="15" t="s">
        <v>4689</v>
      </c>
      <c r="U3423" s="28">
        <v>839160.0</v>
      </c>
      <c r="V3423" s="15">
        <v>7.0</v>
      </c>
      <c r="W3423" s="31">
        <v>0.2</v>
      </c>
      <c r="X3423" s="28">
        <v>-199301.0</v>
      </c>
    </row>
    <row r="3424" ht="15.75" customHeight="1">
      <c r="A3424" s="15">
        <v>8495.0</v>
      </c>
      <c r="B3424" s="15" t="s">
        <v>6249</v>
      </c>
      <c r="C3424" s="18">
        <v>42300.0</v>
      </c>
      <c r="D3424" s="18">
        <v>42305.0</v>
      </c>
      <c r="E3424" s="18">
        <f t="shared" si="1"/>
        <v>42305</v>
      </c>
      <c r="F3424" s="15" t="s">
        <v>55</v>
      </c>
      <c r="G3424" s="15" t="s">
        <v>842</v>
      </c>
      <c r="H3424" s="15" t="s">
        <v>843</v>
      </c>
      <c r="I3424" s="15" t="s">
        <v>59</v>
      </c>
      <c r="J3424" s="15" t="s">
        <v>60</v>
      </c>
      <c r="K3424" s="15" t="s">
        <v>10</v>
      </c>
      <c r="L3424" s="15" t="str">
        <f t="array" ref="L3424">_xlfn.XLOOKUP(M3424,reference_province_to_city!$A$2:$A$11,reference_province_to_city!$B$2:$B$11)</f>
        <v>Jakarta</v>
      </c>
      <c r="M3424" s="15" t="s">
        <v>7</v>
      </c>
      <c r="N3424" s="15">
        <v>10110.0</v>
      </c>
      <c r="O3424" s="15">
        <f t="array" ref="O3424">_xlfn.XLOOKUP(M3424,reference_postal_code!$B$2:$B$11,reference_postal_code!$A$2:$A$11)</f>
        <v>10110</v>
      </c>
      <c r="P3424" s="15" t="s">
        <v>117</v>
      </c>
      <c r="Q3424" s="15" t="s">
        <v>1615</v>
      </c>
      <c r="R3424" s="15" t="s">
        <v>65</v>
      </c>
      <c r="S3424" s="15" t="s">
        <v>83</v>
      </c>
      <c r="T3424" s="15" t="s">
        <v>1616</v>
      </c>
      <c r="U3424" s="28">
        <v>91200.0</v>
      </c>
      <c r="V3424" s="15">
        <v>1.0</v>
      </c>
      <c r="W3424" s="31">
        <v>0.8</v>
      </c>
      <c r="X3424" s="28">
        <v>-155040.0</v>
      </c>
    </row>
    <row r="3425" ht="15.75" customHeight="1">
      <c r="A3425" s="15">
        <v>4275.0</v>
      </c>
      <c r="B3425" s="15" t="s">
        <v>6250</v>
      </c>
      <c r="C3425" s="18">
        <v>42300.0</v>
      </c>
      <c r="D3425" s="18">
        <v>42305.0</v>
      </c>
      <c r="E3425" s="18">
        <f t="shared" si="1"/>
        <v>42305</v>
      </c>
      <c r="F3425" s="15" t="s">
        <v>55</v>
      </c>
      <c r="G3425" s="15" t="s">
        <v>4750</v>
      </c>
      <c r="H3425" s="15" t="s">
        <v>4751</v>
      </c>
      <c r="I3425" s="15" t="s">
        <v>128</v>
      </c>
      <c r="J3425" s="15" t="s">
        <v>60</v>
      </c>
      <c r="K3425" s="15" t="s">
        <v>22</v>
      </c>
      <c r="L3425" s="15" t="str">
        <f t="array" ref="L3425">_xlfn.XLOOKUP(M3425,reference_province_to_city!$A$2:$A$11,reference_province_to_city!$B$2:$B$11)</f>
        <v>Surabaya</v>
      </c>
      <c r="M3425" s="15" t="s">
        <v>20</v>
      </c>
      <c r="N3425" s="15">
        <v>60231.0</v>
      </c>
      <c r="O3425" s="15">
        <f t="array" ref="O3425">_xlfn.XLOOKUP(M3425,reference_postal_code!$B$2:$B$11,reference_postal_code!$A$2:$A$11)</f>
        <v>60231</v>
      </c>
      <c r="P3425" s="15" t="s">
        <v>166</v>
      </c>
      <c r="Q3425" s="15" t="s">
        <v>1033</v>
      </c>
      <c r="R3425" s="15" t="s">
        <v>65</v>
      </c>
      <c r="S3425" s="15" t="s">
        <v>83</v>
      </c>
      <c r="T3425" s="15" t="s">
        <v>1034</v>
      </c>
      <c r="U3425" s="28">
        <v>53880.0</v>
      </c>
      <c r="V3425" s="15">
        <v>1.0</v>
      </c>
      <c r="W3425" s="31">
        <v>0.2</v>
      </c>
      <c r="X3425" s="28">
        <v>16837.0</v>
      </c>
    </row>
    <row r="3426" ht="15.75" customHeight="1">
      <c r="A3426" s="15">
        <v>3873.0</v>
      </c>
      <c r="B3426" s="15" t="s">
        <v>6241</v>
      </c>
      <c r="C3426" s="18">
        <v>42300.0</v>
      </c>
      <c r="D3426" s="18">
        <v>42304.0</v>
      </c>
      <c r="E3426" s="18">
        <f t="shared" si="1"/>
        <v>42304</v>
      </c>
      <c r="F3426" s="15" t="s">
        <v>114</v>
      </c>
      <c r="G3426" s="15" t="s">
        <v>6242</v>
      </c>
      <c r="H3426" s="15" t="s">
        <v>6243</v>
      </c>
      <c r="I3426" s="15" t="s">
        <v>59</v>
      </c>
      <c r="J3426" s="15" t="s">
        <v>60</v>
      </c>
      <c r="K3426" s="15" t="s">
        <v>22</v>
      </c>
      <c r="L3426" s="15" t="str">
        <f t="array" ref="L3426">_xlfn.XLOOKUP(M3426,reference_province_to_city!$A$2:$A$11,reference_province_to_city!$B$2:$B$11)</f>
        <v>Surabaya</v>
      </c>
      <c r="M3426" s="15" t="s">
        <v>20</v>
      </c>
      <c r="N3426" s="15">
        <v>60231.0</v>
      </c>
      <c r="O3426" s="15">
        <f t="array" ref="O3426">_xlfn.XLOOKUP(M3426,reference_postal_code!$B$2:$B$11,reference_postal_code!$A$2:$A$11)</f>
        <v>60231</v>
      </c>
      <c r="P3426" s="15" t="s">
        <v>166</v>
      </c>
      <c r="Q3426" s="15" t="s">
        <v>4291</v>
      </c>
      <c r="R3426" s="15" t="s">
        <v>106</v>
      </c>
      <c r="S3426" s="15" t="s">
        <v>107</v>
      </c>
      <c r="T3426" s="15" t="s">
        <v>4292</v>
      </c>
      <c r="U3426" s="28">
        <v>1.263528E7</v>
      </c>
      <c r="V3426" s="15">
        <v>3.0</v>
      </c>
      <c r="W3426" s="31">
        <v>0.2</v>
      </c>
      <c r="X3426" s="28">
        <v>631764.0</v>
      </c>
    </row>
    <row r="3427" ht="15.75" customHeight="1">
      <c r="A3427" s="15">
        <v>5420.0</v>
      </c>
      <c r="B3427" s="15" t="s">
        <v>6240</v>
      </c>
      <c r="C3427" s="18">
        <v>42300.0</v>
      </c>
      <c r="D3427" s="18">
        <v>42303.0</v>
      </c>
      <c r="E3427" s="18">
        <f t="shared" si="1"/>
        <v>42303</v>
      </c>
      <c r="F3427" s="15" t="s">
        <v>125</v>
      </c>
      <c r="G3427" s="15" t="s">
        <v>2782</v>
      </c>
      <c r="H3427" s="15" t="s">
        <v>2783</v>
      </c>
      <c r="I3427" s="15" t="s">
        <v>59</v>
      </c>
      <c r="J3427" s="15" t="s">
        <v>60</v>
      </c>
      <c r="K3427" s="15" t="s">
        <v>19</v>
      </c>
      <c r="L3427" s="15" t="str">
        <f t="array" ref="L3427">_xlfn.XLOOKUP(M3427,reference_province_to_city!$A$2:$A$11,reference_province_to_city!$B$2:$B$11)</f>
        <v>Yogyakarta</v>
      </c>
      <c r="M3427" s="15" t="s">
        <v>18</v>
      </c>
      <c r="N3427" s="15">
        <v>55111.0</v>
      </c>
      <c r="O3427" s="15">
        <f t="array" ref="O3427">_xlfn.XLOOKUP(M3427,reference_postal_code!$B$2:$B$11,reference_postal_code!$A$2:$A$11)</f>
        <v>55111</v>
      </c>
      <c r="P3427" s="15" t="s">
        <v>77</v>
      </c>
      <c r="Q3427" s="15" t="s">
        <v>324</v>
      </c>
      <c r="R3427" s="15" t="s">
        <v>110</v>
      </c>
      <c r="S3427" s="15" t="s">
        <v>111</v>
      </c>
      <c r="T3427" s="15" t="s">
        <v>325</v>
      </c>
      <c r="U3427" s="28">
        <v>2255760.0</v>
      </c>
      <c r="V3427" s="15">
        <v>2.0</v>
      </c>
      <c r="W3427" s="31">
        <v>0.2</v>
      </c>
      <c r="X3427" s="28">
        <v>225576.0</v>
      </c>
    </row>
    <row r="3428" ht="15.75" customHeight="1">
      <c r="A3428" s="15">
        <v>5487.0</v>
      </c>
      <c r="B3428" s="15" t="s">
        <v>6251</v>
      </c>
      <c r="C3428" s="18">
        <v>42301.0</v>
      </c>
      <c r="D3428" s="18">
        <v>42306.0</v>
      </c>
      <c r="E3428" s="18">
        <f t="shared" si="1"/>
        <v>42306</v>
      </c>
      <c r="F3428" s="15" t="s">
        <v>55</v>
      </c>
      <c r="G3428" s="15" t="s">
        <v>3322</v>
      </c>
      <c r="H3428" s="15" t="s">
        <v>3323</v>
      </c>
      <c r="I3428" s="15" t="s">
        <v>76</v>
      </c>
      <c r="J3428" s="15" t="s">
        <v>60</v>
      </c>
      <c r="K3428" s="15" t="s">
        <v>22</v>
      </c>
      <c r="L3428" s="15" t="str">
        <f t="array" ref="L3428">_xlfn.XLOOKUP(M3428,reference_province_to_city!$A$2:$A$11,reference_province_to_city!$B$2:$B$11)</f>
        <v>Surabaya</v>
      </c>
      <c r="M3428" s="15" t="s">
        <v>20</v>
      </c>
      <c r="N3428" s="15">
        <v>60231.0</v>
      </c>
      <c r="O3428" s="15">
        <f t="array" ref="O3428">_xlfn.XLOOKUP(M3428,reference_postal_code!$B$2:$B$11,reference_postal_code!$A$2:$A$11)</f>
        <v>60231</v>
      </c>
      <c r="P3428" s="15" t="s">
        <v>166</v>
      </c>
      <c r="Q3428" s="15" t="s">
        <v>1033</v>
      </c>
      <c r="R3428" s="15" t="s">
        <v>65</v>
      </c>
      <c r="S3428" s="15" t="s">
        <v>83</v>
      </c>
      <c r="T3428" s="15" t="s">
        <v>1034</v>
      </c>
      <c r="U3428" s="28">
        <v>53880.0</v>
      </c>
      <c r="V3428" s="15">
        <v>4.0</v>
      </c>
      <c r="W3428" s="31">
        <v>0.8</v>
      </c>
      <c r="X3428" s="28">
        <v>-94290.0</v>
      </c>
    </row>
    <row r="3429" ht="15.75" customHeight="1">
      <c r="A3429" s="15">
        <v>6424.0</v>
      </c>
      <c r="B3429" s="15" t="s">
        <v>6252</v>
      </c>
      <c r="C3429" s="18">
        <v>42301.0</v>
      </c>
      <c r="D3429" s="18">
        <v>42304.0</v>
      </c>
      <c r="E3429" s="18">
        <f t="shared" si="1"/>
        <v>42304</v>
      </c>
      <c r="F3429" s="15" t="s">
        <v>125</v>
      </c>
      <c r="G3429" s="15" t="s">
        <v>5156</v>
      </c>
      <c r="H3429" s="15" t="s">
        <v>5157</v>
      </c>
      <c r="I3429" s="15" t="s">
        <v>76</v>
      </c>
      <c r="J3429" s="15" t="s">
        <v>60</v>
      </c>
      <c r="K3429" s="15" t="s">
        <v>22</v>
      </c>
      <c r="L3429" s="15" t="str">
        <f t="array" ref="L3429">_xlfn.XLOOKUP(M3429,reference_province_to_city!$A$2:$A$11,reference_province_to_city!$B$2:$B$11)</f>
        <v>Surabaya</v>
      </c>
      <c r="M3429" s="15" t="s">
        <v>20</v>
      </c>
      <c r="N3429" s="15">
        <v>60231.0</v>
      </c>
      <c r="O3429" s="15">
        <f t="array" ref="O3429">_xlfn.XLOOKUP(M3429,reference_postal_code!$B$2:$B$11,reference_postal_code!$A$2:$A$11)</f>
        <v>60231</v>
      </c>
      <c r="P3429" s="15" t="s">
        <v>166</v>
      </c>
      <c r="Q3429" s="15" t="s">
        <v>5612</v>
      </c>
      <c r="R3429" s="15" t="s">
        <v>106</v>
      </c>
      <c r="S3429" s="15" t="s">
        <v>107</v>
      </c>
      <c r="T3429" s="15" t="s">
        <v>5613</v>
      </c>
      <c r="U3429" s="28">
        <v>6814080.0</v>
      </c>
      <c r="V3429" s="15">
        <v>8.0</v>
      </c>
      <c r="W3429" s="31">
        <v>0.2</v>
      </c>
      <c r="X3429" s="28">
        <v>-1107288.0</v>
      </c>
    </row>
    <row r="3430" ht="15.75" customHeight="1">
      <c r="A3430" s="15">
        <v>5373.0</v>
      </c>
      <c r="B3430" s="15" t="s">
        <v>6253</v>
      </c>
      <c r="C3430" s="18">
        <v>42301.0</v>
      </c>
      <c r="D3430" s="18">
        <v>42307.0</v>
      </c>
      <c r="E3430" s="18">
        <f t="shared" si="1"/>
        <v>42307</v>
      </c>
      <c r="F3430" s="15" t="s">
        <v>55</v>
      </c>
      <c r="G3430" s="15" t="s">
        <v>4750</v>
      </c>
      <c r="H3430" s="15" t="s">
        <v>4751</v>
      </c>
      <c r="I3430" s="15" t="s">
        <v>128</v>
      </c>
      <c r="J3430" s="15" t="s">
        <v>60</v>
      </c>
      <c r="K3430" s="15" t="s">
        <v>22</v>
      </c>
      <c r="L3430" s="15" t="str">
        <f t="array" ref="L3430">_xlfn.XLOOKUP(M3430,reference_province_to_city!$A$2:$A$11,reference_province_to_city!$B$2:$B$11)</f>
        <v>Surabaya</v>
      </c>
      <c r="M3430" s="15" t="s">
        <v>20</v>
      </c>
      <c r="N3430" s="15">
        <v>60231.0</v>
      </c>
      <c r="O3430" s="15">
        <f t="array" ref="O3430">_xlfn.XLOOKUP(M3430,reference_postal_code!$B$2:$B$11,reference_postal_code!$A$2:$A$11)</f>
        <v>60231</v>
      </c>
      <c r="P3430" s="15" t="s">
        <v>166</v>
      </c>
      <c r="Q3430" s="15" t="s">
        <v>1655</v>
      </c>
      <c r="R3430" s="15" t="s">
        <v>65</v>
      </c>
      <c r="S3430" s="15" t="s">
        <v>66</v>
      </c>
      <c r="T3430" s="15" t="s">
        <v>1656</v>
      </c>
      <c r="U3430" s="28">
        <v>233280.0</v>
      </c>
      <c r="V3430" s="15">
        <v>3.0</v>
      </c>
      <c r="W3430" s="31">
        <v>0.2</v>
      </c>
      <c r="X3430" s="28">
        <v>81648.0</v>
      </c>
    </row>
    <row r="3431" ht="15.75" customHeight="1">
      <c r="A3431" s="15">
        <v>5375.0</v>
      </c>
      <c r="B3431" s="15" t="s">
        <v>6253</v>
      </c>
      <c r="C3431" s="18">
        <v>42301.0</v>
      </c>
      <c r="D3431" s="18">
        <v>42307.0</v>
      </c>
      <c r="E3431" s="18">
        <f t="shared" si="1"/>
        <v>42307</v>
      </c>
      <c r="F3431" s="15" t="s">
        <v>55</v>
      </c>
      <c r="G3431" s="15" t="s">
        <v>4750</v>
      </c>
      <c r="H3431" s="15" t="s">
        <v>4751</v>
      </c>
      <c r="I3431" s="15" t="s">
        <v>128</v>
      </c>
      <c r="J3431" s="15" t="s">
        <v>60</v>
      </c>
      <c r="K3431" s="15" t="s">
        <v>22</v>
      </c>
      <c r="L3431" s="15" t="str">
        <f t="array" ref="L3431">_xlfn.XLOOKUP(M3431,reference_province_to_city!$A$2:$A$11,reference_province_to_city!$B$2:$B$11)</f>
        <v>Surabaya</v>
      </c>
      <c r="M3431" s="15" t="s">
        <v>20</v>
      </c>
      <c r="N3431" s="15">
        <v>60231.0</v>
      </c>
      <c r="O3431" s="15">
        <f t="array" ref="O3431">_xlfn.XLOOKUP(M3431,reference_postal_code!$B$2:$B$11,reference_postal_code!$A$2:$A$11)</f>
        <v>60231</v>
      </c>
      <c r="P3431" s="15" t="s">
        <v>166</v>
      </c>
      <c r="Q3431" s="15" t="s">
        <v>1968</v>
      </c>
      <c r="R3431" s="15" t="s">
        <v>65</v>
      </c>
      <c r="S3431" s="15" t="s">
        <v>66</v>
      </c>
      <c r="T3431" s="15" t="s">
        <v>1969</v>
      </c>
      <c r="U3431" s="28">
        <v>155520.0</v>
      </c>
      <c r="V3431" s="15">
        <v>2.0</v>
      </c>
      <c r="W3431" s="31">
        <v>0.2</v>
      </c>
      <c r="X3431" s="28">
        <v>54432.0</v>
      </c>
    </row>
    <row r="3432" ht="15.75" customHeight="1">
      <c r="A3432" s="15">
        <v>5374.0</v>
      </c>
      <c r="B3432" s="15" t="s">
        <v>6253</v>
      </c>
      <c r="C3432" s="18">
        <v>42301.0</v>
      </c>
      <c r="D3432" s="18">
        <v>42307.0</v>
      </c>
      <c r="E3432" s="18">
        <f t="shared" si="1"/>
        <v>42307</v>
      </c>
      <c r="F3432" s="15" t="s">
        <v>55</v>
      </c>
      <c r="G3432" s="15" t="s">
        <v>4750</v>
      </c>
      <c r="H3432" s="15" t="s">
        <v>4751</v>
      </c>
      <c r="I3432" s="15" t="s">
        <v>128</v>
      </c>
      <c r="J3432" s="15" t="s">
        <v>60</v>
      </c>
      <c r="K3432" s="15" t="s">
        <v>22</v>
      </c>
      <c r="L3432" s="15" t="str">
        <f t="array" ref="L3432">_xlfn.XLOOKUP(M3432,reference_province_to_city!$A$2:$A$11,reference_province_to_city!$B$2:$B$11)</f>
        <v>Surabaya</v>
      </c>
      <c r="M3432" s="15" t="s">
        <v>20</v>
      </c>
      <c r="N3432" s="15">
        <v>60231.0</v>
      </c>
      <c r="O3432" s="15">
        <f t="array" ref="O3432">_xlfn.XLOOKUP(M3432,reference_postal_code!$B$2:$B$11,reference_postal_code!$A$2:$A$11)</f>
        <v>60231</v>
      </c>
      <c r="P3432" s="15" t="s">
        <v>166</v>
      </c>
      <c r="Q3432" s="15" t="s">
        <v>1704</v>
      </c>
      <c r="R3432" s="15" t="s">
        <v>106</v>
      </c>
      <c r="S3432" s="15" t="s">
        <v>218</v>
      </c>
      <c r="T3432" s="15" t="s">
        <v>1705</v>
      </c>
      <c r="U3432" s="28">
        <v>5210415.0</v>
      </c>
      <c r="V3432" s="15">
        <v>7.0</v>
      </c>
      <c r="W3432" s="31">
        <v>0.3</v>
      </c>
      <c r="X3432" s="28">
        <v>-1042083.0</v>
      </c>
    </row>
    <row r="3433" ht="15.75" customHeight="1">
      <c r="A3433" s="15">
        <v>4381.0</v>
      </c>
      <c r="B3433" s="15" t="s">
        <v>6254</v>
      </c>
      <c r="C3433" s="18">
        <v>42302.0</v>
      </c>
      <c r="D3433" s="18">
        <v>42307.0</v>
      </c>
      <c r="E3433" s="18">
        <f t="shared" si="1"/>
        <v>42307</v>
      </c>
      <c r="F3433" s="15" t="s">
        <v>55</v>
      </c>
      <c r="G3433" s="15" t="s">
        <v>2563</v>
      </c>
      <c r="H3433" s="15" t="s">
        <v>2564</v>
      </c>
      <c r="I3433" s="15" t="s">
        <v>59</v>
      </c>
      <c r="J3433" s="15" t="s">
        <v>60</v>
      </c>
      <c r="K3433" s="15" t="s">
        <v>26</v>
      </c>
      <c r="L3433" s="15" t="str">
        <f t="array" ref="L3433">_xlfn.XLOOKUP(M3433,reference_province_to_city!$A$2:$A$11,reference_province_to_city!$B$2:$B$11)</f>
        <v>Denpasar</v>
      </c>
      <c r="M3433" s="15" t="s">
        <v>24</v>
      </c>
      <c r="N3433" s="15">
        <v>80231.0</v>
      </c>
      <c r="O3433" s="15">
        <f t="array" ref="O3433">_xlfn.XLOOKUP(M3433,reference_postal_code!$B$2:$B$11,reference_postal_code!$A$2:$A$11)</f>
        <v>80231</v>
      </c>
      <c r="P3433" s="15" t="s">
        <v>63</v>
      </c>
      <c r="Q3433" s="15" t="s">
        <v>5970</v>
      </c>
      <c r="R3433" s="15" t="s">
        <v>65</v>
      </c>
      <c r="S3433" s="15" t="s">
        <v>93</v>
      </c>
      <c r="T3433" s="15" t="s">
        <v>5971</v>
      </c>
      <c r="U3433" s="28">
        <v>906750.0</v>
      </c>
      <c r="V3433" s="15">
        <v>3.0</v>
      </c>
      <c r="W3433" s="31">
        <v>0.0</v>
      </c>
      <c r="X3433" s="28">
        <v>244822.0</v>
      </c>
    </row>
    <row r="3434" ht="15.75" customHeight="1">
      <c r="A3434" s="15">
        <v>4382.0</v>
      </c>
      <c r="B3434" s="15" t="s">
        <v>6254</v>
      </c>
      <c r="C3434" s="18">
        <v>42302.0</v>
      </c>
      <c r="D3434" s="18">
        <v>42307.0</v>
      </c>
      <c r="E3434" s="18">
        <f t="shared" si="1"/>
        <v>42307</v>
      </c>
      <c r="F3434" s="15" t="s">
        <v>55</v>
      </c>
      <c r="G3434" s="15" t="s">
        <v>2563</v>
      </c>
      <c r="H3434" s="15" t="s">
        <v>2564</v>
      </c>
      <c r="I3434" s="15" t="s">
        <v>59</v>
      </c>
      <c r="J3434" s="15" t="s">
        <v>60</v>
      </c>
      <c r="K3434" s="15" t="s">
        <v>26</v>
      </c>
      <c r="L3434" s="15" t="str">
        <f t="array" ref="L3434">_xlfn.XLOOKUP(M3434,reference_province_to_city!$A$2:$A$11,reference_province_to_city!$B$2:$B$11)</f>
        <v>Denpasar</v>
      </c>
      <c r="M3434" s="15" t="s">
        <v>24</v>
      </c>
      <c r="N3434" s="15">
        <v>80231.0</v>
      </c>
      <c r="O3434" s="15">
        <f t="array" ref="O3434">_xlfn.XLOOKUP(M3434,reference_postal_code!$B$2:$B$11,reference_postal_code!$A$2:$A$11)</f>
        <v>80231</v>
      </c>
      <c r="P3434" s="15" t="s">
        <v>63</v>
      </c>
      <c r="Q3434" s="15" t="s">
        <v>2851</v>
      </c>
      <c r="R3434" s="15" t="s">
        <v>106</v>
      </c>
      <c r="S3434" s="15" t="s">
        <v>218</v>
      </c>
      <c r="T3434" s="15" t="s">
        <v>2852</v>
      </c>
      <c r="U3434" s="28">
        <v>3797640.0</v>
      </c>
      <c r="V3434" s="15">
        <v>3.0</v>
      </c>
      <c r="W3434" s="31">
        <v>0.2</v>
      </c>
      <c r="X3434" s="28">
        <v>-474705.0</v>
      </c>
    </row>
    <row r="3435" ht="15.75" customHeight="1">
      <c r="A3435" s="15">
        <v>6539.0</v>
      </c>
      <c r="B3435" s="15" t="s">
        <v>6255</v>
      </c>
      <c r="C3435" s="18">
        <v>42302.0</v>
      </c>
      <c r="D3435" s="18">
        <v>42307.0</v>
      </c>
      <c r="E3435" s="18">
        <f t="shared" si="1"/>
        <v>42307</v>
      </c>
      <c r="F3435" s="15" t="s">
        <v>55</v>
      </c>
      <c r="G3435" s="15" t="s">
        <v>1913</v>
      </c>
      <c r="H3435" s="15" t="s">
        <v>1914</v>
      </c>
      <c r="I3435" s="15" t="s">
        <v>128</v>
      </c>
      <c r="J3435" s="15" t="s">
        <v>60</v>
      </c>
      <c r="K3435" s="15" t="s">
        <v>17</v>
      </c>
      <c r="L3435" s="15" t="str">
        <f t="array" ref="L3435">_xlfn.XLOOKUP(M3435,reference_province_to_city!$A$2:$A$11,reference_province_to_city!$B$2:$B$11)</f>
        <v>Semarang</v>
      </c>
      <c r="M3435" s="15" t="s">
        <v>15</v>
      </c>
      <c r="N3435" s="15">
        <v>50111.0</v>
      </c>
      <c r="O3435" s="15">
        <f t="array" ref="O3435">_xlfn.XLOOKUP(M3435,reference_postal_code!$B$2:$B$11,reference_postal_code!$A$2:$A$11)</f>
        <v>50111</v>
      </c>
      <c r="P3435" s="15" t="s">
        <v>77</v>
      </c>
      <c r="Q3435" s="15" t="s">
        <v>6256</v>
      </c>
      <c r="R3435" s="15" t="s">
        <v>110</v>
      </c>
      <c r="S3435" s="15" t="s">
        <v>111</v>
      </c>
      <c r="T3435" s="15" t="s">
        <v>6257</v>
      </c>
      <c r="U3435" s="28">
        <v>2384850.0</v>
      </c>
      <c r="V3435" s="15">
        <v>1.0</v>
      </c>
      <c r="W3435" s="31">
        <v>0.0</v>
      </c>
      <c r="X3435" s="28">
        <v>620061.0</v>
      </c>
    </row>
    <row r="3436" ht="15.75" customHeight="1">
      <c r="A3436" s="15">
        <v>9393.0</v>
      </c>
      <c r="B3436" s="15" t="s">
        <v>6258</v>
      </c>
      <c r="C3436" s="18">
        <v>42302.0</v>
      </c>
      <c r="D3436" s="18">
        <v>42302.0</v>
      </c>
      <c r="E3436" s="18">
        <f t="shared" si="1"/>
        <v>42302</v>
      </c>
      <c r="F3436" s="15" t="s">
        <v>466</v>
      </c>
      <c r="G3436" s="15" t="s">
        <v>3778</v>
      </c>
      <c r="H3436" s="15" t="s">
        <v>3779</v>
      </c>
      <c r="I3436" s="15" t="s">
        <v>128</v>
      </c>
      <c r="J3436" s="15" t="s">
        <v>60</v>
      </c>
      <c r="K3436" s="15" t="s">
        <v>19</v>
      </c>
      <c r="L3436" s="15" t="str">
        <f t="array" ref="L3436">_xlfn.XLOOKUP(M3436,reference_province_to_city!$A$2:$A$11,reference_province_to_city!$B$2:$B$11)</f>
        <v>Yogyakarta</v>
      </c>
      <c r="M3436" s="15" t="s">
        <v>18</v>
      </c>
      <c r="N3436" s="15">
        <v>55111.0</v>
      </c>
      <c r="O3436" s="15">
        <f t="array" ref="O3436">_xlfn.XLOOKUP(M3436,reference_postal_code!$B$2:$B$11,reference_postal_code!$A$2:$A$11)</f>
        <v>55111</v>
      </c>
      <c r="P3436" s="15" t="s">
        <v>77</v>
      </c>
      <c r="Q3436" s="15" t="s">
        <v>190</v>
      </c>
      <c r="R3436" s="15" t="s">
        <v>106</v>
      </c>
      <c r="S3436" s="15" t="s">
        <v>107</v>
      </c>
      <c r="T3436" s="15" t="s">
        <v>191</v>
      </c>
      <c r="U3436" s="28">
        <v>8735040.0</v>
      </c>
      <c r="V3436" s="15">
        <v>8.0</v>
      </c>
      <c r="W3436" s="31">
        <v>0.2</v>
      </c>
      <c r="X3436" s="28">
        <v>-436752.0</v>
      </c>
    </row>
    <row r="3437" ht="15.75" customHeight="1">
      <c r="A3437" s="15">
        <v>6540.0</v>
      </c>
      <c r="B3437" s="15" t="s">
        <v>6255</v>
      </c>
      <c r="C3437" s="18">
        <v>42302.0</v>
      </c>
      <c r="D3437" s="18">
        <v>42307.0</v>
      </c>
      <c r="E3437" s="18">
        <f t="shared" si="1"/>
        <v>42307</v>
      </c>
      <c r="F3437" s="15" t="s">
        <v>55</v>
      </c>
      <c r="G3437" s="15" t="s">
        <v>1913</v>
      </c>
      <c r="H3437" s="15" t="s">
        <v>1914</v>
      </c>
      <c r="I3437" s="15" t="s">
        <v>128</v>
      </c>
      <c r="J3437" s="15" t="s">
        <v>60</v>
      </c>
      <c r="K3437" s="15" t="s">
        <v>17</v>
      </c>
      <c r="L3437" s="15" t="str">
        <f t="array" ref="L3437">_xlfn.XLOOKUP(M3437,reference_province_to_city!$A$2:$A$11,reference_province_to_city!$B$2:$B$11)</f>
        <v>Semarang</v>
      </c>
      <c r="M3437" s="15" t="s">
        <v>15</v>
      </c>
      <c r="N3437" s="15">
        <v>50111.0</v>
      </c>
      <c r="O3437" s="15">
        <f t="array" ref="O3437">_xlfn.XLOOKUP(M3437,reference_postal_code!$B$2:$B$11,reference_postal_code!$A$2:$A$11)</f>
        <v>50111</v>
      </c>
      <c r="P3437" s="15" t="s">
        <v>77</v>
      </c>
      <c r="Q3437" s="15" t="s">
        <v>876</v>
      </c>
      <c r="R3437" s="15" t="s">
        <v>106</v>
      </c>
      <c r="S3437" s="15" t="s">
        <v>107</v>
      </c>
      <c r="T3437" s="15" t="s">
        <v>877</v>
      </c>
      <c r="U3437" s="28">
        <v>4366500.0</v>
      </c>
      <c r="V3437" s="15">
        <v>5.0</v>
      </c>
      <c r="W3437" s="31">
        <v>0.0</v>
      </c>
      <c r="X3437" s="28">
        <v>1135290.0</v>
      </c>
    </row>
    <row r="3438" ht="15.75" customHeight="1">
      <c r="A3438" s="15">
        <v>7089.0</v>
      </c>
      <c r="B3438" s="15" t="s">
        <v>6259</v>
      </c>
      <c r="C3438" s="18">
        <v>42302.0</v>
      </c>
      <c r="D3438" s="18">
        <v>42304.0</v>
      </c>
      <c r="E3438" s="18">
        <f t="shared" si="1"/>
        <v>42304</v>
      </c>
      <c r="F3438" s="15" t="s">
        <v>114</v>
      </c>
      <c r="G3438" s="15" t="s">
        <v>1949</v>
      </c>
      <c r="H3438" s="15" t="s">
        <v>1950</v>
      </c>
      <c r="I3438" s="15" t="s">
        <v>59</v>
      </c>
      <c r="J3438" s="15" t="s">
        <v>60</v>
      </c>
      <c r="K3438" s="15" t="s">
        <v>17</v>
      </c>
      <c r="L3438" s="15" t="str">
        <f t="array" ref="L3438">_xlfn.XLOOKUP(M3438,reference_province_to_city!$A$2:$A$11,reference_province_to_city!$B$2:$B$11)</f>
        <v>Semarang</v>
      </c>
      <c r="M3438" s="15" t="s">
        <v>15</v>
      </c>
      <c r="N3438" s="15">
        <v>50111.0</v>
      </c>
      <c r="O3438" s="15">
        <f t="array" ref="O3438">_xlfn.XLOOKUP(M3438,reference_postal_code!$B$2:$B$11,reference_postal_code!$A$2:$A$11)</f>
        <v>50111</v>
      </c>
      <c r="P3438" s="15" t="s">
        <v>77</v>
      </c>
      <c r="Q3438" s="15" t="s">
        <v>1028</v>
      </c>
      <c r="R3438" s="15" t="s">
        <v>65</v>
      </c>
      <c r="S3438" s="15" t="s">
        <v>93</v>
      </c>
      <c r="T3438" s="15" t="s">
        <v>1029</v>
      </c>
      <c r="U3438" s="28">
        <v>1190400.0</v>
      </c>
      <c r="V3438" s="15">
        <v>4.0</v>
      </c>
      <c r="W3438" s="31">
        <v>0.0</v>
      </c>
      <c r="X3438" s="28">
        <v>357120.0</v>
      </c>
    </row>
    <row r="3439" ht="15.75" customHeight="1">
      <c r="A3439" s="15">
        <v>8081.0</v>
      </c>
      <c r="B3439" s="15" t="s">
        <v>6260</v>
      </c>
      <c r="C3439" s="18">
        <v>42303.0</v>
      </c>
      <c r="D3439" s="18">
        <v>42309.0</v>
      </c>
      <c r="E3439" s="18">
        <f t="shared" si="1"/>
        <v>42309</v>
      </c>
      <c r="F3439" s="15" t="s">
        <v>55</v>
      </c>
      <c r="G3439" s="15" t="s">
        <v>805</v>
      </c>
      <c r="H3439" s="15" t="s">
        <v>806</v>
      </c>
      <c r="I3439" s="15" t="s">
        <v>128</v>
      </c>
      <c r="J3439" s="15" t="s">
        <v>60</v>
      </c>
      <c r="K3439" s="15" t="s">
        <v>10</v>
      </c>
      <c r="L3439" s="15" t="str">
        <f t="array" ref="L3439">_xlfn.XLOOKUP(M3439,reference_province_to_city!$A$2:$A$11,reference_province_to_city!$B$2:$B$11)</f>
        <v>Jakarta</v>
      </c>
      <c r="M3439" s="15" t="s">
        <v>7</v>
      </c>
      <c r="O3439" s="15">
        <f t="array" ref="O3439">_xlfn.XLOOKUP(M3439,reference_postal_code!$B$2:$B$11,reference_postal_code!$A$2:$A$11)</f>
        <v>10110</v>
      </c>
      <c r="P3439" s="15" t="s">
        <v>117</v>
      </c>
      <c r="Q3439" s="15" t="s">
        <v>4679</v>
      </c>
      <c r="R3439" s="15" t="s">
        <v>65</v>
      </c>
      <c r="S3439" s="15" t="s">
        <v>79</v>
      </c>
      <c r="T3439" s="15" t="s">
        <v>4680</v>
      </c>
      <c r="U3439" s="28">
        <v>2198160.0</v>
      </c>
      <c r="V3439" s="15">
        <v>6.0</v>
      </c>
      <c r="W3439" s="31">
        <v>0.2</v>
      </c>
      <c r="X3439" s="28">
        <v>714402.0</v>
      </c>
    </row>
    <row r="3440" ht="15.75" customHeight="1">
      <c r="A3440" s="15">
        <v>8084.0</v>
      </c>
      <c r="B3440" s="15" t="s">
        <v>6260</v>
      </c>
      <c r="C3440" s="18">
        <v>42303.0</v>
      </c>
      <c r="D3440" s="18"/>
      <c r="E3440" s="18">
        <f t="shared" si="1"/>
        <v>42306</v>
      </c>
      <c r="F3440" s="15" t="s">
        <v>55</v>
      </c>
      <c r="G3440" s="15" t="s">
        <v>805</v>
      </c>
      <c r="H3440" s="15" t="s">
        <v>806</v>
      </c>
      <c r="I3440" s="15" t="s">
        <v>128</v>
      </c>
      <c r="J3440" s="15" t="s">
        <v>60</v>
      </c>
      <c r="K3440" s="15" t="s">
        <v>10</v>
      </c>
      <c r="L3440" s="15" t="str">
        <f t="array" ref="L3440">_xlfn.XLOOKUP(M3440,reference_province_to_city!$A$2:$A$11,reference_province_to_city!$B$2:$B$11)</f>
        <v>Jakarta</v>
      </c>
      <c r="M3440" s="15" t="s">
        <v>7</v>
      </c>
      <c r="N3440" s="15">
        <v>10110.0</v>
      </c>
      <c r="O3440" s="15">
        <f t="array" ref="O3440">_xlfn.XLOOKUP(M3440,reference_postal_code!$B$2:$B$11,reference_postal_code!$A$2:$A$11)</f>
        <v>10110</v>
      </c>
      <c r="P3440" s="15" t="s">
        <v>117</v>
      </c>
      <c r="Q3440" s="15" t="s">
        <v>3324</v>
      </c>
      <c r="R3440" s="15" t="s">
        <v>65</v>
      </c>
      <c r="S3440" s="15" t="s">
        <v>83</v>
      </c>
      <c r="T3440" s="15" t="s">
        <v>3325</v>
      </c>
      <c r="U3440" s="28">
        <v>214515.0</v>
      </c>
      <c r="V3440" s="15">
        <v>7.0</v>
      </c>
      <c r="W3440" s="31">
        <v>0.7</v>
      </c>
      <c r="X3440" s="28">
        <v>-157311.0</v>
      </c>
    </row>
    <row r="3441" ht="15.75" customHeight="1">
      <c r="A3441" s="15">
        <v>8085.0</v>
      </c>
      <c r="B3441" s="15" t="s">
        <v>6260</v>
      </c>
      <c r="C3441" s="18">
        <v>42303.0</v>
      </c>
      <c r="D3441" s="18">
        <v>42309.0</v>
      </c>
      <c r="E3441" s="18">
        <f t="shared" si="1"/>
        <v>42309</v>
      </c>
      <c r="F3441" s="15" t="s">
        <v>55</v>
      </c>
      <c r="G3441" s="15" t="s">
        <v>805</v>
      </c>
      <c r="H3441" s="15" t="s">
        <v>806</v>
      </c>
      <c r="I3441" s="15" t="s">
        <v>128</v>
      </c>
      <c r="J3441" s="15" t="s">
        <v>60</v>
      </c>
      <c r="K3441" s="15" t="s">
        <v>10</v>
      </c>
      <c r="L3441" s="15" t="str">
        <f t="array" ref="L3441">_xlfn.XLOOKUP(M3441,reference_province_to_city!$A$2:$A$11,reference_province_to_city!$B$2:$B$11)</f>
        <v>Jakarta</v>
      </c>
      <c r="M3441" s="15" t="s">
        <v>7</v>
      </c>
      <c r="N3441" s="15">
        <v>10110.0</v>
      </c>
      <c r="O3441" s="15">
        <f t="array" ref="O3441">_xlfn.XLOOKUP(M3441,reference_postal_code!$B$2:$B$11,reference_postal_code!$A$2:$A$11)</f>
        <v>10110</v>
      </c>
      <c r="P3441" s="15" t="s">
        <v>117</v>
      </c>
      <c r="Q3441" s="15" t="s">
        <v>1708</v>
      </c>
      <c r="R3441" s="15" t="s">
        <v>65</v>
      </c>
      <c r="S3441" s="15" t="s">
        <v>87</v>
      </c>
      <c r="T3441" s="15" t="s">
        <v>1709</v>
      </c>
      <c r="U3441" s="28">
        <v>1.07796E7</v>
      </c>
      <c r="V3441" s="15">
        <v>10.0</v>
      </c>
      <c r="W3441" s="31">
        <v>0.2</v>
      </c>
      <c r="X3441" s="28">
        <v>-2425410.0</v>
      </c>
    </row>
    <row r="3442" ht="15.75" customHeight="1">
      <c r="A3442" s="15">
        <v>5161.0</v>
      </c>
      <c r="B3442" s="15" t="s">
        <v>6261</v>
      </c>
      <c r="C3442" s="18">
        <v>42303.0</v>
      </c>
      <c r="D3442" s="18">
        <v>42307.0</v>
      </c>
      <c r="E3442" s="18">
        <f t="shared" si="1"/>
        <v>42307</v>
      </c>
      <c r="F3442" s="15" t="s">
        <v>114</v>
      </c>
      <c r="G3442" s="15" t="s">
        <v>4750</v>
      </c>
      <c r="H3442" s="15" t="s">
        <v>4751</v>
      </c>
      <c r="I3442" s="15" t="s">
        <v>128</v>
      </c>
      <c r="J3442" s="15" t="s">
        <v>60</v>
      </c>
      <c r="K3442" s="15" t="s">
        <v>22</v>
      </c>
      <c r="L3442" s="15" t="str">
        <f t="array" ref="L3442">_xlfn.XLOOKUP(M3442,reference_province_to_city!$A$2:$A$11,reference_province_to_city!$B$2:$B$11)</f>
        <v>Surabaya</v>
      </c>
      <c r="M3442" s="15" t="s">
        <v>20</v>
      </c>
      <c r="N3442" s="15">
        <v>60231.0</v>
      </c>
      <c r="O3442" s="15">
        <f t="array" ref="O3442">_xlfn.XLOOKUP(M3442,reference_postal_code!$B$2:$B$11,reference_postal_code!$A$2:$A$11)</f>
        <v>60231</v>
      </c>
      <c r="P3442" s="15" t="s">
        <v>166</v>
      </c>
      <c r="Q3442" s="15" t="s">
        <v>4978</v>
      </c>
      <c r="R3442" s="15" t="s">
        <v>110</v>
      </c>
      <c r="S3442" s="15" t="s">
        <v>111</v>
      </c>
      <c r="T3442" s="15" t="s">
        <v>4979</v>
      </c>
      <c r="U3442" s="28">
        <v>1030800.0</v>
      </c>
      <c r="V3442" s="15">
        <v>2.0</v>
      </c>
      <c r="W3442" s="31">
        <v>0.2</v>
      </c>
      <c r="X3442" s="28">
        <v>-219045.0</v>
      </c>
    </row>
    <row r="3443" ht="15.75" customHeight="1">
      <c r="A3443" s="15">
        <v>2090.0</v>
      </c>
      <c r="B3443" s="15" t="s">
        <v>6262</v>
      </c>
      <c r="C3443" s="18">
        <v>42303.0</v>
      </c>
      <c r="D3443" s="18">
        <v>42307.0</v>
      </c>
      <c r="E3443" s="18">
        <f t="shared" si="1"/>
        <v>42307</v>
      </c>
      <c r="F3443" s="15" t="s">
        <v>55</v>
      </c>
      <c r="G3443" s="15" t="s">
        <v>6263</v>
      </c>
      <c r="H3443" s="15" t="s">
        <v>6264</v>
      </c>
      <c r="I3443" s="15" t="s">
        <v>128</v>
      </c>
      <c r="J3443" s="15" t="s">
        <v>60</v>
      </c>
      <c r="K3443" s="15" t="s">
        <v>29</v>
      </c>
      <c r="L3443" s="15" t="str">
        <f t="array" ref="L3443">_xlfn.XLOOKUP(M3443,reference_province_to_city!$A$2:$A$11,reference_province_to_city!$B$2:$B$11)</f>
        <v>Palembang</v>
      </c>
      <c r="M3443" s="15" t="s">
        <v>13</v>
      </c>
      <c r="N3443" s="15">
        <v>30111.0</v>
      </c>
      <c r="O3443" s="15">
        <f t="array" ref="O3443">_xlfn.XLOOKUP(M3443,reference_postal_code!$B$2:$B$11,reference_postal_code!$A$2:$A$11)</f>
        <v>30111</v>
      </c>
      <c r="P3443" s="15" t="s">
        <v>77</v>
      </c>
      <c r="Q3443" s="15" t="s">
        <v>6265</v>
      </c>
      <c r="R3443" s="15" t="s">
        <v>65</v>
      </c>
      <c r="S3443" s="15" t="s">
        <v>79</v>
      </c>
      <c r="T3443" s="15" t="s">
        <v>6266</v>
      </c>
      <c r="U3443" s="28">
        <v>86400.0</v>
      </c>
      <c r="V3443" s="15">
        <v>2.0</v>
      </c>
      <c r="W3443" s="31">
        <v>0.0</v>
      </c>
      <c r="X3443" s="28">
        <v>39744.0</v>
      </c>
    </row>
    <row r="3444" ht="15.75" customHeight="1">
      <c r="A3444" s="15">
        <v>5160.0</v>
      </c>
      <c r="B3444" s="15" t="s">
        <v>6261</v>
      </c>
      <c r="C3444" s="18">
        <v>42303.0</v>
      </c>
      <c r="D3444" s="18">
        <v>42307.0</v>
      </c>
      <c r="E3444" s="18">
        <f t="shared" si="1"/>
        <v>42307</v>
      </c>
      <c r="F3444" s="15" t="s">
        <v>114</v>
      </c>
      <c r="G3444" s="15" t="s">
        <v>4750</v>
      </c>
      <c r="H3444" s="15" t="s">
        <v>4751</v>
      </c>
      <c r="I3444" s="15" t="s">
        <v>128</v>
      </c>
      <c r="J3444" s="15" t="s">
        <v>60</v>
      </c>
      <c r="K3444" s="15" t="s">
        <v>22</v>
      </c>
      <c r="L3444" s="15" t="str">
        <f t="array" ref="L3444">_xlfn.XLOOKUP(M3444,reference_province_to_city!$A$2:$A$11,reference_province_to_city!$B$2:$B$11)</f>
        <v>Surabaya</v>
      </c>
      <c r="M3444" s="15" t="s">
        <v>20</v>
      </c>
      <c r="N3444" s="15">
        <v>60231.0</v>
      </c>
      <c r="O3444" s="15">
        <f t="array" ref="O3444">_xlfn.XLOOKUP(M3444,reference_postal_code!$B$2:$B$11,reference_postal_code!$A$2:$A$11)</f>
        <v>60231</v>
      </c>
      <c r="P3444" s="15" t="s">
        <v>166</v>
      </c>
      <c r="Q3444" s="15" t="s">
        <v>6267</v>
      </c>
      <c r="R3444" s="15" t="s">
        <v>110</v>
      </c>
      <c r="S3444" s="15" t="s">
        <v>111</v>
      </c>
      <c r="T3444" s="15" t="s">
        <v>6268</v>
      </c>
      <c r="U3444" s="28">
        <v>1583760.0</v>
      </c>
      <c r="V3444" s="15">
        <v>2.0</v>
      </c>
      <c r="W3444" s="31">
        <v>0.2</v>
      </c>
      <c r="X3444" s="28">
        <v>138579.0</v>
      </c>
    </row>
    <row r="3445" ht="15.75" customHeight="1">
      <c r="A3445" s="15">
        <v>8082.0</v>
      </c>
      <c r="B3445" s="15" t="s">
        <v>6260</v>
      </c>
      <c r="C3445" s="18">
        <v>42303.0</v>
      </c>
      <c r="D3445" s="18">
        <v>42309.0</v>
      </c>
      <c r="E3445" s="18">
        <f t="shared" si="1"/>
        <v>42309</v>
      </c>
      <c r="F3445" s="15" t="s">
        <v>55</v>
      </c>
      <c r="G3445" s="15" t="s">
        <v>805</v>
      </c>
      <c r="H3445" s="15" t="s">
        <v>806</v>
      </c>
      <c r="I3445" s="15" t="s">
        <v>128</v>
      </c>
      <c r="J3445" s="15" t="s">
        <v>60</v>
      </c>
      <c r="K3445" s="15" t="s">
        <v>10</v>
      </c>
      <c r="L3445" s="15" t="str">
        <f t="array" ref="L3445">_xlfn.XLOOKUP(M3445,reference_province_to_city!$A$2:$A$11,reference_province_to_city!$B$2:$B$11)</f>
        <v>Jakarta</v>
      </c>
      <c r="M3445" s="15" t="s">
        <v>7</v>
      </c>
      <c r="N3445" s="15">
        <v>10110.0</v>
      </c>
      <c r="O3445" s="15">
        <f t="array" ref="O3445">_xlfn.XLOOKUP(M3445,reference_postal_code!$B$2:$B$11,reference_postal_code!$A$2:$A$11)</f>
        <v>10110</v>
      </c>
      <c r="P3445" s="15" t="s">
        <v>117</v>
      </c>
      <c r="Q3445" s="15" t="s">
        <v>6269</v>
      </c>
      <c r="R3445" s="15" t="s">
        <v>65</v>
      </c>
      <c r="S3445" s="15" t="s">
        <v>66</v>
      </c>
      <c r="T3445" s="15" t="s">
        <v>6270</v>
      </c>
      <c r="U3445" s="28">
        <v>1978560.0</v>
      </c>
      <c r="V3445" s="15">
        <v>3.0</v>
      </c>
      <c r="W3445" s="31">
        <v>0.2</v>
      </c>
      <c r="X3445" s="28">
        <v>717228.0</v>
      </c>
    </row>
    <row r="3446" ht="15.75" customHeight="1">
      <c r="A3446" s="15">
        <v>8083.0</v>
      </c>
      <c r="B3446" s="15" t="s">
        <v>6260</v>
      </c>
      <c r="C3446" s="18">
        <v>42303.0</v>
      </c>
      <c r="D3446" s="18">
        <v>42309.0</v>
      </c>
      <c r="E3446" s="18">
        <f t="shared" si="1"/>
        <v>42309</v>
      </c>
      <c r="F3446" s="15" t="s">
        <v>55</v>
      </c>
      <c r="G3446" s="15" t="s">
        <v>805</v>
      </c>
      <c r="H3446" s="15" t="s">
        <v>806</v>
      </c>
      <c r="I3446" s="15" t="s">
        <v>128</v>
      </c>
      <c r="J3446" s="15" t="s">
        <v>60</v>
      </c>
      <c r="K3446" s="15" t="s">
        <v>10</v>
      </c>
      <c r="L3446" s="15" t="str">
        <f t="array" ref="L3446">_xlfn.XLOOKUP(M3446,reference_province_to_city!$A$2:$A$11,reference_province_to_city!$B$2:$B$11)</f>
        <v>Jakarta</v>
      </c>
      <c r="M3446" s="15" t="s">
        <v>7</v>
      </c>
      <c r="N3446" s="15">
        <v>10110.0</v>
      </c>
      <c r="O3446" s="15">
        <f t="array" ref="O3446">_xlfn.XLOOKUP(M3446,reference_postal_code!$B$2:$B$11,reference_postal_code!$A$2:$A$11)</f>
        <v>10110</v>
      </c>
      <c r="P3446" s="15" t="s">
        <v>117</v>
      </c>
      <c r="Q3446" s="15" t="s">
        <v>2674</v>
      </c>
      <c r="R3446" s="15" t="s">
        <v>65</v>
      </c>
      <c r="S3446" s="15" t="s">
        <v>222</v>
      </c>
      <c r="T3446" s="15" t="s">
        <v>2675</v>
      </c>
      <c r="U3446" s="28">
        <v>3058200.0</v>
      </c>
      <c r="V3446" s="15">
        <v>5.0</v>
      </c>
      <c r="W3446" s="31">
        <v>0.2</v>
      </c>
      <c r="X3446" s="28">
        <v>305820.0</v>
      </c>
    </row>
    <row r="3447" ht="15.75" customHeight="1">
      <c r="A3447" s="15">
        <v>999.0</v>
      </c>
      <c r="B3447" s="15" t="s">
        <v>6271</v>
      </c>
      <c r="C3447" s="18">
        <v>42305.0</v>
      </c>
      <c r="D3447" s="18">
        <v>42311.0</v>
      </c>
      <c r="E3447" s="18">
        <f t="shared" si="1"/>
        <v>42311</v>
      </c>
      <c r="F3447" s="15" t="s">
        <v>55</v>
      </c>
      <c r="G3447" s="15" t="s">
        <v>1007</v>
      </c>
      <c r="H3447" s="15" t="s">
        <v>1008</v>
      </c>
      <c r="I3447" s="15" t="s">
        <v>59</v>
      </c>
      <c r="J3447" s="15" t="s">
        <v>60</v>
      </c>
      <c r="K3447" s="15" t="s">
        <v>14</v>
      </c>
      <c r="L3447" s="15" t="str">
        <f t="array" ref="L3447">_xlfn.XLOOKUP(M3447,reference_province_to_city!$A$2:$A$11,reference_province_to_city!$B$2:$B$11)</f>
        <v>Bandung</v>
      </c>
      <c r="M3447" s="15" t="s">
        <v>12</v>
      </c>
      <c r="N3447" s="15">
        <v>40111.0</v>
      </c>
      <c r="O3447" s="15">
        <f t="array" ref="O3447">_xlfn.XLOOKUP(M3447,reference_postal_code!$B$2:$B$11,reference_postal_code!$A$2:$A$11)</f>
        <v>40111</v>
      </c>
      <c r="P3447" s="15" t="s">
        <v>117</v>
      </c>
      <c r="Q3447" s="15" t="s">
        <v>6272</v>
      </c>
      <c r="R3447" s="15" t="s">
        <v>106</v>
      </c>
      <c r="S3447" s="15" t="s">
        <v>139</v>
      </c>
      <c r="T3447" s="15" t="s">
        <v>6273</v>
      </c>
      <c r="U3447" s="28">
        <v>361500.0</v>
      </c>
      <c r="V3447" s="15">
        <v>5.0</v>
      </c>
      <c r="W3447" s="31">
        <v>0.0</v>
      </c>
      <c r="X3447" s="28">
        <v>137370.0</v>
      </c>
    </row>
    <row r="3448" ht="15.75" customHeight="1">
      <c r="A3448" s="15">
        <v>997.0</v>
      </c>
      <c r="B3448" s="15" t="s">
        <v>6271</v>
      </c>
      <c r="C3448" s="18">
        <v>42305.0</v>
      </c>
      <c r="D3448" s="18">
        <v>42311.0</v>
      </c>
      <c r="E3448" s="18">
        <f t="shared" si="1"/>
        <v>42311</v>
      </c>
      <c r="F3448" s="15" t="s">
        <v>55</v>
      </c>
      <c r="G3448" s="15" t="s">
        <v>1007</v>
      </c>
      <c r="H3448" s="15" t="s">
        <v>1008</v>
      </c>
      <c r="I3448" s="15" t="s">
        <v>59</v>
      </c>
      <c r="J3448" s="15" t="s">
        <v>60</v>
      </c>
      <c r="L3448" s="15" t="str">
        <f t="array" ref="L3448">_xlfn.XLOOKUP(M3448,reference_province_to_city!$A$2:$A$11,reference_province_to_city!$B$2:$B$11)</f>
        <v>Bandung</v>
      </c>
      <c r="M3448" s="15" t="s">
        <v>12</v>
      </c>
      <c r="O3448" s="15">
        <f t="array" ref="O3448">_xlfn.XLOOKUP(M3448,reference_postal_code!$B$2:$B$11,reference_postal_code!$A$2:$A$11)</f>
        <v>40111</v>
      </c>
      <c r="P3448" s="15" t="s">
        <v>117</v>
      </c>
      <c r="Q3448" s="15" t="s">
        <v>4260</v>
      </c>
      <c r="R3448" s="15" t="s">
        <v>65</v>
      </c>
      <c r="S3448" s="15" t="s">
        <v>173</v>
      </c>
      <c r="T3448" s="15" t="s">
        <v>4261</v>
      </c>
      <c r="U3448" s="28">
        <v>160050.0</v>
      </c>
      <c r="V3448" s="15">
        <v>1.0</v>
      </c>
      <c r="W3448" s="31">
        <v>0.0</v>
      </c>
      <c r="X3448" s="28">
        <v>73623.0</v>
      </c>
    </row>
    <row r="3449" ht="15.75" customHeight="1">
      <c r="A3449" s="15">
        <v>998.0</v>
      </c>
      <c r="B3449" s="15" t="s">
        <v>6271</v>
      </c>
      <c r="C3449" s="18">
        <v>42305.0</v>
      </c>
      <c r="D3449" s="18"/>
      <c r="E3449" s="18">
        <f t="shared" si="1"/>
        <v>42308</v>
      </c>
      <c r="F3449" s="15" t="s">
        <v>55</v>
      </c>
      <c r="G3449" s="15" t="s">
        <v>1007</v>
      </c>
      <c r="H3449" s="15" t="s">
        <v>1008</v>
      </c>
      <c r="I3449" s="15" t="s">
        <v>59</v>
      </c>
      <c r="J3449" s="15" t="s">
        <v>60</v>
      </c>
      <c r="K3449" s="15" t="s">
        <v>14</v>
      </c>
      <c r="L3449" s="15" t="str">
        <f t="array" ref="L3449">_xlfn.XLOOKUP(M3449,reference_province_to_city!$A$2:$A$11,reference_province_to_city!$B$2:$B$11)</f>
        <v>Bandung</v>
      </c>
      <c r="M3449" s="15" t="s">
        <v>12</v>
      </c>
      <c r="N3449" s="15">
        <v>40111.0</v>
      </c>
      <c r="O3449" s="15">
        <f t="array" ref="O3449">_xlfn.XLOOKUP(M3449,reference_postal_code!$B$2:$B$11,reference_postal_code!$A$2:$A$11)</f>
        <v>40111</v>
      </c>
      <c r="P3449" s="15" t="s">
        <v>117</v>
      </c>
      <c r="Q3449" s="15" t="s">
        <v>2805</v>
      </c>
      <c r="R3449" s="15" t="s">
        <v>65</v>
      </c>
      <c r="S3449" s="15" t="s">
        <v>87</v>
      </c>
      <c r="T3449" s="15" t="s">
        <v>2806</v>
      </c>
      <c r="U3449" s="28">
        <v>549450.0</v>
      </c>
      <c r="V3449" s="15">
        <v>3.0</v>
      </c>
      <c r="W3449" s="31">
        <v>0.0</v>
      </c>
      <c r="X3449" s="28">
        <v>148352.0</v>
      </c>
    </row>
    <row r="3450" ht="15.75" customHeight="1">
      <c r="A3450" s="15">
        <v>1000.0</v>
      </c>
      <c r="B3450" s="15" t="s">
        <v>6271</v>
      </c>
      <c r="C3450" s="18">
        <v>42305.0</v>
      </c>
      <c r="D3450" s="18">
        <v>42311.0</v>
      </c>
      <c r="E3450" s="18">
        <f t="shared" si="1"/>
        <v>42311</v>
      </c>
      <c r="F3450" s="15" t="s">
        <v>55</v>
      </c>
      <c r="G3450" s="15" t="s">
        <v>1007</v>
      </c>
      <c r="H3450" s="15" t="s">
        <v>1008</v>
      </c>
      <c r="I3450" s="15" t="s">
        <v>59</v>
      </c>
      <c r="J3450" s="15" t="s">
        <v>60</v>
      </c>
      <c r="K3450" s="15" t="s">
        <v>14</v>
      </c>
      <c r="L3450" s="15" t="str">
        <f t="array" ref="L3450">_xlfn.XLOOKUP(M3450,reference_province_to_city!$A$2:$A$11,reference_province_to_city!$B$2:$B$11)</f>
        <v>Bandung</v>
      </c>
      <c r="M3450" s="15" t="s">
        <v>12</v>
      </c>
      <c r="N3450" s="15">
        <v>40111.0</v>
      </c>
      <c r="O3450" s="15">
        <f t="array" ref="O3450">_xlfn.XLOOKUP(M3450,reference_postal_code!$B$2:$B$11,reference_postal_code!$A$2:$A$11)</f>
        <v>40111</v>
      </c>
      <c r="P3450" s="15" t="s">
        <v>117</v>
      </c>
      <c r="Q3450" s="15" t="s">
        <v>1103</v>
      </c>
      <c r="R3450" s="15" t="s">
        <v>106</v>
      </c>
      <c r="S3450" s="15" t="s">
        <v>139</v>
      </c>
      <c r="T3450" s="15" t="s">
        <v>1104</v>
      </c>
      <c r="U3450" s="28">
        <v>496650.0</v>
      </c>
      <c r="V3450" s="15">
        <v>7.0</v>
      </c>
      <c r="W3450" s="31">
        <v>0.0</v>
      </c>
      <c r="X3450" s="28">
        <v>193694.0</v>
      </c>
    </row>
    <row r="3451" ht="15.75" customHeight="1">
      <c r="A3451" s="15">
        <v>6326.0</v>
      </c>
      <c r="B3451" s="15" t="s">
        <v>6274</v>
      </c>
      <c r="C3451" s="18">
        <v>42306.0</v>
      </c>
      <c r="D3451" s="18">
        <v>42310.0</v>
      </c>
      <c r="E3451" s="18">
        <f t="shared" si="1"/>
        <v>42310</v>
      </c>
      <c r="F3451" s="15" t="s">
        <v>55</v>
      </c>
      <c r="G3451" s="15" t="s">
        <v>4346</v>
      </c>
      <c r="H3451" s="15" t="s">
        <v>4347</v>
      </c>
      <c r="I3451" s="15" t="s">
        <v>128</v>
      </c>
      <c r="J3451" s="15" t="s">
        <v>60</v>
      </c>
      <c r="K3451" s="15" t="s">
        <v>10</v>
      </c>
      <c r="L3451" s="15" t="str">
        <f t="array" ref="L3451">_xlfn.XLOOKUP(M3451,reference_province_to_city!$A$2:$A$11,reference_province_to_city!$B$2:$B$11)</f>
        <v>Jakarta</v>
      </c>
      <c r="M3451" s="15" t="s">
        <v>7</v>
      </c>
      <c r="N3451" s="15">
        <v>10110.0</v>
      </c>
      <c r="O3451" s="15">
        <f t="array" ref="O3451">_xlfn.XLOOKUP(M3451,reference_postal_code!$B$2:$B$11,reference_postal_code!$A$2:$A$11)</f>
        <v>10110</v>
      </c>
      <c r="P3451" s="15" t="s">
        <v>117</v>
      </c>
      <c r="Q3451" s="15" t="s">
        <v>1494</v>
      </c>
      <c r="R3451" s="15" t="s">
        <v>65</v>
      </c>
      <c r="S3451" s="15" t="s">
        <v>173</v>
      </c>
      <c r="T3451" s="15" t="s">
        <v>1495</v>
      </c>
      <c r="U3451" s="28">
        <v>3162600.0</v>
      </c>
      <c r="V3451" s="15">
        <v>4.0</v>
      </c>
      <c r="W3451" s="31">
        <v>0.0</v>
      </c>
      <c r="X3451" s="28">
        <v>1549674.0</v>
      </c>
    </row>
    <row r="3452" ht="15.75" customHeight="1">
      <c r="A3452" s="15">
        <v>6325.0</v>
      </c>
      <c r="B3452" s="15" t="s">
        <v>6274</v>
      </c>
      <c r="C3452" s="18">
        <v>42306.0</v>
      </c>
      <c r="D3452" s="18">
        <v>42310.0</v>
      </c>
      <c r="E3452" s="18">
        <f t="shared" si="1"/>
        <v>42310</v>
      </c>
      <c r="F3452" s="15" t="s">
        <v>55</v>
      </c>
      <c r="G3452" s="15" t="s">
        <v>4346</v>
      </c>
      <c r="H3452" s="15" t="s">
        <v>4347</v>
      </c>
      <c r="I3452" s="15" t="s">
        <v>128</v>
      </c>
      <c r="J3452" s="15" t="s">
        <v>60</v>
      </c>
      <c r="K3452" s="15" t="s">
        <v>10</v>
      </c>
      <c r="L3452" s="15" t="str">
        <f t="array" ref="L3452">_xlfn.XLOOKUP(M3452,reference_province_to_city!$A$2:$A$11,reference_province_to_city!$B$2:$B$11)</f>
        <v>Jakarta</v>
      </c>
      <c r="M3452" s="15" t="s">
        <v>7</v>
      </c>
      <c r="N3452" s="15">
        <v>10110.0</v>
      </c>
      <c r="O3452" s="15">
        <f t="array" ref="O3452">_xlfn.XLOOKUP(M3452,reference_postal_code!$B$2:$B$11,reference_postal_code!$A$2:$A$11)</f>
        <v>10110</v>
      </c>
      <c r="P3452" s="15" t="s">
        <v>117</v>
      </c>
      <c r="Q3452" s="15" t="s">
        <v>997</v>
      </c>
      <c r="R3452" s="15" t="s">
        <v>65</v>
      </c>
      <c r="S3452" s="15" t="s">
        <v>66</v>
      </c>
      <c r="T3452" s="15" t="s">
        <v>998</v>
      </c>
      <c r="U3452" s="28">
        <v>501000.0</v>
      </c>
      <c r="V3452" s="15">
        <v>5.0</v>
      </c>
      <c r="W3452" s="31">
        <v>0.0</v>
      </c>
      <c r="X3452" s="28">
        <v>240480.0</v>
      </c>
    </row>
    <row r="3453" ht="15.75" customHeight="1">
      <c r="A3453" s="15">
        <v>1919.0</v>
      </c>
      <c r="B3453" s="15" t="s">
        <v>6275</v>
      </c>
      <c r="C3453" s="18">
        <v>42307.0</v>
      </c>
      <c r="D3453" s="18">
        <v>42309.0</v>
      </c>
      <c r="E3453" s="18">
        <f t="shared" si="1"/>
        <v>42309</v>
      </c>
      <c r="F3453" s="15" t="s">
        <v>114</v>
      </c>
      <c r="G3453" s="15" t="s">
        <v>5571</v>
      </c>
      <c r="H3453" s="15" t="s">
        <v>5572</v>
      </c>
      <c r="I3453" s="15" t="s">
        <v>76</v>
      </c>
      <c r="J3453" s="15" t="s">
        <v>60</v>
      </c>
      <c r="K3453" s="15" t="s">
        <v>29</v>
      </c>
      <c r="L3453" s="15" t="str">
        <f t="array" ref="L3453">_xlfn.XLOOKUP(M3453,reference_province_to_city!$A$2:$A$11,reference_province_to_city!$B$2:$B$11)</f>
        <v>Palembang</v>
      </c>
      <c r="M3453" s="15" t="s">
        <v>13</v>
      </c>
      <c r="N3453" s="15">
        <v>30111.0</v>
      </c>
      <c r="O3453" s="15">
        <f t="array" ref="O3453">_xlfn.XLOOKUP(M3453,reference_postal_code!$B$2:$B$11,reference_postal_code!$A$2:$A$11)</f>
        <v>30111</v>
      </c>
      <c r="P3453" s="15" t="s">
        <v>77</v>
      </c>
      <c r="Q3453" s="15" t="s">
        <v>4354</v>
      </c>
      <c r="R3453" s="15" t="s">
        <v>110</v>
      </c>
      <c r="S3453" s="15" t="s">
        <v>111</v>
      </c>
      <c r="T3453" s="15" t="s">
        <v>4355</v>
      </c>
      <c r="U3453" s="28">
        <v>4498500.0</v>
      </c>
      <c r="V3453" s="15">
        <v>2.0</v>
      </c>
      <c r="W3453" s="31">
        <v>0.0</v>
      </c>
      <c r="X3453" s="28">
        <v>1124625.0</v>
      </c>
    </row>
    <row r="3454" ht="15.75" customHeight="1">
      <c r="A3454" s="15">
        <v>3691.0</v>
      </c>
      <c r="B3454" s="15" t="s">
        <v>6276</v>
      </c>
      <c r="C3454" s="18">
        <v>42307.0</v>
      </c>
      <c r="D3454" s="18">
        <v>42310.0</v>
      </c>
      <c r="E3454" s="18">
        <f t="shared" si="1"/>
        <v>42310</v>
      </c>
      <c r="F3454" s="15" t="s">
        <v>114</v>
      </c>
      <c r="G3454" s="15" t="s">
        <v>3196</v>
      </c>
      <c r="H3454" s="15" t="s">
        <v>3197</v>
      </c>
      <c r="I3454" s="15" t="s">
        <v>128</v>
      </c>
      <c r="J3454" s="15" t="s">
        <v>60</v>
      </c>
      <c r="K3454" s="15" t="s">
        <v>19</v>
      </c>
      <c r="L3454" s="15" t="str">
        <f t="array" ref="L3454">_xlfn.XLOOKUP(M3454,reference_province_to_city!$A$2:$A$11,reference_province_to_city!$B$2:$B$11)</f>
        <v>Yogyakarta</v>
      </c>
      <c r="M3454" s="15" t="s">
        <v>18</v>
      </c>
      <c r="N3454" s="15">
        <v>55111.0</v>
      </c>
      <c r="O3454" s="15">
        <f t="array" ref="O3454">_xlfn.XLOOKUP(M3454,reference_postal_code!$B$2:$B$11,reference_postal_code!$A$2:$A$11)</f>
        <v>55111</v>
      </c>
      <c r="P3454" s="15" t="s">
        <v>77</v>
      </c>
      <c r="Q3454" s="15" t="s">
        <v>5888</v>
      </c>
      <c r="R3454" s="15" t="s">
        <v>110</v>
      </c>
      <c r="S3454" s="15" t="s">
        <v>668</v>
      </c>
      <c r="T3454" s="15" t="s">
        <v>5889</v>
      </c>
      <c r="U3454" s="28">
        <v>899910.0</v>
      </c>
      <c r="V3454" s="15">
        <v>2.0</v>
      </c>
      <c r="W3454" s="31">
        <v>0.7</v>
      </c>
      <c r="X3454" s="28">
        <v>-689931.0</v>
      </c>
    </row>
    <row r="3455" ht="15.75" customHeight="1">
      <c r="A3455" s="15">
        <v>8478.0</v>
      </c>
      <c r="B3455" s="15" t="s">
        <v>6277</v>
      </c>
      <c r="C3455" s="18">
        <v>42307.0</v>
      </c>
      <c r="D3455" s="18">
        <v>42307.0</v>
      </c>
      <c r="E3455" s="18">
        <f t="shared" si="1"/>
        <v>42307</v>
      </c>
      <c r="F3455" s="15" t="s">
        <v>466</v>
      </c>
      <c r="G3455" s="15" t="s">
        <v>451</v>
      </c>
      <c r="H3455" s="15" t="s">
        <v>452</v>
      </c>
      <c r="I3455" s="15" t="s">
        <v>128</v>
      </c>
      <c r="J3455" s="15" t="s">
        <v>60</v>
      </c>
      <c r="K3455" s="15" t="s">
        <v>22</v>
      </c>
      <c r="L3455" s="15" t="str">
        <f t="array" ref="L3455">_xlfn.XLOOKUP(M3455,reference_province_to_city!$A$2:$A$11,reference_province_to_city!$B$2:$B$11)</f>
        <v>Surabaya</v>
      </c>
      <c r="M3455" s="15" t="s">
        <v>20</v>
      </c>
      <c r="N3455" s="15">
        <v>60231.0</v>
      </c>
      <c r="O3455" s="15">
        <f t="array" ref="O3455">_xlfn.XLOOKUP(M3455,reference_postal_code!$B$2:$B$11,reference_postal_code!$A$2:$A$11)</f>
        <v>60231</v>
      </c>
      <c r="P3455" s="15" t="s">
        <v>166</v>
      </c>
      <c r="Q3455" s="15" t="s">
        <v>6278</v>
      </c>
      <c r="R3455" s="15" t="s">
        <v>110</v>
      </c>
      <c r="S3455" s="15" t="s">
        <v>668</v>
      </c>
      <c r="T3455" s="15" t="s">
        <v>6279</v>
      </c>
      <c r="U3455" s="28">
        <v>1.5537E7</v>
      </c>
      <c r="V3455" s="15">
        <v>4.0</v>
      </c>
      <c r="W3455" s="31">
        <v>0.0</v>
      </c>
      <c r="X3455" s="28">
        <v>4039620.0</v>
      </c>
    </row>
    <row r="3456" ht="15.75" customHeight="1">
      <c r="A3456" s="15">
        <v>3694.0</v>
      </c>
      <c r="B3456" s="15" t="s">
        <v>6276</v>
      </c>
      <c r="C3456" s="18">
        <v>42307.0</v>
      </c>
      <c r="D3456" s="18">
        <v>42310.0</v>
      </c>
      <c r="E3456" s="18">
        <f t="shared" si="1"/>
        <v>42310</v>
      </c>
      <c r="F3456" s="15" t="s">
        <v>114</v>
      </c>
      <c r="G3456" s="15" t="s">
        <v>3196</v>
      </c>
      <c r="H3456" s="15" t="s">
        <v>3197</v>
      </c>
      <c r="I3456" s="15" t="s">
        <v>128</v>
      </c>
      <c r="J3456" s="15" t="s">
        <v>60</v>
      </c>
      <c r="K3456" s="15" t="s">
        <v>19</v>
      </c>
      <c r="L3456" s="15" t="str">
        <f t="array" ref="L3456">_xlfn.XLOOKUP(M3456,reference_province_to_city!$A$2:$A$11,reference_province_to_city!$B$2:$B$11)</f>
        <v>Yogyakarta</v>
      </c>
      <c r="M3456" s="15" t="s">
        <v>18</v>
      </c>
      <c r="N3456" s="15">
        <v>55111.0</v>
      </c>
      <c r="O3456" s="15">
        <f t="array" ref="O3456">_xlfn.XLOOKUP(M3456,reference_postal_code!$B$2:$B$11,reference_postal_code!$A$2:$A$11)</f>
        <v>55111</v>
      </c>
      <c r="P3456" s="15" t="s">
        <v>77</v>
      </c>
      <c r="Q3456" s="15" t="s">
        <v>6280</v>
      </c>
      <c r="R3456" s="15" t="s">
        <v>106</v>
      </c>
      <c r="S3456" s="15" t="s">
        <v>139</v>
      </c>
      <c r="T3456" s="15" t="s">
        <v>6281</v>
      </c>
      <c r="U3456" s="28">
        <v>232320.0</v>
      </c>
      <c r="V3456" s="15">
        <v>4.0</v>
      </c>
      <c r="W3456" s="31">
        <v>0.2</v>
      </c>
      <c r="X3456" s="28">
        <v>55176.0</v>
      </c>
    </row>
    <row r="3457" ht="15.75" customHeight="1">
      <c r="A3457" s="15">
        <v>5253.0</v>
      </c>
      <c r="B3457" s="15" t="s">
        <v>6282</v>
      </c>
      <c r="C3457" s="18">
        <v>42307.0</v>
      </c>
      <c r="D3457" s="18">
        <v>42310.0</v>
      </c>
      <c r="E3457" s="18">
        <f t="shared" si="1"/>
        <v>42310</v>
      </c>
      <c r="F3457" s="15" t="s">
        <v>125</v>
      </c>
      <c r="G3457" s="15" t="s">
        <v>3304</v>
      </c>
      <c r="H3457" s="15" t="s">
        <v>3305</v>
      </c>
      <c r="I3457" s="15" t="s">
        <v>59</v>
      </c>
      <c r="J3457" s="15" t="s">
        <v>60</v>
      </c>
      <c r="K3457" s="15" t="s">
        <v>26</v>
      </c>
      <c r="L3457" s="15" t="str">
        <f t="array" ref="L3457">_xlfn.XLOOKUP(M3457,reference_province_to_city!$A$2:$A$11,reference_province_to_city!$B$2:$B$11)</f>
        <v>Denpasar</v>
      </c>
      <c r="M3457" s="15" t="s">
        <v>24</v>
      </c>
      <c r="N3457" s="15">
        <v>80231.0</v>
      </c>
      <c r="O3457" s="15">
        <f t="array" ref="O3457">_xlfn.XLOOKUP(M3457,reference_postal_code!$B$2:$B$11,reference_postal_code!$A$2:$A$11)</f>
        <v>80231</v>
      </c>
      <c r="P3457" s="15" t="s">
        <v>63</v>
      </c>
      <c r="Q3457" s="15" t="s">
        <v>6219</v>
      </c>
      <c r="R3457" s="15" t="s">
        <v>65</v>
      </c>
      <c r="S3457" s="15" t="s">
        <v>222</v>
      </c>
      <c r="T3457" s="15" t="s">
        <v>6220</v>
      </c>
      <c r="U3457" s="28">
        <v>2743650.0</v>
      </c>
      <c r="V3457" s="15">
        <v>3.0</v>
      </c>
      <c r="W3457" s="31">
        <v>0.0</v>
      </c>
      <c r="X3457" s="28">
        <v>795658.0</v>
      </c>
    </row>
    <row r="3458" ht="15.75" customHeight="1">
      <c r="A3458" s="15">
        <v>3693.0</v>
      </c>
      <c r="B3458" s="15" t="s">
        <v>6276</v>
      </c>
      <c r="C3458" s="18">
        <v>42307.0</v>
      </c>
      <c r="D3458" s="18">
        <v>42310.0</v>
      </c>
      <c r="E3458" s="18">
        <f t="shared" si="1"/>
        <v>42310</v>
      </c>
      <c r="F3458" s="15" t="s">
        <v>114</v>
      </c>
      <c r="G3458" s="15" t="s">
        <v>3196</v>
      </c>
      <c r="H3458" s="15" t="s">
        <v>3197</v>
      </c>
      <c r="I3458" s="15" t="s">
        <v>128</v>
      </c>
      <c r="J3458" s="15" t="s">
        <v>60</v>
      </c>
      <c r="K3458" s="15" t="s">
        <v>19</v>
      </c>
      <c r="L3458" s="15" t="str">
        <f t="array" ref="L3458">_xlfn.XLOOKUP(M3458,reference_province_to_city!$A$2:$A$11,reference_province_to_city!$B$2:$B$11)</f>
        <v>Yogyakarta</v>
      </c>
      <c r="M3458" s="15" t="s">
        <v>18</v>
      </c>
      <c r="N3458" s="15">
        <v>55111.0</v>
      </c>
      <c r="O3458" s="15">
        <f t="array" ref="O3458">_xlfn.XLOOKUP(M3458,reference_postal_code!$B$2:$B$11,reference_postal_code!$A$2:$A$11)</f>
        <v>55111</v>
      </c>
      <c r="P3458" s="15" t="s">
        <v>77</v>
      </c>
      <c r="Q3458" s="15" t="s">
        <v>1307</v>
      </c>
      <c r="R3458" s="15" t="s">
        <v>110</v>
      </c>
      <c r="S3458" s="15" t="s">
        <v>111</v>
      </c>
      <c r="T3458" s="15" t="s">
        <v>1308</v>
      </c>
      <c r="U3458" s="28">
        <v>1319400.0</v>
      </c>
      <c r="V3458" s="15">
        <v>5.0</v>
      </c>
      <c r="W3458" s="31">
        <v>0.2</v>
      </c>
      <c r="X3458" s="28">
        <v>461790.0</v>
      </c>
    </row>
    <row r="3459" ht="15.75" customHeight="1">
      <c r="A3459" s="15">
        <v>3692.0</v>
      </c>
      <c r="B3459" s="15" t="s">
        <v>6276</v>
      </c>
      <c r="C3459" s="18">
        <v>42307.0</v>
      </c>
      <c r="D3459" s="18">
        <v>42310.0</v>
      </c>
      <c r="E3459" s="18">
        <f t="shared" si="1"/>
        <v>42310</v>
      </c>
      <c r="F3459" s="15" t="s">
        <v>114</v>
      </c>
      <c r="G3459" s="15" t="s">
        <v>3196</v>
      </c>
      <c r="H3459" s="15" t="s">
        <v>3197</v>
      </c>
      <c r="I3459" s="15" t="s">
        <v>128</v>
      </c>
      <c r="J3459" s="15" t="s">
        <v>60</v>
      </c>
      <c r="K3459" s="15" t="s">
        <v>19</v>
      </c>
      <c r="L3459" s="15" t="str">
        <f t="array" ref="L3459">_xlfn.XLOOKUP(M3459,reference_province_to_city!$A$2:$A$11,reference_province_to_city!$B$2:$B$11)</f>
        <v>Yogyakarta</v>
      </c>
      <c r="M3459" s="15" t="s">
        <v>18</v>
      </c>
      <c r="N3459" s="15">
        <v>55111.0</v>
      </c>
      <c r="O3459" s="15">
        <f t="array" ref="O3459">_xlfn.XLOOKUP(M3459,reference_postal_code!$B$2:$B$11,reference_postal_code!$A$2:$A$11)</f>
        <v>55111</v>
      </c>
      <c r="P3459" s="15" t="s">
        <v>77</v>
      </c>
      <c r="Q3459" s="15" t="s">
        <v>2596</v>
      </c>
      <c r="R3459" s="15" t="s">
        <v>110</v>
      </c>
      <c r="S3459" s="15" t="s">
        <v>1391</v>
      </c>
      <c r="T3459" s="15" t="s">
        <v>2597</v>
      </c>
      <c r="U3459" s="28">
        <v>6599880.0</v>
      </c>
      <c r="V3459" s="15">
        <v>1.0</v>
      </c>
      <c r="W3459" s="31">
        <v>0.2</v>
      </c>
      <c r="X3459" s="28">
        <v>2474955.0</v>
      </c>
    </row>
    <row r="3460" ht="15.75" customHeight="1">
      <c r="A3460" s="15">
        <v>2111.0</v>
      </c>
      <c r="B3460" s="15" t="s">
        <v>6283</v>
      </c>
      <c r="C3460" s="18">
        <v>42308.0</v>
      </c>
      <c r="D3460" s="18">
        <v>42308.0</v>
      </c>
      <c r="E3460" s="18">
        <f t="shared" si="1"/>
        <v>42308</v>
      </c>
      <c r="F3460" s="15" t="s">
        <v>466</v>
      </c>
      <c r="G3460" s="15" t="s">
        <v>6284</v>
      </c>
      <c r="H3460" s="15" t="s">
        <v>6285</v>
      </c>
      <c r="I3460" s="15" t="s">
        <v>59</v>
      </c>
      <c r="J3460" s="15" t="s">
        <v>60</v>
      </c>
      <c r="K3460" s="15" t="s">
        <v>19</v>
      </c>
      <c r="L3460" s="15" t="str">
        <f t="array" ref="L3460">_xlfn.XLOOKUP(M3460,reference_province_to_city!$A$2:$A$11,reference_province_to_city!$B$2:$B$11)</f>
        <v>Yogyakarta</v>
      </c>
      <c r="M3460" s="15" t="s">
        <v>18</v>
      </c>
      <c r="N3460" s="15">
        <v>55111.0</v>
      </c>
      <c r="O3460" s="15">
        <f t="array" ref="O3460">_xlfn.XLOOKUP(M3460,reference_postal_code!$B$2:$B$11,reference_postal_code!$A$2:$A$11)</f>
        <v>55111</v>
      </c>
      <c r="P3460" s="15" t="s">
        <v>77</v>
      </c>
      <c r="Q3460" s="15" t="s">
        <v>3846</v>
      </c>
      <c r="R3460" s="15" t="s">
        <v>65</v>
      </c>
      <c r="S3460" s="15" t="s">
        <v>103</v>
      </c>
      <c r="T3460" s="15" t="s">
        <v>3847</v>
      </c>
      <c r="U3460" s="28">
        <v>261750.0</v>
      </c>
      <c r="V3460" s="15">
        <v>5.0</v>
      </c>
      <c r="W3460" s="31">
        <v>0.0</v>
      </c>
      <c r="X3460" s="28">
        <v>120405.0</v>
      </c>
    </row>
    <row r="3461" ht="15.75" customHeight="1">
      <c r="A3461" s="15">
        <v>2108.0</v>
      </c>
      <c r="B3461" s="15" t="s">
        <v>6283</v>
      </c>
      <c r="C3461" s="18">
        <v>42308.0</v>
      </c>
      <c r="D3461" s="18">
        <v>42308.0</v>
      </c>
      <c r="E3461" s="18">
        <f t="shared" si="1"/>
        <v>42308</v>
      </c>
      <c r="F3461" s="15" t="s">
        <v>466</v>
      </c>
      <c r="G3461" s="15" t="s">
        <v>6284</v>
      </c>
      <c r="H3461" s="15" t="s">
        <v>6285</v>
      </c>
      <c r="I3461" s="15" t="s">
        <v>59</v>
      </c>
      <c r="J3461" s="15" t="s">
        <v>60</v>
      </c>
      <c r="K3461" s="15" t="s">
        <v>19</v>
      </c>
      <c r="L3461" s="15" t="str">
        <f t="array" ref="L3461">_xlfn.XLOOKUP(M3461,reference_province_to_city!$A$2:$A$11,reference_province_to_city!$B$2:$B$11)</f>
        <v>Yogyakarta</v>
      </c>
      <c r="M3461" s="15" t="s">
        <v>18</v>
      </c>
      <c r="N3461" s="15">
        <v>55111.0</v>
      </c>
      <c r="O3461" s="15">
        <f t="array" ref="O3461">_xlfn.XLOOKUP(M3461,reference_postal_code!$B$2:$B$11,reference_postal_code!$A$2:$A$11)</f>
        <v>55111</v>
      </c>
      <c r="P3461" s="15" t="s">
        <v>77</v>
      </c>
      <c r="Q3461" s="15" t="s">
        <v>5836</v>
      </c>
      <c r="R3461" s="15" t="s">
        <v>65</v>
      </c>
      <c r="S3461" s="15" t="s">
        <v>66</v>
      </c>
      <c r="T3461" s="15" t="s">
        <v>5837</v>
      </c>
      <c r="U3461" s="28">
        <v>299700.0</v>
      </c>
      <c r="V3461" s="15">
        <v>1.0</v>
      </c>
      <c r="W3461" s="31">
        <v>0.0</v>
      </c>
      <c r="X3461" s="28">
        <v>140859.0</v>
      </c>
    </row>
    <row r="3462" ht="15.75" customHeight="1">
      <c r="A3462" s="15">
        <v>2114.0</v>
      </c>
      <c r="B3462" s="15" t="s">
        <v>6283</v>
      </c>
      <c r="C3462" s="18">
        <v>42308.0</v>
      </c>
      <c r="D3462" s="18">
        <v>42308.0</v>
      </c>
      <c r="E3462" s="18">
        <f t="shared" si="1"/>
        <v>42308</v>
      </c>
      <c r="F3462" s="15" t="s">
        <v>466</v>
      </c>
      <c r="G3462" s="15" t="s">
        <v>6284</v>
      </c>
      <c r="H3462" s="15" t="s">
        <v>6285</v>
      </c>
      <c r="I3462" s="15" t="s">
        <v>59</v>
      </c>
      <c r="J3462" s="15" t="s">
        <v>60</v>
      </c>
      <c r="K3462" s="15" t="s">
        <v>19</v>
      </c>
      <c r="L3462" s="15" t="str">
        <f t="array" ref="L3462">_xlfn.XLOOKUP(M3462,reference_province_to_city!$A$2:$A$11,reference_province_to_city!$B$2:$B$11)</f>
        <v>Yogyakarta</v>
      </c>
      <c r="M3462" s="15" t="s">
        <v>18</v>
      </c>
      <c r="N3462" s="15">
        <v>55111.0</v>
      </c>
      <c r="O3462" s="15">
        <f t="array" ref="O3462">_xlfn.XLOOKUP(M3462,reference_postal_code!$B$2:$B$11,reference_postal_code!$A$2:$A$11)</f>
        <v>55111</v>
      </c>
      <c r="P3462" s="15" t="s">
        <v>77</v>
      </c>
      <c r="Q3462" s="15" t="s">
        <v>1996</v>
      </c>
      <c r="R3462" s="15" t="s">
        <v>110</v>
      </c>
      <c r="S3462" s="15" t="s">
        <v>111</v>
      </c>
      <c r="T3462" s="15" t="s">
        <v>1997</v>
      </c>
      <c r="U3462" s="28">
        <v>1.94376E7</v>
      </c>
      <c r="V3462" s="15">
        <v>4.0</v>
      </c>
      <c r="W3462" s="31">
        <v>0.2</v>
      </c>
      <c r="X3462" s="28">
        <v>2186730.0</v>
      </c>
    </row>
    <row r="3463" ht="15.75" customHeight="1">
      <c r="A3463" s="15">
        <v>1427.0</v>
      </c>
      <c r="B3463" s="15" t="s">
        <v>6286</v>
      </c>
      <c r="C3463" s="18">
        <v>42308.0</v>
      </c>
      <c r="D3463" s="18">
        <v>42312.0</v>
      </c>
      <c r="E3463" s="18">
        <f t="shared" si="1"/>
        <v>42312</v>
      </c>
      <c r="F3463" s="15" t="s">
        <v>114</v>
      </c>
      <c r="G3463" s="15" t="s">
        <v>883</v>
      </c>
      <c r="H3463" s="15" t="s">
        <v>884</v>
      </c>
      <c r="I3463" s="15" t="s">
        <v>128</v>
      </c>
      <c r="J3463" s="15" t="s">
        <v>60</v>
      </c>
      <c r="K3463" s="15" t="s">
        <v>3174</v>
      </c>
      <c r="L3463" s="15" t="str">
        <f t="array" ref="L3463">_xlfn.XLOOKUP(M3463,reference_province_to_city!$A$2:$A$11,reference_province_to_city!$B$2:$B$11)</f>
        <v>Jakarta</v>
      </c>
      <c r="M3463" s="15" t="s">
        <v>7</v>
      </c>
      <c r="N3463" s="15">
        <v>10110.0</v>
      </c>
      <c r="O3463" s="15">
        <f t="array" ref="O3463">_xlfn.XLOOKUP(M3463,reference_postal_code!$B$2:$B$11,reference_postal_code!$A$2:$A$11)</f>
        <v>10110</v>
      </c>
      <c r="P3463" s="15" t="s">
        <v>117</v>
      </c>
      <c r="Q3463" s="15" t="s">
        <v>2867</v>
      </c>
      <c r="R3463" s="15" t="s">
        <v>65</v>
      </c>
      <c r="S3463" s="15" t="s">
        <v>83</v>
      </c>
      <c r="T3463" s="15" t="s">
        <v>2868</v>
      </c>
      <c r="U3463" s="28">
        <v>145920.0</v>
      </c>
      <c r="V3463" s="15">
        <v>2.0</v>
      </c>
      <c r="W3463" s="31">
        <v>0.2</v>
      </c>
      <c r="X3463" s="28">
        <v>49248.0</v>
      </c>
    </row>
    <row r="3464" ht="15.75" customHeight="1">
      <c r="A3464" s="15">
        <v>2110.0</v>
      </c>
      <c r="B3464" s="15" t="s">
        <v>6283</v>
      </c>
      <c r="C3464" s="18">
        <v>42308.0</v>
      </c>
      <c r="D3464" s="18">
        <v>42308.0</v>
      </c>
      <c r="E3464" s="18">
        <f t="shared" si="1"/>
        <v>42308</v>
      </c>
      <c r="F3464" s="15" t="s">
        <v>466</v>
      </c>
      <c r="G3464" s="15" t="s">
        <v>6284</v>
      </c>
      <c r="H3464" s="15" t="s">
        <v>6285</v>
      </c>
      <c r="I3464" s="15" t="s">
        <v>59</v>
      </c>
      <c r="J3464" s="15" t="s">
        <v>60</v>
      </c>
      <c r="K3464" s="15" t="s">
        <v>19</v>
      </c>
      <c r="L3464" s="15" t="str">
        <f t="array" ref="L3464">_xlfn.XLOOKUP(M3464,reference_province_to_city!$A$2:$A$11,reference_province_to_city!$B$2:$B$11)</f>
        <v>Yogyakarta</v>
      </c>
      <c r="M3464" s="15" t="s">
        <v>18</v>
      </c>
      <c r="N3464" s="15">
        <v>55111.0</v>
      </c>
      <c r="O3464" s="15">
        <f t="array" ref="O3464">_xlfn.XLOOKUP(M3464,reference_postal_code!$B$2:$B$11,reference_postal_code!$A$2:$A$11)</f>
        <v>55111</v>
      </c>
      <c r="P3464" s="15" t="s">
        <v>77</v>
      </c>
      <c r="Q3464" s="15" t="s">
        <v>885</v>
      </c>
      <c r="R3464" s="15" t="s">
        <v>65</v>
      </c>
      <c r="S3464" s="15" t="s">
        <v>93</v>
      </c>
      <c r="T3464" s="15" t="s">
        <v>886</v>
      </c>
      <c r="U3464" s="28">
        <v>75600.0</v>
      </c>
      <c r="V3464" s="15">
        <v>3.0</v>
      </c>
      <c r="W3464" s="31">
        <v>0.0</v>
      </c>
      <c r="X3464" s="28">
        <v>18900.0</v>
      </c>
    </row>
    <row r="3465" ht="15.75" customHeight="1">
      <c r="A3465" s="15">
        <v>1428.0</v>
      </c>
      <c r="B3465" s="15" t="s">
        <v>6286</v>
      </c>
      <c r="C3465" s="18">
        <v>42308.0</v>
      </c>
      <c r="D3465" s="18">
        <v>42312.0</v>
      </c>
      <c r="E3465" s="18">
        <f t="shared" si="1"/>
        <v>42312</v>
      </c>
      <c r="F3465" s="15" t="s">
        <v>114</v>
      </c>
      <c r="G3465" s="15" t="s">
        <v>883</v>
      </c>
      <c r="H3465" s="15" t="s">
        <v>884</v>
      </c>
      <c r="I3465" s="15" t="s">
        <v>128</v>
      </c>
      <c r="J3465" s="15" t="s">
        <v>60</v>
      </c>
      <c r="K3465" s="15" t="s">
        <v>10</v>
      </c>
      <c r="L3465" s="15" t="str">
        <f t="array" ref="L3465">_xlfn.XLOOKUP(M3465,reference_province_to_city!$A$2:$A$11,reference_province_to_city!$B$2:$B$11)</f>
        <v>Jakarta</v>
      </c>
      <c r="M3465" s="15" t="s">
        <v>7</v>
      </c>
      <c r="N3465" s="15">
        <v>10110.0</v>
      </c>
      <c r="O3465" s="15">
        <f t="array" ref="O3465">_xlfn.XLOOKUP(M3465,reference_postal_code!$B$2:$B$11,reference_postal_code!$A$2:$A$11)</f>
        <v>10110</v>
      </c>
      <c r="P3465" s="15" t="s">
        <v>117</v>
      </c>
      <c r="Q3465" s="15" t="s">
        <v>2801</v>
      </c>
      <c r="R3465" s="15" t="s">
        <v>65</v>
      </c>
      <c r="S3465" s="15" t="s">
        <v>173</v>
      </c>
      <c r="T3465" s="15" t="s">
        <v>2802</v>
      </c>
      <c r="U3465" s="28">
        <v>221250.0</v>
      </c>
      <c r="V3465" s="15">
        <v>5.0</v>
      </c>
      <c r="W3465" s="31">
        <v>0.0</v>
      </c>
      <c r="X3465" s="28">
        <v>106200.0</v>
      </c>
    </row>
    <row r="3466" ht="15.75" customHeight="1">
      <c r="A3466" s="15">
        <v>2112.0</v>
      </c>
      <c r="B3466" s="15" t="s">
        <v>6283</v>
      </c>
      <c r="C3466" s="18">
        <v>42308.0</v>
      </c>
      <c r="D3466" s="18">
        <v>42308.0</v>
      </c>
      <c r="E3466" s="18">
        <f t="shared" si="1"/>
        <v>42308</v>
      </c>
      <c r="F3466" s="15" t="s">
        <v>466</v>
      </c>
      <c r="G3466" s="15" t="s">
        <v>6284</v>
      </c>
      <c r="H3466" s="15" t="s">
        <v>6285</v>
      </c>
      <c r="I3466" s="15" t="s">
        <v>59</v>
      </c>
      <c r="J3466" s="15" t="s">
        <v>60</v>
      </c>
      <c r="K3466" s="15" t="s">
        <v>19</v>
      </c>
      <c r="L3466" s="15" t="str">
        <f t="array" ref="L3466">_xlfn.XLOOKUP(M3466,reference_province_to_city!$A$2:$A$11,reference_province_to_city!$B$2:$B$11)</f>
        <v>Yogyakarta</v>
      </c>
      <c r="M3466" s="15" t="s">
        <v>18</v>
      </c>
      <c r="N3466" s="15">
        <v>55111.0</v>
      </c>
      <c r="O3466" s="15">
        <f t="array" ref="O3466">_xlfn.XLOOKUP(M3466,reference_postal_code!$B$2:$B$11,reference_postal_code!$A$2:$A$11)</f>
        <v>55111</v>
      </c>
      <c r="P3466" s="15" t="s">
        <v>77</v>
      </c>
      <c r="Q3466" s="15" t="s">
        <v>4711</v>
      </c>
      <c r="R3466" s="15" t="s">
        <v>106</v>
      </c>
      <c r="S3466" s="15" t="s">
        <v>107</v>
      </c>
      <c r="T3466" s="15" t="s">
        <v>4712</v>
      </c>
      <c r="U3466" s="28">
        <v>4847040.0</v>
      </c>
      <c r="V3466" s="15">
        <v>4.0</v>
      </c>
      <c r="W3466" s="31">
        <v>0.2</v>
      </c>
      <c r="X3466" s="28">
        <v>302940.0</v>
      </c>
    </row>
    <row r="3467" ht="15.75" customHeight="1">
      <c r="A3467" s="15">
        <v>2115.0</v>
      </c>
      <c r="B3467" s="15" t="s">
        <v>6283</v>
      </c>
      <c r="C3467" s="18">
        <v>42308.0</v>
      </c>
      <c r="D3467" s="18">
        <v>42308.0</v>
      </c>
      <c r="E3467" s="18">
        <f t="shared" si="1"/>
        <v>42308</v>
      </c>
      <c r="F3467" s="15" t="s">
        <v>466</v>
      </c>
      <c r="G3467" s="15" t="s">
        <v>6284</v>
      </c>
      <c r="H3467" s="15" t="s">
        <v>6285</v>
      </c>
      <c r="I3467" s="15" t="s">
        <v>59</v>
      </c>
      <c r="J3467" s="15" t="s">
        <v>60</v>
      </c>
      <c r="K3467" s="15" t="s">
        <v>19</v>
      </c>
      <c r="L3467" s="15" t="str">
        <f t="array" ref="L3467">_xlfn.XLOOKUP(M3467,reference_province_to_city!$A$2:$A$11,reference_province_to_city!$B$2:$B$11)</f>
        <v>Yogyakarta</v>
      </c>
      <c r="M3467" s="15" t="s">
        <v>18</v>
      </c>
      <c r="N3467" s="15">
        <v>55111.0</v>
      </c>
      <c r="O3467" s="15">
        <f t="array" ref="O3467">_xlfn.XLOOKUP(M3467,reference_postal_code!$B$2:$B$11,reference_postal_code!$A$2:$A$11)</f>
        <v>55111</v>
      </c>
      <c r="P3467" s="15" t="s">
        <v>77</v>
      </c>
      <c r="Q3467" s="15" t="s">
        <v>5801</v>
      </c>
      <c r="R3467" s="15" t="s">
        <v>65</v>
      </c>
      <c r="S3467" s="15" t="s">
        <v>87</v>
      </c>
      <c r="T3467" s="15" t="s">
        <v>5802</v>
      </c>
      <c r="U3467" s="28">
        <v>702600.0</v>
      </c>
      <c r="V3467" s="15">
        <v>2.0</v>
      </c>
      <c r="W3467" s="31">
        <v>0.0</v>
      </c>
      <c r="X3467" s="28">
        <v>189702.0</v>
      </c>
    </row>
    <row r="3468" ht="15.75" customHeight="1">
      <c r="A3468" s="15">
        <v>1232.0</v>
      </c>
      <c r="B3468" s="15" t="s">
        <v>6287</v>
      </c>
      <c r="C3468" s="18">
        <v>42308.0</v>
      </c>
      <c r="D3468" s="18">
        <v>42310.0</v>
      </c>
      <c r="E3468" s="18">
        <f t="shared" si="1"/>
        <v>42310</v>
      </c>
      <c r="F3468" s="15" t="s">
        <v>114</v>
      </c>
      <c r="G3468" s="15" t="s">
        <v>629</v>
      </c>
      <c r="H3468" s="15" t="s">
        <v>630</v>
      </c>
      <c r="I3468" s="15" t="s">
        <v>59</v>
      </c>
      <c r="J3468" s="15" t="s">
        <v>60</v>
      </c>
      <c r="K3468" s="15" t="s">
        <v>29</v>
      </c>
      <c r="L3468" s="15" t="str">
        <f t="array" ref="L3468">_xlfn.XLOOKUP(M3468,reference_province_to_city!$A$2:$A$11,reference_province_to_city!$B$2:$B$11)</f>
        <v>Palembang</v>
      </c>
      <c r="M3468" s="15" t="s">
        <v>13</v>
      </c>
      <c r="N3468" s="15">
        <v>30111.0</v>
      </c>
      <c r="O3468" s="15">
        <f t="array" ref="O3468">_xlfn.XLOOKUP(M3468,reference_postal_code!$B$2:$B$11,reference_postal_code!$A$2:$A$11)</f>
        <v>30111</v>
      </c>
      <c r="P3468" s="15" t="s">
        <v>77</v>
      </c>
      <c r="Q3468" s="15" t="s">
        <v>6288</v>
      </c>
      <c r="R3468" s="15" t="s">
        <v>65</v>
      </c>
      <c r="S3468" s="15" t="s">
        <v>93</v>
      </c>
      <c r="T3468" s="15" t="s">
        <v>6289</v>
      </c>
      <c r="U3468" s="28">
        <v>41700.0</v>
      </c>
      <c r="V3468" s="15">
        <v>2.0</v>
      </c>
      <c r="W3468" s="31">
        <v>0.0</v>
      </c>
      <c r="X3468" s="28">
        <v>10842.0</v>
      </c>
    </row>
    <row r="3469" ht="15.75" customHeight="1">
      <c r="A3469" s="15">
        <v>195.0</v>
      </c>
      <c r="B3469" s="15" t="s">
        <v>6290</v>
      </c>
      <c r="C3469" s="18">
        <v>42308.0</v>
      </c>
      <c r="D3469" s="18">
        <v>42314.0</v>
      </c>
      <c r="E3469" s="18">
        <f t="shared" si="1"/>
        <v>42314</v>
      </c>
      <c r="F3469" s="15" t="s">
        <v>55</v>
      </c>
      <c r="G3469" s="15" t="s">
        <v>1031</v>
      </c>
      <c r="H3469" s="15" t="s">
        <v>1032</v>
      </c>
      <c r="I3469" s="15" t="s">
        <v>128</v>
      </c>
      <c r="J3469" s="15" t="s">
        <v>60</v>
      </c>
      <c r="K3469" s="15" t="s">
        <v>29</v>
      </c>
      <c r="L3469" s="15" t="str">
        <f t="array" ref="L3469">_xlfn.XLOOKUP(M3469,reference_province_to_city!$A$2:$A$11,reference_province_to_city!$B$2:$B$11)</f>
        <v>Palembang</v>
      </c>
      <c r="M3469" s="15" t="s">
        <v>13</v>
      </c>
      <c r="N3469" s="15">
        <v>30111.0</v>
      </c>
      <c r="O3469" s="15">
        <f t="array" ref="O3469">_xlfn.XLOOKUP(M3469,reference_postal_code!$B$2:$B$11,reference_postal_code!$A$2:$A$11)</f>
        <v>30111</v>
      </c>
      <c r="P3469" s="15" t="s">
        <v>77</v>
      </c>
      <c r="Q3469" s="15" t="s">
        <v>901</v>
      </c>
      <c r="R3469" s="15" t="s">
        <v>65</v>
      </c>
      <c r="S3469" s="15" t="s">
        <v>173</v>
      </c>
      <c r="T3469" s="15" t="s">
        <v>902</v>
      </c>
      <c r="U3469" s="28">
        <v>214200.0</v>
      </c>
      <c r="V3469" s="15">
        <v>7.0</v>
      </c>
      <c r="W3469" s="31">
        <v>0.0</v>
      </c>
      <c r="X3469" s="28">
        <v>100674.0</v>
      </c>
    </row>
    <row r="3470" ht="15.75" customHeight="1">
      <c r="A3470" s="15">
        <v>2109.0</v>
      </c>
      <c r="B3470" s="15" t="s">
        <v>6283</v>
      </c>
      <c r="C3470" s="18">
        <v>42308.0</v>
      </c>
      <c r="D3470" s="18">
        <v>42308.0</v>
      </c>
      <c r="E3470" s="18">
        <f t="shared" si="1"/>
        <v>42308</v>
      </c>
      <c r="F3470" s="15" t="s">
        <v>466</v>
      </c>
      <c r="G3470" s="15" t="s">
        <v>6284</v>
      </c>
      <c r="H3470" s="15" t="s">
        <v>6285</v>
      </c>
      <c r="I3470" s="15" t="s">
        <v>59</v>
      </c>
      <c r="J3470" s="15" t="s">
        <v>60</v>
      </c>
      <c r="K3470" s="15" t="s">
        <v>19</v>
      </c>
      <c r="L3470" s="15" t="str">
        <f t="array" ref="L3470">_xlfn.XLOOKUP(M3470,reference_province_to_city!$A$2:$A$11,reference_province_to_city!$B$2:$B$11)</f>
        <v>Yogyakarta</v>
      </c>
      <c r="M3470" s="15" t="s">
        <v>18</v>
      </c>
      <c r="N3470" s="15">
        <v>55111.0</v>
      </c>
      <c r="O3470" s="15">
        <f t="array" ref="O3470">_xlfn.XLOOKUP(M3470,reference_postal_code!$B$2:$B$11,reference_postal_code!$A$2:$A$11)</f>
        <v>55111</v>
      </c>
      <c r="P3470" s="15" t="s">
        <v>77</v>
      </c>
      <c r="Q3470" s="15" t="s">
        <v>1540</v>
      </c>
      <c r="R3470" s="15" t="s">
        <v>65</v>
      </c>
      <c r="S3470" s="15" t="s">
        <v>83</v>
      </c>
      <c r="T3470" s="15" t="s">
        <v>1541</v>
      </c>
      <c r="U3470" s="28">
        <v>5975280.0</v>
      </c>
      <c r="V3470" s="15">
        <v>3.0</v>
      </c>
      <c r="W3470" s="31">
        <v>0.2</v>
      </c>
      <c r="X3470" s="28">
        <v>1867275.0</v>
      </c>
    </row>
    <row r="3471" ht="15.75" customHeight="1">
      <c r="A3471" s="15">
        <v>2116.0</v>
      </c>
      <c r="B3471" s="15" t="s">
        <v>6283</v>
      </c>
      <c r="C3471" s="18">
        <v>42308.0</v>
      </c>
      <c r="D3471" s="18">
        <v>42308.0</v>
      </c>
      <c r="E3471" s="18">
        <f t="shared" si="1"/>
        <v>42308</v>
      </c>
      <c r="F3471" s="15" t="s">
        <v>466</v>
      </c>
      <c r="G3471" s="15" t="s">
        <v>6284</v>
      </c>
      <c r="H3471" s="15" t="s">
        <v>6285</v>
      </c>
      <c r="I3471" s="15" t="s">
        <v>59</v>
      </c>
      <c r="J3471" s="15" t="s">
        <v>60</v>
      </c>
      <c r="K3471" s="15" t="s">
        <v>19</v>
      </c>
      <c r="L3471" s="15" t="str">
        <f t="array" ref="L3471">_xlfn.XLOOKUP(M3471,reference_province_to_city!$A$2:$A$11,reference_province_to_city!$B$2:$B$11)</f>
        <v>Yogyakarta</v>
      </c>
      <c r="M3471" s="15" t="s">
        <v>18</v>
      </c>
      <c r="N3471" s="15">
        <v>55111.0</v>
      </c>
      <c r="O3471" s="15">
        <f t="array" ref="O3471">_xlfn.XLOOKUP(M3471,reference_postal_code!$B$2:$B$11,reference_postal_code!$A$2:$A$11)</f>
        <v>55111</v>
      </c>
      <c r="P3471" s="15" t="s">
        <v>77</v>
      </c>
      <c r="Q3471" s="15" t="s">
        <v>3240</v>
      </c>
      <c r="R3471" s="15" t="s">
        <v>106</v>
      </c>
      <c r="S3471" s="15" t="s">
        <v>183</v>
      </c>
      <c r="T3471" s="15" t="s">
        <v>3241</v>
      </c>
      <c r="U3471" s="28">
        <v>6387495.0</v>
      </c>
      <c r="V3471" s="15">
        <v>1.0</v>
      </c>
      <c r="W3471" s="31">
        <v>0.15</v>
      </c>
      <c r="X3471" s="28">
        <v>300588.0</v>
      </c>
    </row>
    <row r="3472" ht="15.75" customHeight="1">
      <c r="A3472" s="15">
        <v>1233.0</v>
      </c>
      <c r="B3472" s="15" t="s">
        <v>6287</v>
      </c>
      <c r="C3472" s="18">
        <v>42308.0</v>
      </c>
      <c r="D3472" s="18">
        <v>42310.0</v>
      </c>
      <c r="E3472" s="18">
        <f t="shared" si="1"/>
        <v>42310</v>
      </c>
      <c r="F3472" s="15" t="s">
        <v>114</v>
      </c>
      <c r="G3472" s="15" t="s">
        <v>629</v>
      </c>
      <c r="H3472" s="15" t="s">
        <v>630</v>
      </c>
      <c r="I3472" s="15" t="s">
        <v>59</v>
      </c>
      <c r="J3472" s="15" t="s">
        <v>60</v>
      </c>
      <c r="K3472" s="15" t="s">
        <v>29</v>
      </c>
      <c r="L3472" s="15" t="str">
        <f t="array" ref="L3472">_xlfn.XLOOKUP(M3472,reference_province_to_city!$A$2:$A$11,reference_province_to_city!$B$2:$B$11)</f>
        <v>Palembang</v>
      </c>
      <c r="M3472" s="15" t="s">
        <v>13</v>
      </c>
      <c r="N3472" s="15">
        <v>30111.0</v>
      </c>
      <c r="O3472" s="15">
        <f t="array" ref="O3472">_xlfn.XLOOKUP(M3472,reference_postal_code!$B$2:$B$11,reference_postal_code!$A$2:$A$11)</f>
        <v>30111</v>
      </c>
      <c r="P3472" s="15" t="s">
        <v>77</v>
      </c>
      <c r="Q3472" s="15" t="s">
        <v>6078</v>
      </c>
      <c r="R3472" s="15" t="s">
        <v>65</v>
      </c>
      <c r="S3472" s="15" t="s">
        <v>173</v>
      </c>
      <c r="T3472" s="15" t="s">
        <v>6079</v>
      </c>
      <c r="U3472" s="28">
        <v>1199400.0</v>
      </c>
      <c r="V3472" s="15">
        <v>2.0</v>
      </c>
      <c r="W3472" s="31">
        <v>0.0</v>
      </c>
      <c r="X3472" s="28">
        <v>539730.0</v>
      </c>
    </row>
    <row r="3473" ht="15.75" customHeight="1">
      <c r="A3473" s="15">
        <v>1429.0</v>
      </c>
      <c r="B3473" s="15" t="s">
        <v>6286</v>
      </c>
      <c r="C3473" s="18">
        <v>42308.0</v>
      </c>
      <c r="D3473" s="18">
        <v>42312.0</v>
      </c>
      <c r="E3473" s="18">
        <f t="shared" si="1"/>
        <v>42312</v>
      </c>
      <c r="F3473" s="15" t="s">
        <v>114</v>
      </c>
      <c r="G3473" s="15" t="s">
        <v>883</v>
      </c>
      <c r="H3473" s="15" t="s">
        <v>884</v>
      </c>
      <c r="I3473" s="15" t="s">
        <v>128</v>
      </c>
      <c r="J3473" s="15" t="s">
        <v>60</v>
      </c>
      <c r="K3473" s="15" t="s">
        <v>10</v>
      </c>
      <c r="L3473" s="15" t="str">
        <f t="array" ref="L3473">_xlfn.XLOOKUP(M3473,reference_province_to_city!$A$2:$A$11,reference_province_to_city!$B$2:$B$11)</f>
        <v>Jakarta</v>
      </c>
      <c r="M3473" s="15" t="s">
        <v>7</v>
      </c>
      <c r="N3473" s="15">
        <v>10110.0</v>
      </c>
      <c r="O3473" s="15">
        <f t="array" ref="O3473">_xlfn.XLOOKUP(M3473,reference_postal_code!$B$2:$B$11,reference_postal_code!$A$2:$A$11)</f>
        <v>10110</v>
      </c>
      <c r="P3473" s="15" t="s">
        <v>117</v>
      </c>
      <c r="Q3473" s="15" t="s">
        <v>141</v>
      </c>
      <c r="R3473" s="15" t="s">
        <v>65</v>
      </c>
      <c r="S3473" s="15" t="s">
        <v>83</v>
      </c>
      <c r="T3473" s="15" t="s">
        <v>142</v>
      </c>
      <c r="U3473" s="28">
        <v>447000.0</v>
      </c>
      <c r="V3473" s="15">
        <v>5.0</v>
      </c>
      <c r="W3473" s="31">
        <v>0.2</v>
      </c>
      <c r="X3473" s="28">
        <v>139687.0</v>
      </c>
    </row>
    <row r="3474" ht="15.75" customHeight="1">
      <c r="A3474" s="15">
        <v>1430.0</v>
      </c>
      <c r="B3474" s="15" t="s">
        <v>6286</v>
      </c>
      <c r="C3474" s="18">
        <v>42308.0</v>
      </c>
      <c r="D3474" s="18">
        <v>42312.0</v>
      </c>
      <c r="E3474" s="18">
        <f t="shared" si="1"/>
        <v>42312</v>
      </c>
      <c r="F3474" s="15" t="s">
        <v>114</v>
      </c>
      <c r="G3474" s="15" t="s">
        <v>883</v>
      </c>
      <c r="H3474" s="15" t="s">
        <v>884</v>
      </c>
      <c r="I3474" s="15" t="s">
        <v>128</v>
      </c>
      <c r="J3474" s="15" t="s">
        <v>60</v>
      </c>
      <c r="K3474" s="15" t="s">
        <v>10</v>
      </c>
      <c r="L3474" s="15" t="str">
        <f t="array" ref="L3474">_xlfn.XLOOKUP(M3474,reference_province_to_city!$A$2:$A$11,reference_province_to_city!$B$2:$B$11)</f>
        <v>Jakarta</v>
      </c>
      <c r="M3474" s="15" t="s">
        <v>7</v>
      </c>
      <c r="N3474" s="15">
        <v>10110.0</v>
      </c>
      <c r="O3474" s="15">
        <f t="array" ref="O3474">_xlfn.XLOOKUP(M3474,reference_postal_code!$B$2:$B$11,reference_postal_code!$A$2:$A$11)</f>
        <v>10110</v>
      </c>
      <c r="P3474" s="15" t="s">
        <v>117</v>
      </c>
      <c r="Q3474" s="15" t="s">
        <v>3648</v>
      </c>
      <c r="R3474" s="15" t="s">
        <v>65</v>
      </c>
      <c r="S3474" s="15" t="s">
        <v>79</v>
      </c>
      <c r="T3474" s="15" t="s">
        <v>3649</v>
      </c>
      <c r="U3474" s="28">
        <v>6411300.0</v>
      </c>
      <c r="V3474" s="15">
        <v>14.0</v>
      </c>
      <c r="W3474" s="31">
        <v>0.0</v>
      </c>
      <c r="X3474" s="28">
        <v>2949198.0</v>
      </c>
    </row>
    <row r="3475" ht="15.75" customHeight="1">
      <c r="A3475" s="15">
        <v>2113.0</v>
      </c>
      <c r="B3475" s="15" t="s">
        <v>6283</v>
      </c>
      <c r="C3475" s="18">
        <v>42308.0</v>
      </c>
      <c r="D3475" s="18">
        <v>42308.0</v>
      </c>
      <c r="E3475" s="18">
        <f t="shared" si="1"/>
        <v>42308</v>
      </c>
      <c r="F3475" s="15" t="s">
        <v>466</v>
      </c>
      <c r="G3475" s="15" t="s">
        <v>6284</v>
      </c>
      <c r="H3475" s="15" t="s">
        <v>6285</v>
      </c>
      <c r="I3475" s="15" t="s">
        <v>59</v>
      </c>
      <c r="J3475" s="15" t="s">
        <v>60</v>
      </c>
      <c r="K3475" s="15" t="s">
        <v>19</v>
      </c>
      <c r="L3475" s="15" t="str">
        <f t="array" ref="L3475">_xlfn.XLOOKUP(M3475,reference_province_to_city!$A$2:$A$11,reference_province_to_city!$B$2:$B$11)</f>
        <v>Yogyakarta</v>
      </c>
      <c r="M3475" s="15" t="s">
        <v>18</v>
      </c>
      <c r="N3475" s="15">
        <v>55111.0</v>
      </c>
      <c r="O3475" s="15">
        <f t="array" ref="O3475">_xlfn.XLOOKUP(M3475,reference_postal_code!$B$2:$B$11,reference_postal_code!$A$2:$A$11)</f>
        <v>55111</v>
      </c>
      <c r="P3475" s="15" t="s">
        <v>77</v>
      </c>
      <c r="Q3475" s="15" t="s">
        <v>5851</v>
      </c>
      <c r="R3475" s="15" t="s">
        <v>65</v>
      </c>
      <c r="S3475" s="15" t="s">
        <v>226</v>
      </c>
      <c r="T3475" s="15" t="s">
        <v>5852</v>
      </c>
      <c r="U3475" s="28">
        <v>445500.0</v>
      </c>
      <c r="V3475" s="15">
        <v>3.0</v>
      </c>
      <c r="W3475" s="31">
        <v>0.0</v>
      </c>
      <c r="X3475" s="28">
        <v>120285.0</v>
      </c>
    </row>
    <row r="3476" ht="15.75" customHeight="1">
      <c r="A3476" s="15">
        <v>398.0</v>
      </c>
      <c r="B3476" s="15" t="s">
        <v>6291</v>
      </c>
      <c r="C3476" s="18">
        <v>42308.0</v>
      </c>
      <c r="D3476" s="18">
        <v>42312.0</v>
      </c>
      <c r="E3476" s="18">
        <f t="shared" si="1"/>
        <v>42312</v>
      </c>
      <c r="F3476" s="15" t="s">
        <v>55</v>
      </c>
      <c r="G3476" s="15" t="s">
        <v>1447</v>
      </c>
      <c r="H3476" s="15" t="s">
        <v>1448</v>
      </c>
      <c r="I3476" s="15" t="s">
        <v>76</v>
      </c>
      <c r="J3476" s="15" t="s">
        <v>60</v>
      </c>
      <c r="K3476" s="15" t="s">
        <v>17</v>
      </c>
      <c r="L3476" s="15" t="str">
        <f t="array" ref="L3476">_xlfn.XLOOKUP(M3476,reference_province_to_city!$A$2:$A$11,reference_province_to_city!$B$2:$B$11)</f>
        <v>Semarang</v>
      </c>
      <c r="M3476" s="15" t="s">
        <v>15</v>
      </c>
      <c r="N3476" s="15">
        <v>50111.0</v>
      </c>
      <c r="O3476" s="15">
        <f t="array" ref="O3476">_xlfn.XLOOKUP(M3476,reference_postal_code!$B$2:$B$11,reference_postal_code!$A$2:$A$11)</f>
        <v>50111</v>
      </c>
      <c r="P3476" s="15" t="s">
        <v>77</v>
      </c>
      <c r="Q3476" s="15" t="s">
        <v>5296</v>
      </c>
      <c r="R3476" s="15" t="s">
        <v>65</v>
      </c>
      <c r="S3476" s="15" t="s">
        <v>226</v>
      </c>
      <c r="T3476" s="15" t="s">
        <v>5297</v>
      </c>
      <c r="U3476" s="28">
        <v>1051800.0</v>
      </c>
      <c r="V3476" s="15">
        <v>4.0</v>
      </c>
      <c r="W3476" s="31">
        <v>0.0</v>
      </c>
      <c r="X3476" s="28">
        <v>315540.0</v>
      </c>
    </row>
    <row r="3477" ht="15.75" customHeight="1">
      <c r="A3477" s="15">
        <v>2296.0</v>
      </c>
      <c r="B3477" s="15" t="s">
        <v>6292</v>
      </c>
      <c r="C3477" s="18">
        <v>42309.0</v>
      </c>
      <c r="D3477" s="18">
        <v>42313.0</v>
      </c>
      <c r="E3477" s="18">
        <f t="shared" si="1"/>
        <v>42313</v>
      </c>
      <c r="F3477" s="15" t="s">
        <v>55</v>
      </c>
      <c r="G3477" s="15" t="s">
        <v>2515</v>
      </c>
      <c r="H3477" s="15" t="s">
        <v>2516</v>
      </c>
      <c r="I3477" s="15" t="s">
        <v>59</v>
      </c>
      <c r="J3477" s="15" t="s">
        <v>60</v>
      </c>
      <c r="K3477" s="15" t="s">
        <v>33</v>
      </c>
      <c r="L3477" s="15" t="str">
        <f t="array" ref="L3477">_xlfn.XLOOKUP(M3477,reference_province_to_city!$A$2:$A$11,reference_province_to_city!$B$2:$B$11)</f>
        <v>Makassar</v>
      </c>
      <c r="M3477" s="15" t="s">
        <v>25</v>
      </c>
      <c r="N3477" s="15">
        <v>90111.0</v>
      </c>
      <c r="O3477" s="15">
        <f t="array" ref="O3477">_xlfn.XLOOKUP(M3477,reference_postal_code!$B$2:$B$11,reference_postal_code!$A$2:$A$11)</f>
        <v>90111</v>
      </c>
      <c r="P3477" s="15" t="s">
        <v>63</v>
      </c>
      <c r="Q3477" s="15" t="s">
        <v>2810</v>
      </c>
      <c r="R3477" s="15" t="s">
        <v>65</v>
      </c>
      <c r="S3477" s="15" t="s">
        <v>66</v>
      </c>
      <c r="T3477" s="15" t="s">
        <v>2811</v>
      </c>
      <c r="U3477" s="28">
        <v>202800.0</v>
      </c>
      <c r="V3477" s="15">
        <v>4.0</v>
      </c>
      <c r="W3477" s="31">
        <v>0.0</v>
      </c>
      <c r="X3477" s="28">
        <v>93288.0</v>
      </c>
    </row>
    <row r="3478" ht="15.75" customHeight="1">
      <c r="A3478" s="15">
        <v>5860.0</v>
      </c>
      <c r="B3478" s="15" t="s">
        <v>6293</v>
      </c>
      <c r="C3478" s="18">
        <v>42309.0</v>
      </c>
      <c r="D3478" s="18">
        <v>42316.0</v>
      </c>
      <c r="E3478" s="18">
        <f t="shared" si="1"/>
        <v>42316</v>
      </c>
      <c r="F3478" s="15" t="s">
        <v>55</v>
      </c>
      <c r="G3478" s="15" t="s">
        <v>3844</v>
      </c>
      <c r="H3478" s="15" t="s">
        <v>3845</v>
      </c>
      <c r="I3478" s="15" t="s">
        <v>59</v>
      </c>
      <c r="J3478" s="15" t="s">
        <v>60</v>
      </c>
      <c r="L3478" s="15" t="str">
        <f t="array" ref="L3478">_xlfn.XLOOKUP(M3478,reference_province_to_city!$A$2:$A$11,reference_province_to_city!$B$2:$B$11)</f>
        <v>Surabaya</v>
      </c>
      <c r="M3478" s="15" t="s">
        <v>20</v>
      </c>
      <c r="N3478" s="15">
        <v>60231.0</v>
      </c>
      <c r="O3478" s="15">
        <f t="array" ref="O3478">_xlfn.XLOOKUP(M3478,reference_postal_code!$B$2:$B$11,reference_postal_code!$A$2:$A$11)</f>
        <v>60231</v>
      </c>
      <c r="P3478" s="15" t="s">
        <v>166</v>
      </c>
      <c r="Q3478" s="15" t="s">
        <v>5171</v>
      </c>
      <c r="R3478" s="15" t="s">
        <v>106</v>
      </c>
      <c r="S3478" s="15" t="s">
        <v>218</v>
      </c>
      <c r="T3478" s="15" t="s">
        <v>5172</v>
      </c>
      <c r="U3478" s="28">
        <v>4529400.0</v>
      </c>
      <c r="V3478" s="15">
        <v>2.0</v>
      </c>
      <c r="W3478" s="31">
        <v>0.0</v>
      </c>
      <c r="X3478" s="28">
        <v>679410.0</v>
      </c>
    </row>
    <row r="3479" ht="15.75" customHeight="1">
      <c r="A3479" s="15">
        <v>6551.0</v>
      </c>
      <c r="B3479" s="15" t="s">
        <v>6294</v>
      </c>
      <c r="C3479" s="18">
        <v>42309.0</v>
      </c>
      <c r="D3479" s="18">
        <v>42311.0</v>
      </c>
      <c r="E3479" s="18">
        <f t="shared" si="1"/>
        <v>42311</v>
      </c>
      <c r="F3479" s="15" t="s">
        <v>114</v>
      </c>
      <c r="G3479" s="15" t="s">
        <v>5390</v>
      </c>
      <c r="H3479" s="15" t="s">
        <v>5391</v>
      </c>
      <c r="I3479" s="15" t="s">
        <v>59</v>
      </c>
      <c r="J3479" s="15" t="s">
        <v>60</v>
      </c>
      <c r="K3479" s="15" t="s">
        <v>28</v>
      </c>
      <c r="L3479" s="15" t="str">
        <f t="array" ref="L3479">_xlfn.XLOOKUP(M3479,reference_province_to_city!$A$2:$A$11,reference_province_to_city!$B$2:$B$11)</f>
        <v>Medan</v>
      </c>
      <c r="M3479" s="15" t="s">
        <v>11</v>
      </c>
      <c r="N3479" s="15">
        <v>20111.0</v>
      </c>
      <c r="O3479" s="15">
        <f t="array" ref="O3479">_xlfn.XLOOKUP(M3479,reference_postal_code!$B$2:$B$11,reference_postal_code!$A$2:$A$11)</f>
        <v>20111</v>
      </c>
      <c r="P3479" s="15" t="s">
        <v>77</v>
      </c>
      <c r="Q3479" s="15" t="s">
        <v>190</v>
      </c>
      <c r="R3479" s="15" t="s">
        <v>106</v>
      </c>
      <c r="S3479" s="15" t="s">
        <v>107</v>
      </c>
      <c r="T3479" s="15" t="s">
        <v>191</v>
      </c>
      <c r="U3479" s="28">
        <v>4913460.0</v>
      </c>
      <c r="V3479" s="15">
        <v>4.0</v>
      </c>
      <c r="W3479" s="31">
        <v>0.1</v>
      </c>
      <c r="X3479" s="28">
        <v>327564.0</v>
      </c>
    </row>
    <row r="3480" ht="15.75" customHeight="1">
      <c r="A3480" s="15">
        <v>1648.0</v>
      </c>
      <c r="B3480" s="15" t="s">
        <v>6295</v>
      </c>
      <c r="C3480" s="18">
        <v>42309.0</v>
      </c>
      <c r="D3480" s="18">
        <v>42311.0</v>
      </c>
      <c r="E3480" s="18">
        <f t="shared" si="1"/>
        <v>42311</v>
      </c>
      <c r="F3480" s="15" t="s">
        <v>125</v>
      </c>
      <c r="G3480" s="15" t="s">
        <v>1121</v>
      </c>
      <c r="H3480" s="15" t="s">
        <v>1122</v>
      </c>
      <c r="I3480" s="15" t="s">
        <v>76</v>
      </c>
      <c r="J3480" s="15" t="s">
        <v>60</v>
      </c>
      <c r="K3480" s="15" t="s">
        <v>14</v>
      </c>
      <c r="L3480" s="15" t="str">
        <f t="array" ref="L3480">_xlfn.XLOOKUP(M3480,reference_province_to_city!$A$2:$A$11,reference_province_to_city!$B$2:$B$11)</f>
        <v>Bandung</v>
      </c>
      <c r="M3480" s="15" t="s">
        <v>12</v>
      </c>
      <c r="N3480" s="15">
        <v>40111.0</v>
      </c>
      <c r="O3480" s="15">
        <f t="array" ref="O3480">_xlfn.XLOOKUP(M3480,reference_postal_code!$B$2:$B$11,reference_postal_code!$A$2:$A$11)</f>
        <v>40111</v>
      </c>
      <c r="P3480" s="15" t="s">
        <v>117</v>
      </c>
      <c r="Q3480" s="15" t="s">
        <v>6296</v>
      </c>
      <c r="R3480" s="15" t="s">
        <v>65</v>
      </c>
      <c r="S3480" s="15" t="s">
        <v>103</v>
      </c>
      <c r="T3480" s="15" t="s">
        <v>6297</v>
      </c>
      <c r="U3480" s="28">
        <v>47520.0</v>
      </c>
      <c r="V3480" s="15">
        <v>2.0</v>
      </c>
      <c r="W3480" s="31">
        <v>0.2</v>
      </c>
      <c r="X3480" s="28">
        <v>-10692.0</v>
      </c>
    </row>
    <row r="3481" ht="15.75" customHeight="1">
      <c r="A3481" s="15">
        <v>2297.0</v>
      </c>
      <c r="B3481" s="15" t="s">
        <v>6292</v>
      </c>
      <c r="C3481" s="18">
        <v>42309.0</v>
      </c>
      <c r="D3481" s="18">
        <v>42313.0</v>
      </c>
      <c r="E3481" s="18">
        <f t="shared" si="1"/>
        <v>42313</v>
      </c>
      <c r="F3481" s="15" t="s">
        <v>55</v>
      </c>
      <c r="G3481" s="15" t="s">
        <v>2515</v>
      </c>
      <c r="H3481" s="15" t="s">
        <v>2516</v>
      </c>
      <c r="I3481" s="15" t="s">
        <v>59</v>
      </c>
      <c r="J3481" s="15" t="s">
        <v>60</v>
      </c>
      <c r="K3481" s="15" t="s">
        <v>33</v>
      </c>
      <c r="L3481" s="15" t="str">
        <f t="array" ref="L3481">_xlfn.XLOOKUP(M3481,reference_province_to_city!$A$2:$A$11,reference_province_to_city!$B$2:$B$11)</f>
        <v>Makassar</v>
      </c>
      <c r="M3481" s="15" t="s">
        <v>25</v>
      </c>
      <c r="N3481" s="15">
        <v>90111.0</v>
      </c>
      <c r="O3481" s="15">
        <f t="array" ref="O3481">_xlfn.XLOOKUP(M3481,reference_postal_code!$B$2:$B$11,reference_postal_code!$A$2:$A$11)</f>
        <v>90111</v>
      </c>
      <c r="P3481" s="15" t="s">
        <v>63</v>
      </c>
      <c r="Q3481" s="15" t="s">
        <v>154</v>
      </c>
      <c r="R3481" s="15" t="s">
        <v>106</v>
      </c>
      <c r="S3481" s="15" t="s">
        <v>139</v>
      </c>
      <c r="T3481" s="15" t="s">
        <v>155</v>
      </c>
      <c r="U3481" s="28">
        <v>3895500.0</v>
      </c>
      <c r="V3481" s="15">
        <v>5.0</v>
      </c>
      <c r="W3481" s="31">
        <v>0.0</v>
      </c>
      <c r="X3481" s="28">
        <v>1597155.0</v>
      </c>
    </row>
    <row r="3482" ht="15.75" customHeight="1">
      <c r="A3482" s="15">
        <v>1647.0</v>
      </c>
      <c r="B3482" s="15" t="s">
        <v>6295</v>
      </c>
      <c r="C3482" s="18">
        <v>42309.0</v>
      </c>
      <c r="D3482" s="18">
        <v>42311.0</v>
      </c>
      <c r="E3482" s="18">
        <f t="shared" si="1"/>
        <v>42311</v>
      </c>
      <c r="F3482" s="15" t="s">
        <v>125</v>
      </c>
      <c r="G3482" s="15" t="s">
        <v>1121</v>
      </c>
      <c r="H3482" s="15" t="s">
        <v>1122</v>
      </c>
      <c r="I3482" s="15" t="s">
        <v>76</v>
      </c>
      <c r="J3482" s="15" t="s">
        <v>60</v>
      </c>
      <c r="K3482" s="15" t="s">
        <v>14</v>
      </c>
      <c r="L3482" s="15" t="str">
        <f t="array" ref="L3482">_xlfn.XLOOKUP(M3482,reference_province_to_city!$A$2:$A$11,reference_province_to_city!$B$2:$B$11)</f>
        <v>Bandung</v>
      </c>
      <c r="M3482" s="15" t="s">
        <v>12</v>
      </c>
      <c r="N3482" s="15">
        <v>40111.0</v>
      </c>
      <c r="O3482" s="15">
        <f t="array" ref="O3482">_xlfn.XLOOKUP(M3482,reference_postal_code!$B$2:$B$11,reference_postal_code!$A$2:$A$11)</f>
        <v>40111</v>
      </c>
      <c r="P3482" s="15" t="s">
        <v>117</v>
      </c>
      <c r="Q3482" s="15" t="s">
        <v>890</v>
      </c>
      <c r="R3482" s="15" t="s">
        <v>110</v>
      </c>
      <c r="S3482" s="15" t="s">
        <v>149</v>
      </c>
      <c r="T3482" s="15" t="s">
        <v>891</v>
      </c>
      <c r="U3482" s="28">
        <v>530400.0</v>
      </c>
      <c r="V3482" s="15">
        <v>2.0</v>
      </c>
      <c r="W3482" s="31">
        <v>0.2</v>
      </c>
      <c r="X3482" s="28">
        <v>-46410.0</v>
      </c>
    </row>
    <row r="3483" ht="15.75" customHeight="1">
      <c r="A3483" s="15">
        <v>7006.0</v>
      </c>
      <c r="B3483" s="15" t="s">
        <v>6298</v>
      </c>
      <c r="C3483" s="18">
        <v>42309.0</v>
      </c>
      <c r="D3483" s="18">
        <v>42313.0</v>
      </c>
      <c r="E3483" s="18">
        <f t="shared" si="1"/>
        <v>42313</v>
      </c>
      <c r="F3483" s="15" t="s">
        <v>55</v>
      </c>
      <c r="G3483" s="15" t="s">
        <v>3628</v>
      </c>
      <c r="H3483" s="15" t="s">
        <v>3629</v>
      </c>
      <c r="I3483" s="15" t="s">
        <v>59</v>
      </c>
      <c r="J3483" s="15" t="s">
        <v>60</v>
      </c>
      <c r="K3483" s="15" t="s">
        <v>28</v>
      </c>
      <c r="L3483" s="15" t="str">
        <f t="array" ref="L3483">_xlfn.XLOOKUP(M3483,reference_province_to_city!$A$2:$A$11,reference_province_to_city!$B$2:$B$11)</f>
        <v>Medan</v>
      </c>
      <c r="M3483" s="15" t="s">
        <v>11</v>
      </c>
      <c r="N3483" s="15">
        <v>20111.0</v>
      </c>
      <c r="O3483" s="15">
        <f t="array" ref="O3483">_xlfn.XLOOKUP(M3483,reference_postal_code!$B$2:$B$11,reference_postal_code!$A$2:$A$11)</f>
        <v>20111</v>
      </c>
      <c r="P3483" s="15" t="s">
        <v>77</v>
      </c>
      <c r="Q3483" s="15" t="s">
        <v>6101</v>
      </c>
      <c r="R3483" s="15" t="s">
        <v>106</v>
      </c>
      <c r="S3483" s="15" t="s">
        <v>107</v>
      </c>
      <c r="T3483" s="15" t="s">
        <v>6102</v>
      </c>
      <c r="U3483" s="28">
        <v>3077460.0</v>
      </c>
      <c r="V3483" s="15">
        <v>2.0</v>
      </c>
      <c r="W3483" s="31">
        <v>0.1</v>
      </c>
      <c r="X3483" s="28">
        <v>205164.0</v>
      </c>
    </row>
    <row r="3484" ht="15.75" customHeight="1">
      <c r="A3484" s="15">
        <v>2294.0</v>
      </c>
      <c r="B3484" s="15" t="s">
        <v>6299</v>
      </c>
      <c r="C3484" s="18">
        <v>42309.0</v>
      </c>
      <c r="D3484" s="18">
        <v>42314.0</v>
      </c>
      <c r="E3484" s="18">
        <f t="shared" si="1"/>
        <v>42314</v>
      </c>
      <c r="F3484" s="15" t="s">
        <v>55</v>
      </c>
      <c r="G3484" s="15" t="s">
        <v>716</v>
      </c>
      <c r="H3484" s="15" t="s">
        <v>717</v>
      </c>
      <c r="I3484" s="15" t="s">
        <v>128</v>
      </c>
      <c r="J3484" s="15" t="s">
        <v>60</v>
      </c>
      <c r="K3484" s="15" t="s">
        <v>19</v>
      </c>
      <c r="L3484" s="15" t="str">
        <f t="array" ref="L3484">_xlfn.XLOOKUP(M3484,reference_province_to_city!$A$2:$A$11,reference_province_to_city!$B$2:$B$11)</f>
        <v>Yogyakarta</v>
      </c>
      <c r="M3484" s="15" t="s">
        <v>18</v>
      </c>
      <c r="N3484" s="15">
        <v>55111.0</v>
      </c>
      <c r="O3484" s="15">
        <f t="array" ref="O3484">_xlfn.XLOOKUP(M3484,reference_postal_code!$B$2:$B$11,reference_postal_code!$A$2:$A$11)</f>
        <v>55111</v>
      </c>
      <c r="P3484" s="15" t="s">
        <v>77</v>
      </c>
      <c r="Q3484" s="15" t="s">
        <v>5120</v>
      </c>
      <c r="R3484" s="15" t="s">
        <v>110</v>
      </c>
      <c r="S3484" s="15" t="s">
        <v>111</v>
      </c>
      <c r="T3484" s="15" t="s">
        <v>5121</v>
      </c>
      <c r="U3484" s="28">
        <v>74250.0</v>
      </c>
      <c r="V3484" s="15">
        <v>1.0</v>
      </c>
      <c r="W3484" s="31">
        <v>0.0</v>
      </c>
      <c r="X3484" s="28">
        <v>20048.0</v>
      </c>
    </row>
    <row r="3485" ht="15.75" customHeight="1">
      <c r="A3485" s="15">
        <v>2299.0</v>
      </c>
      <c r="B3485" s="15" t="s">
        <v>6292</v>
      </c>
      <c r="C3485" s="18">
        <v>42309.0</v>
      </c>
      <c r="D3485" s="18">
        <v>42313.0</v>
      </c>
      <c r="E3485" s="18">
        <f t="shared" si="1"/>
        <v>42313</v>
      </c>
      <c r="F3485" s="15" t="s">
        <v>55</v>
      </c>
      <c r="G3485" s="15" t="s">
        <v>2515</v>
      </c>
      <c r="H3485" s="15" t="s">
        <v>2516</v>
      </c>
      <c r="I3485" s="15" t="s">
        <v>59</v>
      </c>
      <c r="J3485" s="15" t="s">
        <v>60</v>
      </c>
      <c r="K3485" s="15" t="s">
        <v>33</v>
      </c>
      <c r="L3485" s="15" t="str">
        <f t="array" ref="L3485">_xlfn.XLOOKUP(M3485,reference_province_to_city!$A$2:$A$11,reference_province_to_city!$B$2:$B$11)</f>
        <v>Makassar</v>
      </c>
      <c r="M3485" s="15" t="s">
        <v>25</v>
      </c>
      <c r="N3485" s="15">
        <v>90111.0</v>
      </c>
      <c r="O3485" s="15">
        <f t="array" ref="O3485">_xlfn.XLOOKUP(M3485,reference_postal_code!$B$2:$B$11,reference_postal_code!$A$2:$A$11)</f>
        <v>90111</v>
      </c>
      <c r="P3485" s="15" t="s">
        <v>63</v>
      </c>
      <c r="Q3485" s="15" t="s">
        <v>5545</v>
      </c>
      <c r="R3485" s="15" t="s">
        <v>110</v>
      </c>
      <c r="S3485" s="15" t="s">
        <v>149</v>
      </c>
      <c r="T3485" s="15" t="s">
        <v>5546</v>
      </c>
      <c r="U3485" s="28">
        <v>2.099895E7</v>
      </c>
      <c r="V3485" s="15">
        <v>7.0</v>
      </c>
      <c r="W3485" s="31">
        <v>0.0</v>
      </c>
      <c r="X3485" s="28">
        <v>9029548.0</v>
      </c>
    </row>
    <row r="3486" ht="15.75" customHeight="1">
      <c r="A3486" s="15">
        <v>2802.0</v>
      </c>
      <c r="B3486" s="15" t="s">
        <v>6300</v>
      </c>
      <c r="C3486" s="18">
        <v>42309.0</v>
      </c>
      <c r="D3486" s="18">
        <v>42312.0</v>
      </c>
      <c r="E3486" s="18">
        <f t="shared" si="1"/>
        <v>42312</v>
      </c>
      <c r="F3486" s="15" t="s">
        <v>125</v>
      </c>
      <c r="G3486" s="15" t="s">
        <v>410</v>
      </c>
      <c r="H3486" s="15" t="s">
        <v>411</v>
      </c>
      <c r="I3486" s="15" t="s">
        <v>59</v>
      </c>
      <c r="J3486" s="15" t="s">
        <v>60</v>
      </c>
      <c r="K3486" s="15" t="s">
        <v>19</v>
      </c>
      <c r="L3486" s="15" t="str">
        <f t="array" ref="L3486">_xlfn.XLOOKUP(M3486,reference_province_to_city!$A$2:$A$11,reference_province_to_city!$B$2:$B$11)</f>
        <v>Yogyakarta</v>
      </c>
      <c r="M3486" s="15" t="s">
        <v>18</v>
      </c>
      <c r="N3486" s="15">
        <v>55111.0</v>
      </c>
      <c r="O3486" s="15">
        <f t="array" ref="O3486">_xlfn.XLOOKUP(M3486,reference_postal_code!$B$2:$B$11,reference_postal_code!$A$2:$A$11)</f>
        <v>55111</v>
      </c>
      <c r="P3486" s="15" t="s">
        <v>77</v>
      </c>
      <c r="Q3486" s="15" t="s">
        <v>3723</v>
      </c>
      <c r="R3486" s="15" t="s">
        <v>65</v>
      </c>
      <c r="S3486" s="15" t="s">
        <v>93</v>
      </c>
      <c r="T3486" s="15" t="s">
        <v>3724</v>
      </c>
      <c r="U3486" s="28">
        <v>118200.0</v>
      </c>
      <c r="V3486" s="15">
        <v>1.0</v>
      </c>
      <c r="W3486" s="31">
        <v>0.2</v>
      </c>
      <c r="X3486" s="28">
        <v>26595.0</v>
      </c>
    </row>
    <row r="3487" ht="15.75" customHeight="1">
      <c r="A3487" s="15">
        <v>2298.0</v>
      </c>
      <c r="B3487" s="15" t="s">
        <v>6292</v>
      </c>
      <c r="C3487" s="18">
        <v>42309.0</v>
      </c>
      <c r="D3487" s="18"/>
      <c r="E3487" s="18">
        <f t="shared" si="1"/>
        <v>42312</v>
      </c>
      <c r="F3487" s="15" t="s">
        <v>55</v>
      </c>
      <c r="G3487" s="15" t="s">
        <v>2515</v>
      </c>
      <c r="H3487" s="15" t="s">
        <v>2516</v>
      </c>
      <c r="I3487" s="15" t="s">
        <v>59</v>
      </c>
      <c r="J3487" s="15" t="s">
        <v>60</v>
      </c>
      <c r="K3487" s="15" t="s">
        <v>33</v>
      </c>
      <c r="L3487" s="15" t="str">
        <f t="array" ref="L3487">_xlfn.XLOOKUP(M3487,reference_province_to_city!$A$2:$A$11,reference_province_to_city!$B$2:$B$11)</f>
        <v>Makassar</v>
      </c>
      <c r="M3487" s="15" t="s">
        <v>25</v>
      </c>
      <c r="N3487" s="15">
        <v>90111.0</v>
      </c>
      <c r="O3487" s="15">
        <f t="array" ref="O3487">_xlfn.XLOOKUP(M3487,reference_postal_code!$B$2:$B$11,reference_postal_code!$A$2:$A$11)</f>
        <v>90111</v>
      </c>
      <c r="P3487" s="15" t="s">
        <v>63</v>
      </c>
      <c r="Q3487" s="15" t="s">
        <v>4978</v>
      </c>
      <c r="R3487" s="15" t="s">
        <v>110</v>
      </c>
      <c r="S3487" s="15" t="s">
        <v>111</v>
      </c>
      <c r="T3487" s="15" t="s">
        <v>4979</v>
      </c>
      <c r="U3487" s="28">
        <v>644250.0</v>
      </c>
      <c r="V3487" s="15">
        <v>1.0</v>
      </c>
      <c r="W3487" s="31">
        <v>0.0</v>
      </c>
      <c r="X3487" s="28">
        <v>19327.0</v>
      </c>
    </row>
    <row r="3488" ht="15.75" customHeight="1">
      <c r="A3488" s="15">
        <v>2300.0</v>
      </c>
      <c r="B3488" s="15" t="s">
        <v>6292</v>
      </c>
      <c r="C3488" s="18">
        <v>42309.0</v>
      </c>
      <c r="D3488" s="18">
        <v>42313.0</v>
      </c>
      <c r="E3488" s="18">
        <f t="shared" si="1"/>
        <v>42313</v>
      </c>
      <c r="F3488" s="15" t="s">
        <v>55</v>
      </c>
      <c r="G3488" s="15" t="s">
        <v>2515</v>
      </c>
      <c r="H3488" s="15" t="s">
        <v>2516</v>
      </c>
      <c r="I3488" s="15" t="s">
        <v>59</v>
      </c>
      <c r="J3488" s="15" t="s">
        <v>60</v>
      </c>
      <c r="K3488" s="15" t="s">
        <v>33</v>
      </c>
      <c r="L3488" s="15" t="str">
        <f t="array" ref="L3488">_xlfn.XLOOKUP(M3488,reference_province_to_city!$A$2:$A$11,reference_province_to_city!$B$2:$B$11)</f>
        <v>Makassar</v>
      </c>
      <c r="M3488" s="15" t="s">
        <v>25</v>
      </c>
      <c r="N3488" s="15">
        <v>90111.0</v>
      </c>
      <c r="O3488" s="15">
        <f t="array" ref="O3488">_xlfn.XLOOKUP(M3488,reference_postal_code!$B$2:$B$11,reference_postal_code!$A$2:$A$11)</f>
        <v>90111</v>
      </c>
      <c r="P3488" s="15" t="s">
        <v>63</v>
      </c>
      <c r="Q3488" s="15" t="s">
        <v>1531</v>
      </c>
      <c r="R3488" s="15" t="s">
        <v>110</v>
      </c>
      <c r="S3488" s="15" t="s">
        <v>111</v>
      </c>
      <c r="T3488" s="15" t="s">
        <v>1532</v>
      </c>
      <c r="U3488" s="28">
        <v>7559400.0</v>
      </c>
      <c r="V3488" s="15">
        <v>4.0</v>
      </c>
      <c r="W3488" s="31">
        <v>0.0</v>
      </c>
      <c r="X3488" s="28">
        <v>1889850.0</v>
      </c>
    </row>
    <row r="3489" ht="15.75" customHeight="1">
      <c r="A3489" s="15">
        <v>5860.0</v>
      </c>
      <c r="B3489" s="15" t="s">
        <v>6293</v>
      </c>
      <c r="C3489" s="18">
        <v>42309.0</v>
      </c>
      <c r="D3489" s="18">
        <v>42316.0</v>
      </c>
      <c r="E3489" s="18">
        <f t="shared" si="1"/>
        <v>42316</v>
      </c>
      <c r="F3489" s="15" t="s">
        <v>55</v>
      </c>
      <c r="G3489" s="15" t="s">
        <v>3844</v>
      </c>
      <c r="H3489" s="15" t="s">
        <v>3845</v>
      </c>
      <c r="I3489" s="15" t="s">
        <v>59</v>
      </c>
      <c r="J3489" s="15" t="s">
        <v>60</v>
      </c>
      <c r="K3489" s="15" t="s">
        <v>22</v>
      </c>
      <c r="L3489" s="15" t="str">
        <f t="array" ref="L3489">_xlfn.XLOOKUP(M3489,reference_province_to_city!$A$2:$A$11,reference_province_to_city!$B$2:$B$11)</f>
        <v>Surabaya</v>
      </c>
      <c r="M3489" s="15" t="s">
        <v>20</v>
      </c>
      <c r="N3489" s="15">
        <v>60231.0</v>
      </c>
      <c r="O3489" s="15">
        <f t="array" ref="O3489">_xlfn.XLOOKUP(M3489,reference_postal_code!$B$2:$B$11,reference_postal_code!$A$2:$A$11)</f>
        <v>60231</v>
      </c>
      <c r="P3489" s="15" t="s">
        <v>166</v>
      </c>
      <c r="Q3489" s="15" t="s">
        <v>5171</v>
      </c>
      <c r="R3489" s="15" t="s">
        <v>106</v>
      </c>
      <c r="S3489" s="15" t="s">
        <v>218</v>
      </c>
      <c r="T3489" s="15" t="s">
        <v>5172</v>
      </c>
      <c r="U3489" s="28">
        <v>4529400.0</v>
      </c>
      <c r="V3489" s="15">
        <v>2.0</v>
      </c>
      <c r="W3489" s="31">
        <v>0.0</v>
      </c>
      <c r="X3489" s="28">
        <v>679410.0</v>
      </c>
    </row>
    <row r="3490" ht="15.75" customHeight="1">
      <c r="A3490" s="15">
        <v>1167.0</v>
      </c>
      <c r="B3490" s="15" t="s">
        <v>6301</v>
      </c>
      <c r="C3490" s="18">
        <v>42310.0</v>
      </c>
      <c r="D3490" s="18">
        <v>42310.0</v>
      </c>
      <c r="E3490" s="18">
        <f t="shared" si="1"/>
        <v>42310</v>
      </c>
      <c r="F3490" s="15" t="s">
        <v>466</v>
      </c>
      <c r="G3490" s="15" t="s">
        <v>6302</v>
      </c>
      <c r="H3490" s="15" t="s">
        <v>6303</v>
      </c>
      <c r="I3490" s="15" t="s">
        <v>59</v>
      </c>
      <c r="J3490" s="15" t="s">
        <v>60</v>
      </c>
      <c r="K3490" s="15" t="s">
        <v>10</v>
      </c>
      <c r="L3490" s="15" t="str">
        <f t="array" ref="L3490">_xlfn.XLOOKUP(M3490,reference_province_to_city!$A$2:$A$11,reference_province_to_city!$B$2:$B$11)</f>
        <v>Jakarta</v>
      </c>
      <c r="M3490" s="15" t="s">
        <v>7</v>
      </c>
      <c r="N3490" s="15">
        <v>10110.0</v>
      </c>
      <c r="O3490" s="15">
        <f t="array" ref="O3490">_xlfn.XLOOKUP(M3490,reference_postal_code!$B$2:$B$11,reference_postal_code!$A$2:$A$11)</f>
        <v>10110</v>
      </c>
      <c r="P3490" s="15" t="s">
        <v>117</v>
      </c>
      <c r="Q3490" s="15" t="s">
        <v>6304</v>
      </c>
      <c r="R3490" s="15" t="s">
        <v>110</v>
      </c>
      <c r="S3490" s="15" t="s">
        <v>149</v>
      </c>
      <c r="T3490" s="15" t="s">
        <v>6305</v>
      </c>
      <c r="U3490" s="28">
        <v>6718950.0</v>
      </c>
      <c r="V3490" s="15">
        <v>9.0</v>
      </c>
      <c r="W3490" s="31">
        <v>0.0</v>
      </c>
      <c r="X3490" s="28">
        <v>739084.0</v>
      </c>
    </row>
    <row r="3491" ht="15.75" customHeight="1">
      <c r="A3491" s="15">
        <v>9605.0</v>
      </c>
      <c r="B3491" s="15" t="s">
        <v>6306</v>
      </c>
      <c r="C3491" s="18">
        <v>42310.0</v>
      </c>
      <c r="D3491" s="18">
        <v>42313.0</v>
      </c>
      <c r="E3491" s="18">
        <f t="shared" si="1"/>
        <v>42313</v>
      </c>
      <c r="F3491" s="15" t="s">
        <v>125</v>
      </c>
      <c r="G3491" s="15" t="s">
        <v>6307</v>
      </c>
      <c r="H3491" s="15" t="s">
        <v>6308</v>
      </c>
      <c r="I3491" s="15" t="s">
        <v>59</v>
      </c>
      <c r="J3491" s="15" t="s">
        <v>60</v>
      </c>
      <c r="K3491" s="15" t="s">
        <v>28</v>
      </c>
      <c r="L3491" s="15" t="str">
        <f t="array" ref="L3491">_xlfn.XLOOKUP(M3491,reference_province_to_city!$A$2:$A$11,reference_province_to_city!$B$2:$B$11)</f>
        <v>Medan</v>
      </c>
      <c r="M3491" s="15" t="s">
        <v>11</v>
      </c>
      <c r="N3491" s="15">
        <v>20111.0</v>
      </c>
      <c r="O3491" s="15">
        <f t="array" ref="O3491">_xlfn.XLOOKUP(M3491,reference_postal_code!$B$2:$B$11,reference_postal_code!$A$2:$A$11)</f>
        <v>20111</v>
      </c>
      <c r="P3491" s="15" t="s">
        <v>77</v>
      </c>
      <c r="Q3491" s="15" t="s">
        <v>6309</v>
      </c>
      <c r="R3491" s="15" t="s">
        <v>65</v>
      </c>
      <c r="S3491" s="15" t="s">
        <v>222</v>
      </c>
      <c r="T3491" s="15" t="s">
        <v>6310</v>
      </c>
      <c r="U3491" s="28">
        <v>2965800.0</v>
      </c>
      <c r="V3491" s="15">
        <v>4.0</v>
      </c>
      <c r="W3491" s="31">
        <v>0.0</v>
      </c>
      <c r="X3491" s="28">
        <v>830424.0</v>
      </c>
    </row>
    <row r="3492" ht="15.75" customHeight="1">
      <c r="A3492" s="15">
        <v>9194.0</v>
      </c>
      <c r="B3492" s="15" t="s">
        <v>6311</v>
      </c>
      <c r="C3492" s="18">
        <v>42310.0</v>
      </c>
      <c r="D3492" s="18">
        <v>42315.0</v>
      </c>
      <c r="E3492" s="18">
        <f t="shared" si="1"/>
        <v>42315</v>
      </c>
      <c r="F3492" s="15" t="s">
        <v>55</v>
      </c>
      <c r="G3492" s="15" t="s">
        <v>2458</v>
      </c>
      <c r="H3492" s="15" t="s">
        <v>2459</v>
      </c>
      <c r="I3492" s="15" t="s">
        <v>128</v>
      </c>
      <c r="J3492" s="15" t="s">
        <v>60</v>
      </c>
      <c r="K3492" s="15" t="s">
        <v>14</v>
      </c>
      <c r="L3492" s="15" t="str">
        <f t="array" ref="L3492">_xlfn.XLOOKUP(M3492,reference_province_to_city!$A$2:$A$11,reference_province_to_city!$B$2:$B$11)</f>
        <v>Bandung</v>
      </c>
      <c r="M3492" s="15" t="s">
        <v>12</v>
      </c>
      <c r="N3492" s="15">
        <v>40111.0</v>
      </c>
      <c r="O3492" s="15">
        <f t="array" ref="O3492">_xlfn.XLOOKUP(M3492,reference_postal_code!$B$2:$B$11,reference_postal_code!$A$2:$A$11)</f>
        <v>40111</v>
      </c>
      <c r="P3492" s="15" t="s">
        <v>117</v>
      </c>
      <c r="Q3492" s="15" t="s">
        <v>6312</v>
      </c>
      <c r="R3492" s="15" t="s">
        <v>110</v>
      </c>
      <c r="S3492" s="15" t="s">
        <v>111</v>
      </c>
      <c r="T3492" s="15" t="s">
        <v>6313</v>
      </c>
      <c r="U3492" s="28">
        <v>5170560.0</v>
      </c>
      <c r="V3492" s="15">
        <v>2.0</v>
      </c>
      <c r="W3492" s="31">
        <v>0.2</v>
      </c>
      <c r="X3492" s="28">
        <v>581688.0</v>
      </c>
    </row>
    <row r="3493" ht="15.75" customHeight="1">
      <c r="A3493" s="15">
        <v>9193.0</v>
      </c>
      <c r="B3493" s="15" t="s">
        <v>6311</v>
      </c>
      <c r="C3493" s="18">
        <v>42310.0</v>
      </c>
      <c r="D3493" s="18">
        <v>42315.0</v>
      </c>
      <c r="E3493" s="18">
        <f t="shared" si="1"/>
        <v>42315</v>
      </c>
      <c r="F3493" s="15" t="s">
        <v>55</v>
      </c>
      <c r="G3493" s="15" t="s">
        <v>2458</v>
      </c>
      <c r="H3493" s="15" t="s">
        <v>2459</v>
      </c>
      <c r="I3493" s="15" t="s">
        <v>128</v>
      </c>
      <c r="J3493" s="15" t="s">
        <v>60</v>
      </c>
      <c r="K3493" s="15" t="s">
        <v>14</v>
      </c>
      <c r="L3493" s="15" t="str">
        <f t="array" ref="L3493">_xlfn.XLOOKUP(M3493,reference_province_to_city!$A$2:$A$11,reference_province_to_city!$B$2:$B$11)</f>
        <v>Bandung</v>
      </c>
      <c r="M3493" s="15" t="s">
        <v>12</v>
      </c>
      <c r="N3493" s="15">
        <v>40111.0</v>
      </c>
      <c r="O3493" s="15">
        <f t="array" ref="O3493">_xlfn.XLOOKUP(M3493,reference_postal_code!$B$2:$B$11,reference_postal_code!$A$2:$A$11)</f>
        <v>40111</v>
      </c>
      <c r="P3493" s="15" t="s">
        <v>117</v>
      </c>
      <c r="Q3493" s="15" t="s">
        <v>2432</v>
      </c>
      <c r="R3493" s="15" t="s">
        <v>65</v>
      </c>
      <c r="S3493" s="15" t="s">
        <v>83</v>
      </c>
      <c r="T3493" s="15" t="s">
        <v>2433</v>
      </c>
      <c r="U3493" s="28">
        <v>440580.0</v>
      </c>
      <c r="V3493" s="15">
        <v>7.0</v>
      </c>
      <c r="W3493" s="31">
        <v>0.8</v>
      </c>
      <c r="X3493" s="28">
        <v>-704928.0</v>
      </c>
    </row>
    <row r="3494" ht="15.75" customHeight="1">
      <c r="A3494" s="15">
        <v>8167.0</v>
      </c>
      <c r="B3494" s="15" t="s">
        <v>6314</v>
      </c>
      <c r="C3494" s="18">
        <v>42310.0</v>
      </c>
      <c r="D3494" s="18">
        <v>42314.0</v>
      </c>
      <c r="E3494" s="18">
        <f t="shared" si="1"/>
        <v>42314</v>
      </c>
      <c r="F3494" s="15" t="s">
        <v>55</v>
      </c>
      <c r="G3494" s="15" t="s">
        <v>1760</v>
      </c>
      <c r="H3494" s="15" t="s">
        <v>1761</v>
      </c>
      <c r="I3494" s="15" t="s">
        <v>59</v>
      </c>
      <c r="J3494" s="15" t="s">
        <v>60</v>
      </c>
      <c r="K3494" s="15" t="s">
        <v>29</v>
      </c>
      <c r="L3494" s="15" t="str">
        <f t="array" ref="L3494">_xlfn.XLOOKUP(M3494,reference_province_to_city!$A$2:$A$11,reference_province_to_city!$B$2:$B$11)</f>
        <v>Palembang</v>
      </c>
      <c r="M3494" s="15" t="s">
        <v>13</v>
      </c>
      <c r="N3494" s="15">
        <v>30111.0</v>
      </c>
      <c r="O3494" s="15">
        <f t="array" ref="O3494">_xlfn.XLOOKUP(M3494,reference_postal_code!$B$2:$B$11,reference_postal_code!$A$2:$A$11)</f>
        <v>30111</v>
      </c>
      <c r="P3494" s="15" t="s">
        <v>77</v>
      </c>
      <c r="Q3494" s="15" t="s">
        <v>5431</v>
      </c>
      <c r="R3494" s="15" t="s">
        <v>106</v>
      </c>
      <c r="S3494" s="15" t="s">
        <v>183</v>
      </c>
      <c r="T3494" s="15" t="s">
        <v>5432</v>
      </c>
      <c r="U3494" s="28">
        <v>7687485.0</v>
      </c>
      <c r="V3494" s="15">
        <v>3.0</v>
      </c>
      <c r="W3494" s="31">
        <v>0.15</v>
      </c>
      <c r="X3494" s="28">
        <v>-452205.0</v>
      </c>
    </row>
    <row r="3495" ht="15.75" customHeight="1">
      <c r="A3495" s="15">
        <v>8165.0</v>
      </c>
      <c r="B3495" s="15" t="s">
        <v>6314</v>
      </c>
      <c r="C3495" s="18">
        <v>42310.0</v>
      </c>
      <c r="D3495" s="18">
        <v>42314.0</v>
      </c>
      <c r="E3495" s="18">
        <f t="shared" si="1"/>
        <v>42314</v>
      </c>
      <c r="F3495" s="15" t="s">
        <v>55</v>
      </c>
      <c r="G3495" s="15" t="s">
        <v>1760</v>
      </c>
      <c r="H3495" s="15" t="s">
        <v>1761</v>
      </c>
      <c r="I3495" s="15" t="s">
        <v>59</v>
      </c>
      <c r="J3495" s="15" t="s">
        <v>60</v>
      </c>
      <c r="K3495" s="15" t="s">
        <v>29</v>
      </c>
      <c r="L3495" s="15" t="str">
        <f t="array" ref="L3495">_xlfn.XLOOKUP(M3495,reference_province_to_city!$A$2:$A$11,reference_province_to_city!$B$2:$B$11)</f>
        <v>Palembang</v>
      </c>
      <c r="M3495" s="15" t="s">
        <v>13</v>
      </c>
      <c r="O3495" s="15">
        <f t="array" ref="O3495">_xlfn.XLOOKUP(M3495,reference_postal_code!$B$2:$B$11,reference_postal_code!$A$2:$A$11)</f>
        <v>30111</v>
      </c>
      <c r="P3495" s="15" t="s">
        <v>77</v>
      </c>
      <c r="Q3495" s="15" t="s">
        <v>2432</v>
      </c>
      <c r="R3495" s="15" t="s">
        <v>65</v>
      </c>
      <c r="S3495" s="15" t="s">
        <v>83</v>
      </c>
      <c r="T3495" s="15" t="s">
        <v>2433</v>
      </c>
      <c r="U3495" s="28">
        <v>1762320.0</v>
      </c>
      <c r="V3495" s="15">
        <v>7.0</v>
      </c>
      <c r="W3495" s="31">
        <v>0.2</v>
      </c>
      <c r="X3495" s="28">
        <v>616812.0</v>
      </c>
    </row>
    <row r="3496" ht="15.75" customHeight="1">
      <c r="A3496" s="15">
        <v>283.0</v>
      </c>
      <c r="B3496" s="15" t="s">
        <v>6315</v>
      </c>
      <c r="C3496" s="18">
        <v>42310.0</v>
      </c>
      <c r="D3496" s="18">
        <v>42314.0</v>
      </c>
      <c r="E3496" s="18">
        <f t="shared" si="1"/>
        <v>42314</v>
      </c>
      <c r="F3496" s="15" t="s">
        <v>55</v>
      </c>
      <c r="G3496" s="15" t="s">
        <v>955</v>
      </c>
      <c r="H3496" s="15" t="s">
        <v>956</v>
      </c>
      <c r="I3496" s="15" t="s">
        <v>59</v>
      </c>
      <c r="J3496" s="15" t="s">
        <v>60</v>
      </c>
      <c r="K3496" s="15" t="s">
        <v>28</v>
      </c>
      <c r="L3496" s="15" t="str">
        <f t="array" ref="L3496">_xlfn.XLOOKUP(M3496,reference_province_to_city!$A$2:$A$11,reference_province_to_city!$B$2:$B$11)</f>
        <v>Medan</v>
      </c>
      <c r="M3496" s="15" t="s">
        <v>11</v>
      </c>
      <c r="N3496" s="15">
        <v>20111.0</v>
      </c>
      <c r="O3496" s="15">
        <f t="array" ref="O3496">_xlfn.XLOOKUP(M3496,reference_postal_code!$B$2:$B$11,reference_postal_code!$A$2:$A$11)</f>
        <v>20111</v>
      </c>
      <c r="P3496" s="15" t="s">
        <v>77</v>
      </c>
      <c r="Q3496" s="15" t="s">
        <v>3561</v>
      </c>
      <c r="R3496" s="15" t="s">
        <v>106</v>
      </c>
      <c r="S3496" s="15" t="s">
        <v>218</v>
      </c>
      <c r="T3496" s="15" t="s">
        <v>3562</v>
      </c>
      <c r="U3496" s="28">
        <v>1.55826E7</v>
      </c>
      <c r="V3496" s="15">
        <v>5.0</v>
      </c>
      <c r="W3496" s="31">
        <v>0.2</v>
      </c>
      <c r="X3496" s="28">
        <v>779130.0</v>
      </c>
    </row>
    <row r="3497" ht="15.75" customHeight="1">
      <c r="A3497" s="15">
        <v>8164.0</v>
      </c>
      <c r="B3497" s="15" t="s">
        <v>6314</v>
      </c>
      <c r="C3497" s="18">
        <v>42310.0</v>
      </c>
      <c r="D3497" s="18">
        <v>42314.0</v>
      </c>
      <c r="E3497" s="18">
        <f t="shared" si="1"/>
        <v>42314</v>
      </c>
      <c r="F3497" s="15" t="s">
        <v>55</v>
      </c>
      <c r="G3497" s="15" t="s">
        <v>1760</v>
      </c>
      <c r="H3497" s="15" t="s">
        <v>1761</v>
      </c>
      <c r="I3497" s="15" t="s">
        <v>59</v>
      </c>
      <c r="J3497" s="15" t="s">
        <v>60</v>
      </c>
      <c r="K3497" s="15" t="s">
        <v>696</v>
      </c>
      <c r="L3497" s="15" t="str">
        <f t="array" ref="L3497">_xlfn.XLOOKUP(M3497,reference_province_to_city!$A$2:$A$11,reference_province_to_city!$B$2:$B$11)</f>
        <v>Palembang</v>
      </c>
      <c r="M3497" s="15" t="s">
        <v>13</v>
      </c>
      <c r="N3497" s="15">
        <v>30111.0</v>
      </c>
      <c r="O3497" s="15">
        <f t="array" ref="O3497">_xlfn.XLOOKUP(M3497,reference_postal_code!$B$2:$B$11,reference_postal_code!$A$2:$A$11)</f>
        <v>30111</v>
      </c>
      <c r="P3497" s="15" t="s">
        <v>77</v>
      </c>
      <c r="Q3497" s="15" t="s">
        <v>6316</v>
      </c>
      <c r="R3497" s="15" t="s">
        <v>106</v>
      </c>
      <c r="S3497" s="15" t="s">
        <v>139</v>
      </c>
      <c r="T3497" s="15" t="s">
        <v>6317</v>
      </c>
      <c r="U3497" s="28">
        <v>1454400.0</v>
      </c>
      <c r="V3497" s="15">
        <v>6.0</v>
      </c>
      <c r="W3497" s="31">
        <v>0.0</v>
      </c>
      <c r="X3497" s="28">
        <v>509040.0</v>
      </c>
    </row>
    <row r="3498" ht="15.75" customHeight="1">
      <c r="A3498" s="15">
        <v>8166.0</v>
      </c>
      <c r="B3498" s="15" t="s">
        <v>6314</v>
      </c>
      <c r="C3498" s="18">
        <v>42310.0</v>
      </c>
      <c r="D3498" s="18">
        <v>42314.0</v>
      </c>
      <c r="E3498" s="18">
        <f t="shared" si="1"/>
        <v>42314</v>
      </c>
      <c r="F3498" s="15" t="s">
        <v>55</v>
      </c>
      <c r="G3498" s="15" t="s">
        <v>1760</v>
      </c>
      <c r="H3498" s="15" t="s">
        <v>1761</v>
      </c>
      <c r="I3498" s="15" t="s">
        <v>59</v>
      </c>
      <c r="J3498" s="15" t="s">
        <v>60</v>
      </c>
      <c r="K3498" s="15" t="s">
        <v>29</v>
      </c>
      <c r="L3498" s="15" t="str">
        <f t="array" ref="L3498">_xlfn.XLOOKUP(M3498,reference_province_to_city!$A$2:$A$11,reference_province_to_city!$B$2:$B$11)</f>
        <v>Palembang</v>
      </c>
      <c r="M3498" s="15" t="s">
        <v>13</v>
      </c>
      <c r="N3498" s="15">
        <v>30111.0</v>
      </c>
      <c r="O3498" s="15">
        <f t="array" ref="O3498">_xlfn.XLOOKUP(M3498,reference_postal_code!$B$2:$B$11,reference_postal_code!$A$2:$A$11)</f>
        <v>30111</v>
      </c>
      <c r="P3498" s="15" t="s">
        <v>77</v>
      </c>
      <c r="Q3498" s="15" t="s">
        <v>2128</v>
      </c>
      <c r="R3498" s="15" t="s">
        <v>65</v>
      </c>
      <c r="S3498" s="15" t="s">
        <v>83</v>
      </c>
      <c r="T3498" s="15" t="s">
        <v>2129</v>
      </c>
      <c r="U3498" s="28">
        <v>179280.0</v>
      </c>
      <c r="V3498" s="15">
        <v>3.0</v>
      </c>
      <c r="W3498" s="31">
        <v>0.2</v>
      </c>
      <c r="X3498" s="28">
        <v>62748.0</v>
      </c>
    </row>
    <row r="3499" ht="15.75" customHeight="1">
      <c r="A3499" s="15">
        <v>6006.0</v>
      </c>
      <c r="B3499" s="15" t="s">
        <v>6318</v>
      </c>
      <c r="C3499" s="18">
        <v>42310.0</v>
      </c>
      <c r="D3499" s="18">
        <v>42315.0</v>
      </c>
      <c r="E3499" s="18">
        <f t="shared" si="1"/>
        <v>42315</v>
      </c>
      <c r="F3499" s="15" t="s">
        <v>55</v>
      </c>
      <c r="G3499" s="15" t="s">
        <v>2317</v>
      </c>
      <c r="H3499" s="15" t="s">
        <v>2318</v>
      </c>
      <c r="I3499" s="15" t="s">
        <v>59</v>
      </c>
      <c r="J3499" s="15" t="s">
        <v>60</v>
      </c>
      <c r="K3499" s="15" t="s">
        <v>28</v>
      </c>
      <c r="L3499" s="15" t="str">
        <f t="array" ref="L3499">_xlfn.XLOOKUP(M3499,reference_province_to_city!$A$2:$A$11,reference_province_to_city!$B$2:$B$11)</f>
        <v>Medan</v>
      </c>
      <c r="M3499" s="15" t="s">
        <v>11</v>
      </c>
      <c r="N3499" s="15">
        <v>20111.0</v>
      </c>
      <c r="O3499" s="15">
        <f t="array" ref="O3499">_xlfn.XLOOKUP(M3499,reference_postal_code!$B$2:$B$11,reference_postal_code!$A$2:$A$11)</f>
        <v>20111</v>
      </c>
      <c r="P3499" s="15" t="s">
        <v>77</v>
      </c>
      <c r="Q3499" s="15" t="s">
        <v>5247</v>
      </c>
      <c r="R3499" s="15" t="s">
        <v>106</v>
      </c>
      <c r="S3499" s="15" t="s">
        <v>107</v>
      </c>
      <c r="T3499" s="15" t="s">
        <v>5248</v>
      </c>
      <c r="U3499" s="28">
        <v>1646460.0</v>
      </c>
      <c r="V3499" s="15">
        <v>2.0</v>
      </c>
      <c r="W3499" s="31">
        <v>0.1</v>
      </c>
      <c r="X3499" s="28">
        <v>128058.0</v>
      </c>
    </row>
    <row r="3500" ht="15.75" customHeight="1">
      <c r="A3500" s="15">
        <v>9057.0</v>
      </c>
      <c r="B3500" s="15" t="s">
        <v>6319</v>
      </c>
      <c r="C3500" s="18">
        <v>42310.0</v>
      </c>
      <c r="D3500" s="18">
        <v>42312.0</v>
      </c>
      <c r="E3500" s="18">
        <f t="shared" si="1"/>
        <v>42312</v>
      </c>
      <c r="F3500" s="15" t="s">
        <v>125</v>
      </c>
      <c r="G3500" s="15" t="s">
        <v>2624</v>
      </c>
      <c r="H3500" s="15" t="s">
        <v>2625</v>
      </c>
      <c r="I3500" s="15" t="s">
        <v>76</v>
      </c>
      <c r="J3500" s="15" t="s">
        <v>60</v>
      </c>
      <c r="K3500" s="15" t="s">
        <v>19</v>
      </c>
      <c r="L3500" s="15" t="str">
        <f t="array" ref="L3500">_xlfn.XLOOKUP(M3500,reference_province_to_city!$A$2:$A$11,reference_province_to_city!$B$2:$B$11)</f>
        <v>Yogyakarta</v>
      </c>
      <c r="M3500" s="15" t="s">
        <v>18</v>
      </c>
      <c r="N3500" s="15">
        <v>55111.0</v>
      </c>
      <c r="O3500" s="15">
        <f t="array" ref="O3500">_xlfn.XLOOKUP(M3500,reference_postal_code!$B$2:$B$11,reference_postal_code!$A$2:$A$11)</f>
        <v>55111</v>
      </c>
      <c r="P3500" s="15" t="s">
        <v>77</v>
      </c>
      <c r="Q3500" s="15" t="s">
        <v>6320</v>
      </c>
      <c r="R3500" s="15" t="s">
        <v>106</v>
      </c>
      <c r="S3500" s="15" t="s">
        <v>107</v>
      </c>
      <c r="T3500" s="15" t="s">
        <v>6321</v>
      </c>
      <c r="U3500" s="28">
        <v>3.931983E7</v>
      </c>
      <c r="V3500" s="15">
        <v>11.0</v>
      </c>
      <c r="W3500" s="31">
        <v>0.1</v>
      </c>
      <c r="X3500" s="28">
        <v>8300853.0</v>
      </c>
    </row>
    <row r="3501" ht="15.75" customHeight="1">
      <c r="A3501" s="15">
        <v>5764.0</v>
      </c>
      <c r="B3501" s="15" t="s">
        <v>6322</v>
      </c>
      <c r="C3501" s="18">
        <v>42311.0</v>
      </c>
      <c r="D3501" s="18">
        <v>42313.0</v>
      </c>
      <c r="E3501" s="18">
        <f t="shared" si="1"/>
        <v>42313</v>
      </c>
      <c r="F3501" s="15" t="s">
        <v>125</v>
      </c>
      <c r="G3501" s="15" t="s">
        <v>3651</v>
      </c>
      <c r="H3501" s="15" t="s">
        <v>3652</v>
      </c>
      <c r="I3501" s="15" t="s">
        <v>128</v>
      </c>
      <c r="J3501" s="15" t="s">
        <v>60</v>
      </c>
      <c r="K3501" s="15" t="s">
        <v>22</v>
      </c>
      <c r="L3501" s="15" t="str">
        <f t="array" ref="L3501">_xlfn.XLOOKUP(M3501,reference_province_to_city!$A$2:$A$11,reference_province_to_city!$B$2:$B$11)</f>
        <v>Surabaya</v>
      </c>
      <c r="M3501" s="15" t="s">
        <v>20</v>
      </c>
      <c r="N3501" s="15">
        <v>60231.0</v>
      </c>
      <c r="O3501" s="15">
        <f t="array" ref="O3501">_xlfn.XLOOKUP(M3501,reference_postal_code!$B$2:$B$11,reference_postal_code!$A$2:$A$11)</f>
        <v>60231</v>
      </c>
      <c r="P3501" s="15" t="s">
        <v>166</v>
      </c>
      <c r="Q3501" s="15" t="s">
        <v>3293</v>
      </c>
      <c r="R3501" s="15" t="s">
        <v>106</v>
      </c>
      <c r="S3501" s="15" t="s">
        <v>107</v>
      </c>
      <c r="T3501" s="15" t="s">
        <v>3294</v>
      </c>
      <c r="U3501" s="28">
        <v>2.17323E7</v>
      </c>
      <c r="V3501" s="15">
        <v>10.0</v>
      </c>
      <c r="W3501" s="31">
        <v>0.1</v>
      </c>
      <c r="X3501" s="28">
        <v>3139110.0</v>
      </c>
    </row>
    <row r="3502" ht="15.75" customHeight="1">
      <c r="A3502" s="15">
        <v>1488.0</v>
      </c>
      <c r="B3502" s="15" t="s">
        <v>6323</v>
      </c>
      <c r="C3502" s="18">
        <v>42311.0</v>
      </c>
      <c r="D3502" s="18">
        <v>42315.0</v>
      </c>
      <c r="E3502" s="18">
        <f t="shared" si="1"/>
        <v>42315</v>
      </c>
      <c r="F3502" s="15" t="s">
        <v>55</v>
      </c>
      <c r="G3502" s="15" t="s">
        <v>4988</v>
      </c>
      <c r="H3502" s="15" t="s">
        <v>4989</v>
      </c>
      <c r="I3502" s="15" t="s">
        <v>76</v>
      </c>
      <c r="J3502" s="15" t="s">
        <v>60</v>
      </c>
      <c r="K3502" s="15" t="s">
        <v>19</v>
      </c>
      <c r="L3502" s="15" t="str">
        <f t="array" ref="L3502">_xlfn.XLOOKUP(M3502,reference_province_to_city!$A$2:$A$11,reference_province_to_city!$B$2:$B$11)</f>
        <v>Yogyakarta</v>
      </c>
      <c r="M3502" s="15" t="s">
        <v>18</v>
      </c>
      <c r="N3502" s="15">
        <v>55111.0</v>
      </c>
      <c r="O3502" s="15">
        <f t="array" ref="O3502">_xlfn.XLOOKUP(M3502,reference_postal_code!$B$2:$B$11,reference_postal_code!$A$2:$A$11)</f>
        <v>55111</v>
      </c>
      <c r="P3502" s="15" t="s">
        <v>77</v>
      </c>
      <c r="Q3502" s="15" t="s">
        <v>3165</v>
      </c>
      <c r="R3502" s="15" t="s">
        <v>110</v>
      </c>
      <c r="S3502" s="15" t="s">
        <v>149</v>
      </c>
      <c r="T3502" s="15" t="s">
        <v>3166</v>
      </c>
      <c r="U3502" s="28">
        <v>1349550.0</v>
      </c>
      <c r="V3502" s="15">
        <v>3.0</v>
      </c>
      <c r="W3502" s="31">
        <v>0.0</v>
      </c>
      <c r="X3502" s="28">
        <v>566811.0</v>
      </c>
    </row>
    <row r="3503" ht="15.75" customHeight="1">
      <c r="A3503" s="15">
        <v>1487.0</v>
      </c>
      <c r="B3503" s="15" t="s">
        <v>6323</v>
      </c>
      <c r="C3503" s="18">
        <v>42311.0</v>
      </c>
      <c r="D3503" s="18">
        <v>42315.0</v>
      </c>
      <c r="E3503" s="18">
        <f t="shared" si="1"/>
        <v>42315</v>
      </c>
      <c r="F3503" s="15" t="s">
        <v>55</v>
      </c>
      <c r="G3503" s="15" t="s">
        <v>4988</v>
      </c>
      <c r="H3503" s="15" t="s">
        <v>4989</v>
      </c>
      <c r="I3503" s="15" t="s">
        <v>76</v>
      </c>
      <c r="J3503" s="15" t="s">
        <v>60</v>
      </c>
      <c r="K3503" s="15" t="s">
        <v>19</v>
      </c>
      <c r="L3503" s="15" t="str">
        <f t="array" ref="L3503">_xlfn.XLOOKUP(M3503,reference_province_to_city!$A$2:$A$11,reference_province_to_city!$B$2:$B$11)</f>
        <v>Yogyakarta</v>
      </c>
      <c r="M3503" s="15" t="s">
        <v>18</v>
      </c>
      <c r="N3503" s="15">
        <v>55111.0</v>
      </c>
      <c r="O3503" s="15">
        <f t="array" ref="O3503">_xlfn.XLOOKUP(M3503,reference_postal_code!$B$2:$B$11,reference_postal_code!$A$2:$A$11)</f>
        <v>55111</v>
      </c>
      <c r="P3503" s="15" t="s">
        <v>77</v>
      </c>
      <c r="Q3503" s="15" t="s">
        <v>5818</v>
      </c>
      <c r="R3503" s="15" t="s">
        <v>110</v>
      </c>
      <c r="S3503" s="15" t="s">
        <v>111</v>
      </c>
      <c r="T3503" s="15" t="s">
        <v>5819</v>
      </c>
      <c r="U3503" s="28">
        <v>1.819272E7</v>
      </c>
      <c r="V3503" s="15">
        <v>7.0</v>
      </c>
      <c r="W3503" s="31">
        <v>0.2</v>
      </c>
      <c r="X3503" s="28">
        <v>1591863.0</v>
      </c>
    </row>
    <row r="3504" ht="15.75" customHeight="1">
      <c r="A3504" s="15">
        <v>2586.0</v>
      </c>
      <c r="B3504" s="15" t="s">
        <v>6324</v>
      </c>
      <c r="C3504" s="18">
        <v>42311.0</v>
      </c>
      <c r="D3504" s="18">
        <v>42318.0</v>
      </c>
      <c r="E3504" s="18">
        <f t="shared" si="1"/>
        <v>42318</v>
      </c>
      <c r="F3504" s="15" t="s">
        <v>55</v>
      </c>
      <c r="G3504" s="15" t="s">
        <v>170</v>
      </c>
      <c r="H3504" s="15" t="s">
        <v>171</v>
      </c>
      <c r="I3504" s="15" t="s">
        <v>128</v>
      </c>
      <c r="J3504" s="15" t="s">
        <v>60</v>
      </c>
      <c r="K3504" s="15" t="s">
        <v>33</v>
      </c>
      <c r="L3504" s="15" t="str">
        <f t="array" ref="L3504">_xlfn.XLOOKUP(M3504,reference_province_to_city!$A$2:$A$11,reference_province_to_city!$B$2:$B$11)</f>
        <v>Makassar</v>
      </c>
      <c r="M3504" s="15" t="s">
        <v>25</v>
      </c>
      <c r="N3504" s="15">
        <v>90111.0</v>
      </c>
      <c r="O3504" s="15">
        <f t="array" ref="O3504">_xlfn.XLOOKUP(M3504,reference_postal_code!$B$2:$B$11,reference_postal_code!$A$2:$A$11)</f>
        <v>90111</v>
      </c>
      <c r="P3504" s="15" t="s">
        <v>63</v>
      </c>
      <c r="Q3504" s="15" t="s">
        <v>6325</v>
      </c>
      <c r="R3504" s="15" t="s">
        <v>65</v>
      </c>
      <c r="S3504" s="15" t="s">
        <v>173</v>
      </c>
      <c r="T3504" s="15" t="s">
        <v>6326</v>
      </c>
      <c r="U3504" s="28">
        <v>99120.0</v>
      </c>
      <c r="V3504" s="15">
        <v>2.0</v>
      </c>
      <c r="W3504" s="31">
        <v>0.2</v>
      </c>
      <c r="X3504" s="28">
        <v>32214.0</v>
      </c>
    </row>
    <row r="3505" ht="15.75" customHeight="1">
      <c r="A3505" s="15">
        <v>1489.0</v>
      </c>
      <c r="B3505" s="15" t="s">
        <v>6323</v>
      </c>
      <c r="C3505" s="18">
        <v>42311.0</v>
      </c>
      <c r="D3505" s="18">
        <v>42315.0</v>
      </c>
      <c r="E3505" s="18">
        <f t="shared" si="1"/>
        <v>42315</v>
      </c>
      <c r="F3505" s="15" t="s">
        <v>55</v>
      </c>
      <c r="G3505" s="15" t="s">
        <v>4988</v>
      </c>
      <c r="H3505" s="15" t="s">
        <v>4989</v>
      </c>
      <c r="I3505" s="15" t="s">
        <v>76</v>
      </c>
      <c r="J3505" s="15" t="s">
        <v>60</v>
      </c>
      <c r="K3505" s="15" t="s">
        <v>19</v>
      </c>
      <c r="L3505" s="15" t="str">
        <f t="array" ref="L3505">_xlfn.XLOOKUP(M3505,reference_province_to_city!$A$2:$A$11,reference_province_to_city!$B$2:$B$11)</f>
        <v>Yogyakarta</v>
      </c>
      <c r="M3505" s="15" t="s">
        <v>18</v>
      </c>
      <c r="N3505" s="15">
        <v>55111.0</v>
      </c>
      <c r="O3505" s="15">
        <f t="array" ref="O3505">_xlfn.XLOOKUP(M3505,reference_postal_code!$B$2:$B$11,reference_postal_code!$A$2:$A$11)</f>
        <v>55111</v>
      </c>
      <c r="P3505" s="15" t="s">
        <v>77</v>
      </c>
      <c r="Q3505" s="15" t="s">
        <v>4817</v>
      </c>
      <c r="R3505" s="15" t="s">
        <v>106</v>
      </c>
      <c r="S3505" s="15" t="s">
        <v>139</v>
      </c>
      <c r="T3505" s="15" t="s">
        <v>4818</v>
      </c>
      <c r="U3505" s="28">
        <v>639000.0</v>
      </c>
      <c r="V3505" s="15">
        <v>3.0</v>
      </c>
      <c r="W3505" s="31">
        <v>0.0</v>
      </c>
      <c r="X3505" s="28">
        <v>249210.0</v>
      </c>
    </row>
    <row r="3506" ht="15.75" customHeight="1">
      <c r="A3506" s="15">
        <v>1833.0</v>
      </c>
      <c r="B3506" s="15" t="s">
        <v>6327</v>
      </c>
      <c r="C3506" s="18">
        <v>42313.0</v>
      </c>
      <c r="D3506" s="18">
        <v>42317.0</v>
      </c>
      <c r="E3506" s="18">
        <f t="shared" si="1"/>
        <v>42317</v>
      </c>
      <c r="F3506" s="15" t="s">
        <v>55</v>
      </c>
      <c r="G3506" s="15" t="s">
        <v>1345</v>
      </c>
      <c r="H3506" s="15" t="s">
        <v>1346</v>
      </c>
      <c r="I3506" s="15" t="s">
        <v>128</v>
      </c>
      <c r="J3506" s="15" t="s">
        <v>60</v>
      </c>
      <c r="K3506" s="15" t="s">
        <v>3776</v>
      </c>
      <c r="L3506" s="15" t="str">
        <f t="array" ref="L3506">_xlfn.XLOOKUP(M3506,reference_province_to_city!$A$2:$A$11,reference_province_to_city!$B$2:$B$11)</f>
        <v>Makassar</v>
      </c>
      <c r="M3506" s="15" t="s">
        <v>25</v>
      </c>
      <c r="N3506" s="15">
        <v>90111.0</v>
      </c>
      <c r="O3506" s="15">
        <f t="array" ref="O3506">_xlfn.XLOOKUP(M3506,reference_postal_code!$B$2:$B$11,reference_postal_code!$A$2:$A$11)</f>
        <v>90111</v>
      </c>
      <c r="P3506" s="15" t="s">
        <v>63</v>
      </c>
      <c r="Q3506" s="15" t="s">
        <v>539</v>
      </c>
      <c r="R3506" s="15" t="s">
        <v>106</v>
      </c>
      <c r="S3506" s="15" t="s">
        <v>107</v>
      </c>
      <c r="T3506" s="15" t="s">
        <v>540</v>
      </c>
      <c r="U3506" s="28">
        <v>3105000.0</v>
      </c>
      <c r="V3506" s="15">
        <v>3.0</v>
      </c>
      <c r="W3506" s="31">
        <v>0.2</v>
      </c>
      <c r="X3506" s="28">
        <v>388125.0</v>
      </c>
    </row>
    <row r="3507" ht="15.75" customHeight="1">
      <c r="A3507" s="15">
        <v>5686.0</v>
      </c>
      <c r="B3507" s="15" t="s">
        <v>6328</v>
      </c>
      <c r="C3507" s="18">
        <v>42313.0</v>
      </c>
      <c r="D3507" s="18">
        <v>42313.0</v>
      </c>
      <c r="E3507" s="18">
        <f t="shared" si="1"/>
        <v>42313</v>
      </c>
      <c r="F3507" s="15" t="s">
        <v>466</v>
      </c>
      <c r="G3507" s="15" t="s">
        <v>2408</v>
      </c>
      <c r="H3507" s="15" t="s">
        <v>2409</v>
      </c>
      <c r="I3507" s="15" t="s">
        <v>59</v>
      </c>
      <c r="J3507" s="15" t="s">
        <v>60</v>
      </c>
      <c r="K3507" s="15" t="s">
        <v>26</v>
      </c>
      <c r="L3507" s="15" t="str">
        <f t="array" ref="L3507">_xlfn.XLOOKUP(M3507,reference_province_to_city!$A$2:$A$11,reference_province_to_city!$B$2:$B$11)</f>
        <v>Denpasar</v>
      </c>
      <c r="M3507" s="15" t="s">
        <v>24</v>
      </c>
      <c r="N3507" s="15">
        <v>80231.0</v>
      </c>
      <c r="O3507" s="15">
        <f t="array" ref="O3507">_xlfn.XLOOKUP(M3507,reference_postal_code!$B$2:$B$11,reference_postal_code!$A$2:$A$11)</f>
        <v>80231</v>
      </c>
      <c r="P3507" s="15" t="s">
        <v>63</v>
      </c>
      <c r="Q3507" s="15" t="s">
        <v>1095</v>
      </c>
      <c r="R3507" s="15" t="s">
        <v>65</v>
      </c>
      <c r="S3507" s="15" t="s">
        <v>83</v>
      </c>
      <c r="T3507" s="15" t="s">
        <v>1096</v>
      </c>
      <c r="U3507" s="28">
        <v>1475280.0</v>
      </c>
      <c r="V3507" s="15">
        <v>3.0</v>
      </c>
      <c r="W3507" s="31">
        <v>0.2</v>
      </c>
      <c r="X3507" s="28">
        <v>534789.0</v>
      </c>
    </row>
    <row r="3508" ht="15.75" customHeight="1">
      <c r="A3508" s="15">
        <v>9076.0</v>
      </c>
      <c r="B3508" s="15" t="s">
        <v>6329</v>
      </c>
      <c r="C3508" s="18">
        <v>42313.0</v>
      </c>
      <c r="D3508" s="18">
        <v>42316.0</v>
      </c>
      <c r="E3508" s="18">
        <f t="shared" si="1"/>
        <v>42316</v>
      </c>
      <c r="F3508" s="15" t="s">
        <v>125</v>
      </c>
      <c r="G3508" s="15" t="s">
        <v>6330</v>
      </c>
      <c r="H3508" s="15" t="s">
        <v>6331</v>
      </c>
      <c r="I3508" s="15" t="s">
        <v>59</v>
      </c>
      <c r="J3508" s="15" t="s">
        <v>60</v>
      </c>
      <c r="K3508" s="15" t="s">
        <v>31</v>
      </c>
      <c r="L3508" s="15" t="str">
        <f t="array" ref="L3508">_xlfn.XLOOKUP(M3508,reference_province_to_city!$A$2:$A$11,reference_province_to_city!$B$2:$B$11)</f>
        <v>Balikpapan</v>
      </c>
      <c r="M3508" s="15" t="s">
        <v>21</v>
      </c>
      <c r="N3508" s="15">
        <v>76114.0</v>
      </c>
      <c r="O3508" s="15">
        <f t="array" ref="O3508">_xlfn.XLOOKUP(M3508,reference_postal_code!$B$2:$B$11,reference_postal_code!$A$2:$A$11)</f>
        <v>76114</v>
      </c>
      <c r="P3508" s="15" t="s">
        <v>166</v>
      </c>
      <c r="Q3508" s="15" t="s">
        <v>706</v>
      </c>
      <c r="R3508" s="15" t="s">
        <v>65</v>
      </c>
      <c r="S3508" s="15" t="s">
        <v>83</v>
      </c>
      <c r="T3508" s="15" t="s">
        <v>707</v>
      </c>
      <c r="U3508" s="28">
        <v>108270.0</v>
      </c>
      <c r="V3508" s="15">
        <v>3.0</v>
      </c>
      <c r="W3508" s="31">
        <v>0.7</v>
      </c>
      <c r="X3508" s="28">
        <v>-83007.0</v>
      </c>
    </row>
    <row r="3509" ht="15.75" customHeight="1">
      <c r="A3509" s="15">
        <v>5074.0</v>
      </c>
      <c r="B3509" s="15" t="s">
        <v>6332</v>
      </c>
      <c r="C3509" s="18">
        <v>42313.0</v>
      </c>
      <c r="D3509" s="18">
        <v>42313.0</v>
      </c>
      <c r="E3509" s="18">
        <f t="shared" si="1"/>
        <v>42313</v>
      </c>
      <c r="F3509" s="15" t="s">
        <v>466</v>
      </c>
      <c r="G3509" s="15" t="s">
        <v>1381</v>
      </c>
      <c r="H3509" s="15" t="s">
        <v>1382</v>
      </c>
      <c r="I3509" s="15" t="s">
        <v>59</v>
      </c>
      <c r="J3509" s="15" t="s">
        <v>60</v>
      </c>
      <c r="K3509" s="15" t="s">
        <v>33</v>
      </c>
      <c r="L3509" s="15" t="str">
        <f t="array" ref="L3509">_xlfn.XLOOKUP(M3509,reference_province_to_city!$A$2:$A$11,reference_province_to_city!$B$2:$B$11)</f>
        <v>Makassar</v>
      </c>
      <c r="M3509" s="15" t="s">
        <v>25</v>
      </c>
      <c r="N3509" s="15">
        <v>90111.0</v>
      </c>
      <c r="O3509" s="15">
        <f t="array" ref="O3509">_xlfn.XLOOKUP(M3509,reference_postal_code!$B$2:$B$11,reference_postal_code!$A$2:$A$11)</f>
        <v>90111</v>
      </c>
      <c r="P3509" s="15" t="s">
        <v>63</v>
      </c>
      <c r="Q3509" s="15" t="s">
        <v>6333</v>
      </c>
      <c r="R3509" s="15" t="s">
        <v>65</v>
      </c>
      <c r="S3509" s="15" t="s">
        <v>87</v>
      </c>
      <c r="T3509" s="15" t="s">
        <v>6334</v>
      </c>
      <c r="U3509" s="28">
        <v>942000.0</v>
      </c>
      <c r="V3509" s="15">
        <v>4.0</v>
      </c>
      <c r="W3509" s="31">
        <v>0.0</v>
      </c>
      <c r="X3509" s="28">
        <v>235500.0</v>
      </c>
    </row>
    <row r="3510" ht="15.75" customHeight="1">
      <c r="A3510" s="15">
        <v>3814.0</v>
      </c>
      <c r="B3510" s="15" t="s">
        <v>6335</v>
      </c>
      <c r="C3510" s="18">
        <v>42313.0</v>
      </c>
      <c r="D3510" s="18">
        <v>42317.0</v>
      </c>
      <c r="E3510" s="18">
        <f t="shared" si="1"/>
        <v>42317</v>
      </c>
      <c r="F3510" s="15" t="s">
        <v>55</v>
      </c>
      <c r="G3510" s="15" t="s">
        <v>4169</v>
      </c>
      <c r="H3510" s="15" t="s">
        <v>4170</v>
      </c>
      <c r="I3510" s="15" t="s">
        <v>59</v>
      </c>
      <c r="J3510" s="15" t="s">
        <v>60</v>
      </c>
      <c r="K3510" s="15" t="s">
        <v>29</v>
      </c>
      <c r="L3510" s="15" t="str">
        <f t="array" ref="L3510">_xlfn.XLOOKUP(M3510,reference_province_to_city!$A$2:$A$11,reference_province_to_city!$B$2:$B$11)</f>
        <v>Palembang</v>
      </c>
      <c r="M3510" s="15" t="s">
        <v>13</v>
      </c>
      <c r="N3510" s="15">
        <v>30111.0</v>
      </c>
      <c r="O3510" s="15">
        <f t="array" ref="O3510">_xlfn.XLOOKUP(M3510,reference_postal_code!$B$2:$B$11,reference_postal_code!$A$2:$A$11)</f>
        <v>30111</v>
      </c>
      <c r="P3510" s="15" t="s">
        <v>77</v>
      </c>
      <c r="Q3510" s="15" t="s">
        <v>851</v>
      </c>
      <c r="R3510" s="15" t="s">
        <v>65</v>
      </c>
      <c r="S3510" s="15" t="s">
        <v>79</v>
      </c>
      <c r="T3510" s="15" t="s">
        <v>852</v>
      </c>
      <c r="U3510" s="28">
        <v>297360.0</v>
      </c>
      <c r="V3510" s="15">
        <v>6.0</v>
      </c>
      <c r="W3510" s="31">
        <v>0.2</v>
      </c>
      <c r="X3510" s="28">
        <v>96642.0</v>
      </c>
    </row>
    <row r="3511" ht="15.75" customHeight="1">
      <c r="A3511" s="15">
        <v>9077.0</v>
      </c>
      <c r="B3511" s="15" t="s">
        <v>6329</v>
      </c>
      <c r="C3511" s="18">
        <v>42313.0</v>
      </c>
      <c r="D3511" s="18">
        <v>42316.0</v>
      </c>
      <c r="E3511" s="18">
        <f t="shared" si="1"/>
        <v>42316</v>
      </c>
      <c r="F3511" s="15" t="s">
        <v>125</v>
      </c>
      <c r="G3511" s="15" t="s">
        <v>6330</v>
      </c>
      <c r="H3511" s="15" t="s">
        <v>6331</v>
      </c>
      <c r="I3511" s="15" t="s">
        <v>59</v>
      </c>
      <c r="J3511" s="15" t="s">
        <v>60</v>
      </c>
      <c r="K3511" s="15" t="s">
        <v>31</v>
      </c>
      <c r="L3511" s="15" t="str">
        <f t="array" ref="L3511">_xlfn.XLOOKUP(M3511,reference_province_to_city!$A$2:$A$11,reference_province_to_city!$B$2:$B$11)</f>
        <v>Balikpapan</v>
      </c>
      <c r="M3511" s="15" t="s">
        <v>21</v>
      </c>
      <c r="N3511" s="15">
        <v>76114.0</v>
      </c>
      <c r="O3511" s="15">
        <f t="array" ref="O3511">_xlfn.XLOOKUP(M3511,reference_postal_code!$B$2:$B$11,reference_postal_code!$A$2:$A$11)</f>
        <v>76114</v>
      </c>
      <c r="P3511" s="15" t="s">
        <v>166</v>
      </c>
      <c r="Q3511" s="15" t="s">
        <v>2740</v>
      </c>
      <c r="R3511" s="15" t="s">
        <v>65</v>
      </c>
      <c r="S3511" s="15" t="s">
        <v>226</v>
      </c>
      <c r="T3511" s="15" t="s">
        <v>2741</v>
      </c>
      <c r="U3511" s="28">
        <v>408000.0</v>
      </c>
      <c r="V3511" s="15">
        <v>4.0</v>
      </c>
      <c r="W3511" s="31">
        <v>0.2</v>
      </c>
      <c r="X3511" s="28">
        <v>30600.0</v>
      </c>
    </row>
    <row r="3512" ht="15.75" customHeight="1">
      <c r="A3512" s="15">
        <v>3310.0</v>
      </c>
      <c r="B3512" s="15" t="s">
        <v>6336</v>
      </c>
      <c r="C3512" s="18">
        <v>42313.0</v>
      </c>
      <c r="D3512" s="18">
        <v>42319.0</v>
      </c>
      <c r="E3512" s="18">
        <f t="shared" si="1"/>
        <v>42319</v>
      </c>
      <c r="F3512" s="15" t="s">
        <v>55</v>
      </c>
      <c r="G3512" s="15" t="s">
        <v>1830</v>
      </c>
      <c r="H3512" s="15" t="s">
        <v>1831</v>
      </c>
      <c r="I3512" s="15" t="s">
        <v>128</v>
      </c>
      <c r="J3512" s="15" t="s">
        <v>60</v>
      </c>
      <c r="K3512" s="15" t="s">
        <v>19</v>
      </c>
      <c r="L3512" s="15" t="str">
        <f t="array" ref="L3512">_xlfn.XLOOKUP(M3512,reference_province_to_city!$A$2:$A$11,reference_province_to_city!$B$2:$B$11)</f>
        <v>Yogyakarta</v>
      </c>
      <c r="M3512" s="15" t="s">
        <v>18</v>
      </c>
      <c r="N3512" s="15">
        <v>55111.0</v>
      </c>
      <c r="O3512" s="15">
        <f t="array" ref="O3512">_xlfn.XLOOKUP(M3512,reference_postal_code!$B$2:$B$11,reference_postal_code!$A$2:$A$11)</f>
        <v>55111</v>
      </c>
      <c r="P3512" s="15" t="s">
        <v>77</v>
      </c>
      <c r="Q3512" s="15" t="s">
        <v>2016</v>
      </c>
      <c r="R3512" s="15" t="s">
        <v>65</v>
      </c>
      <c r="S3512" s="15" t="s">
        <v>83</v>
      </c>
      <c r="T3512" s="15" t="s">
        <v>2017</v>
      </c>
      <c r="U3512" s="28">
        <v>380160.0</v>
      </c>
      <c r="V3512" s="15">
        <v>6.0</v>
      </c>
      <c r="W3512" s="31">
        <v>0.2</v>
      </c>
      <c r="X3512" s="28">
        <v>133056.0</v>
      </c>
    </row>
    <row r="3513" ht="15.75" customHeight="1">
      <c r="A3513" s="15">
        <v>2911.0</v>
      </c>
      <c r="B3513" s="15" t="s">
        <v>6337</v>
      </c>
      <c r="C3513" s="18">
        <v>42313.0</v>
      </c>
      <c r="D3513" s="18">
        <v>42317.0</v>
      </c>
      <c r="E3513" s="18">
        <f t="shared" si="1"/>
        <v>42317</v>
      </c>
      <c r="F3513" s="15" t="s">
        <v>55</v>
      </c>
      <c r="G3513" s="15" t="s">
        <v>2515</v>
      </c>
      <c r="H3513" s="15" t="s">
        <v>2516</v>
      </c>
      <c r="I3513" s="15" t="s">
        <v>59</v>
      </c>
      <c r="J3513" s="15" t="s">
        <v>60</v>
      </c>
      <c r="K3513" s="15" t="s">
        <v>33</v>
      </c>
      <c r="L3513" s="15" t="str">
        <f t="array" ref="L3513">_xlfn.XLOOKUP(M3513,reference_province_to_city!$A$2:$A$11,reference_province_to_city!$B$2:$B$11)</f>
        <v>Makassar</v>
      </c>
      <c r="M3513" s="15" t="s">
        <v>25</v>
      </c>
      <c r="N3513" s="15">
        <v>90111.0</v>
      </c>
      <c r="O3513" s="15">
        <f t="array" ref="O3513">_xlfn.XLOOKUP(M3513,reference_postal_code!$B$2:$B$11,reference_postal_code!$A$2:$A$11)</f>
        <v>90111</v>
      </c>
      <c r="P3513" s="15" t="s">
        <v>63</v>
      </c>
      <c r="Q3513" s="15" t="s">
        <v>2282</v>
      </c>
      <c r="R3513" s="15" t="s">
        <v>65</v>
      </c>
      <c r="S3513" s="15" t="s">
        <v>222</v>
      </c>
      <c r="T3513" s="15" t="s">
        <v>2283</v>
      </c>
      <c r="U3513" s="28">
        <v>5807040.0</v>
      </c>
      <c r="V3513" s="15">
        <v>4.0</v>
      </c>
      <c r="W3513" s="31">
        <v>0.2</v>
      </c>
      <c r="X3513" s="28">
        <v>362940.0</v>
      </c>
    </row>
    <row r="3514" ht="15.75" customHeight="1">
      <c r="A3514" s="15">
        <v>1008.0</v>
      </c>
      <c r="B3514" s="15" t="s">
        <v>6338</v>
      </c>
      <c r="C3514" s="18">
        <v>42314.0</v>
      </c>
      <c r="D3514" s="18">
        <v>42317.0</v>
      </c>
      <c r="E3514" s="18">
        <f t="shared" si="1"/>
        <v>42317</v>
      </c>
      <c r="F3514" s="15" t="s">
        <v>125</v>
      </c>
      <c r="G3514" s="15" t="s">
        <v>6339</v>
      </c>
      <c r="H3514" s="15" t="s">
        <v>6340</v>
      </c>
      <c r="I3514" s="15" t="s">
        <v>59</v>
      </c>
      <c r="J3514" s="15" t="s">
        <v>60</v>
      </c>
      <c r="K3514" s="15" t="s">
        <v>28</v>
      </c>
      <c r="L3514" s="15" t="str">
        <f t="array" ref="L3514">_xlfn.XLOOKUP(M3514,reference_province_to_city!$A$2:$A$11,reference_province_to_city!$B$2:$B$11)</f>
        <v>Medan</v>
      </c>
      <c r="M3514" s="15" t="s">
        <v>11</v>
      </c>
      <c r="N3514" s="15">
        <v>20111.0</v>
      </c>
      <c r="O3514" s="15">
        <f t="array" ref="O3514">_xlfn.XLOOKUP(M3514,reference_postal_code!$B$2:$B$11,reference_postal_code!$A$2:$A$11)</f>
        <v>20111</v>
      </c>
      <c r="P3514" s="15" t="s">
        <v>77</v>
      </c>
      <c r="Q3514" s="15" t="s">
        <v>4158</v>
      </c>
      <c r="R3514" s="15" t="s">
        <v>65</v>
      </c>
      <c r="S3514" s="15" t="s">
        <v>83</v>
      </c>
      <c r="T3514" s="15" t="s">
        <v>4159</v>
      </c>
      <c r="U3514" s="28">
        <v>66015.0</v>
      </c>
      <c r="V3514" s="15">
        <v>3.0</v>
      </c>
      <c r="W3514" s="31">
        <v>0.7</v>
      </c>
      <c r="X3514" s="28">
        <v>-52812.0</v>
      </c>
    </row>
    <row r="3515" ht="15.75" customHeight="1">
      <c r="A3515" s="15">
        <v>1007.0</v>
      </c>
      <c r="B3515" s="15" t="s">
        <v>6338</v>
      </c>
      <c r="C3515" s="18">
        <v>42314.0</v>
      </c>
      <c r="D3515" s="18">
        <v>42317.0</v>
      </c>
      <c r="E3515" s="18">
        <f t="shared" si="1"/>
        <v>42317</v>
      </c>
      <c r="F3515" s="15" t="s">
        <v>125</v>
      </c>
      <c r="G3515" s="15" t="s">
        <v>6339</v>
      </c>
      <c r="H3515" s="15" t="s">
        <v>6340</v>
      </c>
      <c r="I3515" s="15" t="s">
        <v>59</v>
      </c>
      <c r="J3515" s="15" t="s">
        <v>60</v>
      </c>
      <c r="K3515" s="15" t="s">
        <v>28</v>
      </c>
      <c r="L3515" s="15" t="str">
        <f t="array" ref="L3515">_xlfn.XLOOKUP(M3515,reference_province_to_city!$A$2:$A$11,reference_province_to_city!$B$2:$B$11)</f>
        <v>Medan</v>
      </c>
      <c r="M3515" s="15" t="s">
        <v>11</v>
      </c>
      <c r="N3515" s="15">
        <v>20111.0</v>
      </c>
      <c r="O3515" s="15">
        <f t="array" ref="O3515">_xlfn.XLOOKUP(M3515,reference_postal_code!$B$2:$B$11,reference_postal_code!$A$2:$A$11)</f>
        <v>20111</v>
      </c>
      <c r="P3515" s="15" t="s">
        <v>77</v>
      </c>
      <c r="Q3515" s="15" t="s">
        <v>2801</v>
      </c>
      <c r="R3515" s="15" t="s">
        <v>65</v>
      </c>
      <c r="S3515" s="15" t="s">
        <v>173</v>
      </c>
      <c r="T3515" s="15" t="s">
        <v>2802</v>
      </c>
      <c r="U3515" s="28">
        <v>106200.0</v>
      </c>
      <c r="V3515" s="15">
        <v>3.0</v>
      </c>
      <c r="W3515" s="31">
        <v>0.2</v>
      </c>
      <c r="X3515" s="28">
        <v>37170.0</v>
      </c>
    </row>
    <row r="3516" ht="15.75" customHeight="1">
      <c r="A3516" s="15">
        <v>9105.0</v>
      </c>
      <c r="B3516" s="15" t="s">
        <v>6341</v>
      </c>
      <c r="C3516" s="18">
        <v>42315.0</v>
      </c>
      <c r="D3516" s="18">
        <v>42320.0</v>
      </c>
      <c r="E3516" s="18">
        <f t="shared" si="1"/>
        <v>42320</v>
      </c>
      <c r="F3516" s="15" t="s">
        <v>55</v>
      </c>
      <c r="G3516" s="15" t="s">
        <v>4527</v>
      </c>
      <c r="H3516" s="15" t="s">
        <v>4528</v>
      </c>
      <c r="I3516" s="15" t="s">
        <v>59</v>
      </c>
      <c r="J3516" s="15" t="s">
        <v>60</v>
      </c>
      <c r="K3516" s="15" t="s">
        <v>19</v>
      </c>
      <c r="L3516" s="15" t="str">
        <f t="array" ref="L3516">_xlfn.XLOOKUP(M3516,reference_province_to_city!$A$2:$A$11,reference_province_to_city!$B$2:$B$11)</f>
        <v>Yogyakarta</v>
      </c>
      <c r="M3516" s="15" t="s">
        <v>18</v>
      </c>
      <c r="N3516" s="15">
        <v>55111.0</v>
      </c>
      <c r="O3516" s="15">
        <f t="array" ref="O3516">_xlfn.XLOOKUP(M3516,reference_postal_code!$B$2:$B$11,reference_postal_code!$A$2:$A$11)</f>
        <v>55111</v>
      </c>
      <c r="P3516" s="15" t="s">
        <v>77</v>
      </c>
      <c r="Q3516" s="15" t="s">
        <v>2933</v>
      </c>
      <c r="R3516" s="15" t="s">
        <v>65</v>
      </c>
      <c r="S3516" s="15" t="s">
        <v>83</v>
      </c>
      <c r="T3516" s="15" t="s">
        <v>2934</v>
      </c>
      <c r="U3516" s="28">
        <v>480900.0</v>
      </c>
      <c r="V3516" s="15">
        <v>10.0</v>
      </c>
      <c r="W3516" s="31">
        <v>0.8</v>
      </c>
      <c r="X3516" s="28">
        <v>-769440.0</v>
      </c>
    </row>
    <row r="3517" ht="15.75" customHeight="1">
      <c r="A3517" s="15">
        <v>9103.0</v>
      </c>
      <c r="B3517" s="15" t="s">
        <v>6341</v>
      </c>
      <c r="C3517" s="18">
        <v>42315.0</v>
      </c>
      <c r="D3517" s="18">
        <v>42320.0</v>
      </c>
      <c r="E3517" s="18">
        <f t="shared" si="1"/>
        <v>42320</v>
      </c>
      <c r="F3517" s="15" t="s">
        <v>55</v>
      </c>
      <c r="G3517" s="15" t="s">
        <v>4527</v>
      </c>
      <c r="H3517" s="15" t="s">
        <v>4528</v>
      </c>
      <c r="I3517" s="15" t="s">
        <v>59</v>
      </c>
      <c r="J3517" s="15" t="s">
        <v>60</v>
      </c>
      <c r="K3517" s="15" t="s">
        <v>19</v>
      </c>
      <c r="L3517" s="15" t="str">
        <f t="array" ref="L3517">_xlfn.XLOOKUP(M3517,reference_province_to_city!$A$2:$A$11,reference_province_to_city!$B$2:$B$11)</f>
        <v>Yogyakarta</v>
      </c>
      <c r="M3517" s="15" t="s">
        <v>18</v>
      </c>
      <c r="N3517" s="15">
        <v>55111.0</v>
      </c>
      <c r="O3517" s="15">
        <f t="array" ref="O3517">_xlfn.XLOOKUP(M3517,reference_postal_code!$B$2:$B$11,reference_postal_code!$A$2:$A$11)</f>
        <v>55111</v>
      </c>
      <c r="P3517" s="15" t="s">
        <v>77</v>
      </c>
      <c r="Q3517" s="15" t="s">
        <v>3319</v>
      </c>
      <c r="R3517" s="15" t="s">
        <v>65</v>
      </c>
      <c r="S3517" s="15" t="s">
        <v>87</v>
      </c>
      <c r="T3517" s="15" t="s">
        <v>3320</v>
      </c>
      <c r="U3517" s="28">
        <v>1271760.0</v>
      </c>
      <c r="V3517" s="15">
        <v>2.0</v>
      </c>
      <c r="W3517" s="31">
        <v>0.2</v>
      </c>
      <c r="X3517" s="28">
        <v>-254352.0</v>
      </c>
    </row>
    <row r="3518" ht="15.75" customHeight="1">
      <c r="A3518" s="15">
        <v>9104.0</v>
      </c>
      <c r="B3518" s="15" t="s">
        <v>6341</v>
      </c>
      <c r="C3518" s="18">
        <v>42315.0</v>
      </c>
      <c r="D3518" s="18">
        <v>42320.0</v>
      </c>
      <c r="E3518" s="18">
        <f t="shared" si="1"/>
        <v>42320</v>
      </c>
      <c r="F3518" s="15" t="s">
        <v>55</v>
      </c>
      <c r="G3518" s="15" t="s">
        <v>4527</v>
      </c>
      <c r="H3518" s="15" t="s">
        <v>4528</v>
      </c>
      <c r="I3518" s="15" t="s">
        <v>59</v>
      </c>
      <c r="J3518" s="15" t="s">
        <v>60</v>
      </c>
      <c r="K3518" s="15" t="s">
        <v>19</v>
      </c>
      <c r="L3518" s="15" t="str">
        <f t="array" ref="L3518">_xlfn.XLOOKUP(M3518,reference_province_to_city!$A$2:$A$11,reference_province_to_city!$B$2:$B$11)</f>
        <v>Yogyakarta</v>
      </c>
      <c r="M3518" s="15" t="s">
        <v>18</v>
      </c>
      <c r="N3518" s="15">
        <v>55111.0</v>
      </c>
      <c r="O3518" s="15">
        <f t="array" ref="O3518">_xlfn.XLOOKUP(M3518,reference_postal_code!$B$2:$B$11,reference_postal_code!$A$2:$A$11)</f>
        <v>55111</v>
      </c>
      <c r="P3518" s="15" t="s">
        <v>77</v>
      </c>
      <c r="Q3518" s="15" t="s">
        <v>3670</v>
      </c>
      <c r="R3518" s="15" t="s">
        <v>106</v>
      </c>
      <c r="S3518" s="15" t="s">
        <v>139</v>
      </c>
      <c r="T3518" s="15" t="s">
        <v>3671</v>
      </c>
      <c r="U3518" s="28">
        <v>974400.0</v>
      </c>
      <c r="V3518" s="15">
        <v>5.0</v>
      </c>
      <c r="W3518" s="31">
        <v>0.6</v>
      </c>
      <c r="X3518" s="28">
        <v>-1266720.0</v>
      </c>
    </row>
    <row r="3519" ht="15.75" customHeight="1">
      <c r="A3519" s="15">
        <v>1529.0</v>
      </c>
      <c r="B3519" s="15" t="s">
        <v>6342</v>
      </c>
      <c r="C3519" s="18">
        <v>42315.0</v>
      </c>
      <c r="D3519" s="18">
        <v>42318.0</v>
      </c>
      <c r="E3519" s="18">
        <f t="shared" si="1"/>
        <v>42318</v>
      </c>
      <c r="F3519" s="15" t="s">
        <v>114</v>
      </c>
      <c r="G3519" s="15" t="s">
        <v>3206</v>
      </c>
      <c r="H3519" s="15" t="s">
        <v>3207</v>
      </c>
      <c r="I3519" s="15" t="s">
        <v>128</v>
      </c>
      <c r="J3519" s="15" t="s">
        <v>60</v>
      </c>
      <c r="L3519" s="15" t="str">
        <f t="array" ref="L3519">_xlfn.XLOOKUP(M3519,reference_province_to_city!$A$2:$A$11,reference_province_to_city!$B$2:$B$11)</f>
        <v>Yogyakarta</v>
      </c>
      <c r="M3519" s="15" t="s">
        <v>18</v>
      </c>
      <c r="N3519" s="15">
        <v>55111.0</v>
      </c>
      <c r="O3519" s="15">
        <f t="array" ref="O3519">_xlfn.XLOOKUP(M3519,reference_postal_code!$B$2:$B$11,reference_postal_code!$A$2:$A$11)</f>
        <v>55111</v>
      </c>
      <c r="P3519" s="15" t="s">
        <v>77</v>
      </c>
      <c r="Q3519" s="15" t="s">
        <v>6343</v>
      </c>
      <c r="R3519" s="15" t="s">
        <v>65</v>
      </c>
      <c r="S3519" s="15" t="s">
        <v>103</v>
      </c>
      <c r="T3519" s="15" t="s">
        <v>6344</v>
      </c>
      <c r="U3519" s="28">
        <v>392700.0</v>
      </c>
      <c r="V3519" s="15">
        <v>7.0</v>
      </c>
      <c r="W3519" s="31">
        <v>0.0</v>
      </c>
      <c r="X3519" s="28">
        <v>7854.0</v>
      </c>
    </row>
    <row r="3520" ht="15.75" customHeight="1">
      <c r="A3520" s="15">
        <v>6048.0</v>
      </c>
      <c r="B3520" s="15" t="s">
        <v>6345</v>
      </c>
      <c r="C3520" s="18">
        <v>42315.0</v>
      </c>
      <c r="D3520" s="18">
        <v>42319.0</v>
      </c>
      <c r="E3520" s="18">
        <f t="shared" si="1"/>
        <v>42319</v>
      </c>
      <c r="F3520" s="15" t="s">
        <v>55</v>
      </c>
      <c r="G3520" s="15" t="s">
        <v>726</v>
      </c>
      <c r="H3520" s="15" t="s">
        <v>727</v>
      </c>
      <c r="I3520" s="15" t="s">
        <v>128</v>
      </c>
      <c r="J3520" s="15" t="s">
        <v>60</v>
      </c>
      <c r="K3520" s="15" t="s">
        <v>14</v>
      </c>
      <c r="L3520" s="15" t="str">
        <f t="array" ref="L3520">_xlfn.XLOOKUP(M3520,reference_province_to_city!$A$2:$A$11,reference_province_to_city!$B$2:$B$11)</f>
        <v>Bandung</v>
      </c>
      <c r="M3520" s="15" t="s">
        <v>12</v>
      </c>
      <c r="N3520" s="15">
        <v>40111.0</v>
      </c>
      <c r="O3520" s="15">
        <f t="array" ref="O3520">_xlfn.XLOOKUP(M3520,reference_postal_code!$B$2:$B$11,reference_postal_code!$A$2:$A$11)</f>
        <v>40111</v>
      </c>
      <c r="P3520" s="15" t="s">
        <v>117</v>
      </c>
      <c r="Q3520" s="15" t="s">
        <v>4665</v>
      </c>
      <c r="R3520" s="15" t="s">
        <v>65</v>
      </c>
      <c r="S3520" s="15" t="s">
        <v>83</v>
      </c>
      <c r="T3520" s="15" t="s">
        <v>4666</v>
      </c>
      <c r="U3520" s="28">
        <v>242190.0</v>
      </c>
      <c r="V3520" s="15">
        <v>9.0</v>
      </c>
      <c r="W3520" s="31">
        <v>0.7</v>
      </c>
      <c r="X3520" s="28">
        <v>-193752.0</v>
      </c>
    </row>
    <row r="3521" ht="15.75" customHeight="1">
      <c r="A3521" s="15">
        <v>9107.0</v>
      </c>
      <c r="B3521" s="15" t="s">
        <v>6341</v>
      </c>
      <c r="C3521" s="18">
        <v>42315.0</v>
      </c>
      <c r="D3521" s="18">
        <v>42320.0</v>
      </c>
      <c r="E3521" s="18">
        <f t="shared" si="1"/>
        <v>42320</v>
      </c>
      <c r="F3521" s="15" t="s">
        <v>55</v>
      </c>
      <c r="G3521" s="15" t="s">
        <v>4527</v>
      </c>
      <c r="H3521" s="15" t="s">
        <v>4528</v>
      </c>
      <c r="I3521" s="15" t="s">
        <v>59</v>
      </c>
      <c r="J3521" s="15" t="s">
        <v>60</v>
      </c>
      <c r="K3521" s="15" t="s">
        <v>19</v>
      </c>
      <c r="L3521" s="15" t="str">
        <f t="array" ref="L3521">_xlfn.XLOOKUP(M3521,reference_province_to_city!$A$2:$A$11,reference_province_to_city!$B$2:$B$11)</f>
        <v>Yogyakarta</v>
      </c>
      <c r="M3521" s="15" t="s">
        <v>18</v>
      </c>
      <c r="N3521" s="15">
        <v>55111.0</v>
      </c>
      <c r="O3521" s="15">
        <f t="array" ref="O3521">_xlfn.XLOOKUP(M3521,reference_postal_code!$B$2:$B$11,reference_postal_code!$A$2:$A$11)</f>
        <v>55111</v>
      </c>
      <c r="P3521" s="15" t="s">
        <v>77</v>
      </c>
      <c r="Q3521" s="15" t="s">
        <v>6346</v>
      </c>
      <c r="R3521" s="15" t="s">
        <v>110</v>
      </c>
      <c r="S3521" s="15" t="s">
        <v>668</v>
      </c>
      <c r="T3521" s="15" t="s">
        <v>6347</v>
      </c>
      <c r="U3521" s="28">
        <v>4318650.0</v>
      </c>
      <c r="V3521" s="15">
        <v>3.0</v>
      </c>
      <c r="W3521" s="31">
        <v>0.4</v>
      </c>
      <c r="X3521" s="28">
        <v>503842.0</v>
      </c>
    </row>
    <row r="3522" ht="15.75" customHeight="1">
      <c r="A3522" s="15">
        <v>532.0</v>
      </c>
      <c r="B3522" s="15" t="s">
        <v>6348</v>
      </c>
      <c r="C3522" s="18">
        <v>42315.0</v>
      </c>
      <c r="D3522" s="18">
        <v>42317.0</v>
      </c>
      <c r="E3522" s="18">
        <f t="shared" si="1"/>
        <v>42317</v>
      </c>
      <c r="F3522" s="15" t="s">
        <v>114</v>
      </c>
      <c r="G3522" s="15" t="s">
        <v>965</v>
      </c>
      <c r="H3522" s="15" t="s">
        <v>966</v>
      </c>
      <c r="I3522" s="15" t="s">
        <v>128</v>
      </c>
      <c r="J3522" s="15" t="s">
        <v>60</v>
      </c>
      <c r="K3522" s="15" t="s">
        <v>31</v>
      </c>
      <c r="L3522" s="15" t="str">
        <f t="array" ref="L3522">_xlfn.XLOOKUP(M3522,reference_province_to_city!$A$2:$A$11,reference_province_to_city!$B$2:$B$11)</f>
        <v>Balikpapan</v>
      </c>
      <c r="M3522" s="15" t="s">
        <v>21</v>
      </c>
      <c r="N3522" s="15">
        <v>76114.0</v>
      </c>
      <c r="O3522" s="15">
        <f t="array" ref="O3522">_xlfn.XLOOKUP(M3522,reference_postal_code!$B$2:$B$11,reference_postal_code!$A$2:$A$11)</f>
        <v>76114</v>
      </c>
      <c r="P3522" s="15" t="s">
        <v>166</v>
      </c>
      <c r="Q3522" s="15" t="s">
        <v>4147</v>
      </c>
      <c r="R3522" s="15" t="s">
        <v>106</v>
      </c>
      <c r="S3522" s="15" t="s">
        <v>107</v>
      </c>
      <c r="T3522" s="15" t="s">
        <v>4148</v>
      </c>
      <c r="U3522" s="28">
        <v>2860800.0</v>
      </c>
      <c r="V3522" s="15">
        <v>1.0</v>
      </c>
      <c r="W3522" s="31">
        <v>0.2</v>
      </c>
      <c r="X3522" s="28">
        <v>178800.0</v>
      </c>
    </row>
    <row r="3523" ht="15.75" customHeight="1">
      <c r="A3523" s="15">
        <v>1530.0</v>
      </c>
      <c r="B3523" s="15" t="s">
        <v>6342</v>
      </c>
      <c r="C3523" s="18">
        <v>42315.0</v>
      </c>
      <c r="D3523" s="18">
        <v>42318.0</v>
      </c>
      <c r="E3523" s="18">
        <f t="shared" si="1"/>
        <v>42318</v>
      </c>
      <c r="F3523" s="15" t="s">
        <v>114</v>
      </c>
      <c r="G3523" s="15" t="s">
        <v>3206</v>
      </c>
      <c r="H3523" s="15" t="s">
        <v>3207</v>
      </c>
      <c r="I3523" s="15" t="s">
        <v>128</v>
      </c>
      <c r="J3523" s="15" t="s">
        <v>60</v>
      </c>
      <c r="K3523" s="15" t="s">
        <v>19</v>
      </c>
      <c r="L3523" s="15" t="str">
        <f t="array" ref="L3523">_xlfn.XLOOKUP(M3523,reference_province_to_city!$A$2:$A$11,reference_province_to_city!$B$2:$B$11)</f>
        <v>Yogyakarta</v>
      </c>
      <c r="M3523" s="15" t="s">
        <v>18</v>
      </c>
      <c r="N3523" s="15">
        <v>55111.0</v>
      </c>
      <c r="O3523" s="15">
        <f t="array" ref="O3523">_xlfn.XLOOKUP(M3523,reference_postal_code!$B$2:$B$11,reference_postal_code!$A$2:$A$11)</f>
        <v>55111</v>
      </c>
      <c r="P3523" s="15" t="s">
        <v>77</v>
      </c>
      <c r="Q3523" s="15" t="s">
        <v>6349</v>
      </c>
      <c r="R3523" s="15" t="s">
        <v>65</v>
      </c>
      <c r="S3523" s="15" t="s">
        <v>66</v>
      </c>
      <c r="T3523" s="15" t="s">
        <v>6350</v>
      </c>
      <c r="U3523" s="28">
        <v>109500.0</v>
      </c>
      <c r="V3523" s="15">
        <v>2.0</v>
      </c>
      <c r="W3523" s="31">
        <v>0.0</v>
      </c>
      <c r="X3523" s="28">
        <v>51465.0</v>
      </c>
    </row>
    <row r="3524" ht="15.75" customHeight="1">
      <c r="A3524" s="15">
        <v>5052.0</v>
      </c>
      <c r="B3524" s="15" t="s">
        <v>6351</v>
      </c>
      <c r="C3524" s="18">
        <v>42315.0</v>
      </c>
      <c r="D3524" s="18">
        <v>42319.0</v>
      </c>
      <c r="E3524" s="18">
        <f t="shared" si="1"/>
        <v>42319</v>
      </c>
      <c r="F3524" s="15" t="s">
        <v>55</v>
      </c>
      <c r="G3524" s="15" t="s">
        <v>965</v>
      </c>
      <c r="H3524" s="15" t="s">
        <v>966</v>
      </c>
      <c r="I3524" s="15" t="s">
        <v>128</v>
      </c>
      <c r="J3524" s="15" t="s">
        <v>60</v>
      </c>
      <c r="K3524" s="15" t="s">
        <v>31</v>
      </c>
      <c r="L3524" s="15" t="str">
        <f t="array" ref="L3524">_xlfn.XLOOKUP(M3524,reference_province_to_city!$A$2:$A$11,reference_province_to_city!$B$2:$B$11)</f>
        <v>Balikpapan</v>
      </c>
      <c r="M3524" s="15" t="s">
        <v>21</v>
      </c>
      <c r="N3524" s="15">
        <v>76114.0</v>
      </c>
      <c r="O3524" s="15">
        <f t="array" ref="O3524">_xlfn.XLOOKUP(M3524,reference_postal_code!$B$2:$B$11,reference_postal_code!$A$2:$A$11)</f>
        <v>76114</v>
      </c>
      <c r="P3524" s="15" t="s">
        <v>166</v>
      </c>
      <c r="Q3524" s="15" t="s">
        <v>5673</v>
      </c>
      <c r="R3524" s="15" t="s">
        <v>65</v>
      </c>
      <c r="S3524" s="15" t="s">
        <v>173</v>
      </c>
      <c r="T3524" s="15" t="s">
        <v>5674</v>
      </c>
      <c r="U3524" s="28">
        <v>366000.0</v>
      </c>
      <c r="V3524" s="15">
        <v>2.0</v>
      </c>
      <c r="W3524" s="31">
        <v>0.2</v>
      </c>
      <c r="X3524" s="28">
        <v>118950.0</v>
      </c>
    </row>
    <row r="3525" ht="15.75" customHeight="1">
      <c r="A3525" s="15">
        <v>5275.0</v>
      </c>
      <c r="B3525" s="15" t="s">
        <v>6352</v>
      </c>
      <c r="C3525" s="18">
        <v>42315.0</v>
      </c>
      <c r="D3525" s="18">
        <v>42317.0</v>
      </c>
      <c r="E3525" s="18">
        <f t="shared" si="1"/>
        <v>42317</v>
      </c>
      <c r="F3525" s="15" t="s">
        <v>114</v>
      </c>
      <c r="G3525" s="15" t="s">
        <v>1201</v>
      </c>
      <c r="H3525" s="15" t="s">
        <v>1202</v>
      </c>
      <c r="I3525" s="15" t="s">
        <v>59</v>
      </c>
      <c r="J3525" s="15" t="s">
        <v>60</v>
      </c>
      <c r="K3525" s="15" t="s">
        <v>99</v>
      </c>
      <c r="L3525" s="15" t="str">
        <f t="array" ref="L3525">_xlfn.XLOOKUP(M3525,reference_province_to_city!$A$2:$A$11,reference_province_to_city!$B$2:$B$11)</f>
        <v>Denpasar</v>
      </c>
      <c r="M3525" s="15" t="s">
        <v>24</v>
      </c>
      <c r="N3525" s="15">
        <v>80231.0</v>
      </c>
      <c r="O3525" s="15">
        <f t="array" ref="O3525">_xlfn.XLOOKUP(M3525,reference_postal_code!$B$2:$B$11,reference_postal_code!$A$2:$A$11)</f>
        <v>80231</v>
      </c>
      <c r="P3525" s="15" t="s">
        <v>63</v>
      </c>
      <c r="Q3525" s="15" t="s">
        <v>4147</v>
      </c>
      <c r="R3525" s="15" t="s">
        <v>106</v>
      </c>
      <c r="S3525" s="15" t="s">
        <v>107</v>
      </c>
      <c r="T3525" s="15" t="s">
        <v>4148</v>
      </c>
      <c r="U3525" s="28">
        <v>1.0728E7</v>
      </c>
      <c r="V3525" s="15">
        <v>3.0</v>
      </c>
      <c r="W3525" s="31">
        <v>0.0</v>
      </c>
      <c r="X3525" s="28">
        <v>2682000.0</v>
      </c>
    </row>
    <row r="3526" ht="15.75" customHeight="1">
      <c r="A3526" s="15">
        <v>9102.0</v>
      </c>
      <c r="B3526" s="15" t="s">
        <v>6341</v>
      </c>
      <c r="C3526" s="18">
        <v>42315.0</v>
      </c>
      <c r="D3526" s="18"/>
      <c r="E3526" s="18">
        <f t="shared" si="1"/>
        <v>42318</v>
      </c>
      <c r="F3526" s="15" t="s">
        <v>55</v>
      </c>
      <c r="G3526" s="15" t="s">
        <v>4527</v>
      </c>
      <c r="H3526" s="15" t="s">
        <v>4528</v>
      </c>
      <c r="I3526" s="15" t="s">
        <v>59</v>
      </c>
      <c r="J3526" s="15" t="s">
        <v>60</v>
      </c>
      <c r="K3526" s="15" t="s">
        <v>19</v>
      </c>
      <c r="L3526" s="15" t="str">
        <f t="array" ref="L3526">_xlfn.XLOOKUP(M3526,reference_province_to_city!$A$2:$A$11,reference_province_to_city!$B$2:$B$11)</f>
        <v>Yogyakarta</v>
      </c>
      <c r="M3526" s="15" t="s">
        <v>18</v>
      </c>
      <c r="N3526" s="15">
        <v>55111.0</v>
      </c>
      <c r="O3526" s="15">
        <f t="array" ref="O3526">_xlfn.XLOOKUP(M3526,reference_postal_code!$B$2:$B$11,reference_postal_code!$A$2:$A$11)</f>
        <v>55111</v>
      </c>
      <c r="P3526" s="15" t="s">
        <v>77</v>
      </c>
      <c r="Q3526" s="15" t="s">
        <v>3723</v>
      </c>
      <c r="R3526" s="15" t="s">
        <v>65</v>
      </c>
      <c r="S3526" s="15" t="s">
        <v>93</v>
      </c>
      <c r="T3526" s="15" t="s">
        <v>3724</v>
      </c>
      <c r="U3526" s="28">
        <v>354600.0</v>
      </c>
      <c r="V3526" s="15">
        <v>3.0</v>
      </c>
      <c r="W3526" s="31">
        <v>0.2</v>
      </c>
      <c r="X3526" s="28">
        <v>79785.0</v>
      </c>
    </row>
    <row r="3527" ht="15.75" customHeight="1">
      <c r="A3527" s="15">
        <v>6049.0</v>
      </c>
      <c r="B3527" s="15" t="s">
        <v>6345</v>
      </c>
      <c r="C3527" s="18">
        <v>42315.0</v>
      </c>
      <c r="D3527" s="18">
        <v>42319.0</v>
      </c>
      <c r="E3527" s="18">
        <f t="shared" si="1"/>
        <v>42319</v>
      </c>
      <c r="F3527" s="15" t="s">
        <v>55</v>
      </c>
      <c r="G3527" s="15" t="s">
        <v>726</v>
      </c>
      <c r="H3527" s="15" t="s">
        <v>727</v>
      </c>
      <c r="I3527" s="15" t="s">
        <v>128</v>
      </c>
      <c r="J3527" s="15" t="s">
        <v>60</v>
      </c>
      <c r="K3527" s="15" t="s">
        <v>14</v>
      </c>
      <c r="L3527" s="15" t="str">
        <f t="array" ref="L3527">_xlfn.XLOOKUP(M3527,reference_province_to_city!$A$2:$A$11,reference_province_to_city!$B$2:$B$11)</f>
        <v>Bandung</v>
      </c>
      <c r="M3527" s="15" t="s">
        <v>12</v>
      </c>
      <c r="N3527" s="15">
        <v>40111.0</v>
      </c>
      <c r="O3527" s="15">
        <f t="array" ref="O3527">_xlfn.XLOOKUP(M3527,reference_postal_code!$B$2:$B$11,reference_postal_code!$A$2:$A$11)</f>
        <v>40111</v>
      </c>
      <c r="P3527" s="15" t="s">
        <v>117</v>
      </c>
      <c r="Q3527" s="15" t="s">
        <v>2722</v>
      </c>
      <c r="R3527" s="15" t="s">
        <v>65</v>
      </c>
      <c r="S3527" s="15" t="s">
        <v>83</v>
      </c>
      <c r="T3527" s="15" t="s">
        <v>2723</v>
      </c>
      <c r="U3527" s="28">
        <v>2.0182275E7</v>
      </c>
      <c r="V3527" s="15">
        <v>5.0</v>
      </c>
      <c r="W3527" s="31">
        <v>0.7</v>
      </c>
      <c r="X3527" s="28">
        <v>-1.5473078E7</v>
      </c>
    </row>
    <row r="3528" ht="15.75" customHeight="1">
      <c r="A3528" s="15">
        <v>7905.0</v>
      </c>
      <c r="B3528" s="15" t="s">
        <v>6353</v>
      </c>
      <c r="C3528" s="18">
        <v>42315.0</v>
      </c>
      <c r="D3528" s="18">
        <v>42321.0</v>
      </c>
      <c r="E3528" s="18">
        <f t="shared" si="1"/>
        <v>42321</v>
      </c>
      <c r="F3528" s="15" t="s">
        <v>55</v>
      </c>
      <c r="G3528" s="15" t="s">
        <v>6354</v>
      </c>
      <c r="H3528" s="15" t="s">
        <v>6355</v>
      </c>
      <c r="I3528" s="15" t="s">
        <v>59</v>
      </c>
      <c r="J3528" s="15" t="s">
        <v>60</v>
      </c>
      <c r="K3528" s="15" t="s">
        <v>10</v>
      </c>
      <c r="L3528" s="15" t="str">
        <f t="array" ref="L3528">_xlfn.XLOOKUP(M3528,reference_province_to_city!$A$2:$A$11,reference_province_to_city!$B$2:$B$11)</f>
        <v>Jakarta</v>
      </c>
      <c r="M3528" s="15" t="s">
        <v>7</v>
      </c>
      <c r="N3528" s="15">
        <v>10110.0</v>
      </c>
      <c r="O3528" s="15">
        <f t="array" ref="O3528">_xlfn.XLOOKUP(M3528,reference_postal_code!$B$2:$B$11,reference_postal_code!$A$2:$A$11)</f>
        <v>10110</v>
      </c>
      <c r="P3528" s="15" t="s">
        <v>117</v>
      </c>
      <c r="Q3528" s="15" t="s">
        <v>5775</v>
      </c>
      <c r="R3528" s="15" t="s">
        <v>65</v>
      </c>
      <c r="S3528" s="15" t="s">
        <v>66</v>
      </c>
      <c r="T3528" s="15" t="s">
        <v>5776</v>
      </c>
      <c r="U3528" s="28">
        <v>1149600.0</v>
      </c>
      <c r="V3528" s="15">
        <v>2.0</v>
      </c>
      <c r="W3528" s="31">
        <v>0.2</v>
      </c>
      <c r="X3528" s="28">
        <v>402360.0</v>
      </c>
    </row>
    <row r="3529" ht="15.75" customHeight="1">
      <c r="A3529" s="15">
        <v>9106.0</v>
      </c>
      <c r="B3529" s="15" t="s">
        <v>6341</v>
      </c>
      <c r="C3529" s="18">
        <v>42315.0</v>
      </c>
      <c r="D3529" s="18">
        <v>42320.0</v>
      </c>
      <c r="E3529" s="18">
        <f t="shared" si="1"/>
        <v>42320</v>
      </c>
      <c r="F3529" s="15" t="s">
        <v>55</v>
      </c>
      <c r="G3529" s="15" t="s">
        <v>4527</v>
      </c>
      <c r="H3529" s="15" t="s">
        <v>4528</v>
      </c>
      <c r="I3529" s="15" t="s">
        <v>59</v>
      </c>
      <c r="J3529" s="15" t="s">
        <v>60</v>
      </c>
      <c r="K3529" s="15" t="s">
        <v>19</v>
      </c>
      <c r="L3529" s="15" t="str">
        <f t="array" ref="L3529">_xlfn.XLOOKUP(M3529,reference_province_to_city!$A$2:$A$11,reference_province_to_city!$B$2:$B$11)</f>
        <v>Yogyakarta</v>
      </c>
      <c r="M3529" s="15" t="s">
        <v>18</v>
      </c>
      <c r="N3529" s="15">
        <v>55111.0</v>
      </c>
      <c r="O3529" s="15">
        <f t="array" ref="O3529">_xlfn.XLOOKUP(M3529,reference_postal_code!$B$2:$B$11,reference_postal_code!$A$2:$A$11)</f>
        <v>55111</v>
      </c>
      <c r="P3529" s="15" t="s">
        <v>77</v>
      </c>
      <c r="Q3529" s="15" t="s">
        <v>6356</v>
      </c>
      <c r="R3529" s="15" t="s">
        <v>65</v>
      </c>
      <c r="S3529" s="15" t="s">
        <v>87</v>
      </c>
      <c r="T3529" s="15" t="s">
        <v>6357</v>
      </c>
      <c r="U3529" s="28">
        <v>2664720.0</v>
      </c>
      <c r="V3529" s="15">
        <v>2.0</v>
      </c>
      <c r="W3529" s="31">
        <v>0.2</v>
      </c>
      <c r="X3529" s="28">
        <v>-433017.0</v>
      </c>
    </row>
    <row r="3530" ht="15.75" customHeight="1">
      <c r="A3530" s="15">
        <v>3026.0</v>
      </c>
      <c r="B3530" s="15" t="s">
        <v>6358</v>
      </c>
      <c r="C3530" s="18">
        <v>42316.0</v>
      </c>
      <c r="D3530" s="18">
        <v>42321.0</v>
      </c>
      <c r="E3530" s="18">
        <f t="shared" si="1"/>
        <v>42321</v>
      </c>
      <c r="F3530" s="15" t="s">
        <v>55</v>
      </c>
      <c r="G3530" s="15" t="s">
        <v>3739</v>
      </c>
      <c r="H3530" s="15" t="s">
        <v>3740</v>
      </c>
      <c r="I3530" s="15" t="s">
        <v>59</v>
      </c>
      <c r="J3530" s="15" t="s">
        <v>60</v>
      </c>
      <c r="K3530" s="15" t="s">
        <v>29</v>
      </c>
      <c r="L3530" s="15" t="str">
        <f t="array" ref="L3530">_xlfn.XLOOKUP(M3530,reference_province_to_city!$A$2:$A$11,reference_province_to_city!$B$2:$B$11)</f>
        <v>Palembang</v>
      </c>
      <c r="M3530" s="15" t="s">
        <v>13</v>
      </c>
      <c r="N3530" s="15">
        <v>30111.0</v>
      </c>
      <c r="O3530" s="15">
        <f t="array" ref="O3530">_xlfn.XLOOKUP(M3530,reference_postal_code!$B$2:$B$11,reference_postal_code!$A$2:$A$11)</f>
        <v>30111</v>
      </c>
      <c r="P3530" s="15" t="s">
        <v>77</v>
      </c>
      <c r="Q3530" s="15" t="s">
        <v>2616</v>
      </c>
      <c r="R3530" s="15" t="s">
        <v>65</v>
      </c>
      <c r="S3530" s="15" t="s">
        <v>66</v>
      </c>
      <c r="T3530" s="15" t="s">
        <v>2617</v>
      </c>
      <c r="U3530" s="28">
        <v>269100.0</v>
      </c>
      <c r="V3530" s="15">
        <v>3.0</v>
      </c>
      <c r="W3530" s="31">
        <v>0.0</v>
      </c>
      <c r="X3530" s="28">
        <v>121095.0</v>
      </c>
    </row>
    <row r="3531" ht="15.75" customHeight="1">
      <c r="A3531" s="15">
        <v>3021.0</v>
      </c>
      <c r="B3531" s="15" t="s">
        <v>6359</v>
      </c>
      <c r="C3531" s="18">
        <v>42316.0</v>
      </c>
      <c r="D3531" s="18">
        <v>42322.0</v>
      </c>
      <c r="E3531" s="18">
        <f t="shared" si="1"/>
        <v>42322</v>
      </c>
      <c r="F3531" s="15" t="s">
        <v>55</v>
      </c>
      <c r="G3531" s="15" t="s">
        <v>432</v>
      </c>
      <c r="H3531" s="15" t="s">
        <v>433</v>
      </c>
      <c r="I3531" s="15" t="s">
        <v>59</v>
      </c>
      <c r="J3531" s="15" t="s">
        <v>60</v>
      </c>
      <c r="K3531" s="15" t="s">
        <v>28</v>
      </c>
      <c r="L3531" s="15" t="str">
        <f t="array" ref="L3531">_xlfn.XLOOKUP(M3531,reference_province_to_city!$A$2:$A$11,reference_province_to_city!$B$2:$B$11)</f>
        <v>Medan</v>
      </c>
      <c r="M3531" s="15" t="s">
        <v>11</v>
      </c>
      <c r="N3531" s="15">
        <v>20111.0</v>
      </c>
      <c r="O3531" s="15">
        <f t="array" ref="O3531">_xlfn.XLOOKUP(M3531,reference_postal_code!$B$2:$B$11,reference_postal_code!$A$2:$A$11)</f>
        <v>20111</v>
      </c>
      <c r="P3531" s="15" t="s">
        <v>77</v>
      </c>
      <c r="Q3531" s="15" t="s">
        <v>2745</v>
      </c>
      <c r="R3531" s="15" t="s">
        <v>65</v>
      </c>
      <c r="S3531" s="15" t="s">
        <v>66</v>
      </c>
      <c r="T3531" s="15" t="s">
        <v>2746</v>
      </c>
      <c r="U3531" s="28">
        <v>1394100.0</v>
      </c>
      <c r="V3531" s="15">
        <v>3.0</v>
      </c>
      <c r="W3531" s="31">
        <v>0.0</v>
      </c>
      <c r="X3531" s="28">
        <v>627345.0</v>
      </c>
    </row>
    <row r="3532" ht="15.75" customHeight="1">
      <c r="A3532" s="15">
        <v>2260.0</v>
      </c>
      <c r="B3532" s="15" t="s">
        <v>6360</v>
      </c>
      <c r="C3532" s="18">
        <v>42316.0</v>
      </c>
      <c r="D3532" s="18">
        <v>42318.0</v>
      </c>
      <c r="E3532" s="18">
        <f t="shared" si="1"/>
        <v>42318</v>
      </c>
      <c r="F3532" s="15" t="s">
        <v>114</v>
      </c>
      <c r="G3532" s="15" t="s">
        <v>6361</v>
      </c>
      <c r="H3532" s="15" t="s">
        <v>6362</v>
      </c>
      <c r="I3532" s="15" t="s">
        <v>76</v>
      </c>
      <c r="J3532" s="15" t="s">
        <v>60</v>
      </c>
      <c r="K3532" s="15" t="s">
        <v>3764</v>
      </c>
      <c r="L3532" s="15" t="str">
        <f t="array" ref="L3532">_xlfn.XLOOKUP(M3532,reference_province_to_city!$A$2:$A$11,reference_province_to_city!$B$2:$B$11)</f>
        <v>Yogyakarta</v>
      </c>
      <c r="M3532" s="15" t="s">
        <v>18</v>
      </c>
      <c r="N3532" s="15">
        <v>55111.0</v>
      </c>
      <c r="O3532" s="15">
        <f t="array" ref="O3532">_xlfn.XLOOKUP(M3532,reference_postal_code!$B$2:$B$11,reference_postal_code!$A$2:$A$11)</f>
        <v>55111</v>
      </c>
      <c r="P3532" s="15" t="s">
        <v>77</v>
      </c>
      <c r="Q3532" s="15" t="s">
        <v>2988</v>
      </c>
      <c r="R3532" s="15" t="s">
        <v>65</v>
      </c>
      <c r="S3532" s="15" t="s">
        <v>103</v>
      </c>
      <c r="T3532" s="15" t="s">
        <v>2989</v>
      </c>
      <c r="U3532" s="28">
        <v>75000.0</v>
      </c>
      <c r="V3532" s="15">
        <v>1.0</v>
      </c>
      <c r="W3532" s="31">
        <v>0.0</v>
      </c>
      <c r="X3532" s="28">
        <v>36000.0</v>
      </c>
    </row>
    <row r="3533" ht="15.75" customHeight="1">
      <c r="A3533" s="15">
        <v>2261.0</v>
      </c>
      <c r="B3533" s="15" t="s">
        <v>6360</v>
      </c>
      <c r="C3533" s="18">
        <v>42316.0</v>
      </c>
      <c r="D3533" s="18">
        <v>42318.0</v>
      </c>
      <c r="E3533" s="18">
        <f t="shared" si="1"/>
        <v>42318</v>
      </c>
      <c r="F3533" s="15" t="s">
        <v>114</v>
      </c>
      <c r="G3533" s="15" t="s">
        <v>6361</v>
      </c>
      <c r="H3533" s="15" t="s">
        <v>6362</v>
      </c>
      <c r="I3533" s="15" t="s">
        <v>76</v>
      </c>
      <c r="J3533" s="15" t="s">
        <v>60</v>
      </c>
      <c r="K3533" s="15" t="s">
        <v>19</v>
      </c>
      <c r="L3533" s="15" t="str">
        <f t="array" ref="L3533">_xlfn.XLOOKUP(M3533,reference_province_to_city!$A$2:$A$11,reference_province_to_city!$B$2:$B$11)</f>
        <v>Yogyakarta</v>
      </c>
      <c r="M3533" s="15" t="s">
        <v>18</v>
      </c>
      <c r="N3533" s="15">
        <v>55111.0</v>
      </c>
      <c r="O3533" s="15">
        <f t="array" ref="O3533">_xlfn.XLOOKUP(M3533,reference_postal_code!$B$2:$B$11,reference_postal_code!$A$2:$A$11)</f>
        <v>55111</v>
      </c>
      <c r="P3533" s="15" t="s">
        <v>77</v>
      </c>
      <c r="Q3533" s="15" t="s">
        <v>4718</v>
      </c>
      <c r="R3533" s="15" t="s">
        <v>110</v>
      </c>
      <c r="S3533" s="15" t="s">
        <v>149</v>
      </c>
      <c r="T3533" s="15" t="s">
        <v>4719</v>
      </c>
      <c r="U3533" s="28">
        <v>5579550.0</v>
      </c>
      <c r="V3533" s="15">
        <v>3.0</v>
      </c>
      <c r="W3533" s="31">
        <v>0.0</v>
      </c>
      <c r="X3533" s="28">
        <v>1004319.0</v>
      </c>
    </row>
    <row r="3534" ht="15.75" customHeight="1">
      <c r="A3534" s="15">
        <v>8202.0</v>
      </c>
      <c r="B3534" s="15" t="s">
        <v>6363</v>
      </c>
      <c r="C3534" s="18">
        <v>42316.0</v>
      </c>
      <c r="D3534" s="18">
        <v>42316.0</v>
      </c>
      <c r="E3534" s="18">
        <f t="shared" si="1"/>
        <v>42316</v>
      </c>
      <c r="F3534" s="15" t="s">
        <v>466</v>
      </c>
      <c r="G3534" s="15" t="s">
        <v>3373</v>
      </c>
      <c r="H3534" s="15" t="s">
        <v>3374</v>
      </c>
      <c r="I3534" s="15" t="s">
        <v>128</v>
      </c>
      <c r="J3534" s="15" t="s">
        <v>60</v>
      </c>
      <c r="K3534" s="15" t="s">
        <v>10</v>
      </c>
      <c r="L3534" s="15" t="str">
        <f t="array" ref="L3534">_xlfn.XLOOKUP(M3534,reference_province_to_city!$A$2:$A$11,reference_province_to_city!$B$2:$B$11)</f>
        <v>Jakarta</v>
      </c>
      <c r="M3534" s="15" t="s">
        <v>7</v>
      </c>
      <c r="N3534" s="15">
        <v>10110.0</v>
      </c>
      <c r="O3534" s="15">
        <f t="array" ref="O3534">_xlfn.XLOOKUP(M3534,reference_postal_code!$B$2:$B$11,reference_postal_code!$A$2:$A$11)</f>
        <v>10110</v>
      </c>
      <c r="P3534" s="15" t="s">
        <v>117</v>
      </c>
      <c r="Q3534" s="15" t="s">
        <v>4072</v>
      </c>
      <c r="R3534" s="15" t="s">
        <v>65</v>
      </c>
      <c r="S3534" s="15" t="s">
        <v>87</v>
      </c>
      <c r="T3534" s="15" t="s">
        <v>4073</v>
      </c>
      <c r="U3534" s="28">
        <v>1007250.0</v>
      </c>
      <c r="V3534" s="15">
        <v>5.0</v>
      </c>
      <c r="W3534" s="31">
        <v>0.0</v>
      </c>
      <c r="X3534" s="28">
        <v>251813.0</v>
      </c>
    </row>
    <row r="3535" ht="15.75" customHeight="1">
      <c r="A3535" s="15">
        <v>8205.0</v>
      </c>
      <c r="B3535" s="15" t="s">
        <v>6363</v>
      </c>
      <c r="C3535" s="18">
        <v>42316.0</v>
      </c>
      <c r="D3535" s="18">
        <v>42316.0</v>
      </c>
      <c r="E3535" s="18">
        <f t="shared" si="1"/>
        <v>42316</v>
      </c>
      <c r="F3535" s="15" t="s">
        <v>466</v>
      </c>
      <c r="G3535" s="15" t="s">
        <v>3373</v>
      </c>
      <c r="H3535" s="15" t="s">
        <v>3374</v>
      </c>
      <c r="I3535" s="15" t="s">
        <v>128</v>
      </c>
      <c r="J3535" s="15" t="s">
        <v>60</v>
      </c>
      <c r="K3535" s="15" t="s">
        <v>2288</v>
      </c>
      <c r="L3535" s="15" t="str">
        <f t="array" ref="L3535">_xlfn.XLOOKUP(M3535,reference_province_to_city!$A$2:$A$11,reference_province_to_city!$B$2:$B$11)</f>
        <v>Jakarta</v>
      </c>
      <c r="M3535" s="15" t="s">
        <v>7</v>
      </c>
      <c r="N3535" s="15">
        <v>10110.0</v>
      </c>
      <c r="O3535" s="15">
        <f t="array" ref="O3535">_xlfn.XLOOKUP(M3535,reference_postal_code!$B$2:$B$11,reference_postal_code!$A$2:$A$11)</f>
        <v>10110</v>
      </c>
      <c r="P3535" s="15" t="s">
        <v>117</v>
      </c>
      <c r="Q3535" s="15" t="s">
        <v>6364</v>
      </c>
      <c r="R3535" s="15" t="s">
        <v>110</v>
      </c>
      <c r="S3535" s="15" t="s">
        <v>668</v>
      </c>
      <c r="T3535" s="15" t="s">
        <v>6365</v>
      </c>
      <c r="U3535" s="28">
        <v>6.9657E7</v>
      </c>
      <c r="V3535" s="15">
        <v>4.0</v>
      </c>
      <c r="W3535" s="31">
        <v>0.0</v>
      </c>
      <c r="X3535" s="28">
        <v>3.343536E7</v>
      </c>
    </row>
    <row r="3536" ht="15.75" customHeight="1">
      <c r="A3536" s="15">
        <v>3020.0</v>
      </c>
      <c r="B3536" s="15" t="s">
        <v>6359</v>
      </c>
      <c r="C3536" s="18">
        <v>42316.0</v>
      </c>
      <c r="D3536" s="18">
        <v>42322.0</v>
      </c>
      <c r="E3536" s="18">
        <f t="shared" si="1"/>
        <v>42322</v>
      </c>
      <c r="F3536" s="15" t="s">
        <v>55</v>
      </c>
      <c r="G3536" s="15" t="s">
        <v>432</v>
      </c>
      <c r="H3536" s="15" t="s">
        <v>433</v>
      </c>
      <c r="I3536" s="15" t="s">
        <v>59</v>
      </c>
      <c r="J3536" s="15" t="s">
        <v>60</v>
      </c>
      <c r="K3536" s="15" t="s">
        <v>28</v>
      </c>
      <c r="L3536" s="15" t="str">
        <f t="array" ref="L3536">_xlfn.XLOOKUP(M3536,reference_province_to_city!$A$2:$A$11,reference_province_to_city!$B$2:$B$11)</f>
        <v>Medan</v>
      </c>
      <c r="M3536" s="15" t="s">
        <v>11</v>
      </c>
      <c r="N3536" s="15">
        <v>20111.0</v>
      </c>
      <c r="O3536" s="15">
        <f t="array" ref="O3536">_xlfn.XLOOKUP(M3536,reference_postal_code!$B$2:$B$11,reference_postal_code!$A$2:$A$11)</f>
        <v>20111</v>
      </c>
      <c r="P3536" s="15" t="s">
        <v>77</v>
      </c>
      <c r="Q3536" s="15" t="s">
        <v>6366</v>
      </c>
      <c r="R3536" s="15" t="s">
        <v>65</v>
      </c>
      <c r="S3536" s="15" t="s">
        <v>103</v>
      </c>
      <c r="T3536" s="15" t="s">
        <v>6367</v>
      </c>
      <c r="U3536" s="28">
        <v>75600.0</v>
      </c>
      <c r="V3536" s="15">
        <v>3.0</v>
      </c>
      <c r="W3536" s="31">
        <v>0.0</v>
      </c>
      <c r="X3536" s="28">
        <v>3024.0</v>
      </c>
    </row>
    <row r="3537" ht="15.75" customHeight="1">
      <c r="A3537" s="15">
        <v>8204.0</v>
      </c>
      <c r="B3537" s="15" t="s">
        <v>6363</v>
      </c>
      <c r="C3537" s="18">
        <v>42316.0</v>
      </c>
      <c r="D3537" s="18">
        <v>42316.0</v>
      </c>
      <c r="E3537" s="18">
        <f t="shared" si="1"/>
        <v>42316</v>
      </c>
      <c r="F3537" s="15" t="s">
        <v>466</v>
      </c>
      <c r="G3537" s="15" t="s">
        <v>3373</v>
      </c>
      <c r="H3537" s="15" t="s">
        <v>3374</v>
      </c>
      <c r="I3537" s="15" t="s">
        <v>128</v>
      </c>
      <c r="J3537" s="15" t="s">
        <v>60</v>
      </c>
      <c r="L3537" s="15" t="str">
        <f t="array" ref="L3537">_xlfn.XLOOKUP(M3537,reference_province_to_city!$A$2:$A$11,reference_province_to_city!$B$2:$B$11)</f>
        <v>Jakarta</v>
      </c>
      <c r="M3537" s="15" t="s">
        <v>7</v>
      </c>
      <c r="N3537" s="15">
        <v>10110.0</v>
      </c>
      <c r="O3537" s="15">
        <f t="array" ref="O3537">_xlfn.XLOOKUP(M3537,reference_postal_code!$B$2:$B$11,reference_postal_code!$A$2:$A$11)</f>
        <v>10110</v>
      </c>
      <c r="P3537" s="15" t="s">
        <v>117</v>
      </c>
      <c r="Q3537" s="15" t="s">
        <v>5870</v>
      </c>
      <c r="R3537" s="15" t="s">
        <v>106</v>
      </c>
      <c r="S3537" s="15" t="s">
        <v>139</v>
      </c>
      <c r="T3537" s="15" t="s">
        <v>5871</v>
      </c>
      <c r="U3537" s="28">
        <v>177300.0</v>
      </c>
      <c r="V3537" s="15">
        <v>3.0</v>
      </c>
      <c r="W3537" s="31">
        <v>0.0</v>
      </c>
      <c r="X3537" s="28">
        <v>70920.0</v>
      </c>
    </row>
    <row r="3538" ht="15.75" customHeight="1">
      <c r="A3538" s="15">
        <v>5141.0</v>
      </c>
      <c r="B3538" s="15" t="s">
        <v>6368</v>
      </c>
      <c r="C3538" s="18">
        <v>42316.0</v>
      </c>
      <c r="D3538" s="18">
        <v>42320.0</v>
      </c>
      <c r="E3538" s="18">
        <f t="shared" si="1"/>
        <v>42320</v>
      </c>
      <c r="F3538" s="15" t="s">
        <v>55</v>
      </c>
      <c r="G3538" s="15" t="s">
        <v>5555</v>
      </c>
      <c r="H3538" s="15" t="s">
        <v>5556</v>
      </c>
      <c r="I3538" s="15" t="s">
        <v>59</v>
      </c>
      <c r="J3538" s="15" t="s">
        <v>60</v>
      </c>
      <c r="L3538" s="15" t="str">
        <f t="array" ref="L3538">_xlfn.XLOOKUP(M3538,reference_province_to_city!$A$2:$A$11,reference_province_to_city!$B$2:$B$11)</f>
        <v>Denpasar</v>
      </c>
      <c r="M3538" s="15" t="s">
        <v>24</v>
      </c>
      <c r="N3538" s="15">
        <v>80231.0</v>
      </c>
      <c r="O3538" s="15">
        <f t="array" ref="O3538">_xlfn.XLOOKUP(M3538,reference_postal_code!$B$2:$B$11,reference_postal_code!$A$2:$A$11)</f>
        <v>80231</v>
      </c>
      <c r="P3538" s="15" t="s">
        <v>63</v>
      </c>
      <c r="Q3538" s="15" t="s">
        <v>6122</v>
      </c>
      <c r="R3538" s="15" t="s">
        <v>110</v>
      </c>
      <c r="S3538" s="15" t="s">
        <v>149</v>
      </c>
      <c r="T3538" s="15" t="s">
        <v>6123</v>
      </c>
      <c r="U3538" s="28">
        <v>1798500.0</v>
      </c>
      <c r="V3538" s="15">
        <v>2.0</v>
      </c>
      <c r="W3538" s="31">
        <v>0.0</v>
      </c>
      <c r="X3538" s="28">
        <v>647460.0</v>
      </c>
    </row>
    <row r="3539" ht="15.75" customHeight="1">
      <c r="A3539" s="15">
        <v>6991.0</v>
      </c>
      <c r="B3539" s="15" t="s">
        <v>6369</v>
      </c>
      <c r="C3539" s="18">
        <v>42316.0</v>
      </c>
      <c r="D3539" s="18">
        <v>42321.0</v>
      </c>
      <c r="E3539" s="18">
        <f t="shared" si="1"/>
        <v>42321</v>
      </c>
      <c r="F3539" s="15" t="s">
        <v>114</v>
      </c>
      <c r="G3539" s="15" t="s">
        <v>5601</v>
      </c>
      <c r="H3539" s="15" t="s">
        <v>5602</v>
      </c>
      <c r="I3539" s="15" t="s">
        <v>59</v>
      </c>
      <c r="J3539" s="15" t="s">
        <v>60</v>
      </c>
      <c r="K3539" s="15" t="s">
        <v>33</v>
      </c>
      <c r="L3539" s="15" t="str">
        <f t="array" ref="L3539">_xlfn.XLOOKUP(M3539,reference_province_to_city!$A$2:$A$11,reference_province_to_city!$B$2:$B$11)</f>
        <v>Makassar</v>
      </c>
      <c r="M3539" s="15" t="s">
        <v>25</v>
      </c>
      <c r="N3539" s="15">
        <v>90111.0</v>
      </c>
      <c r="O3539" s="15">
        <f t="array" ref="O3539">_xlfn.XLOOKUP(M3539,reference_postal_code!$B$2:$B$11,reference_postal_code!$A$2:$A$11)</f>
        <v>90111</v>
      </c>
      <c r="P3539" s="15" t="s">
        <v>63</v>
      </c>
      <c r="Q3539" s="15" t="s">
        <v>5303</v>
      </c>
      <c r="R3539" s="15" t="s">
        <v>65</v>
      </c>
      <c r="S3539" s="15" t="s">
        <v>222</v>
      </c>
      <c r="T3539" s="15" t="s">
        <v>5304</v>
      </c>
      <c r="U3539" s="28">
        <v>666450.0</v>
      </c>
      <c r="V3539" s="15">
        <v>3.0</v>
      </c>
      <c r="W3539" s="31">
        <v>0.0</v>
      </c>
      <c r="X3539" s="28">
        <v>279909.0</v>
      </c>
    </row>
    <row r="3540" ht="15.75" customHeight="1">
      <c r="A3540" s="15">
        <v>8203.0</v>
      </c>
      <c r="B3540" s="15" t="s">
        <v>6363</v>
      </c>
      <c r="C3540" s="18">
        <v>42316.0</v>
      </c>
      <c r="D3540" s="18">
        <v>42316.0</v>
      </c>
      <c r="E3540" s="18">
        <f t="shared" si="1"/>
        <v>42316</v>
      </c>
      <c r="F3540" s="15" t="s">
        <v>466</v>
      </c>
      <c r="G3540" s="15" t="s">
        <v>3373</v>
      </c>
      <c r="H3540" s="15" t="s">
        <v>3374</v>
      </c>
      <c r="I3540" s="15" t="s">
        <v>128</v>
      </c>
      <c r="J3540" s="15" t="s">
        <v>60</v>
      </c>
      <c r="K3540" s="15" t="s">
        <v>10</v>
      </c>
      <c r="L3540" s="15" t="str">
        <f t="array" ref="L3540">_xlfn.XLOOKUP(M3540,reference_province_to_city!$A$2:$A$11,reference_province_to_city!$B$2:$B$11)</f>
        <v>Jakarta</v>
      </c>
      <c r="M3540" s="15" t="s">
        <v>7</v>
      </c>
      <c r="N3540" s="15">
        <v>10110.0</v>
      </c>
      <c r="O3540" s="15">
        <f t="array" ref="O3540">_xlfn.XLOOKUP(M3540,reference_postal_code!$B$2:$B$11,reference_postal_code!$A$2:$A$11)</f>
        <v>10110</v>
      </c>
      <c r="P3540" s="15" t="s">
        <v>117</v>
      </c>
      <c r="Q3540" s="15" t="s">
        <v>5618</v>
      </c>
      <c r="R3540" s="15" t="s">
        <v>110</v>
      </c>
      <c r="S3540" s="15" t="s">
        <v>111</v>
      </c>
      <c r="T3540" s="15" t="s">
        <v>5619</v>
      </c>
      <c r="U3540" s="28">
        <v>8249700.0</v>
      </c>
      <c r="V3540" s="15">
        <v>2.0</v>
      </c>
      <c r="W3540" s="31">
        <v>0.0</v>
      </c>
      <c r="X3540" s="28">
        <v>2144922.0</v>
      </c>
    </row>
    <row r="3541" ht="15.75" customHeight="1">
      <c r="A3541" s="15">
        <v>3023.0</v>
      </c>
      <c r="B3541" s="15" t="s">
        <v>6359</v>
      </c>
      <c r="C3541" s="18">
        <v>42316.0</v>
      </c>
      <c r="D3541" s="18">
        <v>42322.0</v>
      </c>
      <c r="E3541" s="18">
        <f t="shared" si="1"/>
        <v>42322</v>
      </c>
      <c r="F3541" s="15" t="s">
        <v>55</v>
      </c>
      <c r="G3541" s="15" t="s">
        <v>432</v>
      </c>
      <c r="H3541" s="15" t="s">
        <v>433</v>
      </c>
      <c r="I3541" s="15" t="s">
        <v>59</v>
      </c>
      <c r="J3541" s="15" t="s">
        <v>60</v>
      </c>
      <c r="K3541" s="15" t="s">
        <v>28</v>
      </c>
      <c r="L3541" s="15" t="str">
        <f t="array" ref="L3541">_xlfn.XLOOKUP(M3541,reference_province_to_city!$A$2:$A$11,reference_province_to_city!$B$2:$B$11)</f>
        <v>Medan</v>
      </c>
      <c r="M3541" s="15" t="s">
        <v>11</v>
      </c>
      <c r="N3541" s="15">
        <v>20111.0</v>
      </c>
      <c r="O3541" s="15">
        <f t="array" ref="O3541">_xlfn.XLOOKUP(M3541,reference_postal_code!$B$2:$B$11,reference_postal_code!$A$2:$A$11)</f>
        <v>20111</v>
      </c>
      <c r="P3541" s="15" t="s">
        <v>77</v>
      </c>
      <c r="Q3541" s="15" t="s">
        <v>5895</v>
      </c>
      <c r="R3541" s="15" t="s">
        <v>65</v>
      </c>
      <c r="S3541" s="15" t="s">
        <v>83</v>
      </c>
      <c r="T3541" s="15" t="s">
        <v>5896</v>
      </c>
      <c r="U3541" s="28">
        <v>1375200.0</v>
      </c>
      <c r="V3541" s="15">
        <v>5.0</v>
      </c>
      <c r="W3541" s="31">
        <v>0.2</v>
      </c>
      <c r="X3541" s="28">
        <v>429750.0</v>
      </c>
    </row>
    <row r="3542" ht="15.75" customHeight="1">
      <c r="A3542" s="15">
        <v>6992.0</v>
      </c>
      <c r="B3542" s="15" t="s">
        <v>6369</v>
      </c>
      <c r="C3542" s="18">
        <v>42316.0</v>
      </c>
      <c r="D3542" s="18">
        <v>42321.0</v>
      </c>
      <c r="E3542" s="18">
        <f t="shared" si="1"/>
        <v>42321</v>
      </c>
      <c r="F3542" s="15" t="s">
        <v>114</v>
      </c>
      <c r="G3542" s="15" t="s">
        <v>5601</v>
      </c>
      <c r="H3542" s="15" t="s">
        <v>5602</v>
      </c>
      <c r="I3542" s="15" t="s">
        <v>59</v>
      </c>
      <c r="J3542" s="15" t="s">
        <v>60</v>
      </c>
      <c r="L3542" s="15" t="str">
        <f t="array" ref="L3542">_xlfn.XLOOKUP(M3542,reference_province_to_city!$A$2:$A$11,reference_province_to_city!$B$2:$B$11)</f>
        <v>Makassar</v>
      </c>
      <c r="M3542" s="15" t="s">
        <v>25</v>
      </c>
      <c r="N3542" s="15">
        <v>90111.0</v>
      </c>
      <c r="O3542" s="15">
        <f t="array" ref="O3542">_xlfn.XLOOKUP(M3542,reference_postal_code!$B$2:$B$11,reference_postal_code!$A$2:$A$11)</f>
        <v>90111</v>
      </c>
      <c r="P3542" s="15" t="s">
        <v>63</v>
      </c>
      <c r="Q3542" s="15" t="s">
        <v>367</v>
      </c>
      <c r="R3542" s="15" t="s">
        <v>110</v>
      </c>
      <c r="S3542" s="15" t="s">
        <v>111</v>
      </c>
      <c r="T3542" s="15" t="s">
        <v>368</v>
      </c>
      <c r="U3542" s="28">
        <v>3393000.0</v>
      </c>
      <c r="V3542" s="15">
        <v>5.0</v>
      </c>
      <c r="W3542" s="31">
        <v>0.0</v>
      </c>
      <c r="X3542" s="28">
        <v>882180.0</v>
      </c>
    </row>
    <row r="3543" ht="15.75" customHeight="1">
      <c r="A3543" s="15">
        <v>3022.0</v>
      </c>
      <c r="B3543" s="15" t="s">
        <v>6359</v>
      </c>
      <c r="C3543" s="18">
        <v>42316.0</v>
      </c>
      <c r="D3543" s="18">
        <v>42322.0</v>
      </c>
      <c r="E3543" s="18">
        <f t="shared" si="1"/>
        <v>42322</v>
      </c>
      <c r="F3543" s="15" t="s">
        <v>55</v>
      </c>
      <c r="G3543" s="15" t="s">
        <v>432</v>
      </c>
      <c r="H3543" s="15" t="s">
        <v>433</v>
      </c>
      <c r="I3543" s="15" t="s">
        <v>59</v>
      </c>
      <c r="J3543" s="15" t="s">
        <v>60</v>
      </c>
      <c r="K3543" s="15" t="s">
        <v>28</v>
      </c>
      <c r="L3543" s="15" t="str">
        <f t="array" ref="L3543">_xlfn.XLOOKUP(M3543,reference_province_to_city!$A$2:$A$11,reference_province_to_city!$B$2:$B$11)</f>
        <v>Medan</v>
      </c>
      <c r="M3543" s="15" t="s">
        <v>11</v>
      </c>
      <c r="N3543" s="15">
        <v>20111.0</v>
      </c>
      <c r="O3543" s="15">
        <f t="array" ref="O3543">_xlfn.XLOOKUP(M3543,reference_postal_code!$B$2:$B$11,reference_postal_code!$A$2:$A$11)</f>
        <v>20111</v>
      </c>
      <c r="P3543" s="15" t="s">
        <v>77</v>
      </c>
      <c r="Q3543" s="15" t="s">
        <v>4493</v>
      </c>
      <c r="R3543" s="15" t="s">
        <v>106</v>
      </c>
      <c r="S3543" s="15" t="s">
        <v>139</v>
      </c>
      <c r="T3543" s="15" t="s">
        <v>4494</v>
      </c>
      <c r="U3543" s="28">
        <v>1000350.0</v>
      </c>
      <c r="V3543" s="15">
        <v>3.0</v>
      </c>
      <c r="W3543" s="31">
        <v>0.0</v>
      </c>
      <c r="X3543" s="28">
        <v>330115.0</v>
      </c>
    </row>
    <row r="3544" ht="15.75" customHeight="1">
      <c r="A3544" s="15">
        <v>9742.0</v>
      </c>
      <c r="B3544" s="15" t="s">
        <v>6370</v>
      </c>
      <c r="C3544" s="18">
        <v>42316.0</v>
      </c>
      <c r="D3544" s="18">
        <v>42320.0</v>
      </c>
      <c r="E3544" s="18">
        <f t="shared" si="1"/>
        <v>42320</v>
      </c>
      <c r="F3544" s="15" t="s">
        <v>55</v>
      </c>
      <c r="G3544" s="15" t="s">
        <v>716</v>
      </c>
      <c r="H3544" s="15" t="s">
        <v>717</v>
      </c>
      <c r="I3544" s="15" t="s">
        <v>128</v>
      </c>
      <c r="J3544" s="15" t="s">
        <v>60</v>
      </c>
      <c r="K3544" s="15" t="s">
        <v>19</v>
      </c>
      <c r="L3544" s="15" t="str">
        <f t="array" ref="L3544">_xlfn.XLOOKUP(M3544,reference_province_to_city!$A$2:$A$11,reference_province_to_city!$B$2:$B$11)</f>
        <v>Yogyakarta</v>
      </c>
      <c r="M3544" s="15" t="s">
        <v>18</v>
      </c>
      <c r="N3544" s="15">
        <v>55111.0</v>
      </c>
      <c r="O3544" s="15">
        <f t="array" ref="O3544">_xlfn.XLOOKUP(M3544,reference_postal_code!$B$2:$B$11,reference_postal_code!$A$2:$A$11)</f>
        <v>55111</v>
      </c>
      <c r="P3544" s="15" t="s">
        <v>77</v>
      </c>
      <c r="Q3544" s="15" t="s">
        <v>6014</v>
      </c>
      <c r="R3544" s="15" t="s">
        <v>106</v>
      </c>
      <c r="S3544" s="15" t="s">
        <v>183</v>
      </c>
      <c r="T3544" s="15" t="s">
        <v>6015</v>
      </c>
      <c r="U3544" s="28">
        <v>6.60735E7</v>
      </c>
      <c r="V3544" s="15">
        <v>5.0</v>
      </c>
      <c r="W3544" s="31">
        <v>0.0</v>
      </c>
      <c r="X3544" s="28">
        <v>1.5196905E7</v>
      </c>
    </row>
    <row r="3545" ht="15.75" customHeight="1">
      <c r="A3545" s="15">
        <v>4569.0</v>
      </c>
      <c r="B3545" s="15" t="s">
        <v>6371</v>
      </c>
      <c r="C3545" s="18">
        <v>42316.0</v>
      </c>
      <c r="D3545" s="18">
        <v>42321.0</v>
      </c>
      <c r="E3545" s="18">
        <f t="shared" si="1"/>
        <v>42321</v>
      </c>
      <c r="F3545" s="15" t="s">
        <v>55</v>
      </c>
      <c r="G3545" s="15" t="s">
        <v>1956</v>
      </c>
      <c r="H3545" s="15" t="s">
        <v>1957</v>
      </c>
      <c r="I3545" s="15" t="s">
        <v>59</v>
      </c>
      <c r="J3545" s="15" t="s">
        <v>60</v>
      </c>
      <c r="K3545" s="15" t="s">
        <v>14</v>
      </c>
      <c r="L3545" s="15" t="str">
        <f t="array" ref="L3545">_xlfn.XLOOKUP(M3545,reference_province_to_city!$A$2:$A$11,reference_province_to_city!$B$2:$B$11)</f>
        <v>Bandung</v>
      </c>
      <c r="M3545" s="15" t="s">
        <v>12</v>
      </c>
      <c r="N3545" s="15">
        <v>40111.0</v>
      </c>
      <c r="O3545" s="15">
        <f t="array" ref="O3545">_xlfn.XLOOKUP(M3545,reference_postal_code!$B$2:$B$11,reference_postal_code!$A$2:$A$11)</f>
        <v>40111</v>
      </c>
      <c r="P3545" s="15" t="s">
        <v>117</v>
      </c>
      <c r="Q3545" s="15" t="s">
        <v>423</v>
      </c>
      <c r="R3545" s="15" t="s">
        <v>65</v>
      </c>
      <c r="S3545" s="15" t="s">
        <v>83</v>
      </c>
      <c r="T3545" s="15" t="s">
        <v>424</v>
      </c>
      <c r="U3545" s="28">
        <v>157140.0</v>
      </c>
      <c r="V3545" s="15">
        <v>6.0</v>
      </c>
      <c r="W3545" s="31">
        <v>0.8</v>
      </c>
      <c r="X3545" s="28">
        <v>-259281.0</v>
      </c>
    </row>
    <row r="3546" ht="15.75" customHeight="1">
      <c r="A3546" s="15">
        <v>3025.0</v>
      </c>
      <c r="B3546" s="15" t="s">
        <v>6358</v>
      </c>
      <c r="C3546" s="18">
        <v>42316.0</v>
      </c>
      <c r="D3546" s="18">
        <v>42321.0</v>
      </c>
      <c r="E3546" s="18">
        <f t="shared" si="1"/>
        <v>42321</v>
      </c>
      <c r="F3546" s="15" t="s">
        <v>55</v>
      </c>
      <c r="G3546" s="15" t="s">
        <v>3739</v>
      </c>
      <c r="H3546" s="15" t="s">
        <v>3740</v>
      </c>
      <c r="I3546" s="15" t="s">
        <v>59</v>
      </c>
      <c r="J3546" s="15" t="s">
        <v>60</v>
      </c>
      <c r="K3546" s="15" t="s">
        <v>29</v>
      </c>
      <c r="L3546" s="15" t="str">
        <f t="array" ref="L3546">_xlfn.XLOOKUP(M3546,reference_province_to_city!$A$2:$A$11,reference_province_to_city!$B$2:$B$11)</f>
        <v>Palembang</v>
      </c>
      <c r="M3546" s="15" t="s">
        <v>13</v>
      </c>
      <c r="O3546" s="15">
        <f t="array" ref="O3546">_xlfn.XLOOKUP(M3546,reference_postal_code!$B$2:$B$11,reference_postal_code!$A$2:$A$11)</f>
        <v>30111</v>
      </c>
      <c r="P3546" s="15" t="s">
        <v>77</v>
      </c>
      <c r="Q3546" s="15" t="s">
        <v>5893</v>
      </c>
      <c r="R3546" s="15" t="s">
        <v>65</v>
      </c>
      <c r="S3546" s="15" t="s">
        <v>83</v>
      </c>
      <c r="T3546" s="15" t="s">
        <v>5894</v>
      </c>
      <c r="U3546" s="28">
        <v>784080.0</v>
      </c>
      <c r="V3546" s="15">
        <v>11.0</v>
      </c>
      <c r="W3546" s="31">
        <v>0.2</v>
      </c>
      <c r="X3546" s="28">
        <v>264627.0</v>
      </c>
    </row>
    <row r="3547" ht="15.75" customHeight="1">
      <c r="A3547" s="15">
        <v>8644.0</v>
      </c>
      <c r="B3547" s="15" t="s">
        <v>6372</v>
      </c>
      <c r="C3547" s="18">
        <v>42316.0</v>
      </c>
      <c r="D3547" s="18">
        <v>42323.0</v>
      </c>
      <c r="E3547" s="18">
        <f t="shared" si="1"/>
        <v>42323</v>
      </c>
      <c r="F3547" s="15" t="s">
        <v>55</v>
      </c>
      <c r="G3547" s="15" t="s">
        <v>2062</v>
      </c>
      <c r="H3547" s="15" t="s">
        <v>2063</v>
      </c>
      <c r="I3547" s="15" t="s">
        <v>128</v>
      </c>
      <c r="J3547" s="15" t="s">
        <v>60</v>
      </c>
      <c r="K3547" s="15" t="s">
        <v>33</v>
      </c>
      <c r="L3547" s="15" t="str">
        <f t="array" ref="L3547">_xlfn.XLOOKUP(M3547,reference_province_to_city!$A$2:$A$11,reference_province_to_city!$B$2:$B$11)</f>
        <v>Makassar</v>
      </c>
      <c r="M3547" s="15" t="s">
        <v>25</v>
      </c>
      <c r="N3547" s="15">
        <v>90111.0</v>
      </c>
      <c r="O3547" s="15">
        <f t="array" ref="O3547">_xlfn.XLOOKUP(M3547,reference_postal_code!$B$2:$B$11,reference_postal_code!$A$2:$A$11)</f>
        <v>90111</v>
      </c>
      <c r="P3547" s="15" t="s">
        <v>63</v>
      </c>
      <c r="Q3547" s="15" t="s">
        <v>3410</v>
      </c>
      <c r="R3547" s="15" t="s">
        <v>65</v>
      </c>
      <c r="S3547" s="15" t="s">
        <v>79</v>
      </c>
      <c r="T3547" s="15" t="s">
        <v>3411</v>
      </c>
      <c r="U3547" s="28">
        <v>75600.0</v>
      </c>
      <c r="V3547" s="15">
        <v>1.0</v>
      </c>
      <c r="W3547" s="31">
        <v>0.2</v>
      </c>
      <c r="X3547" s="28">
        <v>24570.0</v>
      </c>
    </row>
    <row r="3548" ht="15.75" customHeight="1">
      <c r="A3548" s="15">
        <v>8645.0</v>
      </c>
      <c r="B3548" s="15" t="s">
        <v>6372</v>
      </c>
      <c r="C3548" s="18">
        <v>42316.0</v>
      </c>
      <c r="D3548" s="18">
        <v>42323.0</v>
      </c>
      <c r="E3548" s="18">
        <f t="shared" si="1"/>
        <v>42323</v>
      </c>
      <c r="F3548" s="15" t="s">
        <v>55</v>
      </c>
      <c r="G3548" s="15" t="s">
        <v>2062</v>
      </c>
      <c r="H3548" s="15" t="s">
        <v>2063</v>
      </c>
      <c r="I3548" s="15" t="s">
        <v>128</v>
      </c>
      <c r="J3548" s="15" t="s">
        <v>60</v>
      </c>
      <c r="K3548" s="15" t="s">
        <v>33</v>
      </c>
      <c r="L3548" s="15" t="str">
        <f t="array" ref="L3548">_xlfn.XLOOKUP(M3548,reference_province_to_city!$A$2:$A$11,reference_province_to_city!$B$2:$B$11)</f>
        <v>Makassar</v>
      </c>
      <c r="M3548" s="15" t="s">
        <v>25</v>
      </c>
      <c r="N3548" s="15">
        <v>90111.0</v>
      </c>
      <c r="O3548" s="15">
        <f t="array" ref="O3548">_xlfn.XLOOKUP(M3548,reference_postal_code!$B$2:$B$11,reference_postal_code!$A$2:$A$11)</f>
        <v>90111</v>
      </c>
      <c r="P3548" s="15" t="s">
        <v>63</v>
      </c>
      <c r="Q3548" s="15" t="s">
        <v>4416</v>
      </c>
      <c r="R3548" s="15" t="s">
        <v>65</v>
      </c>
      <c r="S3548" s="15" t="s">
        <v>83</v>
      </c>
      <c r="T3548" s="15" t="s">
        <v>4417</v>
      </c>
      <c r="U3548" s="28">
        <v>598185.0</v>
      </c>
      <c r="V3548" s="15">
        <v>7.0</v>
      </c>
      <c r="W3548" s="31">
        <v>0.7</v>
      </c>
      <c r="X3548" s="28">
        <v>-438669.0</v>
      </c>
    </row>
    <row r="3549" ht="15.75" customHeight="1">
      <c r="A3549" s="15">
        <v>8643.0</v>
      </c>
      <c r="B3549" s="15" t="s">
        <v>6372</v>
      </c>
      <c r="C3549" s="18">
        <v>42316.0</v>
      </c>
      <c r="D3549" s="18">
        <v>42323.0</v>
      </c>
      <c r="E3549" s="18">
        <f t="shared" si="1"/>
        <v>42323</v>
      </c>
      <c r="F3549" s="15" t="s">
        <v>55</v>
      </c>
      <c r="G3549" s="15" t="s">
        <v>2062</v>
      </c>
      <c r="H3549" s="15" t="s">
        <v>2063</v>
      </c>
      <c r="I3549" s="15" t="s">
        <v>128</v>
      </c>
      <c r="J3549" s="15" t="s">
        <v>60</v>
      </c>
      <c r="K3549" s="15" t="s">
        <v>33</v>
      </c>
      <c r="L3549" s="15" t="str">
        <f t="array" ref="L3549">_xlfn.XLOOKUP(M3549,reference_province_to_city!$A$2:$A$11,reference_province_to_city!$B$2:$B$11)</f>
        <v>Makassar</v>
      </c>
      <c r="M3549" s="15" t="s">
        <v>25</v>
      </c>
      <c r="N3549" s="15">
        <v>90111.0</v>
      </c>
      <c r="O3549" s="15">
        <f t="array" ref="O3549">_xlfn.XLOOKUP(M3549,reference_postal_code!$B$2:$B$11,reference_postal_code!$A$2:$A$11)</f>
        <v>90111</v>
      </c>
      <c r="P3549" s="15" t="s">
        <v>63</v>
      </c>
      <c r="Q3549" s="15" t="s">
        <v>1953</v>
      </c>
      <c r="R3549" s="15" t="s">
        <v>65</v>
      </c>
      <c r="S3549" s="15" t="s">
        <v>103</v>
      </c>
      <c r="T3549" s="15" t="s">
        <v>1954</v>
      </c>
      <c r="U3549" s="28">
        <v>472560.0</v>
      </c>
      <c r="V3549" s="15">
        <v>11.0</v>
      </c>
      <c r="W3549" s="31">
        <v>0.2</v>
      </c>
      <c r="X3549" s="28">
        <v>177210.0</v>
      </c>
    </row>
    <row r="3550" ht="15.75" customHeight="1">
      <c r="A3550" s="15">
        <v>6993.0</v>
      </c>
      <c r="B3550" s="15" t="s">
        <v>6369</v>
      </c>
      <c r="C3550" s="18">
        <v>42316.0</v>
      </c>
      <c r="D3550" s="18">
        <v>42321.0</v>
      </c>
      <c r="E3550" s="18">
        <f t="shared" si="1"/>
        <v>42321</v>
      </c>
      <c r="F3550" s="15" t="s">
        <v>114</v>
      </c>
      <c r="G3550" s="15" t="s">
        <v>5601</v>
      </c>
      <c r="H3550" s="15" t="s">
        <v>5602</v>
      </c>
      <c r="I3550" s="15" t="s">
        <v>59</v>
      </c>
      <c r="J3550" s="15" t="s">
        <v>60</v>
      </c>
      <c r="K3550" s="15" t="s">
        <v>33</v>
      </c>
      <c r="L3550" s="15" t="str">
        <f t="array" ref="L3550">_xlfn.XLOOKUP(M3550,reference_province_to_city!$A$2:$A$11,reference_province_to_city!$B$2:$B$11)</f>
        <v>Makassar</v>
      </c>
      <c r="M3550" s="15" t="s">
        <v>25</v>
      </c>
      <c r="N3550" s="15">
        <v>90111.0</v>
      </c>
      <c r="O3550" s="15">
        <f t="array" ref="O3550">_xlfn.XLOOKUP(M3550,reference_postal_code!$B$2:$B$11,reference_postal_code!$A$2:$A$11)</f>
        <v>90111</v>
      </c>
      <c r="P3550" s="15" t="s">
        <v>63</v>
      </c>
      <c r="Q3550" s="15" t="s">
        <v>1573</v>
      </c>
      <c r="R3550" s="15" t="s">
        <v>106</v>
      </c>
      <c r="S3550" s="15" t="s">
        <v>139</v>
      </c>
      <c r="T3550" s="15" t="s">
        <v>1574</v>
      </c>
      <c r="U3550" s="28">
        <v>2798100.0</v>
      </c>
      <c r="V3550" s="15">
        <v>3.0</v>
      </c>
      <c r="W3550" s="31">
        <v>0.0</v>
      </c>
      <c r="X3550" s="28">
        <v>615582.0</v>
      </c>
    </row>
    <row r="3551" ht="15.75" customHeight="1">
      <c r="A3551" s="15">
        <v>6995.0</v>
      </c>
      <c r="B3551" s="15" t="s">
        <v>6369</v>
      </c>
      <c r="C3551" s="18">
        <v>42316.0</v>
      </c>
      <c r="D3551" s="18">
        <v>42321.0</v>
      </c>
      <c r="E3551" s="18">
        <f t="shared" si="1"/>
        <v>42321</v>
      </c>
      <c r="F3551" s="15" t="s">
        <v>114</v>
      </c>
      <c r="G3551" s="15" t="s">
        <v>5601</v>
      </c>
      <c r="H3551" s="15" t="s">
        <v>5602</v>
      </c>
      <c r="I3551" s="15" t="s">
        <v>59</v>
      </c>
      <c r="J3551" s="15" t="s">
        <v>60</v>
      </c>
      <c r="K3551" s="15" t="s">
        <v>33</v>
      </c>
      <c r="L3551" s="15" t="str">
        <f t="array" ref="L3551">_xlfn.XLOOKUP(M3551,reference_province_to_city!$A$2:$A$11,reference_province_to_city!$B$2:$B$11)</f>
        <v>Makassar</v>
      </c>
      <c r="M3551" s="15" t="s">
        <v>25</v>
      </c>
      <c r="N3551" s="15">
        <v>90111.0</v>
      </c>
      <c r="O3551" s="15">
        <f t="array" ref="O3551">_xlfn.XLOOKUP(M3551,reference_postal_code!$B$2:$B$11,reference_postal_code!$A$2:$A$11)</f>
        <v>90111</v>
      </c>
      <c r="P3551" s="15" t="s">
        <v>63</v>
      </c>
      <c r="Q3551" s="15" t="s">
        <v>1217</v>
      </c>
      <c r="R3551" s="15" t="s">
        <v>65</v>
      </c>
      <c r="S3551" s="15" t="s">
        <v>93</v>
      </c>
      <c r="T3551" s="15" t="s">
        <v>1218</v>
      </c>
      <c r="U3551" s="28">
        <v>418500.0</v>
      </c>
      <c r="V3551" s="15">
        <v>5.0</v>
      </c>
      <c r="W3551" s="31">
        <v>0.0</v>
      </c>
      <c r="X3551" s="28">
        <v>104625.0</v>
      </c>
    </row>
    <row r="3552" ht="15.75" customHeight="1">
      <c r="A3552" s="15">
        <v>8001.0</v>
      </c>
      <c r="B3552" s="15" t="s">
        <v>6373</v>
      </c>
      <c r="C3552" s="18">
        <v>42316.0</v>
      </c>
      <c r="D3552" s="18">
        <v>42320.0</v>
      </c>
      <c r="E3552" s="18">
        <f t="shared" si="1"/>
        <v>42320</v>
      </c>
      <c r="F3552" s="15" t="s">
        <v>55</v>
      </c>
      <c r="G3552" s="15" t="s">
        <v>1007</v>
      </c>
      <c r="H3552" s="15" t="s">
        <v>1008</v>
      </c>
      <c r="I3552" s="15" t="s">
        <v>59</v>
      </c>
      <c r="J3552" s="15" t="s">
        <v>60</v>
      </c>
      <c r="K3552" s="15" t="s">
        <v>14</v>
      </c>
      <c r="L3552" s="15" t="str">
        <f t="array" ref="L3552">_xlfn.XLOOKUP(M3552,reference_province_to_city!$A$2:$A$11,reference_province_to_city!$B$2:$B$11)</f>
        <v>Bandung</v>
      </c>
      <c r="M3552" s="15" t="s">
        <v>12</v>
      </c>
      <c r="N3552" s="15">
        <v>40111.0</v>
      </c>
      <c r="O3552" s="15">
        <f t="array" ref="O3552">_xlfn.XLOOKUP(M3552,reference_postal_code!$B$2:$B$11,reference_postal_code!$A$2:$A$11)</f>
        <v>40111</v>
      </c>
      <c r="P3552" s="15" t="s">
        <v>117</v>
      </c>
      <c r="Q3552" s="15" t="s">
        <v>2211</v>
      </c>
      <c r="R3552" s="15" t="s">
        <v>110</v>
      </c>
      <c r="S3552" s="15" t="s">
        <v>111</v>
      </c>
      <c r="T3552" s="15" t="s">
        <v>2212</v>
      </c>
      <c r="U3552" s="28">
        <v>3959400.0</v>
      </c>
      <c r="V3552" s="15">
        <v>4.0</v>
      </c>
      <c r="W3552" s="31">
        <v>0.0</v>
      </c>
      <c r="X3552" s="28">
        <v>1148226.0</v>
      </c>
    </row>
    <row r="3553" ht="15.75" customHeight="1">
      <c r="A3553" s="15">
        <v>1918.0</v>
      </c>
      <c r="B3553" s="15" t="s">
        <v>6374</v>
      </c>
      <c r="C3553" s="18">
        <v>42316.0</v>
      </c>
      <c r="D3553" s="18">
        <v>42322.0</v>
      </c>
      <c r="E3553" s="18">
        <f t="shared" si="1"/>
        <v>42322</v>
      </c>
      <c r="F3553" s="15" t="s">
        <v>55</v>
      </c>
      <c r="G3553" s="15" t="s">
        <v>2109</v>
      </c>
      <c r="H3553" s="15" t="s">
        <v>2110</v>
      </c>
      <c r="I3553" s="15" t="s">
        <v>59</v>
      </c>
      <c r="J3553" s="15" t="s">
        <v>60</v>
      </c>
      <c r="K3553" s="15" t="s">
        <v>17</v>
      </c>
      <c r="L3553" s="15" t="str">
        <f t="array" ref="L3553">_xlfn.XLOOKUP(M3553,reference_province_to_city!$A$2:$A$11,reference_province_to_city!$B$2:$B$11)</f>
        <v>Semarang</v>
      </c>
      <c r="M3553" s="15" t="s">
        <v>15</v>
      </c>
      <c r="N3553" s="15">
        <v>50111.0</v>
      </c>
      <c r="O3553" s="15">
        <f t="array" ref="O3553">_xlfn.XLOOKUP(M3553,reference_postal_code!$B$2:$B$11,reference_postal_code!$A$2:$A$11)</f>
        <v>50111</v>
      </c>
      <c r="P3553" s="15" t="s">
        <v>77</v>
      </c>
      <c r="Q3553" s="15" t="s">
        <v>827</v>
      </c>
      <c r="R3553" s="15" t="s">
        <v>65</v>
      </c>
      <c r="S3553" s="15" t="s">
        <v>93</v>
      </c>
      <c r="T3553" s="15" t="s">
        <v>828</v>
      </c>
      <c r="U3553" s="28">
        <v>174750.0</v>
      </c>
      <c r="V3553" s="15">
        <v>5.0</v>
      </c>
      <c r="W3553" s="31">
        <v>0.0</v>
      </c>
      <c r="X3553" s="28">
        <v>50677.0</v>
      </c>
    </row>
    <row r="3554" ht="15.75" customHeight="1">
      <c r="A3554" s="15">
        <v>6994.0</v>
      </c>
      <c r="B3554" s="15" t="s">
        <v>6369</v>
      </c>
      <c r="C3554" s="18">
        <v>42316.0</v>
      </c>
      <c r="D3554" s="18">
        <v>42321.0</v>
      </c>
      <c r="E3554" s="18">
        <f t="shared" si="1"/>
        <v>42321</v>
      </c>
      <c r="F3554" s="15" t="s">
        <v>114</v>
      </c>
      <c r="G3554" s="15" t="s">
        <v>5601</v>
      </c>
      <c r="H3554" s="15" t="s">
        <v>5602</v>
      </c>
      <c r="I3554" s="15" t="s">
        <v>59</v>
      </c>
      <c r="J3554" s="15" t="s">
        <v>60</v>
      </c>
      <c r="K3554" s="15" t="s">
        <v>33</v>
      </c>
      <c r="L3554" s="15" t="str">
        <f t="array" ref="L3554">_xlfn.XLOOKUP(M3554,reference_province_to_city!$A$2:$A$11,reference_province_to_city!$B$2:$B$11)</f>
        <v>Makassar</v>
      </c>
      <c r="M3554" s="15" t="s">
        <v>25</v>
      </c>
      <c r="N3554" s="15">
        <v>90111.0</v>
      </c>
      <c r="O3554" s="15">
        <f t="array" ref="O3554">_xlfn.XLOOKUP(M3554,reference_postal_code!$B$2:$B$11,reference_postal_code!$A$2:$A$11)</f>
        <v>90111</v>
      </c>
      <c r="P3554" s="15" t="s">
        <v>63</v>
      </c>
      <c r="Q3554" s="15" t="s">
        <v>2979</v>
      </c>
      <c r="R3554" s="15" t="s">
        <v>65</v>
      </c>
      <c r="S3554" s="15" t="s">
        <v>93</v>
      </c>
      <c r="T3554" s="15" t="s">
        <v>2980</v>
      </c>
      <c r="U3554" s="28">
        <v>3987900.0</v>
      </c>
      <c r="V3554" s="15">
        <v>7.0</v>
      </c>
      <c r="W3554" s="31">
        <v>0.0</v>
      </c>
      <c r="X3554" s="28">
        <v>1196370.0</v>
      </c>
    </row>
    <row r="3555" ht="15.75" customHeight="1">
      <c r="A3555" s="15">
        <v>8206.0</v>
      </c>
      <c r="B3555" s="15" t="s">
        <v>6363</v>
      </c>
      <c r="C3555" s="18">
        <v>42316.0</v>
      </c>
      <c r="D3555" s="18">
        <v>42316.0</v>
      </c>
      <c r="E3555" s="18">
        <f t="shared" si="1"/>
        <v>42316</v>
      </c>
      <c r="F3555" s="15" t="s">
        <v>466</v>
      </c>
      <c r="G3555" s="15" t="s">
        <v>3373</v>
      </c>
      <c r="H3555" s="15" t="s">
        <v>3374</v>
      </c>
      <c r="I3555" s="15" t="s">
        <v>128</v>
      </c>
      <c r="J3555" s="15" t="s">
        <v>60</v>
      </c>
      <c r="K3555" s="15" t="s">
        <v>10</v>
      </c>
      <c r="L3555" s="15" t="str">
        <f t="array" ref="L3555">_xlfn.XLOOKUP(M3555,reference_province_to_city!$A$2:$A$11,reference_province_to_city!$B$2:$B$11)</f>
        <v>Jakarta</v>
      </c>
      <c r="M3555" s="15" t="s">
        <v>7</v>
      </c>
      <c r="N3555" s="15">
        <v>10110.0</v>
      </c>
      <c r="O3555" s="15">
        <f t="array" ref="O3555">_xlfn.XLOOKUP(M3555,reference_postal_code!$B$2:$B$11,reference_postal_code!$A$2:$A$11)</f>
        <v>10110</v>
      </c>
      <c r="P3555" s="15" t="s">
        <v>117</v>
      </c>
      <c r="Q3555" s="15" t="s">
        <v>4288</v>
      </c>
      <c r="R3555" s="15" t="s">
        <v>106</v>
      </c>
      <c r="S3555" s="15" t="s">
        <v>107</v>
      </c>
      <c r="T3555" s="15" t="s">
        <v>4289</v>
      </c>
      <c r="U3555" s="28">
        <v>8666460.0</v>
      </c>
      <c r="V3555" s="15">
        <v>2.0</v>
      </c>
      <c r="W3555" s="31">
        <v>0.1</v>
      </c>
      <c r="X3555" s="28">
        <v>1733292.0</v>
      </c>
    </row>
    <row r="3556" ht="15.75" customHeight="1">
      <c r="A3556" s="15">
        <v>8646.0</v>
      </c>
      <c r="B3556" s="15" t="s">
        <v>6372</v>
      </c>
      <c r="C3556" s="18">
        <v>42316.0</v>
      </c>
      <c r="D3556" s="18">
        <v>42323.0</v>
      </c>
      <c r="E3556" s="18">
        <f t="shared" si="1"/>
        <v>42323</v>
      </c>
      <c r="F3556" s="15" t="s">
        <v>55</v>
      </c>
      <c r="G3556" s="15" t="s">
        <v>2062</v>
      </c>
      <c r="H3556" s="15" t="s">
        <v>2063</v>
      </c>
      <c r="I3556" s="15" t="s">
        <v>128</v>
      </c>
      <c r="J3556" s="15" t="s">
        <v>60</v>
      </c>
      <c r="K3556" s="15" t="s">
        <v>33</v>
      </c>
      <c r="L3556" s="15" t="str">
        <f t="array" ref="L3556">_xlfn.XLOOKUP(M3556,reference_province_to_city!$A$2:$A$11,reference_province_to_city!$B$2:$B$11)</f>
        <v>Makassar</v>
      </c>
      <c r="M3556" s="15" t="s">
        <v>25</v>
      </c>
      <c r="N3556" s="15">
        <v>90111.0</v>
      </c>
      <c r="O3556" s="15">
        <f t="array" ref="O3556">_xlfn.XLOOKUP(M3556,reference_postal_code!$B$2:$B$11,reference_postal_code!$A$2:$A$11)</f>
        <v>90111</v>
      </c>
      <c r="P3556" s="15" t="s">
        <v>63</v>
      </c>
      <c r="Q3556" s="15" t="s">
        <v>3720</v>
      </c>
      <c r="R3556" s="15" t="s">
        <v>106</v>
      </c>
      <c r="S3556" s="15" t="s">
        <v>139</v>
      </c>
      <c r="T3556" s="15" t="s">
        <v>3721</v>
      </c>
      <c r="U3556" s="28">
        <v>70680.0</v>
      </c>
      <c r="V3556" s="15">
        <v>1.0</v>
      </c>
      <c r="W3556" s="31">
        <v>0.2</v>
      </c>
      <c r="X3556" s="28">
        <v>21204.0</v>
      </c>
    </row>
    <row r="3557" ht="15.75" customHeight="1">
      <c r="A3557" s="15">
        <v>6947.0</v>
      </c>
      <c r="B3557" s="15" t="s">
        <v>6375</v>
      </c>
      <c r="C3557" s="18">
        <v>42317.0</v>
      </c>
      <c r="D3557" s="18">
        <v>42321.0</v>
      </c>
      <c r="E3557" s="18">
        <f t="shared" si="1"/>
        <v>42321</v>
      </c>
      <c r="F3557" s="15" t="s">
        <v>55</v>
      </c>
      <c r="G3557" s="15" t="s">
        <v>4994</v>
      </c>
      <c r="H3557" s="15" t="s">
        <v>4995</v>
      </c>
      <c r="I3557" s="15" t="s">
        <v>76</v>
      </c>
      <c r="J3557" s="15" t="s">
        <v>60</v>
      </c>
      <c r="K3557" s="15" t="s">
        <v>10</v>
      </c>
      <c r="L3557" s="15" t="str">
        <f t="array" ref="L3557">_xlfn.XLOOKUP(M3557,reference_province_to_city!$A$2:$A$11,reference_province_to_city!$B$2:$B$11)</f>
        <v>Jakarta</v>
      </c>
      <c r="M3557" s="15" t="s">
        <v>7</v>
      </c>
      <c r="N3557" s="15">
        <v>10110.0</v>
      </c>
      <c r="O3557" s="15">
        <f t="array" ref="O3557">_xlfn.XLOOKUP(M3557,reference_postal_code!$B$2:$B$11,reference_postal_code!$A$2:$A$11)</f>
        <v>10110</v>
      </c>
      <c r="P3557" s="15" t="s">
        <v>117</v>
      </c>
      <c r="Q3557" s="15" t="s">
        <v>4485</v>
      </c>
      <c r="R3557" s="15" t="s">
        <v>65</v>
      </c>
      <c r="S3557" s="15" t="s">
        <v>103</v>
      </c>
      <c r="T3557" s="15" t="s">
        <v>4486</v>
      </c>
      <c r="U3557" s="28">
        <v>37200.0</v>
      </c>
      <c r="V3557" s="15">
        <v>2.0</v>
      </c>
      <c r="W3557" s="31">
        <v>0.0</v>
      </c>
      <c r="X3557" s="28">
        <v>17484.0</v>
      </c>
    </row>
    <row r="3558" ht="15.75" customHeight="1">
      <c r="A3558" s="15">
        <v>5008.0</v>
      </c>
      <c r="B3558" s="15" t="s">
        <v>6376</v>
      </c>
      <c r="C3558" s="18">
        <v>42317.0</v>
      </c>
      <c r="D3558" s="18">
        <v>42322.0</v>
      </c>
      <c r="E3558" s="18">
        <f t="shared" si="1"/>
        <v>42322</v>
      </c>
      <c r="F3558" s="15" t="s">
        <v>55</v>
      </c>
      <c r="G3558" s="15" t="s">
        <v>1692</v>
      </c>
      <c r="H3558" s="15" t="s">
        <v>1693</v>
      </c>
      <c r="I3558" s="15" t="s">
        <v>76</v>
      </c>
      <c r="J3558" s="15" t="s">
        <v>60</v>
      </c>
      <c r="K3558" s="15" t="s">
        <v>17</v>
      </c>
      <c r="L3558" s="15" t="str">
        <f t="array" ref="L3558">_xlfn.XLOOKUP(M3558,reference_province_to_city!$A$2:$A$11,reference_province_to_city!$B$2:$B$11)</f>
        <v>Semarang</v>
      </c>
      <c r="M3558" s="15" t="s">
        <v>15</v>
      </c>
      <c r="N3558" s="15">
        <v>50111.0</v>
      </c>
      <c r="O3558" s="15">
        <f t="array" ref="O3558">_xlfn.XLOOKUP(M3558,reference_postal_code!$B$2:$B$11,reference_postal_code!$A$2:$A$11)</f>
        <v>50111</v>
      </c>
      <c r="P3558" s="15" t="s">
        <v>77</v>
      </c>
      <c r="Q3558" s="15" t="s">
        <v>2206</v>
      </c>
      <c r="R3558" s="15" t="s">
        <v>65</v>
      </c>
      <c r="S3558" s="15" t="s">
        <v>87</v>
      </c>
      <c r="T3558" s="15" t="s">
        <v>2207</v>
      </c>
      <c r="U3558" s="28">
        <v>269100.0</v>
      </c>
      <c r="V3558" s="15">
        <v>3.0</v>
      </c>
      <c r="W3558" s="31">
        <v>0.0</v>
      </c>
      <c r="X3558" s="28">
        <v>45747.0</v>
      </c>
    </row>
    <row r="3559" ht="15.75" customHeight="1">
      <c r="A3559" s="15">
        <v>5340.0</v>
      </c>
      <c r="B3559" s="15" t="s">
        <v>6377</v>
      </c>
      <c r="C3559" s="18">
        <v>42317.0</v>
      </c>
      <c r="D3559" s="18">
        <v>42322.0</v>
      </c>
      <c r="E3559" s="18">
        <f t="shared" si="1"/>
        <v>42322</v>
      </c>
      <c r="F3559" s="15" t="s">
        <v>114</v>
      </c>
      <c r="G3559" s="15" t="s">
        <v>2031</v>
      </c>
      <c r="H3559" s="15" t="s">
        <v>2032</v>
      </c>
      <c r="I3559" s="15" t="s">
        <v>59</v>
      </c>
      <c r="J3559" s="15" t="s">
        <v>60</v>
      </c>
      <c r="K3559" s="15" t="s">
        <v>14</v>
      </c>
      <c r="L3559" s="15" t="str">
        <f t="array" ref="L3559">_xlfn.XLOOKUP(M3559,reference_province_to_city!$A$2:$A$11,reference_province_to_city!$B$2:$B$11)</f>
        <v>Bandung</v>
      </c>
      <c r="M3559" s="15" t="s">
        <v>12</v>
      </c>
      <c r="N3559" s="15">
        <v>40111.0</v>
      </c>
      <c r="O3559" s="15">
        <f t="array" ref="O3559">_xlfn.XLOOKUP(M3559,reference_postal_code!$B$2:$B$11,reference_postal_code!$A$2:$A$11)</f>
        <v>40111</v>
      </c>
      <c r="P3559" s="15" t="s">
        <v>117</v>
      </c>
      <c r="Q3559" s="15" t="s">
        <v>901</v>
      </c>
      <c r="R3559" s="15" t="s">
        <v>65</v>
      </c>
      <c r="S3559" s="15" t="s">
        <v>173</v>
      </c>
      <c r="T3559" s="15" t="s">
        <v>902</v>
      </c>
      <c r="U3559" s="28">
        <v>183600.0</v>
      </c>
      <c r="V3559" s="15">
        <v>6.0</v>
      </c>
      <c r="W3559" s="31">
        <v>0.0</v>
      </c>
      <c r="X3559" s="28">
        <v>86292.0</v>
      </c>
    </row>
    <row r="3560" ht="15.75" customHeight="1">
      <c r="A3560" s="15">
        <v>1989.0</v>
      </c>
      <c r="B3560" s="15" t="s">
        <v>6378</v>
      </c>
      <c r="C3560" s="18">
        <v>42317.0</v>
      </c>
      <c r="D3560" s="18">
        <v>42321.0</v>
      </c>
      <c r="E3560" s="18">
        <f t="shared" si="1"/>
        <v>42321</v>
      </c>
      <c r="F3560" s="15" t="s">
        <v>55</v>
      </c>
      <c r="G3560" s="15" t="s">
        <v>3283</v>
      </c>
      <c r="H3560" s="15" t="s">
        <v>3284</v>
      </c>
      <c r="I3560" s="15" t="s">
        <v>59</v>
      </c>
      <c r="J3560" s="15" t="s">
        <v>60</v>
      </c>
      <c r="K3560" s="15" t="s">
        <v>31</v>
      </c>
      <c r="L3560" s="15" t="str">
        <f t="array" ref="L3560">_xlfn.XLOOKUP(M3560,reference_province_to_city!$A$2:$A$11,reference_province_to_city!$B$2:$B$11)</f>
        <v>Balikpapan</v>
      </c>
      <c r="M3560" s="15" t="s">
        <v>21</v>
      </c>
      <c r="N3560" s="15">
        <v>76114.0</v>
      </c>
      <c r="O3560" s="15">
        <f t="array" ref="O3560">_xlfn.XLOOKUP(M3560,reference_postal_code!$B$2:$B$11,reference_postal_code!$A$2:$A$11)</f>
        <v>76114</v>
      </c>
      <c r="P3560" s="15" t="s">
        <v>166</v>
      </c>
      <c r="Q3560" s="15" t="s">
        <v>2260</v>
      </c>
      <c r="R3560" s="15" t="s">
        <v>106</v>
      </c>
      <c r="S3560" s="15" t="s">
        <v>218</v>
      </c>
      <c r="T3560" s="15" t="s">
        <v>2261</v>
      </c>
      <c r="U3560" s="28">
        <v>1.53657E7</v>
      </c>
      <c r="V3560" s="15">
        <v>7.0</v>
      </c>
      <c r="W3560" s="31">
        <v>0.0</v>
      </c>
      <c r="X3560" s="28">
        <v>3226797.0</v>
      </c>
    </row>
    <row r="3561" ht="15.75" customHeight="1">
      <c r="A3561" s="15">
        <v>1991.0</v>
      </c>
      <c r="B3561" s="15" t="s">
        <v>6378</v>
      </c>
      <c r="C3561" s="18">
        <v>42317.0</v>
      </c>
      <c r="D3561" s="18">
        <v>42321.0</v>
      </c>
      <c r="E3561" s="18">
        <f t="shared" si="1"/>
        <v>42321</v>
      </c>
      <c r="F3561" s="15" t="s">
        <v>55</v>
      </c>
      <c r="G3561" s="15" t="s">
        <v>3283</v>
      </c>
      <c r="H3561" s="15" t="s">
        <v>3284</v>
      </c>
      <c r="I3561" s="15" t="s">
        <v>59</v>
      </c>
      <c r="J3561" s="15" t="s">
        <v>60</v>
      </c>
      <c r="K3561" s="15" t="s">
        <v>31</v>
      </c>
      <c r="L3561" s="15" t="str">
        <f t="array" ref="L3561">_xlfn.XLOOKUP(M3561,reference_province_to_city!$A$2:$A$11,reference_province_to_city!$B$2:$B$11)</f>
        <v>Balikpapan</v>
      </c>
      <c r="M3561" s="15" t="s">
        <v>21</v>
      </c>
      <c r="N3561" s="15">
        <v>76114.0</v>
      </c>
      <c r="O3561" s="15">
        <f t="array" ref="O3561">_xlfn.XLOOKUP(M3561,reference_postal_code!$B$2:$B$11,reference_postal_code!$A$2:$A$11)</f>
        <v>76114</v>
      </c>
      <c r="P3561" s="15" t="s">
        <v>166</v>
      </c>
      <c r="Q3561" s="15" t="s">
        <v>2817</v>
      </c>
      <c r="R3561" s="15" t="s">
        <v>65</v>
      </c>
      <c r="S3561" s="15" t="s">
        <v>66</v>
      </c>
      <c r="T3561" s="15" t="s">
        <v>2818</v>
      </c>
      <c r="U3561" s="28">
        <v>260100.0</v>
      </c>
      <c r="V3561" s="15">
        <v>3.0</v>
      </c>
      <c r="W3561" s="31">
        <v>0.0</v>
      </c>
      <c r="X3561" s="28">
        <v>127449.0</v>
      </c>
    </row>
    <row r="3562" ht="15.75" customHeight="1">
      <c r="A3562" s="15">
        <v>5341.0</v>
      </c>
      <c r="B3562" s="15" t="s">
        <v>6377</v>
      </c>
      <c r="C3562" s="18">
        <v>42317.0</v>
      </c>
      <c r="D3562" s="18">
        <v>42322.0</v>
      </c>
      <c r="E3562" s="18">
        <f t="shared" si="1"/>
        <v>42322</v>
      </c>
      <c r="F3562" s="15" t="s">
        <v>114</v>
      </c>
      <c r="G3562" s="15" t="s">
        <v>2031</v>
      </c>
      <c r="H3562" s="15" t="s">
        <v>2032</v>
      </c>
      <c r="I3562" s="15" t="s">
        <v>59</v>
      </c>
      <c r="J3562" s="15" t="s">
        <v>60</v>
      </c>
      <c r="K3562" s="15" t="s">
        <v>14</v>
      </c>
      <c r="L3562" s="15" t="str">
        <f t="array" ref="L3562">_xlfn.XLOOKUP(M3562,reference_province_to_city!$A$2:$A$11,reference_province_to_city!$B$2:$B$11)</f>
        <v>Bandung</v>
      </c>
      <c r="M3562" s="15" t="s">
        <v>12</v>
      </c>
      <c r="N3562" s="15">
        <v>40111.0</v>
      </c>
      <c r="O3562" s="15">
        <f t="array" ref="O3562">_xlfn.XLOOKUP(M3562,reference_postal_code!$B$2:$B$11,reference_postal_code!$A$2:$A$11)</f>
        <v>40111</v>
      </c>
      <c r="P3562" s="15" t="s">
        <v>117</v>
      </c>
      <c r="Q3562" s="15" t="s">
        <v>6379</v>
      </c>
      <c r="R3562" s="15" t="s">
        <v>110</v>
      </c>
      <c r="S3562" s="15" t="s">
        <v>149</v>
      </c>
      <c r="T3562" s="15" t="s">
        <v>6380</v>
      </c>
      <c r="U3562" s="28">
        <v>209700.0</v>
      </c>
      <c r="V3562" s="15">
        <v>2.0</v>
      </c>
      <c r="W3562" s="31">
        <v>0.0</v>
      </c>
      <c r="X3562" s="28">
        <v>90171.0</v>
      </c>
    </row>
    <row r="3563" ht="15.75" customHeight="1">
      <c r="A3563" s="15">
        <v>1990.0</v>
      </c>
      <c r="B3563" s="15" t="s">
        <v>6378</v>
      </c>
      <c r="C3563" s="18">
        <v>42317.0</v>
      </c>
      <c r="D3563" s="18">
        <v>42321.0</v>
      </c>
      <c r="E3563" s="18">
        <f t="shared" si="1"/>
        <v>42321</v>
      </c>
      <c r="F3563" s="15" t="s">
        <v>55</v>
      </c>
      <c r="G3563" s="15" t="s">
        <v>3283</v>
      </c>
      <c r="H3563" s="15" t="s">
        <v>3284</v>
      </c>
      <c r="I3563" s="15" t="s">
        <v>59</v>
      </c>
      <c r="J3563" s="15" t="s">
        <v>60</v>
      </c>
      <c r="K3563" s="15" t="s">
        <v>31</v>
      </c>
      <c r="L3563" s="15" t="str">
        <f t="array" ref="L3563">_xlfn.XLOOKUP(M3563,reference_province_to_city!$A$2:$A$11,reference_province_to_city!$B$2:$B$11)</f>
        <v>Balikpapan</v>
      </c>
      <c r="M3563" s="15" t="s">
        <v>21</v>
      </c>
      <c r="N3563" s="15">
        <v>76114.0</v>
      </c>
      <c r="O3563" s="15">
        <f t="array" ref="O3563">_xlfn.XLOOKUP(M3563,reference_postal_code!$B$2:$B$11,reference_postal_code!$A$2:$A$11)</f>
        <v>76114</v>
      </c>
      <c r="P3563" s="15" t="s">
        <v>166</v>
      </c>
      <c r="Q3563" s="15" t="s">
        <v>2470</v>
      </c>
      <c r="R3563" s="15" t="s">
        <v>65</v>
      </c>
      <c r="S3563" s="15" t="s">
        <v>173</v>
      </c>
      <c r="T3563" s="15" t="s">
        <v>2471</v>
      </c>
      <c r="U3563" s="28">
        <v>393300.0</v>
      </c>
      <c r="V3563" s="15">
        <v>3.0</v>
      </c>
      <c r="W3563" s="31">
        <v>0.0</v>
      </c>
      <c r="X3563" s="28">
        <v>184851.0</v>
      </c>
    </row>
    <row r="3564" ht="15.75" customHeight="1">
      <c r="A3564" s="15">
        <v>8742.0</v>
      </c>
      <c r="B3564" s="15" t="s">
        <v>6381</v>
      </c>
      <c r="C3564" s="18">
        <v>42317.0</v>
      </c>
      <c r="D3564" s="18">
        <v>42317.0</v>
      </c>
      <c r="E3564" s="18">
        <f t="shared" si="1"/>
        <v>42317</v>
      </c>
      <c r="F3564" s="15" t="s">
        <v>466</v>
      </c>
      <c r="G3564" s="15" t="s">
        <v>3157</v>
      </c>
      <c r="H3564" s="15" t="s">
        <v>3158</v>
      </c>
      <c r="I3564" s="15" t="s">
        <v>76</v>
      </c>
      <c r="J3564" s="15" t="s">
        <v>60</v>
      </c>
      <c r="K3564" s="15" t="s">
        <v>17</v>
      </c>
      <c r="L3564" s="15" t="str">
        <f t="array" ref="L3564">_xlfn.XLOOKUP(M3564,reference_province_to_city!$A$2:$A$11,reference_province_to_city!$B$2:$B$11)</f>
        <v>Semarang</v>
      </c>
      <c r="M3564" s="15" t="s">
        <v>15</v>
      </c>
      <c r="N3564" s="15">
        <v>50111.0</v>
      </c>
      <c r="O3564" s="15">
        <f t="array" ref="O3564">_xlfn.XLOOKUP(M3564,reference_postal_code!$B$2:$B$11,reference_postal_code!$A$2:$A$11)</f>
        <v>50111</v>
      </c>
      <c r="P3564" s="15" t="s">
        <v>77</v>
      </c>
      <c r="Q3564" s="15" t="s">
        <v>3113</v>
      </c>
      <c r="R3564" s="15" t="s">
        <v>65</v>
      </c>
      <c r="S3564" s="15" t="s">
        <v>83</v>
      </c>
      <c r="T3564" s="15" t="s">
        <v>3114</v>
      </c>
      <c r="U3564" s="28">
        <v>161100.0</v>
      </c>
      <c r="V3564" s="15">
        <v>3.0</v>
      </c>
      <c r="W3564" s="31">
        <v>0.0</v>
      </c>
      <c r="X3564" s="28">
        <v>77328.0</v>
      </c>
    </row>
    <row r="3565" ht="15.75" customHeight="1">
      <c r="A3565" s="15">
        <v>1564.0</v>
      </c>
      <c r="B3565" s="15" t="s">
        <v>6382</v>
      </c>
      <c r="C3565" s="18">
        <v>42317.0</v>
      </c>
      <c r="D3565" s="18">
        <v>42317.0</v>
      </c>
      <c r="E3565" s="18">
        <f t="shared" si="1"/>
        <v>42317</v>
      </c>
      <c r="F3565" s="15" t="s">
        <v>466</v>
      </c>
      <c r="G3565" s="15" t="s">
        <v>6038</v>
      </c>
      <c r="H3565" s="15" t="s">
        <v>6039</v>
      </c>
      <c r="I3565" s="15" t="s">
        <v>59</v>
      </c>
      <c r="J3565" s="15" t="s">
        <v>60</v>
      </c>
      <c r="L3565" s="15" t="str">
        <f t="array" ref="L3565">_xlfn.XLOOKUP(M3565,reference_province_to_city!$A$2:$A$11,reference_province_to_city!$B$2:$B$11)</f>
        <v>Semarang</v>
      </c>
      <c r="M3565" s="15" t="s">
        <v>15</v>
      </c>
      <c r="N3565" s="15">
        <v>50111.0</v>
      </c>
      <c r="O3565" s="15">
        <f t="array" ref="O3565">_xlfn.XLOOKUP(M3565,reference_postal_code!$B$2:$B$11,reference_postal_code!$A$2:$A$11)</f>
        <v>50111</v>
      </c>
      <c r="P3565" s="15" t="s">
        <v>77</v>
      </c>
      <c r="Q3565" s="15" t="s">
        <v>3251</v>
      </c>
      <c r="R3565" s="15" t="s">
        <v>65</v>
      </c>
      <c r="S3565" s="15" t="s">
        <v>66</v>
      </c>
      <c r="T3565" s="15" t="s">
        <v>3252</v>
      </c>
      <c r="U3565" s="28">
        <v>170280.0</v>
      </c>
      <c r="V3565" s="15">
        <v>3.0</v>
      </c>
      <c r="W3565" s="31">
        <v>0.2</v>
      </c>
      <c r="X3565" s="28">
        <v>61726.0</v>
      </c>
    </row>
    <row r="3566" ht="15.75" customHeight="1">
      <c r="A3566" s="15">
        <v>5007.0</v>
      </c>
      <c r="B3566" s="15" t="s">
        <v>6376</v>
      </c>
      <c r="C3566" s="18">
        <v>42317.0</v>
      </c>
      <c r="D3566" s="18"/>
      <c r="E3566" s="18">
        <f t="shared" si="1"/>
        <v>42320</v>
      </c>
      <c r="F3566" s="15" t="s">
        <v>55</v>
      </c>
      <c r="G3566" s="15" t="s">
        <v>1692</v>
      </c>
      <c r="H3566" s="15" t="s">
        <v>1693</v>
      </c>
      <c r="I3566" s="15" t="s">
        <v>76</v>
      </c>
      <c r="J3566" s="15" t="s">
        <v>60</v>
      </c>
      <c r="K3566" s="15" t="s">
        <v>17</v>
      </c>
      <c r="L3566" s="15" t="str">
        <f t="array" ref="L3566">_xlfn.XLOOKUP(M3566,reference_province_to_city!$A$2:$A$11,reference_province_to_city!$B$2:$B$11)</f>
        <v>Semarang</v>
      </c>
      <c r="M3566" s="15" t="s">
        <v>15</v>
      </c>
      <c r="N3566" s="15">
        <v>50111.0</v>
      </c>
      <c r="O3566" s="15">
        <f t="array" ref="O3566">_xlfn.XLOOKUP(M3566,reference_postal_code!$B$2:$B$11,reference_postal_code!$A$2:$A$11)</f>
        <v>50111</v>
      </c>
      <c r="P3566" s="15" t="s">
        <v>77</v>
      </c>
      <c r="Q3566" s="15" t="s">
        <v>6364</v>
      </c>
      <c r="R3566" s="15" t="s">
        <v>110</v>
      </c>
      <c r="S3566" s="15" t="s">
        <v>668</v>
      </c>
      <c r="T3566" s="15" t="s">
        <v>6365</v>
      </c>
      <c r="U3566" s="28">
        <v>3.48285E7</v>
      </c>
      <c r="V3566" s="15">
        <v>2.0</v>
      </c>
      <c r="W3566" s="31">
        <v>0.0</v>
      </c>
      <c r="X3566" s="28">
        <v>1.671768E7</v>
      </c>
    </row>
    <row r="3567" ht="15.75" customHeight="1">
      <c r="A3567" s="15">
        <v>1988.0</v>
      </c>
      <c r="B3567" s="15" t="s">
        <v>6378</v>
      </c>
      <c r="C3567" s="18">
        <v>42317.0</v>
      </c>
      <c r="D3567" s="18">
        <v>42321.0</v>
      </c>
      <c r="E3567" s="18">
        <f t="shared" si="1"/>
        <v>42321</v>
      </c>
      <c r="F3567" s="15" t="s">
        <v>55</v>
      </c>
      <c r="G3567" s="15" t="s">
        <v>3283</v>
      </c>
      <c r="H3567" s="15" t="s">
        <v>3284</v>
      </c>
      <c r="I3567" s="15" t="s">
        <v>59</v>
      </c>
      <c r="J3567" s="15" t="s">
        <v>60</v>
      </c>
      <c r="K3567" s="15" t="s">
        <v>524</v>
      </c>
      <c r="L3567" s="15" t="str">
        <f t="array" ref="L3567">_xlfn.XLOOKUP(M3567,reference_province_to_city!$A$2:$A$11,reference_province_to_city!$B$2:$B$11)</f>
        <v>Balikpapan</v>
      </c>
      <c r="M3567" s="15" t="s">
        <v>21</v>
      </c>
      <c r="N3567" s="15">
        <v>76114.0</v>
      </c>
      <c r="O3567" s="15">
        <f t="array" ref="O3567">_xlfn.XLOOKUP(M3567,reference_postal_code!$B$2:$B$11,reference_postal_code!$A$2:$A$11)</f>
        <v>76114</v>
      </c>
      <c r="P3567" s="15" t="s">
        <v>166</v>
      </c>
      <c r="Q3567" s="15" t="s">
        <v>6383</v>
      </c>
      <c r="R3567" s="15" t="s">
        <v>65</v>
      </c>
      <c r="S3567" s="15" t="s">
        <v>83</v>
      </c>
      <c r="T3567" s="15" t="s">
        <v>6384</v>
      </c>
      <c r="U3567" s="28">
        <v>258300.0</v>
      </c>
      <c r="V3567" s="15">
        <v>3.0</v>
      </c>
      <c r="W3567" s="31">
        <v>0.0</v>
      </c>
      <c r="X3567" s="28">
        <v>118818.0</v>
      </c>
    </row>
    <row r="3568" ht="15.75" customHeight="1">
      <c r="A3568" s="15">
        <v>5339.0</v>
      </c>
      <c r="B3568" s="15" t="s">
        <v>6377</v>
      </c>
      <c r="C3568" s="18">
        <v>42317.0</v>
      </c>
      <c r="D3568" s="18">
        <v>42322.0</v>
      </c>
      <c r="E3568" s="18">
        <f t="shared" si="1"/>
        <v>42322</v>
      </c>
      <c r="F3568" s="15" t="s">
        <v>114</v>
      </c>
      <c r="G3568" s="15" t="s">
        <v>2031</v>
      </c>
      <c r="H3568" s="15" t="s">
        <v>2032</v>
      </c>
      <c r="I3568" s="15" t="s">
        <v>59</v>
      </c>
      <c r="J3568" s="15" t="s">
        <v>60</v>
      </c>
      <c r="K3568" s="15" t="s">
        <v>1132</v>
      </c>
      <c r="L3568" s="15" t="str">
        <f t="array" ref="L3568">_xlfn.XLOOKUP(M3568,reference_province_to_city!$A$2:$A$11,reference_province_to_city!$B$2:$B$11)</f>
        <v>Bandung</v>
      </c>
      <c r="M3568" s="15" t="s">
        <v>12</v>
      </c>
      <c r="N3568" s="15">
        <v>40111.0</v>
      </c>
      <c r="O3568" s="15">
        <f t="array" ref="O3568">_xlfn.XLOOKUP(M3568,reference_postal_code!$B$2:$B$11,reference_postal_code!$A$2:$A$11)</f>
        <v>40111</v>
      </c>
      <c r="P3568" s="15" t="s">
        <v>117</v>
      </c>
      <c r="Q3568" s="15" t="s">
        <v>4691</v>
      </c>
      <c r="R3568" s="15" t="s">
        <v>65</v>
      </c>
      <c r="S3568" s="15" t="s">
        <v>87</v>
      </c>
      <c r="T3568" s="15" t="s">
        <v>4692</v>
      </c>
      <c r="U3568" s="28">
        <v>3668250.0</v>
      </c>
      <c r="V3568" s="15">
        <v>5.0</v>
      </c>
      <c r="W3568" s="31">
        <v>0.0</v>
      </c>
      <c r="X3568" s="28">
        <v>73365.0</v>
      </c>
    </row>
    <row r="3569" ht="15.75" customHeight="1">
      <c r="A3569" s="15">
        <v>5342.0</v>
      </c>
      <c r="B3569" s="15" t="s">
        <v>6377</v>
      </c>
      <c r="C3569" s="18">
        <v>42317.0</v>
      </c>
      <c r="D3569" s="18">
        <v>42322.0</v>
      </c>
      <c r="E3569" s="18">
        <f t="shared" si="1"/>
        <v>42322</v>
      </c>
      <c r="F3569" s="15" t="s">
        <v>114</v>
      </c>
      <c r="G3569" s="15" t="s">
        <v>2031</v>
      </c>
      <c r="H3569" s="15" t="s">
        <v>2032</v>
      </c>
      <c r="I3569" s="15" t="s">
        <v>59</v>
      </c>
      <c r="J3569" s="15" t="s">
        <v>60</v>
      </c>
      <c r="K3569" s="15" t="s">
        <v>14</v>
      </c>
      <c r="L3569" s="15" t="str">
        <f t="array" ref="L3569">_xlfn.XLOOKUP(M3569,reference_province_to_city!$A$2:$A$11,reference_province_to_city!$B$2:$B$11)</f>
        <v>Bandung</v>
      </c>
      <c r="M3569" s="15" t="s">
        <v>12</v>
      </c>
      <c r="N3569" s="15">
        <v>40111.0</v>
      </c>
      <c r="O3569" s="15">
        <f t="array" ref="O3569">_xlfn.XLOOKUP(M3569,reference_postal_code!$B$2:$B$11,reference_postal_code!$A$2:$A$11)</f>
        <v>40111</v>
      </c>
      <c r="P3569" s="15" t="s">
        <v>117</v>
      </c>
      <c r="Q3569" s="15" t="s">
        <v>6385</v>
      </c>
      <c r="R3569" s="15" t="s">
        <v>110</v>
      </c>
      <c r="S3569" s="15" t="s">
        <v>149</v>
      </c>
      <c r="T3569" s="15" t="s">
        <v>6386</v>
      </c>
      <c r="U3569" s="28">
        <v>1.349925E7</v>
      </c>
      <c r="V3569" s="15">
        <v>5.0</v>
      </c>
      <c r="W3569" s="31">
        <v>0.0</v>
      </c>
      <c r="X3569" s="28">
        <v>809955.0</v>
      </c>
    </row>
    <row r="3570" ht="15.75" customHeight="1">
      <c r="A3570" s="15">
        <v>5851.0</v>
      </c>
      <c r="B3570" s="15" t="s">
        <v>6387</v>
      </c>
      <c r="C3570" s="18">
        <v>42318.0</v>
      </c>
      <c r="D3570" s="18">
        <v>42322.0</v>
      </c>
      <c r="E3570" s="18">
        <f t="shared" si="1"/>
        <v>42322</v>
      </c>
      <c r="F3570" s="15" t="s">
        <v>55</v>
      </c>
      <c r="G3570" s="15" t="s">
        <v>5786</v>
      </c>
      <c r="H3570" s="15" t="s">
        <v>5787</v>
      </c>
      <c r="I3570" s="15" t="s">
        <v>76</v>
      </c>
      <c r="J3570" s="15" t="s">
        <v>60</v>
      </c>
      <c r="K3570" s="15" t="s">
        <v>31</v>
      </c>
      <c r="L3570" s="15" t="str">
        <f t="array" ref="L3570">_xlfn.XLOOKUP(M3570,reference_province_to_city!$A$2:$A$11,reference_province_to_city!$B$2:$B$11)</f>
        <v>Balikpapan</v>
      </c>
      <c r="M3570" s="15" t="s">
        <v>21</v>
      </c>
      <c r="N3570" s="15">
        <v>76114.0</v>
      </c>
      <c r="O3570" s="15">
        <f t="array" ref="O3570">_xlfn.XLOOKUP(M3570,reference_postal_code!$B$2:$B$11,reference_postal_code!$A$2:$A$11)</f>
        <v>76114</v>
      </c>
      <c r="P3570" s="15" t="s">
        <v>166</v>
      </c>
      <c r="Q3570" s="15" t="s">
        <v>2596</v>
      </c>
      <c r="R3570" s="15" t="s">
        <v>110</v>
      </c>
      <c r="S3570" s="15" t="s">
        <v>1391</v>
      </c>
      <c r="T3570" s="15" t="s">
        <v>2597</v>
      </c>
      <c r="U3570" s="28">
        <v>8249850.0</v>
      </c>
      <c r="V3570" s="15">
        <v>1.0</v>
      </c>
      <c r="W3570" s="31">
        <v>0.0</v>
      </c>
      <c r="X3570" s="28">
        <v>4124925.0</v>
      </c>
    </row>
    <row r="3571" ht="15.75" customHeight="1">
      <c r="A3571" s="15">
        <v>5006.0</v>
      </c>
      <c r="B3571" s="15" t="s">
        <v>6388</v>
      </c>
      <c r="C3571" s="18">
        <v>42318.0</v>
      </c>
      <c r="D3571" s="18">
        <v>42322.0</v>
      </c>
      <c r="E3571" s="18">
        <f t="shared" si="1"/>
        <v>42322</v>
      </c>
      <c r="F3571" s="15" t="s">
        <v>114</v>
      </c>
      <c r="G3571" s="15" t="s">
        <v>4488</v>
      </c>
      <c r="H3571" s="15" t="s">
        <v>4489</v>
      </c>
      <c r="I3571" s="15" t="s">
        <v>128</v>
      </c>
      <c r="J3571" s="15" t="s">
        <v>60</v>
      </c>
      <c r="K3571" s="15" t="s">
        <v>14</v>
      </c>
      <c r="L3571" s="15" t="str">
        <f t="array" ref="L3571">_xlfn.XLOOKUP(M3571,reference_province_to_city!$A$2:$A$11,reference_province_to_city!$B$2:$B$11)</f>
        <v>Bandung</v>
      </c>
      <c r="M3571" s="15" t="s">
        <v>12</v>
      </c>
      <c r="N3571" s="15">
        <v>40111.0</v>
      </c>
      <c r="O3571" s="15">
        <f t="array" ref="O3571">_xlfn.XLOOKUP(M3571,reference_postal_code!$B$2:$B$11,reference_postal_code!$A$2:$A$11)</f>
        <v>40111</v>
      </c>
      <c r="P3571" s="15" t="s">
        <v>117</v>
      </c>
      <c r="Q3571" s="15" t="s">
        <v>2343</v>
      </c>
      <c r="R3571" s="15" t="s">
        <v>65</v>
      </c>
      <c r="S3571" s="15" t="s">
        <v>87</v>
      </c>
      <c r="T3571" s="15" t="s">
        <v>2344</v>
      </c>
      <c r="U3571" s="28">
        <v>1.07145E7</v>
      </c>
      <c r="V3571" s="15">
        <v>5.0</v>
      </c>
      <c r="W3571" s="31">
        <v>0.0</v>
      </c>
      <c r="X3571" s="28">
        <v>3107205.0</v>
      </c>
    </row>
    <row r="3572" ht="15.75" customHeight="1">
      <c r="A3572" s="15">
        <v>5853.0</v>
      </c>
      <c r="B3572" s="15" t="s">
        <v>6387</v>
      </c>
      <c r="C3572" s="18">
        <v>42318.0</v>
      </c>
      <c r="D3572" s="18">
        <v>42322.0</v>
      </c>
      <c r="E3572" s="18">
        <f t="shared" si="1"/>
        <v>42322</v>
      </c>
      <c r="F3572" s="15" t="s">
        <v>55</v>
      </c>
      <c r="G3572" s="15" t="s">
        <v>5786</v>
      </c>
      <c r="H3572" s="15" t="s">
        <v>5787</v>
      </c>
      <c r="I3572" s="15" t="s">
        <v>76</v>
      </c>
      <c r="J3572" s="15" t="s">
        <v>60</v>
      </c>
      <c r="K3572" s="15" t="s">
        <v>31</v>
      </c>
      <c r="L3572" s="15" t="str">
        <f t="array" ref="L3572">_xlfn.XLOOKUP(M3572,reference_province_to_city!$A$2:$A$11,reference_province_to_city!$B$2:$B$11)</f>
        <v>Balikpapan</v>
      </c>
      <c r="M3572" s="15" t="s">
        <v>21</v>
      </c>
      <c r="N3572" s="15">
        <v>76114.0</v>
      </c>
      <c r="O3572" s="15">
        <f t="array" ref="O3572">_xlfn.XLOOKUP(M3572,reference_postal_code!$B$2:$B$11,reference_postal_code!$A$2:$A$11)</f>
        <v>76114</v>
      </c>
      <c r="P3572" s="15" t="s">
        <v>166</v>
      </c>
      <c r="Q3572" s="15" t="s">
        <v>2410</v>
      </c>
      <c r="R3572" s="15" t="s">
        <v>106</v>
      </c>
      <c r="S3572" s="15" t="s">
        <v>139</v>
      </c>
      <c r="T3572" s="15" t="s">
        <v>2411</v>
      </c>
      <c r="U3572" s="28">
        <v>438300.0</v>
      </c>
      <c r="V3572" s="15">
        <v>3.0</v>
      </c>
      <c r="W3572" s="31">
        <v>0.0</v>
      </c>
      <c r="X3572" s="28">
        <v>192852.0</v>
      </c>
    </row>
    <row r="3573" ht="15.75" customHeight="1">
      <c r="A3573" s="15">
        <v>5850.0</v>
      </c>
      <c r="B3573" s="15" t="s">
        <v>6387</v>
      </c>
      <c r="C3573" s="18">
        <v>42318.0</v>
      </c>
      <c r="D3573" s="18">
        <v>42322.0</v>
      </c>
      <c r="E3573" s="18">
        <f t="shared" si="1"/>
        <v>42322</v>
      </c>
      <c r="F3573" s="15" t="s">
        <v>55</v>
      </c>
      <c r="G3573" s="15" t="s">
        <v>5786</v>
      </c>
      <c r="H3573" s="15" t="s">
        <v>5787</v>
      </c>
      <c r="I3573" s="15" t="s">
        <v>76</v>
      </c>
      <c r="J3573" s="15" t="s">
        <v>60</v>
      </c>
      <c r="K3573" s="15" t="s">
        <v>31</v>
      </c>
      <c r="L3573" s="15" t="str">
        <f t="array" ref="L3573">_xlfn.XLOOKUP(M3573,reference_province_to_city!$A$2:$A$11,reference_province_to_city!$B$2:$B$11)</f>
        <v>Balikpapan</v>
      </c>
      <c r="M3573" s="15" t="s">
        <v>21</v>
      </c>
      <c r="N3573" s="15">
        <v>76114.0</v>
      </c>
      <c r="O3573" s="15">
        <f t="array" ref="O3573">_xlfn.XLOOKUP(M3573,reference_postal_code!$B$2:$B$11,reference_postal_code!$A$2:$A$11)</f>
        <v>76114</v>
      </c>
      <c r="P3573" s="15" t="s">
        <v>166</v>
      </c>
      <c r="Q3573" s="15" t="s">
        <v>194</v>
      </c>
      <c r="R3573" s="15" t="s">
        <v>65</v>
      </c>
      <c r="S3573" s="15" t="s">
        <v>87</v>
      </c>
      <c r="T3573" s="15" t="s">
        <v>195</v>
      </c>
      <c r="U3573" s="28">
        <v>1.193265E7</v>
      </c>
      <c r="V3573" s="15">
        <v>3.0</v>
      </c>
      <c r="W3573" s="31">
        <v>0.0</v>
      </c>
      <c r="X3573" s="28">
        <v>2147877.0</v>
      </c>
    </row>
    <row r="3574" ht="15.75" customHeight="1">
      <c r="A3574" s="15">
        <v>266.0</v>
      </c>
      <c r="B3574" s="15" t="s">
        <v>6389</v>
      </c>
      <c r="C3574" s="18">
        <v>42318.0</v>
      </c>
      <c r="D3574" s="18">
        <v>42323.0</v>
      </c>
      <c r="E3574" s="18">
        <f t="shared" si="1"/>
        <v>42323</v>
      </c>
      <c r="F3574" s="15" t="s">
        <v>55</v>
      </c>
      <c r="G3574" s="15" t="s">
        <v>4271</v>
      </c>
      <c r="H3574" s="15" t="s">
        <v>4272</v>
      </c>
      <c r="I3574" s="15" t="s">
        <v>59</v>
      </c>
      <c r="J3574" s="15" t="s">
        <v>60</v>
      </c>
      <c r="K3574" s="15" t="s">
        <v>26</v>
      </c>
      <c r="L3574" s="15" t="str">
        <f t="array" ref="L3574">_xlfn.XLOOKUP(M3574,reference_province_to_city!$A$2:$A$11,reference_province_to_city!$B$2:$B$11)</f>
        <v>Denpasar</v>
      </c>
      <c r="M3574" s="15" t="s">
        <v>24</v>
      </c>
      <c r="N3574" s="15">
        <v>80231.0</v>
      </c>
      <c r="O3574" s="15">
        <f t="array" ref="O3574">_xlfn.XLOOKUP(M3574,reference_postal_code!$B$2:$B$11,reference_postal_code!$A$2:$A$11)</f>
        <v>80231</v>
      </c>
      <c r="P3574" s="15" t="s">
        <v>63</v>
      </c>
      <c r="Q3574" s="15" t="s">
        <v>4931</v>
      </c>
      <c r="R3574" s="15" t="s">
        <v>110</v>
      </c>
      <c r="S3574" s="15" t="s">
        <v>149</v>
      </c>
      <c r="T3574" s="15" t="s">
        <v>4932</v>
      </c>
      <c r="U3574" s="28">
        <v>1198500.0</v>
      </c>
      <c r="V3574" s="15">
        <v>2.0</v>
      </c>
      <c r="W3574" s="31">
        <v>0.0</v>
      </c>
      <c r="X3574" s="28">
        <v>527340.0</v>
      </c>
    </row>
    <row r="3575" ht="15.75" customHeight="1">
      <c r="A3575" s="15">
        <v>5852.0</v>
      </c>
      <c r="B3575" s="15" t="s">
        <v>6387</v>
      </c>
      <c r="C3575" s="18">
        <v>42318.0</v>
      </c>
      <c r="D3575" s="18">
        <v>42322.0</v>
      </c>
      <c r="E3575" s="18">
        <f t="shared" si="1"/>
        <v>42322</v>
      </c>
      <c r="F3575" s="15" t="s">
        <v>55</v>
      </c>
      <c r="G3575" s="15" t="s">
        <v>5786</v>
      </c>
      <c r="H3575" s="15" t="s">
        <v>5787</v>
      </c>
      <c r="I3575" s="15" t="s">
        <v>76</v>
      </c>
      <c r="J3575" s="15" t="s">
        <v>60</v>
      </c>
      <c r="K3575" s="15" t="s">
        <v>31</v>
      </c>
      <c r="L3575" s="15" t="str">
        <f t="array" ref="L3575">_xlfn.XLOOKUP(M3575,reference_province_to_city!$A$2:$A$11,reference_province_to_city!$B$2:$B$11)</f>
        <v>Balikpapan</v>
      </c>
      <c r="M3575" s="15" t="s">
        <v>21</v>
      </c>
      <c r="N3575" s="15">
        <v>76114.0</v>
      </c>
      <c r="O3575" s="15">
        <f t="array" ref="O3575">_xlfn.XLOOKUP(M3575,reference_postal_code!$B$2:$B$11,reference_postal_code!$A$2:$A$11)</f>
        <v>76114</v>
      </c>
      <c r="P3575" s="15" t="s">
        <v>166</v>
      </c>
      <c r="Q3575" s="15" t="s">
        <v>1791</v>
      </c>
      <c r="R3575" s="15" t="s">
        <v>65</v>
      </c>
      <c r="S3575" s="15" t="s">
        <v>83</v>
      </c>
      <c r="T3575" s="15" t="s">
        <v>1792</v>
      </c>
      <c r="U3575" s="28">
        <v>1121400.0</v>
      </c>
      <c r="V3575" s="15">
        <v>3.0</v>
      </c>
      <c r="W3575" s="31">
        <v>0.0</v>
      </c>
      <c r="X3575" s="28">
        <v>515844.0</v>
      </c>
    </row>
    <row r="3576" ht="15.75" customHeight="1">
      <c r="A3576" s="15">
        <v>5849.0</v>
      </c>
      <c r="B3576" s="15" t="s">
        <v>6387</v>
      </c>
      <c r="C3576" s="18">
        <v>42318.0</v>
      </c>
      <c r="D3576" s="18">
        <v>42322.0</v>
      </c>
      <c r="E3576" s="18">
        <f t="shared" si="1"/>
        <v>42322</v>
      </c>
      <c r="F3576" s="15" t="s">
        <v>55</v>
      </c>
      <c r="G3576" s="15" t="s">
        <v>5786</v>
      </c>
      <c r="H3576" s="15" t="s">
        <v>5787</v>
      </c>
      <c r="I3576" s="15" t="s">
        <v>76</v>
      </c>
      <c r="J3576" s="15" t="s">
        <v>60</v>
      </c>
      <c r="K3576" s="15" t="s">
        <v>31</v>
      </c>
      <c r="L3576" s="15" t="str">
        <f t="array" ref="L3576">_xlfn.XLOOKUP(M3576,reference_province_to_city!$A$2:$A$11,reference_province_to_city!$B$2:$B$11)</f>
        <v>Balikpapan</v>
      </c>
      <c r="M3576" s="15" t="s">
        <v>21</v>
      </c>
      <c r="N3576" s="15">
        <v>76114.0</v>
      </c>
      <c r="O3576" s="15">
        <f t="array" ref="O3576">_xlfn.XLOOKUP(M3576,reference_postal_code!$B$2:$B$11,reference_postal_code!$A$2:$A$11)</f>
        <v>76114</v>
      </c>
      <c r="P3576" s="15" t="s">
        <v>166</v>
      </c>
      <c r="Q3576" s="15" t="s">
        <v>5112</v>
      </c>
      <c r="R3576" s="15" t="s">
        <v>65</v>
      </c>
      <c r="S3576" s="15" t="s">
        <v>222</v>
      </c>
      <c r="T3576" s="15" t="s">
        <v>5113</v>
      </c>
      <c r="U3576" s="28">
        <v>1.07346E7</v>
      </c>
      <c r="V3576" s="15">
        <v>2.0</v>
      </c>
      <c r="W3576" s="31">
        <v>0.0</v>
      </c>
      <c r="X3576" s="28">
        <v>2683650.0</v>
      </c>
    </row>
    <row r="3577" ht="15.75" customHeight="1">
      <c r="A3577" s="15">
        <v>9552.0</v>
      </c>
      <c r="B3577" s="15" t="s">
        <v>6390</v>
      </c>
      <c r="C3577" s="18">
        <v>42318.0</v>
      </c>
      <c r="D3577" s="18">
        <v>42322.0</v>
      </c>
      <c r="E3577" s="18">
        <f t="shared" si="1"/>
        <v>42322</v>
      </c>
      <c r="F3577" s="15" t="s">
        <v>55</v>
      </c>
      <c r="G3577" s="15" t="s">
        <v>558</v>
      </c>
      <c r="H3577" s="15" t="s">
        <v>559</v>
      </c>
      <c r="I3577" s="15" t="s">
        <v>59</v>
      </c>
      <c r="J3577" s="15" t="s">
        <v>60</v>
      </c>
      <c r="K3577" s="15" t="s">
        <v>10</v>
      </c>
      <c r="L3577" s="15" t="str">
        <f t="array" ref="L3577">_xlfn.XLOOKUP(M3577,reference_province_to_city!$A$2:$A$11,reference_province_to_city!$B$2:$B$11)</f>
        <v>Jakarta</v>
      </c>
      <c r="M3577" s="15" t="s">
        <v>7</v>
      </c>
      <c r="O3577" s="15">
        <f t="array" ref="O3577">_xlfn.XLOOKUP(M3577,reference_postal_code!$B$2:$B$11,reference_postal_code!$A$2:$A$11)</f>
        <v>10110</v>
      </c>
      <c r="P3577" s="15" t="s">
        <v>117</v>
      </c>
      <c r="Q3577" s="15" t="s">
        <v>5634</v>
      </c>
      <c r="R3577" s="15" t="s">
        <v>65</v>
      </c>
      <c r="S3577" s="15" t="s">
        <v>87</v>
      </c>
      <c r="T3577" s="15" t="s">
        <v>5635</v>
      </c>
      <c r="U3577" s="28">
        <v>8663760.0</v>
      </c>
      <c r="V3577" s="15">
        <v>6.0</v>
      </c>
      <c r="W3577" s="31">
        <v>0.2</v>
      </c>
      <c r="X3577" s="28">
        <v>649782.0</v>
      </c>
    </row>
    <row r="3578" ht="15.75" customHeight="1">
      <c r="A3578" s="15">
        <v>9314.0</v>
      </c>
      <c r="B3578" s="15" t="s">
        <v>6391</v>
      </c>
      <c r="C3578" s="18">
        <v>42319.0</v>
      </c>
      <c r="D3578" s="18">
        <v>42319.0</v>
      </c>
      <c r="E3578" s="18">
        <f t="shared" si="1"/>
        <v>42319</v>
      </c>
      <c r="F3578" s="15" t="s">
        <v>466</v>
      </c>
      <c r="G3578" s="15" t="s">
        <v>4750</v>
      </c>
      <c r="H3578" s="15" t="s">
        <v>4751</v>
      </c>
      <c r="I3578" s="15" t="s">
        <v>128</v>
      </c>
      <c r="J3578" s="15" t="s">
        <v>60</v>
      </c>
      <c r="K3578" s="15" t="s">
        <v>22</v>
      </c>
      <c r="L3578" s="15" t="str">
        <f t="array" ref="L3578">_xlfn.XLOOKUP(M3578,reference_province_to_city!$A$2:$A$11,reference_province_to_city!$B$2:$B$11)</f>
        <v>Surabaya</v>
      </c>
      <c r="M3578" s="15" t="s">
        <v>20</v>
      </c>
      <c r="N3578" s="15">
        <v>60231.0</v>
      </c>
      <c r="O3578" s="15">
        <f t="array" ref="O3578">_xlfn.XLOOKUP(M3578,reference_postal_code!$B$2:$B$11,reference_postal_code!$A$2:$A$11)</f>
        <v>60231</v>
      </c>
      <c r="P3578" s="15" t="s">
        <v>166</v>
      </c>
      <c r="Q3578" s="15" t="s">
        <v>6392</v>
      </c>
      <c r="R3578" s="15" t="s">
        <v>65</v>
      </c>
      <c r="S3578" s="15" t="s">
        <v>87</v>
      </c>
      <c r="T3578" s="15" t="s">
        <v>6393</v>
      </c>
      <c r="U3578" s="28">
        <v>6274800.0</v>
      </c>
      <c r="V3578" s="15">
        <v>7.0</v>
      </c>
      <c r="W3578" s="31">
        <v>0.0</v>
      </c>
      <c r="X3578" s="28">
        <v>1756944.0</v>
      </c>
    </row>
    <row r="3579" ht="15.75" customHeight="1">
      <c r="A3579" s="15">
        <v>9315.0</v>
      </c>
      <c r="B3579" s="15" t="s">
        <v>6391</v>
      </c>
      <c r="C3579" s="18">
        <v>42319.0</v>
      </c>
      <c r="D3579" s="18">
        <v>42319.0</v>
      </c>
      <c r="E3579" s="18">
        <f t="shared" si="1"/>
        <v>42319</v>
      </c>
      <c r="F3579" s="15" t="s">
        <v>466</v>
      </c>
      <c r="G3579" s="15" t="s">
        <v>4750</v>
      </c>
      <c r="H3579" s="15" t="s">
        <v>4751</v>
      </c>
      <c r="I3579" s="15" t="s">
        <v>128</v>
      </c>
      <c r="J3579" s="15" t="s">
        <v>60</v>
      </c>
      <c r="K3579" s="15" t="s">
        <v>22</v>
      </c>
      <c r="L3579" s="15" t="str">
        <f t="array" ref="L3579">_xlfn.XLOOKUP(M3579,reference_province_to_city!$A$2:$A$11,reference_province_to_city!$B$2:$B$11)</f>
        <v>Surabaya</v>
      </c>
      <c r="M3579" s="15" t="s">
        <v>20</v>
      </c>
      <c r="N3579" s="15">
        <v>60231.0</v>
      </c>
      <c r="O3579" s="15">
        <f t="array" ref="O3579">_xlfn.XLOOKUP(M3579,reference_postal_code!$B$2:$B$11,reference_postal_code!$A$2:$A$11)</f>
        <v>60231</v>
      </c>
      <c r="P3579" s="15" t="s">
        <v>166</v>
      </c>
      <c r="Q3579" s="15" t="s">
        <v>250</v>
      </c>
      <c r="R3579" s="15" t="s">
        <v>65</v>
      </c>
      <c r="S3579" s="15" t="s">
        <v>222</v>
      </c>
      <c r="T3579" s="15" t="s">
        <v>251</v>
      </c>
      <c r="U3579" s="28">
        <v>1857870.0</v>
      </c>
      <c r="V3579" s="15">
        <v>2.0</v>
      </c>
      <c r="W3579" s="31">
        <v>0.1</v>
      </c>
      <c r="X3579" s="28">
        <v>701862.0</v>
      </c>
    </row>
    <row r="3580" ht="15.75" customHeight="1">
      <c r="A3580" s="15">
        <v>8379.0</v>
      </c>
      <c r="B3580" s="15" t="s">
        <v>6394</v>
      </c>
      <c r="C3580" s="18">
        <v>42320.0</v>
      </c>
      <c r="D3580" s="18">
        <v>42326.0</v>
      </c>
      <c r="E3580" s="18">
        <f t="shared" si="1"/>
        <v>42326</v>
      </c>
      <c r="F3580" s="15" t="s">
        <v>55</v>
      </c>
      <c r="G3580" s="15" t="s">
        <v>3149</v>
      </c>
      <c r="H3580" s="15" t="s">
        <v>3150</v>
      </c>
      <c r="I3580" s="15" t="s">
        <v>128</v>
      </c>
      <c r="J3580" s="15" t="s">
        <v>60</v>
      </c>
      <c r="K3580" s="15" t="s">
        <v>14</v>
      </c>
      <c r="L3580" s="15" t="str">
        <f t="array" ref="L3580">_xlfn.XLOOKUP(M3580,reference_province_to_city!$A$2:$A$11,reference_province_to_city!$B$2:$B$11)</f>
        <v>Bandung</v>
      </c>
      <c r="M3580" s="15" t="s">
        <v>12</v>
      </c>
      <c r="N3580" s="15">
        <v>40111.0</v>
      </c>
      <c r="O3580" s="15">
        <f t="array" ref="O3580">_xlfn.XLOOKUP(M3580,reference_postal_code!$B$2:$B$11,reference_postal_code!$A$2:$A$11)</f>
        <v>40111</v>
      </c>
      <c r="P3580" s="15" t="s">
        <v>117</v>
      </c>
      <c r="Q3580" s="15" t="s">
        <v>746</v>
      </c>
      <c r="R3580" s="15" t="s">
        <v>65</v>
      </c>
      <c r="S3580" s="15" t="s">
        <v>66</v>
      </c>
      <c r="T3580" s="15" t="s">
        <v>747</v>
      </c>
      <c r="U3580" s="28">
        <v>233280.0</v>
      </c>
      <c r="V3580" s="15">
        <v>3.0</v>
      </c>
      <c r="W3580" s="31">
        <v>0.2</v>
      </c>
      <c r="X3580" s="28">
        <v>84564.0</v>
      </c>
    </row>
    <row r="3581" ht="15.75" customHeight="1">
      <c r="A3581" s="15">
        <v>3807.0</v>
      </c>
      <c r="B3581" s="15" t="s">
        <v>6395</v>
      </c>
      <c r="C3581" s="18">
        <v>42320.0</v>
      </c>
      <c r="D3581" s="18">
        <v>42327.0</v>
      </c>
      <c r="E3581" s="18">
        <f t="shared" si="1"/>
        <v>42327</v>
      </c>
      <c r="F3581" s="15" t="s">
        <v>55</v>
      </c>
      <c r="G3581" s="15" t="s">
        <v>1000</v>
      </c>
      <c r="H3581" s="15" t="s">
        <v>1001</v>
      </c>
      <c r="I3581" s="15" t="s">
        <v>128</v>
      </c>
      <c r="J3581" s="15" t="s">
        <v>60</v>
      </c>
      <c r="K3581" s="15" t="s">
        <v>17</v>
      </c>
      <c r="L3581" s="15" t="str">
        <f t="array" ref="L3581">_xlfn.XLOOKUP(M3581,reference_province_to_city!$A$2:$A$11,reference_province_to_city!$B$2:$B$11)</f>
        <v>Semarang</v>
      </c>
      <c r="M3581" s="15" t="s">
        <v>15</v>
      </c>
      <c r="N3581" s="15">
        <v>50111.0</v>
      </c>
      <c r="O3581" s="15">
        <f t="array" ref="O3581">_xlfn.XLOOKUP(M3581,reference_postal_code!$B$2:$B$11,reference_postal_code!$A$2:$A$11)</f>
        <v>50111</v>
      </c>
      <c r="P3581" s="15" t="s">
        <v>77</v>
      </c>
      <c r="Q3581" s="15" t="s">
        <v>1650</v>
      </c>
      <c r="R3581" s="15" t="s">
        <v>65</v>
      </c>
      <c r="S3581" s="15" t="s">
        <v>93</v>
      </c>
      <c r="T3581" s="15" t="s">
        <v>1651</v>
      </c>
      <c r="U3581" s="28">
        <v>176400.0</v>
      </c>
      <c r="V3581" s="15">
        <v>5.0</v>
      </c>
      <c r="W3581" s="31">
        <v>0.2</v>
      </c>
      <c r="X3581" s="28">
        <v>19845.0</v>
      </c>
    </row>
    <row r="3582" ht="15.75" customHeight="1">
      <c r="A3582" s="15">
        <v>3809.0</v>
      </c>
      <c r="B3582" s="15" t="s">
        <v>6395</v>
      </c>
      <c r="C3582" s="18">
        <v>42320.0</v>
      </c>
      <c r="D3582" s="18">
        <v>42327.0</v>
      </c>
      <c r="E3582" s="18">
        <f t="shared" si="1"/>
        <v>42327</v>
      </c>
      <c r="F3582" s="15" t="s">
        <v>55</v>
      </c>
      <c r="G3582" s="15" t="s">
        <v>1000</v>
      </c>
      <c r="H3582" s="15" t="s">
        <v>1001</v>
      </c>
      <c r="I3582" s="15" t="s">
        <v>128</v>
      </c>
      <c r="J3582" s="15" t="s">
        <v>60</v>
      </c>
      <c r="K3582" s="15" t="s">
        <v>17</v>
      </c>
      <c r="L3582" s="15" t="str">
        <f t="array" ref="L3582">_xlfn.XLOOKUP(M3582,reference_province_to_city!$A$2:$A$11,reference_province_to_city!$B$2:$B$11)</f>
        <v>Semarang</v>
      </c>
      <c r="M3582" s="15" t="s">
        <v>15</v>
      </c>
      <c r="N3582" s="15">
        <v>50111.0</v>
      </c>
      <c r="O3582" s="15">
        <f t="array" ref="O3582">_xlfn.XLOOKUP(M3582,reference_postal_code!$B$2:$B$11,reference_postal_code!$A$2:$A$11)</f>
        <v>50111</v>
      </c>
      <c r="P3582" s="15" t="s">
        <v>77</v>
      </c>
      <c r="Q3582" s="15" t="s">
        <v>2772</v>
      </c>
      <c r="R3582" s="15" t="s">
        <v>65</v>
      </c>
      <c r="S3582" s="15" t="s">
        <v>83</v>
      </c>
      <c r="T3582" s="15" t="s">
        <v>2773</v>
      </c>
      <c r="U3582" s="28">
        <v>69930.0</v>
      </c>
      <c r="V3582" s="15">
        <v>3.0</v>
      </c>
      <c r="W3582" s="31">
        <v>0.7</v>
      </c>
      <c r="X3582" s="28">
        <v>-55944.0</v>
      </c>
    </row>
    <row r="3583" ht="15.75" customHeight="1">
      <c r="A3583" s="15">
        <v>2689.0</v>
      </c>
      <c r="B3583" s="15" t="s">
        <v>6396</v>
      </c>
      <c r="C3583" s="18">
        <v>42320.0</v>
      </c>
      <c r="D3583" s="18">
        <v>42322.0</v>
      </c>
      <c r="E3583" s="18">
        <f t="shared" si="1"/>
        <v>42322</v>
      </c>
      <c r="F3583" s="15" t="s">
        <v>125</v>
      </c>
      <c r="G3583" s="15" t="s">
        <v>4036</v>
      </c>
      <c r="H3583" s="15" t="s">
        <v>4037</v>
      </c>
      <c r="I3583" s="15" t="s">
        <v>128</v>
      </c>
      <c r="J3583" s="15" t="s">
        <v>60</v>
      </c>
      <c r="K3583" s="15" t="s">
        <v>29</v>
      </c>
      <c r="L3583" s="15" t="str">
        <f t="array" ref="L3583">_xlfn.XLOOKUP(M3583,reference_province_to_city!$A$2:$A$11,reference_province_to_city!$B$2:$B$11)</f>
        <v>Palembang</v>
      </c>
      <c r="M3583" s="15" t="s">
        <v>13</v>
      </c>
      <c r="O3583" s="15">
        <f t="array" ref="O3583">_xlfn.XLOOKUP(M3583,reference_postal_code!$B$2:$B$11,reference_postal_code!$A$2:$A$11)</f>
        <v>30111</v>
      </c>
      <c r="P3583" s="15" t="s">
        <v>77</v>
      </c>
      <c r="Q3583" s="15" t="s">
        <v>1444</v>
      </c>
      <c r="R3583" s="15" t="s">
        <v>65</v>
      </c>
      <c r="S3583" s="15" t="s">
        <v>66</v>
      </c>
      <c r="T3583" s="15" t="s">
        <v>1445</v>
      </c>
      <c r="U3583" s="28">
        <v>235500.0</v>
      </c>
      <c r="V3583" s="15">
        <v>5.0</v>
      </c>
      <c r="W3583" s="31">
        <v>0.0</v>
      </c>
      <c r="X3583" s="28">
        <v>105975.0</v>
      </c>
    </row>
    <row r="3584" ht="15.75" customHeight="1">
      <c r="A3584" s="15">
        <v>9331.0</v>
      </c>
      <c r="B3584" s="15" t="s">
        <v>6397</v>
      </c>
      <c r="C3584" s="18">
        <v>42320.0</v>
      </c>
      <c r="D3584" s="18">
        <v>42326.0</v>
      </c>
      <c r="E3584" s="18">
        <f t="shared" si="1"/>
        <v>42326</v>
      </c>
      <c r="F3584" s="15" t="s">
        <v>55</v>
      </c>
      <c r="G3584" s="15" t="s">
        <v>5174</v>
      </c>
      <c r="H3584" s="15" t="s">
        <v>5175</v>
      </c>
      <c r="I3584" s="15" t="s">
        <v>59</v>
      </c>
      <c r="J3584" s="15" t="s">
        <v>60</v>
      </c>
      <c r="K3584" s="15" t="s">
        <v>17</v>
      </c>
      <c r="L3584" s="15" t="str">
        <f t="array" ref="L3584">_xlfn.XLOOKUP(M3584,reference_province_to_city!$A$2:$A$11,reference_province_to_city!$B$2:$B$11)</f>
        <v>Semarang</v>
      </c>
      <c r="M3584" s="15" t="s">
        <v>15</v>
      </c>
      <c r="N3584" s="15">
        <v>50111.0</v>
      </c>
      <c r="O3584" s="15">
        <f t="array" ref="O3584">_xlfn.XLOOKUP(M3584,reference_postal_code!$B$2:$B$11,reference_postal_code!$A$2:$A$11)</f>
        <v>50111</v>
      </c>
      <c r="P3584" s="15" t="s">
        <v>77</v>
      </c>
      <c r="Q3584" s="15" t="s">
        <v>245</v>
      </c>
      <c r="R3584" s="15" t="s">
        <v>65</v>
      </c>
      <c r="S3584" s="15" t="s">
        <v>173</v>
      </c>
      <c r="T3584" s="15" t="s">
        <v>246</v>
      </c>
      <c r="U3584" s="28">
        <v>233400.0</v>
      </c>
      <c r="V3584" s="15">
        <v>2.0</v>
      </c>
      <c r="W3584" s="31">
        <v>0.0</v>
      </c>
      <c r="X3584" s="28">
        <v>109698.0</v>
      </c>
    </row>
    <row r="3585" ht="15.75" customHeight="1">
      <c r="A3585" s="15">
        <v>3810.0</v>
      </c>
      <c r="B3585" s="15" t="s">
        <v>6395</v>
      </c>
      <c r="C3585" s="18">
        <v>42320.0</v>
      </c>
      <c r="D3585" s="18">
        <v>42327.0</v>
      </c>
      <c r="E3585" s="18">
        <f t="shared" si="1"/>
        <v>42327</v>
      </c>
      <c r="F3585" s="15" t="s">
        <v>55</v>
      </c>
      <c r="G3585" s="15" t="s">
        <v>1000</v>
      </c>
      <c r="H3585" s="15" t="s">
        <v>1001</v>
      </c>
      <c r="I3585" s="15" t="s">
        <v>128</v>
      </c>
      <c r="J3585" s="15" t="s">
        <v>60</v>
      </c>
      <c r="K3585" s="15" t="s">
        <v>17</v>
      </c>
      <c r="L3585" s="15" t="str">
        <f t="array" ref="L3585">_xlfn.XLOOKUP(M3585,reference_province_to_city!$A$2:$A$11,reference_province_to_city!$B$2:$B$11)</f>
        <v>Semarang</v>
      </c>
      <c r="M3585" s="15" t="s">
        <v>15</v>
      </c>
      <c r="N3585" s="15">
        <v>50111.0</v>
      </c>
      <c r="O3585" s="15">
        <f t="array" ref="O3585">_xlfn.XLOOKUP(M3585,reference_postal_code!$B$2:$B$11,reference_postal_code!$A$2:$A$11)</f>
        <v>50111</v>
      </c>
      <c r="P3585" s="15" t="s">
        <v>77</v>
      </c>
      <c r="Q3585" s="15" t="s">
        <v>3480</v>
      </c>
      <c r="R3585" s="15" t="s">
        <v>106</v>
      </c>
      <c r="S3585" s="15" t="s">
        <v>107</v>
      </c>
      <c r="T3585" s="15" t="s">
        <v>3481</v>
      </c>
      <c r="U3585" s="28">
        <v>7858800.0</v>
      </c>
      <c r="V3585" s="15">
        <v>5.0</v>
      </c>
      <c r="W3585" s="31">
        <v>0.2</v>
      </c>
      <c r="X3585" s="28">
        <v>-1080585.0</v>
      </c>
    </row>
    <row r="3586" ht="15.75" customHeight="1">
      <c r="A3586" s="15">
        <v>8378.0</v>
      </c>
      <c r="B3586" s="15" t="s">
        <v>6394</v>
      </c>
      <c r="C3586" s="18">
        <v>42320.0</v>
      </c>
      <c r="D3586" s="18">
        <v>42326.0</v>
      </c>
      <c r="E3586" s="18">
        <f t="shared" si="1"/>
        <v>42326</v>
      </c>
      <c r="F3586" s="15" t="s">
        <v>55</v>
      </c>
      <c r="G3586" s="15" t="s">
        <v>3149</v>
      </c>
      <c r="H3586" s="15" t="s">
        <v>3150</v>
      </c>
      <c r="I3586" s="15" t="s">
        <v>128</v>
      </c>
      <c r="J3586" s="15" t="s">
        <v>60</v>
      </c>
      <c r="K3586" s="15" t="s">
        <v>14</v>
      </c>
      <c r="L3586" s="15" t="str">
        <f t="array" ref="L3586">_xlfn.XLOOKUP(M3586,reference_province_to_city!$A$2:$A$11,reference_province_to_city!$B$2:$B$11)</f>
        <v>Bandung</v>
      </c>
      <c r="M3586" s="15" t="s">
        <v>12</v>
      </c>
      <c r="N3586" s="15">
        <v>40111.0</v>
      </c>
      <c r="O3586" s="15">
        <f t="array" ref="O3586">_xlfn.XLOOKUP(M3586,reference_postal_code!$B$2:$B$11,reference_postal_code!$A$2:$A$11)</f>
        <v>40111</v>
      </c>
      <c r="P3586" s="15" t="s">
        <v>117</v>
      </c>
      <c r="Q3586" s="15" t="s">
        <v>615</v>
      </c>
      <c r="R3586" s="15" t="s">
        <v>65</v>
      </c>
      <c r="S3586" s="15" t="s">
        <v>87</v>
      </c>
      <c r="T3586" s="15" t="s">
        <v>616</v>
      </c>
      <c r="U3586" s="28">
        <v>971760.0</v>
      </c>
      <c r="V3586" s="15">
        <v>1.0</v>
      </c>
      <c r="W3586" s="31">
        <v>0.2</v>
      </c>
      <c r="X3586" s="28">
        <v>-218646.0</v>
      </c>
    </row>
    <row r="3587" ht="15.75" customHeight="1">
      <c r="A3587" s="15">
        <v>3808.0</v>
      </c>
      <c r="B3587" s="15" t="s">
        <v>6395</v>
      </c>
      <c r="C3587" s="18">
        <v>42320.0</v>
      </c>
      <c r="D3587" s="18">
        <v>42327.0</v>
      </c>
      <c r="E3587" s="18">
        <f t="shared" si="1"/>
        <v>42327</v>
      </c>
      <c r="F3587" s="15" t="s">
        <v>55</v>
      </c>
      <c r="G3587" s="15" t="s">
        <v>1000</v>
      </c>
      <c r="H3587" s="15" t="s">
        <v>1001</v>
      </c>
      <c r="I3587" s="15" t="s">
        <v>128</v>
      </c>
      <c r="J3587" s="15" t="s">
        <v>60</v>
      </c>
      <c r="K3587" s="15" t="s">
        <v>17</v>
      </c>
      <c r="L3587" s="15" t="str">
        <f t="array" ref="L3587">_xlfn.XLOOKUP(M3587,reference_province_to_city!$A$2:$A$11,reference_province_to_city!$B$2:$B$11)</f>
        <v>Semarang</v>
      </c>
      <c r="M3587" s="15" t="s">
        <v>15</v>
      </c>
      <c r="N3587" s="15">
        <v>50111.0</v>
      </c>
      <c r="O3587" s="15">
        <f t="array" ref="O3587">_xlfn.XLOOKUP(M3587,reference_postal_code!$B$2:$B$11,reference_postal_code!$A$2:$A$11)</f>
        <v>50111</v>
      </c>
      <c r="P3587" s="15" t="s">
        <v>77</v>
      </c>
      <c r="Q3587" s="15" t="s">
        <v>423</v>
      </c>
      <c r="R3587" s="15" t="s">
        <v>65</v>
      </c>
      <c r="S3587" s="15" t="s">
        <v>83</v>
      </c>
      <c r="T3587" s="15" t="s">
        <v>424</v>
      </c>
      <c r="U3587" s="28">
        <v>78570.0</v>
      </c>
      <c r="V3587" s="15">
        <v>2.0</v>
      </c>
      <c r="W3587" s="31">
        <v>0.7</v>
      </c>
      <c r="X3587" s="28">
        <v>-60237.0</v>
      </c>
    </row>
    <row r="3588" ht="15.75" customHeight="1">
      <c r="A3588" s="15">
        <v>3811.0</v>
      </c>
      <c r="B3588" s="15" t="s">
        <v>6395</v>
      </c>
      <c r="C3588" s="18">
        <v>42320.0</v>
      </c>
      <c r="D3588" s="18">
        <v>42327.0</v>
      </c>
      <c r="E3588" s="18">
        <f t="shared" si="1"/>
        <v>42327</v>
      </c>
      <c r="F3588" s="15" t="s">
        <v>55</v>
      </c>
      <c r="G3588" s="15" t="s">
        <v>1000</v>
      </c>
      <c r="H3588" s="15" t="s">
        <v>1001</v>
      </c>
      <c r="I3588" s="15" t="s">
        <v>128</v>
      </c>
      <c r="J3588" s="15" t="s">
        <v>60</v>
      </c>
      <c r="K3588" s="15" t="s">
        <v>17</v>
      </c>
      <c r="L3588" s="15" t="str">
        <f t="array" ref="L3588">_xlfn.XLOOKUP(M3588,reference_province_to_city!$A$2:$A$11,reference_province_to_city!$B$2:$B$11)</f>
        <v>Semarang</v>
      </c>
      <c r="M3588" s="15" t="s">
        <v>15</v>
      </c>
      <c r="N3588" s="15">
        <v>50111.0</v>
      </c>
      <c r="O3588" s="15">
        <f t="array" ref="O3588">_xlfn.XLOOKUP(M3588,reference_postal_code!$B$2:$B$11,reference_postal_code!$A$2:$A$11)</f>
        <v>50111</v>
      </c>
      <c r="P3588" s="15" t="s">
        <v>77</v>
      </c>
      <c r="Q3588" s="15" t="s">
        <v>1696</v>
      </c>
      <c r="R3588" s="15" t="s">
        <v>110</v>
      </c>
      <c r="S3588" s="15" t="s">
        <v>111</v>
      </c>
      <c r="T3588" s="15" t="s">
        <v>1697</v>
      </c>
      <c r="U3588" s="28">
        <v>1511880.0</v>
      </c>
      <c r="V3588" s="15">
        <v>1.0</v>
      </c>
      <c r="W3588" s="31">
        <v>0.2</v>
      </c>
      <c r="X3588" s="28">
        <v>151188.0</v>
      </c>
    </row>
    <row r="3589" ht="15.75" customHeight="1">
      <c r="A3589" s="15">
        <v>3812.0</v>
      </c>
      <c r="B3589" s="15" t="s">
        <v>6395</v>
      </c>
      <c r="C3589" s="18">
        <v>42320.0</v>
      </c>
      <c r="D3589" s="18">
        <v>42327.0</v>
      </c>
      <c r="E3589" s="18">
        <f t="shared" si="1"/>
        <v>42327</v>
      </c>
      <c r="F3589" s="15" t="s">
        <v>55</v>
      </c>
      <c r="G3589" s="15" t="s">
        <v>1000</v>
      </c>
      <c r="H3589" s="15" t="s">
        <v>1001</v>
      </c>
      <c r="I3589" s="15" t="s">
        <v>128</v>
      </c>
      <c r="J3589" s="15" t="s">
        <v>60</v>
      </c>
      <c r="K3589" s="15" t="s">
        <v>17</v>
      </c>
      <c r="L3589" s="15" t="str">
        <f t="array" ref="L3589">_xlfn.XLOOKUP(M3589,reference_province_to_city!$A$2:$A$11,reference_province_to_city!$B$2:$B$11)</f>
        <v>Semarang</v>
      </c>
      <c r="M3589" s="15" t="s">
        <v>15</v>
      </c>
      <c r="N3589" s="15">
        <v>50111.0</v>
      </c>
      <c r="O3589" s="15">
        <f t="array" ref="O3589">_xlfn.XLOOKUP(M3589,reference_postal_code!$B$2:$B$11,reference_postal_code!$A$2:$A$11)</f>
        <v>50111</v>
      </c>
      <c r="P3589" s="15" t="s">
        <v>77</v>
      </c>
      <c r="Q3589" s="15" t="s">
        <v>622</v>
      </c>
      <c r="R3589" s="15" t="s">
        <v>106</v>
      </c>
      <c r="S3589" s="15" t="s">
        <v>107</v>
      </c>
      <c r="T3589" s="15" t="s">
        <v>623</v>
      </c>
      <c r="U3589" s="28">
        <v>2192040.0</v>
      </c>
      <c r="V3589" s="15">
        <v>3.0</v>
      </c>
      <c r="W3589" s="31">
        <v>0.2</v>
      </c>
      <c r="X3589" s="28">
        <v>246604.0</v>
      </c>
    </row>
    <row r="3590" ht="15.75" customHeight="1">
      <c r="A3590" s="15">
        <v>8380.0</v>
      </c>
      <c r="B3590" s="15" t="s">
        <v>6394</v>
      </c>
      <c r="C3590" s="18">
        <v>42320.0</v>
      </c>
      <c r="D3590" s="18">
        <v>42326.0</v>
      </c>
      <c r="E3590" s="18">
        <f t="shared" si="1"/>
        <v>42326</v>
      </c>
      <c r="F3590" s="15" t="s">
        <v>55</v>
      </c>
      <c r="G3590" s="15" t="s">
        <v>3149</v>
      </c>
      <c r="H3590" s="15" t="s">
        <v>3150</v>
      </c>
      <c r="I3590" s="15" t="s">
        <v>128</v>
      </c>
      <c r="J3590" s="15" t="s">
        <v>60</v>
      </c>
      <c r="K3590" s="15" t="s">
        <v>14</v>
      </c>
      <c r="L3590" s="15" t="str">
        <f t="array" ref="L3590">_xlfn.XLOOKUP(M3590,reference_province_to_city!$A$2:$A$11,reference_province_to_city!$B$2:$B$11)</f>
        <v>Bandung</v>
      </c>
      <c r="M3590" s="15" t="s">
        <v>12</v>
      </c>
      <c r="N3590" s="15">
        <v>40111.0</v>
      </c>
      <c r="O3590" s="15">
        <f t="array" ref="O3590">_xlfn.XLOOKUP(M3590,reference_postal_code!$B$2:$B$11,reference_postal_code!$A$2:$A$11)</f>
        <v>40111</v>
      </c>
      <c r="P3590" s="15" t="s">
        <v>117</v>
      </c>
      <c r="Q3590" s="15" t="s">
        <v>6078</v>
      </c>
      <c r="R3590" s="15" t="s">
        <v>65</v>
      </c>
      <c r="S3590" s="15" t="s">
        <v>173</v>
      </c>
      <c r="T3590" s="15" t="s">
        <v>6079</v>
      </c>
      <c r="U3590" s="28">
        <v>3358320.0</v>
      </c>
      <c r="V3590" s="15">
        <v>7.0</v>
      </c>
      <c r="W3590" s="31">
        <v>0.2</v>
      </c>
      <c r="X3590" s="28">
        <v>1049475.0</v>
      </c>
    </row>
    <row r="3591" ht="15.75" customHeight="1">
      <c r="A3591" s="15">
        <v>105.0</v>
      </c>
      <c r="B3591" s="15" t="s">
        <v>6398</v>
      </c>
      <c r="C3591" s="18">
        <v>42321.0</v>
      </c>
      <c r="D3591" s="18">
        <v>42325.0</v>
      </c>
      <c r="E3591" s="18">
        <f t="shared" si="1"/>
        <v>42325</v>
      </c>
      <c r="F3591" s="15" t="s">
        <v>55</v>
      </c>
      <c r="G3591" s="15" t="s">
        <v>5300</v>
      </c>
      <c r="H3591" s="15" t="s">
        <v>5301</v>
      </c>
      <c r="I3591" s="15" t="s">
        <v>59</v>
      </c>
      <c r="J3591" s="15" t="s">
        <v>60</v>
      </c>
      <c r="K3591" s="15" t="s">
        <v>31</v>
      </c>
      <c r="L3591" s="15" t="str">
        <f t="array" ref="L3591">_xlfn.XLOOKUP(M3591,reference_province_to_city!$A$2:$A$11,reference_province_to_city!$B$2:$B$11)</f>
        <v>Balikpapan</v>
      </c>
      <c r="M3591" s="15" t="s">
        <v>21</v>
      </c>
      <c r="N3591" s="15">
        <v>76114.0</v>
      </c>
      <c r="O3591" s="15">
        <f t="array" ref="O3591">_xlfn.XLOOKUP(M3591,reference_postal_code!$B$2:$B$11,reference_postal_code!$A$2:$A$11)</f>
        <v>76114</v>
      </c>
      <c r="P3591" s="15" t="s">
        <v>166</v>
      </c>
      <c r="Q3591" s="15" t="s">
        <v>3061</v>
      </c>
      <c r="R3591" s="15" t="s">
        <v>106</v>
      </c>
      <c r="S3591" s="15" t="s">
        <v>139</v>
      </c>
      <c r="T3591" s="15" t="s">
        <v>3062</v>
      </c>
      <c r="U3591" s="28">
        <v>1535400.0</v>
      </c>
      <c r="V3591" s="15">
        <v>3.0</v>
      </c>
      <c r="W3591" s="31">
        <v>0.2</v>
      </c>
      <c r="X3591" s="28">
        <v>-57578.0</v>
      </c>
    </row>
    <row r="3592" ht="15.75" customHeight="1">
      <c r="A3592" s="15">
        <v>8625.0</v>
      </c>
      <c r="B3592" s="15" t="s">
        <v>6399</v>
      </c>
      <c r="C3592" s="18">
        <v>42321.0</v>
      </c>
      <c r="D3592" s="18">
        <v>42326.0</v>
      </c>
      <c r="E3592" s="18">
        <f t="shared" si="1"/>
        <v>42326</v>
      </c>
      <c r="F3592" s="15" t="s">
        <v>55</v>
      </c>
      <c r="G3592" s="15" t="s">
        <v>5666</v>
      </c>
      <c r="H3592" s="15" t="s">
        <v>5667</v>
      </c>
      <c r="I3592" s="15" t="s">
        <v>59</v>
      </c>
      <c r="J3592" s="15" t="s">
        <v>60</v>
      </c>
      <c r="K3592" s="15" t="s">
        <v>31</v>
      </c>
      <c r="L3592" s="15" t="str">
        <f t="array" ref="L3592">_xlfn.XLOOKUP(M3592,reference_province_to_city!$A$2:$A$11,reference_province_to_city!$B$2:$B$11)</f>
        <v>Balikpapan</v>
      </c>
      <c r="M3592" s="15" t="s">
        <v>21</v>
      </c>
      <c r="N3592" s="15">
        <v>76114.0</v>
      </c>
      <c r="O3592" s="15">
        <f t="array" ref="O3592">_xlfn.XLOOKUP(M3592,reference_postal_code!$B$2:$B$11,reference_postal_code!$A$2:$A$11)</f>
        <v>76114</v>
      </c>
      <c r="P3592" s="15" t="s">
        <v>166</v>
      </c>
      <c r="Q3592" s="15" t="s">
        <v>3728</v>
      </c>
      <c r="R3592" s="15" t="s">
        <v>110</v>
      </c>
      <c r="S3592" s="15" t="s">
        <v>149</v>
      </c>
      <c r="T3592" s="15" t="s">
        <v>3729</v>
      </c>
      <c r="U3592" s="28">
        <v>1679400.0</v>
      </c>
      <c r="V3592" s="15">
        <v>5.0</v>
      </c>
      <c r="W3592" s="31">
        <v>0.2</v>
      </c>
      <c r="X3592" s="28">
        <v>-20993.0</v>
      </c>
    </row>
    <row r="3593" ht="15.75" customHeight="1">
      <c r="A3593" s="15">
        <v>9932.0</v>
      </c>
      <c r="B3593" s="15" t="s">
        <v>6400</v>
      </c>
      <c r="C3593" s="18">
        <v>42321.0</v>
      </c>
      <c r="D3593" s="18"/>
      <c r="E3593" s="18">
        <f t="shared" si="1"/>
        <v>42324</v>
      </c>
      <c r="F3593" s="15" t="s">
        <v>55</v>
      </c>
      <c r="G3593" s="15" t="s">
        <v>2684</v>
      </c>
      <c r="H3593" s="15" t="s">
        <v>2685</v>
      </c>
      <c r="I3593" s="15" t="s">
        <v>59</v>
      </c>
      <c r="J3593" s="15" t="s">
        <v>60</v>
      </c>
      <c r="K3593" s="15" t="s">
        <v>31</v>
      </c>
      <c r="L3593" s="15" t="str">
        <f t="array" ref="L3593">_xlfn.XLOOKUP(M3593,reference_province_to_city!$A$2:$A$11,reference_province_to_city!$B$2:$B$11)</f>
        <v>Balikpapan</v>
      </c>
      <c r="M3593" s="15" t="s">
        <v>21</v>
      </c>
      <c r="N3593" s="15">
        <v>76114.0</v>
      </c>
      <c r="O3593" s="15">
        <f t="array" ref="O3593">_xlfn.XLOOKUP(M3593,reference_postal_code!$B$2:$B$11,reference_postal_code!$A$2:$A$11)</f>
        <v>76114</v>
      </c>
      <c r="P3593" s="15" t="s">
        <v>166</v>
      </c>
      <c r="Q3593" s="15" t="s">
        <v>5431</v>
      </c>
      <c r="R3593" s="15" t="s">
        <v>106</v>
      </c>
      <c r="S3593" s="15" t="s">
        <v>183</v>
      </c>
      <c r="T3593" s="15" t="s">
        <v>5432</v>
      </c>
      <c r="U3593" s="28">
        <v>1.024998E7</v>
      </c>
      <c r="V3593" s="15">
        <v>4.0</v>
      </c>
      <c r="W3593" s="31">
        <v>0.15</v>
      </c>
      <c r="X3593" s="28">
        <v>-602940.0</v>
      </c>
    </row>
    <row r="3594" ht="15.75" customHeight="1">
      <c r="A3594" s="15">
        <v>2739.0</v>
      </c>
      <c r="B3594" s="15" t="s">
        <v>6401</v>
      </c>
      <c r="C3594" s="18">
        <v>42321.0</v>
      </c>
      <c r="D3594" s="18">
        <v>42327.0</v>
      </c>
      <c r="E3594" s="18">
        <f t="shared" si="1"/>
        <v>42327</v>
      </c>
      <c r="F3594" s="15" t="s">
        <v>55</v>
      </c>
      <c r="G3594" s="15" t="s">
        <v>2408</v>
      </c>
      <c r="H3594" s="15" t="s">
        <v>2409</v>
      </c>
      <c r="I3594" s="15" t="s">
        <v>59</v>
      </c>
      <c r="J3594" s="15" t="s">
        <v>60</v>
      </c>
      <c r="L3594" s="15" t="str">
        <f t="array" ref="L3594">_xlfn.XLOOKUP(M3594,reference_province_to_city!$A$2:$A$11,reference_province_to_city!$B$2:$B$11)</f>
        <v>Denpasar</v>
      </c>
      <c r="M3594" s="15" t="s">
        <v>24</v>
      </c>
      <c r="N3594" s="15">
        <v>80231.0</v>
      </c>
      <c r="O3594" s="15">
        <f t="array" ref="O3594">_xlfn.XLOOKUP(M3594,reference_postal_code!$B$2:$B$11,reference_postal_code!$A$2:$A$11)</f>
        <v>80231</v>
      </c>
      <c r="P3594" s="15" t="s">
        <v>63</v>
      </c>
      <c r="Q3594" s="15" t="s">
        <v>945</v>
      </c>
      <c r="R3594" s="15" t="s">
        <v>110</v>
      </c>
      <c r="S3594" s="15" t="s">
        <v>111</v>
      </c>
      <c r="T3594" s="15" t="s">
        <v>946</v>
      </c>
      <c r="U3594" s="28">
        <v>1349700.0</v>
      </c>
      <c r="V3594" s="15">
        <v>2.0</v>
      </c>
      <c r="W3594" s="31">
        <v>0.0</v>
      </c>
      <c r="X3594" s="28">
        <v>647856.0</v>
      </c>
    </row>
    <row r="3595" ht="15.75" customHeight="1">
      <c r="A3595" s="15">
        <v>2736.0</v>
      </c>
      <c r="B3595" s="15" t="s">
        <v>6401</v>
      </c>
      <c r="C3595" s="18">
        <v>42321.0</v>
      </c>
      <c r="D3595" s="18">
        <v>42327.0</v>
      </c>
      <c r="E3595" s="18">
        <f t="shared" si="1"/>
        <v>42327</v>
      </c>
      <c r="F3595" s="15" t="s">
        <v>55</v>
      </c>
      <c r="G3595" s="15" t="s">
        <v>2408</v>
      </c>
      <c r="H3595" s="15" t="s">
        <v>2409</v>
      </c>
      <c r="I3595" s="15" t="s">
        <v>59</v>
      </c>
      <c r="J3595" s="15" t="s">
        <v>60</v>
      </c>
      <c r="K3595" s="15" t="s">
        <v>26</v>
      </c>
      <c r="L3595" s="15" t="str">
        <f t="array" ref="L3595">_xlfn.XLOOKUP(M3595,reference_province_to_city!$A$2:$A$11,reference_province_to_city!$B$2:$B$11)</f>
        <v>Denpasar</v>
      </c>
      <c r="M3595" s="15" t="s">
        <v>24</v>
      </c>
      <c r="N3595" s="15">
        <v>80231.0</v>
      </c>
      <c r="O3595" s="15">
        <f t="array" ref="O3595">_xlfn.XLOOKUP(M3595,reference_postal_code!$B$2:$B$11,reference_postal_code!$A$2:$A$11)</f>
        <v>80231</v>
      </c>
      <c r="P3595" s="15" t="s">
        <v>63</v>
      </c>
      <c r="Q3595" s="15" t="s">
        <v>2660</v>
      </c>
      <c r="R3595" s="15" t="s">
        <v>110</v>
      </c>
      <c r="S3595" s="15" t="s">
        <v>111</v>
      </c>
      <c r="T3595" s="15" t="s">
        <v>2661</v>
      </c>
      <c r="U3595" s="28">
        <v>5669550.0</v>
      </c>
      <c r="V3595" s="15">
        <v>3.0</v>
      </c>
      <c r="W3595" s="31">
        <v>0.0</v>
      </c>
      <c r="X3595" s="28">
        <v>1417388.0</v>
      </c>
    </row>
    <row r="3596" ht="15.75" customHeight="1">
      <c r="A3596" s="15">
        <v>9933.0</v>
      </c>
      <c r="B3596" s="15" t="s">
        <v>6400</v>
      </c>
      <c r="C3596" s="18">
        <v>42321.0</v>
      </c>
      <c r="D3596" s="18">
        <v>42325.0</v>
      </c>
      <c r="E3596" s="18">
        <f t="shared" si="1"/>
        <v>42325</v>
      </c>
      <c r="F3596" s="15" t="s">
        <v>55</v>
      </c>
      <c r="G3596" s="15" t="s">
        <v>2684</v>
      </c>
      <c r="H3596" s="15" t="s">
        <v>2685</v>
      </c>
      <c r="I3596" s="15" t="s">
        <v>59</v>
      </c>
      <c r="J3596" s="15" t="s">
        <v>60</v>
      </c>
      <c r="K3596" s="15" t="s">
        <v>31</v>
      </c>
      <c r="L3596" s="15" t="str">
        <f t="array" ref="L3596">_xlfn.XLOOKUP(M3596,reference_province_to_city!$A$2:$A$11,reference_province_to_city!$B$2:$B$11)</f>
        <v>Balikpapan</v>
      </c>
      <c r="M3596" s="15" t="s">
        <v>21</v>
      </c>
      <c r="N3596" s="15">
        <v>76114.0</v>
      </c>
      <c r="O3596" s="15">
        <f t="array" ref="O3596">_xlfn.XLOOKUP(M3596,reference_postal_code!$B$2:$B$11,reference_postal_code!$A$2:$A$11)</f>
        <v>76114</v>
      </c>
      <c r="P3596" s="15" t="s">
        <v>166</v>
      </c>
      <c r="Q3596" s="15" t="s">
        <v>3126</v>
      </c>
      <c r="R3596" s="15" t="s">
        <v>65</v>
      </c>
      <c r="S3596" s="15" t="s">
        <v>66</v>
      </c>
      <c r="T3596" s="15" t="s">
        <v>3127</v>
      </c>
      <c r="U3596" s="28">
        <v>449400.0</v>
      </c>
      <c r="V3596" s="15">
        <v>7.0</v>
      </c>
      <c r="W3596" s="31">
        <v>0.0</v>
      </c>
      <c r="X3596" s="28">
        <v>202230.0</v>
      </c>
    </row>
    <row r="3597" ht="15.75" customHeight="1">
      <c r="A3597" s="15">
        <v>106.0</v>
      </c>
      <c r="B3597" s="15" t="s">
        <v>6398</v>
      </c>
      <c r="C3597" s="18">
        <v>42321.0</v>
      </c>
      <c r="D3597" s="18">
        <v>42325.0</v>
      </c>
      <c r="E3597" s="18">
        <f t="shared" si="1"/>
        <v>42325</v>
      </c>
      <c r="F3597" s="15" t="s">
        <v>55</v>
      </c>
      <c r="G3597" s="15" t="s">
        <v>5300</v>
      </c>
      <c r="H3597" s="15" t="s">
        <v>5301</v>
      </c>
      <c r="I3597" s="15" t="s">
        <v>59</v>
      </c>
      <c r="J3597" s="15" t="s">
        <v>60</v>
      </c>
      <c r="K3597" s="15" t="s">
        <v>31</v>
      </c>
      <c r="L3597" s="15" t="str">
        <f t="array" ref="L3597">_xlfn.XLOOKUP(M3597,reference_province_to_city!$A$2:$A$11,reference_province_to_city!$B$2:$B$11)</f>
        <v>Balikpapan</v>
      </c>
      <c r="M3597" s="15" t="s">
        <v>21</v>
      </c>
      <c r="N3597" s="15">
        <v>76114.0</v>
      </c>
      <c r="O3597" s="15">
        <f t="array" ref="O3597">_xlfn.XLOOKUP(M3597,reference_postal_code!$B$2:$B$11,reference_postal_code!$A$2:$A$11)</f>
        <v>76114</v>
      </c>
      <c r="P3597" s="15" t="s">
        <v>166</v>
      </c>
      <c r="Q3597" s="15" t="s">
        <v>1095</v>
      </c>
      <c r="R3597" s="15" t="s">
        <v>65</v>
      </c>
      <c r="S3597" s="15" t="s">
        <v>83</v>
      </c>
      <c r="T3597" s="15" t="s">
        <v>1096</v>
      </c>
      <c r="U3597" s="28">
        <v>553230.0</v>
      </c>
      <c r="V3597" s="15">
        <v>3.0</v>
      </c>
      <c r="W3597" s="31">
        <v>0.7</v>
      </c>
      <c r="X3597" s="28">
        <v>-387261.0</v>
      </c>
    </row>
    <row r="3598" ht="15.75" customHeight="1">
      <c r="A3598" s="15">
        <v>9692.0</v>
      </c>
      <c r="B3598" s="15" t="s">
        <v>6402</v>
      </c>
      <c r="C3598" s="18">
        <v>42321.0</v>
      </c>
      <c r="D3598" s="18">
        <v>42325.0</v>
      </c>
      <c r="E3598" s="18">
        <f t="shared" si="1"/>
        <v>42325</v>
      </c>
      <c r="F3598" s="15" t="s">
        <v>55</v>
      </c>
      <c r="G3598" s="15" t="s">
        <v>3788</v>
      </c>
      <c r="H3598" s="15" t="s">
        <v>3789</v>
      </c>
      <c r="I3598" s="15" t="s">
        <v>59</v>
      </c>
      <c r="J3598" s="15" t="s">
        <v>60</v>
      </c>
      <c r="K3598" s="15" t="s">
        <v>31</v>
      </c>
      <c r="L3598" s="15" t="str">
        <f t="array" ref="L3598">_xlfn.XLOOKUP(M3598,reference_province_to_city!$A$2:$A$11,reference_province_to_city!$B$2:$B$11)</f>
        <v>Balikpapan</v>
      </c>
      <c r="M3598" s="15" t="s">
        <v>21</v>
      </c>
      <c r="N3598" s="15">
        <v>76114.0</v>
      </c>
      <c r="O3598" s="15">
        <f t="array" ref="O3598">_xlfn.XLOOKUP(M3598,reference_postal_code!$B$2:$B$11,reference_postal_code!$A$2:$A$11)</f>
        <v>76114</v>
      </c>
      <c r="P3598" s="15" t="s">
        <v>166</v>
      </c>
      <c r="Q3598" s="15" t="s">
        <v>4895</v>
      </c>
      <c r="R3598" s="15" t="s">
        <v>106</v>
      </c>
      <c r="S3598" s="15" t="s">
        <v>183</v>
      </c>
      <c r="T3598" s="15" t="s">
        <v>4896</v>
      </c>
      <c r="U3598" s="28">
        <v>9209988.0</v>
      </c>
      <c r="V3598" s="15">
        <v>3.0</v>
      </c>
      <c r="W3598" s="31">
        <v>0.32</v>
      </c>
      <c r="X3598" s="28">
        <v>-270882.0</v>
      </c>
    </row>
    <row r="3599" ht="15.75" customHeight="1">
      <c r="A3599" s="15">
        <v>2738.0</v>
      </c>
      <c r="B3599" s="15" t="s">
        <v>6401</v>
      </c>
      <c r="C3599" s="18">
        <v>42321.0</v>
      </c>
      <c r="D3599" s="18">
        <v>42327.0</v>
      </c>
      <c r="E3599" s="18">
        <f t="shared" si="1"/>
        <v>42327</v>
      </c>
      <c r="F3599" s="15" t="s">
        <v>55</v>
      </c>
      <c r="G3599" s="15" t="s">
        <v>2408</v>
      </c>
      <c r="H3599" s="15" t="s">
        <v>2409</v>
      </c>
      <c r="I3599" s="15" t="s">
        <v>59</v>
      </c>
      <c r="J3599" s="15" t="s">
        <v>60</v>
      </c>
      <c r="K3599" s="15" t="s">
        <v>26</v>
      </c>
      <c r="L3599" s="15" t="str">
        <f t="array" ref="L3599">_xlfn.XLOOKUP(M3599,reference_province_to_city!$A$2:$A$11,reference_province_to_city!$B$2:$B$11)</f>
        <v>Denpasar</v>
      </c>
      <c r="M3599" s="15" t="s">
        <v>24</v>
      </c>
      <c r="N3599" s="15">
        <v>80231.0</v>
      </c>
      <c r="O3599" s="15">
        <f t="array" ref="O3599">_xlfn.XLOOKUP(M3599,reference_postal_code!$B$2:$B$11,reference_postal_code!$A$2:$A$11)</f>
        <v>80231</v>
      </c>
      <c r="P3599" s="15" t="s">
        <v>63</v>
      </c>
      <c r="Q3599" s="15" t="s">
        <v>1496</v>
      </c>
      <c r="R3599" s="15" t="s">
        <v>106</v>
      </c>
      <c r="S3599" s="15" t="s">
        <v>183</v>
      </c>
      <c r="T3599" s="15" t="s">
        <v>1497</v>
      </c>
      <c r="U3599" s="28">
        <v>4499550.0</v>
      </c>
      <c r="V3599" s="15">
        <v>3.0</v>
      </c>
      <c r="W3599" s="31">
        <v>0.0</v>
      </c>
      <c r="X3599" s="28">
        <v>854914.0</v>
      </c>
    </row>
    <row r="3600" ht="15.75" customHeight="1">
      <c r="A3600" s="15">
        <v>6198.0</v>
      </c>
      <c r="B3600" s="15" t="s">
        <v>6403</v>
      </c>
      <c r="C3600" s="18">
        <v>42321.0</v>
      </c>
      <c r="D3600" s="18">
        <v>42325.0</v>
      </c>
      <c r="E3600" s="18">
        <f t="shared" si="1"/>
        <v>42325</v>
      </c>
      <c r="F3600" s="15" t="s">
        <v>55</v>
      </c>
      <c r="G3600" s="15" t="s">
        <v>2117</v>
      </c>
      <c r="H3600" s="15" t="s">
        <v>2118</v>
      </c>
      <c r="I3600" s="15" t="s">
        <v>59</v>
      </c>
      <c r="J3600" s="15" t="s">
        <v>60</v>
      </c>
      <c r="K3600" s="15" t="s">
        <v>33</v>
      </c>
      <c r="L3600" s="15" t="str">
        <f t="array" ref="L3600">_xlfn.XLOOKUP(M3600,reference_province_to_city!$A$2:$A$11,reference_province_to_city!$B$2:$B$11)</f>
        <v>Makassar</v>
      </c>
      <c r="M3600" s="15" t="s">
        <v>25</v>
      </c>
      <c r="N3600" s="15">
        <v>90111.0</v>
      </c>
      <c r="O3600" s="15">
        <f t="array" ref="O3600">_xlfn.XLOOKUP(M3600,reference_postal_code!$B$2:$B$11,reference_postal_code!$A$2:$A$11)</f>
        <v>90111</v>
      </c>
      <c r="P3600" s="15" t="s">
        <v>63</v>
      </c>
      <c r="Q3600" s="15" t="s">
        <v>6404</v>
      </c>
      <c r="R3600" s="15" t="s">
        <v>65</v>
      </c>
      <c r="S3600" s="15" t="s">
        <v>66</v>
      </c>
      <c r="T3600" s="15" t="s">
        <v>6405</v>
      </c>
      <c r="U3600" s="28">
        <v>956550.0</v>
      </c>
      <c r="V3600" s="15">
        <v>7.0</v>
      </c>
      <c r="W3600" s="31">
        <v>0.0</v>
      </c>
      <c r="X3600" s="28">
        <v>430447.0</v>
      </c>
    </row>
    <row r="3601" ht="15.75" customHeight="1">
      <c r="A3601" s="15">
        <v>6200.0</v>
      </c>
      <c r="B3601" s="15" t="s">
        <v>6403</v>
      </c>
      <c r="C3601" s="18">
        <v>42321.0</v>
      </c>
      <c r="D3601" s="18">
        <v>42325.0</v>
      </c>
      <c r="E3601" s="18">
        <f t="shared" si="1"/>
        <v>42325</v>
      </c>
      <c r="F3601" s="15" t="s">
        <v>55</v>
      </c>
      <c r="G3601" s="15" t="s">
        <v>2117</v>
      </c>
      <c r="H3601" s="15" t="s">
        <v>2118</v>
      </c>
      <c r="I3601" s="15" t="s">
        <v>59</v>
      </c>
      <c r="J3601" s="15" t="s">
        <v>60</v>
      </c>
      <c r="K3601" s="15" t="s">
        <v>33</v>
      </c>
      <c r="L3601" s="15" t="str">
        <f t="array" ref="L3601">_xlfn.XLOOKUP(M3601,reference_province_to_city!$A$2:$A$11,reference_province_to_city!$B$2:$B$11)</f>
        <v>Makassar</v>
      </c>
      <c r="M3601" s="15" t="s">
        <v>25</v>
      </c>
      <c r="N3601" s="15">
        <v>90111.0</v>
      </c>
      <c r="O3601" s="15">
        <f t="array" ref="O3601">_xlfn.XLOOKUP(M3601,reference_postal_code!$B$2:$B$11,reference_postal_code!$A$2:$A$11)</f>
        <v>90111</v>
      </c>
      <c r="P3601" s="15" t="s">
        <v>63</v>
      </c>
      <c r="Q3601" s="15" t="s">
        <v>6406</v>
      </c>
      <c r="R3601" s="15" t="s">
        <v>65</v>
      </c>
      <c r="S3601" s="15" t="s">
        <v>66</v>
      </c>
      <c r="T3601" s="15" t="s">
        <v>6407</v>
      </c>
      <c r="U3601" s="28">
        <v>1441200.0</v>
      </c>
      <c r="V3601" s="15">
        <v>2.0</v>
      </c>
      <c r="W3601" s="31">
        <v>0.0</v>
      </c>
      <c r="X3601" s="28">
        <v>691776.0</v>
      </c>
    </row>
    <row r="3602" ht="15.75" customHeight="1">
      <c r="A3602" s="15">
        <v>9931.0</v>
      </c>
      <c r="B3602" s="15" t="s">
        <v>6400</v>
      </c>
      <c r="C3602" s="18">
        <v>42321.0</v>
      </c>
      <c r="D3602" s="18">
        <v>42325.0</v>
      </c>
      <c r="E3602" s="18">
        <f t="shared" si="1"/>
        <v>42325</v>
      </c>
      <c r="F3602" s="15" t="s">
        <v>55</v>
      </c>
      <c r="G3602" s="15" t="s">
        <v>2684</v>
      </c>
      <c r="H3602" s="15" t="s">
        <v>2685</v>
      </c>
      <c r="I3602" s="15" t="s">
        <v>59</v>
      </c>
      <c r="J3602" s="15" t="s">
        <v>60</v>
      </c>
      <c r="K3602" s="15" t="s">
        <v>31</v>
      </c>
      <c r="L3602" s="15" t="str">
        <f t="array" ref="L3602">_xlfn.XLOOKUP(M3602,reference_province_to_city!$A$2:$A$11,reference_province_to_city!$B$2:$B$11)</f>
        <v>Balikpapan</v>
      </c>
      <c r="M3602" s="15" t="s">
        <v>21</v>
      </c>
      <c r="N3602" s="15">
        <v>76114.0</v>
      </c>
      <c r="O3602" s="15">
        <f t="array" ref="O3602">_xlfn.XLOOKUP(M3602,reference_postal_code!$B$2:$B$11,reference_postal_code!$A$2:$A$11)</f>
        <v>76114</v>
      </c>
      <c r="P3602" s="15" t="s">
        <v>166</v>
      </c>
      <c r="Q3602" s="15" t="s">
        <v>3921</v>
      </c>
      <c r="R3602" s="15" t="s">
        <v>65</v>
      </c>
      <c r="S3602" s="15" t="s">
        <v>83</v>
      </c>
      <c r="T3602" s="15" t="s">
        <v>3922</v>
      </c>
      <c r="U3602" s="28">
        <v>148080.0</v>
      </c>
      <c r="V3602" s="15">
        <v>2.0</v>
      </c>
      <c r="W3602" s="31">
        <v>0.2</v>
      </c>
      <c r="X3602" s="28">
        <v>51828.0</v>
      </c>
    </row>
    <row r="3603" ht="15.75" customHeight="1">
      <c r="A3603" s="15">
        <v>2737.0</v>
      </c>
      <c r="B3603" s="15" t="s">
        <v>6401</v>
      </c>
      <c r="C3603" s="18">
        <v>42321.0</v>
      </c>
      <c r="D3603" s="18">
        <v>42327.0</v>
      </c>
      <c r="E3603" s="18">
        <f t="shared" si="1"/>
        <v>42327</v>
      </c>
      <c r="F3603" s="15" t="s">
        <v>55</v>
      </c>
      <c r="G3603" s="15" t="s">
        <v>2408</v>
      </c>
      <c r="H3603" s="15" t="s">
        <v>2409</v>
      </c>
      <c r="I3603" s="15" t="s">
        <v>59</v>
      </c>
      <c r="J3603" s="15" t="s">
        <v>60</v>
      </c>
      <c r="K3603" s="15" t="s">
        <v>26</v>
      </c>
      <c r="L3603" s="15" t="str">
        <f t="array" ref="L3603">_xlfn.XLOOKUP(M3603,reference_province_to_city!$A$2:$A$11,reference_province_to_city!$B$2:$B$11)</f>
        <v>Denpasar</v>
      </c>
      <c r="M3603" s="15" t="s">
        <v>24</v>
      </c>
      <c r="N3603" s="15">
        <v>80231.0</v>
      </c>
      <c r="O3603" s="15">
        <f t="array" ref="O3603">_xlfn.XLOOKUP(M3603,reference_postal_code!$B$2:$B$11,reference_postal_code!$A$2:$A$11)</f>
        <v>80231</v>
      </c>
      <c r="P3603" s="15" t="s">
        <v>63</v>
      </c>
      <c r="Q3603" s="15" t="s">
        <v>1617</v>
      </c>
      <c r="R3603" s="15" t="s">
        <v>65</v>
      </c>
      <c r="S3603" s="15" t="s">
        <v>66</v>
      </c>
      <c r="T3603" s="15" t="s">
        <v>1618</v>
      </c>
      <c r="U3603" s="28">
        <v>634200.0</v>
      </c>
      <c r="V3603" s="15">
        <v>7.0</v>
      </c>
      <c r="W3603" s="31">
        <v>0.0</v>
      </c>
      <c r="X3603" s="28">
        <v>298074.0</v>
      </c>
    </row>
    <row r="3604" ht="15.75" customHeight="1">
      <c r="A3604" s="15">
        <v>7275.0</v>
      </c>
      <c r="B3604" s="15" t="s">
        <v>6408</v>
      </c>
      <c r="C3604" s="18">
        <v>42321.0</v>
      </c>
      <c r="D3604" s="18">
        <v>42325.0</v>
      </c>
      <c r="E3604" s="18">
        <f t="shared" si="1"/>
        <v>42325</v>
      </c>
      <c r="F3604" s="15" t="s">
        <v>55</v>
      </c>
      <c r="G3604" s="15" t="s">
        <v>2263</v>
      </c>
      <c r="H3604" s="15" t="s">
        <v>2264</v>
      </c>
      <c r="I3604" s="15" t="s">
        <v>76</v>
      </c>
      <c r="J3604" s="15" t="s">
        <v>60</v>
      </c>
      <c r="K3604" s="15" t="s">
        <v>19</v>
      </c>
      <c r="L3604" s="15" t="str">
        <f t="array" ref="L3604">_xlfn.XLOOKUP(M3604,reference_province_to_city!$A$2:$A$11,reference_province_to_city!$B$2:$B$11)</f>
        <v>Yogyakarta</v>
      </c>
      <c r="M3604" s="15" t="s">
        <v>18</v>
      </c>
      <c r="N3604" s="15">
        <v>55111.0</v>
      </c>
      <c r="O3604" s="15">
        <f t="array" ref="O3604">_xlfn.XLOOKUP(M3604,reference_postal_code!$B$2:$B$11,reference_postal_code!$A$2:$A$11)</f>
        <v>55111</v>
      </c>
      <c r="P3604" s="15" t="s">
        <v>77</v>
      </c>
      <c r="Q3604" s="15" t="s">
        <v>4716</v>
      </c>
      <c r="R3604" s="15" t="s">
        <v>110</v>
      </c>
      <c r="S3604" s="15" t="s">
        <v>111</v>
      </c>
      <c r="T3604" s="15" t="s">
        <v>4717</v>
      </c>
      <c r="U3604" s="28">
        <v>5099400.0</v>
      </c>
      <c r="V3604" s="15">
        <v>5.0</v>
      </c>
      <c r="W3604" s="31">
        <v>0.2</v>
      </c>
      <c r="X3604" s="28">
        <v>637425.0</v>
      </c>
    </row>
    <row r="3605" ht="15.75" customHeight="1">
      <c r="A3605" s="15">
        <v>6466.0</v>
      </c>
      <c r="B3605" s="15" t="s">
        <v>6409</v>
      </c>
      <c r="C3605" s="18">
        <v>42321.0</v>
      </c>
      <c r="D3605" s="18">
        <v>42325.0</v>
      </c>
      <c r="E3605" s="18">
        <f t="shared" si="1"/>
        <v>42325</v>
      </c>
      <c r="F3605" s="15" t="s">
        <v>55</v>
      </c>
      <c r="G3605" s="15" t="s">
        <v>1277</v>
      </c>
      <c r="H3605" s="15" t="s">
        <v>1278</v>
      </c>
      <c r="I3605" s="15" t="s">
        <v>59</v>
      </c>
      <c r="J3605" s="15" t="s">
        <v>60</v>
      </c>
      <c r="K3605" s="15" t="s">
        <v>14</v>
      </c>
      <c r="L3605" s="15" t="str">
        <f t="array" ref="L3605">_xlfn.XLOOKUP(M3605,reference_province_to_city!$A$2:$A$11,reference_province_to_city!$B$2:$B$11)</f>
        <v>Bandung</v>
      </c>
      <c r="M3605" s="15" t="s">
        <v>12</v>
      </c>
      <c r="N3605" s="15">
        <v>40111.0</v>
      </c>
      <c r="O3605" s="15">
        <f t="array" ref="O3605">_xlfn.XLOOKUP(M3605,reference_postal_code!$B$2:$B$11,reference_postal_code!$A$2:$A$11)</f>
        <v>40111</v>
      </c>
      <c r="P3605" s="15" t="s">
        <v>117</v>
      </c>
      <c r="Q3605" s="15" t="s">
        <v>6410</v>
      </c>
      <c r="R3605" s="15" t="s">
        <v>65</v>
      </c>
      <c r="S3605" s="15" t="s">
        <v>87</v>
      </c>
      <c r="T3605" s="15" t="s">
        <v>6411</v>
      </c>
      <c r="U3605" s="28">
        <v>1274400.0</v>
      </c>
      <c r="V3605" s="15">
        <v>6.0</v>
      </c>
      <c r="W3605" s="31">
        <v>0.2</v>
      </c>
      <c r="X3605" s="28">
        <v>95580.0</v>
      </c>
    </row>
    <row r="3606" ht="15.75" customHeight="1">
      <c r="A3606" s="15">
        <v>104.0</v>
      </c>
      <c r="B3606" s="15" t="s">
        <v>6398</v>
      </c>
      <c r="C3606" s="18">
        <v>42321.0</v>
      </c>
      <c r="D3606" s="18">
        <v>42325.0</v>
      </c>
      <c r="E3606" s="18">
        <f t="shared" si="1"/>
        <v>42325</v>
      </c>
      <c r="F3606" s="15" t="s">
        <v>55</v>
      </c>
      <c r="G3606" s="15" t="s">
        <v>5300</v>
      </c>
      <c r="H3606" s="15" t="s">
        <v>5301</v>
      </c>
      <c r="I3606" s="15" t="s">
        <v>59</v>
      </c>
      <c r="J3606" s="15" t="s">
        <v>60</v>
      </c>
      <c r="K3606" s="15" t="s">
        <v>31</v>
      </c>
      <c r="L3606" s="15" t="str">
        <f t="array" ref="L3606">_xlfn.XLOOKUP(M3606,reference_province_to_city!$A$2:$A$11,reference_province_to_city!$B$2:$B$11)</f>
        <v>Balikpapan</v>
      </c>
      <c r="M3606" s="15" t="s">
        <v>21</v>
      </c>
      <c r="N3606" s="15">
        <v>76114.0</v>
      </c>
      <c r="O3606" s="15">
        <f t="array" ref="O3606">_xlfn.XLOOKUP(M3606,reference_postal_code!$B$2:$B$11,reference_postal_code!$A$2:$A$11)</f>
        <v>76114</v>
      </c>
      <c r="P3606" s="15" t="s">
        <v>166</v>
      </c>
      <c r="Q3606" s="15" t="s">
        <v>6304</v>
      </c>
      <c r="R3606" s="15" t="s">
        <v>110</v>
      </c>
      <c r="S3606" s="15" t="s">
        <v>149</v>
      </c>
      <c r="T3606" s="15" t="s">
        <v>6305</v>
      </c>
      <c r="U3606" s="28">
        <v>3583440.0</v>
      </c>
      <c r="V3606" s="15">
        <v>6.0</v>
      </c>
      <c r="W3606" s="31">
        <v>0.2</v>
      </c>
      <c r="X3606" s="28">
        <v>-403137.0</v>
      </c>
    </row>
    <row r="3607" ht="15.75" customHeight="1">
      <c r="A3607" s="15">
        <v>6199.0</v>
      </c>
      <c r="B3607" s="15" t="s">
        <v>6403</v>
      </c>
      <c r="C3607" s="18">
        <v>42321.0</v>
      </c>
      <c r="D3607" s="18">
        <v>42325.0</v>
      </c>
      <c r="E3607" s="18">
        <f t="shared" si="1"/>
        <v>42325</v>
      </c>
      <c r="F3607" s="15" t="s">
        <v>55</v>
      </c>
      <c r="G3607" s="15" t="s">
        <v>2117</v>
      </c>
      <c r="H3607" s="15" t="s">
        <v>2118</v>
      </c>
      <c r="I3607" s="15" t="s">
        <v>59</v>
      </c>
      <c r="J3607" s="15" t="s">
        <v>60</v>
      </c>
      <c r="K3607" s="15" t="s">
        <v>33</v>
      </c>
      <c r="L3607" s="15" t="str">
        <f t="array" ref="L3607">_xlfn.XLOOKUP(M3607,reference_province_to_city!$A$2:$A$11,reference_province_to_city!$B$2:$B$11)</f>
        <v>Makassar</v>
      </c>
      <c r="M3607" s="15" t="s">
        <v>25</v>
      </c>
      <c r="N3607" s="15">
        <v>90111.0</v>
      </c>
      <c r="O3607" s="15">
        <f t="array" ref="O3607">_xlfn.XLOOKUP(M3607,reference_postal_code!$B$2:$B$11,reference_postal_code!$A$2:$A$11)</f>
        <v>90111</v>
      </c>
      <c r="P3607" s="15" t="s">
        <v>63</v>
      </c>
      <c r="Q3607" s="15" t="s">
        <v>3146</v>
      </c>
      <c r="R3607" s="15" t="s">
        <v>110</v>
      </c>
      <c r="S3607" s="15" t="s">
        <v>111</v>
      </c>
      <c r="T3607" s="15" t="s">
        <v>3147</v>
      </c>
      <c r="U3607" s="28">
        <v>764550.0</v>
      </c>
      <c r="V3607" s="15">
        <v>3.0</v>
      </c>
      <c r="W3607" s="31">
        <v>0.0</v>
      </c>
      <c r="X3607" s="28">
        <v>198783.0</v>
      </c>
    </row>
    <row r="3608" ht="15.75" customHeight="1">
      <c r="A3608" s="15">
        <v>8624.0</v>
      </c>
      <c r="B3608" s="15" t="s">
        <v>6399</v>
      </c>
      <c r="C3608" s="18">
        <v>42321.0</v>
      </c>
      <c r="D3608" s="18">
        <v>42326.0</v>
      </c>
      <c r="E3608" s="18">
        <f t="shared" si="1"/>
        <v>42326</v>
      </c>
      <c r="F3608" s="15" t="s">
        <v>55</v>
      </c>
      <c r="G3608" s="15" t="s">
        <v>5666</v>
      </c>
      <c r="H3608" s="15" t="s">
        <v>5667</v>
      </c>
      <c r="I3608" s="15" t="s">
        <v>59</v>
      </c>
      <c r="J3608" s="15" t="s">
        <v>60</v>
      </c>
      <c r="K3608" s="15" t="s">
        <v>31</v>
      </c>
      <c r="L3608" s="15" t="str">
        <f t="array" ref="L3608">_xlfn.XLOOKUP(M3608,reference_province_to_city!$A$2:$A$11,reference_province_to_city!$B$2:$B$11)</f>
        <v>Balikpapan</v>
      </c>
      <c r="M3608" s="15" t="s">
        <v>21</v>
      </c>
      <c r="N3608" s="15">
        <v>76114.0</v>
      </c>
      <c r="O3608" s="15">
        <f t="array" ref="O3608">_xlfn.XLOOKUP(M3608,reference_postal_code!$B$2:$B$11,reference_postal_code!$A$2:$A$11)</f>
        <v>76114</v>
      </c>
      <c r="P3608" s="15" t="s">
        <v>166</v>
      </c>
      <c r="Q3608" s="15" t="s">
        <v>620</v>
      </c>
      <c r="R3608" s="15" t="s">
        <v>65</v>
      </c>
      <c r="S3608" s="15" t="s">
        <v>83</v>
      </c>
      <c r="T3608" s="15" t="s">
        <v>621</v>
      </c>
      <c r="U3608" s="28">
        <v>1816560.0</v>
      </c>
      <c r="V3608" s="15">
        <v>6.0</v>
      </c>
      <c r="W3608" s="31">
        <v>0.7</v>
      </c>
      <c r="X3608" s="28">
        <v>-1513800.0</v>
      </c>
    </row>
    <row r="3609" ht="15.75" customHeight="1">
      <c r="A3609" s="15">
        <v>7276.0</v>
      </c>
      <c r="B3609" s="15" t="s">
        <v>6408</v>
      </c>
      <c r="C3609" s="18">
        <v>42321.0</v>
      </c>
      <c r="D3609" s="18">
        <v>42325.0</v>
      </c>
      <c r="E3609" s="18">
        <f t="shared" si="1"/>
        <v>42325</v>
      </c>
      <c r="F3609" s="15" t="s">
        <v>55</v>
      </c>
      <c r="G3609" s="15" t="s">
        <v>2263</v>
      </c>
      <c r="H3609" s="15" t="s">
        <v>2264</v>
      </c>
      <c r="I3609" s="15" t="s">
        <v>76</v>
      </c>
      <c r="J3609" s="15" t="s">
        <v>60</v>
      </c>
      <c r="K3609" s="15" t="s">
        <v>19</v>
      </c>
      <c r="L3609" s="15" t="str">
        <f t="array" ref="L3609">_xlfn.XLOOKUP(M3609,reference_province_to_city!$A$2:$A$11,reference_province_to_city!$B$2:$B$11)</f>
        <v>Yogyakarta</v>
      </c>
      <c r="M3609" s="15" t="s">
        <v>18</v>
      </c>
      <c r="N3609" s="15">
        <v>55111.0</v>
      </c>
      <c r="O3609" s="15">
        <f t="array" ref="O3609">_xlfn.XLOOKUP(M3609,reference_postal_code!$B$2:$B$11,reference_postal_code!$A$2:$A$11)</f>
        <v>55111</v>
      </c>
      <c r="P3609" s="15" t="s">
        <v>77</v>
      </c>
      <c r="Q3609" s="15" t="s">
        <v>5566</v>
      </c>
      <c r="R3609" s="15" t="s">
        <v>106</v>
      </c>
      <c r="S3609" s="15" t="s">
        <v>139</v>
      </c>
      <c r="T3609" s="15" t="s">
        <v>5567</v>
      </c>
      <c r="U3609" s="28">
        <v>959700.0</v>
      </c>
      <c r="V3609" s="15">
        <v>7.0</v>
      </c>
      <c r="W3609" s="31">
        <v>0.0</v>
      </c>
      <c r="X3609" s="28">
        <v>326298.0</v>
      </c>
    </row>
    <row r="3610" ht="15.75" customHeight="1">
      <c r="A3610" s="15">
        <v>5113.0</v>
      </c>
      <c r="B3610" s="15" t="s">
        <v>6412</v>
      </c>
      <c r="C3610" s="18">
        <v>42321.0</v>
      </c>
      <c r="D3610" s="18">
        <v>42321.0</v>
      </c>
      <c r="E3610" s="18">
        <f t="shared" si="1"/>
        <v>42321</v>
      </c>
      <c r="F3610" s="15" t="s">
        <v>466</v>
      </c>
      <c r="G3610" s="15" t="s">
        <v>2109</v>
      </c>
      <c r="H3610" s="15" t="s">
        <v>2110</v>
      </c>
      <c r="I3610" s="15" t="s">
        <v>59</v>
      </c>
      <c r="J3610" s="15" t="s">
        <v>60</v>
      </c>
      <c r="K3610" s="15" t="s">
        <v>17</v>
      </c>
      <c r="L3610" s="15" t="str">
        <f t="array" ref="L3610">_xlfn.XLOOKUP(M3610,reference_province_to_city!$A$2:$A$11,reference_province_to_city!$B$2:$B$11)</f>
        <v>Semarang</v>
      </c>
      <c r="M3610" s="15" t="s">
        <v>15</v>
      </c>
      <c r="N3610" s="15">
        <v>50111.0</v>
      </c>
      <c r="O3610" s="15">
        <f t="array" ref="O3610">_xlfn.XLOOKUP(M3610,reference_postal_code!$B$2:$B$11,reference_postal_code!$A$2:$A$11)</f>
        <v>50111</v>
      </c>
      <c r="P3610" s="15" t="s">
        <v>77</v>
      </c>
      <c r="Q3610" s="15" t="s">
        <v>5280</v>
      </c>
      <c r="R3610" s="15" t="s">
        <v>106</v>
      </c>
      <c r="S3610" s="15" t="s">
        <v>139</v>
      </c>
      <c r="T3610" s="15" t="s">
        <v>5281</v>
      </c>
      <c r="U3610" s="28">
        <v>262440.0</v>
      </c>
      <c r="V3610" s="15">
        <v>9.0</v>
      </c>
      <c r="W3610" s="31">
        <v>0.6</v>
      </c>
      <c r="X3610" s="28">
        <v>-111537.0</v>
      </c>
    </row>
    <row r="3611" ht="15.75" customHeight="1">
      <c r="A3611" s="15">
        <v>1006.0</v>
      </c>
      <c r="B3611" s="15" t="s">
        <v>6413</v>
      </c>
      <c r="C3611" s="18">
        <v>42321.0</v>
      </c>
      <c r="D3611" s="18">
        <v>42325.0</v>
      </c>
      <c r="E3611" s="18">
        <f t="shared" si="1"/>
        <v>42325</v>
      </c>
      <c r="F3611" s="15" t="s">
        <v>55</v>
      </c>
      <c r="G3611" s="15" t="s">
        <v>4049</v>
      </c>
      <c r="H3611" s="15" t="s">
        <v>4050</v>
      </c>
      <c r="I3611" s="15" t="s">
        <v>59</v>
      </c>
      <c r="J3611" s="15" t="s">
        <v>60</v>
      </c>
      <c r="K3611" s="15" t="s">
        <v>10</v>
      </c>
      <c r="L3611" s="15" t="str">
        <f t="array" ref="L3611">_xlfn.XLOOKUP(M3611,reference_province_to_city!$A$2:$A$11,reference_province_to_city!$B$2:$B$11)</f>
        <v>Jakarta</v>
      </c>
      <c r="M3611" s="15" t="s">
        <v>7</v>
      </c>
      <c r="N3611" s="15">
        <v>10110.0</v>
      </c>
      <c r="O3611" s="15">
        <f t="array" ref="O3611">_xlfn.XLOOKUP(M3611,reference_postal_code!$B$2:$B$11,reference_postal_code!$A$2:$A$11)</f>
        <v>10110</v>
      </c>
      <c r="P3611" s="15" t="s">
        <v>117</v>
      </c>
      <c r="Q3611" s="15" t="s">
        <v>6406</v>
      </c>
      <c r="R3611" s="15" t="s">
        <v>65</v>
      </c>
      <c r="S3611" s="15" t="s">
        <v>66</v>
      </c>
      <c r="T3611" s="15" t="s">
        <v>6407</v>
      </c>
      <c r="U3611" s="28">
        <v>1729440.0</v>
      </c>
      <c r="V3611" s="15">
        <v>3.0</v>
      </c>
      <c r="W3611" s="31">
        <v>0.2</v>
      </c>
      <c r="X3611" s="28">
        <v>605304.0</v>
      </c>
    </row>
    <row r="3612" ht="15.75" customHeight="1">
      <c r="A3612" s="15">
        <v>6710.0</v>
      </c>
      <c r="B3612" s="15" t="s">
        <v>6414</v>
      </c>
      <c r="C3612" s="18">
        <v>42322.0</v>
      </c>
      <c r="D3612" s="18">
        <v>42327.0</v>
      </c>
      <c r="E3612" s="18">
        <f t="shared" si="1"/>
        <v>42327</v>
      </c>
      <c r="F3612" s="15" t="s">
        <v>55</v>
      </c>
      <c r="G3612" s="15" t="s">
        <v>2553</v>
      </c>
      <c r="H3612" s="15" t="s">
        <v>2554</v>
      </c>
      <c r="I3612" s="15" t="s">
        <v>59</v>
      </c>
      <c r="J3612" s="15" t="s">
        <v>60</v>
      </c>
      <c r="K3612" s="15" t="s">
        <v>26</v>
      </c>
      <c r="L3612" s="15" t="str">
        <f t="array" ref="L3612">_xlfn.XLOOKUP(M3612,reference_province_to_city!$A$2:$A$11,reference_province_to_city!$B$2:$B$11)</f>
        <v>Denpasar</v>
      </c>
      <c r="M3612" s="15" t="s">
        <v>24</v>
      </c>
      <c r="O3612" s="15">
        <f t="array" ref="O3612">_xlfn.XLOOKUP(M3612,reference_postal_code!$B$2:$B$11,reference_postal_code!$A$2:$A$11)</f>
        <v>80231</v>
      </c>
      <c r="P3612" s="15" t="s">
        <v>63</v>
      </c>
      <c r="Q3612" s="15" t="s">
        <v>4614</v>
      </c>
      <c r="R3612" s="15" t="s">
        <v>106</v>
      </c>
      <c r="S3612" s="15" t="s">
        <v>107</v>
      </c>
      <c r="T3612" s="15" t="s">
        <v>4615</v>
      </c>
      <c r="U3612" s="28">
        <v>3455280.0</v>
      </c>
      <c r="V3612" s="15">
        <v>3.0</v>
      </c>
      <c r="W3612" s="31">
        <v>0.2</v>
      </c>
      <c r="X3612" s="28">
        <v>302337.0</v>
      </c>
    </row>
    <row r="3613" ht="15.75" customHeight="1">
      <c r="A3613" s="15">
        <v>5721.0</v>
      </c>
      <c r="B3613" s="15" t="s">
        <v>6415</v>
      </c>
      <c r="C3613" s="18">
        <v>42322.0</v>
      </c>
      <c r="D3613" s="18">
        <v>42325.0</v>
      </c>
      <c r="E3613" s="18">
        <f t="shared" si="1"/>
        <v>42325</v>
      </c>
      <c r="F3613" s="15" t="s">
        <v>125</v>
      </c>
      <c r="G3613" s="15" t="s">
        <v>1021</v>
      </c>
      <c r="H3613" s="15" t="s">
        <v>1022</v>
      </c>
      <c r="I3613" s="15" t="s">
        <v>128</v>
      </c>
      <c r="J3613" s="15" t="s">
        <v>60</v>
      </c>
      <c r="K3613" s="15" t="s">
        <v>10</v>
      </c>
      <c r="L3613" s="15" t="str">
        <f t="array" ref="L3613">_xlfn.XLOOKUP(M3613,reference_province_to_city!$A$2:$A$11,reference_province_to_city!$B$2:$B$11)</f>
        <v>Jakarta</v>
      </c>
      <c r="M3613" s="15" t="s">
        <v>7</v>
      </c>
      <c r="N3613" s="15">
        <v>10110.0</v>
      </c>
      <c r="O3613" s="15">
        <f t="array" ref="O3613">_xlfn.XLOOKUP(M3613,reference_postal_code!$B$2:$B$11,reference_postal_code!$A$2:$A$11)</f>
        <v>10110</v>
      </c>
      <c r="P3613" s="15" t="s">
        <v>117</v>
      </c>
      <c r="Q3613" s="15" t="s">
        <v>2289</v>
      </c>
      <c r="R3613" s="15" t="s">
        <v>65</v>
      </c>
      <c r="S3613" s="15" t="s">
        <v>103</v>
      </c>
      <c r="T3613" s="15" t="s">
        <v>2290</v>
      </c>
      <c r="U3613" s="28">
        <v>130800.0</v>
      </c>
      <c r="V3613" s="15">
        <v>5.0</v>
      </c>
      <c r="W3613" s="31">
        <v>0.2</v>
      </c>
      <c r="X3613" s="28">
        <v>34335.0</v>
      </c>
    </row>
    <row r="3614" ht="15.75" customHeight="1">
      <c r="A3614" s="15">
        <v>2436.0</v>
      </c>
      <c r="B3614" s="15" t="s">
        <v>6416</v>
      </c>
      <c r="C3614" s="18">
        <v>42322.0</v>
      </c>
      <c r="D3614" s="18">
        <v>42325.0</v>
      </c>
      <c r="E3614" s="18">
        <f t="shared" si="1"/>
        <v>42325</v>
      </c>
      <c r="F3614" s="15" t="s">
        <v>125</v>
      </c>
      <c r="G3614" s="15" t="s">
        <v>1721</v>
      </c>
      <c r="H3614" s="15" t="s">
        <v>1722</v>
      </c>
      <c r="I3614" s="15" t="s">
        <v>128</v>
      </c>
      <c r="J3614" s="15" t="s">
        <v>60</v>
      </c>
      <c r="K3614" s="15" t="s">
        <v>14</v>
      </c>
      <c r="L3614" s="15" t="str">
        <f t="array" ref="L3614">_xlfn.XLOOKUP(M3614,reference_province_to_city!$A$2:$A$11,reference_province_to_city!$B$2:$B$11)</f>
        <v>Bandung</v>
      </c>
      <c r="M3614" s="15" t="s">
        <v>12</v>
      </c>
      <c r="N3614" s="15">
        <v>40111.0</v>
      </c>
      <c r="O3614" s="15">
        <f t="array" ref="O3614">_xlfn.XLOOKUP(M3614,reference_postal_code!$B$2:$B$11,reference_postal_code!$A$2:$A$11)</f>
        <v>40111</v>
      </c>
      <c r="P3614" s="15" t="s">
        <v>117</v>
      </c>
      <c r="Q3614" s="15" t="s">
        <v>6417</v>
      </c>
      <c r="R3614" s="15" t="s">
        <v>65</v>
      </c>
      <c r="S3614" s="15" t="s">
        <v>222</v>
      </c>
      <c r="T3614" s="15" t="s">
        <v>6418</v>
      </c>
      <c r="U3614" s="28">
        <v>1.239165E7</v>
      </c>
      <c r="V3614" s="15">
        <v>3.0</v>
      </c>
      <c r="W3614" s="31">
        <v>0.0</v>
      </c>
      <c r="X3614" s="28">
        <v>4832744.0</v>
      </c>
    </row>
    <row r="3615" ht="15.75" customHeight="1">
      <c r="A3615" s="15">
        <v>3833.0</v>
      </c>
      <c r="B3615" s="15" t="s">
        <v>6419</v>
      </c>
      <c r="C3615" s="18">
        <v>42322.0</v>
      </c>
      <c r="D3615" s="18">
        <v>42327.0</v>
      </c>
      <c r="E3615" s="18">
        <f t="shared" si="1"/>
        <v>42327</v>
      </c>
      <c r="F3615" s="15" t="s">
        <v>55</v>
      </c>
      <c r="G3615" s="15" t="s">
        <v>115</v>
      </c>
      <c r="H3615" s="15" t="s">
        <v>116</v>
      </c>
      <c r="I3615" s="15" t="s">
        <v>59</v>
      </c>
      <c r="J3615" s="15" t="s">
        <v>60</v>
      </c>
      <c r="K3615" s="15" t="s">
        <v>14</v>
      </c>
      <c r="L3615" s="15" t="str">
        <f t="array" ref="L3615">_xlfn.XLOOKUP(M3615,reference_province_to_city!$A$2:$A$11,reference_province_to_city!$B$2:$B$11)</f>
        <v>Bandung</v>
      </c>
      <c r="M3615" s="15" t="s">
        <v>12</v>
      </c>
      <c r="N3615" s="15">
        <v>40111.0</v>
      </c>
      <c r="O3615" s="15">
        <f t="array" ref="O3615">_xlfn.XLOOKUP(M3615,reference_postal_code!$B$2:$B$11,reference_postal_code!$A$2:$A$11)</f>
        <v>40111</v>
      </c>
      <c r="P3615" s="15" t="s">
        <v>117</v>
      </c>
      <c r="Q3615" s="15" t="s">
        <v>3736</v>
      </c>
      <c r="R3615" s="15" t="s">
        <v>65</v>
      </c>
      <c r="S3615" s="15" t="s">
        <v>83</v>
      </c>
      <c r="T3615" s="15" t="s">
        <v>3737</v>
      </c>
      <c r="U3615" s="28">
        <v>299400.0</v>
      </c>
      <c r="V3615" s="15">
        <v>2.0</v>
      </c>
      <c r="W3615" s="31">
        <v>0.0</v>
      </c>
      <c r="X3615" s="28">
        <v>140718.0</v>
      </c>
    </row>
    <row r="3616" ht="15.75" customHeight="1">
      <c r="A3616" s="15">
        <v>3832.0</v>
      </c>
      <c r="B3616" s="15" t="s">
        <v>6419</v>
      </c>
      <c r="C3616" s="18">
        <v>42322.0</v>
      </c>
      <c r="D3616" s="18">
        <v>42327.0</v>
      </c>
      <c r="E3616" s="18">
        <f t="shared" si="1"/>
        <v>42327</v>
      </c>
      <c r="F3616" s="15" t="s">
        <v>55</v>
      </c>
      <c r="G3616" s="15" t="s">
        <v>115</v>
      </c>
      <c r="H3616" s="15" t="s">
        <v>116</v>
      </c>
      <c r="I3616" s="15" t="s">
        <v>59</v>
      </c>
      <c r="J3616" s="15" t="s">
        <v>60</v>
      </c>
      <c r="K3616" s="15" t="s">
        <v>14</v>
      </c>
      <c r="L3616" s="15" t="str">
        <f t="array" ref="L3616">_xlfn.XLOOKUP(M3616,reference_province_to_city!$A$2:$A$11,reference_province_to_city!$B$2:$B$11)</f>
        <v>Bandung</v>
      </c>
      <c r="M3616" s="15" t="s">
        <v>12</v>
      </c>
      <c r="O3616" s="15">
        <f t="array" ref="O3616">_xlfn.XLOOKUP(M3616,reference_postal_code!$B$2:$B$11,reference_postal_code!$A$2:$A$11)</f>
        <v>40111</v>
      </c>
      <c r="P3616" s="15" t="s">
        <v>117</v>
      </c>
      <c r="Q3616" s="15" t="s">
        <v>1252</v>
      </c>
      <c r="R3616" s="15" t="s">
        <v>106</v>
      </c>
      <c r="S3616" s="15" t="s">
        <v>139</v>
      </c>
      <c r="T3616" s="15" t="s">
        <v>1253</v>
      </c>
      <c r="U3616" s="28">
        <v>1142100.0</v>
      </c>
      <c r="V3616" s="15">
        <v>3.0</v>
      </c>
      <c r="W3616" s="31">
        <v>0.0</v>
      </c>
      <c r="X3616" s="28">
        <v>399735.0</v>
      </c>
    </row>
    <row r="3617" ht="15.75" customHeight="1">
      <c r="A3617" s="15">
        <v>2396.0</v>
      </c>
      <c r="B3617" s="15" t="s">
        <v>6420</v>
      </c>
      <c r="C3617" s="18">
        <v>42322.0</v>
      </c>
      <c r="D3617" s="18">
        <v>42327.0</v>
      </c>
      <c r="E3617" s="18">
        <f t="shared" si="1"/>
        <v>42327</v>
      </c>
      <c r="F3617" s="15" t="s">
        <v>55</v>
      </c>
      <c r="G3617" s="15" t="s">
        <v>1721</v>
      </c>
      <c r="H3617" s="15" t="s">
        <v>1722</v>
      </c>
      <c r="I3617" s="15" t="s">
        <v>128</v>
      </c>
      <c r="J3617" s="15" t="s">
        <v>60</v>
      </c>
      <c r="K3617" s="15" t="s">
        <v>14</v>
      </c>
      <c r="L3617" s="15" t="str">
        <f t="array" ref="L3617">_xlfn.XLOOKUP(M3617,reference_province_to_city!$A$2:$A$11,reference_province_to_city!$B$2:$B$11)</f>
        <v>Bandung</v>
      </c>
      <c r="M3617" s="15" t="s">
        <v>12</v>
      </c>
      <c r="N3617" s="15">
        <v>40111.0</v>
      </c>
      <c r="O3617" s="15">
        <f t="array" ref="O3617">_xlfn.XLOOKUP(M3617,reference_postal_code!$B$2:$B$11,reference_postal_code!$A$2:$A$11)</f>
        <v>40111</v>
      </c>
      <c r="P3617" s="15" t="s">
        <v>117</v>
      </c>
      <c r="Q3617" s="15" t="s">
        <v>4325</v>
      </c>
      <c r="R3617" s="15" t="s">
        <v>110</v>
      </c>
      <c r="S3617" s="15" t="s">
        <v>149</v>
      </c>
      <c r="T3617" s="15" t="s">
        <v>4326</v>
      </c>
      <c r="U3617" s="28">
        <v>898500.0</v>
      </c>
      <c r="V3617" s="15">
        <v>2.0</v>
      </c>
      <c r="W3617" s="31">
        <v>0.0</v>
      </c>
      <c r="X3617" s="28">
        <v>359400.0</v>
      </c>
    </row>
    <row r="3618" ht="15.75" customHeight="1">
      <c r="A3618" s="15">
        <v>6709.0</v>
      </c>
      <c r="B3618" s="15" t="s">
        <v>6414</v>
      </c>
      <c r="C3618" s="18">
        <v>42322.0</v>
      </c>
      <c r="D3618" s="18">
        <v>42327.0</v>
      </c>
      <c r="E3618" s="18">
        <f t="shared" si="1"/>
        <v>42327</v>
      </c>
      <c r="F3618" s="15" t="s">
        <v>55</v>
      </c>
      <c r="G3618" s="15" t="s">
        <v>2553</v>
      </c>
      <c r="H3618" s="15" t="s">
        <v>2554</v>
      </c>
      <c r="I3618" s="15" t="s">
        <v>59</v>
      </c>
      <c r="J3618" s="15" t="s">
        <v>60</v>
      </c>
      <c r="L3618" s="15" t="str">
        <f t="array" ref="L3618">_xlfn.XLOOKUP(M3618,reference_province_to_city!$A$2:$A$11,reference_province_to_city!$B$2:$B$11)</f>
        <v>Denpasar</v>
      </c>
      <c r="M3618" s="15" t="s">
        <v>24</v>
      </c>
      <c r="N3618" s="15">
        <v>80231.0</v>
      </c>
      <c r="O3618" s="15">
        <f t="array" ref="O3618">_xlfn.XLOOKUP(M3618,reference_postal_code!$B$2:$B$11,reference_postal_code!$A$2:$A$11)</f>
        <v>80231</v>
      </c>
      <c r="P3618" s="15" t="s">
        <v>63</v>
      </c>
      <c r="Q3618" s="15" t="s">
        <v>2974</v>
      </c>
      <c r="R3618" s="15" t="s">
        <v>106</v>
      </c>
      <c r="S3618" s="15" t="s">
        <v>107</v>
      </c>
      <c r="T3618" s="15" t="s">
        <v>2975</v>
      </c>
      <c r="U3618" s="28">
        <v>1.32576E7</v>
      </c>
      <c r="V3618" s="15">
        <v>4.0</v>
      </c>
      <c r="W3618" s="31">
        <v>0.2</v>
      </c>
      <c r="X3618" s="28">
        <v>1491480.0</v>
      </c>
    </row>
    <row r="3619" ht="15.75" customHeight="1">
      <c r="A3619" s="15">
        <v>2395.0</v>
      </c>
      <c r="B3619" s="15" t="s">
        <v>6420</v>
      </c>
      <c r="C3619" s="18">
        <v>42322.0</v>
      </c>
      <c r="D3619" s="18">
        <v>42327.0</v>
      </c>
      <c r="E3619" s="18">
        <f t="shared" si="1"/>
        <v>42327</v>
      </c>
      <c r="F3619" s="15" t="s">
        <v>55</v>
      </c>
      <c r="G3619" s="15" t="s">
        <v>1721</v>
      </c>
      <c r="H3619" s="15" t="s">
        <v>1722</v>
      </c>
      <c r="I3619" s="15" t="s">
        <v>128</v>
      </c>
      <c r="J3619" s="15" t="s">
        <v>60</v>
      </c>
      <c r="K3619" s="15" t="s">
        <v>14</v>
      </c>
      <c r="L3619" s="15" t="str">
        <f t="array" ref="L3619">_xlfn.XLOOKUP(M3619,reference_province_to_city!$A$2:$A$11,reference_province_to_city!$B$2:$B$11)</f>
        <v>Bandung</v>
      </c>
      <c r="M3619" s="15" t="s">
        <v>12</v>
      </c>
      <c r="N3619" s="15">
        <v>40111.0</v>
      </c>
      <c r="O3619" s="15">
        <f t="array" ref="O3619">_xlfn.XLOOKUP(M3619,reference_postal_code!$B$2:$B$11,reference_postal_code!$A$2:$A$11)</f>
        <v>40111</v>
      </c>
      <c r="P3619" s="15" t="s">
        <v>117</v>
      </c>
      <c r="Q3619" s="15" t="s">
        <v>1562</v>
      </c>
      <c r="R3619" s="15" t="s">
        <v>110</v>
      </c>
      <c r="S3619" s="15" t="s">
        <v>149</v>
      </c>
      <c r="T3619" s="15" t="s">
        <v>1563</v>
      </c>
      <c r="U3619" s="28">
        <v>564000.0</v>
      </c>
      <c r="V3619" s="15">
        <v>2.0</v>
      </c>
      <c r="W3619" s="31">
        <v>0.0</v>
      </c>
      <c r="X3619" s="28">
        <v>33840.0</v>
      </c>
    </row>
    <row r="3620" ht="15.75" customHeight="1">
      <c r="A3620" s="15">
        <v>5722.0</v>
      </c>
      <c r="B3620" s="15" t="s">
        <v>6415</v>
      </c>
      <c r="C3620" s="18">
        <v>42322.0</v>
      </c>
      <c r="D3620" s="18">
        <v>42325.0</v>
      </c>
      <c r="E3620" s="18">
        <f t="shared" si="1"/>
        <v>42325</v>
      </c>
      <c r="F3620" s="15" t="s">
        <v>125</v>
      </c>
      <c r="G3620" s="15" t="s">
        <v>1021</v>
      </c>
      <c r="H3620" s="15" t="s">
        <v>1022</v>
      </c>
      <c r="I3620" s="15" t="s">
        <v>128</v>
      </c>
      <c r="J3620" s="15" t="s">
        <v>60</v>
      </c>
      <c r="K3620" s="15" t="s">
        <v>10</v>
      </c>
      <c r="L3620" s="15" t="str">
        <f t="array" ref="L3620">_xlfn.XLOOKUP(M3620,reference_province_to_city!$A$2:$A$11,reference_province_to_city!$B$2:$B$11)</f>
        <v>Jakarta</v>
      </c>
      <c r="M3620" s="15" t="s">
        <v>7</v>
      </c>
      <c r="N3620" s="15">
        <v>10110.0</v>
      </c>
      <c r="O3620" s="15">
        <f t="array" ref="O3620">_xlfn.XLOOKUP(M3620,reference_postal_code!$B$2:$B$11,reference_postal_code!$A$2:$A$11)</f>
        <v>10110</v>
      </c>
      <c r="P3620" s="15" t="s">
        <v>117</v>
      </c>
      <c r="Q3620" s="15" t="s">
        <v>4722</v>
      </c>
      <c r="R3620" s="15" t="s">
        <v>110</v>
      </c>
      <c r="S3620" s="15" t="s">
        <v>149</v>
      </c>
      <c r="T3620" s="15" t="s">
        <v>4723</v>
      </c>
      <c r="U3620" s="28">
        <v>1367640.0</v>
      </c>
      <c r="V3620" s="15">
        <v>3.0</v>
      </c>
      <c r="W3620" s="31">
        <v>0.2</v>
      </c>
      <c r="X3620" s="28">
        <v>68382.0</v>
      </c>
    </row>
    <row r="3621" ht="15.75" customHeight="1">
      <c r="A3621" s="15">
        <v>3902.0</v>
      </c>
      <c r="B3621" s="15" t="s">
        <v>6421</v>
      </c>
      <c r="C3621" s="18">
        <v>42322.0</v>
      </c>
      <c r="D3621" s="18">
        <v>42328.0</v>
      </c>
      <c r="E3621" s="18">
        <f t="shared" si="1"/>
        <v>42328</v>
      </c>
      <c r="F3621" s="15" t="s">
        <v>55</v>
      </c>
      <c r="G3621" s="15" t="s">
        <v>3673</v>
      </c>
      <c r="H3621" s="15" t="s">
        <v>3674</v>
      </c>
      <c r="I3621" s="15" t="s">
        <v>76</v>
      </c>
      <c r="J3621" s="15" t="s">
        <v>60</v>
      </c>
      <c r="K3621" s="15" t="s">
        <v>26</v>
      </c>
      <c r="L3621" s="15" t="str">
        <f t="array" ref="L3621">_xlfn.XLOOKUP(M3621,reference_province_to_city!$A$2:$A$11,reference_province_to_city!$B$2:$B$11)</f>
        <v>Denpasar</v>
      </c>
      <c r="M3621" s="15" t="s">
        <v>24</v>
      </c>
      <c r="N3621" s="15">
        <v>80231.0</v>
      </c>
      <c r="O3621" s="15">
        <f t="array" ref="O3621">_xlfn.XLOOKUP(M3621,reference_postal_code!$B$2:$B$11,reference_postal_code!$A$2:$A$11)</f>
        <v>80231</v>
      </c>
      <c r="P3621" s="15" t="s">
        <v>63</v>
      </c>
      <c r="Q3621" s="15" t="s">
        <v>6422</v>
      </c>
      <c r="R3621" s="15" t="s">
        <v>110</v>
      </c>
      <c r="S3621" s="15" t="s">
        <v>149</v>
      </c>
      <c r="T3621" s="15" t="s">
        <v>6423</v>
      </c>
      <c r="U3621" s="28">
        <v>719760.0</v>
      </c>
      <c r="V3621" s="15">
        <v>2.0</v>
      </c>
      <c r="W3621" s="31">
        <v>0.2</v>
      </c>
      <c r="X3621" s="28">
        <v>-17994.0</v>
      </c>
    </row>
    <row r="3622" ht="15.75" customHeight="1">
      <c r="A3622" s="15">
        <v>2397.0</v>
      </c>
      <c r="B3622" s="15" t="s">
        <v>6420</v>
      </c>
      <c r="C3622" s="18">
        <v>42322.0</v>
      </c>
      <c r="D3622" s="18">
        <v>42327.0</v>
      </c>
      <c r="E3622" s="18">
        <f t="shared" si="1"/>
        <v>42327</v>
      </c>
      <c r="F3622" s="15" t="s">
        <v>55</v>
      </c>
      <c r="G3622" s="15" t="s">
        <v>1721</v>
      </c>
      <c r="H3622" s="15" t="s">
        <v>1722</v>
      </c>
      <c r="I3622" s="15" t="s">
        <v>128</v>
      </c>
      <c r="J3622" s="15" t="s">
        <v>60</v>
      </c>
      <c r="K3622" s="15" t="s">
        <v>14</v>
      </c>
      <c r="L3622" s="15" t="str">
        <f t="array" ref="L3622">_xlfn.XLOOKUP(M3622,reference_province_to_city!$A$2:$A$11,reference_province_to_city!$B$2:$B$11)</f>
        <v>Bandung</v>
      </c>
      <c r="M3622" s="15" t="s">
        <v>12</v>
      </c>
      <c r="N3622" s="15">
        <v>40111.0</v>
      </c>
      <c r="O3622" s="15">
        <f t="array" ref="O3622">_xlfn.XLOOKUP(M3622,reference_postal_code!$B$2:$B$11,reference_postal_code!$A$2:$A$11)</f>
        <v>40111</v>
      </c>
      <c r="P3622" s="15" t="s">
        <v>117</v>
      </c>
      <c r="Q3622" s="15" t="s">
        <v>4756</v>
      </c>
      <c r="R3622" s="15" t="s">
        <v>65</v>
      </c>
      <c r="S3622" s="15" t="s">
        <v>66</v>
      </c>
      <c r="T3622" s="15" t="s">
        <v>4757</v>
      </c>
      <c r="U3622" s="28">
        <v>555000.0</v>
      </c>
      <c r="V3622" s="15">
        <v>5.0</v>
      </c>
      <c r="W3622" s="31">
        <v>0.0</v>
      </c>
      <c r="X3622" s="28">
        <v>249750.0</v>
      </c>
    </row>
    <row r="3623" ht="15.75" customHeight="1">
      <c r="A3623" s="15">
        <v>5723.0</v>
      </c>
      <c r="B3623" s="15" t="s">
        <v>6415</v>
      </c>
      <c r="C3623" s="18">
        <v>42322.0</v>
      </c>
      <c r="D3623" s="18">
        <v>42325.0</v>
      </c>
      <c r="E3623" s="18">
        <f t="shared" si="1"/>
        <v>42325</v>
      </c>
      <c r="F3623" s="15" t="s">
        <v>125</v>
      </c>
      <c r="G3623" s="15" t="s">
        <v>1021</v>
      </c>
      <c r="H3623" s="15" t="s">
        <v>1022</v>
      </c>
      <c r="I3623" s="15" t="s">
        <v>128</v>
      </c>
      <c r="J3623" s="15" t="s">
        <v>60</v>
      </c>
      <c r="K3623" s="15" t="s">
        <v>10</v>
      </c>
      <c r="L3623" s="15" t="str">
        <f t="array" ref="L3623">_xlfn.XLOOKUP(M3623,reference_province_to_city!$A$2:$A$11,reference_province_to_city!$B$2:$B$11)</f>
        <v>Jakarta</v>
      </c>
      <c r="M3623" s="15" t="s">
        <v>7</v>
      </c>
      <c r="O3623" s="15">
        <f t="array" ref="O3623">_xlfn.XLOOKUP(M3623,reference_postal_code!$B$2:$B$11,reference_postal_code!$A$2:$A$11)</f>
        <v>10110</v>
      </c>
      <c r="P3623" s="15" t="s">
        <v>117</v>
      </c>
      <c r="Q3623" s="15" t="s">
        <v>1545</v>
      </c>
      <c r="R3623" s="15" t="s">
        <v>110</v>
      </c>
      <c r="S3623" s="15" t="s">
        <v>149</v>
      </c>
      <c r="T3623" s="15" t="s">
        <v>1546</v>
      </c>
      <c r="U3623" s="28">
        <v>2399520.0</v>
      </c>
      <c r="V3623" s="15">
        <v>4.0</v>
      </c>
      <c r="W3623" s="31">
        <v>0.2</v>
      </c>
      <c r="X3623" s="28">
        <v>449910.0</v>
      </c>
    </row>
    <row r="3624" ht="15.75" customHeight="1">
      <c r="A3624" s="15">
        <v>2435.0</v>
      </c>
      <c r="B3624" s="15" t="s">
        <v>6416</v>
      </c>
      <c r="C3624" s="18">
        <v>42322.0</v>
      </c>
      <c r="D3624" s="18">
        <v>42325.0</v>
      </c>
      <c r="E3624" s="18">
        <f t="shared" si="1"/>
        <v>42325</v>
      </c>
      <c r="F3624" s="15" t="s">
        <v>125</v>
      </c>
      <c r="G3624" s="15" t="s">
        <v>1721</v>
      </c>
      <c r="H3624" s="15" t="s">
        <v>1722</v>
      </c>
      <c r="I3624" s="15" t="s">
        <v>128</v>
      </c>
      <c r="J3624" s="15" t="s">
        <v>60</v>
      </c>
      <c r="K3624" s="15" t="s">
        <v>14</v>
      </c>
      <c r="L3624" s="15" t="str">
        <f t="array" ref="L3624">_xlfn.XLOOKUP(M3624,reference_province_to_city!$A$2:$A$11,reference_province_to_city!$B$2:$B$11)</f>
        <v>Bandung</v>
      </c>
      <c r="M3624" s="15" t="s">
        <v>12</v>
      </c>
      <c r="N3624" s="15">
        <v>40111.0</v>
      </c>
      <c r="O3624" s="15">
        <f t="array" ref="O3624">_xlfn.XLOOKUP(M3624,reference_postal_code!$B$2:$B$11,reference_postal_code!$A$2:$A$11)</f>
        <v>40111</v>
      </c>
      <c r="P3624" s="15" t="s">
        <v>117</v>
      </c>
      <c r="Q3624" s="15" t="s">
        <v>172</v>
      </c>
      <c r="R3624" s="15" t="s">
        <v>65</v>
      </c>
      <c r="S3624" s="15" t="s">
        <v>173</v>
      </c>
      <c r="T3624" s="15" t="s">
        <v>174</v>
      </c>
      <c r="U3624" s="28">
        <v>509400.0</v>
      </c>
      <c r="V3624" s="15">
        <v>2.0</v>
      </c>
      <c r="W3624" s="31">
        <v>0.0</v>
      </c>
      <c r="X3624" s="28">
        <v>254700.0</v>
      </c>
    </row>
    <row r="3625" ht="15.75" customHeight="1">
      <c r="A3625" s="15">
        <v>6187.0</v>
      </c>
      <c r="B3625" s="15" t="s">
        <v>6424</v>
      </c>
      <c r="C3625" s="18">
        <v>42323.0</v>
      </c>
      <c r="D3625" s="18">
        <v>42325.0</v>
      </c>
      <c r="E3625" s="18">
        <f t="shared" si="1"/>
        <v>42325</v>
      </c>
      <c r="F3625" s="15" t="s">
        <v>125</v>
      </c>
      <c r="G3625" s="15" t="s">
        <v>1702</v>
      </c>
      <c r="H3625" s="15" t="s">
        <v>1703</v>
      </c>
      <c r="I3625" s="15" t="s">
        <v>128</v>
      </c>
      <c r="J3625" s="15" t="s">
        <v>60</v>
      </c>
      <c r="K3625" s="15" t="s">
        <v>17</v>
      </c>
      <c r="L3625" s="15" t="str">
        <f t="array" ref="L3625">_xlfn.XLOOKUP(M3625,reference_province_to_city!$A$2:$A$11,reference_province_to_city!$B$2:$B$11)</f>
        <v>Semarang</v>
      </c>
      <c r="M3625" s="15" t="s">
        <v>15</v>
      </c>
      <c r="N3625" s="15">
        <v>50111.0</v>
      </c>
      <c r="O3625" s="15">
        <f t="array" ref="O3625">_xlfn.XLOOKUP(M3625,reference_postal_code!$B$2:$B$11,reference_postal_code!$A$2:$A$11)</f>
        <v>50111</v>
      </c>
      <c r="P3625" s="15" t="s">
        <v>77</v>
      </c>
      <c r="Q3625" s="15" t="s">
        <v>2388</v>
      </c>
      <c r="R3625" s="15" t="s">
        <v>65</v>
      </c>
      <c r="S3625" s="15" t="s">
        <v>87</v>
      </c>
      <c r="T3625" s="15" t="s">
        <v>2389</v>
      </c>
      <c r="U3625" s="28">
        <v>1064250.0</v>
      </c>
      <c r="V3625" s="15">
        <v>3.0</v>
      </c>
      <c r="W3625" s="31">
        <v>0.0</v>
      </c>
      <c r="X3625" s="28">
        <v>308632.0</v>
      </c>
    </row>
    <row r="3626" ht="15.75" customHeight="1">
      <c r="A3626" s="15">
        <v>6189.0</v>
      </c>
      <c r="B3626" s="15" t="s">
        <v>6424</v>
      </c>
      <c r="C3626" s="18">
        <v>42323.0</v>
      </c>
      <c r="D3626" s="18">
        <v>42325.0</v>
      </c>
      <c r="E3626" s="18">
        <f t="shared" si="1"/>
        <v>42325</v>
      </c>
      <c r="F3626" s="15" t="s">
        <v>125</v>
      </c>
      <c r="G3626" s="15" t="s">
        <v>1702</v>
      </c>
      <c r="H3626" s="15" t="s">
        <v>1703</v>
      </c>
      <c r="I3626" s="15" t="s">
        <v>128</v>
      </c>
      <c r="J3626" s="15" t="s">
        <v>60</v>
      </c>
      <c r="L3626" s="15" t="str">
        <f t="array" ref="L3626">_xlfn.XLOOKUP(M3626,reference_province_to_city!$A$2:$A$11,reference_province_to_city!$B$2:$B$11)</f>
        <v>Semarang</v>
      </c>
      <c r="M3626" s="15" t="s">
        <v>15</v>
      </c>
      <c r="N3626" s="15">
        <v>50111.0</v>
      </c>
      <c r="O3626" s="15">
        <f t="array" ref="O3626">_xlfn.XLOOKUP(M3626,reference_postal_code!$B$2:$B$11,reference_postal_code!$A$2:$A$11)</f>
        <v>50111</v>
      </c>
      <c r="P3626" s="15" t="s">
        <v>77</v>
      </c>
      <c r="Q3626" s="15" t="s">
        <v>1028</v>
      </c>
      <c r="R3626" s="15" t="s">
        <v>65</v>
      </c>
      <c r="S3626" s="15" t="s">
        <v>93</v>
      </c>
      <c r="T3626" s="15" t="s">
        <v>1029</v>
      </c>
      <c r="U3626" s="28">
        <v>1785600.0</v>
      </c>
      <c r="V3626" s="15">
        <v>6.0</v>
      </c>
      <c r="W3626" s="31">
        <v>0.0</v>
      </c>
      <c r="X3626" s="28">
        <v>535680.0</v>
      </c>
    </row>
    <row r="3627" ht="15.75" customHeight="1">
      <c r="A3627" s="15">
        <v>550.0</v>
      </c>
      <c r="B3627" s="15" t="s">
        <v>6425</v>
      </c>
      <c r="C3627" s="18">
        <v>42323.0</v>
      </c>
      <c r="D3627" s="18">
        <v>42325.0</v>
      </c>
      <c r="E3627" s="18">
        <f t="shared" si="1"/>
        <v>42325</v>
      </c>
      <c r="F3627" s="15" t="s">
        <v>114</v>
      </c>
      <c r="G3627" s="15" t="s">
        <v>678</v>
      </c>
      <c r="H3627" s="15" t="s">
        <v>679</v>
      </c>
      <c r="I3627" s="15" t="s">
        <v>128</v>
      </c>
      <c r="J3627" s="15" t="s">
        <v>60</v>
      </c>
      <c r="L3627" s="15" t="str">
        <f t="array" ref="L3627">_xlfn.XLOOKUP(M3627,reference_province_to_city!$A$2:$A$11,reference_province_to_city!$B$2:$B$11)</f>
        <v>Balikpapan</v>
      </c>
      <c r="M3627" s="15" t="s">
        <v>21</v>
      </c>
      <c r="N3627" s="15">
        <v>76114.0</v>
      </c>
      <c r="O3627" s="15">
        <f t="array" ref="O3627">_xlfn.XLOOKUP(M3627,reference_postal_code!$B$2:$B$11,reference_postal_code!$A$2:$A$11)</f>
        <v>76114</v>
      </c>
      <c r="P3627" s="15" t="s">
        <v>166</v>
      </c>
      <c r="Q3627" s="15" t="s">
        <v>3564</v>
      </c>
      <c r="R3627" s="15" t="s">
        <v>65</v>
      </c>
      <c r="S3627" s="15" t="s">
        <v>83</v>
      </c>
      <c r="T3627" s="15" t="s">
        <v>3565</v>
      </c>
      <c r="U3627" s="28">
        <v>170460.0</v>
      </c>
      <c r="V3627" s="15">
        <v>3.0</v>
      </c>
      <c r="W3627" s="31">
        <v>0.8</v>
      </c>
      <c r="X3627" s="28">
        <v>-255690.0</v>
      </c>
    </row>
    <row r="3628" ht="15.75" customHeight="1">
      <c r="A3628" s="15">
        <v>549.0</v>
      </c>
      <c r="B3628" s="15" t="s">
        <v>6425</v>
      </c>
      <c r="C3628" s="18">
        <v>42323.0</v>
      </c>
      <c r="D3628" s="18">
        <v>42325.0</v>
      </c>
      <c r="E3628" s="18">
        <f t="shared" si="1"/>
        <v>42325</v>
      </c>
      <c r="F3628" s="15" t="s">
        <v>114</v>
      </c>
      <c r="G3628" s="15" t="s">
        <v>678</v>
      </c>
      <c r="H3628" s="15" t="s">
        <v>679</v>
      </c>
      <c r="I3628" s="15" t="s">
        <v>128</v>
      </c>
      <c r="J3628" s="15" t="s">
        <v>60</v>
      </c>
      <c r="K3628" s="15" t="s">
        <v>31</v>
      </c>
      <c r="L3628" s="15" t="str">
        <f t="array" ref="L3628">_xlfn.XLOOKUP(M3628,reference_province_to_city!$A$2:$A$11,reference_province_to_city!$B$2:$B$11)</f>
        <v>Balikpapan</v>
      </c>
      <c r="M3628" s="15" t="s">
        <v>21</v>
      </c>
      <c r="N3628" s="15">
        <v>76114.0</v>
      </c>
      <c r="O3628" s="15">
        <f t="array" ref="O3628">_xlfn.XLOOKUP(M3628,reference_postal_code!$B$2:$B$11,reference_postal_code!$A$2:$A$11)</f>
        <v>76114</v>
      </c>
      <c r="P3628" s="15" t="s">
        <v>166</v>
      </c>
      <c r="Q3628" s="15" t="s">
        <v>6426</v>
      </c>
      <c r="R3628" s="15" t="s">
        <v>65</v>
      </c>
      <c r="S3628" s="15" t="s">
        <v>87</v>
      </c>
      <c r="T3628" s="15" t="s">
        <v>6427</v>
      </c>
      <c r="U3628" s="28">
        <v>3754080.0</v>
      </c>
      <c r="V3628" s="15">
        <v>9.0</v>
      </c>
      <c r="W3628" s="31">
        <v>0.2</v>
      </c>
      <c r="X3628" s="28">
        <v>234630.0</v>
      </c>
    </row>
    <row r="3629" ht="15.75" customHeight="1">
      <c r="A3629" s="15">
        <v>6188.0</v>
      </c>
      <c r="B3629" s="15" t="s">
        <v>6424</v>
      </c>
      <c r="C3629" s="18">
        <v>42323.0</v>
      </c>
      <c r="D3629" s="18">
        <v>42325.0</v>
      </c>
      <c r="E3629" s="18">
        <f t="shared" si="1"/>
        <v>42325</v>
      </c>
      <c r="F3629" s="15" t="s">
        <v>125</v>
      </c>
      <c r="G3629" s="15" t="s">
        <v>1702</v>
      </c>
      <c r="H3629" s="15" t="s">
        <v>1703</v>
      </c>
      <c r="I3629" s="15" t="s">
        <v>128</v>
      </c>
      <c r="J3629" s="15" t="s">
        <v>60</v>
      </c>
      <c r="K3629" s="15" t="s">
        <v>17</v>
      </c>
      <c r="L3629" s="15" t="str">
        <f t="array" ref="L3629">_xlfn.XLOOKUP(M3629,reference_province_to_city!$A$2:$A$11,reference_province_to_city!$B$2:$B$11)</f>
        <v>Semarang</v>
      </c>
      <c r="M3629" s="15" t="s">
        <v>15</v>
      </c>
      <c r="N3629" s="15">
        <v>50111.0</v>
      </c>
      <c r="O3629" s="15">
        <f t="array" ref="O3629">_xlfn.XLOOKUP(M3629,reference_postal_code!$B$2:$B$11,reference_postal_code!$A$2:$A$11)</f>
        <v>50111</v>
      </c>
      <c r="P3629" s="15" t="s">
        <v>77</v>
      </c>
      <c r="Q3629" s="15" t="s">
        <v>6428</v>
      </c>
      <c r="R3629" s="15" t="s">
        <v>65</v>
      </c>
      <c r="S3629" s="15" t="s">
        <v>83</v>
      </c>
      <c r="T3629" s="15" t="s">
        <v>6429</v>
      </c>
      <c r="U3629" s="28">
        <v>524160.0</v>
      </c>
      <c r="V3629" s="15">
        <v>6.0</v>
      </c>
      <c r="W3629" s="31">
        <v>0.2</v>
      </c>
      <c r="X3629" s="28">
        <v>176904.0</v>
      </c>
    </row>
    <row r="3630" ht="15.75" customHeight="1">
      <c r="A3630" s="15">
        <v>551.0</v>
      </c>
      <c r="B3630" s="15" t="s">
        <v>6425</v>
      </c>
      <c r="C3630" s="18">
        <v>42323.0</v>
      </c>
      <c r="D3630" s="18">
        <v>42325.0</v>
      </c>
      <c r="E3630" s="18">
        <f t="shared" si="1"/>
        <v>42325</v>
      </c>
      <c r="F3630" s="15" t="s">
        <v>114</v>
      </c>
      <c r="G3630" s="15" t="s">
        <v>678</v>
      </c>
      <c r="H3630" s="15" t="s">
        <v>679</v>
      </c>
      <c r="I3630" s="15" t="s">
        <v>128</v>
      </c>
      <c r="J3630" s="15" t="s">
        <v>60</v>
      </c>
      <c r="K3630" s="15" t="s">
        <v>31</v>
      </c>
      <c r="L3630" s="15" t="str">
        <f t="array" ref="L3630">_xlfn.XLOOKUP(M3630,reference_province_to_city!$A$2:$A$11,reference_province_to_city!$B$2:$B$11)</f>
        <v>Balikpapan</v>
      </c>
      <c r="M3630" s="15" t="s">
        <v>21</v>
      </c>
      <c r="N3630" s="15">
        <v>76114.0</v>
      </c>
      <c r="O3630" s="15">
        <f t="array" ref="O3630">_xlfn.XLOOKUP(M3630,reference_postal_code!$B$2:$B$11,reference_postal_code!$A$2:$A$11)</f>
        <v>76114</v>
      </c>
      <c r="P3630" s="15" t="s">
        <v>166</v>
      </c>
      <c r="Q3630" s="15" t="s">
        <v>5834</v>
      </c>
      <c r="R3630" s="15" t="s">
        <v>65</v>
      </c>
      <c r="S3630" s="15" t="s">
        <v>226</v>
      </c>
      <c r="T3630" s="15" t="s">
        <v>5835</v>
      </c>
      <c r="U3630" s="28">
        <v>130800.0</v>
      </c>
      <c r="V3630" s="15">
        <v>5.0</v>
      </c>
      <c r="W3630" s="31">
        <v>0.2</v>
      </c>
      <c r="X3630" s="28">
        <v>-26160.0</v>
      </c>
    </row>
    <row r="3631" ht="15.75" customHeight="1">
      <c r="A3631" s="15">
        <v>9022.0</v>
      </c>
      <c r="B3631" s="15" t="s">
        <v>6430</v>
      </c>
      <c r="C3631" s="18">
        <v>42323.0</v>
      </c>
      <c r="D3631" s="18">
        <v>42328.0</v>
      </c>
      <c r="E3631" s="18">
        <f t="shared" si="1"/>
        <v>42328</v>
      </c>
      <c r="F3631" s="15" t="s">
        <v>55</v>
      </c>
      <c r="G3631" s="15" t="s">
        <v>2908</v>
      </c>
      <c r="H3631" s="15" t="s">
        <v>2909</v>
      </c>
      <c r="I3631" s="15" t="s">
        <v>128</v>
      </c>
      <c r="J3631" s="15" t="s">
        <v>60</v>
      </c>
      <c r="K3631" s="15" t="s">
        <v>31</v>
      </c>
      <c r="L3631" s="15" t="str">
        <f t="array" ref="L3631">_xlfn.XLOOKUP(M3631,reference_province_to_city!$A$2:$A$11,reference_province_to_city!$B$2:$B$11)</f>
        <v>Balikpapan</v>
      </c>
      <c r="M3631" s="15" t="s">
        <v>21</v>
      </c>
      <c r="N3631" s="15">
        <v>76114.0</v>
      </c>
      <c r="O3631" s="15">
        <f t="array" ref="O3631">_xlfn.XLOOKUP(M3631,reference_postal_code!$B$2:$B$11,reference_postal_code!$A$2:$A$11)</f>
        <v>76114</v>
      </c>
      <c r="P3631" s="15" t="s">
        <v>166</v>
      </c>
      <c r="Q3631" s="15" t="s">
        <v>2784</v>
      </c>
      <c r="R3631" s="15" t="s">
        <v>65</v>
      </c>
      <c r="S3631" s="15" t="s">
        <v>83</v>
      </c>
      <c r="T3631" s="15" t="s">
        <v>2785</v>
      </c>
      <c r="U3631" s="28">
        <v>2503800.0</v>
      </c>
      <c r="V3631" s="15">
        <v>13.0</v>
      </c>
      <c r="W3631" s="31">
        <v>0.7</v>
      </c>
      <c r="X3631" s="28">
        <v>-1752660.0</v>
      </c>
    </row>
    <row r="3632" ht="15.75" customHeight="1">
      <c r="A3632" s="15">
        <v>8832.0</v>
      </c>
      <c r="B3632" s="15" t="s">
        <v>6431</v>
      </c>
      <c r="C3632" s="18">
        <v>42323.0</v>
      </c>
      <c r="D3632" s="18">
        <v>42327.0</v>
      </c>
      <c r="E3632" s="18">
        <f t="shared" si="1"/>
        <v>42327</v>
      </c>
      <c r="F3632" s="15" t="s">
        <v>55</v>
      </c>
      <c r="G3632" s="15" t="s">
        <v>2646</v>
      </c>
      <c r="H3632" s="15" t="s">
        <v>2647</v>
      </c>
      <c r="I3632" s="15" t="s">
        <v>76</v>
      </c>
      <c r="J3632" s="15" t="s">
        <v>60</v>
      </c>
      <c r="K3632" s="15" t="s">
        <v>28</v>
      </c>
      <c r="L3632" s="15" t="str">
        <f t="array" ref="L3632">_xlfn.XLOOKUP(M3632,reference_province_to_city!$A$2:$A$11,reference_province_to_city!$B$2:$B$11)</f>
        <v>Medan</v>
      </c>
      <c r="M3632" s="15" t="s">
        <v>11</v>
      </c>
      <c r="N3632" s="15">
        <v>20111.0</v>
      </c>
      <c r="O3632" s="15">
        <f t="array" ref="O3632">_xlfn.XLOOKUP(M3632,reference_postal_code!$B$2:$B$11,reference_postal_code!$A$2:$A$11)</f>
        <v>20111</v>
      </c>
      <c r="P3632" s="15" t="s">
        <v>77</v>
      </c>
      <c r="Q3632" s="15" t="s">
        <v>4327</v>
      </c>
      <c r="R3632" s="15" t="s">
        <v>106</v>
      </c>
      <c r="S3632" s="15" t="s">
        <v>139</v>
      </c>
      <c r="T3632" s="15" t="s">
        <v>4328</v>
      </c>
      <c r="U3632" s="28">
        <v>599400.0</v>
      </c>
      <c r="V3632" s="15">
        <v>2.0</v>
      </c>
      <c r="W3632" s="31">
        <v>0.0</v>
      </c>
      <c r="X3632" s="28">
        <v>215784.0</v>
      </c>
    </row>
    <row r="3633" ht="15.75" customHeight="1">
      <c r="A3633" s="15">
        <v>6794.0</v>
      </c>
      <c r="B3633" s="15" t="s">
        <v>6432</v>
      </c>
      <c r="C3633" s="18">
        <v>42324.0</v>
      </c>
      <c r="D3633" s="18">
        <v>42328.0</v>
      </c>
      <c r="E3633" s="18">
        <f t="shared" si="1"/>
        <v>42328</v>
      </c>
      <c r="F3633" s="15" t="s">
        <v>55</v>
      </c>
      <c r="G3633" s="15" t="s">
        <v>786</v>
      </c>
      <c r="H3633" s="15" t="s">
        <v>787</v>
      </c>
      <c r="I3633" s="15" t="s">
        <v>128</v>
      </c>
      <c r="J3633" s="15" t="s">
        <v>60</v>
      </c>
      <c r="K3633" s="15" t="s">
        <v>33</v>
      </c>
      <c r="L3633" s="15" t="str">
        <f t="array" ref="L3633">_xlfn.XLOOKUP(M3633,reference_province_to_city!$A$2:$A$11,reference_province_to_city!$B$2:$B$11)</f>
        <v>Makassar</v>
      </c>
      <c r="M3633" s="15" t="s">
        <v>25</v>
      </c>
      <c r="N3633" s="15">
        <v>90111.0</v>
      </c>
      <c r="O3633" s="15">
        <f t="array" ref="O3633">_xlfn.XLOOKUP(M3633,reference_postal_code!$B$2:$B$11,reference_postal_code!$A$2:$A$11)</f>
        <v>90111</v>
      </c>
      <c r="P3633" s="15" t="s">
        <v>63</v>
      </c>
      <c r="Q3633" s="15" t="s">
        <v>5166</v>
      </c>
      <c r="R3633" s="15" t="s">
        <v>65</v>
      </c>
      <c r="S3633" s="15" t="s">
        <v>87</v>
      </c>
      <c r="T3633" s="15" t="s">
        <v>5167</v>
      </c>
      <c r="U3633" s="28">
        <v>322320.0</v>
      </c>
      <c r="V3633" s="15">
        <v>2.0</v>
      </c>
      <c r="W3633" s="31">
        <v>0.2</v>
      </c>
      <c r="X3633" s="28">
        <v>24174.0</v>
      </c>
    </row>
    <row r="3634" ht="15.75" customHeight="1">
      <c r="A3634" s="15">
        <v>1627.0</v>
      </c>
      <c r="B3634" s="15" t="s">
        <v>6433</v>
      </c>
      <c r="C3634" s="18">
        <v>42324.0</v>
      </c>
      <c r="D3634" s="18">
        <v>42330.0</v>
      </c>
      <c r="E3634" s="18">
        <f t="shared" si="1"/>
        <v>42330</v>
      </c>
      <c r="F3634" s="15" t="s">
        <v>55</v>
      </c>
      <c r="G3634" s="15" t="s">
        <v>5786</v>
      </c>
      <c r="H3634" s="15" t="s">
        <v>5787</v>
      </c>
      <c r="I3634" s="15" t="s">
        <v>76</v>
      </c>
      <c r="J3634" s="15" t="s">
        <v>60</v>
      </c>
      <c r="L3634" s="15" t="str">
        <f t="array" ref="L3634">_xlfn.XLOOKUP(M3634,reference_province_to_city!$A$2:$A$11,reference_province_to_city!$B$2:$B$11)</f>
        <v>Balikpapan</v>
      </c>
      <c r="M3634" s="15" t="s">
        <v>21</v>
      </c>
      <c r="N3634" s="15">
        <v>76114.0</v>
      </c>
      <c r="O3634" s="15">
        <f t="array" ref="O3634">_xlfn.XLOOKUP(M3634,reference_postal_code!$B$2:$B$11,reference_postal_code!$A$2:$A$11)</f>
        <v>76114</v>
      </c>
      <c r="P3634" s="15" t="s">
        <v>166</v>
      </c>
      <c r="Q3634" s="15" t="s">
        <v>6434</v>
      </c>
      <c r="R3634" s="15" t="s">
        <v>65</v>
      </c>
      <c r="S3634" s="15" t="s">
        <v>222</v>
      </c>
      <c r="T3634" s="15" t="s">
        <v>6435</v>
      </c>
      <c r="U3634" s="28">
        <v>7848750.0</v>
      </c>
      <c r="V3634" s="15">
        <v>5.0</v>
      </c>
      <c r="W3634" s="31">
        <v>0.0</v>
      </c>
      <c r="X3634" s="28">
        <v>2119162.0</v>
      </c>
    </row>
    <row r="3635" ht="15.75" customHeight="1">
      <c r="A3635" s="15">
        <v>4193.0</v>
      </c>
      <c r="B3635" s="15" t="s">
        <v>6436</v>
      </c>
      <c r="C3635" s="18">
        <v>42324.0</v>
      </c>
      <c r="D3635" s="18">
        <v>42328.0</v>
      </c>
      <c r="E3635" s="18">
        <f t="shared" si="1"/>
        <v>42328</v>
      </c>
      <c r="F3635" s="15" t="s">
        <v>55</v>
      </c>
      <c r="G3635" s="15" t="s">
        <v>1913</v>
      </c>
      <c r="H3635" s="15" t="s">
        <v>1914</v>
      </c>
      <c r="I3635" s="15" t="s">
        <v>128</v>
      </c>
      <c r="J3635" s="15" t="s">
        <v>60</v>
      </c>
      <c r="K3635" s="15" t="s">
        <v>17</v>
      </c>
      <c r="L3635" s="15" t="str">
        <f t="array" ref="L3635">_xlfn.XLOOKUP(M3635,reference_province_to_city!$A$2:$A$11,reference_province_to_city!$B$2:$B$11)</f>
        <v>Semarang</v>
      </c>
      <c r="M3635" s="15" t="s">
        <v>15</v>
      </c>
      <c r="N3635" s="15">
        <v>50111.0</v>
      </c>
      <c r="O3635" s="15">
        <f t="array" ref="O3635">_xlfn.XLOOKUP(M3635,reference_postal_code!$B$2:$B$11,reference_postal_code!$A$2:$A$11)</f>
        <v>50111</v>
      </c>
      <c r="P3635" s="15" t="s">
        <v>77</v>
      </c>
      <c r="Q3635" s="15" t="s">
        <v>4226</v>
      </c>
      <c r="R3635" s="15" t="s">
        <v>106</v>
      </c>
      <c r="S3635" s="15" t="s">
        <v>218</v>
      </c>
      <c r="T3635" s="15" t="s">
        <v>4227</v>
      </c>
      <c r="U3635" s="28">
        <v>1.04463E7</v>
      </c>
      <c r="V3635" s="15">
        <v>2.0</v>
      </c>
      <c r="W3635" s="31">
        <v>0.0</v>
      </c>
      <c r="X3635" s="28">
        <v>2402649.0</v>
      </c>
    </row>
    <row r="3636" ht="15.75" customHeight="1">
      <c r="A3636" s="15">
        <v>2812.0</v>
      </c>
      <c r="B3636" s="15" t="s">
        <v>6437</v>
      </c>
      <c r="C3636" s="18">
        <v>42324.0</v>
      </c>
      <c r="D3636" s="18">
        <v>42326.0</v>
      </c>
      <c r="E3636" s="18">
        <f t="shared" si="1"/>
        <v>42326</v>
      </c>
      <c r="F3636" s="15" t="s">
        <v>114</v>
      </c>
      <c r="G3636" s="15" t="s">
        <v>909</v>
      </c>
      <c r="H3636" s="15" t="s">
        <v>910</v>
      </c>
      <c r="I3636" s="15" t="s">
        <v>76</v>
      </c>
      <c r="J3636" s="15" t="s">
        <v>60</v>
      </c>
      <c r="K3636" s="15" t="s">
        <v>17</v>
      </c>
      <c r="L3636" s="15" t="str">
        <f t="array" ref="L3636">_xlfn.XLOOKUP(M3636,reference_province_to_city!$A$2:$A$11,reference_province_to_city!$B$2:$B$11)</f>
        <v>Semarang</v>
      </c>
      <c r="M3636" s="15" t="s">
        <v>15</v>
      </c>
      <c r="N3636" s="15">
        <v>50111.0</v>
      </c>
      <c r="O3636" s="15">
        <f t="array" ref="O3636">_xlfn.XLOOKUP(M3636,reference_postal_code!$B$2:$B$11,reference_postal_code!$A$2:$A$11)</f>
        <v>50111</v>
      </c>
      <c r="P3636" s="15" t="s">
        <v>77</v>
      </c>
      <c r="Q3636" s="15" t="s">
        <v>5472</v>
      </c>
      <c r="R3636" s="15" t="s">
        <v>106</v>
      </c>
      <c r="S3636" s="15" t="s">
        <v>139</v>
      </c>
      <c r="T3636" s="15" t="s">
        <v>5473</v>
      </c>
      <c r="U3636" s="28">
        <v>2783700.0</v>
      </c>
      <c r="V3636" s="15">
        <v>6.0</v>
      </c>
      <c r="W3636" s="31">
        <v>0.0</v>
      </c>
      <c r="X3636" s="28">
        <v>1141317.0</v>
      </c>
    </row>
    <row r="3637" ht="15.75" customHeight="1">
      <c r="A3637" s="15">
        <v>4194.0</v>
      </c>
      <c r="B3637" s="15" t="s">
        <v>6436</v>
      </c>
      <c r="C3637" s="18">
        <v>42324.0</v>
      </c>
      <c r="D3637" s="18">
        <v>42328.0</v>
      </c>
      <c r="E3637" s="18">
        <f t="shared" si="1"/>
        <v>42328</v>
      </c>
      <c r="F3637" s="15" t="s">
        <v>55</v>
      </c>
      <c r="G3637" s="15" t="s">
        <v>1913</v>
      </c>
      <c r="H3637" s="15" t="s">
        <v>1914</v>
      </c>
      <c r="I3637" s="15" t="s">
        <v>128</v>
      </c>
      <c r="J3637" s="15" t="s">
        <v>60</v>
      </c>
      <c r="K3637" s="15" t="s">
        <v>17</v>
      </c>
      <c r="L3637" s="15" t="str">
        <f t="array" ref="L3637">_xlfn.XLOOKUP(M3637,reference_province_to_city!$A$2:$A$11,reference_province_to_city!$B$2:$B$11)</f>
        <v>Semarang</v>
      </c>
      <c r="M3637" s="15" t="s">
        <v>15</v>
      </c>
      <c r="N3637" s="15">
        <v>50111.0</v>
      </c>
      <c r="O3637" s="15">
        <f t="array" ref="O3637">_xlfn.XLOOKUP(M3637,reference_postal_code!$B$2:$B$11,reference_postal_code!$A$2:$A$11)</f>
        <v>50111</v>
      </c>
      <c r="P3637" s="15" t="s">
        <v>77</v>
      </c>
      <c r="Q3637" s="15" t="s">
        <v>6438</v>
      </c>
      <c r="R3637" s="15" t="s">
        <v>110</v>
      </c>
      <c r="S3637" s="15" t="s">
        <v>111</v>
      </c>
      <c r="T3637" s="15" t="s">
        <v>6439</v>
      </c>
      <c r="U3637" s="28">
        <v>4571640.0</v>
      </c>
      <c r="V3637" s="15">
        <v>3.0</v>
      </c>
      <c r="W3637" s="31">
        <v>0.2</v>
      </c>
      <c r="X3637" s="28">
        <v>342873.0</v>
      </c>
    </row>
    <row r="3638" ht="15.75" customHeight="1">
      <c r="A3638" s="15">
        <v>2815.0</v>
      </c>
      <c r="B3638" s="15" t="s">
        <v>6437</v>
      </c>
      <c r="C3638" s="18">
        <v>42324.0</v>
      </c>
      <c r="D3638" s="18">
        <v>42326.0</v>
      </c>
      <c r="E3638" s="18">
        <f t="shared" si="1"/>
        <v>42326</v>
      </c>
      <c r="F3638" s="15" t="s">
        <v>114</v>
      </c>
      <c r="G3638" s="15" t="s">
        <v>909</v>
      </c>
      <c r="H3638" s="15" t="s">
        <v>910</v>
      </c>
      <c r="I3638" s="15" t="s">
        <v>76</v>
      </c>
      <c r="J3638" s="15" t="s">
        <v>60</v>
      </c>
      <c r="K3638" s="15" t="s">
        <v>17</v>
      </c>
      <c r="L3638" s="15" t="str">
        <f t="array" ref="L3638">_xlfn.XLOOKUP(M3638,reference_province_to_city!$A$2:$A$11,reference_province_to_city!$B$2:$B$11)</f>
        <v>Semarang</v>
      </c>
      <c r="M3638" s="15" t="s">
        <v>15</v>
      </c>
      <c r="N3638" s="15">
        <v>50111.0</v>
      </c>
      <c r="O3638" s="15">
        <f t="array" ref="O3638">_xlfn.XLOOKUP(M3638,reference_postal_code!$B$2:$B$11,reference_postal_code!$A$2:$A$11)</f>
        <v>50111</v>
      </c>
      <c r="P3638" s="15" t="s">
        <v>77</v>
      </c>
      <c r="Q3638" s="15" t="s">
        <v>1081</v>
      </c>
      <c r="R3638" s="15" t="s">
        <v>106</v>
      </c>
      <c r="S3638" s="15" t="s">
        <v>218</v>
      </c>
      <c r="T3638" s="15" t="s">
        <v>1082</v>
      </c>
      <c r="U3638" s="28">
        <v>9803250.0</v>
      </c>
      <c r="V3638" s="15">
        <v>3.0</v>
      </c>
      <c r="W3638" s="31">
        <v>0.0</v>
      </c>
      <c r="X3638" s="28">
        <v>1666552.0</v>
      </c>
    </row>
    <row r="3639" ht="15.75" customHeight="1">
      <c r="A3639" s="15">
        <v>6796.0</v>
      </c>
      <c r="B3639" s="15" t="s">
        <v>6432</v>
      </c>
      <c r="C3639" s="18">
        <v>42324.0</v>
      </c>
      <c r="D3639" s="18">
        <v>42328.0</v>
      </c>
      <c r="E3639" s="18">
        <f t="shared" si="1"/>
        <v>42328</v>
      </c>
      <c r="F3639" s="15" t="s">
        <v>55</v>
      </c>
      <c r="G3639" s="15" t="s">
        <v>786</v>
      </c>
      <c r="H3639" s="15" t="s">
        <v>787</v>
      </c>
      <c r="I3639" s="15" t="s">
        <v>128</v>
      </c>
      <c r="J3639" s="15" t="s">
        <v>60</v>
      </c>
      <c r="K3639" s="15" t="s">
        <v>33</v>
      </c>
      <c r="L3639" s="15" t="str">
        <f t="array" ref="L3639">_xlfn.XLOOKUP(M3639,reference_province_to_city!$A$2:$A$11,reference_province_to_city!$B$2:$B$11)</f>
        <v>Makassar</v>
      </c>
      <c r="M3639" s="15" t="s">
        <v>25</v>
      </c>
      <c r="N3639" s="15">
        <v>90111.0</v>
      </c>
      <c r="O3639" s="15">
        <f t="array" ref="O3639">_xlfn.XLOOKUP(M3639,reference_postal_code!$B$2:$B$11,reference_postal_code!$A$2:$A$11)</f>
        <v>90111</v>
      </c>
      <c r="P3639" s="15" t="s">
        <v>63</v>
      </c>
      <c r="Q3639" s="15" t="s">
        <v>4972</v>
      </c>
      <c r="R3639" s="15" t="s">
        <v>106</v>
      </c>
      <c r="S3639" s="15" t="s">
        <v>139</v>
      </c>
      <c r="T3639" s="15" t="s">
        <v>4973</v>
      </c>
      <c r="U3639" s="28">
        <v>517560.0</v>
      </c>
      <c r="V3639" s="15">
        <v>2.0</v>
      </c>
      <c r="W3639" s="31">
        <v>0.6</v>
      </c>
      <c r="X3639" s="28">
        <v>-232902.0</v>
      </c>
    </row>
    <row r="3640" ht="15.75" customHeight="1">
      <c r="A3640" s="15">
        <v>2811.0</v>
      </c>
      <c r="B3640" s="15" t="s">
        <v>6437</v>
      </c>
      <c r="C3640" s="18">
        <v>42324.0</v>
      </c>
      <c r="D3640" s="18">
        <v>42326.0</v>
      </c>
      <c r="E3640" s="18">
        <f t="shared" si="1"/>
        <v>42326</v>
      </c>
      <c r="F3640" s="15" t="s">
        <v>114</v>
      </c>
      <c r="G3640" s="15" t="s">
        <v>909</v>
      </c>
      <c r="H3640" s="15" t="s">
        <v>910</v>
      </c>
      <c r="I3640" s="15" t="s">
        <v>76</v>
      </c>
      <c r="J3640" s="15" t="s">
        <v>60</v>
      </c>
      <c r="K3640" s="15" t="s">
        <v>17</v>
      </c>
      <c r="L3640" s="15" t="str">
        <f t="array" ref="L3640">_xlfn.XLOOKUP(M3640,reference_province_to_city!$A$2:$A$11,reference_province_to_city!$B$2:$B$11)</f>
        <v>Semarang</v>
      </c>
      <c r="M3640" s="15" t="s">
        <v>15</v>
      </c>
      <c r="N3640" s="15">
        <v>50111.0</v>
      </c>
      <c r="O3640" s="15">
        <f t="array" ref="O3640">_xlfn.XLOOKUP(M3640,reference_postal_code!$B$2:$B$11,reference_postal_code!$A$2:$A$11)</f>
        <v>50111</v>
      </c>
      <c r="P3640" s="15" t="s">
        <v>77</v>
      </c>
      <c r="Q3640" s="15" t="s">
        <v>5836</v>
      </c>
      <c r="R3640" s="15" t="s">
        <v>65</v>
      </c>
      <c r="S3640" s="15" t="s">
        <v>66</v>
      </c>
      <c r="T3640" s="15" t="s">
        <v>5837</v>
      </c>
      <c r="U3640" s="28">
        <v>2697300.0</v>
      </c>
      <c r="V3640" s="15">
        <v>9.0</v>
      </c>
      <c r="W3640" s="31">
        <v>0.0</v>
      </c>
      <c r="X3640" s="28">
        <v>1267731.0</v>
      </c>
    </row>
    <row r="3641" ht="15.75" customHeight="1">
      <c r="A3641" s="15">
        <v>7442.0</v>
      </c>
      <c r="B3641" s="15" t="s">
        <v>6440</v>
      </c>
      <c r="C3641" s="18">
        <v>42324.0</v>
      </c>
      <c r="D3641" s="18">
        <v>42326.0</v>
      </c>
      <c r="E3641" s="18">
        <f t="shared" si="1"/>
        <v>42326</v>
      </c>
      <c r="F3641" s="15" t="s">
        <v>125</v>
      </c>
      <c r="G3641" s="15" t="s">
        <v>1065</v>
      </c>
      <c r="H3641" s="15" t="s">
        <v>1066</v>
      </c>
      <c r="I3641" s="15" t="s">
        <v>128</v>
      </c>
      <c r="J3641" s="15" t="s">
        <v>60</v>
      </c>
      <c r="K3641" s="15" t="s">
        <v>29</v>
      </c>
      <c r="L3641" s="15" t="str">
        <f t="array" ref="L3641">_xlfn.XLOOKUP(M3641,reference_province_to_city!$A$2:$A$11,reference_province_to_city!$B$2:$B$11)</f>
        <v>Palembang</v>
      </c>
      <c r="M3641" s="15" t="s">
        <v>13</v>
      </c>
      <c r="N3641" s="15">
        <v>30111.0</v>
      </c>
      <c r="O3641" s="15">
        <f t="array" ref="O3641">_xlfn.XLOOKUP(M3641,reference_postal_code!$B$2:$B$11,reference_postal_code!$A$2:$A$11)</f>
        <v>30111</v>
      </c>
      <c r="P3641" s="15" t="s">
        <v>77</v>
      </c>
      <c r="Q3641" s="15" t="s">
        <v>3131</v>
      </c>
      <c r="R3641" s="15" t="s">
        <v>65</v>
      </c>
      <c r="S3641" s="15" t="s">
        <v>79</v>
      </c>
      <c r="T3641" s="15" t="s">
        <v>3132</v>
      </c>
      <c r="U3641" s="28">
        <v>283500.0</v>
      </c>
      <c r="V3641" s="15">
        <v>3.0</v>
      </c>
      <c r="W3641" s="31">
        <v>0.0</v>
      </c>
      <c r="X3641" s="28">
        <v>130410.0</v>
      </c>
    </row>
    <row r="3642" ht="15.75" customHeight="1">
      <c r="A3642" s="15">
        <v>2814.0</v>
      </c>
      <c r="B3642" s="15" t="s">
        <v>6437</v>
      </c>
      <c r="C3642" s="18">
        <v>42324.0</v>
      </c>
      <c r="D3642" s="18">
        <v>42326.0</v>
      </c>
      <c r="E3642" s="18">
        <f t="shared" si="1"/>
        <v>42326</v>
      </c>
      <c r="F3642" s="15" t="s">
        <v>114</v>
      </c>
      <c r="G3642" s="15" t="s">
        <v>909</v>
      </c>
      <c r="H3642" s="15" t="s">
        <v>910</v>
      </c>
      <c r="I3642" s="15" t="s">
        <v>76</v>
      </c>
      <c r="J3642" s="15" t="s">
        <v>60</v>
      </c>
      <c r="K3642" s="15" t="s">
        <v>17</v>
      </c>
      <c r="L3642" s="15" t="str">
        <f t="array" ref="L3642">_xlfn.XLOOKUP(M3642,reference_province_to_city!$A$2:$A$11,reference_province_to_city!$B$2:$B$11)</f>
        <v>Semarang</v>
      </c>
      <c r="M3642" s="15" t="s">
        <v>15</v>
      </c>
      <c r="N3642" s="15">
        <v>50111.0</v>
      </c>
      <c r="O3642" s="15">
        <f t="array" ref="O3642">_xlfn.XLOOKUP(M3642,reference_postal_code!$B$2:$B$11,reference_postal_code!$A$2:$A$11)</f>
        <v>50111</v>
      </c>
      <c r="P3642" s="15" t="s">
        <v>77</v>
      </c>
      <c r="Q3642" s="15" t="s">
        <v>6441</v>
      </c>
      <c r="R3642" s="15" t="s">
        <v>110</v>
      </c>
      <c r="S3642" s="15" t="s">
        <v>149</v>
      </c>
      <c r="T3642" s="15" t="s">
        <v>6442</v>
      </c>
      <c r="U3642" s="28">
        <v>1.49994E7</v>
      </c>
      <c r="V3642" s="15">
        <v>4.0</v>
      </c>
      <c r="W3642" s="31">
        <v>0.0</v>
      </c>
      <c r="X3642" s="28">
        <v>3449862.0</v>
      </c>
    </row>
    <row r="3643" ht="15.75" customHeight="1">
      <c r="A3643" s="15">
        <v>6795.0</v>
      </c>
      <c r="B3643" s="15" t="s">
        <v>6432</v>
      </c>
      <c r="C3643" s="18">
        <v>42324.0</v>
      </c>
      <c r="D3643" s="18">
        <v>42328.0</v>
      </c>
      <c r="E3643" s="18">
        <f t="shared" si="1"/>
        <v>42328</v>
      </c>
      <c r="F3643" s="15" t="s">
        <v>55</v>
      </c>
      <c r="G3643" s="15" t="s">
        <v>786</v>
      </c>
      <c r="H3643" s="15" t="s">
        <v>787</v>
      </c>
      <c r="I3643" s="15" t="s">
        <v>128</v>
      </c>
      <c r="J3643" s="15" t="s">
        <v>60</v>
      </c>
      <c r="K3643" s="15" t="s">
        <v>33</v>
      </c>
      <c r="L3643" s="15" t="str">
        <f t="array" ref="L3643">_xlfn.XLOOKUP(M3643,reference_province_to_city!$A$2:$A$11,reference_province_to_city!$B$2:$B$11)</f>
        <v>Makassar</v>
      </c>
      <c r="M3643" s="15" t="s">
        <v>25</v>
      </c>
      <c r="N3643" s="15">
        <v>90111.0</v>
      </c>
      <c r="O3643" s="15">
        <f t="array" ref="O3643">_xlfn.XLOOKUP(M3643,reference_postal_code!$B$2:$B$11,reference_postal_code!$A$2:$A$11)</f>
        <v>90111</v>
      </c>
      <c r="P3643" s="15" t="s">
        <v>63</v>
      </c>
      <c r="Q3643" s="15" t="s">
        <v>4671</v>
      </c>
      <c r="R3643" s="15" t="s">
        <v>110</v>
      </c>
      <c r="S3643" s="15" t="s">
        <v>111</v>
      </c>
      <c r="T3643" s="15" t="s">
        <v>4672</v>
      </c>
      <c r="U3643" s="28">
        <v>3599640.0</v>
      </c>
      <c r="V3643" s="15">
        <v>3.0</v>
      </c>
      <c r="W3643" s="31">
        <v>0.2</v>
      </c>
      <c r="X3643" s="28">
        <v>404959.0</v>
      </c>
    </row>
    <row r="3644" ht="15.75" customHeight="1">
      <c r="A3644" s="15">
        <v>2813.0</v>
      </c>
      <c r="B3644" s="15" t="s">
        <v>6437</v>
      </c>
      <c r="C3644" s="18">
        <v>42324.0</v>
      </c>
      <c r="D3644" s="18">
        <v>42326.0</v>
      </c>
      <c r="E3644" s="18">
        <f t="shared" si="1"/>
        <v>42326</v>
      </c>
      <c r="F3644" s="15" t="s">
        <v>114</v>
      </c>
      <c r="G3644" s="15" t="s">
        <v>909</v>
      </c>
      <c r="H3644" s="15" t="s">
        <v>910</v>
      </c>
      <c r="I3644" s="15" t="s">
        <v>76</v>
      </c>
      <c r="J3644" s="15" t="s">
        <v>60</v>
      </c>
      <c r="K3644" s="15" t="s">
        <v>17</v>
      </c>
      <c r="L3644" s="15" t="str">
        <f t="array" ref="L3644">_xlfn.XLOOKUP(M3644,reference_province_to_city!$A$2:$A$11,reference_province_to_city!$B$2:$B$11)</f>
        <v>Semarang</v>
      </c>
      <c r="M3644" s="15" t="s">
        <v>15</v>
      </c>
      <c r="N3644" s="15">
        <v>50111.0</v>
      </c>
      <c r="O3644" s="15">
        <f t="array" ref="O3644">_xlfn.XLOOKUP(M3644,reference_postal_code!$B$2:$B$11,reference_postal_code!$A$2:$A$11)</f>
        <v>50111</v>
      </c>
      <c r="P3644" s="15" t="s">
        <v>77</v>
      </c>
      <c r="Q3644" s="15" t="s">
        <v>1928</v>
      </c>
      <c r="R3644" s="15" t="s">
        <v>106</v>
      </c>
      <c r="S3644" s="15" t="s">
        <v>218</v>
      </c>
      <c r="T3644" s="15" t="s">
        <v>1929</v>
      </c>
      <c r="U3644" s="28">
        <v>3211650.0</v>
      </c>
      <c r="V3644" s="15">
        <v>3.0</v>
      </c>
      <c r="W3644" s="31">
        <v>0.0</v>
      </c>
      <c r="X3644" s="28">
        <v>545980.0</v>
      </c>
    </row>
    <row r="3645" ht="15.75" customHeight="1">
      <c r="A3645" s="15">
        <v>5847.0</v>
      </c>
      <c r="B3645" s="15" t="s">
        <v>6443</v>
      </c>
      <c r="C3645" s="18">
        <v>42325.0</v>
      </c>
      <c r="D3645" s="18">
        <v>42329.0</v>
      </c>
      <c r="E3645" s="18">
        <f t="shared" si="1"/>
        <v>42329</v>
      </c>
      <c r="F3645" s="15" t="s">
        <v>55</v>
      </c>
      <c r="G3645" s="15" t="s">
        <v>2052</v>
      </c>
      <c r="H3645" s="15" t="s">
        <v>2053</v>
      </c>
      <c r="I3645" s="15" t="s">
        <v>59</v>
      </c>
      <c r="J3645" s="15" t="s">
        <v>60</v>
      </c>
      <c r="K3645" s="15" t="s">
        <v>33</v>
      </c>
      <c r="L3645" s="15" t="str">
        <f t="array" ref="L3645">_xlfn.XLOOKUP(M3645,reference_province_to_city!$A$2:$A$11,reference_province_to_city!$B$2:$B$11)</f>
        <v>Makassar</v>
      </c>
      <c r="M3645" s="15" t="s">
        <v>25</v>
      </c>
      <c r="N3645" s="15">
        <v>90111.0</v>
      </c>
      <c r="O3645" s="15">
        <f t="array" ref="O3645">_xlfn.XLOOKUP(M3645,reference_postal_code!$B$2:$B$11,reference_postal_code!$A$2:$A$11)</f>
        <v>90111</v>
      </c>
      <c r="P3645" s="15" t="s">
        <v>63</v>
      </c>
      <c r="Q3645" s="15" t="s">
        <v>4413</v>
      </c>
      <c r="R3645" s="15" t="s">
        <v>106</v>
      </c>
      <c r="S3645" s="15" t="s">
        <v>107</v>
      </c>
      <c r="T3645" s="15" t="s">
        <v>4414</v>
      </c>
      <c r="U3645" s="28">
        <v>3383520.0</v>
      </c>
      <c r="V3645" s="15">
        <v>2.0</v>
      </c>
      <c r="W3645" s="31">
        <v>0.2</v>
      </c>
      <c r="X3645" s="28">
        <v>42294.0</v>
      </c>
    </row>
    <row r="3646" ht="15.75" customHeight="1">
      <c r="A3646" s="15">
        <v>5848.0</v>
      </c>
      <c r="B3646" s="15" t="s">
        <v>6443</v>
      </c>
      <c r="C3646" s="18">
        <v>42325.0</v>
      </c>
      <c r="D3646" s="18">
        <v>42329.0</v>
      </c>
      <c r="E3646" s="18">
        <f t="shared" si="1"/>
        <v>42329</v>
      </c>
      <c r="F3646" s="15" t="s">
        <v>55</v>
      </c>
      <c r="G3646" s="15" t="s">
        <v>2052</v>
      </c>
      <c r="H3646" s="15" t="s">
        <v>2053</v>
      </c>
      <c r="I3646" s="15" t="s">
        <v>59</v>
      </c>
      <c r="J3646" s="15" t="s">
        <v>60</v>
      </c>
      <c r="K3646" s="15" t="s">
        <v>33</v>
      </c>
      <c r="L3646" s="15" t="str">
        <f t="array" ref="L3646">_xlfn.XLOOKUP(M3646,reference_province_to_city!$A$2:$A$11,reference_province_to_city!$B$2:$B$11)</f>
        <v>Makassar</v>
      </c>
      <c r="M3646" s="15" t="s">
        <v>25</v>
      </c>
      <c r="N3646" s="15">
        <v>90111.0</v>
      </c>
      <c r="O3646" s="15">
        <f t="array" ref="O3646">_xlfn.XLOOKUP(M3646,reference_postal_code!$B$2:$B$11,reference_postal_code!$A$2:$A$11)</f>
        <v>90111</v>
      </c>
      <c r="P3646" s="15" t="s">
        <v>63</v>
      </c>
      <c r="Q3646" s="15" t="s">
        <v>2159</v>
      </c>
      <c r="R3646" s="15" t="s">
        <v>106</v>
      </c>
      <c r="S3646" s="15" t="s">
        <v>139</v>
      </c>
      <c r="T3646" s="15" t="s">
        <v>2160</v>
      </c>
      <c r="U3646" s="28">
        <v>549000.0</v>
      </c>
      <c r="V3646" s="15">
        <v>3.0</v>
      </c>
      <c r="W3646" s="31">
        <v>0.0</v>
      </c>
      <c r="X3646" s="28">
        <v>230580.0</v>
      </c>
    </row>
    <row r="3647" ht="15.75" customHeight="1">
      <c r="A3647" s="15">
        <v>5846.0</v>
      </c>
      <c r="B3647" s="15" t="s">
        <v>6443</v>
      </c>
      <c r="C3647" s="18">
        <v>42325.0</v>
      </c>
      <c r="D3647" s="18">
        <v>42329.0</v>
      </c>
      <c r="E3647" s="18">
        <f t="shared" si="1"/>
        <v>42329</v>
      </c>
      <c r="F3647" s="15" t="s">
        <v>55</v>
      </c>
      <c r="G3647" s="15" t="s">
        <v>2052</v>
      </c>
      <c r="H3647" s="15" t="s">
        <v>2053</v>
      </c>
      <c r="I3647" s="15" t="s">
        <v>59</v>
      </c>
      <c r="J3647" s="15" t="s">
        <v>60</v>
      </c>
      <c r="K3647" s="15" t="s">
        <v>33</v>
      </c>
      <c r="L3647" s="15" t="str">
        <f t="array" ref="L3647">_xlfn.XLOOKUP(M3647,reference_province_to_city!$A$2:$A$11,reference_province_to_city!$B$2:$B$11)</f>
        <v>Makassar</v>
      </c>
      <c r="M3647" s="15" t="s">
        <v>25</v>
      </c>
      <c r="N3647" s="15">
        <v>90111.0</v>
      </c>
      <c r="O3647" s="15">
        <f t="array" ref="O3647">_xlfn.XLOOKUP(M3647,reference_postal_code!$B$2:$B$11,reference_postal_code!$A$2:$A$11)</f>
        <v>90111</v>
      </c>
      <c r="P3647" s="15" t="s">
        <v>63</v>
      </c>
      <c r="Q3647" s="15" t="s">
        <v>2697</v>
      </c>
      <c r="R3647" s="15" t="s">
        <v>65</v>
      </c>
      <c r="S3647" s="15" t="s">
        <v>66</v>
      </c>
      <c r="T3647" s="15" t="s">
        <v>2698</v>
      </c>
      <c r="U3647" s="28">
        <v>486000.0</v>
      </c>
      <c r="V3647" s="15">
        <v>5.0</v>
      </c>
      <c r="W3647" s="31">
        <v>0.0</v>
      </c>
      <c r="X3647" s="28">
        <v>233280.0</v>
      </c>
    </row>
    <row r="3648" ht="15.75" customHeight="1">
      <c r="A3648" s="15">
        <v>8010.0</v>
      </c>
      <c r="B3648" s="15" t="s">
        <v>6444</v>
      </c>
      <c r="C3648" s="18">
        <v>42325.0</v>
      </c>
      <c r="D3648" s="18">
        <v>42332.0</v>
      </c>
      <c r="E3648" s="18">
        <f t="shared" si="1"/>
        <v>42332</v>
      </c>
      <c r="F3648" s="15" t="s">
        <v>55</v>
      </c>
      <c r="G3648" s="15" t="s">
        <v>2021</v>
      </c>
      <c r="H3648" s="15" t="s">
        <v>2022</v>
      </c>
      <c r="I3648" s="15" t="s">
        <v>59</v>
      </c>
      <c r="J3648" s="15" t="s">
        <v>60</v>
      </c>
      <c r="K3648" s="15" t="s">
        <v>14</v>
      </c>
      <c r="L3648" s="15" t="str">
        <f t="array" ref="L3648">_xlfn.XLOOKUP(M3648,reference_province_to_city!$A$2:$A$11,reference_province_to_city!$B$2:$B$11)</f>
        <v>Bandung</v>
      </c>
      <c r="M3648" s="15" t="s">
        <v>12</v>
      </c>
      <c r="N3648" s="15">
        <v>40111.0</v>
      </c>
      <c r="O3648" s="15">
        <f t="array" ref="O3648">_xlfn.XLOOKUP(M3648,reference_postal_code!$B$2:$B$11,reference_postal_code!$A$2:$A$11)</f>
        <v>40111</v>
      </c>
      <c r="P3648" s="15" t="s">
        <v>117</v>
      </c>
      <c r="Q3648" s="15" t="s">
        <v>6320</v>
      </c>
      <c r="R3648" s="15" t="s">
        <v>106</v>
      </c>
      <c r="S3648" s="15" t="s">
        <v>107</v>
      </c>
      <c r="T3648" s="15" t="s">
        <v>6321</v>
      </c>
      <c r="U3648" s="28">
        <v>1.98585E7</v>
      </c>
      <c r="V3648" s="15">
        <v>5.0</v>
      </c>
      <c r="W3648" s="31">
        <v>0.0</v>
      </c>
      <c r="X3648" s="28">
        <v>5758965.0</v>
      </c>
    </row>
    <row r="3649" ht="15.75" customHeight="1">
      <c r="A3649" s="15">
        <v>8008.0</v>
      </c>
      <c r="B3649" s="15" t="s">
        <v>6444</v>
      </c>
      <c r="C3649" s="18">
        <v>42325.0</v>
      </c>
      <c r="D3649" s="18">
        <v>42332.0</v>
      </c>
      <c r="E3649" s="18">
        <f t="shared" si="1"/>
        <v>42332</v>
      </c>
      <c r="F3649" s="15" t="s">
        <v>55</v>
      </c>
      <c r="G3649" s="15" t="s">
        <v>2021</v>
      </c>
      <c r="H3649" s="15" t="s">
        <v>2022</v>
      </c>
      <c r="I3649" s="15" t="s">
        <v>59</v>
      </c>
      <c r="J3649" s="15" t="s">
        <v>60</v>
      </c>
      <c r="K3649" s="15" t="s">
        <v>14</v>
      </c>
      <c r="L3649" s="15" t="str">
        <f t="array" ref="L3649">_xlfn.XLOOKUP(M3649,reference_province_to_city!$A$2:$A$11,reference_province_to_city!$B$2:$B$11)</f>
        <v>Bandung</v>
      </c>
      <c r="M3649" s="15" t="s">
        <v>12</v>
      </c>
      <c r="N3649" s="15">
        <v>40111.0</v>
      </c>
      <c r="O3649" s="15">
        <f t="array" ref="O3649">_xlfn.XLOOKUP(M3649,reference_postal_code!$B$2:$B$11,reference_postal_code!$A$2:$A$11)</f>
        <v>40111</v>
      </c>
      <c r="P3649" s="15" t="s">
        <v>117</v>
      </c>
      <c r="Q3649" s="15" t="s">
        <v>5220</v>
      </c>
      <c r="R3649" s="15" t="s">
        <v>65</v>
      </c>
      <c r="S3649" s="15" t="s">
        <v>87</v>
      </c>
      <c r="T3649" s="15" t="s">
        <v>5221</v>
      </c>
      <c r="U3649" s="28">
        <v>8118600.0</v>
      </c>
      <c r="V3649" s="15">
        <v>4.0</v>
      </c>
      <c r="W3649" s="31">
        <v>0.0</v>
      </c>
      <c r="X3649" s="28">
        <v>81186.0</v>
      </c>
    </row>
    <row r="3650" ht="15.75" customHeight="1">
      <c r="A3650" s="15">
        <v>5843.0</v>
      </c>
      <c r="B3650" s="15" t="s">
        <v>6443</v>
      </c>
      <c r="C3650" s="18">
        <v>42325.0</v>
      </c>
      <c r="D3650" s="18">
        <v>42329.0</v>
      </c>
      <c r="E3650" s="18">
        <f t="shared" si="1"/>
        <v>42329</v>
      </c>
      <c r="F3650" s="15" t="s">
        <v>55</v>
      </c>
      <c r="G3650" s="15" t="s">
        <v>2052</v>
      </c>
      <c r="H3650" s="15" t="s">
        <v>2053</v>
      </c>
      <c r="I3650" s="15" t="s">
        <v>59</v>
      </c>
      <c r="J3650" s="15" t="s">
        <v>60</v>
      </c>
      <c r="K3650" s="15" t="s">
        <v>33</v>
      </c>
      <c r="L3650" s="15" t="str">
        <f t="array" ref="L3650">_xlfn.XLOOKUP(M3650,reference_province_to_city!$A$2:$A$11,reference_province_to_city!$B$2:$B$11)</f>
        <v>Makassar</v>
      </c>
      <c r="M3650" s="15" t="s">
        <v>25</v>
      </c>
      <c r="N3650" s="15">
        <v>90111.0</v>
      </c>
      <c r="O3650" s="15">
        <f t="array" ref="O3650">_xlfn.XLOOKUP(M3650,reference_postal_code!$B$2:$B$11,reference_postal_code!$A$2:$A$11)</f>
        <v>90111</v>
      </c>
      <c r="P3650" s="15" t="s">
        <v>63</v>
      </c>
      <c r="Q3650" s="15" t="s">
        <v>6445</v>
      </c>
      <c r="R3650" s="15" t="s">
        <v>65</v>
      </c>
      <c r="S3650" s="15" t="s">
        <v>87</v>
      </c>
      <c r="T3650" s="15" t="s">
        <v>6446</v>
      </c>
      <c r="U3650" s="28">
        <v>4573500.0</v>
      </c>
      <c r="V3650" s="15">
        <v>5.0</v>
      </c>
      <c r="W3650" s="31">
        <v>0.0</v>
      </c>
      <c r="X3650" s="28">
        <v>91470.0</v>
      </c>
    </row>
    <row r="3651" ht="15.75" customHeight="1">
      <c r="A3651" s="15">
        <v>4421.0</v>
      </c>
      <c r="B3651" s="15" t="s">
        <v>6447</v>
      </c>
      <c r="C3651" s="18">
        <v>42325.0</v>
      </c>
      <c r="D3651" s="18">
        <v>42329.0</v>
      </c>
      <c r="E3651" s="18">
        <f t="shared" si="1"/>
        <v>42329</v>
      </c>
      <c r="F3651" s="15" t="s">
        <v>114</v>
      </c>
      <c r="G3651" s="15" t="s">
        <v>6448</v>
      </c>
      <c r="H3651" s="15" t="s">
        <v>6449</v>
      </c>
      <c r="I3651" s="15" t="s">
        <v>59</v>
      </c>
      <c r="J3651" s="15" t="s">
        <v>60</v>
      </c>
      <c r="K3651" s="15" t="s">
        <v>31</v>
      </c>
      <c r="L3651" s="15" t="str">
        <f t="array" ref="L3651">_xlfn.XLOOKUP(M3651,reference_province_to_city!$A$2:$A$11,reference_province_to_city!$B$2:$B$11)</f>
        <v>Balikpapan</v>
      </c>
      <c r="M3651" s="15" t="s">
        <v>21</v>
      </c>
      <c r="N3651" s="15">
        <v>76114.0</v>
      </c>
      <c r="O3651" s="15">
        <f t="array" ref="O3651">_xlfn.XLOOKUP(M3651,reference_postal_code!$B$2:$B$11,reference_postal_code!$A$2:$A$11)</f>
        <v>76114</v>
      </c>
      <c r="P3651" s="15" t="s">
        <v>166</v>
      </c>
      <c r="Q3651" s="15" t="s">
        <v>2504</v>
      </c>
      <c r="R3651" s="15" t="s">
        <v>65</v>
      </c>
      <c r="S3651" s="15" t="s">
        <v>226</v>
      </c>
      <c r="T3651" s="15" t="s">
        <v>2505</v>
      </c>
      <c r="U3651" s="28">
        <v>613800.0</v>
      </c>
      <c r="V3651" s="15">
        <v>5.0</v>
      </c>
      <c r="W3651" s="31">
        <v>0.2</v>
      </c>
      <c r="X3651" s="28">
        <v>46035.0</v>
      </c>
    </row>
    <row r="3652" ht="15.75" customHeight="1">
      <c r="A3652" s="15">
        <v>5845.0</v>
      </c>
      <c r="B3652" s="15" t="s">
        <v>6443</v>
      </c>
      <c r="C3652" s="18">
        <v>42325.0</v>
      </c>
      <c r="D3652" s="18">
        <v>42329.0</v>
      </c>
      <c r="E3652" s="18">
        <f t="shared" si="1"/>
        <v>42329</v>
      </c>
      <c r="F3652" s="15" t="s">
        <v>55</v>
      </c>
      <c r="G3652" s="15" t="s">
        <v>2052</v>
      </c>
      <c r="H3652" s="15" t="s">
        <v>2053</v>
      </c>
      <c r="I3652" s="15" t="s">
        <v>59</v>
      </c>
      <c r="J3652" s="15" t="s">
        <v>60</v>
      </c>
      <c r="K3652" s="15" t="s">
        <v>33</v>
      </c>
      <c r="L3652" s="15" t="str">
        <f t="array" ref="L3652">_xlfn.XLOOKUP(M3652,reference_province_to_city!$A$2:$A$11,reference_province_to_city!$B$2:$B$11)</f>
        <v>Makassar</v>
      </c>
      <c r="M3652" s="15" t="s">
        <v>25</v>
      </c>
      <c r="N3652" s="15">
        <v>90111.0</v>
      </c>
      <c r="O3652" s="15">
        <f t="array" ref="O3652">_xlfn.XLOOKUP(M3652,reference_postal_code!$B$2:$B$11,reference_postal_code!$A$2:$A$11)</f>
        <v>90111</v>
      </c>
      <c r="P3652" s="15" t="s">
        <v>63</v>
      </c>
      <c r="Q3652" s="15" t="s">
        <v>6356</v>
      </c>
      <c r="R3652" s="15" t="s">
        <v>65</v>
      </c>
      <c r="S3652" s="15" t="s">
        <v>87</v>
      </c>
      <c r="T3652" s="15" t="s">
        <v>6357</v>
      </c>
      <c r="U3652" s="28">
        <v>1.165815E7</v>
      </c>
      <c r="V3652" s="15">
        <v>7.0</v>
      </c>
      <c r="W3652" s="31">
        <v>0.0</v>
      </c>
      <c r="X3652" s="28">
        <v>816070.0</v>
      </c>
    </row>
    <row r="3653" ht="15.75" customHeight="1">
      <c r="A3653" s="15">
        <v>5844.0</v>
      </c>
      <c r="B3653" s="15" t="s">
        <v>6443</v>
      </c>
      <c r="C3653" s="18">
        <v>42325.0</v>
      </c>
      <c r="D3653" s="18">
        <v>42329.0</v>
      </c>
      <c r="E3653" s="18">
        <f t="shared" si="1"/>
        <v>42329</v>
      </c>
      <c r="F3653" s="15" t="s">
        <v>55</v>
      </c>
      <c r="G3653" s="15" t="s">
        <v>2052</v>
      </c>
      <c r="H3653" s="15" t="s">
        <v>2053</v>
      </c>
      <c r="I3653" s="15" t="s">
        <v>59</v>
      </c>
      <c r="J3653" s="15" t="s">
        <v>60</v>
      </c>
      <c r="K3653" s="15" t="s">
        <v>33</v>
      </c>
      <c r="L3653" s="15" t="str">
        <f t="array" ref="L3653">_xlfn.XLOOKUP(M3653,reference_province_to_city!$A$2:$A$11,reference_province_to_city!$B$2:$B$11)</f>
        <v>Makassar</v>
      </c>
      <c r="M3653" s="15" t="s">
        <v>25</v>
      </c>
      <c r="N3653" s="15">
        <v>90111.0</v>
      </c>
      <c r="O3653" s="15">
        <f t="array" ref="O3653">_xlfn.XLOOKUP(M3653,reference_postal_code!$B$2:$B$11,reference_postal_code!$A$2:$A$11)</f>
        <v>90111</v>
      </c>
      <c r="P3653" s="15" t="s">
        <v>63</v>
      </c>
      <c r="Q3653" s="15" t="s">
        <v>863</v>
      </c>
      <c r="R3653" s="15" t="s">
        <v>106</v>
      </c>
      <c r="S3653" s="15" t="s">
        <v>139</v>
      </c>
      <c r="T3653" s="15" t="s">
        <v>864</v>
      </c>
      <c r="U3653" s="28">
        <v>1214400.0</v>
      </c>
      <c r="V3653" s="15">
        <v>4.0</v>
      </c>
      <c r="W3653" s="31">
        <v>0.0</v>
      </c>
      <c r="X3653" s="28">
        <v>437184.0</v>
      </c>
    </row>
    <row r="3654" ht="15.75" customHeight="1">
      <c r="A3654" s="15">
        <v>8009.0</v>
      </c>
      <c r="B3654" s="15" t="s">
        <v>6444</v>
      </c>
      <c r="C3654" s="18">
        <v>42325.0</v>
      </c>
      <c r="D3654" s="18">
        <v>42332.0</v>
      </c>
      <c r="E3654" s="18">
        <f t="shared" si="1"/>
        <v>42332</v>
      </c>
      <c r="F3654" s="15" t="s">
        <v>55</v>
      </c>
      <c r="G3654" s="15" t="s">
        <v>2021</v>
      </c>
      <c r="H3654" s="15" t="s">
        <v>2022</v>
      </c>
      <c r="I3654" s="15" t="s">
        <v>59</v>
      </c>
      <c r="J3654" s="15" t="s">
        <v>60</v>
      </c>
      <c r="K3654" s="15" t="s">
        <v>14</v>
      </c>
      <c r="L3654" s="15" t="str">
        <f t="array" ref="L3654">_xlfn.XLOOKUP(M3654,reference_province_to_city!$A$2:$A$11,reference_province_to_city!$B$2:$B$11)</f>
        <v>Bandung</v>
      </c>
      <c r="M3654" s="15" t="s">
        <v>12</v>
      </c>
      <c r="N3654" s="15">
        <v>40111.0</v>
      </c>
      <c r="O3654" s="15">
        <f t="array" ref="O3654">_xlfn.XLOOKUP(M3654,reference_postal_code!$B$2:$B$11,reference_postal_code!$A$2:$A$11)</f>
        <v>40111</v>
      </c>
      <c r="P3654" s="15" t="s">
        <v>117</v>
      </c>
      <c r="Q3654" s="15" t="s">
        <v>1439</v>
      </c>
      <c r="R3654" s="15" t="s">
        <v>65</v>
      </c>
      <c r="S3654" s="15" t="s">
        <v>66</v>
      </c>
      <c r="T3654" s="15" t="s">
        <v>1440</v>
      </c>
      <c r="U3654" s="28">
        <v>1594800.0</v>
      </c>
      <c r="V3654" s="15">
        <v>3.0</v>
      </c>
      <c r="W3654" s="31">
        <v>0.0</v>
      </c>
      <c r="X3654" s="28">
        <v>749556.0</v>
      </c>
    </row>
    <row r="3655" ht="15.75" customHeight="1">
      <c r="A3655" s="15">
        <v>5842.0</v>
      </c>
      <c r="B3655" s="15" t="s">
        <v>6443</v>
      </c>
      <c r="C3655" s="18">
        <v>42325.0</v>
      </c>
      <c r="D3655" s="18">
        <v>42329.0</v>
      </c>
      <c r="E3655" s="18">
        <f t="shared" si="1"/>
        <v>42329</v>
      </c>
      <c r="F3655" s="15" t="s">
        <v>55</v>
      </c>
      <c r="G3655" s="15" t="s">
        <v>2052</v>
      </c>
      <c r="H3655" s="15" t="s">
        <v>2053</v>
      </c>
      <c r="I3655" s="15" t="s">
        <v>59</v>
      </c>
      <c r="J3655" s="15" t="s">
        <v>60</v>
      </c>
      <c r="K3655" s="15" t="s">
        <v>33</v>
      </c>
      <c r="L3655" s="15" t="str">
        <f t="array" ref="L3655">_xlfn.XLOOKUP(M3655,reference_province_to_city!$A$2:$A$11,reference_province_to_city!$B$2:$B$11)</f>
        <v>Makassar</v>
      </c>
      <c r="M3655" s="15" t="s">
        <v>25</v>
      </c>
      <c r="N3655" s="15">
        <v>90111.0</v>
      </c>
      <c r="O3655" s="15">
        <f t="array" ref="O3655">_xlfn.XLOOKUP(M3655,reference_postal_code!$B$2:$B$11,reference_postal_code!$A$2:$A$11)</f>
        <v>90111</v>
      </c>
      <c r="P3655" s="15" t="s">
        <v>63</v>
      </c>
      <c r="Q3655" s="15" t="s">
        <v>5258</v>
      </c>
      <c r="R3655" s="15" t="s">
        <v>110</v>
      </c>
      <c r="S3655" s="15" t="s">
        <v>111</v>
      </c>
      <c r="T3655" s="15" t="s">
        <v>5259</v>
      </c>
      <c r="U3655" s="28">
        <v>6239520.0</v>
      </c>
      <c r="V3655" s="15">
        <v>4.0</v>
      </c>
      <c r="W3655" s="31">
        <v>0.2</v>
      </c>
      <c r="X3655" s="28">
        <v>779940.0</v>
      </c>
    </row>
    <row r="3656" ht="15.75" customHeight="1">
      <c r="A3656" s="15">
        <v>6996.0</v>
      </c>
      <c r="B3656" s="15" t="s">
        <v>6450</v>
      </c>
      <c r="C3656" s="18">
        <v>42327.0</v>
      </c>
      <c r="D3656" s="18">
        <v>42334.0</v>
      </c>
      <c r="E3656" s="18">
        <f t="shared" si="1"/>
        <v>42334</v>
      </c>
      <c r="F3656" s="15" t="s">
        <v>55</v>
      </c>
      <c r="G3656" s="15" t="s">
        <v>1326</v>
      </c>
      <c r="H3656" s="15" t="s">
        <v>1327</v>
      </c>
      <c r="I3656" s="15" t="s">
        <v>128</v>
      </c>
      <c r="J3656" s="15" t="s">
        <v>60</v>
      </c>
      <c r="K3656" s="15" t="s">
        <v>17</v>
      </c>
      <c r="L3656" s="15" t="str">
        <f t="array" ref="L3656">_xlfn.XLOOKUP(M3656,reference_province_to_city!$A$2:$A$11,reference_province_to_city!$B$2:$B$11)</f>
        <v>Semarang</v>
      </c>
      <c r="M3656" s="15" t="s">
        <v>15</v>
      </c>
      <c r="N3656" s="15">
        <v>50111.0</v>
      </c>
      <c r="O3656" s="15">
        <f t="array" ref="O3656">_xlfn.XLOOKUP(M3656,reference_postal_code!$B$2:$B$11,reference_postal_code!$A$2:$A$11)</f>
        <v>50111</v>
      </c>
      <c r="P3656" s="15" t="s">
        <v>77</v>
      </c>
      <c r="Q3656" s="15" t="s">
        <v>4537</v>
      </c>
      <c r="R3656" s="15" t="s">
        <v>65</v>
      </c>
      <c r="S3656" s="15" t="s">
        <v>222</v>
      </c>
      <c r="T3656" s="15" t="s">
        <v>4538</v>
      </c>
      <c r="U3656" s="28">
        <v>466200.0</v>
      </c>
      <c r="V3656" s="15">
        <v>4.0</v>
      </c>
      <c r="W3656" s="31">
        <v>0.0</v>
      </c>
      <c r="X3656" s="28">
        <v>125874.0</v>
      </c>
    </row>
    <row r="3657" ht="15.75" customHeight="1">
      <c r="A3657" s="15">
        <v>7952.0</v>
      </c>
      <c r="B3657" s="15" t="s">
        <v>6451</v>
      </c>
      <c r="C3657" s="18">
        <v>42327.0</v>
      </c>
      <c r="D3657" s="18">
        <v>42332.0</v>
      </c>
      <c r="E3657" s="18">
        <f t="shared" si="1"/>
        <v>42332</v>
      </c>
      <c r="F3657" s="15" t="s">
        <v>55</v>
      </c>
      <c r="G3657" s="15" t="s">
        <v>2885</v>
      </c>
      <c r="H3657" s="15" t="s">
        <v>2886</v>
      </c>
      <c r="I3657" s="15" t="s">
        <v>59</v>
      </c>
      <c r="J3657" s="15" t="s">
        <v>60</v>
      </c>
      <c r="K3657" s="15" t="s">
        <v>33</v>
      </c>
      <c r="L3657" s="15" t="str">
        <f t="array" ref="L3657">_xlfn.XLOOKUP(M3657,reference_province_to_city!$A$2:$A$11,reference_province_to_city!$B$2:$B$11)</f>
        <v>Makassar</v>
      </c>
      <c r="M3657" s="15" t="s">
        <v>25</v>
      </c>
      <c r="N3657" s="15">
        <v>90111.0</v>
      </c>
      <c r="O3657" s="15">
        <f t="array" ref="O3657">_xlfn.XLOOKUP(M3657,reference_postal_code!$B$2:$B$11,reference_postal_code!$A$2:$A$11)</f>
        <v>90111</v>
      </c>
      <c r="P3657" s="15" t="s">
        <v>63</v>
      </c>
      <c r="Q3657" s="15" t="s">
        <v>3632</v>
      </c>
      <c r="R3657" s="15" t="s">
        <v>65</v>
      </c>
      <c r="S3657" s="15" t="s">
        <v>83</v>
      </c>
      <c r="T3657" s="15" t="s">
        <v>3633</v>
      </c>
      <c r="U3657" s="28">
        <v>89760.0</v>
      </c>
      <c r="V3657" s="15">
        <v>2.0</v>
      </c>
      <c r="W3657" s="31">
        <v>0.2</v>
      </c>
      <c r="X3657" s="28">
        <v>33660.0</v>
      </c>
    </row>
    <row r="3658" ht="15.75" customHeight="1">
      <c r="A3658" s="15">
        <v>7953.0</v>
      </c>
      <c r="B3658" s="15" t="s">
        <v>6451</v>
      </c>
      <c r="C3658" s="18">
        <v>42327.0</v>
      </c>
      <c r="D3658" s="18">
        <v>42332.0</v>
      </c>
      <c r="E3658" s="18">
        <f t="shared" si="1"/>
        <v>42332</v>
      </c>
      <c r="F3658" s="15" t="s">
        <v>55</v>
      </c>
      <c r="G3658" s="15" t="s">
        <v>2885</v>
      </c>
      <c r="H3658" s="15" t="s">
        <v>2886</v>
      </c>
      <c r="I3658" s="15" t="s">
        <v>59</v>
      </c>
      <c r="J3658" s="15" t="s">
        <v>60</v>
      </c>
      <c r="K3658" s="15" t="s">
        <v>33</v>
      </c>
      <c r="L3658" s="15" t="str">
        <f t="array" ref="L3658">_xlfn.XLOOKUP(M3658,reference_province_to_city!$A$2:$A$11,reference_province_to_city!$B$2:$B$11)</f>
        <v>Makassar</v>
      </c>
      <c r="M3658" s="15" t="s">
        <v>25</v>
      </c>
      <c r="N3658" s="15">
        <v>90111.0</v>
      </c>
      <c r="O3658" s="15">
        <f t="array" ref="O3658">_xlfn.XLOOKUP(M3658,reference_postal_code!$B$2:$B$11,reference_postal_code!$A$2:$A$11)</f>
        <v>90111</v>
      </c>
      <c r="P3658" s="15" t="s">
        <v>63</v>
      </c>
      <c r="Q3658" s="15" t="s">
        <v>6312</v>
      </c>
      <c r="R3658" s="15" t="s">
        <v>110</v>
      </c>
      <c r="S3658" s="15" t="s">
        <v>111</v>
      </c>
      <c r="T3658" s="15" t="s">
        <v>6313</v>
      </c>
      <c r="U3658" s="28">
        <v>1.29264E7</v>
      </c>
      <c r="V3658" s="15">
        <v>4.0</v>
      </c>
      <c r="W3658" s="31">
        <v>0.0</v>
      </c>
      <c r="X3658" s="28">
        <v>3748656.0</v>
      </c>
    </row>
    <row r="3659" ht="15.75" customHeight="1">
      <c r="A3659" s="15">
        <v>3698.0</v>
      </c>
      <c r="B3659" s="15" t="s">
        <v>6452</v>
      </c>
      <c r="C3659" s="18">
        <v>42327.0</v>
      </c>
      <c r="D3659" s="18">
        <v>42329.0</v>
      </c>
      <c r="E3659" s="18">
        <f t="shared" si="1"/>
        <v>42329</v>
      </c>
      <c r="F3659" s="15" t="s">
        <v>114</v>
      </c>
      <c r="G3659" s="15" t="s">
        <v>4137</v>
      </c>
      <c r="H3659" s="15" t="s">
        <v>4138</v>
      </c>
      <c r="I3659" s="15" t="s">
        <v>76</v>
      </c>
      <c r="J3659" s="15" t="s">
        <v>60</v>
      </c>
      <c r="K3659" s="15" t="s">
        <v>29</v>
      </c>
      <c r="L3659" s="15" t="str">
        <f t="array" ref="L3659">_xlfn.XLOOKUP(M3659,reference_province_to_city!$A$2:$A$11,reference_province_to_city!$B$2:$B$11)</f>
        <v>Palembang</v>
      </c>
      <c r="M3659" s="15" t="s">
        <v>13</v>
      </c>
      <c r="O3659" s="15">
        <f t="array" ref="O3659">_xlfn.XLOOKUP(M3659,reference_postal_code!$B$2:$B$11,reference_postal_code!$A$2:$A$11)</f>
        <v>30111</v>
      </c>
      <c r="P3659" s="15" t="s">
        <v>77</v>
      </c>
      <c r="Q3659" s="15" t="s">
        <v>5761</v>
      </c>
      <c r="R3659" s="15" t="s">
        <v>106</v>
      </c>
      <c r="S3659" s="15" t="s">
        <v>139</v>
      </c>
      <c r="T3659" s="15" t="s">
        <v>5762</v>
      </c>
      <c r="U3659" s="28">
        <v>2129400.0</v>
      </c>
      <c r="V3659" s="15">
        <v>2.0</v>
      </c>
      <c r="W3659" s="31">
        <v>0.0</v>
      </c>
      <c r="X3659" s="28">
        <v>340704.0</v>
      </c>
    </row>
    <row r="3660" ht="15.75" customHeight="1">
      <c r="A3660" s="15">
        <v>6952.0</v>
      </c>
      <c r="B3660" s="15" t="s">
        <v>6453</v>
      </c>
      <c r="C3660" s="18">
        <v>42328.0</v>
      </c>
      <c r="D3660" s="18">
        <v>42332.0</v>
      </c>
      <c r="E3660" s="18">
        <f t="shared" si="1"/>
        <v>42332</v>
      </c>
      <c r="F3660" s="15" t="s">
        <v>55</v>
      </c>
      <c r="G3660" s="15" t="s">
        <v>2067</v>
      </c>
      <c r="H3660" s="15" t="s">
        <v>2068</v>
      </c>
      <c r="I3660" s="15" t="s">
        <v>128</v>
      </c>
      <c r="J3660" s="15" t="s">
        <v>60</v>
      </c>
      <c r="K3660" s="15" t="s">
        <v>3394</v>
      </c>
      <c r="L3660" s="15" t="str">
        <f t="array" ref="L3660">_xlfn.XLOOKUP(M3660,reference_province_to_city!$A$2:$A$11,reference_province_to_city!$B$2:$B$11)</f>
        <v>Semarang</v>
      </c>
      <c r="M3660" s="15" t="s">
        <v>15</v>
      </c>
      <c r="N3660" s="15">
        <v>50111.0</v>
      </c>
      <c r="O3660" s="15">
        <f t="array" ref="O3660">_xlfn.XLOOKUP(M3660,reference_postal_code!$B$2:$B$11,reference_postal_code!$A$2:$A$11)</f>
        <v>50111</v>
      </c>
      <c r="P3660" s="15" t="s">
        <v>77</v>
      </c>
      <c r="Q3660" s="15" t="s">
        <v>6454</v>
      </c>
      <c r="R3660" s="15" t="s">
        <v>110</v>
      </c>
      <c r="S3660" s="15" t="s">
        <v>668</v>
      </c>
      <c r="T3660" s="15" t="s">
        <v>6455</v>
      </c>
      <c r="U3660" s="28">
        <v>7199820.0</v>
      </c>
      <c r="V3660" s="15">
        <v>2.0</v>
      </c>
      <c r="W3660" s="31">
        <v>0.4</v>
      </c>
      <c r="X3660" s="28">
        <v>839979.0</v>
      </c>
    </row>
    <row r="3661" ht="15.75" customHeight="1">
      <c r="A3661" s="15">
        <v>842.0</v>
      </c>
      <c r="B3661" s="15" t="s">
        <v>6456</v>
      </c>
      <c r="C3661" s="18">
        <v>42328.0</v>
      </c>
      <c r="D3661" s="18">
        <v>42333.0</v>
      </c>
      <c r="E3661" s="18">
        <f t="shared" si="1"/>
        <v>42333</v>
      </c>
      <c r="F3661" s="15" t="s">
        <v>55</v>
      </c>
      <c r="G3661" s="15" t="s">
        <v>2192</v>
      </c>
      <c r="H3661" s="15" t="s">
        <v>2193</v>
      </c>
      <c r="I3661" s="15" t="s">
        <v>128</v>
      </c>
      <c r="J3661" s="15" t="s">
        <v>60</v>
      </c>
      <c r="K3661" s="15" t="s">
        <v>22</v>
      </c>
      <c r="L3661" s="15" t="str">
        <f t="array" ref="L3661">_xlfn.XLOOKUP(M3661,reference_province_to_city!$A$2:$A$11,reference_province_to_city!$B$2:$B$11)</f>
        <v>Surabaya</v>
      </c>
      <c r="M3661" s="15" t="s">
        <v>20</v>
      </c>
      <c r="N3661" s="15">
        <v>60231.0</v>
      </c>
      <c r="O3661" s="15">
        <f t="array" ref="O3661">_xlfn.XLOOKUP(M3661,reference_postal_code!$B$2:$B$11,reference_postal_code!$A$2:$A$11)</f>
        <v>60231</v>
      </c>
      <c r="P3661" s="15" t="s">
        <v>166</v>
      </c>
      <c r="Q3661" s="15" t="s">
        <v>5189</v>
      </c>
      <c r="R3661" s="15" t="s">
        <v>106</v>
      </c>
      <c r="S3661" s="15" t="s">
        <v>183</v>
      </c>
      <c r="T3661" s="15" t="s">
        <v>5190</v>
      </c>
      <c r="U3661" s="28">
        <v>2790720.0</v>
      </c>
      <c r="V3661" s="15">
        <v>4.0</v>
      </c>
      <c r="W3661" s="31">
        <v>0.2</v>
      </c>
      <c r="X3661" s="28">
        <v>139536.0</v>
      </c>
    </row>
    <row r="3662" ht="15.75" customHeight="1">
      <c r="A3662" s="15">
        <v>5901.0</v>
      </c>
      <c r="B3662" s="15" t="s">
        <v>6457</v>
      </c>
      <c r="C3662" s="18">
        <v>42328.0</v>
      </c>
      <c r="D3662" s="18">
        <v>42332.0</v>
      </c>
      <c r="E3662" s="18">
        <f t="shared" si="1"/>
        <v>42332</v>
      </c>
      <c r="F3662" s="15" t="s">
        <v>55</v>
      </c>
      <c r="G3662" s="15" t="s">
        <v>6458</v>
      </c>
      <c r="H3662" s="15" t="s">
        <v>6459</v>
      </c>
      <c r="I3662" s="15" t="s">
        <v>76</v>
      </c>
      <c r="J3662" s="15" t="s">
        <v>60</v>
      </c>
      <c r="K3662" s="15" t="s">
        <v>28</v>
      </c>
      <c r="L3662" s="15" t="str">
        <f t="array" ref="L3662">_xlfn.XLOOKUP(M3662,reference_province_to_city!$A$2:$A$11,reference_province_to_city!$B$2:$B$11)</f>
        <v>Medan</v>
      </c>
      <c r="M3662" s="15" t="s">
        <v>11</v>
      </c>
      <c r="N3662" s="15">
        <v>20111.0</v>
      </c>
      <c r="O3662" s="15">
        <f t="array" ref="O3662">_xlfn.XLOOKUP(M3662,reference_postal_code!$B$2:$B$11,reference_postal_code!$A$2:$A$11)</f>
        <v>20111</v>
      </c>
      <c r="P3662" s="15" t="s">
        <v>77</v>
      </c>
      <c r="Q3662" s="15" t="s">
        <v>2101</v>
      </c>
      <c r="R3662" s="15" t="s">
        <v>65</v>
      </c>
      <c r="S3662" s="15" t="s">
        <v>83</v>
      </c>
      <c r="T3662" s="15" t="s">
        <v>2102</v>
      </c>
      <c r="U3662" s="28">
        <v>362880.0</v>
      </c>
      <c r="V3662" s="15">
        <v>9.0</v>
      </c>
      <c r="W3662" s="31">
        <v>0.2</v>
      </c>
      <c r="X3662" s="28">
        <v>113400.0</v>
      </c>
    </row>
    <row r="3663" ht="15.75" customHeight="1">
      <c r="A3663" s="15">
        <v>7995.0</v>
      </c>
      <c r="B3663" s="15" t="s">
        <v>6460</v>
      </c>
      <c r="C3663" s="18">
        <v>42328.0</v>
      </c>
      <c r="D3663" s="18">
        <v>42331.0</v>
      </c>
      <c r="E3663" s="18">
        <f t="shared" si="1"/>
        <v>42331</v>
      </c>
      <c r="F3663" s="15" t="s">
        <v>114</v>
      </c>
      <c r="G3663" s="15" t="s">
        <v>1161</v>
      </c>
      <c r="H3663" s="15" t="s">
        <v>1162</v>
      </c>
      <c r="I3663" s="15" t="s">
        <v>59</v>
      </c>
      <c r="J3663" s="15" t="s">
        <v>60</v>
      </c>
      <c r="K3663" s="15" t="s">
        <v>33</v>
      </c>
      <c r="L3663" s="15" t="str">
        <f t="array" ref="L3663">_xlfn.XLOOKUP(M3663,reference_province_to_city!$A$2:$A$11,reference_province_to_city!$B$2:$B$11)</f>
        <v>Makassar</v>
      </c>
      <c r="M3663" s="15" t="s">
        <v>25</v>
      </c>
      <c r="N3663" s="15">
        <v>90111.0</v>
      </c>
      <c r="O3663" s="15">
        <f t="array" ref="O3663">_xlfn.XLOOKUP(M3663,reference_postal_code!$B$2:$B$11,reference_postal_code!$A$2:$A$11)</f>
        <v>90111</v>
      </c>
      <c r="P3663" s="15" t="s">
        <v>63</v>
      </c>
      <c r="Q3663" s="15" t="s">
        <v>6461</v>
      </c>
      <c r="R3663" s="15" t="s">
        <v>106</v>
      </c>
      <c r="S3663" s="15" t="s">
        <v>183</v>
      </c>
      <c r="T3663" s="15" t="s">
        <v>6462</v>
      </c>
      <c r="U3663" s="28">
        <v>2186460.0</v>
      </c>
      <c r="V3663" s="15">
        <v>6.0</v>
      </c>
      <c r="W3663" s="31">
        <v>0.7</v>
      </c>
      <c r="X3663" s="28">
        <v>-3716982.0</v>
      </c>
    </row>
    <row r="3664" ht="15.75" customHeight="1">
      <c r="A3664" s="15">
        <v>4059.0</v>
      </c>
      <c r="B3664" s="15" t="s">
        <v>6463</v>
      </c>
      <c r="C3664" s="18">
        <v>42328.0</v>
      </c>
      <c r="D3664" s="18">
        <v>42332.0</v>
      </c>
      <c r="E3664" s="18">
        <f t="shared" si="1"/>
        <v>42332</v>
      </c>
      <c r="F3664" s="15" t="s">
        <v>55</v>
      </c>
      <c r="G3664" s="15" t="s">
        <v>1305</v>
      </c>
      <c r="H3664" s="15" t="s">
        <v>1306</v>
      </c>
      <c r="I3664" s="15" t="s">
        <v>59</v>
      </c>
      <c r="J3664" s="15" t="s">
        <v>60</v>
      </c>
      <c r="K3664" s="15" t="s">
        <v>22</v>
      </c>
      <c r="L3664" s="15" t="str">
        <f t="array" ref="L3664">_xlfn.XLOOKUP(M3664,reference_province_to_city!$A$2:$A$11,reference_province_to_city!$B$2:$B$11)</f>
        <v>Surabaya</v>
      </c>
      <c r="M3664" s="15" t="s">
        <v>20</v>
      </c>
      <c r="O3664" s="15">
        <f t="array" ref="O3664">_xlfn.XLOOKUP(M3664,reference_postal_code!$B$2:$B$11,reference_postal_code!$A$2:$A$11)</f>
        <v>60231</v>
      </c>
      <c r="P3664" s="15" t="s">
        <v>166</v>
      </c>
      <c r="Q3664" s="15" t="s">
        <v>6464</v>
      </c>
      <c r="R3664" s="15" t="s">
        <v>110</v>
      </c>
      <c r="S3664" s="15" t="s">
        <v>111</v>
      </c>
      <c r="T3664" s="15" t="s">
        <v>6465</v>
      </c>
      <c r="U3664" s="28">
        <v>1091160.0</v>
      </c>
      <c r="V3664" s="15">
        <v>7.0</v>
      </c>
      <c r="W3664" s="31">
        <v>0.2</v>
      </c>
      <c r="X3664" s="28">
        <v>-231872.0</v>
      </c>
    </row>
    <row r="3665" ht="15.75" customHeight="1">
      <c r="A3665" s="15">
        <v>2133.0</v>
      </c>
      <c r="B3665" s="15" t="s">
        <v>6466</v>
      </c>
      <c r="C3665" s="18">
        <v>42328.0</v>
      </c>
      <c r="D3665" s="18">
        <v>42334.0</v>
      </c>
      <c r="E3665" s="18">
        <f t="shared" si="1"/>
        <v>42334</v>
      </c>
      <c r="F3665" s="15" t="s">
        <v>55</v>
      </c>
      <c r="G3665" s="15" t="s">
        <v>2094</v>
      </c>
      <c r="H3665" s="15" t="s">
        <v>2095</v>
      </c>
      <c r="I3665" s="15" t="s">
        <v>59</v>
      </c>
      <c r="J3665" s="15" t="s">
        <v>60</v>
      </c>
      <c r="K3665" s="15" t="s">
        <v>26</v>
      </c>
      <c r="L3665" s="15" t="str">
        <f t="array" ref="L3665">_xlfn.XLOOKUP(M3665,reference_province_to_city!$A$2:$A$11,reference_province_to_city!$B$2:$B$11)</f>
        <v>Denpasar</v>
      </c>
      <c r="M3665" s="15" t="s">
        <v>24</v>
      </c>
      <c r="N3665" s="15">
        <v>80231.0</v>
      </c>
      <c r="O3665" s="15">
        <f t="array" ref="O3665">_xlfn.XLOOKUP(M3665,reference_postal_code!$B$2:$B$11,reference_postal_code!$A$2:$A$11)</f>
        <v>80231</v>
      </c>
      <c r="P3665" s="15" t="s">
        <v>63</v>
      </c>
      <c r="Q3665" s="15" t="s">
        <v>2001</v>
      </c>
      <c r="R3665" s="15" t="s">
        <v>65</v>
      </c>
      <c r="S3665" s="15" t="s">
        <v>66</v>
      </c>
      <c r="T3665" s="15" t="s">
        <v>2002</v>
      </c>
      <c r="U3665" s="28">
        <v>294750.0</v>
      </c>
      <c r="V3665" s="15">
        <v>3.0</v>
      </c>
      <c r="W3665" s="31">
        <v>0.0</v>
      </c>
      <c r="X3665" s="28">
        <v>135585.0</v>
      </c>
    </row>
    <row r="3666" ht="15.75" customHeight="1">
      <c r="A3666" s="15">
        <v>7138.0</v>
      </c>
      <c r="B3666" s="15" t="s">
        <v>6467</v>
      </c>
      <c r="C3666" s="18">
        <v>42328.0</v>
      </c>
      <c r="D3666" s="18">
        <v>42335.0</v>
      </c>
      <c r="E3666" s="18">
        <f t="shared" si="1"/>
        <v>42335</v>
      </c>
      <c r="F3666" s="15" t="s">
        <v>55</v>
      </c>
      <c r="G3666" s="15" t="s">
        <v>4456</v>
      </c>
      <c r="H3666" s="15" t="s">
        <v>4457</v>
      </c>
      <c r="I3666" s="15" t="s">
        <v>59</v>
      </c>
      <c r="J3666" s="15" t="s">
        <v>60</v>
      </c>
      <c r="K3666" s="15" t="s">
        <v>17</v>
      </c>
      <c r="L3666" s="15" t="str">
        <f t="array" ref="L3666">_xlfn.XLOOKUP(M3666,reference_province_to_city!$A$2:$A$11,reference_province_to_city!$B$2:$B$11)</f>
        <v>Semarang</v>
      </c>
      <c r="M3666" s="15" t="s">
        <v>15</v>
      </c>
      <c r="N3666" s="15">
        <v>50111.0</v>
      </c>
      <c r="O3666" s="15">
        <f t="array" ref="O3666">_xlfn.XLOOKUP(M3666,reference_postal_code!$B$2:$B$11,reference_postal_code!$A$2:$A$11)</f>
        <v>50111</v>
      </c>
      <c r="P3666" s="15" t="s">
        <v>77</v>
      </c>
      <c r="Q3666" s="15" t="s">
        <v>795</v>
      </c>
      <c r="R3666" s="15" t="s">
        <v>65</v>
      </c>
      <c r="S3666" s="15" t="s">
        <v>87</v>
      </c>
      <c r="T3666" s="15" t="s">
        <v>796</v>
      </c>
      <c r="U3666" s="28">
        <v>261600.0</v>
      </c>
      <c r="V3666" s="15">
        <v>2.0</v>
      </c>
      <c r="W3666" s="31">
        <v>0.2</v>
      </c>
      <c r="X3666" s="28">
        <v>19620.0</v>
      </c>
    </row>
    <row r="3667" ht="15.75" customHeight="1">
      <c r="A3667" s="15">
        <v>9062.0</v>
      </c>
      <c r="B3667" s="15" t="s">
        <v>6468</v>
      </c>
      <c r="C3667" s="18">
        <v>42328.0</v>
      </c>
      <c r="D3667" s="18">
        <v>42329.0</v>
      </c>
      <c r="E3667" s="18">
        <f t="shared" si="1"/>
        <v>42329</v>
      </c>
      <c r="F3667" s="15" t="s">
        <v>125</v>
      </c>
      <c r="G3667" s="15" t="s">
        <v>170</v>
      </c>
      <c r="H3667" s="15" t="s">
        <v>171</v>
      </c>
      <c r="I3667" s="15" t="s">
        <v>128</v>
      </c>
      <c r="J3667" s="15" t="s">
        <v>60</v>
      </c>
      <c r="K3667" s="15" t="s">
        <v>33</v>
      </c>
      <c r="L3667" s="15" t="str">
        <f t="array" ref="L3667">_xlfn.XLOOKUP(M3667,reference_province_to_city!$A$2:$A$11,reference_province_to_city!$B$2:$B$11)</f>
        <v>Makassar</v>
      </c>
      <c r="M3667" s="15" t="s">
        <v>25</v>
      </c>
      <c r="N3667" s="15">
        <v>90111.0</v>
      </c>
      <c r="O3667" s="15">
        <f t="array" ref="O3667">_xlfn.XLOOKUP(M3667,reference_postal_code!$B$2:$B$11,reference_postal_code!$A$2:$A$11)</f>
        <v>90111</v>
      </c>
      <c r="P3667" s="15" t="s">
        <v>63</v>
      </c>
      <c r="Q3667" s="15" t="s">
        <v>2439</v>
      </c>
      <c r="R3667" s="15" t="s">
        <v>65</v>
      </c>
      <c r="S3667" s="15" t="s">
        <v>79</v>
      </c>
      <c r="T3667" s="15" t="s">
        <v>2440</v>
      </c>
      <c r="U3667" s="28">
        <v>751800.0</v>
      </c>
      <c r="V3667" s="15">
        <v>4.0</v>
      </c>
      <c r="W3667" s="31">
        <v>0.0</v>
      </c>
      <c r="X3667" s="28">
        <v>353346.0</v>
      </c>
    </row>
    <row r="3668" ht="15.75" customHeight="1">
      <c r="A3668" s="15">
        <v>1071.0</v>
      </c>
      <c r="B3668" s="15" t="s">
        <v>6469</v>
      </c>
      <c r="C3668" s="18">
        <v>42328.0</v>
      </c>
      <c r="D3668" s="18">
        <v>42334.0</v>
      </c>
      <c r="E3668" s="18">
        <f t="shared" si="1"/>
        <v>42334</v>
      </c>
      <c r="F3668" s="15" t="s">
        <v>55</v>
      </c>
      <c r="G3668" s="15" t="s">
        <v>5530</v>
      </c>
      <c r="H3668" s="15" t="s">
        <v>5531</v>
      </c>
      <c r="I3668" s="15" t="s">
        <v>76</v>
      </c>
      <c r="J3668" s="15" t="s">
        <v>60</v>
      </c>
      <c r="K3668" s="15" t="s">
        <v>14</v>
      </c>
      <c r="L3668" s="15" t="str">
        <f t="array" ref="L3668">_xlfn.XLOOKUP(M3668,reference_province_to_city!$A$2:$A$11,reference_province_to_city!$B$2:$B$11)</f>
        <v>Bandung</v>
      </c>
      <c r="M3668" s="15" t="s">
        <v>12</v>
      </c>
      <c r="N3668" s="15">
        <v>40111.0</v>
      </c>
      <c r="O3668" s="15">
        <f t="array" ref="O3668">_xlfn.XLOOKUP(M3668,reference_postal_code!$B$2:$B$11,reference_postal_code!$A$2:$A$11)</f>
        <v>40111</v>
      </c>
      <c r="P3668" s="15" t="s">
        <v>117</v>
      </c>
      <c r="Q3668" s="15" t="s">
        <v>754</v>
      </c>
      <c r="R3668" s="15" t="s">
        <v>65</v>
      </c>
      <c r="S3668" s="15" t="s">
        <v>93</v>
      </c>
      <c r="T3668" s="15" t="s">
        <v>755</v>
      </c>
      <c r="U3668" s="28">
        <v>291900.0</v>
      </c>
      <c r="V3668" s="15">
        <v>7.0</v>
      </c>
      <c r="W3668" s="31">
        <v>0.0</v>
      </c>
      <c r="X3668" s="28">
        <v>75894.0</v>
      </c>
    </row>
    <row r="3669" ht="15.75" customHeight="1">
      <c r="A3669" s="15">
        <v>6282.0</v>
      </c>
      <c r="B3669" s="15" t="s">
        <v>6470</v>
      </c>
      <c r="C3669" s="18">
        <v>42328.0</v>
      </c>
      <c r="D3669" s="18">
        <v>42334.0</v>
      </c>
      <c r="E3669" s="18">
        <f t="shared" si="1"/>
        <v>42334</v>
      </c>
      <c r="F3669" s="15" t="s">
        <v>55</v>
      </c>
      <c r="G3669" s="15" t="s">
        <v>2230</v>
      </c>
      <c r="H3669" s="15" t="s">
        <v>2231</v>
      </c>
      <c r="I3669" s="15" t="s">
        <v>59</v>
      </c>
      <c r="J3669" s="15" t="s">
        <v>60</v>
      </c>
      <c r="K3669" s="15" t="s">
        <v>28</v>
      </c>
      <c r="L3669" s="15" t="str">
        <f t="array" ref="L3669">_xlfn.XLOOKUP(M3669,reference_province_to_city!$A$2:$A$11,reference_province_to_city!$B$2:$B$11)</f>
        <v>Medan</v>
      </c>
      <c r="M3669" s="15" t="s">
        <v>11</v>
      </c>
      <c r="N3669" s="15">
        <v>20111.0</v>
      </c>
      <c r="O3669" s="15">
        <f t="array" ref="O3669">_xlfn.XLOOKUP(M3669,reference_postal_code!$B$2:$B$11,reference_postal_code!$A$2:$A$11)</f>
        <v>20111</v>
      </c>
      <c r="P3669" s="15" t="s">
        <v>77</v>
      </c>
      <c r="Q3669" s="15" t="s">
        <v>6471</v>
      </c>
      <c r="R3669" s="15" t="s">
        <v>106</v>
      </c>
      <c r="S3669" s="15" t="s">
        <v>139</v>
      </c>
      <c r="T3669" s="15" t="s">
        <v>6472</v>
      </c>
      <c r="U3669" s="28">
        <v>957360.0</v>
      </c>
      <c r="V3669" s="15">
        <v>2.0</v>
      </c>
      <c r="W3669" s="31">
        <v>0.2</v>
      </c>
      <c r="X3669" s="28">
        <v>143604.0</v>
      </c>
    </row>
    <row r="3670" ht="15.75" customHeight="1">
      <c r="A3670" s="15">
        <v>7139.0</v>
      </c>
      <c r="B3670" s="15" t="s">
        <v>6467</v>
      </c>
      <c r="C3670" s="18">
        <v>42328.0</v>
      </c>
      <c r="D3670" s="18">
        <v>42335.0</v>
      </c>
      <c r="E3670" s="18">
        <f t="shared" si="1"/>
        <v>42335</v>
      </c>
      <c r="F3670" s="15" t="s">
        <v>55</v>
      </c>
      <c r="G3670" s="15" t="s">
        <v>4456</v>
      </c>
      <c r="H3670" s="15" t="s">
        <v>4457</v>
      </c>
      <c r="I3670" s="15" t="s">
        <v>59</v>
      </c>
      <c r="J3670" s="15" t="s">
        <v>60</v>
      </c>
      <c r="K3670" s="15" t="s">
        <v>17</v>
      </c>
      <c r="L3670" s="15" t="str">
        <f t="array" ref="L3670">_xlfn.XLOOKUP(M3670,reference_province_to_city!$A$2:$A$11,reference_province_to_city!$B$2:$B$11)</f>
        <v>Semarang</v>
      </c>
      <c r="M3670" s="15" t="s">
        <v>15</v>
      </c>
      <c r="N3670" s="15">
        <v>50111.0</v>
      </c>
      <c r="O3670" s="15">
        <f t="array" ref="O3670">_xlfn.XLOOKUP(M3670,reference_postal_code!$B$2:$B$11,reference_postal_code!$A$2:$A$11)</f>
        <v>50111</v>
      </c>
      <c r="P3670" s="15" t="s">
        <v>77</v>
      </c>
      <c r="Q3670" s="15" t="s">
        <v>372</v>
      </c>
      <c r="R3670" s="15" t="s">
        <v>65</v>
      </c>
      <c r="S3670" s="15" t="s">
        <v>83</v>
      </c>
      <c r="T3670" s="15" t="s">
        <v>373</v>
      </c>
      <c r="U3670" s="28">
        <v>943200.0</v>
      </c>
      <c r="V3670" s="15">
        <v>4.0</v>
      </c>
      <c r="W3670" s="31">
        <v>0.7</v>
      </c>
      <c r="X3670" s="28">
        <v>-754560.0</v>
      </c>
    </row>
    <row r="3671" ht="15.75" customHeight="1">
      <c r="A3671" s="15">
        <v>7137.0</v>
      </c>
      <c r="B3671" s="15" t="s">
        <v>6467</v>
      </c>
      <c r="C3671" s="18">
        <v>42328.0</v>
      </c>
      <c r="D3671" s="18">
        <v>42335.0</v>
      </c>
      <c r="E3671" s="18">
        <f t="shared" si="1"/>
        <v>42335</v>
      </c>
      <c r="F3671" s="15" t="s">
        <v>55</v>
      </c>
      <c r="G3671" s="15" t="s">
        <v>4456</v>
      </c>
      <c r="H3671" s="15" t="s">
        <v>4457</v>
      </c>
      <c r="I3671" s="15" t="s">
        <v>59</v>
      </c>
      <c r="J3671" s="15" t="s">
        <v>60</v>
      </c>
      <c r="K3671" s="15" t="s">
        <v>17</v>
      </c>
      <c r="L3671" s="15" t="str">
        <f t="array" ref="L3671">_xlfn.XLOOKUP(M3671,reference_province_to_city!$A$2:$A$11,reference_province_to_city!$B$2:$B$11)</f>
        <v>Semarang</v>
      </c>
      <c r="M3671" s="15" t="s">
        <v>15</v>
      </c>
      <c r="N3671" s="15">
        <v>50111.0</v>
      </c>
      <c r="O3671" s="15">
        <f t="array" ref="O3671">_xlfn.XLOOKUP(M3671,reference_postal_code!$B$2:$B$11,reference_postal_code!$A$2:$A$11)</f>
        <v>50111</v>
      </c>
      <c r="P3671" s="15" t="s">
        <v>77</v>
      </c>
      <c r="Q3671" s="15" t="s">
        <v>421</v>
      </c>
      <c r="R3671" s="15" t="s">
        <v>65</v>
      </c>
      <c r="S3671" s="15" t="s">
        <v>83</v>
      </c>
      <c r="T3671" s="15" t="s">
        <v>422</v>
      </c>
      <c r="U3671" s="28">
        <v>108450.0</v>
      </c>
      <c r="V3671" s="15">
        <v>5.0</v>
      </c>
      <c r="W3671" s="31">
        <v>0.7</v>
      </c>
      <c r="X3671" s="28">
        <v>-86760.0</v>
      </c>
    </row>
    <row r="3672" ht="15.75" customHeight="1">
      <c r="A3672" s="15">
        <v>7996.0</v>
      </c>
      <c r="B3672" s="15" t="s">
        <v>6460</v>
      </c>
      <c r="C3672" s="18">
        <v>42328.0</v>
      </c>
      <c r="D3672" s="18">
        <v>42331.0</v>
      </c>
      <c r="E3672" s="18">
        <f t="shared" si="1"/>
        <v>42331</v>
      </c>
      <c r="F3672" s="15" t="s">
        <v>114</v>
      </c>
      <c r="G3672" s="15" t="s">
        <v>1161</v>
      </c>
      <c r="H3672" s="15" t="s">
        <v>1162</v>
      </c>
      <c r="I3672" s="15" t="s">
        <v>59</v>
      </c>
      <c r="J3672" s="15" t="s">
        <v>60</v>
      </c>
      <c r="K3672" s="15" t="s">
        <v>33</v>
      </c>
      <c r="L3672" s="15" t="str">
        <f t="array" ref="L3672">_xlfn.XLOOKUP(M3672,reference_province_to_city!$A$2:$A$11,reference_province_to_city!$B$2:$B$11)</f>
        <v>Makassar</v>
      </c>
      <c r="M3672" s="15" t="s">
        <v>25</v>
      </c>
      <c r="N3672" s="15">
        <v>90111.0</v>
      </c>
      <c r="O3672" s="15">
        <f t="array" ref="O3672">_xlfn.XLOOKUP(M3672,reference_postal_code!$B$2:$B$11,reference_postal_code!$A$2:$A$11)</f>
        <v>90111</v>
      </c>
      <c r="P3672" s="15" t="s">
        <v>63</v>
      </c>
      <c r="Q3672" s="15" t="s">
        <v>316</v>
      </c>
      <c r="R3672" s="15" t="s">
        <v>65</v>
      </c>
      <c r="S3672" s="15" t="s">
        <v>83</v>
      </c>
      <c r="T3672" s="15" t="s">
        <v>317</v>
      </c>
      <c r="U3672" s="28">
        <v>144180.0</v>
      </c>
      <c r="V3672" s="15">
        <v>6.0</v>
      </c>
      <c r="W3672" s="31">
        <v>0.7</v>
      </c>
      <c r="X3672" s="28">
        <v>-110538.0</v>
      </c>
    </row>
    <row r="3673" ht="15.75" customHeight="1">
      <c r="A3673" s="15">
        <v>6283.0</v>
      </c>
      <c r="B3673" s="15" t="s">
        <v>6470</v>
      </c>
      <c r="C3673" s="18">
        <v>42328.0</v>
      </c>
      <c r="D3673" s="18">
        <v>42334.0</v>
      </c>
      <c r="E3673" s="18">
        <f t="shared" si="1"/>
        <v>42334</v>
      </c>
      <c r="F3673" s="15" t="s">
        <v>55</v>
      </c>
      <c r="G3673" s="15" t="s">
        <v>2230</v>
      </c>
      <c r="H3673" s="15" t="s">
        <v>2231</v>
      </c>
      <c r="I3673" s="15" t="s">
        <v>59</v>
      </c>
      <c r="J3673" s="15" t="s">
        <v>60</v>
      </c>
      <c r="K3673" s="15" t="s">
        <v>28</v>
      </c>
      <c r="L3673" s="15" t="str">
        <f t="array" ref="L3673">_xlfn.XLOOKUP(M3673,reference_province_to_city!$A$2:$A$11,reference_province_to_city!$B$2:$B$11)</f>
        <v>Medan</v>
      </c>
      <c r="M3673" s="15" t="s">
        <v>11</v>
      </c>
      <c r="N3673" s="15">
        <v>20111.0</v>
      </c>
      <c r="O3673" s="15">
        <f t="array" ref="O3673">_xlfn.XLOOKUP(M3673,reference_postal_code!$B$2:$B$11,reference_postal_code!$A$2:$A$11)</f>
        <v>20111</v>
      </c>
      <c r="P3673" s="15" t="s">
        <v>77</v>
      </c>
      <c r="Q3673" s="15" t="s">
        <v>5951</v>
      </c>
      <c r="R3673" s="15" t="s">
        <v>65</v>
      </c>
      <c r="S3673" s="15" t="s">
        <v>87</v>
      </c>
      <c r="T3673" s="15" t="s">
        <v>5952</v>
      </c>
      <c r="U3673" s="28">
        <v>2123280.0</v>
      </c>
      <c r="V3673" s="15">
        <v>3.0</v>
      </c>
      <c r="W3673" s="31">
        <v>0.2</v>
      </c>
      <c r="X3673" s="28">
        <v>-398115.0</v>
      </c>
    </row>
    <row r="3674" ht="15.75" customHeight="1">
      <c r="A3674" s="15">
        <v>7140.0</v>
      </c>
      <c r="B3674" s="15" t="s">
        <v>6467</v>
      </c>
      <c r="C3674" s="18">
        <v>42328.0</v>
      </c>
      <c r="D3674" s="18">
        <v>42335.0</v>
      </c>
      <c r="E3674" s="18">
        <f t="shared" si="1"/>
        <v>42335</v>
      </c>
      <c r="F3674" s="15" t="s">
        <v>55</v>
      </c>
      <c r="G3674" s="15" t="s">
        <v>4456</v>
      </c>
      <c r="H3674" s="15" t="s">
        <v>4457</v>
      </c>
      <c r="I3674" s="15" t="s">
        <v>59</v>
      </c>
      <c r="J3674" s="15" t="s">
        <v>60</v>
      </c>
      <c r="K3674" s="15" t="s">
        <v>1069</v>
      </c>
      <c r="L3674" s="15" t="str">
        <f t="array" ref="L3674">_xlfn.XLOOKUP(M3674,reference_province_to_city!$A$2:$A$11,reference_province_to_city!$B$2:$B$11)</f>
        <v>Semarang</v>
      </c>
      <c r="M3674" s="15" t="s">
        <v>15</v>
      </c>
      <c r="N3674" s="15">
        <v>50111.0</v>
      </c>
      <c r="O3674" s="15">
        <f t="array" ref="O3674">_xlfn.XLOOKUP(M3674,reference_postal_code!$B$2:$B$11,reference_postal_code!$A$2:$A$11)</f>
        <v>50111</v>
      </c>
      <c r="P3674" s="15" t="s">
        <v>77</v>
      </c>
      <c r="Q3674" s="15" t="s">
        <v>931</v>
      </c>
      <c r="R3674" s="15" t="s">
        <v>106</v>
      </c>
      <c r="S3674" s="15" t="s">
        <v>183</v>
      </c>
      <c r="T3674" s="15" t="s">
        <v>932</v>
      </c>
      <c r="U3674" s="28">
        <v>4355280.0</v>
      </c>
      <c r="V3674" s="15">
        <v>3.0</v>
      </c>
      <c r="W3674" s="31">
        <v>0.2</v>
      </c>
      <c r="X3674" s="28">
        <v>-544410.0</v>
      </c>
    </row>
    <row r="3675" ht="15.75" customHeight="1">
      <c r="A3675" s="15">
        <v>6247.0</v>
      </c>
      <c r="B3675" s="15" t="s">
        <v>6473</v>
      </c>
      <c r="C3675" s="18">
        <v>42328.0</v>
      </c>
      <c r="D3675" s="18">
        <v>42333.0</v>
      </c>
      <c r="E3675" s="18">
        <f t="shared" si="1"/>
        <v>42333</v>
      </c>
      <c r="F3675" s="15" t="s">
        <v>55</v>
      </c>
      <c r="G3675" s="15" t="s">
        <v>6474</v>
      </c>
      <c r="H3675" s="15" t="s">
        <v>6475</v>
      </c>
      <c r="I3675" s="15" t="s">
        <v>76</v>
      </c>
      <c r="J3675" s="15" t="s">
        <v>60</v>
      </c>
      <c r="K3675" s="15" t="s">
        <v>28</v>
      </c>
      <c r="L3675" s="15" t="str">
        <f t="array" ref="L3675">_xlfn.XLOOKUP(M3675,reference_province_to_city!$A$2:$A$11,reference_province_to_city!$B$2:$B$11)</f>
        <v>Medan</v>
      </c>
      <c r="M3675" s="15" t="s">
        <v>11</v>
      </c>
      <c r="N3675" s="15">
        <v>20111.0</v>
      </c>
      <c r="O3675" s="15">
        <f t="array" ref="O3675">_xlfn.XLOOKUP(M3675,reference_postal_code!$B$2:$B$11,reference_postal_code!$A$2:$A$11)</f>
        <v>20111</v>
      </c>
      <c r="P3675" s="15" t="s">
        <v>77</v>
      </c>
      <c r="Q3675" s="15" t="s">
        <v>6379</v>
      </c>
      <c r="R3675" s="15" t="s">
        <v>110</v>
      </c>
      <c r="S3675" s="15" t="s">
        <v>149</v>
      </c>
      <c r="T3675" s="15" t="s">
        <v>6380</v>
      </c>
      <c r="U3675" s="28">
        <v>209700.0</v>
      </c>
      <c r="V3675" s="15">
        <v>2.0</v>
      </c>
      <c r="W3675" s="31">
        <v>0.0</v>
      </c>
      <c r="X3675" s="28">
        <v>90171.0</v>
      </c>
    </row>
    <row r="3676" ht="15.75" customHeight="1">
      <c r="A3676" s="15">
        <v>9502.0</v>
      </c>
      <c r="B3676" s="15" t="s">
        <v>6476</v>
      </c>
      <c r="C3676" s="18">
        <v>42328.0</v>
      </c>
      <c r="D3676" s="18">
        <v>42332.0</v>
      </c>
      <c r="E3676" s="18">
        <f t="shared" si="1"/>
        <v>42332</v>
      </c>
      <c r="F3676" s="15" t="s">
        <v>55</v>
      </c>
      <c r="G3676" s="15" t="s">
        <v>3428</v>
      </c>
      <c r="H3676" s="15" t="s">
        <v>3429</v>
      </c>
      <c r="I3676" s="15" t="s">
        <v>59</v>
      </c>
      <c r="J3676" s="15" t="s">
        <v>60</v>
      </c>
      <c r="K3676" s="15" t="s">
        <v>31</v>
      </c>
      <c r="L3676" s="15" t="str">
        <f t="array" ref="L3676">_xlfn.XLOOKUP(M3676,reference_province_to_city!$A$2:$A$11,reference_province_to_city!$B$2:$B$11)</f>
        <v>Balikpapan</v>
      </c>
      <c r="M3676" s="15" t="s">
        <v>21</v>
      </c>
      <c r="N3676" s="15">
        <v>76114.0</v>
      </c>
      <c r="O3676" s="15">
        <f t="array" ref="O3676">_xlfn.XLOOKUP(M3676,reference_postal_code!$B$2:$B$11,reference_postal_code!$A$2:$A$11)</f>
        <v>76114</v>
      </c>
      <c r="P3676" s="15" t="s">
        <v>166</v>
      </c>
      <c r="Q3676" s="15" t="s">
        <v>3256</v>
      </c>
      <c r="R3676" s="15" t="s">
        <v>106</v>
      </c>
      <c r="S3676" s="15" t="s">
        <v>139</v>
      </c>
      <c r="T3676" s="15" t="s">
        <v>3257</v>
      </c>
      <c r="U3676" s="28">
        <v>480600.0</v>
      </c>
      <c r="V3676" s="15">
        <v>3.0</v>
      </c>
      <c r="W3676" s="31">
        <v>0.0</v>
      </c>
      <c r="X3676" s="28">
        <v>120150.0</v>
      </c>
    </row>
    <row r="3677" ht="15.75" customHeight="1">
      <c r="A3677" s="15">
        <v>4060.0</v>
      </c>
      <c r="B3677" s="15" t="s">
        <v>6463</v>
      </c>
      <c r="C3677" s="18">
        <v>42328.0</v>
      </c>
      <c r="D3677" s="18">
        <v>42332.0</v>
      </c>
      <c r="E3677" s="18">
        <f t="shared" si="1"/>
        <v>42332</v>
      </c>
      <c r="F3677" s="15" t="s">
        <v>55</v>
      </c>
      <c r="G3677" s="15" t="s">
        <v>1305</v>
      </c>
      <c r="H3677" s="15" t="s">
        <v>1306</v>
      </c>
      <c r="I3677" s="15" t="s">
        <v>59</v>
      </c>
      <c r="J3677" s="15" t="s">
        <v>60</v>
      </c>
      <c r="K3677" s="15" t="s">
        <v>22</v>
      </c>
      <c r="L3677" s="15" t="str">
        <f t="array" ref="L3677">_xlfn.XLOOKUP(M3677,reference_province_to_city!$A$2:$A$11,reference_province_to_city!$B$2:$B$11)</f>
        <v>Surabaya</v>
      </c>
      <c r="M3677" s="15" t="s">
        <v>20</v>
      </c>
      <c r="N3677" s="15">
        <v>60231.0</v>
      </c>
      <c r="O3677" s="15">
        <f t="array" ref="O3677">_xlfn.XLOOKUP(M3677,reference_postal_code!$B$2:$B$11,reference_postal_code!$A$2:$A$11)</f>
        <v>60231</v>
      </c>
      <c r="P3677" s="15" t="s">
        <v>166</v>
      </c>
      <c r="Q3677" s="15" t="s">
        <v>4147</v>
      </c>
      <c r="R3677" s="15" t="s">
        <v>106</v>
      </c>
      <c r="S3677" s="15" t="s">
        <v>107</v>
      </c>
      <c r="T3677" s="15" t="s">
        <v>4148</v>
      </c>
      <c r="U3677" s="28">
        <v>8582400.0</v>
      </c>
      <c r="V3677" s="15">
        <v>3.0</v>
      </c>
      <c r="W3677" s="31">
        <v>0.2</v>
      </c>
      <c r="X3677" s="28">
        <v>536400.0</v>
      </c>
    </row>
    <row r="3678" ht="15.75" customHeight="1">
      <c r="A3678" s="15">
        <v>7994.0</v>
      </c>
      <c r="B3678" s="15" t="s">
        <v>6460</v>
      </c>
      <c r="C3678" s="18">
        <v>42328.0</v>
      </c>
      <c r="D3678" s="18">
        <v>42331.0</v>
      </c>
      <c r="E3678" s="18">
        <f t="shared" si="1"/>
        <v>42331</v>
      </c>
      <c r="F3678" s="15" t="s">
        <v>114</v>
      </c>
      <c r="G3678" s="15" t="s">
        <v>1161</v>
      </c>
      <c r="H3678" s="15" t="s">
        <v>1162</v>
      </c>
      <c r="I3678" s="15" t="s">
        <v>59</v>
      </c>
      <c r="J3678" s="15" t="s">
        <v>60</v>
      </c>
      <c r="K3678" s="15" t="s">
        <v>33</v>
      </c>
      <c r="L3678" s="15" t="str">
        <f t="array" ref="L3678">_xlfn.XLOOKUP(M3678,reference_province_to_city!$A$2:$A$11,reference_province_to_city!$B$2:$B$11)</f>
        <v>Makassar</v>
      </c>
      <c r="M3678" s="15" t="s">
        <v>25</v>
      </c>
      <c r="N3678" s="15">
        <v>90111.0</v>
      </c>
      <c r="O3678" s="15">
        <f t="array" ref="O3678">_xlfn.XLOOKUP(M3678,reference_postal_code!$B$2:$B$11,reference_postal_code!$A$2:$A$11)</f>
        <v>90111</v>
      </c>
      <c r="P3678" s="15" t="s">
        <v>63</v>
      </c>
      <c r="Q3678" s="15" t="s">
        <v>2330</v>
      </c>
      <c r="R3678" s="15" t="s">
        <v>65</v>
      </c>
      <c r="S3678" s="15" t="s">
        <v>83</v>
      </c>
      <c r="T3678" s="15" t="s">
        <v>2331</v>
      </c>
      <c r="U3678" s="28">
        <v>73440.0</v>
      </c>
      <c r="V3678" s="15">
        <v>3.0</v>
      </c>
      <c r="W3678" s="31">
        <v>0.7</v>
      </c>
      <c r="X3678" s="28">
        <v>-51408.0</v>
      </c>
    </row>
    <row r="3679" ht="15.75" customHeight="1">
      <c r="A3679" s="15">
        <v>6246.0</v>
      </c>
      <c r="B3679" s="15" t="s">
        <v>6473</v>
      </c>
      <c r="C3679" s="18">
        <v>42328.0</v>
      </c>
      <c r="D3679" s="18">
        <v>42333.0</v>
      </c>
      <c r="E3679" s="18">
        <f t="shared" si="1"/>
        <v>42333</v>
      </c>
      <c r="F3679" s="15" t="s">
        <v>55</v>
      </c>
      <c r="G3679" s="15" t="s">
        <v>6474</v>
      </c>
      <c r="H3679" s="15" t="s">
        <v>6475</v>
      </c>
      <c r="I3679" s="15" t="s">
        <v>76</v>
      </c>
      <c r="J3679" s="15" t="s">
        <v>60</v>
      </c>
      <c r="K3679" s="15" t="s">
        <v>289</v>
      </c>
      <c r="L3679" s="15" t="str">
        <f t="array" ref="L3679">_xlfn.XLOOKUP(M3679,reference_province_to_city!$A$2:$A$11,reference_province_to_city!$B$2:$B$11)</f>
        <v>Medan</v>
      </c>
      <c r="M3679" s="15" t="s">
        <v>11</v>
      </c>
      <c r="N3679" s="15">
        <v>20111.0</v>
      </c>
      <c r="O3679" s="15">
        <f t="array" ref="O3679">_xlfn.XLOOKUP(M3679,reference_postal_code!$B$2:$B$11,reference_postal_code!$A$2:$A$11)</f>
        <v>20111</v>
      </c>
      <c r="P3679" s="15" t="s">
        <v>77</v>
      </c>
      <c r="Q3679" s="15" t="s">
        <v>3730</v>
      </c>
      <c r="R3679" s="15" t="s">
        <v>106</v>
      </c>
      <c r="S3679" s="15" t="s">
        <v>139</v>
      </c>
      <c r="T3679" s="15" t="s">
        <v>3731</v>
      </c>
      <c r="U3679" s="28">
        <v>332100.0</v>
      </c>
      <c r="V3679" s="15">
        <v>3.0</v>
      </c>
      <c r="W3679" s="31">
        <v>0.0</v>
      </c>
      <c r="X3679" s="28">
        <v>96309.0</v>
      </c>
    </row>
    <row r="3680" ht="15.75" customHeight="1">
      <c r="A3680" s="15">
        <v>7917.0</v>
      </c>
      <c r="B3680" s="15" t="s">
        <v>6477</v>
      </c>
      <c r="C3680" s="18">
        <v>42328.0</v>
      </c>
      <c r="D3680" s="18">
        <v>42332.0</v>
      </c>
      <c r="E3680" s="18">
        <f t="shared" si="1"/>
        <v>42332</v>
      </c>
      <c r="F3680" s="15" t="s">
        <v>55</v>
      </c>
      <c r="G3680" s="15" t="s">
        <v>74</v>
      </c>
      <c r="H3680" s="15" t="s">
        <v>75</v>
      </c>
      <c r="I3680" s="15" t="s">
        <v>76</v>
      </c>
      <c r="J3680" s="15" t="s">
        <v>60</v>
      </c>
      <c r="K3680" s="15" t="s">
        <v>19</v>
      </c>
      <c r="L3680" s="15" t="str">
        <f t="array" ref="L3680">_xlfn.XLOOKUP(M3680,reference_province_to_city!$A$2:$A$11,reference_province_to_city!$B$2:$B$11)</f>
        <v>Yogyakarta</v>
      </c>
      <c r="M3680" s="15" t="s">
        <v>18</v>
      </c>
      <c r="N3680" s="15">
        <v>55111.0</v>
      </c>
      <c r="O3680" s="15">
        <f t="array" ref="O3680">_xlfn.XLOOKUP(M3680,reference_postal_code!$B$2:$B$11,reference_postal_code!$A$2:$A$11)</f>
        <v>55111</v>
      </c>
      <c r="P3680" s="15" t="s">
        <v>77</v>
      </c>
      <c r="Q3680" s="15" t="s">
        <v>2181</v>
      </c>
      <c r="R3680" s="15" t="s">
        <v>106</v>
      </c>
      <c r="S3680" s="15" t="s">
        <v>107</v>
      </c>
      <c r="T3680" s="15" t="s">
        <v>2182</v>
      </c>
      <c r="U3680" s="28">
        <v>5165580.0</v>
      </c>
      <c r="V3680" s="15">
        <v>4.0</v>
      </c>
      <c r="W3680" s="31">
        <v>0.3</v>
      </c>
      <c r="X3680" s="28">
        <v>-1402086.0</v>
      </c>
    </row>
    <row r="3681" ht="15.75" customHeight="1">
      <c r="A3681" s="15">
        <v>840.0</v>
      </c>
      <c r="B3681" s="15" t="s">
        <v>6456</v>
      </c>
      <c r="C3681" s="18">
        <v>42328.0</v>
      </c>
      <c r="D3681" s="18">
        <v>42333.0</v>
      </c>
      <c r="E3681" s="18">
        <f t="shared" si="1"/>
        <v>42333</v>
      </c>
      <c r="F3681" s="15" t="s">
        <v>55</v>
      </c>
      <c r="G3681" s="15" t="s">
        <v>2192</v>
      </c>
      <c r="H3681" s="15" t="s">
        <v>2193</v>
      </c>
      <c r="I3681" s="15" t="s">
        <v>128</v>
      </c>
      <c r="J3681" s="15" t="s">
        <v>60</v>
      </c>
      <c r="K3681" s="15" t="s">
        <v>22</v>
      </c>
      <c r="L3681" s="15" t="str">
        <f t="array" ref="L3681">_xlfn.XLOOKUP(M3681,reference_province_to_city!$A$2:$A$11,reference_province_to_city!$B$2:$B$11)</f>
        <v>Surabaya</v>
      </c>
      <c r="M3681" s="15" t="s">
        <v>20</v>
      </c>
      <c r="N3681" s="15">
        <v>60231.0</v>
      </c>
      <c r="O3681" s="15">
        <f t="array" ref="O3681">_xlfn.XLOOKUP(M3681,reference_postal_code!$B$2:$B$11,reference_postal_code!$A$2:$A$11)</f>
        <v>60231</v>
      </c>
      <c r="P3681" s="15" t="s">
        <v>166</v>
      </c>
      <c r="Q3681" s="15" t="s">
        <v>5970</v>
      </c>
      <c r="R3681" s="15" t="s">
        <v>65</v>
      </c>
      <c r="S3681" s="15" t="s">
        <v>93</v>
      </c>
      <c r="T3681" s="15" t="s">
        <v>5971</v>
      </c>
      <c r="U3681" s="28">
        <v>906750.0</v>
      </c>
      <c r="V3681" s="15">
        <v>3.0</v>
      </c>
      <c r="W3681" s="31">
        <v>0.0</v>
      </c>
      <c r="X3681" s="28">
        <v>244822.0</v>
      </c>
    </row>
    <row r="3682" ht="15.75" customHeight="1">
      <c r="A3682" s="15">
        <v>841.0</v>
      </c>
      <c r="B3682" s="15" t="s">
        <v>6456</v>
      </c>
      <c r="C3682" s="18">
        <v>42328.0</v>
      </c>
      <c r="D3682" s="18">
        <v>42333.0</v>
      </c>
      <c r="E3682" s="18">
        <f t="shared" si="1"/>
        <v>42333</v>
      </c>
      <c r="F3682" s="15" t="s">
        <v>55</v>
      </c>
      <c r="G3682" s="15" t="s">
        <v>2192</v>
      </c>
      <c r="H3682" s="15" t="s">
        <v>2193</v>
      </c>
      <c r="I3682" s="15" t="s">
        <v>128</v>
      </c>
      <c r="J3682" s="15" t="s">
        <v>60</v>
      </c>
      <c r="K3682" s="15" t="s">
        <v>22</v>
      </c>
      <c r="L3682" s="15" t="str">
        <f t="array" ref="L3682">_xlfn.XLOOKUP(M3682,reference_province_to_city!$A$2:$A$11,reference_province_to_city!$B$2:$B$11)</f>
        <v>Surabaya</v>
      </c>
      <c r="M3682" s="15" t="s">
        <v>20</v>
      </c>
      <c r="N3682" s="15">
        <v>60231.0</v>
      </c>
      <c r="O3682" s="15">
        <f t="array" ref="O3682">_xlfn.XLOOKUP(M3682,reference_postal_code!$B$2:$B$11,reference_postal_code!$A$2:$A$11)</f>
        <v>60231</v>
      </c>
      <c r="P3682" s="15" t="s">
        <v>166</v>
      </c>
      <c r="Q3682" s="15" t="s">
        <v>1463</v>
      </c>
      <c r="R3682" s="15" t="s">
        <v>65</v>
      </c>
      <c r="S3682" s="15" t="s">
        <v>93</v>
      </c>
      <c r="T3682" s="15" t="s">
        <v>1464</v>
      </c>
      <c r="U3682" s="28">
        <v>172800.0</v>
      </c>
      <c r="V3682" s="15">
        <v>4.0</v>
      </c>
      <c r="W3682" s="31">
        <v>0.0</v>
      </c>
      <c r="X3682" s="28">
        <v>50112.0</v>
      </c>
    </row>
    <row r="3683" ht="15.75" customHeight="1">
      <c r="A3683" s="15">
        <v>6245.0</v>
      </c>
      <c r="B3683" s="15" t="s">
        <v>6473</v>
      </c>
      <c r="C3683" s="18">
        <v>42328.0</v>
      </c>
      <c r="D3683" s="18">
        <v>42333.0</v>
      </c>
      <c r="E3683" s="18">
        <f t="shared" si="1"/>
        <v>42333</v>
      </c>
      <c r="F3683" s="15" t="s">
        <v>55</v>
      </c>
      <c r="G3683" s="15" t="s">
        <v>6474</v>
      </c>
      <c r="H3683" s="15" t="s">
        <v>6475</v>
      </c>
      <c r="I3683" s="15" t="s">
        <v>76</v>
      </c>
      <c r="J3683" s="15" t="s">
        <v>60</v>
      </c>
      <c r="K3683" s="15" t="s">
        <v>28</v>
      </c>
      <c r="L3683" s="15" t="str">
        <f t="array" ref="L3683">_xlfn.XLOOKUP(M3683,reference_province_to_city!$A$2:$A$11,reference_province_to_city!$B$2:$B$11)</f>
        <v>Medan</v>
      </c>
      <c r="M3683" s="15" t="s">
        <v>11</v>
      </c>
      <c r="N3683" s="15">
        <v>20111.0</v>
      </c>
      <c r="O3683" s="15">
        <f t="array" ref="O3683">_xlfn.XLOOKUP(M3683,reference_postal_code!$B$2:$B$11,reference_postal_code!$A$2:$A$11)</f>
        <v>20111</v>
      </c>
      <c r="P3683" s="15" t="s">
        <v>77</v>
      </c>
      <c r="Q3683" s="15" t="s">
        <v>2363</v>
      </c>
      <c r="R3683" s="15" t="s">
        <v>65</v>
      </c>
      <c r="S3683" s="15" t="s">
        <v>93</v>
      </c>
      <c r="T3683" s="15" t="s">
        <v>2364</v>
      </c>
      <c r="U3683" s="28">
        <v>1785600.0</v>
      </c>
      <c r="V3683" s="15">
        <v>6.0</v>
      </c>
      <c r="W3683" s="31">
        <v>0.0</v>
      </c>
      <c r="X3683" s="28">
        <v>464256.0</v>
      </c>
    </row>
    <row r="3684" ht="15.75" customHeight="1">
      <c r="A3684" s="15">
        <v>9061.0</v>
      </c>
      <c r="B3684" s="15" t="s">
        <v>6468</v>
      </c>
      <c r="C3684" s="18">
        <v>42328.0</v>
      </c>
      <c r="D3684" s="18">
        <v>42329.0</v>
      </c>
      <c r="E3684" s="18">
        <f t="shared" si="1"/>
        <v>42329</v>
      </c>
      <c r="F3684" s="15" t="s">
        <v>125</v>
      </c>
      <c r="G3684" s="15" t="s">
        <v>170</v>
      </c>
      <c r="H3684" s="15" t="s">
        <v>171</v>
      </c>
      <c r="I3684" s="15" t="s">
        <v>128</v>
      </c>
      <c r="J3684" s="15" t="s">
        <v>60</v>
      </c>
      <c r="K3684" s="15" t="s">
        <v>33</v>
      </c>
      <c r="L3684" s="15" t="str">
        <f t="array" ref="L3684">_xlfn.XLOOKUP(M3684,reference_province_to_city!$A$2:$A$11,reference_province_to_city!$B$2:$B$11)</f>
        <v>Makassar</v>
      </c>
      <c r="M3684" s="15" t="s">
        <v>25</v>
      </c>
      <c r="N3684" s="15">
        <v>90111.0</v>
      </c>
      <c r="O3684" s="15">
        <f t="array" ref="O3684">_xlfn.XLOOKUP(M3684,reference_postal_code!$B$2:$B$11,reference_postal_code!$A$2:$A$11)</f>
        <v>90111</v>
      </c>
      <c r="P3684" s="15" t="s">
        <v>63</v>
      </c>
      <c r="Q3684" s="15" t="s">
        <v>2651</v>
      </c>
      <c r="R3684" s="15" t="s">
        <v>65</v>
      </c>
      <c r="S3684" s="15" t="s">
        <v>83</v>
      </c>
      <c r="T3684" s="15" t="s">
        <v>2652</v>
      </c>
      <c r="U3684" s="28">
        <v>1345440.0</v>
      </c>
      <c r="V3684" s="15">
        <v>4.0</v>
      </c>
      <c r="W3684" s="31">
        <v>0.2</v>
      </c>
      <c r="X3684" s="28">
        <v>504540.0</v>
      </c>
    </row>
    <row r="3685" ht="15.75" customHeight="1">
      <c r="A3685" s="15">
        <v>6675.0</v>
      </c>
      <c r="B3685" s="15" t="s">
        <v>6478</v>
      </c>
      <c r="C3685" s="18">
        <v>42329.0</v>
      </c>
      <c r="D3685" s="18">
        <v>42331.0</v>
      </c>
      <c r="E3685" s="18">
        <f t="shared" si="1"/>
        <v>42331</v>
      </c>
      <c r="F3685" s="15" t="s">
        <v>114</v>
      </c>
      <c r="G3685" s="15" t="s">
        <v>2044</v>
      </c>
      <c r="H3685" s="15" t="s">
        <v>2045</v>
      </c>
      <c r="I3685" s="15" t="s">
        <v>59</v>
      </c>
      <c r="J3685" s="15" t="s">
        <v>60</v>
      </c>
      <c r="K3685" s="15" t="s">
        <v>31</v>
      </c>
      <c r="L3685" s="15" t="str">
        <f t="array" ref="L3685">_xlfn.XLOOKUP(M3685,reference_province_to_city!$A$2:$A$11,reference_province_to_city!$B$2:$B$11)</f>
        <v>Balikpapan</v>
      </c>
      <c r="M3685" s="15" t="s">
        <v>21</v>
      </c>
      <c r="N3685" s="15">
        <v>76114.0</v>
      </c>
      <c r="O3685" s="15">
        <f t="array" ref="O3685">_xlfn.XLOOKUP(M3685,reference_postal_code!$B$2:$B$11,reference_postal_code!$A$2:$A$11)</f>
        <v>76114</v>
      </c>
      <c r="P3685" s="15" t="s">
        <v>166</v>
      </c>
      <c r="Q3685" s="15" t="s">
        <v>6479</v>
      </c>
      <c r="R3685" s="15" t="s">
        <v>65</v>
      </c>
      <c r="S3685" s="15" t="s">
        <v>93</v>
      </c>
      <c r="T3685" s="15" t="s">
        <v>6480</v>
      </c>
      <c r="U3685" s="28">
        <v>163800.0</v>
      </c>
      <c r="V3685" s="15">
        <v>6.0</v>
      </c>
      <c r="W3685" s="31">
        <v>0.0</v>
      </c>
      <c r="X3685" s="28">
        <v>73710.0</v>
      </c>
    </row>
    <row r="3686" ht="15.75" customHeight="1">
      <c r="A3686" s="15">
        <v>178.0</v>
      </c>
      <c r="B3686" s="15" t="s">
        <v>6481</v>
      </c>
      <c r="C3686" s="18">
        <v>42329.0</v>
      </c>
      <c r="D3686" s="18">
        <v>42331.0</v>
      </c>
      <c r="E3686" s="18">
        <f t="shared" si="1"/>
        <v>42331</v>
      </c>
      <c r="F3686" s="15" t="s">
        <v>114</v>
      </c>
      <c r="G3686" s="15" t="s">
        <v>2039</v>
      </c>
      <c r="H3686" s="15" t="s">
        <v>2040</v>
      </c>
      <c r="I3686" s="15" t="s">
        <v>59</v>
      </c>
      <c r="J3686" s="15" t="s">
        <v>60</v>
      </c>
      <c r="K3686" s="15" t="s">
        <v>22</v>
      </c>
      <c r="L3686" s="15" t="str">
        <f t="array" ref="L3686">_xlfn.XLOOKUP(M3686,reference_province_to_city!$A$2:$A$11,reference_province_to_city!$B$2:$B$11)</f>
        <v>Surabaya</v>
      </c>
      <c r="M3686" s="15" t="s">
        <v>20</v>
      </c>
      <c r="N3686" s="15">
        <v>60231.0</v>
      </c>
      <c r="O3686" s="15">
        <f t="array" ref="O3686">_xlfn.XLOOKUP(M3686,reference_postal_code!$B$2:$B$11,reference_postal_code!$A$2:$A$11)</f>
        <v>60231</v>
      </c>
      <c r="P3686" s="15" t="s">
        <v>166</v>
      </c>
      <c r="Q3686" s="15" t="s">
        <v>2028</v>
      </c>
      <c r="R3686" s="15" t="s">
        <v>106</v>
      </c>
      <c r="S3686" s="15" t="s">
        <v>107</v>
      </c>
      <c r="T3686" s="15" t="s">
        <v>2029</v>
      </c>
      <c r="U3686" s="28">
        <v>5952030.0</v>
      </c>
      <c r="V3686" s="15">
        <v>7.0</v>
      </c>
      <c r="W3686" s="31">
        <v>0.3</v>
      </c>
      <c r="X3686" s="28">
        <v>-170058.0</v>
      </c>
    </row>
    <row r="3687" ht="15.75" customHeight="1">
      <c r="A3687" s="15">
        <v>7628.0</v>
      </c>
      <c r="B3687" s="15" t="s">
        <v>6482</v>
      </c>
      <c r="C3687" s="18">
        <v>42329.0</v>
      </c>
      <c r="D3687" s="18"/>
      <c r="E3687" s="18">
        <f t="shared" si="1"/>
        <v>42332</v>
      </c>
      <c r="F3687" s="15" t="s">
        <v>114</v>
      </c>
      <c r="G3687" s="15" t="s">
        <v>5748</v>
      </c>
      <c r="H3687" s="15" t="s">
        <v>5749</v>
      </c>
      <c r="I3687" s="15" t="s">
        <v>128</v>
      </c>
      <c r="J3687" s="15" t="s">
        <v>60</v>
      </c>
      <c r="K3687" s="15" t="s">
        <v>28</v>
      </c>
      <c r="L3687" s="15" t="str">
        <f t="array" ref="L3687">_xlfn.XLOOKUP(M3687,reference_province_to_city!$A$2:$A$11,reference_province_to_city!$B$2:$B$11)</f>
        <v>Medan</v>
      </c>
      <c r="M3687" s="15" t="s">
        <v>11</v>
      </c>
      <c r="N3687" s="15">
        <v>20111.0</v>
      </c>
      <c r="O3687" s="15">
        <f t="array" ref="O3687">_xlfn.XLOOKUP(M3687,reference_postal_code!$B$2:$B$11,reference_postal_code!$A$2:$A$11)</f>
        <v>20111</v>
      </c>
      <c r="P3687" s="15" t="s">
        <v>77</v>
      </c>
      <c r="Q3687" s="15" t="s">
        <v>2946</v>
      </c>
      <c r="R3687" s="15" t="s">
        <v>110</v>
      </c>
      <c r="S3687" s="15" t="s">
        <v>149</v>
      </c>
      <c r="T3687" s="15" t="s">
        <v>2947</v>
      </c>
      <c r="U3687" s="28">
        <v>350160.0</v>
      </c>
      <c r="V3687" s="15">
        <v>2.0</v>
      </c>
      <c r="W3687" s="31">
        <v>0.2</v>
      </c>
      <c r="X3687" s="28">
        <v>-21885.0</v>
      </c>
    </row>
    <row r="3688" ht="15.75" customHeight="1">
      <c r="A3688" s="15">
        <v>6678.0</v>
      </c>
      <c r="B3688" s="15" t="s">
        <v>6478</v>
      </c>
      <c r="C3688" s="18">
        <v>42329.0</v>
      </c>
      <c r="D3688" s="18">
        <v>42331.0</v>
      </c>
      <c r="E3688" s="18">
        <f t="shared" si="1"/>
        <v>42331</v>
      </c>
      <c r="F3688" s="15" t="s">
        <v>114</v>
      </c>
      <c r="G3688" s="15" t="s">
        <v>2044</v>
      </c>
      <c r="H3688" s="15" t="s">
        <v>2045</v>
      </c>
      <c r="I3688" s="15" t="s">
        <v>59</v>
      </c>
      <c r="J3688" s="15" t="s">
        <v>60</v>
      </c>
      <c r="K3688" s="15" t="s">
        <v>31</v>
      </c>
      <c r="L3688" s="15" t="str">
        <f t="array" ref="L3688">_xlfn.XLOOKUP(M3688,reference_province_to_city!$A$2:$A$11,reference_province_to_city!$B$2:$B$11)</f>
        <v>Balikpapan</v>
      </c>
      <c r="M3688" s="15" t="s">
        <v>21</v>
      </c>
      <c r="N3688" s="15">
        <v>76114.0</v>
      </c>
      <c r="O3688" s="15">
        <f t="array" ref="O3688">_xlfn.XLOOKUP(M3688,reference_postal_code!$B$2:$B$11,reference_postal_code!$A$2:$A$11)</f>
        <v>76114</v>
      </c>
      <c r="P3688" s="15" t="s">
        <v>166</v>
      </c>
      <c r="Q3688" s="15" t="s">
        <v>6483</v>
      </c>
      <c r="R3688" s="15" t="s">
        <v>110</v>
      </c>
      <c r="S3688" s="15" t="s">
        <v>149</v>
      </c>
      <c r="T3688" s="15" t="s">
        <v>6484</v>
      </c>
      <c r="U3688" s="28">
        <v>5903100.0</v>
      </c>
      <c r="V3688" s="15">
        <v>3.0</v>
      </c>
      <c r="W3688" s="31">
        <v>0.0</v>
      </c>
      <c r="X3688" s="28">
        <v>2479302.0</v>
      </c>
    </row>
    <row r="3689" ht="15.75" customHeight="1">
      <c r="A3689" s="15">
        <v>3369.0</v>
      </c>
      <c r="B3689" s="15" t="s">
        <v>6485</v>
      </c>
      <c r="C3689" s="18">
        <v>42329.0</v>
      </c>
      <c r="D3689" s="18">
        <v>42333.0</v>
      </c>
      <c r="E3689" s="18">
        <f t="shared" si="1"/>
        <v>42333</v>
      </c>
      <c r="F3689" s="15" t="s">
        <v>55</v>
      </c>
      <c r="G3689" s="15" t="s">
        <v>1984</v>
      </c>
      <c r="H3689" s="15" t="s">
        <v>1985</v>
      </c>
      <c r="I3689" s="15" t="s">
        <v>59</v>
      </c>
      <c r="J3689" s="15" t="s">
        <v>60</v>
      </c>
      <c r="K3689" s="15" t="s">
        <v>31</v>
      </c>
      <c r="L3689" s="15" t="str">
        <f t="array" ref="L3689">_xlfn.XLOOKUP(M3689,reference_province_to_city!$A$2:$A$11,reference_province_to_city!$B$2:$B$11)</f>
        <v>Balikpapan</v>
      </c>
      <c r="M3689" s="15" t="s">
        <v>21</v>
      </c>
      <c r="O3689" s="15">
        <f t="array" ref="O3689">_xlfn.XLOOKUP(M3689,reference_postal_code!$B$2:$B$11,reference_postal_code!$A$2:$A$11)</f>
        <v>76114</v>
      </c>
      <c r="P3689" s="15" t="s">
        <v>166</v>
      </c>
      <c r="Q3689" s="15" t="s">
        <v>4835</v>
      </c>
      <c r="R3689" s="15" t="s">
        <v>106</v>
      </c>
      <c r="S3689" s="15" t="s">
        <v>183</v>
      </c>
      <c r="T3689" s="15" t="s">
        <v>4836</v>
      </c>
      <c r="U3689" s="28">
        <v>2129400.0</v>
      </c>
      <c r="V3689" s="15">
        <v>2.0</v>
      </c>
      <c r="W3689" s="31">
        <v>0.0</v>
      </c>
      <c r="X3689" s="28">
        <v>617526.0</v>
      </c>
    </row>
    <row r="3690" ht="15.75" customHeight="1">
      <c r="A3690" s="15">
        <v>8767.0</v>
      </c>
      <c r="B3690" s="15" t="s">
        <v>6486</v>
      </c>
      <c r="C3690" s="18">
        <v>42329.0</v>
      </c>
      <c r="D3690" s="18">
        <v>42335.0</v>
      </c>
      <c r="E3690" s="18">
        <f t="shared" si="1"/>
        <v>42335</v>
      </c>
      <c r="F3690" s="15" t="s">
        <v>55</v>
      </c>
      <c r="G3690" s="15" t="s">
        <v>5464</v>
      </c>
      <c r="H3690" s="15" t="s">
        <v>5465</v>
      </c>
      <c r="I3690" s="15" t="s">
        <v>128</v>
      </c>
      <c r="J3690" s="15" t="s">
        <v>60</v>
      </c>
      <c r="K3690" s="15" t="s">
        <v>29</v>
      </c>
      <c r="L3690" s="15" t="str">
        <f t="array" ref="L3690">_xlfn.XLOOKUP(M3690,reference_province_to_city!$A$2:$A$11,reference_province_to_city!$B$2:$B$11)</f>
        <v>Palembang</v>
      </c>
      <c r="M3690" s="15" t="s">
        <v>13</v>
      </c>
      <c r="N3690" s="15">
        <v>30111.0</v>
      </c>
      <c r="O3690" s="15">
        <f t="array" ref="O3690">_xlfn.XLOOKUP(M3690,reference_postal_code!$B$2:$B$11,reference_postal_code!$A$2:$A$11)</f>
        <v>30111</v>
      </c>
      <c r="P3690" s="15" t="s">
        <v>77</v>
      </c>
      <c r="Q3690" s="15" t="s">
        <v>4699</v>
      </c>
      <c r="R3690" s="15" t="s">
        <v>65</v>
      </c>
      <c r="S3690" s="15" t="s">
        <v>222</v>
      </c>
      <c r="T3690" s="15" t="s">
        <v>4700</v>
      </c>
      <c r="U3690" s="28">
        <v>368820.0</v>
      </c>
      <c r="V3690" s="15">
        <v>3.0</v>
      </c>
      <c r="W3690" s="31">
        <v>0.8</v>
      </c>
      <c r="X3690" s="28">
        <v>-1014255.0</v>
      </c>
    </row>
    <row r="3691" ht="15.75" customHeight="1">
      <c r="A3691" s="15">
        <v>8182.0</v>
      </c>
      <c r="B3691" s="15" t="s">
        <v>6487</v>
      </c>
      <c r="C3691" s="18">
        <v>42329.0</v>
      </c>
      <c r="D3691" s="18">
        <v>42333.0</v>
      </c>
      <c r="E3691" s="18">
        <f t="shared" si="1"/>
        <v>42333</v>
      </c>
      <c r="F3691" s="15" t="s">
        <v>55</v>
      </c>
      <c r="G3691" s="15" t="s">
        <v>1744</v>
      </c>
      <c r="H3691" s="15" t="s">
        <v>1745</v>
      </c>
      <c r="I3691" s="15" t="s">
        <v>59</v>
      </c>
      <c r="J3691" s="15" t="s">
        <v>60</v>
      </c>
      <c r="K3691" s="15" t="s">
        <v>26</v>
      </c>
      <c r="L3691" s="15" t="str">
        <f t="array" ref="L3691">_xlfn.XLOOKUP(M3691,reference_province_to_city!$A$2:$A$11,reference_province_to_city!$B$2:$B$11)</f>
        <v>Denpasar</v>
      </c>
      <c r="M3691" s="15" t="s">
        <v>24</v>
      </c>
      <c r="N3691" s="15">
        <v>80231.0</v>
      </c>
      <c r="O3691" s="15">
        <f t="array" ref="O3691">_xlfn.XLOOKUP(M3691,reference_postal_code!$B$2:$B$11,reference_postal_code!$A$2:$A$11)</f>
        <v>80231</v>
      </c>
      <c r="P3691" s="15" t="s">
        <v>63</v>
      </c>
      <c r="Q3691" s="15" t="s">
        <v>2135</v>
      </c>
      <c r="R3691" s="15" t="s">
        <v>110</v>
      </c>
      <c r="S3691" s="15" t="s">
        <v>111</v>
      </c>
      <c r="T3691" s="15" t="s">
        <v>2136</v>
      </c>
      <c r="U3691" s="28">
        <v>1664550.0</v>
      </c>
      <c r="V3691" s="15">
        <v>5.0</v>
      </c>
      <c r="W3691" s="31">
        <v>0.4</v>
      </c>
      <c r="X3691" s="28">
        <v>-360652.0</v>
      </c>
    </row>
    <row r="3692" ht="15.75" customHeight="1">
      <c r="A3692" s="15">
        <v>4286.0</v>
      </c>
      <c r="B3692" s="15" t="s">
        <v>6488</v>
      </c>
      <c r="C3692" s="18">
        <v>42329.0</v>
      </c>
      <c r="D3692" s="18">
        <v>42334.0</v>
      </c>
      <c r="E3692" s="18">
        <f t="shared" si="1"/>
        <v>42334</v>
      </c>
      <c r="F3692" s="15" t="s">
        <v>114</v>
      </c>
      <c r="G3692" s="15" t="s">
        <v>308</v>
      </c>
      <c r="H3692" s="15" t="s">
        <v>309</v>
      </c>
      <c r="I3692" s="15" t="s">
        <v>128</v>
      </c>
      <c r="J3692" s="15" t="s">
        <v>60</v>
      </c>
      <c r="K3692" s="15" t="s">
        <v>22</v>
      </c>
      <c r="L3692" s="15" t="str">
        <f t="array" ref="L3692">_xlfn.XLOOKUP(M3692,reference_province_to_city!$A$2:$A$11,reference_province_to_city!$B$2:$B$11)</f>
        <v>Surabaya</v>
      </c>
      <c r="M3692" s="15" t="s">
        <v>20</v>
      </c>
      <c r="N3692" s="15">
        <v>60231.0</v>
      </c>
      <c r="O3692" s="15">
        <f t="array" ref="O3692">_xlfn.XLOOKUP(M3692,reference_postal_code!$B$2:$B$11,reference_postal_code!$A$2:$A$11)</f>
        <v>60231</v>
      </c>
      <c r="P3692" s="15" t="s">
        <v>166</v>
      </c>
      <c r="Q3692" s="15" t="s">
        <v>2485</v>
      </c>
      <c r="R3692" s="15" t="s">
        <v>65</v>
      </c>
      <c r="S3692" s="15" t="s">
        <v>79</v>
      </c>
      <c r="T3692" s="15" t="s">
        <v>2486</v>
      </c>
      <c r="U3692" s="28">
        <v>175440.0</v>
      </c>
      <c r="V3692" s="15">
        <v>2.0</v>
      </c>
      <c r="W3692" s="31">
        <v>0.2</v>
      </c>
      <c r="X3692" s="28">
        <v>59211.0</v>
      </c>
    </row>
    <row r="3693" ht="15.75" customHeight="1">
      <c r="A3693" s="15">
        <v>8765.0</v>
      </c>
      <c r="B3693" s="15" t="s">
        <v>6486</v>
      </c>
      <c r="C3693" s="18">
        <v>42329.0</v>
      </c>
      <c r="D3693" s="18">
        <v>42335.0</v>
      </c>
      <c r="E3693" s="18">
        <f t="shared" si="1"/>
        <v>42335</v>
      </c>
      <c r="F3693" s="15" t="s">
        <v>55</v>
      </c>
      <c r="G3693" s="15" t="s">
        <v>5464</v>
      </c>
      <c r="H3693" s="15" t="s">
        <v>5465</v>
      </c>
      <c r="I3693" s="15" t="s">
        <v>128</v>
      </c>
      <c r="J3693" s="15" t="s">
        <v>60</v>
      </c>
      <c r="K3693" s="15" t="s">
        <v>29</v>
      </c>
      <c r="L3693" s="15" t="str">
        <f t="array" ref="L3693">_xlfn.XLOOKUP(M3693,reference_province_to_city!$A$2:$A$11,reference_province_to_city!$B$2:$B$11)</f>
        <v>Palembang</v>
      </c>
      <c r="M3693" s="15" t="s">
        <v>13</v>
      </c>
      <c r="O3693" s="15">
        <f t="array" ref="O3693">_xlfn.XLOOKUP(M3693,reference_postal_code!$B$2:$B$11,reference_postal_code!$A$2:$A$11)</f>
        <v>30111</v>
      </c>
      <c r="P3693" s="15" t="s">
        <v>77</v>
      </c>
      <c r="Q3693" s="15" t="s">
        <v>4617</v>
      </c>
      <c r="R3693" s="15" t="s">
        <v>65</v>
      </c>
      <c r="S3693" s="15" t="s">
        <v>93</v>
      </c>
      <c r="T3693" s="15" t="s">
        <v>4618</v>
      </c>
      <c r="U3693" s="28">
        <v>80160.0</v>
      </c>
      <c r="V3693" s="15">
        <v>2.0</v>
      </c>
      <c r="W3693" s="31">
        <v>0.2</v>
      </c>
      <c r="X3693" s="28">
        <v>11022.0</v>
      </c>
    </row>
    <row r="3694" ht="15.75" customHeight="1">
      <c r="A3694" s="15">
        <v>6677.0</v>
      </c>
      <c r="B3694" s="15" t="s">
        <v>6478</v>
      </c>
      <c r="C3694" s="18">
        <v>42329.0</v>
      </c>
      <c r="D3694" s="18">
        <v>42331.0</v>
      </c>
      <c r="E3694" s="18">
        <f t="shared" si="1"/>
        <v>42331</v>
      </c>
      <c r="F3694" s="15" t="s">
        <v>114</v>
      </c>
      <c r="G3694" s="15" t="s">
        <v>2044</v>
      </c>
      <c r="H3694" s="15" t="s">
        <v>2045</v>
      </c>
      <c r="I3694" s="15" t="s">
        <v>59</v>
      </c>
      <c r="J3694" s="15" t="s">
        <v>60</v>
      </c>
      <c r="K3694" s="15" t="s">
        <v>31</v>
      </c>
      <c r="L3694" s="15" t="str">
        <f t="array" ref="L3694">_xlfn.XLOOKUP(M3694,reference_province_to_city!$A$2:$A$11,reference_province_to_city!$B$2:$B$11)</f>
        <v>Balikpapan</v>
      </c>
      <c r="M3694" s="15" t="s">
        <v>21</v>
      </c>
      <c r="N3694" s="15">
        <v>76114.0</v>
      </c>
      <c r="O3694" s="15">
        <f t="array" ref="O3694">_xlfn.XLOOKUP(M3694,reference_postal_code!$B$2:$B$11,reference_postal_code!$A$2:$A$11)</f>
        <v>76114</v>
      </c>
      <c r="P3694" s="15" t="s">
        <v>166</v>
      </c>
      <c r="Q3694" s="15" t="s">
        <v>3585</v>
      </c>
      <c r="R3694" s="15" t="s">
        <v>65</v>
      </c>
      <c r="S3694" s="15" t="s">
        <v>222</v>
      </c>
      <c r="T3694" s="15" t="s">
        <v>3586</v>
      </c>
      <c r="U3694" s="28">
        <v>296250.0</v>
      </c>
      <c r="V3694" s="15">
        <v>5.0</v>
      </c>
      <c r="W3694" s="31">
        <v>0.0</v>
      </c>
      <c r="X3694" s="28">
        <v>77025.0</v>
      </c>
    </row>
    <row r="3695" ht="15.75" customHeight="1">
      <c r="A3695" s="15">
        <v>179.0</v>
      </c>
      <c r="B3695" s="15" t="s">
        <v>6481</v>
      </c>
      <c r="C3695" s="18">
        <v>42329.0</v>
      </c>
      <c r="D3695" s="18">
        <v>42331.0</v>
      </c>
      <c r="E3695" s="18">
        <f t="shared" si="1"/>
        <v>42331</v>
      </c>
      <c r="F3695" s="15" t="s">
        <v>114</v>
      </c>
      <c r="G3695" s="15" t="s">
        <v>2039</v>
      </c>
      <c r="H3695" s="15" t="s">
        <v>2040</v>
      </c>
      <c r="I3695" s="15" t="s">
        <v>59</v>
      </c>
      <c r="J3695" s="15" t="s">
        <v>60</v>
      </c>
      <c r="K3695" s="15" t="s">
        <v>22</v>
      </c>
      <c r="L3695" s="15" t="str">
        <f t="array" ref="L3695">_xlfn.XLOOKUP(M3695,reference_province_to_city!$A$2:$A$11,reference_province_to_city!$B$2:$B$11)</f>
        <v>Surabaya</v>
      </c>
      <c r="M3695" s="15" t="s">
        <v>20</v>
      </c>
      <c r="O3695" s="15">
        <f t="array" ref="O3695">_xlfn.XLOOKUP(M3695,reference_postal_code!$B$2:$B$11,reference_postal_code!$A$2:$A$11)</f>
        <v>60231</v>
      </c>
      <c r="P3695" s="15" t="s">
        <v>166</v>
      </c>
      <c r="Q3695" s="15" t="s">
        <v>4622</v>
      </c>
      <c r="R3695" s="15" t="s">
        <v>65</v>
      </c>
      <c r="S3695" s="15" t="s">
        <v>226</v>
      </c>
      <c r="T3695" s="15" t="s">
        <v>4623</v>
      </c>
      <c r="U3695" s="28">
        <v>238200.0</v>
      </c>
      <c r="V3695" s="15">
        <v>5.0</v>
      </c>
      <c r="W3695" s="31">
        <v>0.2</v>
      </c>
      <c r="X3695" s="28">
        <v>-56573.0</v>
      </c>
    </row>
    <row r="3696" ht="15.75" customHeight="1">
      <c r="A3696" s="15">
        <v>8768.0</v>
      </c>
      <c r="B3696" s="15" t="s">
        <v>6486</v>
      </c>
      <c r="C3696" s="18">
        <v>42329.0</v>
      </c>
      <c r="D3696" s="18">
        <v>42335.0</v>
      </c>
      <c r="E3696" s="18">
        <f t="shared" si="1"/>
        <v>42335</v>
      </c>
      <c r="F3696" s="15" t="s">
        <v>55</v>
      </c>
      <c r="G3696" s="15" t="s">
        <v>5464</v>
      </c>
      <c r="H3696" s="15" t="s">
        <v>5465</v>
      </c>
      <c r="I3696" s="15" t="s">
        <v>128</v>
      </c>
      <c r="J3696" s="15" t="s">
        <v>60</v>
      </c>
      <c r="K3696" s="15" t="s">
        <v>29</v>
      </c>
      <c r="L3696" s="15" t="str">
        <f t="array" ref="L3696">_xlfn.XLOOKUP(M3696,reference_province_to_city!$A$2:$A$11,reference_province_to_city!$B$2:$B$11)</f>
        <v>Palembang</v>
      </c>
      <c r="M3696" s="15" t="s">
        <v>13</v>
      </c>
      <c r="N3696" s="15">
        <v>30111.0</v>
      </c>
      <c r="O3696" s="15">
        <f t="array" ref="O3696">_xlfn.XLOOKUP(M3696,reference_postal_code!$B$2:$B$11,reference_postal_code!$A$2:$A$11)</f>
        <v>30111</v>
      </c>
      <c r="P3696" s="15" t="s">
        <v>77</v>
      </c>
      <c r="Q3696" s="15" t="s">
        <v>5758</v>
      </c>
      <c r="R3696" s="15" t="s">
        <v>65</v>
      </c>
      <c r="S3696" s="15" t="s">
        <v>83</v>
      </c>
      <c r="T3696" s="15" t="s">
        <v>5759</v>
      </c>
      <c r="U3696" s="28">
        <v>119700.0</v>
      </c>
      <c r="V3696" s="15">
        <v>5.0</v>
      </c>
      <c r="W3696" s="31">
        <v>0.8</v>
      </c>
      <c r="X3696" s="28">
        <v>-197505.0</v>
      </c>
    </row>
    <row r="3697" ht="15.75" customHeight="1">
      <c r="A3697" s="15">
        <v>4285.0</v>
      </c>
      <c r="B3697" s="15" t="s">
        <v>6488</v>
      </c>
      <c r="C3697" s="18">
        <v>42329.0</v>
      </c>
      <c r="D3697" s="18">
        <v>42334.0</v>
      </c>
      <c r="E3697" s="18">
        <f t="shared" si="1"/>
        <v>42334</v>
      </c>
      <c r="F3697" s="15" t="s">
        <v>114</v>
      </c>
      <c r="G3697" s="15" t="s">
        <v>308</v>
      </c>
      <c r="H3697" s="15" t="s">
        <v>309</v>
      </c>
      <c r="I3697" s="15" t="s">
        <v>128</v>
      </c>
      <c r="J3697" s="15" t="s">
        <v>60</v>
      </c>
      <c r="K3697" s="15" t="s">
        <v>22</v>
      </c>
      <c r="L3697" s="15" t="str">
        <f t="array" ref="L3697">_xlfn.XLOOKUP(M3697,reference_province_to_city!$A$2:$A$11,reference_province_to_city!$B$2:$B$11)</f>
        <v>Surabaya</v>
      </c>
      <c r="M3697" s="15" t="s">
        <v>20</v>
      </c>
      <c r="N3697" s="15">
        <v>60231.0</v>
      </c>
      <c r="O3697" s="15">
        <f t="array" ref="O3697">_xlfn.XLOOKUP(M3697,reference_postal_code!$B$2:$B$11,reference_postal_code!$A$2:$A$11)</f>
        <v>60231</v>
      </c>
      <c r="P3697" s="15" t="s">
        <v>166</v>
      </c>
      <c r="Q3697" s="15" t="s">
        <v>5744</v>
      </c>
      <c r="R3697" s="15" t="s">
        <v>106</v>
      </c>
      <c r="S3697" s="15" t="s">
        <v>183</v>
      </c>
      <c r="T3697" s="15" t="s">
        <v>5745</v>
      </c>
      <c r="U3697" s="28">
        <v>3691992.0</v>
      </c>
      <c r="V3697" s="15">
        <v>2.0</v>
      </c>
      <c r="W3697" s="31">
        <v>0.32</v>
      </c>
      <c r="X3697" s="28">
        <v>-1140174.0</v>
      </c>
    </row>
    <row r="3698" ht="15.75" customHeight="1">
      <c r="A3698" s="15">
        <v>4287.0</v>
      </c>
      <c r="B3698" s="15" t="s">
        <v>6488</v>
      </c>
      <c r="C3698" s="18">
        <v>42329.0</v>
      </c>
      <c r="D3698" s="18">
        <v>42334.0</v>
      </c>
      <c r="E3698" s="18">
        <f t="shared" si="1"/>
        <v>42334</v>
      </c>
      <c r="F3698" s="15" t="s">
        <v>114</v>
      </c>
      <c r="G3698" s="15" t="s">
        <v>308</v>
      </c>
      <c r="H3698" s="15" t="s">
        <v>309</v>
      </c>
      <c r="I3698" s="15" t="s">
        <v>128</v>
      </c>
      <c r="J3698" s="15" t="s">
        <v>60</v>
      </c>
      <c r="K3698" s="15" t="s">
        <v>22</v>
      </c>
      <c r="L3698" s="15" t="str">
        <f t="array" ref="L3698">_xlfn.XLOOKUP(M3698,reference_province_to_city!$A$2:$A$11,reference_province_to_city!$B$2:$B$11)</f>
        <v>Surabaya</v>
      </c>
      <c r="M3698" s="15" t="s">
        <v>20</v>
      </c>
      <c r="N3698" s="15">
        <v>60231.0</v>
      </c>
      <c r="O3698" s="15">
        <f t="array" ref="O3698">_xlfn.XLOOKUP(M3698,reference_postal_code!$B$2:$B$11,reference_postal_code!$A$2:$A$11)</f>
        <v>60231</v>
      </c>
      <c r="P3698" s="15" t="s">
        <v>166</v>
      </c>
      <c r="Q3698" s="15" t="s">
        <v>2596</v>
      </c>
      <c r="R3698" s="15" t="s">
        <v>110</v>
      </c>
      <c r="S3698" s="15" t="s">
        <v>1391</v>
      </c>
      <c r="T3698" s="15" t="s">
        <v>2597</v>
      </c>
      <c r="U3698" s="28">
        <v>6599880.0</v>
      </c>
      <c r="V3698" s="15">
        <v>1.0</v>
      </c>
      <c r="W3698" s="31">
        <v>0.2</v>
      </c>
      <c r="X3698" s="28">
        <v>2474955.0</v>
      </c>
    </row>
    <row r="3699" ht="15.75" customHeight="1">
      <c r="A3699" s="15">
        <v>8766.0</v>
      </c>
      <c r="B3699" s="15" t="s">
        <v>6486</v>
      </c>
      <c r="C3699" s="18">
        <v>42329.0</v>
      </c>
      <c r="D3699" s="18"/>
      <c r="E3699" s="18">
        <f t="shared" si="1"/>
        <v>42332</v>
      </c>
      <c r="F3699" s="15" t="s">
        <v>55</v>
      </c>
      <c r="G3699" s="15" t="s">
        <v>5464</v>
      </c>
      <c r="H3699" s="15" t="s">
        <v>5465</v>
      </c>
      <c r="I3699" s="15" t="s">
        <v>128</v>
      </c>
      <c r="J3699" s="15" t="s">
        <v>60</v>
      </c>
      <c r="K3699" s="15" t="s">
        <v>29</v>
      </c>
      <c r="L3699" s="15" t="str">
        <f t="array" ref="L3699">_xlfn.XLOOKUP(M3699,reference_province_to_city!$A$2:$A$11,reference_province_to_city!$B$2:$B$11)</f>
        <v>Palembang</v>
      </c>
      <c r="M3699" s="15" t="s">
        <v>13</v>
      </c>
      <c r="N3699" s="15">
        <v>30111.0</v>
      </c>
      <c r="O3699" s="15">
        <f t="array" ref="O3699">_xlfn.XLOOKUP(M3699,reference_postal_code!$B$2:$B$11,reference_postal_code!$A$2:$A$11)</f>
        <v>30111</v>
      </c>
      <c r="P3699" s="15" t="s">
        <v>77</v>
      </c>
      <c r="Q3699" s="15" t="s">
        <v>1977</v>
      </c>
      <c r="R3699" s="15" t="s">
        <v>65</v>
      </c>
      <c r="S3699" s="15" t="s">
        <v>83</v>
      </c>
      <c r="T3699" s="15" t="s">
        <v>1978</v>
      </c>
      <c r="U3699" s="28">
        <v>25440.0</v>
      </c>
      <c r="V3699" s="15">
        <v>2.0</v>
      </c>
      <c r="W3699" s="31">
        <v>0.8</v>
      </c>
      <c r="X3699" s="28">
        <v>-38160.0</v>
      </c>
    </row>
    <row r="3700" ht="15.75" customHeight="1">
      <c r="A3700" s="15">
        <v>6676.0</v>
      </c>
      <c r="B3700" s="15" t="s">
        <v>6478</v>
      </c>
      <c r="C3700" s="18">
        <v>42329.0</v>
      </c>
      <c r="D3700" s="18">
        <v>42331.0</v>
      </c>
      <c r="E3700" s="18">
        <f t="shared" si="1"/>
        <v>42331</v>
      </c>
      <c r="F3700" s="15" t="s">
        <v>114</v>
      </c>
      <c r="G3700" s="15" t="s">
        <v>2044</v>
      </c>
      <c r="H3700" s="15" t="s">
        <v>2045</v>
      </c>
      <c r="I3700" s="15" t="s">
        <v>59</v>
      </c>
      <c r="J3700" s="15" t="s">
        <v>60</v>
      </c>
      <c r="K3700" s="15" t="s">
        <v>31</v>
      </c>
      <c r="L3700" s="15" t="str">
        <f t="array" ref="L3700">_xlfn.XLOOKUP(M3700,reference_province_to_city!$A$2:$A$11,reference_province_to_city!$B$2:$B$11)</f>
        <v>Balikpapan</v>
      </c>
      <c r="M3700" s="15" t="s">
        <v>21</v>
      </c>
      <c r="N3700" s="15">
        <v>76114.0</v>
      </c>
      <c r="O3700" s="15">
        <f t="array" ref="O3700">_xlfn.XLOOKUP(M3700,reference_postal_code!$B$2:$B$11,reference_postal_code!$A$2:$A$11)</f>
        <v>76114</v>
      </c>
      <c r="P3700" s="15" t="s">
        <v>166</v>
      </c>
      <c r="Q3700" s="15" t="s">
        <v>6489</v>
      </c>
      <c r="R3700" s="15" t="s">
        <v>110</v>
      </c>
      <c r="S3700" s="15" t="s">
        <v>668</v>
      </c>
      <c r="T3700" s="15" t="s">
        <v>6490</v>
      </c>
      <c r="U3700" s="28">
        <v>1258500.0</v>
      </c>
      <c r="V3700" s="15">
        <v>2.0</v>
      </c>
      <c r="W3700" s="31">
        <v>0.0</v>
      </c>
      <c r="X3700" s="28">
        <v>339795.0</v>
      </c>
    </row>
    <row r="3701" ht="15.75" customHeight="1">
      <c r="A3701" s="15">
        <v>7627.0</v>
      </c>
      <c r="B3701" s="15" t="s">
        <v>6482</v>
      </c>
      <c r="C3701" s="18">
        <v>42329.0</v>
      </c>
      <c r="D3701" s="18">
        <v>42331.0</v>
      </c>
      <c r="E3701" s="18">
        <f t="shared" si="1"/>
        <v>42331</v>
      </c>
      <c r="F3701" s="15" t="s">
        <v>114</v>
      </c>
      <c r="G3701" s="15" t="s">
        <v>5748</v>
      </c>
      <c r="H3701" s="15" t="s">
        <v>5749</v>
      </c>
      <c r="I3701" s="15" t="s">
        <v>128</v>
      </c>
      <c r="J3701" s="15" t="s">
        <v>60</v>
      </c>
      <c r="K3701" s="15" t="s">
        <v>28</v>
      </c>
      <c r="L3701" s="15" t="str">
        <f t="array" ref="L3701">_xlfn.XLOOKUP(M3701,reference_province_to_city!$A$2:$A$11,reference_province_to_city!$B$2:$B$11)</f>
        <v>Medan</v>
      </c>
      <c r="M3701" s="15" t="s">
        <v>11</v>
      </c>
      <c r="N3701" s="15">
        <v>20111.0</v>
      </c>
      <c r="O3701" s="15">
        <f t="array" ref="O3701">_xlfn.XLOOKUP(M3701,reference_postal_code!$B$2:$B$11,reference_postal_code!$A$2:$A$11)</f>
        <v>20111</v>
      </c>
      <c r="P3701" s="15" t="s">
        <v>77</v>
      </c>
      <c r="Q3701" s="15" t="s">
        <v>6491</v>
      </c>
      <c r="R3701" s="15" t="s">
        <v>65</v>
      </c>
      <c r="S3701" s="15" t="s">
        <v>222</v>
      </c>
      <c r="T3701" s="15" t="s">
        <v>6492</v>
      </c>
      <c r="U3701" s="28">
        <v>4884480.0</v>
      </c>
      <c r="V3701" s="15">
        <v>6.0</v>
      </c>
      <c r="W3701" s="31">
        <v>0.2</v>
      </c>
      <c r="X3701" s="28">
        <v>427392.0</v>
      </c>
    </row>
    <row r="3702" ht="15.75" customHeight="1">
      <c r="A3702" s="15">
        <v>8181.0</v>
      </c>
      <c r="B3702" s="15" t="s">
        <v>6487</v>
      </c>
      <c r="C3702" s="18">
        <v>42329.0</v>
      </c>
      <c r="D3702" s="18">
        <v>42333.0</v>
      </c>
      <c r="E3702" s="18">
        <f t="shared" si="1"/>
        <v>42333</v>
      </c>
      <c r="F3702" s="15" t="s">
        <v>55</v>
      </c>
      <c r="G3702" s="15" t="s">
        <v>1744</v>
      </c>
      <c r="H3702" s="15" t="s">
        <v>1745</v>
      </c>
      <c r="I3702" s="15" t="s">
        <v>59</v>
      </c>
      <c r="J3702" s="15" t="s">
        <v>60</v>
      </c>
      <c r="K3702" s="15" t="s">
        <v>26</v>
      </c>
      <c r="L3702" s="15" t="str">
        <f t="array" ref="L3702">_xlfn.XLOOKUP(M3702,reference_province_to_city!$A$2:$A$11,reference_province_to_city!$B$2:$B$11)</f>
        <v>Denpasar</v>
      </c>
      <c r="M3702" s="15" t="s">
        <v>24</v>
      </c>
      <c r="N3702" s="15">
        <v>80231.0</v>
      </c>
      <c r="O3702" s="15">
        <f t="array" ref="O3702">_xlfn.XLOOKUP(M3702,reference_postal_code!$B$2:$B$11,reference_postal_code!$A$2:$A$11)</f>
        <v>80231</v>
      </c>
      <c r="P3702" s="15" t="s">
        <v>63</v>
      </c>
      <c r="Q3702" s="15" t="s">
        <v>570</v>
      </c>
      <c r="R3702" s="15" t="s">
        <v>106</v>
      </c>
      <c r="S3702" s="15" t="s">
        <v>218</v>
      </c>
      <c r="T3702" s="15" t="s">
        <v>571</v>
      </c>
      <c r="U3702" s="28">
        <v>1.879056E7</v>
      </c>
      <c r="V3702" s="15">
        <v>8.0</v>
      </c>
      <c r="W3702" s="31">
        <v>0.4</v>
      </c>
      <c r="X3702" s="28">
        <v>-7203048.0</v>
      </c>
    </row>
    <row r="3703" ht="15.75" customHeight="1">
      <c r="A3703" s="15">
        <v>7629.0</v>
      </c>
      <c r="B3703" s="15" t="s">
        <v>6482</v>
      </c>
      <c r="C3703" s="18">
        <v>42329.0</v>
      </c>
      <c r="D3703" s="18">
        <v>42331.0</v>
      </c>
      <c r="E3703" s="18">
        <f t="shared" si="1"/>
        <v>42331</v>
      </c>
      <c r="F3703" s="15" t="s">
        <v>114</v>
      </c>
      <c r="G3703" s="15" t="s">
        <v>5748</v>
      </c>
      <c r="H3703" s="15" t="s">
        <v>5749</v>
      </c>
      <c r="I3703" s="15" t="s">
        <v>128</v>
      </c>
      <c r="J3703" s="15" t="s">
        <v>60</v>
      </c>
      <c r="K3703" s="15" t="s">
        <v>28</v>
      </c>
      <c r="L3703" s="15" t="str">
        <f t="array" ref="L3703">_xlfn.XLOOKUP(M3703,reference_province_to_city!$A$2:$A$11,reference_province_to_city!$B$2:$B$11)</f>
        <v>Medan</v>
      </c>
      <c r="M3703" s="15" t="s">
        <v>11</v>
      </c>
      <c r="N3703" s="15">
        <v>20111.0</v>
      </c>
      <c r="O3703" s="15">
        <f t="array" ref="O3703">_xlfn.XLOOKUP(M3703,reference_postal_code!$B$2:$B$11,reference_postal_code!$A$2:$A$11)</f>
        <v>20111</v>
      </c>
      <c r="P3703" s="15" t="s">
        <v>77</v>
      </c>
      <c r="Q3703" s="15" t="s">
        <v>1473</v>
      </c>
      <c r="R3703" s="15" t="s">
        <v>65</v>
      </c>
      <c r="S3703" s="15" t="s">
        <v>79</v>
      </c>
      <c r="T3703" s="15" t="s">
        <v>1474</v>
      </c>
      <c r="U3703" s="28">
        <v>247800.0</v>
      </c>
      <c r="V3703" s="15">
        <v>5.0</v>
      </c>
      <c r="W3703" s="31">
        <v>0.2</v>
      </c>
      <c r="X3703" s="28">
        <v>80535.0</v>
      </c>
    </row>
    <row r="3704" ht="15.75" customHeight="1">
      <c r="A3704" s="15">
        <v>3370.0</v>
      </c>
      <c r="B3704" s="15" t="s">
        <v>6485</v>
      </c>
      <c r="C3704" s="18">
        <v>42329.0</v>
      </c>
      <c r="D3704" s="18">
        <v>42333.0</v>
      </c>
      <c r="E3704" s="18">
        <f t="shared" si="1"/>
        <v>42333</v>
      </c>
      <c r="F3704" s="15" t="s">
        <v>55</v>
      </c>
      <c r="G3704" s="15" t="s">
        <v>1984</v>
      </c>
      <c r="H3704" s="15" t="s">
        <v>1985</v>
      </c>
      <c r="I3704" s="15" t="s">
        <v>59</v>
      </c>
      <c r="J3704" s="15" t="s">
        <v>60</v>
      </c>
      <c r="K3704" s="15" t="s">
        <v>31</v>
      </c>
      <c r="L3704" s="15" t="str">
        <f t="array" ref="L3704">_xlfn.XLOOKUP(M3704,reference_province_to_city!$A$2:$A$11,reference_province_to_city!$B$2:$B$11)</f>
        <v>Balikpapan</v>
      </c>
      <c r="M3704" s="15" t="s">
        <v>21</v>
      </c>
      <c r="N3704" s="15">
        <v>76114.0</v>
      </c>
      <c r="O3704" s="15">
        <f t="array" ref="O3704">_xlfn.XLOOKUP(M3704,reference_postal_code!$B$2:$B$11,reference_postal_code!$A$2:$A$11)</f>
        <v>76114</v>
      </c>
      <c r="P3704" s="15" t="s">
        <v>166</v>
      </c>
      <c r="Q3704" s="15" t="s">
        <v>2797</v>
      </c>
      <c r="R3704" s="15" t="s">
        <v>65</v>
      </c>
      <c r="S3704" s="15" t="s">
        <v>83</v>
      </c>
      <c r="T3704" s="15" t="s">
        <v>2798</v>
      </c>
      <c r="U3704" s="28">
        <v>990720.0</v>
      </c>
      <c r="V3704" s="15">
        <v>4.0</v>
      </c>
      <c r="W3704" s="31">
        <v>0.2</v>
      </c>
      <c r="X3704" s="28">
        <v>346752.0</v>
      </c>
    </row>
    <row r="3705" ht="15.75" customHeight="1">
      <c r="A3705" s="15">
        <v>9286.0</v>
      </c>
      <c r="B3705" s="15" t="s">
        <v>6493</v>
      </c>
      <c r="C3705" s="18">
        <v>42329.0</v>
      </c>
      <c r="D3705" s="18">
        <v>42332.0</v>
      </c>
      <c r="E3705" s="18">
        <f t="shared" si="1"/>
        <v>42332</v>
      </c>
      <c r="F3705" s="15" t="s">
        <v>125</v>
      </c>
      <c r="G3705" s="15" t="s">
        <v>1586</v>
      </c>
      <c r="H3705" s="15" t="s">
        <v>1587</v>
      </c>
      <c r="I3705" s="15" t="s">
        <v>59</v>
      </c>
      <c r="J3705" s="15" t="s">
        <v>60</v>
      </c>
      <c r="K3705" s="15" t="s">
        <v>14</v>
      </c>
      <c r="L3705" s="15" t="str">
        <f t="array" ref="L3705">_xlfn.XLOOKUP(M3705,reference_province_to_city!$A$2:$A$11,reference_province_to_city!$B$2:$B$11)</f>
        <v>Bandung</v>
      </c>
      <c r="M3705" s="15" t="s">
        <v>12</v>
      </c>
      <c r="N3705" s="15">
        <v>40111.0</v>
      </c>
      <c r="O3705" s="15">
        <f t="array" ref="O3705">_xlfn.XLOOKUP(M3705,reference_postal_code!$B$2:$B$11,reference_postal_code!$A$2:$A$11)</f>
        <v>40111</v>
      </c>
      <c r="P3705" s="15" t="s">
        <v>117</v>
      </c>
      <c r="Q3705" s="15" t="s">
        <v>5153</v>
      </c>
      <c r="R3705" s="15" t="s">
        <v>106</v>
      </c>
      <c r="S3705" s="15" t="s">
        <v>139</v>
      </c>
      <c r="T3705" s="15" t="s">
        <v>5154</v>
      </c>
      <c r="U3705" s="28">
        <v>272640.0</v>
      </c>
      <c r="V3705" s="15">
        <v>1.0</v>
      </c>
      <c r="W3705" s="31">
        <v>0.2</v>
      </c>
      <c r="X3705" s="28">
        <v>71568.0</v>
      </c>
    </row>
    <row r="3706" ht="15.75" customHeight="1">
      <c r="A3706" s="15">
        <v>2153.0</v>
      </c>
      <c r="B3706" s="15" t="s">
        <v>6494</v>
      </c>
      <c r="C3706" s="18">
        <v>42330.0</v>
      </c>
      <c r="D3706" s="18">
        <v>42334.0</v>
      </c>
      <c r="E3706" s="18">
        <f t="shared" si="1"/>
        <v>42334</v>
      </c>
      <c r="F3706" s="15" t="s">
        <v>55</v>
      </c>
      <c r="G3706" s="15" t="s">
        <v>4224</v>
      </c>
      <c r="H3706" s="15" t="s">
        <v>4225</v>
      </c>
      <c r="I3706" s="15" t="s">
        <v>59</v>
      </c>
      <c r="J3706" s="15" t="s">
        <v>60</v>
      </c>
      <c r="K3706" s="15" t="s">
        <v>14</v>
      </c>
      <c r="L3706" s="15" t="str">
        <f t="array" ref="L3706">_xlfn.XLOOKUP(M3706,reference_province_to_city!$A$2:$A$11,reference_province_to_city!$B$2:$B$11)</f>
        <v>Bandung</v>
      </c>
      <c r="M3706" s="15" t="s">
        <v>12</v>
      </c>
      <c r="N3706" s="15">
        <v>40111.0</v>
      </c>
      <c r="O3706" s="15">
        <f t="array" ref="O3706">_xlfn.XLOOKUP(M3706,reference_postal_code!$B$2:$B$11,reference_postal_code!$A$2:$A$11)</f>
        <v>40111</v>
      </c>
      <c r="P3706" s="15" t="s">
        <v>117</v>
      </c>
      <c r="Q3706" s="15" t="s">
        <v>4238</v>
      </c>
      <c r="R3706" s="15" t="s">
        <v>65</v>
      </c>
      <c r="S3706" s="15" t="s">
        <v>66</v>
      </c>
      <c r="T3706" s="15" t="s">
        <v>4239</v>
      </c>
      <c r="U3706" s="28">
        <v>224100.0</v>
      </c>
      <c r="V3706" s="15">
        <v>3.0</v>
      </c>
      <c r="W3706" s="31">
        <v>0.0</v>
      </c>
      <c r="X3706" s="28">
        <v>105327.0</v>
      </c>
    </row>
    <row r="3707" ht="15.75" customHeight="1">
      <c r="A3707" s="15">
        <v>4807.0</v>
      </c>
      <c r="B3707" s="15" t="s">
        <v>6495</v>
      </c>
      <c r="C3707" s="18">
        <v>42330.0</v>
      </c>
      <c r="D3707" s="18">
        <v>42333.0</v>
      </c>
      <c r="E3707" s="18">
        <f t="shared" si="1"/>
        <v>42333</v>
      </c>
      <c r="F3707" s="15" t="s">
        <v>114</v>
      </c>
      <c r="G3707" s="15" t="s">
        <v>4169</v>
      </c>
      <c r="H3707" s="15" t="s">
        <v>4170</v>
      </c>
      <c r="I3707" s="15" t="s">
        <v>59</v>
      </c>
      <c r="J3707" s="15" t="s">
        <v>60</v>
      </c>
      <c r="K3707" s="15" t="s">
        <v>29</v>
      </c>
      <c r="L3707" s="15" t="str">
        <f t="array" ref="L3707">_xlfn.XLOOKUP(M3707,reference_province_to_city!$A$2:$A$11,reference_province_to_city!$B$2:$B$11)</f>
        <v>Palembang</v>
      </c>
      <c r="M3707" s="15" t="s">
        <v>13</v>
      </c>
      <c r="N3707" s="15">
        <v>30111.0</v>
      </c>
      <c r="O3707" s="15">
        <f t="array" ref="O3707">_xlfn.XLOOKUP(M3707,reference_postal_code!$B$2:$B$11,reference_postal_code!$A$2:$A$11)</f>
        <v>30111</v>
      </c>
      <c r="P3707" s="15" t="s">
        <v>77</v>
      </c>
      <c r="Q3707" s="15" t="s">
        <v>555</v>
      </c>
      <c r="R3707" s="15" t="s">
        <v>65</v>
      </c>
      <c r="S3707" s="15" t="s">
        <v>66</v>
      </c>
      <c r="T3707" s="15" t="s">
        <v>556</v>
      </c>
      <c r="U3707" s="28">
        <v>642000.0</v>
      </c>
      <c r="V3707" s="15">
        <v>10.0</v>
      </c>
      <c r="W3707" s="31">
        <v>0.0</v>
      </c>
      <c r="X3707" s="28">
        <v>288900.0</v>
      </c>
    </row>
    <row r="3708" ht="15.75" customHeight="1">
      <c r="A3708" s="15">
        <v>1706.0</v>
      </c>
      <c r="B3708" s="15" t="s">
        <v>6496</v>
      </c>
      <c r="C3708" s="18">
        <v>42330.0</v>
      </c>
      <c r="D3708" s="18">
        <v>42334.0</v>
      </c>
      <c r="E3708" s="18">
        <f t="shared" si="1"/>
        <v>42334</v>
      </c>
      <c r="F3708" s="15" t="s">
        <v>55</v>
      </c>
      <c r="G3708" s="15" t="s">
        <v>4512</v>
      </c>
      <c r="H3708" s="15" t="s">
        <v>4513</v>
      </c>
      <c r="I3708" s="15" t="s">
        <v>59</v>
      </c>
      <c r="J3708" s="15" t="s">
        <v>60</v>
      </c>
      <c r="K3708" s="15" t="s">
        <v>19</v>
      </c>
      <c r="L3708" s="15" t="str">
        <f t="array" ref="L3708">_xlfn.XLOOKUP(M3708,reference_province_to_city!$A$2:$A$11,reference_province_to_city!$B$2:$B$11)</f>
        <v>Yogyakarta</v>
      </c>
      <c r="M3708" s="15" t="s">
        <v>18</v>
      </c>
      <c r="N3708" s="15">
        <v>55111.0</v>
      </c>
      <c r="O3708" s="15">
        <f t="array" ref="O3708">_xlfn.XLOOKUP(M3708,reference_postal_code!$B$2:$B$11,reference_postal_code!$A$2:$A$11)</f>
        <v>55111</v>
      </c>
      <c r="P3708" s="15" t="s">
        <v>77</v>
      </c>
      <c r="Q3708" s="15" t="s">
        <v>1259</v>
      </c>
      <c r="R3708" s="15" t="s">
        <v>65</v>
      </c>
      <c r="S3708" s="15" t="s">
        <v>83</v>
      </c>
      <c r="T3708" s="15" t="s">
        <v>1260</v>
      </c>
      <c r="U3708" s="28">
        <v>174150.0</v>
      </c>
      <c r="V3708" s="15">
        <v>2.0</v>
      </c>
      <c r="W3708" s="31">
        <v>0.7</v>
      </c>
      <c r="X3708" s="28">
        <v>-139320.0</v>
      </c>
    </row>
    <row r="3709" ht="15.75" customHeight="1">
      <c r="A3709" s="15">
        <v>5759.0</v>
      </c>
      <c r="B3709" s="15" t="s">
        <v>6497</v>
      </c>
      <c r="C3709" s="18">
        <v>42330.0</v>
      </c>
      <c r="D3709" s="18">
        <v>42331.0</v>
      </c>
      <c r="E3709" s="18">
        <f t="shared" si="1"/>
        <v>42331</v>
      </c>
      <c r="F3709" s="15" t="s">
        <v>125</v>
      </c>
      <c r="G3709" s="15" t="s">
        <v>1879</v>
      </c>
      <c r="H3709" s="15" t="s">
        <v>1880</v>
      </c>
      <c r="I3709" s="15" t="s">
        <v>59</v>
      </c>
      <c r="J3709" s="15" t="s">
        <v>60</v>
      </c>
      <c r="K3709" s="15" t="s">
        <v>28</v>
      </c>
      <c r="L3709" s="15" t="str">
        <f t="array" ref="L3709">_xlfn.XLOOKUP(M3709,reference_province_to_city!$A$2:$A$11,reference_province_to_city!$B$2:$B$11)</f>
        <v>Medan</v>
      </c>
      <c r="M3709" s="15" t="s">
        <v>11</v>
      </c>
      <c r="N3709" s="15">
        <v>20111.0</v>
      </c>
      <c r="O3709" s="15">
        <f t="array" ref="O3709">_xlfn.XLOOKUP(M3709,reference_postal_code!$B$2:$B$11,reference_postal_code!$A$2:$A$11)</f>
        <v>20111</v>
      </c>
      <c r="P3709" s="15" t="s">
        <v>77</v>
      </c>
      <c r="Q3709" s="15" t="s">
        <v>1958</v>
      </c>
      <c r="R3709" s="15" t="s">
        <v>110</v>
      </c>
      <c r="S3709" s="15" t="s">
        <v>668</v>
      </c>
      <c r="T3709" s="15" t="s">
        <v>1959</v>
      </c>
      <c r="U3709" s="28">
        <v>494775.0</v>
      </c>
      <c r="V3709" s="15">
        <v>3.0</v>
      </c>
      <c r="W3709" s="31">
        <v>0.5</v>
      </c>
      <c r="X3709" s="28">
        <v>-29687.0</v>
      </c>
    </row>
    <row r="3710" ht="15.75" customHeight="1">
      <c r="A3710" s="15">
        <v>2748.0</v>
      </c>
      <c r="B3710" s="15" t="s">
        <v>6498</v>
      </c>
      <c r="C3710" s="18">
        <v>42330.0</v>
      </c>
      <c r="D3710" s="18">
        <v>42334.0</v>
      </c>
      <c r="E3710" s="18">
        <f t="shared" si="1"/>
        <v>42334</v>
      </c>
      <c r="F3710" s="15" t="s">
        <v>55</v>
      </c>
      <c r="G3710" s="15" t="s">
        <v>578</v>
      </c>
      <c r="H3710" s="15" t="s">
        <v>579</v>
      </c>
      <c r="I3710" s="15" t="s">
        <v>76</v>
      </c>
      <c r="J3710" s="15" t="s">
        <v>60</v>
      </c>
      <c r="K3710" s="15" t="s">
        <v>29</v>
      </c>
      <c r="L3710" s="15" t="str">
        <f t="array" ref="L3710">_xlfn.XLOOKUP(M3710,reference_province_to_city!$A$2:$A$11,reference_province_to_city!$B$2:$B$11)</f>
        <v>Palembang</v>
      </c>
      <c r="M3710" s="15" t="s">
        <v>13</v>
      </c>
      <c r="N3710" s="15">
        <v>30111.0</v>
      </c>
      <c r="O3710" s="15">
        <f t="array" ref="O3710">_xlfn.XLOOKUP(M3710,reference_postal_code!$B$2:$B$11,reference_postal_code!$A$2:$A$11)</f>
        <v>30111</v>
      </c>
      <c r="P3710" s="15" t="s">
        <v>77</v>
      </c>
      <c r="Q3710" s="15" t="s">
        <v>6499</v>
      </c>
      <c r="R3710" s="15" t="s">
        <v>110</v>
      </c>
      <c r="S3710" s="15" t="s">
        <v>149</v>
      </c>
      <c r="T3710" s="15" t="s">
        <v>6500</v>
      </c>
      <c r="U3710" s="28">
        <v>407520.0</v>
      </c>
      <c r="V3710" s="15">
        <v>4.0</v>
      </c>
      <c r="W3710" s="31">
        <v>0.2</v>
      </c>
      <c r="X3710" s="28">
        <v>-20376.0</v>
      </c>
    </row>
    <row r="3711" ht="15.75" customHeight="1">
      <c r="A3711" s="15">
        <v>8745.0</v>
      </c>
      <c r="B3711" s="15" t="s">
        <v>6501</v>
      </c>
      <c r="C3711" s="18">
        <v>42330.0</v>
      </c>
      <c r="D3711" s="18">
        <v>42333.0</v>
      </c>
      <c r="E3711" s="18">
        <f t="shared" si="1"/>
        <v>42333</v>
      </c>
      <c r="F3711" s="15" t="s">
        <v>114</v>
      </c>
      <c r="G3711" s="15" t="s">
        <v>1510</v>
      </c>
      <c r="H3711" s="15" t="s">
        <v>1511</v>
      </c>
      <c r="I3711" s="15" t="s">
        <v>76</v>
      </c>
      <c r="J3711" s="15" t="s">
        <v>60</v>
      </c>
      <c r="K3711" s="15" t="s">
        <v>26</v>
      </c>
      <c r="L3711" s="15" t="str">
        <f t="array" ref="L3711">_xlfn.XLOOKUP(M3711,reference_province_to_city!$A$2:$A$11,reference_province_to_city!$B$2:$B$11)</f>
        <v>Denpasar</v>
      </c>
      <c r="M3711" s="15" t="s">
        <v>24</v>
      </c>
      <c r="N3711" s="15">
        <v>80231.0</v>
      </c>
      <c r="O3711" s="15">
        <f t="array" ref="O3711">_xlfn.XLOOKUP(M3711,reference_postal_code!$B$2:$B$11,reference_postal_code!$A$2:$A$11)</f>
        <v>80231</v>
      </c>
      <c r="P3711" s="15" t="s">
        <v>63</v>
      </c>
      <c r="Q3711" s="15" t="s">
        <v>2011</v>
      </c>
      <c r="R3711" s="15" t="s">
        <v>65</v>
      </c>
      <c r="S3711" s="15" t="s">
        <v>93</v>
      </c>
      <c r="T3711" s="15" t="s">
        <v>2012</v>
      </c>
      <c r="U3711" s="28">
        <v>256800.0</v>
      </c>
      <c r="V3711" s="15">
        <v>4.0</v>
      </c>
      <c r="W3711" s="31">
        <v>0.0</v>
      </c>
      <c r="X3711" s="28">
        <v>74472.0</v>
      </c>
    </row>
    <row r="3712" ht="15.75" customHeight="1">
      <c r="A3712" s="15">
        <v>1751.0</v>
      </c>
      <c r="B3712" s="15" t="s">
        <v>6502</v>
      </c>
      <c r="C3712" s="18">
        <v>42330.0</v>
      </c>
      <c r="D3712" s="18">
        <v>42335.0</v>
      </c>
      <c r="E3712" s="18">
        <f t="shared" si="1"/>
        <v>42335</v>
      </c>
      <c r="F3712" s="15" t="s">
        <v>55</v>
      </c>
      <c r="G3712" s="15" t="s">
        <v>6018</v>
      </c>
      <c r="H3712" s="15" t="s">
        <v>6019</v>
      </c>
      <c r="I3712" s="15" t="s">
        <v>76</v>
      </c>
      <c r="J3712" s="15" t="s">
        <v>60</v>
      </c>
      <c r="K3712" s="15" t="s">
        <v>17</v>
      </c>
      <c r="L3712" s="15" t="str">
        <f t="array" ref="L3712">_xlfn.XLOOKUP(M3712,reference_province_to_city!$A$2:$A$11,reference_province_to_city!$B$2:$B$11)</f>
        <v>Semarang</v>
      </c>
      <c r="M3712" s="15" t="s">
        <v>15</v>
      </c>
      <c r="N3712" s="15">
        <v>50111.0</v>
      </c>
      <c r="O3712" s="15">
        <f t="array" ref="O3712">_xlfn.XLOOKUP(M3712,reference_postal_code!$B$2:$B$11,reference_postal_code!$A$2:$A$11)</f>
        <v>50111</v>
      </c>
      <c r="P3712" s="15" t="s">
        <v>77</v>
      </c>
      <c r="Q3712" s="15" t="s">
        <v>3190</v>
      </c>
      <c r="R3712" s="15" t="s">
        <v>106</v>
      </c>
      <c r="S3712" s="15" t="s">
        <v>218</v>
      </c>
      <c r="T3712" s="15" t="s">
        <v>3191</v>
      </c>
      <c r="U3712" s="28">
        <v>3104430.0</v>
      </c>
      <c r="V3712" s="15">
        <v>2.0</v>
      </c>
      <c r="W3712" s="31">
        <v>0.3</v>
      </c>
      <c r="X3712" s="28">
        <v>-487839.0</v>
      </c>
    </row>
    <row r="3713" ht="15.75" customHeight="1">
      <c r="A3713" s="15">
        <v>3649.0</v>
      </c>
      <c r="B3713" s="15" t="s">
        <v>6503</v>
      </c>
      <c r="C3713" s="18">
        <v>42330.0</v>
      </c>
      <c r="D3713" s="18">
        <v>42335.0</v>
      </c>
      <c r="E3713" s="18">
        <f t="shared" si="1"/>
        <v>42335</v>
      </c>
      <c r="F3713" s="15" t="s">
        <v>55</v>
      </c>
      <c r="G3713" s="15" t="s">
        <v>2977</v>
      </c>
      <c r="H3713" s="15" t="s">
        <v>2978</v>
      </c>
      <c r="I3713" s="15" t="s">
        <v>59</v>
      </c>
      <c r="J3713" s="15" t="s">
        <v>60</v>
      </c>
      <c r="K3713" s="15" t="s">
        <v>26</v>
      </c>
      <c r="L3713" s="15" t="str">
        <f t="array" ref="L3713">_xlfn.XLOOKUP(M3713,reference_province_to_city!$A$2:$A$11,reference_province_to_city!$B$2:$B$11)</f>
        <v>Denpasar</v>
      </c>
      <c r="M3713" s="15" t="s">
        <v>24</v>
      </c>
      <c r="N3713" s="15">
        <v>80231.0</v>
      </c>
      <c r="O3713" s="15">
        <f t="array" ref="O3713">_xlfn.XLOOKUP(M3713,reference_postal_code!$B$2:$B$11,reference_postal_code!$A$2:$A$11)</f>
        <v>80231</v>
      </c>
      <c r="P3713" s="15" t="s">
        <v>63</v>
      </c>
      <c r="Q3713" s="15" t="s">
        <v>3159</v>
      </c>
      <c r="R3713" s="15" t="s">
        <v>65</v>
      </c>
      <c r="S3713" s="15" t="s">
        <v>83</v>
      </c>
      <c r="T3713" s="15" t="s">
        <v>3160</v>
      </c>
      <c r="U3713" s="28">
        <v>44190.0</v>
      </c>
      <c r="V3713" s="15">
        <v>2.0</v>
      </c>
      <c r="W3713" s="31">
        <v>0.7</v>
      </c>
      <c r="X3713" s="28">
        <v>-30933.0</v>
      </c>
    </row>
    <row r="3714" ht="15.75" customHeight="1">
      <c r="A3714" s="15">
        <v>16.0</v>
      </c>
      <c r="B3714" s="15" t="s">
        <v>6504</v>
      </c>
      <c r="C3714" s="18">
        <v>42330.0</v>
      </c>
      <c r="D3714" s="18">
        <v>42334.0</v>
      </c>
      <c r="E3714" s="18">
        <f t="shared" si="1"/>
        <v>42334</v>
      </c>
      <c r="F3714" s="15" t="s">
        <v>55</v>
      </c>
      <c r="G3714" s="15" t="s">
        <v>1447</v>
      </c>
      <c r="H3714" s="15" t="s">
        <v>1448</v>
      </c>
      <c r="I3714" s="15" t="s">
        <v>76</v>
      </c>
      <c r="J3714" s="15" t="s">
        <v>60</v>
      </c>
      <c r="K3714" s="15" t="s">
        <v>17</v>
      </c>
      <c r="L3714" s="15" t="str">
        <f t="array" ref="L3714">_xlfn.XLOOKUP(M3714,reference_province_to_city!$A$2:$A$11,reference_province_to_city!$B$2:$B$11)</f>
        <v>Semarang</v>
      </c>
      <c r="M3714" s="15" t="s">
        <v>15</v>
      </c>
      <c r="N3714" s="15">
        <v>50111.0</v>
      </c>
      <c r="O3714" s="15">
        <f t="array" ref="O3714">_xlfn.XLOOKUP(M3714,reference_postal_code!$B$2:$B$11,reference_postal_code!$A$2:$A$11)</f>
        <v>50111</v>
      </c>
      <c r="P3714" s="15" t="s">
        <v>77</v>
      </c>
      <c r="Q3714" s="15" t="s">
        <v>1977</v>
      </c>
      <c r="R3714" s="15" t="s">
        <v>65</v>
      </c>
      <c r="S3714" s="15" t="s">
        <v>83</v>
      </c>
      <c r="T3714" s="15" t="s">
        <v>1978</v>
      </c>
      <c r="U3714" s="28">
        <v>38160.0</v>
      </c>
      <c r="V3714" s="15">
        <v>3.0</v>
      </c>
      <c r="W3714" s="31">
        <v>0.8</v>
      </c>
      <c r="X3714" s="28">
        <v>-57240.0</v>
      </c>
    </row>
    <row r="3715" ht="15.75" customHeight="1">
      <c r="A3715" s="15">
        <v>8746.0</v>
      </c>
      <c r="B3715" s="15" t="s">
        <v>6501</v>
      </c>
      <c r="C3715" s="18">
        <v>42330.0</v>
      </c>
      <c r="D3715" s="18">
        <v>42333.0</v>
      </c>
      <c r="E3715" s="18">
        <f t="shared" si="1"/>
        <v>42333</v>
      </c>
      <c r="F3715" s="15" t="s">
        <v>114</v>
      </c>
      <c r="G3715" s="15" t="s">
        <v>1510</v>
      </c>
      <c r="H3715" s="15" t="s">
        <v>1511</v>
      </c>
      <c r="I3715" s="15" t="s">
        <v>76</v>
      </c>
      <c r="J3715" s="15" t="s">
        <v>60</v>
      </c>
      <c r="K3715" s="15" t="s">
        <v>26</v>
      </c>
      <c r="L3715" s="15" t="str">
        <f t="array" ref="L3715">_xlfn.XLOOKUP(M3715,reference_province_to_city!$A$2:$A$11,reference_province_to_city!$B$2:$B$11)</f>
        <v>Denpasar</v>
      </c>
      <c r="M3715" s="15" t="s">
        <v>24</v>
      </c>
      <c r="N3715" s="15">
        <v>80231.0</v>
      </c>
      <c r="O3715" s="15">
        <f t="array" ref="O3715">_xlfn.XLOOKUP(M3715,reference_postal_code!$B$2:$B$11,reference_postal_code!$A$2:$A$11)</f>
        <v>80231</v>
      </c>
      <c r="P3715" s="15" t="s">
        <v>63</v>
      </c>
      <c r="Q3715" s="15" t="s">
        <v>6505</v>
      </c>
      <c r="R3715" s="15" t="s">
        <v>65</v>
      </c>
      <c r="S3715" s="15" t="s">
        <v>66</v>
      </c>
      <c r="T3715" s="15" t="s">
        <v>6506</v>
      </c>
      <c r="U3715" s="28">
        <v>899100.0</v>
      </c>
      <c r="V3715" s="15">
        <v>3.0</v>
      </c>
      <c r="W3715" s="31">
        <v>0.0</v>
      </c>
      <c r="X3715" s="28">
        <v>422577.0</v>
      </c>
    </row>
    <row r="3716" ht="15.75" customHeight="1">
      <c r="A3716" s="15">
        <v>15.0</v>
      </c>
      <c r="B3716" s="15" t="s">
        <v>6504</v>
      </c>
      <c r="C3716" s="18">
        <v>42330.0</v>
      </c>
      <c r="D3716" s="18">
        <v>42334.0</v>
      </c>
      <c r="E3716" s="18">
        <f t="shared" si="1"/>
        <v>42334</v>
      </c>
      <c r="F3716" s="15" t="s">
        <v>55</v>
      </c>
      <c r="G3716" s="15" t="s">
        <v>1447</v>
      </c>
      <c r="H3716" s="15" t="s">
        <v>1448</v>
      </c>
      <c r="I3716" s="15" t="s">
        <v>76</v>
      </c>
      <c r="J3716" s="15" t="s">
        <v>60</v>
      </c>
      <c r="K3716" s="15" t="s">
        <v>17</v>
      </c>
      <c r="L3716" s="15" t="str">
        <f t="array" ref="L3716">_xlfn.XLOOKUP(M3716,reference_province_to_city!$A$2:$A$11,reference_province_to_city!$B$2:$B$11)</f>
        <v>Semarang</v>
      </c>
      <c r="M3716" s="15" t="s">
        <v>15</v>
      </c>
      <c r="N3716" s="15">
        <v>50111.0</v>
      </c>
      <c r="O3716" s="15">
        <f t="array" ref="O3716">_xlfn.XLOOKUP(M3716,reference_postal_code!$B$2:$B$11,reference_postal_code!$A$2:$A$11)</f>
        <v>50111</v>
      </c>
      <c r="P3716" s="15" t="s">
        <v>77</v>
      </c>
      <c r="Q3716" s="15" t="s">
        <v>250</v>
      </c>
      <c r="R3716" s="15" t="s">
        <v>65</v>
      </c>
      <c r="S3716" s="15" t="s">
        <v>222</v>
      </c>
      <c r="T3716" s="15" t="s">
        <v>251</v>
      </c>
      <c r="U3716" s="28">
        <v>1032150.0</v>
      </c>
      <c r="V3716" s="15">
        <v>5.0</v>
      </c>
      <c r="W3716" s="31">
        <v>0.8</v>
      </c>
      <c r="X3716" s="28">
        <v>-1857870.0</v>
      </c>
    </row>
    <row r="3717" ht="15.75" customHeight="1">
      <c r="A3717" s="15">
        <v>4806.0</v>
      </c>
      <c r="B3717" s="15" t="s">
        <v>6495</v>
      </c>
      <c r="C3717" s="18">
        <v>42330.0</v>
      </c>
      <c r="D3717" s="18">
        <v>42333.0</v>
      </c>
      <c r="E3717" s="18">
        <f t="shared" si="1"/>
        <v>42333</v>
      </c>
      <c r="F3717" s="15" t="s">
        <v>114</v>
      </c>
      <c r="G3717" s="15" t="s">
        <v>4169</v>
      </c>
      <c r="H3717" s="15" t="s">
        <v>4170</v>
      </c>
      <c r="I3717" s="15" t="s">
        <v>59</v>
      </c>
      <c r="J3717" s="15" t="s">
        <v>60</v>
      </c>
      <c r="K3717" s="15" t="s">
        <v>29</v>
      </c>
      <c r="L3717" s="15" t="str">
        <f t="array" ref="L3717">_xlfn.XLOOKUP(M3717,reference_province_to_city!$A$2:$A$11,reference_province_to_city!$B$2:$B$11)</f>
        <v>Palembang</v>
      </c>
      <c r="M3717" s="15" t="s">
        <v>13</v>
      </c>
      <c r="N3717" s="15">
        <v>30111.0</v>
      </c>
      <c r="O3717" s="15">
        <f t="array" ref="O3717">_xlfn.XLOOKUP(M3717,reference_postal_code!$B$2:$B$11,reference_postal_code!$A$2:$A$11)</f>
        <v>30111</v>
      </c>
      <c r="P3717" s="15" t="s">
        <v>77</v>
      </c>
      <c r="Q3717" s="15" t="s">
        <v>697</v>
      </c>
      <c r="R3717" s="15" t="s">
        <v>65</v>
      </c>
      <c r="S3717" s="15" t="s">
        <v>66</v>
      </c>
      <c r="T3717" s="15" t="s">
        <v>698</v>
      </c>
      <c r="U3717" s="28">
        <v>569100.0</v>
      </c>
      <c r="V3717" s="15">
        <v>2.0</v>
      </c>
      <c r="W3717" s="31">
        <v>0.0</v>
      </c>
      <c r="X3717" s="28">
        <v>273168.0</v>
      </c>
    </row>
    <row r="3718" ht="15.75" customHeight="1">
      <c r="A3718" s="15">
        <v>3650.0</v>
      </c>
      <c r="B3718" s="15" t="s">
        <v>6503</v>
      </c>
      <c r="C3718" s="18">
        <v>42330.0</v>
      </c>
      <c r="D3718" s="18">
        <v>42335.0</v>
      </c>
      <c r="E3718" s="18">
        <f t="shared" si="1"/>
        <v>42335</v>
      </c>
      <c r="F3718" s="15" t="s">
        <v>55</v>
      </c>
      <c r="G3718" s="15" t="s">
        <v>2977</v>
      </c>
      <c r="H3718" s="15" t="s">
        <v>2978</v>
      </c>
      <c r="I3718" s="15" t="s">
        <v>59</v>
      </c>
      <c r="J3718" s="15" t="s">
        <v>60</v>
      </c>
      <c r="K3718" s="15" t="s">
        <v>26</v>
      </c>
      <c r="L3718" s="15" t="str">
        <f t="array" ref="L3718">_xlfn.XLOOKUP(M3718,reference_province_to_city!$A$2:$A$11,reference_province_to_city!$B$2:$B$11)</f>
        <v>Denpasar</v>
      </c>
      <c r="M3718" s="15" t="s">
        <v>24</v>
      </c>
      <c r="N3718" s="15">
        <v>80231.0</v>
      </c>
      <c r="O3718" s="15">
        <f t="array" ref="O3718">_xlfn.XLOOKUP(M3718,reference_postal_code!$B$2:$B$11,reference_postal_code!$A$2:$A$11)</f>
        <v>80231</v>
      </c>
      <c r="P3718" s="15" t="s">
        <v>63</v>
      </c>
      <c r="Q3718" s="15" t="s">
        <v>2638</v>
      </c>
      <c r="R3718" s="15" t="s">
        <v>65</v>
      </c>
      <c r="S3718" s="15" t="s">
        <v>103</v>
      </c>
      <c r="T3718" s="15" t="s">
        <v>2639</v>
      </c>
      <c r="U3718" s="28">
        <v>826560.0</v>
      </c>
      <c r="V3718" s="15">
        <v>6.0</v>
      </c>
      <c r="W3718" s="31">
        <v>0.2</v>
      </c>
      <c r="X3718" s="28">
        <v>278964.0</v>
      </c>
    </row>
    <row r="3719" ht="15.75" customHeight="1">
      <c r="A3719" s="15">
        <v>4808.0</v>
      </c>
      <c r="B3719" s="15" t="s">
        <v>6495</v>
      </c>
      <c r="C3719" s="18">
        <v>42330.0</v>
      </c>
      <c r="D3719" s="18">
        <v>42333.0</v>
      </c>
      <c r="E3719" s="18">
        <f t="shared" si="1"/>
        <v>42333</v>
      </c>
      <c r="F3719" s="15" t="s">
        <v>114</v>
      </c>
      <c r="G3719" s="15" t="s">
        <v>4169</v>
      </c>
      <c r="H3719" s="15" t="s">
        <v>4170</v>
      </c>
      <c r="I3719" s="15" t="s">
        <v>59</v>
      </c>
      <c r="J3719" s="15" t="s">
        <v>60</v>
      </c>
      <c r="K3719" s="15" t="s">
        <v>29</v>
      </c>
      <c r="L3719" s="15" t="str">
        <f t="array" ref="L3719">_xlfn.XLOOKUP(M3719,reference_province_to_city!$A$2:$A$11,reference_province_to_city!$B$2:$B$11)</f>
        <v>Palembang</v>
      </c>
      <c r="M3719" s="15" t="s">
        <v>13</v>
      </c>
      <c r="N3719" s="15">
        <v>30111.0</v>
      </c>
      <c r="O3719" s="15">
        <f t="array" ref="O3719">_xlfn.XLOOKUP(M3719,reference_postal_code!$B$2:$B$11,reference_postal_code!$A$2:$A$11)</f>
        <v>30111</v>
      </c>
      <c r="P3719" s="15" t="s">
        <v>77</v>
      </c>
      <c r="Q3719" s="15" t="s">
        <v>1264</v>
      </c>
      <c r="R3719" s="15" t="s">
        <v>65</v>
      </c>
      <c r="S3719" s="15" t="s">
        <v>87</v>
      </c>
      <c r="T3719" s="15" t="s">
        <v>1265</v>
      </c>
      <c r="U3719" s="28">
        <v>504450.0</v>
      </c>
      <c r="V3719" s="15">
        <v>3.0</v>
      </c>
      <c r="W3719" s="31">
        <v>0.0</v>
      </c>
      <c r="X3719" s="28">
        <v>151335.0</v>
      </c>
    </row>
    <row r="3720" ht="15.75" customHeight="1">
      <c r="A3720" s="15">
        <v>8815.0</v>
      </c>
      <c r="B3720" s="15" t="s">
        <v>6507</v>
      </c>
      <c r="C3720" s="18">
        <v>42331.0</v>
      </c>
      <c r="D3720" s="18">
        <v>42333.0</v>
      </c>
      <c r="E3720" s="18">
        <f t="shared" si="1"/>
        <v>42333</v>
      </c>
      <c r="F3720" s="15" t="s">
        <v>114</v>
      </c>
      <c r="G3720" s="15" t="s">
        <v>4062</v>
      </c>
      <c r="H3720" s="15" t="s">
        <v>4063</v>
      </c>
      <c r="I3720" s="15" t="s">
        <v>59</v>
      </c>
      <c r="J3720" s="15" t="s">
        <v>60</v>
      </c>
      <c r="K3720" s="15" t="s">
        <v>26</v>
      </c>
      <c r="L3720" s="15" t="str">
        <f t="array" ref="L3720">_xlfn.XLOOKUP(M3720,reference_province_to_city!$A$2:$A$11,reference_province_to_city!$B$2:$B$11)</f>
        <v>Denpasar</v>
      </c>
      <c r="M3720" s="15" t="s">
        <v>24</v>
      </c>
      <c r="N3720" s="15">
        <v>80231.0</v>
      </c>
      <c r="O3720" s="15">
        <f t="array" ref="O3720">_xlfn.XLOOKUP(M3720,reference_postal_code!$B$2:$B$11,reference_postal_code!$A$2:$A$11)</f>
        <v>80231</v>
      </c>
      <c r="P3720" s="15" t="s">
        <v>63</v>
      </c>
      <c r="Q3720" s="15" t="s">
        <v>3266</v>
      </c>
      <c r="R3720" s="15" t="s">
        <v>110</v>
      </c>
      <c r="S3720" s="15" t="s">
        <v>111</v>
      </c>
      <c r="T3720" s="15" t="s">
        <v>3267</v>
      </c>
      <c r="U3720" s="28">
        <v>4619700.0</v>
      </c>
      <c r="V3720" s="15">
        <v>2.0</v>
      </c>
      <c r="W3720" s="31">
        <v>0.0</v>
      </c>
      <c r="X3720" s="28">
        <v>1339713.0</v>
      </c>
    </row>
    <row r="3721" ht="15.75" customHeight="1">
      <c r="A3721" s="15">
        <v>1547.0</v>
      </c>
      <c r="B3721" s="15" t="s">
        <v>6508</v>
      </c>
      <c r="C3721" s="18">
        <v>42331.0</v>
      </c>
      <c r="D3721" s="18">
        <v>42335.0</v>
      </c>
      <c r="E3721" s="18">
        <f t="shared" si="1"/>
        <v>42335</v>
      </c>
      <c r="F3721" s="15" t="s">
        <v>55</v>
      </c>
      <c r="G3721" s="15" t="s">
        <v>5684</v>
      </c>
      <c r="H3721" s="15" t="s">
        <v>5685</v>
      </c>
      <c r="I3721" s="15" t="s">
        <v>128</v>
      </c>
      <c r="J3721" s="15" t="s">
        <v>60</v>
      </c>
      <c r="K3721" s="15" t="s">
        <v>17</v>
      </c>
      <c r="L3721" s="15" t="str">
        <f t="array" ref="L3721">_xlfn.XLOOKUP(M3721,reference_province_to_city!$A$2:$A$11,reference_province_to_city!$B$2:$B$11)</f>
        <v>Semarang</v>
      </c>
      <c r="M3721" s="15" t="s">
        <v>15</v>
      </c>
      <c r="N3721" s="15">
        <v>50111.0</v>
      </c>
      <c r="O3721" s="15">
        <f t="array" ref="O3721">_xlfn.XLOOKUP(M3721,reference_postal_code!$B$2:$B$11,reference_postal_code!$A$2:$A$11)</f>
        <v>50111</v>
      </c>
      <c r="P3721" s="15" t="s">
        <v>77</v>
      </c>
      <c r="Q3721" s="15" t="s">
        <v>5994</v>
      </c>
      <c r="R3721" s="15" t="s">
        <v>65</v>
      </c>
      <c r="S3721" s="15" t="s">
        <v>66</v>
      </c>
      <c r="T3721" s="15" t="s">
        <v>5995</v>
      </c>
      <c r="U3721" s="28">
        <v>5032800.0</v>
      </c>
      <c r="V3721" s="15">
        <v>4.0</v>
      </c>
      <c r="W3721" s="31">
        <v>0.2</v>
      </c>
      <c r="X3721" s="28">
        <v>1761480.0</v>
      </c>
    </row>
    <row r="3722" ht="15.75" customHeight="1">
      <c r="A3722" s="15">
        <v>7580.0</v>
      </c>
      <c r="B3722" s="15" t="s">
        <v>6509</v>
      </c>
      <c r="C3722" s="18">
        <v>42331.0</v>
      </c>
      <c r="D3722" s="18">
        <v>42335.0</v>
      </c>
      <c r="E3722" s="18">
        <f t="shared" si="1"/>
        <v>42335</v>
      </c>
      <c r="F3722" s="15" t="s">
        <v>114</v>
      </c>
      <c r="G3722" s="15" t="s">
        <v>2854</v>
      </c>
      <c r="H3722" s="15" t="s">
        <v>2855</v>
      </c>
      <c r="I3722" s="15" t="s">
        <v>59</v>
      </c>
      <c r="J3722" s="15" t="s">
        <v>60</v>
      </c>
      <c r="K3722" s="15" t="s">
        <v>26</v>
      </c>
      <c r="L3722" s="15" t="str">
        <f t="array" ref="L3722">_xlfn.XLOOKUP(M3722,reference_province_to_city!$A$2:$A$11,reference_province_to_city!$B$2:$B$11)</f>
        <v>Denpasar</v>
      </c>
      <c r="M3722" s="15" t="s">
        <v>24</v>
      </c>
      <c r="N3722" s="15">
        <v>80231.0</v>
      </c>
      <c r="O3722" s="15">
        <f t="array" ref="O3722">_xlfn.XLOOKUP(M3722,reference_postal_code!$B$2:$B$11,reference_postal_code!$A$2:$A$11)</f>
        <v>80231</v>
      </c>
      <c r="P3722" s="15" t="s">
        <v>63</v>
      </c>
      <c r="Q3722" s="15" t="s">
        <v>6228</v>
      </c>
      <c r="R3722" s="15" t="s">
        <v>65</v>
      </c>
      <c r="S3722" s="15" t="s">
        <v>222</v>
      </c>
      <c r="T3722" s="15" t="s">
        <v>6229</v>
      </c>
      <c r="U3722" s="28">
        <v>3.93768E7</v>
      </c>
      <c r="V3722" s="15">
        <v>8.0</v>
      </c>
      <c r="W3722" s="31">
        <v>0.0</v>
      </c>
      <c r="X3722" s="28">
        <v>1.1025504E7</v>
      </c>
    </row>
    <row r="3723" ht="15.75" customHeight="1">
      <c r="A3723" s="15">
        <v>8817.0</v>
      </c>
      <c r="B3723" s="15" t="s">
        <v>6507</v>
      </c>
      <c r="C3723" s="18">
        <v>42331.0</v>
      </c>
      <c r="D3723" s="18">
        <v>42333.0</v>
      </c>
      <c r="E3723" s="18">
        <f t="shared" si="1"/>
        <v>42333</v>
      </c>
      <c r="F3723" s="15" t="s">
        <v>114</v>
      </c>
      <c r="G3723" s="15" t="s">
        <v>4062</v>
      </c>
      <c r="H3723" s="15" t="s">
        <v>4063</v>
      </c>
      <c r="I3723" s="15" t="s">
        <v>59</v>
      </c>
      <c r="J3723" s="15" t="s">
        <v>60</v>
      </c>
      <c r="K3723" s="15" t="s">
        <v>26</v>
      </c>
      <c r="L3723" s="15" t="str">
        <f t="array" ref="L3723">_xlfn.XLOOKUP(M3723,reference_province_to_city!$A$2:$A$11,reference_province_to_city!$B$2:$B$11)</f>
        <v>Denpasar</v>
      </c>
      <c r="M3723" s="15" t="s">
        <v>24</v>
      </c>
      <c r="N3723" s="15">
        <v>80231.0</v>
      </c>
      <c r="O3723" s="15">
        <f t="array" ref="O3723">_xlfn.XLOOKUP(M3723,reference_postal_code!$B$2:$B$11,reference_postal_code!$A$2:$A$11)</f>
        <v>80231</v>
      </c>
      <c r="P3723" s="15" t="s">
        <v>63</v>
      </c>
      <c r="Q3723" s="15" t="s">
        <v>6510</v>
      </c>
      <c r="R3723" s="15" t="s">
        <v>65</v>
      </c>
      <c r="S3723" s="15" t="s">
        <v>93</v>
      </c>
      <c r="T3723" s="15" t="s">
        <v>6511</v>
      </c>
      <c r="U3723" s="28">
        <v>196800.0</v>
      </c>
      <c r="V3723" s="15">
        <v>4.0</v>
      </c>
      <c r="W3723" s="31">
        <v>0.0</v>
      </c>
      <c r="X3723" s="28">
        <v>84624.0</v>
      </c>
    </row>
    <row r="3724" ht="15.75" customHeight="1">
      <c r="A3724" s="15">
        <v>7581.0</v>
      </c>
      <c r="B3724" s="15" t="s">
        <v>6509</v>
      </c>
      <c r="C3724" s="18">
        <v>42331.0</v>
      </c>
      <c r="D3724" s="18">
        <v>42335.0</v>
      </c>
      <c r="E3724" s="18">
        <f t="shared" si="1"/>
        <v>42335</v>
      </c>
      <c r="F3724" s="15" t="s">
        <v>114</v>
      </c>
      <c r="G3724" s="15" t="s">
        <v>2854</v>
      </c>
      <c r="H3724" s="15" t="s">
        <v>2855</v>
      </c>
      <c r="I3724" s="15" t="s">
        <v>59</v>
      </c>
      <c r="J3724" s="15" t="s">
        <v>60</v>
      </c>
      <c r="K3724" s="15" t="s">
        <v>26</v>
      </c>
      <c r="L3724" s="15" t="str">
        <f t="array" ref="L3724">_xlfn.XLOOKUP(M3724,reference_province_to_city!$A$2:$A$11,reference_province_to_city!$B$2:$B$11)</f>
        <v>Denpasar</v>
      </c>
      <c r="M3724" s="15" t="s">
        <v>24</v>
      </c>
      <c r="N3724" s="15">
        <v>80231.0</v>
      </c>
      <c r="O3724" s="15">
        <f t="array" ref="O3724">_xlfn.XLOOKUP(M3724,reference_postal_code!$B$2:$B$11,reference_postal_code!$A$2:$A$11)</f>
        <v>80231</v>
      </c>
      <c r="P3724" s="15" t="s">
        <v>63</v>
      </c>
      <c r="Q3724" s="15" t="s">
        <v>2277</v>
      </c>
      <c r="R3724" s="15" t="s">
        <v>65</v>
      </c>
      <c r="S3724" s="15" t="s">
        <v>93</v>
      </c>
      <c r="T3724" s="15" t="s">
        <v>2278</v>
      </c>
      <c r="U3724" s="28">
        <v>269100.0</v>
      </c>
      <c r="V3724" s="15">
        <v>3.0</v>
      </c>
      <c r="W3724" s="31">
        <v>0.0</v>
      </c>
      <c r="X3724" s="28">
        <v>67275.0</v>
      </c>
    </row>
    <row r="3725" ht="15.75" customHeight="1">
      <c r="A3725" s="15">
        <v>8816.0</v>
      </c>
      <c r="B3725" s="15" t="s">
        <v>6507</v>
      </c>
      <c r="C3725" s="18">
        <v>42331.0</v>
      </c>
      <c r="D3725" s="18">
        <v>42333.0</v>
      </c>
      <c r="E3725" s="18">
        <f t="shared" si="1"/>
        <v>42333</v>
      </c>
      <c r="F3725" s="15" t="s">
        <v>114</v>
      </c>
      <c r="G3725" s="15" t="s">
        <v>4062</v>
      </c>
      <c r="H3725" s="15" t="s">
        <v>4063</v>
      </c>
      <c r="I3725" s="15" t="s">
        <v>59</v>
      </c>
      <c r="J3725" s="15" t="s">
        <v>60</v>
      </c>
      <c r="K3725" s="15" t="s">
        <v>26</v>
      </c>
      <c r="L3725" s="15" t="str">
        <f t="array" ref="L3725">_xlfn.XLOOKUP(M3725,reference_province_to_city!$A$2:$A$11,reference_province_to_city!$B$2:$B$11)</f>
        <v>Denpasar</v>
      </c>
      <c r="M3725" s="15" t="s">
        <v>24</v>
      </c>
      <c r="N3725" s="15">
        <v>80231.0</v>
      </c>
      <c r="O3725" s="15">
        <f t="array" ref="O3725">_xlfn.XLOOKUP(M3725,reference_postal_code!$B$2:$B$11,reference_postal_code!$A$2:$A$11)</f>
        <v>80231</v>
      </c>
      <c r="P3725" s="15" t="s">
        <v>63</v>
      </c>
      <c r="Q3725" s="15" t="s">
        <v>4105</v>
      </c>
      <c r="R3725" s="15" t="s">
        <v>65</v>
      </c>
      <c r="S3725" s="15" t="s">
        <v>66</v>
      </c>
      <c r="T3725" s="15" t="s">
        <v>4106</v>
      </c>
      <c r="U3725" s="28">
        <v>661500.0</v>
      </c>
      <c r="V3725" s="15">
        <v>6.0</v>
      </c>
      <c r="W3725" s="31">
        <v>0.0</v>
      </c>
      <c r="X3725" s="28">
        <v>310905.0</v>
      </c>
    </row>
    <row r="3726" ht="15.75" customHeight="1">
      <c r="A3726" s="15">
        <v>8819.0</v>
      </c>
      <c r="B3726" s="15" t="s">
        <v>6507</v>
      </c>
      <c r="C3726" s="18">
        <v>42331.0</v>
      </c>
      <c r="D3726" s="18">
        <v>42333.0</v>
      </c>
      <c r="E3726" s="18">
        <f t="shared" si="1"/>
        <v>42333</v>
      </c>
      <c r="F3726" s="15" t="s">
        <v>114</v>
      </c>
      <c r="G3726" s="15" t="s">
        <v>4062</v>
      </c>
      <c r="H3726" s="15" t="s">
        <v>4063</v>
      </c>
      <c r="I3726" s="15" t="s">
        <v>59</v>
      </c>
      <c r="J3726" s="15" t="s">
        <v>60</v>
      </c>
      <c r="K3726" s="15" t="s">
        <v>26</v>
      </c>
      <c r="L3726" s="15" t="str">
        <f t="array" ref="L3726">_xlfn.XLOOKUP(M3726,reference_province_to_city!$A$2:$A$11,reference_province_to_city!$B$2:$B$11)</f>
        <v>Denpasar</v>
      </c>
      <c r="M3726" s="15" t="s">
        <v>24</v>
      </c>
      <c r="N3726" s="15">
        <v>80231.0</v>
      </c>
      <c r="O3726" s="15">
        <f t="array" ref="O3726">_xlfn.XLOOKUP(M3726,reference_postal_code!$B$2:$B$11,reference_postal_code!$A$2:$A$11)</f>
        <v>80231</v>
      </c>
      <c r="P3726" s="15" t="s">
        <v>63</v>
      </c>
      <c r="Q3726" s="15" t="s">
        <v>1123</v>
      </c>
      <c r="R3726" s="15" t="s">
        <v>65</v>
      </c>
      <c r="S3726" s="15" t="s">
        <v>66</v>
      </c>
      <c r="T3726" s="15" t="s">
        <v>1124</v>
      </c>
      <c r="U3726" s="28">
        <v>583200.0</v>
      </c>
      <c r="V3726" s="15">
        <v>6.0</v>
      </c>
      <c r="W3726" s="31">
        <v>0.0</v>
      </c>
      <c r="X3726" s="28">
        <v>279936.0</v>
      </c>
    </row>
    <row r="3727" ht="15.75" customHeight="1">
      <c r="A3727" s="15">
        <v>8818.0</v>
      </c>
      <c r="B3727" s="15" t="s">
        <v>6507</v>
      </c>
      <c r="C3727" s="18">
        <v>42331.0</v>
      </c>
      <c r="D3727" s="18">
        <v>42333.0</v>
      </c>
      <c r="E3727" s="18">
        <f t="shared" si="1"/>
        <v>42333</v>
      </c>
      <c r="F3727" s="15" t="s">
        <v>114</v>
      </c>
      <c r="G3727" s="15" t="s">
        <v>4062</v>
      </c>
      <c r="H3727" s="15" t="s">
        <v>4063</v>
      </c>
      <c r="I3727" s="15" t="s">
        <v>59</v>
      </c>
      <c r="J3727" s="15" t="s">
        <v>60</v>
      </c>
      <c r="K3727" s="15" t="s">
        <v>26</v>
      </c>
      <c r="L3727" s="15" t="str">
        <f t="array" ref="L3727">_xlfn.XLOOKUP(M3727,reference_province_to_city!$A$2:$A$11,reference_province_to_city!$B$2:$B$11)</f>
        <v>Denpasar</v>
      </c>
      <c r="M3727" s="15" t="s">
        <v>24</v>
      </c>
      <c r="N3727" s="15">
        <v>80231.0</v>
      </c>
      <c r="O3727" s="15">
        <f t="array" ref="O3727">_xlfn.XLOOKUP(M3727,reference_postal_code!$B$2:$B$11,reference_postal_code!$A$2:$A$11)</f>
        <v>80231</v>
      </c>
      <c r="P3727" s="15" t="s">
        <v>63</v>
      </c>
      <c r="Q3727" s="15" t="s">
        <v>1936</v>
      </c>
      <c r="R3727" s="15" t="s">
        <v>65</v>
      </c>
      <c r="S3727" s="15" t="s">
        <v>173</v>
      </c>
      <c r="T3727" s="15" t="s">
        <v>1937</v>
      </c>
      <c r="U3727" s="28">
        <v>248400.0</v>
      </c>
      <c r="V3727" s="15">
        <v>2.0</v>
      </c>
      <c r="W3727" s="31">
        <v>0.0</v>
      </c>
      <c r="X3727" s="28">
        <v>116748.0</v>
      </c>
    </row>
    <row r="3728" ht="15.75" customHeight="1">
      <c r="A3728" s="15">
        <v>1549.0</v>
      </c>
      <c r="B3728" s="15" t="s">
        <v>6508</v>
      </c>
      <c r="C3728" s="18">
        <v>42331.0</v>
      </c>
      <c r="D3728" s="18">
        <v>42335.0</v>
      </c>
      <c r="E3728" s="18">
        <f t="shared" si="1"/>
        <v>42335</v>
      </c>
      <c r="F3728" s="15" t="s">
        <v>55</v>
      </c>
      <c r="G3728" s="15" t="s">
        <v>5684</v>
      </c>
      <c r="H3728" s="15" t="s">
        <v>5685</v>
      </c>
      <c r="I3728" s="15" t="s">
        <v>128</v>
      </c>
      <c r="J3728" s="15" t="s">
        <v>60</v>
      </c>
      <c r="K3728" s="15" t="s">
        <v>17</v>
      </c>
      <c r="L3728" s="15" t="str">
        <f t="array" ref="L3728">_xlfn.XLOOKUP(M3728,reference_province_to_city!$A$2:$A$11,reference_province_to_city!$B$2:$B$11)</f>
        <v>Semarang</v>
      </c>
      <c r="M3728" s="15" t="s">
        <v>15</v>
      </c>
      <c r="N3728" s="15">
        <v>50111.0</v>
      </c>
      <c r="O3728" s="15">
        <f t="array" ref="O3728">_xlfn.XLOOKUP(M3728,reference_postal_code!$B$2:$B$11,reference_postal_code!$A$2:$A$11)</f>
        <v>50111</v>
      </c>
      <c r="P3728" s="15" t="s">
        <v>77</v>
      </c>
      <c r="Q3728" s="15" t="s">
        <v>4983</v>
      </c>
      <c r="R3728" s="15" t="s">
        <v>65</v>
      </c>
      <c r="S3728" s="15" t="s">
        <v>87</v>
      </c>
      <c r="T3728" s="15" t="s">
        <v>4984</v>
      </c>
      <c r="U3728" s="28">
        <v>405840.0</v>
      </c>
      <c r="V3728" s="15">
        <v>2.0</v>
      </c>
      <c r="W3728" s="31">
        <v>0.2</v>
      </c>
      <c r="X3728" s="28">
        <v>35511.0</v>
      </c>
    </row>
    <row r="3729" ht="15.75" customHeight="1">
      <c r="A3729" s="15">
        <v>1548.0</v>
      </c>
      <c r="B3729" s="15" t="s">
        <v>6508</v>
      </c>
      <c r="C3729" s="18">
        <v>42331.0</v>
      </c>
      <c r="D3729" s="18">
        <v>42335.0</v>
      </c>
      <c r="E3729" s="18">
        <f t="shared" si="1"/>
        <v>42335</v>
      </c>
      <c r="F3729" s="15" t="s">
        <v>55</v>
      </c>
      <c r="G3729" s="15" t="s">
        <v>5684</v>
      </c>
      <c r="H3729" s="15" t="s">
        <v>5685</v>
      </c>
      <c r="I3729" s="15" t="s">
        <v>128</v>
      </c>
      <c r="J3729" s="15" t="s">
        <v>60</v>
      </c>
      <c r="K3729" s="15" t="s">
        <v>17</v>
      </c>
      <c r="L3729" s="15" t="str">
        <f t="array" ref="L3729">_xlfn.XLOOKUP(M3729,reference_province_to_city!$A$2:$A$11,reference_province_to_city!$B$2:$B$11)</f>
        <v>Semarang</v>
      </c>
      <c r="M3729" s="15" t="s">
        <v>15</v>
      </c>
      <c r="O3729" s="15">
        <f t="array" ref="O3729">_xlfn.XLOOKUP(M3729,reference_postal_code!$B$2:$B$11,reference_postal_code!$A$2:$A$11)</f>
        <v>50111</v>
      </c>
      <c r="P3729" s="15" t="s">
        <v>77</v>
      </c>
      <c r="Q3729" s="15" t="s">
        <v>2111</v>
      </c>
      <c r="R3729" s="15" t="s">
        <v>65</v>
      </c>
      <c r="S3729" s="15" t="s">
        <v>83</v>
      </c>
      <c r="T3729" s="15" t="s">
        <v>2112</v>
      </c>
      <c r="U3729" s="28">
        <v>358680.0</v>
      </c>
      <c r="V3729" s="15">
        <v>2.0</v>
      </c>
      <c r="W3729" s="31">
        <v>0.8</v>
      </c>
      <c r="X3729" s="28">
        <v>-609756.0</v>
      </c>
    </row>
    <row r="3730" ht="15.75" customHeight="1">
      <c r="A3730" s="15">
        <v>1548.0</v>
      </c>
      <c r="B3730" s="15" t="s">
        <v>6508</v>
      </c>
      <c r="C3730" s="18">
        <v>42331.0</v>
      </c>
      <c r="D3730" s="18">
        <v>42335.0</v>
      </c>
      <c r="E3730" s="18">
        <f t="shared" si="1"/>
        <v>42335</v>
      </c>
      <c r="F3730" s="15" t="s">
        <v>55</v>
      </c>
      <c r="G3730" s="15" t="s">
        <v>5684</v>
      </c>
      <c r="H3730" s="15" t="s">
        <v>5685</v>
      </c>
      <c r="I3730" s="15" t="s">
        <v>128</v>
      </c>
      <c r="J3730" s="15" t="s">
        <v>60</v>
      </c>
      <c r="K3730" s="15" t="s">
        <v>17</v>
      </c>
      <c r="L3730" s="15" t="str">
        <f t="array" ref="L3730">_xlfn.XLOOKUP(M3730,reference_province_to_city!$A$2:$A$11,reference_province_to_city!$B$2:$B$11)</f>
        <v>Semarang</v>
      </c>
      <c r="M3730" s="15" t="s">
        <v>15</v>
      </c>
      <c r="N3730" s="15">
        <v>50111.0</v>
      </c>
      <c r="O3730" s="15">
        <f t="array" ref="O3730">_xlfn.XLOOKUP(M3730,reference_postal_code!$B$2:$B$11,reference_postal_code!$A$2:$A$11)</f>
        <v>50111</v>
      </c>
      <c r="P3730" s="15" t="s">
        <v>77</v>
      </c>
      <c r="Q3730" s="15" t="s">
        <v>2111</v>
      </c>
      <c r="R3730" s="15" t="s">
        <v>65</v>
      </c>
      <c r="S3730" s="15" t="s">
        <v>83</v>
      </c>
      <c r="T3730" s="15" t="s">
        <v>2112</v>
      </c>
      <c r="U3730" s="28">
        <v>358680.0</v>
      </c>
      <c r="V3730" s="15">
        <v>2.0</v>
      </c>
      <c r="W3730" s="31">
        <v>0.8</v>
      </c>
      <c r="X3730" s="28">
        <v>-609756.0</v>
      </c>
    </row>
    <row r="3731" ht="15.75" customHeight="1">
      <c r="A3731" s="15">
        <v>4117.0</v>
      </c>
      <c r="B3731" s="15" t="s">
        <v>6512</v>
      </c>
      <c r="C3731" s="18">
        <v>42332.0</v>
      </c>
      <c r="D3731" s="18">
        <v>42337.0</v>
      </c>
      <c r="E3731" s="18">
        <f t="shared" si="1"/>
        <v>42337</v>
      </c>
      <c r="F3731" s="15" t="s">
        <v>55</v>
      </c>
      <c r="G3731" s="15" t="s">
        <v>232</v>
      </c>
      <c r="H3731" s="15" t="s">
        <v>233</v>
      </c>
      <c r="I3731" s="15" t="s">
        <v>59</v>
      </c>
      <c r="J3731" s="15" t="s">
        <v>60</v>
      </c>
      <c r="K3731" s="15" t="s">
        <v>31</v>
      </c>
      <c r="L3731" s="15" t="str">
        <f t="array" ref="L3731">_xlfn.XLOOKUP(M3731,reference_province_to_city!$A$2:$A$11,reference_province_to_city!$B$2:$B$11)</f>
        <v>Balikpapan</v>
      </c>
      <c r="M3731" s="15" t="s">
        <v>21</v>
      </c>
      <c r="N3731" s="15">
        <v>76114.0</v>
      </c>
      <c r="O3731" s="15">
        <f t="array" ref="O3731">_xlfn.XLOOKUP(M3731,reference_postal_code!$B$2:$B$11,reference_postal_code!$A$2:$A$11)</f>
        <v>76114</v>
      </c>
      <c r="P3731" s="15" t="s">
        <v>166</v>
      </c>
      <c r="Q3731" s="15" t="s">
        <v>6212</v>
      </c>
      <c r="R3731" s="15" t="s">
        <v>65</v>
      </c>
      <c r="S3731" s="15" t="s">
        <v>83</v>
      </c>
      <c r="T3731" s="15" t="s">
        <v>6213</v>
      </c>
      <c r="U3731" s="28">
        <v>47520.0</v>
      </c>
      <c r="V3731" s="15">
        <v>2.0</v>
      </c>
      <c r="W3731" s="31">
        <v>0.2</v>
      </c>
      <c r="X3731" s="28">
        <v>14850.0</v>
      </c>
    </row>
    <row r="3732" ht="15.75" customHeight="1">
      <c r="A3732" s="15">
        <v>65.0</v>
      </c>
      <c r="B3732" s="15" t="s">
        <v>6513</v>
      </c>
      <c r="C3732" s="18">
        <v>42332.0</v>
      </c>
      <c r="D3732" s="18">
        <v>42338.0</v>
      </c>
      <c r="E3732" s="18">
        <f t="shared" si="1"/>
        <v>42338</v>
      </c>
      <c r="F3732" s="15" t="s">
        <v>55</v>
      </c>
      <c r="G3732" s="15" t="s">
        <v>921</v>
      </c>
      <c r="H3732" s="15" t="s">
        <v>922</v>
      </c>
      <c r="I3732" s="15" t="s">
        <v>59</v>
      </c>
      <c r="J3732" s="15" t="s">
        <v>60</v>
      </c>
      <c r="K3732" s="15" t="s">
        <v>26</v>
      </c>
      <c r="L3732" s="15" t="str">
        <f t="array" ref="L3732">_xlfn.XLOOKUP(M3732,reference_province_to_city!$A$2:$A$11,reference_province_to_city!$B$2:$B$11)</f>
        <v>Denpasar</v>
      </c>
      <c r="M3732" s="15" t="s">
        <v>24</v>
      </c>
      <c r="N3732" s="15">
        <v>80231.0</v>
      </c>
      <c r="O3732" s="15">
        <f t="array" ref="O3732">_xlfn.XLOOKUP(M3732,reference_postal_code!$B$2:$B$11,reference_postal_code!$A$2:$A$11)</f>
        <v>80231</v>
      </c>
      <c r="P3732" s="15" t="s">
        <v>63</v>
      </c>
      <c r="Q3732" s="15" t="s">
        <v>6514</v>
      </c>
      <c r="R3732" s="15" t="s">
        <v>65</v>
      </c>
      <c r="S3732" s="15" t="s">
        <v>66</v>
      </c>
      <c r="T3732" s="15" t="s">
        <v>6515</v>
      </c>
      <c r="U3732" s="28">
        <v>2200950.0</v>
      </c>
      <c r="V3732" s="15">
        <v>3.0</v>
      </c>
      <c r="W3732" s="31">
        <v>0.0</v>
      </c>
      <c r="X3732" s="28">
        <v>1034446.0</v>
      </c>
    </row>
    <row r="3733" ht="15.75" customHeight="1">
      <c r="A3733" s="15">
        <v>1778.0</v>
      </c>
      <c r="B3733" s="15" t="s">
        <v>6516</v>
      </c>
      <c r="C3733" s="18">
        <v>42332.0</v>
      </c>
      <c r="D3733" s="18"/>
      <c r="E3733" s="18">
        <f t="shared" si="1"/>
        <v>42335</v>
      </c>
      <c r="F3733" s="15" t="s">
        <v>55</v>
      </c>
      <c r="G3733" s="15" t="s">
        <v>56</v>
      </c>
      <c r="H3733" s="15" t="s">
        <v>57</v>
      </c>
      <c r="I3733" s="15" t="s">
        <v>59</v>
      </c>
      <c r="J3733" s="15" t="s">
        <v>60</v>
      </c>
      <c r="K3733" s="15" t="s">
        <v>33</v>
      </c>
      <c r="L3733" s="15" t="str">
        <f t="array" ref="L3733">_xlfn.XLOOKUP(M3733,reference_province_to_city!$A$2:$A$11,reference_province_to_city!$B$2:$B$11)</f>
        <v>Makassar</v>
      </c>
      <c r="M3733" s="15" t="s">
        <v>25</v>
      </c>
      <c r="N3733" s="15">
        <v>90111.0</v>
      </c>
      <c r="O3733" s="15">
        <f t="array" ref="O3733">_xlfn.XLOOKUP(M3733,reference_postal_code!$B$2:$B$11,reference_postal_code!$A$2:$A$11)</f>
        <v>90111</v>
      </c>
      <c r="P3733" s="15" t="s">
        <v>63</v>
      </c>
      <c r="Q3733" s="15" t="s">
        <v>811</v>
      </c>
      <c r="R3733" s="15" t="s">
        <v>65</v>
      </c>
      <c r="S3733" s="15" t="s">
        <v>66</v>
      </c>
      <c r="T3733" s="15" t="s">
        <v>812</v>
      </c>
      <c r="U3733" s="28">
        <v>5533650.0</v>
      </c>
      <c r="V3733" s="15">
        <v>9.0</v>
      </c>
      <c r="W3733" s="31">
        <v>0.0</v>
      </c>
      <c r="X3733" s="28">
        <v>2711489.0</v>
      </c>
    </row>
    <row r="3734" ht="15.75" customHeight="1">
      <c r="A3734" s="15">
        <v>4119.0</v>
      </c>
      <c r="B3734" s="15" t="s">
        <v>6512</v>
      </c>
      <c r="C3734" s="18">
        <v>42332.0</v>
      </c>
      <c r="D3734" s="18">
        <v>42337.0</v>
      </c>
      <c r="E3734" s="18">
        <f t="shared" si="1"/>
        <v>42337</v>
      </c>
      <c r="F3734" s="15" t="s">
        <v>55</v>
      </c>
      <c r="G3734" s="15" t="s">
        <v>232</v>
      </c>
      <c r="H3734" s="15" t="s">
        <v>233</v>
      </c>
      <c r="I3734" s="15" t="s">
        <v>59</v>
      </c>
      <c r="J3734" s="15" t="s">
        <v>60</v>
      </c>
      <c r="K3734" s="15" t="s">
        <v>31</v>
      </c>
      <c r="L3734" s="15" t="str">
        <f t="array" ref="L3734">_xlfn.XLOOKUP(M3734,reference_province_to_city!$A$2:$A$11,reference_province_to_city!$B$2:$B$11)</f>
        <v>Balikpapan</v>
      </c>
      <c r="M3734" s="15" t="s">
        <v>21</v>
      </c>
      <c r="N3734" s="15">
        <v>76114.0</v>
      </c>
      <c r="O3734" s="15">
        <f t="array" ref="O3734">_xlfn.XLOOKUP(M3734,reference_postal_code!$B$2:$B$11,reference_postal_code!$A$2:$A$11)</f>
        <v>76114</v>
      </c>
      <c r="P3734" s="15" t="s">
        <v>166</v>
      </c>
      <c r="Q3734" s="15" t="s">
        <v>6517</v>
      </c>
      <c r="R3734" s="15" t="s">
        <v>65</v>
      </c>
      <c r="S3734" s="15" t="s">
        <v>87</v>
      </c>
      <c r="T3734" s="15" t="s">
        <v>6518</v>
      </c>
      <c r="U3734" s="28">
        <v>6822900.0</v>
      </c>
      <c r="V3734" s="15">
        <v>7.0</v>
      </c>
      <c r="W3734" s="31">
        <v>0.0</v>
      </c>
      <c r="X3734" s="28">
        <v>818748.0</v>
      </c>
    </row>
    <row r="3735" ht="15.75" customHeight="1">
      <c r="A3735" s="15">
        <v>4120.0</v>
      </c>
      <c r="B3735" s="15" t="s">
        <v>6512</v>
      </c>
      <c r="C3735" s="18">
        <v>42332.0</v>
      </c>
      <c r="D3735" s="18">
        <v>42337.0</v>
      </c>
      <c r="E3735" s="18">
        <f t="shared" si="1"/>
        <v>42337</v>
      </c>
      <c r="F3735" s="15" t="s">
        <v>55</v>
      </c>
      <c r="G3735" s="15" t="s">
        <v>232</v>
      </c>
      <c r="H3735" s="15" t="s">
        <v>233</v>
      </c>
      <c r="I3735" s="15" t="s">
        <v>59</v>
      </c>
      <c r="J3735" s="15" t="s">
        <v>60</v>
      </c>
      <c r="K3735" s="15" t="s">
        <v>31</v>
      </c>
      <c r="L3735" s="15" t="str">
        <f t="array" ref="L3735">_xlfn.XLOOKUP(M3735,reference_province_to_city!$A$2:$A$11,reference_province_to_city!$B$2:$B$11)</f>
        <v>Balikpapan</v>
      </c>
      <c r="M3735" s="15" t="s">
        <v>21</v>
      </c>
      <c r="N3735" s="15">
        <v>76114.0</v>
      </c>
      <c r="O3735" s="15">
        <f t="array" ref="O3735">_xlfn.XLOOKUP(M3735,reference_postal_code!$B$2:$B$11,reference_postal_code!$A$2:$A$11)</f>
        <v>76114</v>
      </c>
      <c r="P3735" s="15" t="s">
        <v>166</v>
      </c>
      <c r="Q3735" s="15" t="s">
        <v>1926</v>
      </c>
      <c r="R3735" s="15" t="s">
        <v>65</v>
      </c>
      <c r="S3735" s="15" t="s">
        <v>83</v>
      </c>
      <c r="T3735" s="15" t="s">
        <v>1927</v>
      </c>
      <c r="U3735" s="28">
        <v>1370880.0</v>
      </c>
      <c r="V3735" s="15">
        <v>8.0</v>
      </c>
      <c r="W3735" s="31">
        <v>0.2</v>
      </c>
      <c r="X3735" s="28">
        <v>445536.0</v>
      </c>
    </row>
    <row r="3736" ht="15.75" customHeight="1">
      <c r="A3736" s="15">
        <v>1779.0</v>
      </c>
      <c r="B3736" s="15" t="s">
        <v>6516</v>
      </c>
      <c r="C3736" s="18">
        <v>42332.0</v>
      </c>
      <c r="D3736" s="18">
        <v>42336.0</v>
      </c>
      <c r="E3736" s="18">
        <f t="shared" si="1"/>
        <v>42336</v>
      </c>
      <c r="F3736" s="15" t="s">
        <v>55</v>
      </c>
      <c r="G3736" s="15" t="s">
        <v>56</v>
      </c>
      <c r="H3736" s="15" t="s">
        <v>57</v>
      </c>
      <c r="I3736" s="15" t="s">
        <v>59</v>
      </c>
      <c r="J3736" s="15" t="s">
        <v>60</v>
      </c>
      <c r="K3736" s="15" t="s">
        <v>33</v>
      </c>
      <c r="L3736" s="15" t="str">
        <f t="array" ref="L3736">_xlfn.XLOOKUP(M3736,reference_province_to_city!$A$2:$A$11,reference_province_to_city!$B$2:$B$11)</f>
        <v>Makassar</v>
      </c>
      <c r="M3736" s="15" t="s">
        <v>25</v>
      </c>
      <c r="N3736" s="15">
        <v>90111.0</v>
      </c>
      <c r="O3736" s="15">
        <f t="array" ref="O3736">_xlfn.XLOOKUP(M3736,reference_postal_code!$B$2:$B$11,reference_postal_code!$A$2:$A$11)</f>
        <v>90111</v>
      </c>
      <c r="P3736" s="15" t="s">
        <v>63</v>
      </c>
      <c r="Q3736" s="15" t="s">
        <v>3002</v>
      </c>
      <c r="R3736" s="15" t="s">
        <v>65</v>
      </c>
      <c r="S3736" s="15" t="s">
        <v>93</v>
      </c>
      <c r="T3736" s="15" t="s">
        <v>3003</v>
      </c>
      <c r="U3736" s="28">
        <v>220500.0</v>
      </c>
      <c r="V3736" s="15">
        <v>5.0</v>
      </c>
      <c r="W3736" s="31">
        <v>0.0</v>
      </c>
      <c r="X3736" s="28">
        <v>99225.0</v>
      </c>
    </row>
    <row r="3737" ht="15.75" customHeight="1">
      <c r="A3737" s="15">
        <v>66.0</v>
      </c>
      <c r="B3737" s="15" t="s">
        <v>6513</v>
      </c>
      <c r="C3737" s="18">
        <v>42332.0</v>
      </c>
      <c r="D3737" s="18">
        <v>42338.0</v>
      </c>
      <c r="E3737" s="18">
        <f t="shared" si="1"/>
        <v>42338</v>
      </c>
      <c r="F3737" s="15" t="s">
        <v>55</v>
      </c>
      <c r="G3737" s="15" t="s">
        <v>921</v>
      </c>
      <c r="H3737" s="15" t="s">
        <v>922</v>
      </c>
      <c r="I3737" s="15" t="s">
        <v>59</v>
      </c>
      <c r="J3737" s="15" t="s">
        <v>60</v>
      </c>
      <c r="K3737" s="15" t="s">
        <v>26</v>
      </c>
      <c r="L3737" s="15" t="str">
        <f t="array" ref="L3737">_xlfn.XLOOKUP(M3737,reference_province_to_city!$A$2:$A$11,reference_province_to_city!$B$2:$B$11)</f>
        <v>Denpasar</v>
      </c>
      <c r="M3737" s="15" t="s">
        <v>24</v>
      </c>
      <c r="N3737" s="15">
        <v>80231.0</v>
      </c>
      <c r="O3737" s="15">
        <f t="array" ref="O3737">_xlfn.XLOOKUP(M3737,reference_postal_code!$B$2:$B$11,reference_postal_code!$A$2:$A$11)</f>
        <v>80231</v>
      </c>
      <c r="P3737" s="15" t="s">
        <v>63</v>
      </c>
      <c r="Q3737" s="15" t="s">
        <v>3897</v>
      </c>
      <c r="R3737" s="15" t="s">
        <v>106</v>
      </c>
      <c r="S3737" s="15" t="s">
        <v>139</v>
      </c>
      <c r="T3737" s="15" t="s">
        <v>3898</v>
      </c>
      <c r="U3737" s="28">
        <v>1196400.0</v>
      </c>
      <c r="V3737" s="15">
        <v>4.0</v>
      </c>
      <c r="W3737" s="31">
        <v>0.0</v>
      </c>
      <c r="X3737" s="28">
        <v>334992.0</v>
      </c>
    </row>
    <row r="3738" ht="15.75" customHeight="1">
      <c r="A3738" s="15">
        <v>63.0</v>
      </c>
      <c r="B3738" s="15" t="s">
        <v>6513</v>
      </c>
      <c r="C3738" s="18">
        <v>42332.0</v>
      </c>
      <c r="D3738" s="18">
        <v>42338.0</v>
      </c>
      <c r="E3738" s="18">
        <f t="shared" si="1"/>
        <v>42338</v>
      </c>
      <c r="F3738" s="15" t="s">
        <v>55</v>
      </c>
      <c r="G3738" s="15" t="s">
        <v>921</v>
      </c>
      <c r="H3738" s="15" t="s">
        <v>922</v>
      </c>
      <c r="I3738" s="15" t="s">
        <v>59</v>
      </c>
      <c r="J3738" s="15" t="s">
        <v>60</v>
      </c>
      <c r="K3738" s="15" t="s">
        <v>26</v>
      </c>
      <c r="L3738" s="15" t="str">
        <f t="array" ref="L3738">_xlfn.XLOOKUP(M3738,reference_province_to_city!$A$2:$A$11,reference_province_to_city!$B$2:$B$11)</f>
        <v>Denpasar</v>
      </c>
      <c r="M3738" s="15" t="s">
        <v>24</v>
      </c>
      <c r="N3738" s="15">
        <v>80231.0</v>
      </c>
      <c r="O3738" s="15">
        <f t="array" ref="O3738">_xlfn.XLOOKUP(M3738,reference_postal_code!$B$2:$B$11,reference_postal_code!$A$2:$A$11)</f>
        <v>80231</v>
      </c>
      <c r="P3738" s="15" t="s">
        <v>63</v>
      </c>
      <c r="Q3738" s="15" t="s">
        <v>3177</v>
      </c>
      <c r="R3738" s="15" t="s">
        <v>110</v>
      </c>
      <c r="S3738" s="15" t="s">
        <v>149</v>
      </c>
      <c r="T3738" s="15" t="s">
        <v>3178</v>
      </c>
      <c r="U3738" s="28">
        <v>209700.0</v>
      </c>
      <c r="V3738" s="15">
        <v>2.0</v>
      </c>
      <c r="W3738" s="31">
        <v>0.0</v>
      </c>
      <c r="X3738" s="28">
        <v>92268.0</v>
      </c>
    </row>
    <row r="3739" ht="15.75" customHeight="1">
      <c r="A3739" s="15">
        <v>64.0</v>
      </c>
      <c r="B3739" s="15" t="s">
        <v>6513</v>
      </c>
      <c r="C3739" s="18">
        <v>42332.0</v>
      </c>
      <c r="D3739" s="18">
        <v>42338.0</v>
      </c>
      <c r="E3739" s="18">
        <f t="shared" si="1"/>
        <v>42338</v>
      </c>
      <c r="F3739" s="15" t="s">
        <v>55</v>
      </c>
      <c r="G3739" s="15" t="s">
        <v>921</v>
      </c>
      <c r="H3739" s="15" t="s">
        <v>922</v>
      </c>
      <c r="I3739" s="15" t="s">
        <v>59</v>
      </c>
      <c r="J3739" s="15" t="s">
        <v>60</v>
      </c>
      <c r="K3739" s="15" t="s">
        <v>26</v>
      </c>
      <c r="L3739" s="15" t="str">
        <f t="array" ref="L3739">_xlfn.XLOOKUP(M3739,reference_province_to_city!$A$2:$A$11,reference_province_to_city!$B$2:$B$11)</f>
        <v>Denpasar</v>
      </c>
      <c r="M3739" s="15" t="s">
        <v>24</v>
      </c>
      <c r="N3739" s="15">
        <v>80231.0</v>
      </c>
      <c r="O3739" s="15">
        <f t="array" ref="O3739">_xlfn.XLOOKUP(M3739,reference_postal_code!$B$2:$B$11,reference_postal_code!$A$2:$A$11)</f>
        <v>80231</v>
      </c>
      <c r="P3739" s="15" t="s">
        <v>63</v>
      </c>
      <c r="Q3739" s="15" t="s">
        <v>1461</v>
      </c>
      <c r="R3739" s="15" t="s">
        <v>65</v>
      </c>
      <c r="S3739" s="15" t="s">
        <v>83</v>
      </c>
      <c r="T3739" s="15" t="s">
        <v>1462</v>
      </c>
      <c r="U3739" s="28">
        <v>387360.0</v>
      </c>
      <c r="V3739" s="15">
        <v>6.0</v>
      </c>
      <c r="W3739" s="31">
        <v>0.2</v>
      </c>
      <c r="X3739" s="28">
        <v>140418.0</v>
      </c>
    </row>
    <row r="3740" ht="15.75" customHeight="1">
      <c r="A3740" s="15">
        <v>4118.0</v>
      </c>
      <c r="B3740" s="15" t="s">
        <v>6512</v>
      </c>
      <c r="C3740" s="18">
        <v>42332.0</v>
      </c>
      <c r="D3740" s="18">
        <v>42337.0</v>
      </c>
      <c r="E3740" s="18">
        <f t="shared" si="1"/>
        <v>42337</v>
      </c>
      <c r="F3740" s="15" t="s">
        <v>55</v>
      </c>
      <c r="G3740" s="15" t="s">
        <v>232</v>
      </c>
      <c r="H3740" s="15" t="s">
        <v>233</v>
      </c>
      <c r="I3740" s="15" t="s">
        <v>59</v>
      </c>
      <c r="J3740" s="15" t="s">
        <v>60</v>
      </c>
      <c r="K3740" s="15" t="s">
        <v>31</v>
      </c>
      <c r="L3740" s="15" t="str">
        <f t="array" ref="L3740">_xlfn.XLOOKUP(M3740,reference_province_to_city!$A$2:$A$11,reference_province_to_city!$B$2:$B$11)</f>
        <v>Balikpapan</v>
      </c>
      <c r="M3740" s="15" t="s">
        <v>21</v>
      </c>
      <c r="N3740" s="15">
        <v>76114.0</v>
      </c>
      <c r="O3740" s="15">
        <f t="array" ref="O3740">_xlfn.XLOOKUP(M3740,reference_postal_code!$B$2:$B$11,reference_postal_code!$A$2:$A$11)</f>
        <v>76114</v>
      </c>
      <c r="P3740" s="15" t="s">
        <v>166</v>
      </c>
      <c r="Q3740" s="15" t="s">
        <v>118</v>
      </c>
      <c r="R3740" s="15" t="s">
        <v>65</v>
      </c>
      <c r="S3740" s="15" t="s">
        <v>66</v>
      </c>
      <c r="T3740" s="15" t="s">
        <v>119</v>
      </c>
      <c r="U3740" s="28">
        <v>291600.0</v>
      </c>
      <c r="V3740" s="15">
        <v>3.0</v>
      </c>
      <c r="W3740" s="31">
        <v>0.0</v>
      </c>
      <c r="X3740" s="28">
        <v>139968.0</v>
      </c>
    </row>
    <row r="3741" ht="15.75" customHeight="1">
      <c r="A3741" s="15">
        <v>2095.0</v>
      </c>
      <c r="B3741" s="15" t="s">
        <v>6519</v>
      </c>
      <c r="C3741" s="18">
        <v>42333.0</v>
      </c>
      <c r="D3741" s="18">
        <v>42337.0</v>
      </c>
      <c r="E3741" s="18">
        <f t="shared" si="1"/>
        <v>42337</v>
      </c>
      <c r="F3741" s="15" t="s">
        <v>55</v>
      </c>
      <c r="G3741" s="15" t="s">
        <v>3051</v>
      </c>
      <c r="H3741" s="15" t="s">
        <v>3052</v>
      </c>
      <c r="I3741" s="15" t="s">
        <v>59</v>
      </c>
      <c r="J3741" s="15" t="s">
        <v>60</v>
      </c>
      <c r="K3741" s="15" t="s">
        <v>14</v>
      </c>
      <c r="L3741" s="15" t="str">
        <f t="array" ref="L3741">_xlfn.XLOOKUP(M3741,reference_province_to_city!$A$2:$A$11,reference_province_to_city!$B$2:$B$11)</f>
        <v>Bandung</v>
      </c>
      <c r="M3741" s="15" t="s">
        <v>12</v>
      </c>
      <c r="O3741" s="15">
        <f t="array" ref="O3741">_xlfn.XLOOKUP(M3741,reference_postal_code!$B$2:$B$11,reference_postal_code!$A$2:$A$11)</f>
        <v>40111</v>
      </c>
      <c r="P3741" s="15" t="s">
        <v>117</v>
      </c>
      <c r="Q3741" s="15" t="s">
        <v>6520</v>
      </c>
      <c r="R3741" s="15" t="s">
        <v>65</v>
      </c>
      <c r="S3741" s="15" t="s">
        <v>93</v>
      </c>
      <c r="T3741" s="15" t="s">
        <v>6521</v>
      </c>
      <c r="U3741" s="28">
        <v>196800.0</v>
      </c>
      <c r="V3741" s="15">
        <v>5.0</v>
      </c>
      <c r="W3741" s="31">
        <v>0.2</v>
      </c>
      <c r="X3741" s="28">
        <v>22140.0</v>
      </c>
    </row>
    <row r="3742" ht="15.75" customHeight="1">
      <c r="A3742" s="15">
        <v>2030.0</v>
      </c>
      <c r="B3742" s="15" t="s">
        <v>6522</v>
      </c>
      <c r="C3742" s="18">
        <v>42334.0</v>
      </c>
      <c r="D3742" s="18">
        <v>42338.0</v>
      </c>
      <c r="E3742" s="18">
        <f t="shared" si="1"/>
        <v>42338</v>
      </c>
      <c r="F3742" s="15" t="s">
        <v>55</v>
      </c>
      <c r="G3742" s="15" t="s">
        <v>1113</v>
      </c>
      <c r="H3742" s="15" t="s">
        <v>1114</v>
      </c>
      <c r="I3742" s="15" t="s">
        <v>128</v>
      </c>
      <c r="J3742" s="15" t="s">
        <v>60</v>
      </c>
      <c r="K3742" s="15" t="s">
        <v>28</v>
      </c>
      <c r="L3742" s="15" t="str">
        <f t="array" ref="L3742">_xlfn.XLOOKUP(M3742,reference_province_to_city!$A$2:$A$11,reference_province_to_city!$B$2:$B$11)</f>
        <v>Medan</v>
      </c>
      <c r="M3742" s="15" t="s">
        <v>11</v>
      </c>
      <c r="N3742" s="15">
        <v>20111.0</v>
      </c>
      <c r="O3742" s="15">
        <f t="array" ref="O3742">_xlfn.XLOOKUP(M3742,reference_postal_code!$B$2:$B$11,reference_postal_code!$A$2:$A$11)</f>
        <v>20111</v>
      </c>
      <c r="P3742" s="15" t="s">
        <v>77</v>
      </c>
      <c r="Q3742" s="15" t="s">
        <v>5005</v>
      </c>
      <c r="R3742" s="15" t="s">
        <v>65</v>
      </c>
      <c r="S3742" s="15" t="s">
        <v>87</v>
      </c>
      <c r="T3742" s="15" t="s">
        <v>5006</v>
      </c>
      <c r="U3742" s="28">
        <v>1573500.0</v>
      </c>
      <c r="V3742" s="15">
        <v>5.0</v>
      </c>
      <c r="W3742" s="31">
        <v>0.0</v>
      </c>
      <c r="X3742" s="28">
        <v>377640.0</v>
      </c>
    </row>
    <row r="3743" ht="15.75" customHeight="1">
      <c r="A3743" s="15">
        <v>2032.0</v>
      </c>
      <c r="B3743" s="15" t="s">
        <v>6522</v>
      </c>
      <c r="C3743" s="18">
        <v>42334.0</v>
      </c>
      <c r="D3743" s="18">
        <v>42338.0</v>
      </c>
      <c r="E3743" s="18">
        <f t="shared" si="1"/>
        <v>42338</v>
      </c>
      <c r="F3743" s="15" t="s">
        <v>55</v>
      </c>
      <c r="G3743" s="15" t="s">
        <v>1113</v>
      </c>
      <c r="H3743" s="15" t="s">
        <v>1114</v>
      </c>
      <c r="I3743" s="15" t="s">
        <v>128</v>
      </c>
      <c r="J3743" s="15" t="s">
        <v>60</v>
      </c>
      <c r="K3743" s="15" t="s">
        <v>28</v>
      </c>
      <c r="L3743" s="15" t="str">
        <f t="array" ref="L3743">_xlfn.XLOOKUP(M3743,reference_province_to_city!$A$2:$A$11,reference_province_to_city!$B$2:$B$11)</f>
        <v>Medan</v>
      </c>
      <c r="M3743" s="15" t="s">
        <v>11</v>
      </c>
      <c r="N3743" s="15">
        <v>20111.0</v>
      </c>
      <c r="O3743" s="15">
        <f t="array" ref="O3743">_xlfn.XLOOKUP(M3743,reference_postal_code!$B$2:$B$11,reference_postal_code!$A$2:$A$11)</f>
        <v>20111</v>
      </c>
      <c r="P3743" s="15" t="s">
        <v>77</v>
      </c>
      <c r="Q3743" s="15" t="s">
        <v>6349</v>
      </c>
      <c r="R3743" s="15" t="s">
        <v>65</v>
      </c>
      <c r="S3743" s="15" t="s">
        <v>66</v>
      </c>
      <c r="T3743" s="15" t="s">
        <v>6350</v>
      </c>
      <c r="U3743" s="28">
        <v>164250.0</v>
      </c>
      <c r="V3743" s="15">
        <v>3.0</v>
      </c>
      <c r="W3743" s="31">
        <v>0.0</v>
      </c>
      <c r="X3743" s="28">
        <v>77198.0</v>
      </c>
    </row>
    <row r="3744" ht="15.75" customHeight="1">
      <c r="A3744" s="15">
        <v>2029.0</v>
      </c>
      <c r="B3744" s="15" t="s">
        <v>6522</v>
      </c>
      <c r="C3744" s="18">
        <v>42334.0</v>
      </c>
      <c r="D3744" s="18">
        <v>42338.0</v>
      </c>
      <c r="E3744" s="18">
        <f t="shared" si="1"/>
        <v>42338</v>
      </c>
      <c r="F3744" s="15" t="s">
        <v>55</v>
      </c>
      <c r="G3744" s="15" t="s">
        <v>1113</v>
      </c>
      <c r="H3744" s="15" t="s">
        <v>1114</v>
      </c>
      <c r="I3744" s="15" t="s">
        <v>128</v>
      </c>
      <c r="J3744" s="15" t="s">
        <v>60</v>
      </c>
      <c r="K3744" s="15" t="s">
        <v>28</v>
      </c>
      <c r="L3744" s="15" t="str">
        <f t="array" ref="L3744">_xlfn.XLOOKUP(M3744,reference_province_to_city!$A$2:$A$11,reference_province_to_city!$B$2:$B$11)</f>
        <v>Medan</v>
      </c>
      <c r="M3744" s="15" t="s">
        <v>11</v>
      </c>
      <c r="N3744" s="15">
        <v>20111.0</v>
      </c>
      <c r="O3744" s="15">
        <f t="array" ref="O3744">_xlfn.XLOOKUP(M3744,reference_postal_code!$B$2:$B$11,reference_postal_code!$A$2:$A$11)</f>
        <v>20111</v>
      </c>
      <c r="P3744" s="15" t="s">
        <v>77</v>
      </c>
      <c r="Q3744" s="15" t="s">
        <v>338</v>
      </c>
      <c r="R3744" s="15" t="s">
        <v>65</v>
      </c>
      <c r="S3744" s="15" t="s">
        <v>83</v>
      </c>
      <c r="T3744" s="15" t="s">
        <v>339</v>
      </c>
      <c r="U3744" s="28">
        <v>220950.0</v>
      </c>
      <c r="V3744" s="15">
        <v>3.0</v>
      </c>
      <c r="W3744" s="31">
        <v>0.0</v>
      </c>
      <c r="X3744" s="28">
        <v>103846.0</v>
      </c>
    </row>
    <row r="3745" ht="15.75" customHeight="1">
      <c r="A3745" s="15">
        <v>5773.0</v>
      </c>
      <c r="B3745" s="15" t="s">
        <v>6523</v>
      </c>
      <c r="C3745" s="18">
        <v>42334.0</v>
      </c>
      <c r="D3745" s="18">
        <v>42339.0</v>
      </c>
      <c r="E3745" s="18">
        <f t="shared" si="1"/>
        <v>42339</v>
      </c>
      <c r="F3745" s="15" t="s">
        <v>55</v>
      </c>
      <c r="G3745" s="15" t="s">
        <v>3092</v>
      </c>
      <c r="H3745" s="15" t="s">
        <v>3093</v>
      </c>
      <c r="I3745" s="15" t="s">
        <v>128</v>
      </c>
      <c r="J3745" s="15" t="s">
        <v>60</v>
      </c>
      <c r="K3745" s="15" t="s">
        <v>19</v>
      </c>
      <c r="L3745" s="15" t="str">
        <f t="array" ref="L3745">_xlfn.XLOOKUP(M3745,reference_province_to_city!$A$2:$A$11,reference_province_to_city!$B$2:$B$11)</f>
        <v>Yogyakarta</v>
      </c>
      <c r="M3745" s="15" t="s">
        <v>18</v>
      </c>
      <c r="N3745" s="15">
        <v>55111.0</v>
      </c>
      <c r="O3745" s="15">
        <f t="array" ref="O3745">_xlfn.XLOOKUP(M3745,reference_postal_code!$B$2:$B$11,reference_postal_code!$A$2:$A$11)</f>
        <v>55111</v>
      </c>
      <c r="P3745" s="15" t="s">
        <v>77</v>
      </c>
      <c r="Q3745" s="15" t="s">
        <v>3275</v>
      </c>
      <c r="R3745" s="15" t="s">
        <v>110</v>
      </c>
      <c r="S3745" s="15" t="s">
        <v>1391</v>
      </c>
      <c r="T3745" s="15" t="s">
        <v>3276</v>
      </c>
      <c r="U3745" s="28">
        <v>8999850.0</v>
      </c>
      <c r="V3745" s="15">
        <v>1.0</v>
      </c>
      <c r="W3745" s="31">
        <v>0.0</v>
      </c>
      <c r="X3745" s="28">
        <v>3509942.0</v>
      </c>
    </row>
    <row r="3746" ht="15.75" customHeight="1">
      <c r="A3746" s="15">
        <v>2031.0</v>
      </c>
      <c r="B3746" s="15" t="s">
        <v>6522</v>
      </c>
      <c r="C3746" s="18">
        <v>42334.0</v>
      </c>
      <c r="D3746" s="18">
        <v>42338.0</v>
      </c>
      <c r="E3746" s="18">
        <f t="shared" si="1"/>
        <v>42338</v>
      </c>
      <c r="F3746" s="15" t="s">
        <v>55</v>
      </c>
      <c r="G3746" s="15" t="s">
        <v>1113</v>
      </c>
      <c r="H3746" s="15" t="s">
        <v>1114</v>
      </c>
      <c r="I3746" s="15" t="s">
        <v>128</v>
      </c>
      <c r="J3746" s="15" t="s">
        <v>60</v>
      </c>
      <c r="K3746" s="15" t="s">
        <v>28</v>
      </c>
      <c r="L3746" s="15" t="str">
        <f t="array" ref="L3746">_xlfn.XLOOKUP(M3746,reference_province_to_city!$A$2:$A$11,reference_province_to_city!$B$2:$B$11)</f>
        <v>Medan</v>
      </c>
      <c r="M3746" s="15" t="s">
        <v>11</v>
      </c>
      <c r="N3746" s="15">
        <v>20111.0</v>
      </c>
      <c r="O3746" s="15">
        <f t="array" ref="O3746">_xlfn.XLOOKUP(M3746,reference_postal_code!$B$2:$B$11,reference_postal_code!$A$2:$A$11)</f>
        <v>20111</v>
      </c>
      <c r="P3746" s="15" t="s">
        <v>77</v>
      </c>
      <c r="Q3746" s="15" t="s">
        <v>5104</v>
      </c>
      <c r="R3746" s="15" t="s">
        <v>65</v>
      </c>
      <c r="S3746" s="15" t="s">
        <v>83</v>
      </c>
      <c r="T3746" s="15" t="s">
        <v>5105</v>
      </c>
      <c r="U3746" s="28">
        <v>915600.0</v>
      </c>
      <c r="V3746" s="15">
        <v>4.0</v>
      </c>
      <c r="W3746" s="31">
        <v>0.0</v>
      </c>
      <c r="X3746" s="28">
        <v>457800.0</v>
      </c>
    </row>
    <row r="3747" ht="15.75" customHeight="1">
      <c r="A3747" s="15">
        <v>4271.0</v>
      </c>
      <c r="B3747" s="15" t="s">
        <v>6524</v>
      </c>
      <c r="C3747" s="18">
        <v>42334.0</v>
      </c>
      <c r="D3747" s="18"/>
      <c r="E3747" s="18">
        <f t="shared" si="1"/>
        <v>42337</v>
      </c>
      <c r="F3747" s="15" t="s">
        <v>55</v>
      </c>
      <c r="G3747" s="15" t="s">
        <v>4475</v>
      </c>
      <c r="H3747" s="15" t="s">
        <v>4476</v>
      </c>
      <c r="I3747" s="15" t="s">
        <v>128</v>
      </c>
      <c r="J3747" s="15" t="s">
        <v>60</v>
      </c>
      <c r="K3747" s="15" t="s">
        <v>14</v>
      </c>
      <c r="L3747" s="15" t="str">
        <f t="array" ref="L3747">_xlfn.XLOOKUP(M3747,reference_province_to_city!$A$2:$A$11,reference_province_to_city!$B$2:$B$11)</f>
        <v>Bandung</v>
      </c>
      <c r="M3747" s="15" t="s">
        <v>12</v>
      </c>
      <c r="N3747" s="15">
        <v>40111.0</v>
      </c>
      <c r="O3747" s="15">
        <f t="array" ref="O3747">_xlfn.XLOOKUP(M3747,reference_postal_code!$B$2:$B$11,reference_postal_code!$A$2:$A$11)</f>
        <v>40111</v>
      </c>
      <c r="P3747" s="15" t="s">
        <v>117</v>
      </c>
      <c r="Q3747" s="15" t="s">
        <v>4441</v>
      </c>
      <c r="R3747" s="15" t="s">
        <v>106</v>
      </c>
      <c r="S3747" s="15" t="s">
        <v>139</v>
      </c>
      <c r="T3747" s="15" t="s">
        <v>4442</v>
      </c>
      <c r="U3747" s="28">
        <v>1.038708E7</v>
      </c>
      <c r="V3747" s="15">
        <v>11.0</v>
      </c>
      <c r="W3747" s="31">
        <v>0.2</v>
      </c>
      <c r="X3747" s="28">
        <v>2856447.0</v>
      </c>
    </row>
    <row r="3748" ht="15.75" customHeight="1">
      <c r="A3748" s="15">
        <v>7670.0</v>
      </c>
      <c r="B3748" s="15" t="s">
        <v>6525</v>
      </c>
      <c r="C3748" s="18">
        <v>42335.0</v>
      </c>
      <c r="D3748" s="18">
        <v>42337.0</v>
      </c>
      <c r="E3748" s="18">
        <f t="shared" si="1"/>
        <v>42337</v>
      </c>
      <c r="F3748" s="15" t="s">
        <v>114</v>
      </c>
      <c r="G3748" s="15" t="s">
        <v>2578</v>
      </c>
      <c r="H3748" s="15" t="s">
        <v>2579</v>
      </c>
      <c r="I3748" s="15" t="s">
        <v>76</v>
      </c>
      <c r="J3748" s="15" t="s">
        <v>60</v>
      </c>
      <c r="K3748" s="15" t="s">
        <v>19</v>
      </c>
      <c r="L3748" s="15" t="str">
        <f t="array" ref="L3748">_xlfn.XLOOKUP(M3748,reference_province_to_city!$A$2:$A$11,reference_province_to_city!$B$2:$B$11)</f>
        <v>Yogyakarta</v>
      </c>
      <c r="M3748" s="15" t="s">
        <v>18</v>
      </c>
      <c r="N3748" s="15">
        <v>55111.0</v>
      </c>
      <c r="O3748" s="15">
        <f t="array" ref="O3748">_xlfn.XLOOKUP(M3748,reference_postal_code!$B$2:$B$11,reference_postal_code!$A$2:$A$11)</f>
        <v>55111</v>
      </c>
      <c r="P3748" s="15" t="s">
        <v>77</v>
      </c>
      <c r="Q3748" s="15" t="s">
        <v>2502</v>
      </c>
      <c r="R3748" s="15" t="s">
        <v>65</v>
      </c>
      <c r="S3748" s="15" t="s">
        <v>66</v>
      </c>
      <c r="T3748" s="15" t="s">
        <v>2503</v>
      </c>
      <c r="U3748" s="28">
        <v>899100.0</v>
      </c>
      <c r="V3748" s="15">
        <v>3.0</v>
      </c>
      <c r="W3748" s="31">
        <v>0.0</v>
      </c>
      <c r="X3748" s="28">
        <v>422577.0</v>
      </c>
    </row>
    <row r="3749" ht="15.75" customHeight="1">
      <c r="A3749" s="15">
        <v>5187.0</v>
      </c>
      <c r="B3749" s="15" t="s">
        <v>6526</v>
      </c>
      <c r="C3749" s="18">
        <v>42335.0</v>
      </c>
      <c r="D3749" s="18">
        <v>42341.0</v>
      </c>
      <c r="E3749" s="18">
        <f t="shared" si="1"/>
        <v>42341</v>
      </c>
      <c r="F3749" s="15" t="s">
        <v>55</v>
      </c>
      <c r="G3749" s="15" t="s">
        <v>3641</v>
      </c>
      <c r="H3749" s="15" t="s">
        <v>3642</v>
      </c>
      <c r="I3749" s="15" t="s">
        <v>76</v>
      </c>
      <c r="J3749" s="15" t="s">
        <v>60</v>
      </c>
      <c r="K3749" s="15" t="s">
        <v>31</v>
      </c>
      <c r="L3749" s="15" t="str">
        <f t="array" ref="L3749">_xlfn.XLOOKUP(M3749,reference_province_to_city!$A$2:$A$11,reference_province_to_city!$B$2:$B$11)</f>
        <v>Balikpapan</v>
      </c>
      <c r="M3749" s="15" t="s">
        <v>21</v>
      </c>
      <c r="N3749" s="15">
        <v>76114.0</v>
      </c>
      <c r="O3749" s="15">
        <f t="array" ref="O3749">_xlfn.XLOOKUP(M3749,reference_postal_code!$B$2:$B$11,reference_postal_code!$A$2:$A$11)</f>
        <v>76114</v>
      </c>
      <c r="P3749" s="15" t="s">
        <v>166</v>
      </c>
      <c r="Q3749" s="15" t="s">
        <v>6527</v>
      </c>
      <c r="R3749" s="15" t="s">
        <v>110</v>
      </c>
      <c r="S3749" s="15" t="s">
        <v>111</v>
      </c>
      <c r="T3749" s="15" t="s">
        <v>6528</v>
      </c>
      <c r="U3749" s="28">
        <v>1.123128E7</v>
      </c>
      <c r="V3749" s="15">
        <v>8.0</v>
      </c>
      <c r="W3749" s="31">
        <v>0.4</v>
      </c>
      <c r="X3749" s="28">
        <v>-2433444.0</v>
      </c>
    </row>
    <row r="3750" ht="15.75" customHeight="1">
      <c r="A3750" s="15">
        <v>4339.0</v>
      </c>
      <c r="B3750" s="15" t="s">
        <v>6529</v>
      </c>
      <c r="C3750" s="18">
        <v>42335.0</v>
      </c>
      <c r="D3750" s="18">
        <v>42339.0</v>
      </c>
      <c r="E3750" s="18">
        <f t="shared" si="1"/>
        <v>42339</v>
      </c>
      <c r="F3750" s="15" t="s">
        <v>55</v>
      </c>
      <c r="G3750" s="15" t="s">
        <v>1452</v>
      </c>
      <c r="H3750" s="15" t="s">
        <v>1453</v>
      </c>
      <c r="I3750" s="15" t="s">
        <v>76</v>
      </c>
      <c r="J3750" s="15" t="s">
        <v>60</v>
      </c>
      <c r="K3750" s="15" t="s">
        <v>26</v>
      </c>
      <c r="L3750" s="15" t="str">
        <f t="array" ref="L3750">_xlfn.XLOOKUP(M3750,reference_province_to_city!$A$2:$A$11,reference_province_to_city!$B$2:$B$11)</f>
        <v>Denpasar</v>
      </c>
      <c r="M3750" s="15" t="s">
        <v>24</v>
      </c>
      <c r="N3750" s="15">
        <v>80231.0</v>
      </c>
      <c r="O3750" s="15">
        <f t="array" ref="O3750">_xlfn.XLOOKUP(M3750,reference_postal_code!$B$2:$B$11,reference_postal_code!$A$2:$A$11)</f>
        <v>80231</v>
      </c>
      <c r="P3750" s="15" t="s">
        <v>63</v>
      </c>
      <c r="Q3750" s="15" t="s">
        <v>2993</v>
      </c>
      <c r="R3750" s="15" t="s">
        <v>65</v>
      </c>
      <c r="S3750" s="15" t="s">
        <v>66</v>
      </c>
      <c r="T3750" s="15" t="s">
        <v>2994</v>
      </c>
      <c r="U3750" s="28">
        <v>1707300.0</v>
      </c>
      <c r="V3750" s="15">
        <v>3.0</v>
      </c>
      <c r="W3750" s="31">
        <v>0.0</v>
      </c>
      <c r="X3750" s="28">
        <v>802431.0</v>
      </c>
    </row>
    <row r="3751" ht="15.75" customHeight="1">
      <c r="A3751" s="15">
        <v>7669.0</v>
      </c>
      <c r="B3751" s="15" t="s">
        <v>6525</v>
      </c>
      <c r="C3751" s="18">
        <v>42335.0</v>
      </c>
      <c r="D3751" s="18">
        <v>42337.0</v>
      </c>
      <c r="E3751" s="18">
        <f t="shared" si="1"/>
        <v>42337</v>
      </c>
      <c r="F3751" s="15" t="s">
        <v>114</v>
      </c>
      <c r="G3751" s="15" t="s">
        <v>2578</v>
      </c>
      <c r="H3751" s="15" t="s">
        <v>2579</v>
      </c>
      <c r="I3751" s="15" t="s">
        <v>76</v>
      </c>
      <c r="J3751" s="15" t="s">
        <v>60</v>
      </c>
      <c r="K3751" s="15" t="s">
        <v>19</v>
      </c>
      <c r="L3751" s="15" t="str">
        <f t="array" ref="L3751">_xlfn.XLOOKUP(M3751,reference_province_to_city!$A$2:$A$11,reference_province_to_city!$B$2:$B$11)</f>
        <v>Yogyakarta</v>
      </c>
      <c r="M3751" s="15" t="s">
        <v>18</v>
      </c>
      <c r="N3751" s="15">
        <v>55111.0</v>
      </c>
      <c r="O3751" s="15">
        <f t="array" ref="O3751">_xlfn.XLOOKUP(M3751,reference_postal_code!$B$2:$B$11,reference_postal_code!$A$2:$A$11)</f>
        <v>55111</v>
      </c>
      <c r="P3751" s="15" t="s">
        <v>77</v>
      </c>
      <c r="Q3751" s="15" t="s">
        <v>5065</v>
      </c>
      <c r="R3751" s="15" t="s">
        <v>65</v>
      </c>
      <c r="S3751" s="15" t="s">
        <v>66</v>
      </c>
      <c r="T3751" s="15" t="s">
        <v>5066</v>
      </c>
      <c r="U3751" s="28">
        <v>601200.0</v>
      </c>
      <c r="V3751" s="15">
        <v>6.0</v>
      </c>
      <c r="W3751" s="31">
        <v>0.0</v>
      </c>
      <c r="X3751" s="28">
        <v>288576.0</v>
      </c>
    </row>
    <row r="3752" ht="15.75" customHeight="1">
      <c r="A3752" s="15">
        <v>3794.0</v>
      </c>
      <c r="B3752" s="15" t="s">
        <v>6530</v>
      </c>
      <c r="C3752" s="18">
        <v>42335.0</v>
      </c>
      <c r="D3752" s="18">
        <v>42339.0</v>
      </c>
      <c r="E3752" s="18">
        <f t="shared" si="1"/>
        <v>42339</v>
      </c>
      <c r="F3752" s="15" t="s">
        <v>55</v>
      </c>
      <c r="G3752" s="15" t="s">
        <v>4968</v>
      </c>
      <c r="H3752" s="15" t="s">
        <v>4969</v>
      </c>
      <c r="I3752" s="15" t="s">
        <v>59</v>
      </c>
      <c r="J3752" s="15" t="s">
        <v>60</v>
      </c>
      <c r="K3752" s="15" t="s">
        <v>31</v>
      </c>
      <c r="L3752" s="15" t="str">
        <f t="array" ref="L3752">_xlfn.XLOOKUP(M3752,reference_province_to_city!$A$2:$A$11,reference_province_to_city!$B$2:$B$11)</f>
        <v>Balikpapan</v>
      </c>
      <c r="M3752" s="15" t="s">
        <v>21</v>
      </c>
      <c r="N3752" s="15">
        <v>76114.0</v>
      </c>
      <c r="O3752" s="15">
        <f t="array" ref="O3752">_xlfn.XLOOKUP(M3752,reference_postal_code!$B$2:$B$11,reference_postal_code!$A$2:$A$11)</f>
        <v>76114</v>
      </c>
      <c r="P3752" s="15" t="s">
        <v>166</v>
      </c>
      <c r="Q3752" s="15" t="s">
        <v>923</v>
      </c>
      <c r="R3752" s="15" t="s">
        <v>65</v>
      </c>
      <c r="S3752" s="15" t="s">
        <v>93</v>
      </c>
      <c r="T3752" s="15" t="s">
        <v>924</v>
      </c>
      <c r="U3752" s="28">
        <v>446850.0</v>
      </c>
      <c r="V3752" s="15">
        <v>3.0</v>
      </c>
      <c r="W3752" s="31">
        <v>0.0</v>
      </c>
      <c r="X3752" s="28">
        <v>187677.0</v>
      </c>
    </row>
    <row r="3753" ht="15.75" customHeight="1">
      <c r="A3753" s="15">
        <v>3064.0</v>
      </c>
      <c r="B3753" s="15" t="s">
        <v>6531</v>
      </c>
      <c r="C3753" s="18">
        <v>42335.0</v>
      </c>
      <c r="D3753" s="18">
        <v>42337.0</v>
      </c>
      <c r="E3753" s="18">
        <f t="shared" si="1"/>
        <v>42337</v>
      </c>
      <c r="F3753" s="15" t="s">
        <v>125</v>
      </c>
      <c r="G3753" s="15" t="s">
        <v>4006</v>
      </c>
      <c r="H3753" s="15" t="s">
        <v>4007</v>
      </c>
      <c r="I3753" s="15" t="s">
        <v>128</v>
      </c>
      <c r="J3753" s="15" t="s">
        <v>60</v>
      </c>
      <c r="K3753" s="15" t="s">
        <v>14</v>
      </c>
      <c r="L3753" s="15" t="str">
        <f t="array" ref="L3753">_xlfn.XLOOKUP(M3753,reference_province_to_city!$A$2:$A$11,reference_province_to_city!$B$2:$B$11)</f>
        <v>Bandung</v>
      </c>
      <c r="M3753" s="15" t="s">
        <v>12</v>
      </c>
      <c r="N3753" s="15">
        <v>40111.0</v>
      </c>
      <c r="O3753" s="15">
        <f t="array" ref="O3753">_xlfn.XLOOKUP(M3753,reference_postal_code!$B$2:$B$11,reference_postal_code!$A$2:$A$11)</f>
        <v>40111</v>
      </c>
      <c r="P3753" s="15" t="s">
        <v>117</v>
      </c>
      <c r="Q3753" s="15" t="s">
        <v>6532</v>
      </c>
      <c r="R3753" s="15" t="s">
        <v>110</v>
      </c>
      <c r="S3753" s="15" t="s">
        <v>149</v>
      </c>
      <c r="T3753" s="15" t="s">
        <v>6533</v>
      </c>
      <c r="U3753" s="28">
        <v>1574550.0</v>
      </c>
      <c r="V3753" s="15">
        <v>3.0</v>
      </c>
      <c r="W3753" s="31">
        <v>0.0</v>
      </c>
      <c r="X3753" s="28">
        <v>110219.0</v>
      </c>
    </row>
    <row r="3754" ht="15.75" customHeight="1">
      <c r="A3754" s="15">
        <v>7671.0</v>
      </c>
      <c r="B3754" s="15" t="s">
        <v>6525</v>
      </c>
      <c r="C3754" s="18">
        <v>42335.0</v>
      </c>
      <c r="D3754" s="18">
        <v>42337.0</v>
      </c>
      <c r="E3754" s="18">
        <f t="shared" si="1"/>
        <v>42337</v>
      </c>
      <c r="F3754" s="15" t="s">
        <v>114</v>
      </c>
      <c r="G3754" s="15" t="s">
        <v>2578</v>
      </c>
      <c r="H3754" s="15" t="s">
        <v>2579</v>
      </c>
      <c r="I3754" s="15" t="s">
        <v>76</v>
      </c>
      <c r="J3754" s="15" t="s">
        <v>60</v>
      </c>
      <c r="K3754" s="15" t="s">
        <v>19</v>
      </c>
      <c r="L3754" s="15" t="str">
        <f t="array" ref="L3754">_xlfn.XLOOKUP(M3754,reference_province_to_city!$A$2:$A$11,reference_province_to_city!$B$2:$B$11)</f>
        <v>Yogyakarta</v>
      </c>
      <c r="M3754" s="15" t="s">
        <v>18</v>
      </c>
      <c r="N3754" s="15">
        <v>55111.0</v>
      </c>
      <c r="O3754" s="15">
        <f t="array" ref="O3754">_xlfn.XLOOKUP(M3754,reference_postal_code!$B$2:$B$11,reference_postal_code!$A$2:$A$11)</f>
        <v>55111</v>
      </c>
      <c r="P3754" s="15" t="s">
        <v>77</v>
      </c>
      <c r="Q3754" s="15" t="s">
        <v>5394</v>
      </c>
      <c r="R3754" s="15" t="s">
        <v>110</v>
      </c>
      <c r="S3754" s="15" t="s">
        <v>149</v>
      </c>
      <c r="T3754" s="15" t="s">
        <v>5395</v>
      </c>
      <c r="U3754" s="28">
        <v>3899700.0</v>
      </c>
      <c r="V3754" s="15">
        <v>2.0</v>
      </c>
      <c r="W3754" s="31">
        <v>0.0</v>
      </c>
      <c r="X3754" s="28">
        <v>1325898.0</v>
      </c>
    </row>
    <row r="3755" ht="15.75" customHeight="1">
      <c r="A3755" s="15">
        <v>962.0</v>
      </c>
      <c r="B3755" s="15" t="s">
        <v>6534</v>
      </c>
      <c r="C3755" s="18">
        <v>42335.0</v>
      </c>
      <c r="D3755" s="18">
        <v>42339.0</v>
      </c>
      <c r="E3755" s="18">
        <f t="shared" si="1"/>
        <v>42339</v>
      </c>
      <c r="F3755" s="15" t="s">
        <v>55</v>
      </c>
      <c r="G3755" s="15" t="s">
        <v>4643</v>
      </c>
      <c r="H3755" s="15" t="s">
        <v>4644</v>
      </c>
      <c r="I3755" s="15" t="s">
        <v>76</v>
      </c>
      <c r="J3755" s="15" t="s">
        <v>60</v>
      </c>
      <c r="K3755" s="15" t="s">
        <v>28</v>
      </c>
      <c r="L3755" s="15" t="str">
        <f t="array" ref="L3755">_xlfn.XLOOKUP(M3755,reference_province_to_city!$A$2:$A$11,reference_province_to_city!$B$2:$B$11)</f>
        <v>Medan</v>
      </c>
      <c r="M3755" s="15" t="s">
        <v>11</v>
      </c>
      <c r="N3755" s="15">
        <v>20111.0</v>
      </c>
      <c r="O3755" s="15">
        <f t="array" ref="O3755">_xlfn.XLOOKUP(M3755,reference_postal_code!$B$2:$B$11,reference_postal_code!$A$2:$A$11)</f>
        <v>20111</v>
      </c>
      <c r="P3755" s="15" t="s">
        <v>77</v>
      </c>
      <c r="Q3755" s="15" t="s">
        <v>994</v>
      </c>
      <c r="R3755" s="15" t="s">
        <v>65</v>
      </c>
      <c r="S3755" s="15" t="s">
        <v>83</v>
      </c>
      <c r="T3755" s="15" t="s">
        <v>995</v>
      </c>
      <c r="U3755" s="28">
        <v>93600.0</v>
      </c>
      <c r="V3755" s="15">
        <v>2.0</v>
      </c>
      <c r="W3755" s="31">
        <v>0.0</v>
      </c>
      <c r="X3755" s="28">
        <v>45864.0</v>
      </c>
    </row>
    <row r="3756" ht="15.75" customHeight="1">
      <c r="A3756" s="15">
        <v>385.0</v>
      </c>
      <c r="B3756" s="15" t="s">
        <v>6535</v>
      </c>
      <c r="C3756" s="18">
        <v>42335.0</v>
      </c>
      <c r="D3756" s="18">
        <v>42340.0</v>
      </c>
      <c r="E3756" s="18">
        <f t="shared" si="1"/>
        <v>42340</v>
      </c>
      <c r="F3756" s="15" t="s">
        <v>55</v>
      </c>
      <c r="G3756" s="15" t="s">
        <v>3454</v>
      </c>
      <c r="H3756" s="15" t="s">
        <v>3455</v>
      </c>
      <c r="I3756" s="15" t="s">
        <v>59</v>
      </c>
      <c r="J3756" s="15" t="s">
        <v>60</v>
      </c>
      <c r="K3756" s="15" t="s">
        <v>26</v>
      </c>
      <c r="L3756" s="15" t="str">
        <f t="array" ref="L3756">_xlfn.XLOOKUP(M3756,reference_province_to_city!$A$2:$A$11,reference_province_to_city!$B$2:$B$11)</f>
        <v>Denpasar</v>
      </c>
      <c r="M3756" s="15" t="s">
        <v>24</v>
      </c>
      <c r="N3756" s="15">
        <v>80231.0</v>
      </c>
      <c r="O3756" s="15">
        <f t="array" ref="O3756">_xlfn.XLOOKUP(M3756,reference_postal_code!$B$2:$B$11,reference_postal_code!$A$2:$A$11)</f>
        <v>80231</v>
      </c>
      <c r="P3756" s="15" t="s">
        <v>63</v>
      </c>
      <c r="Q3756" s="15" t="s">
        <v>3667</v>
      </c>
      <c r="R3756" s="15" t="s">
        <v>106</v>
      </c>
      <c r="S3756" s="15" t="s">
        <v>218</v>
      </c>
      <c r="T3756" s="15" t="s">
        <v>3668</v>
      </c>
      <c r="U3756" s="28">
        <v>5631863.0</v>
      </c>
      <c r="V3756" s="15">
        <v>3.0</v>
      </c>
      <c r="W3756" s="31">
        <v>0.45</v>
      </c>
      <c r="X3756" s="28">
        <v>-2355142.0</v>
      </c>
    </row>
    <row r="3757" ht="15.75" customHeight="1">
      <c r="A3757" s="15">
        <v>7673.0</v>
      </c>
      <c r="B3757" s="15" t="s">
        <v>6525</v>
      </c>
      <c r="C3757" s="18">
        <v>42335.0</v>
      </c>
      <c r="D3757" s="18">
        <v>42337.0</v>
      </c>
      <c r="E3757" s="18">
        <f t="shared" si="1"/>
        <v>42337</v>
      </c>
      <c r="F3757" s="15" t="s">
        <v>114</v>
      </c>
      <c r="G3757" s="15" t="s">
        <v>2578</v>
      </c>
      <c r="H3757" s="15" t="s">
        <v>2579</v>
      </c>
      <c r="I3757" s="15" t="s">
        <v>76</v>
      </c>
      <c r="J3757" s="15" t="s">
        <v>60</v>
      </c>
      <c r="K3757" s="15" t="s">
        <v>19</v>
      </c>
      <c r="L3757" s="15" t="str">
        <f t="array" ref="L3757">_xlfn.XLOOKUP(M3757,reference_province_to_city!$A$2:$A$11,reference_province_to_city!$B$2:$B$11)</f>
        <v>Yogyakarta</v>
      </c>
      <c r="M3757" s="15" t="s">
        <v>18</v>
      </c>
      <c r="N3757" s="15">
        <v>55111.0</v>
      </c>
      <c r="O3757" s="15">
        <f t="array" ref="O3757">_xlfn.XLOOKUP(M3757,reference_postal_code!$B$2:$B$11,reference_postal_code!$A$2:$A$11)</f>
        <v>55111</v>
      </c>
      <c r="P3757" s="15" t="s">
        <v>77</v>
      </c>
      <c r="Q3757" s="15" t="s">
        <v>5412</v>
      </c>
      <c r="R3757" s="15" t="s">
        <v>106</v>
      </c>
      <c r="S3757" s="15" t="s">
        <v>139</v>
      </c>
      <c r="T3757" s="15" t="s">
        <v>5413</v>
      </c>
      <c r="U3757" s="28">
        <v>584550.0</v>
      </c>
      <c r="V3757" s="15">
        <v>3.0</v>
      </c>
      <c r="W3757" s="31">
        <v>0.0</v>
      </c>
      <c r="X3757" s="28">
        <v>70146.0</v>
      </c>
    </row>
    <row r="3758" ht="15.75" customHeight="1">
      <c r="A3758" s="15">
        <v>7675.0</v>
      </c>
      <c r="B3758" s="15" t="s">
        <v>6525</v>
      </c>
      <c r="C3758" s="18">
        <v>42335.0</v>
      </c>
      <c r="D3758" s="18"/>
      <c r="E3758" s="18">
        <f t="shared" si="1"/>
        <v>42338</v>
      </c>
      <c r="F3758" s="15" t="s">
        <v>114</v>
      </c>
      <c r="G3758" s="15" t="s">
        <v>2578</v>
      </c>
      <c r="H3758" s="15" t="s">
        <v>2579</v>
      </c>
      <c r="I3758" s="15" t="s">
        <v>76</v>
      </c>
      <c r="J3758" s="15" t="s">
        <v>60</v>
      </c>
      <c r="K3758" s="15" t="s">
        <v>19</v>
      </c>
      <c r="L3758" s="15" t="str">
        <f t="array" ref="L3758">_xlfn.XLOOKUP(M3758,reference_province_to_city!$A$2:$A$11,reference_province_to_city!$B$2:$B$11)</f>
        <v>Yogyakarta</v>
      </c>
      <c r="M3758" s="15" t="s">
        <v>18</v>
      </c>
      <c r="N3758" s="15">
        <v>55111.0</v>
      </c>
      <c r="O3758" s="15">
        <f t="array" ref="O3758">_xlfn.XLOOKUP(M3758,reference_postal_code!$B$2:$B$11,reference_postal_code!$A$2:$A$11)</f>
        <v>55111</v>
      </c>
      <c r="P3758" s="15" t="s">
        <v>77</v>
      </c>
      <c r="Q3758" s="15" t="s">
        <v>4426</v>
      </c>
      <c r="R3758" s="15" t="s">
        <v>106</v>
      </c>
      <c r="S3758" s="15" t="s">
        <v>218</v>
      </c>
      <c r="T3758" s="15" t="s">
        <v>4427</v>
      </c>
      <c r="U3758" s="28">
        <v>6691020.0</v>
      </c>
      <c r="V3758" s="15">
        <v>4.0</v>
      </c>
      <c r="W3758" s="31">
        <v>0.3</v>
      </c>
      <c r="X3758" s="28">
        <v>0.0</v>
      </c>
    </row>
    <row r="3759" ht="15.75" customHeight="1">
      <c r="A3759" s="15">
        <v>7672.0</v>
      </c>
      <c r="B3759" s="15" t="s">
        <v>6525</v>
      </c>
      <c r="C3759" s="18">
        <v>42335.0</v>
      </c>
      <c r="D3759" s="18">
        <v>42337.0</v>
      </c>
      <c r="E3759" s="18">
        <f t="shared" si="1"/>
        <v>42337</v>
      </c>
      <c r="F3759" s="15" t="s">
        <v>114</v>
      </c>
      <c r="G3759" s="15" t="s">
        <v>2578</v>
      </c>
      <c r="H3759" s="15" t="s">
        <v>2579</v>
      </c>
      <c r="I3759" s="15" t="s">
        <v>76</v>
      </c>
      <c r="J3759" s="15" t="s">
        <v>60</v>
      </c>
      <c r="K3759" s="15" t="s">
        <v>19</v>
      </c>
      <c r="L3759" s="15" t="str">
        <f t="array" ref="L3759">_xlfn.XLOOKUP(M3759,reference_province_to_city!$A$2:$A$11,reference_province_to_city!$B$2:$B$11)</f>
        <v>Yogyakarta</v>
      </c>
      <c r="M3759" s="15" t="s">
        <v>18</v>
      </c>
      <c r="N3759" s="15">
        <v>55111.0</v>
      </c>
      <c r="O3759" s="15">
        <f t="array" ref="O3759">_xlfn.XLOOKUP(M3759,reference_postal_code!$B$2:$B$11,reference_postal_code!$A$2:$A$11)</f>
        <v>55111</v>
      </c>
      <c r="P3759" s="15" t="s">
        <v>77</v>
      </c>
      <c r="Q3759" s="15" t="s">
        <v>2475</v>
      </c>
      <c r="R3759" s="15" t="s">
        <v>106</v>
      </c>
      <c r="S3759" s="15" t="s">
        <v>183</v>
      </c>
      <c r="T3759" s="15" t="s">
        <v>2476</v>
      </c>
      <c r="U3759" s="28">
        <v>2564700.0</v>
      </c>
      <c r="V3759" s="15">
        <v>1.0</v>
      </c>
      <c r="W3759" s="31">
        <v>0.0</v>
      </c>
      <c r="X3759" s="28">
        <v>487293.0</v>
      </c>
    </row>
    <row r="3760" ht="15.75" customHeight="1">
      <c r="A3760" s="15">
        <v>386.0</v>
      </c>
      <c r="B3760" s="15" t="s">
        <v>6535</v>
      </c>
      <c r="C3760" s="18">
        <v>42335.0</v>
      </c>
      <c r="D3760" s="18">
        <v>42340.0</v>
      </c>
      <c r="E3760" s="18">
        <f t="shared" si="1"/>
        <v>42340</v>
      </c>
      <c r="F3760" s="15" t="s">
        <v>55</v>
      </c>
      <c r="G3760" s="15" t="s">
        <v>3454</v>
      </c>
      <c r="H3760" s="15" t="s">
        <v>3455</v>
      </c>
      <c r="I3760" s="15" t="s">
        <v>59</v>
      </c>
      <c r="J3760" s="15" t="s">
        <v>60</v>
      </c>
      <c r="K3760" s="15" t="s">
        <v>26</v>
      </c>
      <c r="L3760" s="15" t="str">
        <f t="array" ref="L3760">_xlfn.XLOOKUP(M3760,reference_province_to_city!$A$2:$A$11,reference_province_to_city!$B$2:$B$11)</f>
        <v>Denpasar</v>
      </c>
      <c r="M3760" s="15" t="s">
        <v>24</v>
      </c>
      <c r="N3760" s="15">
        <v>80231.0</v>
      </c>
      <c r="O3760" s="15">
        <f t="array" ref="O3760">_xlfn.XLOOKUP(M3760,reference_postal_code!$B$2:$B$11,reference_postal_code!$A$2:$A$11)</f>
        <v>80231</v>
      </c>
      <c r="P3760" s="15" t="s">
        <v>63</v>
      </c>
      <c r="Q3760" s="15" t="s">
        <v>6536</v>
      </c>
      <c r="R3760" s="15" t="s">
        <v>110</v>
      </c>
      <c r="S3760" s="15" t="s">
        <v>149</v>
      </c>
      <c r="T3760" s="15" t="s">
        <v>6537</v>
      </c>
      <c r="U3760" s="28">
        <v>1259640.0</v>
      </c>
      <c r="V3760" s="15">
        <v>3.0</v>
      </c>
      <c r="W3760" s="31">
        <v>0.2</v>
      </c>
      <c r="X3760" s="28">
        <v>-15746.0</v>
      </c>
    </row>
    <row r="3761" ht="15.75" customHeight="1">
      <c r="A3761" s="15">
        <v>3063.0</v>
      </c>
      <c r="B3761" s="15" t="s">
        <v>6531</v>
      </c>
      <c r="C3761" s="18">
        <v>42335.0</v>
      </c>
      <c r="D3761" s="18">
        <v>42337.0</v>
      </c>
      <c r="E3761" s="18">
        <f t="shared" si="1"/>
        <v>42337</v>
      </c>
      <c r="F3761" s="15" t="s">
        <v>125</v>
      </c>
      <c r="G3761" s="15" t="s">
        <v>4006</v>
      </c>
      <c r="H3761" s="15" t="s">
        <v>4007</v>
      </c>
      <c r="I3761" s="15" t="s">
        <v>128</v>
      </c>
      <c r="J3761" s="15" t="s">
        <v>60</v>
      </c>
      <c r="K3761" s="15" t="s">
        <v>14</v>
      </c>
      <c r="L3761" s="15" t="str">
        <f t="array" ref="L3761">_xlfn.XLOOKUP(M3761,reference_province_to_city!$A$2:$A$11,reference_province_to_city!$B$2:$B$11)</f>
        <v>Bandung</v>
      </c>
      <c r="M3761" s="15" t="s">
        <v>12</v>
      </c>
      <c r="N3761" s="15">
        <v>40111.0</v>
      </c>
      <c r="O3761" s="15">
        <f t="array" ref="O3761">_xlfn.XLOOKUP(M3761,reference_postal_code!$B$2:$B$11,reference_postal_code!$A$2:$A$11)</f>
        <v>40111</v>
      </c>
      <c r="P3761" s="15" t="s">
        <v>117</v>
      </c>
      <c r="Q3761" s="15" t="s">
        <v>6538</v>
      </c>
      <c r="R3761" s="15" t="s">
        <v>110</v>
      </c>
      <c r="S3761" s="15" t="s">
        <v>111</v>
      </c>
      <c r="T3761" s="15" t="s">
        <v>6539</v>
      </c>
      <c r="U3761" s="28">
        <v>1259550.0</v>
      </c>
      <c r="V3761" s="15">
        <v>3.0</v>
      </c>
      <c r="W3761" s="31">
        <v>0.0</v>
      </c>
      <c r="X3761" s="28">
        <v>352674.0</v>
      </c>
    </row>
    <row r="3762" ht="15.75" customHeight="1">
      <c r="A3762" s="15">
        <v>4338.0</v>
      </c>
      <c r="B3762" s="15" t="s">
        <v>6529</v>
      </c>
      <c r="C3762" s="18">
        <v>42335.0</v>
      </c>
      <c r="D3762" s="18">
        <v>42339.0</v>
      </c>
      <c r="E3762" s="18">
        <f t="shared" si="1"/>
        <v>42339</v>
      </c>
      <c r="F3762" s="15" t="s">
        <v>55</v>
      </c>
      <c r="G3762" s="15" t="s">
        <v>1452</v>
      </c>
      <c r="H3762" s="15" t="s">
        <v>1453</v>
      </c>
      <c r="I3762" s="15" t="s">
        <v>76</v>
      </c>
      <c r="J3762" s="15" t="s">
        <v>60</v>
      </c>
      <c r="K3762" s="15" t="s">
        <v>99</v>
      </c>
      <c r="L3762" s="15" t="str">
        <f t="array" ref="L3762">_xlfn.XLOOKUP(M3762,reference_province_to_city!$A$2:$A$11,reference_province_to_city!$B$2:$B$11)</f>
        <v>Denpasar</v>
      </c>
      <c r="M3762" s="15" t="s">
        <v>24</v>
      </c>
      <c r="N3762" s="15">
        <v>80231.0</v>
      </c>
      <c r="O3762" s="15">
        <f t="array" ref="O3762">_xlfn.XLOOKUP(M3762,reference_postal_code!$B$2:$B$11,reference_postal_code!$A$2:$A$11)</f>
        <v>80231</v>
      </c>
      <c r="P3762" s="15" t="s">
        <v>63</v>
      </c>
      <c r="Q3762" s="15" t="s">
        <v>2054</v>
      </c>
      <c r="R3762" s="15" t="s">
        <v>110</v>
      </c>
      <c r="S3762" s="15" t="s">
        <v>149</v>
      </c>
      <c r="T3762" s="15" t="s">
        <v>2055</v>
      </c>
      <c r="U3762" s="28">
        <v>1619550.0</v>
      </c>
      <c r="V3762" s="15">
        <v>3.0</v>
      </c>
      <c r="W3762" s="31">
        <v>0.0</v>
      </c>
      <c r="X3762" s="28">
        <v>340106.0</v>
      </c>
    </row>
    <row r="3763" ht="15.75" customHeight="1">
      <c r="A3763" s="15">
        <v>800.0</v>
      </c>
      <c r="B3763" s="15" t="s">
        <v>6540</v>
      </c>
      <c r="C3763" s="18">
        <v>42335.0</v>
      </c>
      <c r="D3763" s="18">
        <v>42341.0</v>
      </c>
      <c r="E3763" s="18">
        <f t="shared" si="1"/>
        <v>42341</v>
      </c>
      <c r="F3763" s="15" t="s">
        <v>55</v>
      </c>
      <c r="G3763" s="15" t="s">
        <v>866</v>
      </c>
      <c r="H3763" s="15" t="s">
        <v>867</v>
      </c>
      <c r="I3763" s="15" t="s">
        <v>59</v>
      </c>
      <c r="J3763" s="15" t="s">
        <v>60</v>
      </c>
      <c r="K3763" s="15" t="s">
        <v>28</v>
      </c>
      <c r="L3763" s="15" t="str">
        <f t="array" ref="L3763">_xlfn.XLOOKUP(M3763,reference_province_to_city!$A$2:$A$11,reference_province_to_city!$B$2:$B$11)</f>
        <v>Medan</v>
      </c>
      <c r="M3763" s="15" t="s">
        <v>11</v>
      </c>
      <c r="O3763" s="15">
        <f t="array" ref="O3763">_xlfn.XLOOKUP(M3763,reference_postal_code!$B$2:$B$11,reference_postal_code!$A$2:$A$11)</f>
        <v>20111</v>
      </c>
      <c r="P3763" s="15" t="s">
        <v>77</v>
      </c>
      <c r="Q3763" s="15" t="s">
        <v>1871</v>
      </c>
      <c r="R3763" s="15" t="s">
        <v>106</v>
      </c>
      <c r="S3763" s="15" t="s">
        <v>107</v>
      </c>
      <c r="T3763" s="15" t="s">
        <v>1872</v>
      </c>
      <c r="U3763" s="28">
        <v>4258800.0</v>
      </c>
      <c r="V3763" s="15">
        <v>5.0</v>
      </c>
      <c r="W3763" s="31">
        <v>0.2</v>
      </c>
      <c r="X3763" s="28">
        <v>266175.0</v>
      </c>
    </row>
    <row r="3764" ht="15.75" customHeight="1">
      <c r="A3764" s="15">
        <v>7674.0</v>
      </c>
      <c r="B3764" s="15" t="s">
        <v>6525</v>
      </c>
      <c r="C3764" s="18">
        <v>42335.0</v>
      </c>
      <c r="D3764" s="18">
        <v>42337.0</v>
      </c>
      <c r="E3764" s="18">
        <f t="shared" si="1"/>
        <v>42337</v>
      </c>
      <c r="F3764" s="15" t="s">
        <v>114</v>
      </c>
      <c r="G3764" s="15" t="s">
        <v>2578</v>
      </c>
      <c r="H3764" s="15" t="s">
        <v>2579</v>
      </c>
      <c r="I3764" s="15" t="s">
        <v>76</v>
      </c>
      <c r="J3764" s="15" t="s">
        <v>60</v>
      </c>
      <c r="K3764" s="15" t="s">
        <v>19</v>
      </c>
      <c r="L3764" s="15" t="str">
        <f t="array" ref="L3764">_xlfn.XLOOKUP(M3764,reference_province_to_city!$A$2:$A$11,reference_province_to_city!$B$2:$B$11)</f>
        <v>Yogyakarta</v>
      </c>
      <c r="M3764" s="15" t="s">
        <v>18</v>
      </c>
      <c r="N3764" s="15">
        <v>55111.0</v>
      </c>
      <c r="O3764" s="15">
        <f t="array" ref="O3764">_xlfn.XLOOKUP(M3764,reference_postal_code!$B$2:$B$11,reference_postal_code!$A$2:$A$11)</f>
        <v>55111</v>
      </c>
      <c r="P3764" s="15" t="s">
        <v>77</v>
      </c>
      <c r="Q3764" s="15" t="s">
        <v>3501</v>
      </c>
      <c r="R3764" s="15" t="s">
        <v>65</v>
      </c>
      <c r="S3764" s="15" t="s">
        <v>66</v>
      </c>
      <c r="T3764" s="15" t="s">
        <v>3502</v>
      </c>
      <c r="U3764" s="28">
        <v>2323500.0</v>
      </c>
      <c r="V3764" s="15">
        <v>5.0</v>
      </c>
      <c r="W3764" s="31">
        <v>0.0</v>
      </c>
      <c r="X3764" s="28">
        <v>1045575.0</v>
      </c>
    </row>
    <row r="3765" ht="15.75" customHeight="1">
      <c r="A3765" s="15">
        <v>9556.0</v>
      </c>
      <c r="B3765" s="15" t="s">
        <v>6541</v>
      </c>
      <c r="C3765" s="18">
        <v>42336.0</v>
      </c>
      <c r="D3765" s="18">
        <v>42340.0</v>
      </c>
      <c r="E3765" s="18">
        <f t="shared" si="1"/>
        <v>42340</v>
      </c>
      <c r="F3765" s="15" t="s">
        <v>55</v>
      </c>
      <c r="G3765" s="15" t="s">
        <v>5174</v>
      </c>
      <c r="H3765" s="15" t="s">
        <v>5175</v>
      </c>
      <c r="I3765" s="15" t="s">
        <v>59</v>
      </c>
      <c r="J3765" s="15" t="s">
        <v>60</v>
      </c>
      <c r="K3765" s="15" t="s">
        <v>17</v>
      </c>
      <c r="L3765" s="15" t="str">
        <f t="array" ref="L3765">_xlfn.XLOOKUP(M3765,reference_province_to_city!$A$2:$A$11,reference_province_to_city!$B$2:$B$11)</f>
        <v>Semarang</v>
      </c>
      <c r="M3765" s="15" t="s">
        <v>15</v>
      </c>
      <c r="N3765" s="15">
        <v>50111.0</v>
      </c>
      <c r="O3765" s="15">
        <f t="array" ref="O3765">_xlfn.XLOOKUP(M3765,reference_postal_code!$B$2:$B$11,reference_postal_code!$A$2:$A$11)</f>
        <v>50111</v>
      </c>
      <c r="P3765" s="15" t="s">
        <v>77</v>
      </c>
      <c r="Q3765" s="15" t="s">
        <v>3768</v>
      </c>
      <c r="R3765" s="15" t="s">
        <v>65</v>
      </c>
      <c r="S3765" s="15" t="s">
        <v>103</v>
      </c>
      <c r="T3765" s="15" t="s">
        <v>3769</v>
      </c>
      <c r="U3765" s="28">
        <v>45120.0</v>
      </c>
      <c r="V3765" s="15">
        <v>2.0</v>
      </c>
      <c r="W3765" s="31">
        <v>0.2</v>
      </c>
      <c r="X3765" s="28">
        <v>8460.0</v>
      </c>
    </row>
    <row r="3766" ht="15.75" customHeight="1">
      <c r="A3766" s="15">
        <v>9330.0</v>
      </c>
      <c r="B3766" s="15" t="s">
        <v>6542</v>
      </c>
      <c r="C3766" s="18">
        <v>42336.0</v>
      </c>
      <c r="D3766" s="18">
        <v>42338.0</v>
      </c>
      <c r="E3766" s="18">
        <f t="shared" si="1"/>
        <v>42338</v>
      </c>
      <c r="F3766" s="15" t="s">
        <v>125</v>
      </c>
      <c r="G3766" s="15" t="s">
        <v>575</v>
      </c>
      <c r="H3766" s="15" t="s">
        <v>576</v>
      </c>
      <c r="I3766" s="15" t="s">
        <v>59</v>
      </c>
      <c r="J3766" s="15" t="s">
        <v>60</v>
      </c>
      <c r="K3766" s="15" t="s">
        <v>29</v>
      </c>
      <c r="L3766" s="15" t="str">
        <f t="array" ref="L3766">_xlfn.XLOOKUP(M3766,reference_province_to_city!$A$2:$A$11,reference_province_to_city!$B$2:$B$11)</f>
        <v>Palembang</v>
      </c>
      <c r="M3766" s="15" t="s">
        <v>13</v>
      </c>
      <c r="N3766" s="15">
        <v>30111.0</v>
      </c>
      <c r="O3766" s="15">
        <f t="array" ref="O3766">_xlfn.XLOOKUP(M3766,reference_postal_code!$B$2:$B$11,reference_postal_code!$A$2:$A$11)</f>
        <v>30111</v>
      </c>
      <c r="P3766" s="15" t="s">
        <v>77</v>
      </c>
      <c r="Q3766" s="15" t="s">
        <v>6543</v>
      </c>
      <c r="R3766" s="15" t="s">
        <v>65</v>
      </c>
      <c r="S3766" s="15" t="s">
        <v>222</v>
      </c>
      <c r="T3766" s="15" t="s">
        <v>6544</v>
      </c>
      <c r="U3766" s="28">
        <v>679200.0</v>
      </c>
      <c r="V3766" s="15">
        <v>4.0</v>
      </c>
      <c r="W3766" s="31">
        <v>0.0</v>
      </c>
      <c r="X3766" s="28">
        <v>230928.0</v>
      </c>
    </row>
    <row r="3767" ht="15.75" customHeight="1">
      <c r="A3767" s="15">
        <v>8820.0</v>
      </c>
      <c r="B3767" s="15" t="s">
        <v>6545</v>
      </c>
      <c r="C3767" s="18">
        <v>42336.0</v>
      </c>
      <c r="D3767" s="18">
        <v>42340.0</v>
      </c>
      <c r="E3767" s="18">
        <f t="shared" si="1"/>
        <v>42340</v>
      </c>
      <c r="F3767" s="15" t="s">
        <v>55</v>
      </c>
      <c r="G3767" s="15" t="s">
        <v>3381</v>
      </c>
      <c r="H3767" s="15" t="s">
        <v>3382</v>
      </c>
      <c r="I3767" s="15" t="s">
        <v>59</v>
      </c>
      <c r="J3767" s="15" t="s">
        <v>60</v>
      </c>
      <c r="K3767" s="15" t="s">
        <v>22</v>
      </c>
      <c r="L3767" s="15" t="str">
        <f t="array" ref="L3767">_xlfn.XLOOKUP(M3767,reference_province_to_city!$A$2:$A$11,reference_province_to_city!$B$2:$B$11)</f>
        <v>Surabaya</v>
      </c>
      <c r="M3767" s="15" t="s">
        <v>20</v>
      </c>
      <c r="N3767" s="15">
        <v>60231.0</v>
      </c>
      <c r="O3767" s="15">
        <f t="array" ref="O3767">_xlfn.XLOOKUP(M3767,reference_postal_code!$B$2:$B$11,reference_postal_code!$A$2:$A$11)</f>
        <v>60231</v>
      </c>
      <c r="P3767" s="15" t="s">
        <v>166</v>
      </c>
      <c r="Q3767" s="15" t="s">
        <v>2088</v>
      </c>
      <c r="R3767" s="15" t="s">
        <v>65</v>
      </c>
      <c r="S3767" s="15" t="s">
        <v>66</v>
      </c>
      <c r="T3767" s="15" t="s">
        <v>2089</v>
      </c>
      <c r="U3767" s="28">
        <v>5032800.0</v>
      </c>
      <c r="V3767" s="15">
        <v>4.0</v>
      </c>
      <c r="W3767" s="31">
        <v>0.2</v>
      </c>
      <c r="X3767" s="28">
        <v>1761480.0</v>
      </c>
    </row>
    <row r="3768" ht="15.75" customHeight="1">
      <c r="A3768" s="15">
        <v>6217.0</v>
      </c>
      <c r="B3768" s="15" t="s">
        <v>6546</v>
      </c>
      <c r="C3768" s="18">
        <v>42336.0</v>
      </c>
      <c r="D3768" s="18">
        <v>42341.0</v>
      </c>
      <c r="E3768" s="18">
        <f t="shared" si="1"/>
        <v>42341</v>
      </c>
      <c r="F3768" s="15" t="s">
        <v>55</v>
      </c>
      <c r="G3768" s="15" t="s">
        <v>1733</v>
      </c>
      <c r="H3768" s="15" t="s">
        <v>1734</v>
      </c>
      <c r="I3768" s="15" t="s">
        <v>128</v>
      </c>
      <c r="J3768" s="15" t="s">
        <v>60</v>
      </c>
      <c r="K3768" s="15" t="s">
        <v>17</v>
      </c>
      <c r="L3768" s="15" t="str">
        <f t="array" ref="L3768">_xlfn.XLOOKUP(M3768,reference_province_to_city!$A$2:$A$11,reference_province_to_city!$B$2:$B$11)</f>
        <v>Semarang</v>
      </c>
      <c r="M3768" s="15" t="s">
        <v>15</v>
      </c>
      <c r="N3768" s="15">
        <v>50111.0</v>
      </c>
      <c r="O3768" s="15">
        <f t="array" ref="O3768">_xlfn.XLOOKUP(M3768,reference_postal_code!$B$2:$B$11,reference_postal_code!$A$2:$A$11)</f>
        <v>50111</v>
      </c>
      <c r="P3768" s="15" t="s">
        <v>77</v>
      </c>
      <c r="Q3768" s="15" t="s">
        <v>245</v>
      </c>
      <c r="R3768" s="15" t="s">
        <v>65</v>
      </c>
      <c r="S3768" s="15" t="s">
        <v>173</v>
      </c>
      <c r="T3768" s="15" t="s">
        <v>246</v>
      </c>
      <c r="U3768" s="28">
        <v>933600.0</v>
      </c>
      <c r="V3768" s="15">
        <v>8.0</v>
      </c>
      <c r="W3768" s="31">
        <v>0.0</v>
      </c>
      <c r="X3768" s="28">
        <v>438792.0</v>
      </c>
    </row>
    <row r="3769" ht="15.75" customHeight="1">
      <c r="A3769" s="15">
        <v>4147.0</v>
      </c>
      <c r="B3769" s="15" t="s">
        <v>6547</v>
      </c>
      <c r="C3769" s="18">
        <v>42336.0</v>
      </c>
      <c r="D3769" s="18">
        <v>42342.0</v>
      </c>
      <c r="E3769" s="18">
        <f t="shared" si="1"/>
        <v>42342</v>
      </c>
      <c r="F3769" s="15" t="s">
        <v>55</v>
      </c>
      <c r="G3769" s="15" t="s">
        <v>6548</v>
      </c>
      <c r="H3769" s="15" t="s">
        <v>6549</v>
      </c>
      <c r="I3769" s="15" t="s">
        <v>59</v>
      </c>
      <c r="J3769" s="15" t="s">
        <v>60</v>
      </c>
      <c r="K3769" s="15" t="s">
        <v>29</v>
      </c>
      <c r="L3769" s="15" t="str">
        <f t="array" ref="L3769">_xlfn.XLOOKUP(M3769,reference_province_to_city!$A$2:$A$11,reference_province_to_city!$B$2:$B$11)</f>
        <v>Palembang</v>
      </c>
      <c r="M3769" s="15" t="s">
        <v>13</v>
      </c>
      <c r="N3769" s="15">
        <v>30111.0</v>
      </c>
      <c r="O3769" s="15">
        <f t="array" ref="O3769">_xlfn.XLOOKUP(M3769,reference_postal_code!$B$2:$B$11,reference_postal_code!$A$2:$A$11)</f>
        <v>30111</v>
      </c>
      <c r="P3769" s="15" t="s">
        <v>77</v>
      </c>
      <c r="Q3769" s="15" t="s">
        <v>1252</v>
      </c>
      <c r="R3769" s="15" t="s">
        <v>106</v>
      </c>
      <c r="S3769" s="15" t="s">
        <v>139</v>
      </c>
      <c r="T3769" s="15" t="s">
        <v>1253</v>
      </c>
      <c r="U3769" s="28">
        <v>4838850.0</v>
      </c>
      <c r="V3769" s="15">
        <v>3.0</v>
      </c>
      <c r="W3769" s="31">
        <v>0.0</v>
      </c>
      <c r="X3769" s="28">
        <v>967770.0</v>
      </c>
    </row>
    <row r="3770" ht="15.75" customHeight="1">
      <c r="A3770" s="15">
        <v>257.0</v>
      </c>
      <c r="B3770" s="15" t="s">
        <v>6550</v>
      </c>
      <c r="C3770" s="18">
        <v>42336.0</v>
      </c>
      <c r="D3770" s="18">
        <v>42342.0</v>
      </c>
      <c r="E3770" s="18">
        <f t="shared" si="1"/>
        <v>42342</v>
      </c>
      <c r="F3770" s="15" t="s">
        <v>55</v>
      </c>
      <c r="G3770" s="15" t="s">
        <v>6104</v>
      </c>
      <c r="H3770" s="15" t="s">
        <v>6105</v>
      </c>
      <c r="I3770" s="15" t="s">
        <v>128</v>
      </c>
      <c r="J3770" s="15" t="s">
        <v>60</v>
      </c>
      <c r="K3770" s="15" t="s">
        <v>22</v>
      </c>
      <c r="L3770" s="15" t="str">
        <f t="array" ref="L3770">_xlfn.XLOOKUP(M3770,reference_province_to_city!$A$2:$A$11,reference_province_to_city!$B$2:$B$11)</f>
        <v>Surabaya</v>
      </c>
      <c r="M3770" s="15" t="s">
        <v>20</v>
      </c>
      <c r="N3770" s="15">
        <v>60231.0</v>
      </c>
      <c r="O3770" s="15">
        <f t="array" ref="O3770">_xlfn.XLOOKUP(M3770,reference_postal_code!$B$2:$B$11,reference_postal_code!$A$2:$A$11)</f>
        <v>60231</v>
      </c>
      <c r="P3770" s="15" t="s">
        <v>166</v>
      </c>
      <c r="Q3770" s="15" t="s">
        <v>5445</v>
      </c>
      <c r="R3770" s="15" t="s">
        <v>65</v>
      </c>
      <c r="S3770" s="15" t="s">
        <v>87</v>
      </c>
      <c r="T3770" s="15" t="s">
        <v>5446</v>
      </c>
      <c r="U3770" s="28">
        <v>808800.0</v>
      </c>
      <c r="V3770" s="15">
        <v>5.0</v>
      </c>
      <c r="W3770" s="31">
        <v>0.2</v>
      </c>
      <c r="X3770" s="28">
        <v>60660.0</v>
      </c>
    </row>
    <row r="3771" ht="15.75" customHeight="1">
      <c r="A3771" s="15">
        <v>6216.0</v>
      </c>
      <c r="B3771" s="15" t="s">
        <v>6546</v>
      </c>
      <c r="C3771" s="18">
        <v>42336.0</v>
      </c>
      <c r="D3771" s="18">
        <v>42341.0</v>
      </c>
      <c r="E3771" s="18">
        <f t="shared" si="1"/>
        <v>42341</v>
      </c>
      <c r="F3771" s="15" t="s">
        <v>55</v>
      </c>
      <c r="G3771" s="15" t="s">
        <v>1733</v>
      </c>
      <c r="H3771" s="15" t="s">
        <v>1734</v>
      </c>
      <c r="I3771" s="15" t="s">
        <v>128</v>
      </c>
      <c r="J3771" s="15" t="s">
        <v>60</v>
      </c>
      <c r="K3771" s="15" t="s">
        <v>17</v>
      </c>
      <c r="L3771" s="15" t="str">
        <f t="array" ref="L3771">_xlfn.XLOOKUP(M3771,reference_province_to_city!$A$2:$A$11,reference_province_to_city!$B$2:$B$11)</f>
        <v>Semarang</v>
      </c>
      <c r="M3771" s="15" t="s">
        <v>15</v>
      </c>
      <c r="N3771" s="15">
        <v>50111.0</v>
      </c>
      <c r="O3771" s="15">
        <f t="array" ref="O3771">_xlfn.XLOOKUP(M3771,reference_postal_code!$B$2:$B$11,reference_postal_code!$A$2:$A$11)</f>
        <v>50111</v>
      </c>
      <c r="P3771" s="15" t="s">
        <v>77</v>
      </c>
      <c r="Q3771" s="15" t="s">
        <v>5153</v>
      </c>
      <c r="R3771" s="15" t="s">
        <v>106</v>
      </c>
      <c r="S3771" s="15" t="s">
        <v>139</v>
      </c>
      <c r="T3771" s="15" t="s">
        <v>5154</v>
      </c>
      <c r="U3771" s="28">
        <v>1022400.0</v>
      </c>
      <c r="V3771" s="15">
        <v>3.0</v>
      </c>
      <c r="W3771" s="31">
        <v>0.0</v>
      </c>
      <c r="X3771" s="28">
        <v>419184.0</v>
      </c>
    </row>
    <row r="3772" ht="15.75" customHeight="1">
      <c r="A3772" s="15">
        <v>255.0</v>
      </c>
      <c r="B3772" s="15" t="s">
        <v>6550</v>
      </c>
      <c r="C3772" s="18">
        <v>42336.0</v>
      </c>
      <c r="D3772" s="18">
        <v>42342.0</v>
      </c>
      <c r="E3772" s="18">
        <f t="shared" si="1"/>
        <v>42342</v>
      </c>
      <c r="F3772" s="15" t="s">
        <v>55</v>
      </c>
      <c r="G3772" s="15" t="s">
        <v>6104</v>
      </c>
      <c r="H3772" s="15" t="s">
        <v>6105</v>
      </c>
      <c r="I3772" s="15" t="s">
        <v>128</v>
      </c>
      <c r="J3772" s="15" t="s">
        <v>60</v>
      </c>
      <c r="K3772" s="15" t="s">
        <v>1550</v>
      </c>
      <c r="L3772" s="15" t="str">
        <f t="array" ref="L3772">_xlfn.XLOOKUP(M3772,reference_province_to_city!$A$2:$A$11,reference_province_to_city!$B$2:$B$11)</f>
        <v>Surabaya</v>
      </c>
      <c r="M3772" s="15" t="s">
        <v>20</v>
      </c>
      <c r="N3772" s="15">
        <v>60231.0</v>
      </c>
      <c r="O3772" s="15">
        <f t="array" ref="O3772">_xlfn.XLOOKUP(M3772,reference_postal_code!$B$2:$B$11,reference_postal_code!$A$2:$A$11)</f>
        <v>60231</v>
      </c>
      <c r="P3772" s="15" t="s">
        <v>166</v>
      </c>
      <c r="Q3772" s="15" t="s">
        <v>3998</v>
      </c>
      <c r="R3772" s="15" t="s">
        <v>106</v>
      </c>
      <c r="S3772" s="15" t="s">
        <v>139</v>
      </c>
      <c r="T3772" s="15" t="s">
        <v>3999</v>
      </c>
      <c r="U3772" s="28">
        <v>181980.0</v>
      </c>
      <c r="V3772" s="15">
        <v>9.0</v>
      </c>
      <c r="W3772" s="31">
        <v>0.6</v>
      </c>
      <c r="X3772" s="28">
        <v>-127386.0</v>
      </c>
    </row>
    <row r="3773" ht="15.75" customHeight="1">
      <c r="A3773" s="15">
        <v>9555.0</v>
      </c>
      <c r="B3773" s="15" t="s">
        <v>6541</v>
      </c>
      <c r="C3773" s="18">
        <v>42336.0</v>
      </c>
      <c r="D3773" s="18">
        <v>42340.0</v>
      </c>
      <c r="E3773" s="18">
        <f t="shared" si="1"/>
        <v>42340</v>
      </c>
      <c r="F3773" s="15" t="s">
        <v>55</v>
      </c>
      <c r="G3773" s="15" t="s">
        <v>5174</v>
      </c>
      <c r="H3773" s="15" t="s">
        <v>5175</v>
      </c>
      <c r="I3773" s="15" t="s">
        <v>59</v>
      </c>
      <c r="J3773" s="15" t="s">
        <v>60</v>
      </c>
      <c r="K3773" s="15" t="s">
        <v>17</v>
      </c>
      <c r="L3773" s="15" t="str">
        <f t="array" ref="L3773">_xlfn.XLOOKUP(M3773,reference_province_to_city!$A$2:$A$11,reference_province_to_city!$B$2:$B$11)</f>
        <v>Semarang</v>
      </c>
      <c r="M3773" s="15" t="s">
        <v>15</v>
      </c>
      <c r="N3773" s="15">
        <v>50111.0</v>
      </c>
      <c r="O3773" s="15">
        <f t="array" ref="O3773">_xlfn.XLOOKUP(M3773,reference_postal_code!$B$2:$B$11,reference_postal_code!$A$2:$A$11)</f>
        <v>50111</v>
      </c>
      <c r="P3773" s="15" t="s">
        <v>77</v>
      </c>
      <c r="Q3773" s="15" t="s">
        <v>4811</v>
      </c>
      <c r="R3773" s="15" t="s">
        <v>106</v>
      </c>
      <c r="S3773" s="15" t="s">
        <v>139</v>
      </c>
      <c r="T3773" s="15" t="s">
        <v>4812</v>
      </c>
      <c r="U3773" s="28">
        <v>1066800.0</v>
      </c>
      <c r="V3773" s="15">
        <v>5.0</v>
      </c>
      <c r="W3773" s="31">
        <v>0.2</v>
      </c>
      <c r="X3773" s="28">
        <v>146685.0</v>
      </c>
    </row>
    <row r="3774" ht="15.75" customHeight="1">
      <c r="A3774" s="15">
        <v>9127.0</v>
      </c>
      <c r="B3774" s="15" t="s">
        <v>6551</v>
      </c>
      <c r="C3774" s="18">
        <v>42336.0</v>
      </c>
      <c r="D3774" s="18">
        <v>42341.0</v>
      </c>
      <c r="E3774" s="18">
        <f t="shared" si="1"/>
        <v>42341</v>
      </c>
      <c r="F3774" s="15" t="s">
        <v>55</v>
      </c>
      <c r="G3774" s="15" t="s">
        <v>3238</v>
      </c>
      <c r="H3774" s="15" t="s">
        <v>3239</v>
      </c>
      <c r="I3774" s="15" t="s">
        <v>76</v>
      </c>
      <c r="J3774" s="15" t="s">
        <v>60</v>
      </c>
      <c r="K3774" s="15" t="s">
        <v>14</v>
      </c>
      <c r="L3774" s="15" t="str">
        <f t="array" ref="L3774">_xlfn.XLOOKUP(M3774,reference_province_to_city!$A$2:$A$11,reference_province_to_city!$B$2:$B$11)</f>
        <v>Bandung</v>
      </c>
      <c r="M3774" s="15" t="s">
        <v>12</v>
      </c>
      <c r="N3774" s="15">
        <v>40111.0</v>
      </c>
      <c r="O3774" s="15">
        <f t="array" ref="O3774">_xlfn.XLOOKUP(M3774,reference_postal_code!$B$2:$B$11,reference_postal_code!$A$2:$A$11)</f>
        <v>40111</v>
      </c>
      <c r="P3774" s="15" t="s">
        <v>117</v>
      </c>
      <c r="Q3774" s="15" t="s">
        <v>2995</v>
      </c>
      <c r="R3774" s="15" t="s">
        <v>65</v>
      </c>
      <c r="S3774" s="15" t="s">
        <v>93</v>
      </c>
      <c r="T3774" s="15" t="s">
        <v>2996</v>
      </c>
      <c r="U3774" s="28">
        <v>124200.0</v>
      </c>
      <c r="V3774" s="15">
        <v>2.0</v>
      </c>
      <c r="W3774" s="31">
        <v>0.0</v>
      </c>
      <c r="X3774" s="28">
        <v>52164.0</v>
      </c>
    </row>
    <row r="3775" ht="15.75" customHeight="1">
      <c r="A3775" s="15">
        <v>258.0</v>
      </c>
      <c r="B3775" s="15" t="s">
        <v>6550</v>
      </c>
      <c r="C3775" s="18">
        <v>42336.0</v>
      </c>
      <c r="D3775" s="18">
        <v>42342.0</v>
      </c>
      <c r="E3775" s="18">
        <f t="shared" si="1"/>
        <v>42342</v>
      </c>
      <c r="F3775" s="15" t="s">
        <v>55</v>
      </c>
      <c r="G3775" s="15" t="s">
        <v>6104</v>
      </c>
      <c r="H3775" s="15" t="s">
        <v>6105</v>
      </c>
      <c r="I3775" s="15" t="s">
        <v>128</v>
      </c>
      <c r="J3775" s="15" t="s">
        <v>60</v>
      </c>
      <c r="K3775" s="15" t="s">
        <v>22</v>
      </c>
      <c r="L3775" s="15" t="str">
        <f t="array" ref="L3775">_xlfn.XLOOKUP(M3775,reference_province_to_city!$A$2:$A$11,reference_province_to_city!$B$2:$B$11)</f>
        <v>Surabaya</v>
      </c>
      <c r="M3775" s="15" t="s">
        <v>20</v>
      </c>
      <c r="N3775" s="15">
        <v>60231.0</v>
      </c>
      <c r="O3775" s="15">
        <f t="array" ref="O3775">_xlfn.XLOOKUP(M3775,reference_postal_code!$B$2:$B$11,reference_postal_code!$A$2:$A$11)</f>
        <v>60231</v>
      </c>
      <c r="P3775" s="15" t="s">
        <v>166</v>
      </c>
      <c r="Q3775" s="15" t="s">
        <v>4217</v>
      </c>
      <c r="R3775" s="15" t="s">
        <v>110</v>
      </c>
      <c r="S3775" s="15" t="s">
        <v>111</v>
      </c>
      <c r="T3775" s="15" t="s">
        <v>4218</v>
      </c>
      <c r="U3775" s="28">
        <v>9718560.0</v>
      </c>
      <c r="V3775" s="15">
        <v>6.0</v>
      </c>
      <c r="W3775" s="31">
        <v>0.2</v>
      </c>
      <c r="X3775" s="28">
        <v>850374.0</v>
      </c>
    </row>
    <row r="3776" ht="15.75" customHeight="1">
      <c r="A3776" s="15">
        <v>3865.0</v>
      </c>
      <c r="B3776" s="15" t="s">
        <v>6552</v>
      </c>
      <c r="C3776" s="18">
        <v>42336.0</v>
      </c>
      <c r="D3776" s="18">
        <v>42341.0</v>
      </c>
      <c r="E3776" s="18">
        <f t="shared" si="1"/>
        <v>42341</v>
      </c>
      <c r="F3776" s="15" t="s">
        <v>55</v>
      </c>
      <c r="G3776" s="15" t="s">
        <v>1305</v>
      </c>
      <c r="H3776" s="15" t="s">
        <v>1306</v>
      </c>
      <c r="I3776" s="15" t="s">
        <v>59</v>
      </c>
      <c r="J3776" s="15" t="s">
        <v>60</v>
      </c>
      <c r="K3776" s="15" t="s">
        <v>22</v>
      </c>
      <c r="L3776" s="15" t="str">
        <f t="array" ref="L3776">_xlfn.XLOOKUP(M3776,reference_province_to_city!$A$2:$A$11,reference_province_to_city!$B$2:$B$11)</f>
        <v>Surabaya</v>
      </c>
      <c r="M3776" s="15" t="s">
        <v>20</v>
      </c>
      <c r="N3776" s="15">
        <v>60231.0</v>
      </c>
      <c r="O3776" s="15">
        <f t="array" ref="O3776">_xlfn.XLOOKUP(M3776,reference_postal_code!$B$2:$B$11,reference_postal_code!$A$2:$A$11)</f>
        <v>60231</v>
      </c>
      <c r="P3776" s="15" t="s">
        <v>166</v>
      </c>
      <c r="Q3776" s="15" t="s">
        <v>4631</v>
      </c>
      <c r="R3776" s="15" t="s">
        <v>106</v>
      </c>
      <c r="S3776" s="15" t="s">
        <v>139</v>
      </c>
      <c r="T3776" s="15" t="s">
        <v>4632</v>
      </c>
      <c r="U3776" s="28">
        <v>2279400.0</v>
      </c>
      <c r="V3776" s="15">
        <v>5.0</v>
      </c>
      <c r="W3776" s="31">
        <v>0.6</v>
      </c>
      <c r="X3776" s="28">
        <v>-2735280.0</v>
      </c>
    </row>
    <row r="3777" ht="15.75" customHeight="1">
      <c r="A3777" s="15">
        <v>256.0</v>
      </c>
      <c r="B3777" s="15" t="s">
        <v>6550</v>
      </c>
      <c r="C3777" s="18">
        <v>42336.0</v>
      </c>
      <c r="D3777" s="18">
        <v>42342.0</v>
      </c>
      <c r="E3777" s="18">
        <f t="shared" si="1"/>
        <v>42342</v>
      </c>
      <c r="F3777" s="15" t="s">
        <v>55</v>
      </c>
      <c r="G3777" s="15" t="s">
        <v>6104</v>
      </c>
      <c r="H3777" s="15" t="s">
        <v>6105</v>
      </c>
      <c r="I3777" s="15" t="s">
        <v>128</v>
      </c>
      <c r="J3777" s="15" t="s">
        <v>60</v>
      </c>
      <c r="K3777" s="15" t="s">
        <v>22</v>
      </c>
      <c r="L3777" s="15" t="str">
        <f t="array" ref="L3777">_xlfn.XLOOKUP(M3777,reference_province_to_city!$A$2:$A$11,reference_province_to_city!$B$2:$B$11)</f>
        <v>Surabaya</v>
      </c>
      <c r="M3777" s="15" t="s">
        <v>20</v>
      </c>
      <c r="O3777" s="15">
        <f t="array" ref="O3777">_xlfn.XLOOKUP(M3777,reference_postal_code!$B$2:$B$11,reference_postal_code!$A$2:$A$11)</f>
        <v>60231</v>
      </c>
      <c r="P3777" s="15" t="s">
        <v>166</v>
      </c>
      <c r="Q3777" s="15" t="s">
        <v>2450</v>
      </c>
      <c r="R3777" s="15" t="s">
        <v>65</v>
      </c>
      <c r="S3777" s="15" t="s">
        <v>87</v>
      </c>
      <c r="T3777" s="15" t="s">
        <v>2451</v>
      </c>
      <c r="U3777" s="28">
        <v>1235520.0</v>
      </c>
      <c r="V3777" s="15">
        <v>2.0</v>
      </c>
      <c r="W3777" s="31">
        <v>0.2</v>
      </c>
      <c r="X3777" s="28">
        <v>-293436.0</v>
      </c>
    </row>
    <row r="3778" ht="15.75" customHeight="1">
      <c r="A3778" s="15">
        <v>1568.0</v>
      </c>
      <c r="B3778" s="15" t="s">
        <v>6553</v>
      </c>
      <c r="C3778" s="18">
        <v>42337.0</v>
      </c>
      <c r="D3778" s="18">
        <v>42338.0</v>
      </c>
      <c r="E3778" s="18">
        <f t="shared" si="1"/>
        <v>42338</v>
      </c>
      <c r="F3778" s="15" t="s">
        <v>125</v>
      </c>
      <c r="G3778" s="15" t="s">
        <v>5169</v>
      </c>
      <c r="H3778" s="15" t="s">
        <v>5170</v>
      </c>
      <c r="I3778" s="15" t="s">
        <v>59</v>
      </c>
      <c r="J3778" s="15" t="s">
        <v>60</v>
      </c>
      <c r="K3778" s="15" t="s">
        <v>26</v>
      </c>
      <c r="L3778" s="15" t="str">
        <f t="array" ref="L3778">_xlfn.XLOOKUP(M3778,reference_province_to_city!$A$2:$A$11,reference_province_to_city!$B$2:$B$11)</f>
        <v>Denpasar</v>
      </c>
      <c r="M3778" s="15" t="s">
        <v>24</v>
      </c>
      <c r="N3778" s="15">
        <v>80231.0</v>
      </c>
      <c r="O3778" s="15">
        <f t="array" ref="O3778">_xlfn.XLOOKUP(M3778,reference_postal_code!$B$2:$B$11,reference_postal_code!$A$2:$A$11)</f>
        <v>80231</v>
      </c>
      <c r="P3778" s="15" t="s">
        <v>63</v>
      </c>
      <c r="Q3778" s="15" t="s">
        <v>4999</v>
      </c>
      <c r="R3778" s="15" t="s">
        <v>65</v>
      </c>
      <c r="S3778" s="15" t="s">
        <v>83</v>
      </c>
      <c r="T3778" s="15" t="s">
        <v>5000</v>
      </c>
      <c r="U3778" s="28">
        <v>131760.0</v>
      </c>
      <c r="V3778" s="15">
        <v>4.0</v>
      </c>
      <c r="W3778" s="31">
        <v>0.8</v>
      </c>
      <c r="X3778" s="28">
        <v>-204228.0</v>
      </c>
    </row>
    <row r="3779" ht="15.75" customHeight="1">
      <c r="A3779" s="15">
        <v>4176.0</v>
      </c>
      <c r="B3779" s="15" t="s">
        <v>6554</v>
      </c>
      <c r="C3779" s="18">
        <v>42337.0</v>
      </c>
      <c r="D3779" s="18">
        <v>42338.0</v>
      </c>
      <c r="E3779" s="18">
        <f t="shared" si="1"/>
        <v>42338</v>
      </c>
      <c r="F3779" s="15" t="s">
        <v>125</v>
      </c>
      <c r="G3779" s="15" t="s">
        <v>766</v>
      </c>
      <c r="H3779" s="15" t="s">
        <v>767</v>
      </c>
      <c r="I3779" s="15" t="s">
        <v>76</v>
      </c>
      <c r="J3779" s="15" t="s">
        <v>60</v>
      </c>
      <c r="K3779" s="15" t="s">
        <v>19</v>
      </c>
      <c r="L3779" s="15" t="str">
        <f t="array" ref="L3779">_xlfn.XLOOKUP(M3779,reference_province_to_city!$A$2:$A$11,reference_province_to_city!$B$2:$B$11)</f>
        <v>Yogyakarta</v>
      </c>
      <c r="M3779" s="15" t="s">
        <v>18</v>
      </c>
      <c r="N3779" s="15">
        <v>55111.0</v>
      </c>
      <c r="O3779" s="15">
        <f t="array" ref="O3779">_xlfn.XLOOKUP(M3779,reference_postal_code!$B$2:$B$11,reference_postal_code!$A$2:$A$11)</f>
        <v>55111</v>
      </c>
      <c r="P3779" s="15" t="s">
        <v>77</v>
      </c>
      <c r="Q3779" s="15" t="s">
        <v>3944</v>
      </c>
      <c r="R3779" s="15" t="s">
        <v>65</v>
      </c>
      <c r="S3779" s="15" t="s">
        <v>93</v>
      </c>
      <c r="T3779" s="15" t="s">
        <v>3945</v>
      </c>
      <c r="U3779" s="28">
        <v>844500.0</v>
      </c>
      <c r="V3779" s="15">
        <v>2.0</v>
      </c>
      <c r="W3779" s="31">
        <v>0.0</v>
      </c>
      <c r="X3779" s="28">
        <v>236460.0</v>
      </c>
    </row>
    <row r="3780" ht="15.75" customHeight="1">
      <c r="A3780" s="15">
        <v>1082.0</v>
      </c>
      <c r="B3780" s="15" t="s">
        <v>6555</v>
      </c>
      <c r="C3780" s="18">
        <v>42337.0</v>
      </c>
      <c r="D3780" s="18">
        <v>42342.0</v>
      </c>
      <c r="E3780" s="18">
        <f t="shared" si="1"/>
        <v>42342</v>
      </c>
      <c r="F3780" s="15" t="s">
        <v>55</v>
      </c>
      <c r="G3780" s="15" t="s">
        <v>3704</v>
      </c>
      <c r="H3780" s="15" t="s">
        <v>3705</v>
      </c>
      <c r="I3780" s="15" t="s">
        <v>128</v>
      </c>
      <c r="J3780" s="15" t="s">
        <v>60</v>
      </c>
      <c r="K3780" s="15" t="s">
        <v>552</v>
      </c>
      <c r="L3780" s="15" t="str">
        <f t="array" ref="L3780">_xlfn.XLOOKUP(M3780,reference_province_to_city!$A$2:$A$11,reference_province_to_city!$B$2:$B$11)</f>
        <v>Denpasar</v>
      </c>
      <c r="M3780" s="15" t="s">
        <v>24</v>
      </c>
      <c r="N3780" s="15">
        <v>80231.0</v>
      </c>
      <c r="O3780" s="15">
        <f t="array" ref="O3780">_xlfn.XLOOKUP(M3780,reference_postal_code!$B$2:$B$11,reference_postal_code!$A$2:$A$11)</f>
        <v>80231</v>
      </c>
      <c r="P3780" s="15" t="s">
        <v>63</v>
      </c>
      <c r="Q3780" s="15" t="s">
        <v>2181</v>
      </c>
      <c r="R3780" s="15" t="s">
        <v>106</v>
      </c>
      <c r="S3780" s="15" t="s">
        <v>107</v>
      </c>
      <c r="T3780" s="15" t="s">
        <v>2182</v>
      </c>
      <c r="U3780" s="28">
        <v>1.660365E7</v>
      </c>
      <c r="V3780" s="15">
        <v>9.0</v>
      </c>
      <c r="W3780" s="31">
        <v>0.0</v>
      </c>
      <c r="X3780" s="28">
        <v>1826401.0</v>
      </c>
    </row>
    <row r="3781" ht="15.75" customHeight="1">
      <c r="A3781" s="15">
        <v>626.0</v>
      </c>
      <c r="B3781" s="15" t="s">
        <v>6556</v>
      </c>
      <c r="C3781" s="18">
        <v>42337.0</v>
      </c>
      <c r="D3781" s="18">
        <v>42341.0</v>
      </c>
      <c r="E3781" s="18">
        <f t="shared" si="1"/>
        <v>42341</v>
      </c>
      <c r="F3781" s="15" t="s">
        <v>55</v>
      </c>
      <c r="G3781" s="15" t="s">
        <v>3660</v>
      </c>
      <c r="H3781" s="15" t="s">
        <v>3661</v>
      </c>
      <c r="I3781" s="15" t="s">
        <v>128</v>
      </c>
      <c r="J3781" s="15" t="s">
        <v>60</v>
      </c>
      <c r="K3781" s="15" t="s">
        <v>19</v>
      </c>
      <c r="L3781" s="15" t="str">
        <f t="array" ref="L3781">_xlfn.XLOOKUP(M3781,reference_province_to_city!$A$2:$A$11,reference_province_to_city!$B$2:$B$11)</f>
        <v>Yogyakarta</v>
      </c>
      <c r="M3781" s="15" t="s">
        <v>18</v>
      </c>
      <c r="N3781" s="15">
        <v>55111.0</v>
      </c>
      <c r="O3781" s="15">
        <f t="array" ref="O3781">_xlfn.XLOOKUP(M3781,reference_postal_code!$B$2:$B$11,reference_postal_code!$A$2:$A$11)</f>
        <v>55111</v>
      </c>
      <c r="P3781" s="15" t="s">
        <v>77</v>
      </c>
      <c r="Q3781" s="15" t="s">
        <v>2874</v>
      </c>
      <c r="R3781" s="15" t="s">
        <v>65</v>
      </c>
      <c r="S3781" s="15" t="s">
        <v>93</v>
      </c>
      <c r="T3781" s="15" t="s">
        <v>2875</v>
      </c>
      <c r="U3781" s="28">
        <v>2427300.0</v>
      </c>
      <c r="V3781" s="15">
        <v>9.0</v>
      </c>
      <c r="W3781" s="31">
        <v>0.0</v>
      </c>
      <c r="X3781" s="28">
        <v>703917.0</v>
      </c>
    </row>
    <row r="3782" ht="15.75" customHeight="1">
      <c r="A3782" s="15">
        <v>624.0</v>
      </c>
      <c r="B3782" s="15" t="s">
        <v>6556</v>
      </c>
      <c r="C3782" s="18">
        <v>42337.0</v>
      </c>
      <c r="D3782" s="18">
        <v>42341.0</v>
      </c>
      <c r="E3782" s="18">
        <f t="shared" si="1"/>
        <v>42341</v>
      </c>
      <c r="F3782" s="15" t="s">
        <v>55</v>
      </c>
      <c r="G3782" s="15" t="s">
        <v>3660</v>
      </c>
      <c r="H3782" s="15" t="s">
        <v>3661</v>
      </c>
      <c r="I3782" s="15" t="s">
        <v>128</v>
      </c>
      <c r="J3782" s="15" t="s">
        <v>60</v>
      </c>
      <c r="K3782" s="15" t="s">
        <v>19</v>
      </c>
      <c r="L3782" s="15" t="str">
        <f t="array" ref="L3782">_xlfn.XLOOKUP(M3782,reference_province_to_city!$A$2:$A$11,reference_province_to_city!$B$2:$B$11)</f>
        <v>Yogyakarta</v>
      </c>
      <c r="M3782" s="15" t="s">
        <v>18</v>
      </c>
      <c r="N3782" s="15">
        <v>55111.0</v>
      </c>
      <c r="O3782" s="15">
        <f t="array" ref="O3782">_xlfn.XLOOKUP(M3782,reference_postal_code!$B$2:$B$11,reference_postal_code!$A$2:$A$11)</f>
        <v>55111</v>
      </c>
      <c r="P3782" s="15" t="s">
        <v>77</v>
      </c>
      <c r="Q3782" s="15" t="s">
        <v>5136</v>
      </c>
      <c r="R3782" s="15" t="s">
        <v>65</v>
      </c>
      <c r="S3782" s="15" t="s">
        <v>222</v>
      </c>
      <c r="T3782" s="15" t="s">
        <v>5137</v>
      </c>
      <c r="U3782" s="28">
        <v>8328150.0</v>
      </c>
      <c r="V3782" s="15">
        <v>5.0</v>
      </c>
      <c r="W3782" s="31">
        <v>0.1</v>
      </c>
      <c r="X3782" s="28">
        <v>2683515.0</v>
      </c>
    </row>
    <row r="3783" ht="15.75" customHeight="1">
      <c r="A3783" s="15">
        <v>625.0</v>
      </c>
      <c r="B3783" s="15" t="s">
        <v>6556</v>
      </c>
      <c r="C3783" s="18">
        <v>42337.0</v>
      </c>
      <c r="D3783" s="18">
        <v>42341.0</v>
      </c>
      <c r="E3783" s="18">
        <f t="shared" si="1"/>
        <v>42341</v>
      </c>
      <c r="F3783" s="15" t="s">
        <v>55</v>
      </c>
      <c r="G3783" s="15" t="s">
        <v>3660</v>
      </c>
      <c r="H3783" s="15" t="s">
        <v>3661</v>
      </c>
      <c r="I3783" s="15" t="s">
        <v>128</v>
      </c>
      <c r="J3783" s="15" t="s">
        <v>60</v>
      </c>
      <c r="K3783" s="15" t="s">
        <v>3764</v>
      </c>
      <c r="L3783" s="15" t="str">
        <f t="array" ref="L3783">_xlfn.XLOOKUP(M3783,reference_province_to_city!$A$2:$A$11,reference_province_to_city!$B$2:$B$11)</f>
        <v>Yogyakarta</v>
      </c>
      <c r="M3783" s="15" t="s">
        <v>18</v>
      </c>
      <c r="N3783" s="15">
        <v>55111.0</v>
      </c>
      <c r="O3783" s="15">
        <f t="array" ref="O3783">_xlfn.XLOOKUP(M3783,reference_postal_code!$B$2:$B$11,reference_postal_code!$A$2:$A$11)</f>
        <v>55111</v>
      </c>
      <c r="P3783" s="15" t="s">
        <v>77</v>
      </c>
      <c r="Q3783" s="15" t="s">
        <v>6557</v>
      </c>
      <c r="R3783" s="15" t="s">
        <v>65</v>
      </c>
      <c r="S3783" s="15" t="s">
        <v>87</v>
      </c>
      <c r="T3783" s="15" t="s">
        <v>6558</v>
      </c>
      <c r="U3783" s="28">
        <v>7852200.0</v>
      </c>
      <c r="V3783" s="15">
        <v>4.0</v>
      </c>
      <c r="W3783" s="31">
        <v>0.0</v>
      </c>
      <c r="X3783" s="28">
        <v>1963050.0</v>
      </c>
    </row>
    <row r="3784" ht="15.75" customHeight="1">
      <c r="A3784" s="15">
        <v>1081.0</v>
      </c>
      <c r="B3784" s="15" t="s">
        <v>6555</v>
      </c>
      <c r="C3784" s="18">
        <v>42337.0</v>
      </c>
      <c r="D3784" s="18">
        <v>42342.0</v>
      </c>
      <c r="E3784" s="18">
        <f t="shared" si="1"/>
        <v>42342</v>
      </c>
      <c r="F3784" s="15" t="s">
        <v>55</v>
      </c>
      <c r="G3784" s="15" t="s">
        <v>3704</v>
      </c>
      <c r="H3784" s="15" t="s">
        <v>3705</v>
      </c>
      <c r="I3784" s="15" t="s">
        <v>128</v>
      </c>
      <c r="J3784" s="15" t="s">
        <v>60</v>
      </c>
      <c r="K3784" s="15" t="s">
        <v>26</v>
      </c>
      <c r="L3784" s="15" t="str">
        <f t="array" ref="L3784">_xlfn.XLOOKUP(M3784,reference_province_to_city!$A$2:$A$11,reference_province_to_city!$B$2:$B$11)</f>
        <v>Denpasar</v>
      </c>
      <c r="M3784" s="15" t="s">
        <v>24</v>
      </c>
      <c r="N3784" s="15">
        <v>80231.0</v>
      </c>
      <c r="O3784" s="15">
        <f t="array" ref="O3784">_xlfn.XLOOKUP(M3784,reference_postal_code!$B$2:$B$11,reference_postal_code!$A$2:$A$11)</f>
        <v>80231</v>
      </c>
      <c r="P3784" s="15" t="s">
        <v>63</v>
      </c>
      <c r="Q3784" s="15" t="s">
        <v>2891</v>
      </c>
      <c r="R3784" s="15" t="s">
        <v>65</v>
      </c>
      <c r="S3784" s="15" t="s">
        <v>66</v>
      </c>
      <c r="T3784" s="15" t="s">
        <v>2892</v>
      </c>
      <c r="U3784" s="28">
        <v>298800.0</v>
      </c>
      <c r="V3784" s="15">
        <v>4.0</v>
      </c>
      <c r="W3784" s="31">
        <v>0.0</v>
      </c>
      <c r="X3784" s="28">
        <v>140436.0</v>
      </c>
    </row>
    <row r="3785" ht="15.75" customHeight="1">
      <c r="A3785" s="15">
        <v>3441.0</v>
      </c>
      <c r="B3785" s="15" t="s">
        <v>6559</v>
      </c>
      <c r="C3785" s="18">
        <v>42337.0</v>
      </c>
      <c r="D3785" s="18">
        <v>42338.0</v>
      </c>
      <c r="E3785" s="18">
        <f t="shared" si="1"/>
        <v>42338</v>
      </c>
      <c r="F3785" s="15" t="s">
        <v>466</v>
      </c>
      <c r="G3785" s="15" t="s">
        <v>74</v>
      </c>
      <c r="H3785" s="15" t="s">
        <v>75</v>
      </c>
      <c r="I3785" s="15" t="s">
        <v>76</v>
      </c>
      <c r="J3785" s="15" t="s">
        <v>60</v>
      </c>
      <c r="K3785" s="15" t="s">
        <v>19</v>
      </c>
      <c r="L3785" s="15" t="str">
        <f t="array" ref="L3785">_xlfn.XLOOKUP(M3785,reference_province_to_city!$A$2:$A$11,reference_province_to_city!$B$2:$B$11)</f>
        <v>Yogyakarta</v>
      </c>
      <c r="M3785" s="15" t="s">
        <v>18</v>
      </c>
      <c r="N3785" s="15">
        <v>55111.0</v>
      </c>
      <c r="O3785" s="15">
        <f t="array" ref="O3785">_xlfn.XLOOKUP(M3785,reference_postal_code!$B$2:$B$11,reference_postal_code!$A$2:$A$11)</f>
        <v>55111</v>
      </c>
      <c r="P3785" s="15" t="s">
        <v>77</v>
      </c>
      <c r="Q3785" s="15" t="s">
        <v>1461</v>
      </c>
      <c r="R3785" s="15" t="s">
        <v>65</v>
      </c>
      <c r="S3785" s="15" t="s">
        <v>83</v>
      </c>
      <c r="T3785" s="15" t="s">
        <v>1462</v>
      </c>
      <c r="U3785" s="28">
        <v>64560.0</v>
      </c>
      <c r="V3785" s="15">
        <v>1.0</v>
      </c>
      <c r="W3785" s="31">
        <v>0.2</v>
      </c>
      <c r="X3785" s="28">
        <v>23403.0</v>
      </c>
    </row>
    <row r="3786" ht="15.75" customHeight="1">
      <c r="A3786" s="15">
        <v>1567.0</v>
      </c>
      <c r="B3786" s="15" t="s">
        <v>6553</v>
      </c>
      <c r="C3786" s="18">
        <v>42337.0</v>
      </c>
      <c r="D3786" s="18">
        <v>42338.0</v>
      </c>
      <c r="E3786" s="18">
        <f t="shared" si="1"/>
        <v>42338</v>
      </c>
      <c r="F3786" s="15" t="s">
        <v>125</v>
      </c>
      <c r="G3786" s="15" t="s">
        <v>5169</v>
      </c>
      <c r="H3786" s="15" t="s">
        <v>5170</v>
      </c>
      <c r="I3786" s="15" t="s">
        <v>59</v>
      </c>
      <c r="J3786" s="15" t="s">
        <v>60</v>
      </c>
      <c r="K3786" s="15" t="s">
        <v>26</v>
      </c>
      <c r="L3786" s="15" t="str">
        <f t="array" ref="L3786">_xlfn.XLOOKUP(M3786,reference_province_to_city!$A$2:$A$11,reference_province_to_city!$B$2:$B$11)</f>
        <v>Denpasar</v>
      </c>
      <c r="M3786" s="15" t="s">
        <v>24</v>
      </c>
      <c r="N3786" s="15">
        <v>80231.0</v>
      </c>
      <c r="O3786" s="15">
        <f t="array" ref="O3786">_xlfn.XLOOKUP(M3786,reference_postal_code!$B$2:$B$11,reference_postal_code!$A$2:$A$11)</f>
        <v>80231</v>
      </c>
      <c r="P3786" s="15" t="s">
        <v>63</v>
      </c>
      <c r="Q3786" s="15" t="s">
        <v>3444</v>
      </c>
      <c r="R3786" s="15" t="s">
        <v>110</v>
      </c>
      <c r="S3786" s="15" t="s">
        <v>149</v>
      </c>
      <c r="T3786" s="15" t="s">
        <v>3445</v>
      </c>
      <c r="U3786" s="28">
        <v>322200.0</v>
      </c>
      <c r="V3786" s="15">
        <v>3.0</v>
      </c>
      <c r="W3786" s="31">
        <v>0.2</v>
      </c>
      <c r="X3786" s="28">
        <v>-4028.0</v>
      </c>
    </row>
    <row r="3787" ht="15.75" customHeight="1">
      <c r="A3787" s="15">
        <v>623.0</v>
      </c>
      <c r="B3787" s="15" t="s">
        <v>6556</v>
      </c>
      <c r="C3787" s="18">
        <v>42337.0</v>
      </c>
      <c r="D3787" s="18">
        <v>42341.0</v>
      </c>
      <c r="E3787" s="18">
        <f t="shared" si="1"/>
        <v>42341</v>
      </c>
      <c r="F3787" s="15" t="s">
        <v>55</v>
      </c>
      <c r="G3787" s="15" t="s">
        <v>3660</v>
      </c>
      <c r="H3787" s="15" t="s">
        <v>3661</v>
      </c>
      <c r="I3787" s="15" t="s">
        <v>128</v>
      </c>
      <c r="J3787" s="15" t="s">
        <v>60</v>
      </c>
      <c r="K3787" s="15" t="s">
        <v>19</v>
      </c>
      <c r="L3787" s="15" t="str">
        <f t="array" ref="L3787">_xlfn.XLOOKUP(M3787,reference_province_to_city!$A$2:$A$11,reference_province_to_city!$B$2:$B$11)</f>
        <v>Yogyakarta</v>
      </c>
      <c r="M3787" s="15" t="s">
        <v>18</v>
      </c>
      <c r="N3787" s="15">
        <v>55111.0</v>
      </c>
      <c r="O3787" s="15">
        <f t="array" ref="O3787">_xlfn.XLOOKUP(M3787,reference_postal_code!$B$2:$B$11,reference_postal_code!$A$2:$A$11)</f>
        <v>55111</v>
      </c>
      <c r="P3787" s="15" t="s">
        <v>77</v>
      </c>
      <c r="Q3787" s="15" t="s">
        <v>5681</v>
      </c>
      <c r="R3787" s="15" t="s">
        <v>106</v>
      </c>
      <c r="S3787" s="15" t="s">
        <v>107</v>
      </c>
      <c r="T3787" s="15" t="s">
        <v>5682</v>
      </c>
      <c r="U3787" s="28">
        <v>4529400.0</v>
      </c>
      <c r="V3787" s="15">
        <v>2.0</v>
      </c>
      <c r="W3787" s="31">
        <v>0.0</v>
      </c>
      <c r="X3787" s="28">
        <v>1313526.0</v>
      </c>
    </row>
    <row r="3788" ht="15.75" customHeight="1">
      <c r="A3788" s="15">
        <v>8195.0</v>
      </c>
      <c r="B3788" s="15" t="s">
        <v>6560</v>
      </c>
      <c r="C3788" s="18">
        <v>42338.0</v>
      </c>
      <c r="D3788" s="18">
        <v>42341.0</v>
      </c>
      <c r="E3788" s="18">
        <f t="shared" si="1"/>
        <v>42341</v>
      </c>
      <c r="F3788" s="15" t="s">
        <v>125</v>
      </c>
      <c r="G3788" s="15" t="s">
        <v>2573</v>
      </c>
      <c r="H3788" s="15" t="s">
        <v>2574</v>
      </c>
      <c r="I3788" s="15" t="s">
        <v>59</v>
      </c>
      <c r="J3788" s="15" t="s">
        <v>60</v>
      </c>
      <c r="K3788" s="15" t="s">
        <v>19</v>
      </c>
      <c r="L3788" s="15" t="str">
        <f t="array" ref="L3788">_xlfn.XLOOKUP(M3788,reference_province_to_city!$A$2:$A$11,reference_province_to_city!$B$2:$B$11)</f>
        <v>Yogyakarta</v>
      </c>
      <c r="M3788" s="15" t="s">
        <v>18</v>
      </c>
      <c r="N3788" s="15">
        <v>55111.0</v>
      </c>
      <c r="O3788" s="15">
        <f t="array" ref="O3788">_xlfn.XLOOKUP(M3788,reference_postal_code!$B$2:$B$11,reference_postal_code!$A$2:$A$11)</f>
        <v>55111</v>
      </c>
      <c r="P3788" s="15" t="s">
        <v>77</v>
      </c>
      <c r="Q3788" s="15" t="s">
        <v>6561</v>
      </c>
      <c r="R3788" s="15" t="s">
        <v>106</v>
      </c>
      <c r="S3788" s="15" t="s">
        <v>139</v>
      </c>
      <c r="T3788" s="15" t="s">
        <v>6562</v>
      </c>
      <c r="U3788" s="28">
        <v>5036160.0</v>
      </c>
      <c r="V3788" s="15">
        <v>2.0</v>
      </c>
      <c r="W3788" s="31">
        <v>0.2</v>
      </c>
      <c r="X3788" s="28">
        <v>377712.0</v>
      </c>
    </row>
    <row r="3789" ht="15.75" customHeight="1">
      <c r="A3789" s="15">
        <v>8194.0</v>
      </c>
      <c r="B3789" s="15" t="s">
        <v>6560</v>
      </c>
      <c r="C3789" s="18">
        <v>42338.0</v>
      </c>
      <c r="D3789" s="18">
        <v>42341.0</v>
      </c>
      <c r="E3789" s="18">
        <f t="shared" si="1"/>
        <v>42341</v>
      </c>
      <c r="F3789" s="15" t="s">
        <v>125</v>
      </c>
      <c r="G3789" s="15" t="s">
        <v>2573</v>
      </c>
      <c r="H3789" s="15" t="s">
        <v>2574</v>
      </c>
      <c r="I3789" s="15" t="s">
        <v>59</v>
      </c>
      <c r="J3789" s="15" t="s">
        <v>60</v>
      </c>
      <c r="K3789" s="15" t="s">
        <v>19</v>
      </c>
      <c r="L3789" s="15" t="str">
        <f t="array" ref="L3789">_xlfn.XLOOKUP(M3789,reference_province_to_city!$A$2:$A$11,reference_province_to_city!$B$2:$B$11)</f>
        <v>Yogyakarta</v>
      </c>
      <c r="M3789" s="15" t="s">
        <v>18</v>
      </c>
      <c r="N3789" s="15">
        <v>55111.0</v>
      </c>
      <c r="O3789" s="15">
        <f t="array" ref="O3789">_xlfn.XLOOKUP(M3789,reference_postal_code!$B$2:$B$11,reference_postal_code!$A$2:$A$11)</f>
        <v>55111</v>
      </c>
      <c r="P3789" s="15" t="s">
        <v>77</v>
      </c>
      <c r="Q3789" s="15" t="s">
        <v>448</v>
      </c>
      <c r="R3789" s="15" t="s">
        <v>65</v>
      </c>
      <c r="S3789" s="15" t="s">
        <v>222</v>
      </c>
      <c r="T3789" s="15" t="s">
        <v>449</v>
      </c>
      <c r="U3789" s="28">
        <v>1475280.0</v>
      </c>
      <c r="V3789" s="15">
        <v>3.0</v>
      </c>
      <c r="W3789" s="31">
        <v>0.2</v>
      </c>
      <c r="X3789" s="28">
        <v>147528.0</v>
      </c>
    </row>
    <row r="3790" ht="15.75" customHeight="1">
      <c r="A3790" s="15">
        <v>4379.0</v>
      </c>
      <c r="B3790" s="15" t="s">
        <v>6563</v>
      </c>
      <c r="C3790" s="18">
        <v>42338.0</v>
      </c>
      <c r="D3790" s="18">
        <v>42340.0</v>
      </c>
      <c r="E3790" s="18">
        <f t="shared" si="1"/>
        <v>42340</v>
      </c>
      <c r="F3790" s="15" t="s">
        <v>114</v>
      </c>
      <c r="G3790" s="15" t="s">
        <v>1222</v>
      </c>
      <c r="H3790" s="15" t="s">
        <v>1223</v>
      </c>
      <c r="I3790" s="15" t="s">
        <v>76</v>
      </c>
      <c r="J3790" s="15" t="s">
        <v>60</v>
      </c>
      <c r="K3790" s="15" t="s">
        <v>31</v>
      </c>
      <c r="L3790" s="15" t="str">
        <f t="array" ref="L3790">_xlfn.XLOOKUP(M3790,reference_province_to_city!$A$2:$A$11,reference_province_to_city!$B$2:$B$11)</f>
        <v>Balikpapan</v>
      </c>
      <c r="M3790" s="15" t="s">
        <v>21</v>
      </c>
      <c r="N3790" s="15">
        <v>76114.0</v>
      </c>
      <c r="O3790" s="15">
        <f t="array" ref="O3790">_xlfn.XLOOKUP(M3790,reference_postal_code!$B$2:$B$11,reference_postal_code!$A$2:$A$11)</f>
        <v>76114</v>
      </c>
      <c r="P3790" s="15" t="s">
        <v>166</v>
      </c>
      <c r="Q3790" s="15" t="s">
        <v>1850</v>
      </c>
      <c r="R3790" s="15" t="s">
        <v>65</v>
      </c>
      <c r="S3790" s="15" t="s">
        <v>173</v>
      </c>
      <c r="T3790" s="15" t="s">
        <v>1851</v>
      </c>
      <c r="U3790" s="28">
        <v>262200.0</v>
      </c>
      <c r="V3790" s="15">
        <v>2.0</v>
      </c>
      <c r="W3790" s="31">
        <v>0.0</v>
      </c>
      <c r="X3790" s="28">
        <v>123234.0</v>
      </c>
    </row>
    <row r="3791" ht="15.75" customHeight="1">
      <c r="A3791" s="15">
        <v>7754.0</v>
      </c>
      <c r="B3791" s="15" t="s">
        <v>6564</v>
      </c>
      <c r="C3791" s="18">
        <v>42338.0</v>
      </c>
      <c r="D3791" s="18">
        <v>42341.0</v>
      </c>
      <c r="E3791" s="18">
        <f t="shared" si="1"/>
        <v>42341</v>
      </c>
      <c r="F3791" s="15" t="s">
        <v>125</v>
      </c>
      <c r="G3791" s="15" t="s">
        <v>4054</v>
      </c>
      <c r="H3791" s="15" t="s">
        <v>4055</v>
      </c>
      <c r="I3791" s="15" t="s">
        <v>128</v>
      </c>
      <c r="J3791" s="15" t="s">
        <v>60</v>
      </c>
      <c r="K3791" s="15" t="s">
        <v>31</v>
      </c>
      <c r="L3791" s="15" t="str">
        <f t="array" ref="L3791">_xlfn.XLOOKUP(M3791,reference_province_to_city!$A$2:$A$11,reference_province_to_city!$B$2:$B$11)</f>
        <v>Balikpapan</v>
      </c>
      <c r="M3791" s="15" t="s">
        <v>21</v>
      </c>
      <c r="N3791" s="15">
        <v>76114.0</v>
      </c>
      <c r="O3791" s="15">
        <f t="array" ref="O3791">_xlfn.XLOOKUP(M3791,reference_postal_code!$B$2:$B$11,reference_postal_code!$A$2:$A$11)</f>
        <v>76114</v>
      </c>
      <c r="P3791" s="15" t="s">
        <v>166</v>
      </c>
      <c r="Q3791" s="15" t="s">
        <v>3256</v>
      </c>
      <c r="R3791" s="15" t="s">
        <v>106</v>
      </c>
      <c r="S3791" s="15" t="s">
        <v>139</v>
      </c>
      <c r="T3791" s="15" t="s">
        <v>3257</v>
      </c>
      <c r="U3791" s="28">
        <v>256320.0</v>
      </c>
      <c r="V3791" s="15">
        <v>2.0</v>
      </c>
      <c r="W3791" s="31">
        <v>0.2</v>
      </c>
      <c r="X3791" s="28">
        <v>16020.0</v>
      </c>
    </row>
    <row r="3792" ht="15.75" customHeight="1">
      <c r="A3792" s="15">
        <v>2135.0</v>
      </c>
      <c r="B3792" s="15" t="s">
        <v>6565</v>
      </c>
      <c r="C3792" s="18">
        <v>42338.0</v>
      </c>
      <c r="D3792" s="18">
        <v>42342.0</v>
      </c>
      <c r="E3792" s="18">
        <f t="shared" si="1"/>
        <v>42342</v>
      </c>
      <c r="F3792" s="15" t="s">
        <v>55</v>
      </c>
      <c r="G3792" s="15" t="s">
        <v>3823</v>
      </c>
      <c r="H3792" s="15" t="s">
        <v>3824</v>
      </c>
      <c r="I3792" s="15" t="s">
        <v>59</v>
      </c>
      <c r="J3792" s="15" t="s">
        <v>60</v>
      </c>
      <c r="K3792" s="15" t="s">
        <v>17</v>
      </c>
      <c r="L3792" s="15" t="str">
        <f t="array" ref="L3792">_xlfn.XLOOKUP(M3792,reference_province_to_city!$A$2:$A$11,reference_province_to_city!$B$2:$B$11)</f>
        <v>Semarang</v>
      </c>
      <c r="M3792" s="15" t="s">
        <v>15</v>
      </c>
      <c r="N3792" s="15">
        <v>50111.0</v>
      </c>
      <c r="O3792" s="15">
        <f t="array" ref="O3792">_xlfn.XLOOKUP(M3792,reference_postal_code!$B$2:$B$11,reference_postal_code!$A$2:$A$11)</f>
        <v>50111</v>
      </c>
      <c r="P3792" s="15" t="s">
        <v>77</v>
      </c>
      <c r="Q3792" s="15" t="s">
        <v>3142</v>
      </c>
      <c r="R3792" s="15" t="s">
        <v>65</v>
      </c>
      <c r="S3792" s="15" t="s">
        <v>103</v>
      </c>
      <c r="T3792" s="15" t="s">
        <v>3143</v>
      </c>
      <c r="U3792" s="28">
        <v>158760.0</v>
      </c>
      <c r="V3792" s="15">
        <v>7.0</v>
      </c>
      <c r="W3792" s="31">
        <v>0.2</v>
      </c>
      <c r="X3792" s="28">
        <v>-35721.0</v>
      </c>
    </row>
    <row r="3793" ht="15.75" customHeight="1">
      <c r="A3793" s="15">
        <v>2134.0</v>
      </c>
      <c r="B3793" s="15" t="s">
        <v>6565</v>
      </c>
      <c r="C3793" s="18">
        <v>42338.0</v>
      </c>
      <c r="D3793" s="18">
        <v>42342.0</v>
      </c>
      <c r="E3793" s="18">
        <f t="shared" si="1"/>
        <v>42342</v>
      </c>
      <c r="F3793" s="15" t="s">
        <v>55</v>
      </c>
      <c r="G3793" s="15" t="s">
        <v>3823</v>
      </c>
      <c r="H3793" s="15" t="s">
        <v>3824</v>
      </c>
      <c r="I3793" s="15" t="s">
        <v>59</v>
      </c>
      <c r="J3793" s="15" t="s">
        <v>60</v>
      </c>
      <c r="K3793" s="15" t="s">
        <v>17</v>
      </c>
      <c r="L3793" s="15" t="str">
        <f t="array" ref="L3793">_xlfn.XLOOKUP(M3793,reference_province_to_city!$A$2:$A$11,reference_province_to_city!$B$2:$B$11)</f>
        <v>Semarang</v>
      </c>
      <c r="M3793" s="15" t="s">
        <v>15</v>
      </c>
      <c r="N3793" s="15">
        <v>50111.0</v>
      </c>
      <c r="O3793" s="15">
        <f t="array" ref="O3793">_xlfn.XLOOKUP(M3793,reference_postal_code!$B$2:$B$11,reference_postal_code!$A$2:$A$11)</f>
        <v>50111</v>
      </c>
      <c r="P3793" s="15" t="s">
        <v>77</v>
      </c>
      <c r="Q3793" s="15" t="s">
        <v>1219</v>
      </c>
      <c r="R3793" s="15" t="s">
        <v>65</v>
      </c>
      <c r="S3793" s="15" t="s">
        <v>83</v>
      </c>
      <c r="T3793" s="15" t="s">
        <v>1220</v>
      </c>
      <c r="U3793" s="28">
        <v>2294865.0</v>
      </c>
      <c r="V3793" s="15">
        <v>3.0</v>
      </c>
      <c r="W3793" s="31">
        <v>0.7</v>
      </c>
      <c r="X3793" s="28">
        <v>-1835892.0</v>
      </c>
    </row>
    <row r="3794" ht="15.75" customHeight="1">
      <c r="A3794" s="15">
        <v>6926.0</v>
      </c>
      <c r="B3794" s="15" t="s">
        <v>6566</v>
      </c>
      <c r="C3794" s="18">
        <v>42338.0</v>
      </c>
      <c r="D3794" s="18">
        <v>42342.0</v>
      </c>
      <c r="E3794" s="18">
        <f t="shared" si="1"/>
        <v>42342</v>
      </c>
      <c r="F3794" s="15" t="s">
        <v>55</v>
      </c>
      <c r="G3794" s="15" t="s">
        <v>1667</v>
      </c>
      <c r="H3794" s="15" t="s">
        <v>1668</v>
      </c>
      <c r="I3794" s="15" t="s">
        <v>59</v>
      </c>
      <c r="J3794" s="15" t="s">
        <v>60</v>
      </c>
      <c r="K3794" s="15" t="s">
        <v>31</v>
      </c>
      <c r="L3794" s="15" t="str">
        <f t="array" ref="L3794">_xlfn.XLOOKUP(M3794,reference_province_to_city!$A$2:$A$11,reference_province_to_city!$B$2:$B$11)</f>
        <v>Balikpapan</v>
      </c>
      <c r="M3794" s="15" t="s">
        <v>21</v>
      </c>
      <c r="N3794" s="15">
        <v>76114.0</v>
      </c>
      <c r="O3794" s="15">
        <f t="array" ref="O3794">_xlfn.XLOOKUP(M3794,reference_postal_code!$B$2:$B$11,reference_postal_code!$A$2:$A$11)</f>
        <v>76114</v>
      </c>
      <c r="P3794" s="15" t="s">
        <v>166</v>
      </c>
      <c r="Q3794" s="15" t="s">
        <v>1979</v>
      </c>
      <c r="R3794" s="15" t="s">
        <v>106</v>
      </c>
      <c r="S3794" s="15" t="s">
        <v>183</v>
      </c>
      <c r="T3794" s="15" t="s">
        <v>1980</v>
      </c>
      <c r="U3794" s="28">
        <v>1.022112E7</v>
      </c>
      <c r="V3794" s="15">
        <v>12.0</v>
      </c>
      <c r="W3794" s="31">
        <v>0.2</v>
      </c>
      <c r="X3794" s="28">
        <v>638820.0</v>
      </c>
    </row>
    <row r="3795" ht="15.75" customHeight="1">
      <c r="A3795" s="15">
        <v>7656.0</v>
      </c>
      <c r="B3795" s="15" t="s">
        <v>6567</v>
      </c>
      <c r="C3795" s="18">
        <v>42338.0</v>
      </c>
      <c r="D3795" s="18">
        <v>42340.0</v>
      </c>
      <c r="E3795" s="18">
        <f t="shared" si="1"/>
        <v>42340</v>
      </c>
      <c r="F3795" s="15" t="s">
        <v>114</v>
      </c>
      <c r="G3795" s="15" t="s">
        <v>4085</v>
      </c>
      <c r="H3795" s="15" t="s">
        <v>4086</v>
      </c>
      <c r="I3795" s="15" t="s">
        <v>59</v>
      </c>
      <c r="J3795" s="15" t="s">
        <v>60</v>
      </c>
      <c r="K3795" s="15" t="s">
        <v>22</v>
      </c>
      <c r="L3795" s="15" t="str">
        <f t="array" ref="L3795">_xlfn.XLOOKUP(M3795,reference_province_to_city!$A$2:$A$11,reference_province_to_city!$B$2:$B$11)</f>
        <v>Surabaya</v>
      </c>
      <c r="M3795" s="15" t="s">
        <v>20</v>
      </c>
      <c r="N3795" s="15">
        <v>60231.0</v>
      </c>
      <c r="O3795" s="15">
        <f t="array" ref="O3795">_xlfn.XLOOKUP(M3795,reference_postal_code!$B$2:$B$11,reference_postal_code!$A$2:$A$11)</f>
        <v>60231</v>
      </c>
      <c r="P3795" s="15" t="s">
        <v>166</v>
      </c>
      <c r="Q3795" s="15" t="s">
        <v>4943</v>
      </c>
      <c r="R3795" s="15" t="s">
        <v>65</v>
      </c>
      <c r="S3795" s="15" t="s">
        <v>66</v>
      </c>
      <c r="T3795" s="15" t="s">
        <v>4944</v>
      </c>
      <c r="U3795" s="28">
        <v>388800.0</v>
      </c>
      <c r="V3795" s="15">
        <v>4.0</v>
      </c>
      <c r="W3795" s="31">
        <v>0.0</v>
      </c>
      <c r="X3795" s="28">
        <v>186624.0</v>
      </c>
    </row>
    <row r="3796" ht="15.75" customHeight="1">
      <c r="A3796" s="15">
        <v>7655.0</v>
      </c>
      <c r="B3796" s="15" t="s">
        <v>6567</v>
      </c>
      <c r="C3796" s="18">
        <v>42338.0</v>
      </c>
      <c r="D3796" s="18">
        <v>42340.0</v>
      </c>
      <c r="E3796" s="18">
        <f t="shared" si="1"/>
        <v>42340</v>
      </c>
      <c r="F3796" s="15" t="s">
        <v>114</v>
      </c>
      <c r="G3796" s="15" t="s">
        <v>4085</v>
      </c>
      <c r="H3796" s="15" t="s">
        <v>4086</v>
      </c>
      <c r="I3796" s="15" t="s">
        <v>59</v>
      </c>
      <c r="J3796" s="15" t="s">
        <v>60</v>
      </c>
      <c r="K3796" s="15" t="s">
        <v>22</v>
      </c>
      <c r="L3796" s="15" t="str">
        <f t="array" ref="L3796">_xlfn.XLOOKUP(M3796,reference_province_to_city!$A$2:$A$11,reference_province_to_city!$B$2:$B$11)</f>
        <v>Surabaya</v>
      </c>
      <c r="M3796" s="15" t="s">
        <v>20</v>
      </c>
      <c r="N3796" s="15">
        <v>60231.0</v>
      </c>
      <c r="O3796" s="15">
        <f t="array" ref="O3796">_xlfn.XLOOKUP(M3796,reference_postal_code!$B$2:$B$11,reference_postal_code!$A$2:$A$11)</f>
        <v>60231</v>
      </c>
      <c r="P3796" s="15" t="s">
        <v>166</v>
      </c>
      <c r="Q3796" s="15" t="s">
        <v>863</v>
      </c>
      <c r="R3796" s="15" t="s">
        <v>106</v>
      </c>
      <c r="S3796" s="15" t="s">
        <v>139</v>
      </c>
      <c r="T3796" s="15" t="s">
        <v>864</v>
      </c>
      <c r="U3796" s="28">
        <v>1214400.0</v>
      </c>
      <c r="V3796" s="15">
        <v>4.0</v>
      </c>
      <c r="W3796" s="31">
        <v>0.0</v>
      </c>
      <c r="X3796" s="28">
        <v>437184.0</v>
      </c>
    </row>
    <row r="3797" ht="15.75" customHeight="1">
      <c r="A3797" s="15">
        <v>6925.0</v>
      </c>
      <c r="B3797" s="15" t="s">
        <v>6566</v>
      </c>
      <c r="C3797" s="18">
        <v>42338.0</v>
      </c>
      <c r="D3797" s="18">
        <v>42342.0</v>
      </c>
      <c r="E3797" s="18">
        <f t="shared" si="1"/>
        <v>42342</v>
      </c>
      <c r="F3797" s="15" t="s">
        <v>55</v>
      </c>
      <c r="G3797" s="15" t="s">
        <v>1667</v>
      </c>
      <c r="H3797" s="15" t="s">
        <v>1668</v>
      </c>
      <c r="I3797" s="15" t="s">
        <v>59</v>
      </c>
      <c r="J3797" s="15" t="s">
        <v>60</v>
      </c>
      <c r="K3797" s="15" t="s">
        <v>31</v>
      </c>
      <c r="L3797" s="15" t="str">
        <f t="array" ref="L3797">_xlfn.XLOOKUP(M3797,reference_province_to_city!$A$2:$A$11,reference_province_to_city!$B$2:$B$11)</f>
        <v>Balikpapan</v>
      </c>
      <c r="M3797" s="15" t="s">
        <v>21</v>
      </c>
      <c r="N3797" s="15">
        <v>76114.0</v>
      </c>
      <c r="O3797" s="15">
        <f t="array" ref="O3797">_xlfn.XLOOKUP(M3797,reference_postal_code!$B$2:$B$11,reference_postal_code!$A$2:$A$11)</f>
        <v>76114</v>
      </c>
      <c r="P3797" s="15" t="s">
        <v>166</v>
      </c>
      <c r="Q3797" s="15" t="s">
        <v>2810</v>
      </c>
      <c r="R3797" s="15" t="s">
        <v>65</v>
      </c>
      <c r="S3797" s="15" t="s">
        <v>66</v>
      </c>
      <c r="T3797" s="15" t="s">
        <v>2811</v>
      </c>
      <c r="U3797" s="28">
        <v>354900.0</v>
      </c>
      <c r="V3797" s="15">
        <v>7.0</v>
      </c>
      <c r="W3797" s="31">
        <v>0.0</v>
      </c>
      <c r="X3797" s="28">
        <v>163254.0</v>
      </c>
    </row>
    <row r="3798" ht="15.75" customHeight="1">
      <c r="A3798" s="15">
        <v>6405.0</v>
      </c>
      <c r="B3798" s="15" t="s">
        <v>6568</v>
      </c>
      <c r="C3798" s="18">
        <v>42338.0</v>
      </c>
      <c r="D3798" s="18">
        <v>42343.0</v>
      </c>
      <c r="E3798" s="18">
        <f t="shared" si="1"/>
        <v>42343</v>
      </c>
      <c r="F3798" s="15" t="s">
        <v>55</v>
      </c>
      <c r="G3798" s="15" t="s">
        <v>1522</v>
      </c>
      <c r="H3798" s="15" t="s">
        <v>1523</v>
      </c>
      <c r="I3798" s="15" t="s">
        <v>59</v>
      </c>
      <c r="J3798" s="15" t="s">
        <v>60</v>
      </c>
      <c r="K3798" s="15" t="s">
        <v>31</v>
      </c>
      <c r="L3798" s="15" t="str">
        <f t="array" ref="L3798">_xlfn.XLOOKUP(M3798,reference_province_to_city!$A$2:$A$11,reference_province_to_city!$B$2:$B$11)</f>
        <v>Balikpapan</v>
      </c>
      <c r="M3798" s="15" t="s">
        <v>21</v>
      </c>
      <c r="N3798" s="15">
        <v>76114.0</v>
      </c>
      <c r="O3798" s="15">
        <f t="array" ref="O3798">_xlfn.XLOOKUP(M3798,reference_postal_code!$B$2:$B$11,reference_postal_code!$A$2:$A$11)</f>
        <v>76114</v>
      </c>
      <c r="P3798" s="15" t="s">
        <v>166</v>
      </c>
      <c r="Q3798" s="15" t="s">
        <v>6569</v>
      </c>
      <c r="R3798" s="15" t="s">
        <v>110</v>
      </c>
      <c r="S3798" s="15" t="s">
        <v>111</v>
      </c>
      <c r="T3798" s="15" t="s">
        <v>6570</v>
      </c>
      <c r="U3798" s="28">
        <v>2662200.0</v>
      </c>
      <c r="V3798" s="15">
        <v>3.0</v>
      </c>
      <c r="W3798" s="31">
        <v>0.2</v>
      </c>
      <c r="X3798" s="28">
        <v>299497.0</v>
      </c>
    </row>
    <row r="3799" ht="15.75" customHeight="1">
      <c r="A3799" s="15">
        <v>4380.0</v>
      </c>
      <c r="B3799" s="15" t="s">
        <v>6563</v>
      </c>
      <c r="C3799" s="18">
        <v>42338.0</v>
      </c>
      <c r="D3799" s="18">
        <v>42340.0</v>
      </c>
      <c r="E3799" s="18">
        <f t="shared" si="1"/>
        <v>42340</v>
      </c>
      <c r="F3799" s="15" t="s">
        <v>114</v>
      </c>
      <c r="G3799" s="15" t="s">
        <v>1222</v>
      </c>
      <c r="H3799" s="15" t="s">
        <v>1223</v>
      </c>
      <c r="I3799" s="15" t="s">
        <v>76</v>
      </c>
      <c r="J3799" s="15" t="s">
        <v>60</v>
      </c>
      <c r="K3799" s="15" t="s">
        <v>31</v>
      </c>
      <c r="L3799" s="15" t="str">
        <f t="array" ref="L3799">_xlfn.XLOOKUP(M3799,reference_province_to_city!$A$2:$A$11,reference_province_to_city!$B$2:$B$11)</f>
        <v>Balikpapan</v>
      </c>
      <c r="M3799" s="15" t="s">
        <v>21</v>
      </c>
      <c r="N3799" s="15">
        <v>76114.0</v>
      </c>
      <c r="O3799" s="15">
        <f t="array" ref="O3799">_xlfn.XLOOKUP(M3799,reference_postal_code!$B$2:$B$11,reference_postal_code!$A$2:$A$11)</f>
        <v>76114</v>
      </c>
      <c r="P3799" s="15" t="s">
        <v>166</v>
      </c>
      <c r="Q3799" s="15" t="s">
        <v>6571</v>
      </c>
      <c r="R3799" s="15" t="s">
        <v>65</v>
      </c>
      <c r="S3799" s="15" t="s">
        <v>173</v>
      </c>
      <c r="T3799" s="15" t="s">
        <v>6572</v>
      </c>
      <c r="U3799" s="28">
        <v>1078200.0</v>
      </c>
      <c r="V3799" s="15">
        <v>2.0</v>
      </c>
      <c r="W3799" s="31">
        <v>0.0</v>
      </c>
      <c r="X3799" s="28">
        <v>485190.0</v>
      </c>
    </row>
    <row r="3800" ht="15.75" customHeight="1">
      <c r="A3800" s="15">
        <v>8193.0</v>
      </c>
      <c r="B3800" s="15" t="s">
        <v>6560</v>
      </c>
      <c r="C3800" s="18">
        <v>42338.0</v>
      </c>
      <c r="D3800" s="18">
        <v>42341.0</v>
      </c>
      <c r="E3800" s="18">
        <f t="shared" si="1"/>
        <v>42341</v>
      </c>
      <c r="F3800" s="15" t="s">
        <v>125</v>
      </c>
      <c r="G3800" s="15" t="s">
        <v>2573</v>
      </c>
      <c r="H3800" s="15" t="s">
        <v>2574</v>
      </c>
      <c r="I3800" s="15" t="s">
        <v>59</v>
      </c>
      <c r="J3800" s="15" t="s">
        <v>60</v>
      </c>
      <c r="K3800" s="15" t="s">
        <v>19</v>
      </c>
      <c r="L3800" s="15" t="str">
        <f t="array" ref="L3800">_xlfn.XLOOKUP(M3800,reference_province_to_city!$A$2:$A$11,reference_province_to_city!$B$2:$B$11)</f>
        <v>Yogyakarta</v>
      </c>
      <c r="M3800" s="15" t="s">
        <v>18</v>
      </c>
      <c r="N3800" s="15">
        <v>55111.0</v>
      </c>
      <c r="O3800" s="15">
        <f t="array" ref="O3800">_xlfn.XLOOKUP(M3800,reference_postal_code!$B$2:$B$11,reference_postal_code!$A$2:$A$11)</f>
        <v>55111</v>
      </c>
      <c r="P3800" s="15" t="s">
        <v>77</v>
      </c>
      <c r="Q3800" s="15" t="s">
        <v>2125</v>
      </c>
      <c r="R3800" s="15" t="s">
        <v>65</v>
      </c>
      <c r="S3800" s="15" t="s">
        <v>83</v>
      </c>
      <c r="T3800" s="15" t="s">
        <v>2126</v>
      </c>
      <c r="U3800" s="28">
        <v>90720.0</v>
      </c>
      <c r="V3800" s="15">
        <v>7.0</v>
      </c>
      <c r="W3800" s="31">
        <v>0.7</v>
      </c>
      <c r="X3800" s="28">
        <v>-63504.0</v>
      </c>
    </row>
    <row r="3801" ht="15.75" customHeight="1">
      <c r="A3801" s="15">
        <v>2923.0</v>
      </c>
      <c r="B3801" s="15" t="s">
        <v>6573</v>
      </c>
      <c r="C3801" s="18">
        <v>42338.0</v>
      </c>
      <c r="D3801" s="18">
        <v>42341.0</v>
      </c>
      <c r="E3801" s="18">
        <f t="shared" si="1"/>
        <v>42341</v>
      </c>
      <c r="F3801" s="15" t="s">
        <v>114</v>
      </c>
      <c r="G3801" s="15" t="s">
        <v>375</v>
      </c>
      <c r="H3801" s="15" t="s">
        <v>376</v>
      </c>
      <c r="I3801" s="15" t="s">
        <v>76</v>
      </c>
      <c r="J3801" s="15" t="s">
        <v>60</v>
      </c>
      <c r="K3801" s="15" t="s">
        <v>29</v>
      </c>
      <c r="L3801" s="15" t="str">
        <f t="array" ref="L3801">_xlfn.XLOOKUP(M3801,reference_province_to_city!$A$2:$A$11,reference_province_to_city!$B$2:$B$11)</f>
        <v>Palembang</v>
      </c>
      <c r="M3801" s="15" t="s">
        <v>13</v>
      </c>
      <c r="N3801" s="15">
        <v>30111.0</v>
      </c>
      <c r="O3801" s="15">
        <f t="array" ref="O3801">_xlfn.XLOOKUP(M3801,reference_postal_code!$B$2:$B$11,reference_postal_code!$A$2:$A$11)</f>
        <v>30111</v>
      </c>
      <c r="P3801" s="15" t="s">
        <v>77</v>
      </c>
      <c r="Q3801" s="15" t="s">
        <v>3309</v>
      </c>
      <c r="R3801" s="15" t="s">
        <v>65</v>
      </c>
      <c r="S3801" s="15" t="s">
        <v>83</v>
      </c>
      <c r="T3801" s="15" t="s">
        <v>3310</v>
      </c>
      <c r="U3801" s="28">
        <v>58230.0</v>
      </c>
      <c r="V3801" s="15">
        <v>3.0</v>
      </c>
      <c r="W3801" s="31">
        <v>0.8</v>
      </c>
      <c r="X3801" s="28">
        <v>-87345.0</v>
      </c>
    </row>
    <row r="3802" ht="15.75" customHeight="1">
      <c r="A3802" s="15">
        <v>2136.0</v>
      </c>
      <c r="B3802" s="15" t="s">
        <v>6565</v>
      </c>
      <c r="C3802" s="18">
        <v>42338.0</v>
      </c>
      <c r="D3802" s="18">
        <v>42342.0</v>
      </c>
      <c r="E3802" s="18">
        <f t="shared" si="1"/>
        <v>42342</v>
      </c>
      <c r="F3802" s="15" t="s">
        <v>55</v>
      </c>
      <c r="G3802" s="15" t="s">
        <v>3823</v>
      </c>
      <c r="H3802" s="15" t="s">
        <v>3824</v>
      </c>
      <c r="I3802" s="15" t="s">
        <v>59</v>
      </c>
      <c r="J3802" s="15" t="s">
        <v>60</v>
      </c>
      <c r="K3802" s="15" t="s">
        <v>17</v>
      </c>
      <c r="L3802" s="15" t="str">
        <f t="array" ref="L3802">_xlfn.XLOOKUP(M3802,reference_province_to_city!$A$2:$A$11,reference_province_to_city!$B$2:$B$11)</f>
        <v>Semarang</v>
      </c>
      <c r="M3802" s="15" t="s">
        <v>15</v>
      </c>
      <c r="O3802" s="15">
        <f t="array" ref="O3802">_xlfn.XLOOKUP(M3802,reference_postal_code!$B$2:$B$11,reference_postal_code!$A$2:$A$11)</f>
        <v>50111</v>
      </c>
      <c r="P3802" s="15" t="s">
        <v>77</v>
      </c>
      <c r="Q3802" s="15" t="s">
        <v>6574</v>
      </c>
      <c r="R3802" s="15" t="s">
        <v>110</v>
      </c>
      <c r="S3802" s="15" t="s">
        <v>111</v>
      </c>
      <c r="T3802" s="15" t="s">
        <v>6575</v>
      </c>
      <c r="U3802" s="28">
        <v>1423800.0</v>
      </c>
      <c r="V3802" s="15">
        <v>4.0</v>
      </c>
      <c r="W3802" s="31">
        <v>0.4</v>
      </c>
      <c r="X3802" s="28">
        <v>237300.0</v>
      </c>
    </row>
    <row r="3803" ht="15.75" customHeight="1">
      <c r="A3803" s="15">
        <v>2135.0</v>
      </c>
      <c r="B3803" s="15" t="s">
        <v>6565</v>
      </c>
      <c r="C3803" s="18">
        <v>42338.0</v>
      </c>
      <c r="D3803" s="18"/>
      <c r="E3803" s="18">
        <f t="shared" si="1"/>
        <v>42341</v>
      </c>
      <c r="F3803" s="15" t="s">
        <v>55</v>
      </c>
      <c r="G3803" s="15" t="s">
        <v>3823</v>
      </c>
      <c r="H3803" s="15" t="s">
        <v>3824</v>
      </c>
      <c r="I3803" s="15" t="s">
        <v>59</v>
      </c>
      <c r="J3803" s="15" t="s">
        <v>60</v>
      </c>
      <c r="K3803" s="15" t="s">
        <v>17</v>
      </c>
      <c r="L3803" s="15" t="str">
        <f t="array" ref="L3803">_xlfn.XLOOKUP(M3803,reference_province_to_city!$A$2:$A$11,reference_province_to_city!$B$2:$B$11)</f>
        <v>Semarang</v>
      </c>
      <c r="M3803" s="15" t="s">
        <v>15</v>
      </c>
      <c r="N3803" s="15">
        <v>50111.0</v>
      </c>
      <c r="O3803" s="15">
        <f t="array" ref="O3803">_xlfn.XLOOKUP(M3803,reference_postal_code!$B$2:$B$11,reference_postal_code!$A$2:$A$11)</f>
        <v>50111</v>
      </c>
      <c r="P3803" s="15" t="s">
        <v>77</v>
      </c>
      <c r="Q3803" s="15" t="s">
        <v>3142</v>
      </c>
      <c r="R3803" s="15" t="s">
        <v>65</v>
      </c>
      <c r="S3803" s="15" t="s">
        <v>103</v>
      </c>
      <c r="T3803" s="15" t="s">
        <v>3143</v>
      </c>
      <c r="U3803" s="28">
        <v>158760.0</v>
      </c>
      <c r="V3803" s="15">
        <v>7.0</v>
      </c>
      <c r="W3803" s="31">
        <v>0.2</v>
      </c>
      <c r="X3803" s="28">
        <v>-35721.0</v>
      </c>
    </row>
    <row r="3804" ht="15.75" customHeight="1">
      <c r="A3804" s="15">
        <v>6881.0</v>
      </c>
      <c r="B3804" s="15" t="s">
        <v>6576</v>
      </c>
      <c r="C3804" s="18">
        <v>42339.0</v>
      </c>
      <c r="D3804" s="18">
        <v>42343.0</v>
      </c>
      <c r="E3804" s="18">
        <f t="shared" si="1"/>
        <v>42343</v>
      </c>
      <c r="F3804" s="15" t="s">
        <v>114</v>
      </c>
      <c r="G3804" s="15" t="s">
        <v>4566</v>
      </c>
      <c r="H3804" s="15" t="s">
        <v>4567</v>
      </c>
      <c r="I3804" s="15" t="s">
        <v>76</v>
      </c>
      <c r="J3804" s="15" t="s">
        <v>60</v>
      </c>
      <c r="K3804" s="15" t="s">
        <v>29</v>
      </c>
      <c r="L3804" s="15" t="str">
        <f t="array" ref="L3804">_xlfn.XLOOKUP(M3804,reference_province_to_city!$A$2:$A$11,reference_province_to_city!$B$2:$B$11)</f>
        <v>Palembang</v>
      </c>
      <c r="M3804" s="15" t="s">
        <v>13</v>
      </c>
      <c r="N3804" s="15">
        <v>30111.0</v>
      </c>
      <c r="O3804" s="15">
        <f t="array" ref="O3804">_xlfn.XLOOKUP(M3804,reference_postal_code!$B$2:$B$11,reference_postal_code!$A$2:$A$11)</f>
        <v>30111</v>
      </c>
      <c r="P3804" s="15" t="s">
        <v>77</v>
      </c>
      <c r="Q3804" s="15" t="s">
        <v>5409</v>
      </c>
      <c r="R3804" s="15" t="s">
        <v>65</v>
      </c>
      <c r="S3804" s="15" t="s">
        <v>66</v>
      </c>
      <c r="T3804" s="15" t="s">
        <v>5410</v>
      </c>
      <c r="U3804" s="28">
        <v>486000.0</v>
      </c>
      <c r="V3804" s="15">
        <v>5.0</v>
      </c>
      <c r="W3804" s="31">
        <v>0.0</v>
      </c>
      <c r="X3804" s="28">
        <v>233280.0</v>
      </c>
    </row>
    <row r="3805" ht="15.75" customHeight="1">
      <c r="A3805" s="15">
        <v>2715.0</v>
      </c>
      <c r="B3805" s="15" t="s">
        <v>6577</v>
      </c>
      <c r="C3805" s="18">
        <v>42339.0</v>
      </c>
      <c r="D3805" s="18">
        <v>42344.0</v>
      </c>
      <c r="E3805" s="18">
        <f t="shared" si="1"/>
        <v>42344</v>
      </c>
      <c r="F3805" s="15" t="s">
        <v>55</v>
      </c>
      <c r="G3805" s="15" t="s">
        <v>1300</v>
      </c>
      <c r="H3805" s="15" t="s">
        <v>1301</v>
      </c>
      <c r="I3805" s="15" t="s">
        <v>76</v>
      </c>
      <c r="J3805" s="15" t="s">
        <v>60</v>
      </c>
      <c r="K3805" s="15" t="s">
        <v>26</v>
      </c>
      <c r="L3805" s="15" t="str">
        <f t="array" ref="L3805">_xlfn.XLOOKUP(M3805,reference_province_to_city!$A$2:$A$11,reference_province_to_city!$B$2:$B$11)</f>
        <v>Denpasar</v>
      </c>
      <c r="M3805" s="15" t="s">
        <v>24</v>
      </c>
      <c r="N3805" s="15">
        <v>80231.0</v>
      </c>
      <c r="O3805" s="15">
        <f t="array" ref="O3805">_xlfn.XLOOKUP(M3805,reference_postal_code!$B$2:$B$11,reference_postal_code!$A$2:$A$11)</f>
        <v>80231</v>
      </c>
      <c r="P3805" s="15" t="s">
        <v>63</v>
      </c>
      <c r="Q3805" s="15" t="s">
        <v>2199</v>
      </c>
      <c r="R3805" s="15" t="s">
        <v>65</v>
      </c>
      <c r="S3805" s="15" t="s">
        <v>93</v>
      </c>
      <c r="T3805" s="15" t="s">
        <v>2200</v>
      </c>
      <c r="U3805" s="28">
        <v>208500.0</v>
      </c>
      <c r="V3805" s="15">
        <v>5.0</v>
      </c>
      <c r="W3805" s="31">
        <v>0.0</v>
      </c>
      <c r="X3805" s="28">
        <v>83400.0</v>
      </c>
    </row>
    <row r="3806" ht="15.75" customHeight="1">
      <c r="A3806" s="15">
        <v>6884.0</v>
      </c>
      <c r="B3806" s="15" t="s">
        <v>6576</v>
      </c>
      <c r="C3806" s="18">
        <v>42339.0</v>
      </c>
      <c r="D3806" s="18">
        <v>42343.0</v>
      </c>
      <c r="E3806" s="18">
        <f t="shared" si="1"/>
        <v>42343</v>
      </c>
      <c r="F3806" s="15" t="s">
        <v>114</v>
      </c>
      <c r="G3806" s="15" t="s">
        <v>4566</v>
      </c>
      <c r="H3806" s="15" t="s">
        <v>4567</v>
      </c>
      <c r="I3806" s="15" t="s">
        <v>76</v>
      </c>
      <c r="J3806" s="15" t="s">
        <v>60</v>
      </c>
      <c r="K3806" s="15" t="s">
        <v>29</v>
      </c>
      <c r="L3806" s="15" t="str">
        <f t="array" ref="L3806">_xlfn.XLOOKUP(M3806,reference_province_to_city!$A$2:$A$11,reference_province_to_city!$B$2:$B$11)</f>
        <v>Palembang</v>
      </c>
      <c r="M3806" s="15" t="s">
        <v>13</v>
      </c>
      <c r="N3806" s="15">
        <v>30111.0</v>
      </c>
      <c r="O3806" s="15">
        <f t="array" ref="O3806">_xlfn.XLOOKUP(M3806,reference_postal_code!$B$2:$B$11,reference_postal_code!$A$2:$A$11)</f>
        <v>30111</v>
      </c>
      <c r="P3806" s="15" t="s">
        <v>77</v>
      </c>
      <c r="Q3806" s="15" t="s">
        <v>4418</v>
      </c>
      <c r="R3806" s="15" t="s">
        <v>65</v>
      </c>
      <c r="S3806" s="15" t="s">
        <v>66</v>
      </c>
      <c r="T3806" s="15" t="s">
        <v>4419</v>
      </c>
      <c r="U3806" s="28">
        <v>1713000.0</v>
      </c>
      <c r="V3806" s="15">
        <v>5.0</v>
      </c>
      <c r="W3806" s="31">
        <v>0.0</v>
      </c>
      <c r="X3806" s="28">
        <v>787980.0</v>
      </c>
    </row>
    <row r="3807" ht="15.75" customHeight="1">
      <c r="A3807" s="15">
        <v>1461.0</v>
      </c>
      <c r="B3807" s="15" t="s">
        <v>6578</v>
      </c>
      <c r="C3807" s="18">
        <v>42339.0</v>
      </c>
      <c r="D3807" s="18">
        <v>42346.0</v>
      </c>
      <c r="E3807" s="18">
        <f t="shared" si="1"/>
        <v>42346</v>
      </c>
      <c r="F3807" s="15" t="s">
        <v>55</v>
      </c>
      <c r="G3807" s="15" t="s">
        <v>3016</v>
      </c>
      <c r="H3807" s="15" t="s">
        <v>3017</v>
      </c>
      <c r="I3807" s="15" t="s">
        <v>59</v>
      </c>
      <c r="J3807" s="15" t="s">
        <v>60</v>
      </c>
      <c r="K3807" s="15" t="s">
        <v>19</v>
      </c>
      <c r="L3807" s="15" t="str">
        <f t="array" ref="L3807">_xlfn.XLOOKUP(M3807,reference_province_to_city!$A$2:$A$11,reference_province_to_city!$B$2:$B$11)</f>
        <v>Yogyakarta</v>
      </c>
      <c r="M3807" s="15" t="s">
        <v>18</v>
      </c>
      <c r="N3807" s="15">
        <v>55111.0</v>
      </c>
      <c r="O3807" s="15">
        <f t="array" ref="O3807">_xlfn.XLOOKUP(M3807,reference_postal_code!$B$2:$B$11,reference_postal_code!$A$2:$A$11)</f>
        <v>55111</v>
      </c>
      <c r="P3807" s="15" t="s">
        <v>77</v>
      </c>
      <c r="Q3807" s="15" t="s">
        <v>1772</v>
      </c>
      <c r="R3807" s="15" t="s">
        <v>65</v>
      </c>
      <c r="S3807" s="15" t="s">
        <v>83</v>
      </c>
      <c r="T3807" s="15" t="s">
        <v>1773</v>
      </c>
      <c r="U3807" s="28">
        <v>831360.0</v>
      </c>
      <c r="V3807" s="15">
        <v>2.0</v>
      </c>
      <c r="W3807" s="31">
        <v>0.2</v>
      </c>
      <c r="X3807" s="28">
        <v>290976.0</v>
      </c>
    </row>
    <row r="3808" ht="15.75" customHeight="1">
      <c r="A3808" s="15">
        <v>8893.0</v>
      </c>
      <c r="B3808" s="15" t="s">
        <v>6579</v>
      </c>
      <c r="C3808" s="18">
        <v>42339.0</v>
      </c>
      <c r="D3808" s="18">
        <v>42344.0</v>
      </c>
      <c r="E3808" s="18">
        <f t="shared" si="1"/>
        <v>42344</v>
      </c>
      <c r="F3808" s="15" t="s">
        <v>55</v>
      </c>
      <c r="G3808" s="15" t="s">
        <v>4874</v>
      </c>
      <c r="H3808" s="15" t="s">
        <v>4875</v>
      </c>
      <c r="I3808" s="15" t="s">
        <v>76</v>
      </c>
      <c r="J3808" s="15" t="s">
        <v>60</v>
      </c>
      <c r="K3808" s="15" t="s">
        <v>33</v>
      </c>
      <c r="L3808" s="15" t="str">
        <f t="array" ref="L3808">_xlfn.XLOOKUP(M3808,reference_province_to_city!$A$2:$A$11,reference_province_to_city!$B$2:$B$11)</f>
        <v>Makassar</v>
      </c>
      <c r="M3808" s="15" t="s">
        <v>25</v>
      </c>
      <c r="N3808" s="15">
        <v>90111.0</v>
      </c>
      <c r="O3808" s="15">
        <f t="array" ref="O3808">_xlfn.XLOOKUP(M3808,reference_postal_code!$B$2:$B$11,reference_postal_code!$A$2:$A$11)</f>
        <v>90111</v>
      </c>
      <c r="P3808" s="15" t="s">
        <v>63</v>
      </c>
      <c r="Q3808" s="15" t="s">
        <v>1302</v>
      </c>
      <c r="R3808" s="15" t="s">
        <v>106</v>
      </c>
      <c r="S3808" s="15" t="s">
        <v>107</v>
      </c>
      <c r="T3808" s="15" t="s">
        <v>1303</v>
      </c>
      <c r="U3808" s="28">
        <v>4.015008E7</v>
      </c>
      <c r="V3808" s="15">
        <v>9.0</v>
      </c>
      <c r="W3808" s="31">
        <v>0.2</v>
      </c>
      <c r="X3808" s="28">
        <v>4015008.0</v>
      </c>
    </row>
    <row r="3809" ht="15.75" customHeight="1">
      <c r="A3809" s="15">
        <v>9355.0</v>
      </c>
      <c r="B3809" s="15" t="s">
        <v>6580</v>
      </c>
      <c r="C3809" s="18">
        <v>42339.0</v>
      </c>
      <c r="D3809" s="18">
        <v>42343.0</v>
      </c>
      <c r="E3809" s="18">
        <f t="shared" si="1"/>
        <v>42343</v>
      </c>
      <c r="F3809" s="15" t="s">
        <v>55</v>
      </c>
      <c r="G3809" s="15" t="s">
        <v>2578</v>
      </c>
      <c r="H3809" s="15" t="s">
        <v>2579</v>
      </c>
      <c r="I3809" s="15" t="s">
        <v>76</v>
      </c>
      <c r="J3809" s="15" t="s">
        <v>60</v>
      </c>
      <c r="K3809" s="15" t="s">
        <v>19</v>
      </c>
      <c r="L3809" s="15" t="str">
        <f t="array" ref="L3809">_xlfn.XLOOKUP(M3809,reference_province_to_city!$A$2:$A$11,reference_province_to_city!$B$2:$B$11)</f>
        <v>Yogyakarta</v>
      </c>
      <c r="M3809" s="15" t="s">
        <v>18</v>
      </c>
      <c r="N3809" s="15">
        <v>55111.0</v>
      </c>
      <c r="O3809" s="15">
        <f t="array" ref="O3809">_xlfn.XLOOKUP(M3809,reference_postal_code!$B$2:$B$11,reference_postal_code!$A$2:$A$11)</f>
        <v>55111</v>
      </c>
      <c r="P3809" s="15" t="s">
        <v>77</v>
      </c>
      <c r="Q3809" s="15" t="s">
        <v>6581</v>
      </c>
      <c r="R3809" s="15" t="s">
        <v>65</v>
      </c>
      <c r="S3809" s="15" t="s">
        <v>66</v>
      </c>
      <c r="T3809" s="15" t="s">
        <v>6582</v>
      </c>
      <c r="U3809" s="28">
        <v>291600.0</v>
      </c>
      <c r="V3809" s="15">
        <v>3.0</v>
      </c>
      <c r="W3809" s="31">
        <v>0.0</v>
      </c>
      <c r="X3809" s="28">
        <v>139968.0</v>
      </c>
    </row>
    <row r="3810" ht="15.75" customHeight="1">
      <c r="A3810" s="15">
        <v>6880.0</v>
      </c>
      <c r="B3810" s="15" t="s">
        <v>6576</v>
      </c>
      <c r="C3810" s="18">
        <v>42339.0</v>
      </c>
      <c r="D3810" s="18">
        <v>42343.0</v>
      </c>
      <c r="E3810" s="18">
        <f t="shared" si="1"/>
        <v>42343</v>
      </c>
      <c r="F3810" s="15" t="s">
        <v>114</v>
      </c>
      <c r="G3810" s="15" t="s">
        <v>4566</v>
      </c>
      <c r="H3810" s="15" t="s">
        <v>4567</v>
      </c>
      <c r="I3810" s="15" t="s">
        <v>76</v>
      </c>
      <c r="J3810" s="15" t="s">
        <v>60</v>
      </c>
      <c r="K3810" s="15" t="s">
        <v>29</v>
      </c>
      <c r="L3810" s="15" t="str">
        <f t="array" ref="L3810">_xlfn.XLOOKUP(M3810,reference_province_to_city!$A$2:$A$11,reference_province_to_city!$B$2:$B$11)</f>
        <v>Palembang</v>
      </c>
      <c r="M3810" s="15" t="s">
        <v>13</v>
      </c>
      <c r="N3810" s="15">
        <v>30111.0</v>
      </c>
      <c r="O3810" s="15">
        <f t="array" ref="O3810">_xlfn.XLOOKUP(M3810,reference_postal_code!$B$2:$B$11,reference_postal_code!$A$2:$A$11)</f>
        <v>30111</v>
      </c>
      <c r="P3810" s="15" t="s">
        <v>77</v>
      </c>
      <c r="Q3810" s="15" t="s">
        <v>2368</v>
      </c>
      <c r="R3810" s="15" t="s">
        <v>106</v>
      </c>
      <c r="S3810" s="15" t="s">
        <v>107</v>
      </c>
      <c r="T3810" s="15" t="s">
        <v>2369</v>
      </c>
      <c r="U3810" s="28">
        <v>3.00588E7</v>
      </c>
      <c r="V3810" s="15">
        <v>5.0</v>
      </c>
      <c r="W3810" s="31">
        <v>0.2</v>
      </c>
      <c r="X3810" s="28">
        <v>1878675.0</v>
      </c>
    </row>
    <row r="3811" ht="15.75" customHeight="1">
      <c r="A3811" s="15">
        <v>3921.0</v>
      </c>
      <c r="B3811" s="15" t="s">
        <v>6583</v>
      </c>
      <c r="C3811" s="18">
        <v>42339.0</v>
      </c>
      <c r="D3811" s="18">
        <v>42345.0</v>
      </c>
      <c r="E3811" s="18">
        <f t="shared" si="1"/>
        <v>42345</v>
      </c>
      <c r="F3811" s="15" t="s">
        <v>55</v>
      </c>
      <c r="G3811" s="15" t="s">
        <v>3373</v>
      </c>
      <c r="H3811" s="15" t="s">
        <v>3374</v>
      </c>
      <c r="I3811" s="15" t="s">
        <v>128</v>
      </c>
      <c r="J3811" s="15" t="s">
        <v>60</v>
      </c>
      <c r="K3811" s="15" t="s">
        <v>10</v>
      </c>
      <c r="L3811" s="15" t="str">
        <f t="array" ref="L3811">_xlfn.XLOOKUP(M3811,reference_province_to_city!$A$2:$A$11,reference_province_to_city!$B$2:$B$11)</f>
        <v>Jakarta</v>
      </c>
      <c r="M3811" s="15" t="s">
        <v>7</v>
      </c>
      <c r="N3811" s="15">
        <v>10110.0</v>
      </c>
      <c r="O3811" s="15">
        <f t="array" ref="O3811">_xlfn.XLOOKUP(M3811,reference_postal_code!$B$2:$B$11,reference_postal_code!$A$2:$A$11)</f>
        <v>10110</v>
      </c>
      <c r="P3811" s="15" t="s">
        <v>117</v>
      </c>
      <c r="Q3811" s="15" t="s">
        <v>1748</v>
      </c>
      <c r="R3811" s="15" t="s">
        <v>65</v>
      </c>
      <c r="S3811" s="15" t="s">
        <v>83</v>
      </c>
      <c r="T3811" s="15" t="s">
        <v>1749</v>
      </c>
      <c r="U3811" s="28">
        <v>959400.0</v>
      </c>
      <c r="V3811" s="15">
        <v>4.0</v>
      </c>
      <c r="W3811" s="31">
        <v>0.0</v>
      </c>
      <c r="X3811" s="28">
        <v>460512.0</v>
      </c>
    </row>
    <row r="3812" ht="15.75" customHeight="1">
      <c r="A3812" s="15">
        <v>6883.0</v>
      </c>
      <c r="B3812" s="15" t="s">
        <v>6576</v>
      </c>
      <c r="C3812" s="18">
        <v>42339.0</v>
      </c>
      <c r="D3812" s="18"/>
      <c r="E3812" s="18">
        <f t="shared" si="1"/>
        <v>42342</v>
      </c>
      <c r="F3812" s="15" t="s">
        <v>114</v>
      </c>
      <c r="G3812" s="15" t="s">
        <v>4566</v>
      </c>
      <c r="H3812" s="15" t="s">
        <v>4567</v>
      </c>
      <c r="I3812" s="15" t="s">
        <v>76</v>
      </c>
      <c r="J3812" s="15" t="s">
        <v>60</v>
      </c>
      <c r="K3812" s="15" t="s">
        <v>29</v>
      </c>
      <c r="L3812" s="15" t="str">
        <f t="array" ref="L3812">_xlfn.XLOOKUP(M3812,reference_province_to_city!$A$2:$A$11,reference_province_to_city!$B$2:$B$11)</f>
        <v>Palembang</v>
      </c>
      <c r="M3812" s="15" t="s">
        <v>13</v>
      </c>
      <c r="N3812" s="15">
        <v>30111.0</v>
      </c>
      <c r="O3812" s="15">
        <f t="array" ref="O3812">_xlfn.XLOOKUP(M3812,reference_postal_code!$B$2:$B$11,reference_postal_code!$A$2:$A$11)</f>
        <v>30111</v>
      </c>
      <c r="P3812" s="15" t="s">
        <v>77</v>
      </c>
      <c r="Q3812" s="15" t="s">
        <v>4691</v>
      </c>
      <c r="R3812" s="15" t="s">
        <v>65</v>
      </c>
      <c r="S3812" s="15" t="s">
        <v>87</v>
      </c>
      <c r="T3812" s="15" t="s">
        <v>4692</v>
      </c>
      <c r="U3812" s="28">
        <v>2200950.0</v>
      </c>
      <c r="V3812" s="15">
        <v>3.0</v>
      </c>
      <c r="W3812" s="31">
        <v>0.0</v>
      </c>
      <c r="X3812" s="28">
        <v>44019.0</v>
      </c>
    </row>
    <row r="3813" ht="15.75" customHeight="1">
      <c r="A3813" s="15">
        <v>6882.0</v>
      </c>
      <c r="B3813" s="15" t="s">
        <v>6576</v>
      </c>
      <c r="C3813" s="18">
        <v>42339.0</v>
      </c>
      <c r="D3813" s="18">
        <v>42343.0</v>
      </c>
      <c r="E3813" s="18">
        <f t="shared" si="1"/>
        <v>42343</v>
      </c>
      <c r="F3813" s="15" t="s">
        <v>114</v>
      </c>
      <c r="G3813" s="15" t="s">
        <v>4566</v>
      </c>
      <c r="H3813" s="15" t="s">
        <v>4567</v>
      </c>
      <c r="I3813" s="15" t="s">
        <v>76</v>
      </c>
      <c r="J3813" s="15" t="s">
        <v>60</v>
      </c>
      <c r="K3813" s="15" t="s">
        <v>29</v>
      </c>
      <c r="L3813" s="15" t="str">
        <f t="array" ref="L3813">_xlfn.XLOOKUP(M3813,reference_province_to_city!$A$2:$A$11,reference_province_to_city!$B$2:$B$11)</f>
        <v>Palembang</v>
      </c>
      <c r="M3813" s="15" t="s">
        <v>13</v>
      </c>
      <c r="N3813" s="15">
        <v>30111.0</v>
      </c>
      <c r="O3813" s="15">
        <f t="array" ref="O3813">_xlfn.XLOOKUP(M3813,reference_postal_code!$B$2:$B$11,reference_postal_code!$A$2:$A$11)</f>
        <v>30111</v>
      </c>
      <c r="P3813" s="15" t="s">
        <v>77</v>
      </c>
      <c r="Q3813" s="15" t="s">
        <v>1262</v>
      </c>
      <c r="R3813" s="15" t="s">
        <v>106</v>
      </c>
      <c r="S3813" s="15" t="s">
        <v>218</v>
      </c>
      <c r="T3813" s="15" t="s">
        <v>1263</v>
      </c>
      <c r="U3813" s="28">
        <v>2.8701E7</v>
      </c>
      <c r="V3813" s="15">
        <v>9.0</v>
      </c>
      <c r="W3813" s="31">
        <v>0.0</v>
      </c>
      <c r="X3813" s="28">
        <v>6027210.0</v>
      </c>
    </row>
    <row r="3814" ht="15.75" customHeight="1">
      <c r="A3814" s="15">
        <v>9356.0</v>
      </c>
      <c r="B3814" s="15" t="s">
        <v>6580</v>
      </c>
      <c r="C3814" s="18">
        <v>42339.0</v>
      </c>
      <c r="D3814" s="18">
        <v>42343.0</v>
      </c>
      <c r="E3814" s="18">
        <f t="shared" si="1"/>
        <v>42343</v>
      </c>
      <c r="F3814" s="15" t="s">
        <v>55</v>
      </c>
      <c r="G3814" s="15" t="s">
        <v>2578</v>
      </c>
      <c r="H3814" s="15" t="s">
        <v>2579</v>
      </c>
      <c r="I3814" s="15" t="s">
        <v>76</v>
      </c>
      <c r="J3814" s="15" t="s">
        <v>60</v>
      </c>
      <c r="K3814" s="15" t="s">
        <v>19</v>
      </c>
      <c r="L3814" s="15" t="str">
        <f t="array" ref="L3814">_xlfn.XLOOKUP(M3814,reference_province_to_city!$A$2:$A$11,reference_province_to_city!$B$2:$B$11)</f>
        <v>Yogyakarta</v>
      </c>
      <c r="M3814" s="15" t="s">
        <v>18</v>
      </c>
      <c r="N3814" s="15">
        <v>55111.0</v>
      </c>
      <c r="O3814" s="15">
        <f t="array" ref="O3814">_xlfn.XLOOKUP(M3814,reference_postal_code!$B$2:$B$11,reference_postal_code!$A$2:$A$11)</f>
        <v>55111</v>
      </c>
      <c r="P3814" s="15" t="s">
        <v>77</v>
      </c>
      <c r="Q3814" s="15" t="s">
        <v>6584</v>
      </c>
      <c r="R3814" s="15" t="s">
        <v>65</v>
      </c>
      <c r="S3814" s="15" t="s">
        <v>93</v>
      </c>
      <c r="T3814" s="15" t="s">
        <v>6585</v>
      </c>
      <c r="U3814" s="28">
        <v>54600.0</v>
      </c>
      <c r="V3814" s="15">
        <v>2.0</v>
      </c>
      <c r="W3814" s="31">
        <v>0.0</v>
      </c>
      <c r="X3814" s="28">
        <v>15288.0</v>
      </c>
    </row>
    <row r="3815" ht="15.75" customHeight="1">
      <c r="A3815" s="15">
        <v>3920.0</v>
      </c>
      <c r="B3815" s="15" t="s">
        <v>6583</v>
      </c>
      <c r="C3815" s="18">
        <v>42339.0</v>
      </c>
      <c r="D3815" s="18">
        <v>42345.0</v>
      </c>
      <c r="E3815" s="18">
        <f t="shared" si="1"/>
        <v>42345</v>
      </c>
      <c r="F3815" s="15" t="s">
        <v>55</v>
      </c>
      <c r="G3815" s="15" t="s">
        <v>3373</v>
      </c>
      <c r="H3815" s="15" t="s">
        <v>3374</v>
      </c>
      <c r="I3815" s="15" t="s">
        <v>128</v>
      </c>
      <c r="J3815" s="15" t="s">
        <v>60</v>
      </c>
      <c r="K3815" s="15" t="s">
        <v>10</v>
      </c>
      <c r="L3815" s="15" t="str">
        <f t="array" ref="L3815">_xlfn.XLOOKUP(M3815,reference_province_to_city!$A$2:$A$11,reference_province_to_city!$B$2:$B$11)</f>
        <v>Jakarta</v>
      </c>
      <c r="M3815" s="15" t="s">
        <v>7</v>
      </c>
      <c r="N3815" s="15">
        <v>10110.0</v>
      </c>
      <c r="O3815" s="15">
        <f t="array" ref="O3815">_xlfn.XLOOKUP(M3815,reference_postal_code!$B$2:$B$11,reference_postal_code!$A$2:$A$11)</f>
        <v>10110</v>
      </c>
      <c r="P3815" s="15" t="s">
        <v>117</v>
      </c>
      <c r="Q3815" s="15" t="s">
        <v>3208</v>
      </c>
      <c r="R3815" s="15" t="s">
        <v>65</v>
      </c>
      <c r="S3815" s="15" t="s">
        <v>87</v>
      </c>
      <c r="T3815" s="15" t="s">
        <v>3209</v>
      </c>
      <c r="U3815" s="28">
        <v>925200.0</v>
      </c>
      <c r="V3815" s="15">
        <v>4.0</v>
      </c>
      <c r="W3815" s="31">
        <v>0.0</v>
      </c>
      <c r="X3815" s="28">
        <v>249804.0</v>
      </c>
    </row>
    <row r="3816" ht="15.75" customHeight="1">
      <c r="A3816" s="15">
        <v>9357.0</v>
      </c>
      <c r="B3816" s="15" t="s">
        <v>6580</v>
      </c>
      <c r="C3816" s="18">
        <v>42339.0</v>
      </c>
      <c r="D3816" s="18">
        <v>42343.0</v>
      </c>
      <c r="E3816" s="18">
        <f t="shared" si="1"/>
        <v>42343</v>
      </c>
      <c r="F3816" s="15" t="s">
        <v>55</v>
      </c>
      <c r="G3816" s="15" t="s">
        <v>2578</v>
      </c>
      <c r="H3816" s="15" t="s">
        <v>2579</v>
      </c>
      <c r="I3816" s="15" t="s">
        <v>76</v>
      </c>
      <c r="J3816" s="15" t="s">
        <v>60</v>
      </c>
      <c r="K3816" s="15" t="s">
        <v>19</v>
      </c>
      <c r="L3816" s="15" t="str">
        <f t="array" ref="L3816">_xlfn.XLOOKUP(M3816,reference_province_to_city!$A$2:$A$11,reference_province_to_city!$B$2:$B$11)</f>
        <v>Yogyakarta</v>
      </c>
      <c r="M3816" s="15" t="s">
        <v>18</v>
      </c>
      <c r="N3816" s="15">
        <v>55111.0</v>
      </c>
      <c r="O3816" s="15">
        <f t="array" ref="O3816">_xlfn.XLOOKUP(M3816,reference_postal_code!$B$2:$B$11,reference_postal_code!$A$2:$A$11)</f>
        <v>55111</v>
      </c>
      <c r="P3816" s="15" t="s">
        <v>77</v>
      </c>
      <c r="Q3816" s="15" t="s">
        <v>3940</v>
      </c>
      <c r="R3816" s="15" t="s">
        <v>65</v>
      </c>
      <c r="S3816" s="15" t="s">
        <v>66</v>
      </c>
      <c r="T3816" s="15" t="s">
        <v>3941</v>
      </c>
      <c r="U3816" s="28">
        <v>278100.0</v>
      </c>
      <c r="V3816" s="15">
        <v>2.0</v>
      </c>
      <c r="W3816" s="31">
        <v>0.0</v>
      </c>
      <c r="X3816" s="28">
        <v>130707.0</v>
      </c>
    </row>
    <row r="3817" ht="15.75" customHeight="1">
      <c r="A3817" s="15">
        <v>1474.0</v>
      </c>
      <c r="B3817" s="15" t="s">
        <v>6586</v>
      </c>
      <c r="C3817" s="18">
        <v>42339.0</v>
      </c>
      <c r="D3817" s="18">
        <v>42340.0</v>
      </c>
      <c r="E3817" s="18">
        <f t="shared" si="1"/>
        <v>42340</v>
      </c>
      <c r="F3817" s="15" t="s">
        <v>466</v>
      </c>
      <c r="G3817" s="15" t="s">
        <v>5946</v>
      </c>
      <c r="H3817" s="15" t="s">
        <v>5947</v>
      </c>
      <c r="I3817" s="15" t="s">
        <v>59</v>
      </c>
      <c r="J3817" s="15" t="s">
        <v>60</v>
      </c>
      <c r="K3817" s="15" t="s">
        <v>22</v>
      </c>
      <c r="L3817" s="15" t="str">
        <f t="array" ref="L3817">_xlfn.XLOOKUP(M3817,reference_province_to_city!$A$2:$A$11,reference_province_to_city!$B$2:$B$11)</f>
        <v>Surabaya</v>
      </c>
      <c r="M3817" s="15" t="s">
        <v>20</v>
      </c>
      <c r="N3817" s="15">
        <v>60231.0</v>
      </c>
      <c r="O3817" s="15">
        <f t="array" ref="O3817">_xlfn.XLOOKUP(M3817,reference_postal_code!$B$2:$B$11,reference_postal_code!$A$2:$A$11)</f>
        <v>60231</v>
      </c>
      <c r="P3817" s="15" t="s">
        <v>166</v>
      </c>
      <c r="Q3817" s="15" t="s">
        <v>775</v>
      </c>
      <c r="R3817" s="15" t="s">
        <v>106</v>
      </c>
      <c r="S3817" s="15" t="s">
        <v>139</v>
      </c>
      <c r="T3817" s="15" t="s">
        <v>776</v>
      </c>
      <c r="U3817" s="28">
        <v>100320.0</v>
      </c>
      <c r="V3817" s="15">
        <v>4.0</v>
      </c>
      <c r="W3817" s="31">
        <v>0.6</v>
      </c>
      <c r="X3817" s="28">
        <v>-60192.0</v>
      </c>
    </row>
    <row r="3818" ht="15.75" customHeight="1">
      <c r="A3818" s="15">
        <v>538.0</v>
      </c>
      <c r="B3818" s="15" t="s">
        <v>6587</v>
      </c>
      <c r="C3818" s="18">
        <v>42341.0</v>
      </c>
      <c r="D3818" s="18">
        <v>42346.0</v>
      </c>
      <c r="E3818" s="18">
        <f t="shared" si="1"/>
        <v>42346</v>
      </c>
      <c r="F3818" s="15" t="s">
        <v>55</v>
      </c>
      <c r="G3818" s="15" t="s">
        <v>926</v>
      </c>
      <c r="H3818" s="15" t="s">
        <v>927</v>
      </c>
      <c r="I3818" s="15" t="s">
        <v>76</v>
      </c>
      <c r="J3818" s="15" t="s">
        <v>60</v>
      </c>
      <c r="K3818" s="15" t="s">
        <v>31</v>
      </c>
      <c r="L3818" s="15" t="str">
        <f t="array" ref="L3818">_xlfn.XLOOKUP(M3818,reference_province_to_city!$A$2:$A$11,reference_province_to_city!$B$2:$B$11)</f>
        <v>Balikpapan</v>
      </c>
      <c r="M3818" s="15" t="s">
        <v>21</v>
      </c>
      <c r="N3818" s="15">
        <v>76114.0</v>
      </c>
      <c r="O3818" s="15">
        <f t="array" ref="O3818">_xlfn.XLOOKUP(M3818,reference_postal_code!$B$2:$B$11,reference_postal_code!$A$2:$A$11)</f>
        <v>76114</v>
      </c>
      <c r="P3818" s="15" t="s">
        <v>166</v>
      </c>
      <c r="Q3818" s="15" t="s">
        <v>2101</v>
      </c>
      <c r="R3818" s="15" t="s">
        <v>65</v>
      </c>
      <c r="S3818" s="15" t="s">
        <v>83</v>
      </c>
      <c r="T3818" s="15" t="s">
        <v>2102</v>
      </c>
      <c r="U3818" s="28">
        <v>161280.0</v>
      </c>
      <c r="V3818" s="15">
        <v>4.0</v>
      </c>
      <c r="W3818" s="31">
        <v>0.2</v>
      </c>
      <c r="X3818" s="28">
        <v>50400.0</v>
      </c>
    </row>
    <row r="3819" ht="15.75" customHeight="1">
      <c r="A3819" s="15">
        <v>8988.0</v>
      </c>
      <c r="B3819" s="15" t="s">
        <v>6588</v>
      </c>
      <c r="C3819" s="18">
        <v>42341.0</v>
      </c>
      <c r="D3819" s="18">
        <v>42345.0</v>
      </c>
      <c r="E3819" s="18">
        <f t="shared" si="1"/>
        <v>42345</v>
      </c>
      <c r="F3819" s="15" t="s">
        <v>55</v>
      </c>
      <c r="G3819" s="15" t="s">
        <v>3264</v>
      </c>
      <c r="H3819" s="15" t="s">
        <v>3265</v>
      </c>
      <c r="I3819" s="15" t="s">
        <v>59</v>
      </c>
      <c r="J3819" s="15" t="s">
        <v>60</v>
      </c>
      <c r="K3819" s="15" t="s">
        <v>14</v>
      </c>
      <c r="L3819" s="15" t="str">
        <f t="array" ref="L3819">_xlfn.XLOOKUP(M3819,reference_province_to_city!$A$2:$A$11,reference_province_to_city!$B$2:$B$11)</f>
        <v>Bandung</v>
      </c>
      <c r="M3819" s="15" t="s">
        <v>12</v>
      </c>
      <c r="N3819" s="15">
        <v>40111.0</v>
      </c>
      <c r="O3819" s="15">
        <f t="array" ref="O3819">_xlfn.XLOOKUP(M3819,reference_postal_code!$B$2:$B$11,reference_postal_code!$A$2:$A$11)</f>
        <v>40111</v>
      </c>
      <c r="P3819" s="15" t="s">
        <v>117</v>
      </c>
      <c r="Q3819" s="15" t="s">
        <v>6267</v>
      </c>
      <c r="R3819" s="15" t="s">
        <v>110</v>
      </c>
      <c r="S3819" s="15" t="s">
        <v>111</v>
      </c>
      <c r="T3819" s="15" t="s">
        <v>6268</v>
      </c>
      <c r="U3819" s="28">
        <v>1583760.0</v>
      </c>
      <c r="V3819" s="15">
        <v>2.0</v>
      </c>
      <c r="W3819" s="31">
        <v>0.2</v>
      </c>
      <c r="X3819" s="28">
        <v>138579.0</v>
      </c>
    </row>
    <row r="3820" ht="15.75" customHeight="1">
      <c r="A3820" s="15">
        <v>8987.0</v>
      </c>
      <c r="B3820" s="15" t="s">
        <v>6588</v>
      </c>
      <c r="C3820" s="18">
        <v>42341.0</v>
      </c>
      <c r="D3820" s="18">
        <v>42345.0</v>
      </c>
      <c r="E3820" s="18">
        <f t="shared" si="1"/>
        <v>42345</v>
      </c>
      <c r="F3820" s="15" t="s">
        <v>55</v>
      </c>
      <c r="G3820" s="15" t="s">
        <v>3264</v>
      </c>
      <c r="H3820" s="15" t="s">
        <v>3265</v>
      </c>
      <c r="I3820" s="15" t="s">
        <v>59</v>
      </c>
      <c r="J3820" s="15" t="s">
        <v>60</v>
      </c>
      <c r="K3820" s="15" t="s">
        <v>14</v>
      </c>
      <c r="L3820" s="15" t="str">
        <f t="array" ref="L3820">_xlfn.XLOOKUP(M3820,reference_province_to_city!$A$2:$A$11,reference_province_to_city!$B$2:$B$11)</f>
        <v>Bandung</v>
      </c>
      <c r="M3820" s="15" t="s">
        <v>12</v>
      </c>
      <c r="N3820" s="15">
        <v>40111.0</v>
      </c>
      <c r="O3820" s="15">
        <f t="array" ref="O3820">_xlfn.XLOOKUP(M3820,reference_postal_code!$B$2:$B$11,reference_postal_code!$A$2:$A$11)</f>
        <v>40111</v>
      </c>
      <c r="P3820" s="15" t="s">
        <v>117</v>
      </c>
      <c r="Q3820" s="15" t="s">
        <v>2710</v>
      </c>
      <c r="R3820" s="15" t="s">
        <v>65</v>
      </c>
      <c r="S3820" s="15" t="s">
        <v>83</v>
      </c>
      <c r="T3820" s="15" t="s">
        <v>2711</v>
      </c>
      <c r="U3820" s="28">
        <v>1439550.0</v>
      </c>
      <c r="V3820" s="15">
        <v>5.0</v>
      </c>
      <c r="W3820" s="31">
        <v>0.7</v>
      </c>
      <c r="X3820" s="28">
        <v>-1103655.0</v>
      </c>
    </row>
    <row r="3821" ht="15.75" customHeight="1">
      <c r="A3821" s="15">
        <v>387.0</v>
      </c>
      <c r="B3821" s="15" t="s">
        <v>6589</v>
      </c>
      <c r="C3821" s="18">
        <v>42341.0</v>
      </c>
      <c r="D3821" s="18">
        <v>42345.0</v>
      </c>
      <c r="E3821" s="18">
        <f t="shared" si="1"/>
        <v>42345</v>
      </c>
      <c r="F3821" s="15" t="s">
        <v>55</v>
      </c>
      <c r="G3821" s="15" t="s">
        <v>678</v>
      </c>
      <c r="H3821" s="15" t="s">
        <v>679</v>
      </c>
      <c r="I3821" s="15" t="s">
        <v>128</v>
      </c>
      <c r="J3821" s="15" t="s">
        <v>60</v>
      </c>
      <c r="K3821" s="15" t="s">
        <v>31</v>
      </c>
      <c r="L3821" s="15" t="str">
        <f t="array" ref="L3821">_xlfn.XLOOKUP(M3821,reference_province_to_city!$A$2:$A$11,reference_province_to_city!$B$2:$B$11)</f>
        <v>Balikpapan</v>
      </c>
      <c r="M3821" s="15" t="s">
        <v>21</v>
      </c>
      <c r="N3821" s="15">
        <v>76114.0</v>
      </c>
      <c r="O3821" s="15">
        <f t="array" ref="O3821">_xlfn.XLOOKUP(M3821,reference_postal_code!$B$2:$B$11,reference_postal_code!$A$2:$A$11)</f>
        <v>76114</v>
      </c>
      <c r="P3821" s="15" t="s">
        <v>166</v>
      </c>
      <c r="Q3821" s="15" t="s">
        <v>6590</v>
      </c>
      <c r="R3821" s="15" t="s">
        <v>110</v>
      </c>
      <c r="S3821" s="15" t="s">
        <v>668</v>
      </c>
      <c r="T3821" s="15" t="s">
        <v>6591</v>
      </c>
      <c r="U3821" s="28">
        <v>7235100.0</v>
      </c>
      <c r="V3821" s="15">
        <v>4.0</v>
      </c>
      <c r="W3821" s="31">
        <v>0.7</v>
      </c>
      <c r="X3821" s="28">
        <v>-5064570.0</v>
      </c>
    </row>
    <row r="3822" ht="15.75" customHeight="1">
      <c r="A3822" s="15">
        <v>9557.0</v>
      </c>
      <c r="B3822" s="15" t="s">
        <v>6592</v>
      </c>
      <c r="C3822" s="18">
        <v>42341.0</v>
      </c>
      <c r="D3822" s="18">
        <v>42343.0</v>
      </c>
      <c r="E3822" s="18">
        <f t="shared" si="1"/>
        <v>42343</v>
      </c>
      <c r="F3822" s="15" t="s">
        <v>114</v>
      </c>
      <c r="G3822" s="15" t="s">
        <v>1447</v>
      </c>
      <c r="H3822" s="15" t="s">
        <v>1448</v>
      </c>
      <c r="I3822" s="15" t="s">
        <v>76</v>
      </c>
      <c r="J3822" s="15" t="s">
        <v>60</v>
      </c>
      <c r="K3822" s="15" t="s">
        <v>17</v>
      </c>
      <c r="L3822" s="15" t="str">
        <f t="array" ref="L3822">_xlfn.XLOOKUP(M3822,reference_province_to_city!$A$2:$A$11,reference_province_to_city!$B$2:$B$11)</f>
        <v>Semarang</v>
      </c>
      <c r="M3822" s="15" t="s">
        <v>15</v>
      </c>
      <c r="N3822" s="15">
        <v>50111.0</v>
      </c>
      <c r="O3822" s="15">
        <f t="array" ref="O3822">_xlfn.XLOOKUP(M3822,reference_postal_code!$B$2:$B$11,reference_postal_code!$A$2:$A$11)</f>
        <v>50111</v>
      </c>
      <c r="P3822" s="15" t="s">
        <v>77</v>
      </c>
      <c r="Q3822" s="15" t="s">
        <v>6593</v>
      </c>
      <c r="R3822" s="15" t="s">
        <v>65</v>
      </c>
      <c r="S3822" s="15" t="s">
        <v>66</v>
      </c>
      <c r="T3822" s="15" t="s">
        <v>6594</v>
      </c>
      <c r="U3822" s="28">
        <v>2769900.0</v>
      </c>
      <c r="V3822" s="15">
        <v>7.0</v>
      </c>
      <c r="W3822" s="31">
        <v>0.0</v>
      </c>
      <c r="X3822" s="28">
        <v>1274154.0</v>
      </c>
    </row>
    <row r="3823" ht="15.75" customHeight="1">
      <c r="A3823" s="15">
        <v>8986.0</v>
      </c>
      <c r="B3823" s="15" t="s">
        <v>6588</v>
      </c>
      <c r="C3823" s="18">
        <v>42341.0</v>
      </c>
      <c r="D3823" s="18">
        <v>42345.0</v>
      </c>
      <c r="E3823" s="18">
        <f t="shared" si="1"/>
        <v>42345</v>
      </c>
      <c r="F3823" s="15" t="s">
        <v>55</v>
      </c>
      <c r="G3823" s="15" t="s">
        <v>3264</v>
      </c>
      <c r="H3823" s="15" t="s">
        <v>3265</v>
      </c>
      <c r="I3823" s="15" t="s">
        <v>59</v>
      </c>
      <c r="J3823" s="15" t="s">
        <v>60</v>
      </c>
      <c r="K3823" s="15" t="s">
        <v>14</v>
      </c>
      <c r="L3823" s="15" t="str">
        <f t="array" ref="L3823">_xlfn.XLOOKUP(M3823,reference_province_to_city!$A$2:$A$11,reference_province_to_city!$B$2:$B$11)</f>
        <v>Bandung</v>
      </c>
      <c r="M3823" s="15" t="s">
        <v>12</v>
      </c>
      <c r="N3823" s="15">
        <v>40111.0</v>
      </c>
      <c r="O3823" s="15">
        <f t="array" ref="O3823">_xlfn.XLOOKUP(M3823,reference_postal_code!$B$2:$B$11,reference_postal_code!$A$2:$A$11)</f>
        <v>40111</v>
      </c>
      <c r="P3823" s="15" t="s">
        <v>117</v>
      </c>
      <c r="Q3823" s="15" t="s">
        <v>3151</v>
      </c>
      <c r="R3823" s="15" t="s">
        <v>106</v>
      </c>
      <c r="S3823" s="15" t="s">
        <v>139</v>
      </c>
      <c r="T3823" s="15" t="s">
        <v>3152</v>
      </c>
      <c r="U3823" s="28">
        <v>1169280.0</v>
      </c>
      <c r="V3823" s="15">
        <v>3.0</v>
      </c>
      <c r="W3823" s="31">
        <v>0.2</v>
      </c>
      <c r="X3823" s="28">
        <v>190008.0</v>
      </c>
    </row>
    <row r="3824" ht="15.75" customHeight="1">
      <c r="A3824" s="15">
        <v>5605.0</v>
      </c>
      <c r="B3824" s="15" t="s">
        <v>6595</v>
      </c>
      <c r="C3824" s="18">
        <v>42341.0</v>
      </c>
      <c r="D3824" s="18">
        <v>42345.0</v>
      </c>
      <c r="E3824" s="18">
        <f t="shared" si="1"/>
        <v>42345</v>
      </c>
      <c r="F3824" s="15" t="s">
        <v>55</v>
      </c>
      <c r="G3824" s="15" t="s">
        <v>4275</v>
      </c>
      <c r="H3824" s="15" t="s">
        <v>4276</v>
      </c>
      <c r="I3824" s="15" t="s">
        <v>128</v>
      </c>
      <c r="J3824" s="15" t="s">
        <v>60</v>
      </c>
      <c r="K3824" s="15" t="s">
        <v>10</v>
      </c>
      <c r="L3824" s="15" t="str">
        <f t="array" ref="L3824">_xlfn.XLOOKUP(M3824,reference_province_to_city!$A$2:$A$11,reference_province_to_city!$B$2:$B$11)</f>
        <v>Jakarta</v>
      </c>
      <c r="M3824" s="15" t="s">
        <v>7</v>
      </c>
      <c r="N3824" s="15">
        <v>10110.0</v>
      </c>
      <c r="O3824" s="15">
        <f t="array" ref="O3824">_xlfn.XLOOKUP(M3824,reference_postal_code!$B$2:$B$11,reference_postal_code!$A$2:$A$11)</f>
        <v>10110</v>
      </c>
      <c r="P3824" s="15" t="s">
        <v>117</v>
      </c>
      <c r="Q3824" s="15" t="s">
        <v>6596</v>
      </c>
      <c r="R3824" s="15" t="s">
        <v>65</v>
      </c>
      <c r="S3824" s="15" t="s">
        <v>83</v>
      </c>
      <c r="T3824" s="15" t="s">
        <v>6597</v>
      </c>
      <c r="U3824" s="28">
        <v>8855280.0</v>
      </c>
      <c r="V3824" s="15">
        <v>6.0</v>
      </c>
      <c r="W3824" s="31">
        <v>0.2</v>
      </c>
      <c r="X3824" s="28">
        <v>3099348.0</v>
      </c>
    </row>
    <row r="3825" ht="15.75" customHeight="1">
      <c r="A3825" s="15">
        <v>388.0</v>
      </c>
      <c r="B3825" s="15" t="s">
        <v>6589</v>
      </c>
      <c r="C3825" s="18">
        <v>42341.0</v>
      </c>
      <c r="D3825" s="18">
        <v>42345.0</v>
      </c>
      <c r="E3825" s="18">
        <f t="shared" si="1"/>
        <v>42345</v>
      </c>
      <c r="F3825" s="15" t="s">
        <v>55</v>
      </c>
      <c r="G3825" s="15" t="s">
        <v>678</v>
      </c>
      <c r="H3825" s="15" t="s">
        <v>679</v>
      </c>
      <c r="I3825" s="15" t="s">
        <v>128</v>
      </c>
      <c r="J3825" s="15" t="s">
        <v>60</v>
      </c>
      <c r="K3825" s="15" t="s">
        <v>31</v>
      </c>
      <c r="L3825" s="15" t="str">
        <f t="array" ref="L3825">_xlfn.XLOOKUP(M3825,reference_province_to_city!$A$2:$A$11,reference_province_to_city!$B$2:$B$11)</f>
        <v>Balikpapan</v>
      </c>
      <c r="M3825" s="15" t="s">
        <v>21</v>
      </c>
      <c r="N3825" s="15">
        <v>76114.0</v>
      </c>
      <c r="O3825" s="15">
        <f t="array" ref="O3825">_xlfn.XLOOKUP(M3825,reference_postal_code!$B$2:$B$11,reference_postal_code!$A$2:$A$11)</f>
        <v>76114</v>
      </c>
      <c r="P3825" s="15" t="s">
        <v>166</v>
      </c>
      <c r="Q3825" s="15" t="s">
        <v>1762</v>
      </c>
      <c r="R3825" s="15" t="s">
        <v>106</v>
      </c>
      <c r="S3825" s="15" t="s">
        <v>139</v>
      </c>
      <c r="T3825" s="15" t="s">
        <v>1763</v>
      </c>
      <c r="U3825" s="28">
        <v>44400.0</v>
      </c>
      <c r="V3825" s="15">
        <v>1.0</v>
      </c>
      <c r="W3825" s="31">
        <v>0.2</v>
      </c>
      <c r="X3825" s="28">
        <v>11655.0</v>
      </c>
    </row>
    <row r="3826" ht="15.75" customHeight="1">
      <c r="A3826" s="15">
        <v>3614.0</v>
      </c>
      <c r="B3826" s="15" t="s">
        <v>6598</v>
      </c>
      <c r="C3826" s="18">
        <v>42341.0</v>
      </c>
      <c r="D3826" s="18">
        <v>42346.0</v>
      </c>
      <c r="E3826" s="18">
        <f t="shared" si="1"/>
        <v>42346</v>
      </c>
      <c r="F3826" s="15" t="s">
        <v>55</v>
      </c>
      <c r="G3826" s="15" t="s">
        <v>2374</v>
      </c>
      <c r="H3826" s="15" t="s">
        <v>2375</v>
      </c>
      <c r="I3826" s="15" t="s">
        <v>76</v>
      </c>
      <c r="J3826" s="15" t="s">
        <v>60</v>
      </c>
      <c r="K3826" s="15" t="s">
        <v>26</v>
      </c>
      <c r="L3826" s="15" t="str">
        <f t="array" ref="L3826">_xlfn.XLOOKUP(M3826,reference_province_to_city!$A$2:$A$11,reference_province_to_city!$B$2:$B$11)</f>
        <v>Denpasar</v>
      </c>
      <c r="M3826" s="15" t="s">
        <v>24</v>
      </c>
      <c r="N3826" s="15">
        <v>80231.0</v>
      </c>
      <c r="O3826" s="15">
        <f t="array" ref="O3826">_xlfn.XLOOKUP(M3826,reference_postal_code!$B$2:$B$11,reference_postal_code!$A$2:$A$11)</f>
        <v>80231</v>
      </c>
      <c r="P3826" s="15" t="s">
        <v>63</v>
      </c>
      <c r="Q3826" s="15" t="s">
        <v>5026</v>
      </c>
      <c r="R3826" s="15" t="s">
        <v>110</v>
      </c>
      <c r="S3826" s="15" t="s">
        <v>149</v>
      </c>
      <c r="T3826" s="15" t="s">
        <v>5027</v>
      </c>
      <c r="U3826" s="28">
        <v>551760.0</v>
      </c>
      <c r="V3826" s="15">
        <v>2.0</v>
      </c>
      <c r="W3826" s="31">
        <v>0.2</v>
      </c>
      <c r="X3826" s="28">
        <v>158631.0</v>
      </c>
    </row>
    <row r="3827" ht="15.75" customHeight="1">
      <c r="A3827" s="15">
        <v>3613.0</v>
      </c>
      <c r="B3827" s="15" t="s">
        <v>6598</v>
      </c>
      <c r="C3827" s="18">
        <v>42341.0</v>
      </c>
      <c r="D3827" s="18">
        <v>42346.0</v>
      </c>
      <c r="E3827" s="18">
        <f t="shared" si="1"/>
        <v>42346</v>
      </c>
      <c r="F3827" s="15" t="s">
        <v>55</v>
      </c>
      <c r="G3827" s="15" t="s">
        <v>2374</v>
      </c>
      <c r="H3827" s="15" t="s">
        <v>2375</v>
      </c>
      <c r="I3827" s="15" t="s">
        <v>76</v>
      </c>
      <c r="J3827" s="15" t="s">
        <v>60</v>
      </c>
      <c r="K3827" s="15" t="s">
        <v>26</v>
      </c>
      <c r="L3827" s="15" t="str">
        <f t="array" ref="L3827">_xlfn.XLOOKUP(M3827,reference_province_to_city!$A$2:$A$11,reference_province_to_city!$B$2:$B$11)</f>
        <v>Denpasar</v>
      </c>
      <c r="M3827" s="15" t="s">
        <v>24</v>
      </c>
      <c r="N3827" s="15">
        <v>80231.0</v>
      </c>
      <c r="O3827" s="15">
        <f t="array" ref="O3827">_xlfn.XLOOKUP(M3827,reference_postal_code!$B$2:$B$11,reference_postal_code!$A$2:$A$11)</f>
        <v>80231</v>
      </c>
      <c r="P3827" s="15" t="s">
        <v>63</v>
      </c>
      <c r="Q3827" s="15" t="s">
        <v>64</v>
      </c>
      <c r="R3827" s="15" t="s">
        <v>65</v>
      </c>
      <c r="S3827" s="15" t="s">
        <v>66</v>
      </c>
      <c r="T3827" s="15" t="s">
        <v>67</v>
      </c>
      <c r="U3827" s="28">
        <v>246720.0</v>
      </c>
      <c r="V3827" s="15">
        <v>2.0</v>
      </c>
      <c r="W3827" s="31">
        <v>0.2</v>
      </c>
      <c r="X3827" s="28">
        <v>83268.0</v>
      </c>
    </row>
    <row r="3828" ht="15.75" customHeight="1">
      <c r="A3828" s="15">
        <v>8989.0</v>
      </c>
      <c r="B3828" s="15" t="s">
        <v>6588</v>
      </c>
      <c r="C3828" s="18">
        <v>42341.0</v>
      </c>
      <c r="D3828" s="18">
        <v>42345.0</v>
      </c>
      <c r="E3828" s="18">
        <f t="shared" si="1"/>
        <v>42345</v>
      </c>
      <c r="F3828" s="15" t="s">
        <v>55</v>
      </c>
      <c r="G3828" s="15" t="s">
        <v>3264</v>
      </c>
      <c r="H3828" s="15" t="s">
        <v>3265</v>
      </c>
      <c r="I3828" s="15" t="s">
        <v>59</v>
      </c>
      <c r="J3828" s="15" t="s">
        <v>60</v>
      </c>
      <c r="K3828" s="15" t="s">
        <v>14</v>
      </c>
      <c r="L3828" s="15" t="str">
        <f t="array" ref="L3828">_xlfn.XLOOKUP(M3828,reference_province_to_city!$A$2:$A$11,reference_province_to_city!$B$2:$B$11)</f>
        <v>Bandung</v>
      </c>
      <c r="M3828" s="15" t="s">
        <v>12</v>
      </c>
      <c r="N3828" s="15">
        <v>40111.0</v>
      </c>
      <c r="O3828" s="15">
        <f t="array" ref="O3828">_xlfn.XLOOKUP(M3828,reference_postal_code!$B$2:$B$11,reference_postal_code!$A$2:$A$11)</f>
        <v>40111</v>
      </c>
      <c r="P3828" s="15" t="s">
        <v>117</v>
      </c>
      <c r="Q3828" s="15" t="s">
        <v>146</v>
      </c>
      <c r="R3828" s="15" t="s">
        <v>65</v>
      </c>
      <c r="S3828" s="15" t="s">
        <v>93</v>
      </c>
      <c r="T3828" s="15" t="s">
        <v>147</v>
      </c>
      <c r="U3828" s="28">
        <v>140160.0</v>
      </c>
      <c r="V3828" s="15">
        <v>2.0</v>
      </c>
      <c r="W3828" s="31">
        <v>0.2</v>
      </c>
      <c r="X3828" s="28">
        <v>17520.0</v>
      </c>
    </row>
    <row r="3829" ht="15.75" customHeight="1">
      <c r="A3829" s="15">
        <v>8713.0</v>
      </c>
      <c r="B3829" s="15" t="s">
        <v>6599</v>
      </c>
      <c r="C3829" s="18">
        <v>42341.0</v>
      </c>
      <c r="D3829" s="18">
        <v>42345.0</v>
      </c>
      <c r="E3829" s="18">
        <f t="shared" si="1"/>
        <v>42345</v>
      </c>
      <c r="F3829" s="15" t="s">
        <v>55</v>
      </c>
      <c r="G3829" s="15" t="s">
        <v>4062</v>
      </c>
      <c r="H3829" s="15" t="s">
        <v>4063</v>
      </c>
      <c r="I3829" s="15" t="s">
        <v>59</v>
      </c>
      <c r="J3829" s="15" t="s">
        <v>60</v>
      </c>
      <c r="K3829" s="15" t="s">
        <v>26</v>
      </c>
      <c r="L3829" s="15" t="str">
        <f t="array" ref="L3829">_xlfn.XLOOKUP(M3829,reference_province_to_city!$A$2:$A$11,reference_province_to_city!$B$2:$B$11)</f>
        <v>Denpasar</v>
      </c>
      <c r="M3829" s="15" t="s">
        <v>24</v>
      </c>
      <c r="N3829" s="15">
        <v>80231.0</v>
      </c>
      <c r="O3829" s="15">
        <f t="array" ref="O3829">_xlfn.XLOOKUP(M3829,reference_postal_code!$B$2:$B$11,reference_postal_code!$A$2:$A$11)</f>
        <v>80231</v>
      </c>
      <c r="P3829" s="15" t="s">
        <v>63</v>
      </c>
      <c r="Q3829" s="15" t="s">
        <v>3240</v>
      </c>
      <c r="R3829" s="15" t="s">
        <v>106</v>
      </c>
      <c r="S3829" s="15" t="s">
        <v>183</v>
      </c>
      <c r="T3829" s="15" t="s">
        <v>3241</v>
      </c>
      <c r="U3829" s="28">
        <v>5392485.0</v>
      </c>
      <c r="V3829" s="15">
        <v>3.0</v>
      </c>
      <c r="W3829" s="31">
        <v>0.15</v>
      </c>
      <c r="X3829" s="28">
        <v>-444087.0</v>
      </c>
    </row>
    <row r="3830" ht="15.75" customHeight="1">
      <c r="A3830" s="15">
        <v>3851.0</v>
      </c>
      <c r="B3830" s="15" t="s">
        <v>6600</v>
      </c>
      <c r="C3830" s="18">
        <v>42342.0</v>
      </c>
      <c r="D3830" s="18">
        <v>42347.0</v>
      </c>
      <c r="E3830" s="18">
        <f t="shared" si="1"/>
        <v>42347</v>
      </c>
      <c r="F3830" s="15" t="s">
        <v>55</v>
      </c>
      <c r="G3830" s="15" t="s">
        <v>2122</v>
      </c>
      <c r="H3830" s="15" t="s">
        <v>2123</v>
      </c>
      <c r="I3830" s="15" t="s">
        <v>128</v>
      </c>
      <c r="J3830" s="15" t="s">
        <v>60</v>
      </c>
      <c r="K3830" s="15" t="s">
        <v>29</v>
      </c>
      <c r="L3830" s="15" t="str">
        <f t="array" ref="L3830">_xlfn.XLOOKUP(M3830,reference_province_to_city!$A$2:$A$11,reference_province_to_city!$B$2:$B$11)</f>
        <v>Palembang</v>
      </c>
      <c r="M3830" s="15" t="s">
        <v>13</v>
      </c>
      <c r="N3830" s="15">
        <v>30111.0</v>
      </c>
      <c r="O3830" s="15">
        <f t="array" ref="O3830">_xlfn.XLOOKUP(M3830,reference_postal_code!$B$2:$B$11,reference_postal_code!$A$2:$A$11)</f>
        <v>30111</v>
      </c>
      <c r="P3830" s="15" t="s">
        <v>77</v>
      </c>
      <c r="Q3830" s="15" t="s">
        <v>2218</v>
      </c>
      <c r="R3830" s="15" t="s">
        <v>65</v>
      </c>
      <c r="S3830" s="15" t="s">
        <v>66</v>
      </c>
      <c r="T3830" s="15" t="s">
        <v>2219</v>
      </c>
      <c r="U3830" s="28">
        <v>1289400.0</v>
      </c>
      <c r="V3830" s="15">
        <v>7.0</v>
      </c>
      <c r="W3830" s="31">
        <v>0.0</v>
      </c>
      <c r="X3830" s="28">
        <v>606018.0</v>
      </c>
    </row>
    <row r="3831" ht="15.75" customHeight="1">
      <c r="A3831" s="15">
        <v>5326.0</v>
      </c>
      <c r="B3831" s="15" t="s">
        <v>6601</v>
      </c>
      <c r="C3831" s="18">
        <v>42342.0</v>
      </c>
      <c r="D3831" s="18">
        <v>42347.0</v>
      </c>
      <c r="E3831" s="18">
        <f t="shared" si="1"/>
        <v>42347</v>
      </c>
      <c r="F3831" s="15" t="s">
        <v>55</v>
      </c>
      <c r="G3831" s="15" t="s">
        <v>3924</v>
      </c>
      <c r="H3831" s="15" t="s">
        <v>3925</v>
      </c>
      <c r="I3831" s="15" t="s">
        <v>59</v>
      </c>
      <c r="J3831" s="15" t="s">
        <v>60</v>
      </c>
      <c r="K3831" s="15" t="s">
        <v>17</v>
      </c>
      <c r="L3831" s="15" t="str">
        <f t="array" ref="L3831">_xlfn.XLOOKUP(M3831,reference_province_to_city!$A$2:$A$11,reference_province_to_city!$B$2:$B$11)</f>
        <v>Semarang</v>
      </c>
      <c r="M3831" s="15" t="s">
        <v>15</v>
      </c>
      <c r="N3831" s="15">
        <v>50111.0</v>
      </c>
      <c r="O3831" s="15">
        <f t="array" ref="O3831">_xlfn.XLOOKUP(M3831,reference_postal_code!$B$2:$B$11,reference_postal_code!$A$2:$A$11)</f>
        <v>50111</v>
      </c>
      <c r="P3831" s="15" t="s">
        <v>77</v>
      </c>
      <c r="Q3831" s="15" t="s">
        <v>775</v>
      </c>
      <c r="R3831" s="15" t="s">
        <v>106</v>
      </c>
      <c r="S3831" s="15" t="s">
        <v>139</v>
      </c>
      <c r="T3831" s="15" t="s">
        <v>776</v>
      </c>
      <c r="U3831" s="28">
        <v>376200.0</v>
      </c>
      <c r="V3831" s="15">
        <v>6.0</v>
      </c>
      <c r="W3831" s="31">
        <v>0.0</v>
      </c>
      <c r="X3831" s="28">
        <v>135432.0</v>
      </c>
    </row>
    <row r="3832" ht="15.75" customHeight="1">
      <c r="A3832" s="15">
        <v>4357.0</v>
      </c>
      <c r="B3832" s="15" t="s">
        <v>6602</v>
      </c>
      <c r="C3832" s="18">
        <v>42342.0</v>
      </c>
      <c r="D3832" s="18">
        <v>42345.0</v>
      </c>
      <c r="E3832" s="18">
        <f t="shared" si="1"/>
        <v>42345</v>
      </c>
      <c r="F3832" s="15" t="s">
        <v>114</v>
      </c>
      <c r="G3832" s="15" t="s">
        <v>5345</v>
      </c>
      <c r="H3832" s="15" t="s">
        <v>5346</v>
      </c>
      <c r="I3832" s="15" t="s">
        <v>59</v>
      </c>
      <c r="J3832" s="15" t="s">
        <v>60</v>
      </c>
      <c r="K3832" s="15" t="s">
        <v>26</v>
      </c>
      <c r="L3832" s="15" t="str">
        <f t="array" ref="L3832">_xlfn.XLOOKUP(M3832,reference_province_to_city!$A$2:$A$11,reference_province_to_city!$B$2:$B$11)</f>
        <v>Denpasar</v>
      </c>
      <c r="M3832" s="15" t="s">
        <v>24</v>
      </c>
      <c r="N3832" s="15">
        <v>80231.0</v>
      </c>
      <c r="O3832" s="15">
        <f t="array" ref="O3832">_xlfn.XLOOKUP(M3832,reference_postal_code!$B$2:$B$11,reference_postal_code!$A$2:$A$11)</f>
        <v>80231</v>
      </c>
      <c r="P3832" s="15" t="s">
        <v>63</v>
      </c>
      <c r="Q3832" s="15" t="s">
        <v>1906</v>
      </c>
      <c r="R3832" s="15" t="s">
        <v>65</v>
      </c>
      <c r="S3832" s="15" t="s">
        <v>93</v>
      </c>
      <c r="T3832" s="15" t="s">
        <v>1907</v>
      </c>
      <c r="U3832" s="28">
        <v>554400.0</v>
      </c>
      <c r="V3832" s="15">
        <v>4.0</v>
      </c>
      <c r="W3832" s="31">
        <v>0.2</v>
      </c>
      <c r="X3832" s="28">
        <v>180180.0</v>
      </c>
    </row>
    <row r="3833" ht="15.75" customHeight="1">
      <c r="A3833" s="15">
        <v>3384.0</v>
      </c>
      <c r="B3833" s="15" t="s">
        <v>6603</v>
      </c>
      <c r="C3833" s="18">
        <v>42342.0</v>
      </c>
      <c r="D3833" s="18">
        <v>42347.0</v>
      </c>
      <c r="E3833" s="18">
        <f t="shared" si="1"/>
        <v>42347</v>
      </c>
      <c r="F3833" s="15" t="s">
        <v>114</v>
      </c>
      <c r="G3833" s="15" t="s">
        <v>3034</v>
      </c>
      <c r="H3833" s="15" t="s">
        <v>3035</v>
      </c>
      <c r="I3833" s="15" t="s">
        <v>59</v>
      </c>
      <c r="J3833" s="15" t="s">
        <v>60</v>
      </c>
      <c r="K3833" s="15" t="s">
        <v>28</v>
      </c>
      <c r="L3833" s="15" t="str">
        <f t="array" ref="L3833">_xlfn.XLOOKUP(M3833,reference_province_to_city!$A$2:$A$11,reference_province_to_city!$B$2:$B$11)</f>
        <v>Medan</v>
      </c>
      <c r="M3833" s="15" t="s">
        <v>11</v>
      </c>
      <c r="N3833" s="15">
        <v>20111.0</v>
      </c>
      <c r="O3833" s="15">
        <f t="array" ref="O3833">_xlfn.XLOOKUP(M3833,reference_postal_code!$B$2:$B$11,reference_postal_code!$A$2:$A$11)</f>
        <v>20111</v>
      </c>
      <c r="P3833" s="15" t="s">
        <v>77</v>
      </c>
      <c r="Q3833" s="15" t="s">
        <v>5247</v>
      </c>
      <c r="R3833" s="15" t="s">
        <v>106</v>
      </c>
      <c r="S3833" s="15" t="s">
        <v>107</v>
      </c>
      <c r="T3833" s="15" t="s">
        <v>5248</v>
      </c>
      <c r="U3833" s="28">
        <v>5762610.0</v>
      </c>
      <c r="V3833" s="15">
        <v>7.0</v>
      </c>
      <c r="W3833" s="31">
        <v>0.1</v>
      </c>
      <c r="X3833" s="28">
        <v>448203.0</v>
      </c>
    </row>
    <row r="3834" ht="15.75" customHeight="1">
      <c r="A3834" s="15">
        <v>3376.0</v>
      </c>
      <c r="B3834" s="15" t="s">
        <v>6604</v>
      </c>
      <c r="C3834" s="18">
        <v>42342.0</v>
      </c>
      <c r="D3834" s="18">
        <v>42348.0</v>
      </c>
      <c r="E3834" s="18">
        <f t="shared" si="1"/>
        <v>42348</v>
      </c>
      <c r="F3834" s="15" t="s">
        <v>55</v>
      </c>
      <c r="G3834" s="15" t="s">
        <v>6197</v>
      </c>
      <c r="H3834" s="15" t="s">
        <v>6198</v>
      </c>
      <c r="I3834" s="15" t="s">
        <v>59</v>
      </c>
      <c r="J3834" s="15" t="s">
        <v>60</v>
      </c>
      <c r="K3834" s="15" t="s">
        <v>22</v>
      </c>
      <c r="L3834" s="15" t="str">
        <f t="array" ref="L3834">_xlfn.XLOOKUP(M3834,reference_province_to_city!$A$2:$A$11,reference_province_to_city!$B$2:$B$11)</f>
        <v>Surabaya</v>
      </c>
      <c r="M3834" s="15" t="s">
        <v>20</v>
      </c>
      <c r="N3834" s="15">
        <v>60231.0</v>
      </c>
      <c r="O3834" s="15">
        <f t="array" ref="O3834">_xlfn.XLOOKUP(M3834,reference_postal_code!$B$2:$B$11,reference_postal_code!$A$2:$A$11)</f>
        <v>60231</v>
      </c>
      <c r="P3834" s="15" t="s">
        <v>166</v>
      </c>
      <c r="Q3834" s="15" t="s">
        <v>1368</v>
      </c>
      <c r="R3834" s="15" t="s">
        <v>110</v>
      </c>
      <c r="S3834" s="15" t="s">
        <v>111</v>
      </c>
      <c r="T3834" s="15" t="s">
        <v>1369</v>
      </c>
      <c r="U3834" s="28">
        <v>599400.0</v>
      </c>
      <c r="V3834" s="15">
        <v>4.0</v>
      </c>
      <c r="W3834" s="31">
        <v>0.0</v>
      </c>
      <c r="X3834" s="28">
        <v>155844.0</v>
      </c>
    </row>
    <row r="3835" ht="15.75" customHeight="1">
      <c r="A3835" s="15">
        <v>2749.0</v>
      </c>
      <c r="B3835" s="15" t="s">
        <v>6605</v>
      </c>
      <c r="C3835" s="18">
        <v>42342.0</v>
      </c>
      <c r="D3835" s="18">
        <v>42346.0</v>
      </c>
      <c r="E3835" s="18">
        <f t="shared" si="1"/>
        <v>42346</v>
      </c>
      <c r="F3835" s="15" t="s">
        <v>55</v>
      </c>
      <c r="G3835" s="15" t="s">
        <v>6606</v>
      </c>
      <c r="H3835" s="15" t="s">
        <v>6607</v>
      </c>
      <c r="I3835" s="15" t="s">
        <v>59</v>
      </c>
      <c r="J3835" s="15" t="s">
        <v>60</v>
      </c>
      <c r="K3835" s="15" t="s">
        <v>28</v>
      </c>
      <c r="L3835" s="15" t="str">
        <f t="array" ref="L3835">_xlfn.XLOOKUP(M3835,reference_province_to_city!$A$2:$A$11,reference_province_to_city!$B$2:$B$11)</f>
        <v>Medan</v>
      </c>
      <c r="M3835" s="15" t="s">
        <v>11</v>
      </c>
      <c r="N3835" s="15">
        <v>20111.0</v>
      </c>
      <c r="O3835" s="15">
        <f t="array" ref="O3835">_xlfn.XLOOKUP(M3835,reference_postal_code!$B$2:$B$11,reference_postal_code!$A$2:$A$11)</f>
        <v>20111</v>
      </c>
      <c r="P3835" s="15" t="s">
        <v>77</v>
      </c>
      <c r="Q3835" s="15" t="s">
        <v>2034</v>
      </c>
      <c r="R3835" s="15" t="s">
        <v>65</v>
      </c>
      <c r="S3835" s="15" t="s">
        <v>83</v>
      </c>
      <c r="T3835" s="15" t="s">
        <v>2035</v>
      </c>
      <c r="U3835" s="28">
        <v>123390.0</v>
      </c>
      <c r="V3835" s="15">
        <v>3.0</v>
      </c>
      <c r="W3835" s="31">
        <v>0.7</v>
      </c>
      <c r="X3835" s="28">
        <v>-90486.0</v>
      </c>
    </row>
    <row r="3836" ht="15.75" customHeight="1">
      <c r="A3836" s="15">
        <v>3375.0</v>
      </c>
      <c r="B3836" s="15" t="s">
        <v>6604</v>
      </c>
      <c r="C3836" s="18">
        <v>42342.0</v>
      </c>
      <c r="D3836" s="18">
        <v>42348.0</v>
      </c>
      <c r="E3836" s="18">
        <f t="shared" si="1"/>
        <v>42348</v>
      </c>
      <c r="F3836" s="15" t="s">
        <v>55</v>
      </c>
      <c r="G3836" s="15" t="s">
        <v>6197</v>
      </c>
      <c r="H3836" s="15" t="s">
        <v>6198</v>
      </c>
      <c r="I3836" s="15" t="s">
        <v>59</v>
      </c>
      <c r="J3836" s="15" t="s">
        <v>60</v>
      </c>
      <c r="K3836" s="15" t="s">
        <v>22</v>
      </c>
      <c r="L3836" s="15" t="str">
        <f t="array" ref="L3836">_xlfn.XLOOKUP(M3836,reference_province_to_city!$A$2:$A$11,reference_province_to_city!$B$2:$B$11)</f>
        <v>Surabaya</v>
      </c>
      <c r="M3836" s="15" t="s">
        <v>20</v>
      </c>
      <c r="O3836" s="15">
        <f t="array" ref="O3836">_xlfn.XLOOKUP(M3836,reference_postal_code!$B$2:$B$11,reference_postal_code!$A$2:$A$11)</f>
        <v>60231</v>
      </c>
      <c r="P3836" s="15" t="s">
        <v>166</v>
      </c>
      <c r="Q3836" s="15" t="s">
        <v>2301</v>
      </c>
      <c r="R3836" s="15" t="s">
        <v>106</v>
      </c>
      <c r="S3836" s="15" t="s">
        <v>107</v>
      </c>
      <c r="T3836" s="15" t="s">
        <v>2302</v>
      </c>
      <c r="U3836" s="28">
        <v>5466150.0</v>
      </c>
      <c r="V3836" s="15">
        <v>5.0</v>
      </c>
      <c r="W3836" s="31">
        <v>0.1</v>
      </c>
      <c r="X3836" s="28">
        <v>121470.0</v>
      </c>
    </row>
    <row r="3837" ht="15.75" customHeight="1">
      <c r="A3837" s="15">
        <v>4356.0</v>
      </c>
      <c r="B3837" s="15" t="s">
        <v>6602</v>
      </c>
      <c r="C3837" s="18">
        <v>42342.0</v>
      </c>
      <c r="D3837" s="18">
        <v>42345.0</v>
      </c>
      <c r="E3837" s="18">
        <f t="shared" si="1"/>
        <v>42345</v>
      </c>
      <c r="F3837" s="15" t="s">
        <v>114</v>
      </c>
      <c r="G3837" s="15" t="s">
        <v>5345</v>
      </c>
      <c r="H3837" s="15" t="s">
        <v>5346</v>
      </c>
      <c r="I3837" s="15" t="s">
        <v>59</v>
      </c>
      <c r="J3837" s="15" t="s">
        <v>60</v>
      </c>
      <c r="K3837" s="15" t="s">
        <v>26</v>
      </c>
      <c r="L3837" s="15" t="str">
        <f t="array" ref="L3837">_xlfn.XLOOKUP(M3837,reference_province_to_city!$A$2:$A$11,reference_province_to_city!$B$2:$B$11)</f>
        <v>Denpasar</v>
      </c>
      <c r="M3837" s="15" t="s">
        <v>24</v>
      </c>
      <c r="N3837" s="15">
        <v>80231.0</v>
      </c>
      <c r="O3837" s="15">
        <f t="array" ref="O3837">_xlfn.XLOOKUP(M3837,reference_postal_code!$B$2:$B$11,reference_postal_code!$A$2:$A$11)</f>
        <v>80231</v>
      </c>
      <c r="P3837" s="15" t="s">
        <v>63</v>
      </c>
      <c r="Q3837" s="15" t="s">
        <v>5557</v>
      </c>
      <c r="R3837" s="15" t="s">
        <v>65</v>
      </c>
      <c r="S3837" s="15" t="s">
        <v>83</v>
      </c>
      <c r="T3837" s="15" t="s">
        <v>5558</v>
      </c>
      <c r="U3837" s="28">
        <v>2.397087E7</v>
      </c>
      <c r="V3837" s="15">
        <v>7.0</v>
      </c>
      <c r="W3837" s="31">
        <v>0.7</v>
      </c>
      <c r="X3837" s="28">
        <v>-1.598058E7</v>
      </c>
    </row>
    <row r="3838" ht="15.75" customHeight="1">
      <c r="A3838" s="15">
        <v>4562.0</v>
      </c>
      <c r="B3838" s="15" t="s">
        <v>6608</v>
      </c>
      <c r="C3838" s="18">
        <v>42342.0</v>
      </c>
      <c r="D3838" s="18">
        <v>42347.0</v>
      </c>
      <c r="E3838" s="18">
        <f t="shared" si="1"/>
        <v>42347</v>
      </c>
      <c r="F3838" s="15" t="s">
        <v>114</v>
      </c>
      <c r="G3838" s="15" t="s">
        <v>2354</v>
      </c>
      <c r="H3838" s="15" t="s">
        <v>2355</v>
      </c>
      <c r="I3838" s="15" t="s">
        <v>128</v>
      </c>
      <c r="J3838" s="15" t="s">
        <v>60</v>
      </c>
      <c r="K3838" s="15" t="s">
        <v>26</v>
      </c>
      <c r="L3838" s="15" t="str">
        <f t="array" ref="L3838">_xlfn.XLOOKUP(M3838,reference_province_to_city!$A$2:$A$11,reference_province_to_city!$B$2:$B$11)</f>
        <v>Denpasar</v>
      </c>
      <c r="M3838" s="15" t="s">
        <v>24</v>
      </c>
      <c r="N3838" s="15">
        <v>80231.0</v>
      </c>
      <c r="O3838" s="15">
        <f t="array" ref="O3838">_xlfn.XLOOKUP(M3838,reference_postal_code!$B$2:$B$11,reference_postal_code!$A$2:$A$11)</f>
        <v>80231</v>
      </c>
      <c r="P3838" s="15" t="s">
        <v>63</v>
      </c>
      <c r="Q3838" s="15" t="s">
        <v>6609</v>
      </c>
      <c r="R3838" s="15" t="s">
        <v>110</v>
      </c>
      <c r="S3838" s="15" t="s">
        <v>111</v>
      </c>
      <c r="T3838" s="15" t="s">
        <v>6610</v>
      </c>
      <c r="U3838" s="28">
        <v>1655280.0</v>
      </c>
      <c r="V3838" s="15">
        <v>3.0</v>
      </c>
      <c r="W3838" s="31">
        <v>0.2</v>
      </c>
      <c r="X3838" s="28">
        <v>124146.0</v>
      </c>
    </row>
    <row r="3839" ht="15.75" customHeight="1">
      <c r="A3839" s="15">
        <v>4563.0</v>
      </c>
      <c r="B3839" s="15" t="s">
        <v>6608</v>
      </c>
      <c r="C3839" s="18">
        <v>42342.0</v>
      </c>
      <c r="D3839" s="18">
        <v>42347.0</v>
      </c>
      <c r="E3839" s="18">
        <f t="shared" si="1"/>
        <v>42347</v>
      </c>
      <c r="F3839" s="15" t="s">
        <v>114</v>
      </c>
      <c r="G3839" s="15" t="s">
        <v>2354</v>
      </c>
      <c r="H3839" s="15" t="s">
        <v>2355</v>
      </c>
      <c r="I3839" s="15" t="s">
        <v>128</v>
      </c>
      <c r="J3839" s="15" t="s">
        <v>60</v>
      </c>
      <c r="K3839" s="15" t="s">
        <v>26</v>
      </c>
      <c r="L3839" s="15" t="str">
        <f t="array" ref="L3839">_xlfn.XLOOKUP(M3839,reference_province_to_city!$A$2:$A$11,reference_province_to_city!$B$2:$B$11)</f>
        <v>Denpasar</v>
      </c>
      <c r="M3839" s="15" t="s">
        <v>24</v>
      </c>
      <c r="N3839" s="15">
        <v>80231.0</v>
      </c>
      <c r="O3839" s="15">
        <f t="array" ref="O3839">_xlfn.XLOOKUP(M3839,reference_postal_code!$B$2:$B$11,reference_postal_code!$A$2:$A$11)</f>
        <v>80231</v>
      </c>
      <c r="P3839" s="15" t="s">
        <v>63</v>
      </c>
      <c r="Q3839" s="15" t="s">
        <v>407</v>
      </c>
      <c r="R3839" s="15" t="s">
        <v>106</v>
      </c>
      <c r="S3839" s="15" t="s">
        <v>139</v>
      </c>
      <c r="T3839" s="15" t="s">
        <v>408</v>
      </c>
      <c r="U3839" s="28">
        <v>546000.0</v>
      </c>
      <c r="V3839" s="15">
        <v>5.0</v>
      </c>
      <c r="W3839" s="31">
        <v>0.0</v>
      </c>
      <c r="X3839" s="28">
        <v>207480.0</v>
      </c>
    </row>
    <row r="3840" ht="15.75" customHeight="1">
      <c r="A3840" s="15">
        <v>4561.0</v>
      </c>
      <c r="B3840" s="15" t="s">
        <v>6608</v>
      </c>
      <c r="C3840" s="18">
        <v>42342.0</v>
      </c>
      <c r="D3840" s="18">
        <v>42347.0</v>
      </c>
      <c r="E3840" s="18">
        <f t="shared" si="1"/>
        <v>42347</v>
      </c>
      <c r="F3840" s="15" t="s">
        <v>114</v>
      </c>
      <c r="G3840" s="15" t="s">
        <v>2354</v>
      </c>
      <c r="H3840" s="15" t="s">
        <v>2355</v>
      </c>
      <c r="I3840" s="15" t="s">
        <v>128</v>
      </c>
      <c r="J3840" s="15" t="s">
        <v>60</v>
      </c>
      <c r="K3840" s="15" t="s">
        <v>26</v>
      </c>
      <c r="L3840" s="15" t="str">
        <f t="array" ref="L3840">_xlfn.XLOOKUP(M3840,reference_province_to_city!$A$2:$A$11,reference_province_to_city!$B$2:$B$11)</f>
        <v>Denpasar</v>
      </c>
      <c r="M3840" s="15" t="s">
        <v>24</v>
      </c>
      <c r="N3840" s="15">
        <v>80231.0</v>
      </c>
      <c r="O3840" s="15">
        <f t="array" ref="O3840">_xlfn.XLOOKUP(M3840,reference_postal_code!$B$2:$B$11,reference_postal_code!$A$2:$A$11)</f>
        <v>80231</v>
      </c>
      <c r="P3840" s="15" t="s">
        <v>63</v>
      </c>
      <c r="Q3840" s="15" t="s">
        <v>5233</v>
      </c>
      <c r="R3840" s="15" t="s">
        <v>65</v>
      </c>
      <c r="S3840" s="15" t="s">
        <v>173</v>
      </c>
      <c r="T3840" s="15" t="s">
        <v>5234</v>
      </c>
      <c r="U3840" s="28">
        <v>4071600.0</v>
      </c>
      <c r="V3840" s="15">
        <v>3.0</v>
      </c>
      <c r="W3840" s="31">
        <v>0.0</v>
      </c>
      <c r="X3840" s="28">
        <v>1832220.0</v>
      </c>
    </row>
    <row r="3841" ht="15.75" customHeight="1">
      <c r="A3841" s="15">
        <v>3383.0</v>
      </c>
      <c r="B3841" s="15" t="s">
        <v>6603</v>
      </c>
      <c r="C3841" s="18">
        <v>42342.0</v>
      </c>
      <c r="D3841" s="18">
        <v>42347.0</v>
      </c>
      <c r="E3841" s="18">
        <f t="shared" si="1"/>
        <v>42347</v>
      </c>
      <c r="F3841" s="15" t="s">
        <v>114</v>
      </c>
      <c r="G3841" s="15" t="s">
        <v>3034</v>
      </c>
      <c r="H3841" s="15" t="s">
        <v>3035</v>
      </c>
      <c r="I3841" s="15" t="s">
        <v>59</v>
      </c>
      <c r="J3841" s="15" t="s">
        <v>60</v>
      </c>
      <c r="K3841" s="15" t="s">
        <v>28</v>
      </c>
      <c r="L3841" s="15" t="str">
        <f t="array" ref="L3841">_xlfn.XLOOKUP(M3841,reference_province_to_city!$A$2:$A$11,reference_province_to_city!$B$2:$B$11)</f>
        <v>Medan</v>
      </c>
      <c r="M3841" s="15" t="s">
        <v>11</v>
      </c>
      <c r="N3841" s="15">
        <v>20111.0</v>
      </c>
      <c r="O3841" s="15">
        <f t="array" ref="O3841">_xlfn.XLOOKUP(M3841,reference_postal_code!$B$2:$B$11,reference_postal_code!$A$2:$A$11)</f>
        <v>20111</v>
      </c>
      <c r="P3841" s="15" t="s">
        <v>77</v>
      </c>
      <c r="Q3841" s="15" t="s">
        <v>5361</v>
      </c>
      <c r="R3841" s="15" t="s">
        <v>65</v>
      </c>
      <c r="S3841" s="15" t="s">
        <v>173</v>
      </c>
      <c r="T3841" s="15" t="s">
        <v>5362</v>
      </c>
      <c r="U3841" s="28">
        <v>269100.0</v>
      </c>
      <c r="V3841" s="15">
        <v>3.0</v>
      </c>
      <c r="W3841" s="31">
        <v>0.0</v>
      </c>
      <c r="X3841" s="28">
        <v>131859.0</v>
      </c>
    </row>
    <row r="3842" ht="15.75" customHeight="1">
      <c r="A3842" s="15">
        <v>3377.0</v>
      </c>
      <c r="B3842" s="15" t="s">
        <v>6604</v>
      </c>
      <c r="C3842" s="18">
        <v>42342.0</v>
      </c>
      <c r="D3842" s="18">
        <v>42348.0</v>
      </c>
      <c r="E3842" s="18">
        <f t="shared" si="1"/>
        <v>42348</v>
      </c>
      <c r="F3842" s="15" t="s">
        <v>55</v>
      </c>
      <c r="G3842" s="15" t="s">
        <v>6197</v>
      </c>
      <c r="H3842" s="15" t="s">
        <v>6198</v>
      </c>
      <c r="I3842" s="15" t="s">
        <v>59</v>
      </c>
      <c r="J3842" s="15" t="s">
        <v>60</v>
      </c>
      <c r="K3842" s="15" t="s">
        <v>22</v>
      </c>
      <c r="L3842" s="15" t="str">
        <f t="array" ref="L3842">_xlfn.XLOOKUP(M3842,reference_province_to_city!$A$2:$A$11,reference_province_to_city!$B$2:$B$11)</f>
        <v>Surabaya</v>
      </c>
      <c r="M3842" s="15" t="s">
        <v>20</v>
      </c>
      <c r="N3842" s="15">
        <v>60231.0</v>
      </c>
      <c r="O3842" s="15">
        <f t="array" ref="O3842">_xlfn.XLOOKUP(M3842,reference_postal_code!$B$2:$B$11,reference_postal_code!$A$2:$A$11)</f>
        <v>60231</v>
      </c>
      <c r="P3842" s="15" t="s">
        <v>166</v>
      </c>
      <c r="Q3842" s="15" t="s">
        <v>981</v>
      </c>
      <c r="R3842" s="15" t="s">
        <v>106</v>
      </c>
      <c r="S3842" s="15" t="s">
        <v>107</v>
      </c>
      <c r="T3842" s="15" t="s">
        <v>982</v>
      </c>
      <c r="U3842" s="28">
        <v>5426460.0</v>
      </c>
      <c r="V3842" s="15">
        <v>2.0</v>
      </c>
      <c r="W3842" s="31">
        <v>0.1</v>
      </c>
      <c r="X3842" s="28">
        <v>1024998.0</v>
      </c>
    </row>
    <row r="3843" ht="15.75" customHeight="1">
      <c r="A3843" s="15">
        <v>5325.0</v>
      </c>
      <c r="B3843" s="15" t="s">
        <v>6601</v>
      </c>
      <c r="C3843" s="18">
        <v>42342.0</v>
      </c>
      <c r="D3843" s="18">
        <v>42347.0</v>
      </c>
      <c r="E3843" s="18">
        <f t="shared" si="1"/>
        <v>42347</v>
      </c>
      <c r="F3843" s="15" t="s">
        <v>55</v>
      </c>
      <c r="G3843" s="15" t="s">
        <v>3924</v>
      </c>
      <c r="H3843" s="15" t="s">
        <v>3925</v>
      </c>
      <c r="I3843" s="15" t="s">
        <v>59</v>
      </c>
      <c r="J3843" s="15" t="s">
        <v>60</v>
      </c>
      <c r="K3843" s="15" t="s">
        <v>17</v>
      </c>
      <c r="L3843" s="15" t="str">
        <f t="array" ref="L3843">_xlfn.XLOOKUP(M3843,reference_province_to_city!$A$2:$A$11,reference_province_to_city!$B$2:$B$11)</f>
        <v>Semarang</v>
      </c>
      <c r="M3843" s="15" t="s">
        <v>15</v>
      </c>
      <c r="N3843" s="15">
        <v>50111.0</v>
      </c>
      <c r="O3843" s="15">
        <f t="array" ref="O3843">_xlfn.XLOOKUP(M3843,reference_postal_code!$B$2:$B$11,reference_postal_code!$A$2:$A$11)</f>
        <v>50111</v>
      </c>
      <c r="P3843" s="15" t="s">
        <v>77</v>
      </c>
      <c r="Q3843" s="15" t="s">
        <v>680</v>
      </c>
      <c r="R3843" s="15" t="s">
        <v>65</v>
      </c>
      <c r="S3843" s="15" t="s">
        <v>93</v>
      </c>
      <c r="T3843" s="15" t="s">
        <v>681</v>
      </c>
      <c r="U3843" s="28">
        <v>253500.0</v>
      </c>
      <c r="V3843" s="15">
        <v>5.0</v>
      </c>
      <c r="W3843" s="31">
        <v>0.0</v>
      </c>
      <c r="X3843" s="28">
        <v>93795.0</v>
      </c>
    </row>
    <row r="3844" ht="15.75" customHeight="1">
      <c r="A3844" s="15">
        <v>3374.0</v>
      </c>
      <c r="B3844" s="15" t="s">
        <v>6604</v>
      </c>
      <c r="C3844" s="18">
        <v>42342.0</v>
      </c>
      <c r="D3844" s="18">
        <v>42348.0</v>
      </c>
      <c r="E3844" s="18">
        <f t="shared" si="1"/>
        <v>42348</v>
      </c>
      <c r="F3844" s="15" t="s">
        <v>55</v>
      </c>
      <c r="G3844" s="15" t="s">
        <v>6197</v>
      </c>
      <c r="H3844" s="15" t="s">
        <v>6198</v>
      </c>
      <c r="I3844" s="15" t="s">
        <v>59</v>
      </c>
      <c r="J3844" s="15" t="s">
        <v>60</v>
      </c>
      <c r="K3844" s="15" t="s">
        <v>22</v>
      </c>
      <c r="L3844" s="15" t="str">
        <f t="array" ref="L3844">_xlfn.XLOOKUP(M3844,reference_province_to_city!$A$2:$A$11,reference_province_to_city!$B$2:$B$11)</f>
        <v>Surabaya</v>
      </c>
      <c r="M3844" s="15" t="s">
        <v>20</v>
      </c>
      <c r="N3844" s="15">
        <v>60231.0</v>
      </c>
      <c r="O3844" s="15">
        <f t="array" ref="O3844">_xlfn.XLOOKUP(M3844,reference_postal_code!$B$2:$B$11,reference_postal_code!$A$2:$A$11)</f>
        <v>60231</v>
      </c>
      <c r="P3844" s="15" t="s">
        <v>166</v>
      </c>
      <c r="Q3844" s="15" t="s">
        <v>5277</v>
      </c>
      <c r="R3844" s="15" t="s">
        <v>106</v>
      </c>
      <c r="S3844" s="15" t="s">
        <v>139</v>
      </c>
      <c r="T3844" s="15" t="s">
        <v>5278</v>
      </c>
      <c r="U3844" s="28">
        <v>426600.0</v>
      </c>
      <c r="V3844" s="15">
        <v>3.0</v>
      </c>
      <c r="W3844" s="31">
        <v>0.0</v>
      </c>
      <c r="X3844" s="28">
        <v>170640.0</v>
      </c>
    </row>
    <row r="3845" ht="15.75" customHeight="1">
      <c r="A3845" s="15">
        <v>3385.0</v>
      </c>
      <c r="B3845" s="15" t="s">
        <v>6603</v>
      </c>
      <c r="C3845" s="18">
        <v>42342.0</v>
      </c>
      <c r="D3845" s="18">
        <v>42347.0</v>
      </c>
      <c r="E3845" s="18">
        <f t="shared" si="1"/>
        <v>42347</v>
      </c>
      <c r="F3845" s="15" t="s">
        <v>114</v>
      </c>
      <c r="G3845" s="15" t="s">
        <v>3034</v>
      </c>
      <c r="H3845" s="15" t="s">
        <v>3035</v>
      </c>
      <c r="I3845" s="15" t="s">
        <v>59</v>
      </c>
      <c r="J3845" s="15" t="s">
        <v>60</v>
      </c>
      <c r="K3845" s="15" t="s">
        <v>28</v>
      </c>
      <c r="L3845" s="15" t="str">
        <f t="array" ref="L3845">_xlfn.XLOOKUP(M3845,reference_province_to_city!$A$2:$A$11,reference_province_to_city!$B$2:$B$11)</f>
        <v>Medan</v>
      </c>
      <c r="M3845" s="15" t="s">
        <v>11</v>
      </c>
      <c r="N3845" s="15">
        <v>20111.0</v>
      </c>
      <c r="O3845" s="15">
        <f t="array" ref="O3845">_xlfn.XLOOKUP(M3845,reference_postal_code!$B$2:$B$11,reference_postal_code!$A$2:$A$11)</f>
        <v>20111</v>
      </c>
      <c r="P3845" s="15" t="s">
        <v>77</v>
      </c>
      <c r="Q3845" s="15" t="s">
        <v>2130</v>
      </c>
      <c r="R3845" s="15" t="s">
        <v>110</v>
      </c>
      <c r="S3845" s="15" t="s">
        <v>111</v>
      </c>
      <c r="T3845" s="15" t="s">
        <v>2131</v>
      </c>
      <c r="U3845" s="28">
        <v>2.699625E7</v>
      </c>
      <c r="V3845" s="15">
        <v>5.0</v>
      </c>
      <c r="W3845" s="31">
        <v>0.0</v>
      </c>
      <c r="X3845" s="28">
        <v>8098875.0</v>
      </c>
    </row>
    <row r="3846" ht="15.75" customHeight="1">
      <c r="A3846" s="15">
        <v>4158.0</v>
      </c>
      <c r="B3846" s="15" t="s">
        <v>6611</v>
      </c>
      <c r="C3846" s="18">
        <v>42343.0</v>
      </c>
      <c r="D3846" s="18">
        <v>42347.0</v>
      </c>
      <c r="E3846" s="18">
        <f t="shared" si="1"/>
        <v>42347</v>
      </c>
      <c r="F3846" s="15" t="s">
        <v>114</v>
      </c>
      <c r="G3846" s="15" t="s">
        <v>2317</v>
      </c>
      <c r="H3846" s="15" t="s">
        <v>2318</v>
      </c>
      <c r="I3846" s="15" t="s">
        <v>59</v>
      </c>
      <c r="J3846" s="15" t="s">
        <v>60</v>
      </c>
      <c r="K3846" s="15" t="s">
        <v>28</v>
      </c>
      <c r="L3846" s="15" t="str">
        <f t="array" ref="L3846">_xlfn.XLOOKUP(M3846,reference_province_to_city!$A$2:$A$11,reference_province_to_city!$B$2:$B$11)</f>
        <v>Medan</v>
      </c>
      <c r="M3846" s="15" t="s">
        <v>11</v>
      </c>
      <c r="N3846" s="15">
        <v>20111.0</v>
      </c>
      <c r="O3846" s="15">
        <f t="array" ref="O3846">_xlfn.XLOOKUP(M3846,reference_postal_code!$B$2:$B$11,reference_postal_code!$A$2:$A$11)</f>
        <v>20111</v>
      </c>
      <c r="P3846" s="15" t="s">
        <v>77</v>
      </c>
      <c r="Q3846" s="15" t="s">
        <v>4056</v>
      </c>
      <c r="R3846" s="15" t="s">
        <v>65</v>
      </c>
      <c r="S3846" s="15" t="s">
        <v>83</v>
      </c>
      <c r="T3846" s="15" t="s">
        <v>4057</v>
      </c>
      <c r="U3846" s="28">
        <v>390960.0</v>
      </c>
      <c r="V3846" s="15">
        <v>6.0</v>
      </c>
      <c r="W3846" s="31">
        <v>0.7</v>
      </c>
      <c r="X3846" s="28">
        <v>-299736.0</v>
      </c>
    </row>
    <row r="3847" ht="15.75" customHeight="1">
      <c r="A3847" s="15">
        <v>5635.0</v>
      </c>
      <c r="B3847" s="15" t="s">
        <v>6612</v>
      </c>
      <c r="C3847" s="18">
        <v>42343.0</v>
      </c>
      <c r="D3847" s="18">
        <v>42344.0</v>
      </c>
      <c r="E3847" s="18">
        <f t="shared" si="1"/>
        <v>42344</v>
      </c>
      <c r="F3847" s="15" t="s">
        <v>125</v>
      </c>
      <c r="G3847" s="15" t="s">
        <v>6613</v>
      </c>
      <c r="H3847" s="15" t="s">
        <v>6614</v>
      </c>
      <c r="I3847" s="15" t="s">
        <v>76</v>
      </c>
      <c r="J3847" s="15" t="s">
        <v>60</v>
      </c>
      <c r="K3847" s="15" t="s">
        <v>14</v>
      </c>
      <c r="L3847" s="15" t="str">
        <f t="array" ref="L3847">_xlfn.XLOOKUP(M3847,reference_province_to_city!$A$2:$A$11,reference_province_to_city!$B$2:$B$11)</f>
        <v>Bandung</v>
      </c>
      <c r="M3847" s="15" t="s">
        <v>12</v>
      </c>
      <c r="N3847" s="15">
        <v>40111.0</v>
      </c>
      <c r="O3847" s="15">
        <f t="array" ref="O3847">_xlfn.XLOOKUP(M3847,reference_postal_code!$B$2:$B$11,reference_postal_code!$A$2:$A$11)</f>
        <v>40111</v>
      </c>
      <c r="P3847" s="15" t="s">
        <v>117</v>
      </c>
      <c r="Q3847" s="15" t="s">
        <v>360</v>
      </c>
      <c r="R3847" s="15" t="s">
        <v>65</v>
      </c>
      <c r="S3847" s="15" t="s">
        <v>83</v>
      </c>
      <c r="T3847" s="15" t="s">
        <v>361</v>
      </c>
      <c r="U3847" s="28">
        <v>2292000.0</v>
      </c>
      <c r="V3847" s="15">
        <v>5.0</v>
      </c>
      <c r="W3847" s="31">
        <v>0.0</v>
      </c>
      <c r="X3847" s="28">
        <v>1146000.0</v>
      </c>
    </row>
    <row r="3848" ht="15.75" customHeight="1">
      <c r="A3848" s="15">
        <v>8548.0</v>
      </c>
      <c r="B3848" s="15" t="s">
        <v>6615</v>
      </c>
      <c r="C3848" s="18">
        <v>42343.0</v>
      </c>
      <c r="D3848" s="18">
        <v>42348.0</v>
      </c>
      <c r="E3848" s="18">
        <f t="shared" si="1"/>
        <v>42348</v>
      </c>
      <c r="F3848" s="15" t="s">
        <v>55</v>
      </c>
      <c r="G3848" s="15" t="s">
        <v>1345</v>
      </c>
      <c r="H3848" s="15" t="s">
        <v>1346</v>
      </c>
      <c r="I3848" s="15" t="s">
        <v>128</v>
      </c>
      <c r="J3848" s="15" t="s">
        <v>60</v>
      </c>
      <c r="K3848" s="15" t="s">
        <v>33</v>
      </c>
      <c r="L3848" s="15" t="str">
        <f t="array" ref="L3848">_xlfn.XLOOKUP(M3848,reference_province_to_city!$A$2:$A$11,reference_province_to_city!$B$2:$B$11)</f>
        <v>Makassar</v>
      </c>
      <c r="M3848" s="15" t="s">
        <v>25</v>
      </c>
      <c r="N3848" s="15">
        <v>90111.0</v>
      </c>
      <c r="O3848" s="15">
        <f t="array" ref="O3848">_xlfn.XLOOKUP(M3848,reference_postal_code!$B$2:$B$11,reference_postal_code!$A$2:$A$11)</f>
        <v>90111</v>
      </c>
      <c r="P3848" s="15" t="s">
        <v>63</v>
      </c>
      <c r="Q3848" s="15" t="s">
        <v>148</v>
      </c>
      <c r="R3848" s="15" t="s">
        <v>110</v>
      </c>
      <c r="S3848" s="15" t="s">
        <v>149</v>
      </c>
      <c r="T3848" s="15" t="s">
        <v>150</v>
      </c>
      <c r="U3848" s="28">
        <v>585000.0</v>
      </c>
      <c r="V3848" s="15">
        <v>3.0</v>
      </c>
      <c r="W3848" s="31">
        <v>0.0</v>
      </c>
      <c r="X3848" s="28">
        <v>263250.0</v>
      </c>
    </row>
    <row r="3849" ht="15.75" customHeight="1">
      <c r="A3849" s="15">
        <v>8401.0</v>
      </c>
      <c r="B3849" s="15" t="s">
        <v>6616</v>
      </c>
      <c r="C3849" s="18">
        <v>42343.0</v>
      </c>
      <c r="D3849" s="18">
        <v>42347.0</v>
      </c>
      <c r="E3849" s="18">
        <f t="shared" si="1"/>
        <v>42347</v>
      </c>
      <c r="F3849" s="15" t="s">
        <v>114</v>
      </c>
      <c r="G3849" s="15" t="s">
        <v>3483</v>
      </c>
      <c r="H3849" s="15" t="s">
        <v>3484</v>
      </c>
      <c r="I3849" s="15" t="s">
        <v>59</v>
      </c>
      <c r="J3849" s="15" t="s">
        <v>60</v>
      </c>
      <c r="K3849" s="15" t="s">
        <v>14</v>
      </c>
      <c r="L3849" s="15" t="str">
        <f t="array" ref="L3849">_xlfn.XLOOKUP(M3849,reference_province_to_city!$A$2:$A$11,reference_province_to_city!$B$2:$B$11)</f>
        <v>Bandung</v>
      </c>
      <c r="M3849" s="15" t="s">
        <v>12</v>
      </c>
      <c r="N3849" s="15">
        <v>40111.0</v>
      </c>
      <c r="O3849" s="15">
        <f t="array" ref="O3849">_xlfn.XLOOKUP(M3849,reference_postal_code!$B$2:$B$11,reference_postal_code!$A$2:$A$11)</f>
        <v>40111</v>
      </c>
      <c r="P3849" s="15" t="s">
        <v>117</v>
      </c>
      <c r="Q3849" s="15" t="s">
        <v>1519</v>
      </c>
      <c r="R3849" s="15" t="s">
        <v>65</v>
      </c>
      <c r="S3849" s="15" t="s">
        <v>83</v>
      </c>
      <c r="T3849" s="15" t="s">
        <v>1520</v>
      </c>
      <c r="U3849" s="28">
        <v>3486000.0</v>
      </c>
      <c r="V3849" s="15">
        <v>5.0</v>
      </c>
      <c r="W3849" s="31">
        <v>0.2</v>
      </c>
      <c r="X3849" s="28">
        <v>1176525.0</v>
      </c>
    </row>
    <row r="3850" ht="15.75" customHeight="1">
      <c r="A3850" s="15">
        <v>8648.0</v>
      </c>
      <c r="B3850" s="15" t="s">
        <v>6617</v>
      </c>
      <c r="C3850" s="18">
        <v>42343.0</v>
      </c>
      <c r="D3850" s="18">
        <v>42346.0</v>
      </c>
      <c r="E3850" s="18">
        <f t="shared" si="1"/>
        <v>42346</v>
      </c>
      <c r="F3850" s="15" t="s">
        <v>125</v>
      </c>
      <c r="G3850" s="15" t="s">
        <v>3025</v>
      </c>
      <c r="H3850" s="15" t="s">
        <v>3026</v>
      </c>
      <c r="I3850" s="15" t="s">
        <v>128</v>
      </c>
      <c r="J3850" s="15" t="s">
        <v>60</v>
      </c>
      <c r="K3850" s="15" t="s">
        <v>19</v>
      </c>
      <c r="L3850" s="15" t="str">
        <f t="array" ref="L3850">_xlfn.XLOOKUP(M3850,reference_province_to_city!$A$2:$A$11,reference_province_to_city!$B$2:$B$11)</f>
        <v>Yogyakarta</v>
      </c>
      <c r="M3850" s="15" t="s">
        <v>18</v>
      </c>
      <c r="N3850" s="15">
        <v>55111.0</v>
      </c>
      <c r="O3850" s="15">
        <f t="array" ref="O3850">_xlfn.XLOOKUP(M3850,reference_postal_code!$B$2:$B$11,reference_postal_code!$A$2:$A$11)</f>
        <v>55111</v>
      </c>
      <c r="P3850" s="15" t="s">
        <v>77</v>
      </c>
      <c r="Q3850" s="15" t="s">
        <v>622</v>
      </c>
      <c r="R3850" s="15" t="s">
        <v>106</v>
      </c>
      <c r="S3850" s="15" t="s">
        <v>107</v>
      </c>
      <c r="T3850" s="15" t="s">
        <v>623</v>
      </c>
      <c r="U3850" s="28">
        <v>1461360.0</v>
      </c>
      <c r="V3850" s="15">
        <v>2.0</v>
      </c>
      <c r="W3850" s="31">
        <v>0.2</v>
      </c>
      <c r="X3850" s="28">
        <v>164403.0</v>
      </c>
    </row>
    <row r="3851" ht="15.75" customHeight="1">
      <c r="A3851" s="15">
        <v>3677.0</v>
      </c>
      <c r="B3851" s="15" t="s">
        <v>6618</v>
      </c>
      <c r="C3851" s="18">
        <v>42343.0</v>
      </c>
      <c r="D3851" s="18">
        <v>42347.0</v>
      </c>
      <c r="E3851" s="18">
        <f t="shared" si="1"/>
        <v>42347</v>
      </c>
      <c r="F3851" s="15" t="s">
        <v>55</v>
      </c>
      <c r="G3851" s="15" t="s">
        <v>6619</v>
      </c>
      <c r="H3851" s="15" t="s">
        <v>6620</v>
      </c>
      <c r="I3851" s="15" t="s">
        <v>128</v>
      </c>
      <c r="J3851" s="15" t="s">
        <v>60</v>
      </c>
      <c r="K3851" s="15" t="s">
        <v>31</v>
      </c>
      <c r="L3851" s="15" t="str">
        <f t="array" ref="L3851">_xlfn.XLOOKUP(M3851,reference_province_to_city!$A$2:$A$11,reference_province_to_city!$B$2:$B$11)</f>
        <v>Balikpapan</v>
      </c>
      <c r="M3851" s="15" t="s">
        <v>21</v>
      </c>
      <c r="N3851" s="15">
        <v>76114.0</v>
      </c>
      <c r="O3851" s="15">
        <f t="array" ref="O3851">_xlfn.XLOOKUP(M3851,reference_postal_code!$B$2:$B$11,reference_postal_code!$A$2:$A$11)</f>
        <v>76114</v>
      </c>
      <c r="P3851" s="15" t="s">
        <v>166</v>
      </c>
      <c r="Q3851" s="15" t="s">
        <v>4493</v>
      </c>
      <c r="R3851" s="15" t="s">
        <v>106</v>
      </c>
      <c r="S3851" s="15" t="s">
        <v>139</v>
      </c>
      <c r="T3851" s="15" t="s">
        <v>4494</v>
      </c>
      <c r="U3851" s="28">
        <v>666900.0</v>
      </c>
      <c r="V3851" s="15">
        <v>2.0</v>
      </c>
      <c r="W3851" s="31">
        <v>0.0</v>
      </c>
      <c r="X3851" s="28">
        <v>220077.0</v>
      </c>
    </row>
    <row r="3852" ht="15.75" customHeight="1">
      <c r="A3852" s="15">
        <v>8402.0</v>
      </c>
      <c r="B3852" s="15" t="s">
        <v>6616</v>
      </c>
      <c r="C3852" s="18">
        <v>42343.0</v>
      </c>
      <c r="D3852" s="18">
        <v>42347.0</v>
      </c>
      <c r="E3852" s="18">
        <f t="shared" si="1"/>
        <v>42347</v>
      </c>
      <c r="F3852" s="15" t="s">
        <v>114</v>
      </c>
      <c r="G3852" s="15" t="s">
        <v>3483</v>
      </c>
      <c r="H3852" s="15" t="s">
        <v>3484</v>
      </c>
      <c r="I3852" s="15" t="s">
        <v>59</v>
      </c>
      <c r="J3852" s="15" t="s">
        <v>60</v>
      </c>
      <c r="K3852" s="15" t="s">
        <v>14</v>
      </c>
      <c r="L3852" s="15" t="str">
        <f t="array" ref="L3852">_xlfn.XLOOKUP(M3852,reference_province_to_city!$A$2:$A$11,reference_province_to_city!$B$2:$B$11)</f>
        <v>Bandung</v>
      </c>
      <c r="M3852" s="15" t="s">
        <v>12</v>
      </c>
      <c r="N3852" s="15">
        <v>40111.0</v>
      </c>
      <c r="O3852" s="15">
        <f t="array" ref="O3852">_xlfn.XLOOKUP(M3852,reference_postal_code!$B$2:$B$11,reference_postal_code!$A$2:$A$11)</f>
        <v>40111</v>
      </c>
      <c r="P3852" s="15" t="s">
        <v>117</v>
      </c>
      <c r="Q3852" s="15" t="s">
        <v>5247</v>
      </c>
      <c r="R3852" s="15" t="s">
        <v>106</v>
      </c>
      <c r="S3852" s="15" t="s">
        <v>107</v>
      </c>
      <c r="T3852" s="15" t="s">
        <v>5248</v>
      </c>
      <c r="U3852" s="28">
        <v>2469690.0</v>
      </c>
      <c r="V3852" s="15">
        <v>3.0</v>
      </c>
      <c r="W3852" s="31">
        <v>0.1</v>
      </c>
      <c r="X3852" s="28">
        <v>192087.0</v>
      </c>
    </row>
    <row r="3853" ht="15.75" customHeight="1">
      <c r="A3853" s="15">
        <v>9725.0</v>
      </c>
      <c r="B3853" s="15" t="s">
        <v>6621</v>
      </c>
      <c r="C3853" s="18">
        <v>42343.0</v>
      </c>
      <c r="D3853" s="18">
        <v>42349.0</v>
      </c>
      <c r="E3853" s="18">
        <f t="shared" si="1"/>
        <v>42349</v>
      </c>
      <c r="F3853" s="15" t="s">
        <v>55</v>
      </c>
      <c r="G3853" s="15" t="s">
        <v>4387</v>
      </c>
      <c r="H3853" s="15" t="s">
        <v>4388</v>
      </c>
      <c r="I3853" s="15" t="s">
        <v>59</v>
      </c>
      <c r="J3853" s="15" t="s">
        <v>60</v>
      </c>
      <c r="K3853" s="15" t="s">
        <v>14</v>
      </c>
      <c r="L3853" s="15" t="str">
        <f t="array" ref="L3853">_xlfn.XLOOKUP(M3853,reference_province_to_city!$A$2:$A$11,reference_province_to_city!$B$2:$B$11)</f>
        <v>Bandung</v>
      </c>
      <c r="M3853" s="15" t="s">
        <v>12</v>
      </c>
      <c r="N3853" s="15">
        <v>40111.0</v>
      </c>
      <c r="O3853" s="15">
        <f t="array" ref="O3853">_xlfn.XLOOKUP(M3853,reference_postal_code!$B$2:$B$11,reference_postal_code!$A$2:$A$11)</f>
        <v>40111</v>
      </c>
      <c r="P3853" s="15" t="s">
        <v>117</v>
      </c>
      <c r="Q3853" s="15" t="s">
        <v>1812</v>
      </c>
      <c r="R3853" s="15" t="s">
        <v>65</v>
      </c>
      <c r="S3853" s="15" t="s">
        <v>173</v>
      </c>
      <c r="T3853" s="15" t="s">
        <v>1813</v>
      </c>
      <c r="U3853" s="28">
        <v>183360.0</v>
      </c>
      <c r="V3853" s="15">
        <v>2.0</v>
      </c>
      <c r="W3853" s="31">
        <v>0.2</v>
      </c>
      <c r="X3853" s="28">
        <v>66468.0</v>
      </c>
    </row>
    <row r="3854" ht="15.75" customHeight="1">
      <c r="A3854" s="15">
        <v>8403.0</v>
      </c>
      <c r="B3854" s="15" t="s">
        <v>6616</v>
      </c>
      <c r="C3854" s="18">
        <v>42343.0</v>
      </c>
      <c r="D3854" s="18">
        <v>42347.0</v>
      </c>
      <c r="E3854" s="18">
        <f t="shared" si="1"/>
        <v>42347</v>
      </c>
      <c r="F3854" s="15" t="s">
        <v>114</v>
      </c>
      <c r="G3854" s="15" t="s">
        <v>3483</v>
      </c>
      <c r="H3854" s="15" t="s">
        <v>3484</v>
      </c>
      <c r="I3854" s="15" t="s">
        <v>59</v>
      </c>
      <c r="J3854" s="15" t="s">
        <v>60</v>
      </c>
      <c r="K3854" s="15" t="s">
        <v>14</v>
      </c>
      <c r="L3854" s="15" t="str">
        <f t="array" ref="L3854">_xlfn.XLOOKUP(M3854,reference_province_to_city!$A$2:$A$11,reference_province_to_city!$B$2:$B$11)</f>
        <v>Bandung</v>
      </c>
      <c r="M3854" s="15" t="s">
        <v>12</v>
      </c>
      <c r="N3854" s="15">
        <v>40111.0</v>
      </c>
      <c r="O3854" s="15">
        <f t="array" ref="O3854">_xlfn.XLOOKUP(M3854,reference_postal_code!$B$2:$B$11,reference_postal_code!$A$2:$A$11)</f>
        <v>40111</v>
      </c>
      <c r="P3854" s="15" t="s">
        <v>117</v>
      </c>
      <c r="Q3854" s="15" t="s">
        <v>5519</v>
      </c>
      <c r="R3854" s="15" t="s">
        <v>65</v>
      </c>
      <c r="S3854" s="15" t="s">
        <v>66</v>
      </c>
      <c r="T3854" s="15" t="s">
        <v>5520</v>
      </c>
      <c r="U3854" s="28">
        <v>340200.0</v>
      </c>
      <c r="V3854" s="15">
        <v>2.0</v>
      </c>
      <c r="W3854" s="31">
        <v>0.0</v>
      </c>
      <c r="X3854" s="28">
        <v>166698.0</v>
      </c>
    </row>
    <row r="3855" ht="15.75" customHeight="1">
      <c r="A3855" s="15">
        <v>8549.0</v>
      </c>
      <c r="B3855" s="15" t="s">
        <v>6615</v>
      </c>
      <c r="C3855" s="18">
        <v>42343.0</v>
      </c>
      <c r="D3855" s="18">
        <v>42348.0</v>
      </c>
      <c r="E3855" s="18">
        <f t="shared" si="1"/>
        <v>42348</v>
      </c>
      <c r="F3855" s="15" t="s">
        <v>55</v>
      </c>
      <c r="G3855" s="15" t="s">
        <v>1345</v>
      </c>
      <c r="H3855" s="15" t="s">
        <v>1346</v>
      </c>
      <c r="I3855" s="15" t="s">
        <v>128</v>
      </c>
      <c r="J3855" s="15" t="s">
        <v>60</v>
      </c>
      <c r="K3855" s="15" t="s">
        <v>33</v>
      </c>
      <c r="L3855" s="15" t="str">
        <f t="array" ref="L3855">_xlfn.XLOOKUP(M3855,reference_province_to_city!$A$2:$A$11,reference_province_to_city!$B$2:$B$11)</f>
        <v>Makassar</v>
      </c>
      <c r="M3855" s="15" t="s">
        <v>25</v>
      </c>
      <c r="N3855" s="15">
        <v>90111.0</v>
      </c>
      <c r="O3855" s="15">
        <f t="array" ref="O3855">_xlfn.XLOOKUP(M3855,reference_postal_code!$B$2:$B$11,reference_postal_code!$A$2:$A$11)</f>
        <v>90111</v>
      </c>
      <c r="P3855" s="15" t="s">
        <v>63</v>
      </c>
      <c r="Q3855" s="15" t="s">
        <v>1340</v>
      </c>
      <c r="R3855" s="15" t="s">
        <v>65</v>
      </c>
      <c r="S3855" s="15" t="s">
        <v>79</v>
      </c>
      <c r="T3855" s="15" t="s">
        <v>1341</v>
      </c>
      <c r="U3855" s="28">
        <v>189000.0</v>
      </c>
      <c r="V3855" s="15">
        <v>4.0</v>
      </c>
      <c r="W3855" s="31">
        <v>0.0</v>
      </c>
      <c r="X3855" s="28">
        <v>90720.0</v>
      </c>
    </row>
    <row r="3856" ht="15.75" customHeight="1">
      <c r="A3856" s="15">
        <v>8321.0</v>
      </c>
      <c r="B3856" s="15" t="s">
        <v>6622</v>
      </c>
      <c r="C3856" s="18">
        <v>42343.0</v>
      </c>
      <c r="D3856" s="18">
        <v>42344.0</v>
      </c>
      <c r="E3856" s="18">
        <f t="shared" si="1"/>
        <v>42344</v>
      </c>
      <c r="F3856" s="15" t="s">
        <v>125</v>
      </c>
      <c r="G3856" s="15" t="s">
        <v>3051</v>
      </c>
      <c r="H3856" s="15" t="s">
        <v>3052</v>
      </c>
      <c r="I3856" s="15" t="s">
        <v>59</v>
      </c>
      <c r="J3856" s="15" t="s">
        <v>60</v>
      </c>
      <c r="K3856" s="15" t="s">
        <v>14</v>
      </c>
      <c r="L3856" s="15" t="str">
        <f t="array" ref="L3856">_xlfn.XLOOKUP(M3856,reference_province_to_city!$A$2:$A$11,reference_province_to_city!$B$2:$B$11)</f>
        <v>Bandung</v>
      </c>
      <c r="M3856" s="15" t="s">
        <v>12</v>
      </c>
      <c r="N3856" s="15">
        <v>40111.0</v>
      </c>
      <c r="O3856" s="15">
        <f t="array" ref="O3856">_xlfn.XLOOKUP(M3856,reference_postal_code!$B$2:$B$11,reference_postal_code!$A$2:$A$11)</f>
        <v>40111</v>
      </c>
      <c r="P3856" s="15" t="s">
        <v>117</v>
      </c>
      <c r="Q3856" s="15" t="s">
        <v>3944</v>
      </c>
      <c r="R3856" s="15" t="s">
        <v>65</v>
      </c>
      <c r="S3856" s="15" t="s">
        <v>93</v>
      </c>
      <c r="T3856" s="15" t="s">
        <v>3945</v>
      </c>
      <c r="U3856" s="28">
        <v>675600.0</v>
      </c>
      <c r="V3856" s="15">
        <v>2.0</v>
      </c>
      <c r="W3856" s="31">
        <v>0.2</v>
      </c>
      <c r="X3856" s="28">
        <v>67560.0</v>
      </c>
    </row>
    <row r="3857" ht="15.75" customHeight="1">
      <c r="A3857" s="15">
        <v>4157.0</v>
      </c>
      <c r="B3857" s="15" t="s">
        <v>6611</v>
      </c>
      <c r="C3857" s="18">
        <v>42343.0</v>
      </c>
      <c r="D3857" s="18">
        <v>42347.0</v>
      </c>
      <c r="E3857" s="18">
        <f t="shared" si="1"/>
        <v>42347</v>
      </c>
      <c r="F3857" s="15" t="s">
        <v>114</v>
      </c>
      <c r="G3857" s="15" t="s">
        <v>2317</v>
      </c>
      <c r="H3857" s="15" t="s">
        <v>2318</v>
      </c>
      <c r="I3857" s="15" t="s">
        <v>59</v>
      </c>
      <c r="J3857" s="15" t="s">
        <v>60</v>
      </c>
      <c r="K3857" s="15" t="s">
        <v>28</v>
      </c>
      <c r="L3857" s="15" t="str">
        <f t="array" ref="L3857">_xlfn.XLOOKUP(M3857,reference_province_to_city!$A$2:$A$11,reference_province_to_city!$B$2:$B$11)</f>
        <v>Medan</v>
      </c>
      <c r="M3857" s="15" t="s">
        <v>11</v>
      </c>
      <c r="N3857" s="15">
        <v>20111.0</v>
      </c>
      <c r="O3857" s="15">
        <f t="array" ref="O3857">_xlfn.XLOOKUP(M3857,reference_postal_code!$B$2:$B$11,reference_postal_code!$A$2:$A$11)</f>
        <v>20111</v>
      </c>
      <c r="P3857" s="15" t="s">
        <v>77</v>
      </c>
      <c r="Q3857" s="15" t="s">
        <v>3818</v>
      </c>
      <c r="R3857" s="15" t="s">
        <v>110</v>
      </c>
      <c r="S3857" s="15" t="s">
        <v>149</v>
      </c>
      <c r="T3857" s="15" t="s">
        <v>3819</v>
      </c>
      <c r="U3857" s="28">
        <v>719760.0</v>
      </c>
      <c r="V3857" s="15">
        <v>2.0</v>
      </c>
      <c r="W3857" s="31">
        <v>0.2</v>
      </c>
      <c r="X3857" s="28">
        <v>8997.0</v>
      </c>
    </row>
    <row r="3858" ht="15.75" customHeight="1">
      <c r="A3858" s="15">
        <v>6578.0</v>
      </c>
      <c r="B3858" s="15" t="s">
        <v>6623</v>
      </c>
      <c r="C3858" s="18">
        <v>42344.0</v>
      </c>
      <c r="D3858" s="18">
        <v>42349.0</v>
      </c>
      <c r="E3858" s="18">
        <f t="shared" si="1"/>
        <v>42349</v>
      </c>
      <c r="F3858" s="15" t="s">
        <v>114</v>
      </c>
      <c r="G3858" s="15" t="s">
        <v>5345</v>
      </c>
      <c r="H3858" s="15" t="s">
        <v>5346</v>
      </c>
      <c r="I3858" s="15" t="s">
        <v>59</v>
      </c>
      <c r="J3858" s="15" t="s">
        <v>60</v>
      </c>
      <c r="K3858" s="15" t="s">
        <v>26</v>
      </c>
      <c r="L3858" s="15" t="str">
        <f t="array" ref="L3858">_xlfn.XLOOKUP(M3858,reference_province_to_city!$A$2:$A$11,reference_province_to_city!$B$2:$B$11)</f>
        <v>Denpasar</v>
      </c>
      <c r="M3858" s="15" t="s">
        <v>24</v>
      </c>
      <c r="N3858" s="15">
        <v>80231.0</v>
      </c>
      <c r="O3858" s="15">
        <f t="array" ref="O3858">_xlfn.XLOOKUP(M3858,reference_postal_code!$B$2:$B$11,reference_postal_code!$A$2:$A$11)</f>
        <v>80231</v>
      </c>
      <c r="P3858" s="15" t="s">
        <v>63</v>
      </c>
      <c r="Q3858" s="15" t="s">
        <v>389</v>
      </c>
      <c r="R3858" s="15" t="s">
        <v>110</v>
      </c>
      <c r="S3858" s="15" t="s">
        <v>111</v>
      </c>
      <c r="T3858" s="15" t="s">
        <v>390</v>
      </c>
      <c r="U3858" s="28">
        <v>2609100.0</v>
      </c>
      <c r="V3858" s="15">
        <v>6.0</v>
      </c>
      <c r="W3858" s="31">
        <v>0.0</v>
      </c>
      <c r="X3858" s="28">
        <v>756639.0</v>
      </c>
    </row>
    <row r="3859" ht="15.75" customHeight="1">
      <c r="A3859" s="15">
        <v>5559.0</v>
      </c>
      <c r="B3859" s="15" t="s">
        <v>6624</v>
      </c>
      <c r="C3859" s="18">
        <v>42344.0</v>
      </c>
      <c r="D3859" s="18">
        <v>42348.0</v>
      </c>
      <c r="E3859" s="18">
        <f t="shared" si="1"/>
        <v>42348</v>
      </c>
      <c r="F3859" s="15" t="s">
        <v>55</v>
      </c>
      <c r="G3859" s="15" t="s">
        <v>2481</v>
      </c>
      <c r="H3859" s="15" t="s">
        <v>2482</v>
      </c>
      <c r="I3859" s="15" t="s">
        <v>59</v>
      </c>
      <c r="J3859" s="15" t="s">
        <v>60</v>
      </c>
      <c r="K3859" s="15" t="s">
        <v>22</v>
      </c>
      <c r="L3859" s="15" t="str">
        <f t="array" ref="L3859">_xlfn.XLOOKUP(M3859,reference_province_to_city!$A$2:$A$11,reference_province_to_city!$B$2:$B$11)</f>
        <v>Surabaya</v>
      </c>
      <c r="M3859" s="15" t="s">
        <v>20</v>
      </c>
      <c r="N3859" s="15">
        <v>60231.0</v>
      </c>
      <c r="O3859" s="15">
        <f t="array" ref="O3859">_xlfn.XLOOKUP(M3859,reference_postal_code!$B$2:$B$11,reference_postal_code!$A$2:$A$11)</f>
        <v>60231</v>
      </c>
      <c r="P3859" s="15" t="s">
        <v>166</v>
      </c>
      <c r="Q3859" s="15" t="s">
        <v>6625</v>
      </c>
      <c r="R3859" s="15" t="s">
        <v>65</v>
      </c>
      <c r="S3859" s="15" t="s">
        <v>66</v>
      </c>
      <c r="T3859" s="15" t="s">
        <v>6626</v>
      </c>
      <c r="U3859" s="28">
        <v>97200.0</v>
      </c>
      <c r="V3859" s="15">
        <v>1.0</v>
      </c>
      <c r="W3859" s="31">
        <v>0.0</v>
      </c>
      <c r="X3859" s="28">
        <v>46656.0</v>
      </c>
    </row>
    <row r="3860" ht="15.75" customHeight="1">
      <c r="A3860" s="15">
        <v>2393.0</v>
      </c>
      <c r="B3860" s="15" t="s">
        <v>6627</v>
      </c>
      <c r="C3860" s="18">
        <v>42344.0</v>
      </c>
      <c r="D3860" s="18">
        <v>42348.0</v>
      </c>
      <c r="E3860" s="18">
        <f t="shared" si="1"/>
        <v>42348</v>
      </c>
      <c r="F3860" s="15" t="s">
        <v>55</v>
      </c>
      <c r="G3860" s="15" t="s">
        <v>293</v>
      </c>
      <c r="H3860" s="15" t="s">
        <v>294</v>
      </c>
      <c r="I3860" s="15" t="s">
        <v>59</v>
      </c>
      <c r="J3860" s="15" t="s">
        <v>60</v>
      </c>
      <c r="K3860" s="15" t="s">
        <v>14</v>
      </c>
      <c r="L3860" s="15" t="str">
        <f t="array" ref="L3860">_xlfn.XLOOKUP(M3860,reference_province_to_city!$A$2:$A$11,reference_province_to_city!$B$2:$B$11)</f>
        <v>Bandung</v>
      </c>
      <c r="M3860" s="15" t="s">
        <v>12</v>
      </c>
      <c r="N3860" s="15">
        <v>40111.0</v>
      </c>
      <c r="O3860" s="15">
        <f t="array" ref="O3860">_xlfn.XLOOKUP(M3860,reference_postal_code!$B$2:$B$11,reference_postal_code!$A$2:$A$11)</f>
        <v>40111</v>
      </c>
      <c r="P3860" s="15" t="s">
        <v>117</v>
      </c>
      <c r="Q3860" s="15" t="s">
        <v>1817</v>
      </c>
      <c r="R3860" s="15" t="s">
        <v>106</v>
      </c>
      <c r="S3860" s="15" t="s">
        <v>139</v>
      </c>
      <c r="T3860" s="15" t="s">
        <v>1818</v>
      </c>
      <c r="U3860" s="28">
        <v>1708800.0</v>
      </c>
      <c r="V3860" s="15">
        <v>4.0</v>
      </c>
      <c r="W3860" s="31">
        <v>0.0</v>
      </c>
      <c r="X3860" s="28">
        <v>632256.0</v>
      </c>
    </row>
    <row r="3861" ht="15.75" customHeight="1">
      <c r="A3861" s="15">
        <v>5560.0</v>
      </c>
      <c r="B3861" s="15" t="s">
        <v>6624</v>
      </c>
      <c r="C3861" s="18">
        <v>42344.0</v>
      </c>
      <c r="D3861" s="18">
        <v>42348.0</v>
      </c>
      <c r="E3861" s="18">
        <f t="shared" si="1"/>
        <v>42348</v>
      </c>
      <c r="F3861" s="15" t="s">
        <v>55</v>
      </c>
      <c r="G3861" s="15" t="s">
        <v>2481</v>
      </c>
      <c r="H3861" s="15" t="s">
        <v>2482</v>
      </c>
      <c r="I3861" s="15" t="s">
        <v>59</v>
      </c>
      <c r="J3861" s="15" t="s">
        <v>60</v>
      </c>
      <c r="K3861" s="15" t="s">
        <v>22</v>
      </c>
      <c r="L3861" s="15" t="str">
        <f t="array" ref="L3861">_xlfn.XLOOKUP(M3861,reference_province_to_city!$A$2:$A$11,reference_province_to_city!$B$2:$B$11)</f>
        <v>Surabaya</v>
      </c>
      <c r="M3861" s="15" t="s">
        <v>20</v>
      </c>
      <c r="N3861" s="15">
        <v>60231.0</v>
      </c>
      <c r="O3861" s="15">
        <f t="array" ref="O3861">_xlfn.XLOOKUP(M3861,reference_postal_code!$B$2:$B$11,reference_postal_code!$A$2:$A$11)</f>
        <v>60231</v>
      </c>
      <c r="P3861" s="15" t="s">
        <v>166</v>
      </c>
      <c r="Q3861" s="15" t="s">
        <v>194</v>
      </c>
      <c r="R3861" s="15" t="s">
        <v>65</v>
      </c>
      <c r="S3861" s="15" t="s">
        <v>87</v>
      </c>
      <c r="T3861" s="15" t="s">
        <v>195</v>
      </c>
      <c r="U3861" s="28">
        <v>1.988775E7</v>
      </c>
      <c r="V3861" s="15">
        <v>5.0</v>
      </c>
      <c r="W3861" s="31">
        <v>0.0</v>
      </c>
      <c r="X3861" s="28">
        <v>3579795.0</v>
      </c>
    </row>
    <row r="3862" ht="15.75" customHeight="1">
      <c r="A3862" s="15">
        <v>1522.0</v>
      </c>
      <c r="B3862" s="15" t="s">
        <v>6628</v>
      </c>
      <c r="C3862" s="18">
        <v>42344.0</v>
      </c>
      <c r="D3862" s="18">
        <v>42349.0</v>
      </c>
      <c r="E3862" s="18">
        <f t="shared" si="1"/>
        <v>42349</v>
      </c>
      <c r="F3862" s="15" t="s">
        <v>55</v>
      </c>
      <c r="G3862" s="15" t="s">
        <v>1944</v>
      </c>
      <c r="H3862" s="15" t="s">
        <v>1945</v>
      </c>
      <c r="I3862" s="15" t="s">
        <v>59</v>
      </c>
      <c r="J3862" s="15" t="s">
        <v>60</v>
      </c>
      <c r="K3862" s="15" t="s">
        <v>19</v>
      </c>
      <c r="L3862" s="15" t="str">
        <f t="array" ref="L3862">_xlfn.XLOOKUP(M3862,reference_province_to_city!$A$2:$A$11,reference_province_to_city!$B$2:$B$11)</f>
        <v>Yogyakarta</v>
      </c>
      <c r="M3862" s="15" t="s">
        <v>18</v>
      </c>
      <c r="N3862" s="15">
        <v>55111.0</v>
      </c>
      <c r="O3862" s="15">
        <f t="array" ref="O3862">_xlfn.XLOOKUP(M3862,reference_postal_code!$B$2:$B$11,reference_postal_code!$A$2:$A$11)</f>
        <v>55111</v>
      </c>
      <c r="P3862" s="15" t="s">
        <v>77</v>
      </c>
      <c r="Q3862" s="15" t="s">
        <v>3765</v>
      </c>
      <c r="R3862" s="15" t="s">
        <v>106</v>
      </c>
      <c r="S3862" s="15" t="s">
        <v>139</v>
      </c>
      <c r="T3862" s="15" t="s">
        <v>3766</v>
      </c>
      <c r="U3862" s="28">
        <v>3091680.0</v>
      </c>
      <c r="V3862" s="15">
        <v>6.0</v>
      </c>
      <c r="W3862" s="31">
        <v>0.2</v>
      </c>
      <c r="X3862" s="28">
        <v>734274.0</v>
      </c>
    </row>
    <row r="3863" ht="15.75" customHeight="1">
      <c r="A3863" s="15">
        <v>2223.0</v>
      </c>
      <c r="B3863" s="15" t="s">
        <v>6629</v>
      </c>
      <c r="C3863" s="18">
        <v>42344.0</v>
      </c>
      <c r="D3863" s="18">
        <v>42344.0</v>
      </c>
      <c r="E3863" s="18">
        <f t="shared" si="1"/>
        <v>42344</v>
      </c>
      <c r="F3863" s="15" t="s">
        <v>466</v>
      </c>
      <c r="G3863" s="15" t="s">
        <v>2939</v>
      </c>
      <c r="H3863" s="15" t="s">
        <v>2940</v>
      </c>
      <c r="I3863" s="15" t="s">
        <v>59</v>
      </c>
      <c r="J3863" s="15" t="s">
        <v>60</v>
      </c>
      <c r="K3863" s="15" t="s">
        <v>29</v>
      </c>
      <c r="L3863" s="15" t="str">
        <f t="array" ref="L3863">_xlfn.XLOOKUP(M3863,reference_province_to_city!$A$2:$A$11,reference_province_to_city!$B$2:$B$11)</f>
        <v>Palembang</v>
      </c>
      <c r="M3863" s="15" t="s">
        <v>13</v>
      </c>
      <c r="N3863" s="15">
        <v>30111.0</v>
      </c>
      <c r="O3863" s="15">
        <f t="array" ref="O3863">_xlfn.XLOOKUP(M3863,reference_postal_code!$B$2:$B$11,reference_postal_code!$A$2:$A$11)</f>
        <v>30111</v>
      </c>
      <c r="P3863" s="15" t="s">
        <v>77</v>
      </c>
      <c r="Q3863" s="15" t="s">
        <v>146</v>
      </c>
      <c r="R3863" s="15" t="s">
        <v>65</v>
      </c>
      <c r="S3863" s="15" t="s">
        <v>93</v>
      </c>
      <c r="T3863" s="15" t="s">
        <v>147</v>
      </c>
      <c r="U3863" s="28">
        <v>560640.0</v>
      </c>
      <c r="V3863" s="15">
        <v>8.0</v>
      </c>
      <c r="W3863" s="31">
        <v>0.2</v>
      </c>
      <c r="X3863" s="28">
        <v>70080.0</v>
      </c>
    </row>
    <row r="3864" ht="15.75" customHeight="1">
      <c r="A3864" s="15">
        <v>1285.0</v>
      </c>
      <c r="B3864" s="15" t="s">
        <v>6630</v>
      </c>
      <c r="C3864" s="18">
        <v>42344.0</v>
      </c>
      <c r="D3864" s="18">
        <v>42350.0</v>
      </c>
      <c r="E3864" s="18">
        <f t="shared" si="1"/>
        <v>42350</v>
      </c>
      <c r="F3864" s="15" t="s">
        <v>55</v>
      </c>
      <c r="G3864" s="15" t="s">
        <v>5860</v>
      </c>
      <c r="H3864" s="15" t="s">
        <v>5861</v>
      </c>
      <c r="I3864" s="15" t="s">
        <v>59</v>
      </c>
      <c r="J3864" s="15" t="s">
        <v>60</v>
      </c>
      <c r="K3864" s="15" t="s">
        <v>26</v>
      </c>
      <c r="L3864" s="15" t="str">
        <f t="array" ref="L3864">_xlfn.XLOOKUP(M3864,reference_province_to_city!$A$2:$A$11,reference_province_to_city!$B$2:$B$11)</f>
        <v>Denpasar</v>
      </c>
      <c r="M3864" s="15" t="s">
        <v>24</v>
      </c>
      <c r="N3864" s="15">
        <v>80231.0</v>
      </c>
      <c r="O3864" s="15">
        <f t="array" ref="O3864">_xlfn.XLOOKUP(M3864,reference_postal_code!$B$2:$B$11,reference_postal_code!$A$2:$A$11)</f>
        <v>80231</v>
      </c>
      <c r="P3864" s="15" t="s">
        <v>63</v>
      </c>
      <c r="Q3864" s="15" t="s">
        <v>6212</v>
      </c>
      <c r="R3864" s="15" t="s">
        <v>65</v>
      </c>
      <c r="S3864" s="15" t="s">
        <v>83</v>
      </c>
      <c r="T3864" s="15" t="s">
        <v>6213</v>
      </c>
      <c r="U3864" s="28">
        <v>41580.0</v>
      </c>
      <c r="V3864" s="15">
        <v>7.0</v>
      </c>
      <c r="W3864" s="31">
        <v>0.8</v>
      </c>
      <c r="X3864" s="28">
        <v>-72765.0</v>
      </c>
    </row>
    <row r="3865" ht="15.75" customHeight="1">
      <c r="A3865" s="15">
        <v>5561.0</v>
      </c>
      <c r="B3865" s="15" t="s">
        <v>6624</v>
      </c>
      <c r="C3865" s="18">
        <v>42344.0</v>
      </c>
      <c r="D3865" s="18">
        <v>42348.0</v>
      </c>
      <c r="E3865" s="18">
        <f t="shared" si="1"/>
        <v>42348</v>
      </c>
      <c r="F3865" s="15" t="s">
        <v>55</v>
      </c>
      <c r="G3865" s="15" t="s">
        <v>2481</v>
      </c>
      <c r="H3865" s="15" t="s">
        <v>2482</v>
      </c>
      <c r="I3865" s="15" t="s">
        <v>59</v>
      </c>
      <c r="J3865" s="15" t="s">
        <v>60</v>
      </c>
      <c r="K3865" s="15" t="s">
        <v>22</v>
      </c>
      <c r="L3865" s="15" t="str">
        <f t="array" ref="L3865">_xlfn.XLOOKUP(M3865,reference_province_to_city!$A$2:$A$11,reference_province_to_city!$B$2:$B$11)</f>
        <v>Surabaya</v>
      </c>
      <c r="M3865" s="15" t="s">
        <v>20</v>
      </c>
      <c r="N3865" s="15">
        <v>60231.0</v>
      </c>
      <c r="O3865" s="15">
        <f t="array" ref="O3865">_xlfn.XLOOKUP(M3865,reference_postal_code!$B$2:$B$11,reference_postal_code!$A$2:$A$11)</f>
        <v>60231</v>
      </c>
      <c r="P3865" s="15" t="s">
        <v>166</v>
      </c>
      <c r="Q3865" s="15" t="s">
        <v>425</v>
      </c>
      <c r="R3865" s="15" t="s">
        <v>65</v>
      </c>
      <c r="S3865" s="15" t="s">
        <v>79</v>
      </c>
      <c r="T3865" s="15" t="s">
        <v>426</v>
      </c>
      <c r="U3865" s="28">
        <v>224100.0</v>
      </c>
      <c r="V3865" s="15">
        <v>3.0</v>
      </c>
      <c r="W3865" s="31">
        <v>0.0</v>
      </c>
      <c r="X3865" s="28">
        <v>103086.0</v>
      </c>
    </row>
    <row r="3866" ht="15.75" customHeight="1">
      <c r="A3866" s="15">
        <v>1525.0</v>
      </c>
      <c r="B3866" s="15" t="s">
        <v>6628</v>
      </c>
      <c r="C3866" s="18">
        <v>42344.0</v>
      </c>
      <c r="D3866" s="18">
        <v>42349.0</v>
      </c>
      <c r="E3866" s="18">
        <f t="shared" si="1"/>
        <v>42349</v>
      </c>
      <c r="F3866" s="15" t="s">
        <v>55</v>
      </c>
      <c r="G3866" s="15" t="s">
        <v>1944</v>
      </c>
      <c r="H3866" s="15" t="s">
        <v>1945</v>
      </c>
      <c r="I3866" s="15" t="s">
        <v>59</v>
      </c>
      <c r="J3866" s="15" t="s">
        <v>60</v>
      </c>
      <c r="K3866" s="15" t="s">
        <v>1832</v>
      </c>
      <c r="L3866" s="15" t="str">
        <f t="array" ref="L3866">_xlfn.XLOOKUP(M3866,reference_province_to_city!$A$2:$A$11,reference_province_to_city!$B$2:$B$11)</f>
        <v>Yogyakarta</v>
      </c>
      <c r="M3866" s="15" t="s">
        <v>18</v>
      </c>
      <c r="N3866" s="15">
        <v>55111.0</v>
      </c>
      <c r="O3866" s="15">
        <f t="array" ref="O3866">_xlfn.XLOOKUP(M3866,reference_postal_code!$B$2:$B$11,reference_postal_code!$A$2:$A$11)</f>
        <v>55111</v>
      </c>
      <c r="P3866" s="15" t="s">
        <v>77</v>
      </c>
      <c r="Q3866" s="15" t="s">
        <v>2450</v>
      </c>
      <c r="R3866" s="15" t="s">
        <v>65</v>
      </c>
      <c r="S3866" s="15" t="s">
        <v>87</v>
      </c>
      <c r="T3866" s="15" t="s">
        <v>2451</v>
      </c>
      <c r="U3866" s="28">
        <v>3706560.0</v>
      </c>
      <c r="V3866" s="15">
        <v>6.0</v>
      </c>
      <c r="W3866" s="31">
        <v>0.2</v>
      </c>
      <c r="X3866" s="28">
        <v>-880308.0</v>
      </c>
    </row>
    <row r="3867" ht="15.75" customHeight="1">
      <c r="A3867" s="15">
        <v>5609.0</v>
      </c>
      <c r="B3867" s="15" t="s">
        <v>6631</v>
      </c>
      <c r="C3867" s="18">
        <v>42344.0</v>
      </c>
      <c r="D3867" s="18">
        <v>42349.0</v>
      </c>
      <c r="E3867" s="18">
        <f t="shared" si="1"/>
        <v>42349</v>
      </c>
      <c r="F3867" s="15" t="s">
        <v>55</v>
      </c>
      <c r="G3867" s="15" t="s">
        <v>6632</v>
      </c>
      <c r="H3867" s="15" t="s">
        <v>6633</v>
      </c>
      <c r="I3867" s="15" t="s">
        <v>59</v>
      </c>
      <c r="J3867" s="15" t="s">
        <v>60</v>
      </c>
      <c r="K3867" s="15" t="s">
        <v>31</v>
      </c>
      <c r="L3867" s="15" t="str">
        <f t="array" ref="L3867">_xlfn.XLOOKUP(M3867,reference_province_to_city!$A$2:$A$11,reference_province_to_city!$B$2:$B$11)</f>
        <v>Balikpapan</v>
      </c>
      <c r="M3867" s="15" t="s">
        <v>21</v>
      </c>
      <c r="O3867" s="15">
        <f t="array" ref="O3867">_xlfn.XLOOKUP(M3867,reference_postal_code!$B$2:$B$11,reference_postal_code!$A$2:$A$11)</f>
        <v>76114</v>
      </c>
      <c r="P3867" s="15" t="s">
        <v>166</v>
      </c>
      <c r="Q3867" s="15" t="s">
        <v>1824</v>
      </c>
      <c r="R3867" s="15" t="s">
        <v>65</v>
      </c>
      <c r="S3867" s="15" t="s">
        <v>222</v>
      </c>
      <c r="T3867" s="15" t="s">
        <v>1825</v>
      </c>
      <c r="U3867" s="28">
        <v>116700.0</v>
      </c>
      <c r="V3867" s="15">
        <v>2.0</v>
      </c>
      <c r="W3867" s="31">
        <v>0.0</v>
      </c>
      <c r="X3867" s="28">
        <v>30342.0</v>
      </c>
    </row>
    <row r="3868" ht="15.75" customHeight="1">
      <c r="A3868" s="15">
        <v>2391.0</v>
      </c>
      <c r="B3868" s="15" t="s">
        <v>6627</v>
      </c>
      <c r="C3868" s="18">
        <v>42344.0</v>
      </c>
      <c r="D3868" s="18">
        <v>42348.0</v>
      </c>
      <c r="E3868" s="18">
        <f t="shared" si="1"/>
        <v>42348</v>
      </c>
      <c r="F3868" s="15" t="s">
        <v>55</v>
      </c>
      <c r="G3868" s="15" t="s">
        <v>293</v>
      </c>
      <c r="H3868" s="15" t="s">
        <v>294</v>
      </c>
      <c r="I3868" s="15" t="s">
        <v>59</v>
      </c>
      <c r="J3868" s="15" t="s">
        <v>60</v>
      </c>
      <c r="K3868" s="15" t="s">
        <v>14</v>
      </c>
      <c r="L3868" s="15" t="str">
        <f t="array" ref="L3868">_xlfn.XLOOKUP(M3868,reference_province_to_city!$A$2:$A$11,reference_province_to_city!$B$2:$B$11)</f>
        <v>Bandung</v>
      </c>
      <c r="M3868" s="15" t="s">
        <v>12</v>
      </c>
      <c r="N3868" s="15">
        <v>40111.0</v>
      </c>
      <c r="O3868" s="15">
        <f t="array" ref="O3868">_xlfn.XLOOKUP(M3868,reference_postal_code!$B$2:$B$11,reference_postal_code!$A$2:$A$11)</f>
        <v>40111</v>
      </c>
      <c r="P3868" s="15" t="s">
        <v>117</v>
      </c>
      <c r="Q3868" s="15" t="s">
        <v>3578</v>
      </c>
      <c r="R3868" s="15" t="s">
        <v>65</v>
      </c>
      <c r="S3868" s="15" t="s">
        <v>66</v>
      </c>
      <c r="T3868" s="15" t="s">
        <v>3579</v>
      </c>
      <c r="U3868" s="28">
        <v>627900.0</v>
      </c>
      <c r="V3868" s="15">
        <v>7.0</v>
      </c>
      <c r="W3868" s="31">
        <v>0.0</v>
      </c>
      <c r="X3868" s="28">
        <v>307671.0</v>
      </c>
    </row>
    <row r="3869" ht="15.75" customHeight="1">
      <c r="A3869" s="15">
        <v>2379.0</v>
      </c>
      <c r="B3869" s="15" t="s">
        <v>6634</v>
      </c>
      <c r="C3869" s="18">
        <v>42344.0</v>
      </c>
      <c r="D3869" s="18">
        <v>42349.0</v>
      </c>
      <c r="E3869" s="18">
        <f t="shared" si="1"/>
        <v>42349</v>
      </c>
      <c r="F3869" s="15" t="s">
        <v>55</v>
      </c>
      <c r="G3869" s="15" t="s">
        <v>2339</v>
      </c>
      <c r="H3869" s="15" t="s">
        <v>2340</v>
      </c>
      <c r="I3869" s="15" t="s">
        <v>76</v>
      </c>
      <c r="J3869" s="15" t="s">
        <v>60</v>
      </c>
      <c r="K3869" s="15" t="s">
        <v>33</v>
      </c>
      <c r="L3869" s="15" t="str">
        <f t="array" ref="L3869">_xlfn.XLOOKUP(M3869,reference_province_to_city!$A$2:$A$11,reference_province_to_city!$B$2:$B$11)</f>
        <v>Makassar</v>
      </c>
      <c r="M3869" s="15" t="s">
        <v>25</v>
      </c>
      <c r="N3869" s="15">
        <v>90111.0</v>
      </c>
      <c r="O3869" s="15">
        <f t="array" ref="O3869">_xlfn.XLOOKUP(M3869,reference_postal_code!$B$2:$B$11,reference_postal_code!$A$2:$A$11)</f>
        <v>90111</v>
      </c>
      <c r="P3869" s="15" t="s">
        <v>63</v>
      </c>
      <c r="Q3869" s="15" t="s">
        <v>2001</v>
      </c>
      <c r="R3869" s="15" t="s">
        <v>65</v>
      </c>
      <c r="S3869" s="15" t="s">
        <v>66</v>
      </c>
      <c r="T3869" s="15" t="s">
        <v>2002</v>
      </c>
      <c r="U3869" s="28">
        <v>491250.0</v>
      </c>
      <c r="V3869" s="15">
        <v>5.0</v>
      </c>
      <c r="W3869" s="31">
        <v>0.0</v>
      </c>
      <c r="X3869" s="28">
        <v>225975.0</v>
      </c>
    </row>
    <row r="3870" ht="15.75" customHeight="1">
      <c r="A3870" s="15">
        <v>2224.0</v>
      </c>
      <c r="B3870" s="15" t="s">
        <v>6629</v>
      </c>
      <c r="C3870" s="18">
        <v>42344.0</v>
      </c>
      <c r="D3870" s="18">
        <v>42344.0</v>
      </c>
      <c r="E3870" s="18">
        <f t="shared" si="1"/>
        <v>42344</v>
      </c>
      <c r="F3870" s="15" t="s">
        <v>466</v>
      </c>
      <c r="G3870" s="15" t="s">
        <v>2939</v>
      </c>
      <c r="H3870" s="15" t="s">
        <v>2940</v>
      </c>
      <c r="I3870" s="15" t="s">
        <v>59</v>
      </c>
      <c r="J3870" s="15" t="s">
        <v>60</v>
      </c>
      <c r="K3870" s="15" t="s">
        <v>29</v>
      </c>
      <c r="L3870" s="15" t="str">
        <f t="array" ref="L3870">_xlfn.XLOOKUP(M3870,reference_province_to_city!$A$2:$A$11,reference_province_to_city!$B$2:$B$11)</f>
        <v>Palembang</v>
      </c>
      <c r="M3870" s="15" t="s">
        <v>13</v>
      </c>
      <c r="N3870" s="15">
        <v>30111.0</v>
      </c>
      <c r="O3870" s="15">
        <f t="array" ref="O3870">_xlfn.XLOOKUP(M3870,reference_postal_code!$B$2:$B$11,reference_postal_code!$A$2:$A$11)</f>
        <v>30111</v>
      </c>
      <c r="P3870" s="15" t="s">
        <v>77</v>
      </c>
      <c r="Q3870" s="15" t="s">
        <v>4539</v>
      </c>
      <c r="R3870" s="15" t="s">
        <v>106</v>
      </c>
      <c r="S3870" s="15" t="s">
        <v>107</v>
      </c>
      <c r="T3870" s="15" t="s">
        <v>4540</v>
      </c>
      <c r="U3870" s="28">
        <v>1060290.0</v>
      </c>
      <c r="V3870" s="15">
        <v>1.0</v>
      </c>
      <c r="W3870" s="31">
        <v>0.3</v>
      </c>
      <c r="X3870" s="28">
        <v>-363528.0</v>
      </c>
    </row>
    <row r="3871" ht="15.75" customHeight="1">
      <c r="A3871" s="15">
        <v>2392.0</v>
      </c>
      <c r="B3871" s="15" t="s">
        <v>6627</v>
      </c>
      <c r="C3871" s="18">
        <v>42344.0</v>
      </c>
      <c r="D3871" s="18">
        <v>42348.0</v>
      </c>
      <c r="E3871" s="18">
        <f t="shared" si="1"/>
        <v>42348</v>
      </c>
      <c r="F3871" s="15" t="s">
        <v>55</v>
      </c>
      <c r="G3871" s="15" t="s">
        <v>293</v>
      </c>
      <c r="H3871" s="15" t="s">
        <v>294</v>
      </c>
      <c r="I3871" s="15" t="s">
        <v>59</v>
      </c>
      <c r="J3871" s="15" t="s">
        <v>60</v>
      </c>
      <c r="K3871" s="15" t="s">
        <v>14</v>
      </c>
      <c r="L3871" s="15" t="str">
        <f t="array" ref="L3871">_xlfn.XLOOKUP(M3871,reference_province_to_city!$A$2:$A$11,reference_province_to_city!$B$2:$B$11)</f>
        <v>Bandung</v>
      </c>
      <c r="M3871" s="15" t="s">
        <v>12</v>
      </c>
      <c r="N3871" s="15">
        <v>40111.0</v>
      </c>
      <c r="O3871" s="15">
        <f t="array" ref="O3871">_xlfn.XLOOKUP(M3871,reference_postal_code!$B$2:$B$11,reference_postal_code!$A$2:$A$11)</f>
        <v>40111</v>
      </c>
      <c r="P3871" s="15" t="s">
        <v>117</v>
      </c>
      <c r="Q3871" s="15" t="s">
        <v>6385</v>
      </c>
      <c r="R3871" s="15" t="s">
        <v>110</v>
      </c>
      <c r="S3871" s="15" t="s">
        <v>149</v>
      </c>
      <c r="T3871" s="15" t="s">
        <v>6386</v>
      </c>
      <c r="U3871" s="28">
        <v>2.429865E7</v>
      </c>
      <c r="V3871" s="15">
        <v>9.0</v>
      </c>
      <c r="W3871" s="31">
        <v>0.0</v>
      </c>
      <c r="X3871" s="28">
        <v>1457919.0</v>
      </c>
    </row>
    <row r="3872" ht="15.75" customHeight="1">
      <c r="A3872" s="15">
        <v>1526.0</v>
      </c>
      <c r="B3872" s="15" t="s">
        <v>6628</v>
      </c>
      <c r="C3872" s="18">
        <v>42344.0</v>
      </c>
      <c r="D3872" s="18">
        <v>42349.0</v>
      </c>
      <c r="E3872" s="18">
        <f t="shared" si="1"/>
        <v>42349</v>
      </c>
      <c r="F3872" s="15" t="s">
        <v>55</v>
      </c>
      <c r="G3872" s="15" t="s">
        <v>1944</v>
      </c>
      <c r="H3872" s="15" t="s">
        <v>1945</v>
      </c>
      <c r="I3872" s="15" t="s">
        <v>59</v>
      </c>
      <c r="J3872" s="15" t="s">
        <v>60</v>
      </c>
      <c r="K3872" s="15" t="s">
        <v>19</v>
      </c>
      <c r="L3872" s="15" t="str">
        <f t="array" ref="L3872">_xlfn.XLOOKUP(M3872,reference_province_to_city!$A$2:$A$11,reference_province_to_city!$B$2:$B$11)</f>
        <v>Yogyakarta</v>
      </c>
      <c r="M3872" s="15" t="s">
        <v>18</v>
      </c>
      <c r="N3872" s="15">
        <v>55111.0</v>
      </c>
      <c r="O3872" s="15">
        <f t="array" ref="O3872">_xlfn.XLOOKUP(M3872,reference_postal_code!$B$2:$B$11,reference_postal_code!$A$2:$A$11)</f>
        <v>55111</v>
      </c>
      <c r="P3872" s="15" t="s">
        <v>77</v>
      </c>
      <c r="Q3872" s="15" t="s">
        <v>2874</v>
      </c>
      <c r="R3872" s="15" t="s">
        <v>65</v>
      </c>
      <c r="S3872" s="15" t="s">
        <v>93</v>
      </c>
      <c r="T3872" s="15" t="s">
        <v>2875</v>
      </c>
      <c r="U3872" s="28">
        <v>1294560.0</v>
      </c>
      <c r="V3872" s="15">
        <v>6.0</v>
      </c>
      <c r="W3872" s="31">
        <v>0.2</v>
      </c>
      <c r="X3872" s="28">
        <v>145638.0</v>
      </c>
    </row>
    <row r="3873" ht="15.75" customHeight="1">
      <c r="A3873" s="15">
        <v>8196.0</v>
      </c>
      <c r="B3873" s="15" t="s">
        <v>6635</v>
      </c>
      <c r="C3873" s="18">
        <v>42344.0</v>
      </c>
      <c r="D3873" s="18"/>
      <c r="E3873" s="18">
        <f t="shared" si="1"/>
        <v>42347</v>
      </c>
      <c r="F3873" s="15" t="s">
        <v>114</v>
      </c>
      <c r="G3873" s="15" t="s">
        <v>5286</v>
      </c>
      <c r="H3873" s="15" t="s">
        <v>5287</v>
      </c>
      <c r="I3873" s="15" t="s">
        <v>128</v>
      </c>
      <c r="J3873" s="15" t="s">
        <v>60</v>
      </c>
      <c r="K3873" s="15" t="s">
        <v>17</v>
      </c>
      <c r="L3873" s="15" t="str">
        <f t="array" ref="L3873">_xlfn.XLOOKUP(M3873,reference_province_to_city!$A$2:$A$11,reference_province_to_city!$B$2:$B$11)</f>
        <v>Semarang</v>
      </c>
      <c r="M3873" s="15" t="s">
        <v>15</v>
      </c>
      <c r="N3873" s="15">
        <v>50111.0</v>
      </c>
      <c r="O3873" s="15">
        <f t="array" ref="O3873">_xlfn.XLOOKUP(M3873,reference_postal_code!$B$2:$B$11,reference_postal_code!$A$2:$A$11)</f>
        <v>50111</v>
      </c>
      <c r="P3873" s="15" t="s">
        <v>77</v>
      </c>
      <c r="Q3873" s="15" t="s">
        <v>3630</v>
      </c>
      <c r="R3873" s="15" t="s">
        <v>65</v>
      </c>
      <c r="S3873" s="15" t="s">
        <v>66</v>
      </c>
      <c r="T3873" s="15" t="s">
        <v>3631</v>
      </c>
      <c r="U3873" s="28">
        <v>134400.0</v>
      </c>
      <c r="V3873" s="15">
        <v>2.0</v>
      </c>
      <c r="W3873" s="31">
        <v>0.0</v>
      </c>
      <c r="X3873" s="28">
        <v>65856.0</v>
      </c>
    </row>
    <row r="3874" ht="15.75" customHeight="1">
      <c r="A3874" s="15">
        <v>1523.0</v>
      </c>
      <c r="B3874" s="15" t="s">
        <v>6628</v>
      </c>
      <c r="C3874" s="18">
        <v>42344.0</v>
      </c>
      <c r="D3874" s="18">
        <v>42349.0</v>
      </c>
      <c r="E3874" s="18">
        <f t="shared" si="1"/>
        <v>42349</v>
      </c>
      <c r="F3874" s="15" t="s">
        <v>55</v>
      </c>
      <c r="G3874" s="15" t="s">
        <v>1944</v>
      </c>
      <c r="H3874" s="15" t="s">
        <v>1945</v>
      </c>
      <c r="I3874" s="15" t="s">
        <v>59</v>
      </c>
      <c r="J3874" s="15" t="s">
        <v>60</v>
      </c>
      <c r="K3874" s="15" t="s">
        <v>19</v>
      </c>
      <c r="L3874" s="15" t="str">
        <f t="array" ref="L3874">_xlfn.XLOOKUP(M3874,reference_province_to_city!$A$2:$A$11,reference_province_to_city!$B$2:$B$11)</f>
        <v>Yogyakarta</v>
      </c>
      <c r="M3874" s="15" t="s">
        <v>18</v>
      </c>
      <c r="N3874" s="15">
        <v>55111.0</v>
      </c>
      <c r="O3874" s="15">
        <f t="array" ref="O3874">_xlfn.XLOOKUP(M3874,reference_postal_code!$B$2:$B$11,reference_postal_code!$A$2:$A$11)</f>
        <v>55111</v>
      </c>
      <c r="P3874" s="15" t="s">
        <v>77</v>
      </c>
      <c r="Q3874" s="15" t="s">
        <v>4238</v>
      </c>
      <c r="R3874" s="15" t="s">
        <v>65</v>
      </c>
      <c r="S3874" s="15" t="s">
        <v>66</v>
      </c>
      <c r="T3874" s="15" t="s">
        <v>4239</v>
      </c>
      <c r="U3874" s="28">
        <v>298800.0</v>
      </c>
      <c r="V3874" s="15">
        <v>5.0</v>
      </c>
      <c r="W3874" s="31">
        <v>0.2</v>
      </c>
      <c r="X3874" s="28">
        <v>100845.0</v>
      </c>
    </row>
    <row r="3875" ht="15.75" customHeight="1">
      <c r="A3875" s="15">
        <v>1524.0</v>
      </c>
      <c r="B3875" s="15" t="s">
        <v>6628</v>
      </c>
      <c r="C3875" s="18">
        <v>42344.0</v>
      </c>
      <c r="D3875" s="18">
        <v>42349.0</v>
      </c>
      <c r="E3875" s="18">
        <f t="shared" si="1"/>
        <v>42349</v>
      </c>
      <c r="F3875" s="15" t="s">
        <v>55</v>
      </c>
      <c r="G3875" s="15" t="s">
        <v>1944</v>
      </c>
      <c r="H3875" s="15" t="s">
        <v>1945</v>
      </c>
      <c r="I3875" s="15" t="s">
        <v>59</v>
      </c>
      <c r="J3875" s="15" t="s">
        <v>60</v>
      </c>
      <c r="K3875" s="15" t="s">
        <v>19</v>
      </c>
      <c r="L3875" s="15" t="str">
        <f t="array" ref="L3875">_xlfn.XLOOKUP(M3875,reference_province_to_city!$A$2:$A$11,reference_province_to_city!$B$2:$B$11)</f>
        <v>Yogyakarta</v>
      </c>
      <c r="M3875" s="15" t="s">
        <v>18</v>
      </c>
      <c r="N3875" s="15">
        <v>55111.0</v>
      </c>
      <c r="O3875" s="15">
        <f t="array" ref="O3875">_xlfn.XLOOKUP(M3875,reference_postal_code!$B$2:$B$11,reference_postal_code!$A$2:$A$11)</f>
        <v>55111</v>
      </c>
      <c r="P3875" s="15" t="s">
        <v>77</v>
      </c>
      <c r="Q3875" s="15" t="s">
        <v>3183</v>
      </c>
      <c r="R3875" s="15" t="s">
        <v>65</v>
      </c>
      <c r="S3875" s="15" t="s">
        <v>66</v>
      </c>
      <c r="T3875" s="15" t="s">
        <v>3184</v>
      </c>
      <c r="U3875" s="28">
        <v>2974080.0</v>
      </c>
      <c r="V3875" s="15">
        <v>8.0</v>
      </c>
      <c r="W3875" s="31">
        <v>0.2</v>
      </c>
      <c r="X3875" s="28">
        <v>929400.0</v>
      </c>
    </row>
    <row r="3876" ht="15.75" customHeight="1">
      <c r="A3876" s="15">
        <v>1093.0</v>
      </c>
      <c r="B3876" s="15" t="s">
        <v>6636</v>
      </c>
      <c r="C3876" s="18">
        <v>42344.0</v>
      </c>
      <c r="D3876" s="18">
        <v>42351.0</v>
      </c>
      <c r="E3876" s="18">
        <f t="shared" si="1"/>
        <v>42351</v>
      </c>
      <c r="F3876" s="15" t="s">
        <v>55</v>
      </c>
      <c r="G3876" s="15" t="s">
        <v>1543</v>
      </c>
      <c r="H3876" s="15" t="s">
        <v>1544</v>
      </c>
      <c r="I3876" s="15" t="s">
        <v>59</v>
      </c>
      <c r="J3876" s="15" t="s">
        <v>60</v>
      </c>
      <c r="L3876" s="15" t="str">
        <f t="array" ref="L3876">_xlfn.XLOOKUP(M3876,reference_province_to_city!$A$2:$A$11,reference_province_to_city!$B$2:$B$11)</f>
        <v>Balikpapan</v>
      </c>
      <c r="M3876" s="15" t="s">
        <v>21</v>
      </c>
      <c r="N3876" s="15">
        <v>76114.0</v>
      </c>
      <c r="O3876" s="15">
        <f t="array" ref="O3876">_xlfn.XLOOKUP(M3876,reference_postal_code!$B$2:$B$11,reference_postal_code!$A$2:$A$11)</f>
        <v>76114</v>
      </c>
      <c r="P3876" s="15" t="s">
        <v>166</v>
      </c>
      <c r="Q3876" s="15" t="s">
        <v>1191</v>
      </c>
      <c r="R3876" s="15" t="s">
        <v>110</v>
      </c>
      <c r="S3876" s="15" t="s">
        <v>111</v>
      </c>
      <c r="T3876" s="15" t="s">
        <v>1192</v>
      </c>
      <c r="U3876" s="28">
        <v>3287760.0</v>
      </c>
      <c r="V3876" s="15">
        <v>2.0</v>
      </c>
      <c r="W3876" s="31">
        <v>0.2</v>
      </c>
      <c r="X3876" s="28">
        <v>287679.0</v>
      </c>
    </row>
    <row r="3877" ht="15.75" customHeight="1">
      <c r="A3877" s="15">
        <v>2390.0</v>
      </c>
      <c r="B3877" s="15" t="s">
        <v>6627</v>
      </c>
      <c r="C3877" s="18">
        <v>42344.0</v>
      </c>
      <c r="D3877" s="18">
        <v>42348.0</v>
      </c>
      <c r="E3877" s="18">
        <f t="shared" si="1"/>
        <v>42348</v>
      </c>
      <c r="F3877" s="15" t="s">
        <v>55</v>
      </c>
      <c r="G3877" s="15" t="s">
        <v>293</v>
      </c>
      <c r="H3877" s="15" t="s">
        <v>294</v>
      </c>
      <c r="I3877" s="15" t="s">
        <v>59</v>
      </c>
      <c r="J3877" s="15" t="s">
        <v>60</v>
      </c>
      <c r="K3877" s="15" t="s">
        <v>14</v>
      </c>
      <c r="L3877" s="15" t="str">
        <f t="array" ref="L3877">_xlfn.XLOOKUP(M3877,reference_province_to_city!$A$2:$A$11,reference_province_to_city!$B$2:$B$11)</f>
        <v>Bandung</v>
      </c>
      <c r="M3877" s="15" t="s">
        <v>12</v>
      </c>
      <c r="N3877" s="15">
        <v>40111.0</v>
      </c>
      <c r="O3877" s="15">
        <f t="array" ref="O3877">_xlfn.XLOOKUP(M3877,reference_postal_code!$B$2:$B$11,reference_postal_code!$A$2:$A$11)</f>
        <v>40111</v>
      </c>
      <c r="P3877" s="15" t="s">
        <v>117</v>
      </c>
      <c r="Q3877" s="15" t="s">
        <v>5409</v>
      </c>
      <c r="R3877" s="15" t="s">
        <v>65</v>
      </c>
      <c r="S3877" s="15" t="s">
        <v>66</v>
      </c>
      <c r="T3877" s="15" t="s">
        <v>5410</v>
      </c>
      <c r="U3877" s="28">
        <v>97200.0</v>
      </c>
      <c r="V3877" s="15">
        <v>1.0</v>
      </c>
      <c r="W3877" s="31">
        <v>0.0</v>
      </c>
      <c r="X3877" s="28">
        <v>46656.0</v>
      </c>
    </row>
    <row r="3878" ht="15.75" customHeight="1">
      <c r="A3878" s="15">
        <v>1092.0</v>
      </c>
      <c r="B3878" s="15" t="s">
        <v>6636</v>
      </c>
      <c r="C3878" s="18">
        <v>42344.0</v>
      </c>
      <c r="D3878" s="18">
        <v>42351.0</v>
      </c>
      <c r="E3878" s="18">
        <f t="shared" si="1"/>
        <v>42351</v>
      </c>
      <c r="F3878" s="15" t="s">
        <v>55</v>
      </c>
      <c r="G3878" s="15" t="s">
        <v>1543</v>
      </c>
      <c r="H3878" s="15" t="s">
        <v>1544</v>
      </c>
      <c r="I3878" s="15" t="s">
        <v>59</v>
      </c>
      <c r="J3878" s="15" t="s">
        <v>60</v>
      </c>
      <c r="K3878" s="15" t="s">
        <v>31</v>
      </c>
      <c r="L3878" s="15" t="str">
        <f t="array" ref="L3878">_xlfn.XLOOKUP(M3878,reference_province_to_city!$A$2:$A$11,reference_province_to_city!$B$2:$B$11)</f>
        <v>Balikpapan</v>
      </c>
      <c r="M3878" s="15" t="s">
        <v>21</v>
      </c>
      <c r="N3878" s="15">
        <v>76114.0</v>
      </c>
      <c r="O3878" s="15">
        <f t="array" ref="O3878">_xlfn.XLOOKUP(M3878,reference_postal_code!$B$2:$B$11,reference_postal_code!$A$2:$A$11)</f>
        <v>76114</v>
      </c>
      <c r="P3878" s="15" t="s">
        <v>166</v>
      </c>
      <c r="Q3878" s="15" t="s">
        <v>1070</v>
      </c>
      <c r="R3878" s="15" t="s">
        <v>65</v>
      </c>
      <c r="S3878" s="15" t="s">
        <v>93</v>
      </c>
      <c r="T3878" s="15" t="s">
        <v>1071</v>
      </c>
      <c r="U3878" s="28">
        <v>1802250.0</v>
      </c>
      <c r="V3878" s="15">
        <v>9.0</v>
      </c>
      <c r="W3878" s="31">
        <v>0.0</v>
      </c>
      <c r="X3878" s="28">
        <v>504630.0</v>
      </c>
    </row>
    <row r="3879" ht="15.75" customHeight="1">
      <c r="A3879" s="15">
        <v>2222.0</v>
      </c>
      <c r="B3879" s="15" t="s">
        <v>6629</v>
      </c>
      <c r="C3879" s="18">
        <v>42344.0</v>
      </c>
      <c r="D3879" s="18">
        <v>42344.0</v>
      </c>
      <c r="E3879" s="18">
        <f t="shared" si="1"/>
        <v>42344</v>
      </c>
      <c r="F3879" s="15" t="s">
        <v>466</v>
      </c>
      <c r="G3879" s="15" t="s">
        <v>2939</v>
      </c>
      <c r="H3879" s="15" t="s">
        <v>2940</v>
      </c>
      <c r="I3879" s="15" t="s">
        <v>59</v>
      </c>
      <c r="J3879" s="15" t="s">
        <v>60</v>
      </c>
      <c r="K3879" s="15" t="s">
        <v>29</v>
      </c>
      <c r="L3879" s="15" t="str">
        <f t="array" ref="L3879">_xlfn.XLOOKUP(M3879,reference_province_to_city!$A$2:$A$11,reference_province_to_city!$B$2:$B$11)</f>
        <v>Palembang</v>
      </c>
      <c r="M3879" s="15" t="s">
        <v>13</v>
      </c>
      <c r="N3879" s="15">
        <v>30111.0</v>
      </c>
      <c r="O3879" s="15">
        <f t="array" ref="O3879">_xlfn.XLOOKUP(M3879,reference_postal_code!$B$2:$B$11,reference_postal_code!$A$2:$A$11)</f>
        <v>30111</v>
      </c>
      <c r="P3879" s="15" t="s">
        <v>77</v>
      </c>
      <c r="Q3879" s="15" t="s">
        <v>1996</v>
      </c>
      <c r="R3879" s="15" t="s">
        <v>110</v>
      </c>
      <c r="S3879" s="15" t="s">
        <v>111</v>
      </c>
      <c r="T3879" s="15" t="s">
        <v>1997</v>
      </c>
      <c r="U3879" s="28">
        <v>7289100.0</v>
      </c>
      <c r="V3879" s="15">
        <v>2.0</v>
      </c>
      <c r="W3879" s="31">
        <v>0.4</v>
      </c>
      <c r="X3879" s="28">
        <v>-1336335.0</v>
      </c>
    </row>
    <row r="3880" ht="15.75" customHeight="1">
      <c r="A3880" s="15">
        <v>6841.0</v>
      </c>
      <c r="B3880" s="15" t="s">
        <v>6637</v>
      </c>
      <c r="C3880" s="18">
        <v>42344.0</v>
      </c>
      <c r="D3880" s="18">
        <v>42345.0</v>
      </c>
      <c r="E3880" s="18">
        <f t="shared" si="1"/>
        <v>42345</v>
      </c>
      <c r="F3880" s="15" t="s">
        <v>125</v>
      </c>
      <c r="G3880" s="15" t="s">
        <v>909</v>
      </c>
      <c r="H3880" s="15" t="s">
        <v>910</v>
      </c>
      <c r="I3880" s="15" t="s">
        <v>76</v>
      </c>
      <c r="J3880" s="15" t="s">
        <v>60</v>
      </c>
      <c r="K3880" s="15" t="s">
        <v>17</v>
      </c>
      <c r="L3880" s="15" t="str">
        <f t="array" ref="L3880">_xlfn.XLOOKUP(M3880,reference_province_to_city!$A$2:$A$11,reference_province_to_city!$B$2:$B$11)</f>
        <v>Semarang</v>
      </c>
      <c r="M3880" s="15" t="s">
        <v>15</v>
      </c>
      <c r="N3880" s="15">
        <v>50111.0</v>
      </c>
      <c r="O3880" s="15">
        <f t="array" ref="O3880">_xlfn.XLOOKUP(M3880,reference_postal_code!$B$2:$B$11,reference_postal_code!$A$2:$A$11)</f>
        <v>50111</v>
      </c>
      <c r="P3880" s="15" t="s">
        <v>77</v>
      </c>
      <c r="Q3880" s="15" t="s">
        <v>1062</v>
      </c>
      <c r="R3880" s="15" t="s">
        <v>65</v>
      </c>
      <c r="S3880" s="15" t="s">
        <v>83</v>
      </c>
      <c r="T3880" s="15" t="s">
        <v>1063</v>
      </c>
      <c r="U3880" s="28">
        <v>222480.0</v>
      </c>
      <c r="V3880" s="15">
        <v>3.0</v>
      </c>
      <c r="W3880" s="31">
        <v>0.7</v>
      </c>
      <c r="X3880" s="28">
        <v>-155736.0</v>
      </c>
    </row>
    <row r="3881" ht="15.75" customHeight="1">
      <c r="A3881" s="15">
        <v>4073.0</v>
      </c>
      <c r="B3881" s="15" t="s">
        <v>6638</v>
      </c>
      <c r="C3881" s="18">
        <v>42344.0</v>
      </c>
      <c r="D3881" s="18">
        <v>42346.0</v>
      </c>
      <c r="E3881" s="18">
        <f t="shared" si="1"/>
        <v>42346</v>
      </c>
      <c r="F3881" s="15" t="s">
        <v>114</v>
      </c>
      <c r="G3881" s="15" t="s">
        <v>618</v>
      </c>
      <c r="H3881" s="15" t="s">
        <v>619</v>
      </c>
      <c r="I3881" s="15" t="s">
        <v>76</v>
      </c>
      <c r="J3881" s="15" t="s">
        <v>60</v>
      </c>
      <c r="K3881" s="15" t="s">
        <v>22</v>
      </c>
      <c r="L3881" s="15" t="str">
        <f t="array" ref="L3881">_xlfn.XLOOKUP(M3881,reference_province_to_city!$A$2:$A$11,reference_province_to_city!$B$2:$B$11)</f>
        <v>Surabaya</v>
      </c>
      <c r="M3881" s="15" t="s">
        <v>20</v>
      </c>
      <c r="N3881" s="15">
        <v>60231.0</v>
      </c>
      <c r="O3881" s="15">
        <f t="array" ref="O3881">_xlfn.XLOOKUP(M3881,reference_postal_code!$B$2:$B$11,reference_postal_code!$A$2:$A$11)</f>
        <v>60231</v>
      </c>
      <c r="P3881" s="15" t="s">
        <v>166</v>
      </c>
      <c r="Q3881" s="15" t="s">
        <v>3583</v>
      </c>
      <c r="R3881" s="15" t="s">
        <v>110</v>
      </c>
      <c r="S3881" s="15" t="s">
        <v>1391</v>
      </c>
      <c r="T3881" s="15" t="s">
        <v>3584</v>
      </c>
      <c r="U3881" s="28">
        <v>1.49997E7</v>
      </c>
      <c r="V3881" s="15">
        <v>2.0</v>
      </c>
      <c r="W3881" s="31">
        <v>0.0</v>
      </c>
      <c r="X3881" s="28">
        <v>6749865.0</v>
      </c>
    </row>
    <row r="3882" ht="15.75" customHeight="1">
      <c r="A3882" s="15">
        <v>755.0</v>
      </c>
      <c r="B3882" s="15" t="s">
        <v>6639</v>
      </c>
      <c r="C3882" s="18">
        <v>42345.0</v>
      </c>
      <c r="D3882" s="18">
        <v>42350.0</v>
      </c>
      <c r="E3882" s="18">
        <f t="shared" si="1"/>
        <v>42350</v>
      </c>
      <c r="F3882" s="15" t="s">
        <v>55</v>
      </c>
      <c r="G3882" s="15" t="s">
        <v>144</v>
      </c>
      <c r="H3882" s="15" t="s">
        <v>145</v>
      </c>
      <c r="I3882" s="15" t="s">
        <v>59</v>
      </c>
      <c r="J3882" s="15" t="s">
        <v>60</v>
      </c>
      <c r="K3882" s="15" t="s">
        <v>33</v>
      </c>
      <c r="L3882" s="15" t="str">
        <f t="array" ref="L3882">_xlfn.XLOOKUP(M3882,reference_province_to_city!$A$2:$A$11,reference_province_to_city!$B$2:$B$11)</f>
        <v>Makassar</v>
      </c>
      <c r="M3882" s="15" t="s">
        <v>25</v>
      </c>
      <c r="N3882" s="15">
        <v>90111.0</v>
      </c>
      <c r="O3882" s="15">
        <f t="array" ref="O3882">_xlfn.XLOOKUP(M3882,reference_postal_code!$B$2:$B$11,reference_postal_code!$A$2:$A$11)</f>
        <v>90111</v>
      </c>
      <c r="P3882" s="15" t="s">
        <v>63</v>
      </c>
      <c r="Q3882" s="15" t="s">
        <v>4327</v>
      </c>
      <c r="R3882" s="15" t="s">
        <v>106</v>
      </c>
      <c r="S3882" s="15" t="s">
        <v>139</v>
      </c>
      <c r="T3882" s="15" t="s">
        <v>4328</v>
      </c>
      <c r="U3882" s="28">
        <v>1198800.0</v>
      </c>
      <c r="V3882" s="15">
        <v>4.0</v>
      </c>
      <c r="W3882" s="31">
        <v>0.0</v>
      </c>
      <c r="X3882" s="28">
        <v>431568.0</v>
      </c>
    </row>
    <row r="3883" ht="15.75" customHeight="1">
      <c r="A3883" s="15">
        <v>4979.0</v>
      </c>
      <c r="B3883" s="15" t="s">
        <v>6640</v>
      </c>
      <c r="C3883" s="18">
        <v>42345.0</v>
      </c>
      <c r="D3883" s="18">
        <v>42347.0</v>
      </c>
      <c r="E3883" s="18">
        <f t="shared" si="1"/>
        <v>42347</v>
      </c>
      <c r="F3883" s="15" t="s">
        <v>125</v>
      </c>
      <c r="G3883" s="15" t="s">
        <v>4271</v>
      </c>
      <c r="H3883" s="15" t="s">
        <v>4272</v>
      </c>
      <c r="I3883" s="15" t="s">
        <v>59</v>
      </c>
      <c r="J3883" s="15" t="s">
        <v>60</v>
      </c>
      <c r="K3883" s="15" t="s">
        <v>26</v>
      </c>
      <c r="L3883" s="15" t="str">
        <f t="array" ref="L3883">_xlfn.XLOOKUP(M3883,reference_province_to_city!$A$2:$A$11,reference_province_to_city!$B$2:$B$11)</f>
        <v>Denpasar</v>
      </c>
      <c r="M3883" s="15" t="s">
        <v>24</v>
      </c>
      <c r="N3883" s="15">
        <v>80231.0</v>
      </c>
      <c r="O3883" s="15">
        <f t="array" ref="O3883">_xlfn.XLOOKUP(M3883,reference_postal_code!$B$2:$B$11,reference_postal_code!$A$2:$A$11)</f>
        <v>80231</v>
      </c>
      <c r="P3883" s="15" t="s">
        <v>63</v>
      </c>
      <c r="Q3883" s="15" t="s">
        <v>3706</v>
      </c>
      <c r="R3883" s="15" t="s">
        <v>110</v>
      </c>
      <c r="S3883" s="15" t="s">
        <v>111</v>
      </c>
      <c r="T3883" s="15" t="s">
        <v>3707</v>
      </c>
      <c r="U3883" s="28">
        <v>1.16091E7</v>
      </c>
      <c r="V3883" s="15">
        <v>6.0</v>
      </c>
      <c r="W3883" s="31">
        <v>0.0</v>
      </c>
      <c r="X3883" s="28">
        <v>3366639.0</v>
      </c>
    </row>
    <row r="3884" ht="15.75" customHeight="1">
      <c r="A3884" s="15">
        <v>9665.0</v>
      </c>
      <c r="B3884" s="15" t="s">
        <v>6641</v>
      </c>
      <c r="C3884" s="18">
        <v>42345.0</v>
      </c>
      <c r="D3884" s="18">
        <v>42345.0</v>
      </c>
      <c r="E3884" s="18">
        <f t="shared" si="1"/>
        <v>42345</v>
      </c>
      <c r="F3884" s="15" t="s">
        <v>466</v>
      </c>
      <c r="G3884" s="15" t="s">
        <v>805</v>
      </c>
      <c r="H3884" s="15" t="s">
        <v>806</v>
      </c>
      <c r="I3884" s="15" t="s">
        <v>128</v>
      </c>
      <c r="J3884" s="15" t="s">
        <v>60</v>
      </c>
      <c r="K3884" s="15" t="s">
        <v>10</v>
      </c>
      <c r="L3884" s="15" t="str">
        <f t="array" ref="L3884">_xlfn.XLOOKUP(M3884,reference_province_to_city!$A$2:$A$11,reference_province_to_city!$B$2:$B$11)</f>
        <v>Jakarta</v>
      </c>
      <c r="M3884" s="15" t="s">
        <v>7</v>
      </c>
      <c r="N3884" s="15">
        <v>10110.0</v>
      </c>
      <c r="O3884" s="15">
        <f t="array" ref="O3884">_xlfn.XLOOKUP(M3884,reference_postal_code!$B$2:$B$11,reference_postal_code!$A$2:$A$11)</f>
        <v>10110</v>
      </c>
      <c r="P3884" s="15" t="s">
        <v>117</v>
      </c>
      <c r="Q3884" s="15" t="s">
        <v>6642</v>
      </c>
      <c r="R3884" s="15" t="s">
        <v>65</v>
      </c>
      <c r="S3884" s="15" t="s">
        <v>66</v>
      </c>
      <c r="T3884" s="15" t="s">
        <v>6643</v>
      </c>
      <c r="U3884" s="28">
        <v>194400.0</v>
      </c>
      <c r="V3884" s="15">
        <v>2.0</v>
      </c>
      <c r="W3884" s="31">
        <v>0.0</v>
      </c>
      <c r="X3884" s="28">
        <v>93312.0</v>
      </c>
    </row>
    <row r="3885" ht="15.75" customHeight="1">
      <c r="A3885" s="15">
        <v>539.0</v>
      </c>
      <c r="B3885" s="15" t="s">
        <v>6644</v>
      </c>
      <c r="C3885" s="18">
        <v>42345.0</v>
      </c>
      <c r="D3885" s="18">
        <v>42349.0</v>
      </c>
      <c r="E3885" s="18">
        <f t="shared" si="1"/>
        <v>42349</v>
      </c>
      <c r="F3885" s="15" t="s">
        <v>55</v>
      </c>
      <c r="G3885" s="15" t="s">
        <v>4187</v>
      </c>
      <c r="H3885" s="15" t="s">
        <v>4188</v>
      </c>
      <c r="I3885" s="15" t="s">
        <v>59</v>
      </c>
      <c r="J3885" s="15" t="s">
        <v>60</v>
      </c>
      <c r="K3885" s="15" t="s">
        <v>28</v>
      </c>
      <c r="L3885" s="15" t="str">
        <f t="array" ref="L3885">_xlfn.XLOOKUP(M3885,reference_province_to_city!$A$2:$A$11,reference_province_to_city!$B$2:$B$11)</f>
        <v>Medan</v>
      </c>
      <c r="M3885" s="15" t="s">
        <v>11</v>
      </c>
      <c r="N3885" s="15">
        <v>20111.0</v>
      </c>
      <c r="O3885" s="15">
        <f t="array" ref="O3885">_xlfn.XLOOKUP(M3885,reference_postal_code!$B$2:$B$11,reference_postal_code!$A$2:$A$11)</f>
        <v>20111</v>
      </c>
      <c r="P3885" s="15" t="s">
        <v>77</v>
      </c>
      <c r="Q3885" s="15" t="s">
        <v>2526</v>
      </c>
      <c r="R3885" s="15" t="s">
        <v>65</v>
      </c>
      <c r="S3885" s="15" t="s">
        <v>222</v>
      </c>
      <c r="T3885" s="15" t="s">
        <v>2527</v>
      </c>
      <c r="U3885" s="28">
        <v>2294100.0</v>
      </c>
      <c r="V3885" s="15">
        <v>3.0</v>
      </c>
      <c r="W3885" s="31">
        <v>0.0</v>
      </c>
      <c r="X3885" s="28">
        <v>619407.0</v>
      </c>
    </row>
    <row r="3886" ht="15.75" customHeight="1">
      <c r="A3886" s="15">
        <v>540.0</v>
      </c>
      <c r="B3886" s="15" t="s">
        <v>6644</v>
      </c>
      <c r="C3886" s="18">
        <v>42345.0</v>
      </c>
      <c r="D3886" s="18">
        <v>42349.0</v>
      </c>
      <c r="E3886" s="18">
        <f t="shared" si="1"/>
        <v>42349</v>
      </c>
      <c r="F3886" s="15" t="s">
        <v>55</v>
      </c>
      <c r="G3886" s="15" t="s">
        <v>4187</v>
      </c>
      <c r="H3886" s="15" t="s">
        <v>4188</v>
      </c>
      <c r="I3886" s="15" t="s">
        <v>59</v>
      </c>
      <c r="J3886" s="15" t="s">
        <v>60</v>
      </c>
      <c r="K3886" s="15" t="s">
        <v>28</v>
      </c>
      <c r="L3886" s="15" t="str">
        <f t="array" ref="L3886">_xlfn.XLOOKUP(M3886,reference_province_to_city!$A$2:$A$11,reference_province_to_city!$B$2:$B$11)</f>
        <v>Medan</v>
      </c>
      <c r="M3886" s="15" t="s">
        <v>11</v>
      </c>
      <c r="N3886" s="15">
        <v>20111.0</v>
      </c>
      <c r="O3886" s="15">
        <f t="array" ref="O3886">_xlfn.XLOOKUP(M3886,reference_postal_code!$B$2:$B$11,reference_postal_code!$A$2:$A$11)</f>
        <v>20111</v>
      </c>
      <c r="P3886" s="15" t="s">
        <v>77</v>
      </c>
      <c r="Q3886" s="15" t="s">
        <v>1871</v>
      </c>
      <c r="R3886" s="15" t="s">
        <v>106</v>
      </c>
      <c r="S3886" s="15" t="s">
        <v>107</v>
      </c>
      <c r="T3886" s="15" t="s">
        <v>1872</v>
      </c>
      <c r="U3886" s="28">
        <v>4258800.0</v>
      </c>
      <c r="V3886" s="15">
        <v>4.0</v>
      </c>
      <c r="W3886" s="31">
        <v>0.0</v>
      </c>
      <c r="X3886" s="28">
        <v>1064700.0</v>
      </c>
    </row>
    <row r="3887" ht="15.75" customHeight="1">
      <c r="A3887" s="15">
        <v>565.0</v>
      </c>
      <c r="B3887" s="15" t="s">
        <v>6645</v>
      </c>
      <c r="C3887" s="18">
        <v>42345.0</v>
      </c>
      <c r="D3887" s="18">
        <v>42347.0</v>
      </c>
      <c r="E3887" s="18">
        <f t="shared" si="1"/>
        <v>42347</v>
      </c>
      <c r="F3887" s="15" t="s">
        <v>125</v>
      </c>
      <c r="G3887" s="15" t="s">
        <v>3628</v>
      </c>
      <c r="H3887" s="15" t="s">
        <v>3629</v>
      </c>
      <c r="I3887" s="15" t="s">
        <v>59</v>
      </c>
      <c r="J3887" s="15" t="s">
        <v>60</v>
      </c>
      <c r="K3887" s="15" t="s">
        <v>28</v>
      </c>
      <c r="L3887" s="15" t="str">
        <f t="array" ref="L3887">_xlfn.XLOOKUP(M3887,reference_province_to_city!$A$2:$A$11,reference_province_to_city!$B$2:$B$11)</f>
        <v>Medan</v>
      </c>
      <c r="M3887" s="15" t="s">
        <v>11</v>
      </c>
      <c r="N3887" s="15">
        <v>20111.0</v>
      </c>
      <c r="O3887" s="15">
        <f t="array" ref="O3887">_xlfn.XLOOKUP(M3887,reference_postal_code!$B$2:$B$11,reference_postal_code!$A$2:$A$11)</f>
        <v>20111</v>
      </c>
      <c r="P3887" s="15" t="s">
        <v>77</v>
      </c>
      <c r="Q3887" s="15" t="s">
        <v>4320</v>
      </c>
      <c r="R3887" s="15" t="s">
        <v>65</v>
      </c>
      <c r="S3887" s="15" t="s">
        <v>79</v>
      </c>
      <c r="T3887" s="15" t="s">
        <v>4321</v>
      </c>
      <c r="U3887" s="28">
        <v>39150.0</v>
      </c>
      <c r="V3887" s="15">
        <v>1.0</v>
      </c>
      <c r="W3887" s="31">
        <v>0.0</v>
      </c>
      <c r="X3887" s="28">
        <v>18009.0</v>
      </c>
    </row>
    <row r="3888" ht="15.75" customHeight="1">
      <c r="A3888" s="15">
        <v>564.0</v>
      </c>
      <c r="B3888" s="15" t="s">
        <v>6645</v>
      </c>
      <c r="C3888" s="18">
        <v>42345.0</v>
      </c>
      <c r="D3888" s="18">
        <v>42347.0</v>
      </c>
      <c r="E3888" s="18">
        <f t="shared" si="1"/>
        <v>42347</v>
      </c>
      <c r="F3888" s="15" t="s">
        <v>125</v>
      </c>
      <c r="G3888" s="15" t="s">
        <v>3628</v>
      </c>
      <c r="H3888" s="15" t="s">
        <v>3629</v>
      </c>
      <c r="I3888" s="15" t="s">
        <v>59</v>
      </c>
      <c r="J3888" s="15" t="s">
        <v>60</v>
      </c>
      <c r="K3888" s="15" t="s">
        <v>28</v>
      </c>
      <c r="L3888" s="15" t="str">
        <f t="array" ref="L3888">_xlfn.XLOOKUP(M3888,reference_province_to_city!$A$2:$A$11,reference_province_to_city!$B$2:$B$11)</f>
        <v>Medan</v>
      </c>
      <c r="M3888" s="15" t="s">
        <v>11</v>
      </c>
      <c r="N3888" s="15">
        <v>20111.0</v>
      </c>
      <c r="O3888" s="15">
        <f t="array" ref="O3888">_xlfn.XLOOKUP(M3888,reference_postal_code!$B$2:$B$11,reference_postal_code!$A$2:$A$11)</f>
        <v>20111</v>
      </c>
      <c r="P3888" s="15" t="s">
        <v>77</v>
      </c>
      <c r="Q3888" s="15" t="s">
        <v>295</v>
      </c>
      <c r="R3888" s="15" t="s">
        <v>65</v>
      </c>
      <c r="S3888" s="15" t="s">
        <v>103</v>
      </c>
      <c r="T3888" s="15" t="s">
        <v>296</v>
      </c>
      <c r="U3888" s="28">
        <v>59400.0</v>
      </c>
      <c r="V3888" s="15">
        <v>2.0</v>
      </c>
      <c r="W3888" s="31">
        <v>0.0</v>
      </c>
      <c r="X3888" s="28">
        <v>0.0</v>
      </c>
    </row>
    <row r="3889" ht="15.75" customHeight="1">
      <c r="A3889" s="15">
        <v>4977.0</v>
      </c>
      <c r="B3889" s="15" t="s">
        <v>6640</v>
      </c>
      <c r="C3889" s="18">
        <v>42345.0</v>
      </c>
      <c r="D3889" s="18">
        <v>42347.0</v>
      </c>
      <c r="E3889" s="18">
        <f t="shared" si="1"/>
        <v>42347</v>
      </c>
      <c r="F3889" s="15" t="s">
        <v>125</v>
      </c>
      <c r="G3889" s="15" t="s">
        <v>4271</v>
      </c>
      <c r="H3889" s="15" t="s">
        <v>4272</v>
      </c>
      <c r="I3889" s="15" t="s">
        <v>59</v>
      </c>
      <c r="J3889" s="15" t="s">
        <v>60</v>
      </c>
      <c r="K3889" s="15" t="s">
        <v>26</v>
      </c>
      <c r="L3889" s="15" t="str">
        <f t="array" ref="L3889">_xlfn.XLOOKUP(M3889,reference_province_to_city!$A$2:$A$11,reference_province_to_city!$B$2:$B$11)</f>
        <v>Denpasar</v>
      </c>
      <c r="M3889" s="15" t="s">
        <v>24</v>
      </c>
      <c r="N3889" s="15">
        <v>80231.0</v>
      </c>
      <c r="O3889" s="15">
        <f t="array" ref="O3889">_xlfn.XLOOKUP(M3889,reference_postal_code!$B$2:$B$11,reference_postal_code!$A$2:$A$11)</f>
        <v>80231</v>
      </c>
      <c r="P3889" s="15" t="s">
        <v>63</v>
      </c>
      <c r="Q3889" s="15" t="s">
        <v>453</v>
      </c>
      <c r="R3889" s="15" t="s">
        <v>65</v>
      </c>
      <c r="S3889" s="15" t="s">
        <v>83</v>
      </c>
      <c r="T3889" s="15" t="s">
        <v>454</v>
      </c>
      <c r="U3889" s="28">
        <v>320400.0</v>
      </c>
      <c r="V3889" s="15">
        <v>5.0</v>
      </c>
      <c r="W3889" s="31">
        <v>0.2</v>
      </c>
      <c r="X3889" s="28">
        <v>108135.0</v>
      </c>
    </row>
    <row r="3890" ht="15.75" customHeight="1">
      <c r="A3890" s="15">
        <v>4978.0</v>
      </c>
      <c r="B3890" s="15" t="s">
        <v>6640</v>
      </c>
      <c r="C3890" s="18">
        <v>42345.0</v>
      </c>
      <c r="D3890" s="18">
        <v>42347.0</v>
      </c>
      <c r="E3890" s="18">
        <f t="shared" si="1"/>
        <v>42347</v>
      </c>
      <c r="F3890" s="15" t="s">
        <v>125</v>
      </c>
      <c r="G3890" s="15" t="s">
        <v>4271</v>
      </c>
      <c r="H3890" s="15" t="s">
        <v>4272</v>
      </c>
      <c r="I3890" s="15" t="s">
        <v>59</v>
      </c>
      <c r="J3890" s="15" t="s">
        <v>60</v>
      </c>
      <c r="K3890" s="15" t="s">
        <v>26</v>
      </c>
      <c r="L3890" s="15" t="str">
        <f t="array" ref="L3890">_xlfn.XLOOKUP(M3890,reference_province_to_city!$A$2:$A$11,reference_province_to_city!$B$2:$B$11)</f>
        <v>Denpasar</v>
      </c>
      <c r="M3890" s="15" t="s">
        <v>24</v>
      </c>
      <c r="N3890" s="15">
        <v>80231.0</v>
      </c>
      <c r="O3890" s="15">
        <f t="array" ref="O3890">_xlfn.XLOOKUP(M3890,reference_postal_code!$B$2:$B$11,reference_postal_code!$A$2:$A$11)</f>
        <v>80231</v>
      </c>
      <c r="P3890" s="15" t="s">
        <v>63</v>
      </c>
      <c r="Q3890" s="15" t="s">
        <v>3636</v>
      </c>
      <c r="R3890" s="15" t="s">
        <v>65</v>
      </c>
      <c r="S3890" s="15" t="s">
        <v>83</v>
      </c>
      <c r="T3890" s="15" t="s">
        <v>3637</v>
      </c>
      <c r="U3890" s="28">
        <v>100320.0</v>
      </c>
      <c r="V3890" s="15">
        <v>2.0</v>
      </c>
      <c r="W3890" s="31">
        <v>0.2</v>
      </c>
      <c r="X3890" s="28">
        <v>35112.0</v>
      </c>
    </row>
    <row r="3891" ht="15.75" customHeight="1">
      <c r="A3891" s="15">
        <v>3768.0</v>
      </c>
      <c r="B3891" s="15" t="s">
        <v>6646</v>
      </c>
      <c r="C3891" s="18">
        <v>42346.0</v>
      </c>
      <c r="D3891" s="18">
        <v>42348.0</v>
      </c>
      <c r="E3891" s="18">
        <f t="shared" si="1"/>
        <v>42348</v>
      </c>
      <c r="F3891" s="15" t="s">
        <v>114</v>
      </c>
      <c r="G3891" s="15" t="s">
        <v>6172</v>
      </c>
      <c r="H3891" s="15" t="s">
        <v>6173</v>
      </c>
      <c r="I3891" s="15" t="s">
        <v>76</v>
      </c>
      <c r="J3891" s="15" t="s">
        <v>60</v>
      </c>
      <c r="K3891" s="15" t="s">
        <v>22</v>
      </c>
      <c r="L3891" s="15" t="str">
        <f t="array" ref="L3891">_xlfn.XLOOKUP(M3891,reference_province_to_city!$A$2:$A$11,reference_province_to_city!$B$2:$B$11)</f>
        <v>Surabaya</v>
      </c>
      <c r="M3891" s="15" t="s">
        <v>20</v>
      </c>
      <c r="N3891" s="15">
        <v>60231.0</v>
      </c>
      <c r="O3891" s="15">
        <f t="array" ref="O3891">_xlfn.XLOOKUP(M3891,reference_postal_code!$B$2:$B$11,reference_postal_code!$A$2:$A$11)</f>
        <v>60231</v>
      </c>
      <c r="P3891" s="15" t="s">
        <v>166</v>
      </c>
      <c r="Q3891" s="15" t="s">
        <v>4091</v>
      </c>
      <c r="R3891" s="15" t="s">
        <v>110</v>
      </c>
      <c r="S3891" s="15" t="s">
        <v>111</v>
      </c>
      <c r="T3891" s="15" t="s">
        <v>4092</v>
      </c>
      <c r="U3891" s="28">
        <v>1799400.0</v>
      </c>
      <c r="V3891" s="15">
        <v>5.0</v>
      </c>
      <c r="W3891" s="31">
        <v>0.2</v>
      </c>
      <c r="X3891" s="28">
        <v>179940.0</v>
      </c>
    </row>
    <row r="3892" ht="15.75" customHeight="1">
      <c r="A3892" s="15">
        <v>8626.0</v>
      </c>
      <c r="B3892" s="15" t="s">
        <v>6647</v>
      </c>
      <c r="C3892" s="18">
        <v>42346.0</v>
      </c>
      <c r="D3892" s="18">
        <v>42350.0</v>
      </c>
      <c r="E3892" s="18">
        <f t="shared" si="1"/>
        <v>42350</v>
      </c>
      <c r="F3892" s="15" t="s">
        <v>55</v>
      </c>
      <c r="G3892" s="15" t="s">
        <v>3230</v>
      </c>
      <c r="H3892" s="15" t="s">
        <v>3231</v>
      </c>
      <c r="I3892" s="15" t="s">
        <v>128</v>
      </c>
      <c r="J3892" s="15" t="s">
        <v>60</v>
      </c>
      <c r="K3892" s="15" t="s">
        <v>31</v>
      </c>
      <c r="L3892" s="15" t="str">
        <f t="array" ref="L3892">_xlfn.XLOOKUP(M3892,reference_province_to_city!$A$2:$A$11,reference_province_to_city!$B$2:$B$11)</f>
        <v>Balikpapan</v>
      </c>
      <c r="M3892" s="15" t="s">
        <v>21</v>
      </c>
      <c r="N3892" s="15">
        <v>76114.0</v>
      </c>
      <c r="O3892" s="15">
        <f t="array" ref="O3892">_xlfn.XLOOKUP(M3892,reference_postal_code!$B$2:$B$11,reference_postal_code!$A$2:$A$11)</f>
        <v>76114</v>
      </c>
      <c r="P3892" s="15" t="s">
        <v>166</v>
      </c>
      <c r="Q3892" s="15" t="s">
        <v>3408</v>
      </c>
      <c r="R3892" s="15" t="s">
        <v>65</v>
      </c>
      <c r="S3892" s="15" t="s">
        <v>66</v>
      </c>
      <c r="T3892" s="15" t="s">
        <v>3409</v>
      </c>
      <c r="U3892" s="28">
        <v>235440.0</v>
      </c>
      <c r="V3892" s="15">
        <v>3.0</v>
      </c>
      <c r="W3892" s="31">
        <v>0.2</v>
      </c>
      <c r="X3892" s="28">
        <v>76518.0</v>
      </c>
    </row>
    <row r="3893" ht="15.75" customHeight="1">
      <c r="A3893" s="15">
        <v>1757.0</v>
      </c>
      <c r="B3893" s="15" t="s">
        <v>6648</v>
      </c>
      <c r="C3893" s="18">
        <v>42346.0</v>
      </c>
      <c r="D3893" s="18">
        <v>42349.0</v>
      </c>
      <c r="E3893" s="18">
        <f t="shared" si="1"/>
        <v>42349</v>
      </c>
      <c r="F3893" s="15" t="s">
        <v>114</v>
      </c>
      <c r="G3893" s="15" t="s">
        <v>6649</v>
      </c>
      <c r="H3893" s="15" t="s">
        <v>6650</v>
      </c>
      <c r="I3893" s="15" t="s">
        <v>76</v>
      </c>
      <c r="J3893" s="15" t="s">
        <v>60</v>
      </c>
      <c r="K3893" s="15" t="s">
        <v>29</v>
      </c>
      <c r="L3893" s="15" t="str">
        <f t="array" ref="L3893">_xlfn.XLOOKUP(M3893,reference_province_to_city!$A$2:$A$11,reference_province_to_city!$B$2:$B$11)</f>
        <v>Palembang</v>
      </c>
      <c r="M3893" s="15" t="s">
        <v>13</v>
      </c>
      <c r="N3893" s="15">
        <v>30111.0</v>
      </c>
      <c r="O3893" s="15">
        <f t="array" ref="O3893">_xlfn.XLOOKUP(M3893,reference_postal_code!$B$2:$B$11,reference_postal_code!$A$2:$A$11)</f>
        <v>30111</v>
      </c>
      <c r="P3893" s="15" t="s">
        <v>77</v>
      </c>
      <c r="Q3893" s="15" t="s">
        <v>1502</v>
      </c>
      <c r="R3893" s="15" t="s">
        <v>110</v>
      </c>
      <c r="S3893" s="15" t="s">
        <v>111</v>
      </c>
      <c r="T3893" s="15" t="s">
        <v>1503</v>
      </c>
      <c r="U3893" s="28">
        <v>2.5776E7</v>
      </c>
      <c r="V3893" s="15">
        <v>6.0</v>
      </c>
      <c r="W3893" s="31">
        <v>0.2</v>
      </c>
      <c r="X3893" s="28">
        <v>2255400.0</v>
      </c>
    </row>
    <row r="3894" ht="15.75" customHeight="1">
      <c r="A3894" s="15">
        <v>7576.0</v>
      </c>
      <c r="B3894" s="15" t="s">
        <v>6651</v>
      </c>
      <c r="C3894" s="18">
        <v>42346.0</v>
      </c>
      <c r="D3894" s="18">
        <v>42350.0</v>
      </c>
      <c r="E3894" s="18">
        <f t="shared" si="1"/>
        <v>42350</v>
      </c>
      <c r="F3894" s="15" t="s">
        <v>55</v>
      </c>
      <c r="G3894" s="15" t="s">
        <v>4770</v>
      </c>
      <c r="H3894" s="15" t="s">
        <v>4771</v>
      </c>
      <c r="I3894" s="15" t="s">
        <v>128</v>
      </c>
      <c r="J3894" s="15" t="s">
        <v>60</v>
      </c>
      <c r="K3894" s="15" t="s">
        <v>28</v>
      </c>
      <c r="L3894" s="15" t="str">
        <f t="array" ref="L3894">_xlfn.XLOOKUP(M3894,reference_province_to_city!$A$2:$A$11,reference_province_to_city!$B$2:$B$11)</f>
        <v>Medan</v>
      </c>
      <c r="M3894" s="15" t="s">
        <v>11</v>
      </c>
      <c r="N3894" s="15">
        <v>20111.0</v>
      </c>
      <c r="O3894" s="15">
        <f t="array" ref="O3894">_xlfn.XLOOKUP(M3894,reference_postal_code!$B$2:$B$11,reference_postal_code!$A$2:$A$11)</f>
        <v>20111</v>
      </c>
      <c r="P3894" s="15" t="s">
        <v>77</v>
      </c>
      <c r="Q3894" s="15" t="s">
        <v>3108</v>
      </c>
      <c r="R3894" s="15" t="s">
        <v>110</v>
      </c>
      <c r="S3894" s="15" t="s">
        <v>149</v>
      </c>
      <c r="T3894" s="15" t="s">
        <v>3109</v>
      </c>
      <c r="U3894" s="28">
        <v>3540000.0</v>
      </c>
      <c r="V3894" s="15">
        <v>4.0</v>
      </c>
      <c r="W3894" s="31">
        <v>0.0</v>
      </c>
      <c r="X3894" s="28">
        <v>601800.0</v>
      </c>
    </row>
    <row r="3895" ht="15.75" customHeight="1">
      <c r="A3895" s="15">
        <v>7575.0</v>
      </c>
      <c r="B3895" s="15" t="s">
        <v>6651</v>
      </c>
      <c r="C3895" s="18">
        <v>42346.0</v>
      </c>
      <c r="D3895" s="18">
        <v>42350.0</v>
      </c>
      <c r="E3895" s="18">
        <f t="shared" si="1"/>
        <v>42350</v>
      </c>
      <c r="F3895" s="15" t="s">
        <v>55</v>
      </c>
      <c r="G3895" s="15" t="s">
        <v>4770</v>
      </c>
      <c r="H3895" s="15" t="s">
        <v>4771</v>
      </c>
      <c r="I3895" s="15" t="s">
        <v>128</v>
      </c>
      <c r="J3895" s="15" t="s">
        <v>60</v>
      </c>
      <c r="K3895" s="15" t="s">
        <v>28</v>
      </c>
      <c r="L3895" s="15" t="str">
        <f t="array" ref="L3895">_xlfn.XLOOKUP(M3895,reference_province_to_city!$A$2:$A$11,reference_province_to_city!$B$2:$B$11)</f>
        <v>Medan</v>
      </c>
      <c r="M3895" s="15" t="s">
        <v>11</v>
      </c>
      <c r="N3895" s="15">
        <v>20111.0</v>
      </c>
      <c r="O3895" s="15">
        <f t="array" ref="O3895">_xlfn.XLOOKUP(M3895,reference_postal_code!$B$2:$B$11,reference_postal_code!$A$2:$A$11)</f>
        <v>20111</v>
      </c>
      <c r="P3895" s="15" t="s">
        <v>77</v>
      </c>
      <c r="Q3895" s="15" t="s">
        <v>3953</v>
      </c>
      <c r="R3895" s="15" t="s">
        <v>65</v>
      </c>
      <c r="S3895" s="15" t="s">
        <v>87</v>
      </c>
      <c r="T3895" s="15" t="s">
        <v>3954</v>
      </c>
      <c r="U3895" s="28">
        <v>3329400.0</v>
      </c>
      <c r="V3895" s="15">
        <v>2.0</v>
      </c>
      <c r="W3895" s="31">
        <v>0.0</v>
      </c>
      <c r="X3895" s="28">
        <v>66588.0</v>
      </c>
    </row>
    <row r="3896" ht="15.75" customHeight="1">
      <c r="A3896" s="15">
        <v>1756.0</v>
      </c>
      <c r="B3896" s="15" t="s">
        <v>6648</v>
      </c>
      <c r="C3896" s="18">
        <v>42346.0</v>
      </c>
      <c r="D3896" s="18">
        <v>42349.0</v>
      </c>
      <c r="E3896" s="18">
        <f t="shared" si="1"/>
        <v>42349</v>
      </c>
      <c r="F3896" s="15" t="s">
        <v>114</v>
      </c>
      <c r="G3896" s="15" t="s">
        <v>6649</v>
      </c>
      <c r="H3896" s="15" t="s">
        <v>6650</v>
      </c>
      <c r="I3896" s="15" t="s">
        <v>76</v>
      </c>
      <c r="J3896" s="15" t="s">
        <v>60</v>
      </c>
      <c r="K3896" s="15" t="s">
        <v>29</v>
      </c>
      <c r="L3896" s="15" t="str">
        <f t="array" ref="L3896">_xlfn.XLOOKUP(M3896,reference_province_to_city!$A$2:$A$11,reference_province_to_city!$B$2:$B$11)</f>
        <v>Palembang</v>
      </c>
      <c r="M3896" s="15" t="s">
        <v>13</v>
      </c>
      <c r="N3896" s="15">
        <v>30111.0</v>
      </c>
      <c r="O3896" s="15">
        <f t="array" ref="O3896">_xlfn.XLOOKUP(M3896,reference_postal_code!$B$2:$B$11,reference_postal_code!$A$2:$A$11)</f>
        <v>30111</v>
      </c>
      <c r="P3896" s="15" t="s">
        <v>77</v>
      </c>
      <c r="Q3896" s="15" t="s">
        <v>1125</v>
      </c>
      <c r="R3896" s="15" t="s">
        <v>65</v>
      </c>
      <c r="S3896" s="15" t="s">
        <v>66</v>
      </c>
      <c r="T3896" s="15" t="s">
        <v>1126</v>
      </c>
      <c r="U3896" s="28">
        <v>5410680.0</v>
      </c>
      <c r="V3896" s="15">
        <v>11.0</v>
      </c>
      <c r="W3896" s="31">
        <v>0.2</v>
      </c>
      <c r="X3896" s="28">
        <v>1961372.0</v>
      </c>
    </row>
    <row r="3897" ht="15.75" customHeight="1">
      <c r="A3897" s="15">
        <v>980.0</v>
      </c>
      <c r="B3897" s="15" t="s">
        <v>6652</v>
      </c>
      <c r="C3897" s="18">
        <v>42347.0</v>
      </c>
      <c r="D3897" s="18">
        <v>42350.0</v>
      </c>
      <c r="E3897" s="18">
        <f t="shared" si="1"/>
        <v>42350</v>
      </c>
      <c r="F3897" s="15" t="s">
        <v>125</v>
      </c>
      <c r="G3897" s="15" t="s">
        <v>4702</v>
      </c>
      <c r="H3897" s="15" t="s">
        <v>4703</v>
      </c>
      <c r="I3897" s="15" t="s">
        <v>128</v>
      </c>
      <c r="J3897" s="15" t="s">
        <v>60</v>
      </c>
      <c r="K3897" s="15" t="s">
        <v>28</v>
      </c>
      <c r="L3897" s="15" t="str">
        <f t="array" ref="L3897">_xlfn.XLOOKUP(M3897,reference_province_to_city!$A$2:$A$11,reference_province_to_city!$B$2:$B$11)</f>
        <v>Medan</v>
      </c>
      <c r="M3897" s="15" t="s">
        <v>11</v>
      </c>
      <c r="N3897" s="15">
        <v>20111.0</v>
      </c>
      <c r="O3897" s="15">
        <f t="array" ref="O3897">_xlfn.XLOOKUP(M3897,reference_postal_code!$B$2:$B$11,reference_postal_code!$A$2:$A$11)</f>
        <v>20111</v>
      </c>
      <c r="P3897" s="15" t="s">
        <v>77</v>
      </c>
      <c r="Q3897" s="15" t="s">
        <v>5519</v>
      </c>
      <c r="R3897" s="15" t="s">
        <v>65</v>
      </c>
      <c r="S3897" s="15" t="s">
        <v>66</v>
      </c>
      <c r="T3897" s="15" t="s">
        <v>5520</v>
      </c>
      <c r="U3897" s="28">
        <v>510300.0</v>
      </c>
      <c r="V3897" s="15">
        <v>3.0</v>
      </c>
      <c r="W3897" s="31">
        <v>0.0</v>
      </c>
      <c r="X3897" s="28">
        <v>250047.0</v>
      </c>
    </row>
    <row r="3898" ht="15.75" customHeight="1">
      <c r="A3898" s="15">
        <v>4006.0</v>
      </c>
      <c r="B3898" s="15" t="s">
        <v>6653</v>
      </c>
      <c r="C3898" s="18">
        <v>42348.0</v>
      </c>
      <c r="D3898" s="18">
        <v>42354.0</v>
      </c>
      <c r="E3898" s="18">
        <f t="shared" si="1"/>
        <v>42354</v>
      </c>
      <c r="F3898" s="15" t="s">
        <v>55</v>
      </c>
      <c r="G3898" s="15" t="s">
        <v>4562</v>
      </c>
      <c r="H3898" s="15" t="s">
        <v>4563</v>
      </c>
      <c r="I3898" s="15" t="s">
        <v>59</v>
      </c>
      <c r="J3898" s="15" t="s">
        <v>60</v>
      </c>
      <c r="K3898" s="15" t="s">
        <v>10</v>
      </c>
      <c r="L3898" s="15" t="str">
        <f t="array" ref="L3898">_xlfn.XLOOKUP(M3898,reference_province_to_city!$A$2:$A$11,reference_province_to_city!$B$2:$B$11)</f>
        <v>Jakarta</v>
      </c>
      <c r="M3898" s="15" t="s">
        <v>7</v>
      </c>
      <c r="N3898" s="15">
        <v>10110.0</v>
      </c>
      <c r="O3898" s="15">
        <f t="array" ref="O3898">_xlfn.XLOOKUP(M3898,reference_postal_code!$B$2:$B$11,reference_postal_code!$A$2:$A$11)</f>
        <v>10110</v>
      </c>
      <c r="P3898" s="15" t="s">
        <v>117</v>
      </c>
      <c r="Q3898" s="15" t="s">
        <v>6654</v>
      </c>
      <c r="R3898" s="15" t="s">
        <v>65</v>
      </c>
      <c r="S3898" s="15" t="s">
        <v>93</v>
      </c>
      <c r="T3898" s="15" t="s">
        <v>6655</v>
      </c>
      <c r="U3898" s="28">
        <v>26700.0</v>
      </c>
      <c r="V3898" s="15">
        <v>1.0</v>
      </c>
      <c r="W3898" s="31">
        <v>0.0</v>
      </c>
      <c r="X3898" s="28">
        <v>7476.0</v>
      </c>
    </row>
    <row r="3899" ht="15.75" customHeight="1">
      <c r="A3899" s="15">
        <v>3583.0</v>
      </c>
      <c r="B3899" s="15" t="s">
        <v>6656</v>
      </c>
      <c r="C3899" s="18">
        <v>42348.0</v>
      </c>
      <c r="D3899" s="18">
        <v>42354.0</v>
      </c>
      <c r="E3899" s="18">
        <f t="shared" si="1"/>
        <v>42354</v>
      </c>
      <c r="F3899" s="15" t="s">
        <v>55</v>
      </c>
      <c r="G3899" s="15" t="s">
        <v>3373</v>
      </c>
      <c r="H3899" s="15" t="s">
        <v>3374</v>
      </c>
      <c r="I3899" s="15" t="s">
        <v>128</v>
      </c>
      <c r="J3899" s="15" t="s">
        <v>60</v>
      </c>
      <c r="K3899" s="15" t="s">
        <v>10</v>
      </c>
      <c r="L3899" s="15" t="str">
        <f t="array" ref="L3899">_xlfn.XLOOKUP(M3899,reference_province_to_city!$A$2:$A$11,reference_province_to_city!$B$2:$B$11)</f>
        <v>Jakarta</v>
      </c>
      <c r="M3899" s="15" t="s">
        <v>7</v>
      </c>
      <c r="N3899" s="15">
        <v>10110.0</v>
      </c>
      <c r="O3899" s="15">
        <f t="array" ref="O3899">_xlfn.XLOOKUP(M3899,reference_postal_code!$B$2:$B$11,reference_postal_code!$A$2:$A$11)</f>
        <v>10110</v>
      </c>
      <c r="P3899" s="15" t="s">
        <v>117</v>
      </c>
      <c r="Q3899" s="15" t="s">
        <v>3910</v>
      </c>
      <c r="R3899" s="15" t="s">
        <v>65</v>
      </c>
      <c r="S3899" s="15" t="s">
        <v>93</v>
      </c>
      <c r="T3899" s="15" t="s">
        <v>3911</v>
      </c>
      <c r="U3899" s="28">
        <v>58500.0</v>
      </c>
      <c r="V3899" s="15">
        <v>2.0</v>
      </c>
      <c r="W3899" s="31">
        <v>0.0</v>
      </c>
      <c r="X3899" s="28">
        <v>22815.0</v>
      </c>
    </row>
    <row r="3900" ht="15.75" customHeight="1">
      <c r="A3900" s="15">
        <v>6361.0</v>
      </c>
      <c r="B3900" s="15" t="s">
        <v>6657</v>
      </c>
      <c r="C3900" s="18">
        <v>42348.0</v>
      </c>
      <c r="D3900" s="18">
        <v>42353.0</v>
      </c>
      <c r="E3900" s="18">
        <f t="shared" si="1"/>
        <v>42353</v>
      </c>
      <c r="F3900" s="15" t="s">
        <v>55</v>
      </c>
      <c r="G3900" s="15" t="s">
        <v>5508</v>
      </c>
      <c r="H3900" s="15" t="s">
        <v>5509</v>
      </c>
      <c r="I3900" s="15" t="s">
        <v>76</v>
      </c>
      <c r="J3900" s="15" t="s">
        <v>60</v>
      </c>
      <c r="K3900" s="15" t="s">
        <v>28</v>
      </c>
      <c r="L3900" s="15" t="str">
        <f t="array" ref="L3900">_xlfn.XLOOKUP(M3900,reference_province_to_city!$A$2:$A$11,reference_province_to_city!$B$2:$B$11)</f>
        <v>Medan</v>
      </c>
      <c r="M3900" s="15" t="s">
        <v>11</v>
      </c>
      <c r="N3900" s="15">
        <v>20111.0</v>
      </c>
      <c r="O3900" s="15">
        <f t="array" ref="O3900">_xlfn.XLOOKUP(M3900,reference_postal_code!$B$2:$B$11,reference_postal_code!$A$2:$A$11)</f>
        <v>20111</v>
      </c>
      <c r="P3900" s="15" t="s">
        <v>77</v>
      </c>
      <c r="Q3900" s="15" t="s">
        <v>3944</v>
      </c>
      <c r="R3900" s="15" t="s">
        <v>65</v>
      </c>
      <c r="S3900" s="15" t="s">
        <v>93</v>
      </c>
      <c r="T3900" s="15" t="s">
        <v>3945</v>
      </c>
      <c r="U3900" s="28">
        <v>844500.0</v>
      </c>
      <c r="V3900" s="15">
        <v>2.0</v>
      </c>
      <c r="W3900" s="31">
        <v>0.0</v>
      </c>
      <c r="X3900" s="28">
        <v>236460.0</v>
      </c>
    </row>
    <row r="3901" ht="15.75" customHeight="1">
      <c r="A3901" s="15">
        <v>4200.0</v>
      </c>
      <c r="B3901" s="15" t="s">
        <v>6658</v>
      </c>
      <c r="C3901" s="18">
        <v>42348.0</v>
      </c>
      <c r="D3901" s="18">
        <v>42348.0</v>
      </c>
      <c r="E3901" s="18">
        <f t="shared" si="1"/>
        <v>42348</v>
      </c>
      <c r="F3901" s="15" t="s">
        <v>466</v>
      </c>
      <c r="G3901" s="15" t="s">
        <v>2578</v>
      </c>
      <c r="H3901" s="15" t="s">
        <v>2579</v>
      </c>
      <c r="I3901" s="15" t="s">
        <v>76</v>
      </c>
      <c r="J3901" s="15" t="s">
        <v>60</v>
      </c>
      <c r="L3901" s="15" t="str">
        <f t="array" ref="L3901">_xlfn.XLOOKUP(M3901,reference_province_to_city!$A$2:$A$11,reference_province_to_city!$B$2:$B$11)</f>
        <v>Yogyakarta</v>
      </c>
      <c r="M3901" s="15" t="s">
        <v>18</v>
      </c>
      <c r="N3901" s="15">
        <v>55111.0</v>
      </c>
      <c r="O3901" s="15">
        <f t="array" ref="O3901">_xlfn.XLOOKUP(M3901,reference_postal_code!$B$2:$B$11,reference_postal_code!$A$2:$A$11)</f>
        <v>55111</v>
      </c>
      <c r="P3901" s="15" t="s">
        <v>77</v>
      </c>
      <c r="Q3901" s="15" t="s">
        <v>5216</v>
      </c>
      <c r="R3901" s="15" t="s">
        <v>65</v>
      </c>
      <c r="S3901" s="15" t="s">
        <v>79</v>
      </c>
      <c r="T3901" s="15" t="s">
        <v>5217</v>
      </c>
      <c r="U3901" s="28">
        <v>109650.0</v>
      </c>
      <c r="V3901" s="15">
        <v>1.0</v>
      </c>
      <c r="W3901" s="31">
        <v>0.0</v>
      </c>
      <c r="X3901" s="28">
        <v>51535.0</v>
      </c>
    </row>
    <row r="3902" ht="15.75" customHeight="1">
      <c r="A3902" s="15">
        <v>3586.0</v>
      </c>
      <c r="B3902" s="15" t="s">
        <v>6656</v>
      </c>
      <c r="C3902" s="18">
        <v>42348.0</v>
      </c>
      <c r="D3902" s="18">
        <v>42354.0</v>
      </c>
      <c r="E3902" s="18">
        <f t="shared" si="1"/>
        <v>42354</v>
      </c>
      <c r="F3902" s="15" t="s">
        <v>55</v>
      </c>
      <c r="G3902" s="15" t="s">
        <v>3373</v>
      </c>
      <c r="H3902" s="15" t="s">
        <v>3374</v>
      </c>
      <c r="I3902" s="15" t="s">
        <v>128</v>
      </c>
      <c r="J3902" s="15" t="s">
        <v>60</v>
      </c>
      <c r="K3902" s="15" t="s">
        <v>10</v>
      </c>
      <c r="L3902" s="15" t="str">
        <f t="array" ref="L3902">_xlfn.XLOOKUP(M3902,reference_province_to_city!$A$2:$A$11,reference_province_to_city!$B$2:$B$11)</f>
        <v>Jakarta</v>
      </c>
      <c r="M3902" s="15" t="s">
        <v>7</v>
      </c>
      <c r="N3902" s="15">
        <v>10110.0</v>
      </c>
      <c r="O3902" s="15">
        <f t="array" ref="O3902">_xlfn.XLOOKUP(M3902,reference_postal_code!$B$2:$B$11,reference_postal_code!$A$2:$A$11)</f>
        <v>10110</v>
      </c>
      <c r="P3902" s="15" t="s">
        <v>117</v>
      </c>
      <c r="Q3902" s="15" t="s">
        <v>4013</v>
      </c>
      <c r="R3902" s="15" t="s">
        <v>65</v>
      </c>
      <c r="S3902" s="15" t="s">
        <v>79</v>
      </c>
      <c r="T3902" s="15" t="s">
        <v>4014</v>
      </c>
      <c r="U3902" s="28">
        <v>39150.0</v>
      </c>
      <c r="V3902" s="15">
        <v>1.0</v>
      </c>
      <c r="W3902" s="31">
        <v>0.0</v>
      </c>
      <c r="X3902" s="28">
        <v>18009.0</v>
      </c>
    </row>
    <row r="3903" ht="15.75" customHeight="1">
      <c r="A3903" s="15">
        <v>5691.0</v>
      </c>
      <c r="B3903" s="15" t="s">
        <v>6659</v>
      </c>
      <c r="C3903" s="18">
        <v>42348.0</v>
      </c>
      <c r="D3903" s="18">
        <v>42354.0</v>
      </c>
      <c r="E3903" s="18">
        <f t="shared" si="1"/>
        <v>42354</v>
      </c>
      <c r="F3903" s="15" t="s">
        <v>55</v>
      </c>
      <c r="G3903" s="15" t="s">
        <v>5632</v>
      </c>
      <c r="H3903" s="15" t="s">
        <v>5633</v>
      </c>
      <c r="I3903" s="15" t="s">
        <v>128</v>
      </c>
      <c r="J3903" s="15" t="s">
        <v>60</v>
      </c>
      <c r="K3903" s="15" t="s">
        <v>17</v>
      </c>
      <c r="L3903" s="15" t="str">
        <f t="array" ref="L3903">_xlfn.XLOOKUP(M3903,reference_province_to_city!$A$2:$A$11,reference_province_to_city!$B$2:$B$11)</f>
        <v>Semarang</v>
      </c>
      <c r="M3903" s="15" t="s">
        <v>15</v>
      </c>
      <c r="N3903" s="15">
        <v>50111.0</v>
      </c>
      <c r="O3903" s="15">
        <f t="array" ref="O3903">_xlfn.XLOOKUP(M3903,reference_postal_code!$B$2:$B$11,reference_postal_code!$A$2:$A$11)</f>
        <v>50111</v>
      </c>
      <c r="P3903" s="15" t="s">
        <v>77</v>
      </c>
      <c r="Q3903" s="15" t="s">
        <v>5960</v>
      </c>
      <c r="R3903" s="15" t="s">
        <v>65</v>
      </c>
      <c r="S3903" s="15" t="s">
        <v>93</v>
      </c>
      <c r="T3903" s="15" t="s">
        <v>5961</v>
      </c>
      <c r="U3903" s="28">
        <v>410400.0</v>
      </c>
      <c r="V3903" s="15">
        <v>9.0</v>
      </c>
      <c r="W3903" s="31">
        <v>0.0</v>
      </c>
      <c r="X3903" s="28">
        <v>139536.0</v>
      </c>
    </row>
    <row r="3904" ht="15.75" customHeight="1">
      <c r="A3904" s="15">
        <v>5692.0</v>
      </c>
      <c r="B3904" s="15" t="s">
        <v>6659</v>
      </c>
      <c r="C3904" s="18">
        <v>42348.0</v>
      </c>
      <c r="D3904" s="18">
        <v>42354.0</v>
      </c>
      <c r="E3904" s="18">
        <f t="shared" si="1"/>
        <v>42354</v>
      </c>
      <c r="F3904" s="15" t="s">
        <v>55</v>
      </c>
      <c r="G3904" s="15" t="s">
        <v>5632</v>
      </c>
      <c r="H3904" s="15" t="s">
        <v>5633</v>
      </c>
      <c r="I3904" s="15" t="s">
        <v>128</v>
      </c>
      <c r="J3904" s="15" t="s">
        <v>60</v>
      </c>
      <c r="K3904" s="15" t="s">
        <v>17</v>
      </c>
      <c r="L3904" s="15" t="str">
        <f t="array" ref="L3904">_xlfn.XLOOKUP(M3904,reference_province_to_city!$A$2:$A$11,reference_province_to_city!$B$2:$B$11)</f>
        <v>Semarang</v>
      </c>
      <c r="M3904" s="15" t="s">
        <v>15</v>
      </c>
      <c r="N3904" s="15">
        <v>50111.0</v>
      </c>
      <c r="O3904" s="15">
        <f t="array" ref="O3904">_xlfn.XLOOKUP(M3904,reference_postal_code!$B$2:$B$11,reference_postal_code!$A$2:$A$11)</f>
        <v>50111</v>
      </c>
      <c r="P3904" s="15" t="s">
        <v>77</v>
      </c>
      <c r="Q3904" s="15" t="s">
        <v>3887</v>
      </c>
      <c r="R3904" s="15" t="s">
        <v>65</v>
      </c>
      <c r="S3904" s="15" t="s">
        <v>66</v>
      </c>
      <c r="T3904" s="15" t="s">
        <v>3888</v>
      </c>
      <c r="U3904" s="28">
        <v>671250.0</v>
      </c>
      <c r="V3904" s="15">
        <v>5.0</v>
      </c>
      <c r="W3904" s="31">
        <v>0.0</v>
      </c>
      <c r="X3904" s="28">
        <v>308775.0</v>
      </c>
    </row>
    <row r="3905" ht="15.75" customHeight="1">
      <c r="A3905" s="15">
        <v>5693.0</v>
      </c>
      <c r="B3905" s="15" t="s">
        <v>6659</v>
      </c>
      <c r="C3905" s="18">
        <v>42348.0</v>
      </c>
      <c r="D3905" s="18">
        <v>42354.0</v>
      </c>
      <c r="E3905" s="18">
        <f t="shared" si="1"/>
        <v>42354</v>
      </c>
      <c r="F3905" s="15" t="s">
        <v>55</v>
      </c>
      <c r="G3905" s="15" t="s">
        <v>5632</v>
      </c>
      <c r="H3905" s="15" t="s">
        <v>5633</v>
      </c>
      <c r="I3905" s="15" t="s">
        <v>128</v>
      </c>
      <c r="J3905" s="15" t="s">
        <v>60</v>
      </c>
      <c r="K3905" s="15" t="s">
        <v>3394</v>
      </c>
      <c r="L3905" s="15" t="str">
        <f t="array" ref="L3905">_xlfn.XLOOKUP(M3905,reference_province_to_city!$A$2:$A$11,reference_province_to_city!$B$2:$B$11)</f>
        <v>Semarang</v>
      </c>
      <c r="M3905" s="15" t="s">
        <v>15</v>
      </c>
      <c r="N3905" s="15">
        <v>50111.0</v>
      </c>
      <c r="O3905" s="15">
        <f t="array" ref="O3905">_xlfn.XLOOKUP(M3905,reference_postal_code!$B$2:$B$11,reference_postal_code!$A$2:$A$11)</f>
        <v>50111</v>
      </c>
      <c r="P3905" s="15" t="s">
        <v>77</v>
      </c>
      <c r="Q3905" s="15" t="s">
        <v>788</v>
      </c>
      <c r="R3905" s="15" t="s">
        <v>110</v>
      </c>
      <c r="S3905" s="15" t="s">
        <v>111</v>
      </c>
      <c r="T3905" s="15" t="s">
        <v>789</v>
      </c>
      <c r="U3905" s="28">
        <v>2024850.0</v>
      </c>
      <c r="V3905" s="15">
        <v>1.0</v>
      </c>
      <c r="W3905" s="31">
        <v>0.0</v>
      </c>
      <c r="X3905" s="28">
        <v>546710.0</v>
      </c>
    </row>
    <row r="3906" ht="15.75" customHeight="1">
      <c r="A3906" s="15">
        <v>8438.0</v>
      </c>
      <c r="B3906" s="15" t="s">
        <v>6660</v>
      </c>
      <c r="C3906" s="18">
        <v>42348.0</v>
      </c>
      <c r="D3906" s="18">
        <v>42354.0</v>
      </c>
      <c r="E3906" s="18">
        <f t="shared" si="1"/>
        <v>42354</v>
      </c>
      <c r="F3906" s="15" t="s">
        <v>55</v>
      </c>
      <c r="G3906" s="15" t="s">
        <v>2840</v>
      </c>
      <c r="H3906" s="15" t="s">
        <v>2841</v>
      </c>
      <c r="I3906" s="15" t="s">
        <v>59</v>
      </c>
      <c r="J3906" s="15" t="s">
        <v>60</v>
      </c>
      <c r="K3906" s="15" t="s">
        <v>22</v>
      </c>
      <c r="L3906" s="15" t="str">
        <f t="array" ref="L3906">_xlfn.XLOOKUP(M3906,reference_province_to_city!$A$2:$A$11,reference_province_to_city!$B$2:$B$11)</f>
        <v>Surabaya</v>
      </c>
      <c r="M3906" s="15" t="s">
        <v>20</v>
      </c>
      <c r="N3906" s="15">
        <v>60231.0</v>
      </c>
      <c r="O3906" s="15">
        <f t="array" ref="O3906">_xlfn.XLOOKUP(M3906,reference_postal_code!$B$2:$B$11,reference_postal_code!$A$2:$A$11)</f>
        <v>60231</v>
      </c>
      <c r="P3906" s="15" t="s">
        <v>166</v>
      </c>
      <c r="Q3906" s="15" t="s">
        <v>1386</v>
      </c>
      <c r="R3906" s="15" t="s">
        <v>110</v>
      </c>
      <c r="S3906" s="15" t="s">
        <v>149</v>
      </c>
      <c r="T3906" s="15" t="s">
        <v>403</v>
      </c>
      <c r="U3906" s="28">
        <v>382320.0</v>
      </c>
      <c r="V3906" s="15">
        <v>2.0</v>
      </c>
      <c r="W3906" s="31">
        <v>0.2</v>
      </c>
      <c r="X3906" s="28">
        <v>66906.0</v>
      </c>
    </row>
    <row r="3907" ht="15.75" customHeight="1">
      <c r="A3907" s="15">
        <v>5694.0</v>
      </c>
      <c r="B3907" s="15" t="s">
        <v>6659</v>
      </c>
      <c r="C3907" s="18">
        <v>42348.0</v>
      </c>
      <c r="D3907" s="18">
        <v>42354.0</v>
      </c>
      <c r="E3907" s="18">
        <f t="shared" si="1"/>
        <v>42354</v>
      </c>
      <c r="F3907" s="15" t="s">
        <v>55</v>
      </c>
      <c r="G3907" s="15" t="s">
        <v>5632</v>
      </c>
      <c r="H3907" s="15" t="s">
        <v>5633</v>
      </c>
      <c r="I3907" s="15" t="s">
        <v>128</v>
      </c>
      <c r="J3907" s="15" t="s">
        <v>60</v>
      </c>
      <c r="K3907" s="15" t="s">
        <v>17</v>
      </c>
      <c r="L3907" s="15" t="str">
        <f t="array" ref="L3907">_xlfn.XLOOKUP(M3907,reference_province_to_city!$A$2:$A$11,reference_province_to_city!$B$2:$B$11)</f>
        <v>Semarang</v>
      </c>
      <c r="M3907" s="15" t="s">
        <v>15</v>
      </c>
      <c r="N3907" s="15">
        <v>50111.0</v>
      </c>
      <c r="O3907" s="15">
        <f t="array" ref="O3907">_xlfn.XLOOKUP(M3907,reference_postal_code!$B$2:$B$11,reference_postal_code!$A$2:$A$11)</f>
        <v>50111</v>
      </c>
      <c r="P3907" s="15" t="s">
        <v>77</v>
      </c>
      <c r="Q3907" s="15" t="s">
        <v>4405</v>
      </c>
      <c r="R3907" s="15" t="s">
        <v>65</v>
      </c>
      <c r="S3907" s="15" t="s">
        <v>66</v>
      </c>
      <c r="T3907" s="15" t="s">
        <v>4406</v>
      </c>
      <c r="U3907" s="28">
        <v>396000.0</v>
      </c>
      <c r="V3907" s="15">
        <v>5.0</v>
      </c>
      <c r="W3907" s="31">
        <v>0.0</v>
      </c>
      <c r="X3907" s="28">
        <v>190080.0</v>
      </c>
    </row>
    <row r="3908" ht="15.75" customHeight="1">
      <c r="A3908" s="15">
        <v>8092.0</v>
      </c>
      <c r="B3908" s="15" t="s">
        <v>6661</v>
      </c>
      <c r="C3908" s="18">
        <v>42348.0</v>
      </c>
      <c r="D3908" s="18">
        <v>42352.0</v>
      </c>
      <c r="E3908" s="18">
        <f t="shared" si="1"/>
        <v>42352</v>
      </c>
      <c r="F3908" s="15" t="s">
        <v>55</v>
      </c>
      <c r="G3908" s="15" t="s">
        <v>6339</v>
      </c>
      <c r="H3908" s="15" t="s">
        <v>6340</v>
      </c>
      <c r="I3908" s="15" t="s">
        <v>59</v>
      </c>
      <c r="J3908" s="15" t="s">
        <v>60</v>
      </c>
      <c r="K3908" s="15" t="s">
        <v>28</v>
      </c>
      <c r="L3908" s="15" t="str">
        <f t="array" ref="L3908">_xlfn.XLOOKUP(M3908,reference_province_to_city!$A$2:$A$11,reference_province_to_city!$B$2:$B$11)</f>
        <v>Medan</v>
      </c>
      <c r="M3908" s="15" t="s">
        <v>11</v>
      </c>
      <c r="N3908" s="15">
        <v>20111.0</v>
      </c>
      <c r="O3908" s="15">
        <f t="array" ref="O3908">_xlfn.XLOOKUP(M3908,reference_postal_code!$B$2:$B$11,reference_postal_code!$A$2:$A$11)</f>
        <v>20111</v>
      </c>
      <c r="P3908" s="15" t="s">
        <v>77</v>
      </c>
      <c r="Q3908" s="15" t="s">
        <v>1356</v>
      </c>
      <c r="R3908" s="15" t="s">
        <v>65</v>
      </c>
      <c r="S3908" s="15" t="s">
        <v>79</v>
      </c>
      <c r="T3908" s="15" t="s">
        <v>1357</v>
      </c>
      <c r="U3908" s="28">
        <v>86400.0</v>
      </c>
      <c r="V3908" s="15">
        <v>2.0</v>
      </c>
      <c r="W3908" s="31">
        <v>0.0</v>
      </c>
      <c r="X3908" s="28">
        <v>42336.0</v>
      </c>
    </row>
    <row r="3909" ht="15.75" customHeight="1">
      <c r="A3909" s="15">
        <v>4008.0</v>
      </c>
      <c r="B3909" s="15" t="s">
        <v>6653</v>
      </c>
      <c r="C3909" s="18">
        <v>42348.0</v>
      </c>
      <c r="D3909" s="18">
        <v>42354.0</v>
      </c>
      <c r="E3909" s="18">
        <f t="shared" si="1"/>
        <v>42354</v>
      </c>
      <c r="F3909" s="15" t="s">
        <v>55</v>
      </c>
      <c r="G3909" s="15" t="s">
        <v>4562</v>
      </c>
      <c r="H3909" s="15" t="s">
        <v>4563</v>
      </c>
      <c r="I3909" s="15" t="s">
        <v>59</v>
      </c>
      <c r="J3909" s="15" t="s">
        <v>60</v>
      </c>
      <c r="K3909" s="15" t="s">
        <v>10</v>
      </c>
      <c r="L3909" s="15" t="str">
        <f t="array" ref="L3909">_xlfn.XLOOKUP(M3909,reference_province_to_city!$A$2:$A$11,reference_province_to_city!$B$2:$B$11)</f>
        <v>Jakarta</v>
      </c>
      <c r="M3909" s="15" t="s">
        <v>7</v>
      </c>
      <c r="N3909" s="15">
        <v>10110.0</v>
      </c>
      <c r="O3909" s="15">
        <f t="array" ref="O3909">_xlfn.XLOOKUP(M3909,reference_postal_code!$B$2:$B$11,reference_postal_code!$A$2:$A$11)</f>
        <v>10110</v>
      </c>
      <c r="P3909" s="15" t="s">
        <v>117</v>
      </c>
      <c r="Q3909" s="15" t="s">
        <v>3686</v>
      </c>
      <c r="R3909" s="15" t="s">
        <v>110</v>
      </c>
      <c r="S3909" s="15" t="s">
        <v>149</v>
      </c>
      <c r="T3909" s="15" t="s">
        <v>3687</v>
      </c>
      <c r="U3909" s="28">
        <v>1529100.0</v>
      </c>
      <c r="V3909" s="15">
        <v>6.0</v>
      </c>
      <c r="W3909" s="31">
        <v>0.0</v>
      </c>
      <c r="X3909" s="28">
        <v>321111.0</v>
      </c>
    </row>
    <row r="3910" ht="15.75" customHeight="1">
      <c r="A3910" s="15">
        <v>3585.0</v>
      </c>
      <c r="B3910" s="15" t="s">
        <v>6656</v>
      </c>
      <c r="C3910" s="18">
        <v>42348.0</v>
      </c>
      <c r="D3910" s="18">
        <v>42354.0</v>
      </c>
      <c r="E3910" s="18">
        <f t="shared" si="1"/>
        <v>42354</v>
      </c>
      <c r="F3910" s="15" t="s">
        <v>55</v>
      </c>
      <c r="G3910" s="15" t="s">
        <v>3373</v>
      </c>
      <c r="H3910" s="15" t="s">
        <v>3374</v>
      </c>
      <c r="I3910" s="15" t="s">
        <v>128</v>
      </c>
      <c r="J3910" s="15" t="s">
        <v>60</v>
      </c>
      <c r="K3910" s="15" t="s">
        <v>10</v>
      </c>
      <c r="L3910" s="15" t="str">
        <f t="array" ref="L3910">_xlfn.XLOOKUP(M3910,reference_province_to_city!$A$2:$A$11,reference_province_to_city!$B$2:$B$11)</f>
        <v>Jakarta</v>
      </c>
      <c r="M3910" s="15" t="s">
        <v>7</v>
      </c>
      <c r="N3910" s="15">
        <v>10110.0</v>
      </c>
      <c r="O3910" s="15">
        <f t="array" ref="O3910">_xlfn.XLOOKUP(M3910,reference_postal_code!$B$2:$B$11,reference_postal_code!$A$2:$A$11)</f>
        <v>10110</v>
      </c>
      <c r="P3910" s="15" t="s">
        <v>117</v>
      </c>
      <c r="Q3910" s="15" t="s">
        <v>3004</v>
      </c>
      <c r="R3910" s="15" t="s">
        <v>106</v>
      </c>
      <c r="S3910" s="15" t="s">
        <v>107</v>
      </c>
      <c r="T3910" s="15" t="s">
        <v>3005</v>
      </c>
      <c r="U3910" s="28">
        <v>2879400.0</v>
      </c>
      <c r="V3910" s="15">
        <v>2.0</v>
      </c>
      <c r="W3910" s="31">
        <v>0.0</v>
      </c>
      <c r="X3910" s="28">
        <v>489498.0</v>
      </c>
    </row>
    <row r="3911" ht="15.75" customHeight="1">
      <c r="A3911" s="15">
        <v>4202.0</v>
      </c>
      <c r="B3911" s="15" t="s">
        <v>6658</v>
      </c>
      <c r="C3911" s="18">
        <v>42348.0</v>
      </c>
      <c r="D3911" s="18">
        <v>42348.0</v>
      </c>
      <c r="E3911" s="18">
        <f t="shared" si="1"/>
        <v>42348</v>
      </c>
      <c r="F3911" s="15" t="s">
        <v>466</v>
      </c>
      <c r="G3911" s="15" t="s">
        <v>2578</v>
      </c>
      <c r="H3911" s="15" t="s">
        <v>2579</v>
      </c>
      <c r="I3911" s="15" t="s">
        <v>76</v>
      </c>
      <c r="J3911" s="15" t="s">
        <v>60</v>
      </c>
      <c r="K3911" s="15" t="s">
        <v>19</v>
      </c>
      <c r="L3911" s="15" t="str">
        <f t="array" ref="L3911">_xlfn.XLOOKUP(M3911,reference_province_to_city!$A$2:$A$11,reference_province_to_city!$B$2:$B$11)</f>
        <v>Yogyakarta</v>
      </c>
      <c r="M3911" s="15" t="s">
        <v>18</v>
      </c>
      <c r="N3911" s="15">
        <v>55111.0</v>
      </c>
      <c r="O3911" s="15">
        <f t="array" ref="O3911">_xlfn.XLOOKUP(M3911,reference_postal_code!$B$2:$B$11,reference_postal_code!$A$2:$A$11)</f>
        <v>55111</v>
      </c>
      <c r="P3911" s="15" t="s">
        <v>77</v>
      </c>
      <c r="Q3911" s="15" t="s">
        <v>6662</v>
      </c>
      <c r="R3911" s="15" t="s">
        <v>65</v>
      </c>
      <c r="S3911" s="15" t="s">
        <v>66</v>
      </c>
      <c r="T3911" s="15" t="s">
        <v>6663</v>
      </c>
      <c r="U3911" s="28">
        <v>619200.0</v>
      </c>
      <c r="V3911" s="15">
        <v>6.0</v>
      </c>
      <c r="W3911" s="31">
        <v>0.0</v>
      </c>
      <c r="X3911" s="28">
        <v>284832.0</v>
      </c>
    </row>
    <row r="3912" ht="15.75" customHeight="1">
      <c r="A3912" s="15">
        <v>7154.0</v>
      </c>
      <c r="B3912" s="15" t="s">
        <v>6664</v>
      </c>
      <c r="C3912" s="18">
        <v>42348.0</v>
      </c>
      <c r="D3912" s="18">
        <v>42353.0</v>
      </c>
      <c r="E3912" s="18">
        <f t="shared" si="1"/>
        <v>42353</v>
      </c>
      <c r="F3912" s="15" t="s">
        <v>55</v>
      </c>
      <c r="G3912" s="15" t="s">
        <v>5015</v>
      </c>
      <c r="H3912" s="15" t="s">
        <v>5016</v>
      </c>
      <c r="I3912" s="15" t="s">
        <v>59</v>
      </c>
      <c r="J3912" s="15" t="s">
        <v>60</v>
      </c>
      <c r="K3912" s="15" t="s">
        <v>28</v>
      </c>
      <c r="L3912" s="15" t="str">
        <f t="array" ref="L3912">_xlfn.XLOOKUP(M3912,reference_province_to_city!$A$2:$A$11,reference_province_to_city!$B$2:$B$11)</f>
        <v>Medan</v>
      </c>
      <c r="M3912" s="15" t="s">
        <v>11</v>
      </c>
      <c r="N3912" s="15">
        <v>20111.0</v>
      </c>
      <c r="O3912" s="15">
        <f t="array" ref="O3912">_xlfn.XLOOKUP(M3912,reference_postal_code!$B$2:$B$11,reference_postal_code!$A$2:$A$11)</f>
        <v>20111</v>
      </c>
      <c r="P3912" s="15" t="s">
        <v>77</v>
      </c>
      <c r="Q3912" s="15" t="s">
        <v>5180</v>
      </c>
      <c r="R3912" s="15" t="s">
        <v>65</v>
      </c>
      <c r="S3912" s="15" t="s">
        <v>222</v>
      </c>
      <c r="T3912" s="15" t="s">
        <v>5181</v>
      </c>
      <c r="U3912" s="28">
        <v>796320.0</v>
      </c>
      <c r="V3912" s="15">
        <v>7.0</v>
      </c>
      <c r="W3912" s="31">
        <v>0.8</v>
      </c>
      <c r="X3912" s="28">
        <v>-1632456.0</v>
      </c>
    </row>
    <row r="3913" ht="15.75" customHeight="1">
      <c r="A3913" s="15">
        <v>5695.0</v>
      </c>
      <c r="B3913" s="15" t="s">
        <v>6659</v>
      </c>
      <c r="C3913" s="18">
        <v>42348.0</v>
      </c>
      <c r="D3913" s="18">
        <v>42354.0</v>
      </c>
      <c r="E3913" s="18">
        <f t="shared" si="1"/>
        <v>42354</v>
      </c>
      <c r="F3913" s="15" t="s">
        <v>55</v>
      </c>
      <c r="G3913" s="15" t="s">
        <v>5632</v>
      </c>
      <c r="H3913" s="15" t="s">
        <v>5633</v>
      </c>
      <c r="I3913" s="15" t="s">
        <v>128</v>
      </c>
      <c r="J3913" s="15" t="s">
        <v>60</v>
      </c>
      <c r="K3913" s="15" t="s">
        <v>17</v>
      </c>
      <c r="L3913" s="15" t="str">
        <f t="array" ref="L3913">_xlfn.XLOOKUP(M3913,reference_province_to_city!$A$2:$A$11,reference_province_to_city!$B$2:$B$11)</f>
        <v>Semarang</v>
      </c>
      <c r="M3913" s="15" t="s">
        <v>15</v>
      </c>
      <c r="O3913" s="15">
        <f t="array" ref="O3913">_xlfn.XLOOKUP(M3913,reference_postal_code!$B$2:$B$11,reference_postal_code!$A$2:$A$11)</f>
        <v>50111</v>
      </c>
      <c r="P3913" s="15" t="s">
        <v>77</v>
      </c>
      <c r="Q3913" s="15" t="s">
        <v>5771</v>
      </c>
      <c r="R3913" s="15" t="s">
        <v>106</v>
      </c>
      <c r="S3913" s="15" t="s">
        <v>107</v>
      </c>
      <c r="T3913" s="15" t="s">
        <v>5772</v>
      </c>
      <c r="U3913" s="28">
        <v>8144100.0</v>
      </c>
      <c r="V3913" s="15">
        <v>3.0</v>
      </c>
      <c r="W3913" s="31">
        <v>0.0</v>
      </c>
      <c r="X3913" s="28">
        <v>2117466.0</v>
      </c>
    </row>
    <row r="3914" ht="15.75" customHeight="1">
      <c r="A3914" s="15">
        <v>4201.0</v>
      </c>
      <c r="B3914" s="15" t="s">
        <v>6658</v>
      </c>
      <c r="C3914" s="18">
        <v>42348.0</v>
      </c>
      <c r="D3914" s="18">
        <v>42348.0</v>
      </c>
      <c r="E3914" s="18">
        <f t="shared" si="1"/>
        <v>42348</v>
      </c>
      <c r="F3914" s="15" t="s">
        <v>466</v>
      </c>
      <c r="G3914" s="15" t="s">
        <v>2578</v>
      </c>
      <c r="H3914" s="15" t="s">
        <v>2579</v>
      </c>
      <c r="I3914" s="15" t="s">
        <v>76</v>
      </c>
      <c r="J3914" s="15" t="s">
        <v>60</v>
      </c>
      <c r="K3914" s="15" t="s">
        <v>3764</v>
      </c>
      <c r="L3914" s="15" t="str">
        <f t="array" ref="L3914">_xlfn.XLOOKUP(M3914,reference_province_to_city!$A$2:$A$11,reference_province_to_city!$B$2:$B$11)</f>
        <v>Yogyakarta</v>
      </c>
      <c r="M3914" s="15" t="s">
        <v>18</v>
      </c>
      <c r="N3914" s="15">
        <v>55111.0</v>
      </c>
      <c r="O3914" s="15">
        <f t="array" ref="O3914">_xlfn.XLOOKUP(M3914,reference_postal_code!$B$2:$B$11,reference_postal_code!$A$2:$A$11)</f>
        <v>55111</v>
      </c>
      <c r="P3914" s="15" t="s">
        <v>77</v>
      </c>
      <c r="Q3914" s="15" t="s">
        <v>3583</v>
      </c>
      <c r="R3914" s="15" t="s">
        <v>110</v>
      </c>
      <c r="S3914" s="15" t="s">
        <v>1391</v>
      </c>
      <c r="T3914" s="15" t="s">
        <v>3584</v>
      </c>
      <c r="U3914" s="28">
        <v>1.199976E7</v>
      </c>
      <c r="V3914" s="15">
        <v>2.0</v>
      </c>
      <c r="W3914" s="31">
        <v>0.2</v>
      </c>
      <c r="X3914" s="28">
        <v>3749925.0</v>
      </c>
    </row>
    <row r="3915" ht="15.75" customHeight="1">
      <c r="A3915" s="15">
        <v>4007.0</v>
      </c>
      <c r="B3915" s="15" t="s">
        <v>6653</v>
      </c>
      <c r="C3915" s="18">
        <v>42348.0</v>
      </c>
      <c r="D3915" s="18">
        <v>42354.0</v>
      </c>
      <c r="E3915" s="18">
        <f t="shared" si="1"/>
        <v>42354</v>
      </c>
      <c r="F3915" s="15" t="s">
        <v>55</v>
      </c>
      <c r="G3915" s="15" t="s">
        <v>4562</v>
      </c>
      <c r="H3915" s="15" t="s">
        <v>4563</v>
      </c>
      <c r="I3915" s="15" t="s">
        <v>59</v>
      </c>
      <c r="J3915" s="15" t="s">
        <v>60</v>
      </c>
      <c r="K3915" s="15" t="s">
        <v>10</v>
      </c>
      <c r="L3915" s="15" t="str">
        <f t="array" ref="L3915">_xlfn.XLOOKUP(M3915,reference_province_to_city!$A$2:$A$11,reference_province_to_city!$B$2:$B$11)</f>
        <v>Jakarta</v>
      </c>
      <c r="M3915" s="15" t="s">
        <v>7</v>
      </c>
      <c r="N3915" s="15">
        <v>10110.0</v>
      </c>
      <c r="O3915" s="15">
        <f t="array" ref="O3915">_xlfn.XLOOKUP(M3915,reference_postal_code!$B$2:$B$11,reference_postal_code!$A$2:$A$11)</f>
        <v>10110</v>
      </c>
      <c r="P3915" s="15" t="s">
        <v>117</v>
      </c>
      <c r="Q3915" s="15" t="s">
        <v>6665</v>
      </c>
      <c r="R3915" s="15" t="s">
        <v>65</v>
      </c>
      <c r="S3915" s="15" t="s">
        <v>66</v>
      </c>
      <c r="T3915" s="15" t="s">
        <v>6666</v>
      </c>
      <c r="U3915" s="28">
        <v>388800.0</v>
      </c>
      <c r="V3915" s="15">
        <v>4.0</v>
      </c>
      <c r="W3915" s="31">
        <v>0.0</v>
      </c>
      <c r="X3915" s="28">
        <v>186624.0</v>
      </c>
    </row>
    <row r="3916" ht="15.75" customHeight="1">
      <c r="A3916" s="15">
        <v>4203.0</v>
      </c>
      <c r="B3916" s="15" t="s">
        <v>6658</v>
      </c>
      <c r="C3916" s="18">
        <v>42348.0</v>
      </c>
      <c r="D3916" s="18">
        <v>42348.0</v>
      </c>
      <c r="E3916" s="18">
        <f t="shared" si="1"/>
        <v>42348</v>
      </c>
      <c r="F3916" s="15" t="s">
        <v>466</v>
      </c>
      <c r="G3916" s="15" t="s">
        <v>2578</v>
      </c>
      <c r="H3916" s="15" t="s">
        <v>2579</v>
      </c>
      <c r="I3916" s="15" t="s">
        <v>76</v>
      </c>
      <c r="J3916" s="15" t="s">
        <v>60</v>
      </c>
      <c r="K3916" s="15" t="s">
        <v>19</v>
      </c>
      <c r="L3916" s="15" t="str">
        <f t="array" ref="L3916">_xlfn.XLOOKUP(M3916,reference_province_to_city!$A$2:$A$11,reference_province_to_city!$B$2:$B$11)</f>
        <v>Yogyakarta</v>
      </c>
      <c r="M3916" s="15" t="s">
        <v>18</v>
      </c>
      <c r="N3916" s="15">
        <v>55111.0</v>
      </c>
      <c r="O3916" s="15">
        <f t="array" ref="O3916">_xlfn.XLOOKUP(M3916,reference_postal_code!$B$2:$B$11,reference_postal_code!$A$2:$A$11)</f>
        <v>55111</v>
      </c>
      <c r="P3916" s="15" t="s">
        <v>77</v>
      </c>
      <c r="Q3916" s="15" t="s">
        <v>5017</v>
      </c>
      <c r="R3916" s="15" t="s">
        <v>65</v>
      </c>
      <c r="S3916" s="15" t="s">
        <v>66</v>
      </c>
      <c r="T3916" s="15" t="s">
        <v>5018</v>
      </c>
      <c r="U3916" s="28">
        <v>2769900.0</v>
      </c>
      <c r="V3916" s="15">
        <v>7.0</v>
      </c>
      <c r="W3916" s="31">
        <v>0.0</v>
      </c>
      <c r="X3916" s="28">
        <v>1274154.0</v>
      </c>
    </row>
    <row r="3917" ht="15.75" customHeight="1">
      <c r="A3917" s="15">
        <v>3584.0</v>
      </c>
      <c r="B3917" s="15" t="s">
        <v>6656</v>
      </c>
      <c r="C3917" s="18">
        <v>42348.0</v>
      </c>
      <c r="D3917" s="18">
        <v>42354.0</v>
      </c>
      <c r="E3917" s="18">
        <f t="shared" si="1"/>
        <v>42354</v>
      </c>
      <c r="F3917" s="15" t="s">
        <v>55</v>
      </c>
      <c r="G3917" s="15" t="s">
        <v>3373</v>
      </c>
      <c r="H3917" s="15" t="s">
        <v>3374</v>
      </c>
      <c r="I3917" s="15" t="s">
        <v>128</v>
      </c>
      <c r="J3917" s="15" t="s">
        <v>60</v>
      </c>
      <c r="K3917" s="15" t="s">
        <v>10</v>
      </c>
      <c r="L3917" s="15" t="str">
        <f t="array" ref="L3917">_xlfn.XLOOKUP(M3917,reference_province_to_city!$A$2:$A$11,reference_province_to_city!$B$2:$B$11)</f>
        <v>Jakarta</v>
      </c>
      <c r="M3917" s="15" t="s">
        <v>7</v>
      </c>
      <c r="N3917" s="15">
        <v>10110.0</v>
      </c>
      <c r="O3917" s="15">
        <f t="array" ref="O3917">_xlfn.XLOOKUP(M3917,reference_postal_code!$B$2:$B$11,reference_postal_code!$A$2:$A$11)</f>
        <v>10110</v>
      </c>
      <c r="P3917" s="15" t="s">
        <v>117</v>
      </c>
      <c r="Q3917" s="15" t="s">
        <v>2837</v>
      </c>
      <c r="R3917" s="15" t="s">
        <v>106</v>
      </c>
      <c r="S3917" s="15" t="s">
        <v>218</v>
      </c>
      <c r="T3917" s="15" t="s">
        <v>2838</v>
      </c>
      <c r="U3917" s="28">
        <v>1.20294E7</v>
      </c>
      <c r="V3917" s="15">
        <v>2.0</v>
      </c>
      <c r="W3917" s="31">
        <v>0.0</v>
      </c>
      <c r="X3917" s="28">
        <v>3007350.0</v>
      </c>
    </row>
    <row r="3918" ht="15.75" customHeight="1">
      <c r="A3918" s="15">
        <v>4785.0</v>
      </c>
      <c r="B3918" s="15" t="s">
        <v>6667</v>
      </c>
      <c r="C3918" s="18">
        <v>42349.0</v>
      </c>
      <c r="D3918" s="18">
        <v>42354.0</v>
      </c>
      <c r="E3918" s="18">
        <f t="shared" si="1"/>
        <v>42354</v>
      </c>
      <c r="F3918" s="15" t="s">
        <v>55</v>
      </c>
      <c r="G3918" s="15" t="s">
        <v>4512</v>
      </c>
      <c r="H3918" s="15" t="s">
        <v>4513</v>
      </c>
      <c r="I3918" s="15" t="s">
        <v>59</v>
      </c>
      <c r="J3918" s="15" t="s">
        <v>60</v>
      </c>
      <c r="K3918" s="15" t="s">
        <v>19</v>
      </c>
      <c r="L3918" s="15" t="str">
        <f t="array" ref="L3918">_xlfn.XLOOKUP(M3918,reference_province_to_city!$A$2:$A$11,reference_province_to_city!$B$2:$B$11)</f>
        <v>Yogyakarta</v>
      </c>
      <c r="M3918" s="15" t="s">
        <v>18</v>
      </c>
      <c r="N3918" s="15">
        <v>55111.0</v>
      </c>
      <c r="O3918" s="15">
        <f t="array" ref="O3918">_xlfn.XLOOKUP(M3918,reference_postal_code!$B$2:$B$11,reference_postal_code!$A$2:$A$11)</f>
        <v>55111</v>
      </c>
      <c r="P3918" s="15" t="s">
        <v>77</v>
      </c>
      <c r="Q3918" s="15" t="s">
        <v>3175</v>
      </c>
      <c r="R3918" s="15" t="s">
        <v>65</v>
      </c>
      <c r="S3918" s="15" t="s">
        <v>93</v>
      </c>
      <c r="T3918" s="15" t="s">
        <v>3176</v>
      </c>
      <c r="U3918" s="28">
        <v>196800.0</v>
      </c>
      <c r="V3918" s="15">
        <v>5.0</v>
      </c>
      <c r="W3918" s="31">
        <v>0.2</v>
      </c>
      <c r="X3918" s="28">
        <v>17220.0</v>
      </c>
    </row>
    <row r="3919" ht="15.75" customHeight="1">
      <c r="A3919" s="15">
        <v>1674.0</v>
      </c>
      <c r="B3919" s="15" t="s">
        <v>6668</v>
      </c>
      <c r="C3919" s="18">
        <v>42349.0</v>
      </c>
      <c r="D3919" s="18">
        <v>42350.0</v>
      </c>
      <c r="E3919" s="18">
        <f t="shared" si="1"/>
        <v>42350</v>
      </c>
      <c r="F3919" s="15" t="s">
        <v>125</v>
      </c>
      <c r="G3919" s="15" t="s">
        <v>5555</v>
      </c>
      <c r="H3919" s="15" t="s">
        <v>5556</v>
      </c>
      <c r="I3919" s="15" t="s">
        <v>59</v>
      </c>
      <c r="J3919" s="15" t="s">
        <v>60</v>
      </c>
      <c r="K3919" s="15" t="s">
        <v>26</v>
      </c>
      <c r="L3919" s="15" t="str">
        <f t="array" ref="L3919">_xlfn.XLOOKUP(M3919,reference_province_to_city!$A$2:$A$11,reference_province_to_city!$B$2:$B$11)</f>
        <v>Denpasar</v>
      </c>
      <c r="M3919" s="15" t="s">
        <v>24</v>
      </c>
      <c r="N3919" s="15">
        <v>80231.0</v>
      </c>
      <c r="O3919" s="15">
        <f t="array" ref="O3919">_xlfn.XLOOKUP(M3919,reference_postal_code!$B$2:$B$11,reference_postal_code!$A$2:$A$11)</f>
        <v>80231</v>
      </c>
      <c r="P3919" s="15" t="s">
        <v>63</v>
      </c>
      <c r="Q3919" s="15" t="s">
        <v>1915</v>
      </c>
      <c r="R3919" s="15" t="s">
        <v>65</v>
      </c>
      <c r="S3919" s="15" t="s">
        <v>79</v>
      </c>
      <c r="T3919" s="15" t="s">
        <v>1916</v>
      </c>
      <c r="U3919" s="28">
        <v>2949300.0</v>
      </c>
      <c r="V3919" s="15">
        <v>2.0</v>
      </c>
      <c r="W3919" s="31">
        <v>0.0</v>
      </c>
      <c r="X3919" s="28">
        <v>1445157.0</v>
      </c>
    </row>
    <row r="3920" ht="15.75" customHeight="1">
      <c r="A3920" s="15">
        <v>2012.0</v>
      </c>
      <c r="B3920" s="15" t="s">
        <v>6669</v>
      </c>
      <c r="C3920" s="18">
        <v>42349.0</v>
      </c>
      <c r="D3920" s="18">
        <v>42349.0</v>
      </c>
      <c r="E3920" s="18">
        <f t="shared" si="1"/>
        <v>42349</v>
      </c>
      <c r="F3920" s="15" t="s">
        <v>466</v>
      </c>
      <c r="G3920" s="15" t="s">
        <v>6670</v>
      </c>
      <c r="H3920" s="15" t="s">
        <v>6671</v>
      </c>
      <c r="I3920" s="15" t="s">
        <v>59</v>
      </c>
      <c r="J3920" s="15" t="s">
        <v>60</v>
      </c>
      <c r="K3920" s="15" t="s">
        <v>14</v>
      </c>
      <c r="L3920" s="15" t="str">
        <f t="array" ref="L3920">_xlfn.XLOOKUP(M3920,reference_province_to_city!$A$2:$A$11,reference_province_to_city!$B$2:$B$11)</f>
        <v>Bandung</v>
      </c>
      <c r="M3920" s="15" t="s">
        <v>12</v>
      </c>
      <c r="N3920" s="15">
        <v>40111.0</v>
      </c>
      <c r="O3920" s="15">
        <f t="array" ref="O3920">_xlfn.XLOOKUP(M3920,reference_postal_code!$B$2:$B$11,reference_postal_code!$A$2:$A$11)</f>
        <v>40111</v>
      </c>
      <c r="P3920" s="15" t="s">
        <v>117</v>
      </c>
      <c r="Q3920" s="15" t="s">
        <v>1706</v>
      </c>
      <c r="R3920" s="15" t="s">
        <v>110</v>
      </c>
      <c r="S3920" s="15" t="s">
        <v>149</v>
      </c>
      <c r="T3920" s="15" t="s">
        <v>1707</v>
      </c>
      <c r="U3920" s="28">
        <v>2399760.0</v>
      </c>
      <c r="V3920" s="15">
        <v>2.0</v>
      </c>
      <c r="W3920" s="31">
        <v>0.2</v>
      </c>
      <c r="X3920" s="28">
        <v>539946.0</v>
      </c>
    </row>
    <row r="3921" ht="15.75" customHeight="1">
      <c r="A3921" s="15">
        <v>8510.0</v>
      </c>
      <c r="B3921" s="15" t="s">
        <v>6672</v>
      </c>
      <c r="C3921" s="18">
        <v>42349.0</v>
      </c>
      <c r="D3921" s="18">
        <v>42352.0</v>
      </c>
      <c r="E3921" s="18">
        <f t="shared" si="1"/>
        <v>42352</v>
      </c>
      <c r="F3921" s="15" t="s">
        <v>125</v>
      </c>
      <c r="G3921" s="15" t="s">
        <v>2082</v>
      </c>
      <c r="H3921" s="15" t="s">
        <v>2083</v>
      </c>
      <c r="I3921" s="15" t="s">
        <v>59</v>
      </c>
      <c r="J3921" s="15" t="s">
        <v>60</v>
      </c>
      <c r="K3921" s="15" t="s">
        <v>22</v>
      </c>
      <c r="L3921" s="15" t="str">
        <f t="array" ref="L3921">_xlfn.XLOOKUP(M3921,reference_province_to_city!$A$2:$A$11,reference_province_to_city!$B$2:$B$11)</f>
        <v>Surabaya</v>
      </c>
      <c r="M3921" s="15" t="s">
        <v>20</v>
      </c>
      <c r="N3921" s="15">
        <v>60231.0</v>
      </c>
      <c r="O3921" s="15">
        <f t="array" ref="O3921">_xlfn.XLOOKUP(M3921,reference_postal_code!$B$2:$B$11,reference_postal_code!$A$2:$A$11)</f>
        <v>60231</v>
      </c>
      <c r="P3921" s="15" t="s">
        <v>166</v>
      </c>
      <c r="Q3921" s="15" t="s">
        <v>2660</v>
      </c>
      <c r="R3921" s="15" t="s">
        <v>110</v>
      </c>
      <c r="S3921" s="15" t="s">
        <v>111</v>
      </c>
      <c r="T3921" s="15" t="s">
        <v>2661</v>
      </c>
      <c r="U3921" s="28">
        <v>1889850.0</v>
      </c>
      <c r="V3921" s="15">
        <v>1.0</v>
      </c>
      <c r="W3921" s="31">
        <v>0.0</v>
      </c>
      <c r="X3921" s="28">
        <v>472463.0</v>
      </c>
    </row>
    <row r="3922" ht="15.75" customHeight="1">
      <c r="A3922" s="15">
        <v>8293.0</v>
      </c>
      <c r="B3922" s="15" t="s">
        <v>6673</v>
      </c>
      <c r="C3922" s="18">
        <v>42349.0</v>
      </c>
      <c r="D3922" s="18">
        <v>42353.0</v>
      </c>
      <c r="E3922" s="18">
        <f t="shared" si="1"/>
        <v>42353</v>
      </c>
      <c r="F3922" s="15" t="s">
        <v>55</v>
      </c>
      <c r="G3922" s="15" t="s">
        <v>1305</v>
      </c>
      <c r="H3922" s="15" t="s">
        <v>1306</v>
      </c>
      <c r="I3922" s="15" t="s">
        <v>59</v>
      </c>
      <c r="J3922" s="15" t="s">
        <v>60</v>
      </c>
      <c r="K3922" s="15" t="s">
        <v>22</v>
      </c>
      <c r="L3922" s="15" t="str">
        <f t="array" ref="L3922">_xlfn.XLOOKUP(M3922,reference_province_to_city!$A$2:$A$11,reference_province_to_city!$B$2:$B$11)</f>
        <v>Surabaya</v>
      </c>
      <c r="M3922" s="15" t="s">
        <v>20</v>
      </c>
      <c r="N3922" s="15">
        <v>60231.0</v>
      </c>
      <c r="O3922" s="15">
        <f t="array" ref="O3922">_xlfn.XLOOKUP(M3922,reference_postal_code!$B$2:$B$11,reference_postal_code!$A$2:$A$11)</f>
        <v>60231</v>
      </c>
      <c r="P3922" s="15" t="s">
        <v>166</v>
      </c>
      <c r="Q3922" s="15" t="s">
        <v>5920</v>
      </c>
      <c r="R3922" s="15" t="s">
        <v>65</v>
      </c>
      <c r="S3922" s="15" t="s">
        <v>83</v>
      </c>
      <c r="T3922" s="15" t="s">
        <v>4569</v>
      </c>
      <c r="U3922" s="28">
        <v>154980.0</v>
      </c>
      <c r="V3922" s="15">
        <v>3.0</v>
      </c>
      <c r="W3922" s="31">
        <v>0.7</v>
      </c>
      <c r="X3922" s="28">
        <v>-113652.0</v>
      </c>
    </row>
    <row r="3923" ht="15.75" customHeight="1">
      <c r="A3923" s="15">
        <v>2711.0</v>
      </c>
      <c r="B3923" s="15" t="s">
        <v>6674</v>
      </c>
      <c r="C3923" s="18">
        <v>42349.0</v>
      </c>
      <c r="D3923" s="18">
        <v>42353.0</v>
      </c>
      <c r="E3923" s="18">
        <f t="shared" si="1"/>
        <v>42353</v>
      </c>
      <c r="F3923" s="15" t="s">
        <v>55</v>
      </c>
      <c r="G3923" s="15" t="s">
        <v>1944</v>
      </c>
      <c r="H3923" s="15" t="s">
        <v>1945</v>
      </c>
      <c r="I3923" s="15" t="s">
        <v>59</v>
      </c>
      <c r="J3923" s="15" t="s">
        <v>60</v>
      </c>
      <c r="K3923" s="15" t="s">
        <v>19</v>
      </c>
      <c r="L3923" s="15" t="str">
        <f t="array" ref="L3923">_xlfn.XLOOKUP(M3923,reference_province_to_city!$A$2:$A$11,reference_province_to_city!$B$2:$B$11)</f>
        <v>Yogyakarta</v>
      </c>
      <c r="M3923" s="15" t="s">
        <v>18</v>
      </c>
      <c r="N3923" s="15">
        <v>55111.0</v>
      </c>
      <c r="O3923" s="15">
        <f t="array" ref="O3923">_xlfn.XLOOKUP(M3923,reference_postal_code!$B$2:$B$11,reference_postal_code!$A$2:$A$11)</f>
        <v>55111</v>
      </c>
      <c r="P3923" s="15" t="s">
        <v>77</v>
      </c>
      <c r="Q3923" s="15" t="s">
        <v>2265</v>
      </c>
      <c r="R3923" s="15" t="s">
        <v>65</v>
      </c>
      <c r="S3923" s="15" t="s">
        <v>83</v>
      </c>
      <c r="T3923" s="15" t="s">
        <v>2266</v>
      </c>
      <c r="U3923" s="28">
        <v>192420.0</v>
      </c>
      <c r="V3923" s="15">
        <v>2.0</v>
      </c>
      <c r="W3923" s="31">
        <v>0.7</v>
      </c>
      <c r="X3923" s="28">
        <v>-134694.0</v>
      </c>
    </row>
    <row r="3924" ht="15.75" customHeight="1">
      <c r="A3924" s="15">
        <v>8410.0</v>
      </c>
      <c r="B3924" s="15" t="s">
        <v>6675</v>
      </c>
      <c r="C3924" s="18">
        <v>42349.0</v>
      </c>
      <c r="D3924" s="18">
        <v>42355.0</v>
      </c>
      <c r="E3924" s="18">
        <f t="shared" si="1"/>
        <v>42355</v>
      </c>
      <c r="F3924" s="15" t="s">
        <v>55</v>
      </c>
      <c r="G3924" s="15" t="s">
        <v>3202</v>
      </c>
      <c r="H3924" s="15" t="s">
        <v>3203</v>
      </c>
      <c r="I3924" s="15" t="s">
        <v>76</v>
      </c>
      <c r="J3924" s="15" t="s">
        <v>60</v>
      </c>
      <c r="K3924" s="15" t="s">
        <v>22</v>
      </c>
      <c r="L3924" s="15" t="str">
        <f t="array" ref="L3924">_xlfn.XLOOKUP(M3924,reference_province_to_city!$A$2:$A$11,reference_province_to_city!$B$2:$B$11)</f>
        <v>Surabaya</v>
      </c>
      <c r="M3924" s="15" t="s">
        <v>20</v>
      </c>
      <c r="O3924" s="15">
        <f t="array" ref="O3924">_xlfn.XLOOKUP(M3924,reference_postal_code!$B$2:$B$11,reference_postal_code!$A$2:$A$11)</f>
        <v>60231</v>
      </c>
      <c r="P3924" s="15" t="s">
        <v>166</v>
      </c>
      <c r="Q3924" s="15" t="s">
        <v>379</v>
      </c>
      <c r="R3924" s="15" t="s">
        <v>65</v>
      </c>
      <c r="S3924" s="15" t="s">
        <v>83</v>
      </c>
      <c r="T3924" s="15" t="s">
        <v>380</v>
      </c>
      <c r="U3924" s="28">
        <v>1657920.0</v>
      </c>
      <c r="V3924" s="15">
        <v>4.0</v>
      </c>
      <c r="W3924" s="31">
        <v>0.2</v>
      </c>
      <c r="X3924" s="28">
        <v>580272.0</v>
      </c>
    </row>
    <row r="3925" ht="15.75" customHeight="1">
      <c r="A3925" s="15">
        <v>2013.0</v>
      </c>
      <c r="B3925" s="15" t="s">
        <v>6669</v>
      </c>
      <c r="C3925" s="18">
        <v>42349.0</v>
      </c>
      <c r="D3925" s="18">
        <v>42349.0</v>
      </c>
      <c r="E3925" s="18">
        <f t="shared" si="1"/>
        <v>42349</v>
      </c>
      <c r="F3925" s="15" t="s">
        <v>466</v>
      </c>
      <c r="G3925" s="15" t="s">
        <v>6670</v>
      </c>
      <c r="H3925" s="15" t="s">
        <v>6671</v>
      </c>
      <c r="I3925" s="15" t="s">
        <v>59</v>
      </c>
      <c r="J3925" s="15" t="s">
        <v>60</v>
      </c>
      <c r="K3925" s="15" t="s">
        <v>14</v>
      </c>
      <c r="L3925" s="15" t="str">
        <f t="array" ref="L3925">_xlfn.XLOOKUP(M3925,reference_province_to_city!$A$2:$A$11,reference_province_to_city!$B$2:$B$11)</f>
        <v>Bandung</v>
      </c>
      <c r="M3925" s="15" t="s">
        <v>12</v>
      </c>
      <c r="N3925" s="15">
        <v>40111.0</v>
      </c>
      <c r="O3925" s="15">
        <f t="array" ref="O3925">_xlfn.XLOOKUP(M3925,reference_postal_code!$B$2:$B$11,reference_postal_code!$A$2:$A$11)</f>
        <v>40111</v>
      </c>
      <c r="P3925" s="15" t="s">
        <v>117</v>
      </c>
      <c r="Q3925" s="15" t="s">
        <v>3181</v>
      </c>
      <c r="R3925" s="15" t="s">
        <v>65</v>
      </c>
      <c r="S3925" s="15" t="s">
        <v>87</v>
      </c>
      <c r="T3925" s="15" t="s">
        <v>3182</v>
      </c>
      <c r="U3925" s="28">
        <v>695160.0</v>
      </c>
      <c r="V3925" s="15">
        <v>3.0</v>
      </c>
      <c r="W3925" s="31">
        <v>0.2</v>
      </c>
      <c r="X3925" s="28">
        <v>69516.0</v>
      </c>
    </row>
    <row r="3926" ht="15.75" customHeight="1">
      <c r="A3926" s="15">
        <v>4791.0</v>
      </c>
      <c r="B3926" s="15" t="s">
        <v>6667</v>
      </c>
      <c r="C3926" s="18">
        <v>42349.0</v>
      </c>
      <c r="D3926" s="18">
        <v>42354.0</v>
      </c>
      <c r="E3926" s="18">
        <f t="shared" si="1"/>
        <v>42354</v>
      </c>
      <c r="F3926" s="15" t="s">
        <v>55</v>
      </c>
      <c r="G3926" s="15" t="s">
        <v>4512</v>
      </c>
      <c r="H3926" s="15" t="s">
        <v>4513</v>
      </c>
      <c r="I3926" s="15" t="s">
        <v>59</v>
      </c>
      <c r="J3926" s="15" t="s">
        <v>60</v>
      </c>
      <c r="K3926" s="15" t="s">
        <v>19</v>
      </c>
      <c r="L3926" s="15" t="str">
        <f t="array" ref="L3926">_xlfn.XLOOKUP(M3926,reference_province_to_city!$A$2:$A$11,reference_province_to_city!$B$2:$B$11)</f>
        <v>Yogyakarta</v>
      </c>
      <c r="M3926" s="15" t="s">
        <v>18</v>
      </c>
      <c r="N3926" s="15">
        <v>55111.0</v>
      </c>
      <c r="O3926" s="15">
        <f t="array" ref="O3926">_xlfn.XLOOKUP(M3926,reference_postal_code!$B$2:$B$11,reference_postal_code!$A$2:$A$11)</f>
        <v>55111</v>
      </c>
      <c r="P3926" s="15" t="s">
        <v>77</v>
      </c>
      <c r="Q3926" s="15" t="s">
        <v>4064</v>
      </c>
      <c r="R3926" s="15" t="s">
        <v>106</v>
      </c>
      <c r="S3926" s="15" t="s">
        <v>218</v>
      </c>
      <c r="T3926" s="15" t="s">
        <v>4065</v>
      </c>
      <c r="U3926" s="28">
        <v>5474250.0</v>
      </c>
      <c r="V3926" s="15">
        <v>5.0</v>
      </c>
      <c r="W3926" s="31">
        <v>0.5</v>
      </c>
      <c r="X3926" s="28">
        <v>-3722490.0</v>
      </c>
    </row>
    <row r="3927" ht="15.75" customHeight="1">
      <c r="A3927" s="15">
        <v>8511.0</v>
      </c>
      <c r="B3927" s="15" t="s">
        <v>6672</v>
      </c>
      <c r="C3927" s="18">
        <v>42349.0</v>
      </c>
      <c r="D3927" s="18">
        <v>42352.0</v>
      </c>
      <c r="E3927" s="18">
        <f t="shared" si="1"/>
        <v>42352</v>
      </c>
      <c r="F3927" s="15" t="s">
        <v>125</v>
      </c>
      <c r="G3927" s="15" t="s">
        <v>2082</v>
      </c>
      <c r="H3927" s="15" t="s">
        <v>2083</v>
      </c>
      <c r="I3927" s="15" t="s">
        <v>59</v>
      </c>
      <c r="J3927" s="15" t="s">
        <v>60</v>
      </c>
      <c r="K3927" s="15" t="s">
        <v>22</v>
      </c>
      <c r="L3927" s="15" t="str">
        <f t="array" ref="L3927">_xlfn.XLOOKUP(M3927,reference_province_to_city!$A$2:$A$11,reference_province_to_city!$B$2:$B$11)</f>
        <v>Surabaya</v>
      </c>
      <c r="M3927" s="15" t="s">
        <v>20</v>
      </c>
      <c r="N3927" s="15">
        <v>60231.0</v>
      </c>
      <c r="O3927" s="15">
        <f t="array" ref="O3927">_xlfn.XLOOKUP(M3927,reference_postal_code!$B$2:$B$11,reference_postal_code!$A$2:$A$11)</f>
        <v>60231</v>
      </c>
      <c r="P3927" s="15" t="s">
        <v>166</v>
      </c>
      <c r="Q3927" s="15" t="s">
        <v>3306</v>
      </c>
      <c r="R3927" s="15" t="s">
        <v>65</v>
      </c>
      <c r="S3927" s="15" t="s">
        <v>83</v>
      </c>
      <c r="T3927" s="15" t="s">
        <v>3307</v>
      </c>
      <c r="U3927" s="28">
        <v>345000.0</v>
      </c>
      <c r="V3927" s="15">
        <v>2.0</v>
      </c>
      <c r="W3927" s="31">
        <v>0.0</v>
      </c>
      <c r="X3927" s="28">
        <v>155250.0</v>
      </c>
    </row>
    <row r="3928" ht="15.75" customHeight="1">
      <c r="A3928" s="15">
        <v>4792.0</v>
      </c>
      <c r="B3928" s="15" t="s">
        <v>6667</v>
      </c>
      <c r="C3928" s="18">
        <v>42349.0</v>
      </c>
      <c r="D3928" s="18">
        <v>42354.0</v>
      </c>
      <c r="E3928" s="18">
        <f t="shared" si="1"/>
        <v>42354</v>
      </c>
      <c r="F3928" s="15" t="s">
        <v>55</v>
      </c>
      <c r="G3928" s="15" t="s">
        <v>4512</v>
      </c>
      <c r="H3928" s="15" t="s">
        <v>4513</v>
      </c>
      <c r="I3928" s="15" t="s">
        <v>59</v>
      </c>
      <c r="J3928" s="15" t="s">
        <v>60</v>
      </c>
      <c r="L3928" s="15" t="str">
        <f t="array" ref="L3928">_xlfn.XLOOKUP(M3928,reference_province_to_city!$A$2:$A$11,reference_province_to_city!$B$2:$B$11)</f>
        <v>Yogyakarta</v>
      </c>
      <c r="M3928" s="15" t="s">
        <v>18</v>
      </c>
      <c r="N3928" s="15">
        <v>55111.0</v>
      </c>
      <c r="O3928" s="15">
        <f t="array" ref="O3928">_xlfn.XLOOKUP(M3928,reference_postal_code!$B$2:$B$11,reference_postal_code!$A$2:$A$11)</f>
        <v>55111</v>
      </c>
      <c r="P3928" s="15" t="s">
        <v>77</v>
      </c>
      <c r="Q3928" s="15" t="s">
        <v>1968</v>
      </c>
      <c r="R3928" s="15" t="s">
        <v>65</v>
      </c>
      <c r="S3928" s="15" t="s">
        <v>66</v>
      </c>
      <c r="T3928" s="15" t="s">
        <v>1969</v>
      </c>
      <c r="U3928" s="28">
        <v>1275840.0</v>
      </c>
      <c r="V3928" s="15">
        <v>3.0</v>
      </c>
      <c r="W3928" s="31">
        <v>0.2</v>
      </c>
      <c r="X3928" s="28">
        <v>430596.0</v>
      </c>
    </row>
    <row r="3929" ht="15.75" customHeight="1">
      <c r="A3929" s="15">
        <v>4786.0</v>
      </c>
      <c r="B3929" s="15" t="s">
        <v>6667</v>
      </c>
      <c r="C3929" s="18">
        <v>42349.0</v>
      </c>
      <c r="D3929" s="18">
        <v>42354.0</v>
      </c>
      <c r="E3929" s="18">
        <f t="shared" si="1"/>
        <v>42354</v>
      </c>
      <c r="F3929" s="15" t="s">
        <v>55</v>
      </c>
      <c r="G3929" s="15" t="s">
        <v>4512</v>
      </c>
      <c r="H3929" s="15" t="s">
        <v>4513</v>
      </c>
      <c r="I3929" s="15" t="s">
        <v>59</v>
      </c>
      <c r="J3929" s="15" t="s">
        <v>60</v>
      </c>
      <c r="K3929" s="15" t="s">
        <v>19</v>
      </c>
      <c r="L3929" s="15" t="str">
        <f t="array" ref="L3929">_xlfn.XLOOKUP(M3929,reference_province_to_city!$A$2:$A$11,reference_province_to_city!$B$2:$B$11)</f>
        <v>Yogyakarta</v>
      </c>
      <c r="M3929" s="15" t="s">
        <v>18</v>
      </c>
      <c r="N3929" s="15">
        <v>55111.0</v>
      </c>
      <c r="O3929" s="15">
        <f t="array" ref="O3929">_xlfn.XLOOKUP(M3929,reference_postal_code!$B$2:$B$11,reference_postal_code!$A$2:$A$11)</f>
        <v>55111</v>
      </c>
      <c r="P3929" s="15" t="s">
        <v>77</v>
      </c>
      <c r="Q3929" s="15" t="s">
        <v>6676</v>
      </c>
      <c r="R3929" s="15" t="s">
        <v>106</v>
      </c>
      <c r="S3929" s="15" t="s">
        <v>183</v>
      </c>
      <c r="T3929" s="15" t="s">
        <v>6677</v>
      </c>
      <c r="U3929" s="28">
        <v>1043640.0</v>
      </c>
      <c r="V3929" s="15">
        <v>4.0</v>
      </c>
      <c r="W3929" s="31">
        <v>0.7</v>
      </c>
      <c r="X3929" s="28">
        <v>-2156856.0</v>
      </c>
    </row>
    <row r="3930" ht="15.75" customHeight="1">
      <c r="A3930" s="15">
        <v>8509.0</v>
      </c>
      <c r="B3930" s="15" t="s">
        <v>6672</v>
      </c>
      <c r="C3930" s="18">
        <v>42349.0</v>
      </c>
      <c r="D3930" s="18">
        <v>42352.0</v>
      </c>
      <c r="E3930" s="18">
        <f t="shared" si="1"/>
        <v>42352</v>
      </c>
      <c r="F3930" s="15" t="s">
        <v>125</v>
      </c>
      <c r="G3930" s="15" t="s">
        <v>2082</v>
      </c>
      <c r="H3930" s="15" t="s">
        <v>2083</v>
      </c>
      <c r="I3930" s="15" t="s">
        <v>59</v>
      </c>
      <c r="J3930" s="15" t="s">
        <v>60</v>
      </c>
      <c r="K3930" s="15" t="s">
        <v>22</v>
      </c>
      <c r="L3930" s="15" t="str">
        <f t="array" ref="L3930">_xlfn.XLOOKUP(M3930,reference_province_to_city!$A$2:$A$11,reference_province_to_city!$B$2:$B$11)</f>
        <v>Surabaya</v>
      </c>
      <c r="M3930" s="15" t="s">
        <v>20</v>
      </c>
      <c r="N3930" s="15">
        <v>60231.0</v>
      </c>
      <c r="O3930" s="15">
        <f t="array" ref="O3930">_xlfn.XLOOKUP(M3930,reference_postal_code!$B$2:$B$11,reference_postal_code!$A$2:$A$11)</f>
        <v>60231</v>
      </c>
      <c r="P3930" s="15" t="s">
        <v>166</v>
      </c>
      <c r="Q3930" s="15" t="s">
        <v>6678</v>
      </c>
      <c r="R3930" s="15" t="s">
        <v>110</v>
      </c>
      <c r="S3930" s="15" t="s">
        <v>149</v>
      </c>
      <c r="T3930" s="15" t="s">
        <v>6679</v>
      </c>
      <c r="U3930" s="28">
        <v>2628450.0</v>
      </c>
      <c r="V3930" s="15">
        <v>11.0</v>
      </c>
      <c r="W3930" s="31">
        <v>0.0</v>
      </c>
      <c r="X3930" s="28">
        <v>919958.0</v>
      </c>
    </row>
    <row r="3931" ht="15.75" customHeight="1">
      <c r="A3931" s="15">
        <v>4790.0</v>
      </c>
      <c r="B3931" s="15" t="s">
        <v>6667</v>
      </c>
      <c r="C3931" s="18">
        <v>42349.0</v>
      </c>
      <c r="D3931" s="18">
        <v>42354.0</v>
      </c>
      <c r="E3931" s="18">
        <f t="shared" si="1"/>
        <v>42354</v>
      </c>
      <c r="F3931" s="15" t="s">
        <v>55</v>
      </c>
      <c r="G3931" s="15" t="s">
        <v>4512</v>
      </c>
      <c r="H3931" s="15" t="s">
        <v>4513</v>
      </c>
      <c r="I3931" s="15" t="s">
        <v>59</v>
      </c>
      <c r="J3931" s="15" t="s">
        <v>60</v>
      </c>
      <c r="K3931" s="15" t="s">
        <v>19</v>
      </c>
      <c r="L3931" s="15" t="str">
        <f t="array" ref="L3931">_xlfn.XLOOKUP(M3931,reference_province_to_city!$A$2:$A$11,reference_province_to_city!$B$2:$B$11)</f>
        <v>Yogyakarta</v>
      </c>
      <c r="M3931" s="15" t="s">
        <v>18</v>
      </c>
      <c r="N3931" s="15">
        <v>55111.0</v>
      </c>
      <c r="O3931" s="15">
        <f t="array" ref="O3931">_xlfn.XLOOKUP(M3931,reference_postal_code!$B$2:$B$11,reference_postal_code!$A$2:$A$11)</f>
        <v>55111</v>
      </c>
      <c r="P3931" s="15" t="s">
        <v>77</v>
      </c>
      <c r="Q3931" s="15" t="s">
        <v>829</v>
      </c>
      <c r="R3931" s="15" t="s">
        <v>106</v>
      </c>
      <c r="S3931" s="15" t="s">
        <v>139</v>
      </c>
      <c r="T3931" s="15" t="s">
        <v>830</v>
      </c>
      <c r="U3931" s="28">
        <v>823800.0</v>
      </c>
      <c r="V3931" s="15">
        <v>5.0</v>
      </c>
      <c r="W3931" s="31">
        <v>0.2</v>
      </c>
      <c r="X3931" s="28">
        <v>164760.0</v>
      </c>
    </row>
    <row r="3932" ht="15.75" customHeight="1">
      <c r="A3932" s="15">
        <v>4787.0</v>
      </c>
      <c r="B3932" s="15" t="s">
        <v>6667</v>
      </c>
      <c r="C3932" s="18">
        <v>42349.0</v>
      </c>
      <c r="D3932" s="18">
        <v>42354.0</v>
      </c>
      <c r="E3932" s="18">
        <f t="shared" si="1"/>
        <v>42354</v>
      </c>
      <c r="F3932" s="15" t="s">
        <v>55</v>
      </c>
      <c r="G3932" s="15" t="s">
        <v>4512</v>
      </c>
      <c r="H3932" s="15" t="s">
        <v>4513</v>
      </c>
      <c r="I3932" s="15" t="s">
        <v>59</v>
      </c>
      <c r="J3932" s="15" t="s">
        <v>60</v>
      </c>
      <c r="K3932" s="15" t="s">
        <v>19</v>
      </c>
      <c r="L3932" s="15" t="str">
        <f t="array" ref="L3932">_xlfn.XLOOKUP(M3932,reference_province_to_city!$A$2:$A$11,reference_province_to_city!$B$2:$B$11)</f>
        <v>Yogyakarta</v>
      </c>
      <c r="M3932" s="15" t="s">
        <v>18</v>
      </c>
      <c r="N3932" s="15">
        <v>55111.0</v>
      </c>
      <c r="O3932" s="15">
        <f t="array" ref="O3932">_xlfn.XLOOKUP(M3932,reference_postal_code!$B$2:$B$11,reference_postal_code!$A$2:$A$11)</f>
        <v>55111</v>
      </c>
      <c r="P3932" s="15" t="s">
        <v>77</v>
      </c>
      <c r="Q3932" s="15" t="s">
        <v>6680</v>
      </c>
      <c r="R3932" s="15" t="s">
        <v>65</v>
      </c>
      <c r="S3932" s="15" t="s">
        <v>93</v>
      </c>
      <c r="T3932" s="15" t="s">
        <v>6681</v>
      </c>
      <c r="U3932" s="28">
        <v>63360.0</v>
      </c>
      <c r="V3932" s="15">
        <v>3.0</v>
      </c>
      <c r="W3932" s="31">
        <v>0.2</v>
      </c>
      <c r="X3932" s="28">
        <v>7128.0</v>
      </c>
    </row>
    <row r="3933" ht="15.75" customHeight="1">
      <c r="A3933" s="15">
        <v>4789.0</v>
      </c>
      <c r="B3933" s="15" t="s">
        <v>6667</v>
      </c>
      <c r="C3933" s="18">
        <v>42349.0</v>
      </c>
      <c r="D3933" s="18">
        <v>42354.0</v>
      </c>
      <c r="E3933" s="18">
        <f t="shared" si="1"/>
        <v>42354</v>
      </c>
      <c r="F3933" s="15" t="s">
        <v>55</v>
      </c>
      <c r="G3933" s="15" t="s">
        <v>4512</v>
      </c>
      <c r="H3933" s="15" t="s">
        <v>4513</v>
      </c>
      <c r="I3933" s="15" t="s">
        <v>59</v>
      </c>
      <c r="J3933" s="15" t="s">
        <v>60</v>
      </c>
      <c r="K3933" s="15" t="s">
        <v>19</v>
      </c>
      <c r="L3933" s="15" t="str">
        <f t="array" ref="L3933">_xlfn.XLOOKUP(M3933,reference_province_to_city!$A$2:$A$11,reference_province_to_city!$B$2:$B$11)</f>
        <v>Yogyakarta</v>
      </c>
      <c r="M3933" s="15" t="s">
        <v>18</v>
      </c>
      <c r="N3933" s="15">
        <v>55111.0</v>
      </c>
      <c r="O3933" s="15">
        <f t="array" ref="O3933">_xlfn.XLOOKUP(M3933,reference_postal_code!$B$2:$B$11,reference_postal_code!$A$2:$A$11)</f>
        <v>55111</v>
      </c>
      <c r="P3933" s="15" t="s">
        <v>77</v>
      </c>
      <c r="Q3933" s="15" t="s">
        <v>2833</v>
      </c>
      <c r="R3933" s="15" t="s">
        <v>106</v>
      </c>
      <c r="S3933" s="15" t="s">
        <v>139</v>
      </c>
      <c r="T3933" s="15" t="s">
        <v>2834</v>
      </c>
      <c r="U3933" s="28">
        <v>786240.0</v>
      </c>
      <c r="V3933" s="15">
        <v>9.0</v>
      </c>
      <c r="W3933" s="31">
        <v>0.2</v>
      </c>
      <c r="X3933" s="28">
        <v>226044.0</v>
      </c>
    </row>
    <row r="3934" ht="15.75" customHeight="1">
      <c r="A3934" s="15">
        <v>4793.0</v>
      </c>
      <c r="B3934" s="15" t="s">
        <v>6667</v>
      </c>
      <c r="C3934" s="18">
        <v>42349.0</v>
      </c>
      <c r="D3934" s="18">
        <v>42354.0</v>
      </c>
      <c r="E3934" s="18">
        <f t="shared" si="1"/>
        <v>42354</v>
      </c>
      <c r="F3934" s="15" t="s">
        <v>55</v>
      </c>
      <c r="G3934" s="15" t="s">
        <v>4512</v>
      </c>
      <c r="H3934" s="15" t="s">
        <v>4513</v>
      </c>
      <c r="I3934" s="15" t="s">
        <v>59</v>
      </c>
      <c r="J3934" s="15" t="s">
        <v>60</v>
      </c>
      <c r="K3934" s="15" t="s">
        <v>19</v>
      </c>
      <c r="L3934" s="15" t="str">
        <f t="array" ref="L3934">_xlfn.XLOOKUP(M3934,reference_province_to_city!$A$2:$A$11,reference_province_to_city!$B$2:$B$11)</f>
        <v>Yogyakarta</v>
      </c>
      <c r="M3934" s="15" t="s">
        <v>18</v>
      </c>
      <c r="N3934" s="15">
        <v>55111.0</v>
      </c>
      <c r="O3934" s="15">
        <f t="array" ref="O3934">_xlfn.XLOOKUP(M3934,reference_postal_code!$B$2:$B$11,reference_postal_code!$A$2:$A$11)</f>
        <v>55111</v>
      </c>
      <c r="P3934" s="15" t="s">
        <v>77</v>
      </c>
      <c r="Q3934" s="15" t="s">
        <v>6682</v>
      </c>
      <c r="R3934" s="15" t="s">
        <v>65</v>
      </c>
      <c r="S3934" s="15" t="s">
        <v>66</v>
      </c>
      <c r="T3934" s="15" t="s">
        <v>6683</v>
      </c>
      <c r="U3934" s="28">
        <v>415440.0</v>
      </c>
      <c r="V3934" s="15">
        <v>3.0</v>
      </c>
      <c r="W3934" s="31">
        <v>0.2</v>
      </c>
      <c r="X3934" s="28">
        <v>145404.0</v>
      </c>
    </row>
    <row r="3935" ht="15.75" customHeight="1">
      <c r="A3935" s="15">
        <v>4788.0</v>
      </c>
      <c r="B3935" s="15" t="s">
        <v>6667</v>
      </c>
      <c r="C3935" s="18">
        <v>42349.0</v>
      </c>
      <c r="D3935" s="18">
        <v>42354.0</v>
      </c>
      <c r="E3935" s="18">
        <f t="shared" si="1"/>
        <v>42354</v>
      </c>
      <c r="F3935" s="15" t="s">
        <v>55</v>
      </c>
      <c r="G3935" s="15" t="s">
        <v>4512</v>
      </c>
      <c r="H3935" s="15" t="s">
        <v>4513</v>
      </c>
      <c r="I3935" s="15" t="s">
        <v>59</v>
      </c>
      <c r="J3935" s="15" t="s">
        <v>60</v>
      </c>
      <c r="K3935" s="15" t="s">
        <v>19</v>
      </c>
      <c r="L3935" s="15" t="str">
        <f t="array" ref="L3935">_xlfn.XLOOKUP(M3935,reference_province_to_city!$A$2:$A$11,reference_province_to_city!$B$2:$B$11)</f>
        <v>Yogyakarta</v>
      </c>
      <c r="M3935" s="15" t="s">
        <v>18</v>
      </c>
      <c r="N3935" s="15">
        <v>55111.0</v>
      </c>
      <c r="O3935" s="15">
        <f t="array" ref="O3935">_xlfn.XLOOKUP(M3935,reference_postal_code!$B$2:$B$11,reference_postal_code!$A$2:$A$11)</f>
        <v>55111</v>
      </c>
      <c r="P3935" s="15" t="s">
        <v>77</v>
      </c>
      <c r="Q3935" s="15" t="s">
        <v>5197</v>
      </c>
      <c r="R3935" s="15" t="s">
        <v>110</v>
      </c>
      <c r="S3935" s="15" t="s">
        <v>149</v>
      </c>
      <c r="T3935" s="15" t="s">
        <v>5198</v>
      </c>
      <c r="U3935" s="28">
        <v>871200.0</v>
      </c>
      <c r="V3935" s="15">
        <v>4.0</v>
      </c>
      <c r="W3935" s="31">
        <v>0.2</v>
      </c>
      <c r="X3935" s="28">
        <v>-98010.0</v>
      </c>
    </row>
    <row r="3936" ht="15.75" customHeight="1">
      <c r="A3936" s="15">
        <v>2388.0</v>
      </c>
      <c r="B3936" s="15" t="s">
        <v>6684</v>
      </c>
      <c r="C3936" s="18">
        <v>42350.0</v>
      </c>
      <c r="D3936" s="18">
        <v>42353.0</v>
      </c>
      <c r="E3936" s="18">
        <f t="shared" si="1"/>
        <v>42353</v>
      </c>
      <c r="F3936" s="15" t="s">
        <v>125</v>
      </c>
      <c r="G3936" s="15" t="s">
        <v>2939</v>
      </c>
      <c r="H3936" s="15" t="s">
        <v>2940</v>
      </c>
      <c r="I3936" s="15" t="s">
        <v>59</v>
      </c>
      <c r="J3936" s="15" t="s">
        <v>60</v>
      </c>
      <c r="K3936" s="15" t="s">
        <v>29</v>
      </c>
      <c r="L3936" s="15" t="str">
        <f t="array" ref="L3936">_xlfn.XLOOKUP(M3936,reference_province_to_city!$A$2:$A$11,reference_province_to_city!$B$2:$B$11)</f>
        <v>Palembang</v>
      </c>
      <c r="M3936" s="15" t="s">
        <v>13</v>
      </c>
      <c r="N3936" s="15">
        <v>30111.0</v>
      </c>
      <c r="O3936" s="15">
        <f t="array" ref="O3936">_xlfn.XLOOKUP(M3936,reference_postal_code!$B$2:$B$11,reference_postal_code!$A$2:$A$11)</f>
        <v>30111</v>
      </c>
      <c r="P3936" s="15" t="s">
        <v>77</v>
      </c>
      <c r="Q3936" s="15" t="s">
        <v>5200</v>
      </c>
      <c r="R3936" s="15" t="s">
        <v>65</v>
      </c>
      <c r="S3936" s="15" t="s">
        <v>103</v>
      </c>
      <c r="T3936" s="15" t="s">
        <v>5201</v>
      </c>
      <c r="U3936" s="28">
        <v>117900.0</v>
      </c>
      <c r="V3936" s="15">
        <v>2.0</v>
      </c>
      <c r="W3936" s="31">
        <v>0.0</v>
      </c>
      <c r="X3936" s="28">
        <v>54234.0</v>
      </c>
    </row>
    <row r="3937" ht="15.75" customHeight="1">
      <c r="A3937" s="15">
        <v>6239.0</v>
      </c>
      <c r="B3937" s="15" t="s">
        <v>6685</v>
      </c>
      <c r="C3937" s="18">
        <v>42350.0</v>
      </c>
      <c r="D3937" s="18">
        <v>42354.0</v>
      </c>
      <c r="E3937" s="18">
        <f t="shared" si="1"/>
        <v>42354</v>
      </c>
      <c r="F3937" s="15" t="s">
        <v>55</v>
      </c>
      <c r="G3937" s="15" t="s">
        <v>2109</v>
      </c>
      <c r="H3937" s="15" t="s">
        <v>2110</v>
      </c>
      <c r="I3937" s="15" t="s">
        <v>59</v>
      </c>
      <c r="J3937" s="15" t="s">
        <v>60</v>
      </c>
      <c r="K3937" s="15" t="s">
        <v>17</v>
      </c>
      <c r="L3937" s="15" t="str">
        <f t="array" ref="L3937">_xlfn.XLOOKUP(M3937,reference_province_to_city!$A$2:$A$11,reference_province_to_city!$B$2:$B$11)</f>
        <v>Semarang</v>
      </c>
      <c r="M3937" s="15" t="s">
        <v>15</v>
      </c>
      <c r="N3937" s="15">
        <v>50111.0</v>
      </c>
      <c r="O3937" s="15">
        <f t="array" ref="O3937">_xlfn.XLOOKUP(M3937,reference_postal_code!$B$2:$B$11,reference_postal_code!$A$2:$A$11)</f>
        <v>50111</v>
      </c>
      <c r="P3937" s="15" t="s">
        <v>77</v>
      </c>
      <c r="Q3937" s="15" t="s">
        <v>781</v>
      </c>
      <c r="R3937" s="15" t="s">
        <v>106</v>
      </c>
      <c r="S3937" s="15" t="s">
        <v>139</v>
      </c>
      <c r="T3937" s="15" t="s">
        <v>782</v>
      </c>
      <c r="U3937" s="28">
        <v>2497500.0</v>
      </c>
      <c r="V3937" s="15">
        <v>3.0</v>
      </c>
      <c r="W3937" s="31">
        <v>0.0</v>
      </c>
      <c r="X3937" s="28">
        <v>324675.0</v>
      </c>
    </row>
    <row r="3938" ht="15.75" customHeight="1">
      <c r="A3938" s="15">
        <v>4754.0</v>
      </c>
      <c r="B3938" s="15" t="s">
        <v>6686</v>
      </c>
      <c r="C3938" s="18">
        <v>42350.0</v>
      </c>
      <c r="D3938" s="18">
        <v>42354.0</v>
      </c>
      <c r="E3938" s="18">
        <f t="shared" si="1"/>
        <v>42354</v>
      </c>
      <c r="F3938" s="15" t="s">
        <v>55</v>
      </c>
      <c r="G3938" s="15" t="s">
        <v>4343</v>
      </c>
      <c r="H3938" s="15" t="s">
        <v>4344</v>
      </c>
      <c r="I3938" s="15" t="s">
        <v>59</v>
      </c>
      <c r="J3938" s="15" t="s">
        <v>60</v>
      </c>
      <c r="K3938" s="15" t="s">
        <v>22</v>
      </c>
      <c r="L3938" s="15" t="str">
        <f t="array" ref="L3938">_xlfn.XLOOKUP(M3938,reference_province_to_city!$A$2:$A$11,reference_province_to_city!$B$2:$B$11)</f>
        <v>Surabaya</v>
      </c>
      <c r="M3938" s="15" t="s">
        <v>20</v>
      </c>
      <c r="N3938" s="15">
        <v>60231.0</v>
      </c>
      <c r="O3938" s="15">
        <f t="array" ref="O3938">_xlfn.XLOOKUP(M3938,reference_postal_code!$B$2:$B$11,reference_postal_code!$A$2:$A$11)</f>
        <v>60231</v>
      </c>
      <c r="P3938" s="15" t="s">
        <v>166</v>
      </c>
      <c r="Q3938" s="15" t="s">
        <v>6379</v>
      </c>
      <c r="R3938" s="15" t="s">
        <v>110</v>
      </c>
      <c r="S3938" s="15" t="s">
        <v>149</v>
      </c>
      <c r="T3938" s="15" t="s">
        <v>6380</v>
      </c>
      <c r="U3938" s="28">
        <v>335520.0</v>
      </c>
      <c r="V3938" s="15">
        <v>4.0</v>
      </c>
      <c r="W3938" s="31">
        <v>0.2</v>
      </c>
      <c r="X3938" s="28">
        <v>96462.0</v>
      </c>
    </row>
    <row r="3939" ht="15.75" customHeight="1">
      <c r="A3939" s="15">
        <v>788.0</v>
      </c>
      <c r="B3939" s="15" t="s">
        <v>6687</v>
      </c>
      <c r="C3939" s="18">
        <v>42350.0</v>
      </c>
      <c r="D3939" s="18">
        <v>42354.0</v>
      </c>
      <c r="E3939" s="18">
        <f t="shared" si="1"/>
        <v>42354</v>
      </c>
      <c r="F3939" s="15" t="s">
        <v>55</v>
      </c>
      <c r="G3939" s="15" t="s">
        <v>1760</v>
      </c>
      <c r="H3939" s="15" t="s">
        <v>1761</v>
      </c>
      <c r="I3939" s="15" t="s">
        <v>59</v>
      </c>
      <c r="J3939" s="15" t="s">
        <v>60</v>
      </c>
      <c r="K3939" s="15" t="s">
        <v>29</v>
      </c>
      <c r="L3939" s="15" t="str">
        <f t="array" ref="L3939">_xlfn.XLOOKUP(M3939,reference_province_to_city!$A$2:$A$11,reference_province_to_city!$B$2:$B$11)</f>
        <v>Palembang</v>
      </c>
      <c r="M3939" s="15" t="s">
        <v>13</v>
      </c>
      <c r="N3939" s="15">
        <v>30111.0</v>
      </c>
      <c r="O3939" s="15">
        <f t="array" ref="O3939">_xlfn.XLOOKUP(M3939,reference_postal_code!$B$2:$B$11,reference_postal_code!$A$2:$A$11)</f>
        <v>30111</v>
      </c>
      <c r="P3939" s="15" t="s">
        <v>77</v>
      </c>
      <c r="Q3939" s="15" t="s">
        <v>1459</v>
      </c>
      <c r="R3939" s="15" t="s">
        <v>106</v>
      </c>
      <c r="S3939" s="15" t="s">
        <v>107</v>
      </c>
      <c r="T3939" s="15" t="s">
        <v>1460</v>
      </c>
      <c r="U3939" s="28">
        <v>5233920.0</v>
      </c>
      <c r="V3939" s="15">
        <v>2.0</v>
      </c>
      <c r="W3939" s="31">
        <v>0.2</v>
      </c>
      <c r="X3939" s="28">
        <v>523392.0</v>
      </c>
    </row>
    <row r="3940" ht="15.75" customHeight="1">
      <c r="A3940" s="15">
        <v>2389.0</v>
      </c>
      <c r="B3940" s="15" t="s">
        <v>6684</v>
      </c>
      <c r="C3940" s="18">
        <v>42350.0</v>
      </c>
      <c r="D3940" s="18">
        <v>42353.0</v>
      </c>
      <c r="E3940" s="18">
        <f t="shared" si="1"/>
        <v>42353</v>
      </c>
      <c r="F3940" s="15" t="s">
        <v>125</v>
      </c>
      <c r="G3940" s="15" t="s">
        <v>2939</v>
      </c>
      <c r="H3940" s="15" t="s">
        <v>2940</v>
      </c>
      <c r="I3940" s="15" t="s">
        <v>59</v>
      </c>
      <c r="J3940" s="15" t="s">
        <v>60</v>
      </c>
      <c r="K3940" s="15" t="s">
        <v>29</v>
      </c>
      <c r="L3940" s="15" t="str">
        <f t="array" ref="L3940">_xlfn.XLOOKUP(M3940,reference_province_to_city!$A$2:$A$11,reference_province_to_city!$B$2:$B$11)</f>
        <v>Palembang</v>
      </c>
      <c r="M3940" s="15" t="s">
        <v>13</v>
      </c>
      <c r="N3940" s="15">
        <v>30111.0</v>
      </c>
      <c r="O3940" s="15">
        <f t="array" ref="O3940">_xlfn.XLOOKUP(M3940,reference_postal_code!$B$2:$B$11,reference_postal_code!$A$2:$A$11)</f>
        <v>30111</v>
      </c>
      <c r="P3940" s="15" t="s">
        <v>77</v>
      </c>
      <c r="Q3940" s="15" t="s">
        <v>6054</v>
      </c>
      <c r="R3940" s="15" t="s">
        <v>65</v>
      </c>
      <c r="S3940" s="15" t="s">
        <v>83</v>
      </c>
      <c r="T3940" s="15" t="s">
        <v>6055</v>
      </c>
      <c r="U3940" s="28">
        <v>366720.0</v>
      </c>
      <c r="V3940" s="15">
        <v>2.0</v>
      </c>
      <c r="W3940" s="31">
        <v>0.2</v>
      </c>
      <c r="X3940" s="28">
        <v>132936.0</v>
      </c>
    </row>
    <row r="3941" ht="15.75" customHeight="1">
      <c r="A3941" s="15">
        <v>5783.0</v>
      </c>
      <c r="B3941" s="15" t="s">
        <v>6688</v>
      </c>
      <c r="C3941" s="18">
        <v>42350.0</v>
      </c>
      <c r="D3941" s="18">
        <v>42354.0</v>
      </c>
      <c r="E3941" s="18">
        <f t="shared" si="1"/>
        <v>42354</v>
      </c>
      <c r="F3941" s="15" t="s">
        <v>114</v>
      </c>
      <c r="G3941" s="15" t="s">
        <v>248</v>
      </c>
      <c r="H3941" s="15" t="s">
        <v>249</v>
      </c>
      <c r="I3941" s="15" t="s">
        <v>59</v>
      </c>
      <c r="J3941" s="15" t="s">
        <v>60</v>
      </c>
      <c r="K3941" s="15" t="s">
        <v>10</v>
      </c>
      <c r="L3941" s="15" t="str">
        <f t="array" ref="L3941">_xlfn.XLOOKUP(M3941,reference_province_to_city!$A$2:$A$11,reference_province_to_city!$B$2:$B$11)</f>
        <v>Jakarta</v>
      </c>
      <c r="M3941" s="15" t="s">
        <v>7</v>
      </c>
      <c r="N3941" s="15">
        <v>10110.0</v>
      </c>
      <c r="O3941" s="15">
        <f t="array" ref="O3941">_xlfn.XLOOKUP(M3941,reference_postal_code!$B$2:$B$11,reference_postal_code!$A$2:$A$11)</f>
        <v>10110</v>
      </c>
      <c r="P3941" s="15" t="s">
        <v>117</v>
      </c>
      <c r="Q3941" s="15" t="s">
        <v>3055</v>
      </c>
      <c r="R3941" s="15" t="s">
        <v>65</v>
      </c>
      <c r="S3941" s="15" t="s">
        <v>173</v>
      </c>
      <c r="T3941" s="15" t="s">
        <v>3056</v>
      </c>
      <c r="U3941" s="28">
        <v>232800.0</v>
      </c>
      <c r="V3941" s="15">
        <v>4.0</v>
      </c>
      <c r="W3941" s="31">
        <v>0.0</v>
      </c>
      <c r="X3941" s="28">
        <v>111744.0</v>
      </c>
    </row>
    <row r="3942" ht="15.75" customHeight="1">
      <c r="A3942" s="15">
        <v>8003.0</v>
      </c>
      <c r="B3942" s="15" t="s">
        <v>6689</v>
      </c>
      <c r="C3942" s="18">
        <v>42350.0</v>
      </c>
      <c r="D3942" s="18">
        <v>42353.0</v>
      </c>
      <c r="E3942" s="18">
        <f t="shared" si="1"/>
        <v>42353</v>
      </c>
      <c r="F3942" s="15" t="s">
        <v>125</v>
      </c>
      <c r="G3942" s="15" t="s">
        <v>3919</v>
      </c>
      <c r="H3942" s="15" t="s">
        <v>3920</v>
      </c>
      <c r="I3942" s="15" t="s">
        <v>59</v>
      </c>
      <c r="J3942" s="15" t="s">
        <v>60</v>
      </c>
      <c r="K3942" s="15" t="s">
        <v>10</v>
      </c>
      <c r="L3942" s="15" t="str">
        <f t="array" ref="L3942">_xlfn.XLOOKUP(M3942,reference_province_to_city!$A$2:$A$11,reference_province_to_city!$B$2:$B$11)</f>
        <v>Jakarta</v>
      </c>
      <c r="M3942" s="15" t="s">
        <v>7</v>
      </c>
      <c r="N3942" s="15">
        <v>10110.0</v>
      </c>
      <c r="O3942" s="15">
        <f t="array" ref="O3942">_xlfn.XLOOKUP(M3942,reference_postal_code!$B$2:$B$11,reference_postal_code!$A$2:$A$11)</f>
        <v>10110</v>
      </c>
      <c r="P3942" s="15" t="s">
        <v>117</v>
      </c>
      <c r="Q3942" s="15" t="s">
        <v>1904</v>
      </c>
      <c r="R3942" s="15" t="s">
        <v>65</v>
      </c>
      <c r="S3942" s="15" t="s">
        <v>226</v>
      </c>
      <c r="T3942" s="15" t="s">
        <v>1905</v>
      </c>
      <c r="U3942" s="28">
        <v>386400.0</v>
      </c>
      <c r="V3942" s="15">
        <v>7.0</v>
      </c>
      <c r="W3942" s="31">
        <v>0.0</v>
      </c>
      <c r="X3942" s="28">
        <v>7728.0</v>
      </c>
    </row>
    <row r="3943" ht="15.75" customHeight="1">
      <c r="A3943" s="15">
        <v>5784.0</v>
      </c>
      <c r="B3943" s="15" t="s">
        <v>6688</v>
      </c>
      <c r="C3943" s="18">
        <v>42350.0</v>
      </c>
      <c r="D3943" s="18">
        <v>42354.0</v>
      </c>
      <c r="E3943" s="18">
        <f t="shared" si="1"/>
        <v>42354</v>
      </c>
      <c r="F3943" s="15" t="s">
        <v>114</v>
      </c>
      <c r="G3943" s="15" t="s">
        <v>248</v>
      </c>
      <c r="H3943" s="15" t="s">
        <v>249</v>
      </c>
      <c r="I3943" s="15" t="s">
        <v>59</v>
      </c>
      <c r="J3943" s="15" t="s">
        <v>60</v>
      </c>
      <c r="K3943" s="15" t="s">
        <v>10</v>
      </c>
      <c r="L3943" s="15" t="str">
        <f t="array" ref="L3943">_xlfn.XLOOKUP(M3943,reference_province_to_city!$A$2:$A$11,reference_province_to_city!$B$2:$B$11)</f>
        <v>Jakarta</v>
      </c>
      <c r="M3943" s="15" t="s">
        <v>7</v>
      </c>
      <c r="N3943" s="15">
        <v>10110.0</v>
      </c>
      <c r="O3943" s="15">
        <f t="array" ref="O3943">_xlfn.XLOOKUP(M3943,reference_postal_code!$B$2:$B$11,reference_postal_code!$A$2:$A$11)</f>
        <v>10110</v>
      </c>
      <c r="P3943" s="15" t="s">
        <v>117</v>
      </c>
      <c r="Q3943" s="15" t="s">
        <v>6404</v>
      </c>
      <c r="R3943" s="15" t="s">
        <v>65</v>
      </c>
      <c r="S3943" s="15" t="s">
        <v>66</v>
      </c>
      <c r="T3943" s="15" t="s">
        <v>6405</v>
      </c>
      <c r="U3943" s="28">
        <v>546600.0</v>
      </c>
      <c r="V3943" s="15">
        <v>4.0</v>
      </c>
      <c r="W3943" s="31">
        <v>0.0</v>
      </c>
      <c r="X3943" s="28">
        <v>245970.0</v>
      </c>
    </row>
    <row r="3944" ht="15.75" customHeight="1">
      <c r="A3944" s="15">
        <v>6240.0</v>
      </c>
      <c r="B3944" s="15" t="s">
        <v>6685</v>
      </c>
      <c r="C3944" s="18">
        <v>42350.0</v>
      </c>
      <c r="D3944" s="18">
        <v>42354.0</v>
      </c>
      <c r="E3944" s="18">
        <f t="shared" si="1"/>
        <v>42354</v>
      </c>
      <c r="F3944" s="15" t="s">
        <v>55</v>
      </c>
      <c r="G3944" s="15" t="s">
        <v>2109</v>
      </c>
      <c r="H3944" s="15" t="s">
        <v>2110</v>
      </c>
      <c r="I3944" s="15" t="s">
        <v>59</v>
      </c>
      <c r="J3944" s="15" t="s">
        <v>60</v>
      </c>
      <c r="K3944" s="15" t="s">
        <v>17</v>
      </c>
      <c r="L3944" s="15" t="str">
        <f t="array" ref="L3944">_xlfn.XLOOKUP(M3944,reference_province_to_city!$A$2:$A$11,reference_province_to_city!$B$2:$B$11)</f>
        <v>Semarang</v>
      </c>
      <c r="M3944" s="15" t="s">
        <v>15</v>
      </c>
      <c r="N3944" s="15">
        <v>50111.0</v>
      </c>
      <c r="O3944" s="15">
        <f t="array" ref="O3944">_xlfn.XLOOKUP(M3944,reference_postal_code!$B$2:$B$11,reference_postal_code!$A$2:$A$11)</f>
        <v>50111</v>
      </c>
      <c r="P3944" s="15" t="s">
        <v>77</v>
      </c>
      <c r="Q3944" s="15" t="s">
        <v>4360</v>
      </c>
      <c r="R3944" s="15" t="s">
        <v>65</v>
      </c>
      <c r="S3944" s="15" t="s">
        <v>87</v>
      </c>
      <c r="T3944" s="15" t="s">
        <v>4361</v>
      </c>
      <c r="U3944" s="28">
        <v>5405700.0</v>
      </c>
      <c r="V3944" s="15">
        <v>2.0</v>
      </c>
      <c r="W3944" s="31">
        <v>0.0</v>
      </c>
      <c r="X3944" s="28">
        <v>1405482.0</v>
      </c>
    </row>
    <row r="3945" ht="15.75" customHeight="1">
      <c r="A3945" s="15">
        <v>5782.0</v>
      </c>
      <c r="B3945" s="15" t="s">
        <v>6688</v>
      </c>
      <c r="C3945" s="18">
        <v>42350.0</v>
      </c>
      <c r="D3945" s="18">
        <v>42354.0</v>
      </c>
      <c r="E3945" s="18">
        <f t="shared" si="1"/>
        <v>42354</v>
      </c>
      <c r="F3945" s="15" t="s">
        <v>114</v>
      </c>
      <c r="G3945" s="15" t="s">
        <v>248</v>
      </c>
      <c r="H3945" s="15" t="s">
        <v>249</v>
      </c>
      <c r="I3945" s="15" t="s">
        <v>59</v>
      </c>
      <c r="J3945" s="15" t="s">
        <v>60</v>
      </c>
      <c r="K3945" s="15" t="s">
        <v>10</v>
      </c>
      <c r="L3945" s="15" t="str">
        <f t="array" ref="L3945">_xlfn.XLOOKUP(M3945,reference_province_to_city!$A$2:$A$11,reference_province_to_city!$B$2:$B$11)</f>
        <v>Jakarta</v>
      </c>
      <c r="M3945" s="15" t="s">
        <v>7</v>
      </c>
      <c r="N3945" s="15">
        <v>10110.0</v>
      </c>
      <c r="O3945" s="15">
        <f t="array" ref="O3945">_xlfn.XLOOKUP(M3945,reference_postal_code!$B$2:$B$11,reference_postal_code!$A$2:$A$11)</f>
        <v>10110</v>
      </c>
      <c r="P3945" s="15" t="s">
        <v>117</v>
      </c>
      <c r="Q3945" s="15" t="s">
        <v>5407</v>
      </c>
      <c r="R3945" s="15" t="s">
        <v>65</v>
      </c>
      <c r="S3945" s="15" t="s">
        <v>93</v>
      </c>
      <c r="T3945" s="15" t="s">
        <v>5408</v>
      </c>
      <c r="U3945" s="28">
        <v>33150.0</v>
      </c>
      <c r="V3945" s="15">
        <v>1.0</v>
      </c>
      <c r="W3945" s="31">
        <v>0.0</v>
      </c>
      <c r="X3945" s="28">
        <v>8950.0</v>
      </c>
    </row>
    <row r="3946" ht="15.75" customHeight="1">
      <c r="A3946" s="15">
        <v>8002.0</v>
      </c>
      <c r="B3946" s="15" t="s">
        <v>6689</v>
      </c>
      <c r="C3946" s="18">
        <v>42350.0</v>
      </c>
      <c r="D3946" s="18">
        <v>42353.0</v>
      </c>
      <c r="E3946" s="18">
        <f t="shared" si="1"/>
        <v>42353</v>
      </c>
      <c r="F3946" s="15" t="s">
        <v>125</v>
      </c>
      <c r="G3946" s="15" t="s">
        <v>3919</v>
      </c>
      <c r="H3946" s="15" t="s">
        <v>3920</v>
      </c>
      <c r="I3946" s="15" t="s">
        <v>59</v>
      </c>
      <c r="J3946" s="15" t="s">
        <v>60</v>
      </c>
      <c r="K3946" s="15" t="s">
        <v>10</v>
      </c>
      <c r="L3946" s="15" t="str">
        <f t="array" ref="L3946">_xlfn.XLOOKUP(M3946,reference_province_to_city!$A$2:$A$11,reference_province_to_city!$B$2:$B$11)</f>
        <v>Jakarta</v>
      </c>
      <c r="M3946" s="15" t="s">
        <v>7</v>
      </c>
      <c r="N3946" s="15">
        <v>10110.0</v>
      </c>
      <c r="O3946" s="15">
        <f t="array" ref="O3946">_xlfn.XLOOKUP(M3946,reference_postal_code!$B$2:$B$11,reference_postal_code!$A$2:$A$11)</f>
        <v>10110</v>
      </c>
      <c r="P3946" s="15" t="s">
        <v>117</v>
      </c>
      <c r="Q3946" s="15" t="s">
        <v>1042</v>
      </c>
      <c r="R3946" s="15" t="s">
        <v>110</v>
      </c>
      <c r="S3946" s="15" t="s">
        <v>149</v>
      </c>
      <c r="T3946" s="15" t="s">
        <v>1043</v>
      </c>
      <c r="U3946" s="28">
        <v>4499100.0</v>
      </c>
      <c r="V3946" s="15">
        <v>6.0</v>
      </c>
      <c r="W3946" s="31">
        <v>0.0</v>
      </c>
      <c r="X3946" s="28">
        <v>1934613.0</v>
      </c>
    </row>
    <row r="3947" ht="15.75" customHeight="1">
      <c r="A3947" s="15">
        <v>7794.0</v>
      </c>
      <c r="B3947" s="15" t="s">
        <v>6690</v>
      </c>
      <c r="C3947" s="18">
        <v>42350.0</v>
      </c>
      <c r="D3947" s="18">
        <v>42353.0</v>
      </c>
      <c r="E3947" s="18">
        <f t="shared" si="1"/>
        <v>42353</v>
      </c>
      <c r="F3947" s="15" t="s">
        <v>114</v>
      </c>
      <c r="G3947" s="15" t="s">
        <v>888</v>
      </c>
      <c r="H3947" s="15" t="s">
        <v>889</v>
      </c>
      <c r="I3947" s="15" t="s">
        <v>128</v>
      </c>
      <c r="J3947" s="15" t="s">
        <v>60</v>
      </c>
      <c r="K3947" s="15" t="s">
        <v>28</v>
      </c>
      <c r="L3947" s="15" t="str">
        <f t="array" ref="L3947">_xlfn.XLOOKUP(M3947,reference_province_to_city!$A$2:$A$11,reference_province_to_city!$B$2:$B$11)</f>
        <v>Medan</v>
      </c>
      <c r="M3947" s="15" t="s">
        <v>11</v>
      </c>
      <c r="N3947" s="15">
        <v>20111.0</v>
      </c>
      <c r="O3947" s="15">
        <f t="array" ref="O3947">_xlfn.XLOOKUP(M3947,reference_postal_code!$B$2:$B$11,reference_postal_code!$A$2:$A$11)</f>
        <v>20111</v>
      </c>
      <c r="P3947" s="15" t="s">
        <v>77</v>
      </c>
      <c r="Q3947" s="15" t="s">
        <v>6691</v>
      </c>
      <c r="R3947" s="15" t="s">
        <v>65</v>
      </c>
      <c r="S3947" s="15" t="s">
        <v>66</v>
      </c>
      <c r="T3947" s="15" t="s">
        <v>6692</v>
      </c>
      <c r="U3947" s="28">
        <v>486000.0</v>
      </c>
      <c r="V3947" s="15">
        <v>5.0</v>
      </c>
      <c r="W3947" s="31">
        <v>0.0</v>
      </c>
      <c r="X3947" s="28">
        <v>238140.0</v>
      </c>
    </row>
    <row r="3948" ht="15.75" customHeight="1">
      <c r="A3948" s="15">
        <v>7795.0</v>
      </c>
      <c r="B3948" s="15" t="s">
        <v>6690</v>
      </c>
      <c r="C3948" s="18">
        <v>42350.0</v>
      </c>
      <c r="D3948" s="18">
        <v>42353.0</v>
      </c>
      <c r="E3948" s="18">
        <f t="shared" si="1"/>
        <v>42353</v>
      </c>
      <c r="F3948" s="15" t="s">
        <v>114</v>
      </c>
      <c r="G3948" s="15" t="s">
        <v>888</v>
      </c>
      <c r="H3948" s="15" t="s">
        <v>889</v>
      </c>
      <c r="I3948" s="15" t="s">
        <v>128</v>
      </c>
      <c r="J3948" s="15" t="s">
        <v>60</v>
      </c>
      <c r="K3948" s="15" t="s">
        <v>28</v>
      </c>
      <c r="L3948" s="15" t="str">
        <f t="array" ref="L3948">_xlfn.XLOOKUP(M3948,reference_province_to_city!$A$2:$A$11,reference_province_to_city!$B$2:$B$11)</f>
        <v>Medan</v>
      </c>
      <c r="M3948" s="15" t="s">
        <v>11</v>
      </c>
      <c r="N3948" s="15">
        <v>20111.0</v>
      </c>
      <c r="O3948" s="15">
        <f t="array" ref="O3948">_xlfn.XLOOKUP(M3948,reference_postal_code!$B$2:$B$11,reference_postal_code!$A$2:$A$11)</f>
        <v>20111</v>
      </c>
      <c r="P3948" s="15" t="s">
        <v>77</v>
      </c>
      <c r="Q3948" s="15" t="s">
        <v>2478</v>
      </c>
      <c r="R3948" s="15" t="s">
        <v>65</v>
      </c>
      <c r="S3948" s="15" t="s">
        <v>66</v>
      </c>
      <c r="T3948" s="15" t="s">
        <v>2479</v>
      </c>
      <c r="U3948" s="28">
        <v>1468200.0</v>
      </c>
      <c r="V3948" s="15">
        <v>2.0</v>
      </c>
      <c r="W3948" s="31">
        <v>0.0</v>
      </c>
      <c r="X3948" s="28">
        <v>734100.0</v>
      </c>
    </row>
    <row r="3949" ht="15.75" customHeight="1">
      <c r="A3949" s="15">
        <v>4718.0</v>
      </c>
      <c r="B3949" s="15" t="s">
        <v>6693</v>
      </c>
      <c r="C3949" s="18">
        <v>42350.0</v>
      </c>
      <c r="D3949" s="18">
        <v>42355.0</v>
      </c>
      <c r="E3949" s="18">
        <f t="shared" si="1"/>
        <v>42355</v>
      </c>
      <c r="F3949" s="15" t="s">
        <v>55</v>
      </c>
      <c r="G3949" s="15" t="s">
        <v>6144</v>
      </c>
      <c r="H3949" s="15" t="s">
        <v>6145</v>
      </c>
      <c r="I3949" s="15" t="s">
        <v>59</v>
      </c>
      <c r="J3949" s="15" t="s">
        <v>60</v>
      </c>
      <c r="K3949" s="15" t="s">
        <v>19</v>
      </c>
      <c r="L3949" s="15" t="str">
        <f t="array" ref="L3949">_xlfn.XLOOKUP(M3949,reference_province_to_city!$A$2:$A$11,reference_province_to_city!$B$2:$B$11)</f>
        <v>Yogyakarta</v>
      </c>
      <c r="M3949" s="15" t="s">
        <v>18</v>
      </c>
      <c r="N3949" s="15">
        <v>55111.0</v>
      </c>
      <c r="O3949" s="15">
        <f t="array" ref="O3949">_xlfn.XLOOKUP(M3949,reference_postal_code!$B$2:$B$11,reference_postal_code!$A$2:$A$11)</f>
        <v>55111</v>
      </c>
      <c r="P3949" s="15" t="s">
        <v>77</v>
      </c>
      <c r="Q3949" s="15" t="s">
        <v>122</v>
      </c>
      <c r="R3949" s="15" t="s">
        <v>65</v>
      </c>
      <c r="S3949" s="15" t="s">
        <v>93</v>
      </c>
      <c r="T3949" s="15" t="s">
        <v>123</v>
      </c>
      <c r="U3949" s="28">
        <v>123300.0</v>
      </c>
      <c r="V3949" s="15">
        <v>3.0</v>
      </c>
      <c r="W3949" s="31">
        <v>0.0</v>
      </c>
      <c r="X3949" s="28">
        <v>33291.0</v>
      </c>
    </row>
    <row r="3950" ht="15.75" customHeight="1">
      <c r="A3950" s="15">
        <v>940.0</v>
      </c>
      <c r="B3950" s="15" t="s">
        <v>6694</v>
      </c>
      <c r="C3950" s="18">
        <v>42351.0</v>
      </c>
      <c r="D3950" s="18">
        <v>42355.0</v>
      </c>
      <c r="E3950" s="18">
        <f t="shared" si="1"/>
        <v>42355</v>
      </c>
      <c r="F3950" s="15" t="s">
        <v>55</v>
      </c>
      <c r="G3950" s="15" t="s">
        <v>3625</v>
      </c>
      <c r="H3950" s="15" t="s">
        <v>3626</v>
      </c>
      <c r="I3950" s="15" t="s">
        <v>128</v>
      </c>
      <c r="J3950" s="15" t="s">
        <v>60</v>
      </c>
      <c r="K3950" s="15" t="s">
        <v>19</v>
      </c>
      <c r="L3950" s="15" t="str">
        <f t="array" ref="L3950">_xlfn.XLOOKUP(M3950,reference_province_to_city!$A$2:$A$11,reference_province_to_city!$B$2:$B$11)</f>
        <v>Yogyakarta</v>
      </c>
      <c r="M3950" s="15" t="s">
        <v>18</v>
      </c>
      <c r="N3950" s="15">
        <v>55111.0</v>
      </c>
      <c r="O3950" s="15">
        <f t="array" ref="O3950">_xlfn.XLOOKUP(M3950,reference_postal_code!$B$2:$B$11,reference_postal_code!$A$2:$A$11)</f>
        <v>55111</v>
      </c>
      <c r="P3950" s="15" t="s">
        <v>77</v>
      </c>
      <c r="Q3950" s="15" t="s">
        <v>6695</v>
      </c>
      <c r="R3950" s="15" t="s">
        <v>65</v>
      </c>
      <c r="S3950" s="15" t="s">
        <v>222</v>
      </c>
      <c r="T3950" s="15" t="s">
        <v>6696</v>
      </c>
      <c r="U3950" s="28">
        <v>2017200.0</v>
      </c>
      <c r="V3950" s="15">
        <v>4.0</v>
      </c>
      <c r="W3950" s="31">
        <v>0.0</v>
      </c>
      <c r="X3950" s="28">
        <v>524472.0</v>
      </c>
    </row>
    <row r="3951" ht="15.75" customHeight="1">
      <c r="A3951" s="15">
        <v>3289.0</v>
      </c>
      <c r="B3951" s="15" t="s">
        <v>6697</v>
      </c>
      <c r="C3951" s="18">
        <v>42351.0</v>
      </c>
      <c r="D3951" s="18">
        <v>42353.0</v>
      </c>
      <c r="E3951" s="18">
        <f t="shared" si="1"/>
        <v>42353</v>
      </c>
      <c r="F3951" s="15" t="s">
        <v>125</v>
      </c>
      <c r="G3951" s="15" t="s">
        <v>1007</v>
      </c>
      <c r="H3951" s="15" t="s">
        <v>1008</v>
      </c>
      <c r="I3951" s="15" t="s">
        <v>59</v>
      </c>
      <c r="J3951" s="15" t="s">
        <v>60</v>
      </c>
      <c r="K3951" s="15" t="s">
        <v>14</v>
      </c>
      <c r="L3951" s="15" t="str">
        <f t="array" ref="L3951">_xlfn.XLOOKUP(M3951,reference_province_to_city!$A$2:$A$11,reference_province_to_city!$B$2:$B$11)</f>
        <v>Bandung</v>
      </c>
      <c r="M3951" s="15" t="s">
        <v>12</v>
      </c>
      <c r="N3951" s="15">
        <v>40111.0</v>
      </c>
      <c r="O3951" s="15">
        <f t="array" ref="O3951">_xlfn.XLOOKUP(M3951,reference_postal_code!$B$2:$B$11,reference_postal_code!$A$2:$A$11)</f>
        <v>40111</v>
      </c>
      <c r="P3951" s="15" t="s">
        <v>117</v>
      </c>
      <c r="Q3951" s="15" t="s">
        <v>2913</v>
      </c>
      <c r="R3951" s="15" t="s">
        <v>65</v>
      </c>
      <c r="S3951" s="15" t="s">
        <v>83</v>
      </c>
      <c r="T3951" s="15" t="s">
        <v>2914</v>
      </c>
      <c r="U3951" s="28">
        <v>438000.0</v>
      </c>
      <c r="V3951" s="15">
        <v>5.0</v>
      </c>
      <c r="W3951" s="31">
        <v>0.2</v>
      </c>
      <c r="X3951" s="28">
        <v>147825.0</v>
      </c>
    </row>
    <row r="3952" ht="15.75" customHeight="1">
      <c r="A3952" s="15">
        <v>3288.0</v>
      </c>
      <c r="B3952" s="15" t="s">
        <v>6697</v>
      </c>
      <c r="C3952" s="18">
        <v>42351.0</v>
      </c>
      <c r="D3952" s="18">
        <v>42353.0</v>
      </c>
      <c r="E3952" s="18">
        <f t="shared" si="1"/>
        <v>42353</v>
      </c>
      <c r="F3952" s="15" t="s">
        <v>125</v>
      </c>
      <c r="G3952" s="15" t="s">
        <v>1007</v>
      </c>
      <c r="H3952" s="15" t="s">
        <v>1008</v>
      </c>
      <c r="I3952" s="15" t="s">
        <v>59</v>
      </c>
      <c r="J3952" s="15" t="s">
        <v>60</v>
      </c>
      <c r="K3952" s="15" t="s">
        <v>14</v>
      </c>
      <c r="L3952" s="15" t="str">
        <f t="array" ref="L3952">_xlfn.XLOOKUP(M3952,reference_province_to_city!$A$2:$A$11,reference_province_to_city!$B$2:$B$11)</f>
        <v>Bandung</v>
      </c>
      <c r="M3952" s="15" t="s">
        <v>12</v>
      </c>
      <c r="N3952" s="15">
        <v>40111.0</v>
      </c>
      <c r="O3952" s="15">
        <f t="array" ref="O3952">_xlfn.XLOOKUP(M3952,reference_postal_code!$B$2:$B$11,reference_postal_code!$A$2:$A$11)</f>
        <v>40111</v>
      </c>
      <c r="P3952" s="15" t="s">
        <v>117</v>
      </c>
      <c r="Q3952" s="15" t="s">
        <v>1629</v>
      </c>
      <c r="R3952" s="15" t="s">
        <v>110</v>
      </c>
      <c r="S3952" s="15" t="s">
        <v>111</v>
      </c>
      <c r="T3952" s="15" t="s">
        <v>1630</v>
      </c>
      <c r="U3952" s="28">
        <v>7415640.0</v>
      </c>
      <c r="V3952" s="15">
        <v>3.0</v>
      </c>
      <c r="W3952" s="31">
        <v>0.2</v>
      </c>
      <c r="X3952" s="28">
        <v>741564.0</v>
      </c>
    </row>
    <row r="3953" ht="15.75" customHeight="1">
      <c r="A3953" s="15">
        <v>3290.0</v>
      </c>
      <c r="B3953" s="15" t="s">
        <v>6697</v>
      </c>
      <c r="C3953" s="18">
        <v>42351.0</v>
      </c>
      <c r="D3953" s="18">
        <v>42353.0</v>
      </c>
      <c r="E3953" s="18">
        <f t="shared" si="1"/>
        <v>42353</v>
      </c>
      <c r="F3953" s="15" t="s">
        <v>125</v>
      </c>
      <c r="G3953" s="15" t="s">
        <v>1007</v>
      </c>
      <c r="H3953" s="15" t="s">
        <v>1008</v>
      </c>
      <c r="I3953" s="15" t="s">
        <v>59</v>
      </c>
      <c r="J3953" s="15" t="s">
        <v>60</v>
      </c>
      <c r="K3953" s="15" t="s">
        <v>14</v>
      </c>
      <c r="L3953" s="15" t="str">
        <f t="array" ref="L3953">_xlfn.XLOOKUP(M3953,reference_province_to_city!$A$2:$A$11,reference_province_to_city!$B$2:$B$11)</f>
        <v>Bandung</v>
      </c>
      <c r="M3953" s="15" t="s">
        <v>12</v>
      </c>
      <c r="N3953" s="15">
        <v>40111.0</v>
      </c>
      <c r="O3953" s="15">
        <f t="array" ref="O3953">_xlfn.XLOOKUP(M3953,reference_postal_code!$B$2:$B$11,reference_postal_code!$A$2:$A$11)</f>
        <v>40111</v>
      </c>
      <c r="P3953" s="15" t="s">
        <v>117</v>
      </c>
      <c r="Q3953" s="15" t="s">
        <v>6304</v>
      </c>
      <c r="R3953" s="15" t="s">
        <v>110</v>
      </c>
      <c r="S3953" s="15" t="s">
        <v>149</v>
      </c>
      <c r="T3953" s="15" t="s">
        <v>6305</v>
      </c>
      <c r="U3953" s="28">
        <v>3732750.0</v>
      </c>
      <c r="V3953" s="15">
        <v>5.0</v>
      </c>
      <c r="W3953" s="31">
        <v>0.0</v>
      </c>
      <c r="X3953" s="28">
        <v>410602.0</v>
      </c>
    </row>
    <row r="3954" ht="15.75" customHeight="1">
      <c r="A3954" s="15">
        <v>3364.0</v>
      </c>
      <c r="B3954" s="15" t="s">
        <v>6698</v>
      </c>
      <c r="C3954" s="18">
        <v>42351.0</v>
      </c>
      <c r="D3954" s="18">
        <v>42358.0</v>
      </c>
      <c r="E3954" s="18">
        <f t="shared" si="1"/>
        <v>42358</v>
      </c>
      <c r="F3954" s="15" t="s">
        <v>55</v>
      </c>
      <c r="G3954" s="15" t="s">
        <v>1692</v>
      </c>
      <c r="H3954" s="15" t="s">
        <v>1693</v>
      </c>
      <c r="I3954" s="15" t="s">
        <v>76</v>
      </c>
      <c r="J3954" s="15" t="s">
        <v>60</v>
      </c>
      <c r="K3954" s="15" t="s">
        <v>17</v>
      </c>
      <c r="L3954" s="15" t="str">
        <f t="array" ref="L3954">_xlfn.XLOOKUP(M3954,reference_province_to_city!$A$2:$A$11,reference_province_to_city!$B$2:$B$11)</f>
        <v>Semarang</v>
      </c>
      <c r="M3954" s="15" t="s">
        <v>15</v>
      </c>
      <c r="N3954" s="15">
        <v>50111.0</v>
      </c>
      <c r="O3954" s="15">
        <f t="array" ref="O3954">_xlfn.XLOOKUP(M3954,reference_postal_code!$B$2:$B$11,reference_postal_code!$A$2:$A$11)</f>
        <v>50111</v>
      </c>
      <c r="P3954" s="15" t="s">
        <v>77</v>
      </c>
      <c r="Q3954" s="15" t="s">
        <v>3564</v>
      </c>
      <c r="R3954" s="15" t="s">
        <v>65</v>
      </c>
      <c r="S3954" s="15" t="s">
        <v>83</v>
      </c>
      <c r="T3954" s="15" t="s">
        <v>3565</v>
      </c>
      <c r="U3954" s="28">
        <v>568200.0</v>
      </c>
      <c r="V3954" s="15">
        <v>2.0</v>
      </c>
      <c r="W3954" s="31">
        <v>0.0</v>
      </c>
      <c r="X3954" s="28">
        <v>284100.0</v>
      </c>
    </row>
    <row r="3955" ht="15.75" customHeight="1">
      <c r="A3955" s="15">
        <v>3363.0</v>
      </c>
      <c r="B3955" s="15" t="s">
        <v>6698</v>
      </c>
      <c r="C3955" s="18">
        <v>42351.0</v>
      </c>
      <c r="D3955" s="18">
        <v>42358.0</v>
      </c>
      <c r="E3955" s="18">
        <f t="shared" si="1"/>
        <v>42358</v>
      </c>
      <c r="F3955" s="15" t="s">
        <v>55</v>
      </c>
      <c r="G3955" s="15" t="s">
        <v>1692</v>
      </c>
      <c r="H3955" s="15" t="s">
        <v>1693</v>
      </c>
      <c r="I3955" s="15" t="s">
        <v>76</v>
      </c>
      <c r="J3955" s="15" t="s">
        <v>60</v>
      </c>
      <c r="K3955" s="15" t="s">
        <v>17</v>
      </c>
      <c r="L3955" s="15" t="str">
        <f t="array" ref="L3955">_xlfn.XLOOKUP(M3955,reference_province_to_city!$A$2:$A$11,reference_province_to_city!$B$2:$B$11)</f>
        <v>Semarang</v>
      </c>
      <c r="M3955" s="15" t="s">
        <v>15</v>
      </c>
      <c r="N3955" s="15">
        <v>50111.0</v>
      </c>
      <c r="O3955" s="15">
        <f t="array" ref="O3955">_xlfn.XLOOKUP(M3955,reference_postal_code!$B$2:$B$11,reference_postal_code!$A$2:$A$11)</f>
        <v>50111</v>
      </c>
      <c r="P3955" s="15" t="s">
        <v>77</v>
      </c>
      <c r="Q3955" s="15" t="s">
        <v>5487</v>
      </c>
      <c r="R3955" s="15" t="s">
        <v>65</v>
      </c>
      <c r="S3955" s="15" t="s">
        <v>66</v>
      </c>
      <c r="T3955" s="15" t="s">
        <v>5488</v>
      </c>
      <c r="U3955" s="28">
        <v>291600.0</v>
      </c>
      <c r="V3955" s="15">
        <v>3.0</v>
      </c>
      <c r="W3955" s="31">
        <v>0.0</v>
      </c>
      <c r="X3955" s="28">
        <v>139968.0</v>
      </c>
    </row>
    <row r="3956" ht="15.75" customHeight="1">
      <c r="A3956" s="15">
        <v>939.0</v>
      </c>
      <c r="B3956" s="15" t="s">
        <v>6694</v>
      </c>
      <c r="C3956" s="18">
        <v>42351.0</v>
      </c>
      <c r="D3956" s="18">
        <v>42355.0</v>
      </c>
      <c r="E3956" s="18">
        <f t="shared" si="1"/>
        <v>42355</v>
      </c>
      <c r="F3956" s="15" t="s">
        <v>55</v>
      </c>
      <c r="G3956" s="15" t="s">
        <v>3625</v>
      </c>
      <c r="H3956" s="15" t="s">
        <v>3626</v>
      </c>
      <c r="I3956" s="15" t="s">
        <v>128</v>
      </c>
      <c r="J3956" s="15" t="s">
        <v>60</v>
      </c>
      <c r="K3956" s="15" t="s">
        <v>19</v>
      </c>
      <c r="L3956" s="15" t="str">
        <f t="array" ref="L3956">_xlfn.XLOOKUP(M3956,reference_province_to_city!$A$2:$A$11,reference_province_to_city!$B$2:$B$11)</f>
        <v>Yogyakarta</v>
      </c>
      <c r="M3956" s="15" t="s">
        <v>18</v>
      </c>
      <c r="N3956" s="15">
        <v>55111.0</v>
      </c>
      <c r="O3956" s="15">
        <f t="array" ref="O3956">_xlfn.XLOOKUP(M3956,reference_postal_code!$B$2:$B$11,reference_postal_code!$A$2:$A$11)</f>
        <v>55111</v>
      </c>
      <c r="P3956" s="15" t="s">
        <v>77</v>
      </c>
      <c r="Q3956" s="15" t="s">
        <v>1203</v>
      </c>
      <c r="R3956" s="15" t="s">
        <v>65</v>
      </c>
      <c r="S3956" s="15" t="s">
        <v>66</v>
      </c>
      <c r="T3956" s="15" t="s">
        <v>1204</v>
      </c>
      <c r="U3956" s="28">
        <v>194400.0</v>
      </c>
      <c r="V3956" s="15">
        <v>2.0</v>
      </c>
      <c r="W3956" s="31">
        <v>0.0</v>
      </c>
      <c r="X3956" s="28">
        <v>93312.0</v>
      </c>
    </row>
    <row r="3957" ht="15.75" customHeight="1">
      <c r="A3957" s="15">
        <v>1818.0</v>
      </c>
      <c r="B3957" s="15" t="s">
        <v>6699</v>
      </c>
      <c r="C3957" s="18">
        <v>42351.0</v>
      </c>
      <c r="D3957" s="18">
        <v>42353.0</v>
      </c>
      <c r="E3957" s="18">
        <f t="shared" si="1"/>
        <v>42353</v>
      </c>
      <c r="F3957" s="15" t="s">
        <v>114</v>
      </c>
      <c r="G3957" s="15" t="s">
        <v>4316</v>
      </c>
      <c r="H3957" s="15" t="s">
        <v>4317</v>
      </c>
      <c r="I3957" s="15" t="s">
        <v>59</v>
      </c>
      <c r="J3957" s="15" t="s">
        <v>60</v>
      </c>
      <c r="K3957" s="15" t="s">
        <v>10</v>
      </c>
      <c r="L3957" s="15" t="str">
        <f t="array" ref="L3957">_xlfn.XLOOKUP(M3957,reference_province_to_city!$A$2:$A$11,reference_province_to_city!$B$2:$B$11)</f>
        <v>Jakarta</v>
      </c>
      <c r="M3957" s="15" t="s">
        <v>7</v>
      </c>
      <c r="N3957" s="15">
        <v>10110.0</v>
      </c>
      <c r="O3957" s="15">
        <f t="array" ref="O3957">_xlfn.XLOOKUP(M3957,reference_postal_code!$B$2:$B$11,reference_postal_code!$A$2:$A$11)</f>
        <v>10110</v>
      </c>
      <c r="P3957" s="15" t="s">
        <v>117</v>
      </c>
      <c r="Q3957" s="15" t="s">
        <v>1802</v>
      </c>
      <c r="R3957" s="15" t="s">
        <v>65</v>
      </c>
      <c r="S3957" s="15" t="s">
        <v>79</v>
      </c>
      <c r="T3957" s="15" t="s">
        <v>1803</v>
      </c>
      <c r="U3957" s="28">
        <v>149400.0</v>
      </c>
      <c r="V3957" s="15">
        <v>2.0</v>
      </c>
      <c r="W3957" s="31">
        <v>0.0</v>
      </c>
      <c r="X3957" s="28">
        <v>68724.0</v>
      </c>
    </row>
    <row r="3958" ht="15.75" customHeight="1">
      <c r="A3958" s="15">
        <v>3291.0</v>
      </c>
      <c r="B3958" s="15" t="s">
        <v>6697</v>
      </c>
      <c r="C3958" s="18">
        <v>42351.0</v>
      </c>
      <c r="D3958" s="18">
        <v>42353.0</v>
      </c>
      <c r="E3958" s="18">
        <f t="shared" si="1"/>
        <v>42353</v>
      </c>
      <c r="F3958" s="15" t="s">
        <v>125</v>
      </c>
      <c r="G3958" s="15" t="s">
        <v>1007</v>
      </c>
      <c r="H3958" s="15" t="s">
        <v>1008</v>
      </c>
      <c r="I3958" s="15" t="s">
        <v>59</v>
      </c>
      <c r="J3958" s="15" t="s">
        <v>60</v>
      </c>
      <c r="K3958" s="15" t="s">
        <v>14</v>
      </c>
      <c r="L3958" s="15" t="str">
        <f t="array" ref="L3958">_xlfn.XLOOKUP(M3958,reference_province_to_city!$A$2:$A$11,reference_province_to_city!$B$2:$B$11)</f>
        <v>Bandung</v>
      </c>
      <c r="M3958" s="15" t="s">
        <v>12</v>
      </c>
      <c r="N3958" s="15">
        <v>40111.0</v>
      </c>
      <c r="O3958" s="15">
        <f t="array" ref="O3958">_xlfn.XLOOKUP(M3958,reference_postal_code!$B$2:$B$11,reference_postal_code!$A$2:$A$11)</f>
        <v>40111</v>
      </c>
      <c r="P3958" s="15" t="s">
        <v>117</v>
      </c>
      <c r="Q3958" s="15" t="s">
        <v>1163</v>
      </c>
      <c r="R3958" s="15" t="s">
        <v>110</v>
      </c>
      <c r="S3958" s="15" t="s">
        <v>149</v>
      </c>
      <c r="T3958" s="15" t="s">
        <v>1164</v>
      </c>
      <c r="U3958" s="28">
        <v>543600.0</v>
      </c>
      <c r="V3958" s="15">
        <v>1.0</v>
      </c>
      <c r="W3958" s="31">
        <v>0.0</v>
      </c>
      <c r="X3958" s="28">
        <v>228312.0</v>
      </c>
    </row>
    <row r="3959" ht="15.75" customHeight="1">
      <c r="A3959" s="15">
        <v>5558.0</v>
      </c>
      <c r="B3959" s="15" t="s">
        <v>6700</v>
      </c>
      <c r="C3959" s="18">
        <v>42352.0</v>
      </c>
      <c r="D3959" s="18">
        <v>42356.0</v>
      </c>
      <c r="E3959" s="18">
        <f t="shared" si="1"/>
        <v>42356</v>
      </c>
      <c r="F3959" s="15" t="s">
        <v>55</v>
      </c>
      <c r="G3959" s="15" t="s">
        <v>3373</v>
      </c>
      <c r="H3959" s="15" t="s">
        <v>3374</v>
      </c>
      <c r="I3959" s="15" t="s">
        <v>128</v>
      </c>
      <c r="J3959" s="15" t="s">
        <v>60</v>
      </c>
      <c r="K3959" s="15" t="s">
        <v>10</v>
      </c>
      <c r="L3959" s="15" t="str">
        <f t="array" ref="L3959">_xlfn.XLOOKUP(M3959,reference_province_to_city!$A$2:$A$11,reference_province_to_city!$B$2:$B$11)</f>
        <v>Jakarta</v>
      </c>
      <c r="M3959" s="15" t="s">
        <v>7</v>
      </c>
      <c r="O3959" s="15">
        <f t="array" ref="O3959">_xlfn.XLOOKUP(M3959,reference_postal_code!$B$2:$B$11,reference_postal_code!$A$2:$A$11)</f>
        <v>10110</v>
      </c>
      <c r="P3959" s="15" t="s">
        <v>117</v>
      </c>
      <c r="Q3959" s="15" t="s">
        <v>3944</v>
      </c>
      <c r="R3959" s="15" t="s">
        <v>65</v>
      </c>
      <c r="S3959" s="15" t="s">
        <v>93</v>
      </c>
      <c r="T3959" s="15" t="s">
        <v>3945</v>
      </c>
      <c r="U3959" s="28">
        <v>844500.0</v>
      </c>
      <c r="V3959" s="15">
        <v>2.0</v>
      </c>
      <c r="W3959" s="31">
        <v>0.0</v>
      </c>
      <c r="X3959" s="28">
        <v>236460.0</v>
      </c>
    </row>
    <row r="3960" ht="15.75" customHeight="1">
      <c r="A3960" s="15">
        <v>5557.0</v>
      </c>
      <c r="B3960" s="15" t="s">
        <v>6700</v>
      </c>
      <c r="C3960" s="18">
        <v>42352.0</v>
      </c>
      <c r="D3960" s="18">
        <v>42356.0</v>
      </c>
      <c r="E3960" s="18">
        <f t="shared" si="1"/>
        <v>42356</v>
      </c>
      <c r="F3960" s="15" t="s">
        <v>55</v>
      </c>
      <c r="G3960" s="15" t="s">
        <v>3373</v>
      </c>
      <c r="H3960" s="15" t="s">
        <v>3374</v>
      </c>
      <c r="I3960" s="15" t="s">
        <v>128</v>
      </c>
      <c r="J3960" s="15" t="s">
        <v>60</v>
      </c>
      <c r="K3960" s="15" t="s">
        <v>10</v>
      </c>
      <c r="L3960" s="15" t="str">
        <f t="array" ref="L3960">_xlfn.XLOOKUP(M3960,reference_province_to_city!$A$2:$A$11,reference_province_to_city!$B$2:$B$11)</f>
        <v>Jakarta</v>
      </c>
      <c r="M3960" s="15" t="s">
        <v>7</v>
      </c>
      <c r="N3960" s="15">
        <v>10110.0</v>
      </c>
      <c r="O3960" s="15">
        <f t="array" ref="O3960">_xlfn.XLOOKUP(M3960,reference_postal_code!$B$2:$B$11,reference_postal_code!$A$2:$A$11)</f>
        <v>10110</v>
      </c>
      <c r="P3960" s="15" t="s">
        <v>117</v>
      </c>
      <c r="Q3960" s="15" t="s">
        <v>4468</v>
      </c>
      <c r="R3960" s="15" t="s">
        <v>106</v>
      </c>
      <c r="S3960" s="15" t="s">
        <v>139</v>
      </c>
      <c r="T3960" s="15" t="s">
        <v>4469</v>
      </c>
      <c r="U3960" s="28">
        <v>92400.0</v>
      </c>
      <c r="V3960" s="15">
        <v>2.0</v>
      </c>
      <c r="W3960" s="31">
        <v>0.0</v>
      </c>
      <c r="X3960" s="28">
        <v>29568.0</v>
      </c>
    </row>
    <row r="3961" ht="15.75" customHeight="1">
      <c r="A3961" s="15">
        <v>9954.0</v>
      </c>
      <c r="B3961" s="15" t="s">
        <v>6701</v>
      </c>
      <c r="C3961" s="18">
        <v>42352.0</v>
      </c>
      <c r="D3961" s="18">
        <v>42354.0</v>
      </c>
      <c r="E3961" s="18">
        <f t="shared" si="1"/>
        <v>42354</v>
      </c>
      <c r="F3961" s="15" t="s">
        <v>114</v>
      </c>
      <c r="G3961" s="15" t="s">
        <v>3957</v>
      </c>
      <c r="H3961" s="15" t="s">
        <v>3958</v>
      </c>
      <c r="I3961" s="15" t="s">
        <v>128</v>
      </c>
      <c r="J3961" s="15" t="s">
        <v>60</v>
      </c>
      <c r="K3961" s="15" t="s">
        <v>19</v>
      </c>
      <c r="L3961" s="15" t="str">
        <f t="array" ref="L3961">_xlfn.XLOOKUP(M3961,reference_province_to_city!$A$2:$A$11,reference_province_to_city!$B$2:$B$11)</f>
        <v>Yogyakarta</v>
      </c>
      <c r="M3961" s="15" t="s">
        <v>18</v>
      </c>
      <c r="N3961" s="15">
        <v>55111.0</v>
      </c>
      <c r="O3961" s="15">
        <f t="array" ref="O3961">_xlfn.XLOOKUP(M3961,reference_postal_code!$B$2:$B$11,reference_postal_code!$A$2:$A$11)</f>
        <v>55111</v>
      </c>
      <c r="P3961" s="15" t="s">
        <v>77</v>
      </c>
      <c r="Q3961" s="15" t="s">
        <v>2803</v>
      </c>
      <c r="R3961" s="15" t="s">
        <v>65</v>
      </c>
      <c r="S3961" s="15" t="s">
        <v>66</v>
      </c>
      <c r="T3961" s="15" t="s">
        <v>2804</v>
      </c>
      <c r="U3961" s="28">
        <v>97200.0</v>
      </c>
      <c r="V3961" s="15">
        <v>1.0</v>
      </c>
      <c r="W3961" s="31">
        <v>0.0</v>
      </c>
      <c r="X3961" s="28">
        <v>46656.0</v>
      </c>
    </row>
    <row r="3962" ht="15.75" customHeight="1">
      <c r="A3962" s="15">
        <v>6034.0</v>
      </c>
      <c r="B3962" s="15" t="s">
        <v>6702</v>
      </c>
      <c r="C3962" s="18">
        <v>42352.0</v>
      </c>
      <c r="D3962" s="18">
        <v>42356.0</v>
      </c>
      <c r="E3962" s="18">
        <f t="shared" si="1"/>
        <v>42356</v>
      </c>
      <c r="F3962" s="15" t="s">
        <v>55</v>
      </c>
      <c r="G3962" s="15" t="s">
        <v>2813</v>
      </c>
      <c r="H3962" s="15" t="s">
        <v>2814</v>
      </c>
      <c r="I3962" s="15" t="s">
        <v>76</v>
      </c>
      <c r="J3962" s="15" t="s">
        <v>60</v>
      </c>
      <c r="K3962" s="15" t="s">
        <v>1550</v>
      </c>
      <c r="L3962" s="15" t="str">
        <f t="array" ref="L3962">_xlfn.XLOOKUP(M3962,reference_province_to_city!$A$2:$A$11,reference_province_to_city!$B$2:$B$11)</f>
        <v>Surabaya</v>
      </c>
      <c r="M3962" s="15" t="s">
        <v>20</v>
      </c>
      <c r="N3962" s="15">
        <v>60231.0</v>
      </c>
      <c r="O3962" s="15">
        <f t="array" ref="O3962">_xlfn.XLOOKUP(M3962,reference_postal_code!$B$2:$B$11,reference_postal_code!$A$2:$A$11)</f>
        <v>60231</v>
      </c>
      <c r="P3962" s="15" t="s">
        <v>166</v>
      </c>
      <c r="Q3962" s="15" t="s">
        <v>6703</v>
      </c>
      <c r="R3962" s="15" t="s">
        <v>106</v>
      </c>
      <c r="S3962" s="15" t="s">
        <v>139</v>
      </c>
      <c r="T3962" s="15" t="s">
        <v>6704</v>
      </c>
      <c r="U3962" s="28">
        <v>228600.0</v>
      </c>
      <c r="V3962" s="15">
        <v>3.0</v>
      </c>
      <c r="W3962" s="31">
        <v>0.0</v>
      </c>
      <c r="X3962" s="28">
        <v>77724.0</v>
      </c>
    </row>
    <row r="3963" ht="15.75" customHeight="1">
      <c r="A3963" s="15">
        <v>5137.0</v>
      </c>
      <c r="B3963" s="15" t="s">
        <v>6705</v>
      </c>
      <c r="C3963" s="18">
        <v>42352.0</v>
      </c>
      <c r="D3963" s="18">
        <v>42357.0</v>
      </c>
      <c r="E3963" s="18">
        <f t="shared" si="1"/>
        <v>42357</v>
      </c>
      <c r="F3963" s="15" t="s">
        <v>55</v>
      </c>
      <c r="G3963" s="15" t="s">
        <v>1861</v>
      </c>
      <c r="H3963" s="15" t="s">
        <v>1862</v>
      </c>
      <c r="I3963" s="15" t="s">
        <v>59</v>
      </c>
      <c r="J3963" s="15" t="s">
        <v>60</v>
      </c>
      <c r="K3963" s="15" t="s">
        <v>22</v>
      </c>
      <c r="L3963" s="15" t="str">
        <f t="array" ref="L3963">_xlfn.XLOOKUP(M3963,reference_province_to_city!$A$2:$A$11,reference_province_to_city!$B$2:$B$11)</f>
        <v>Surabaya</v>
      </c>
      <c r="M3963" s="15" t="s">
        <v>20</v>
      </c>
      <c r="N3963" s="15">
        <v>60231.0</v>
      </c>
      <c r="O3963" s="15">
        <f t="array" ref="O3963">_xlfn.XLOOKUP(M3963,reference_postal_code!$B$2:$B$11,reference_postal_code!$A$2:$A$11)</f>
        <v>60231</v>
      </c>
      <c r="P3963" s="15" t="s">
        <v>166</v>
      </c>
      <c r="Q3963" s="15" t="s">
        <v>2856</v>
      </c>
      <c r="R3963" s="15" t="s">
        <v>65</v>
      </c>
      <c r="S3963" s="15" t="s">
        <v>83</v>
      </c>
      <c r="T3963" s="15" t="s">
        <v>2857</v>
      </c>
      <c r="U3963" s="28">
        <v>121440.0</v>
      </c>
      <c r="V3963" s="15">
        <v>2.0</v>
      </c>
      <c r="W3963" s="31">
        <v>0.2</v>
      </c>
      <c r="X3963" s="28">
        <v>40986.0</v>
      </c>
    </row>
    <row r="3964" ht="15.75" customHeight="1">
      <c r="A3964" s="15">
        <v>9376.0</v>
      </c>
      <c r="B3964" s="15" t="s">
        <v>6706</v>
      </c>
      <c r="C3964" s="18">
        <v>42352.0</v>
      </c>
      <c r="D3964" s="18">
        <v>42357.0</v>
      </c>
      <c r="E3964" s="18">
        <f t="shared" si="1"/>
        <v>42357</v>
      </c>
      <c r="F3964" s="15" t="s">
        <v>114</v>
      </c>
      <c r="G3964" s="15" t="s">
        <v>575</v>
      </c>
      <c r="H3964" s="15" t="s">
        <v>576</v>
      </c>
      <c r="I3964" s="15" t="s">
        <v>59</v>
      </c>
      <c r="J3964" s="15" t="s">
        <v>60</v>
      </c>
      <c r="K3964" s="15" t="s">
        <v>29</v>
      </c>
      <c r="L3964" s="15" t="str">
        <f t="array" ref="L3964">_xlfn.XLOOKUP(M3964,reference_province_to_city!$A$2:$A$11,reference_province_to_city!$B$2:$B$11)</f>
        <v>Palembang</v>
      </c>
      <c r="M3964" s="15" t="s">
        <v>13</v>
      </c>
      <c r="N3964" s="15">
        <v>30111.0</v>
      </c>
      <c r="O3964" s="15">
        <f t="array" ref="O3964">_xlfn.XLOOKUP(M3964,reference_postal_code!$B$2:$B$11,reference_postal_code!$A$2:$A$11)</f>
        <v>30111</v>
      </c>
      <c r="P3964" s="15" t="s">
        <v>77</v>
      </c>
      <c r="Q3964" s="15" t="s">
        <v>6707</v>
      </c>
      <c r="R3964" s="15" t="s">
        <v>110</v>
      </c>
      <c r="S3964" s="15" t="s">
        <v>149</v>
      </c>
      <c r="T3964" s="15" t="s">
        <v>6708</v>
      </c>
      <c r="U3964" s="28">
        <v>750000.0</v>
      </c>
      <c r="V3964" s="15">
        <v>2.0</v>
      </c>
      <c r="W3964" s="31">
        <v>0.0</v>
      </c>
      <c r="X3964" s="28">
        <v>157500.0</v>
      </c>
    </row>
    <row r="3965" ht="15.75" customHeight="1">
      <c r="A3965" s="15">
        <v>9955.0</v>
      </c>
      <c r="B3965" s="15" t="s">
        <v>6701</v>
      </c>
      <c r="C3965" s="18">
        <v>42352.0</v>
      </c>
      <c r="D3965" s="18">
        <v>42354.0</v>
      </c>
      <c r="E3965" s="18">
        <f t="shared" si="1"/>
        <v>42354</v>
      </c>
      <c r="F3965" s="15" t="s">
        <v>114</v>
      </c>
      <c r="G3965" s="15" t="s">
        <v>3957</v>
      </c>
      <c r="H3965" s="15" t="s">
        <v>3958</v>
      </c>
      <c r="I3965" s="15" t="s">
        <v>128</v>
      </c>
      <c r="J3965" s="15" t="s">
        <v>60</v>
      </c>
      <c r="K3965" s="15" t="s">
        <v>19</v>
      </c>
      <c r="L3965" s="15" t="str">
        <f t="array" ref="L3965">_xlfn.XLOOKUP(M3965,reference_province_to_city!$A$2:$A$11,reference_province_to_city!$B$2:$B$11)</f>
        <v>Yogyakarta</v>
      </c>
      <c r="M3965" s="15" t="s">
        <v>18</v>
      </c>
      <c r="N3965" s="15">
        <v>55111.0</v>
      </c>
      <c r="O3965" s="15">
        <f t="array" ref="O3965">_xlfn.XLOOKUP(M3965,reference_postal_code!$B$2:$B$11,reference_postal_code!$A$2:$A$11)</f>
        <v>55111</v>
      </c>
      <c r="P3965" s="15" t="s">
        <v>77</v>
      </c>
      <c r="Q3965" s="15" t="s">
        <v>2921</v>
      </c>
      <c r="R3965" s="15" t="s">
        <v>65</v>
      </c>
      <c r="S3965" s="15" t="s">
        <v>83</v>
      </c>
      <c r="T3965" s="15" t="s">
        <v>2922</v>
      </c>
      <c r="U3965" s="28">
        <v>513720.0</v>
      </c>
      <c r="V3965" s="15">
        <v>3.0</v>
      </c>
      <c r="W3965" s="31">
        <v>0.2</v>
      </c>
      <c r="X3965" s="28">
        <v>173380.0</v>
      </c>
    </row>
    <row r="3966" ht="15.75" customHeight="1">
      <c r="A3966" s="15">
        <v>9953.0</v>
      </c>
      <c r="B3966" s="15" t="s">
        <v>6701</v>
      </c>
      <c r="C3966" s="18">
        <v>42352.0</v>
      </c>
      <c r="D3966" s="18">
        <v>42354.0</v>
      </c>
      <c r="E3966" s="18">
        <f t="shared" si="1"/>
        <v>42354</v>
      </c>
      <c r="F3966" s="15" t="s">
        <v>114</v>
      </c>
      <c r="G3966" s="15" t="s">
        <v>3957</v>
      </c>
      <c r="H3966" s="15" t="s">
        <v>3958</v>
      </c>
      <c r="I3966" s="15" t="s">
        <v>128</v>
      </c>
      <c r="J3966" s="15" t="s">
        <v>60</v>
      </c>
      <c r="K3966" s="15" t="s">
        <v>19</v>
      </c>
      <c r="L3966" s="15" t="str">
        <f t="array" ref="L3966">_xlfn.XLOOKUP(M3966,reference_province_to_city!$A$2:$A$11,reference_province_to_city!$B$2:$B$11)</f>
        <v>Yogyakarta</v>
      </c>
      <c r="M3966" s="15" t="s">
        <v>18</v>
      </c>
      <c r="N3966" s="15">
        <v>55111.0</v>
      </c>
      <c r="O3966" s="15">
        <f t="array" ref="O3966">_xlfn.XLOOKUP(M3966,reference_postal_code!$B$2:$B$11,reference_postal_code!$A$2:$A$11)</f>
        <v>55111</v>
      </c>
      <c r="P3966" s="15" t="s">
        <v>77</v>
      </c>
      <c r="Q3966" s="15" t="s">
        <v>6709</v>
      </c>
      <c r="R3966" s="15" t="s">
        <v>65</v>
      </c>
      <c r="S3966" s="15" t="s">
        <v>83</v>
      </c>
      <c r="T3966" s="15" t="s">
        <v>6710</v>
      </c>
      <c r="U3966" s="28">
        <v>828960.0</v>
      </c>
      <c r="V3966" s="15">
        <v>2.0</v>
      </c>
      <c r="W3966" s="31">
        <v>0.2</v>
      </c>
      <c r="X3966" s="28">
        <v>310860.0</v>
      </c>
    </row>
    <row r="3967" ht="15.75" customHeight="1">
      <c r="A3967" s="15">
        <v>1982.0</v>
      </c>
      <c r="B3967" s="15" t="s">
        <v>6711</v>
      </c>
      <c r="C3967" s="18">
        <v>42352.0</v>
      </c>
      <c r="D3967" s="18">
        <v>42354.0</v>
      </c>
      <c r="E3967" s="18">
        <f t="shared" si="1"/>
        <v>42354</v>
      </c>
      <c r="F3967" s="15" t="s">
        <v>114</v>
      </c>
      <c r="G3967" s="15" t="s">
        <v>255</v>
      </c>
      <c r="H3967" s="15" t="s">
        <v>256</v>
      </c>
      <c r="I3967" s="15" t="s">
        <v>128</v>
      </c>
      <c r="J3967" s="15" t="s">
        <v>60</v>
      </c>
      <c r="K3967" s="15" t="s">
        <v>22</v>
      </c>
      <c r="L3967" s="15" t="str">
        <f t="array" ref="L3967">_xlfn.XLOOKUP(M3967,reference_province_to_city!$A$2:$A$11,reference_province_to_city!$B$2:$B$11)</f>
        <v>Surabaya</v>
      </c>
      <c r="M3967" s="15" t="s">
        <v>20</v>
      </c>
      <c r="N3967" s="15">
        <v>60231.0</v>
      </c>
      <c r="O3967" s="15">
        <f t="array" ref="O3967">_xlfn.XLOOKUP(M3967,reference_postal_code!$B$2:$B$11,reference_postal_code!$A$2:$A$11)</f>
        <v>60231</v>
      </c>
      <c r="P3967" s="15" t="s">
        <v>166</v>
      </c>
      <c r="Q3967" s="15" t="s">
        <v>196</v>
      </c>
      <c r="R3967" s="15" t="s">
        <v>65</v>
      </c>
      <c r="S3967" s="15" t="s">
        <v>83</v>
      </c>
      <c r="T3967" s="15" t="s">
        <v>197</v>
      </c>
      <c r="U3967" s="28">
        <v>56400.0</v>
      </c>
      <c r="V3967" s="15">
        <v>2.0</v>
      </c>
      <c r="W3967" s="31">
        <v>0.0</v>
      </c>
      <c r="X3967" s="28">
        <v>27072.0</v>
      </c>
    </row>
    <row r="3968" ht="15.75" customHeight="1">
      <c r="A3968" s="15">
        <v>2234.0</v>
      </c>
      <c r="B3968" s="15" t="s">
        <v>6712</v>
      </c>
      <c r="C3968" s="18">
        <v>42352.0</v>
      </c>
      <c r="D3968" s="18">
        <v>42354.0</v>
      </c>
      <c r="E3968" s="18">
        <f t="shared" si="1"/>
        <v>42354</v>
      </c>
      <c r="F3968" s="15" t="s">
        <v>114</v>
      </c>
      <c r="G3968" s="15" t="s">
        <v>6713</v>
      </c>
      <c r="H3968" s="15" t="s">
        <v>6714</v>
      </c>
      <c r="I3968" s="15" t="s">
        <v>59</v>
      </c>
      <c r="J3968" s="15" t="s">
        <v>60</v>
      </c>
      <c r="K3968" s="15" t="s">
        <v>33</v>
      </c>
      <c r="L3968" s="15" t="str">
        <f t="array" ref="L3968">_xlfn.XLOOKUP(M3968,reference_province_to_city!$A$2:$A$11,reference_province_to_city!$B$2:$B$11)</f>
        <v>Makassar</v>
      </c>
      <c r="M3968" s="15" t="s">
        <v>25</v>
      </c>
      <c r="N3968" s="15">
        <v>90111.0</v>
      </c>
      <c r="O3968" s="15">
        <f t="array" ref="O3968">_xlfn.XLOOKUP(M3968,reference_postal_code!$B$2:$B$11,reference_postal_code!$A$2:$A$11)</f>
        <v>90111</v>
      </c>
      <c r="P3968" s="15" t="s">
        <v>63</v>
      </c>
      <c r="Q3968" s="15" t="s">
        <v>4671</v>
      </c>
      <c r="R3968" s="15" t="s">
        <v>110</v>
      </c>
      <c r="S3968" s="15" t="s">
        <v>111</v>
      </c>
      <c r="T3968" s="15" t="s">
        <v>4672</v>
      </c>
      <c r="U3968" s="28">
        <v>4799520.0</v>
      </c>
      <c r="V3968" s="15">
        <v>4.0</v>
      </c>
      <c r="W3968" s="31">
        <v>0.2</v>
      </c>
      <c r="X3968" s="28">
        <v>539946.0</v>
      </c>
    </row>
    <row r="3969" ht="15.75" customHeight="1">
      <c r="A3969" s="15">
        <v>9956.0</v>
      </c>
      <c r="B3969" s="15" t="s">
        <v>6701</v>
      </c>
      <c r="C3969" s="18">
        <v>42352.0</v>
      </c>
      <c r="D3969" s="18">
        <v>42354.0</v>
      </c>
      <c r="E3969" s="18">
        <f t="shared" si="1"/>
        <v>42354</v>
      </c>
      <c r="F3969" s="15" t="s">
        <v>114</v>
      </c>
      <c r="G3969" s="15" t="s">
        <v>3957</v>
      </c>
      <c r="H3969" s="15" t="s">
        <v>3958</v>
      </c>
      <c r="I3969" s="15" t="s">
        <v>128</v>
      </c>
      <c r="J3969" s="15" t="s">
        <v>60</v>
      </c>
      <c r="K3969" s="15" t="s">
        <v>19</v>
      </c>
      <c r="L3969" s="15" t="str">
        <f t="array" ref="L3969">_xlfn.XLOOKUP(M3969,reference_province_to_city!$A$2:$A$11,reference_province_to_city!$B$2:$B$11)</f>
        <v>Yogyakarta</v>
      </c>
      <c r="M3969" s="15" t="s">
        <v>18</v>
      </c>
      <c r="N3969" s="15">
        <v>55111.0</v>
      </c>
      <c r="O3969" s="15">
        <f t="array" ref="O3969">_xlfn.XLOOKUP(M3969,reference_postal_code!$B$2:$B$11,reference_postal_code!$A$2:$A$11)</f>
        <v>55111</v>
      </c>
      <c r="P3969" s="15" t="s">
        <v>77</v>
      </c>
      <c r="Q3969" s="15" t="s">
        <v>6715</v>
      </c>
      <c r="R3969" s="15" t="s">
        <v>106</v>
      </c>
      <c r="S3969" s="15" t="s">
        <v>218</v>
      </c>
      <c r="T3969" s="15" t="s">
        <v>6716</v>
      </c>
      <c r="U3969" s="28">
        <v>4103520.0</v>
      </c>
      <c r="V3969" s="15">
        <v>2.0</v>
      </c>
      <c r="W3969" s="31">
        <v>0.2</v>
      </c>
      <c r="X3969" s="28">
        <v>153882.0</v>
      </c>
    </row>
    <row r="3970" ht="15.75" customHeight="1">
      <c r="A3970" s="15">
        <v>6088.0</v>
      </c>
      <c r="B3970" s="15" t="s">
        <v>6717</v>
      </c>
      <c r="C3970" s="18">
        <v>42352.0</v>
      </c>
      <c r="D3970" s="18">
        <v>42356.0</v>
      </c>
      <c r="E3970" s="18">
        <f t="shared" si="1"/>
        <v>42356</v>
      </c>
      <c r="F3970" s="15" t="s">
        <v>55</v>
      </c>
      <c r="G3970" s="15" t="s">
        <v>2133</v>
      </c>
      <c r="H3970" s="15" t="s">
        <v>2134</v>
      </c>
      <c r="I3970" s="15" t="s">
        <v>59</v>
      </c>
      <c r="J3970" s="15" t="s">
        <v>60</v>
      </c>
      <c r="K3970" s="15" t="s">
        <v>28</v>
      </c>
      <c r="L3970" s="15" t="str">
        <f t="array" ref="L3970">_xlfn.XLOOKUP(M3970,reference_province_to_city!$A$2:$A$11,reference_province_to_city!$B$2:$B$11)</f>
        <v>Medan</v>
      </c>
      <c r="M3970" s="15" t="s">
        <v>11</v>
      </c>
      <c r="N3970" s="15">
        <v>20111.0</v>
      </c>
      <c r="O3970" s="15">
        <f t="array" ref="O3970">_xlfn.XLOOKUP(M3970,reference_postal_code!$B$2:$B$11,reference_postal_code!$A$2:$A$11)</f>
        <v>20111</v>
      </c>
      <c r="P3970" s="15" t="s">
        <v>77</v>
      </c>
      <c r="Q3970" s="15" t="s">
        <v>2410</v>
      </c>
      <c r="R3970" s="15" t="s">
        <v>106</v>
      </c>
      <c r="S3970" s="15" t="s">
        <v>139</v>
      </c>
      <c r="T3970" s="15" t="s">
        <v>2411</v>
      </c>
      <c r="U3970" s="28">
        <v>438300.0</v>
      </c>
      <c r="V3970" s="15">
        <v>3.0</v>
      </c>
      <c r="W3970" s="31">
        <v>0.0</v>
      </c>
      <c r="X3970" s="28">
        <v>192852.0</v>
      </c>
    </row>
    <row r="3971" ht="15.75" customHeight="1">
      <c r="A3971" s="15">
        <v>3154.0</v>
      </c>
      <c r="B3971" s="15" t="s">
        <v>6718</v>
      </c>
      <c r="C3971" s="18">
        <v>42353.0</v>
      </c>
      <c r="D3971" s="18">
        <v>42356.0</v>
      </c>
      <c r="E3971" s="18">
        <f t="shared" si="1"/>
        <v>42356</v>
      </c>
      <c r="F3971" s="15" t="s">
        <v>125</v>
      </c>
      <c r="G3971" s="15" t="s">
        <v>415</v>
      </c>
      <c r="H3971" s="15" t="s">
        <v>416</v>
      </c>
      <c r="I3971" s="15" t="s">
        <v>59</v>
      </c>
      <c r="J3971" s="15" t="s">
        <v>60</v>
      </c>
      <c r="K3971" s="15" t="s">
        <v>28</v>
      </c>
      <c r="L3971" s="15" t="str">
        <f t="array" ref="L3971">_xlfn.XLOOKUP(M3971,reference_province_to_city!$A$2:$A$11,reference_province_to_city!$B$2:$B$11)</f>
        <v>Medan</v>
      </c>
      <c r="M3971" s="15" t="s">
        <v>11</v>
      </c>
      <c r="N3971" s="15">
        <v>20111.0</v>
      </c>
      <c r="O3971" s="15">
        <f t="array" ref="O3971">_xlfn.XLOOKUP(M3971,reference_postal_code!$B$2:$B$11,reference_postal_code!$A$2:$A$11)</f>
        <v>20111</v>
      </c>
      <c r="P3971" s="15" t="s">
        <v>77</v>
      </c>
      <c r="Q3971" s="15" t="s">
        <v>1226</v>
      </c>
      <c r="R3971" s="15" t="s">
        <v>106</v>
      </c>
      <c r="S3971" s="15" t="s">
        <v>139</v>
      </c>
      <c r="T3971" s="15" t="s">
        <v>1227</v>
      </c>
      <c r="U3971" s="28">
        <v>3942960.0</v>
      </c>
      <c r="V3971" s="15">
        <v>7.0</v>
      </c>
      <c r="W3971" s="31">
        <v>0.2</v>
      </c>
      <c r="X3971" s="28">
        <v>1035027.0</v>
      </c>
    </row>
    <row r="3972" ht="15.75" customHeight="1">
      <c r="A3972" s="15">
        <v>3151.0</v>
      </c>
      <c r="B3972" s="15" t="s">
        <v>6718</v>
      </c>
      <c r="C3972" s="18">
        <v>42353.0</v>
      </c>
      <c r="D3972" s="18">
        <v>42356.0</v>
      </c>
      <c r="E3972" s="18">
        <f t="shared" si="1"/>
        <v>42356</v>
      </c>
      <c r="F3972" s="15" t="s">
        <v>125</v>
      </c>
      <c r="G3972" s="15" t="s">
        <v>415</v>
      </c>
      <c r="H3972" s="15" t="s">
        <v>416</v>
      </c>
      <c r="I3972" s="15" t="s">
        <v>59</v>
      </c>
      <c r="J3972" s="15" t="s">
        <v>60</v>
      </c>
      <c r="K3972" s="15" t="s">
        <v>28</v>
      </c>
      <c r="L3972" s="15" t="str">
        <f t="array" ref="L3972">_xlfn.XLOOKUP(M3972,reference_province_to_city!$A$2:$A$11,reference_province_to_city!$B$2:$B$11)</f>
        <v>Medan</v>
      </c>
      <c r="M3972" s="15" t="s">
        <v>11</v>
      </c>
      <c r="N3972" s="15">
        <v>20111.0</v>
      </c>
      <c r="O3972" s="15">
        <f t="array" ref="O3972">_xlfn.XLOOKUP(M3972,reference_postal_code!$B$2:$B$11,reference_postal_code!$A$2:$A$11)</f>
        <v>20111</v>
      </c>
      <c r="P3972" s="15" t="s">
        <v>77</v>
      </c>
      <c r="Q3972" s="15" t="s">
        <v>4718</v>
      </c>
      <c r="R3972" s="15" t="s">
        <v>110</v>
      </c>
      <c r="S3972" s="15" t="s">
        <v>149</v>
      </c>
      <c r="T3972" s="15" t="s">
        <v>4719</v>
      </c>
      <c r="U3972" s="28">
        <v>3.03804E7</v>
      </c>
      <c r="V3972" s="15">
        <v>6.0</v>
      </c>
      <c r="W3972" s="31">
        <v>0.2</v>
      </c>
      <c r="X3972" s="28">
        <v>9114120.0</v>
      </c>
    </row>
    <row r="3973" ht="15.75" customHeight="1">
      <c r="A3973" s="15">
        <v>180.0</v>
      </c>
      <c r="B3973" s="15" t="s">
        <v>6719</v>
      </c>
      <c r="C3973" s="18">
        <v>42353.0</v>
      </c>
      <c r="D3973" s="18">
        <v>42357.0</v>
      </c>
      <c r="E3973" s="18">
        <f t="shared" si="1"/>
        <v>42357</v>
      </c>
      <c r="F3973" s="15" t="s">
        <v>55</v>
      </c>
      <c r="G3973" s="15" t="s">
        <v>3202</v>
      </c>
      <c r="H3973" s="15" t="s">
        <v>3203</v>
      </c>
      <c r="I3973" s="15" t="s">
        <v>76</v>
      </c>
      <c r="J3973" s="15" t="s">
        <v>60</v>
      </c>
      <c r="K3973" s="15" t="s">
        <v>22</v>
      </c>
      <c r="L3973" s="15" t="str">
        <f t="array" ref="L3973">_xlfn.XLOOKUP(M3973,reference_province_to_city!$A$2:$A$11,reference_province_to_city!$B$2:$B$11)</f>
        <v>Surabaya</v>
      </c>
      <c r="M3973" s="15" t="s">
        <v>20</v>
      </c>
      <c r="N3973" s="15">
        <v>60231.0</v>
      </c>
      <c r="O3973" s="15">
        <f t="array" ref="O3973">_xlfn.XLOOKUP(M3973,reference_postal_code!$B$2:$B$11,reference_postal_code!$A$2:$A$11)</f>
        <v>60231</v>
      </c>
      <c r="P3973" s="15" t="s">
        <v>166</v>
      </c>
      <c r="Q3973" s="15" t="s">
        <v>6510</v>
      </c>
      <c r="R3973" s="15" t="s">
        <v>65</v>
      </c>
      <c r="S3973" s="15" t="s">
        <v>93</v>
      </c>
      <c r="T3973" s="15" t="s">
        <v>6511</v>
      </c>
      <c r="U3973" s="28">
        <v>49200.0</v>
      </c>
      <c r="V3973" s="15">
        <v>1.0</v>
      </c>
      <c r="W3973" s="31">
        <v>0.0</v>
      </c>
      <c r="X3973" s="28">
        <v>21156.0</v>
      </c>
    </row>
    <row r="3974" ht="15.75" customHeight="1">
      <c r="A3974" s="15">
        <v>3152.0</v>
      </c>
      <c r="B3974" s="15" t="s">
        <v>6718</v>
      </c>
      <c r="C3974" s="18">
        <v>42353.0</v>
      </c>
      <c r="D3974" s="18">
        <v>42356.0</v>
      </c>
      <c r="E3974" s="18">
        <f t="shared" si="1"/>
        <v>42356</v>
      </c>
      <c r="F3974" s="15" t="s">
        <v>125</v>
      </c>
      <c r="G3974" s="15" t="s">
        <v>415</v>
      </c>
      <c r="H3974" s="15" t="s">
        <v>416</v>
      </c>
      <c r="I3974" s="15" t="s">
        <v>59</v>
      </c>
      <c r="J3974" s="15" t="s">
        <v>60</v>
      </c>
      <c r="K3974" s="15" t="s">
        <v>28</v>
      </c>
      <c r="L3974" s="15" t="str">
        <f t="array" ref="L3974">_xlfn.XLOOKUP(M3974,reference_province_to_city!$A$2:$A$11,reference_province_to_city!$B$2:$B$11)</f>
        <v>Medan</v>
      </c>
      <c r="M3974" s="15" t="s">
        <v>11</v>
      </c>
      <c r="N3974" s="15">
        <v>20111.0</v>
      </c>
      <c r="O3974" s="15">
        <f t="array" ref="O3974">_xlfn.XLOOKUP(M3974,reference_postal_code!$B$2:$B$11,reference_postal_code!$A$2:$A$11)</f>
        <v>20111</v>
      </c>
      <c r="P3974" s="15" t="s">
        <v>77</v>
      </c>
      <c r="Q3974" s="15" t="s">
        <v>6720</v>
      </c>
      <c r="R3974" s="15" t="s">
        <v>110</v>
      </c>
      <c r="S3974" s="15" t="s">
        <v>668</v>
      </c>
      <c r="T3974" s="15" t="s">
        <v>6721</v>
      </c>
      <c r="U3974" s="28">
        <v>2.699991E7</v>
      </c>
      <c r="V3974" s="15">
        <v>2.0</v>
      </c>
      <c r="W3974" s="31">
        <v>0.7</v>
      </c>
      <c r="X3974" s="28">
        <v>-3.9599868E7</v>
      </c>
    </row>
    <row r="3975" ht="15.75" customHeight="1">
      <c r="A3975" s="15">
        <v>3153.0</v>
      </c>
      <c r="B3975" s="15" t="s">
        <v>6718</v>
      </c>
      <c r="C3975" s="18">
        <v>42353.0</v>
      </c>
      <c r="D3975" s="18">
        <v>42356.0</v>
      </c>
      <c r="E3975" s="18">
        <f t="shared" si="1"/>
        <v>42356</v>
      </c>
      <c r="F3975" s="15" t="s">
        <v>125</v>
      </c>
      <c r="G3975" s="15" t="s">
        <v>415</v>
      </c>
      <c r="H3975" s="15" t="s">
        <v>416</v>
      </c>
      <c r="I3975" s="15" t="s">
        <v>59</v>
      </c>
      <c r="J3975" s="15" t="s">
        <v>60</v>
      </c>
      <c r="K3975" s="15" t="s">
        <v>28</v>
      </c>
      <c r="L3975" s="15" t="str">
        <f t="array" ref="L3975">_xlfn.XLOOKUP(M3975,reference_province_to_city!$A$2:$A$11,reference_province_to_city!$B$2:$B$11)</f>
        <v>Medan</v>
      </c>
      <c r="M3975" s="15" t="s">
        <v>11</v>
      </c>
      <c r="N3975" s="15">
        <v>20111.0</v>
      </c>
      <c r="O3975" s="15">
        <f t="array" ref="O3975">_xlfn.XLOOKUP(M3975,reference_postal_code!$B$2:$B$11,reference_postal_code!$A$2:$A$11)</f>
        <v>20111</v>
      </c>
      <c r="P3975" s="15" t="s">
        <v>77</v>
      </c>
      <c r="Q3975" s="15" t="s">
        <v>4716</v>
      </c>
      <c r="R3975" s="15" t="s">
        <v>110</v>
      </c>
      <c r="S3975" s="15" t="s">
        <v>111</v>
      </c>
      <c r="T3975" s="15" t="s">
        <v>4717</v>
      </c>
      <c r="U3975" s="28">
        <v>1529820.0</v>
      </c>
      <c r="V3975" s="15">
        <v>2.0</v>
      </c>
      <c r="W3975" s="31">
        <v>0.4</v>
      </c>
      <c r="X3975" s="28">
        <v>-254970.0</v>
      </c>
    </row>
    <row r="3976" ht="15.75" customHeight="1">
      <c r="A3976" s="15">
        <v>460.0</v>
      </c>
      <c r="B3976" s="15" t="s">
        <v>6722</v>
      </c>
      <c r="C3976" s="18">
        <v>42353.0</v>
      </c>
      <c r="D3976" s="18">
        <v>42360.0</v>
      </c>
      <c r="E3976" s="18">
        <f t="shared" si="1"/>
        <v>42360</v>
      </c>
      <c r="F3976" s="15" t="s">
        <v>55</v>
      </c>
      <c r="G3976" s="15" t="s">
        <v>2619</v>
      </c>
      <c r="H3976" s="15" t="s">
        <v>2620</v>
      </c>
      <c r="I3976" s="15" t="s">
        <v>59</v>
      </c>
      <c r="J3976" s="15" t="s">
        <v>60</v>
      </c>
      <c r="K3976" s="15" t="s">
        <v>31</v>
      </c>
      <c r="L3976" s="15" t="str">
        <f t="array" ref="L3976">_xlfn.XLOOKUP(M3976,reference_province_to_city!$A$2:$A$11,reference_province_to_city!$B$2:$B$11)</f>
        <v>Balikpapan</v>
      </c>
      <c r="M3976" s="15" t="s">
        <v>21</v>
      </c>
      <c r="N3976" s="15">
        <v>76114.0</v>
      </c>
      <c r="O3976" s="15">
        <f t="array" ref="O3976">_xlfn.XLOOKUP(M3976,reference_postal_code!$B$2:$B$11,reference_postal_code!$A$2:$A$11)</f>
        <v>76114</v>
      </c>
      <c r="P3976" s="15" t="s">
        <v>166</v>
      </c>
      <c r="Q3976" s="15" t="s">
        <v>6723</v>
      </c>
      <c r="R3976" s="15" t="s">
        <v>65</v>
      </c>
      <c r="S3976" s="15" t="s">
        <v>222</v>
      </c>
      <c r="T3976" s="15" t="s">
        <v>6724</v>
      </c>
      <c r="U3976" s="28">
        <v>1558800.0</v>
      </c>
      <c r="V3976" s="15">
        <v>4.0</v>
      </c>
      <c r="W3976" s="31">
        <v>0.0</v>
      </c>
      <c r="X3976" s="28">
        <v>545580.0</v>
      </c>
    </row>
    <row r="3977" ht="15.75" customHeight="1">
      <c r="A3977" s="15">
        <v>461.0</v>
      </c>
      <c r="B3977" s="15" t="s">
        <v>6722</v>
      </c>
      <c r="C3977" s="18">
        <v>42353.0</v>
      </c>
      <c r="D3977" s="18">
        <v>42360.0</v>
      </c>
      <c r="E3977" s="18">
        <f t="shared" si="1"/>
        <v>42360</v>
      </c>
      <c r="F3977" s="15" t="s">
        <v>55</v>
      </c>
      <c r="G3977" s="15" t="s">
        <v>2619</v>
      </c>
      <c r="H3977" s="15" t="s">
        <v>2620</v>
      </c>
      <c r="I3977" s="15" t="s">
        <v>59</v>
      </c>
      <c r="J3977" s="15" t="s">
        <v>60</v>
      </c>
      <c r="K3977" s="15" t="s">
        <v>31</v>
      </c>
      <c r="L3977" s="15" t="str">
        <f t="array" ref="L3977">_xlfn.XLOOKUP(M3977,reference_province_to_city!$A$2:$A$11,reference_province_to_city!$B$2:$B$11)</f>
        <v>Balikpapan</v>
      </c>
      <c r="M3977" s="15" t="s">
        <v>21</v>
      </c>
      <c r="N3977" s="15">
        <v>76114.0</v>
      </c>
      <c r="O3977" s="15">
        <f t="array" ref="O3977">_xlfn.XLOOKUP(M3977,reference_postal_code!$B$2:$B$11,reference_postal_code!$A$2:$A$11)</f>
        <v>76114</v>
      </c>
      <c r="P3977" s="15" t="s">
        <v>166</v>
      </c>
      <c r="Q3977" s="15" t="s">
        <v>2565</v>
      </c>
      <c r="R3977" s="15" t="s">
        <v>110</v>
      </c>
      <c r="S3977" s="15" t="s">
        <v>149</v>
      </c>
      <c r="T3977" s="15" t="s">
        <v>2566</v>
      </c>
      <c r="U3977" s="28">
        <v>1.349865E7</v>
      </c>
      <c r="V3977" s="15">
        <v>9.0</v>
      </c>
      <c r="W3977" s="31">
        <v>0.0</v>
      </c>
      <c r="X3977" s="28">
        <v>5669433.0</v>
      </c>
    </row>
    <row r="3978" ht="15.75" customHeight="1">
      <c r="A3978" s="15">
        <v>9089.0</v>
      </c>
      <c r="B3978" s="15" t="s">
        <v>6725</v>
      </c>
      <c r="C3978" s="18">
        <v>42353.0</v>
      </c>
      <c r="D3978" s="18">
        <v>42358.0</v>
      </c>
      <c r="E3978" s="18">
        <f t="shared" si="1"/>
        <v>42358</v>
      </c>
      <c r="F3978" s="15" t="s">
        <v>55</v>
      </c>
      <c r="G3978" s="15" t="s">
        <v>3025</v>
      </c>
      <c r="H3978" s="15" t="s">
        <v>3026</v>
      </c>
      <c r="I3978" s="15" t="s">
        <v>128</v>
      </c>
      <c r="J3978" s="15" t="s">
        <v>60</v>
      </c>
      <c r="K3978" s="15" t="s">
        <v>19</v>
      </c>
      <c r="L3978" s="15" t="str">
        <f t="array" ref="L3978">_xlfn.XLOOKUP(M3978,reference_province_to_city!$A$2:$A$11,reference_province_to_city!$B$2:$B$11)</f>
        <v>Yogyakarta</v>
      </c>
      <c r="M3978" s="15" t="s">
        <v>18</v>
      </c>
      <c r="N3978" s="15">
        <v>55111.0</v>
      </c>
      <c r="O3978" s="15">
        <f t="array" ref="O3978">_xlfn.XLOOKUP(M3978,reference_postal_code!$B$2:$B$11,reference_postal_code!$A$2:$A$11)</f>
        <v>55111</v>
      </c>
      <c r="P3978" s="15" t="s">
        <v>77</v>
      </c>
      <c r="Q3978" s="15" t="s">
        <v>6726</v>
      </c>
      <c r="R3978" s="15" t="s">
        <v>110</v>
      </c>
      <c r="S3978" s="15" t="s">
        <v>111</v>
      </c>
      <c r="T3978" s="15" t="s">
        <v>6727</v>
      </c>
      <c r="U3978" s="28">
        <v>3692520.0</v>
      </c>
      <c r="V3978" s="15">
        <v>3.0</v>
      </c>
      <c r="W3978" s="31">
        <v>0.2</v>
      </c>
      <c r="X3978" s="28">
        <v>323095.0</v>
      </c>
    </row>
    <row r="3979" ht="15.75" customHeight="1">
      <c r="A3979" s="15">
        <v>462.0</v>
      </c>
      <c r="B3979" s="15" t="s">
        <v>6722</v>
      </c>
      <c r="C3979" s="18">
        <v>42353.0</v>
      </c>
      <c r="D3979" s="18">
        <v>42360.0</v>
      </c>
      <c r="E3979" s="18">
        <f t="shared" si="1"/>
        <v>42360</v>
      </c>
      <c r="F3979" s="15" t="s">
        <v>55</v>
      </c>
      <c r="G3979" s="15" t="s">
        <v>2619</v>
      </c>
      <c r="H3979" s="15" t="s">
        <v>2620</v>
      </c>
      <c r="I3979" s="15" t="s">
        <v>59</v>
      </c>
      <c r="J3979" s="15" t="s">
        <v>60</v>
      </c>
      <c r="K3979" s="15" t="s">
        <v>31</v>
      </c>
      <c r="L3979" s="15" t="str">
        <f t="array" ref="L3979">_xlfn.XLOOKUP(M3979,reference_province_to_city!$A$2:$A$11,reference_province_to_city!$B$2:$B$11)</f>
        <v>Balikpapan</v>
      </c>
      <c r="M3979" s="15" t="s">
        <v>21</v>
      </c>
      <c r="N3979" s="15">
        <v>76114.0</v>
      </c>
      <c r="O3979" s="15">
        <f t="array" ref="O3979">_xlfn.XLOOKUP(M3979,reference_postal_code!$B$2:$B$11,reference_postal_code!$A$2:$A$11)</f>
        <v>76114</v>
      </c>
      <c r="P3979" s="15" t="s">
        <v>166</v>
      </c>
      <c r="Q3979" s="15" t="s">
        <v>2265</v>
      </c>
      <c r="R3979" s="15" t="s">
        <v>65</v>
      </c>
      <c r="S3979" s="15" t="s">
        <v>83</v>
      </c>
      <c r="T3979" s="15" t="s">
        <v>2266</v>
      </c>
      <c r="U3979" s="28">
        <v>769680.0</v>
      </c>
      <c r="V3979" s="15">
        <v>3.0</v>
      </c>
      <c r="W3979" s="31">
        <v>0.2</v>
      </c>
      <c r="X3979" s="28">
        <v>279009.0</v>
      </c>
    </row>
    <row r="3980" ht="15.75" customHeight="1">
      <c r="A3980" s="15">
        <v>6873.0</v>
      </c>
      <c r="B3980" s="15" t="s">
        <v>6728</v>
      </c>
      <c r="C3980" s="18">
        <v>42354.0</v>
      </c>
      <c r="D3980" s="18">
        <v>42357.0</v>
      </c>
      <c r="E3980" s="18">
        <f t="shared" si="1"/>
        <v>42357</v>
      </c>
      <c r="F3980" s="15" t="s">
        <v>125</v>
      </c>
      <c r="G3980" s="15" t="s">
        <v>6284</v>
      </c>
      <c r="H3980" s="15" t="s">
        <v>6285</v>
      </c>
      <c r="I3980" s="15" t="s">
        <v>59</v>
      </c>
      <c r="J3980" s="15" t="s">
        <v>60</v>
      </c>
      <c r="K3980" s="15" t="s">
        <v>19</v>
      </c>
      <c r="L3980" s="15" t="str">
        <f t="array" ref="L3980">_xlfn.XLOOKUP(M3980,reference_province_to_city!$A$2:$A$11,reference_province_to_city!$B$2:$B$11)</f>
        <v>Yogyakarta</v>
      </c>
      <c r="M3980" s="15" t="s">
        <v>18</v>
      </c>
      <c r="N3980" s="15">
        <v>55111.0</v>
      </c>
      <c r="O3980" s="15">
        <f t="array" ref="O3980">_xlfn.XLOOKUP(M3980,reference_postal_code!$B$2:$B$11,reference_postal_code!$A$2:$A$11)</f>
        <v>55111</v>
      </c>
      <c r="P3980" s="15" t="s">
        <v>77</v>
      </c>
      <c r="Q3980" s="15" t="s">
        <v>868</v>
      </c>
      <c r="R3980" s="15" t="s">
        <v>65</v>
      </c>
      <c r="S3980" s="15" t="s">
        <v>66</v>
      </c>
      <c r="T3980" s="15" t="s">
        <v>869</v>
      </c>
      <c r="U3980" s="28">
        <v>74700.0</v>
      </c>
      <c r="V3980" s="15">
        <v>1.0</v>
      </c>
      <c r="W3980" s="31">
        <v>0.0</v>
      </c>
      <c r="X3980" s="28">
        <v>35109.0</v>
      </c>
    </row>
    <row r="3981" ht="15.75" customHeight="1">
      <c r="A3981" s="15">
        <v>6686.0</v>
      </c>
      <c r="B3981" s="15" t="s">
        <v>6729</v>
      </c>
      <c r="C3981" s="18">
        <v>42355.0</v>
      </c>
      <c r="D3981" s="18">
        <v>42360.0</v>
      </c>
      <c r="E3981" s="18">
        <f t="shared" si="1"/>
        <v>42360</v>
      </c>
      <c r="F3981" s="15" t="s">
        <v>55</v>
      </c>
      <c r="G3981" s="15" t="s">
        <v>1961</v>
      </c>
      <c r="H3981" s="15" t="s">
        <v>1962</v>
      </c>
      <c r="I3981" s="15" t="s">
        <v>59</v>
      </c>
      <c r="J3981" s="15" t="s">
        <v>60</v>
      </c>
      <c r="K3981" s="15" t="s">
        <v>31</v>
      </c>
      <c r="L3981" s="15" t="str">
        <f t="array" ref="L3981">_xlfn.XLOOKUP(M3981,reference_province_to_city!$A$2:$A$11,reference_province_to_city!$B$2:$B$11)</f>
        <v>Balikpapan</v>
      </c>
      <c r="M3981" s="15" t="s">
        <v>21</v>
      </c>
      <c r="O3981" s="15">
        <f t="array" ref="O3981">_xlfn.XLOOKUP(M3981,reference_postal_code!$B$2:$B$11,reference_postal_code!$A$2:$A$11)</f>
        <v>76114</v>
      </c>
      <c r="P3981" s="15" t="s">
        <v>166</v>
      </c>
      <c r="Q3981" s="15" t="s">
        <v>154</v>
      </c>
      <c r="R3981" s="15" t="s">
        <v>106</v>
      </c>
      <c r="S3981" s="15" t="s">
        <v>139</v>
      </c>
      <c r="T3981" s="15" t="s">
        <v>155</v>
      </c>
      <c r="U3981" s="28">
        <v>623280.0</v>
      </c>
      <c r="V3981" s="15">
        <v>2.0</v>
      </c>
      <c r="W3981" s="31">
        <v>0.6</v>
      </c>
      <c r="X3981" s="28">
        <v>-296058.0</v>
      </c>
    </row>
    <row r="3982" ht="15.75" customHeight="1">
      <c r="A3982" s="15">
        <v>8938.0</v>
      </c>
      <c r="B3982" s="15" t="s">
        <v>6730</v>
      </c>
      <c r="C3982" s="18">
        <v>42355.0</v>
      </c>
      <c r="D3982" s="18">
        <v>42357.0</v>
      </c>
      <c r="E3982" s="18">
        <f t="shared" si="1"/>
        <v>42357</v>
      </c>
      <c r="F3982" s="15" t="s">
        <v>114</v>
      </c>
      <c r="G3982" s="15" t="s">
        <v>1513</v>
      </c>
      <c r="H3982" s="15" t="s">
        <v>1514</v>
      </c>
      <c r="I3982" s="15" t="s">
        <v>59</v>
      </c>
      <c r="J3982" s="15" t="s">
        <v>60</v>
      </c>
      <c r="K3982" s="15" t="s">
        <v>31</v>
      </c>
      <c r="L3982" s="15" t="str">
        <f t="array" ref="L3982">_xlfn.XLOOKUP(M3982,reference_province_to_city!$A$2:$A$11,reference_province_to_city!$B$2:$B$11)</f>
        <v>Balikpapan</v>
      </c>
      <c r="M3982" s="15" t="s">
        <v>21</v>
      </c>
      <c r="N3982" s="15">
        <v>76114.0</v>
      </c>
      <c r="O3982" s="15">
        <f t="array" ref="O3982">_xlfn.XLOOKUP(M3982,reference_postal_code!$B$2:$B$11,reference_postal_code!$A$2:$A$11)</f>
        <v>76114</v>
      </c>
      <c r="P3982" s="15" t="s">
        <v>166</v>
      </c>
      <c r="Q3982" s="15" t="s">
        <v>4716</v>
      </c>
      <c r="R3982" s="15" t="s">
        <v>110</v>
      </c>
      <c r="S3982" s="15" t="s">
        <v>111</v>
      </c>
      <c r="T3982" s="15" t="s">
        <v>4717</v>
      </c>
      <c r="U3982" s="28">
        <v>2039760.0</v>
      </c>
      <c r="V3982" s="15">
        <v>2.0</v>
      </c>
      <c r="W3982" s="31">
        <v>0.2</v>
      </c>
      <c r="X3982" s="28">
        <v>254970.0</v>
      </c>
    </row>
    <row r="3983" ht="15.75" customHeight="1">
      <c r="A3983" s="15">
        <v>4698.0</v>
      </c>
      <c r="B3983" s="15" t="s">
        <v>6731</v>
      </c>
      <c r="C3983" s="18">
        <v>42355.0</v>
      </c>
      <c r="D3983" s="18">
        <v>42355.0</v>
      </c>
      <c r="E3983" s="18">
        <f t="shared" si="1"/>
        <v>42355</v>
      </c>
      <c r="F3983" s="15" t="s">
        <v>466</v>
      </c>
      <c r="G3983" s="15" t="s">
        <v>1232</v>
      </c>
      <c r="H3983" s="15" t="s">
        <v>1233</v>
      </c>
      <c r="I3983" s="15" t="s">
        <v>59</v>
      </c>
      <c r="J3983" s="15" t="s">
        <v>60</v>
      </c>
      <c r="K3983" s="15" t="s">
        <v>22</v>
      </c>
      <c r="L3983" s="15" t="str">
        <f t="array" ref="L3983">_xlfn.XLOOKUP(M3983,reference_province_to_city!$A$2:$A$11,reference_province_to_city!$B$2:$B$11)</f>
        <v>Surabaya</v>
      </c>
      <c r="M3983" s="15" t="s">
        <v>20</v>
      </c>
      <c r="N3983" s="15">
        <v>60231.0</v>
      </c>
      <c r="O3983" s="15">
        <f t="array" ref="O3983">_xlfn.XLOOKUP(M3983,reference_postal_code!$B$2:$B$11,reference_postal_code!$A$2:$A$11)</f>
        <v>60231</v>
      </c>
      <c r="P3983" s="15" t="s">
        <v>166</v>
      </c>
      <c r="Q3983" s="15" t="s">
        <v>2550</v>
      </c>
      <c r="R3983" s="15" t="s">
        <v>106</v>
      </c>
      <c r="S3983" s="15" t="s">
        <v>107</v>
      </c>
      <c r="T3983" s="15" t="s">
        <v>2551</v>
      </c>
      <c r="U3983" s="28">
        <v>8199900.0</v>
      </c>
      <c r="V3983" s="15">
        <v>9.0</v>
      </c>
      <c r="W3983" s="31">
        <v>0.0</v>
      </c>
      <c r="X3983" s="28">
        <v>2049975.0</v>
      </c>
    </row>
    <row r="3984" ht="15.75" customHeight="1">
      <c r="A3984" s="15">
        <v>4696.0</v>
      </c>
      <c r="B3984" s="15" t="s">
        <v>6731</v>
      </c>
      <c r="C3984" s="18">
        <v>42355.0</v>
      </c>
      <c r="D3984" s="18">
        <v>42355.0</v>
      </c>
      <c r="E3984" s="18">
        <f t="shared" si="1"/>
        <v>42355</v>
      </c>
      <c r="F3984" s="15" t="s">
        <v>466</v>
      </c>
      <c r="G3984" s="15" t="s">
        <v>1232</v>
      </c>
      <c r="H3984" s="15" t="s">
        <v>1233</v>
      </c>
      <c r="I3984" s="15" t="s">
        <v>59</v>
      </c>
      <c r="J3984" s="15" t="s">
        <v>60</v>
      </c>
      <c r="K3984" s="15" t="s">
        <v>22</v>
      </c>
      <c r="L3984" s="15" t="str">
        <f t="array" ref="L3984">_xlfn.XLOOKUP(M3984,reference_province_to_city!$A$2:$A$11,reference_province_to_city!$B$2:$B$11)</f>
        <v>Surabaya</v>
      </c>
      <c r="M3984" s="15" t="s">
        <v>20</v>
      </c>
      <c r="N3984" s="15">
        <v>60231.0</v>
      </c>
      <c r="O3984" s="15">
        <f t="array" ref="O3984">_xlfn.XLOOKUP(M3984,reference_postal_code!$B$2:$B$11,reference_postal_code!$A$2:$A$11)</f>
        <v>60231</v>
      </c>
      <c r="P3984" s="15" t="s">
        <v>166</v>
      </c>
      <c r="Q3984" s="15" t="s">
        <v>6732</v>
      </c>
      <c r="R3984" s="15" t="s">
        <v>106</v>
      </c>
      <c r="S3984" s="15" t="s">
        <v>107</v>
      </c>
      <c r="T3984" s="15" t="s">
        <v>6733</v>
      </c>
      <c r="U3984" s="28">
        <v>4544100.0</v>
      </c>
      <c r="V3984" s="15">
        <v>3.0</v>
      </c>
      <c r="W3984" s="31">
        <v>0.0</v>
      </c>
      <c r="X3984" s="28">
        <v>727056.0</v>
      </c>
    </row>
    <row r="3985" ht="15.75" customHeight="1">
      <c r="A3985" s="15">
        <v>8939.0</v>
      </c>
      <c r="B3985" s="15" t="s">
        <v>6730</v>
      </c>
      <c r="C3985" s="18">
        <v>42355.0</v>
      </c>
      <c r="D3985" s="18">
        <v>42357.0</v>
      </c>
      <c r="E3985" s="18">
        <f t="shared" si="1"/>
        <v>42357</v>
      </c>
      <c r="F3985" s="15" t="s">
        <v>114</v>
      </c>
      <c r="G3985" s="15" t="s">
        <v>1513</v>
      </c>
      <c r="H3985" s="15" t="s">
        <v>1514</v>
      </c>
      <c r="I3985" s="15" t="s">
        <v>59</v>
      </c>
      <c r="J3985" s="15" t="s">
        <v>60</v>
      </c>
      <c r="K3985" s="15" t="s">
        <v>31</v>
      </c>
      <c r="L3985" s="15" t="str">
        <f t="array" ref="L3985">_xlfn.XLOOKUP(M3985,reference_province_to_city!$A$2:$A$11,reference_province_to_city!$B$2:$B$11)</f>
        <v>Balikpapan</v>
      </c>
      <c r="M3985" s="15" t="s">
        <v>21</v>
      </c>
      <c r="N3985" s="15">
        <v>76114.0</v>
      </c>
      <c r="O3985" s="15">
        <f t="array" ref="O3985">_xlfn.XLOOKUP(M3985,reference_postal_code!$B$2:$B$11,reference_postal_code!$A$2:$A$11)</f>
        <v>76114</v>
      </c>
      <c r="P3985" s="15" t="s">
        <v>166</v>
      </c>
      <c r="Q3985" s="15" t="s">
        <v>6510</v>
      </c>
      <c r="R3985" s="15" t="s">
        <v>65</v>
      </c>
      <c r="S3985" s="15" t="s">
        <v>93</v>
      </c>
      <c r="T3985" s="15" t="s">
        <v>6511</v>
      </c>
      <c r="U3985" s="28">
        <v>246000.0</v>
      </c>
      <c r="V3985" s="15">
        <v>5.0</v>
      </c>
      <c r="W3985" s="31">
        <v>0.0</v>
      </c>
      <c r="X3985" s="28">
        <v>105780.0</v>
      </c>
    </row>
    <row r="3986" ht="15.75" customHeight="1">
      <c r="A3986" s="15">
        <v>8937.0</v>
      </c>
      <c r="B3986" s="15" t="s">
        <v>6730</v>
      </c>
      <c r="C3986" s="18">
        <v>42355.0</v>
      </c>
      <c r="D3986" s="18">
        <v>42357.0</v>
      </c>
      <c r="E3986" s="18">
        <f t="shared" si="1"/>
        <v>42357</v>
      </c>
      <c r="F3986" s="15" t="s">
        <v>114</v>
      </c>
      <c r="G3986" s="15" t="s">
        <v>1513</v>
      </c>
      <c r="H3986" s="15" t="s">
        <v>1514</v>
      </c>
      <c r="I3986" s="15" t="s">
        <v>59</v>
      </c>
      <c r="J3986" s="15" t="s">
        <v>60</v>
      </c>
      <c r="K3986" s="15" t="s">
        <v>31</v>
      </c>
      <c r="L3986" s="15" t="str">
        <f t="array" ref="L3986">_xlfn.XLOOKUP(M3986,reference_province_to_city!$A$2:$A$11,reference_province_to_city!$B$2:$B$11)</f>
        <v>Balikpapan</v>
      </c>
      <c r="M3986" s="15" t="s">
        <v>21</v>
      </c>
      <c r="N3986" s="15">
        <v>76114.0</v>
      </c>
      <c r="O3986" s="15">
        <f t="array" ref="O3986">_xlfn.XLOOKUP(M3986,reference_postal_code!$B$2:$B$11,reference_postal_code!$A$2:$A$11)</f>
        <v>76114</v>
      </c>
      <c r="P3986" s="15" t="s">
        <v>166</v>
      </c>
      <c r="Q3986" s="15" t="s">
        <v>2633</v>
      </c>
      <c r="R3986" s="15" t="s">
        <v>65</v>
      </c>
      <c r="S3986" s="15" t="s">
        <v>93</v>
      </c>
      <c r="T3986" s="15" t="s">
        <v>2634</v>
      </c>
      <c r="U3986" s="28">
        <v>3072750.0</v>
      </c>
      <c r="V3986" s="15">
        <v>5.0</v>
      </c>
      <c r="W3986" s="31">
        <v>0.0</v>
      </c>
      <c r="X3986" s="28">
        <v>798915.0</v>
      </c>
    </row>
    <row r="3987" ht="15.75" customHeight="1">
      <c r="A3987" s="15">
        <v>4695.0</v>
      </c>
      <c r="B3987" s="15" t="s">
        <v>6731</v>
      </c>
      <c r="C3987" s="18">
        <v>42355.0</v>
      </c>
      <c r="D3987" s="18">
        <v>42355.0</v>
      </c>
      <c r="E3987" s="18">
        <f t="shared" si="1"/>
        <v>42355</v>
      </c>
      <c r="F3987" s="15" t="s">
        <v>466</v>
      </c>
      <c r="G3987" s="15" t="s">
        <v>1232</v>
      </c>
      <c r="H3987" s="15" t="s">
        <v>1233</v>
      </c>
      <c r="I3987" s="15" t="s">
        <v>59</v>
      </c>
      <c r="J3987" s="15" t="s">
        <v>60</v>
      </c>
      <c r="K3987" s="15" t="s">
        <v>22</v>
      </c>
      <c r="L3987" s="15" t="str">
        <f t="array" ref="L3987">_xlfn.XLOOKUP(M3987,reference_province_to_city!$A$2:$A$11,reference_province_to_city!$B$2:$B$11)</f>
        <v>Surabaya</v>
      </c>
      <c r="M3987" s="15" t="s">
        <v>20</v>
      </c>
      <c r="N3987" s="15">
        <v>60231.0</v>
      </c>
      <c r="O3987" s="15">
        <f t="array" ref="O3987">_xlfn.XLOOKUP(M3987,reference_postal_code!$B$2:$B$11,reference_postal_code!$A$2:$A$11)</f>
        <v>60231</v>
      </c>
      <c r="P3987" s="15" t="s">
        <v>166</v>
      </c>
      <c r="Q3987" s="15" t="s">
        <v>499</v>
      </c>
      <c r="R3987" s="15" t="s">
        <v>65</v>
      </c>
      <c r="S3987" s="15" t="s">
        <v>83</v>
      </c>
      <c r="T3987" s="15" t="s">
        <v>500</v>
      </c>
      <c r="U3987" s="28">
        <v>442800.0</v>
      </c>
      <c r="V3987" s="15">
        <v>4.0</v>
      </c>
      <c r="W3987" s="31">
        <v>0.0</v>
      </c>
      <c r="X3987" s="28">
        <v>216972.0</v>
      </c>
    </row>
    <row r="3988" ht="15.75" customHeight="1">
      <c r="A3988" s="15">
        <v>6685.0</v>
      </c>
      <c r="B3988" s="15" t="s">
        <v>6729</v>
      </c>
      <c r="C3988" s="18">
        <v>42355.0</v>
      </c>
      <c r="D3988" s="18">
        <v>42360.0</v>
      </c>
      <c r="E3988" s="18">
        <f t="shared" si="1"/>
        <v>42360</v>
      </c>
      <c r="F3988" s="15" t="s">
        <v>55</v>
      </c>
      <c r="G3988" s="15" t="s">
        <v>1961</v>
      </c>
      <c r="H3988" s="15" t="s">
        <v>1962</v>
      </c>
      <c r="I3988" s="15" t="s">
        <v>59</v>
      </c>
      <c r="J3988" s="15" t="s">
        <v>60</v>
      </c>
      <c r="K3988" s="15" t="s">
        <v>31</v>
      </c>
      <c r="L3988" s="15" t="str">
        <f t="array" ref="L3988">_xlfn.XLOOKUP(M3988,reference_province_to_city!$A$2:$A$11,reference_province_to_city!$B$2:$B$11)</f>
        <v>Balikpapan</v>
      </c>
      <c r="M3988" s="15" t="s">
        <v>21</v>
      </c>
      <c r="N3988" s="15">
        <v>76114.0</v>
      </c>
      <c r="O3988" s="15">
        <f t="array" ref="O3988">_xlfn.XLOOKUP(M3988,reference_postal_code!$B$2:$B$11,reference_postal_code!$A$2:$A$11)</f>
        <v>76114</v>
      </c>
      <c r="P3988" s="15" t="s">
        <v>166</v>
      </c>
      <c r="Q3988" s="15" t="s">
        <v>3866</v>
      </c>
      <c r="R3988" s="15" t="s">
        <v>65</v>
      </c>
      <c r="S3988" s="15" t="s">
        <v>87</v>
      </c>
      <c r="T3988" s="15" t="s">
        <v>3867</v>
      </c>
      <c r="U3988" s="28">
        <v>2700240.0</v>
      </c>
      <c r="V3988" s="15">
        <v>1.0</v>
      </c>
      <c r="W3988" s="31">
        <v>0.2</v>
      </c>
      <c r="X3988" s="28">
        <v>-236271.0</v>
      </c>
    </row>
    <row r="3989" ht="15.75" customHeight="1">
      <c r="A3989" s="15">
        <v>4699.0</v>
      </c>
      <c r="B3989" s="15" t="s">
        <v>6731</v>
      </c>
      <c r="C3989" s="18">
        <v>42355.0</v>
      </c>
      <c r="D3989" s="18">
        <v>42355.0</v>
      </c>
      <c r="E3989" s="18">
        <f t="shared" si="1"/>
        <v>42355</v>
      </c>
      <c r="F3989" s="15" t="s">
        <v>466</v>
      </c>
      <c r="G3989" s="15" t="s">
        <v>1232</v>
      </c>
      <c r="H3989" s="15" t="s">
        <v>1233</v>
      </c>
      <c r="I3989" s="15" t="s">
        <v>59</v>
      </c>
      <c r="J3989" s="15" t="s">
        <v>60</v>
      </c>
      <c r="K3989" s="15" t="s">
        <v>22</v>
      </c>
      <c r="L3989" s="15" t="str">
        <f t="array" ref="L3989">_xlfn.XLOOKUP(M3989,reference_province_to_city!$A$2:$A$11,reference_province_to_city!$B$2:$B$11)</f>
        <v>Surabaya</v>
      </c>
      <c r="M3989" s="15" t="s">
        <v>20</v>
      </c>
      <c r="N3989" s="15">
        <v>60231.0</v>
      </c>
      <c r="O3989" s="15">
        <f t="array" ref="O3989">_xlfn.XLOOKUP(M3989,reference_postal_code!$B$2:$B$11,reference_postal_code!$A$2:$A$11)</f>
        <v>60231</v>
      </c>
      <c r="P3989" s="15" t="s">
        <v>166</v>
      </c>
      <c r="Q3989" s="15" t="s">
        <v>2888</v>
      </c>
      <c r="R3989" s="15" t="s">
        <v>106</v>
      </c>
      <c r="S3989" s="15" t="s">
        <v>139</v>
      </c>
      <c r="T3989" s="15" t="s">
        <v>2889</v>
      </c>
      <c r="U3989" s="28">
        <v>3181950.0</v>
      </c>
      <c r="V3989" s="15">
        <v>3.0</v>
      </c>
      <c r="W3989" s="31">
        <v>0.0</v>
      </c>
      <c r="X3989" s="28">
        <v>222736.0</v>
      </c>
    </row>
    <row r="3990" ht="15.75" customHeight="1">
      <c r="A3990" s="15">
        <v>6687.0</v>
      </c>
      <c r="B3990" s="15" t="s">
        <v>6729</v>
      </c>
      <c r="C3990" s="18">
        <v>42355.0</v>
      </c>
      <c r="D3990" s="18">
        <v>42360.0</v>
      </c>
      <c r="E3990" s="18">
        <f t="shared" si="1"/>
        <v>42360</v>
      </c>
      <c r="F3990" s="15" t="s">
        <v>55</v>
      </c>
      <c r="G3990" s="15" t="s">
        <v>1961</v>
      </c>
      <c r="H3990" s="15" t="s">
        <v>1962</v>
      </c>
      <c r="I3990" s="15" t="s">
        <v>59</v>
      </c>
      <c r="J3990" s="15" t="s">
        <v>60</v>
      </c>
      <c r="L3990" s="15" t="str">
        <f t="array" ref="L3990">_xlfn.XLOOKUP(M3990,reference_province_to_city!$A$2:$A$11,reference_province_to_city!$B$2:$B$11)</f>
        <v>Balikpapan</v>
      </c>
      <c r="M3990" s="15" t="s">
        <v>21</v>
      </c>
      <c r="N3990" s="15">
        <v>76114.0</v>
      </c>
      <c r="O3990" s="15">
        <f t="array" ref="O3990">_xlfn.XLOOKUP(M3990,reference_postal_code!$B$2:$B$11,reference_postal_code!$A$2:$A$11)</f>
        <v>76114</v>
      </c>
      <c r="P3990" s="15" t="s">
        <v>166</v>
      </c>
      <c r="Q3990" s="15" t="s">
        <v>723</v>
      </c>
      <c r="R3990" s="15" t="s">
        <v>65</v>
      </c>
      <c r="S3990" s="15" t="s">
        <v>93</v>
      </c>
      <c r="T3990" s="15" t="s">
        <v>724</v>
      </c>
      <c r="U3990" s="28">
        <v>196800.0</v>
      </c>
      <c r="V3990" s="15">
        <v>5.0</v>
      </c>
      <c r="W3990" s="31">
        <v>0.2</v>
      </c>
      <c r="X3990" s="28">
        <v>22140.0</v>
      </c>
    </row>
    <row r="3991" ht="15.75" customHeight="1">
      <c r="A3991" s="15">
        <v>8940.0</v>
      </c>
      <c r="B3991" s="15" t="s">
        <v>6730</v>
      </c>
      <c r="C3991" s="18">
        <v>42355.0</v>
      </c>
      <c r="D3991" s="18">
        <v>42357.0</v>
      </c>
      <c r="E3991" s="18">
        <f t="shared" si="1"/>
        <v>42357</v>
      </c>
      <c r="F3991" s="15" t="s">
        <v>114</v>
      </c>
      <c r="G3991" s="15" t="s">
        <v>1513</v>
      </c>
      <c r="H3991" s="15" t="s">
        <v>1514</v>
      </c>
      <c r="I3991" s="15" t="s">
        <v>59</v>
      </c>
      <c r="J3991" s="15" t="s">
        <v>60</v>
      </c>
      <c r="K3991" s="15" t="s">
        <v>31</v>
      </c>
      <c r="L3991" s="15" t="str">
        <f t="array" ref="L3991">_xlfn.XLOOKUP(M3991,reference_province_to_city!$A$2:$A$11,reference_province_to_city!$B$2:$B$11)</f>
        <v>Balikpapan</v>
      </c>
      <c r="M3991" s="15" t="s">
        <v>21</v>
      </c>
      <c r="N3991" s="15">
        <v>76114.0</v>
      </c>
      <c r="O3991" s="15">
        <f t="array" ref="O3991">_xlfn.XLOOKUP(M3991,reference_postal_code!$B$2:$B$11,reference_postal_code!$A$2:$A$11)</f>
        <v>76114</v>
      </c>
      <c r="P3991" s="15" t="s">
        <v>166</v>
      </c>
      <c r="Q3991" s="15" t="s">
        <v>1519</v>
      </c>
      <c r="R3991" s="15" t="s">
        <v>65</v>
      </c>
      <c r="S3991" s="15" t="s">
        <v>83</v>
      </c>
      <c r="T3991" s="15" t="s">
        <v>1520</v>
      </c>
      <c r="U3991" s="28">
        <v>1394400.0</v>
      </c>
      <c r="V3991" s="15">
        <v>2.0</v>
      </c>
      <c r="W3991" s="31">
        <v>0.2</v>
      </c>
      <c r="X3991" s="28">
        <v>470610.0</v>
      </c>
    </row>
    <row r="3992" ht="15.75" customHeight="1">
      <c r="A3992" s="15">
        <v>4697.0</v>
      </c>
      <c r="B3992" s="15" t="s">
        <v>6731</v>
      </c>
      <c r="C3992" s="18">
        <v>42355.0</v>
      </c>
      <c r="D3992" s="18">
        <v>42355.0</v>
      </c>
      <c r="E3992" s="18">
        <f t="shared" si="1"/>
        <v>42355</v>
      </c>
      <c r="F3992" s="15" t="s">
        <v>466</v>
      </c>
      <c r="G3992" s="15" t="s">
        <v>1232</v>
      </c>
      <c r="H3992" s="15" t="s">
        <v>1233</v>
      </c>
      <c r="I3992" s="15" t="s">
        <v>59</v>
      </c>
      <c r="J3992" s="15" t="s">
        <v>60</v>
      </c>
      <c r="K3992" s="15" t="s">
        <v>22</v>
      </c>
      <c r="L3992" s="15" t="str">
        <f t="array" ref="L3992">_xlfn.XLOOKUP(M3992,reference_province_to_city!$A$2:$A$11,reference_province_to_city!$B$2:$B$11)</f>
        <v>Surabaya</v>
      </c>
      <c r="M3992" s="15" t="s">
        <v>20</v>
      </c>
      <c r="N3992" s="15">
        <v>60231.0</v>
      </c>
      <c r="O3992" s="15">
        <f t="array" ref="O3992">_xlfn.XLOOKUP(M3992,reference_postal_code!$B$2:$B$11,reference_postal_code!$A$2:$A$11)</f>
        <v>60231</v>
      </c>
      <c r="P3992" s="15" t="s">
        <v>166</v>
      </c>
      <c r="Q3992" s="15" t="s">
        <v>4551</v>
      </c>
      <c r="R3992" s="15" t="s">
        <v>106</v>
      </c>
      <c r="S3992" s="15" t="s">
        <v>107</v>
      </c>
      <c r="T3992" s="15" t="s">
        <v>4552</v>
      </c>
      <c r="U3992" s="28">
        <v>2135400.0</v>
      </c>
      <c r="V3992" s="15">
        <v>2.0</v>
      </c>
      <c r="W3992" s="31">
        <v>0.0</v>
      </c>
      <c r="X3992" s="28">
        <v>576558.0</v>
      </c>
    </row>
    <row r="3993" ht="15.75" customHeight="1">
      <c r="A3993" s="15">
        <v>4995.0</v>
      </c>
      <c r="B3993" s="15" t="s">
        <v>6734</v>
      </c>
      <c r="C3993" s="18">
        <v>42356.0</v>
      </c>
      <c r="D3993" s="18">
        <v>42363.0</v>
      </c>
      <c r="E3993" s="18">
        <f t="shared" si="1"/>
        <v>42363</v>
      </c>
      <c r="F3993" s="15" t="s">
        <v>55</v>
      </c>
      <c r="G3993" s="15" t="s">
        <v>2743</v>
      </c>
      <c r="H3993" s="15" t="s">
        <v>2744</v>
      </c>
      <c r="I3993" s="15" t="s">
        <v>128</v>
      </c>
      <c r="J3993" s="15" t="s">
        <v>60</v>
      </c>
      <c r="K3993" s="15" t="s">
        <v>17</v>
      </c>
      <c r="L3993" s="15" t="str">
        <f t="array" ref="L3993">_xlfn.XLOOKUP(M3993,reference_province_to_city!$A$2:$A$11,reference_province_to_city!$B$2:$B$11)</f>
        <v>Semarang</v>
      </c>
      <c r="M3993" s="15" t="s">
        <v>15</v>
      </c>
      <c r="N3993" s="15">
        <v>50111.0</v>
      </c>
      <c r="O3993" s="15">
        <f t="array" ref="O3993">_xlfn.XLOOKUP(M3993,reference_postal_code!$B$2:$B$11,reference_postal_code!$A$2:$A$11)</f>
        <v>50111</v>
      </c>
      <c r="P3993" s="15" t="s">
        <v>77</v>
      </c>
      <c r="Q3993" s="15" t="s">
        <v>479</v>
      </c>
      <c r="R3993" s="15" t="s">
        <v>106</v>
      </c>
      <c r="S3993" s="15" t="s">
        <v>139</v>
      </c>
      <c r="T3993" s="15" t="s">
        <v>480</v>
      </c>
      <c r="U3993" s="28">
        <v>304800.0</v>
      </c>
      <c r="V3993" s="15">
        <v>5.0</v>
      </c>
      <c r="W3993" s="31">
        <v>0.2</v>
      </c>
      <c r="X3993" s="28">
        <v>53340.0</v>
      </c>
    </row>
    <row r="3994" ht="15.75" customHeight="1">
      <c r="A3994" s="15">
        <v>4009.0</v>
      </c>
      <c r="B3994" s="15" t="s">
        <v>6735</v>
      </c>
      <c r="C3994" s="18">
        <v>42356.0</v>
      </c>
      <c r="D3994" s="18">
        <v>42360.0</v>
      </c>
      <c r="E3994" s="18">
        <f t="shared" si="1"/>
        <v>42360</v>
      </c>
      <c r="F3994" s="15" t="s">
        <v>55</v>
      </c>
      <c r="G3994" s="15" t="s">
        <v>4075</v>
      </c>
      <c r="H3994" s="15" t="s">
        <v>4076</v>
      </c>
      <c r="I3994" s="15" t="s">
        <v>128</v>
      </c>
      <c r="J3994" s="15" t="s">
        <v>60</v>
      </c>
      <c r="K3994" s="15" t="s">
        <v>29</v>
      </c>
      <c r="L3994" s="15" t="str">
        <f t="array" ref="L3994">_xlfn.XLOOKUP(M3994,reference_province_to_city!$A$2:$A$11,reference_province_to_city!$B$2:$B$11)</f>
        <v>Palembang</v>
      </c>
      <c r="M3994" s="15" t="s">
        <v>13</v>
      </c>
      <c r="N3994" s="15">
        <v>30111.0</v>
      </c>
      <c r="O3994" s="15">
        <f t="array" ref="O3994">_xlfn.XLOOKUP(M3994,reference_postal_code!$B$2:$B$11,reference_postal_code!$A$2:$A$11)</f>
        <v>30111</v>
      </c>
      <c r="P3994" s="15" t="s">
        <v>77</v>
      </c>
      <c r="Q3994" s="15" t="s">
        <v>3045</v>
      </c>
      <c r="R3994" s="15" t="s">
        <v>65</v>
      </c>
      <c r="S3994" s="15" t="s">
        <v>93</v>
      </c>
      <c r="T3994" s="15" t="s">
        <v>3046</v>
      </c>
      <c r="U3994" s="28">
        <v>102720.0</v>
      </c>
      <c r="V3994" s="15">
        <v>2.0</v>
      </c>
      <c r="W3994" s="31">
        <v>0.2</v>
      </c>
      <c r="X3994" s="28">
        <v>8988.0</v>
      </c>
    </row>
    <row r="3995" ht="15.75" customHeight="1">
      <c r="A3995" s="15">
        <v>4994.0</v>
      </c>
      <c r="B3995" s="15" t="s">
        <v>6734</v>
      </c>
      <c r="C3995" s="18">
        <v>42356.0</v>
      </c>
      <c r="D3995" s="18">
        <v>42363.0</v>
      </c>
      <c r="E3995" s="18">
        <f t="shared" si="1"/>
        <v>42363</v>
      </c>
      <c r="F3995" s="15" t="s">
        <v>55</v>
      </c>
      <c r="G3995" s="15" t="s">
        <v>2743</v>
      </c>
      <c r="H3995" s="15" t="s">
        <v>2744</v>
      </c>
      <c r="I3995" s="15" t="s">
        <v>128</v>
      </c>
      <c r="J3995" s="15" t="s">
        <v>60</v>
      </c>
      <c r="K3995" s="15" t="s">
        <v>17</v>
      </c>
      <c r="L3995" s="15" t="str">
        <f t="array" ref="L3995">_xlfn.XLOOKUP(M3995,reference_province_to_city!$A$2:$A$11,reference_province_to_city!$B$2:$B$11)</f>
        <v>Semarang</v>
      </c>
      <c r="M3995" s="15" t="s">
        <v>15</v>
      </c>
      <c r="N3995" s="15">
        <v>50111.0</v>
      </c>
      <c r="O3995" s="15">
        <f t="array" ref="O3995">_xlfn.XLOOKUP(M3995,reference_postal_code!$B$2:$B$11,reference_postal_code!$A$2:$A$11)</f>
        <v>50111</v>
      </c>
      <c r="P3995" s="15" t="s">
        <v>77</v>
      </c>
      <c r="Q3995" s="15" t="s">
        <v>6265</v>
      </c>
      <c r="R3995" s="15" t="s">
        <v>65</v>
      </c>
      <c r="S3995" s="15" t="s">
        <v>79</v>
      </c>
      <c r="T3995" s="15" t="s">
        <v>6266</v>
      </c>
      <c r="U3995" s="28">
        <v>276480.0</v>
      </c>
      <c r="V3995" s="15">
        <v>8.0</v>
      </c>
      <c r="W3995" s="31">
        <v>0.2</v>
      </c>
      <c r="X3995" s="28">
        <v>89856.0</v>
      </c>
    </row>
    <row r="3996" ht="15.75" customHeight="1">
      <c r="A3996" s="15">
        <v>4993.0</v>
      </c>
      <c r="B3996" s="15" t="s">
        <v>6734</v>
      </c>
      <c r="C3996" s="18">
        <v>42356.0</v>
      </c>
      <c r="D3996" s="18">
        <v>42363.0</v>
      </c>
      <c r="E3996" s="18">
        <f t="shared" si="1"/>
        <v>42363</v>
      </c>
      <c r="F3996" s="15" t="s">
        <v>55</v>
      </c>
      <c r="G3996" s="15" t="s">
        <v>2743</v>
      </c>
      <c r="H3996" s="15" t="s">
        <v>2744</v>
      </c>
      <c r="I3996" s="15" t="s">
        <v>128</v>
      </c>
      <c r="J3996" s="15" t="s">
        <v>60</v>
      </c>
      <c r="K3996" s="15" t="s">
        <v>17</v>
      </c>
      <c r="L3996" s="15" t="str">
        <f t="array" ref="L3996">_xlfn.XLOOKUP(M3996,reference_province_to_city!$A$2:$A$11,reference_province_to_city!$B$2:$B$11)</f>
        <v>Semarang</v>
      </c>
      <c r="M3996" s="15" t="s">
        <v>15</v>
      </c>
      <c r="N3996" s="15">
        <v>50111.0</v>
      </c>
      <c r="O3996" s="15">
        <f t="array" ref="O3996">_xlfn.XLOOKUP(M3996,reference_postal_code!$B$2:$B$11,reference_postal_code!$A$2:$A$11)</f>
        <v>50111</v>
      </c>
      <c r="P3996" s="15" t="s">
        <v>77</v>
      </c>
      <c r="Q3996" s="15" t="s">
        <v>1850</v>
      </c>
      <c r="R3996" s="15" t="s">
        <v>65</v>
      </c>
      <c r="S3996" s="15" t="s">
        <v>173</v>
      </c>
      <c r="T3996" s="15" t="s">
        <v>1851</v>
      </c>
      <c r="U3996" s="28">
        <v>839040.0</v>
      </c>
      <c r="V3996" s="15">
        <v>8.0</v>
      </c>
      <c r="W3996" s="31">
        <v>0.2</v>
      </c>
      <c r="X3996" s="28">
        <v>283176.0</v>
      </c>
    </row>
    <row r="3997" ht="15.75" customHeight="1">
      <c r="A3997" s="15">
        <v>5082.0</v>
      </c>
      <c r="B3997" s="15" t="s">
        <v>6736</v>
      </c>
      <c r="C3997" s="18">
        <v>42356.0</v>
      </c>
      <c r="D3997" s="18">
        <v>42356.0</v>
      </c>
      <c r="E3997" s="18">
        <f t="shared" si="1"/>
        <v>42356</v>
      </c>
      <c r="F3997" s="15" t="s">
        <v>466</v>
      </c>
      <c r="G3997" s="15" t="s">
        <v>3202</v>
      </c>
      <c r="H3997" s="15" t="s">
        <v>3203</v>
      </c>
      <c r="I3997" s="15" t="s">
        <v>76</v>
      </c>
      <c r="J3997" s="15" t="s">
        <v>60</v>
      </c>
      <c r="K3997" s="15" t="s">
        <v>22</v>
      </c>
      <c r="L3997" s="15" t="str">
        <f t="array" ref="L3997">_xlfn.XLOOKUP(M3997,reference_province_to_city!$A$2:$A$11,reference_province_to_city!$B$2:$B$11)</f>
        <v>Surabaya</v>
      </c>
      <c r="M3997" s="15" t="s">
        <v>20</v>
      </c>
      <c r="N3997" s="15">
        <v>60231.0</v>
      </c>
      <c r="O3997" s="15">
        <f t="array" ref="O3997">_xlfn.XLOOKUP(M3997,reference_postal_code!$B$2:$B$11,reference_postal_code!$A$2:$A$11)</f>
        <v>60231</v>
      </c>
      <c r="P3997" s="15" t="s">
        <v>166</v>
      </c>
      <c r="Q3997" s="15" t="s">
        <v>1123</v>
      </c>
      <c r="R3997" s="15" t="s">
        <v>65</v>
      </c>
      <c r="S3997" s="15" t="s">
        <v>66</v>
      </c>
      <c r="T3997" s="15" t="s">
        <v>1124</v>
      </c>
      <c r="U3997" s="28">
        <v>311040.0</v>
      </c>
      <c r="V3997" s="15">
        <v>4.0</v>
      </c>
      <c r="W3997" s="31">
        <v>0.2</v>
      </c>
      <c r="X3997" s="28">
        <v>108864.0</v>
      </c>
    </row>
    <row r="3998" ht="15.75" customHeight="1">
      <c r="A3998" s="15">
        <v>2262.0</v>
      </c>
      <c r="B3998" s="15" t="s">
        <v>6737</v>
      </c>
      <c r="C3998" s="18">
        <v>42356.0</v>
      </c>
      <c r="D3998" s="18">
        <v>42356.0</v>
      </c>
      <c r="E3998" s="18">
        <f t="shared" si="1"/>
        <v>42356</v>
      </c>
      <c r="F3998" s="15" t="s">
        <v>466</v>
      </c>
      <c r="G3998" s="15" t="s">
        <v>2787</v>
      </c>
      <c r="H3998" s="15" t="s">
        <v>2788</v>
      </c>
      <c r="I3998" s="15" t="s">
        <v>59</v>
      </c>
      <c r="J3998" s="15" t="s">
        <v>60</v>
      </c>
      <c r="K3998" s="15" t="s">
        <v>17</v>
      </c>
      <c r="L3998" s="15" t="str">
        <f t="array" ref="L3998">_xlfn.XLOOKUP(M3998,reference_province_to_city!$A$2:$A$11,reference_province_to_city!$B$2:$B$11)</f>
        <v>Semarang</v>
      </c>
      <c r="M3998" s="15" t="s">
        <v>15</v>
      </c>
      <c r="N3998" s="15">
        <v>50111.0</v>
      </c>
      <c r="O3998" s="15">
        <f t="array" ref="O3998">_xlfn.XLOOKUP(M3998,reference_postal_code!$B$2:$B$11,reference_postal_code!$A$2:$A$11)</f>
        <v>50111</v>
      </c>
      <c r="P3998" s="15" t="s">
        <v>77</v>
      </c>
      <c r="Q3998" s="15" t="s">
        <v>5067</v>
      </c>
      <c r="R3998" s="15" t="s">
        <v>110</v>
      </c>
      <c r="S3998" s="15" t="s">
        <v>149</v>
      </c>
      <c r="T3998" s="15" t="s">
        <v>5068</v>
      </c>
      <c r="U3998" s="28">
        <v>2493600.0</v>
      </c>
      <c r="V3998" s="15">
        <v>1.0</v>
      </c>
      <c r="W3998" s="31">
        <v>0.0</v>
      </c>
      <c r="X3998" s="28">
        <v>374040.0</v>
      </c>
    </row>
    <row r="3999" ht="15.75" customHeight="1">
      <c r="A3999" s="15">
        <v>543.0</v>
      </c>
      <c r="B3999" s="15" t="s">
        <v>6738</v>
      </c>
      <c r="C3999" s="18">
        <v>42356.0</v>
      </c>
      <c r="D3999" s="18">
        <v>42361.0</v>
      </c>
      <c r="E3999" s="18">
        <f t="shared" si="1"/>
        <v>42361</v>
      </c>
      <c r="F3999" s="15" t="s">
        <v>55</v>
      </c>
      <c r="G3999" s="15" t="s">
        <v>2074</v>
      </c>
      <c r="H3999" s="15" t="s">
        <v>2075</v>
      </c>
      <c r="I3999" s="15" t="s">
        <v>59</v>
      </c>
      <c r="J3999" s="15" t="s">
        <v>60</v>
      </c>
      <c r="K3999" s="15" t="s">
        <v>19</v>
      </c>
      <c r="L3999" s="15" t="str">
        <f t="array" ref="L3999">_xlfn.XLOOKUP(M3999,reference_province_to_city!$A$2:$A$11,reference_province_to_city!$B$2:$B$11)</f>
        <v>Yogyakarta</v>
      </c>
      <c r="M3999" s="15" t="s">
        <v>18</v>
      </c>
      <c r="N3999" s="15">
        <v>55111.0</v>
      </c>
      <c r="O3999" s="15">
        <f t="array" ref="O3999">_xlfn.XLOOKUP(M3999,reference_postal_code!$B$2:$B$11,reference_postal_code!$A$2:$A$11)</f>
        <v>55111</v>
      </c>
      <c r="P3999" s="15" t="s">
        <v>77</v>
      </c>
      <c r="Q3999" s="15" t="s">
        <v>1708</v>
      </c>
      <c r="R3999" s="15" t="s">
        <v>65</v>
      </c>
      <c r="S3999" s="15" t="s">
        <v>87</v>
      </c>
      <c r="T3999" s="15" t="s">
        <v>1709</v>
      </c>
      <c r="U3999" s="28">
        <v>9701640.0</v>
      </c>
      <c r="V3999" s="15">
        <v>9.0</v>
      </c>
      <c r="W3999" s="31">
        <v>0.2</v>
      </c>
      <c r="X3999" s="28">
        <v>-2182869.0</v>
      </c>
    </row>
    <row r="4000" ht="15.75" customHeight="1">
      <c r="A4000" s="15">
        <v>543.0</v>
      </c>
      <c r="B4000" s="15" t="s">
        <v>6738</v>
      </c>
      <c r="C4000" s="18">
        <v>42356.0</v>
      </c>
      <c r="D4000" s="18">
        <v>42361.0</v>
      </c>
      <c r="E4000" s="18">
        <f t="shared" si="1"/>
        <v>42361</v>
      </c>
      <c r="F4000" s="15" t="s">
        <v>55</v>
      </c>
      <c r="G4000" s="15" t="s">
        <v>2074</v>
      </c>
      <c r="H4000" s="15" t="s">
        <v>2075</v>
      </c>
      <c r="I4000" s="15" t="s">
        <v>59</v>
      </c>
      <c r="J4000" s="15" t="s">
        <v>60</v>
      </c>
      <c r="K4000" s="15" t="s">
        <v>19</v>
      </c>
      <c r="L4000" s="15" t="str">
        <f t="array" ref="L4000">_xlfn.XLOOKUP(M4000,reference_province_to_city!$A$2:$A$11,reference_province_to_city!$B$2:$B$11)</f>
        <v>Yogyakarta</v>
      </c>
      <c r="M4000" s="15" t="s">
        <v>18</v>
      </c>
      <c r="O4000" s="15">
        <f t="array" ref="O4000">_xlfn.XLOOKUP(M4000,reference_postal_code!$B$2:$B$11,reference_postal_code!$A$2:$A$11)</f>
        <v>55111</v>
      </c>
      <c r="P4000" s="15" t="s">
        <v>77</v>
      </c>
      <c r="Q4000" s="15" t="s">
        <v>1708</v>
      </c>
      <c r="R4000" s="15" t="s">
        <v>65</v>
      </c>
      <c r="S4000" s="15" t="s">
        <v>87</v>
      </c>
      <c r="T4000" s="15" t="s">
        <v>1709</v>
      </c>
      <c r="U4000" s="28">
        <v>9701640.0</v>
      </c>
      <c r="V4000" s="15">
        <v>9.0</v>
      </c>
      <c r="W4000" s="31">
        <v>0.2</v>
      </c>
      <c r="X4000" s="28">
        <v>-2182869.0</v>
      </c>
    </row>
    <row r="4001" ht="15.75" customHeight="1">
      <c r="A4001" s="15">
        <v>4077.0</v>
      </c>
      <c r="B4001" s="15" t="s">
        <v>6739</v>
      </c>
      <c r="C4001" s="18">
        <v>42357.0</v>
      </c>
      <c r="D4001" s="18">
        <v>42359.0</v>
      </c>
      <c r="E4001" s="18">
        <f t="shared" si="1"/>
        <v>42359</v>
      </c>
      <c r="F4001" s="15" t="s">
        <v>114</v>
      </c>
      <c r="G4001" s="15" t="s">
        <v>3392</v>
      </c>
      <c r="H4001" s="15" t="s">
        <v>3393</v>
      </c>
      <c r="I4001" s="15" t="s">
        <v>128</v>
      </c>
      <c r="J4001" s="15" t="s">
        <v>60</v>
      </c>
      <c r="K4001" s="15" t="s">
        <v>17</v>
      </c>
      <c r="L4001" s="15" t="str">
        <f t="array" ref="L4001">_xlfn.XLOOKUP(M4001,reference_province_to_city!$A$2:$A$11,reference_province_to_city!$B$2:$B$11)</f>
        <v>Semarang</v>
      </c>
      <c r="M4001" s="15" t="s">
        <v>15</v>
      </c>
      <c r="N4001" s="15">
        <v>50111.0</v>
      </c>
      <c r="O4001" s="15">
        <f t="array" ref="O4001">_xlfn.XLOOKUP(M4001,reference_postal_code!$B$2:$B$11,reference_postal_code!$A$2:$A$11)</f>
        <v>50111</v>
      </c>
      <c r="P4001" s="15" t="s">
        <v>77</v>
      </c>
      <c r="Q4001" s="15" t="s">
        <v>2084</v>
      </c>
      <c r="R4001" s="15" t="s">
        <v>65</v>
      </c>
      <c r="S4001" s="15" t="s">
        <v>83</v>
      </c>
      <c r="T4001" s="15" t="s">
        <v>2085</v>
      </c>
      <c r="U4001" s="28">
        <v>105600.0</v>
      </c>
      <c r="V4001" s="15">
        <v>2.0</v>
      </c>
      <c r="W4001" s="31">
        <v>0.0</v>
      </c>
      <c r="X4001" s="28">
        <v>49632.0</v>
      </c>
    </row>
    <row r="4002" ht="15.75" customHeight="1">
      <c r="A4002" s="15">
        <v>1726.0</v>
      </c>
      <c r="B4002" s="15" t="s">
        <v>6740</v>
      </c>
      <c r="C4002" s="18">
        <v>42357.0</v>
      </c>
      <c r="D4002" s="18"/>
      <c r="E4002" s="18">
        <f t="shared" si="1"/>
        <v>42360</v>
      </c>
      <c r="F4002" s="15" t="s">
        <v>125</v>
      </c>
      <c r="G4002" s="15" t="s">
        <v>1166</v>
      </c>
      <c r="H4002" s="15" t="s">
        <v>1167</v>
      </c>
      <c r="I4002" s="15" t="s">
        <v>59</v>
      </c>
      <c r="J4002" s="15" t="s">
        <v>60</v>
      </c>
      <c r="K4002" s="15" t="s">
        <v>14</v>
      </c>
      <c r="L4002" s="15" t="str">
        <f t="array" ref="L4002">_xlfn.XLOOKUP(M4002,reference_province_to_city!$A$2:$A$11,reference_province_to_city!$B$2:$B$11)</f>
        <v>Bandung</v>
      </c>
      <c r="M4002" s="15" t="s">
        <v>12</v>
      </c>
      <c r="N4002" s="15">
        <v>40111.0</v>
      </c>
      <c r="O4002" s="15">
        <f t="array" ref="O4002">_xlfn.XLOOKUP(M4002,reference_postal_code!$B$2:$B$11,reference_postal_code!$A$2:$A$11)</f>
        <v>40111</v>
      </c>
      <c r="P4002" s="15" t="s">
        <v>117</v>
      </c>
      <c r="Q4002" s="15" t="s">
        <v>4889</v>
      </c>
      <c r="R4002" s="15" t="s">
        <v>65</v>
      </c>
      <c r="S4002" s="15" t="s">
        <v>222</v>
      </c>
      <c r="T4002" s="15" t="s">
        <v>4890</v>
      </c>
      <c r="U4002" s="28">
        <v>53280.0</v>
      </c>
      <c r="V4002" s="15">
        <v>2.0</v>
      </c>
      <c r="W4002" s="31">
        <v>0.2</v>
      </c>
      <c r="X4002" s="28">
        <v>6660.0</v>
      </c>
    </row>
    <row r="4003" ht="15.75" customHeight="1">
      <c r="A4003" s="15">
        <v>1626.0</v>
      </c>
      <c r="B4003" s="15" t="s">
        <v>6741</v>
      </c>
      <c r="C4003" s="18">
        <v>42357.0</v>
      </c>
      <c r="D4003" s="18">
        <v>42362.0</v>
      </c>
      <c r="E4003" s="18">
        <f t="shared" si="1"/>
        <v>42362</v>
      </c>
      <c r="F4003" s="15" t="s">
        <v>55</v>
      </c>
      <c r="G4003" s="15" t="s">
        <v>1741</v>
      </c>
      <c r="H4003" s="15" t="s">
        <v>1742</v>
      </c>
      <c r="I4003" s="15" t="s">
        <v>59</v>
      </c>
      <c r="J4003" s="15" t="s">
        <v>60</v>
      </c>
      <c r="K4003" s="15" t="s">
        <v>17</v>
      </c>
      <c r="L4003" s="15" t="str">
        <f t="array" ref="L4003">_xlfn.XLOOKUP(M4003,reference_province_to_city!$A$2:$A$11,reference_province_to_city!$B$2:$B$11)</f>
        <v>Semarang</v>
      </c>
      <c r="M4003" s="15" t="s">
        <v>15</v>
      </c>
      <c r="N4003" s="15">
        <v>50111.0</v>
      </c>
      <c r="O4003" s="15">
        <f t="array" ref="O4003">_xlfn.XLOOKUP(M4003,reference_postal_code!$B$2:$B$11,reference_postal_code!$A$2:$A$11)</f>
        <v>50111</v>
      </c>
      <c r="P4003" s="15" t="s">
        <v>77</v>
      </c>
      <c r="Q4003" s="15" t="s">
        <v>4718</v>
      </c>
      <c r="R4003" s="15" t="s">
        <v>110</v>
      </c>
      <c r="S4003" s="15" t="s">
        <v>149</v>
      </c>
      <c r="T4003" s="15" t="s">
        <v>4719</v>
      </c>
      <c r="U4003" s="28">
        <v>1.898775E7</v>
      </c>
      <c r="V4003" s="15">
        <v>3.0</v>
      </c>
      <c r="W4003" s="31">
        <v>0.0</v>
      </c>
      <c r="X4003" s="28">
        <v>8354610.0</v>
      </c>
    </row>
    <row r="4004" ht="15.75" customHeight="1">
      <c r="A4004" s="15">
        <v>6453.0</v>
      </c>
      <c r="B4004" s="15" t="s">
        <v>6742</v>
      </c>
      <c r="C4004" s="18">
        <v>42357.0</v>
      </c>
      <c r="D4004" s="18">
        <v>42361.0</v>
      </c>
      <c r="E4004" s="18">
        <f t="shared" si="1"/>
        <v>42361</v>
      </c>
      <c r="F4004" s="15" t="s">
        <v>114</v>
      </c>
      <c r="G4004" s="15" t="s">
        <v>2903</v>
      </c>
      <c r="H4004" s="15" t="s">
        <v>2904</v>
      </c>
      <c r="I4004" s="15" t="s">
        <v>59</v>
      </c>
      <c r="J4004" s="15" t="s">
        <v>60</v>
      </c>
      <c r="K4004" s="15" t="s">
        <v>14</v>
      </c>
      <c r="L4004" s="15" t="str">
        <f t="array" ref="L4004">_xlfn.XLOOKUP(M4004,reference_province_to_city!$A$2:$A$11,reference_province_to_city!$B$2:$B$11)</f>
        <v>Bandung</v>
      </c>
      <c r="M4004" s="15" t="s">
        <v>12</v>
      </c>
      <c r="N4004" s="15">
        <v>40111.0</v>
      </c>
      <c r="O4004" s="15">
        <f t="array" ref="O4004">_xlfn.XLOOKUP(M4004,reference_postal_code!$B$2:$B$11,reference_postal_code!$A$2:$A$11)</f>
        <v>40111</v>
      </c>
      <c r="P4004" s="15" t="s">
        <v>117</v>
      </c>
      <c r="Q4004" s="15" t="s">
        <v>3800</v>
      </c>
      <c r="R4004" s="15" t="s">
        <v>110</v>
      </c>
      <c r="S4004" s="15" t="s">
        <v>111</v>
      </c>
      <c r="T4004" s="15" t="s">
        <v>3801</v>
      </c>
      <c r="U4004" s="28">
        <v>2375640.0</v>
      </c>
      <c r="V4004" s="15">
        <v>3.0</v>
      </c>
      <c r="W4004" s="31">
        <v>0.2</v>
      </c>
      <c r="X4004" s="28">
        <v>207869.0</v>
      </c>
    </row>
    <row r="4005" ht="15.75" customHeight="1">
      <c r="A4005" s="15">
        <v>4079.0</v>
      </c>
      <c r="B4005" s="15" t="s">
        <v>6739</v>
      </c>
      <c r="C4005" s="18">
        <v>42357.0</v>
      </c>
      <c r="D4005" s="18">
        <v>42359.0</v>
      </c>
      <c r="E4005" s="18">
        <f t="shared" si="1"/>
        <v>42359</v>
      </c>
      <c r="F4005" s="15" t="s">
        <v>114</v>
      </c>
      <c r="G4005" s="15" t="s">
        <v>3392</v>
      </c>
      <c r="H4005" s="15" t="s">
        <v>3393</v>
      </c>
      <c r="I4005" s="15" t="s">
        <v>128</v>
      </c>
      <c r="J4005" s="15" t="s">
        <v>60</v>
      </c>
      <c r="K4005" s="15" t="s">
        <v>17</v>
      </c>
      <c r="L4005" s="15" t="str">
        <f t="array" ref="L4005">_xlfn.XLOOKUP(M4005,reference_province_to_city!$A$2:$A$11,reference_province_to_city!$B$2:$B$11)</f>
        <v>Semarang</v>
      </c>
      <c r="M4005" s="15" t="s">
        <v>15</v>
      </c>
      <c r="N4005" s="15">
        <v>50111.0</v>
      </c>
      <c r="O4005" s="15">
        <f t="array" ref="O4005">_xlfn.XLOOKUP(M4005,reference_postal_code!$B$2:$B$11,reference_postal_code!$A$2:$A$11)</f>
        <v>50111</v>
      </c>
      <c r="P4005" s="15" t="s">
        <v>77</v>
      </c>
      <c r="Q4005" s="15" t="s">
        <v>2512</v>
      </c>
      <c r="R4005" s="15" t="s">
        <v>65</v>
      </c>
      <c r="S4005" s="15" t="s">
        <v>66</v>
      </c>
      <c r="T4005" s="15" t="s">
        <v>2513</v>
      </c>
      <c r="U4005" s="28">
        <v>1744200.0</v>
      </c>
      <c r="V4005" s="15">
        <v>3.0</v>
      </c>
      <c r="W4005" s="31">
        <v>0.0</v>
      </c>
      <c r="X4005" s="28">
        <v>854658.0</v>
      </c>
    </row>
    <row r="4006" ht="15.75" customHeight="1">
      <c r="A4006" s="15">
        <v>1727.0</v>
      </c>
      <c r="B4006" s="15" t="s">
        <v>6740</v>
      </c>
      <c r="C4006" s="18">
        <v>42357.0</v>
      </c>
      <c r="D4006" s="18">
        <v>42358.0</v>
      </c>
      <c r="E4006" s="18">
        <f t="shared" si="1"/>
        <v>42358</v>
      </c>
      <c r="F4006" s="15" t="s">
        <v>125</v>
      </c>
      <c r="G4006" s="15" t="s">
        <v>1166</v>
      </c>
      <c r="H4006" s="15" t="s">
        <v>1167</v>
      </c>
      <c r="I4006" s="15" t="s">
        <v>59</v>
      </c>
      <c r="J4006" s="15" t="s">
        <v>60</v>
      </c>
      <c r="K4006" s="15" t="s">
        <v>14</v>
      </c>
      <c r="L4006" s="15" t="str">
        <f t="array" ref="L4006">_xlfn.XLOOKUP(M4006,reference_province_to_city!$A$2:$A$11,reference_province_to_city!$B$2:$B$11)</f>
        <v>Bandung</v>
      </c>
      <c r="M4006" s="15" t="s">
        <v>12</v>
      </c>
      <c r="N4006" s="15">
        <v>40111.0</v>
      </c>
      <c r="O4006" s="15">
        <f t="array" ref="O4006">_xlfn.XLOOKUP(M4006,reference_postal_code!$B$2:$B$11,reference_postal_code!$A$2:$A$11)</f>
        <v>40111</v>
      </c>
      <c r="P4006" s="15" t="s">
        <v>117</v>
      </c>
      <c r="Q4006" s="15" t="s">
        <v>2018</v>
      </c>
      <c r="R4006" s="15" t="s">
        <v>65</v>
      </c>
      <c r="S4006" s="15" t="s">
        <v>222</v>
      </c>
      <c r="T4006" s="15" t="s">
        <v>2019</v>
      </c>
      <c r="U4006" s="28">
        <v>1332480.0</v>
      </c>
      <c r="V4006" s="15">
        <v>4.0</v>
      </c>
      <c r="W4006" s="31">
        <v>0.2</v>
      </c>
      <c r="X4006" s="28">
        <v>116592.0</v>
      </c>
    </row>
    <row r="4007" ht="15.75" customHeight="1">
      <c r="A4007" s="15">
        <v>7489.0</v>
      </c>
      <c r="B4007" s="15" t="s">
        <v>6743</v>
      </c>
      <c r="C4007" s="18">
        <v>42357.0</v>
      </c>
      <c r="D4007" s="18">
        <v>42362.0</v>
      </c>
      <c r="E4007" s="18">
        <f t="shared" si="1"/>
        <v>42362</v>
      </c>
      <c r="F4007" s="15" t="s">
        <v>114</v>
      </c>
      <c r="G4007" s="15" t="s">
        <v>6744</v>
      </c>
      <c r="H4007" s="15" t="s">
        <v>6745</v>
      </c>
      <c r="I4007" s="15" t="s">
        <v>76</v>
      </c>
      <c r="J4007" s="15" t="s">
        <v>60</v>
      </c>
      <c r="K4007" s="15" t="s">
        <v>26</v>
      </c>
      <c r="L4007" s="15" t="str">
        <f t="array" ref="L4007">_xlfn.XLOOKUP(M4007,reference_province_to_city!$A$2:$A$11,reference_province_to_city!$B$2:$B$11)</f>
        <v>Denpasar</v>
      </c>
      <c r="M4007" s="15" t="s">
        <v>24</v>
      </c>
      <c r="N4007" s="15">
        <v>80231.0</v>
      </c>
      <c r="O4007" s="15">
        <f t="array" ref="O4007">_xlfn.XLOOKUP(M4007,reference_postal_code!$B$2:$B$11,reference_postal_code!$A$2:$A$11)</f>
        <v>80231</v>
      </c>
      <c r="P4007" s="15" t="s">
        <v>63</v>
      </c>
      <c r="Q4007" s="15" t="s">
        <v>756</v>
      </c>
      <c r="R4007" s="15" t="s">
        <v>106</v>
      </c>
      <c r="S4007" s="15" t="s">
        <v>218</v>
      </c>
      <c r="T4007" s="15" t="s">
        <v>757</v>
      </c>
      <c r="U4007" s="28">
        <v>1.579746E7</v>
      </c>
      <c r="V4007" s="15">
        <v>4.0</v>
      </c>
      <c r="W4007" s="31">
        <v>0.3</v>
      </c>
      <c r="X4007" s="28">
        <v>-1579746.0</v>
      </c>
    </row>
    <row r="4008" ht="15.75" customHeight="1">
      <c r="A4008" s="15">
        <v>1625.0</v>
      </c>
      <c r="B4008" s="15" t="s">
        <v>6741</v>
      </c>
      <c r="C4008" s="18">
        <v>42357.0</v>
      </c>
      <c r="D4008" s="18">
        <v>42362.0</v>
      </c>
      <c r="E4008" s="18">
        <f t="shared" si="1"/>
        <v>42362</v>
      </c>
      <c r="F4008" s="15" t="s">
        <v>55</v>
      </c>
      <c r="G4008" s="15" t="s">
        <v>1741</v>
      </c>
      <c r="H4008" s="15" t="s">
        <v>1742</v>
      </c>
      <c r="I4008" s="15" t="s">
        <v>59</v>
      </c>
      <c r="J4008" s="15" t="s">
        <v>60</v>
      </c>
      <c r="K4008" s="15" t="s">
        <v>17</v>
      </c>
      <c r="L4008" s="15" t="str">
        <f t="array" ref="L4008">_xlfn.XLOOKUP(M4008,reference_province_to_city!$A$2:$A$11,reference_province_to_city!$B$2:$B$11)</f>
        <v>Semarang</v>
      </c>
      <c r="M4008" s="15" t="s">
        <v>15</v>
      </c>
      <c r="N4008" s="15">
        <v>50111.0</v>
      </c>
      <c r="O4008" s="15">
        <f t="array" ref="O4008">_xlfn.XLOOKUP(M4008,reference_postal_code!$B$2:$B$11,reference_postal_code!$A$2:$A$11)</f>
        <v>50111</v>
      </c>
      <c r="P4008" s="15" t="s">
        <v>77</v>
      </c>
      <c r="Q4008" s="15" t="s">
        <v>5312</v>
      </c>
      <c r="R4008" s="15" t="s">
        <v>110</v>
      </c>
      <c r="S4008" s="15" t="s">
        <v>111</v>
      </c>
      <c r="T4008" s="15" t="s">
        <v>5313</v>
      </c>
      <c r="U4008" s="28">
        <v>1.01394E7</v>
      </c>
      <c r="V4008" s="15">
        <v>5.0</v>
      </c>
      <c r="W4008" s="31">
        <v>0.2</v>
      </c>
      <c r="X4008" s="28">
        <v>1267425.0</v>
      </c>
    </row>
    <row r="4009" ht="15.75" customHeight="1">
      <c r="A4009" s="15">
        <v>4078.0</v>
      </c>
      <c r="B4009" s="15" t="s">
        <v>6739</v>
      </c>
      <c r="C4009" s="18">
        <v>42357.0</v>
      </c>
      <c r="D4009" s="18">
        <v>42359.0</v>
      </c>
      <c r="E4009" s="18">
        <f t="shared" si="1"/>
        <v>42359</v>
      </c>
      <c r="F4009" s="15" t="s">
        <v>114</v>
      </c>
      <c r="G4009" s="15" t="s">
        <v>3392</v>
      </c>
      <c r="H4009" s="15" t="s">
        <v>3393</v>
      </c>
      <c r="I4009" s="15" t="s">
        <v>128</v>
      </c>
      <c r="J4009" s="15" t="s">
        <v>60</v>
      </c>
      <c r="K4009" s="15" t="s">
        <v>17</v>
      </c>
      <c r="L4009" s="15" t="str">
        <f t="array" ref="L4009">_xlfn.XLOOKUP(M4009,reference_province_to_city!$A$2:$A$11,reference_province_to_city!$B$2:$B$11)</f>
        <v>Semarang</v>
      </c>
      <c r="M4009" s="15" t="s">
        <v>15</v>
      </c>
      <c r="N4009" s="15">
        <v>50111.0</v>
      </c>
      <c r="O4009" s="15">
        <f t="array" ref="O4009">_xlfn.XLOOKUP(M4009,reference_postal_code!$B$2:$B$11,reference_postal_code!$A$2:$A$11)</f>
        <v>50111</v>
      </c>
      <c r="P4009" s="15" t="s">
        <v>77</v>
      </c>
      <c r="Q4009" s="15" t="s">
        <v>5439</v>
      </c>
      <c r="R4009" s="15" t="s">
        <v>65</v>
      </c>
      <c r="S4009" s="15" t="s">
        <v>103</v>
      </c>
      <c r="T4009" s="15" t="s">
        <v>5440</v>
      </c>
      <c r="U4009" s="28">
        <v>75600.0</v>
      </c>
      <c r="V4009" s="15">
        <v>4.0</v>
      </c>
      <c r="W4009" s="31">
        <v>0.0</v>
      </c>
      <c r="X4009" s="28">
        <v>3024.0</v>
      </c>
    </row>
    <row r="4010" ht="15.75" customHeight="1">
      <c r="A4010" s="15">
        <v>1725.0</v>
      </c>
      <c r="B4010" s="15" t="s">
        <v>6740</v>
      </c>
      <c r="C4010" s="18">
        <v>42357.0</v>
      </c>
      <c r="D4010" s="18">
        <v>42358.0</v>
      </c>
      <c r="E4010" s="18">
        <f t="shared" si="1"/>
        <v>42358</v>
      </c>
      <c r="F4010" s="15" t="s">
        <v>125</v>
      </c>
      <c r="G4010" s="15" t="s">
        <v>1166</v>
      </c>
      <c r="H4010" s="15" t="s">
        <v>1167</v>
      </c>
      <c r="I4010" s="15" t="s">
        <v>59</v>
      </c>
      <c r="J4010" s="15" t="s">
        <v>60</v>
      </c>
      <c r="K4010" s="15" t="s">
        <v>14</v>
      </c>
      <c r="L4010" s="15" t="str">
        <f t="array" ref="L4010">_xlfn.XLOOKUP(M4010,reference_province_to_city!$A$2:$A$11,reference_province_to_city!$B$2:$B$11)</f>
        <v>Bandung</v>
      </c>
      <c r="M4010" s="15" t="s">
        <v>12</v>
      </c>
      <c r="N4010" s="15">
        <v>40111.0</v>
      </c>
      <c r="O4010" s="15">
        <f t="array" ref="O4010">_xlfn.XLOOKUP(M4010,reference_postal_code!$B$2:$B$11,reference_postal_code!$A$2:$A$11)</f>
        <v>40111</v>
      </c>
      <c r="P4010" s="15" t="s">
        <v>117</v>
      </c>
      <c r="Q4010" s="15" t="s">
        <v>4602</v>
      </c>
      <c r="R4010" s="15" t="s">
        <v>65</v>
      </c>
      <c r="S4010" s="15" t="s">
        <v>222</v>
      </c>
      <c r="T4010" s="15" t="s">
        <v>4603</v>
      </c>
      <c r="U4010" s="28">
        <v>6515280.0</v>
      </c>
      <c r="V4010" s="15">
        <v>3.0</v>
      </c>
      <c r="W4010" s="31">
        <v>0.2</v>
      </c>
      <c r="X4010" s="28">
        <v>651528.0</v>
      </c>
    </row>
    <row r="4011" ht="15.75" customHeight="1">
      <c r="A4011" s="15">
        <v>7487.0</v>
      </c>
      <c r="B4011" s="15" t="s">
        <v>6743</v>
      </c>
      <c r="C4011" s="18">
        <v>42357.0</v>
      </c>
      <c r="D4011" s="18">
        <v>42362.0</v>
      </c>
      <c r="E4011" s="18">
        <f t="shared" si="1"/>
        <v>42362</v>
      </c>
      <c r="F4011" s="15" t="s">
        <v>114</v>
      </c>
      <c r="G4011" s="15" t="s">
        <v>6744</v>
      </c>
      <c r="H4011" s="15" t="s">
        <v>6745</v>
      </c>
      <c r="I4011" s="15" t="s">
        <v>76</v>
      </c>
      <c r="J4011" s="15" t="s">
        <v>60</v>
      </c>
      <c r="K4011" s="15" t="s">
        <v>26</v>
      </c>
      <c r="L4011" s="15" t="str">
        <f t="array" ref="L4011">_xlfn.XLOOKUP(M4011,reference_province_to_city!$A$2:$A$11,reference_province_to_city!$B$2:$B$11)</f>
        <v>Denpasar</v>
      </c>
      <c r="M4011" s="15" t="s">
        <v>24</v>
      </c>
      <c r="N4011" s="15">
        <v>80231.0</v>
      </c>
      <c r="O4011" s="15">
        <f t="array" ref="O4011">_xlfn.XLOOKUP(M4011,reference_postal_code!$B$2:$B$11,reference_postal_code!$A$2:$A$11)</f>
        <v>80231</v>
      </c>
      <c r="P4011" s="15" t="s">
        <v>63</v>
      </c>
      <c r="Q4011" s="15" t="s">
        <v>3578</v>
      </c>
      <c r="R4011" s="15" t="s">
        <v>65</v>
      </c>
      <c r="S4011" s="15" t="s">
        <v>66</v>
      </c>
      <c r="T4011" s="15" t="s">
        <v>3579</v>
      </c>
      <c r="U4011" s="28">
        <v>448500.0</v>
      </c>
      <c r="V4011" s="15">
        <v>5.0</v>
      </c>
      <c r="W4011" s="31">
        <v>0.0</v>
      </c>
      <c r="X4011" s="28">
        <v>219765.0</v>
      </c>
    </row>
    <row r="4012" ht="15.75" customHeight="1">
      <c r="A4012" s="15">
        <v>7747.0</v>
      </c>
      <c r="B4012" s="15" t="s">
        <v>6746</v>
      </c>
      <c r="C4012" s="18">
        <v>42357.0</v>
      </c>
      <c r="D4012" s="18">
        <v>42361.0</v>
      </c>
      <c r="E4012" s="18">
        <f t="shared" si="1"/>
        <v>42361</v>
      </c>
      <c r="F4012" s="15" t="s">
        <v>55</v>
      </c>
      <c r="G4012" s="15" t="s">
        <v>766</v>
      </c>
      <c r="H4012" s="15" t="s">
        <v>767</v>
      </c>
      <c r="I4012" s="15" t="s">
        <v>76</v>
      </c>
      <c r="J4012" s="15" t="s">
        <v>60</v>
      </c>
      <c r="K4012" s="15" t="s">
        <v>19</v>
      </c>
      <c r="L4012" s="15" t="str">
        <f t="array" ref="L4012">_xlfn.XLOOKUP(M4012,reference_province_to_city!$A$2:$A$11,reference_province_to_city!$B$2:$B$11)</f>
        <v>Yogyakarta</v>
      </c>
      <c r="M4012" s="15" t="s">
        <v>18</v>
      </c>
      <c r="N4012" s="15">
        <v>55111.0</v>
      </c>
      <c r="O4012" s="15">
        <f t="array" ref="O4012">_xlfn.XLOOKUP(M4012,reference_postal_code!$B$2:$B$11,reference_postal_code!$A$2:$A$11)</f>
        <v>55111</v>
      </c>
      <c r="P4012" s="15" t="s">
        <v>77</v>
      </c>
      <c r="Q4012" s="15" t="s">
        <v>6678</v>
      </c>
      <c r="R4012" s="15" t="s">
        <v>110</v>
      </c>
      <c r="S4012" s="15" t="s">
        <v>149</v>
      </c>
      <c r="T4012" s="15" t="s">
        <v>6679</v>
      </c>
      <c r="U4012" s="28">
        <v>382320.0</v>
      </c>
      <c r="V4012" s="15">
        <v>2.0</v>
      </c>
      <c r="W4012" s="31">
        <v>0.2</v>
      </c>
      <c r="X4012" s="28">
        <v>71685.0</v>
      </c>
    </row>
    <row r="4013" ht="15.75" customHeight="1">
      <c r="A4013" s="15">
        <v>7488.0</v>
      </c>
      <c r="B4013" s="15" t="s">
        <v>6743</v>
      </c>
      <c r="C4013" s="18">
        <v>42357.0</v>
      </c>
      <c r="D4013" s="18">
        <v>42362.0</v>
      </c>
      <c r="E4013" s="18">
        <f t="shared" si="1"/>
        <v>42362</v>
      </c>
      <c r="F4013" s="15" t="s">
        <v>114</v>
      </c>
      <c r="G4013" s="15" t="s">
        <v>6744</v>
      </c>
      <c r="H4013" s="15" t="s">
        <v>6745</v>
      </c>
      <c r="I4013" s="15" t="s">
        <v>76</v>
      </c>
      <c r="J4013" s="15" t="s">
        <v>60</v>
      </c>
      <c r="K4013" s="15" t="s">
        <v>26</v>
      </c>
      <c r="L4013" s="15" t="str">
        <f t="array" ref="L4013">_xlfn.XLOOKUP(M4013,reference_province_to_city!$A$2:$A$11,reference_province_to_city!$B$2:$B$11)</f>
        <v>Denpasar</v>
      </c>
      <c r="M4013" s="15" t="s">
        <v>24</v>
      </c>
      <c r="N4013" s="15">
        <v>80231.0</v>
      </c>
      <c r="O4013" s="15">
        <f t="array" ref="O4013">_xlfn.XLOOKUP(M4013,reference_postal_code!$B$2:$B$11,reference_postal_code!$A$2:$A$11)</f>
        <v>80231</v>
      </c>
      <c r="P4013" s="15" t="s">
        <v>63</v>
      </c>
      <c r="Q4013" s="15" t="s">
        <v>6441</v>
      </c>
      <c r="R4013" s="15" t="s">
        <v>110</v>
      </c>
      <c r="S4013" s="15" t="s">
        <v>149</v>
      </c>
      <c r="T4013" s="15" t="s">
        <v>6442</v>
      </c>
      <c r="U4013" s="28">
        <v>3.374865E7</v>
      </c>
      <c r="V4013" s="15">
        <v>9.0</v>
      </c>
      <c r="W4013" s="31">
        <v>0.0</v>
      </c>
      <c r="X4013" s="28">
        <v>7762190.0</v>
      </c>
    </row>
    <row r="4014" ht="15.75" customHeight="1">
      <c r="A4014" s="15">
        <v>8826.0</v>
      </c>
      <c r="B4014" s="15" t="s">
        <v>6747</v>
      </c>
      <c r="C4014" s="18">
        <v>42357.0</v>
      </c>
      <c r="D4014" s="18">
        <v>42360.0</v>
      </c>
      <c r="E4014" s="18">
        <f t="shared" si="1"/>
        <v>42360</v>
      </c>
      <c r="F4014" s="15" t="s">
        <v>125</v>
      </c>
      <c r="G4014" s="15" t="s">
        <v>2391</v>
      </c>
      <c r="H4014" s="15" t="s">
        <v>2392</v>
      </c>
      <c r="I4014" s="15" t="s">
        <v>59</v>
      </c>
      <c r="J4014" s="15" t="s">
        <v>60</v>
      </c>
      <c r="K4014" s="15" t="s">
        <v>14</v>
      </c>
      <c r="L4014" s="15" t="str">
        <f t="array" ref="L4014">_xlfn.XLOOKUP(M4014,reference_province_to_city!$A$2:$A$11,reference_province_to_city!$B$2:$B$11)</f>
        <v>Bandung</v>
      </c>
      <c r="M4014" s="15" t="s">
        <v>12</v>
      </c>
      <c r="N4014" s="15">
        <v>40111.0</v>
      </c>
      <c r="O4014" s="15">
        <f t="array" ref="O4014">_xlfn.XLOOKUP(M4014,reference_postal_code!$B$2:$B$11,reference_postal_code!$A$2:$A$11)</f>
        <v>40111</v>
      </c>
      <c r="P4014" s="15" t="s">
        <v>117</v>
      </c>
      <c r="Q4014" s="15" t="s">
        <v>5853</v>
      </c>
      <c r="R4014" s="15" t="s">
        <v>65</v>
      </c>
      <c r="S4014" s="15" t="s">
        <v>79</v>
      </c>
      <c r="T4014" s="15" t="s">
        <v>5854</v>
      </c>
      <c r="U4014" s="28">
        <v>103680.0</v>
      </c>
      <c r="V4014" s="15">
        <v>3.0</v>
      </c>
      <c r="W4014" s="31">
        <v>0.2</v>
      </c>
      <c r="X4014" s="28">
        <v>37584.0</v>
      </c>
    </row>
    <row r="4015" ht="15.75" customHeight="1">
      <c r="A4015" s="15">
        <v>471.0</v>
      </c>
      <c r="B4015" s="15" t="s">
        <v>6748</v>
      </c>
      <c r="C4015" s="18">
        <v>42358.0</v>
      </c>
      <c r="D4015" s="18">
        <v>42362.0</v>
      </c>
      <c r="E4015" s="18">
        <f t="shared" si="1"/>
        <v>42362</v>
      </c>
      <c r="F4015" s="15" t="s">
        <v>55</v>
      </c>
      <c r="G4015" s="15" t="s">
        <v>1702</v>
      </c>
      <c r="H4015" s="15" t="s">
        <v>1703</v>
      </c>
      <c r="I4015" s="15" t="s">
        <v>128</v>
      </c>
      <c r="J4015" s="15" t="s">
        <v>60</v>
      </c>
      <c r="K4015" s="15" t="s">
        <v>17</v>
      </c>
      <c r="L4015" s="15" t="str">
        <f t="array" ref="L4015">_xlfn.XLOOKUP(M4015,reference_province_to_city!$A$2:$A$11,reference_province_to_city!$B$2:$B$11)</f>
        <v>Semarang</v>
      </c>
      <c r="M4015" s="15" t="s">
        <v>15</v>
      </c>
      <c r="N4015" s="15">
        <v>50111.0</v>
      </c>
      <c r="O4015" s="15">
        <f t="array" ref="O4015">_xlfn.XLOOKUP(M4015,reference_postal_code!$B$2:$B$11,reference_postal_code!$A$2:$A$11)</f>
        <v>50111</v>
      </c>
      <c r="P4015" s="15" t="s">
        <v>77</v>
      </c>
      <c r="Q4015" s="15" t="s">
        <v>1047</v>
      </c>
      <c r="R4015" s="15" t="s">
        <v>65</v>
      </c>
      <c r="S4015" s="15" t="s">
        <v>66</v>
      </c>
      <c r="T4015" s="15" t="s">
        <v>1048</v>
      </c>
      <c r="U4015" s="28">
        <v>832200.0</v>
      </c>
      <c r="V4015" s="15">
        <v>1.0</v>
      </c>
      <c r="W4015" s="31">
        <v>0.0</v>
      </c>
      <c r="X4015" s="28">
        <v>399456.0</v>
      </c>
    </row>
    <row r="4016" ht="15.75" customHeight="1">
      <c r="A4016" s="15">
        <v>8670.0</v>
      </c>
      <c r="B4016" s="15" t="s">
        <v>6749</v>
      </c>
      <c r="C4016" s="18">
        <v>42358.0</v>
      </c>
      <c r="D4016" s="18"/>
      <c r="E4016" s="18">
        <f t="shared" si="1"/>
        <v>42361</v>
      </c>
      <c r="F4016" s="15" t="s">
        <v>114</v>
      </c>
      <c r="G4016" s="15" t="s">
        <v>1350</v>
      </c>
      <c r="H4016" s="15" t="s">
        <v>1351</v>
      </c>
      <c r="I4016" s="15" t="s">
        <v>59</v>
      </c>
      <c r="J4016" s="15" t="s">
        <v>60</v>
      </c>
      <c r="K4016" s="15" t="s">
        <v>22</v>
      </c>
      <c r="L4016" s="15" t="str">
        <f t="array" ref="L4016">_xlfn.XLOOKUP(M4016,reference_province_to_city!$A$2:$A$11,reference_province_to_city!$B$2:$B$11)</f>
        <v>Surabaya</v>
      </c>
      <c r="M4016" s="15" t="s">
        <v>20</v>
      </c>
      <c r="N4016" s="15">
        <v>60231.0</v>
      </c>
      <c r="O4016" s="15">
        <f t="array" ref="O4016">_xlfn.XLOOKUP(M4016,reference_postal_code!$B$2:$B$11,reference_postal_code!$A$2:$A$11)</f>
        <v>60231</v>
      </c>
      <c r="P4016" s="15" t="s">
        <v>166</v>
      </c>
      <c r="Q4016" s="15" t="s">
        <v>3762</v>
      </c>
      <c r="R4016" s="15" t="s">
        <v>65</v>
      </c>
      <c r="S4016" s="15" t="s">
        <v>66</v>
      </c>
      <c r="T4016" s="15" t="s">
        <v>3763</v>
      </c>
      <c r="U4016" s="28">
        <v>256800.0</v>
      </c>
      <c r="V4016" s="15">
        <v>4.0</v>
      </c>
      <c r="W4016" s="31">
        <v>0.0</v>
      </c>
      <c r="X4016" s="28">
        <v>115560.0</v>
      </c>
    </row>
    <row r="4017" ht="15.75" customHeight="1">
      <c r="A4017" s="15">
        <v>4336.0</v>
      </c>
      <c r="B4017" s="15" t="s">
        <v>6750</v>
      </c>
      <c r="C4017" s="18">
        <v>42358.0</v>
      </c>
      <c r="D4017" s="18">
        <v>42362.0</v>
      </c>
      <c r="E4017" s="18">
        <f t="shared" si="1"/>
        <v>42362</v>
      </c>
      <c r="F4017" s="15" t="s">
        <v>55</v>
      </c>
      <c r="G4017" s="15" t="s">
        <v>2553</v>
      </c>
      <c r="H4017" s="15" t="s">
        <v>2554</v>
      </c>
      <c r="I4017" s="15" t="s">
        <v>59</v>
      </c>
      <c r="J4017" s="15" t="s">
        <v>60</v>
      </c>
      <c r="K4017" s="15" t="s">
        <v>26</v>
      </c>
      <c r="L4017" s="15" t="str">
        <f t="array" ref="L4017">_xlfn.XLOOKUP(M4017,reference_province_to_city!$A$2:$A$11,reference_province_to_city!$B$2:$B$11)</f>
        <v>Denpasar</v>
      </c>
      <c r="M4017" s="15" t="s">
        <v>24</v>
      </c>
      <c r="N4017" s="15">
        <v>80231.0</v>
      </c>
      <c r="O4017" s="15">
        <f t="array" ref="O4017">_xlfn.XLOOKUP(M4017,reference_postal_code!$B$2:$B$11,reference_postal_code!$A$2:$A$11)</f>
        <v>80231</v>
      </c>
      <c r="P4017" s="15" t="s">
        <v>63</v>
      </c>
      <c r="Q4017" s="15" t="s">
        <v>6092</v>
      </c>
      <c r="R4017" s="15" t="s">
        <v>65</v>
      </c>
      <c r="S4017" s="15" t="s">
        <v>173</v>
      </c>
      <c r="T4017" s="15" t="s">
        <v>6093</v>
      </c>
      <c r="U4017" s="28">
        <v>118800.0</v>
      </c>
      <c r="V4017" s="15">
        <v>1.0</v>
      </c>
      <c r="W4017" s="31">
        <v>0.2</v>
      </c>
      <c r="X4017" s="28">
        <v>41580.0</v>
      </c>
    </row>
    <row r="4018" ht="15.75" customHeight="1">
      <c r="A4018" s="15">
        <v>1723.0</v>
      </c>
      <c r="B4018" s="15" t="s">
        <v>6751</v>
      </c>
      <c r="C4018" s="18">
        <v>42358.0</v>
      </c>
      <c r="D4018" s="18">
        <v>42363.0</v>
      </c>
      <c r="E4018" s="18">
        <f t="shared" si="1"/>
        <v>42363</v>
      </c>
      <c r="F4018" s="15" t="s">
        <v>55</v>
      </c>
      <c r="G4018" s="15" t="s">
        <v>2885</v>
      </c>
      <c r="H4018" s="15" t="s">
        <v>2886</v>
      </c>
      <c r="I4018" s="15" t="s">
        <v>59</v>
      </c>
      <c r="J4018" s="15" t="s">
        <v>60</v>
      </c>
      <c r="K4018" s="15" t="s">
        <v>33</v>
      </c>
      <c r="L4018" s="15" t="str">
        <f t="array" ref="L4018">_xlfn.XLOOKUP(M4018,reference_province_to_city!$A$2:$A$11,reference_province_to_city!$B$2:$B$11)</f>
        <v>Makassar</v>
      </c>
      <c r="M4018" s="15" t="s">
        <v>25</v>
      </c>
      <c r="N4018" s="15">
        <v>90111.0</v>
      </c>
      <c r="O4018" s="15">
        <f t="array" ref="O4018">_xlfn.XLOOKUP(M4018,reference_postal_code!$B$2:$B$11,reference_postal_code!$A$2:$A$11)</f>
        <v>90111</v>
      </c>
      <c r="P4018" s="15" t="s">
        <v>63</v>
      </c>
      <c r="Q4018" s="15" t="s">
        <v>446</v>
      </c>
      <c r="R4018" s="15" t="s">
        <v>110</v>
      </c>
      <c r="S4018" s="15" t="s">
        <v>149</v>
      </c>
      <c r="T4018" s="15" t="s">
        <v>447</v>
      </c>
      <c r="U4018" s="28">
        <v>3839520.0</v>
      </c>
      <c r="V4018" s="15">
        <v>4.0</v>
      </c>
      <c r="W4018" s="31">
        <v>0.2</v>
      </c>
      <c r="X4018" s="28">
        <v>767904.0</v>
      </c>
    </row>
    <row r="4019" ht="15.75" customHeight="1">
      <c r="A4019" s="15">
        <v>345.0</v>
      </c>
      <c r="B4019" s="15" t="s">
        <v>6752</v>
      </c>
      <c r="C4019" s="18">
        <v>42358.0</v>
      </c>
      <c r="D4019" s="18">
        <v>42362.0</v>
      </c>
      <c r="E4019" s="18">
        <f t="shared" si="1"/>
        <v>42362</v>
      </c>
      <c r="F4019" s="15" t="s">
        <v>55</v>
      </c>
      <c r="G4019" s="15" t="s">
        <v>2533</v>
      </c>
      <c r="H4019" s="15" t="s">
        <v>2534</v>
      </c>
      <c r="I4019" s="15" t="s">
        <v>59</v>
      </c>
      <c r="J4019" s="15" t="s">
        <v>60</v>
      </c>
      <c r="K4019" s="15" t="s">
        <v>29</v>
      </c>
      <c r="L4019" s="15" t="str">
        <f t="array" ref="L4019">_xlfn.XLOOKUP(M4019,reference_province_to_city!$A$2:$A$11,reference_province_to_city!$B$2:$B$11)</f>
        <v>Palembang</v>
      </c>
      <c r="M4019" s="15" t="s">
        <v>13</v>
      </c>
      <c r="N4019" s="15">
        <v>30111.0</v>
      </c>
      <c r="O4019" s="15">
        <f t="array" ref="O4019">_xlfn.XLOOKUP(M4019,reference_postal_code!$B$2:$B$11,reference_postal_code!$A$2:$A$11)</f>
        <v>30111</v>
      </c>
      <c r="P4019" s="15" t="s">
        <v>77</v>
      </c>
      <c r="Q4019" s="15" t="s">
        <v>1471</v>
      </c>
      <c r="R4019" s="15" t="s">
        <v>65</v>
      </c>
      <c r="S4019" s="15" t="s">
        <v>87</v>
      </c>
      <c r="T4019" s="15" t="s">
        <v>1472</v>
      </c>
      <c r="U4019" s="28">
        <v>1332000.0</v>
      </c>
      <c r="V4019" s="15">
        <v>4.0</v>
      </c>
      <c r="W4019" s="31">
        <v>0.2</v>
      </c>
      <c r="X4019" s="28">
        <v>-33300.0</v>
      </c>
    </row>
    <row r="4020" ht="15.75" customHeight="1">
      <c r="A4020" s="15">
        <v>8866.0</v>
      </c>
      <c r="B4020" s="15" t="s">
        <v>6753</v>
      </c>
      <c r="C4020" s="18">
        <v>42358.0</v>
      </c>
      <c r="D4020" s="18">
        <v>42364.0</v>
      </c>
      <c r="E4020" s="18">
        <f t="shared" si="1"/>
        <v>42364</v>
      </c>
      <c r="F4020" s="15" t="s">
        <v>55</v>
      </c>
      <c r="G4020" s="15" t="s">
        <v>4085</v>
      </c>
      <c r="H4020" s="15" t="s">
        <v>4086</v>
      </c>
      <c r="I4020" s="15" t="s">
        <v>59</v>
      </c>
      <c r="J4020" s="15" t="s">
        <v>60</v>
      </c>
      <c r="K4020" s="15" t="s">
        <v>22</v>
      </c>
      <c r="L4020" s="15" t="str">
        <f t="array" ref="L4020">_xlfn.XLOOKUP(M4020,reference_province_to_city!$A$2:$A$11,reference_province_to_city!$B$2:$B$11)</f>
        <v>Surabaya</v>
      </c>
      <c r="M4020" s="15" t="s">
        <v>20</v>
      </c>
      <c r="N4020" s="15">
        <v>60231.0</v>
      </c>
      <c r="O4020" s="15">
        <f t="array" ref="O4020">_xlfn.XLOOKUP(M4020,reference_postal_code!$B$2:$B$11,reference_postal_code!$A$2:$A$11)</f>
        <v>60231</v>
      </c>
      <c r="P4020" s="15" t="s">
        <v>166</v>
      </c>
      <c r="Q4020" s="15" t="s">
        <v>2443</v>
      </c>
      <c r="R4020" s="15" t="s">
        <v>65</v>
      </c>
      <c r="S4020" s="15" t="s">
        <v>222</v>
      </c>
      <c r="T4020" s="15" t="s">
        <v>2444</v>
      </c>
      <c r="U4020" s="28">
        <v>544050.0</v>
      </c>
      <c r="V4020" s="15">
        <v>3.0</v>
      </c>
      <c r="W4020" s="31">
        <v>0.0</v>
      </c>
      <c r="X4020" s="28">
        <v>163215.0</v>
      </c>
    </row>
    <row r="4021" ht="15.75" customHeight="1">
      <c r="A4021" s="15">
        <v>1724.0</v>
      </c>
      <c r="B4021" s="15" t="s">
        <v>6751</v>
      </c>
      <c r="C4021" s="18">
        <v>42358.0</v>
      </c>
      <c r="D4021" s="18">
        <v>42363.0</v>
      </c>
      <c r="E4021" s="18">
        <f t="shared" si="1"/>
        <v>42363</v>
      </c>
      <c r="F4021" s="15" t="s">
        <v>55</v>
      </c>
      <c r="G4021" s="15" t="s">
        <v>2885</v>
      </c>
      <c r="H4021" s="15" t="s">
        <v>2886</v>
      </c>
      <c r="I4021" s="15" t="s">
        <v>59</v>
      </c>
      <c r="J4021" s="15" t="s">
        <v>60</v>
      </c>
      <c r="K4021" s="15" t="s">
        <v>33</v>
      </c>
      <c r="L4021" s="15" t="str">
        <f t="array" ref="L4021">_xlfn.XLOOKUP(M4021,reference_province_to_city!$A$2:$A$11,reference_province_to_city!$B$2:$B$11)</f>
        <v>Makassar</v>
      </c>
      <c r="M4021" s="15" t="s">
        <v>25</v>
      </c>
      <c r="N4021" s="15">
        <v>90111.0</v>
      </c>
      <c r="O4021" s="15">
        <f t="array" ref="O4021">_xlfn.XLOOKUP(M4021,reference_postal_code!$B$2:$B$11,reference_postal_code!$A$2:$A$11)</f>
        <v>90111</v>
      </c>
      <c r="P4021" s="15" t="s">
        <v>63</v>
      </c>
      <c r="Q4021" s="15" t="s">
        <v>350</v>
      </c>
      <c r="R4021" s="15" t="s">
        <v>106</v>
      </c>
      <c r="S4021" s="15" t="s">
        <v>183</v>
      </c>
      <c r="T4021" s="15" t="s">
        <v>351</v>
      </c>
      <c r="U4021" s="28">
        <v>5385870.0</v>
      </c>
      <c r="V4021" s="15">
        <v>3.0</v>
      </c>
      <c r="W4021" s="31">
        <v>0.3</v>
      </c>
      <c r="X4021" s="28">
        <v>-1077174.0</v>
      </c>
    </row>
    <row r="4022" ht="15.75" customHeight="1">
      <c r="A4022" s="15">
        <v>6735.0</v>
      </c>
      <c r="B4022" s="15" t="s">
        <v>6754</v>
      </c>
      <c r="C4022" s="18">
        <v>42358.0</v>
      </c>
      <c r="D4022" s="18">
        <v>42363.0</v>
      </c>
      <c r="E4022" s="18">
        <f t="shared" si="1"/>
        <v>42363</v>
      </c>
      <c r="F4022" s="15" t="s">
        <v>55</v>
      </c>
      <c r="G4022" s="15" t="s">
        <v>6755</v>
      </c>
      <c r="H4022" s="15" t="s">
        <v>6756</v>
      </c>
      <c r="I4022" s="15" t="s">
        <v>76</v>
      </c>
      <c r="J4022" s="15" t="s">
        <v>60</v>
      </c>
      <c r="K4022" s="15" t="s">
        <v>28</v>
      </c>
      <c r="L4022" s="15" t="str">
        <f t="array" ref="L4022">_xlfn.XLOOKUP(M4022,reference_province_to_city!$A$2:$A$11,reference_province_to_city!$B$2:$B$11)</f>
        <v>Medan</v>
      </c>
      <c r="M4022" s="15" t="s">
        <v>11</v>
      </c>
      <c r="N4022" s="15">
        <v>20111.0</v>
      </c>
      <c r="O4022" s="15">
        <f t="array" ref="O4022">_xlfn.XLOOKUP(M4022,reference_postal_code!$B$2:$B$11,reference_postal_code!$A$2:$A$11)</f>
        <v>20111</v>
      </c>
      <c r="P4022" s="15" t="s">
        <v>77</v>
      </c>
      <c r="Q4022" s="15" t="s">
        <v>5216</v>
      </c>
      <c r="R4022" s="15" t="s">
        <v>65</v>
      </c>
      <c r="S4022" s="15" t="s">
        <v>79</v>
      </c>
      <c r="T4022" s="15" t="s">
        <v>5217</v>
      </c>
      <c r="U4022" s="28">
        <v>175440.0</v>
      </c>
      <c r="V4022" s="15">
        <v>2.0</v>
      </c>
      <c r="W4022" s="31">
        <v>0.2</v>
      </c>
      <c r="X4022" s="28">
        <v>59211.0</v>
      </c>
    </row>
    <row r="4023" ht="15.75" customHeight="1">
      <c r="A4023" s="15">
        <v>4337.0</v>
      </c>
      <c r="B4023" s="15" t="s">
        <v>6750</v>
      </c>
      <c r="C4023" s="18">
        <v>42358.0</v>
      </c>
      <c r="D4023" s="18">
        <v>42362.0</v>
      </c>
      <c r="E4023" s="18">
        <f t="shared" si="1"/>
        <v>42362</v>
      </c>
      <c r="F4023" s="15" t="s">
        <v>55</v>
      </c>
      <c r="G4023" s="15" t="s">
        <v>2553</v>
      </c>
      <c r="H4023" s="15" t="s">
        <v>2554</v>
      </c>
      <c r="I4023" s="15" t="s">
        <v>59</v>
      </c>
      <c r="J4023" s="15" t="s">
        <v>60</v>
      </c>
      <c r="K4023" s="15" t="s">
        <v>26</v>
      </c>
      <c r="L4023" s="15" t="str">
        <f t="array" ref="L4023">_xlfn.XLOOKUP(M4023,reference_province_to_city!$A$2:$A$11,reference_province_to_city!$B$2:$B$11)</f>
        <v>Denpasar</v>
      </c>
      <c r="M4023" s="15" t="s">
        <v>24</v>
      </c>
      <c r="N4023" s="15">
        <v>80231.0</v>
      </c>
      <c r="O4023" s="15">
        <f t="array" ref="O4023">_xlfn.XLOOKUP(M4023,reference_postal_code!$B$2:$B$11,reference_postal_code!$A$2:$A$11)</f>
        <v>80231</v>
      </c>
      <c r="P4023" s="15" t="s">
        <v>63</v>
      </c>
      <c r="Q4023" s="15" t="s">
        <v>2600</v>
      </c>
      <c r="R4023" s="15" t="s">
        <v>106</v>
      </c>
      <c r="S4023" s="15" t="s">
        <v>139</v>
      </c>
      <c r="T4023" s="15" t="s">
        <v>2601</v>
      </c>
      <c r="U4023" s="28">
        <v>215520.0</v>
      </c>
      <c r="V4023" s="15">
        <v>2.0</v>
      </c>
      <c r="W4023" s="31">
        <v>0.2</v>
      </c>
      <c r="X4023" s="28">
        <v>59268.0</v>
      </c>
    </row>
    <row r="4024" ht="15.75" customHeight="1">
      <c r="A4024" s="15">
        <v>9012.0</v>
      </c>
      <c r="B4024" s="15" t="s">
        <v>6757</v>
      </c>
      <c r="C4024" s="18">
        <v>42358.0</v>
      </c>
      <c r="D4024" s="18">
        <v>42359.0</v>
      </c>
      <c r="E4024" s="18">
        <f t="shared" si="1"/>
        <v>42359</v>
      </c>
      <c r="F4024" s="15" t="s">
        <v>125</v>
      </c>
      <c r="G4024" s="15" t="s">
        <v>2624</v>
      </c>
      <c r="H4024" s="15" t="s">
        <v>2625</v>
      </c>
      <c r="I4024" s="15" t="s">
        <v>76</v>
      </c>
      <c r="J4024" s="15" t="s">
        <v>60</v>
      </c>
      <c r="K4024" s="15" t="s">
        <v>19</v>
      </c>
      <c r="L4024" s="15" t="str">
        <f t="array" ref="L4024">_xlfn.XLOOKUP(M4024,reference_province_to_city!$A$2:$A$11,reference_province_to_city!$B$2:$B$11)</f>
        <v>Yogyakarta</v>
      </c>
      <c r="M4024" s="15" t="s">
        <v>18</v>
      </c>
      <c r="N4024" s="15">
        <v>55111.0</v>
      </c>
      <c r="O4024" s="15">
        <f t="array" ref="O4024">_xlfn.XLOOKUP(M4024,reference_postal_code!$B$2:$B$11,reference_postal_code!$A$2:$A$11)</f>
        <v>55111</v>
      </c>
      <c r="P4024" s="15" t="s">
        <v>77</v>
      </c>
      <c r="Q4024" s="15" t="s">
        <v>550</v>
      </c>
      <c r="R4024" s="15" t="s">
        <v>110</v>
      </c>
      <c r="S4024" s="15" t="s">
        <v>149</v>
      </c>
      <c r="T4024" s="15" t="s">
        <v>551</v>
      </c>
      <c r="U4024" s="28">
        <v>1512000.0</v>
      </c>
      <c r="V4024" s="15">
        <v>2.0</v>
      </c>
      <c r="W4024" s="31">
        <v>0.2</v>
      </c>
      <c r="X4024" s="28">
        <v>321300.0</v>
      </c>
    </row>
    <row r="4025" ht="15.75" customHeight="1">
      <c r="A4025" s="15">
        <v>1722.0</v>
      </c>
      <c r="B4025" s="15" t="s">
        <v>6751</v>
      </c>
      <c r="C4025" s="18">
        <v>42358.0</v>
      </c>
      <c r="D4025" s="18">
        <v>42363.0</v>
      </c>
      <c r="E4025" s="18">
        <f t="shared" si="1"/>
        <v>42363</v>
      </c>
      <c r="F4025" s="15" t="s">
        <v>55</v>
      </c>
      <c r="G4025" s="15" t="s">
        <v>2885</v>
      </c>
      <c r="H4025" s="15" t="s">
        <v>2886</v>
      </c>
      <c r="I4025" s="15" t="s">
        <v>59</v>
      </c>
      <c r="J4025" s="15" t="s">
        <v>60</v>
      </c>
      <c r="K4025" s="15" t="s">
        <v>33</v>
      </c>
      <c r="L4025" s="15" t="str">
        <f t="array" ref="L4025">_xlfn.XLOOKUP(M4025,reference_province_to_city!$A$2:$A$11,reference_province_to_city!$B$2:$B$11)</f>
        <v>Makassar</v>
      </c>
      <c r="M4025" s="15" t="s">
        <v>25</v>
      </c>
      <c r="N4025" s="15">
        <v>90111.0</v>
      </c>
      <c r="O4025" s="15">
        <f t="array" ref="O4025">_xlfn.XLOOKUP(M4025,reference_postal_code!$B$2:$B$11,reference_postal_code!$A$2:$A$11)</f>
        <v>90111</v>
      </c>
      <c r="P4025" s="15" t="s">
        <v>63</v>
      </c>
      <c r="Q4025" s="15" t="s">
        <v>278</v>
      </c>
      <c r="R4025" s="15" t="s">
        <v>110</v>
      </c>
      <c r="S4025" s="15" t="s">
        <v>111</v>
      </c>
      <c r="T4025" s="15" t="s">
        <v>279</v>
      </c>
      <c r="U4025" s="28">
        <v>2399760.0</v>
      </c>
      <c r="V4025" s="15">
        <v>2.0</v>
      </c>
      <c r="W4025" s="31">
        <v>0.2</v>
      </c>
      <c r="X4025" s="28">
        <v>179982.0</v>
      </c>
    </row>
    <row r="4026" ht="15.75" customHeight="1">
      <c r="A4026" s="15">
        <v>1015.0</v>
      </c>
      <c r="B4026" s="15" t="s">
        <v>6758</v>
      </c>
      <c r="C4026" s="18">
        <v>42359.0</v>
      </c>
      <c r="D4026" s="18">
        <v>42362.0</v>
      </c>
      <c r="E4026" s="18">
        <f t="shared" si="1"/>
        <v>42362</v>
      </c>
      <c r="F4026" s="15" t="s">
        <v>114</v>
      </c>
      <c r="G4026" s="15" t="s">
        <v>1154</v>
      </c>
      <c r="H4026" s="15" t="s">
        <v>1155</v>
      </c>
      <c r="I4026" s="15" t="s">
        <v>59</v>
      </c>
      <c r="J4026" s="15" t="s">
        <v>60</v>
      </c>
      <c r="K4026" s="15" t="s">
        <v>19</v>
      </c>
      <c r="L4026" s="15" t="str">
        <f t="array" ref="L4026">_xlfn.XLOOKUP(M4026,reference_province_to_city!$A$2:$A$11,reference_province_to_city!$B$2:$B$11)</f>
        <v>Yogyakarta</v>
      </c>
      <c r="M4026" s="15" t="s">
        <v>18</v>
      </c>
      <c r="N4026" s="15">
        <v>55111.0</v>
      </c>
      <c r="O4026" s="15">
        <f t="array" ref="O4026">_xlfn.XLOOKUP(M4026,reference_postal_code!$B$2:$B$11,reference_postal_code!$A$2:$A$11)</f>
        <v>55111</v>
      </c>
      <c r="P4026" s="15" t="s">
        <v>77</v>
      </c>
      <c r="Q4026" s="15" t="s">
        <v>4646</v>
      </c>
      <c r="R4026" s="15" t="s">
        <v>110</v>
      </c>
      <c r="S4026" s="15" t="s">
        <v>149</v>
      </c>
      <c r="T4026" s="15" t="s">
        <v>4647</v>
      </c>
      <c r="U4026" s="28">
        <v>1494000.0</v>
      </c>
      <c r="V4026" s="15">
        <v>1.0</v>
      </c>
      <c r="W4026" s="31">
        <v>0.0</v>
      </c>
      <c r="X4026" s="28">
        <v>552780.0</v>
      </c>
    </row>
    <row r="4027" ht="15.75" customHeight="1">
      <c r="A4027" s="15">
        <v>8284.0</v>
      </c>
      <c r="B4027" s="15" t="s">
        <v>6759</v>
      </c>
      <c r="C4027" s="18">
        <v>42359.0</v>
      </c>
      <c r="D4027" s="18">
        <v>42364.0</v>
      </c>
      <c r="E4027" s="18">
        <f t="shared" si="1"/>
        <v>42364</v>
      </c>
      <c r="F4027" s="15" t="s">
        <v>114</v>
      </c>
      <c r="G4027" s="15" t="s">
        <v>2911</v>
      </c>
      <c r="H4027" s="15" t="s">
        <v>2912</v>
      </c>
      <c r="I4027" s="15" t="s">
        <v>76</v>
      </c>
      <c r="J4027" s="15" t="s">
        <v>60</v>
      </c>
      <c r="K4027" s="15" t="s">
        <v>29</v>
      </c>
      <c r="L4027" s="15" t="str">
        <f t="array" ref="L4027">_xlfn.XLOOKUP(M4027,reference_province_to_city!$A$2:$A$11,reference_province_to_city!$B$2:$B$11)</f>
        <v>Palembang</v>
      </c>
      <c r="M4027" s="15" t="s">
        <v>13</v>
      </c>
      <c r="N4027" s="15">
        <v>30111.0</v>
      </c>
      <c r="O4027" s="15">
        <f t="array" ref="O4027">_xlfn.XLOOKUP(M4027,reference_postal_code!$B$2:$B$11,reference_postal_code!$A$2:$A$11)</f>
        <v>30111</v>
      </c>
      <c r="P4027" s="15" t="s">
        <v>77</v>
      </c>
      <c r="Q4027" s="15" t="s">
        <v>5308</v>
      </c>
      <c r="R4027" s="15" t="s">
        <v>65</v>
      </c>
      <c r="S4027" s="15" t="s">
        <v>93</v>
      </c>
      <c r="T4027" s="15" t="s">
        <v>5309</v>
      </c>
      <c r="U4027" s="28">
        <v>898560.0</v>
      </c>
      <c r="V4027" s="15">
        <v>2.0</v>
      </c>
      <c r="W4027" s="31">
        <v>0.2</v>
      </c>
      <c r="X4027" s="28">
        <v>213408.0</v>
      </c>
    </row>
    <row r="4028" ht="15.75" customHeight="1">
      <c r="A4028" s="15">
        <v>4334.0</v>
      </c>
      <c r="B4028" s="15" t="s">
        <v>6760</v>
      </c>
      <c r="C4028" s="18">
        <v>42359.0</v>
      </c>
      <c r="D4028" s="18">
        <v>42365.0</v>
      </c>
      <c r="E4028" s="18">
        <f t="shared" si="1"/>
        <v>42365</v>
      </c>
      <c r="F4028" s="15" t="s">
        <v>55</v>
      </c>
      <c r="G4028" s="15" t="s">
        <v>2320</v>
      </c>
      <c r="H4028" s="15" t="s">
        <v>2321</v>
      </c>
      <c r="I4028" s="15" t="s">
        <v>59</v>
      </c>
      <c r="J4028" s="15" t="s">
        <v>60</v>
      </c>
      <c r="K4028" s="15" t="s">
        <v>22</v>
      </c>
      <c r="L4028" s="15" t="str">
        <f t="array" ref="L4028">_xlfn.XLOOKUP(M4028,reference_province_to_city!$A$2:$A$11,reference_province_to_city!$B$2:$B$11)</f>
        <v>Surabaya</v>
      </c>
      <c r="M4028" s="15" t="s">
        <v>20</v>
      </c>
      <c r="N4028" s="15">
        <v>60231.0</v>
      </c>
      <c r="O4028" s="15">
        <f t="array" ref="O4028">_xlfn.XLOOKUP(M4028,reference_postal_code!$B$2:$B$11,reference_postal_code!$A$2:$A$11)</f>
        <v>60231</v>
      </c>
      <c r="P4028" s="15" t="s">
        <v>166</v>
      </c>
      <c r="Q4028" s="15" t="s">
        <v>2497</v>
      </c>
      <c r="R4028" s="15" t="s">
        <v>110</v>
      </c>
      <c r="S4028" s="15" t="s">
        <v>149</v>
      </c>
      <c r="T4028" s="15" t="s">
        <v>2498</v>
      </c>
      <c r="U4028" s="28">
        <v>763200.0</v>
      </c>
      <c r="V4028" s="15">
        <v>6.0</v>
      </c>
      <c r="W4028" s="31">
        <v>0.2</v>
      </c>
      <c r="X4028" s="28">
        <v>219420.0</v>
      </c>
    </row>
    <row r="4029" ht="15.75" customHeight="1">
      <c r="A4029" s="15">
        <v>1014.0</v>
      </c>
      <c r="B4029" s="15" t="s">
        <v>6758</v>
      </c>
      <c r="C4029" s="18">
        <v>42359.0</v>
      </c>
      <c r="D4029" s="18">
        <v>42362.0</v>
      </c>
      <c r="E4029" s="18">
        <f t="shared" si="1"/>
        <v>42362</v>
      </c>
      <c r="F4029" s="15" t="s">
        <v>114</v>
      </c>
      <c r="G4029" s="15" t="s">
        <v>1154</v>
      </c>
      <c r="H4029" s="15" t="s">
        <v>1155</v>
      </c>
      <c r="I4029" s="15" t="s">
        <v>59</v>
      </c>
      <c r="J4029" s="15" t="s">
        <v>60</v>
      </c>
      <c r="K4029" s="15" t="s">
        <v>19</v>
      </c>
      <c r="L4029" s="15" t="str">
        <f t="array" ref="L4029">_xlfn.XLOOKUP(M4029,reference_province_to_city!$A$2:$A$11,reference_province_to_city!$B$2:$B$11)</f>
        <v>Yogyakarta</v>
      </c>
      <c r="M4029" s="15" t="s">
        <v>18</v>
      </c>
      <c r="N4029" s="15">
        <v>55111.0</v>
      </c>
      <c r="O4029" s="15">
        <f t="array" ref="O4029">_xlfn.XLOOKUP(M4029,reference_postal_code!$B$2:$B$11,reference_postal_code!$A$2:$A$11)</f>
        <v>55111</v>
      </c>
      <c r="P4029" s="15" t="s">
        <v>77</v>
      </c>
      <c r="Q4029" s="15" t="s">
        <v>1144</v>
      </c>
      <c r="R4029" s="15" t="s">
        <v>106</v>
      </c>
      <c r="S4029" s="15" t="s">
        <v>218</v>
      </c>
      <c r="T4029" s="15" t="s">
        <v>1145</v>
      </c>
      <c r="U4029" s="28">
        <v>2.427555E7</v>
      </c>
      <c r="V4029" s="15">
        <v>13.0</v>
      </c>
      <c r="W4029" s="31">
        <v>0.0</v>
      </c>
      <c r="X4029" s="28">
        <v>5340621.0</v>
      </c>
    </row>
    <row r="4030" ht="15.75" customHeight="1">
      <c r="A4030" s="15">
        <v>4335.0</v>
      </c>
      <c r="B4030" s="15" t="s">
        <v>6760</v>
      </c>
      <c r="C4030" s="18">
        <v>42359.0</v>
      </c>
      <c r="D4030" s="18">
        <v>42365.0</v>
      </c>
      <c r="E4030" s="18">
        <f t="shared" si="1"/>
        <v>42365</v>
      </c>
      <c r="F4030" s="15" t="s">
        <v>55</v>
      </c>
      <c r="G4030" s="15" t="s">
        <v>2320</v>
      </c>
      <c r="H4030" s="15" t="s">
        <v>2321</v>
      </c>
      <c r="I4030" s="15" t="s">
        <v>59</v>
      </c>
      <c r="J4030" s="15" t="s">
        <v>60</v>
      </c>
      <c r="K4030" s="15" t="s">
        <v>22</v>
      </c>
      <c r="L4030" s="15" t="str">
        <f t="array" ref="L4030">_xlfn.XLOOKUP(M4030,reference_province_to_city!$A$2:$A$11,reference_province_to_city!$B$2:$B$11)</f>
        <v>Surabaya</v>
      </c>
      <c r="M4030" s="15" t="s">
        <v>20</v>
      </c>
      <c r="N4030" s="15">
        <v>60231.0</v>
      </c>
      <c r="O4030" s="15">
        <f t="array" ref="O4030">_xlfn.XLOOKUP(M4030,reference_postal_code!$B$2:$B$11,reference_postal_code!$A$2:$A$11)</f>
        <v>60231</v>
      </c>
      <c r="P4030" s="15" t="s">
        <v>166</v>
      </c>
      <c r="Q4030" s="15" t="s">
        <v>6761</v>
      </c>
      <c r="R4030" s="15" t="s">
        <v>65</v>
      </c>
      <c r="S4030" s="15" t="s">
        <v>173</v>
      </c>
      <c r="T4030" s="15" t="s">
        <v>6762</v>
      </c>
      <c r="U4030" s="28">
        <v>409680.0</v>
      </c>
      <c r="V4030" s="15">
        <v>2.0</v>
      </c>
      <c r="W4030" s="31">
        <v>0.2</v>
      </c>
      <c r="X4030" s="28">
        <v>138267.0</v>
      </c>
    </row>
    <row r="4031" ht="15.75" customHeight="1">
      <c r="A4031" s="15">
        <v>8285.0</v>
      </c>
      <c r="B4031" s="15" t="s">
        <v>6759</v>
      </c>
      <c r="C4031" s="18">
        <v>42359.0</v>
      </c>
      <c r="D4031" s="18">
        <v>42364.0</v>
      </c>
      <c r="E4031" s="18">
        <f t="shared" si="1"/>
        <v>42364</v>
      </c>
      <c r="F4031" s="15" t="s">
        <v>114</v>
      </c>
      <c r="G4031" s="15" t="s">
        <v>2911</v>
      </c>
      <c r="H4031" s="15" t="s">
        <v>2912</v>
      </c>
      <c r="I4031" s="15" t="s">
        <v>76</v>
      </c>
      <c r="J4031" s="15" t="s">
        <v>60</v>
      </c>
      <c r="K4031" s="15" t="s">
        <v>29</v>
      </c>
      <c r="L4031" s="15" t="str">
        <f t="array" ref="L4031">_xlfn.XLOOKUP(M4031,reference_province_to_city!$A$2:$A$11,reference_province_to_city!$B$2:$B$11)</f>
        <v>Palembang</v>
      </c>
      <c r="M4031" s="15" t="s">
        <v>13</v>
      </c>
      <c r="N4031" s="15">
        <v>30111.0</v>
      </c>
      <c r="O4031" s="15">
        <f t="array" ref="O4031">_xlfn.XLOOKUP(M4031,reference_postal_code!$B$2:$B$11,reference_postal_code!$A$2:$A$11)</f>
        <v>30111</v>
      </c>
      <c r="P4031" s="15" t="s">
        <v>77</v>
      </c>
      <c r="Q4031" s="15" t="s">
        <v>4646</v>
      </c>
      <c r="R4031" s="15" t="s">
        <v>110</v>
      </c>
      <c r="S4031" s="15" t="s">
        <v>149</v>
      </c>
      <c r="T4031" s="15" t="s">
        <v>4647</v>
      </c>
      <c r="U4031" s="28">
        <v>9561600.0</v>
      </c>
      <c r="V4031" s="15">
        <v>8.0</v>
      </c>
      <c r="W4031" s="31">
        <v>0.2</v>
      </c>
      <c r="X4031" s="28">
        <v>2031840.0</v>
      </c>
    </row>
    <row r="4032" ht="15.75" customHeight="1">
      <c r="A4032" s="15">
        <v>4080.0</v>
      </c>
      <c r="B4032" s="15" t="s">
        <v>6763</v>
      </c>
      <c r="C4032" s="18">
        <v>42359.0</v>
      </c>
      <c r="D4032" s="18">
        <v>42362.0</v>
      </c>
      <c r="E4032" s="18">
        <f t="shared" si="1"/>
        <v>42362</v>
      </c>
      <c r="F4032" s="15" t="s">
        <v>125</v>
      </c>
      <c r="G4032" s="15" t="s">
        <v>3594</v>
      </c>
      <c r="H4032" s="15" t="s">
        <v>3595</v>
      </c>
      <c r="I4032" s="15" t="s">
        <v>59</v>
      </c>
      <c r="J4032" s="15" t="s">
        <v>60</v>
      </c>
      <c r="K4032" s="15" t="s">
        <v>14</v>
      </c>
      <c r="L4032" s="15" t="str">
        <f t="array" ref="L4032">_xlfn.XLOOKUP(M4032,reference_province_to_city!$A$2:$A$11,reference_province_to_city!$B$2:$B$11)</f>
        <v>Bandung</v>
      </c>
      <c r="M4032" s="15" t="s">
        <v>12</v>
      </c>
      <c r="N4032" s="15">
        <v>40111.0</v>
      </c>
      <c r="O4032" s="15">
        <f t="array" ref="O4032">_xlfn.XLOOKUP(M4032,reference_postal_code!$B$2:$B$11,reference_postal_code!$A$2:$A$11)</f>
        <v>40111</v>
      </c>
      <c r="P4032" s="15" t="s">
        <v>117</v>
      </c>
      <c r="Q4032" s="15" t="s">
        <v>6764</v>
      </c>
      <c r="R4032" s="15" t="s">
        <v>110</v>
      </c>
      <c r="S4032" s="15" t="s">
        <v>111</v>
      </c>
      <c r="T4032" s="15" t="s">
        <v>6765</v>
      </c>
      <c r="U4032" s="28">
        <v>719640.0</v>
      </c>
      <c r="V4032" s="15">
        <v>3.0</v>
      </c>
      <c r="W4032" s="31">
        <v>0.2</v>
      </c>
      <c r="X4032" s="28">
        <v>71964.0</v>
      </c>
    </row>
    <row r="4033" ht="15.75" customHeight="1">
      <c r="A4033" s="15">
        <v>2777.0</v>
      </c>
      <c r="B4033" s="15" t="s">
        <v>6766</v>
      </c>
      <c r="C4033" s="18">
        <v>42359.0</v>
      </c>
      <c r="D4033" s="18">
        <v>42363.0</v>
      </c>
      <c r="E4033" s="18">
        <f t="shared" si="1"/>
        <v>42363</v>
      </c>
      <c r="F4033" s="15" t="s">
        <v>55</v>
      </c>
      <c r="G4033" s="15" t="s">
        <v>6767</v>
      </c>
      <c r="H4033" s="15" t="s">
        <v>6768</v>
      </c>
      <c r="I4033" s="15" t="s">
        <v>128</v>
      </c>
      <c r="J4033" s="15" t="s">
        <v>60</v>
      </c>
      <c r="L4033" s="15" t="str">
        <f t="array" ref="L4033">_xlfn.XLOOKUP(M4033,reference_province_to_city!$A$2:$A$11,reference_province_to_city!$B$2:$B$11)</f>
        <v>Yogyakarta</v>
      </c>
      <c r="M4033" s="15" t="s">
        <v>18</v>
      </c>
      <c r="N4033" s="15">
        <v>55111.0</v>
      </c>
      <c r="O4033" s="15">
        <f t="array" ref="O4033">_xlfn.XLOOKUP(M4033,reference_postal_code!$B$2:$B$11,reference_postal_code!$A$2:$A$11)</f>
        <v>55111</v>
      </c>
      <c r="P4033" s="15" t="s">
        <v>77</v>
      </c>
      <c r="Q4033" s="15" t="s">
        <v>758</v>
      </c>
      <c r="R4033" s="15" t="s">
        <v>65</v>
      </c>
      <c r="S4033" s="15" t="s">
        <v>222</v>
      </c>
      <c r="T4033" s="15" t="s">
        <v>759</v>
      </c>
      <c r="U4033" s="28">
        <v>914760.0</v>
      </c>
      <c r="V4033" s="15">
        <v>7.0</v>
      </c>
      <c r="W4033" s="31">
        <v>0.2</v>
      </c>
      <c r="X4033" s="28">
        <v>68607.0</v>
      </c>
    </row>
    <row r="4034" ht="15.75" customHeight="1">
      <c r="A4034" s="15">
        <v>8283.0</v>
      </c>
      <c r="B4034" s="15" t="s">
        <v>6759</v>
      </c>
      <c r="C4034" s="18">
        <v>42359.0</v>
      </c>
      <c r="D4034" s="18">
        <v>42364.0</v>
      </c>
      <c r="E4034" s="18">
        <f t="shared" si="1"/>
        <v>42364</v>
      </c>
      <c r="F4034" s="15" t="s">
        <v>114</v>
      </c>
      <c r="G4034" s="15" t="s">
        <v>2911</v>
      </c>
      <c r="H4034" s="15" t="s">
        <v>2912</v>
      </c>
      <c r="I4034" s="15" t="s">
        <v>76</v>
      </c>
      <c r="J4034" s="15" t="s">
        <v>60</v>
      </c>
      <c r="K4034" s="15" t="s">
        <v>29</v>
      </c>
      <c r="L4034" s="15" t="str">
        <f t="array" ref="L4034">_xlfn.XLOOKUP(M4034,reference_province_to_city!$A$2:$A$11,reference_province_to_city!$B$2:$B$11)</f>
        <v>Palembang</v>
      </c>
      <c r="M4034" s="15" t="s">
        <v>13</v>
      </c>
      <c r="N4034" s="15">
        <v>30111.0</v>
      </c>
      <c r="O4034" s="15">
        <f t="array" ref="O4034">_xlfn.XLOOKUP(M4034,reference_postal_code!$B$2:$B$11,reference_postal_code!$A$2:$A$11)</f>
        <v>30111</v>
      </c>
      <c r="P4034" s="15" t="s">
        <v>77</v>
      </c>
      <c r="Q4034" s="15" t="s">
        <v>3397</v>
      </c>
      <c r="R4034" s="15" t="s">
        <v>110</v>
      </c>
      <c r="S4034" s="15" t="s">
        <v>668</v>
      </c>
      <c r="T4034" s="15" t="s">
        <v>3398</v>
      </c>
      <c r="U4034" s="28">
        <v>9007950.0</v>
      </c>
      <c r="V4034" s="15">
        <v>2.0</v>
      </c>
      <c r="W4034" s="31">
        <v>0.3</v>
      </c>
      <c r="X4034" s="28">
        <v>2058960.0</v>
      </c>
    </row>
    <row r="4035" ht="15.75" customHeight="1">
      <c r="A4035" s="15">
        <v>8286.0</v>
      </c>
      <c r="B4035" s="15" t="s">
        <v>6759</v>
      </c>
      <c r="C4035" s="18">
        <v>42359.0</v>
      </c>
      <c r="D4035" s="18">
        <v>42364.0</v>
      </c>
      <c r="E4035" s="18">
        <f t="shared" si="1"/>
        <v>42364</v>
      </c>
      <c r="F4035" s="15" t="s">
        <v>114</v>
      </c>
      <c r="G4035" s="15" t="s">
        <v>2911</v>
      </c>
      <c r="H4035" s="15" t="s">
        <v>2912</v>
      </c>
      <c r="I4035" s="15" t="s">
        <v>76</v>
      </c>
      <c r="J4035" s="15" t="s">
        <v>60</v>
      </c>
      <c r="K4035" s="15" t="s">
        <v>696</v>
      </c>
      <c r="L4035" s="15" t="str">
        <f t="array" ref="L4035">_xlfn.XLOOKUP(M4035,reference_province_to_city!$A$2:$A$11,reference_province_to_city!$B$2:$B$11)</f>
        <v>Palembang</v>
      </c>
      <c r="M4035" s="15" t="s">
        <v>13</v>
      </c>
      <c r="N4035" s="15">
        <v>30111.0</v>
      </c>
      <c r="O4035" s="15">
        <f t="array" ref="O4035">_xlfn.XLOOKUP(M4035,reference_postal_code!$B$2:$B$11,reference_postal_code!$A$2:$A$11)</f>
        <v>30111</v>
      </c>
      <c r="P4035" s="15" t="s">
        <v>77</v>
      </c>
      <c r="Q4035" s="15" t="s">
        <v>2183</v>
      </c>
      <c r="R4035" s="15" t="s">
        <v>106</v>
      </c>
      <c r="S4035" s="15" t="s">
        <v>139</v>
      </c>
      <c r="T4035" s="15" t="s">
        <v>2184</v>
      </c>
      <c r="U4035" s="28">
        <v>776340.0</v>
      </c>
      <c r="V4035" s="15">
        <v>3.0</v>
      </c>
      <c r="W4035" s="31">
        <v>0.6</v>
      </c>
      <c r="X4035" s="28">
        <v>-504621.0</v>
      </c>
    </row>
    <row r="4036" ht="15.75" customHeight="1">
      <c r="A4036" s="15">
        <v>7755.0</v>
      </c>
      <c r="B4036" s="15" t="s">
        <v>6769</v>
      </c>
      <c r="C4036" s="18">
        <v>42359.0</v>
      </c>
      <c r="D4036" s="18">
        <v>42361.0</v>
      </c>
      <c r="E4036" s="18">
        <f t="shared" si="1"/>
        <v>42361</v>
      </c>
      <c r="F4036" s="15" t="s">
        <v>114</v>
      </c>
      <c r="G4036" s="15" t="s">
        <v>4011</v>
      </c>
      <c r="H4036" s="15" t="s">
        <v>4012</v>
      </c>
      <c r="I4036" s="15" t="s">
        <v>128</v>
      </c>
      <c r="J4036" s="15" t="s">
        <v>60</v>
      </c>
      <c r="K4036" s="15" t="s">
        <v>10</v>
      </c>
      <c r="L4036" s="15" t="str">
        <f t="array" ref="L4036">_xlfn.XLOOKUP(M4036,reference_province_to_city!$A$2:$A$11,reference_province_to_city!$B$2:$B$11)</f>
        <v>Jakarta</v>
      </c>
      <c r="M4036" s="15" t="s">
        <v>7</v>
      </c>
      <c r="N4036" s="15">
        <v>10110.0</v>
      </c>
      <c r="O4036" s="15">
        <f t="array" ref="O4036">_xlfn.XLOOKUP(M4036,reference_postal_code!$B$2:$B$11,reference_postal_code!$A$2:$A$11)</f>
        <v>10110</v>
      </c>
      <c r="P4036" s="15" t="s">
        <v>117</v>
      </c>
      <c r="Q4036" s="15" t="s">
        <v>2014</v>
      </c>
      <c r="R4036" s="15" t="s">
        <v>65</v>
      </c>
      <c r="S4036" s="15" t="s">
        <v>93</v>
      </c>
      <c r="T4036" s="15" t="s">
        <v>2015</v>
      </c>
      <c r="U4036" s="28">
        <v>45120.0</v>
      </c>
      <c r="V4036" s="15">
        <v>2.0</v>
      </c>
      <c r="W4036" s="31">
        <v>0.2</v>
      </c>
      <c r="X4036" s="28">
        <v>5076.0</v>
      </c>
    </row>
    <row r="4037" ht="15.75" customHeight="1">
      <c r="A4037" s="15">
        <v>8543.0</v>
      </c>
      <c r="B4037" s="15" t="s">
        <v>6770</v>
      </c>
      <c r="C4037" s="18">
        <v>42360.0</v>
      </c>
      <c r="D4037" s="18">
        <v>42361.0</v>
      </c>
      <c r="E4037" s="18">
        <f t="shared" si="1"/>
        <v>42361</v>
      </c>
      <c r="F4037" s="15" t="s">
        <v>125</v>
      </c>
      <c r="G4037" s="15" t="s">
        <v>4172</v>
      </c>
      <c r="H4037" s="15" t="s">
        <v>4173</v>
      </c>
      <c r="I4037" s="15" t="s">
        <v>128</v>
      </c>
      <c r="J4037" s="15" t="s">
        <v>60</v>
      </c>
      <c r="K4037" s="15" t="s">
        <v>28</v>
      </c>
      <c r="L4037" s="15" t="str">
        <f t="array" ref="L4037">_xlfn.XLOOKUP(M4037,reference_province_to_city!$A$2:$A$11,reference_province_to_city!$B$2:$B$11)</f>
        <v>Medan</v>
      </c>
      <c r="M4037" s="15" t="s">
        <v>11</v>
      </c>
      <c r="N4037" s="15">
        <v>20111.0</v>
      </c>
      <c r="O4037" s="15">
        <f t="array" ref="O4037">_xlfn.XLOOKUP(M4037,reference_postal_code!$B$2:$B$11,reference_postal_code!$A$2:$A$11)</f>
        <v>20111</v>
      </c>
      <c r="P4037" s="15" t="s">
        <v>77</v>
      </c>
      <c r="Q4037" s="15" t="s">
        <v>539</v>
      </c>
      <c r="R4037" s="15" t="s">
        <v>106</v>
      </c>
      <c r="S4037" s="15" t="s">
        <v>107</v>
      </c>
      <c r="T4037" s="15" t="s">
        <v>540</v>
      </c>
      <c r="U4037" s="28">
        <v>6339375.0</v>
      </c>
      <c r="V4037" s="15">
        <v>7.0</v>
      </c>
      <c r="W4037" s="31">
        <v>0.3</v>
      </c>
      <c r="X4037" s="28">
        <v>0.0</v>
      </c>
    </row>
    <row r="4038" ht="15.75" customHeight="1">
      <c r="A4038" s="15">
        <v>4013.0</v>
      </c>
      <c r="B4038" s="15" t="s">
        <v>6771</v>
      </c>
      <c r="C4038" s="18">
        <v>42360.0</v>
      </c>
      <c r="D4038" s="18">
        <v>42365.0</v>
      </c>
      <c r="E4038" s="18">
        <f t="shared" si="1"/>
        <v>42365</v>
      </c>
      <c r="F4038" s="15" t="s">
        <v>55</v>
      </c>
      <c r="G4038" s="15" t="s">
        <v>1300</v>
      </c>
      <c r="H4038" s="15" t="s">
        <v>1301</v>
      </c>
      <c r="I4038" s="15" t="s">
        <v>76</v>
      </c>
      <c r="J4038" s="15" t="s">
        <v>60</v>
      </c>
      <c r="K4038" s="15" t="s">
        <v>26</v>
      </c>
      <c r="L4038" s="15" t="str">
        <f t="array" ref="L4038">_xlfn.XLOOKUP(M4038,reference_province_to_city!$A$2:$A$11,reference_province_to_city!$B$2:$B$11)</f>
        <v>Denpasar</v>
      </c>
      <c r="M4038" s="15" t="s">
        <v>24</v>
      </c>
      <c r="N4038" s="15">
        <v>80231.0</v>
      </c>
      <c r="O4038" s="15">
        <f t="array" ref="O4038">_xlfn.XLOOKUP(M4038,reference_postal_code!$B$2:$B$11,reference_postal_code!$A$2:$A$11)</f>
        <v>80231</v>
      </c>
      <c r="P4038" s="15" t="s">
        <v>63</v>
      </c>
      <c r="Q4038" s="15" t="s">
        <v>5826</v>
      </c>
      <c r="R4038" s="15" t="s">
        <v>65</v>
      </c>
      <c r="S4038" s="15" t="s">
        <v>93</v>
      </c>
      <c r="T4038" s="15" t="s">
        <v>5827</v>
      </c>
      <c r="U4038" s="28">
        <v>256800.0</v>
      </c>
      <c r="V4038" s="15">
        <v>4.0</v>
      </c>
      <c r="W4038" s="31">
        <v>0.0</v>
      </c>
      <c r="X4038" s="28">
        <v>74472.0</v>
      </c>
    </row>
    <row r="4039" ht="15.75" customHeight="1">
      <c r="A4039" s="15">
        <v>8542.0</v>
      </c>
      <c r="B4039" s="15" t="s">
        <v>6770</v>
      </c>
      <c r="C4039" s="18">
        <v>42360.0</v>
      </c>
      <c r="D4039" s="18">
        <v>42361.0</v>
      </c>
      <c r="E4039" s="18">
        <f t="shared" si="1"/>
        <v>42361</v>
      </c>
      <c r="F4039" s="15" t="s">
        <v>125</v>
      </c>
      <c r="G4039" s="15" t="s">
        <v>4172</v>
      </c>
      <c r="H4039" s="15" t="s">
        <v>4173</v>
      </c>
      <c r="I4039" s="15" t="s">
        <v>128</v>
      </c>
      <c r="J4039" s="15" t="s">
        <v>60</v>
      </c>
      <c r="K4039" s="15" t="s">
        <v>28</v>
      </c>
      <c r="L4039" s="15" t="str">
        <f t="array" ref="L4039">_xlfn.XLOOKUP(M4039,reference_province_to_city!$A$2:$A$11,reference_province_to_city!$B$2:$B$11)</f>
        <v>Medan</v>
      </c>
      <c r="M4039" s="15" t="s">
        <v>11</v>
      </c>
      <c r="N4039" s="15">
        <v>20111.0</v>
      </c>
      <c r="O4039" s="15">
        <f t="array" ref="O4039">_xlfn.XLOOKUP(M4039,reference_postal_code!$B$2:$B$11,reference_postal_code!$A$2:$A$11)</f>
        <v>20111</v>
      </c>
      <c r="P4039" s="15" t="s">
        <v>77</v>
      </c>
      <c r="Q4039" s="15" t="s">
        <v>5005</v>
      </c>
      <c r="R4039" s="15" t="s">
        <v>65</v>
      </c>
      <c r="S4039" s="15" t="s">
        <v>87</v>
      </c>
      <c r="T4039" s="15" t="s">
        <v>5006</v>
      </c>
      <c r="U4039" s="28">
        <v>503520.0</v>
      </c>
      <c r="V4039" s="15">
        <v>2.0</v>
      </c>
      <c r="W4039" s="31">
        <v>0.2</v>
      </c>
      <c r="X4039" s="28">
        <v>25176.0</v>
      </c>
    </row>
    <row r="4040" ht="15.75" customHeight="1">
      <c r="A4040" s="15">
        <v>2320.0</v>
      </c>
      <c r="B4040" s="15" t="s">
        <v>6772</v>
      </c>
      <c r="C4040" s="18">
        <v>42361.0</v>
      </c>
      <c r="D4040" s="18">
        <v>42364.0</v>
      </c>
      <c r="E4040" s="18">
        <f t="shared" si="1"/>
        <v>42364</v>
      </c>
      <c r="F4040" s="15" t="s">
        <v>125</v>
      </c>
      <c r="G4040" s="15" t="s">
        <v>353</v>
      </c>
      <c r="H4040" s="15" t="s">
        <v>354</v>
      </c>
      <c r="I4040" s="15" t="s">
        <v>59</v>
      </c>
      <c r="J4040" s="15" t="s">
        <v>60</v>
      </c>
      <c r="K4040" s="15" t="s">
        <v>33</v>
      </c>
      <c r="L4040" s="15" t="str">
        <f t="array" ref="L4040">_xlfn.XLOOKUP(M4040,reference_province_to_city!$A$2:$A$11,reference_province_to_city!$B$2:$B$11)</f>
        <v>Makassar</v>
      </c>
      <c r="M4040" s="15" t="s">
        <v>25</v>
      </c>
      <c r="N4040" s="15">
        <v>90111.0</v>
      </c>
      <c r="O4040" s="15">
        <f t="array" ref="O4040">_xlfn.XLOOKUP(M4040,reference_postal_code!$B$2:$B$11,reference_postal_code!$A$2:$A$11)</f>
        <v>90111</v>
      </c>
      <c r="P4040" s="15" t="s">
        <v>63</v>
      </c>
      <c r="Q4040" s="15" t="s">
        <v>4545</v>
      </c>
      <c r="R4040" s="15" t="s">
        <v>65</v>
      </c>
      <c r="S4040" s="15" t="s">
        <v>222</v>
      </c>
      <c r="T4040" s="15" t="s">
        <v>4546</v>
      </c>
      <c r="U4040" s="28">
        <v>2914800.0</v>
      </c>
      <c r="V4040" s="15">
        <v>4.0</v>
      </c>
      <c r="W4040" s="31">
        <v>0.0</v>
      </c>
      <c r="X4040" s="28">
        <v>845292.0</v>
      </c>
    </row>
    <row r="4041" ht="15.75" customHeight="1">
      <c r="A4041" s="15">
        <v>798.0</v>
      </c>
      <c r="B4041" s="15" t="s">
        <v>6773</v>
      </c>
      <c r="C4041" s="18">
        <v>42362.0</v>
      </c>
      <c r="D4041" s="18">
        <v>42364.0</v>
      </c>
      <c r="E4041" s="18">
        <f t="shared" si="1"/>
        <v>42364</v>
      </c>
      <c r="F4041" s="15" t="s">
        <v>125</v>
      </c>
      <c r="G4041" s="15" t="s">
        <v>5286</v>
      </c>
      <c r="H4041" s="15" t="s">
        <v>5287</v>
      </c>
      <c r="I4041" s="15" t="s">
        <v>128</v>
      </c>
      <c r="J4041" s="15" t="s">
        <v>60</v>
      </c>
      <c r="K4041" s="15" t="s">
        <v>17</v>
      </c>
      <c r="L4041" s="15" t="str">
        <f t="array" ref="L4041">_xlfn.XLOOKUP(M4041,reference_province_to_city!$A$2:$A$11,reference_province_to_city!$B$2:$B$11)</f>
        <v>Semarang</v>
      </c>
      <c r="M4041" s="15" t="s">
        <v>15</v>
      </c>
      <c r="N4041" s="15">
        <v>50111.0</v>
      </c>
      <c r="O4041" s="15">
        <f t="array" ref="O4041">_xlfn.XLOOKUP(M4041,reference_postal_code!$B$2:$B$11,reference_postal_code!$A$2:$A$11)</f>
        <v>50111</v>
      </c>
      <c r="P4041" s="15" t="s">
        <v>77</v>
      </c>
      <c r="Q4041" s="15" t="s">
        <v>752</v>
      </c>
      <c r="R4041" s="15" t="s">
        <v>65</v>
      </c>
      <c r="S4041" s="15" t="s">
        <v>66</v>
      </c>
      <c r="T4041" s="15" t="s">
        <v>753</v>
      </c>
      <c r="U4041" s="28">
        <v>194400.0</v>
      </c>
      <c r="V4041" s="15">
        <v>2.0</v>
      </c>
      <c r="W4041" s="31">
        <v>0.0</v>
      </c>
      <c r="X4041" s="28">
        <v>93312.0</v>
      </c>
    </row>
    <row r="4042" ht="15.75" customHeight="1">
      <c r="A4042" s="15">
        <v>225.0</v>
      </c>
      <c r="B4042" s="15" t="s">
        <v>6774</v>
      </c>
      <c r="C4042" s="18">
        <v>42362.0</v>
      </c>
      <c r="D4042" s="18">
        <v>42365.0</v>
      </c>
      <c r="E4042" s="18">
        <f t="shared" si="1"/>
        <v>42365</v>
      </c>
      <c r="F4042" s="15" t="s">
        <v>125</v>
      </c>
      <c r="G4042" s="15" t="s">
        <v>4343</v>
      </c>
      <c r="H4042" s="15" t="s">
        <v>4344</v>
      </c>
      <c r="I4042" s="15" t="s">
        <v>59</v>
      </c>
      <c r="J4042" s="15" t="s">
        <v>60</v>
      </c>
      <c r="K4042" s="15" t="s">
        <v>22</v>
      </c>
      <c r="L4042" s="15" t="str">
        <f t="array" ref="L4042">_xlfn.XLOOKUP(M4042,reference_province_to_city!$A$2:$A$11,reference_province_to_city!$B$2:$B$11)</f>
        <v>Surabaya</v>
      </c>
      <c r="M4042" s="15" t="s">
        <v>20</v>
      </c>
      <c r="N4042" s="15">
        <v>60231.0</v>
      </c>
      <c r="O4042" s="15">
        <f t="array" ref="O4042">_xlfn.XLOOKUP(M4042,reference_postal_code!$B$2:$B$11,reference_postal_code!$A$2:$A$11)</f>
        <v>60231</v>
      </c>
      <c r="P4042" s="15" t="s">
        <v>166</v>
      </c>
      <c r="Q4042" s="15" t="s">
        <v>6775</v>
      </c>
      <c r="R4042" s="15" t="s">
        <v>65</v>
      </c>
      <c r="S4042" s="15" t="s">
        <v>93</v>
      </c>
      <c r="T4042" s="15" t="s">
        <v>6776</v>
      </c>
      <c r="U4042" s="28">
        <v>407520.0</v>
      </c>
      <c r="V4042" s="15">
        <v>2.0</v>
      </c>
      <c r="W4042" s="31">
        <v>0.2</v>
      </c>
      <c r="X4042" s="28">
        <v>40752.0</v>
      </c>
    </row>
    <row r="4043" ht="15.75" customHeight="1">
      <c r="A4043" s="15">
        <v>223.0</v>
      </c>
      <c r="B4043" s="15" t="s">
        <v>6774</v>
      </c>
      <c r="C4043" s="18">
        <v>42362.0</v>
      </c>
      <c r="D4043" s="18">
        <v>42365.0</v>
      </c>
      <c r="E4043" s="18">
        <f t="shared" si="1"/>
        <v>42365</v>
      </c>
      <c r="F4043" s="15" t="s">
        <v>125</v>
      </c>
      <c r="G4043" s="15" t="s">
        <v>4343</v>
      </c>
      <c r="H4043" s="15" t="s">
        <v>4344</v>
      </c>
      <c r="I4043" s="15" t="s">
        <v>59</v>
      </c>
      <c r="J4043" s="15" t="s">
        <v>60</v>
      </c>
      <c r="K4043" s="15" t="s">
        <v>22</v>
      </c>
      <c r="L4043" s="15" t="str">
        <f t="array" ref="L4043">_xlfn.XLOOKUP(M4043,reference_province_to_city!$A$2:$A$11,reference_province_to_city!$B$2:$B$11)</f>
        <v>Surabaya</v>
      </c>
      <c r="M4043" s="15" t="s">
        <v>20</v>
      </c>
      <c r="N4043" s="15">
        <v>60231.0</v>
      </c>
      <c r="O4043" s="15">
        <f t="array" ref="O4043">_xlfn.XLOOKUP(M4043,reference_postal_code!$B$2:$B$11,reference_postal_code!$A$2:$A$11)</f>
        <v>60231</v>
      </c>
      <c r="P4043" s="15" t="s">
        <v>166</v>
      </c>
      <c r="Q4043" s="15" t="s">
        <v>5153</v>
      </c>
      <c r="R4043" s="15" t="s">
        <v>106</v>
      </c>
      <c r="S4043" s="15" t="s">
        <v>139</v>
      </c>
      <c r="T4043" s="15" t="s">
        <v>5154</v>
      </c>
      <c r="U4043" s="28">
        <v>1090560.0</v>
      </c>
      <c r="V4043" s="15">
        <v>4.0</v>
      </c>
      <c r="W4043" s="31">
        <v>0.2</v>
      </c>
      <c r="X4043" s="28">
        <v>286272.0</v>
      </c>
    </row>
    <row r="4044" ht="15.75" customHeight="1">
      <c r="A4044" s="15">
        <v>2082.0</v>
      </c>
      <c r="B4044" s="15" t="s">
        <v>6777</v>
      </c>
      <c r="C4044" s="18">
        <v>42362.0</v>
      </c>
      <c r="D4044" s="18">
        <v>42367.0</v>
      </c>
      <c r="E4044" s="18">
        <f t="shared" si="1"/>
        <v>42367</v>
      </c>
      <c r="F4044" s="15" t="s">
        <v>55</v>
      </c>
      <c r="G4044" s="15" t="s">
        <v>3034</v>
      </c>
      <c r="H4044" s="15" t="s">
        <v>3035</v>
      </c>
      <c r="I4044" s="15" t="s">
        <v>59</v>
      </c>
      <c r="J4044" s="15" t="s">
        <v>60</v>
      </c>
      <c r="K4044" s="15" t="s">
        <v>289</v>
      </c>
      <c r="L4044" s="15" t="str">
        <f t="array" ref="L4044">_xlfn.XLOOKUP(M4044,reference_province_to_city!$A$2:$A$11,reference_province_to_city!$B$2:$B$11)</f>
        <v>Medan</v>
      </c>
      <c r="M4044" s="15" t="s">
        <v>11</v>
      </c>
      <c r="N4044" s="15">
        <v>20111.0</v>
      </c>
      <c r="O4044" s="15">
        <f t="array" ref="O4044">_xlfn.XLOOKUP(M4044,reference_postal_code!$B$2:$B$11,reference_postal_code!$A$2:$A$11)</f>
        <v>20111</v>
      </c>
      <c r="P4044" s="15" t="s">
        <v>77</v>
      </c>
      <c r="Q4044" s="15" t="s">
        <v>6272</v>
      </c>
      <c r="R4044" s="15" t="s">
        <v>106</v>
      </c>
      <c r="S4044" s="15" t="s">
        <v>139</v>
      </c>
      <c r="T4044" s="15" t="s">
        <v>6273</v>
      </c>
      <c r="U4044" s="28">
        <v>115680.0</v>
      </c>
      <c r="V4044" s="15">
        <v>2.0</v>
      </c>
      <c r="W4044" s="31">
        <v>0.2</v>
      </c>
      <c r="X4044" s="28">
        <v>26028.0</v>
      </c>
    </row>
    <row r="4045" ht="15.75" customHeight="1">
      <c r="A4045" s="15">
        <v>220.0</v>
      </c>
      <c r="B4045" s="15" t="s">
        <v>6774</v>
      </c>
      <c r="C4045" s="18">
        <v>42362.0</v>
      </c>
      <c r="D4045" s="18">
        <v>42365.0</v>
      </c>
      <c r="E4045" s="18">
        <f t="shared" si="1"/>
        <v>42365</v>
      </c>
      <c r="F4045" s="15" t="s">
        <v>125</v>
      </c>
      <c r="G4045" s="15" t="s">
        <v>4343</v>
      </c>
      <c r="H4045" s="15" t="s">
        <v>4344</v>
      </c>
      <c r="I4045" s="15" t="s">
        <v>59</v>
      </c>
      <c r="J4045" s="15" t="s">
        <v>60</v>
      </c>
      <c r="K4045" s="15" t="s">
        <v>22</v>
      </c>
      <c r="L4045" s="15" t="str">
        <f t="array" ref="L4045">_xlfn.XLOOKUP(M4045,reference_province_to_city!$A$2:$A$11,reference_province_to_city!$B$2:$B$11)</f>
        <v>Surabaya</v>
      </c>
      <c r="M4045" s="15" t="s">
        <v>20</v>
      </c>
      <c r="N4045" s="15">
        <v>60231.0</v>
      </c>
      <c r="O4045" s="15">
        <f t="array" ref="O4045">_xlfn.XLOOKUP(M4045,reference_postal_code!$B$2:$B$11,reference_postal_code!$A$2:$A$11)</f>
        <v>60231</v>
      </c>
      <c r="P4045" s="15" t="s">
        <v>166</v>
      </c>
      <c r="Q4045" s="15" t="s">
        <v>3846</v>
      </c>
      <c r="R4045" s="15" t="s">
        <v>65</v>
      </c>
      <c r="S4045" s="15" t="s">
        <v>103</v>
      </c>
      <c r="T4045" s="15" t="s">
        <v>3847</v>
      </c>
      <c r="U4045" s="28">
        <v>83760.0</v>
      </c>
      <c r="V4045" s="15">
        <v>2.0</v>
      </c>
      <c r="W4045" s="31">
        <v>0.2</v>
      </c>
      <c r="X4045" s="28">
        <v>27222.0</v>
      </c>
    </row>
    <row r="4046" ht="15.75" customHeight="1">
      <c r="A4046" s="15">
        <v>2960.0</v>
      </c>
      <c r="B4046" s="15" t="s">
        <v>6778</v>
      </c>
      <c r="C4046" s="18">
        <v>42362.0</v>
      </c>
      <c r="D4046" s="18">
        <v>42367.0</v>
      </c>
      <c r="E4046" s="18">
        <f t="shared" si="1"/>
        <v>42367</v>
      </c>
      <c r="F4046" s="15" t="s">
        <v>55</v>
      </c>
      <c r="G4046" s="15" t="s">
        <v>2972</v>
      </c>
      <c r="H4046" s="15" t="s">
        <v>2973</v>
      </c>
      <c r="I4046" s="15" t="s">
        <v>59</v>
      </c>
      <c r="J4046" s="15" t="s">
        <v>60</v>
      </c>
      <c r="K4046" s="15" t="s">
        <v>17</v>
      </c>
      <c r="L4046" s="15" t="str">
        <f t="array" ref="L4046">_xlfn.XLOOKUP(M4046,reference_province_to_city!$A$2:$A$11,reference_province_to_city!$B$2:$B$11)</f>
        <v>Semarang</v>
      </c>
      <c r="M4046" s="15" t="s">
        <v>15</v>
      </c>
      <c r="N4046" s="15">
        <v>50111.0</v>
      </c>
      <c r="O4046" s="15">
        <f t="array" ref="O4046">_xlfn.XLOOKUP(M4046,reference_postal_code!$B$2:$B$11,reference_postal_code!$A$2:$A$11)</f>
        <v>50111</v>
      </c>
      <c r="P4046" s="15" t="s">
        <v>77</v>
      </c>
      <c r="Q4046" s="15" t="s">
        <v>2638</v>
      </c>
      <c r="R4046" s="15" t="s">
        <v>65</v>
      </c>
      <c r="S4046" s="15" t="s">
        <v>103</v>
      </c>
      <c r="T4046" s="15" t="s">
        <v>2639</v>
      </c>
      <c r="U4046" s="28">
        <v>688800.0</v>
      </c>
      <c r="V4046" s="15">
        <v>4.0</v>
      </c>
      <c r="W4046" s="31">
        <v>0.0</v>
      </c>
      <c r="X4046" s="28">
        <v>323736.0</v>
      </c>
    </row>
    <row r="4047" ht="15.75" customHeight="1">
      <c r="A4047" s="15">
        <v>2660.0</v>
      </c>
      <c r="B4047" s="15" t="s">
        <v>6779</v>
      </c>
      <c r="C4047" s="18">
        <v>42362.0</v>
      </c>
      <c r="D4047" s="18">
        <v>42366.0</v>
      </c>
      <c r="E4047" s="18">
        <f t="shared" si="1"/>
        <v>42366</v>
      </c>
      <c r="F4047" s="15" t="s">
        <v>55</v>
      </c>
      <c r="G4047" s="15" t="s">
        <v>4172</v>
      </c>
      <c r="H4047" s="15" t="s">
        <v>4173</v>
      </c>
      <c r="I4047" s="15" t="s">
        <v>128</v>
      </c>
      <c r="J4047" s="15" t="s">
        <v>60</v>
      </c>
      <c r="K4047" s="15" t="s">
        <v>28</v>
      </c>
      <c r="L4047" s="15" t="str">
        <f t="array" ref="L4047">_xlfn.XLOOKUP(M4047,reference_province_to_city!$A$2:$A$11,reference_province_to_city!$B$2:$B$11)</f>
        <v>Medan</v>
      </c>
      <c r="M4047" s="15" t="s">
        <v>11</v>
      </c>
      <c r="N4047" s="15">
        <v>20111.0</v>
      </c>
      <c r="O4047" s="15">
        <f t="array" ref="O4047">_xlfn.XLOOKUP(M4047,reference_postal_code!$B$2:$B$11,reference_postal_code!$A$2:$A$11)</f>
        <v>20111</v>
      </c>
      <c r="P4047" s="15" t="s">
        <v>77</v>
      </c>
      <c r="Q4047" s="15" t="s">
        <v>2974</v>
      </c>
      <c r="R4047" s="15" t="s">
        <v>106</v>
      </c>
      <c r="S4047" s="15" t="s">
        <v>107</v>
      </c>
      <c r="T4047" s="15" t="s">
        <v>2975</v>
      </c>
      <c r="U4047" s="28">
        <v>1.32576E7</v>
      </c>
      <c r="V4047" s="15">
        <v>4.0</v>
      </c>
      <c r="W4047" s="31">
        <v>0.2</v>
      </c>
      <c r="X4047" s="28">
        <v>1491480.0</v>
      </c>
    </row>
    <row r="4048" ht="15.75" customHeight="1">
      <c r="A4048" s="15">
        <v>1370.0</v>
      </c>
      <c r="B4048" s="15" t="s">
        <v>6780</v>
      </c>
      <c r="C4048" s="18">
        <v>42362.0</v>
      </c>
      <c r="D4048" s="18">
        <v>42366.0</v>
      </c>
      <c r="E4048" s="18">
        <f t="shared" si="1"/>
        <v>42366</v>
      </c>
      <c r="F4048" s="15" t="s">
        <v>55</v>
      </c>
      <c r="G4048" s="15" t="s">
        <v>6781</v>
      </c>
      <c r="H4048" s="15" t="s">
        <v>6782</v>
      </c>
      <c r="I4048" s="15" t="s">
        <v>59</v>
      </c>
      <c r="J4048" s="15" t="s">
        <v>60</v>
      </c>
      <c r="K4048" s="15" t="s">
        <v>29</v>
      </c>
      <c r="L4048" s="15" t="str">
        <f t="array" ref="L4048">_xlfn.XLOOKUP(M4048,reference_province_to_city!$A$2:$A$11,reference_province_to_city!$B$2:$B$11)</f>
        <v>Palembang</v>
      </c>
      <c r="M4048" s="15" t="s">
        <v>13</v>
      </c>
      <c r="N4048" s="15">
        <v>30111.0</v>
      </c>
      <c r="O4048" s="15">
        <f t="array" ref="O4048">_xlfn.XLOOKUP(M4048,reference_postal_code!$B$2:$B$11,reference_postal_code!$A$2:$A$11)</f>
        <v>30111</v>
      </c>
      <c r="P4048" s="15" t="s">
        <v>77</v>
      </c>
      <c r="Q4048" s="15" t="s">
        <v>4728</v>
      </c>
      <c r="R4048" s="15" t="s">
        <v>106</v>
      </c>
      <c r="S4048" s="15" t="s">
        <v>183</v>
      </c>
      <c r="T4048" s="15" t="s">
        <v>4729</v>
      </c>
      <c r="U4048" s="28">
        <v>8850870.0</v>
      </c>
      <c r="V4048" s="15">
        <v>7.0</v>
      </c>
      <c r="W4048" s="31">
        <v>0.7</v>
      </c>
      <c r="X4048" s="28">
        <v>-1.180116E7</v>
      </c>
    </row>
    <row r="4049" ht="15.75" customHeight="1">
      <c r="A4049" s="15">
        <v>222.0</v>
      </c>
      <c r="B4049" s="15" t="s">
        <v>6774</v>
      </c>
      <c r="C4049" s="18">
        <v>42362.0</v>
      </c>
      <c r="D4049" s="18">
        <v>42365.0</v>
      </c>
      <c r="E4049" s="18">
        <f t="shared" si="1"/>
        <v>42365</v>
      </c>
      <c r="F4049" s="15" t="s">
        <v>125</v>
      </c>
      <c r="G4049" s="15" t="s">
        <v>4343</v>
      </c>
      <c r="H4049" s="15" t="s">
        <v>4344</v>
      </c>
      <c r="I4049" s="15" t="s">
        <v>59</v>
      </c>
      <c r="J4049" s="15" t="s">
        <v>60</v>
      </c>
      <c r="K4049" s="15" t="s">
        <v>22</v>
      </c>
      <c r="L4049" s="15" t="str">
        <f t="array" ref="L4049">_xlfn.XLOOKUP(M4049,reference_province_to_city!$A$2:$A$11,reference_province_to_city!$B$2:$B$11)</f>
        <v>Surabaya</v>
      </c>
      <c r="M4049" s="15" t="s">
        <v>20</v>
      </c>
      <c r="N4049" s="15">
        <v>60231.0</v>
      </c>
      <c r="O4049" s="15">
        <f t="array" ref="O4049">_xlfn.XLOOKUP(M4049,reference_postal_code!$B$2:$B$11,reference_postal_code!$A$2:$A$11)</f>
        <v>60231</v>
      </c>
      <c r="P4049" s="15" t="s">
        <v>166</v>
      </c>
      <c r="Q4049" s="15" t="s">
        <v>1062</v>
      </c>
      <c r="R4049" s="15" t="s">
        <v>65</v>
      </c>
      <c r="S4049" s="15" t="s">
        <v>83</v>
      </c>
      <c r="T4049" s="15" t="s">
        <v>1063</v>
      </c>
      <c r="U4049" s="28">
        <v>296640.0</v>
      </c>
      <c r="V4049" s="15">
        <v>4.0</v>
      </c>
      <c r="W4049" s="31">
        <v>0.7</v>
      </c>
      <c r="X4049" s="28">
        <v>-207648.0</v>
      </c>
    </row>
    <row r="4050" ht="15.75" customHeight="1">
      <c r="A4050" s="15">
        <v>797.0</v>
      </c>
      <c r="B4050" s="15" t="s">
        <v>6773</v>
      </c>
      <c r="C4050" s="18">
        <v>42362.0</v>
      </c>
      <c r="D4050" s="18">
        <v>42364.0</v>
      </c>
      <c r="E4050" s="18">
        <f t="shared" si="1"/>
        <v>42364</v>
      </c>
      <c r="F4050" s="15" t="s">
        <v>125</v>
      </c>
      <c r="G4050" s="15" t="s">
        <v>5286</v>
      </c>
      <c r="H4050" s="15" t="s">
        <v>5287</v>
      </c>
      <c r="I4050" s="15" t="s">
        <v>128</v>
      </c>
      <c r="J4050" s="15" t="s">
        <v>60</v>
      </c>
      <c r="K4050" s="15" t="s">
        <v>17</v>
      </c>
      <c r="L4050" s="15" t="str">
        <f t="array" ref="L4050">_xlfn.XLOOKUP(M4050,reference_province_to_city!$A$2:$A$11,reference_province_to_city!$B$2:$B$11)</f>
        <v>Semarang</v>
      </c>
      <c r="M4050" s="15" t="s">
        <v>15</v>
      </c>
      <c r="N4050" s="15">
        <v>50111.0</v>
      </c>
      <c r="O4050" s="15">
        <f t="array" ref="O4050">_xlfn.XLOOKUP(M4050,reference_postal_code!$B$2:$B$11,reference_postal_code!$A$2:$A$11)</f>
        <v>50111</v>
      </c>
      <c r="P4050" s="15" t="s">
        <v>77</v>
      </c>
      <c r="Q4050" s="15" t="s">
        <v>697</v>
      </c>
      <c r="R4050" s="15" t="s">
        <v>65</v>
      </c>
      <c r="S4050" s="15" t="s">
        <v>66</v>
      </c>
      <c r="T4050" s="15" t="s">
        <v>698</v>
      </c>
      <c r="U4050" s="28">
        <v>1991850.0</v>
      </c>
      <c r="V4050" s="15">
        <v>7.0</v>
      </c>
      <c r="W4050" s="31">
        <v>0.0</v>
      </c>
      <c r="X4050" s="28">
        <v>956088.0</v>
      </c>
    </row>
    <row r="4051" ht="15.75" customHeight="1">
      <c r="A4051" s="15">
        <v>8990.0</v>
      </c>
      <c r="B4051" s="15" t="s">
        <v>6783</v>
      </c>
      <c r="C4051" s="18">
        <v>42362.0</v>
      </c>
      <c r="D4051" s="18">
        <v>42368.0</v>
      </c>
      <c r="E4051" s="18">
        <f t="shared" si="1"/>
        <v>42368</v>
      </c>
      <c r="F4051" s="15" t="s">
        <v>55</v>
      </c>
      <c r="G4051" s="15" t="s">
        <v>2354</v>
      </c>
      <c r="H4051" s="15" t="s">
        <v>2355</v>
      </c>
      <c r="I4051" s="15" t="s">
        <v>128</v>
      </c>
      <c r="J4051" s="15" t="s">
        <v>60</v>
      </c>
      <c r="K4051" s="15" t="s">
        <v>552</v>
      </c>
      <c r="L4051" s="15" t="str">
        <f t="array" ref="L4051">_xlfn.XLOOKUP(M4051,reference_province_to_city!$A$2:$A$11,reference_province_to_city!$B$2:$B$11)</f>
        <v>Denpasar</v>
      </c>
      <c r="M4051" s="15" t="s">
        <v>24</v>
      </c>
      <c r="N4051" s="15">
        <v>80231.0</v>
      </c>
      <c r="O4051" s="15">
        <f t="array" ref="O4051">_xlfn.XLOOKUP(M4051,reference_postal_code!$B$2:$B$11,reference_postal_code!$A$2:$A$11)</f>
        <v>80231</v>
      </c>
      <c r="P4051" s="15" t="s">
        <v>63</v>
      </c>
      <c r="Q4051" s="15" t="s">
        <v>6280</v>
      </c>
      <c r="R4051" s="15" t="s">
        <v>106</v>
      </c>
      <c r="S4051" s="15" t="s">
        <v>139</v>
      </c>
      <c r="T4051" s="15" t="s">
        <v>6281</v>
      </c>
      <c r="U4051" s="28">
        <v>145200.0</v>
      </c>
      <c r="V4051" s="15">
        <v>2.0</v>
      </c>
      <c r="W4051" s="31">
        <v>0.0</v>
      </c>
      <c r="X4051" s="28">
        <v>56628.0</v>
      </c>
    </row>
    <row r="4052" ht="15.75" customHeight="1">
      <c r="A4052" s="15">
        <v>2959.0</v>
      </c>
      <c r="B4052" s="15" t="s">
        <v>6778</v>
      </c>
      <c r="C4052" s="18">
        <v>42362.0</v>
      </c>
      <c r="D4052" s="18">
        <v>42367.0</v>
      </c>
      <c r="E4052" s="18">
        <f t="shared" si="1"/>
        <v>42367</v>
      </c>
      <c r="F4052" s="15" t="s">
        <v>55</v>
      </c>
      <c r="G4052" s="15" t="s">
        <v>2972</v>
      </c>
      <c r="H4052" s="15" t="s">
        <v>2973</v>
      </c>
      <c r="I4052" s="15" t="s">
        <v>59</v>
      </c>
      <c r="J4052" s="15" t="s">
        <v>60</v>
      </c>
      <c r="K4052" s="15" t="s">
        <v>17</v>
      </c>
      <c r="L4052" s="15" t="str">
        <f t="array" ref="L4052">_xlfn.XLOOKUP(M4052,reference_province_to_city!$A$2:$A$11,reference_province_to_city!$B$2:$B$11)</f>
        <v>Semarang</v>
      </c>
      <c r="M4052" s="15" t="s">
        <v>15</v>
      </c>
      <c r="N4052" s="15">
        <v>50111.0</v>
      </c>
      <c r="O4052" s="15">
        <f t="array" ref="O4052">_xlfn.XLOOKUP(M4052,reference_postal_code!$B$2:$B$11,reference_postal_code!$A$2:$A$11)</f>
        <v>50111</v>
      </c>
      <c r="P4052" s="15" t="s">
        <v>77</v>
      </c>
      <c r="Q4052" s="15" t="s">
        <v>967</v>
      </c>
      <c r="R4052" s="15" t="s">
        <v>65</v>
      </c>
      <c r="S4052" s="15" t="s">
        <v>83</v>
      </c>
      <c r="T4052" s="15" t="s">
        <v>968</v>
      </c>
      <c r="U4052" s="28">
        <v>299040.0</v>
      </c>
      <c r="V4052" s="15">
        <v>4.0</v>
      </c>
      <c r="W4052" s="31">
        <v>0.2</v>
      </c>
      <c r="X4052" s="28">
        <v>108402.0</v>
      </c>
    </row>
    <row r="4053" ht="15.75" customHeight="1">
      <c r="A4053" s="15">
        <v>2080.0</v>
      </c>
      <c r="B4053" s="15" t="s">
        <v>6777</v>
      </c>
      <c r="C4053" s="18">
        <v>42362.0</v>
      </c>
      <c r="D4053" s="18">
        <v>42367.0</v>
      </c>
      <c r="E4053" s="18">
        <f t="shared" si="1"/>
        <v>42367</v>
      </c>
      <c r="F4053" s="15" t="s">
        <v>55</v>
      </c>
      <c r="G4053" s="15" t="s">
        <v>3034</v>
      </c>
      <c r="H4053" s="15" t="s">
        <v>3035</v>
      </c>
      <c r="I4053" s="15" t="s">
        <v>59</v>
      </c>
      <c r="J4053" s="15" t="s">
        <v>60</v>
      </c>
      <c r="K4053" s="15" t="s">
        <v>28</v>
      </c>
      <c r="L4053" s="15" t="str">
        <f t="array" ref="L4053">_xlfn.XLOOKUP(M4053,reference_province_to_city!$A$2:$A$11,reference_province_to_city!$B$2:$B$11)</f>
        <v>Medan</v>
      </c>
      <c r="M4053" s="15" t="s">
        <v>11</v>
      </c>
      <c r="N4053" s="15">
        <v>20111.0</v>
      </c>
      <c r="O4053" s="15">
        <f t="array" ref="O4053">_xlfn.XLOOKUP(M4053,reference_postal_code!$B$2:$B$11,reference_postal_code!$A$2:$A$11)</f>
        <v>20111</v>
      </c>
      <c r="P4053" s="15" t="s">
        <v>77</v>
      </c>
      <c r="Q4053" s="15" t="s">
        <v>4581</v>
      </c>
      <c r="R4053" s="15" t="s">
        <v>65</v>
      </c>
      <c r="S4053" s="15" t="s">
        <v>66</v>
      </c>
      <c r="T4053" s="15" t="s">
        <v>4582</v>
      </c>
      <c r="U4053" s="28">
        <v>1593480.0</v>
      </c>
      <c r="V4053" s="15">
        <v>7.0</v>
      </c>
      <c r="W4053" s="31">
        <v>0.2</v>
      </c>
      <c r="X4053" s="28">
        <v>557718.0</v>
      </c>
    </row>
    <row r="4054" ht="15.75" customHeight="1">
      <c r="A4054" s="15">
        <v>221.0</v>
      </c>
      <c r="B4054" s="15" t="s">
        <v>6774</v>
      </c>
      <c r="C4054" s="18">
        <v>42362.0</v>
      </c>
      <c r="D4054" s="18">
        <v>42365.0</v>
      </c>
      <c r="E4054" s="18">
        <f t="shared" si="1"/>
        <v>42365</v>
      </c>
      <c r="F4054" s="15" t="s">
        <v>125</v>
      </c>
      <c r="G4054" s="15" t="s">
        <v>4343</v>
      </c>
      <c r="H4054" s="15" t="s">
        <v>4344</v>
      </c>
      <c r="I4054" s="15" t="s">
        <v>59</v>
      </c>
      <c r="J4054" s="15" t="s">
        <v>60</v>
      </c>
      <c r="K4054" s="15" t="s">
        <v>22</v>
      </c>
      <c r="L4054" s="15" t="str">
        <f t="array" ref="L4054">_xlfn.XLOOKUP(M4054,reference_province_to_city!$A$2:$A$11,reference_province_to_city!$B$2:$B$11)</f>
        <v>Surabaya</v>
      </c>
      <c r="M4054" s="15" t="s">
        <v>20</v>
      </c>
      <c r="N4054" s="15">
        <v>60231.0</v>
      </c>
      <c r="O4054" s="15">
        <f t="array" ref="O4054">_xlfn.XLOOKUP(M4054,reference_postal_code!$B$2:$B$11,reference_postal_code!$A$2:$A$11)</f>
        <v>60231</v>
      </c>
      <c r="P4054" s="15" t="s">
        <v>166</v>
      </c>
      <c r="Q4054" s="15" t="s">
        <v>3251</v>
      </c>
      <c r="R4054" s="15" t="s">
        <v>65</v>
      </c>
      <c r="S4054" s="15" t="s">
        <v>66</v>
      </c>
      <c r="T4054" s="15" t="s">
        <v>3252</v>
      </c>
      <c r="U4054" s="28">
        <v>340560.0</v>
      </c>
      <c r="V4054" s="15">
        <v>6.0</v>
      </c>
      <c r="W4054" s="31">
        <v>0.2</v>
      </c>
      <c r="X4054" s="28">
        <v>123453.0</v>
      </c>
    </row>
    <row r="4055" ht="15.75" customHeight="1">
      <c r="A4055" s="15">
        <v>224.0</v>
      </c>
      <c r="B4055" s="15" t="s">
        <v>6774</v>
      </c>
      <c r="C4055" s="18">
        <v>42362.0</v>
      </c>
      <c r="D4055" s="18">
        <v>42365.0</v>
      </c>
      <c r="E4055" s="18">
        <f t="shared" si="1"/>
        <v>42365</v>
      </c>
      <c r="F4055" s="15" t="s">
        <v>125</v>
      </c>
      <c r="G4055" s="15" t="s">
        <v>4343</v>
      </c>
      <c r="H4055" s="15" t="s">
        <v>4344</v>
      </c>
      <c r="I4055" s="15" t="s">
        <v>59</v>
      </c>
      <c r="J4055" s="15" t="s">
        <v>60</v>
      </c>
      <c r="K4055" s="15" t="s">
        <v>22</v>
      </c>
      <c r="L4055" s="15" t="str">
        <f t="array" ref="L4055">_xlfn.XLOOKUP(M4055,reference_province_to_city!$A$2:$A$11,reference_province_to_city!$B$2:$B$11)</f>
        <v>Surabaya</v>
      </c>
      <c r="M4055" s="15" t="s">
        <v>20</v>
      </c>
      <c r="N4055" s="15">
        <v>60231.0</v>
      </c>
      <c r="O4055" s="15">
        <f t="array" ref="O4055">_xlfn.XLOOKUP(M4055,reference_postal_code!$B$2:$B$11,reference_postal_code!$A$2:$A$11)</f>
        <v>60231</v>
      </c>
      <c r="P4055" s="15" t="s">
        <v>166</v>
      </c>
      <c r="Q4055" s="15" t="s">
        <v>773</v>
      </c>
      <c r="R4055" s="15" t="s">
        <v>110</v>
      </c>
      <c r="S4055" s="15" t="s">
        <v>668</v>
      </c>
      <c r="T4055" s="15" t="s">
        <v>774</v>
      </c>
      <c r="U4055" s="28">
        <v>7199820.0</v>
      </c>
      <c r="V4055" s="15">
        <v>4.0</v>
      </c>
      <c r="W4055" s="31">
        <v>0.7</v>
      </c>
      <c r="X4055" s="28">
        <v>-5759856.0</v>
      </c>
    </row>
    <row r="4056" ht="15.75" customHeight="1">
      <c r="A4056" s="15">
        <v>1371.0</v>
      </c>
      <c r="B4056" s="15" t="s">
        <v>6780</v>
      </c>
      <c r="C4056" s="18">
        <v>42362.0</v>
      </c>
      <c r="D4056" s="18">
        <v>42366.0</v>
      </c>
      <c r="E4056" s="18">
        <f t="shared" si="1"/>
        <v>42366</v>
      </c>
      <c r="F4056" s="15" t="s">
        <v>55</v>
      </c>
      <c r="G4056" s="15" t="s">
        <v>6781</v>
      </c>
      <c r="H4056" s="15" t="s">
        <v>6782</v>
      </c>
      <c r="I4056" s="15" t="s">
        <v>59</v>
      </c>
      <c r="J4056" s="15" t="s">
        <v>60</v>
      </c>
      <c r="K4056" s="15" t="s">
        <v>29</v>
      </c>
      <c r="L4056" s="15" t="str">
        <f t="array" ref="L4056">_xlfn.XLOOKUP(M4056,reference_province_to_city!$A$2:$A$11,reference_province_to_city!$B$2:$B$11)</f>
        <v>Palembang</v>
      </c>
      <c r="M4056" s="15" t="s">
        <v>13</v>
      </c>
      <c r="N4056" s="15">
        <v>30111.0</v>
      </c>
      <c r="O4056" s="15">
        <f t="array" ref="O4056">_xlfn.XLOOKUP(M4056,reference_postal_code!$B$2:$B$11,reference_postal_code!$A$2:$A$11)</f>
        <v>30111</v>
      </c>
      <c r="P4056" s="15" t="s">
        <v>77</v>
      </c>
      <c r="Q4056" s="15" t="s">
        <v>2096</v>
      </c>
      <c r="R4056" s="15" t="s">
        <v>65</v>
      </c>
      <c r="S4056" s="15" t="s">
        <v>93</v>
      </c>
      <c r="T4056" s="15" t="s">
        <v>2097</v>
      </c>
      <c r="U4056" s="28">
        <v>210600.0</v>
      </c>
      <c r="V4056" s="15">
        <v>3.0</v>
      </c>
      <c r="W4056" s="31">
        <v>0.2</v>
      </c>
      <c r="X4056" s="28">
        <v>23692.0</v>
      </c>
    </row>
    <row r="4057" ht="15.75" customHeight="1">
      <c r="A4057" s="15">
        <v>2081.0</v>
      </c>
      <c r="B4057" s="15" t="s">
        <v>6777</v>
      </c>
      <c r="C4057" s="18">
        <v>42362.0</v>
      </c>
      <c r="D4057" s="18">
        <v>42367.0</v>
      </c>
      <c r="E4057" s="18">
        <f t="shared" si="1"/>
        <v>42367</v>
      </c>
      <c r="F4057" s="15" t="s">
        <v>55</v>
      </c>
      <c r="G4057" s="15" t="s">
        <v>3034</v>
      </c>
      <c r="H4057" s="15" t="s">
        <v>3035</v>
      </c>
      <c r="I4057" s="15" t="s">
        <v>59</v>
      </c>
      <c r="J4057" s="15" t="s">
        <v>60</v>
      </c>
      <c r="K4057" s="15" t="s">
        <v>28</v>
      </c>
      <c r="L4057" s="15" t="str">
        <f t="array" ref="L4057">_xlfn.XLOOKUP(M4057,reference_province_to_city!$A$2:$A$11,reference_province_to_city!$B$2:$B$11)</f>
        <v>Medan</v>
      </c>
      <c r="M4057" s="15" t="s">
        <v>11</v>
      </c>
      <c r="N4057" s="15">
        <v>20111.0</v>
      </c>
      <c r="O4057" s="15">
        <f t="array" ref="O4057">_xlfn.XLOOKUP(M4057,reference_postal_code!$B$2:$B$11,reference_postal_code!$A$2:$A$11)</f>
        <v>20111</v>
      </c>
      <c r="P4057" s="15" t="s">
        <v>77</v>
      </c>
      <c r="Q4057" s="15" t="s">
        <v>4232</v>
      </c>
      <c r="R4057" s="15" t="s">
        <v>110</v>
      </c>
      <c r="S4057" s="15" t="s">
        <v>111</v>
      </c>
      <c r="T4057" s="15" t="s">
        <v>4233</v>
      </c>
      <c r="U4057" s="28">
        <v>1679760.0</v>
      </c>
      <c r="V4057" s="15">
        <v>2.0</v>
      </c>
      <c r="W4057" s="31">
        <v>0.2</v>
      </c>
      <c r="X4057" s="28">
        <v>167976.0</v>
      </c>
    </row>
    <row r="4058" ht="15.75" customHeight="1">
      <c r="A4058" s="15">
        <v>799.0</v>
      </c>
      <c r="B4058" s="15" t="s">
        <v>6773</v>
      </c>
      <c r="C4058" s="18">
        <v>42362.0</v>
      </c>
      <c r="D4058" s="18">
        <v>42364.0</v>
      </c>
      <c r="E4058" s="18">
        <f t="shared" si="1"/>
        <v>42364</v>
      </c>
      <c r="F4058" s="15" t="s">
        <v>125</v>
      </c>
      <c r="G4058" s="15" t="s">
        <v>5286</v>
      </c>
      <c r="H4058" s="15" t="s">
        <v>5287</v>
      </c>
      <c r="I4058" s="15" t="s">
        <v>128</v>
      </c>
      <c r="J4058" s="15" t="s">
        <v>60</v>
      </c>
      <c r="K4058" s="15" t="s">
        <v>17</v>
      </c>
      <c r="L4058" s="15" t="str">
        <f t="array" ref="L4058">_xlfn.XLOOKUP(M4058,reference_province_to_city!$A$2:$A$11,reference_province_to_city!$B$2:$B$11)</f>
        <v>Semarang</v>
      </c>
      <c r="M4058" s="15" t="s">
        <v>15</v>
      </c>
      <c r="N4058" s="15">
        <v>50111.0</v>
      </c>
      <c r="O4058" s="15">
        <f t="array" ref="O4058">_xlfn.XLOOKUP(M4058,reference_postal_code!$B$2:$B$11,reference_postal_code!$A$2:$A$11)</f>
        <v>50111</v>
      </c>
      <c r="P4058" s="15" t="s">
        <v>77</v>
      </c>
      <c r="Q4058" s="15" t="s">
        <v>3451</v>
      </c>
      <c r="R4058" s="15" t="s">
        <v>65</v>
      </c>
      <c r="S4058" s="15" t="s">
        <v>79</v>
      </c>
      <c r="T4058" s="15" t="s">
        <v>3452</v>
      </c>
      <c r="U4058" s="28">
        <v>323400.0</v>
      </c>
      <c r="V4058" s="15">
        <v>7.0</v>
      </c>
      <c r="W4058" s="31">
        <v>0.0</v>
      </c>
      <c r="X4058" s="28">
        <v>155232.0</v>
      </c>
    </row>
    <row r="4059" ht="15.75" customHeight="1">
      <c r="A4059" s="15">
        <v>8991.0</v>
      </c>
      <c r="B4059" s="15" t="s">
        <v>6783</v>
      </c>
      <c r="C4059" s="18">
        <v>42362.0</v>
      </c>
      <c r="D4059" s="18">
        <v>42368.0</v>
      </c>
      <c r="E4059" s="18">
        <f t="shared" si="1"/>
        <v>42368</v>
      </c>
      <c r="F4059" s="15" t="s">
        <v>55</v>
      </c>
      <c r="G4059" s="15" t="s">
        <v>2354</v>
      </c>
      <c r="H4059" s="15" t="s">
        <v>2355</v>
      </c>
      <c r="I4059" s="15" t="s">
        <v>128</v>
      </c>
      <c r="J4059" s="15" t="s">
        <v>60</v>
      </c>
      <c r="K4059" s="15" t="s">
        <v>26</v>
      </c>
      <c r="L4059" s="15" t="str">
        <f t="array" ref="L4059">_xlfn.XLOOKUP(M4059,reference_province_to_city!$A$2:$A$11,reference_province_to_city!$B$2:$B$11)</f>
        <v>Denpasar</v>
      </c>
      <c r="M4059" s="15" t="s">
        <v>24</v>
      </c>
      <c r="N4059" s="15">
        <v>80231.0</v>
      </c>
      <c r="O4059" s="15">
        <f t="array" ref="O4059">_xlfn.XLOOKUP(M4059,reference_postal_code!$B$2:$B$11,reference_postal_code!$A$2:$A$11)</f>
        <v>80231</v>
      </c>
      <c r="P4059" s="15" t="s">
        <v>63</v>
      </c>
      <c r="Q4059" s="15" t="s">
        <v>4926</v>
      </c>
      <c r="R4059" s="15" t="s">
        <v>110</v>
      </c>
      <c r="S4059" s="15" t="s">
        <v>1391</v>
      </c>
      <c r="T4059" s="15" t="s">
        <v>4927</v>
      </c>
      <c r="U4059" s="28">
        <v>7.349895E7</v>
      </c>
      <c r="V4059" s="15">
        <v>7.0</v>
      </c>
      <c r="W4059" s="31">
        <v>0.0</v>
      </c>
      <c r="X4059" s="28">
        <v>3.4544506E7</v>
      </c>
    </row>
    <row r="4060" ht="15.75" customHeight="1">
      <c r="A4060" s="15">
        <v>7155.0</v>
      </c>
      <c r="B4060" s="15" t="s">
        <v>6784</v>
      </c>
      <c r="C4060" s="18">
        <v>42363.0</v>
      </c>
      <c r="D4060" s="18">
        <v>42365.0</v>
      </c>
      <c r="E4060" s="18">
        <f t="shared" si="1"/>
        <v>42365</v>
      </c>
      <c r="F4060" s="15" t="s">
        <v>114</v>
      </c>
      <c r="G4060" s="15" t="s">
        <v>2703</v>
      </c>
      <c r="H4060" s="15" t="s">
        <v>2704</v>
      </c>
      <c r="I4060" s="15" t="s">
        <v>59</v>
      </c>
      <c r="J4060" s="15" t="s">
        <v>60</v>
      </c>
      <c r="K4060" s="15" t="s">
        <v>28</v>
      </c>
      <c r="L4060" s="15" t="str">
        <f t="array" ref="L4060">_xlfn.XLOOKUP(M4060,reference_province_to_city!$A$2:$A$11,reference_province_to_city!$B$2:$B$11)</f>
        <v>Medan</v>
      </c>
      <c r="M4060" s="15" t="s">
        <v>11</v>
      </c>
      <c r="N4060" s="15">
        <v>20111.0</v>
      </c>
      <c r="O4060" s="15">
        <f t="array" ref="O4060">_xlfn.XLOOKUP(M4060,reference_postal_code!$B$2:$B$11,reference_postal_code!$A$2:$A$11)</f>
        <v>20111</v>
      </c>
      <c r="P4060" s="15" t="s">
        <v>77</v>
      </c>
      <c r="Q4060" s="15" t="s">
        <v>1101</v>
      </c>
      <c r="R4060" s="15" t="s">
        <v>106</v>
      </c>
      <c r="S4060" s="15" t="s">
        <v>139</v>
      </c>
      <c r="T4060" s="15" t="s">
        <v>1102</v>
      </c>
      <c r="U4060" s="28">
        <v>4138200.0</v>
      </c>
      <c r="V4060" s="15">
        <v>6.0</v>
      </c>
      <c r="W4060" s="31">
        <v>0.0</v>
      </c>
      <c r="X4060" s="28">
        <v>703494.0</v>
      </c>
    </row>
    <row r="4061" ht="15.75" customHeight="1">
      <c r="A4061" s="15">
        <v>4112.0</v>
      </c>
      <c r="B4061" s="15" t="s">
        <v>6785</v>
      </c>
      <c r="C4061" s="18">
        <v>42363.0</v>
      </c>
      <c r="D4061" s="18">
        <v>42370.0</v>
      </c>
      <c r="E4061" s="18">
        <f t="shared" si="1"/>
        <v>42370</v>
      </c>
      <c r="F4061" s="15" t="s">
        <v>55</v>
      </c>
      <c r="G4061" s="15" t="s">
        <v>6786</v>
      </c>
      <c r="H4061" s="15" t="s">
        <v>6787</v>
      </c>
      <c r="I4061" s="15" t="s">
        <v>128</v>
      </c>
      <c r="J4061" s="15" t="s">
        <v>60</v>
      </c>
      <c r="K4061" s="15" t="s">
        <v>28</v>
      </c>
      <c r="L4061" s="15" t="str">
        <f t="array" ref="L4061">_xlfn.XLOOKUP(M4061,reference_province_to_city!$A$2:$A$11,reference_province_to_city!$B$2:$B$11)</f>
        <v>Medan</v>
      </c>
      <c r="M4061" s="15" t="s">
        <v>11</v>
      </c>
      <c r="N4061" s="15">
        <v>20111.0</v>
      </c>
      <c r="O4061" s="15">
        <f t="array" ref="O4061">_xlfn.XLOOKUP(M4061,reference_postal_code!$B$2:$B$11,reference_postal_code!$A$2:$A$11)</f>
        <v>20111</v>
      </c>
      <c r="P4061" s="15" t="s">
        <v>77</v>
      </c>
      <c r="Q4061" s="15" t="s">
        <v>2817</v>
      </c>
      <c r="R4061" s="15" t="s">
        <v>65</v>
      </c>
      <c r="S4061" s="15" t="s">
        <v>66</v>
      </c>
      <c r="T4061" s="15" t="s">
        <v>2818</v>
      </c>
      <c r="U4061" s="28">
        <v>260100.0</v>
      </c>
      <c r="V4061" s="15">
        <v>3.0</v>
      </c>
      <c r="W4061" s="31">
        <v>0.0</v>
      </c>
      <c r="X4061" s="28">
        <v>127449.0</v>
      </c>
    </row>
    <row r="4062" ht="15.75" customHeight="1">
      <c r="A4062" s="15">
        <v>6065.0</v>
      </c>
      <c r="B4062" s="15" t="s">
        <v>6788</v>
      </c>
      <c r="C4062" s="18">
        <v>42363.0</v>
      </c>
      <c r="D4062" s="18">
        <v>42368.0</v>
      </c>
      <c r="E4062" s="18">
        <f t="shared" si="1"/>
        <v>42368</v>
      </c>
      <c r="F4062" s="15" t="s">
        <v>114</v>
      </c>
      <c r="G4062" s="15" t="s">
        <v>4438</v>
      </c>
      <c r="H4062" s="15" t="s">
        <v>4439</v>
      </c>
      <c r="I4062" s="15" t="s">
        <v>59</v>
      </c>
      <c r="J4062" s="15" t="s">
        <v>60</v>
      </c>
      <c r="K4062" s="15" t="s">
        <v>26</v>
      </c>
      <c r="L4062" s="15" t="str">
        <f t="array" ref="L4062">_xlfn.XLOOKUP(M4062,reference_province_to_city!$A$2:$A$11,reference_province_to_city!$B$2:$B$11)</f>
        <v>Denpasar</v>
      </c>
      <c r="M4062" s="15" t="s">
        <v>24</v>
      </c>
      <c r="N4062" s="15">
        <v>80231.0</v>
      </c>
      <c r="O4062" s="15">
        <f t="array" ref="O4062">_xlfn.XLOOKUP(M4062,reference_postal_code!$B$2:$B$11,reference_postal_code!$A$2:$A$11)</f>
        <v>80231</v>
      </c>
      <c r="P4062" s="15" t="s">
        <v>63</v>
      </c>
      <c r="Q4062" s="15" t="s">
        <v>2616</v>
      </c>
      <c r="R4062" s="15" t="s">
        <v>65</v>
      </c>
      <c r="S4062" s="15" t="s">
        <v>66</v>
      </c>
      <c r="T4062" s="15" t="s">
        <v>2617</v>
      </c>
      <c r="U4062" s="28">
        <v>269100.0</v>
      </c>
      <c r="V4062" s="15">
        <v>3.0</v>
      </c>
      <c r="W4062" s="31">
        <v>0.0</v>
      </c>
      <c r="X4062" s="28">
        <v>121095.0</v>
      </c>
    </row>
    <row r="4063" ht="15.75" customHeight="1">
      <c r="A4063" s="15">
        <v>2562.0</v>
      </c>
      <c r="B4063" s="15" t="s">
        <v>6789</v>
      </c>
      <c r="C4063" s="18">
        <v>42363.0</v>
      </c>
      <c r="D4063" s="18">
        <v>42369.0</v>
      </c>
      <c r="E4063" s="18">
        <f t="shared" si="1"/>
        <v>42369</v>
      </c>
      <c r="F4063" s="15" t="s">
        <v>55</v>
      </c>
      <c r="G4063" s="15" t="s">
        <v>2568</v>
      </c>
      <c r="H4063" s="15" t="s">
        <v>2569</v>
      </c>
      <c r="I4063" s="15" t="s">
        <v>59</v>
      </c>
      <c r="J4063" s="15" t="s">
        <v>60</v>
      </c>
      <c r="K4063" s="15" t="s">
        <v>28</v>
      </c>
      <c r="L4063" s="15" t="str">
        <f t="array" ref="L4063">_xlfn.XLOOKUP(M4063,reference_province_to_city!$A$2:$A$11,reference_province_to_city!$B$2:$B$11)</f>
        <v>Medan</v>
      </c>
      <c r="M4063" s="15" t="s">
        <v>11</v>
      </c>
      <c r="N4063" s="15">
        <v>20111.0</v>
      </c>
      <c r="O4063" s="15">
        <f t="array" ref="O4063">_xlfn.XLOOKUP(M4063,reference_postal_code!$B$2:$B$11,reference_postal_code!$A$2:$A$11)</f>
        <v>20111</v>
      </c>
      <c r="P4063" s="15" t="s">
        <v>77</v>
      </c>
      <c r="Q4063" s="15" t="s">
        <v>5853</v>
      </c>
      <c r="R4063" s="15" t="s">
        <v>65</v>
      </c>
      <c r="S4063" s="15" t="s">
        <v>79</v>
      </c>
      <c r="T4063" s="15" t="s">
        <v>5854</v>
      </c>
      <c r="U4063" s="28">
        <v>138240.0</v>
      </c>
      <c r="V4063" s="15">
        <v>4.0</v>
      </c>
      <c r="W4063" s="31">
        <v>0.2</v>
      </c>
      <c r="X4063" s="28">
        <v>50112.0</v>
      </c>
    </row>
    <row r="4064" ht="15.75" customHeight="1">
      <c r="A4064" s="15">
        <v>7337.0</v>
      </c>
      <c r="B4064" s="15" t="s">
        <v>6790</v>
      </c>
      <c r="C4064" s="18">
        <v>42363.0</v>
      </c>
      <c r="D4064" s="18">
        <v>42368.0</v>
      </c>
      <c r="E4064" s="18">
        <f t="shared" si="1"/>
        <v>42368</v>
      </c>
      <c r="F4064" s="15" t="s">
        <v>55</v>
      </c>
      <c r="G4064" s="15" t="s">
        <v>1753</v>
      </c>
      <c r="H4064" s="15" t="s">
        <v>1754</v>
      </c>
      <c r="I4064" s="15" t="s">
        <v>59</v>
      </c>
      <c r="J4064" s="15" t="s">
        <v>60</v>
      </c>
      <c r="K4064" s="15" t="s">
        <v>10</v>
      </c>
      <c r="L4064" s="15" t="str">
        <f t="array" ref="L4064">_xlfn.XLOOKUP(M4064,reference_province_to_city!$A$2:$A$11,reference_province_to_city!$B$2:$B$11)</f>
        <v>Jakarta</v>
      </c>
      <c r="M4064" s="15" t="s">
        <v>7</v>
      </c>
      <c r="N4064" s="15">
        <v>10110.0</v>
      </c>
      <c r="O4064" s="15">
        <f t="array" ref="O4064">_xlfn.XLOOKUP(M4064,reference_postal_code!$B$2:$B$11,reference_postal_code!$A$2:$A$11)</f>
        <v>10110</v>
      </c>
      <c r="P4064" s="15" t="s">
        <v>117</v>
      </c>
      <c r="Q4064" s="15" t="s">
        <v>4728</v>
      </c>
      <c r="R4064" s="15" t="s">
        <v>106</v>
      </c>
      <c r="S4064" s="15" t="s">
        <v>183</v>
      </c>
      <c r="T4064" s="15" t="s">
        <v>4729</v>
      </c>
      <c r="U4064" s="28">
        <v>6743520.0</v>
      </c>
      <c r="V4064" s="15">
        <v>2.0</v>
      </c>
      <c r="W4064" s="31">
        <v>0.2</v>
      </c>
      <c r="X4064" s="28">
        <v>842940.0</v>
      </c>
    </row>
    <row r="4065" ht="15.75" customHeight="1">
      <c r="A4065" s="15">
        <v>6063.0</v>
      </c>
      <c r="B4065" s="15" t="s">
        <v>6788</v>
      </c>
      <c r="C4065" s="18">
        <v>42363.0</v>
      </c>
      <c r="D4065" s="18">
        <v>42368.0</v>
      </c>
      <c r="E4065" s="18">
        <f t="shared" si="1"/>
        <v>42368</v>
      </c>
      <c r="F4065" s="15" t="s">
        <v>114</v>
      </c>
      <c r="G4065" s="15" t="s">
        <v>4438</v>
      </c>
      <c r="H4065" s="15" t="s">
        <v>4439</v>
      </c>
      <c r="I4065" s="15" t="s">
        <v>59</v>
      </c>
      <c r="J4065" s="15" t="s">
        <v>60</v>
      </c>
      <c r="K4065" s="15" t="s">
        <v>26</v>
      </c>
      <c r="L4065" s="15" t="str">
        <f t="array" ref="L4065">_xlfn.XLOOKUP(M4065,reference_province_to_city!$A$2:$A$11,reference_province_to_city!$B$2:$B$11)</f>
        <v>Denpasar</v>
      </c>
      <c r="M4065" s="15" t="s">
        <v>24</v>
      </c>
      <c r="N4065" s="15">
        <v>80231.0</v>
      </c>
      <c r="O4065" s="15">
        <f t="array" ref="O4065">_xlfn.XLOOKUP(M4065,reference_postal_code!$B$2:$B$11,reference_postal_code!$A$2:$A$11)</f>
        <v>80231</v>
      </c>
      <c r="P4065" s="15" t="s">
        <v>63</v>
      </c>
      <c r="Q4065" s="15" t="s">
        <v>1390</v>
      </c>
      <c r="R4065" s="15" t="s">
        <v>110</v>
      </c>
      <c r="S4065" s="15" t="s">
        <v>1391</v>
      </c>
      <c r="T4065" s="15" t="s">
        <v>1392</v>
      </c>
      <c r="U4065" s="28">
        <v>1.79994E7</v>
      </c>
      <c r="V4065" s="15">
        <v>5.0</v>
      </c>
      <c r="W4065" s="31">
        <v>0.2</v>
      </c>
      <c r="X4065" s="28">
        <v>3374887.0</v>
      </c>
    </row>
    <row r="4066" ht="15.75" customHeight="1">
      <c r="A4066" s="15">
        <v>2563.0</v>
      </c>
      <c r="B4066" s="15" t="s">
        <v>6789</v>
      </c>
      <c r="C4066" s="18">
        <v>42363.0</v>
      </c>
      <c r="D4066" s="18">
        <v>42369.0</v>
      </c>
      <c r="E4066" s="18">
        <f t="shared" si="1"/>
        <v>42369</v>
      </c>
      <c r="F4066" s="15" t="s">
        <v>55</v>
      </c>
      <c r="G4066" s="15" t="s">
        <v>2568</v>
      </c>
      <c r="H4066" s="15" t="s">
        <v>2569</v>
      </c>
      <c r="I4066" s="15" t="s">
        <v>59</v>
      </c>
      <c r="J4066" s="15" t="s">
        <v>60</v>
      </c>
      <c r="L4066" s="15" t="str">
        <f t="array" ref="L4066">_xlfn.XLOOKUP(M4066,reference_province_to_city!$A$2:$A$11,reference_province_to_city!$B$2:$B$11)</f>
        <v>Medan</v>
      </c>
      <c r="M4066" s="15" t="s">
        <v>11</v>
      </c>
      <c r="N4066" s="15">
        <v>20111.0</v>
      </c>
      <c r="O4066" s="15">
        <f t="array" ref="O4066">_xlfn.XLOOKUP(M4066,reference_postal_code!$B$2:$B$11,reference_postal_code!$A$2:$A$11)</f>
        <v>20111</v>
      </c>
      <c r="P4066" s="15" t="s">
        <v>77</v>
      </c>
      <c r="Q4066" s="15" t="s">
        <v>5816</v>
      </c>
      <c r="R4066" s="15" t="s">
        <v>65</v>
      </c>
      <c r="S4066" s="15" t="s">
        <v>66</v>
      </c>
      <c r="T4066" s="15" t="s">
        <v>5817</v>
      </c>
      <c r="U4066" s="28">
        <v>155520.0</v>
      </c>
      <c r="V4066" s="15">
        <v>2.0</v>
      </c>
      <c r="W4066" s="31">
        <v>0.2</v>
      </c>
      <c r="X4066" s="28">
        <v>54432.0</v>
      </c>
    </row>
    <row r="4067" ht="15.75" customHeight="1">
      <c r="A4067" s="15">
        <v>6064.0</v>
      </c>
      <c r="B4067" s="15" t="s">
        <v>6788</v>
      </c>
      <c r="C4067" s="18">
        <v>42363.0</v>
      </c>
      <c r="D4067" s="18">
        <v>42368.0</v>
      </c>
      <c r="E4067" s="18">
        <f t="shared" si="1"/>
        <v>42368</v>
      </c>
      <c r="F4067" s="15" t="s">
        <v>114</v>
      </c>
      <c r="G4067" s="15" t="s">
        <v>4438</v>
      </c>
      <c r="H4067" s="15" t="s">
        <v>4439</v>
      </c>
      <c r="I4067" s="15" t="s">
        <v>59</v>
      </c>
      <c r="J4067" s="15" t="s">
        <v>60</v>
      </c>
      <c r="K4067" s="15" t="s">
        <v>26</v>
      </c>
      <c r="L4067" s="15" t="str">
        <f t="array" ref="L4067">_xlfn.XLOOKUP(M4067,reference_province_to_city!$A$2:$A$11,reference_province_to_city!$B$2:$B$11)</f>
        <v>Denpasar</v>
      </c>
      <c r="M4067" s="15" t="s">
        <v>24</v>
      </c>
      <c r="N4067" s="15">
        <v>80231.0</v>
      </c>
      <c r="O4067" s="15">
        <f t="array" ref="O4067">_xlfn.XLOOKUP(M4067,reference_postal_code!$B$2:$B$11,reference_postal_code!$A$2:$A$11)</f>
        <v>80231</v>
      </c>
      <c r="P4067" s="15" t="s">
        <v>63</v>
      </c>
      <c r="Q4067" s="15" t="s">
        <v>5608</v>
      </c>
      <c r="R4067" s="15" t="s">
        <v>65</v>
      </c>
      <c r="S4067" s="15" t="s">
        <v>66</v>
      </c>
      <c r="T4067" s="15" t="s">
        <v>5609</v>
      </c>
      <c r="U4067" s="28">
        <v>189000.0</v>
      </c>
      <c r="V4067" s="15">
        <v>3.0</v>
      </c>
      <c r="W4067" s="31">
        <v>0.0</v>
      </c>
      <c r="X4067" s="28">
        <v>92610.0</v>
      </c>
    </row>
    <row r="4068" ht="15.75" customHeight="1">
      <c r="A4068" s="15">
        <v>4113.0</v>
      </c>
      <c r="B4068" s="15" t="s">
        <v>6785</v>
      </c>
      <c r="C4068" s="18">
        <v>42363.0</v>
      </c>
      <c r="D4068" s="18"/>
      <c r="E4068" s="18">
        <f t="shared" si="1"/>
        <v>42366</v>
      </c>
      <c r="F4068" s="15" t="s">
        <v>55</v>
      </c>
      <c r="G4068" s="15" t="s">
        <v>6786</v>
      </c>
      <c r="H4068" s="15" t="s">
        <v>6787</v>
      </c>
      <c r="I4068" s="15" t="s">
        <v>128</v>
      </c>
      <c r="J4068" s="15" t="s">
        <v>60</v>
      </c>
      <c r="K4068" s="15" t="s">
        <v>28</v>
      </c>
      <c r="L4068" s="15" t="str">
        <f t="array" ref="L4068">_xlfn.XLOOKUP(M4068,reference_province_to_city!$A$2:$A$11,reference_province_to_city!$B$2:$B$11)</f>
        <v>Medan</v>
      </c>
      <c r="M4068" s="15" t="s">
        <v>11</v>
      </c>
      <c r="N4068" s="15">
        <v>20111.0</v>
      </c>
      <c r="O4068" s="15">
        <f t="array" ref="O4068">_xlfn.XLOOKUP(M4068,reference_postal_code!$B$2:$B$11,reference_postal_code!$A$2:$A$11)</f>
        <v>20111</v>
      </c>
      <c r="P4068" s="15" t="s">
        <v>77</v>
      </c>
      <c r="Q4068" s="15" t="s">
        <v>284</v>
      </c>
      <c r="R4068" s="15" t="s">
        <v>65</v>
      </c>
      <c r="S4068" s="15" t="s">
        <v>93</v>
      </c>
      <c r="T4068" s="15" t="s">
        <v>285</v>
      </c>
      <c r="U4068" s="28">
        <v>49200.0</v>
      </c>
      <c r="V4068" s="15">
        <v>1.0</v>
      </c>
      <c r="W4068" s="31">
        <v>0.0</v>
      </c>
      <c r="X4068" s="28">
        <v>14268.0</v>
      </c>
    </row>
    <row r="4069" ht="15.75" customHeight="1">
      <c r="A4069" s="15">
        <v>7336.0</v>
      </c>
      <c r="B4069" s="15" t="s">
        <v>6790</v>
      </c>
      <c r="C4069" s="18">
        <v>42363.0</v>
      </c>
      <c r="D4069" s="18">
        <v>42368.0</v>
      </c>
      <c r="E4069" s="18">
        <f t="shared" si="1"/>
        <v>42368</v>
      </c>
      <c r="F4069" s="15" t="s">
        <v>55</v>
      </c>
      <c r="G4069" s="15" t="s">
        <v>1753</v>
      </c>
      <c r="H4069" s="15" t="s">
        <v>1754</v>
      </c>
      <c r="I4069" s="15" t="s">
        <v>59</v>
      </c>
      <c r="J4069" s="15" t="s">
        <v>60</v>
      </c>
      <c r="K4069" s="15" t="s">
        <v>10</v>
      </c>
      <c r="L4069" s="15" t="str">
        <f t="array" ref="L4069">_xlfn.XLOOKUP(M4069,reference_province_to_city!$A$2:$A$11,reference_province_to_city!$B$2:$B$11)</f>
        <v>Jakarta</v>
      </c>
      <c r="M4069" s="15" t="s">
        <v>7</v>
      </c>
      <c r="N4069" s="15">
        <v>10110.0</v>
      </c>
      <c r="O4069" s="15">
        <f t="array" ref="O4069">_xlfn.XLOOKUP(M4069,reference_postal_code!$B$2:$B$11,reference_postal_code!$A$2:$A$11)</f>
        <v>10110</v>
      </c>
      <c r="P4069" s="15" t="s">
        <v>117</v>
      </c>
      <c r="Q4069" s="15" t="s">
        <v>4718</v>
      </c>
      <c r="R4069" s="15" t="s">
        <v>110</v>
      </c>
      <c r="S4069" s="15" t="s">
        <v>149</v>
      </c>
      <c r="T4069" s="15" t="s">
        <v>4719</v>
      </c>
      <c r="U4069" s="28">
        <v>1.26585E7</v>
      </c>
      <c r="V4069" s="15">
        <v>2.0</v>
      </c>
      <c r="W4069" s="31">
        <v>0.0</v>
      </c>
      <c r="X4069" s="28">
        <v>5569740.0</v>
      </c>
    </row>
    <row r="4070" ht="15.75" customHeight="1">
      <c r="A4070" s="15">
        <v>4110.0</v>
      </c>
      <c r="B4070" s="15" t="s">
        <v>6785</v>
      </c>
      <c r="C4070" s="18">
        <v>42363.0</v>
      </c>
      <c r="D4070" s="18">
        <v>42370.0</v>
      </c>
      <c r="E4070" s="18">
        <f t="shared" si="1"/>
        <v>42370</v>
      </c>
      <c r="F4070" s="15" t="s">
        <v>55</v>
      </c>
      <c r="G4070" s="15" t="s">
        <v>6786</v>
      </c>
      <c r="H4070" s="15" t="s">
        <v>6787</v>
      </c>
      <c r="I4070" s="15" t="s">
        <v>128</v>
      </c>
      <c r="J4070" s="15" t="s">
        <v>60</v>
      </c>
      <c r="K4070" s="15" t="s">
        <v>28</v>
      </c>
      <c r="L4070" s="15" t="str">
        <f t="array" ref="L4070">_xlfn.XLOOKUP(M4070,reference_province_to_city!$A$2:$A$11,reference_province_to_city!$B$2:$B$11)</f>
        <v>Medan</v>
      </c>
      <c r="M4070" s="15" t="s">
        <v>11</v>
      </c>
      <c r="N4070" s="15">
        <v>20111.0</v>
      </c>
      <c r="O4070" s="15">
        <f t="array" ref="O4070">_xlfn.XLOOKUP(M4070,reference_postal_code!$B$2:$B$11,reference_postal_code!$A$2:$A$11)</f>
        <v>20111</v>
      </c>
      <c r="P4070" s="15" t="s">
        <v>77</v>
      </c>
      <c r="Q4070" s="15" t="s">
        <v>2135</v>
      </c>
      <c r="R4070" s="15" t="s">
        <v>110</v>
      </c>
      <c r="S4070" s="15" t="s">
        <v>111</v>
      </c>
      <c r="T4070" s="15" t="s">
        <v>2136</v>
      </c>
      <c r="U4070" s="28">
        <v>1109700.0</v>
      </c>
      <c r="V4070" s="15">
        <v>2.0</v>
      </c>
      <c r="W4070" s="31">
        <v>0.0</v>
      </c>
      <c r="X4070" s="28">
        <v>299619.0</v>
      </c>
    </row>
    <row r="4071" ht="15.75" customHeight="1">
      <c r="A4071" s="15">
        <v>2330.0</v>
      </c>
      <c r="B4071" s="15" t="s">
        <v>6791</v>
      </c>
      <c r="C4071" s="18">
        <v>42363.0</v>
      </c>
      <c r="D4071" s="18">
        <v>42367.0</v>
      </c>
      <c r="E4071" s="18">
        <f t="shared" si="1"/>
        <v>42367</v>
      </c>
      <c r="F4071" s="15" t="s">
        <v>55</v>
      </c>
      <c r="G4071" s="15" t="s">
        <v>4006</v>
      </c>
      <c r="H4071" s="15" t="s">
        <v>4007</v>
      </c>
      <c r="I4071" s="15" t="s">
        <v>128</v>
      </c>
      <c r="J4071" s="15" t="s">
        <v>60</v>
      </c>
      <c r="K4071" s="15" t="s">
        <v>2023</v>
      </c>
      <c r="L4071" s="15" t="str">
        <f t="array" ref="L4071">_xlfn.XLOOKUP(M4071,reference_province_to_city!$A$2:$A$11,reference_province_to_city!$B$2:$B$11)</f>
        <v>Bandung</v>
      </c>
      <c r="M4071" s="15" t="s">
        <v>12</v>
      </c>
      <c r="N4071" s="15">
        <v>40111.0</v>
      </c>
      <c r="O4071" s="15">
        <f t="array" ref="O4071">_xlfn.XLOOKUP(M4071,reference_postal_code!$B$2:$B$11,reference_postal_code!$A$2:$A$11)</f>
        <v>40111</v>
      </c>
      <c r="P4071" s="15" t="s">
        <v>117</v>
      </c>
      <c r="Q4071" s="15" t="s">
        <v>3815</v>
      </c>
      <c r="R4071" s="15" t="s">
        <v>106</v>
      </c>
      <c r="S4071" s="15" t="s">
        <v>139</v>
      </c>
      <c r="T4071" s="15" t="s">
        <v>3816</v>
      </c>
      <c r="U4071" s="28">
        <v>8207040.0</v>
      </c>
      <c r="V4071" s="15">
        <v>4.0</v>
      </c>
      <c r="W4071" s="31">
        <v>0.2</v>
      </c>
      <c r="X4071" s="28">
        <v>-1025880.0</v>
      </c>
    </row>
    <row r="4072" ht="15.75" customHeight="1">
      <c r="A4072" s="15">
        <v>7156.0</v>
      </c>
      <c r="B4072" s="15" t="s">
        <v>6784</v>
      </c>
      <c r="C4072" s="18">
        <v>42363.0</v>
      </c>
      <c r="D4072" s="18">
        <v>42365.0</v>
      </c>
      <c r="E4072" s="18">
        <f t="shared" si="1"/>
        <v>42365</v>
      </c>
      <c r="F4072" s="15" t="s">
        <v>114</v>
      </c>
      <c r="G4072" s="15" t="s">
        <v>2703</v>
      </c>
      <c r="H4072" s="15" t="s">
        <v>2704</v>
      </c>
      <c r="I4072" s="15" t="s">
        <v>59</v>
      </c>
      <c r="J4072" s="15" t="s">
        <v>60</v>
      </c>
      <c r="K4072" s="15" t="s">
        <v>28</v>
      </c>
      <c r="L4072" s="15" t="str">
        <f t="array" ref="L4072">_xlfn.XLOOKUP(M4072,reference_province_to_city!$A$2:$A$11,reference_province_to_city!$B$2:$B$11)</f>
        <v>Medan</v>
      </c>
      <c r="M4072" s="15" t="s">
        <v>11</v>
      </c>
      <c r="N4072" s="15">
        <v>20111.0</v>
      </c>
      <c r="O4072" s="15">
        <f t="array" ref="O4072">_xlfn.XLOOKUP(M4072,reference_postal_code!$B$2:$B$11,reference_postal_code!$A$2:$A$11)</f>
        <v>20111</v>
      </c>
      <c r="P4072" s="15" t="s">
        <v>77</v>
      </c>
      <c r="Q4072" s="15" t="s">
        <v>5660</v>
      </c>
      <c r="R4072" s="15" t="s">
        <v>65</v>
      </c>
      <c r="S4072" s="15" t="s">
        <v>83</v>
      </c>
      <c r="T4072" s="15" t="s">
        <v>5661</v>
      </c>
      <c r="U4072" s="28">
        <v>2368500.0</v>
      </c>
      <c r="V4072" s="15">
        <v>5.0</v>
      </c>
      <c r="W4072" s="31">
        <v>0.0</v>
      </c>
      <c r="X4072" s="28">
        <v>1113195.0</v>
      </c>
    </row>
    <row r="4073" ht="15.75" customHeight="1">
      <c r="A4073" s="15">
        <v>5974.0</v>
      </c>
      <c r="B4073" s="15" t="s">
        <v>6792</v>
      </c>
      <c r="C4073" s="18">
        <v>42363.0</v>
      </c>
      <c r="D4073" s="18">
        <v>42367.0</v>
      </c>
      <c r="E4073" s="18">
        <f t="shared" si="1"/>
        <v>42367</v>
      </c>
      <c r="F4073" s="15" t="s">
        <v>55</v>
      </c>
      <c r="G4073" s="15" t="s">
        <v>3202</v>
      </c>
      <c r="H4073" s="15" t="s">
        <v>3203</v>
      </c>
      <c r="I4073" s="15" t="s">
        <v>76</v>
      </c>
      <c r="J4073" s="15" t="s">
        <v>60</v>
      </c>
      <c r="K4073" s="15" t="s">
        <v>22</v>
      </c>
      <c r="L4073" s="15" t="str">
        <f t="array" ref="L4073">_xlfn.XLOOKUP(M4073,reference_province_to_city!$A$2:$A$11,reference_province_to_city!$B$2:$B$11)</f>
        <v>Surabaya</v>
      </c>
      <c r="M4073" s="15" t="s">
        <v>20</v>
      </c>
      <c r="N4073" s="15">
        <v>60231.0</v>
      </c>
      <c r="O4073" s="15">
        <f t="array" ref="O4073">_xlfn.XLOOKUP(M4073,reference_postal_code!$B$2:$B$11,reference_postal_code!$A$2:$A$11)</f>
        <v>60231</v>
      </c>
      <c r="P4073" s="15" t="s">
        <v>166</v>
      </c>
      <c r="Q4073" s="15" t="s">
        <v>5270</v>
      </c>
      <c r="R4073" s="15" t="s">
        <v>65</v>
      </c>
      <c r="S4073" s="15" t="s">
        <v>222</v>
      </c>
      <c r="T4073" s="15" t="s">
        <v>5271</v>
      </c>
      <c r="U4073" s="28">
        <v>6224400.0</v>
      </c>
      <c r="V4073" s="15">
        <v>2.0</v>
      </c>
      <c r="W4073" s="31">
        <v>0.0</v>
      </c>
      <c r="X4073" s="28">
        <v>1867320.0</v>
      </c>
    </row>
    <row r="4074" ht="15.75" customHeight="1">
      <c r="A4074" s="15">
        <v>4111.0</v>
      </c>
      <c r="B4074" s="15" t="s">
        <v>6785</v>
      </c>
      <c r="C4074" s="18">
        <v>42363.0</v>
      </c>
      <c r="D4074" s="18">
        <v>42370.0</v>
      </c>
      <c r="E4074" s="18">
        <f t="shared" si="1"/>
        <v>42370</v>
      </c>
      <c r="F4074" s="15" t="s">
        <v>55</v>
      </c>
      <c r="G4074" s="15" t="s">
        <v>6786</v>
      </c>
      <c r="H4074" s="15" t="s">
        <v>6787</v>
      </c>
      <c r="I4074" s="15" t="s">
        <v>128</v>
      </c>
      <c r="J4074" s="15" t="s">
        <v>60</v>
      </c>
      <c r="K4074" s="15" t="s">
        <v>28</v>
      </c>
      <c r="L4074" s="15" t="str">
        <f t="array" ref="L4074">_xlfn.XLOOKUP(M4074,reference_province_to_city!$A$2:$A$11,reference_province_to_city!$B$2:$B$11)</f>
        <v>Medan</v>
      </c>
      <c r="M4074" s="15" t="s">
        <v>11</v>
      </c>
      <c r="N4074" s="15">
        <v>20111.0</v>
      </c>
      <c r="O4074" s="15">
        <f t="array" ref="O4074">_xlfn.XLOOKUP(M4074,reference_postal_code!$B$2:$B$11,reference_postal_code!$A$2:$A$11)</f>
        <v>20111</v>
      </c>
      <c r="P4074" s="15" t="s">
        <v>77</v>
      </c>
      <c r="Q4074" s="15" t="s">
        <v>6793</v>
      </c>
      <c r="R4074" s="15" t="s">
        <v>106</v>
      </c>
      <c r="S4074" s="15" t="s">
        <v>183</v>
      </c>
      <c r="T4074" s="15" t="s">
        <v>6794</v>
      </c>
      <c r="U4074" s="28">
        <v>2414700.0</v>
      </c>
      <c r="V4074" s="15">
        <v>1.0</v>
      </c>
      <c r="W4074" s="31">
        <v>0.0</v>
      </c>
      <c r="X4074" s="28">
        <v>313911.0</v>
      </c>
    </row>
    <row r="4075" ht="15.75" customHeight="1">
      <c r="A4075" s="15">
        <v>7854.0</v>
      </c>
      <c r="B4075" s="15" t="s">
        <v>6795</v>
      </c>
      <c r="C4075" s="18">
        <v>42363.0</v>
      </c>
      <c r="D4075" s="18">
        <v>42367.0</v>
      </c>
      <c r="E4075" s="18">
        <f t="shared" si="1"/>
        <v>42367</v>
      </c>
      <c r="F4075" s="15" t="s">
        <v>55</v>
      </c>
      <c r="G4075" s="15" t="s">
        <v>761</v>
      </c>
      <c r="H4075" s="15" t="s">
        <v>762</v>
      </c>
      <c r="I4075" s="15" t="s">
        <v>76</v>
      </c>
      <c r="J4075" s="15" t="s">
        <v>60</v>
      </c>
      <c r="K4075" s="15" t="s">
        <v>31</v>
      </c>
      <c r="L4075" s="15" t="str">
        <f t="array" ref="L4075">_xlfn.XLOOKUP(M4075,reference_province_to_city!$A$2:$A$11,reference_province_to_city!$B$2:$B$11)</f>
        <v>Balikpapan</v>
      </c>
      <c r="M4075" s="15" t="s">
        <v>21</v>
      </c>
      <c r="N4075" s="15">
        <v>76114.0</v>
      </c>
      <c r="O4075" s="15">
        <f t="array" ref="O4075">_xlfn.XLOOKUP(M4075,reference_postal_code!$B$2:$B$11,reference_postal_code!$A$2:$A$11)</f>
        <v>76114</v>
      </c>
      <c r="P4075" s="15" t="s">
        <v>166</v>
      </c>
      <c r="Q4075" s="15" t="s">
        <v>1575</v>
      </c>
      <c r="R4075" s="15" t="s">
        <v>65</v>
      </c>
      <c r="S4075" s="15" t="s">
        <v>66</v>
      </c>
      <c r="T4075" s="15" t="s">
        <v>1576</v>
      </c>
      <c r="U4075" s="28">
        <v>149400.0</v>
      </c>
      <c r="V4075" s="15">
        <v>2.0</v>
      </c>
      <c r="W4075" s="31">
        <v>0.0</v>
      </c>
      <c r="X4075" s="28">
        <v>73206.0</v>
      </c>
    </row>
    <row r="4076" ht="15.75" customHeight="1">
      <c r="A4076" s="15">
        <v>4113.0</v>
      </c>
      <c r="B4076" s="15" t="s">
        <v>6785</v>
      </c>
      <c r="C4076" s="18">
        <v>42363.0</v>
      </c>
      <c r="D4076" s="18">
        <v>42370.0</v>
      </c>
      <c r="E4076" s="18">
        <f t="shared" si="1"/>
        <v>42370</v>
      </c>
      <c r="F4076" s="15" t="s">
        <v>55</v>
      </c>
      <c r="G4076" s="15" t="s">
        <v>6786</v>
      </c>
      <c r="H4076" s="15" t="s">
        <v>6787</v>
      </c>
      <c r="I4076" s="15" t="s">
        <v>128</v>
      </c>
      <c r="J4076" s="15" t="s">
        <v>60</v>
      </c>
      <c r="K4076" s="15" t="s">
        <v>28</v>
      </c>
      <c r="L4076" s="15" t="str">
        <f t="array" ref="L4076">_xlfn.XLOOKUP(M4076,reference_province_to_city!$A$2:$A$11,reference_province_to_city!$B$2:$B$11)</f>
        <v>Medan</v>
      </c>
      <c r="M4076" s="15" t="s">
        <v>11</v>
      </c>
      <c r="N4076" s="15">
        <v>20111.0</v>
      </c>
      <c r="O4076" s="15">
        <f t="array" ref="O4076">_xlfn.XLOOKUP(M4076,reference_postal_code!$B$2:$B$11,reference_postal_code!$A$2:$A$11)</f>
        <v>20111</v>
      </c>
      <c r="P4076" s="15" t="s">
        <v>77</v>
      </c>
      <c r="Q4076" s="15" t="s">
        <v>284</v>
      </c>
      <c r="R4076" s="15" t="s">
        <v>65</v>
      </c>
      <c r="S4076" s="15" t="s">
        <v>93</v>
      </c>
      <c r="T4076" s="15" t="s">
        <v>285</v>
      </c>
      <c r="U4076" s="28">
        <v>49200.0</v>
      </c>
      <c r="V4076" s="15">
        <v>1.0</v>
      </c>
      <c r="W4076" s="31">
        <v>0.0</v>
      </c>
      <c r="X4076" s="28">
        <v>14268.0</v>
      </c>
    </row>
    <row r="4077" ht="15.75" customHeight="1">
      <c r="A4077" s="15">
        <v>5294.0</v>
      </c>
      <c r="B4077" s="15" t="s">
        <v>6796</v>
      </c>
      <c r="C4077" s="18">
        <v>42364.0</v>
      </c>
      <c r="D4077" s="18">
        <v>42368.0</v>
      </c>
      <c r="E4077" s="18">
        <f t="shared" si="1"/>
        <v>42368</v>
      </c>
      <c r="F4077" s="15" t="s">
        <v>55</v>
      </c>
      <c r="G4077" s="15" t="s">
        <v>1961</v>
      </c>
      <c r="H4077" s="15" t="s">
        <v>1962</v>
      </c>
      <c r="I4077" s="15" t="s">
        <v>59</v>
      </c>
      <c r="J4077" s="15" t="s">
        <v>60</v>
      </c>
      <c r="K4077" s="15" t="s">
        <v>31</v>
      </c>
      <c r="L4077" s="15" t="str">
        <f t="array" ref="L4077">_xlfn.XLOOKUP(M4077,reference_province_to_city!$A$2:$A$11,reference_province_to_city!$B$2:$B$11)</f>
        <v>Balikpapan</v>
      </c>
      <c r="M4077" s="15" t="s">
        <v>21</v>
      </c>
      <c r="N4077" s="15">
        <v>76114.0</v>
      </c>
      <c r="O4077" s="15">
        <f t="array" ref="O4077">_xlfn.XLOOKUP(M4077,reference_postal_code!$B$2:$B$11,reference_postal_code!$A$2:$A$11)</f>
        <v>76114</v>
      </c>
      <c r="P4077" s="15" t="s">
        <v>166</v>
      </c>
      <c r="Q4077" s="15" t="s">
        <v>1807</v>
      </c>
      <c r="R4077" s="15" t="s">
        <v>106</v>
      </c>
      <c r="S4077" s="15" t="s">
        <v>218</v>
      </c>
      <c r="T4077" s="15" t="s">
        <v>1808</v>
      </c>
      <c r="U4077" s="28">
        <v>773820.0</v>
      </c>
      <c r="V4077" s="15">
        <v>1.0</v>
      </c>
      <c r="W4077" s="31">
        <v>0.4</v>
      </c>
      <c r="X4077" s="28">
        <v>-232146.0</v>
      </c>
    </row>
    <row r="4078" ht="15.75" customHeight="1">
      <c r="A4078" s="15">
        <v>7100.0</v>
      </c>
      <c r="B4078" s="15" t="s">
        <v>6797</v>
      </c>
      <c r="C4078" s="18">
        <v>42364.0</v>
      </c>
      <c r="D4078" s="18">
        <v>42368.0</v>
      </c>
      <c r="E4078" s="18">
        <f t="shared" si="1"/>
        <v>42368</v>
      </c>
      <c r="F4078" s="15" t="s">
        <v>114</v>
      </c>
      <c r="G4078" s="15" t="s">
        <v>3475</v>
      </c>
      <c r="H4078" s="15" t="s">
        <v>3476</v>
      </c>
      <c r="I4078" s="15" t="s">
        <v>59</v>
      </c>
      <c r="J4078" s="15" t="s">
        <v>60</v>
      </c>
      <c r="K4078" s="15" t="s">
        <v>10</v>
      </c>
      <c r="L4078" s="15" t="str">
        <f t="array" ref="L4078">_xlfn.XLOOKUP(M4078,reference_province_to_city!$A$2:$A$11,reference_province_to_city!$B$2:$B$11)</f>
        <v>Jakarta</v>
      </c>
      <c r="M4078" s="15" t="s">
        <v>7</v>
      </c>
      <c r="N4078" s="15">
        <v>10110.0</v>
      </c>
      <c r="O4078" s="15">
        <f t="array" ref="O4078">_xlfn.XLOOKUP(M4078,reference_postal_code!$B$2:$B$11,reference_postal_code!$A$2:$A$11)</f>
        <v>10110</v>
      </c>
      <c r="P4078" s="15" t="s">
        <v>117</v>
      </c>
      <c r="Q4078" s="15" t="s">
        <v>4657</v>
      </c>
      <c r="R4078" s="15" t="s">
        <v>65</v>
      </c>
      <c r="S4078" s="15" t="s">
        <v>66</v>
      </c>
      <c r="T4078" s="15" t="s">
        <v>4658</v>
      </c>
      <c r="U4078" s="28">
        <v>3189600.0</v>
      </c>
      <c r="V4078" s="15">
        <v>6.0</v>
      </c>
      <c r="W4078" s="31">
        <v>0.0</v>
      </c>
      <c r="X4078" s="28">
        <v>1499112.0</v>
      </c>
    </row>
    <row r="4079" ht="15.75" customHeight="1">
      <c r="A4079" s="15">
        <v>5690.0</v>
      </c>
      <c r="B4079" s="15" t="s">
        <v>6798</v>
      </c>
      <c r="C4079" s="18">
        <v>42364.0</v>
      </c>
      <c r="D4079" s="18">
        <v>42369.0</v>
      </c>
      <c r="E4079" s="18">
        <f t="shared" si="1"/>
        <v>42369</v>
      </c>
      <c r="F4079" s="15" t="s">
        <v>55</v>
      </c>
      <c r="G4079" s="15" t="s">
        <v>5845</v>
      </c>
      <c r="H4079" s="15" t="s">
        <v>5846</v>
      </c>
      <c r="I4079" s="15" t="s">
        <v>76</v>
      </c>
      <c r="J4079" s="15" t="s">
        <v>60</v>
      </c>
      <c r="K4079" s="15" t="s">
        <v>22</v>
      </c>
      <c r="L4079" s="15" t="str">
        <f t="array" ref="L4079">_xlfn.XLOOKUP(M4079,reference_province_to_city!$A$2:$A$11,reference_province_to_city!$B$2:$B$11)</f>
        <v>Surabaya</v>
      </c>
      <c r="M4079" s="15" t="s">
        <v>20</v>
      </c>
      <c r="N4079" s="15">
        <v>60231.0</v>
      </c>
      <c r="O4079" s="15">
        <f t="array" ref="O4079">_xlfn.XLOOKUP(M4079,reference_postal_code!$B$2:$B$11,reference_postal_code!$A$2:$A$11)</f>
        <v>60231</v>
      </c>
      <c r="P4079" s="15" t="s">
        <v>166</v>
      </c>
      <c r="Q4079" s="15" t="s">
        <v>6799</v>
      </c>
      <c r="R4079" s="15" t="s">
        <v>106</v>
      </c>
      <c r="S4079" s="15" t="s">
        <v>107</v>
      </c>
      <c r="T4079" s="15" t="s">
        <v>6800</v>
      </c>
      <c r="U4079" s="28">
        <v>4125870.0</v>
      </c>
      <c r="V4079" s="15">
        <v>3.0</v>
      </c>
      <c r="W4079" s="31">
        <v>0.3</v>
      </c>
      <c r="X4079" s="28">
        <v>-1355643.0</v>
      </c>
    </row>
    <row r="4080" ht="15.75" customHeight="1">
      <c r="A4080" s="15">
        <v>526.0</v>
      </c>
      <c r="B4080" s="15" t="s">
        <v>6801</v>
      </c>
      <c r="C4080" s="18">
        <v>42364.0</v>
      </c>
      <c r="D4080" s="18">
        <v>42371.0</v>
      </c>
      <c r="E4080" s="18">
        <f t="shared" si="1"/>
        <v>42371</v>
      </c>
      <c r="F4080" s="15" t="s">
        <v>55</v>
      </c>
      <c r="G4080" s="15" t="s">
        <v>178</v>
      </c>
      <c r="H4080" s="15" t="s">
        <v>179</v>
      </c>
      <c r="I4080" s="15" t="s">
        <v>59</v>
      </c>
      <c r="J4080" s="15" t="s">
        <v>60</v>
      </c>
      <c r="K4080" s="15" t="s">
        <v>19</v>
      </c>
      <c r="L4080" s="15" t="str">
        <f t="array" ref="L4080">_xlfn.XLOOKUP(M4080,reference_province_to_city!$A$2:$A$11,reference_province_to_city!$B$2:$B$11)</f>
        <v>Yogyakarta</v>
      </c>
      <c r="M4080" s="15" t="s">
        <v>18</v>
      </c>
      <c r="N4080" s="15">
        <v>55111.0</v>
      </c>
      <c r="O4080" s="15">
        <f t="array" ref="O4080">_xlfn.XLOOKUP(M4080,reference_postal_code!$B$2:$B$11,reference_postal_code!$A$2:$A$11)</f>
        <v>55111</v>
      </c>
      <c r="P4080" s="15" t="s">
        <v>77</v>
      </c>
      <c r="Q4080" s="15" t="s">
        <v>1547</v>
      </c>
      <c r="R4080" s="15" t="s">
        <v>65</v>
      </c>
      <c r="S4080" s="15" t="s">
        <v>103</v>
      </c>
      <c r="T4080" s="15" t="s">
        <v>1548</v>
      </c>
      <c r="U4080" s="28">
        <v>333000.0</v>
      </c>
      <c r="V4080" s="15">
        <v>5.0</v>
      </c>
      <c r="W4080" s="31">
        <v>0.0</v>
      </c>
      <c r="X4080" s="28">
        <v>156510.0</v>
      </c>
    </row>
    <row r="4081" ht="15.75" customHeight="1">
      <c r="A4081" s="15">
        <v>38.0</v>
      </c>
      <c r="B4081" s="15" t="s">
        <v>6802</v>
      </c>
      <c r="C4081" s="18">
        <v>42365.0</v>
      </c>
      <c r="D4081" s="18">
        <v>42369.0</v>
      </c>
      <c r="E4081" s="18">
        <f t="shared" si="1"/>
        <v>42369</v>
      </c>
      <c r="F4081" s="15" t="s">
        <v>55</v>
      </c>
      <c r="G4081" s="15" t="s">
        <v>1452</v>
      </c>
      <c r="H4081" s="15" t="s">
        <v>1453</v>
      </c>
      <c r="I4081" s="15" t="s">
        <v>76</v>
      </c>
      <c r="J4081" s="15" t="s">
        <v>60</v>
      </c>
      <c r="K4081" s="15" t="s">
        <v>26</v>
      </c>
      <c r="L4081" s="15" t="str">
        <f t="array" ref="L4081">_xlfn.XLOOKUP(M4081,reference_province_to_city!$A$2:$A$11,reference_province_to_city!$B$2:$B$11)</f>
        <v>Denpasar</v>
      </c>
      <c r="M4081" s="15" t="s">
        <v>24</v>
      </c>
      <c r="N4081" s="15">
        <v>80231.0</v>
      </c>
      <c r="O4081" s="15">
        <f t="array" ref="O4081">_xlfn.XLOOKUP(M4081,reference_postal_code!$B$2:$B$11,reference_postal_code!$A$2:$A$11)</f>
        <v>80231</v>
      </c>
      <c r="P4081" s="15" t="s">
        <v>63</v>
      </c>
      <c r="Q4081" s="15" t="s">
        <v>6803</v>
      </c>
      <c r="R4081" s="15" t="s">
        <v>65</v>
      </c>
      <c r="S4081" s="15" t="s">
        <v>173</v>
      </c>
      <c r="T4081" s="15" t="s">
        <v>6804</v>
      </c>
      <c r="U4081" s="28">
        <v>1699920.0</v>
      </c>
      <c r="V4081" s="15">
        <v>9.0</v>
      </c>
      <c r="W4081" s="31">
        <v>0.2</v>
      </c>
      <c r="X4081" s="28">
        <v>531225.0</v>
      </c>
    </row>
    <row r="4082" ht="15.75" customHeight="1">
      <c r="A4082" s="15">
        <v>4811.0</v>
      </c>
      <c r="B4082" s="15" t="s">
        <v>6805</v>
      </c>
      <c r="C4082" s="18">
        <v>42365.0</v>
      </c>
      <c r="D4082" s="18">
        <v>42368.0</v>
      </c>
      <c r="E4082" s="18">
        <f t="shared" si="1"/>
        <v>42368</v>
      </c>
      <c r="F4082" s="15" t="s">
        <v>125</v>
      </c>
      <c r="G4082" s="15" t="s">
        <v>1798</v>
      </c>
      <c r="H4082" s="15" t="s">
        <v>1799</v>
      </c>
      <c r="I4082" s="15" t="s">
        <v>59</v>
      </c>
      <c r="J4082" s="15" t="s">
        <v>60</v>
      </c>
      <c r="K4082" s="15" t="s">
        <v>14</v>
      </c>
      <c r="L4082" s="15" t="str">
        <f t="array" ref="L4082">_xlfn.XLOOKUP(M4082,reference_province_to_city!$A$2:$A$11,reference_province_to_city!$B$2:$B$11)</f>
        <v>Bandung</v>
      </c>
      <c r="M4082" s="15" t="s">
        <v>12</v>
      </c>
      <c r="N4082" s="15">
        <v>40111.0</v>
      </c>
      <c r="O4082" s="15">
        <f t="array" ref="O4082">_xlfn.XLOOKUP(M4082,reference_postal_code!$B$2:$B$11,reference_postal_code!$A$2:$A$11)</f>
        <v>40111</v>
      </c>
      <c r="P4082" s="15" t="s">
        <v>117</v>
      </c>
      <c r="Q4082" s="15" t="s">
        <v>6806</v>
      </c>
      <c r="R4082" s="15" t="s">
        <v>110</v>
      </c>
      <c r="S4082" s="15" t="s">
        <v>111</v>
      </c>
      <c r="T4082" s="15" t="s">
        <v>6807</v>
      </c>
      <c r="U4082" s="28">
        <v>3598500.0</v>
      </c>
      <c r="V4082" s="15">
        <v>2.0</v>
      </c>
      <c r="W4082" s="31">
        <v>0.0</v>
      </c>
      <c r="X4082" s="28">
        <v>1079550.0</v>
      </c>
    </row>
    <row r="4083" ht="15.75" customHeight="1">
      <c r="A4083" s="15">
        <v>496.0</v>
      </c>
      <c r="B4083" s="15" t="s">
        <v>6808</v>
      </c>
      <c r="C4083" s="18">
        <v>42365.0</v>
      </c>
      <c r="D4083" s="18">
        <v>42369.0</v>
      </c>
      <c r="E4083" s="18">
        <f t="shared" si="1"/>
        <v>42369</v>
      </c>
      <c r="F4083" s="15" t="s">
        <v>55</v>
      </c>
      <c r="G4083" s="15" t="s">
        <v>3853</v>
      </c>
      <c r="H4083" s="15" t="s">
        <v>3854</v>
      </c>
      <c r="I4083" s="15" t="s">
        <v>59</v>
      </c>
      <c r="J4083" s="15" t="s">
        <v>60</v>
      </c>
      <c r="K4083" s="15" t="s">
        <v>31</v>
      </c>
      <c r="L4083" s="15" t="str">
        <f t="array" ref="L4083">_xlfn.XLOOKUP(M4083,reference_province_to_city!$A$2:$A$11,reference_province_to_city!$B$2:$B$11)</f>
        <v>Balikpapan</v>
      </c>
      <c r="M4083" s="15" t="s">
        <v>21</v>
      </c>
      <c r="N4083" s="15">
        <v>76114.0</v>
      </c>
      <c r="O4083" s="15">
        <f t="array" ref="O4083">_xlfn.XLOOKUP(M4083,reference_postal_code!$B$2:$B$11,reference_postal_code!$A$2:$A$11)</f>
        <v>76114</v>
      </c>
      <c r="P4083" s="15" t="s">
        <v>166</v>
      </c>
      <c r="Q4083" s="15" t="s">
        <v>1494</v>
      </c>
      <c r="R4083" s="15" t="s">
        <v>65</v>
      </c>
      <c r="S4083" s="15" t="s">
        <v>173</v>
      </c>
      <c r="T4083" s="15" t="s">
        <v>1495</v>
      </c>
      <c r="U4083" s="28">
        <v>1581300.0</v>
      </c>
      <c r="V4083" s="15">
        <v>2.0</v>
      </c>
      <c r="W4083" s="31">
        <v>0.0</v>
      </c>
      <c r="X4083" s="28">
        <v>774837.0</v>
      </c>
    </row>
    <row r="4084" ht="15.75" customHeight="1">
      <c r="A4084" s="15">
        <v>41.0</v>
      </c>
      <c r="B4084" s="15" t="s">
        <v>6802</v>
      </c>
      <c r="C4084" s="18">
        <v>42365.0</v>
      </c>
      <c r="D4084" s="18">
        <v>42369.0</v>
      </c>
      <c r="E4084" s="18">
        <f t="shared" si="1"/>
        <v>42369</v>
      </c>
      <c r="F4084" s="15" t="s">
        <v>55</v>
      </c>
      <c r="G4084" s="15" t="s">
        <v>1452</v>
      </c>
      <c r="H4084" s="15" t="s">
        <v>1453</v>
      </c>
      <c r="I4084" s="15" t="s">
        <v>76</v>
      </c>
      <c r="J4084" s="15" t="s">
        <v>60</v>
      </c>
      <c r="K4084" s="15" t="s">
        <v>26</v>
      </c>
      <c r="L4084" s="15" t="str">
        <f t="array" ref="L4084">_xlfn.XLOOKUP(M4084,reference_province_to_city!$A$2:$A$11,reference_province_to_city!$B$2:$B$11)</f>
        <v>Denpasar</v>
      </c>
      <c r="M4084" s="15" t="s">
        <v>24</v>
      </c>
      <c r="N4084" s="15">
        <v>80231.0</v>
      </c>
      <c r="O4084" s="15">
        <f t="array" ref="O4084">_xlfn.XLOOKUP(M4084,reference_postal_code!$B$2:$B$11,reference_postal_code!$A$2:$A$11)</f>
        <v>80231</v>
      </c>
      <c r="P4084" s="15" t="s">
        <v>63</v>
      </c>
      <c r="Q4084" s="15" t="s">
        <v>1699</v>
      </c>
      <c r="R4084" s="15" t="s">
        <v>110</v>
      </c>
      <c r="S4084" s="15" t="s">
        <v>111</v>
      </c>
      <c r="T4084" s="15" t="s">
        <v>1700</v>
      </c>
      <c r="U4084" s="28">
        <v>5567520.0</v>
      </c>
      <c r="V4084" s="15">
        <v>4.0</v>
      </c>
      <c r="W4084" s="31">
        <v>0.2</v>
      </c>
      <c r="X4084" s="28">
        <v>626346.0</v>
      </c>
    </row>
    <row r="4085" ht="15.75" customHeight="1">
      <c r="A4085" s="15">
        <v>3191.0</v>
      </c>
      <c r="B4085" s="15" t="s">
        <v>6809</v>
      </c>
      <c r="C4085" s="18">
        <v>42365.0</v>
      </c>
      <c r="D4085" s="18">
        <v>42370.0</v>
      </c>
      <c r="E4085" s="18">
        <f t="shared" si="1"/>
        <v>42370</v>
      </c>
      <c r="F4085" s="15" t="s">
        <v>55</v>
      </c>
      <c r="G4085" s="15" t="s">
        <v>904</v>
      </c>
      <c r="H4085" s="15" t="s">
        <v>905</v>
      </c>
      <c r="I4085" s="15" t="s">
        <v>76</v>
      </c>
      <c r="J4085" s="15" t="s">
        <v>60</v>
      </c>
      <c r="K4085" s="15" t="s">
        <v>10</v>
      </c>
      <c r="L4085" s="15" t="str">
        <f t="array" ref="L4085">_xlfn.XLOOKUP(M4085,reference_province_to_city!$A$2:$A$11,reference_province_to_city!$B$2:$B$11)</f>
        <v>Jakarta</v>
      </c>
      <c r="M4085" s="15" t="s">
        <v>7</v>
      </c>
      <c r="N4085" s="15">
        <v>10110.0</v>
      </c>
      <c r="O4085" s="15">
        <f t="array" ref="O4085">_xlfn.XLOOKUP(M4085,reference_postal_code!$B$2:$B$11,reference_postal_code!$A$2:$A$11)</f>
        <v>10110</v>
      </c>
      <c r="P4085" s="15" t="s">
        <v>117</v>
      </c>
      <c r="Q4085" s="15" t="s">
        <v>941</v>
      </c>
      <c r="R4085" s="15" t="s">
        <v>65</v>
      </c>
      <c r="S4085" s="15" t="s">
        <v>87</v>
      </c>
      <c r="T4085" s="15" t="s">
        <v>942</v>
      </c>
      <c r="U4085" s="28">
        <v>190080.0</v>
      </c>
      <c r="V4085" s="15">
        <v>3.0</v>
      </c>
      <c r="W4085" s="31">
        <v>0.2</v>
      </c>
      <c r="X4085" s="28">
        <v>-47520.0</v>
      </c>
    </row>
    <row r="4086" ht="15.75" customHeight="1">
      <c r="A4086" s="15">
        <v>8731.0</v>
      </c>
      <c r="B4086" s="15" t="s">
        <v>6810</v>
      </c>
      <c r="C4086" s="18">
        <v>42365.0</v>
      </c>
      <c r="D4086" s="18">
        <v>42369.0</v>
      </c>
      <c r="E4086" s="18">
        <f t="shared" si="1"/>
        <v>42369</v>
      </c>
      <c r="F4086" s="15" t="s">
        <v>55</v>
      </c>
      <c r="G4086" s="15" t="s">
        <v>4471</v>
      </c>
      <c r="H4086" s="15" t="s">
        <v>4472</v>
      </c>
      <c r="I4086" s="15" t="s">
        <v>128</v>
      </c>
      <c r="J4086" s="15" t="s">
        <v>60</v>
      </c>
      <c r="K4086" s="15" t="s">
        <v>28</v>
      </c>
      <c r="L4086" s="15" t="str">
        <f t="array" ref="L4086">_xlfn.XLOOKUP(M4086,reference_province_to_city!$A$2:$A$11,reference_province_to_city!$B$2:$B$11)</f>
        <v>Medan</v>
      </c>
      <c r="M4086" s="15" t="s">
        <v>11</v>
      </c>
      <c r="N4086" s="15">
        <v>20111.0</v>
      </c>
      <c r="O4086" s="15">
        <f t="array" ref="O4086">_xlfn.XLOOKUP(M4086,reference_postal_code!$B$2:$B$11,reference_postal_code!$A$2:$A$11)</f>
        <v>20111</v>
      </c>
      <c r="P4086" s="15" t="s">
        <v>77</v>
      </c>
      <c r="Q4086" s="15" t="s">
        <v>1607</v>
      </c>
      <c r="R4086" s="15" t="s">
        <v>110</v>
      </c>
      <c r="S4086" s="15" t="s">
        <v>149</v>
      </c>
      <c r="T4086" s="15" t="s">
        <v>1608</v>
      </c>
      <c r="U4086" s="28">
        <v>1091160.0</v>
      </c>
      <c r="V4086" s="15">
        <v>7.0</v>
      </c>
      <c r="W4086" s="31">
        <v>0.2</v>
      </c>
      <c r="X4086" s="28">
        <v>-190953.0</v>
      </c>
    </row>
    <row r="4087" ht="15.75" customHeight="1">
      <c r="A4087" s="15">
        <v>40.0</v>
      </c>
      <c r="B4087" s="15" t="s">
        <v>6802</v>
      </c>
      <c r="C4087" s="18">
        <v>42365.0</v>
      </c>
      <c r="D4087" s="18">
        <v>42369.0</v>
      </c>
      <c r="E4087" s="18">
        <f t="shared" si="1"/>
        <v>42369</v>
      </c>
      <c r="F4087" s="15" t="s">
        <v>55</v>
      </c>
      <c r="G4087" s="15" t="s">
        <v>1452</v>
      </c>
      <c r="H4087" s="15" t="s">
        <v>1453</v>
      </c>
      <c r="I4087" s="15" t="s">
        <v>76</v>
      </c>
      <c r="J4087" s="15" t="s">
        <v>60</v>
      </c>
      <c r="K4087" s="15" t="s">
        <v>26</v>
      </c>
      <c r="L4087" s="15" t="str">
        <f t="array" ref="L4087">_xlfn.XLOOKUP(M4087,reference_province_to_city!$A$2:$A$11,reference_province_to_city!$B$2:$B$11)</f>
        <v>Denpasar</v>
      </c>
      <c r="M4087" s="15" t="s">
        <v>24</v>
      </c>
      <c r="N4087" s="15">
        <v>80231.0</v>
      </c>
      <c r="O4087" s="15">
        <f t="array" ref="O4087">_xlfn.XLOOKUP(M4087,reference_postal_code!$B$2:$B$11,reference_postal_code!$A$2:$A$11)</f>
        <v>80231</v>
      </c>
      <c r="P4087" s="15" t="s">
        <v>63</v>
      </c>
      <c r="Q4087" s="15" t="s">
        <v>4711</v>
      </c>
      <c r="R4087" s="15" t="s">
        <v>106</v>
      </c>
      <c r="S4087" s="15" t="s">
        <v>107</v>
      </c>
      <c r="T4087" s="15" t="s">
        <v>4712</v>
      </c>
      <c r="U4087" s="28">
        <v>3180870.0</v>
      </c>
      <c r="V4087" s="15">
        <v>3.0</v>
      </c>
      <c r="W4087" s="31">
        <v>0.3</v>
      </c>
      <c r="X4087" s="28">
        <v>-227205.0</v>
      </c>
    </row>
    <row r="4088" ht="15.75" customHeight="1">
      <c r="A4088" s="15">
        <v>7650.0</v>
      </c>
      <c r="B4088" s="15" t="s">
        <v>6811</v>
      </c>
      <c r="C4088" s="18">
        <v>42365.0</v>
      </c>
      <c r="D4088" s="18">
        <v>42369.0</v>
      </c>
      <c r="E4088" s="18">
        <f t="shared" si="1"/>
        <v>42369</v>
      </c>
      <c r="F4088" s="15" t="s">
        <v>55</v>
      </c>
      <c r="G4088" s="15" t="s">
        <v>5286</v>
      </c>
      <c r="H4088" s="15" t="s">
        <v>5287</v>
      </c>
      <c r="I4088" s="15" t="s">
        <v>128</v>
      </c>
      <c r="J4088" s="15" t="s">
        <v>60</v>
      </c>
      <c r="K4088" s="15" t="s">
        <v>17</v>
      </c>
      <c r="L4088" s="15" t="str">
        <f t="array" ref="L4088">_xlfn.XLOOKUP(M4088,reference_province_to_city!$A$2:$A$11,reference_province_to_city!$B$2:$B$11)</f>
        <v>Semarang</v>
      </c>
      <c r="M4088" s="15" t="s">
        <v>15</v>
      </c>
      <c r="N4088" s="15">
        <v>50111.0</v>
      </c>
      <c r="O4088" s="15">
        <f t="array" ref="O4088">_xlfn.XLOOKUP(M4088,reference_postal_code!$B$2:$B$11,reference_postal_code!$A$2:$A$11)</f>
        <v>50111</v>
      </c>
      <c r="P4088" s="15" t="s">
        <v>77</v>
      </c>
      <c r="Q4088" s="15" t="s">
        <v>2918</v>
      </c>
      <c r="R4088" s="15" t="s">
        <v>106</v>
      </c>
      <c r="S4088" s="15" t="s">
        <v>218</v>
      </c>
      <c r="T4088" s="15" t="s">
        <v>2919</v>
      </c>
      <c r="U4088" s="28">
        <v>2.323485E7</v>
      </c>
      <c r="V4088" s="15">
        <v>9.0</v>
      </c>
      <c r="W4088" s="31">
        <v>0.4</v>
      </c>
      <c r="X4088" s="28">
        <v>-6970455.0</v>
      </c>
    </row>
    <row r="4089" ht="15.75" customHeight="1">
      <c r="A4089" s="15">
        <v>7651.0</v>
      </c>
      <c r="B4089" s="15" t="s">
        <v>6811</v>
      </c>
      <c r="C4089" s="18">
        <v>42365.0</v>
      </c>
      <c r="D4089" s="18">
        <v>42369.0</v>
      </c>
      <c r="E4089" s="18">
        <f t="shared" si="1"/>
        <v>42369</v>
      </c>
      <c r="F4089" s="15" t="s">
        <v>55</v>
      </c>
      <c r="G4089" s="15" t="s">
        <v>5286</v>
      </c>
      <c r="H4089" s="15" t="s">
        <v>5287</v>
      </c>
      <c r="I4089" s="15" t="s">
        <v>128</v>
      </c>
      <c r="J4089" s="15" t="s">
        <v>60</v>
      </c>
      <c r="K4089" s="15" t="s">
        <v>3394</v>
      </c>
      <c r="L4089" s="15" t="str">
        <f t="array" ref="L4089">_xlfn.XLOOKUP(M4089,reference_province_to_city!$A$2:$A$11,reference_province_to_city!$B$2:$B$11)</f>
        <v>Semarang</v>
      </c>
      <c r="M4089" s="15" t="s">
        <v>15</v>
      </c>
      <c r="N4089" s="15">
        <v>50111.0</v>
      </c>
      <c r="O4089" s="15">
        <f t="array" ref="O4089">_xlfn.XLOOKUP(M4089,reference_postal_code!$B$2:$B$11,reference_postal_code!$A$2:$A$11)</f>
        <v>50111</v>
      </c>
      <c r="P4089" s="15" t="s">
        <v>77</v>
      </c>
      <c r="Q4089" s="15" t="s">
        <v>1936</v>
      </c>
      <c r="R4089" s="15" t="s">
        <v>65</v>
      </c>
      <c r="S4089" s="15" t="s">
        <v>173</v>
      </c>
      <c r="T4089" s="15" t="s">
        <v>1937</v>
      </c>
      <c r="U4089" s="28">
        <v>298080.0</v>
      </c>
      <c r="V4089" s="15">
        <v>3.0</v>
      </c>
      <c r="W4089" s="31">
        <v>0.2</v>
      </c>
      <c r="X4089" s="28">
        <v>100602.0</v>
      </c>
    </row>
    <row r="4090" ht="15.75" customHeight="1">
      <c r="A4090" s="15">
        <v>8727.0</v>
      </c>
      <c r="B4090" s="15" t="s">
        <v>6810</v>
      </c>
      <c r="C4090" s="18">
        <v>42365.0</v>
      </c>
      <c r="D4090" s="18">
        <v>42369.0</v>
      </c>
      <c r="E4090" s="18">
        <f t="shared" si="1"/>
        <v>42369</v>
      </c>
      <c r="F4090" s="15" t="s">
        <v>55</v>
      </c>
      <c r="G4090" s="15" t="s">
        <v>4471</v>
      </c>
      <c r="H4090" s="15" t="s">
        <v>4472</v>
      </c>
      <c r="I4090" s="15" t="s">
        <v>128</v>
      </c>
      <c r="J4090" s="15" t="s">
        <v>60</v>
      </c>
      <c r="K4090" s="15" t="s">
        <v>289</v>
      </c>
      <c r="L4090" s="15" t="str">
        <f t="array" ref="L4090">_xlfn.XLOOKUP(M4090,reference_province_to_city!$A$2:$A$11,reference_province_to_city!$B$2:$B$11)</f>
        <v>Medan</v>
      </c>
      <c r="M4090" s="15" t="s">
        <v>11</v>
      </c>
      <c r="N4090" s="15">
        <v>20111.0</v>
      </c>
      <c r="O4090" s="15">
        <f t="array" ref="O4090">_xlfn.XLOOKUP(M4090,reference_postal_code!$B$2:$B$11,reference_postal_code!$A$2:$A$11)</f>
        <v>20111</v>
      </c>
      <c r="P4090" s="15" t="s">
        <v>77</v>
      </c>
      <c r="Q4090" s="15" t="s">
        <v>3361</v>
      </c>
      <c r="R4090" s="15" t="s">
        <v>110</v>
      </c>
      <c r="S4090" s="15" t="s">
        <v>149</v>
      </c>
      <c r="T4090" s="15" t="s">
        <v>3362</v>
      </c>
      <c r="U4090" s="28">
        <v>70920.0</v>
      </c>
      <c r="V4090" s="15">
        <v>3.0</v>
      </c>
      <c r="W4090" s="31">
        <v>0.2</v>
      </c>
      <c r="X4090" s="28">
        <v>10638.0</v>
      </c>
    </row>
    <row r="4091" ht="15.75" customHeight="1">
      <c r="A4091" s="15">
        <v>1698.0</v>
      </c>
      <c r="B4091" s="15" t="s">
        <v>6812</v>
      </c>
      <c r="C4091" s="18">
        <v>42365.0</v>
      </c>
      <c r="D4091" s="18">
        <v>42369.0</v>
      </c>
      <c r="E4091" s="18">
        <f t="shared" si="1"/>
        <v>42369</v>
      </c>
      <c r="F4091" s="15" t="s">
        <v>55</v>
      </c>
      <c r="G4091" s="15" t="s">
        <v>2391</v>
      </c>
      <c r="H4091" s="15" t="s">
        <v>2392</v>
      </c>
      <c r="I4091" s="15" t="s">
        <v>59</v>
      </c>
      <c r="J4091" s="15" t="s">
        <v>60</v>
      </c>
      <c r="K4091" s="15" t="s">
        <v>14</v>
      </c>
      <c r="L4091" s="15" t="str">
        <f t="array" ref="L4091">_xlfn.XLOOKUP(M4091,reference_province_to_city!$A$2:$A$11,reference_province_to_city!$B$2:$B$11)</f>
        <v>Bandung</v>
      </c>
      <c r="M4091" s="15" t="s">
        <v>12</v>
      </c>
      <c r="N4091" s="15">
        <v>40111.0</v>
      </c>
      <c r="O4091" s="15">
        <f t="array" ref="O4091">_xlfn.XLOOKUP(M4091,reference_postal_code!$B$2:$B$11,reference_postal_code!$A$2:$A$11)</f>
        <v>40111</v>
      </c>
      <c r="P4091" s="15" t="s">
        <v>117</v>
      </c>
      <c r="Q4091" s="15" t="s">
        <v>1224</v>
      </c>
      <c r="R4091" s="15" t="s">
        <v>65</v>
      </c>
      <c r="S4091" s="15" t="s">
        <v>222</v>
      </c>
      <c r="T4091" s="15" t="s">
        <v>1225</v>
      </c>
      <c r="U4091" s="28">
        <v>1604400.0</v>
      </c>
      <c r="V4091" s="15">
        <v>2.0</v>
      </c>
      <c r="W4091" s="31">
        <v>0.0</v>
      </c>
      <c r="X4091" s="28">
        <v>465276.0</v>
      </c>
    </row>
    <row r="4092" ht="15.75" customHeight="1">
      <c r="A4092" s="15">
        <v>1094.0</v>
      </c>
      <c r="B4092" s="15" t="s">
        <v>6813</v>
      </c>
      <c r="C4092" s="18">
        <v>42365.0</v>
      </c>
      <c r="D4092" s="18">
        <v>42369.0</v>
      </c>
      <c r="E4092" s="18">
        <f t="shared" si="1"/>
        <v>42369</v>
      </c>
      <c r="F4092" s="15" t="s">
        <v>55</v>
      </c>
      <c r="G4092" s="15" t="s">
        <v>6814</v>
      </c>
      <c r="H4092" s="15" t="s">
        <v>6815</v>
      </c>
      <c r="I4092" s="15" t="s">
        <v>76</v>
      </c>
      <c r="J4092" s="15" t="s">
        <v>60</v>
      </c>
      <c r="K4092" s="15" t="s">
        <v>29</v>
      </c>
      <c r="L4092" s="15" t="str">
        <f t="array" ref="L4092">_xlfn.XLOOKUP(M4092,reference_province_to_city!$A$2:$A$11,reference_province_to_city!$B$2:$B$11)</f>
        <v>Palembang</v>
      </c>
      <c r="M4092" s="15" t="s">
        <v>13</v>
      </c>
      <c r="N4092" s="15">
        <v>30111.0</v>
      </c>
      <c r="O4092" s="15">
        <f t="array" ref="O4092">_xlfn.XLOOKUP(M4092,reference_postal_code!$B$2:$B$11,reference_postal_code!$A$2:$A$11)</f>
        <v>30111</v>
      </c>
      <c r="P4092" s="15" t="s">
        <v>77</v>
      </c>
      <c r="Q4092" s="15" t="s">
        <v>6816</v>
      </c>
      <c r="R4092" s="15" t="s">
        <v>65</v>
      </c>
      <c r="S4092" s="15" t="s">
        <v>66</v>
      </c>
      <c r="T4092" s="15" t="s">
        <v>6817</v>
      </c>
      <c r="U4092" s="28">
        <v>433500.0</v>
      </c>
      <c r="V4092" s="15">
        <v>5.0</v>
      </c>
      <c r="W4092" s="31">
        <v>0.0</v>
      </c>
      <c r="X4092" s="28">
        <v>212415.0</v>
      </c>
    </row>
    <row r="4093" ht="15.75" customHeight="1">
      <c r="A4093" s="15">
        <v>39.0</v>
      </c>
      <c r="B4093" s="15" t="s">
        <v>6802</v>
      </c>
      <c r="C4093" s="18">
        <v>42365.0</v>
      </c>
      <c r="D4093" s="18">
        <v>42369.0</v>
      </c>
      <c r="E4093" s="18">
        <f t="shared" si="1"/>
        <v>42369</v>
      </c>
      <c r="F4093" s="15" t="s">
        <v>55</v>
      </c>
      <c r="G4093" s="15" t="s">
        <v>1452</v>
      </c>
      <c r="H4093" s="15" t="s">
        <v>1453</v>
      </c>
      <c r="I4093" s="15" t="s">
        <v>76</v>
      </c>
      <c r="J4093" s="15" t="s">
        <v>60</v>
      </c>
      <c r="K4093" s="15" t="s">
        <v>26</v>
      </c>
      <c r="L4093" s="15" t="str">
        <f t="array" ref="L4093">_xlfn.XLOOKUP(M4093,reference_province_to_city!$A$2:$A$11,reference_province_to_city!$B$2:$B$11)</f>
        <v>Denpasar</v>
      </c>
      <c r="M4093" s="15" t="s">
        <v>24</v>
      </c>
      <c r="N4093" s="15">
        <v>80231.0</v>
      </c>
      <c r="O4093" s="15">
        <f t="array" ref="O4093">_xlfn.XLOOKUP(M4093,reference_postal_code!$B$2:$B$11,reference_postal_code!$A$2:$A$11)</f>
        <v>80231</v>
      </c>
      <c r="P4093" s="15" t="s">
        <v>63</v>
      </c>
      <c r="Q4093" s="15" t="s">
        <v>3938</v>
      </c>
      <c r="R4093" s="15" t="s">
        <v>106</v>
      </c>
      <c r="S4093" s="15" t="s">
        <v>183</v>
      </c>
      <c r="T4093" s="15" t="s">
        <v>3939</v>
      </c>
      <c r="U4093" s="28">
        <v>7985988.0</v>
      </c>
      <c r="V4093" s="15">
        <v>3.0</v>
      </c>
      <c r="W4093" s="31">
        <v>0.32</v>
      </c>
      <c r="X4093" s="28">
        <v>-704646.0</v>
      </c>
    </row>
    <row r="4094" ht="15.75" customHeight="1">
      <c r="A4094" s="15">
        <v>4810.0</v>
      </c>
      <c r="B4094" s="15" t="s">
        <v>6805</v>
      </c>
      <c r="C4094" s="18">
        <v>42365.0</v>
      </c>
      <c r="D4094" s="18">
        <v>42368.0</v>
      </c>
      <c r="E4094" s="18">
        <f t="shared" si="1"/>
        <v>42368</v>
      </c>
      <c r="F4094" s="15" t="s">
        <v>125</v>
      </c>
      <c r="G4094" s="15" t="s">
        <v>1798</v>
      </c>
      <c r="H4094" s="15" t="s">
        <v>1799</v>
      </c>
      <c r="I4094" s="15" t="s">
        <v>59</v>
      </c>
      <c r="J4094" s="15" t="s">
        <v>60</v>
      </c>
      <c r="K4094" s="15" t="s">
        <v>14</v>
      </c>
      <c r="L4094" s="15" t="str">
        <f t="array" ref="L4094">_xlfn.XLOOKUP(M4094,reference_province_to_city!$A$2:$A$11,reference_province_to_city!$B$2:$B$11)</f>
        <v>Bandung</v>
      </c>
      <c r="M4094" s="15" t="s">
        <v>12</v>
      </c>
      <c r="N4094" s="15">
        <v>40111.0</v>
      </c>
      <c r="O4094" s="15">
        <f t="array" ref="O4094">_xlfn.XLOOKUP(M4094,reference_postal_code!$B$2:$B$11,reference_postal_code!$A$2:$A$11)</f>
        <v>40111</v>
      </c>
      <c r="P4094" s="15" t="s">
        <v>117</v>
      </c>
      <c r="Q4094" s="15" t="s">
        <v>3634</v>
      </c>
      <c r="R4094" s="15" t="s">
        <v>65</v>
      </c>
      <c r="S4094" s="15" t="s">
        <v>66</v>
      </c>
      <c r="T4094" s="15" t="s">
        <v>3635</v>
      </c>
      <c r="U4094" s="28">
        <v>2934600.0</v>
      </c>
      <c r="V4094" s="15">
        <v>4.0</v>
      </c>
      <c r="W4094" s="31">
        <v>0.0</v>
      </c>
      <c r="X4094" s="28">
        <v>1379262.0</v>
      </c>
    </row>
    <row r="4095" ht="15.75" customHeight="1">
      <c r="A4095" s="15">
        <v>3272.0</v>
      </c>
      <c r="B4095" s="15" t="s">
        <v>6818</v>
      </c>
      <c r="C4095" s="18">
        <v>42365.0</v>
      </c>
      <c r="D4095" s="18">
        <v>42367.0</v>
      </c>
      <c r="E4095" s="18">
        <f t="shared" si="1"/>
        <v>42367</v>
      </c>
      <c r="F4095" s="15" t="s">
        <v>114</v>
      </c>
      <c r="G4095" s="15" t="s">
        <v>1189</v>
      </c>
      <c r="H4095" s="15" t="s">
        <v>1190</v>
      </c>
      <c r="I4095" s="15" t="s">
        <v>128</v>
      </c>
      <c r="J4095" s="15" t="s">
        <v>60</v>
      </c>
      <c r="K4095" s="15" t="s">
        <v>33</v>
      </c>
      <c r="L4095" s="15" t="str">
        <f t="array" ref="L4095">_xlfn.XLOOKUP(M4095,reference_province_to_city!$A$2:$A$11,reference_province_to_city!$B$2:$B$11)</f>
        <v>Makassar</v>
      </c>
      <c r="M4095" s="15" t="s">
        <v>25</v>
      </c>
      <c r="N4095" s="15">
        <v>90111.0</v>
      </c>
      <c r="O4095" s="15">
        <f t="array" ref="O4095">_xlfn.XLOOKUP(M4095,reference_postal_code!$B$2:$B$11,reference_postal_code!$A$2:$A$11)</f>
        <v>90111</v>
      </c>
      <c r="P4095" s="15" t="s">
        <v>63</v>
      </c>
      <c r="Q4095" s="15" t="s">
        <v>2291</v>
      </c>
      <c r="R4095" s="15" t="s">
        <v>110</v>
      </c>
      <c r="S4095" s="15" t="s">
        <v>149</v>
      </c>
      <c r="T4095" s="15" t="s">
        <v>2292</v>
      </c>
      <c r="U4095" s="28">
        <v>118800.0</v>
      </c>
      <c r="V4095" s="15">
        <v>8.0</v>
      </c>
      <c r="W4095" s="31">
        <v>0.0</v>
      </c>
      <c r="X4095" s="28">
        <v>52272.0</v>
      </c>
    </row>
    <row r="4096" ht="15.75" customHeight="1">
      <c r="A4096" s="15">
        <v>9681.0</v>
      </c>
      <c r="B4096" s="15" t="s">
        <v>6819</v>
      </c>
      <c r="C4096" s="18">
        <v>42365.0</v>
      </c>
      <c r="D4096" s="18">
        <v>42369.0</v>
      </c>
      <c r="E4096" s="18">
        <f t="shared" si="1"/>
        <v>42369</v>
      </c>
      <c r="F4096" s="15" t="s">
        <v>55</v>
      </c>
      <c r="G4096" s="15" t="s">
        <v>1282</v>
      </c>
      <c r="H4096" s="15" t="s">
        <v>1283</v>
      </c>
      <c r="I4096" s="15" t="s">
        <v>128</v>
      </c>
      <c r="J4096" s="15" t="s">
        <v>60</v>
      </c>
      <c r="K4096" s="15" t="s">
        <v>22</v>
      </c>
      <c r="L4096" s="15" t="str">
        <f t="array" ref="L4096">_xlfn.XLOOKUP(M4096,reference_province_to_city!$A$2:$A$11,reference_province_to_city!$B$2:$B$11)</f>
        <v>Surabaya</v>
      </c>
      <c r="M4096" s="15" t="s">
        <v>20</v>
      </c>
      <c r="N4096" s="15">
        <v>60231.0</v>
      </c>
      <c r="O4096" s="15">
        <f t="array" ref="O4096">_xlfn.XLOOKUP(M4096,reference_postal_code!$B$2:$B$11,reference_postal_code!$A$2:$A$11)</f>
        <v>60231</v>
      </c>
      <c r="P4096" s="15" t="s">
        <v>166</v>
      </c>
      <c r="Q4096" s="15" t="s">
        <v>1728</v>
      </c>
      <c r="R4096" s="15" t="s">
        <v>110</v>
      </c>
      <c r="S4096" s="15" t="s">
        <v>111</v>
      </c>
      <c r="T4096" s="15" t="s">
        <v>1729</v>
      </c>
      <c r="U4096" s="28">
        <v>1.00224E7</v>
      </c>
      <c r="V4096" s="15">
        <v>9.0</v>
      </c>
      <c r="W4096" s="31">
        <v>0.2</v>
      </c>
      <c r="X4096" s="28">
        <v>1127520.0</v>
      </c>
    </row>
    <row r="4097" ht="15.75" customHeight="1">
      <c r="A4097" s="15">
        <v>8729.0</v>
      </c>
      <c r="B4097" s="15" t="s">
        <v>6810</v>
      </c>
      <c r="C4097" s="18">
        <v>42365.0</v>
      </c>
      <c r="D4097" s="18">
        <v>42369.0</v>
      </c>
      <c r="E4097" s="18">
        <f t="shared" si="1"/>
        <v>42369</v>
      </c>
      <c r="F4097" s="15" t="s">
        <v>55</v>
      </c>
      <c r="G4097" s="15" t="s">
        <v>4471</v>
      </c>
      <c r="H4097" s="15" t="s">
        <v>4472</v>
      </c>
      <c r="I4097" s="15" t="s">
        <v>128</v>
      </c>
      <c r="J4097" s="15" t="s">
        <v>60</v>
      </c>
      <c r="K4097" s="15" t="s">
        <v>28</v>
      </c>
      <c r="L4097" s="15" t="str">
        <f t="array" ref="L4097">_xlfn.XLOOKUP(M4097,reference_province_to_city!$A$2:$A$11,reference_province_to_city!$B$2:$B$11)</f>
        <v>Medan</v>
      </c>
      <c r="M4097" s="15" t="s">
        <v>11</v>
      </c>
      <c r="N4097" s="15">
        <v>20111.0</v>
      </c>
      <c r="O4097" s="15">
        <f t="array" ref="O4097">_xlfn.XLOOKUP(M4097,reference_postal_code!$B$2:$B$11,reference_postal_code!$A$2:$A$11)</f>
        <v>20111</v>
      </c>
      <c r="P4097" s="15" t="s">
        <v>77</v>
      </c>
      <c r="Q4097" s="15" t="s">
        <v>6820</v>
      </c>
      <c r="R4097" s="15" t="s">
        <v>106</v>
      </c>
      <c r="S4097" s="15" t="s">
        <v>183</v>
      </c>
      <c r="T4097" s="15" t="s">
        <v>6821</v>
      </c>
      <c r="U4097" s="28">
        <v>1966560.0</v>
      </c>
      <c r="V4097" s="15">
        <v>2.0</v>
      </c>
      <c r="W4097" s="31">
        <v>0.2</v>
      </c>
      <c r="X4097" s="28">
        <v>122910.0</v>
      </c>
    </row>
    <row r="4098" ht="15.75" customHeight="1">
      <c r="A4098" s="15">
        <v>8730.0</v>
      </c>
      <c r="B4098" s="15" t="s">
        <v>6810</v>
      </c>
      <c r="C4098" s="18">
        <v>42365.0</v>
      </c>
      <c r="D4098" s="18">
        <v>42369.0</v>
      </c>
      <c r="E4098" s="18">
        <f t="shared" si="1"/>
        <v>42369</v>
      </c>
      <c r="F4098" s="15" t="s">
        <v>55</v>
      </c>
      <c r="G4098" s="15" t="s">
        <v>4471</v>
      </c>
      <c r="H4098" s="15" t="s">
        <v>4472</v>
      </c>
      <c r="I4098" s="15" t="s">
        <v>128</v>
      </c>
      <c r="J4098" s="15" t="s">
        <v>60</v>
      </c>
      <c r="K4098" s="15" t="s">
        <v>28</v>
      </c>
      <c r="L4098" s="15" t="str">
        <f t="array" ref="L4098">_xlfn.XLOOKUP(M4098,reference_province_to_city!$A$2:$A$11,reference_province_to_city!$B$2:$B$11)</f>
        <v>Medan</v>
      </c>
      <c r="M4098" s="15" t="s">
        <v>11</v>
      </c>
      <c r="N4098" s="15">
        <v>20111.0</v>
      </c>
      <c r="O4098" s="15">
        <f t="array" ref="O4098">_xlfn.XLOOKUP(M4098,reference_postal_code!$B$2:$B$11,reference_postal_code!$A$2:$A$11)</f>
        <v>20111</v>
      </c>
      <c r="P4098" s="15" t="s">
        <v>77</v>
      </c>
      <c r="Q4098" s="15" t="s">
        <v>4639</v>
      </c>
      <c r="R4098" s="15" t="s">
        <v>65</v>
      </c>
      <c r="S4098" s="15" t="s">
        <v>87</v>
      </c>
      <c r="T4098" s="15" t="s">
        <v>4640</v>
      </c>
      <c r="U4098" s="28">
        <v>337680.0</v>
      </c>
      <c r="V4098" s="15">
        <v>3.0</v>
      </c>
      <c r="W4098" s="31">
        <v>0.2</v>
      </c>
      <c r="X4098" s="28">
        <v>33768.0</v>
      </c>
    </row>
    <row r="4099" ht="15.75" customHeight="1">
      <c r="A4099" s="15">
        <v>9680.0</v>
      </c>
      <c r="B4099" s="15" t="s">
        <v>6819</v>
      </c>
      <c r="C4099" s="18">
        <v>42365.0</v>
      </c>
      <c r="D4099" s="18">
        <v>42369.0</v>
      </c>
      <c r="E4099" s="18">
        <f t="shared" si="1"/>
        <v>42369</v>
      </c>
      <c r="F4099" s="15" t="s">
        <v>55</v>
      </c>
      <c r="G4099" s="15" t="s">
        <v>1282</v>
      </c>
      <c r="H4099" s="15" t="s">
        <v>1283</v>
      </c>
      <c r="I4099" s="15" t="s">
        <v>128</v>
      </c>
      <c r="J4099" s="15" t="s">
        <v>60</v>
      </c>
      <c r="K4099" s="15" t="s">
        <v>22</v>
      </c>
      <c r="L4099" s="15" t="str">
        <f t="array" ref="L4099">_xlfn.XLOOKUP(M4099,reference_province_to_city!$A$2:$A$11,reference_province_to_city!$B$2:$B$11)</f>
        <v>Surabaya</v>
      </c>
      <c r="M4099" s="15" t="s">
        <v>20</v>
      </c>
      <c r="N4099" s="15">
        <v>60231.0</v>
      </c>
      <c r="O4099" s="15">
        <f t="array" ref="O4099">_xlfn.XLOOKUP(M4099,reference_postal_code!$B$2:$B$11,reference_postal_code!$A$2:$A$11)</f>
        <v>60231</v>
      </c>
      <c r="P4099" s="15" t="s">
        <v>166</v>
      </c>
      <c r="Q4099" s="15" t="s">
        <v>3383</v>
      </c>
      <c r="R4099" s="15" t="s">
        <v>65</v>
      </c>
      <c r="S4099" s="15" t="s">
        <v>87</v>
      </c>
      <c r="T4099" s="15" t="s">
        <v>3384</v>
      </c>
      <c r="U4099" s="28">
        <v>4846500.0</v>
      </c>
      <c r="V4099" s="15">
        <v>2.0</v>
      </c>
      <c r="W4099" s="31">
        <v>0.0</v>
      </c>
      <c r="X4099" s="28">
        <v>920835.0</v>
      </c>
    </row>
    <row r="4100" ht="15.75" customHeight="1">
      <c r="A4100" s="15">
        <v>1095.0</v>
      </c>
      <c r="B4100" s="15" t="s">
        <v>6813</v>
      </c>
      <c r="C4100" s="18">
        <v>42365.0</v>
      </c>
      <c r="D4100" s="18">
        <v>42369.0</v>
      </c>
      <c r="E4100" s="18">
        <f t="shared" si="1"/>
        <v>42369</v>
      </c>
      <c r="F4100" s="15" t="s">
        <v>55</v>
      </c>
      <c r="G4100" s="15" t="s">
        <v>6814</v>
      </c>
      <c r="H4100" s="15" t="s">
        <v>6815</v>
      </c>
      <c r="I4100" s="15" t="s">
        <v>76</v>
      </c>
      <c r="J4100" s="15" t="s">
        <v>60</v>
      </c>
      <c r="K4100" s="15" t="s">
        <v>29</v>
      </c>
      <c r="L4100" s="15" t="str">
        <f t="array" ref="L4100">_xlfn.XLOOKUP(M4100,reference_province_to_city!$A$2:$A$11,reference_province_to_city!$B$2:$B$11)</f>
        <v>Palembang</v>
      </c>
      <c r="M4100" s="15" t="s">
        <v>13</v>
      </c>
      <c r="N4100" s="15">
        <v>30111.0</v>
      </c>
      <c r="O4100" s="15">
        <f t="array" ref="O4100">_xlfn.XLOOKUP(M4100,reference_postal_code!$B$2:$B$11,reference_postal_code!$A$2:$A$11)</f>
        <v>30111</v>
      </c>
      <c r="P4100" s="15" t="s">
        <v>77</v>
      </c>
      <c r="Q4100" s="15" t="s">
        <v>2966</v>
      </c>
      <c r="R4100" s="15" t="s">
        <v>65</v>
      </c>
      <c r="S4100" s="15" t="s">
        <v>222</v>
      </c>
      <c r="T4100" s="15" t="s">
        <v>2967</v>
      </c>
      <c r="U4100" s="28">
        <v>5339400.0</v>
      </c>
      <c r="V4100" s="15">
        <v>2.0</v>
      </c>
      <c r="W4100" s="31">
        <v>0.0</v>
      </c>
      <c r="X4100" s="28">
        <v>1548426.0</v>
      </c>
    </row>
    <row r="4101" ht="15.75" customHeight="1">
      <c r="A4101" s="15">
        <v>8728.0</v>
      </c>
      <c r="B4101" s="15" t="s">
        <v>6810</v>
      </c>
      <c r="C4101" s="18">
        <v>42365.0</v>
      </c>
      <c r="D4101" s="18">
        <v>42369.0</v>
      </c>
      <c r="E4101" s="18">
        <f t="shared" si="1"/>
        <v>42369</v>
      </c>
      <c r="F4101" s="15" t="s">
        <v>55</v>
      </c>
      <c r="G4101" s="15" t="s">
        <v>4471</v>
      </c>
      <c r="H4101" s="15" t="s">
        <v>4472</v>
      </c>
      <c r="I4101" s="15" t="s">
        <v>128</v>
      </c>
      <c r="J4101" s="15" t="s">
        <v>60</v>
      </c>
      <c r="K4101" s="15" t="s">
        <v>28</v>
      </c>
      <c r="L4101" s="15" t="str">
        <f t="array" ref="L4101">_xlfn.XLOOKUP(M4101,reference_province_to_city!$A$2:$A$11,reference_province_to_city!$B$2:$B$11)</f>
        <v>Medan</v>
      </c>
      <c r="M4101" s="15" t="s">
        <v>11</v>
      </c>
      <c r="N4101" s="15">
        <v>20111.0</v>
      </c>
      <c r="O4101" s="15">
        <f t="array" ref="O4101">_xlfn.XLOOKUP(M4101,reference_postal_code!$B$2:$B$11,reference_postal_code!$A$2:$A$11)</f>
        <v>20111</v>
      </c>
      <c r="P4101" s="15" t="s">
        <v>77</v>
      </c>
      <c r="Q4101" s="15" t="s">
        <v>6822</v>
      </c>
      <c r="R4101" s="15" t="s">
        <v>106</v>
      </c>
      <c r="S4101" s="15" t="s">
        <v>139</v>
      </c>
      <c r="T4101" s="15" t="s">
        <v>6823</v>
      </c>
      <c r="U4101" s="28">
        <v>800280.0</v>
      </c>
      <c r="V4101" s="15">
        <v>3.0</v>
      </c>
      <c r="W4101" s="31">
        <v>0.2</v>
      </c>
      <c r="X4101" s="28">
        <v>240084.0</v>
      </c>
    </row>
    <row r="4102" ht="15.75" customHeight="1">
      <c r="A4102" s="15">
        <v>1699.0</v>
      </c>
      <c r="B4102" s="15" t="s">
        <v>6812</v>
      </c>
      <c r="C4102" s="18">
        <v>42365.0</v>
      </c>
      <c r="D4102" s="18">
        <v>42369.0</v>
      </c>
      <c r="E4102" s="18">
        <f t="shared" si="1"/>
        <v>42369</v>
      </c>
      <c r="F4102" s="15" t="s">
        <v>55</v>
      </c>
      <c r="G4102" s="15" t="s">
        <v>2391</v>
      </c>
      <c r="H4102" s="15" t="s">
        <v>2392</v>
      </c>
      <c r="I4102" s="15" t="s">
        <v>59</v>
      </c>
      <c r="J4102" s="15" t="s">
        <v>60</v>
      </c>
      <c r="K4102" s="15" t="s">
        <v>14</v>
      </c>
      <c r="L4102" s="15" t="str">
        <f t="array" ref="L4102">_xlfn.XLOOKUP(M4102,reference_province_to_city!$A$2:$A$11,reference_province_to_city!$B$2:$B$11)</f>
        <v>Bandung</v>
      </c>
      <c r="M4102" s="15" t="s">
        <v>12</v>
      </c>
      <c r="N4102" s="15">
        <v>40111.0</v>
      </c>
      <c r="O4102" s="15">
        <f t="array" ref="O4102">_xlfn.XLOOKUP(M4102,reference_postal_code!$B$2:$B$11,reference_postal_code!$A$2:$A$11)</f>
        <v>40111</v>
      </c>
      <c r="P4102" s="15" t="s">
        <v>117</v>
      </c>
      <c r="Q4102" s="15" t="s">
        <v>6824</v>
      </c>
      <c r="R4102" s="15" t="s">
        <v>65</v>
      </c>
      <c r="S4102" s="15" t="s">
        <v>79</v>
      </c>
      <c r="T4102" s="15" t="s">
        <v>6825</v>
      </c>
      <c r="U4102" s="28">
        <v>323400.0</v>
      </c>
      <c r="V4102" s="15">
        <v>7.0</v>
      </c>
      <c r="W4102" s="31">
        <v>0.0</v>
      </c>
      <c r="X4102" s="28">
        <v>155232.0</v>
      </c>
    </row>
    <row r="4103" ht="15.75" customHeight="1">
      <c r="A4103" s="15">
        <v>162.0</v>
      </c>
      <c r="B4103" s="15" t="s">
        <v>6826</v>
      </c>
      <c r="C4103" s="18">
        <v>42366.0</v>
      </c>
      <c r="D4103" s="18">
        <v>42369.0</v>
      </c>
      <c r="E4103" s="18">
        <f t="shared" si="1"/>
        <v>42369</v>
      </c>
      <c r="F4103" s="15" t="s">
        <v>114</v>
      </c>
      <c r="G4103" s="15" t="s">
        <v>6144</v>
      </c>
      <c r="H4103" s="15" t="s">
        <v>6145</v>
      </c>
      <c r="I4103" s="15" t="s">
        <v>59</v>
      </c>
      <c r="J4103" s="15" t="s">
        <v>60</v>
      </c>
      <c r="K4103" s="15" t="s">
        <v>19</v>
      </c>
      <c r="L4103" s="15" t="str">
        <f t="array" ref="L4103">_xlfn.XLOOKUP(M4103,reference_province_to_city!$A$2:$A$11,reference_province_to_city!$B$2:$B$11)</f>
        <v>Yogyakarta</v>
      </c>
      <c r="M4103" s="15" t="s">
        <v>18</v>
      </c>
      <c r="N4103" s="15">
        <v>55111.0</v>
      </c>
      <c r="O4103" s="15">
        <f t="array" ref="O4103">_xlfn.XLOOKUP(M4103,reference_postal_code!$B$2:$B$11,reference_postal_code!$A$2:$A$11)</f>
        <v>55111</v>
      </c>
      <c r="P4103" s="15" t="s">
        <v>77</v>
      </c>
      <c r="Q4103" s="15" t="s">
        <v>5501</v>
      </c>
      <c r="R4103" s="15" t="s">
        <v>110</v>
      </c>
      <c r="S4103" s="15" t="s">
        <v>149</v>
      </c>
      <c r="T4103" s="15" t="s">
        <v>5502</v>
      </c>
      <c r="U4103" s="28">
        <v>815760.0</v>
      </c>
      <c r="V4103" s="15">
        <v>2.0</v>
      </c>
      <c r="W4103" s="31">
        <v>0.2</v>
      </c>
      <c r="X4103" s="28">
        <v>20394.0</v>
      </c>
    </row>
    <row r="4104" ht="15.75" customHeight="1">
      <c r="A4104" s="15">
        <v>4037.0</v>
      </c>
      <c r="B4104" s="15" t="s">
        <v>6827</v>
      </c>
      <c r="C4104" s="18">
        <v>42366.0</v>
      </c>
      <c r="D4104" s="18">
        <v>42370.0</v>
      </c>
      <c r="E4104" s="18">
        <f t="shared" si="1"/>
        <v>42370</v>
      </c>
      <c r="F4104" s="15" t="s">
        <v>55</v>
      </c>
      <c r="G4104" s="15" t="s">
        <v>5849</v>
      </c>
      <c r="H4104" s="15" t="s">
        <v>5850</v>
      </c>
      <c r="I4104" s="15" t="s">
        <v>59</v>
      </c>
      <c r="J4104" s="15" t="s">
        <v>60</v>
      </c>
      <c r="K4104" s="15" t="s">
        <v>14</v>
      </c>
      <c r="L4104" s="15" t="str">
        <f t="array" ref="L4104">_xlfn.XLOOKUP(M4104,reference_province_to_city!$A$2:$A$11,reference_province_to_city!$B$2:$B$11)</f>
        <v>Bandung</v>
      </c>
      <c r="M4104" s="15" t="s">
        <v>12</v>
      </c>
      <c r="N4104" s="15">
        <v>40111.0</v>
      </c>
      <c r="O4104" s="15">
        <f t="array" ref="O4104">_xlfn.XLOOKUP(M4104,reference_postal_code!$B$2:$B$11,reference_postal_code!$A$2:$A$11)</f>
        <v>40111</v>
      </c>
      <c r="P4104" s="15" t="s">
        <v>117</v>
      </c>
      <c r="Q4104" s="15" t="s">
        <v>3908</v>
      </c>
      <c r="R4104" s="15" t="s">
        <v>65</v>
      </c>
      <c r="S4104" s="15" t="s">
        <v>87</v>
      </c>
      <c r="T4104" s="15" t="s">
        <v>3909</v>
      </c>
      <c r="U4104" s="28">
        <v>372240.0</v>
      </c>
      <c r="V4104" s="15">
        <v>2.0</v>
      </c>
      <c r="W4104" s="31">
        <v>0.2</v>
      </c>
      <c r="X4104" s="28">
        <v>23265.0</v>
      </c>
    </row>
    <row r="4105" ht="15.75" customHeight="1">
      <c r="A4105" s="15">
        <v>9876.0</v>
      </c>
      <c r="B4105" s="15" t="s">
        <v>6828</v>
      </c>
      <c r="C4105" s="18">
        <v>42367.0</v>
      </c>
      <c r="D4105" s="18">
        <v>42374.0</v>
      </c>
      <c r="E4105" s="18">
        <f t="shared" si="1"/>
        <v>42374</v>
      </c>
      <c r="F4105" s="15" t="s">
        <v>55</v>
      </c>
      <c r="G4105" s="15" t="s">
        <v>3968</v>
      </c>
      <c r="H4105" s="15" t="s">
        <v>3969</v>
      </c>
      <c r="I4105" s="15" t="s">
        <v>59</v>
      </c>
      <c r="J4105" s="15" t="s">
        <v>60</v>
      </c>
      <c r="K4105" s="15" t="s">
        <v>26</v>
      </c>
      <c r="L4105" s="15" t="str">
        <f t="array" ref="L4105">_xlfn.XLOOKUP(M4105,reference_province_to_city!$A$2:$A$11,reference_province_to_city!$B$2:$B$11)</f>
        <v>Denpasar</v>
      </c>
      <c r="M4105" s="15" t="s">
        <v>24</v>
      </c>
      <c r="N4105" s="15">
        <v>80231.0</v>
      </c>
      <c r="O4105" s="15">
        <f t="array" ref="O4105">_xlfn.XLOOKUP(M4105,reference_postal_code!$B$2:$B$11,reference_postal_code!$A$2:$A$11)</f>
        <v>80231</v>
      </c>
      <c r="P4105" s="15" t="s">
        <v>63</v>
      </c>
      <c r="Q4105" s="15" t="s">
        <v>2727</v>
      </c>
      <c r="R4105" s="15" t="s">
        <v>65</v>
      </c>
      <c r="S4105" s="15" t="s">
        <v>226</v>
      </c>
      <c r="T4105" s="15" t="s">
        <v>2728</v>
      </c>
      <c r="U4105" s="28">
        <v>95400.0</v>
      </c>
      <c r="V4105" s="15">
        <v>2.0</v>
      </c>
      <c r="W4105" s="31">
        <v>0.0</v>
      </c>
      <c r="X4105" s="28">
        <v>954.0</v>
      </c>
    </row>
    <row r="4106" ht="15.75" customHeight="1">
      <c r="A4106" s="15">
        <v>6010.0</v>
      </c>
      <c r="B4106" s="15" t="s">
        <v>6829</v>
      </c>
      <c r="C4106" s="18">
        <v>42368.0</v>
      </c>
      <c r="D4106" s="18">
        <v>42372.0</v>
      </c>
      <c r="E4106" s="18">
        <f t="shared" si="1"/>
        <v>42372</v>
      </c>
      <c r="F4106" s="15" t="s">
        <v>55</v>
      </c>
      <c r="G4106" s="15" t="s">
        <v>585</v>
      </c>
      <c r="H4106" s="15" t="s">
        <v>586</v>
      </c>
      <c r="I4106" s="15" t="s">
        <v>59</v>
      </c>
      <c r="J4106" s="15" t="s">
        <v>60</v>
      </c>
      <c r="K4106" s="15" t="s">
        <v>22</v>
      </c>
      <c r="L4106" s="15" t="str">
        <f t="array" ref="L4106">_xlfn.XLOOKUP(M4106,reference_province_to_city!$A$2:$A$11,reference_province_to_city!$B$2:$B$11)</f>
        <v>Surabaya</v>
      </c>
      <c r="M4106" s="15" t="s">
        <v>20</v>
      </c>
      <c r="N4106" s="15">
        <v>60231.0</v>
      </c>
      <c r="O4106" s="15">
        <f t="array" ref="O4106">_xlfn.XLOOKUP(M4106,reference_postal_code!$B$2:$B$11,reference_postal_code!$A$2:$A$11)</f>
        <v>60231</v>
      </c>
      <c r="P4106" s="15" t="s">
        <v>166</v>
      </c>
      <c r="Q4106" s="15" t="s">
        <v>1378</v>
      </c>
      <c r="R4106" s="15" t="s">
        <v>65</v>
      </c>
      <c r="S4106" s="15" t="s">
        <v>87</v>
      </c>
      <c r="T4106" s="15" t="s">
        <v>1379</v>
      </c>
      <c r="U4106" s="28">
        <v>1124100.0</v>
      </c>
      <c r="V4106" s="15">
        <v>3.0</v>
      </c>
      <c r="W4106" s="31">
        <v>0.0</v>
      </c>
      <c r="X4106" s="28">
        <v>213579.0</v>
      </c>
    </row>
    <row r="4107" ht="15.75" customHeight="1">
      <c r="A4107" s="15">
        <v>6012.0</v>
      </c>
      <c r="B4107" s="15" t="s">
        <v>6829</v>
      </c>
      <c r="C4107" s="18">
        <v>42368.0</v>
      </c>
      <c r="D4107" s="18">
        <v>42372.0</v>
      </c>
      <c r="E4107" s="18">
        <f t="shared" si="1"/>
        <v>42372</v>
      </c>
      <c r="F4107" s="15" t="s">
        <v>55</v>
      </c>
      <c r="G4107" s="15" t="s">
        <v>585</v>
      </c>
      <c r="H4107" s="15" t="s">
        <v>586</v>
      </c>
      <c r="I4107" s="15" t="s">
        <v>59</v>
      </c>
      <c r="J4107" s="15" t="s">
        <v>60</v>
      </c>
      <c r="K4107" s="15" t="s">
        <v>22</v>
      </c>
      <c r="L4107" s="15" t="str">
        <f t="array" ref="L4107">_xlfn.XLOOKUP(M4107,reference_province_to_city!$A$2:$A$11,reference_province_to_city!$B$2:$B$11)</f>
        <v>Surabaya</v>
      </c>
      <c r="M4107" s="15" t="s">
        <v>20</v>
      </c>
      <c r="N4107" s="15">
        <v>60231.0</v>
      </c>
      <c r="O4107" s="15">
        <f t="array" ref="O4107">_xlfn.XLOOKUP(M4107,reference_postal_code!$B$2:$B$11,reference_postal_code!$A$2:$A$11)</f>
        <v>60231</v>
      </c>
      <c r="P4107" s="15" t="s">
        <v>166</v>
      </c>
      <c r="Q4107" s="15" t="s">
        <v>5233</v>
      </c>
      <c r="R4107" s="15" t="s">
        <v>65</v>
      </c>
      <c r="S4107" s="15" t="s">
        <v>173</v>
      </c>
      <c r="T4107" s="15" t="s">
        <v>5234</v>
      </c>
      <c r="U4107" s="28">
        <v>4071600.0</v>
      </c>
      <c r="V4107" s="15">
        <v>3.0</v>
      </c>
      <c r="W4107" s="31">
        <v>0.0</v>
      </c>
      <c r="X4107" s="28">
        <v>1832220.0</v>
      </c>
    </row>
    <row r="4108" ht="15.75" customHeight="1">
      <c r="A4108" s="15">
        <v>6013.0</v>
      </c>
      <c r="B4108" s="15" t="s">
        <v>6829</v>
      </c>
      <c r="C4108" s="18">
        <v>42368.0</v>
      </c>
      <c r="D4108" s="18">
        <v>42372.0</v>
      </c>
      <c r="E4108" s="18">
        <f t="shared" si="1"/>
        <v>42372</v>
      </c>
      <c r="F4108" s="15" t="s">
        <v>55</v>
      </c>
      <c r="G4108" s="15" t="s">
        <v>585</v>
      </c>
      <c r="H4108" s="15" t="s">
        <v>586</v>
      </c>
      <c r="I4108" s="15" t="s">
        <v>59</v>
      </c>
      <c r="J4108" s="15" t="s">
        <v>60</v>
      </c>
      <c r="K4108" s="15" t="s">
        <v>22</v>
      </c>
      <c r="L4108" s="15" t="str">
        <f t="array" ref="L4108">_xlfn.XLOOKUP(M4108,reference_province_to_city!$A$2:$A$11,reference_province_to_city!$B$2:$B$11)</f>
        <v>Surabaya</v>
      </c>
      <c r="M4108" s="15" t="s">
        <v>20</v>
      </c>
      <c r="N4108" s="15">
        <v>60231.0</v>
      </c>
      <c r="O4108" s="15">
        <f t="array" ref="O4108">_xlfn.XLOOKUP(M4108,reference_postal_code!$B$2:$B$11,reference_postal_code!$A$2:$A$11)</f>
        <v>60231</v>
      </c>
      <c r="P4108" s="15" t="s">
        <v>166</v>
      </c>
      <c r="Q4108" s="15" t="s">
        <v>6806</v>
      </c>
      <c r="R4108" s="15" t="s">
        <v>110</v>
      </c>
      <c r="S4108" s="15" t="s">
        <v>111</v>
      </c>
      <c r="T4108" s="15" t="s">
        <v>6807</v>
      </c>
      <c r="U4108" s="28">
        <v>4318200.0</v>
      </c>
      <c r="V4108" s="15">
        <v>3.0</v>
      </c>
      <c r="W4108" s="31">
        <v>0.2</v>
      </c>
      <c r="X4108" s="28">
        <v>539775.0</v>
      </c>
    </row>
    <row r="4109" ht="15.75" customHeight="1">
      <c r="A4109" s="15">
        <v>6009.0</v>
      </c>
      <c r="B4109" s="15" t="s">
        <v>6829</v>
      </c>
      <c r="C4109" s="18">
        <v>42368.0</v>
      </c>
      <c r="D4109" s="18">
        <v>42372.0</v>
      </c>
      <c r="E4109" s="18">
        <f t="shared" si="1"/>
        <v>42372</v>
      </c>
      <c r="F4109" s="15" t="s">
        <v>55</v>
      </c>
      <c r="G4109" s="15" t="s">
        <v>585</v>
      </c>
      <c r="H4109" s="15" t="s">
        <v>586</v>
      </c>
      <c r="I4109" s="15" t="s">
        <v>59</v>
      </c>
      <c r="J4109" s="15" t="s">
        <v>60</v>
      </c>
      <c r="K4109" s="15" t="s">
        <v>22</v>
      </c>
      <c r="L4109" s="15" t="str">
        <f t="array" ref="L4109">_xlfn.XLOOKUP(M4109,reference_province_to_city!$A$2:$A$11,reference_province_to_city!$B$2:$B$11)</f>
        <v>Surabaya</v>
      </c>
      <c r="M4109" s="15" t="s">
        <v>20</v>
      </c>
      <c r="N4109" s="15">
        <v>60231.0</v>
      </c>
      <c r="O4109" s="15">
        <f t="array" ref="O4109">_xlfn.XLOOKUP(M4109,reference_postal_code!$B$2:$B$11,reference_postal_code!$A$2:$A$11)</f>
        <v>60231</v>
      </c>
      <c r="P4109" s="15" t="s">
        <v>166</v>
      </c>
      <c r="Q4109" s="15" t="s">
        <v>2694</v>
      </c>
      <c r="R4109" s="15" t="s">
        <v>65</v>
      </c>
      <c r="S4109" s="15" t="s">
        <v>66</v>
      </c>
      <c r="T4109" s="15" t="s">
        <v>2695</v>
      </c>
      <c r="U4109" s="28">
        <v>1027800.0</v>
      </c>
      <c r="V4109" s="15">
        <v>3.0</v>
      </c>
      <c r="W4109" s="31">
        <v>0.0</v>
      </c>
      <c r="X4109" s="28">
        <v>472788.0</v>
      </c>
    </row>
    <row r="4110" ht="15.75" customHeight="1">
      <c r="A4110" s="15">
        <v>6011.0</v>
      </c>
      <c r="B4110" s="15" t="s">
        <v>6829</v>
      </c>
      <c r="C4110" s="18">
        <v>42368.0</v>
      </c>
      <c r="D4110" s="18">
        <v>42372.0</v>
      </c>
      <c r="E4110" s="18">
        <f t="shared" si="1"/>
        <v>42372</v>
      </c>
      <c r="F4110" s="15" t="s">
        <v>55</v>
      </c>
      <c r="G4110" s="15" t="s">
        <v>585</v>
      </c>
      <c r="H4110" s="15" t="s">
        <v>586</v>
      </c>
      <c r="I4110" s="15" t="s">
        <v>59</v>
      </c>
      <c r="J4110" s="15" t="s">
        <v>60</v>
      </c>
      <c r="K4110" s="15" t="s">
        <v>22</v>
      </c>
      <c r="L4110" s="15" t="str">
        <f t="array" ref="L4110">_xlfn.XLOOKUP(M4110,reference_province_to_city!$A$2:$A$11,reference_province_to_city!$B$2:$B$11)</f>
        <v>Surabaya</v>
      </c>
      <c r="M4110" s="15" t="s">
        <v>20</v>
      </c>
      <c r="N4110" s="15">
        <v>60231.0</v>
      </c>
      <c r="O4110" s="15">
        <f t="array" ref="O4110">_xlfn.XLOOKUP(M4110,reference_postal_code!$B$2:$B$11,reference_postal_code!$A$2:$A$11)</f>
        <v>60231</v>
      </c>
      <c r="P4110" s="15" t="s">
        <v>166</v>
      </c>
      <c r="Q4110" s="15" t="s">
        <v>5378</v>
      </c>
      <c r="R4110" s="15" t="s">
        <v>110</v>
      </c>
      <c r="S4110" s="15" t="s">
        <v>668</v>
      </c>
      <c r="T4110" s="15" t="s">
        <v>5379</v>
      </c>
      <c r="U4110" s="28">
        <v>3.82284E7</v>
      </c>
      <c r="V4110" s="15">
        <v>6.0</v>
      </c>
      <c r="W4110" s="31">
        <v>0.2</v>
      </c>
      <c r="X4110" s="28">
        <v>4300695.0</v>
      </c>
    </row>
    <row r="4111" ht="15.75" customHeight="1">
      <c r="A4111" s="15">
        <v>6012.0</v>
      </c>
      <c r="B4111" s="15" t="s">
        <v>6829</v>
      </c>
      <c r="C4111" s="18">
        <v>42368.0</v>
      </c>
      <c r="D4111" s="18">
        <v>42372.0</v>
      </c>
      <c r="E4111" s="18">
        <f t="shared" si="1"/>
        <v>42372</v>
      </c>
      <c r="F4111" s="15" t="s">
        <v>55</v>
      </c>
      <c r="G4111" s="15" t="s">
        <v>585</v>
      </c>
      <c r="H4111" s="15" t="s">
        <v>586</v>
      </c>
      <c r="I4111" s="15" t="s">
        <v>59</v>
      </c>
      <c r="J4111" s="15" t="s">
        <v>60</v>
      </c>
      <c r="K4111" s="15" t="s">
        <v>22</v>
      </c>
      <c r="L4111" s="15" t="str">
        <f t="array" ref="L4111">_xlfn.XLOOKUP(M4111,reference_province_to_city!$A$2:$A$11,reference_province_to_city!$B$2:$B$11)</f>
        <v>Surabaya</v>
      </c>
      <c r="M4111" s="15" t="s">
        <v>20</v>
      </c>
      <c r="O4111" s="15">
        <f t="array" ref="O4111">_xlfn.XLOOKUP(M4111,reference_postal_code!$B$2:$B$11,reference_postal_code!$A$2:$A$11)</f>
        <v>60231</v>
      </c>
      <c r="P4111" s="15" t="s">
        <v>166</v>
      </c>
      <c r="Q4111" s="15" t="s">
        <v>5233</v>
      </c>
      <c r="R4111" s="15" t="s">
        <v>65</v>
      </c>
      <c r="S4111" s="15" t="s">
        <v>173</v>
      </c>
      <c r="T4111" s="15" t="s">
        <v>5234</v>
      </c>
      <c r="U4111" s="28">
        <v>4071600.0</v>
      </c>
      <c r="V4111" s="15">
        <v>3.0</v>
      </c>
      <c r="W4111" s="31">
        <v>0.0</v>
      </c>
      <c r="X4111" s="28">
        <v>1832220.0</v>
      </c>
    </row>
    <row r="4112" ht="15.75" customHeight="1">
      <c r="A4112" s="15">
        <v>6072.0</v>
      </c>
      <c r="B4112" s="15" t="s">
        <v>6830</v>
      </c>
      <c r="C4112" s="18">
        <v>42369.0</v>
      </c>
      <c r="D4112" s="18">
        <v>42373.0</v>
      </c>
      <c r="E4112" s="18">
        <f t="shared" si="1"/>
        <v>42373</v>
      </c>
      <c r="F4112" s="15" t="s">
        <v>55</v>
      </c>
      <c r="G4112" s="15" t="s">
        <v>3859</v>
      </c>
      <c r="H4112" s="15" t="s">
        <v>3860</v>
      </c>
      <c r="I4112" s="15" t="s">
        <v>59</v>
      </c>
      <c r="J4112" s="15" t="s">
        <v>60</v>
      </c>
      <c r="K4112" s="15" t="s">
        <v>26</v>
      </c>
      <c r="L4112" s="15" t="str">
        <f t="array" ref="L4112">_xlfn.XLOOKUP(M4112,reference_province_to_city!$A$2:$A$11,reference_province_to_city!$B$2:$B$11)</f>
        <v>Denpasar</v>
      </c>
      <c r="M4112" s="15" t="s">
        <v>24</v>
      </c>
      <c r="N4112" s="15">
        <v>80231.0</v>
      </c>
      <c r="O4112" s="15">
        <f t="array" ref="O4112">_xlfn.XLOOKUP(M4112,reference_postal_code!$B$2:$B$11,reference_postal_code!$A$2:$A$11)</f>
        <v>80231</v>
      </c>
      <c r="P4112" s="15" t="s">
        <v>63</v>
      </c>
      <c r="Q4112" s="15" t="s">
        <v>185</v>
      </c>
      <c r="R4112" s="15" t="s">
        <v>65</v>
      </c>
      <c r="S4112" s="15" t="s">
        <v>87</v>
      </c>
      <c r="T4112" s="15" t="s">
        <v>186</v>
      </c>
      <c r="U4112" s="28">
        <v>2290320.0</v>
      </c>
      <c r="V4112" s="15">
        <v>2.0</v>
      </c>
      <c r="W4112" s="31">
        <v>0.2</v>
      </c>
      <c r="X4112" s="28">
        <v>-400806.0</v>
      </c>
    </row>
    <row r="4113" ht="15.75" customHeight="1">
      <c r="A4113" s="15">
        <v>2322.0</v>
      </c>
      <c r="B4113" s="15" t="s">
        <v>6831</v>
      </c>
      <c r="C4113" s="18">
        <v>42369.0</v>
      </c>
      <c r="D4113" s="18">
        <v>42372.0</v>
      </c>
      <c r="E4113" s="18">
        <f t="shared" si="1"/>
        <v>42372</v>
      </c>
      <c r="F4113" s="15" t="s">
        <v>114</v>
      </c>
      <c r="G4113" s="15" t="s">
        <v>2991</v>
      </c>
      <c r="H4113" s="15" t="s">
        <v>2992</v>
      </c>
      <c r="I4113" s="15" t="s">
        <v>128</v>
      </c>
      <c r="J4113" s="15" t="s">
        <v>60</v>
      </c>
      <c r="K4113" s="15" t="s">
        <v>17</v>
      </c>
      <c r="L4113" s="15" t="str">
        <f t="array" ref="L4113">_xlfn.XLOOKUP(M4113,reference_province_to_city!$A$2:$A$11,reference_province_to_city!$B$2:$B$11)</f>
        <v>Semarang</v>
      </c>
      <c r="M4113" s="15" t="s">
        <v>15</v>
      </c>
      <c r="N4113" s="15">
        <v>50111.0</v>
      </c>
      <c r="O4113" s="15">
        <f t="array" ref="O4113">_xlfn.XLOOKUP(M4113,reference_postal_code!$B$2:$B$11,reference_postal_code!$A$2:$A$11)</f>
        <v>50111</v>
      </c>
      <c r="P4113" s="15" t="s">
        <v>77</v>
      </c>
      <c r="Q4113" s="15" t="s">
        <v>5660</v>
      </c>
      <c r="R4113" s="15" t="s">
        <v>65</v>
      </c>
      <c r="S4113" s="15" t="s">
        <v>83</v>
      </c>
      <c r="T4113" s="15" t="s">
        <v>5661</v>
      </c>
      <c r="U4113" s="28">
        <v>1421100.0</v>
      </c>
      <c r="V4113" s="15">
        <v>3.0</v>
      </c>
      <c r="W4113" s="31">
        <v>0.0</v>
      </c>
      <c r="X4113" s="28">
        <v>667917.0</v>
      </c>
    </row>
    <row r="4114" ht="15.75" customHeight="1">
      <c r="A4114" s="15">
        <v>6074.0</v>
      </c>
      <c r="B4114" s="15" t="s">
        <v>6830</v>
      </c>
      <c r="C4114" s="18">
        <v>42369.0</v>
      </c>
      <c r="D4114" s="18">
        <v>42373.0</v>
      </c>
      <c r="E4114" s="18">
        <f t="shared" si="1"/>
        <v>42373</v>
      </c>
      <c r="F4114" s="15" t="s">
        <v>55</v>
      </c>
      <c r="G4114" s="15" t="s">
        <v>3859</v>
      </c>
      <c r="H4114" s="15" t="s">
        <v>3860</v>
      </c>
      <c r="I4114" s="15" t="s">
        <v>59</v>
      </c>
      <c r="J4114" s="15" t="s">
        <v>60</v>
      </c>
      <c r="K4114" s="15" t="s">
        <v>26</v>
      </c>
      <c r="L4114" s="15" t="str">
        <f t="array" ref="L4114">_xlfn.XLOOKUP(M4114,reference_province_to_city!$A$2:$A$11,reference_province_to_city!$B$2:$B$11)</f>
        <v>Denpasar</v>
      </c>
      <c r="M4114" s="15" t="s">
        <v>24</v>
      </c>
      <c r="N4114" s="15">
        <v>80231.0</v>
      </c>
      <c r="O4114" s="15">
        <f t="array" ref="O4114">_xlfn.XLOOKUP(M4114,reference_postal_code!$B$2:$B$11,reference_postal_code!$A$2:$A$11)</f>
        <v>80231</v>
      </c>
      <c r="P4114" s="15" t="s">
        <v>63</v>
      </c>
      <c r="Q4114" s="15" t="s">
        <v>1904</v>
      </c>
      <c r="R4114" s="15" t="s">
        <v>65</v>
      </c>
      <c r="S4114" s="15" t="s">
        <v>226</v>
      </c>
      <c r="T4114" s="15" t="s">
        <v>1905</v>
      </c>
      <c r="U4114" s="28">
        <v>88320.0</v>
      </c>
      <c r="V4114" s="15">
        <v>2.0</v>
      </c>
      <c r="W4114" s="31">
        <v>0.2</v>
      </c>
      <c r="X4114" s="28">
        <v>-19872.0</v>
      </c>
    </row>
    <row r="4115" ht="15.75" customHeight="1">
      <c r="A4115" s="15">
        <v>7356.0</v>
      </c>
      <c r="B4115" s="15" t="s">
        <v>6832</v>
      </c>
      <c r="C4115" s="18">
        <v>42369.0</v>
      </c>
      <c r="D4115" s="18">
        <v>42371.0</v>
      </c>
      <c r="E4115" s="18">
        <f t="shared" si="1"/>
        <v>42371</v>
      </c>
      <c r="F4115" s="15" t="s">
        <v>114</v>
      </c>
      <c r="G4115" s="15" t="s">
        <v>1000</v>
      </c>
      <c r="H4115" s="15" t="s">
        <v>1001</v>
      </c>
      <c r="I4115" s="15" t="s">
        <v>128</v>
      </c>
      <c r="J4115" s="15" t="s">
        <v>60</v>
      </c>
      <c r="K4115" s="15" t="s">
        <v>17</v>
      </c>
      <c r="L4115" s="15" t="str">
        <f t="array" ref="L4115">_xlfn.XLOOKUP(M4115,reference_province_to_city!$A$2:$A$11,reference_province_to_city!$B$2:$B$11)</f>
        <v>Semarang</v>
      </c>
      <c r="M4115" s="15" t="s">
        <v>15</v>
      </c>
      <c r="O4115" s="15">
        <f t="array" ref="O4115">_xlfn.XLOOKUP(M4115,reference_postal_code!$B$2:$B$11,reference_postal_code!$A$2:$A$11)</f>
        <v>50111</v>
      </c>
      <c r="P4115" s="15" t="s">
        <v>77</v>
      </c>
      <c r="Q4115" s="15" t="s">
        <v>1713</v>
      </c>
      <c r="R4115" s="15" t="s">
        <v>65</v>
      </c>
      <c r="S4115" s="15" t="s">
        <v>83</v>
      </c>
      <c r="T4115" s="15" t="s">
        <v>1714</v>
      </c>
      <c r="U4115" s="28">
        <v>1746000.0</v>
      </c>
      <c r="V4115" s="15">
        <v>8.0</v>
      </c>
      <c r="W4115" s="31">
        <v>0.0</v>
      </c>
      <c r="X4115" s="28">
        <v>785700.0</v>
      </c>
    </row>
    <row r="4116" ht="15.75" customHeight="1">
      <c r="A4116" s="15">
        <v>1896.0</v>
      </c>
      <c r="B4116" s="15" t="s">
        <v>6833</v>
      </c>
      <c r="C4116" s="18">
        <v>42369.0</v>
      </c>
      <c r="D4116" s="18">
        <v>42373.0</v>
      </c>
      <c r="E4116" s="18">
        <f t="shared" si="1"/>
        <v>42373</v>
      </c>
      <c r="F4116" s="15" t="s">
        <v>55</v>
      </c>
      <c r="G4116" s="15" t="s">
        <v>955</v>
      </c>
      <c r="H4116" s="15" t="s">
        <v>956</v>
      </c>
      <c r="I4116" s="15" t="s">
        <v>59</v>
      </c>
      <c r="J4116" s="15" t="s">
        <v>60</v>
      </c>
      <c r="K4116" s="15" t="s">
        <v>28</v>
      </c>
      <c r="L4116" s="15" t="str">
        <f t="array" ref="L4116">_xlfn.XLOOKUP(M4116,reference_province_to_city!$A$2:$A$11,reference_province_to_city!$B$2:$B$11)</f>
        <v>Medan</v>
      </c>
      <c r="M4116" s="15" t="s">
        <v>11</v>
      </c>
      <c r="N4116" s="15">
        <v>20111.0</v>
      </c>
      <c r="O4116" s="15">
        <f t="array" ref="O4116">_xlfn.XLOOKUP(M4116,reference_postal_code!$B$2:$B$11,reference_postal_code!$A$2:$A$11)</f>
        <v>20111</v>
      </c>
      <c r="P4116" s="15" t="s">
        <v>77</v>
      </c>
      <c r="Q4116" s="15" t="s">
        <v>131</v>
      </c>
      <c r="R4116" s="15" t="s">
        <v>65</v>
      </c>
      <c r="S4116" s="15" t="s">
        <v>83</v>
      </c>
      <c r="T4116" s="15" t="s">
        <v>132</v>
      </c>
      <c r="U4116" s="28">
        <v>7319760.0</v>
      </c>
      <c r="V4116" s="15">
        <v>2.0</v>
      </c>
      <c r="W4116" s="31">
        <v>0.2</v>
      </c>
      <c r="X4116" s="28">
        <v>2287425.0</v>
      </c>
    </row>
    <row r="4117" ht="15.75" customHeight="1">
      <c r="A4117" s="15">
        <v>2138.0</v>
      </c>
      <c r="B4117" s="15" t="s">
        <v>6834</v>
      </c>
      <c r="C4117" s="18">
        <v>42369.0</v>
      </c>
      <c r="D4117" s="18">
        <v>42374.0</v>
      </c>
      <c r="E4117" s="18">
        <f t="shared" si="1"/>
        <v>42374</v>
      </c>
      <c r="F4117" s="15" t="s">
        <v>55</v>
      </c>
      <c r="G4117" s="15" t="s">
        <v>2563</v>
      </c>
      <c r="H4117" s="15" t="s">
        <v>2564</v>
      </c>
      <c r="I4117" s="15" t="s">
        <v>59</v>
      </c>
      <c r="J4117" s="15" t="s">
        <v>60</v>
      </c>
      <c r="K4117" s="15" t="s">
        <v>26</v>
      </c>
      <c r="L4117" s="15" t="str">
        <f t="array" ref="L4117">_xlfn.XLOOKUP(M4117,reference_province_to_city!$A$2:$A$11,reference_province_to_city!$B$2:$B$11)</f>
        <v>Denpasar</v>
      </c>
      <c r="M4117" s="15" t="s">
        <v>24</v>
      </c>
      <c r="N4117" s="15">
        <v>80231.0</v>
      </c>
      <c r="O4117" s="15">
        <f t="array" ref="O4117">_xlfn.XLOOKUP(M4117,reference_postal_code!$B$2:$B$11,reference_postal_code!$A$2:$A$11)</f>
        <v>80231</v>
      </c>
      <c r="P4117" s="15" t="s">
        <v>63</v>
      </c>
      <c r="Q4117" s="15" t="s">
        <v>2220</v>
      </c>
      <c r="R4117" s="15" t="s">
        <v>65</v>
      </c>
      <c r="S4117" s="15" t="s">
        <v>83</v>
      </c>
      <c r="T4117" s="15" t="s">
        <v>2221</v>
      </c>
      <c r="U4117" s="28">
        <v>54840.0</v>
      </c>
      <c r="V4117" s="15">
        <v>4.0</v>
      </c>
      <c r="W4117" s="31">
        <v>0.8</v>
      </c>
      <c r="X4117" s="28">
        <v>-87744.0</v>
      </c>
    </row>
    <row r="4118" ht="15.75" customHeight="1">
      <c r="A4118" s="15">
        <v>6073.0</v>
      </c>
      <c r="B4118" s="15" t="s">
        <v>6830</v>
      </c>
      <c r="C4118" s="18">
        <v>42369.0</v>
      </c>
      <c r="D4118" s="18">
        <v>42373.0</v>
      </c>
      <c r="E4118" s="18">
        <f t="shared" si="1"/>
        <v>42373</v>
      </c>
      <c r="F4118" s="15" t="s">
        <v>55</v>
      </c>
      <c r="G4118" s="15" t="s">
        <v>3859</v>
      </c>
      <c r="H4118" s="15" t="s">
        <v>3860</v>
      </c>
      <c r="I4118" s="15" t="s">
        <v>59</v>
      </c>
      <c r="J4118" s="15" t="s">
        <v>60</v>
      </c>
      <c r="K4118" s="15" t="s">
        <v>26</v>
      </c>
      <c r="L4118" s="15" t="str">
        <f t="array" ref="L4118">_xlfn.XLOOKUP(M4118,reference_province_to_city!$A$2:$A$11,reference_province_to_city!$B$2:$B$11)</f>
        <v>Denpasar</v>
      </c>
      <c r="M4118" s="15" t="s">
        <v>24</v>
      </c>
      <c r="N4118" s="15">
        <v>80231.0</v>
      </c>
      <c r="O4118" s="15">
        <f t="array" ref="O4118">_xlfn.XLOOKUP(M4118,reference_postal_code!$B$2:$B$11,reference_postal_code!$A$2:$A$11)</f>
        <v>80231</v>
      </c>
      <c r="P4118" s="15" t="s">
        <v>63</v>
      </c>
      <c r="Q4118" s="15" t="s">
        <v>646</v>
      </c>
      <c r="R4118" s="15" t="s">
        <v>65</v>
      </c>
      <c r="S4118" s="15" t="s">
        <v>103</v>
      </c>
      <c r="T4118" s="15" t="s">
        <v>647</v>
      </c>
      <c r="U4118" s="28">
        <v>52320.0</v>
      </c>
      <c r="V4118" s="15">
        <v>2.0</v>
      </c>
      <c r="W4118" s="31">
        <v>0.2</v>
      </c>
      <c r="X4118" s="28">
        <v>8502.0</v>
      </c>
    </row>
    <row r="4119" ht="15.75" customHeight="1">
      <c r="A4119" s="15">
        <v>2137.0</v>
      </c>
      <c r="B4119" s="15" t="s">
        <v>6834</v>
      </c>
      <c r="C4119" s="18">
        <v>42369.0</v>
      </c>
      <c r="D4119" s="18">
        <v>42374.0</v>
      </c>
      <c r="E4119" s="18">
        <f t="shared" si="1"/>
        <v>42374</v>
      </c>
      <c r="F4119" s="15" t="s">
        <v>55</v>
      </c>
      <c r="G4119" s="15" t="s">
        <v>2563</v>
      </c>
      <c r="H4119" s="15" t="s">
        <v>2564</v>
      </c>
      <c r="I4119" s="15" t="s">
        <v>59</v>
      </c>
      <c r="J4119" s="15" t="s">
        <v>60</v>
      </c>
      <c r="K4119" s="15" t="s">
        <v>26</v>
      </c>
      <c r="L4119" s="15" t="str">
        <f t="array" ref="L4119">_xlfn.XLOOKUP(M4119,reference_province_to_city!$A$2:$A$11,reference_province_to_city!$B$2:$B$11)</f>
        <v>Denpasar</v>
      </c>
      <c r="M4119" s="15" t="s">
        <v>24</v>
      </c>
      <c r="N4119" s="15">
        <v>80231.0</v>
      </c>
      <c r="O4119" s="15">
        <f t="array" ref="O4119">_xlfn.XLOOKUP(M4119,reference_postal_code!$B$2:$B$11,reference_postal_code!$A$2:$A$11)</f>
        <v>80231</v>
      </c>
      <c r="P4119" s="15" t="s">
        <v>63</v>
      </c>
      <c r="Q4119" s="15" t="s">
        <v>3730</v>
      </c>
      <c r="R4119" s="15" t="s">
        <v>106</v>
      </c>
      <c r="S4119" s="15" t="s">
        <v>139</v>
      </c>
      <c r="T4119" s="15" t="s">
        <v>3731</v>
      </c>
      <c r="U4119" s="28">
        <v>221400.0</v>
      </c>
      <c r="V4119" s="15">
        <v>5.0</v>
      </c>
      <c r="W4119" s="31">
        <v>0.6</v>
      </c>
      <c r="X4119" s="28">
        <v>-171585.0</v>
      </c>
    </row>
    <row r="4120" ht="15.75" customHeight="1">
      <c r="A4120" s="15">
        <v>2325.0</v>
      </c>
      <c r="B4120" s="15" t="s">
        <v>6831</v>
      </c>
      <c r="C4120" s="18">
        <v>42369.0</v>
      </c>
      <c r="D4120" s="18">
        <v>42372.0</v>
      </c>
      <c r="E4120" s="18">
        <f t="shared" si="1"/>
        <v>42372</v>
      </c>
      <c r="F4120" s="15" t="s">
        <v>114</v>
      </c>
      <c r="G4120" s="15" t="s">
        <v>2991</v>
      </c>
      <c r="H4120" s="15" t="s">
        <v>2992</v>
      </c>
      <c r="I4120" s="15" t="s">
        <v>128</v>
      </c>
      <c r="J4120" s="15" t="s">
        <v>60</v>
      </c>
      <c r="K4120" s="15" t="s">
        <v>17</v>
      </c>
      <c r="L4120" s="15" t="str">
        <f t="array" ref="L4120">_xlfn.XLOOKUP(M4120,reference_province_to_city!$A$2:$A$11,reference_province_to_city!$B$2:$B$11)</f>
        <v>Semarang</v>
      </c>
      <c r="M4120" s="15" t="s">
        <v>15</v>
      </c>
      <c r="N4120" s="15">
        <v>50111.0</v>
      </c>
      <c r="O4120" s="15">
        <f t="array" ref="O4120">_xlfn.XLOOKUP(M4120,reference_postal_code!$B$2:$B$11,reference_postal_code!$A$2:$A$11)</f>
        <v>50111</v>
      </c>
      <c r="P4120" s="15" t="s">
        <v>77</v>
      </c>
      <c r="Q4120" s="15" t="s">
        <v>1615</v>
      </c>
      <c r="R4120" s="15" t="s">
        <v>65</v>
      </c>
      <c r="S4120" s="15" t="s">
        <v>83</v>
      </c>
      <c r="T4120" s="15" t="s">
        <v>1616</v>
      </c>
      <c r="U4120" s="28">
        <v>5472000.0</v>
      </c>
      <c r="V4120" s="15">
        <v>12.0</v>
      </c>
      <c r="W4120" s="31">
        <v>0.0</v>
      </c>
      <c r="X4120" s="28">
        <v>2517120.0</v>
      </c>
    </row>
    <row r="4121" ht="15.75" customHeight="1">
      <c r="A4121" s="15">
        <v>2323.0</v>
      </c>
      <c r="B4121" s="15" t="s">
        <v>6831</v>
      </c>
      <c r="C4121" s="18">
        <v>42369.0</v>
      </c>
      <c r="D4121" s="18">
        <v>42372.0</v>
      </c>
      <c r="E4121" s="18">
        <f t="shared" si="1"/>
        <v>42372</v>
      </c>
      <c r="F4121" s="15" t="s">
        <v>114</v>
      </c>
      <c r="G4121" s="15" t="s">
        <v>2991</v>
      </c>
      <c r="H4121" s="15" t="s">
        <v>2992</v>
      </c>
      <c r="I4121" s="15" t="s">
        <v>128</v>
      </c>
      <c r="J4121" s="15" t="s">
        <v>60</v>
      </c>
      <c r="L4121" s="15" t="str">
        <f t="array" ref="L4121">_xlfn.XLOOKUP(M4121,reference_province_to_city!$A$2:$A$11,reference_province_to_city!$B$2:$B$11)</f>
        <v>Semarang</v>
      </c>
      <c r="M4121" s="15" t="s">
        <v>15</v>
      </c>
      <c r="N4121" s="15">
        <v>50111.0</v>
      </c>
      <c r="O4121" s="15">
        <f t="array" ref="O4121">_xlfn.XLOOKUP(M4121,reference_postal_code!$B$2:$B$11,reference_postal_code!$A$2:$A$11)</f>
        <v>50111</v>
      </c>
      <c r="P4121" s="15" t="s">
        <v>77</v>
      </c>
      <c r="Q4121" s="15" t="s">
        <v>1783</v>
      </c>
      <c r="R4121" s="15" t="s">
        <v>65</v>
      </c>
      <c r="S4121" s="15" t="s">
        <v>83</v>
      </c>
      <c r="T4121" s="15" t="s">
        <v>1784</v>
      </c>
      <c r="U4121" s="28">
        <v>909600.0</v>
      </c>
      <c r="V4121" s="15">
        <v>4.0</v>
      </c>
      <c r="W4121" s="31">
        <v>0.0</v>
      </c>
      <c r="X4121" s="28">
        <v>418416.0</v>
      </c>
    </row>
    <row r="4122" ht="15.75" customHeight="1">
      <c r="A4122" s="15">
        <v>2324.0</v>
      </c>
      <c r="B4122" s="15" t="s">
        <v>6831</v>
      </c>
      <c r="C4122" s="18">
        <v>42369.0</v>
      </c>
      <c r="D4122" s="18">
        <v>42372.0</v>
      </c>
      <c r="E4122" s="18">
        <f t="shared" si="1"/>
        <v>42372</v>
      </c>
      <c r="F4122" s="15" t="s">
        <v>114</v>
      </c>
      <c r="G4122" s="15" t="s">
        <v>2991</v>
      </c>
      <c r="H4122" s="15" t="s">
        <v>2992</v>
      </c>
      <c r="I4122" s="15" t="s">
        <v>128</v>
      </c>
      <c r="J4122" s="15" t="s">
        <v>60</v>
      </c>
      <c r="K4122" s="15" t="s">
        <v>17</v>
      </c>
      <c r="L4122" s="15" t="str">
        <f t="array" ref="L4122">_xlfn.XLOOKUP(M4122,reference_province_to_city!$A$2:$A$11,reference_province_to_city!$B$2:$B$11)</f>
        <v>Semarang</v>
      </c>
      <c r="M4122" s="15" t="s">
        <v>15</v>
      </c>
      <c r="N4122" s="15">
        <v>50111.0</v>
      </c>
      <c r="O4122" s="15">
        <f t="array" ref="O4122">_xlfn.XLOOKUP(M4122,reference_postal_code!$B$2:$B$11,reference_postal_code!$A$2:$A$11)</f>
        <v>50111</v>
      </c>
      <c r="P4122" s="15" t="s">
        <v>77</v>
      </c>
      <c r="Q4122" s="15" t="s">
        <v>5104</v>
      </c>
      <c r="R4122" s="15" t="s">
        <v>65</v>
      </c>
      <c r="S4122" s="15" t="s">
        <v>83</v>
      </c>
      <c r="T4122" s="15" t="s">
        <v>5105</v>
      </c>
      <c r="U4122" s="28">
        <v>1144500.0</v>
      </c>
      <c r="V4122" s="15">
        <v>5.0</v>
      </c>
      <c r="W4122" s="31">
        <v>0.0</v>
      </c>
      <c r="X4122" s="28">
        <v>572250.0</v>
      </c>
    </row>
    <row r="4123" ht="15.75" customHeight="1">
      <c r="A4123" s="15">
        <v>7356.0</v>
      </c>
      <c r="B4123" s="15" t="s">
        <v>6832</v>
      </c>
      <c r="C4123" s="18">
        <v>42369.0</v>
      </c>
      <c r="D4123" s="18">
        <v>42371.0</v>
      </c>
      <c r="E4123" s="18">
        <f t="shared" si="1"/>
        <v>42371</v>
      </c>
      <c r="F4123" s="15" t="s">
        <v>114</v>
      </c>
      <c r="G4123" s="15" t="s">
        <v>1000</v>
      </c>
      <c r="H4123" s="15" t="s">
        <v>1001</v>
      </c>
      <c r="I4123" s="15" t="s">
        <v>128</v>
      </c>
      <c r="J4123" s="15" t="s">
        <v>60</v>
      </c>
      <c r="K4123" s="15" t="s">
        <v>17</v>
      </c>
      <c r="L4123" s="15" t="str">
        <f t="array" ref="L4123">_xlfn.XLOOKUP(M4123,reference_province_to_city!$A$2:$A$11,reference_province_to_city!$B$2:$B$11)</f>
        <v>Semarang</v>
      </c>
      <c r="M4123" s="15" t="s">
        <v>15</v>
      </c>
      <c r="N4123" s="15">
        <v>50111.0</v>
      </c>
      <c r="O4123" s="15">
        <f t="array" ref="O4123">_xlfn.XLOOKUP(M4123,reference_postal_code!$B$2:$B$11,reference_postal_code!$A$2:$A$11)</f>
        <v>50111</v>
      </c>
      <c r="P4123" s="15" t="s">
        <v>77</v>
      </c>
      <c r="Q4123" s="15" t="s">
        <v>1713</v>
      </c>
      <c r="R4123" s="15" t="s">
        <v>65</v>
      </c>
      <c r="S4123" s="15" t="s">
        <v>83</v>
      </c>
      <c r="T4123" s="15" t="s">
        <v>1714</v>
      </c>
      <c r="U4123" s="28">
        <v>1746000.0</v>
      </c>
      <c r="V4123" s="15">
        <v>8.0</v>
      </c>
      <c r="W4123" s="31">
        <v>0.0</v>
      </c>
      <c r="X4123" s="28">
        <v>785700.0</v>
      </c>
    </row>
    <row r="4124" ht="15.75" customHeight="1">
      <c r="A4124" s="15">
        <v>4920.0</v>
      </c>
      <c r="B4124" s="15" t="s">
        <v>6835</v>
      </c>
      <c r="C4124" s="18">
        <v>42371.0</v>
      </c>
      <c r="D4124" s="18">
        <v>42376.0</v>
      </c>
      <c r="E4124" s="18">
        <f t="shared" si="1"/>
        <v>42376</v>
      </c>
      <c r="F4124" s="15" t="s">
        <v>55</v>
      </c>
      <c r="G4124" s="15" t="s">
        <v>6002</v>
      </c>
      <c r="H4124" s="15" t="s">
        <v>6003</v>
      </c>
      <c r="I4124" s="15" t="s">
        <v>128</v>
      </c>
      <c r="J4124" s="15" t="s">
        <v>60</v>
      </c>
      <c r="K4124" s="15" t="s">
        <v>17</v>
      </c>
      <c r="L4124" s="15" t="str">
        <f t="array" ref="L4124">_xlfn.XLOOKUP(M4124,reference_province_to_city!$A$2:$A$11,reference_province_to_city!$B$2:$B$11)</f>
        <v>Semarang</v>
      </c>
      <c r="M4124" s="15" t="s">
        <v>15</v>
      </c>
      <c r="N4124" s="15">
        <v>50111.0</v>
      </c>
      <c r="O4124" s="15">
        <f t="array" ref="O4124">_xlfn.XLOOKUP(M4124,reference_postal_code!$B$2:$B$11,reference_postal_code!$A$2:$A$11)</f>
        <v>50111</v>
      </c>
      <c r="P4124" s="15" t="s">
        <v>77</v>
      </c>
      <c r="Q4124" s="15" t="s">
        <v>2835</v>
      </c>
      <c r="R4124" s="15" t="s">
        <v>110</v>
      </c>
      <c r="S4124" s="15" t="s">
        <v>111</v>
      </c>
      <c r="T4124" s="15" t="s">
        <v>2836</v>
      </c>
      <c r="U4124" s="28">
        <v>3479700.0</v>
      </c>
      <c r="V4124" s="15">
        <v>2.0</v>
      </c>
      <c r="W4124" s="31">
        <v>0.0</v>
      </c>
      <c r="X4124" s="28">
        <v>1009113.0</v>
      </c>
    </row>
    <row r="4125" ht="15.75" customHeight="1">
      <c r="A4125" s="15">
        <v>4919.0</v>
      </c>
      <c r="B4125" s="15" t="s">
        <v>6835</v>
      </c>
      <c r="C4125" s="18">
        <v>42371.0</v>
      </c>
      <c r="D4125" s="18">
        <v>42376.0</v>
      </c>
      <c r="E4125" s="18">
        <f t="shared" si="1"/>
        <v>42376</v>
      </c>
      <c r="F4125" s="15" t="s">
        <v>55</v>
      </c>
      <c r="G4125" s="15" t="s">
        <v>6002</v>
      </c>
      <c r="H4125" s="15" t="s">
        <v>6003</v>
      </c>
      <c r="I4125" s="15" t="s">
        <v>128</v>
      </c>
      <c r="J4125" s="15" t="s">
        <v>60</v>
      </c>
      <c r="K4125" s="15" t="s">
        <v>17</v>
      </c>
      <c r="L4125" s="15" t="str">
        <f t="array" ref="L4125">_xlfn.XLOOKUP(M4125,reference_province_to_city!$A$2:$A$11,reference_province_to_city!$B$2:$B$11)</f>
        <v>Semarang</v>
      </c>
      <c r="M4125" s="15" t="s">
        <v>15</v>
      </c>
      <c r="N4125" s="15">
        <v>50111.0</v>
      </c>
      <c r="O4125" s="15">
        <f t="array" ref="O4125">_xlfn.XLOOKUP(M4125,reference_postal_code!$B$2:$B$11,reference_postal_code!$A$2:$A$11)</f>
        <v>50111</v>
      </c>
      <c r="P4125" s="15" t="s">
        <v>77</v>
      </c>
      <c r="Q4125" s="15" t="s">
        <v>5687</v>
      </c>
      <c r="R4125" s="15" t="s">
        <v>106</v>
      </c>
      <c r="S4125" s="15" t="s">
        <v>183</v>
      </c>
      <c r="T4125" s="15" t="s">
        <v>5688</v>
      </c>
      <c r="U4125" s="28">
        <v>2609100.0</v>
      </c>
      <c r="V4125" s="15">
        <v>3.0</v>
      </c>
      <c r="W4125" s="31">
        <v>0.0</v>
      </c>
      <c r="X4125" s="28">
        <v>574002.0</v>
      </c>
    </row>
    <row r="4126" ht="15.75" customHeight="1">
      <c r="A4126" s="15">
        <v>9494.0</v>
      </c>
      <c r="B4126" s="15" t="s">
        <v>6836</v>
      </c>
      <c r="C4126" s="18">
        <v>42372.0</v>
      </c>
      <c r="D4126" s="18">
        <v>42377.0</v>
      </c>
      <c r="E4126" s="18">
        <f t="shared" si="1"/>
        <v>42377</v>
      </c>
      <c r="F4126" s="15" t="s">
        <v>55</v>
      </c>
      <c r="G4126" s="15" t="s">
        <v>6837</v>
      </c>
      <c r="H4126" s="15" t="s">
        <v>6838</v>
      </c>
      <c r="I4126" s="15" t="s">
        <v>128</v>
      </c>
      <c r="J4126" s="15" t="s">
        <v>60</v>
      </c>
      <c r="K4126" s="15" t="s">
        <v>19</v>
      </c>
      <c r="L4126" s="15" t="str">
        <f t="array" ref="L4126">_xlfn.XLOOKUP(M4126,reference_province_to_city!$A$2:$A$11,reference_province_to_city!$B$2:$B$11)</f>
        <v>Yogyakarta</v>
      </c>
      <c r="M4126" s="15" t="s">
        <v>18</v>
      </c>
      <c r="N4126" s="15">
        <v>55111.0</v>
      </c>
      <c r="O4126" s="15">
        <f t="array" ref="O4126">_xlfn.XLOOKUP(M4126,reference_postal_code!$B$2:$B$11,reference_postal_code!$A$2:$A$11)</f>
        <v>55111</v>
      </c>
      <c r="P4126" s="15" t="s">
        <v>77</v>
      </c>
      <c r="Q4126" s="15" t="s">
        <v>3667</v>
      </c>
      <c r="R4126" s="15" t="s">
        <v>106</v>
      </c>
      <c r="S4126" s="15" t="s">
        <v>218</v>
      </c>
      <c r="T4126" s="15" t="s">
        <v>3668</v>
      </c>
      <c r="U4126" s="28">
        <v>2.389275E7</v>
      </c>
      <c r="V4126" s="15">
        <v>7.0</v>
      </c>
      <c r="W4126" s="31">
        <v>0.0</v>
      </c>
      <c r="X4126" s="28">
        <v>5256405.0</v>
      </c>
    </row>
    <row r="4127" ht="15.75" customHeight="1">
      <c r="A4127" s="15">
        <v>3074.0</v>
      </c>
      <c r="B4127" s="15" t="s">
        <v>6839</v>
      </c>
      <c r="C4127" s="18">
        <v>42372.0</v>
      </c>
      <c r="D4127" s="18">
        <v>42374.0</v>
      </c>
      <c r="E4127" s="18">
        <f t="shared" si="1"/>
        <v>42374</v>
      </c>
      <c r="F4127" s="15" t="s">
        <v>125</v>
      </c>
      <c r="G4127" s="15" t="s">
        <v>2573</v>
      </c>
      <c r="H4127" s="15" t="s">
        <v>2574</v>
      </c>
      <c r="I4127" s="15" t="s">
        <v>59</v>
      </c>
      <c r="J4127" s="15" t="s">
        <v>60</v>
      </c>
      <c r="K4127" s="15" t="s">
        <v>3764</v>
      </c>
      <c r="L4127" s="15" t="str">
        <f t="array" ref="L4127">_xlfn.XLOOKUP(M4127,reference_province_to_city!$A$2:$A$11,reference_province_to_city!$B$2:$B$11)</f>
        <v>Yogyakarta</v>
      </c>
      <c r="M4127" s="15" t="s">
        <v>18</v>
      </c>
      <c r="N4127" s="15">
        <v>55111.0</v>
      </c>
      <c r="O4127" s="15">
        <f t="array" ref="O4127">_xlfn.XLOOKUP(M4127,reference_postal_code!$B$2:$B$11,reference_postal_code!$A$2:$A$11)</f>
        <v>55111</v>
      </c>
      <c r="P4127" s="15" t="s">
        <v>77</v>
      </c>
      <c r="Q4127" s="15" t="s">
        <v>329</v>
      </c>
      <c r="R4127" s="15" t="s">
        <v>65</v>
      </c>
      <c r="S4127" s="15" t="s">
        <v>87</v>
      </c>
      <c r="T4127" s="15" t="s">
        <v>330</v>
      </c>
      <c r="U4127" s="28">
        <v>1716900.0</v>
      </c>
      <c r="V4127" s="15">
        <v>2.0</v>
      </c>
      <c r="W4127" s="31">
        <v>0.0</v>
      </c>
      <c r="X4127" s="28">
        <v>429225.0</v>
      </c>
    </row>
    <row r="4128" ht="15.75" customHeight="1">
      <c r="A4128" s="15">
        <v>8604.0</v>
      </c>
      <c r="B4128" s="15" t="s">
        <v>6840</v>
      </c>
      <c r="C4128" s="18">
        <v>42372.0</v>
      </c>
      <c r="D4128" s="18">
        <v>42377.0</v>
      </c>
      <c r="E4128" s="18">
        <f t="shared" si="1"/>
        <v>42377</v>
      </c>
      <c r="F4128" s="15" t="s">
        <v>55</v>
      </c>
      <c r="G4128" s="15" t="s">
        <v>2304</v>
      </c>
      <c r="H4128" s="15" t="s">
        <v>2305</v>
      </c>
      <c r="I4128" s="15" t="s">
        <v>128</v>
      </c>
      <c r="J4128" s="15" t="s">
        <v>60</v>
      </c>
      <c r="K4128" s="15" t="s">
        <v>29</v>
      </c>
      <c r="L4128" s="15" t="str">
        <f t="array" ref="L4128">_xlfn.XLOOKUP(M4128,reference_province_to_city!$A$2:$A$11,reference_province_to_city!$B$2:$B$11)</f>
        <v>Palembang</v>
      </c>
      <c r="M4128" s="15" t="s">
        <v>13</v>
      </c>
      <c r="N4128" s="15">
        <v>30111.0</v>
      </c>
      <c r="O4128" s="15">
        <f t="array" ref="O4128">_xlfn.XLOOKUP(M4128,reference_postal_code!$B$2:$B$11,reference_postal_code!$A$2:$A$11)</f>
        <v>30111</v>
      </c>
      <c r="P4128" s="15" t="s">
        <v>77</v>
      </c>
      <c r="Q4128" s="15" t="s">
        <v>1562</v>
      </c>
      <c r="R4128" s="15" t="s">
        <v>110</v>
      </c>
      <c r="S4128" s="15" t="s">
        <v>149</v>
      </c>
      <c r="T4128" s="15" t="s">
        <v>1563</v>
      </c>
      <c r="U4128" s="28">
        <v>451200.0</v>
      </c>
      <c r="V4128" s="15">
        <v>2.0</v>
      </c>
      <c r="W4128" s="31">
        <v>0.2</v>
      </c>
      <c r="X4128" s="28">
        <v>-78960.0</v>
      </c>
    </row>
    <row r="4129" ht="15.75" customHeight="1">
      <c r="A4129" s="15">
        <v>8605.0</v>
      </c>
      <c r="B4129" s="15" t="s">
        <v>6840</v>
      </c>
      <c r="C4129" s="18">
        <v>42372.0</v>
      </c>
      <c r="D4129" s="18">
        <v>42377.0</v>
      </c>
      <c r="E4129" s="18">
        <f t="shared" si="1"/>
        <v>42377</v>
      </c>
      <c r="F4129" s="15" t="s">
        <v>55</v>
      </c>
      <c r="G4129" s="15" t="s">
        <v>2304</v>
      </c>
      <c r="H4129" s="15" t="s">
        <v>2305</v>
      </c>
      <c r="I4129" s="15" t="s">
        <v>128</v>
      </c>
      <c r="J4129" s="15" t="s">
        <v>60</v>
      </c>
      <c r="K4129" s="15" t="s">
        <v>29</v>
      </c>
      <c r="L4129" s="15" t="str">
        <f t="array" ref="L4129">_xlfn.XLOOKUP(M4129,reference_province_to_city!$A$2:$A$11,reference_province_to_city!$B$2:$B$11)</f>
        <v>Palembang</v>
      </c>
      <c r="M4129" s="15" t="s">
        <v>13</v>
      </c>
      <c r="N4129" s="15">
        <v>30111.0</v>
      </c>
      <c r="O4129" s="15">
        <f t="array" ref="O4129">_xlfn.XLOOKUP(M4129,reference_postal_code!$B$2:$B$11,reference_postal_code!$A$2:$A$11)</f>
        <v>30111</v>
      </c>
      <c r="P4129" s="15" t="s">
        <v>77</v>
      </c>
      <c r="Q4129" s="15" t="s">
        <v>3529</v>
      </c>
      <c r="R4129" s="15" t="s">
        <v>110</v>
      </c>
      <c r="S4129" s="15" t="s">
        <v>149</v>
      </c>
      <c r="T4129" s="15" t="s">
        <v>3530</v>
      </c>
      <c r="U4129" s="28">
        <v>2484000.0</v>
      </c>
      <c r="V4129" s="15">
        <v>3.0</v>
      </c>
      <c r="W4129" s="31">
        <v>0.2</v>
      </c>
      <c r="X4129" s="28">
        <v>-93150.0</v>
      </c>
    </row>
    <row r="4130" ht="15.75" customHeight="1">
      <c r="A4130" s="15">
        <v>9495.0</v>
      </c>
      <c r="B4130" s="15" t="s">
        <v>6836</v>
      </c>
      <c r="C4130" s="18">
        <v>42372.0</v>
      </c>
      <c r="D4130" s="18">
        <v>42377.0</v>
      </c>
      <c r="E4130" s="18">
        <f t="shared" si="1"/>
        <v>42377</v>
      </c>
      <c r="F4130" s="15" t="s">
        <v>55</v>
      </c>
      <c r="G4130" s="15" t="s">
        <v>6837</v>
      </c>
      <c r="H4130" s="15" t="s">
        <v>6838</v>
      </c>
      <c r="I4130" s="15" t="s">
        <v>128</v>
      </c>
      <c r="J4130" s="15" t="s">
        <v>60</v>
      </c>
      <c r="K4130" s="15" t="s">
        <v>19</v>
      </c>
      <c r="L4130" s="15" t="str">
        <f t="array" ref="L4130">_xlfn.XLOOKUP(M4130,reference_province_to_city!$A$2:$A$11,reference_province_to_city!$B$2:$B$11)</f>
        <v>Yogyakarta</v>
      </c>
      <c r="M4130" s="15" t="s">
        <v>18</v>
      </c>
      <c r="N4130" s="15">
        <v>55111.0</v>
      </c>
      <c r="O4130" s="15">
        <f t="array" ref="O4130">_xlfn.XLOOKUP(M4130,reference_postal_code!$B$2:$B$11,reference_postal_code!$A$2:$A$11)</f>
        <v>55111</v>
      </c>
      <c r="P4130" s="15" t="s">
        <v>77</v>
      </c>
      <c r="Q4130" s="15" t="s">
        <v>263</v>
      </c>
      <c r="R4130" s="15" t="s">
        <v>65</v>
      </c>
      <c r="S4130" s="15" t="s">
        <v>83</v>
      </c>
      <c r="T4130" s="15" t="s">
        <v>264</v>
      </c>
      <c r="U4130" s="28">
        <v>178200.0</v>
      </c>
      <c r="V4130" s="15">
        <v>2.0</v>
      </c>
      <c r="W4130" s="31">
        <v>0.0</v>
      </c>
      <c r="X4130" s="28">
        <v>80190.0</v>
      </c>
    </row>
    <row r="4131" ht="15.75" customHeight="1">
      <c r="A4131" s="15">
        <v>8606.0</v>
      </c>
      <c r="B4131" s="15" t="s">
        <v>6840</v>
      </c>
      <c r="C4131" s="18">
        <v>42372.0</v>
      </c>
      <c r="D4131" s="18"/>
      <c r="E4131" s="18">
        <f t="shared" si="1"/>
        <v>42375</v>
      </c>
      <c r="F4131" s="15" t="s">
        <v>55</v>
      </c>
      <c r="G4131" s="15" t="s">
        <v>2304</v>
      </c>
      <c r="H4131" s="15" t="s">
        <v>2305</v>
      </c>
      <c r="I4131" s="15" t="s">
        <v>128</v>
      </c>
      <c r="J4131" s="15" t="s">
        <v>60</v>
      </c>
      <c r="K4131" s="15" t="s">
        <v>29</v>
      </c>
      <c r="L4131" s="15" t="str">
        <f t="array" ref="L4131">_xlfn.XLOOKUP(M4131,reference_province_to_city!$A$2:$A$11,reference_province_to_city!$B$2:$B$11)</f>
        <v>Palembang</v>
      </c>
      <c r="M4131" s="15" t="s">
        <v>13</v>
      </c>
      <c r="N4131" s="15">
        <v>30111.0</v>
      </c>
      <c r="O4131" s="15">
        <f t="array" ref="O4131">_xlfn.XLOOKUP(M4131,reference_postal_code!$B$2:$B$11,reference_postal_code!$A$2:$A$11)</f>
        <v>30111</v>
      </c>
      <c r="P4131" s="15" t="s">
        <v>77</v>
      </c>
      <c r="Q4131" s="15" t="s">
        <v>367</v>
      </c>
      <c r="R4131" s="15" t="s">
        <v>110</v>
      </c>
      <c r="S4131" s="15" t="s">
        <v>111</v>
      </c>
      <c r="T4131" s="15" t="s">
        <v>368</v>
      </c>
      <c r="U4131" s="28">
        <v>2714400.0</v>
      </c>
      <c r="V4131" s="15">
        <v>5.0</v>
      </c>
      <c r="W4131" s="31">
        <v>0.2</v>
      </c>
      <c r="X4131" s="28">
        <v>203580.0</v>
      </c>
    </row>
    <row r="4132" ht="15.75" customHeight="1">
      <c r="A4132" s="15">
        <v>5868.0</v>
      </c>
      <c r="B4132" s="15" t="s">
        <v>6841</v>
      </c>
      <c r="C4132" s="18">
        <v>42373.0</v>
      </c>
      <c r="D4132" s="18">
        <v>42377.0</v>
      </c>
      <c r="E4132" s="18">
        <f t="shared" si="1"/>
        <v>42377</v>
      </c>
      <c r="F4132" s="15" t="s">
        <v>55</v>
      </c>
      <c r="G4132" s="15" t="s">
        <v>5043</v>
      </c>
      <c r="H4132" s="15" t="s">
        <v>5044</v>
      </c>
      <c r="I4132" s="15" t="s">
        <v>128</v>
      </c>
      <c r="J4132" s="15" t="s">
        <v>60</v>
      </c>
      <c r="K4132" s="15" t="s">
        <v>10</v>
      </c>
      <c r="L4132" s="15" t="str">
        <f t="array" ref="L4132">_xlfn.XLOOKUP(M4132,reference_province_to_city!$A$2:$A$11,reference_province_to_city!$B$2:$B$11)</f>
        <v>Jakarta</v>
      </c>
      <c r="M4132" s="15" t="s">
        <v>7</v>
      </c>
      <c r="N4132" s="15">
        <v>10110.0</v>
      </c>
      <c r="O4132" s="15">
        <f t="array" ref="O4132">_xlfn.XLOOKUP(M4132,reference_postal_code!$B$2:$B$11,reference_postal_code!$A$2:$A$11)</f>
        <v>10110</v>
      </c>
      <c r="P4132" s="15" t="s">
        <v>117</v>
      </c>
      <c r="Q4132" s="15" t="s">
        <v>146</v>
      </c>
      <c r="R4132" s="15" t="s">
        <v>65</v>
      </c>
      <c r="S4132" s="15" t="s">
        <v>93</v>
      </c>
      <c r="T4132" s="15" t="s">
        <v>147</v>
      </c>
      <c r="U4132" s="28">
        <v>70080.0</v>
      </c>
      <c r="V4132" s="15">
        <v>1.0</v>
      </c>
      <c r="W4132" s="31">
        <v>0.2</v>
      </c>
      <c r="X4132" s="28">
        <v>8760.0</v>
      </c>
    </row>
    <row r="4133" ht="15.75" customHeight="1">
      <c r="A4133" s="15">
        <v>2898.0</v>
      </c>
      <c r="B4133" s="15" t="s">
        <v>6842</v>
      </c>
      <c r="C4133" s="18">
        <v>42373.0</v>
      </c>
      <c r="D4133" s="18">
        <v>42378.0</v>
      </c>
      <c r="E4133" s="18">
        <f t="shared" si="1"/>
        <v>42378</v>
      </c>
      <c r="F4133" s="15" t="s">
        <v>55</v>
      </c>
      <c r="G4133" s="15" t="s">
        <v>6843</v>
      </c>
      <c r="H4133" s="15" t="s">
        <v>6844</v>
      </c>
      <c r="I4133" s="15" t="s">
        <v>128</v>
      </c>
      <c r="J4133" s="15" t="s">
        <v>60</v>
      </c>
      <c r="K4133" s="15" t="s">
        <v>33</v>
      </c>
      <c r="L4133" s="15" t="str">
        <f t="array" ref="L4133">_xlfn.XLOOKUP(M4133,reference_province_to_city!$A$2:$A$11,reference_province_to_city!$B$2:$B$11)</f>
        <v>Makassar</v>
      </c>
      <c r="M4133" s="15" t="s">
        <v>25</v>
      </c>
      <c r="N4133" s="15">
        <v>90111.0</v>
      </c>
      <c r="O4133" s="15">
        <f t="array" ref="O4133">_xlfn.XLOOKUP(M4133,reference_postal_code!$B$2:$B$11,reference_postal_code!$A$2:$A$11)</f>
        <v>90111</v>
      </c>
      <c r="P4133" s="15" t="s">
        <v>63</v>
      </c>
      <c r="Q4133" s="15" t="s">
        <v>5980</v>
      </c>
      <c r="R4133" s="15" t="s">
        <v>110</v>
      </c>
      <c r="S4133" s="15" t="s">
        <v>1391</v>
      </c>
      <c r="T4133" s="15" t="s">
        <v>5981</v>
      </c>
      <c r="U4133" s="28">
        <v>1.439952E7</v>
      </c>
      <c r="V4133" s="15">
        <v>4.0</v>
      </c>
      <c r="W4133" s="31">
        <v>0.2</v>
      </c>
      <c r="X4133" s="28">
        <v>1799940.0</v>
      </c>
    </row>
    <row r="4134" ht="15.75" customHeight="1">
      <c r="A4134" s="15">
        <v>5869.0</v>
      </c>
      <c r="B4134" s="15" t="s">
        <v>6841</v>
      </c>
      <c r="C4134" s="18">
        <v>42373.0</v>
      </c>
      <c r="D4134" s="18">
        <v>42377.0</v>
      </c>
      <c r="E4134" s="18">
        <f t="shared" si="1"/>
        <v>42377</v>
      </c>
      <c r="F4134" s="15" t="s">
        <v>55</v>
      </c>
      <c r="G4134" s="15" t="s">
        <v>5043</v>
      </c>
      <c r="H4134" s="15" t="s">
        <v>5044</v>
      </c>
      <c r="I4134" s="15" t="s">
        <v>128</v>
      </c>
      <c r="J4134" s="15" t="s">
        <v>60</v>
      </c>
      <c r="L4134" s="15" t="str">
        <f t="array" ref="L4134">_xlfn.XLOOKUP(M4134,reference_province_to_city!$A$2:$A$11,reference_province_to_city!$B$2:$B$11)</f>
        <v>Jakarta</v>
      </c>
      <c r="M4134" s="15" t="s">
        <v>7</v>
      </c>
      <c r="N4134" s="15">
        <v>10110.0</v>
      </c>
      <c r="O4134" s="15">
        <f t="array" ref="O4134">_xlfn.XLOOKUP(M4134,reference_postal_code!$B$2:$B$11,reference_postal_code!$A$2:$A$11)</f>
        <v>10110</v>
      </c>
      <c r="P4134" s="15" t="s">
        <v>117</v>
      </c>
      <c r="Q4134" s="15" t="s">
        <v>1519</v>
      </c>
      <c r="R4134" s="15" t="s">
        <v>65</v>
      </c>
      <c r="S4134" s="15" t="s">
        <v>83</v>
      </c>
      <c r="T4134" s="15" t="s">
        <v>1520</v>
      </c>
      <c r="U4134" s="28">
        <v>1568700.0</v>
      </c>
      <c r="V4134" s="15">
        <v>6.0</v>
      </c>
      <c r="W4134" s="31">
        <v>0.7</v>
      </c>
      <c r="X4134" s="28">
        <v>-1202670.0</v>
      </c>
    </row>
    <row r="4135" ht="15.75" customHeight="1">
      <c r="A4135" s="15">
        <v>864.0</v>
      </c>
      <c r="B4135" s="15" t="s">
        <v>6845</v>
      </c>
      <c r="C4135" s="18">
        <v>42374.0</v>
      </c>
      <c r="D4135" s="18">
        <v>42376.0</v>
      </c>
      <c r="E4135" s="18">
        <f t="shared" si="1"/>
        <v>42376</v>
      </c>
      <c r="F4135" s="15" t="s">
        <v>114</v>
      </c>
      <c r="G4135" s="15" t="s">
        <v>1555</v>
      </c>
      <c r="H4135" s="15" t="s">
        <v>1556</v>
      </c>
      <c r="I4135" s="15" t="s">
        <v>128</v>
      </c>
      <c r="J4135" s="15" t="s">
        <v>60</v>
      </c>
      <c r="K4135" s="15" t="s">
        <v>19</v>
      </c>
      <c r="L4135" s="15" t="str">
        <f t="array" ref="L4135">_xlfn.XLOOKUP(M4135,reference_province_to_city!$A$2:$A$11,reference_province_to_city!$B$2:$B$11)</f>
        <v>Yogyakarta</v>
      </c>
      <c r="M4135" s="15" t="s">
        <v>18</v>
      </c>
      <c r="N4135" s="15">
        <v>55111.0</v>
      </c>
      <c r="O4135" s="15">
        <f t="array" ref="O4135">_xlfn.XLOOKUP(M4135,reference_postal_code!$B$2:$B$11,reference_postal_code!$A$2:$A$11)</f>
        <v>55111</v>
      </c>
      <c r="P4135" s="15" t="s">
        <v>77</v>
      </c>
      <c r="Q4135" s="15" t="s">
        <v>6846</v>
      </c>
      <c r="R4135" s="15" t="s">
        <v>65</v>
      </c>
      <c r="S4135" s="15" t="s">
        <v>93</v>
      </c>
      <c r="T4135" s="15" t="s">
        <v>6847</v>
      </c>
      <c r="U4135" s="28">
        <v>78720.0</v>
      </c>
      <c r="V4135" s="15">
        <v>2.0</v>
      </c>
      <c r="W4135" s="31">
        <v>0.2</v>
      </c>
      <c r="X4135" s="28">
        <v>8856.0</v>
      </c>
    </row>
    <row r="4136" ht="15.75" customHeight="1">
      <c r="A4136" s="15">
        <v>865.0</v>
      </c>
      <c r="B4136" s="15" t="s">
        <v>6845</v>
      </c>
      <c r="C4136" s="18">
        <v>42374.0</v>
      </c>
      <c r="D4136" s="18">
        <v>42376.0</v>
      </c>
      <c r="E4136" s="18">
        <f t="shared" si="1"/>
        <v>42376</v>
      </c>
      <c r="F4136" s="15" t="s">
        <v>114</v>
      </c>
      <c r="G4136" s="15" t="s">
        <v>1555</v>
      </c>
      <c r="H4136" s="15" t="s">
        <v>1556</v>
      </c>
      <c r="I4136" s="15" t="s">
        <v>128</v>
      </c>
      <c r="J4136" s="15" t="s">
        <v>60</v>
      </c>
      <c r="K4136" s="15" t="s">
        <v>19</v>
      </c>
      <c r="L4136" s="15" t="str">
        <f t="array" ref="L4136">_xlfn.XLOOKUP(M4136,reference_province_to_city!$A$2:$A$11,reference_province_to_city!$B$2:$B$11)</f>
        <v>Yogyakarta</v>
      </c>
      <c r="M4136" s="15" t="s">
        <v>18</v>
      </c>
      <c r="N4136" s="15">
        <v>55111.0</v>
      </c>
      <c r="O4136" s="15">
        <f t="array" ref="O4136">_xlfn.XLOOKUP(M4136,reference_postal_code!$B$2:$B$11,reference_postal_code!$A$2:$A$11)</f>
        <v>55111</v>
      </c>
      <c r="P4136" s="15" t="s">
        <v>77</v>
      </c>
      <c r="Q4136" s="15" t="s">
        <v>2135</v>
      </c>
      <c r="R4136" s="15" t="s">
        <v>110</v>
      </c>
      <c r="S4136" s="15" t="s">
        <v>111</v>
      </c>
      <c r="T4136" s="15" t="s">
        <v>2136</v>
      </c>
      <c r="U4136" s="28">
        <v>887760.0</v>
      </c>
      <c r="V4136" s="15">
        <v>2.0</v>
      </c>
      <c r="W4136" s="31">
        <v>0.2</v>
      </c>
      <c r="X4136" s="28">
        <v>77679.0</v>
      </c>
    </row>
    <row r="4137" ht="15.75" customHeight="1">
      <c r="A4137" s="15">
        <v>863.0</v>
      </c>
      <c r="B4137" s="15" t="s">
        <v>6845</v>
      </c>
      <c r="C4137" s="18">
        <v>42374.0</v>
      </c>
      <c r="D4137" s="18">
        <v>42376.0</v>
      </c>
      <c r="E4137" s="18">
        <f t="shared" si="1"/>
        <v>42376</v>
      </c>
      <c r="F4137" s="15" t="s">
        <v>114</v>
      </c>
      <c r="G4137" s="15" t="s">
        <v>1555</v>
      </c>
      <c r="H4137" s="15" t="s">
        <v>1556</v>
      </c>
      <c r="I4137" s="15" t="s">
        <v>128</v>
      </c>
      <c r="J4137" s="15" t="s">
        <v>60</v>
      </c>
      <c r="K4137" s="15" t="s">
        <v>19</v>
      </c>
      <c r="L4137" s="15" t="str">
        <f t="array" ref="L4137">_xlfn.XLOOKUP(M4137,reference_province_to_city!$A$2:$A$11,reference_province_to_city!$B$2:$B$11)</f>
        <v>Yogyakarta</v>
      </c>
      <c r="M4137" s="15" t="s">
        <v>18</v>
      </c>
      <c r="N4137" s="15">
        <v>55111.0</v>
      </c>
      <c r="O4137" s="15">
        <f t="array" ref="O4137">_xlfn.XLOOKUP(M4137,reference_postal_code!$B$2:$B$11,reference_postal_code!$A$2:$A$11)</f>
        <v>55111</v>
      </c>
      <c r="P4137" s="15" t="s">
        <v>77</v>
      </c>
      <c r="Q4137" s="15" t="s">
        <v>6848</v>
      </c>
      <c r="R4137" s="15" t="s">
        <v>110</v>
      </c>
      <c r="S4137" s="15" t="s">
        <v>149</v>
      </c>
      <c r="T4137" s="15" t="s">
        <v>6849</v>
      </c>
      <c r="U4137" s="28">
        <v>2872080.0</v>
      </c>
      <c r="V4137" s="15">
        <v>6.0</v>
      </c>
      <c r="W4137" s="31">
        <v>0.2</v>
      </c>
      <c r="X4137" s="28">
        <v>610317.0</v>
      </c>
    </row>
    <row r="4138" ht="15.75" customHeight="1">
      <c r="A4138" s="15">
        <v>8032.0</v>
      </c>
      <c r="B4138" s="15" t="s">
        <v>6850</v>
      </c>
      <c r="C4138" s="18">
        <v>42376.0</v>
      </c>
      <c r="D4138" s="18">
        <v>42380.0</v>
      </c>
      <c r="E4138" s="18">
        <f t="shared" si="1"/>
        <v>42380</v>
      </c>
      <c r="F4138" s="15" t="s">
        <v>55</v>
      </c>
      <c r="G4138" s="15" t="s">
        <v>5946</v>
      </c>
      <c r="H4138" s="15" t="s">
        <v>5947</v>
      </c>
      <c r="I4138" s="15" t="s">
        <v>59</v>
      </c>
      <c r="J4138" s="15" t="s">
        <v>60</v>
      </c>
      <c r="K4138" s="15" t="s">
        <v>22</v>
      </c>
      <c r="L4138" s="15" t="str">
        <f t="array" ref="L4138">_xlfn.XLOOKUP(M4138,reference_province_to_city!$A$2:$A$11,reference_province_to_city!$B$2:$B$11)</f>
        <v>Surabaya</v>
      </c>
      <c r="M4138" s="15" t="s">
        <v>20</v>
      </c>
      <c r="N4138" s="15">
        <v>60231.0</v>
      </c>
      <c r="O4138" s="15">
        <f t="array" ref="O4138">_xlfn.XLOOKUP(M4138,reference_postal_code!$B$2:$B$11,reference_postal_code!$A$2:$A$11)</f>
        <v>60231</v>
      </c>
      <c r="P4138" s="15" t="s">
        <v>166</v>
      </c>
      <c r="Q4138" s="15" t="s">
        <v>5730</v>
      </c>
      <c r="R4138" s="15" t="s">
        <v>65</v>
      </c>
      <c r="S4138" s="15" t="s">
        <v>66</v>
      </c>
      <c r="T4138" s="15" t="s">
        <v>5731</v>
      </c>
      <c r="U4138" s="28">
        <v>388800.0</v>
      </c>
      <c r="V4138" s="15">
        <v>5.0</v>
      </c>
      <c r="W4138" s="31">
        <v>0.2</v>
      </c>
      <c r="X4138" s="28">
        <v>136080.0</v>
      </c>
    </row>
    <row r="4139" ht="15.75" customHeight="1">
      <c r="A4139" s="15">
        <v>2162.0</v>
      </c>
      <c r="B4139" s="15" t="s">
        <v>6851</v>
      </c>
      <c r="C4139" s="18">
        <v>42376.0</v>
      </c>
      <c r="D4139" s="18">
        <v>42381.0</v>
      </c>
      <c r="E4139" s="18">
        <f t="shared" si="1"/>
        <v>42381</v>
      </c>
      <c r="F4139" s="15" t="s">
        <v>55</v>
      </c>
      <c r="G4139" s="15" t="s">
        <v>1775</v>
      </c>
      <c r="H4139" s="15" t="s">
        <v>1776</v>
      </c>
      <c r="I4139" s="15" t="s">
        <v>76</v>
      </c>
      <c r="J4139" s="15" t="s">
        <v>60</v>
      </c>
      <c r="K4139" s="15" t="s">
        <v>31</v>
      </c>
      <c r="L4139" s="15" t="str">
        <f t="array" ref="L4139">_xlfn.XLOOKUP(M4139,reference_province_to_city!$A$2:$A$11,reference_province_to_city!$B$2:$B$11)</f>
        <v>Balikpapan</v>
      </c>
      <c r="M4139" s="15" t="s">
        <v>21</v>
      </c>
      <c r="O4139" s="15">
        <f t="array" ref="O4139">_xlfn.XLOOKUP(M4139,reference_postal_code!$B$2:$B$11,reference_postal_code!$A$2:$A$11)</f>
        <v>76114</v>
      </c>
      <c r="P4139" s="15" t="s">
        <v>166</v>
      </c>
      <c r="Q4139" s="15" t="s">
        <v>4902</v>
      </c>
      <c r="R4139" s="15" t="s">
        <v>65</v>
      </c>
      <c r="S4139" s="15" t="s">
        <v>93</v>
      </c>
      <c r="T4139" s="15" t="s">
        <v>4903</v>
      </c>
      <c r="U4139" s="28">
        <v>518700.0</v>
      </c>
      <c r="V4139" s="15">
        <v>1.0</v>
      </c>
      <c r="W4139" s="31">
        <v>0.0</v>
      </c>
      <c r="X4139" s="28">
        <v>150423.0</v>
      </c>
    </row>
    <row r="4140" ht="15.75" customHeight="1">
      <c r="A4140" s="15">
        <v>8031.0</v>
      </c>
      <c r="B4140" s="15" t="s">
        <v>6850</v>
      </c>
      <c r="C4140" s="18">
        <v>42376.0</v>
      </c>
      <c r="D4140" s="18">
        <v>42380.0</v>
      </c>
      <c r="E4140" s="18">
        <f t="shared" si="1"/>
        <v>42380</v>
      </c>
      <c r="F4140" s="15" t="s">
        <v>55</v>
      </c>
      <c r="G4140" s="15" t="s">
        <v>5946</v>
      </c>
      <c r="H4140" s="15" t="s">
        <v>5947</v>
      </c>
      <c r="I4140" s="15" t="s">
        <v>59</v>
      </c>
      <c r="J4140" s="15" t="s">
        <v>60</v>
      </c>
      <c r="K4140" s="15" t="s">
        <v>22</v>
      </c>
      <c r="L4140" s="15" t="str">
        <f t="array" ref="L4140">_xlfn.XLOOKUP(M4140,reference_province_to_city!$A$2:$A$11,reference_province_to_city!$B$2:$B$11)</f>
        <v>Surabaya</v>
      </c>
      <c r="M4140" s="15" t="s">
        <v>20</v>
      </c>
      <c r="N4140" s="15">
        <v>60231.0</v>
      </c>
      <c r="O4140" s="15">
        <f t="array" ref="O4140">_xlfn.XLOOKUP(M4140,reference_postal_code!$B$2:$B$11,reference_postal_code!$A$2:$A$11)</f>
        <v>60231</v>
      </c>
      <c r="P4140" s="15" t="s">
        <v>166</v>
      </c>
      <c r="Q4140" s="15" t="s">
        <v>775</v>
      </c>
      <c r="R4140" s="15" t="s">
        <v>106</v>
      </c>
      <c r="S4140" s="15" t="s">
        <v>139</v>
      </c>
      <c r="T4140" s="15" t="s">
        <v>776</v>
      </c>
      <c r="U4140" s="28">
        <v>346140.0</v>
      </c>
      <c r="V4140" s="15">
        <v>3.0</v>
      </c>
      <c r="W4140" s="31">
        <v>0.6</v>
      </c>
      <c r="X4140" s="28">
        <v>-164417.0</v>
      </c>
    </row>
    <row r="4141" ht="15.75" customHeight="1">
      <c r="A4141" s="15">
        <v>7810.0</v>
      </c>
      <c r="B4141" s="15" t="s">
        <v>6852</v>
      </c>
      <c r="C4141" s="18">
        <v>42377.0</v>
      </c>
      <c r="D4141" s="18">
        <v>42382.0</v>
      </c>
      <c r="E4141" s="18">
        <f t="shared" si="1"/>
        <v>42382</v>
      </c>
      <c r="F4141" s="15" t="s">
        <v>55</v>
      </c>
      <c r="G4141" s="15" t="s">
        <v>136</v>
      </c>
      <c r="H4141" s="15" t="s">
        <v>137</v>
      </c>
      <c r="I4141" s="15" t="s">
        <v>59</v>
      </c>
      <c r="J4141" s="15" t="s">
        <v>60</v>
      </c>
      <c r="K4141" s="15" t="s">
        <v>19</v>
      </c>
      <c r="L4141" s="15" t="str">
        <f t="array" ref="L4141">_xlfn.XLOOKUP(M4141,reference_province_to_city!$A$2:$A$11,reference_province_to_city!$B$2:$B$11)</f>
        <v>Yogyakarta</v>
      </c>
      <c r="M4141" s="15" t="s">
        <v>18</v>
      </c>
      <c r="N4141" s="15">
        <v>55111.0</v>
      </c>
      <c r="O4141" s="15">
        <f t="array" ref="O4141">_xlfn.XLOOKUP(M4141,reference_postal_code!$B$2:$B$11,reference_postal_code!$A$2:$A$11)</f>
        <v>55111</v>
      </c>
      <c r="P4141" s="15" t="s">
        <v>77</v>
      </c>
      <c r="Q4141" s="15" t="s">
        <v>6853</v>
      </c>
      <c r="R4141" s="15" t="s">
        <v>110</v>
      </c>
      <c r="S4141" s="15" t="s">
        <v>111</v>
      </c>
      <c r="T4141" s="15" t="s">
        <v>6854</v>
      </c>
      <c r="U4141" s="28">
        <v>1631760.0</v>
      </c>
      <c r="V4141" s="15">
        <v>2.0</v>
      </c>
      <c r="W4141" s="31">
        <v>0.2</v>
      </c>
      <c r="X4141" s="28">
        <v>163176.0</v>
      </c>
    </row>
    <row r="4142" ht="15.75" customHeight="1">
      <c r="A4142" s="15">
        <v>6851.0</v>
      </c>
      <c r="B4142" s="15" t="s">
        <v>6855</v>
      </c>
      <c r="C4142" s="18">
        <v>42377.0</v>
      </c>
      <c r="D4142" s="18">
        <v>42381.0</v>
      </c>
      <c r="E4142" s="18">
        <f t="shared" si="1"/>
        <v>42381</v>
      </c>
      <c r="F4142" s="15" t="s">
        <v>55</v>
      </c>
      <c r="G4142" s="15" t="s">
        <v>126</v>
      </c>
      <c r="H4142" s="15" t="s">
        <v>127</v>
      </c>
      <c r="I4142" s="15" t="s">
        <v>128</v>
      </c>
      <c r="J4142" s="15" t="s">
        <v>60</v>
      </c>
      <c r="K4142" s="15" t="s">
        <v>19</v>
      </c>
      <c r="L4142" s="15" t="str">
        <f t="array" ref="L4142">_xlfn.XLOOKUP(M4142,reference_province_to_city!$A$2:$A$11,reference_province_to_city!$B$2:$B$11)</f>
        <v>Yogyakarta</v>
      </c>
      <c r="M4142" s="15" t="s">
        <v>18</v>
      </c>
      <c r="N4142" s="15">
        <v>55111.0</v>
      </c>
      <c r="O4142" s="15">
        <f t="array" ref="O4142">_xlfn.XLOOKUP(M4142,reference_postal_code!$B$2:$B$11,reference_postal_code!$A$2:$A$11)</f>
        <v>55111</v>
      </c>
      <c r="P4142" s="15" t="s">
        <v>77</v>
      </c>
      <c r="Q4142" s="15" t="s">
        <v>3938</v>
      </c>
      <c r="R4142" s="15" t="s">
        <v>106</v>
      </c>
      <c r="S4142" s="15" t="s">
        <v>183</v>
      </c>
      <c r="T4142" s="15" t="s">
        <v>3939</v>
      </c>
      <c r="U4142" s="28">
        <v>2.34882E7</v>
      </c>
      <c r="V4142" s="15">
        <v>6.0</v>
      </c>
      <c r="W4142" s="31">
        <v>0.0</v>
      </c>
      <c r="X4142" s="28">
        <v>6106932.0</v>
      </c>
    </row>
    <row r="4143" ht="15.75" customHeight="1">
      <c r="A4143" s="15">
        <v>7808.0</v>
      </c>
      <c r="B4143" s="15" t="s">
        <v>6852</v>
      </c>
      <c r="C4143" s="18">
        <v>42377.0</v>
      </c>
      <c r="D4143" s="18">
        <v>42382.0</v>
      </c>
      <c r="E4143" s="18">
        <f t="shared" si="1"/>
        <v>42382</v>
      </c>
      <c r="F4143" s="15" t="s">
        <v>55</v>
      </c>
      <c r="G4143" s="15" t="s">
        <v>136</v>
      </c>
      <c r="H4143" s="15" t="s">
        <v>137</v>
      </c>
      <c r="I4143" s="15" t="s">
        <v>59</v>
      </c>
      <c r="J4143" s="15" t="s">
        <v>60</v>
      </c>
      <c r="K4143" s="15" t="s">
        <v>19</v>
      </c>
      <c r="L4143" s="15" t="str">
        <f t="array" ref="L4143">_xlfn.XLOOKUP(M4143,reference_province_to_city!$A$2:$A$11,reference_province_to_city!$B$2:$B$11)</f>
        <v>Yogyakarta</v>
      </c>
      <c r="M4143" s="15" t="s">
        <v>18</v>
      </c>
      <c r="N4143" s="15">
        <v>55111.0</v>
      </c>
      <c r="O4143" s="15">
        <f t="array" ref="O4143">_xlfn.XLOOKUP(M4143,reference_postal_code!$B$2:$B$11,reference_postal_code!$A$2:$A$11)</f>
        <v>55111</v>
      </c>
      <c r="P4143" s="15" t="s">
        <v>77</v>
      </c>
      <c r="Q4143" s="15" t="s">
        <v>4892</v>
      </c>
      <c r="R4143" s="15" t="s">
        <v>65</v>
      </c>
      <c r="S4143" s="15" t="s">
        <v>83</v>
      </c>
      <c r="T4143" s="15" t="s">
        <v>4893</v>
      </c>
      <c r="U4143" s="28">
        <v>462420.0</v>
      </c>
      <c r="V4143" s="15">
        <v>7.0</v>
      </c>
      <c r="W4143" s="31">
        <v>0.7</v>
      </c>
      <c r="X4143" s="28">
        <v>-369936.0</v>
      </c>
    </row>
    <row r="4144" ht="15.75" customHeight="1">
      <c r="A4144" s="15">
        <v>7809.0</v>
      </c>
      <c r="B4144" s="15" t="s">
        <v>6852</v>
      </c>
      <c r="C4144" s="18">
        <v>42377.0</v>
      </c>
      <c r="D4144" s="18">
        <v>42382.0</v>
      </c>
      <c r="E4144" s="18">
        <f t="shared" si="1"/>
        <v>42382</v>
      </c>
      <c r="F4144" s="15" t="s">
        <v>55</v>
      </c>
      <c r="G4144" s="15" t="s">
        <v>136</v>
      </c>
      <c r="H4144" s="15" t="s">
        <v>137</v>
      </c>
      <c r="I4144" s="15" t="s">
        <v>59</v>
      </c>
      <c r="J4144" s="15" t="s">
        <v>60</v>
      </c>
      <c r="K4144" s="15" t="s">
        <v>19</v>
      </c>
      <c r="L4144" s="15" t="str">
        <f t="array" ref="L4144">_xlfn.XLOOKUP(M4144,reference_province_to_city!$A$2:$A$11,reference_province_to_city!$B$2:$B$11)</f>
        <v>Yogyakarta</v>
      </c>
      <c r="M4144" s="15" t="s">
        <v>18</v>
      </c>
      <c r="N4144" s="15">
        <v>55111.0</v>
      </c>
      <c r="O4144" s="15">
        <f t="array" ref="O4144">_xlfn.XLOOKUP(M4144,reference_postal_code!$B$2:$B$11,reference_postal_code!$A$2:$A$11)</f>
        <v>55111</v>
      </c>
      <c r="P4144" s="15" t="s">
        <v>77</v>
      </c>
      <c r="Q4144" s="15" t="s">
        <v>1028</v>
      </c>
      <c r="R4144" s="15" t="s">
        <v>65</v>
      </c>
      <c r="S4144" s="15" t="s">
        <v>93</v>
      </c>
      <c r="T4144" s="15" t="s">
        <v>1029</v>
      </c>
      <c r="U4144" s="28">
        <v>714240.0</v>
      </c>
      <c r="V4144" s="15">
        <v>3.0</v>
      </c>
      <c r="W4144" s="31">
        <v>0.2</v>
      </c>
      <c r="X4144" s="28">
        <v>89280.0</v>
      </c>
    </row>
    <row r="4145" ht="15.75" customHeight="1">
      <c r="A4145" s="15">
        <v>6852.0</v>
      </c>
      <c r="B4145" s="15" t="s">
        <v>6855</v>
      </c>
      <c r="C4145" s="18">
        <v>42377.0</v>
      </c>
      <c r="D4145" s="18">
        <v>42381.0</v>
      </c>
      <c r="E4145" s="18">
        <f t="shared" si="1"/>
        <v>42381</v>
      </c>
      <c r="F4145" s="15" t="s">
        <v>55</v>
      </c>
      <c r="G4145" s="15" t="s">
        <v>126</v>
      </c>
      <c r="H4145" s="15" t="s">
        <v>127</v>
      </c>
      <c r="I4145" s="15" t="s">
        <v>128</v>
      </c>
      <c r="J4145" s="15" t="s">
        <v>60</v>
      </c>
      <c r="K4145" s="15" t="s">
        <v>19</v>
      </c>
      <c r="L4145" s="15" t="str">
        <f t="array" ref="L4145">_xlfn.XLOOKUP(M4145,reference_province_to_city!$A$2:$A$11,reference_province_to_city!$B$2:$B$11)</f>
        <v>Yogyakarta</v>
      </c>
      <c r="M4145" s="15" t="s">
        <v>18</v>
      </c>
      <c r="N4145" s="15">
        <v>55111.0</v>
      </c>
      <c r="O4145" s="15">
        <f t="array" ref="O4145">_xlfn.XLOOKUP(M4145,reference_postal_code!$B$2:$B$11,reference_postal_code!$A$2:$A$11)</f>
        <v>55111</v>
      </c>
      <c r="P4145" s="15" t="s">
        <v>77</v>
      </c>
      <c r="Q4145" s="15" t="s">
        <v>3662</v>
      </c>
      <c r="R4145" s="15" t="s">
        <v>65</v>
      </c>
      <c r="S4145" s="15" t="s">
        <v>83</v>
      </c>
      <c r="T4145" s="15" t="s">
        <v>3663</v>
      </c>
      <c r="U4145" s="28">
        <v>1590750.0</v>
      </c>
      <c r="V4145" s="15">
        <v>7.0</v>
      </c>
      <c r="W4145" s="31">
        <v>0.0</v>
      </c>
      <c r="X4145" s="28">
        <v>747652.0</v>
      </c>
    </row>
    <row r="4146" ht="15.75" customHeight="1">
      <c r="A4146" s="15">
        <v>3209.0</v>
      </c>
      <c r="B4146" s="15" t="s">
        <v>6856</v>
      </c>
      <c r="C4146" s="18">
        <v>42378.0</v>
      </c>
      <c r="D4146" s="18">
        <v>42384.0</v>
      </c>
      <c r="E4146" s="18">
        <f t="shared" si="1"/>
        <v>42384</v>
      </c>
      <c r="F4146" s="15" t="s">
        <v>55</v>
      </c>
      <c r="G4146" s="15" t="s">
        <v>1374</v>
      </c>
      <c r="H4146" s="15" t="s">
        <v>1375</v>
      </c>
      <c r="I4146" s="15" t="s">
        <v>128</v>
      </c>
      <c r="J4146" s="15" t="s">
        <v>60</v>
      </c>
      <c r="K4146" s="15" t="s">
        <v>17</v>
      </c>
      <c r="L4146" s="15" t="str">
        <f t="array" ref="L4146">_xlfn.XLOOKUP(M4146,reference_province_to_city!$A$2:$A$11,reference_province_to_city!$B$2:$B$11)</f>
        <v>Semarang</v>
      </c>
      <c r="M4146" s="15" t="s">
        <v>15</v>
      </c>
      <c r="N4146" s="15">
        <v>50111.0</v>
      </c>
      <c r="O4146" s="15">
        <f t="array" ref="O4146">_xlfn.XLOOKUP(M4146,reference_postal_code!$B$2:$B$11,reference_postal_code!$A$2:$A$11)</f>
        <v>50111</v>
      </c>
      <c r="P4146" s="15" t="s">
        <v>77</v>
      </c>
      <c r="Q4146" s="15" t="s">
        <v>6857</v>
      </c>
      <c r="R4146" s="15" t="s">
        <v>110</v>
      </c>
      <c r="S4146" s="15" t="s">
        <v>149</v>
      </c>
      <c r="T4146" s="15" t="s">
        <v>6858</v>
      </c>
      <c r="U4146" s="28">
        <v>5249250.0</v>
      </c>
      <c r="V4146" s="15">
        <v>5.0</v>
      </c>
      <c r="W4146" s="31">
        <v>0.0</v>
      </c>
      <c r="X4146" s="28">
        <v>1784745.0</v>
      </c>
    </row>
    <row r="4147" ht="15.75" customHeight="1">
      <c r="A4147" s="15">
        <v>3210.0</v>
      </c>
      <c r="B4147" s="15" t="s">
        <v>6856</v>
      </c>
      <c r="C4147" s="18">
        <v>42378.0</v>
      </c>
      <c r="D4147" s="18">
        <v>42384.0</v>
      </c>
      <c r="E4147" s="18">
        <f t="shared" si="1"/>
        <v>42384</v>
      </c>
      <c r="F4147" s="15" t="s">
        <v>55</v>
      </c>
      <c r="G4147" s="15" t="s">
        <v>1374</v>
      </c>
      <c r="H4147" s="15" t="s">
        <v>1375</v>
      </c>
      <c r="I4147" s="15" t="s">
        <v>128</v>
      </c>
      <c r="J4147" s="15" t="s">
        <v>60</v>
      </c>
      <c r="K4147" s="15" t="s">
        <v>17</v>
      </c>
      <c r="L4147" s="15" t="str">
        <f t="array" ref="L4147">_xlfn.XLOOKUP(M4147,reference_province_to_city!$A$2:$A$11,reference_province_to_city!$B$2:$B$11)</f>
        <v>Semarang</v>
      </c>
      <c r="M4147" s="15" t="s">
        <v>15</v>
      </c>
      <c r="N4147" s="15">
        <v>50111.0</v>
      </c>
      <c r="O4147" s="15">
        <f t="array" ref="O4147">_xlfn.XLOOKUP(M4147,reference_postal_code!$B$2:$B$11,reference_postal_code!$A$2:$A$11)</f>
        <v>50111</v>
      </c>
      <c r="P4147" s="15" t="s">
        <v>77</v>
      </c>
      <c r="Q4147" s="15" t="s">
        <v>1680</v>
      </c>
      <c r="R4147" s="15" t="s">
        <v>110</v>
      </c>
      <c r="S4147" s="15" t="s">
        <v>111</v>
      </c>
      <c r="T4147" s="15" t="s">
        <v>1681</v>
      </c>
      <c r="U4147" s="28">
        <v>5668920.0</v>
      </c>
      <c r="V4147" s="15">
        <v>9.0</v>
      </c>
      <c r="W4147" s="31">
        <v>0.2</v>
      </c>
      <c r="X4147" s="28">
        <v>2125845.0</v>
      </c>
    </row>
    <row r="4148" ht="15.75" customHeight="1">
      <c r="A4148" s="15">
        <v>3702.0</v>
      </c>
      <c r="B4148" s="15" t="s">
        <v>6859</v>
      </c>
      <c r="C4148" s="18">
        <v>42378.0</v>
      </c>
      <c r="D4148" s="18">
        <v>42382.0</v>
      </c>
      <c r="E4148" s="18">
        <f t="shared" si="1"/>
        <v>42382</v>
      </c>
      <c r="F4148" s="15" t="s">
        <v>114</v>
      </c>
      <c r="G4148" s="15" t="s">
        <v>4705</v>
      </c>
      <c r="H4148" s="15" t="s">
        <v>4706</v>
      </c>
      <c r="I4148" s="15" t="s">
        <v>128</v>
      </c>
      <c r="J4148" s="15" t="s">
        <v>60</v>
      </c>
      <c r="K4148" s="15" t="s">
        <v>17</v>
      </c>
      <c r="L4148" s="15" t="str">
        <f t="array" ref="L4148">_xlfn.XLOOKUP(M4148,reference_province_to_city!$A$2:$A$11,reference_province_to_city!$B$2:$B$11)</f>
        <v>Semarang</v>
      </c>
      <c r="M4148" s="15" t="s">
        <v>15</v>
      </c>
      <c r="N4148" s="15">
        <v>50111.0</v>
      </c>
      <c r="O4148" s="15">
        <f t="array" ref="O4148">_xlfn.XLOOKUP(M4148,reference_postal_code!$B$2:$B$11,reference_postal_code!$A$2:$A$11)</f>
        <v>50111</v>
      </c>
      <c r="P4148" s="15" t="s">
        <v>77</v>
      </c>
      <c r="Q4148" s="15" t="s">
        <v>5277</v>
      </c>
      <c r="R4148" s="15" t="s">
        <v>106</v>
      </c>
      <c r="S4148" s="15" t="s">
        <v>139</v>
      </c>
      <c r="T4148" s="15" t="s">
        <v>5278</v>
      </c>
      <c r="U4148" s="28">
        <v>227520.0</v>
      </c>
      <c r="V4148" s="15">
        <v>2.0</v>
      </c>
      <c r="W4148" s="31">
        <v>0.2</v>
      </c>
      <c r="X4148" s="28">
        <v>56880.0</v>
      </c>
    </row>
    <row r="4149" ht="15.75" customHeight="1">
      <c r="A4149" s="15">
        <v>6970.0</v>
      </c>
      <c r="B4149" s="15" t="s">
        <v>6860</v>
      </c>
      <c r="C4149" s="18">
        <v>42379.0</v>
      </c>
      <c r="D4149" s="18">
        <v>42382.0</v>
      </c>
      <c r="E4149" s="18">
        <f t="shared" si="1"/>
        <v>42382</v>
      </c>
      <c r="F4149" s="15" t="s">
        <v>114</v>
      </c>
      <c r="G4149" s="15" t="s">
        <v>6861</v>
      </c>
      <c r="H4149" s="15" t="s">
        <v>6862</v>
      </c>
      <c r="I4149" s="15" t="s">
        <v>59</v>
      </c>
      <c r="J4149" s="15" t="s">
        <v>60</v>
      </c>
      <c r="K4149" s="15" t="s">
        <v>26</v>
      </c>
      <c r="L4149" s="15" t="str">
        <f t="array" ref="L4149">_xlfn.XLOOKUP(M4149,reference_province_to_city!$A$2:$A$11,reference_province_to_city!$B$2:$B$11)</f>
        <v>Denpasar</v>
      </c>
      <c r="M4149" s="15" t="s">
        <v>24</v>
      </c>
      <c r="N4149" s="15">
        <v>80231.0</v>
      </c>
      <c r="O4149" s="15">
        <f t="array" ref="O4149">_xlfn.XLOOKUP(M4149,reference_postal_code!$B$2:$B$11,reference_postal_code!$A$2:$A$11)</f>
        <v>80231</v>
      </c>
      <c r="P4149" s="15" t="s">
        <v>63</v>
      </c>
      <c r="Q4149" s="15" t="s">
        <v>161</v>
      </c>
      <c r="R4149" s="15" t="s">
        <v>106</v>
      </c>
      <c r="S4149" s="15" t="s">
        <v>139</v>
      </c>
      <c r="T4149" s="15" t="s">
        <v>162</v>
      </c>
      <c r="U4149" s="28">
        <v>372750.0</v>
      </c>
      <c r="V4149" s="15">
        <v>5.0</v>
      </c>
      <c r="W4149" s="31">
        <v>0.0</v>
      </c>
      <c r="X4149" s="28">
        <v>115552.0</v>
      </c>
    </row>
    <row r="4150" ht="15.75" customHeight="1">
      <c r="A4150" s="15">
        <v>4667.0</v>
      </c>
      <c r="B4150" s="15" t="s">
        <v>6863</v>
      </c>
      <c r="C4150" s="18">
        <v>42379.0</v>
      </c>
      <c r="D4150" s="18">
        <v>42386.0</v>
      </c>
      <c r="E4150" s="18">
        <f t="shared" si="1"/>
        <v>42386</v>
      </c>
      <c r="F4150" s="15" t="s">
        <v>55</v>
      </c>
      <c r="G4150" s="15" t="s">
        <v>1021</v>
      </c>
      <c r="H4150" s="15" t="s">
        <v>1022</v>
      </c>
      <c r="I4150" s="15" t="s">
        <v>128</v>
      </c>
      <c r="J4150" s="15" t="s">
        <v>60</v>
      </c>
      <c r="K4150" s="15" t="s">
        <v>10</v>
      </c>
      <c r="L4150" s="15" t="str">
        <f t="array" ref="L4150">_xlfn.XLOOKUP(M4150,reference_province_to_city!$A$2:$A$11,reference_province_to_city!$B$2:$B$11)</f>
        <v>Jakarta</v>
      </c>
      <c r="M4150" s="15" t="s">
        <v>7</v>
      </c>
      <c r="N4150" s="15">
        <v>10110.0</v>
      </c>
      <c r="O4150" s="15">
        <f t="array" ref="O4150">_xlfn.XLOOKUP(M4150,reference_postal_code!$B$2:$B$11,reference_postal_code!$A$2:$A$11)</f>
        <v>10110</v>
      </c>
      <c r="P4150" s="15" t="s">
        <v>117</v>
      </c>
      <c r="Q4150" s="15" t="s">
        <v>1600</v>
      </c>
      <c r="R4150" s="15" t="s">
        <v>106</v>
      </c>
      <c r="S4150" s="15" t="s">
        <v>139</v>
      </c>
      <c r="T4150" s="15" t="s">
        <v>1601</v>
      </c>
      <c r="U4150" s="28">
        <v>1198800.0</v>
      </c>
      <c r="V4150" s="15">
        <v>4.0</v>
      </c>
      <c r="W4150" s="31">
        <v>0.0</v>
      </c>
      <c r="X4150" s="28">
        <v>515484.0</v>
      </c>
    </row>
    <row r="4151" ht="15.75" customHeight="1">
      <c r="A4151" s="15">
        <v>4668.0</v>
      </c>
      <c r="B4151" s="15" t="s">
        <v>6863</v>
      </c>
      <c r="C4151" s="18">
        <v>42379.0</v>
      </c>
      <c r="D4151" s="18">
        <v>42386.0</v>
      </c>
      <c r="E4151" s="18">
        <f t="shared" si="1"/>
        <v>42386</v>
      </c>
      <c r="F4151" s="15" t="s">
        <v>55</v>
      </c>
      <c r="G4151" s="15" t="s">
        <v>1021</v>
      </c>
      <c r="H4151" s="15" t="s">
        <v>1022</v>
      </c>
      <c r="I4151" s="15" t="s">
        <v>128</v>
      </c>
      <c r="J4151" s="15" t="s">
        <v>60</v>
      </c>
      <c r="K4151" s="15" t="s">
        <v>10</v>
      </c>
      <c r="L4151" s="15" t="str">
        <f t="array" ref="L4151">_xlfn.XLOOKUP(M4151,reference_province_to_city!$A$2:$A$11,reference_province_to_city!$B$2:$B$11)</f>
        <v>Jakarta</v>
      </c>
      <c r="M4151" s="15" t="s">
        <v>7</v>
      </c>
      <c r="N4151" s="15">
        <v>10110.0</v>
      </c>
      <c r="O4151" s="15">
        <f t="array" ref="O4151">_xlfn.XLOOKUP(M4151,reference_postal_code!$B$2:$B$11,reference_postal_code!$A$2:$A$11)</f>
        <v>10110</v>
      </c>
      <c r="P4151" s="15" t="s">
        <v>117</v>
      </c>
      <c r="Q4151" s="15" t="s">
        <v>6536</v>
      </c>
      <c r="R4151" s="15" t="s">
        <v>110</v>
      </c>
      <c r="S4151" s="15" t="s">
        <v>149</v>
      </c>
      <c r="T4151" s="15" t="s">
        <v>6537</v>
      </c>
      <c r="U4151" s="28">
        <v>1049700.0</v>
      </c>
      <c r="V4151" s="15">
        <v>2.0</v>
      </c>
      <c r="W4151" s="31">
        <v>0.0</v>
      </c>
      <c r="X4151" s="28">
        <v>199443.0</v>
      </c>
    </row>
    <row r="4152" ht="15.75" customHeight="1">
      <c r="A4152" s="15">
        <v>8522.0</v>
      </c>
      <c r="B4152" s="15" t="s">
        <v>6864</v>
      </c>
      <c r="C4152" s="18">
        <v>42380.0</v>
      </c>
      <c r="D4152" s="18">
        <v>42384.0</v>
      </c>
      <c r="E4152" s="18">
        <f t="shared" si="1"/>
        <v>42384</v>
      </c>
      <c r="F4152" s="15" t="s">
        <v>55</v>
      </c>
      <c r="G4152" s="15" t="s">
        <v>926</v>
      </c>
      <c r="H4152" s="15" t="s">
        <v>927</v>
      </c>
      <c r="I4152" s="15" t="s">
        <v>76</v>
      </c>
      <c r="J4152" s="15" t="s">
        <v>60</v>
      </c>
      <c r="K4152" s="15" t="s">
        <v>31</v>
      </c>
      <c r="L4152" s="15" t="str">
        <f t="array" ref="L4152">_xlfn.XLOOKUP(M4152,reference_province_to_city!$A$2:$A$11,reference_province_to_city!$B$2:$B$11)</f>
        <v>Balikpapan</v>
      </c>
      <c r="M4152" s="15" t="s">
        <v>21</v>
      </c>
      <c r="N4152" s="15">
        <v>76114.0</v>
      </c>
      <c r="O4152" s="15">
        <f t="array" ref="O4152">_xlfn.XLOOKUP(M4152,reference_postal_code!$B$2:$B$11,reference_postal_code!$A$2:$A$11)</f>
        <v>76114</v>
      </c>
      <c r="P4152" s="15" t="s">
        <v>166</v>
      </c>
      <c r="Q4152" s="15" t="s">
        <v>252</v>
      </c>
      <c r="R4152" s="15" t="s">
        <v>106</v>
      </c>
      <c r="S4152" s="15" t="s">
        <v>139</v>
      </c>
      <c r="T4152" s="15" t="s">
        <v>253</v>
      </c>
      <c r="U4152" s="28">
        <v>824880.0</v>
      </c>
      <c r="V4152" s="15">
        <v>14.0</v>
      </c>
      <c r="W4152" s="31">
        <v>0.2</v>
      </c>
      <c r="X4152" s="28">
        <v>134043.0</v>
      </c>
    </row>
    <row r="4153" ht="15.75" customHeight="1">
      <c r="A4153" s="15">
        <v>1028.0</v>
      </c>
      <c r="B4153" s="15" t="s">
        <v>6865</v>
      </c>
      <c r="C4153" s="18">
        <v>42380.0</v>
      </c>
      <c r="D4153" s="18">
        <v>42382.0</v>
      </c>
      <c r="E4153" s="18">
        <f t="shared" si="1"/>
        <v>42382</v>
      </c>
      <c r="F4153" s="15" t="s">
        <v>114</v>
      </c>
      <c r="G4153" s="15" t="s">
        <v>2730</v>
      </c>
      <c r="H4153" s="15" t="s">
        <v>2731</v>
      </c>
      <c r="I4153" s="15" t="s">
        <v>76</v>
      </c>
      <c r="J4153" s="15" t="s">
        <v>60</v>
      </c>
      <c r="K4153" s="15" t="s">
        <v>31</v>
      </c>
      <c r="L4153" s="15" t="str">
        <f t="array" ref="L4153">_xlfn.XLOOKUP(M4153,reference_province_to_city!$A$2:$A$11,reference_province_to_city!$B$2:$B$11)</f>
        <v>Balikpapan</v>
      </c>
      <c r="M4153" s="15" t="s">
        <v>21</v>
      </c>
      <c r="N4153" s="15">
        <v>76114.0</v>
      </c>
      <c r="O4153" s="15">
        <f t="array" ref="O4153">_xlfn.XLOOKUP(M4153,reference_postal_code!$B$2:$B$11,reference_postal_code!$A$2:$A$11)</f>
        <v>76114</v>
      </c>
      <c r="P4153" s="15" t="s">
        <v>166</v>
      </c>
      <c r="Q4153" s="15" t="s">
        <v>6866</v>
      </c>
      <c r="R4153" s="15" t="s">
        <v>110</v>
      </c>
      <c r="S4153" s="15" t="s">
        <v>111</v>
      </c>
      <c r="T4153" s="15" t="s">
        <v>6867</v>
      </c>
      <c r="U4153" s="28">
        <v>233820.0</v>
      </c>
      <c r="V4153" s="15">
        <v>2.0</v>
      </c>
      <c r="W4153" s="31">
        <v>0.4</v>
      </c>
      <c r="X4153" s="28">
        <v>-148086.0</v>
      </c>
    </row>
    <row r="4154" ht="15.75" customHeight="1">
      <c r="A4154" s="15">
        <v>1027.0</v>
      </c>
      <c r="B4154" s="15" t="s">
        <v>6865</v>
      </c>
      <c r="C4154" s="18">
        <v>42380.0</v>
      </c>
      <c r="D4154" s="18">
        <v>42382.0</v>
      </c>
      <c r="E4154" s="18">
        <f t="shared" si="1"/>
        <v>42382</v>
      </c>
      <c r="F4154" s="15" t="s">
        <v>114</v>
      </c>
      <c r="G4154" s="15" t="s">
        <v>2730</v>
      </c>
      <c r="H4154" s="15" t="s">
        <v>2731</v>
      </c>
      <c r="I4154" s="15" t="s">
        <v>76</v>
      </c>
      <c r="J4154" s="15" t="s">
        <v>60</v>
      </c>
      <c r="K4154" s="15" t="s">
        <v>31</v>
      </c>
      <c r="L4154" s="15" t="str">
        <f t="array" ref="L4154">_xlfn.XLOOKUP(M4154,reference_province_to_city!$A$2:$A$11,reference_province_to_city!$B$2:$B$11)</f>
        <v>Balikpapan</v>
      </c>
      <c r="M4154" s="15" t="s">
        <v>21</v>
      </c>
      <c r="N4154" s="15">
        <v>76114.0</v>
      </c>
      <c r="O4154" s="15">
        <f t="array" ref="O4154">_xlfn.XLOOKUP(M4154,reference_postal_code!$B$2:$B$11,reference_postal_code!$A$2:$A$11)</f>
        <v>76114</v>
      </c>
      <c r="P4154" s="15" t="s">
        <v>166</v>
      </c>
      <c r="Q4154" s="15" t="s">
        <v>6593</v>
      </c>
      <c r="R4154" s="15" t="s">
        <v>65</v>
      </c>
      <c r="S4154" s="15" t="s">
        <v>66</v>
      </c>
      <c r="T4154" s="15" t="s">
        <v>6594</v>
      </c>
      <c r="U4154" s="28">
        <v>949680.0</v>
      </c>
      <c r="V4154" s="15">
        <v>3.0</v>
      </c>
      <c r="W4154" s="31">
        <v>0.2</v>
      </c>
      <c r="X4154" s="28">
        <v>308646.0</v>
      </c>
    </row>
    <row r="4155" ht="15.75" customHeight="1">
      <c r="A4155" s="15">
        <v>1026.0</v>
      </c>
      <c r="B4155" s="15" t="s">
        <v>6865</v>
      </c>
      <c r="C4155" s="18">
        <v>42380.0</v>
      </c>
      <c r="D4155" s="18">
        <v>42382.0</v>
      </c>
      <c r="E4155" s="18">
        <f t="shared" si="1"/>
        <v>42382</v>
      </c>
      <c r="F4155" s="15" t="s">
        <v>114</v>
      </c>
      <c r="G4155" s="15" t="s">
        <v>2730</v>
      </c>
      <c r="H4155" s="15" t="s">
        <v>2731</v>
      </c>
      <c r="I4155" s="15" t="s">
        <v>76</v>
      </c>
      <c r="J4155" s="15" t="s">
        <v>60</v>
      </c>
      <c r="K4155" s="15" t="s">
        <v>31</v>
      </c>
      <c r="L4155" s="15" t="str">
        <f t="array" ref="L4155">_xlfn.XLOOKUP(M4155,reference_province_to_city!$A$2:$A$11,reference_province_to_city!$B$2:$B$11)</f>
        <v>Balikpapan</v>
      </c>
      <c r="M4155" s="15" t="s">
        <v>21</v>
      </c>
      <c r="N4155" s="15">
        <v>76114.0</v>
      </c>
      <c r="O4155" s="15">
        <f t="array" ref="O4155">_xlfn.XLOOKUP(M4155,reference_postal_code!$B$2:$B$11,reference_postal_code!$A$2:$A$11)</f>
        <v>76114</v>
      </c>
      <c r="P4155" s="15" t="s">
        <v>166</v>
      </c>
      <c r="Q4155" s="15" t="s">
        <v>1968</v>
      </c>
      <c r="R4155" s="15" t="s">
        <v>65</v>
      </c>
      <c r="S4155" s="15" t="s">
        <v>66</v>
      </c>
      <c r="T4155" s="15" t="s">
        <v>1969</v>
      </c>
      <c r="U4155" s="28">
        <v>233280.0</v>
      </c>
      <c r="V4155" s="15">
        <v>3.0</v>
      </c>
      <c r="W4155" s="31">
        <v>0.2</v>
      </c>
      <c r="X4155" s="28">
        <v>81648.0</v>
      </c>
    </row>
    <row r="4156" ht="15.75" customHeight="1">
      <c r="A4156" s="15">
        <v>7270.0</v>
      </c>
      <c r="B4156" s="15" t="s">
        <v>6868</v>
      </c>
      <c r="C4156" s="18">
        <v>42383.0</v>
      </c>
      <c r="D4156" s="18">
        <v>42389.0</v>
      </c>
      <c r="E4156" s="18">
        <f t="shared" si="1"/>
        <v>42389</v>
      </c>
      <c r="F4156" s="15" t="s">
        <v>55</v>
      </c>
      <c r="G4156" s="15" t="s">
        <v>5323</v>
      </c>
      <c r="H4156" s="15" t="s">
        <v>5324</v>
      </c>
      <c r="I4156" s="15" t="s">
        <v>59</v>
      </c>
      <c r="J4156" s="15" t="s">
        <v>60</v>
      </c>
      <c r="K4156" s="15" t="s">
        <v>19</v>
      </c>
      <c r="L4156" s="15" t="str">
        <f t="array" ref="L4156">_xlfn.XLOOKUP(M4156,reference_province_to_city!$A$2:$A$11,reference_province_to_city!$B$2:$B$11)</f>
        <v>Yogyakarta</v>
      </c>
      <c r="M4156" s="15" t="s">
        <v>18</v>
      </c>
      <c r="N4156" s="15">
        <v>55111.0</v>
      </c>
      <c r="O4156" s="15">
        <f t="array" ref="O4156">_xlfn.XLOOKUP(M4156,reference_postal_code!$B$2:$B$11,reference_postal_code!$A$2:$A$11)</f>
        <v>55111</v>
      </c>
      <c r="P4156" s="15" t="s">
        <v>77</v>
      </c>
      <c r="Q4156" s="15" t="s">
        <v>6869</v>
      </c>
      <c r="R4156" s="15" t="s">
        <v>106</v>
      </c>
      <c r="S4156" s="15" t="s">
        <v>139</v>
      </c>
      <c r="T4156" s="15" t="s">
        <v>6870</v>
      </c>
      <c r="U4156" s="28">
        <v>4736640.0</v>
      </c>
      <c r="V4156" s="15">
        <v>8.0</v>
      </c>
      <c r="W4156" s="31">
        <v>0.2</v>
      </c>
      <c r="X4156" s="28">
        <v>473664.0</v>
      </c>
    </row>
    <row r="4157" ht="15.75" customHeight="1">
      <c r="A4157" s="15">
        <v>7269.0</v>
      </c>
      <c r="B4157" s="15" t="s">
        <v>6868</v>
      </c>
      <c r="C4157" s="18">
        <v>42383.0</v>
      </c>
      <c r="D4157" s="18">
        <v>42389.0</v>
      </c>
      <c r="E4157" s="18">
        <f t="shared" si="1"/>
        <v>42389</v>
      </c>
      <c r="F4157" s="15" t="s">
        <v>55</v>
      </c>
      <c r="G4157" s="15" t="s">
        <v>5323</v>
      </c>
      <c r="H4157" s="15" t="s">
        <v>5324</v>
      </c>
      <c r="I4157" s="15" t="s">
        <v>59</v>
      </c>
      <c r="J4157" s="15" t="s">
        <v>60</v>
      </c>
      <c r="K4157" s="15" t="s">
        <v>19</v>
      </c>
      <c r="L4157" s="15" t="str">
        <f t="array" ref="L4157">_xlfn.XLOOKUP(M4157,reference_province_to_city!$A$2:$A$11,reference_province_to_city!$B$2:$B$11)</f>
        <v>Yogyakarta</v>
      </c>
      <c r="M4157" s="15" t="s">
        <v>18</v>
      </c>
      <c r="N4157" s="15">
        <v>55111.0</v>
      </c>
      <c r="O4157" s="15">
        <f t="array" ref="O4157">_xlfn.XLOOKUP(M4157,reference_postal_code!$B$2:$B$11,reference_postal_code!$A$2:$A$11)</f>
        <v>55111</v>
      </c>
      <c r="P4157" s="15" t="s">
        <v>77</v>
      </c>
      <c r="Q4157" s="15" t="s">
        <v>3929</v>
      </c>
      <c r="R4157" s="15" t="s">
        <v>65</v>
      </c>
      <c r="S4157" s="15" t="s">
        <v>66</v>
      </c>
      <c r="T4157" s="15" t="s">
        <v>3930</v>
      </c>
      <c r="U4157" s="28">
        <v>1343520.0</v>
      </c>
      <c r="V4157" s="15">
        <v>2.0</v>
      </c>
      <c r="W4157" s="31">
        <v>0.2</v>
      </c>
      <c r="X4157" s="28">
        <v>487026.0</v>
      </c>
    </row>
    <row r="4158" ht="15.75" customHeight="1">
      <c r="A4158" s="15">
        <v>3743.0</v>
      </c>
      <c r="B4158" s="15" t="s">
        <v>6871</v>
      </c>
      <c r="C4158" s="18">
        <v>42384.0</v>
      </c>
      <c r="D4158" s="18">
        <v>42390.0</v>
      </c>
      <c r="E4158" s="18">
        <f t="shared" si="1"/>
        <v>42390</v>
      </c>
      <c r="F4158" s="15" t="s">
        <v>55</v>
      </c>
      <c r="G4158" s="15" t="s">
        <v>3823</v>
      </c>
      <c r="H4158" s="15" t="s">
        <v>3824</v>
      </c>
      <c r="I4158" s="15" t="s">
        <v>59</v>
      </c>
      <c r="J4158" s="15" t="s">
        <v>60</v>
      </c>
      <c r="K4158" s="15" t="s">
        <v>17</v>
      </c>
      <c r="L4158" s="15" t="str">
        <f t="array" ref="L4158">_xlfn.XLOOKUP(M4158,reference_province_to_city!$A$2:$A$11,reference_province_to_city!$B$2:$B$11)</f>
        <v>Semarang</v>
      </c>
      <c r="M4158" s="15" t="s">
        <v>15</v>
      </c>
      <c r="N4158" s="15">
        <v>50111.0</v>
      </c>
      <c r="O4158" s="15">
        <f t="array" ref="O4158">_xlfn.XLOOKUP(M4158,reference_postal_code!$B$2:$B$11,reference_postal_code!$A$2:$A$11)</f>
        <v>50111</v>
      </c>
      <c r="P4158" s="15" t="s">
        <v>77</v>
      </c>
      <c r="Q4158" s="15" t="s">
        <v>4735</v>
      </c>
      <c r="R4158" s="15" t="s">
        <v>65</v>
      </c>
      <c r="S4158" s="15" t="s">
        <v>66</v>
      </c>
      <c r="T4158" s="15" t="s">
        <v>4736</v>
      </c>
      <c r="U4158" s="28">
        <v>901800.0</v>
      </c>
      <c r="V4158" s="15">
        <v>9.0</v>
      </c>
      <c r="W4158" s="31">
        <v>0.0</v>
      </c>
      <c r="X4158" s="28">
        <v>432864.0</v>
      </c>
    </row>
    <row r="4159" ht="15.75" customHeight="1">
      <c r="A4159" s="15">
        <v>2879.0</v>
      </c>
      <c r="B4159" s="15" t="s">
        <v>6872</v>
      </c>
      <c r="C4159" s="18">
        <v>42384.0</v>
      </c>
      <c r="D4159" s="18">
        <v>42388.0</v>
      </c>
      <c r="E4159" s="18">
        <f t="shared" si="1"/>
        <v>42388</v>
      </c>
      <c r="F4159" s="15" t="s">
        <v>55</v>
      </c>
      <c r="G4159" s="15" t="s">
        <v>1692</v>
      </c>
      <c r="H4159" s="15" t="s">
        <v>1693</v>
      </c>
      <c r="I4159" s="15" t="s">
        <v>76</v>
      </c>
      <c r="J4159" s="15" t="s">
        <v>60</v>
      </c>
      <c r="K4159" s="15" t="s">
        <v>17</v>
      </c>
      <c r="L4159" s="15" t="str">
        <f t="array" ref="L4159">_xlfn.XLOOKUP(M4159,reference_province_to_city!$A$2:$A$11,reference_province_to_city!$B$2:$B$11)</f>
        <v>Semarang</v>
      </c>
      <c r="M4159" s="15" t="s">
        <v>15</v>
      </c>
      <c r="N4159" s="15">
        <v>50111.0</v>
      </c>
      <c r="O4159" s="15">
        <f t="array" ref="O4159">_xlfn.XLOOKUP(M4159,reference_postal_code!$B$2:$B$11,reference_postal_code!$A$2:$A$11)</f>
        <v>50111</v>
      </c>
      <c r="P4159" s="15" t="s">
        <v>77</v>
      </c>
      <c r="Q4159" s="15" t="s">
        <v>827</v>
      </c>
      <c r="R4159" s="15" t="s">
        <v>65</v>
      </c>
      <c r="S4159" s="15" t="s">
        <v>93</v>
      </c>
      <c r="T4159" s="15" t="s">
        <v>828</v>
      </c>
      <c r="U4159" s="28">
        <v>69900.0</v>
      </c>
      <c r="V4159" s="15">
        <v>2.0</v>
      </c>
      <c r="W4159" s="31">
        <v>0.0</v>
      </c>
      <c r="X4159" s="28">
        <v>20271.0</v>
      </c>
    </row>
    <row r="4160" ht="15.75" customHeight="1">
      <c r="A4160" s="15">
        <v>2880.0</v>
      </c>
      <c r="B4160" s="15" t="s">
        <v>6872</v>
      </c>
      <c r="C4160" s="18">
        <v>42384.0</v>
      </c>
      <c r="D4160" s="18">
        <v>42388.0</v>
      </c>
      <c r="E4160" s="18">
        <f t="shared" si="1"/>
        <v>42388</v>
      </c>
      <c r="F4160" s="15" t="s">
        <v>55</v>
      </c>
      <c r="G4160" s="15" t="s">
        <v>1692</v>
      </c>
      <c r="H4160" s="15" t="s">
        <v>1693</v>
      </c>
      <c r="I4160" s="15" t="s">
        <v>76</v>
      </c>
      <c r="J4160" s="15" t="s">
        <v>60</v>
      </c>
      <c r="K4160" s="15" t="s">
        <v>17</v>
      </c>
      <c r="L4160" s="15" t="str">
        <f t="array" ref="L4160">_xlfn.XLOOKUP(M4160,reference_province_to_city!$A$2:$A$11,reference_province_to_city!$B$2:$B$11)</f>
        <v>Semarang</v>
      </c>
      <c r="M4160" s="15" t="s">
        <v>15</v>
      </c>
      <c r="N4160" s="15">
        <v>50111.0</v>
      </c>
      <c r="O4160" s="15">
        <f t="array" ref="O4160">_xlfn.XLOOKUP(M4160,reference_postal_code!$B$2:$B$11,reference_postal_code!$A$2:$A$11)</f>
        <v>50111</v>
      </c>
      <c r="P4160" s="15" t="s">
        <v>77</v>
      </c>
      <c r="Q4160" s="15" t="s">
        <v>2692</v>
      </c>
      <c r="R4160" s="15" t="s">
        <v>110</v>
      </c>
      <c r="S4160" s="15" t="s">
        <v>149</v>
      </c>
      <c r="T4160" s="15" t="s">
        <v>2693</v>
      </c>
      <c r="U4160" s="28">
        <v>3824550.0</v>
      </c>
      <c r="V4160" s="15">
        <v>3.0</v>
      </c>
      <c r="W4160" s="31">
        <v>0.0</v>
      </c>
      <c r="X4160" s="28">
        <v>1376838.0</v>
      </c>
    </row>
    <row r="4161" ht="15.75" customHeight="1">
      <c r="A4161" s="15">
        <v>3236.0</v>
      </c>
      <c r="B4161" s="15" t="s">
        <v>6873</v>
      </c>
      <c r="C4161" s="18">
        <v>42384.0</v>
      </c>
      <c r="D4161" s="18">
        <v>42384.0</v>
      </c>
      <c r="E4161" s="18">
        <f t="shared" si="1"/>
        <v>42384</v>
      </c>
      <c r="F4161" s="15" t="s">
        <v>466</v>
      </c>
      <c r="G4161" s="15" t="s">
        <v>4349</v>
      </c>
      <c r="H4161" s="15" t="s">
        <v>4350</v>
      </c>
      <c r="I4161" s="15" t="s">
        <v>59</v>
      </c>
      <c r="J4161" s="15" t="s">
        <v>60</v>
      </c>
      <c r="K4161" s="15" t="s">
        <v>17</v>
      </c>
      <c r="L4161" s="15" t="str">
        <f t="array" ref="L4161">_xlfn.XLOOKUP(M4161,reference_province_to_city!$A$2:$A$11,reference_province_to_city!$B$2:$B$11)</f>
        <v>Semarang</v>
      </c>
      <c r="M4161" s="15" t="s">
        <v>15</v>
      </c>
      <c r="N4161" s="15">
        <v>50111.0</v>
      </c>
      <c r="O4161" s="15">
        <f t="array" ref="O4161">_xlfn.XLOOKUP(M4161,reference_postal_code!$B$2:$B$11,reference_postal_code!$A$2:$A$11)</f>
        <v>50111</v>
      </c>
      <c r="P4161" s="15" t="s">
        <v>77</v>
      </c>
      <c r="Q4161" s="15" t="s">
        <v>3561</v>
      </c>
      <c r="R4161" s="15" t="s">
        <v>106</v>
      </c>
      <c r="S4161" s="15" t="s">
        <v>218</v>
      </c>
      <c r="T4161" s="15" t="s">
        <v>3562</v>
      </c>
      <c r="U4161" s="28">
        <v>2726955.0</v>
      </c>
      <c r="V4161" s="15">
        <v>1.0</v>
      </c>
      <c r="W4161" s="31">
        <v>0.3</v>
      </c>
      <c r="X4161" s="28">
        <v>-233739.0</v>
      </c>
    </row>
    <row r="4162" ht="15.75" customHeight="1">
      <c r="A4162" s="15">
        <v>2878.0</v>
      </c>
      <c r="B4162" s="15" t="s">
        <v>6872</v>
      </c>
      <c r="C4162" s="18">
        <v>42384.0</v>
      </c>
      <c r="D4162" s="18">
        <v>42388.0</v>
      </c>
      <c r="E4162" s="18">
        <f t="shared" si="1"/>
        <v>42388</v>
      </c>
      <c r="F4162" s="15" t="s">
        <v>55</v>
      </c>
      <c r="G4162" s="15" t="s">
        <v>1692</v>
      </c>
      <c r="H4162" s="15" t="s">
        <v>1693</v>
      </c>
      <c r="I4162" s="15" t="s">
        <v>76</v>
      </c>
      <c r="J4162" s="15" t="s">
        <v>60</v>
      </c>
      <c r="K4162" s="15" t="s">
        <v>17</v>
      </c>
      <c r="L4162" s="15" t="str">
        <f t="array" ref="L4162">_xlfn.XLOOKUP(M4162,reference_province_to_city!$A$2:$A$11,reference_province_to_city!$B$2:$B$11)</f>
        <v>Semarang</v>
      </c>
      <c r="M4162" s="15" t="s">
        <v>15</v>
      </c>
      <c r="N4162" s="15">
        <v>50111.0</v>
      </c>
      <c r="O4162" s="15">
        <f t="array" ref="O4162">_xlfn.XLOOKUP(M4162,reference_postal_code!$B$2:$B$11,reference_postal_code!$A$2:$A$11)</f>
        <v>50111</v>
      </c>
      <c r="P4162" s="15" t="s">
        <v>77</v>
      </c>
      <c r="Q4162" s="15" t="s">
        <v>4155</v>
      </c>
      <c r="R4162" s="15" t="s">
        <v>65</v>
      </c>
      <c r="S4162" s="15" t="s">
        <v>173</v>
      </c>
      <c r="T4162" s="15" t="s">
        <v>4156</v>
      </c>
      <c r="U4162" s="28">
        <v>785100.0</v>
      </c>
      <c r="V4162" s="15">
        <v>2.0</v>
      </c>
      <c r="W4162" s="31">
        <v>0.0</v>
      </c>
      <c r="X4162" s="28">
        <v>368997.0</v>
      </c>
    </row>
    <row r="4163" ht="15.75" customHeight="1">
      <c r="A4163" s="15">
        <v>5968.0</v>
      </c>
      <c r="B4163" s="15" t="s">
        <v>6874</v>
      </c>
      <c r="C4163" s="18">
        <v>42384.0</v>
      </c>
      <c r="D4163" s="18">
        <v>42386.0</v>
      </c>
      <c r="E4163" s="18">
        <f t="shared" si="1"/>
        <v>42386</v>
      </c>
      <c r="F4163" s="15" t="s">
        <v>125</v>
      </c>
      <c r="G4163" s="15" t="s">
        <v>6875</v>
      </c>
      <c r="H4163" s="15" t="s">
        <v>6876</v>
      </c>
      <c r="I4163" s="15" t="s">
        <v>76</v>
      </c>
      <c r="J4163" s="15" t="s">
        <v>60</v>
      </c>
      <c r="K4163" s="15" t="s">
        <v>17</v>
      </c>
      <c r="L4163" s="15" t="str">
        <f t="array" ref="L4163">_xlfn.XLOOKUP(M4163,reference_province_to_city!$A$2:$A$11,reference_province_to_city!$B$2:$B$11)</f>
        <v>Semarang</v>
      </c>
      <c r="M4163" s="15" t="s">
        <v>15</v>
      </c>
      <c r="N4163" s="15">
        <v>50111.0</v>
      </c>
      <c r="O4163" s="15">
        <f t="array" ref="O4163">_xlfn.XLOOKUP(M4163,reference_postal_code!$B$2:$B$11,reference_postal_code!$A$2:$A$11)</f>
        <v>50111</v>
      </c>
      <c r="P4163" s="15" t="s">
        <v>77</v>
      </c>
      <c r="Q4163" s="15" t="s">
        <v>3946</v>
      </c>
      <c r="R4163" s="15" t="s">
        <v>65</v>
      </c>
      <c r="S4163" s="15" t="s">
        <v>66</v>
      </c>
      <c r="T4163" s="15" t="s">
        <v>3947</v>
      </c>
      <c r="U4163" s="28">
        <v>1229700.0</v>
      </c>
      <c r="V4163" s="15">
        <v>2.0</v>
      </c>
      <c r="W4163" s="31">
        <v>0.0</v>
      </c>
      <c r="X4163" s="28">
        <v>602553.0</v>
      </c>
    </row>
    <row r="4164" ht="15.75" customHeight="1">
      <c r="A4164" s="15">
        <v>3744.0</v>
      </c>
      <c r="B4164" s="15" t="s">
        <v>6871</v>
      </c>
      <c r="C4164" s="18">
        <v>42384.0</v>
      </c>
      <c r="D4164" s="18">
        <v>42390.0</v>
      </c>
      <c r="E4164" s="18">
        <f t="shared" si="1"/>
        <v>42390</v>
      </c>
      <c r="F4164" s="15" t="s">
        <v>55</v>
      </c>
      <c r="G4164" s="15" t="s">
        <v>3823</v>
      </c>
      <c r="H4164" s="15" t="s">
        <v>3824</v>
      </c>
      <c r="I4164" s="15" t="s">
        <v>59</v>
      </c>
      <c r="J4164" s="15" t="s">
        <v>60</v>
      </c>
      <c r="K4164" s="15" t="s">
        <v>17</v>
      </c>
      <c r="L4164" s="15" t="str">
        <f t="array" ref="L4164">_xlfn.XLOOKUP(M4164,reference_province_to_city!$A$2:$A$11,reference_province_to_city!$B$2:$B$11)</f>
        <v>Semarang</v>
      </c>
      <c r="M4164" s="15" t="s">
        <v>15</v>
      </c>
      <c r="N4164" s="15">
        <v>50111.0</v>
      </c>
      <c r="O4164" s="15">
        <f t="array" ref="O4164">_xlfn.XLOOKUP(M4164,reference_postal_code!$B$2:$B$11,reference_postal_code!$A$2:$A$11)</f>
        <v>50111</v>
      </c>
      <c r="P4164" s="15" t="s">
        <v>77</v>
      </c>
      <c r="Q4164" s="15" t="s">
        <v>2797</v>
      </c>
      <c r="R4164" s="15" t="s">
        <v>65</v>
      </c>
      <c r="S4164" s="15" t="s">
        <v>83</v>
      </c>
      <c r="T4164" s="15" t="s">
        <v>2798</v>
      </c>
      <c r="U4164" s="28">
        <v>743040.0</v>
      </c>
      <c r="V4164" s="15">
        <v>3.0</v>
      </c>
      <c r="W4164" s="31">
        <v>0.2</v>
      </c>
      <c r="X4164" s="28">
        <v>260064.0</v>
      </c>
    </row>
    <row r="4165" ht="15.75" customHeight="1">
      <c r="A4165" s="15">
        <v>3742.0</v>
      </c>
      <c r="B4165" s="15" t="s">
        <v>6871</v>
      </c>
      <c r="C4165" s="18">
        <v>42384.0</v>
      </c>
      <c r="D4165" s="18">
        <v>42390.0</v>
      </c>
      <c r="E4165" s="18">
        <f t="shared" si="1"/>
        <v>42390</v>
      </c>
      <c r="F4165" s="15" t="s">
        <v>55</v>
      </c>
      <c r="G4165" s="15" t="s">
        <v>3823</v>
      </c>
      <c r="H4165" s="15" t="s">
        <v>3824</v>
      </c>
      <c r="I4165" s="15" t="s">
        <v>59</v>
      </c>
      <c r="J4165" s="15" t="s">
        <v>60</v>
      </c>
      <c r="K4165" s="15" t="s">
        <v>17</v>
      </c>
      <c r="L4165" s="15" t="str">
        <f t="array" ref="L4165">_xlfn.XLOOKUP(M4165,reference_province_to_city!$A$2:$A$11,reference_province_to_city!$B$2:$B$11)</f>
        <v>Semarang</v>
      </c>
      <c r="M4165" s="15" t="s">
        <v>15</v>
      </c>
      <c r="N4165" s="15">
        <v>50111.0</v>
      </c>
      <c r="O4165" s="15">
        <f t="array" ref="O4165">_xlfn.XLOOKUP(M4165,reference_postal_code!$B$2:$B$11,reference_postal_code!$A$2:$A$11)</f>
        <v>50111</v>
      </c>
      <c r="P4165" s="15" t="s">
        <v>77</v>
      </c>
      <c r="Q4165" s="15" t="s">
        <v>6325</v>
      </c>
      <c r="R4165" s="15" t="s">
        <v>65</v>
      </c>
      <c r="S4165" s="15" t="s">
        <v>173</v>
      </c>
      <c r="T4165" s="15" t="s">
        <v>6326</v>
      </c>
      <c r="U4165" s="28">
        <v>247800.0</v>
      </c>
      <c r="V4165" s="15">
        <v>4.0</v>
      </c>
      <c r="W4165" s="31">
        <v>0.0</v>
      </c>
      <c r="X4165" s="28">
        <v>113988.0</v>
      </c>
    </row>
    <row r="4166" ht="15.75" customHeight="1">
      <c r="A4166" s="15">
        <v>26.0</v>
      </c>
      <c r="B4166" s="15" t="s">
        <v>6877</v>
      </c>
      <c r="C4166" s="18">
        <v>42385.0</v>
      </c>
      <c r="D4166" s="18">
        <v>42389.0</v>
      </c>
      <c r="E4166" s="18">
        <f t="shared" si="1"/>
        <v>42389</v>
      </c>
      <c r="F4166" s="15" t="s">
        <v>114</v>
      </c>
      <c r="G4166" s="15" t="s">
        <v>2133</v>
      </c>
      <c r="H4166" s="15" t="s">
        <v>2134</v>
      </c>
      <c r="I4166" s="15" t="s">
        <v>59</v>
      </c>
      <c r="J4166" s="15" t="s">
        <v>60</v>
      </c>
      <c r="K4166" s="15" t="s">
        <v>541</v>
      </c>
      <c r="L4166" s="15" t="str">
        <f t="array" ref="L4166">_xlfn.XLOOKUP(M4166,reference_province_to_city!$A$2:$A$11,reference_province_to_city!$B$2:$B$11)</f>
        <v>Medan</v>
      </c>
      <c r="M4166" s="15" t="s">
        <v>11</v>
      </c>
      <c r="N4166" s="15">
        <v>20111.0</v>
      </c>
      <c r="O4166" s="15">
        <f t="array" ref="O4166">_xlfn.XLOOKUP(M4166,reference_postal_code!$B$2:$B$11,reference_postal_code!$A$2:$A$11)</f>
        <v>20111</v>
      </c>
      <c r="P4166" s="15" t="s">
        <v>77</v>
      </c>
      <c r="Q4166" s="15" t="s">
        <v>4026</v>
      </c>
      <c r="R4166" s="15" t="s">
        <v>65</v>
      </c>
      <c r="S4166" s="15" t="s">
        <v>83</v>
      </c>
      <c r="T4166" s="15" t="s">
        <v>4027</v>
      </c>
      <c r="U4166" s="28">
        <v>174720.0</v>
      </c>
      <c r="V4166" s="15">
        <v>2.0</v>
      </c>
      <c r="W4166" s="31">
        <v>0.2</v>
      </c>
      <c r="X4166" s="28">
        <v>63336.0</v>
      </c>
    </row>
    <row r="4167" ht="15.75" customHeight="1">
      <c r="A4167" s="15">
        <v>27.0</v>
      </c>
      <c r="B4167" s="15" t="s">
        <v>6877</v>
      </c>
      <c r="C4167" s="18">
        <v>42385.0</v>
      </c>
      <c r="D4167" s="18">
        <v>42389.0</v>
      </c>
      <c r="E4167" s="18">
        <f t="shared" si="1"/>
        <v>42389</v>
      </c>
      <c r="F4167" s="15" t="s">
        <v>114</v>
      </c>
      <c r="G4167" s="15" t="s">
        <v>2133</v>
      </c>
      <c r="H4167" s="15" t="s">
        <v>2134</v>
      </c>
      <c r="I4167" s="15" t="s">
        <v>59</v>
      </c>
      <c r="J4167" s="15" t="s">
        <v>60</v>
      </c>
      <c r="K4167" s="15" t="s">
        <v>28</v>
      </c>
      <c r="L4167" s="15" t="str">
        <f t="array" ref="L4167">_xlfn.XLOOKUP(M4167,reference_province_to_city!$A$2:$A$11,reference_province_to_city!$B$2:$B$11)</f>
        <v>Medan</v>
      </c>
      <c r="M4167" s="15" t="s">
        <v>11</v>
      </c>
      <c r="N4167" s="15">
        <v>20111.0</v>
      </c>
      <c r="O4167" s="15">
        <f t="array" ref="O4167">_xlfn.XLOOKUP(M4167,reference_postal_code!$B$2:$B$11,reference_postal_code!$A$2:$A$11)</f>
        <v>20111</v>
      </c>
      <c r="P4167" s="15" t="s">
        <v>77</v>
      </c>
      <c r="Q4167" s="15" t="s">
        <v>6878</v>
      </c>
      <c r="R4167" s="15" t="s">
        <v>110</v>
      </c>
      <c r="S4167" s="15" t="s">
        <v>149</v>
      </c>
      <c r="T4167" s="15" t="s">
        <v>6879</v>
      </c>
      <c r="U4167" s="28">
        <v>1358550.0</v>
      </c>
      <c r="V4167" s="15">
        <v>3.0</v>
      </c>
      <c r="W4167" s="31">
        <v>0.0</v>
      </c>
      <c r="X4167" s="28">
        <v>176612.0</v>
      </c>
    </row>
    <row r="4168" ht="15.75" customHeight="1">
      <c r="A4168" s="15">
        <v>876.0</v>
      </c>
      <c r="B4168" s="15" t="s">
        <v>6880</v>
      </c>
      <c r="C4168" s="18">
        <v>42386.0</v>
      </c>
      <c r="D4168" s="18">
        <v>42390.0</v>
      </c>
      <c r="E4168" s="18">
        <f t="shared" si="1"/>
        <v>42390</v>
      </c>
      <c r="F4168" s="15" t="s">
        <v>55</v>
      </c>
      <c r="G4168" s="15" t="s">
        <v>5929</v>
      </c>
      <c r="H4168" s="15" t="s">
        <v>5930</v>
      </c>
      <c r="I4168" s="15" t="s">
        <v>76</v>
      </c>
      <c r="J4168" s="15" t="s">
        <v>60</v>
      </c>
      <c r="K4168" s="15" t="s">
        <v>3776</v>
      </c>
      <c r="L4168" s="15" t="str">
        <f t="array" ref="L4168">_xlfn.XLOOKUP(M4168,reference_province_to_city!$A$2:$A$11,reference_province_to_city!$B$2:$B$11)</f>
        <v>Makassar</v>
      </c>
      <c r="M4168" s="15" t="s">
        <v>25</v>
      </c>
      <c r="N4168" s="15">
        <v>90111.0</v>
      </c>
      <c r="O4168" s="15">
        <f t="array" ref="O4168">_xlfn.XLOOKUP(M4168,reference_postal_code!$B$2:$B$11,reference_postal_code!$A$2:$A$11)</f>
        <v>90111</v>
      </c>
      <c r="P4168" s="15" t="s">
        <v>63</v>
      </c>
      <c r="Q4168" s="15" t="s">
        <v>1252</v>
      </c>
      <c r="R4168" s="15" t="s">
        <v>106</v>
      </c>
      <c r="S4168" s="15" t="s">
        <v>139</v>
      </c>
      <c r="T4168" s="15" t="s">
        <v>1253</v>
      </c>
      <c r="U4168" s="28">
        <v>4838850.0</v>
      </c>
      <c r="V4168" s="15">
        <v>3.0</v>
      </c>
      <c r="W4168" s="31">
        <v>0.0</v>
      </c>
      <c r="X4168" s="28">
        <v>967770.0</v>
      </c>
    </row>
    <row r="4169" ht="15.75" customHeight="1">
      <c r="A4169" s="15">
        <v>877.0</v>
      </c>
      <c r="B4169" s="15" t="s">
        <v>6880</v>
      </c>
      <c r="C4169" s="18">
        <v>42386.0</v>
      </c>
      <c r="D4169" s="18">
        <v>42390.0</v>
      </c>
      <c r="E4169" s="18">
        <f t="shared" si="1"/>
        <v>42390</v>
      </c>
      <c r="F4169" s="15" t="s">
        <v>55</v>
      </c>
      <c r="G4169" s="15" t="s">
        <v>5929</v>
      </c>
      <c r="H4169" s="15" t="s">
        <v>5930</v>
      </c>
      <c r="I4169" s="15" t="s">
        <v>76</v>
      </c>
      <c r="J4169" s="15" t="s">
        <v>60</v>
      </c>
      <c r="K4169" s="15" t="s">
        <v>33</v>
      </c>
      <c r="L4169" s="15" t="str">
        <f t="array" ref="L4169">_xlfn.XLOOKUP(M4169,reference_province_to_city!$A$2:$A$11,reference_province_to_city!$B$2:$B$11)</f>
        <v>Makassar</v>
      </c>
      <c r="M4169" s="15" t="s">
        <v>25</v>
      </c>
      <c r="O4169" s="15">
        <f t="array" ref="O4169">_xlfn.XLOOKUP(M4169,reference_postal_code!$B$2:$B$11,reference_postal_code!$A$2:$A$11)</f>
        <v>90111</v>
      </c>
      <c r="P4169" s="15" t="s">
        <v>63</v>
      </c>
      <c r="Q4169" s="15" t="s">
        <v>208</v>
      </c>
      <c r="R4169" s="15" t="s">
        <v>110</v>
      </c>
      <c r="S4169" s="15" t="s">
        <v>149</v>
      </c>
      <c r="T4169" s="15" t="s">
        <v>209</v>
      </c>
      <c r="U4169" s="28">
        <v>449850.0</v>
      </c>
      <c r="V4169" s="15">
        <v>1.0</v>
      </c>
      <c r="W4169" s="31">
        <v>0.0</v>
      </c>
      <c r="X4169" s="28">
        <v>197934.0</v>
      </c>
    </row>
    <row r="4170" ht="15.75" customHeight="1">
      <c r="A4170" s="15">
        <v>2303.0</v>
      </c>
      <c r="B4170" s="15" t="s">
        <v>6881</v>
      </c>
      <c r="C4170" s="18">
        <v>42386.0</v>
      </c>
      <c r="D4170" s="18">
        <v>42390.0</v>
      </c>
      <c r="E4170" s="18">
        <f t="shared" si="1"/>
        <v>42390</v>
      </c>
      <c r="F4170" s="15" t="s">
        <v>55</v>
      </c>
      <c r="G4170" s="15" t="s">
        <v>6786</v>
      </c>
      <c r="H4170" s="15" t="s">
        <v>6787</v>
      </c>
      <c r="I4170" s="15" t="s">
        <v>128</v>
      </c>
      <c r="J4170" s="15" t="s">
        <v>60</v>
      </c>
      <c r="K4170" s="15" t="s">
        <v>28</v>
      </c>
      <c r="L4170" s="15" t="str">
        <f t="array" ref="L4170">_xlfn.XLOOKUP(M4170,reference_province_to_city!$A$2:$A$11,reference_province_to_city!$B$2:$B$11)</f>
        <v>Medan</v>
      </c>
      <c r="M4170" s="15" t="s">
        <v>11</v>
      </c>
      <c r="N4170" s="15">
        <v>20111.0</v>
      </c>
      <c r="O4170" s="15">
        <f t="array" ref="O4170">_xlfn.XLOOKUP(M4170,reference_postal_code!$B$2:$B$11,reference_postal_code!$A$2:$A$11)</f>
        <v>20111</v>
      </c>
      <c r="P4170" s="15" t="s">
        <v>77</v>
      </c>
      <c r="Q4170" s="15" t="s">
        <v>4495</v>
      </c>
      <c r="R4170" s="15" t="s">
        <v>110</v>
      </c>
      <c r="S4170" s="15" t="s">
        <v>149</v>
      </c>
      <c r="T4170" s="15" t="s">
        <v>4496</v>
      </c>
      <c r="U4170" s="28">
        <v>4740000.0</v>
      </c>
      <c r="V4170" s="15">
        <v>4.0</v>
      </c>
      <c r="W4170" s="31">
        <v>0.0</v>
      </c>
      <c r="X4170" s="28">
        <v>474000.0</v>
      </c>
    </row>
    <row r="4171" ht="15.75" customHeight="1">
      <c r="A4171" s="15">
        <v>878.0</v>
      </c>
      <c r="B4171" s="15" t="s">
        <v>6880</v>
      </c>
      <c r="C4171" s="18">
        <v>42386.0</v>
      </c>
      <c r="D4171" s="18">
        <v>42390.0</v>
      </c>
      <c r="E4171" s="18">
        <f t="shared" si="1"/>
        <v>42390</v>
      </c>
      <c r="F4171" s="15" t="s">
        <v>55</v>
      </c>
      <c r="G4171" s="15" t="s">
        <v>5929</v>
      </c>
      <c r="H4171" s="15" t="s">
        <v>5930</v>
      </c>
      <c r="I4171" s="15" t="s">
        <v>76</v>
      </c>
      <c r="J4171" s="15" t="s">
        <v>60</v>
      </c>
      <c r="K4171" s="15" t="s">
        <v>33</v>
      </c>
      <c r="L4171" s="15" t="str">
        <f t="array" ref="L4171">_xlfn.XLOOKUP(M4171,reference_province_to_city!$A$2:$A$11,reference_province_to_city!$B$2:$B$11)</f>
        <v>Makassar</v>
      </c>
      <c r="M4171" s="15" t="s">
        <v>25</v>
      </c>
      <c r="N4171" s="15">
        <v>90111.0</v>
      </c>
      <c r="O4171" s="15">
        <f t="array" ref="O4171">_xlfn.XLOOKUP(M4171,reference_postal_code!$B$2:$B$11,reference_postal_code!$A$2:$A$11)</f>
        <v>90111</v>
      </c>
      <c r="P4171" s="15" t="s">
        <v>63</v>
      </c>
      <c r="Q4171" s="15" t="s">
        <v>4718</v>
      </c>
      <c r="R4171" s="15" t="s">
        <v>110</v>
      </c>
      <c r="S4171" s="15" t="s">
        <v>149</v>
      </c>
      <c r="T4171" s="15" t="s">
        <v>4719</v>
      </c>
      <c r="U4171" s="28">
        <v>5579550.0</v>
      </c>
      <c r="V4171" s="15">
        <v>3.0</v>
      </c>
      <c r="W4171" s="31">
        <v>0.0</v>
      </c>
      <c r="X4171" s="28">
        <v>1004319.0</v>
      </c>
    </row>
    <row r="4172" ht="15.75" customHeight="1">
      <c r="A4172" s="15">
        <v>2877.0</v>
      </c>
      <c r="B4172" s="15" t="s">
        <v>6882</v>
      </c>
      <c r="C4172" s="18">
        <v>42390.0</v>
      </c>
      <c r="D4172" s="18">
        <v>42392.0</v>
      </c>
      <c r="E4172" s="18">
        <f t="shared" si="1"/>
        <v>42392</v>
      </c>
      <c r="F4172" s="15" t="s">
        <v>114</v>
      </c>
      <c r="G4172" s="15" t="s">
        <v>1591</v>
      </c>
      <c r="H4172" s="15" t="s">
        <v>1592</v>
      </c>
      <c r="I4172" s="15" t="s">
        <v>59</v>
      </c>
      <c r="J4172" s="15" t="s">
        <v>60</v>
      </c>
      <c r="K4172" s="15" t="s">
        <v>28</v>
      </c>
      <c r="L4172" s="15" t="str">
        <f t="array" ref="L4172">_xlfn.XLOOKUP(M4172,reference_province_to_city!$A$2:$A$11,reference_province_to_city!$B$2:$B$11)</f>
        <v>Medan</v>
      </c>
      <c r="M4172" s="15" t="s">
        <v>11</v>
      </c>
      <c r="N4172" s="15">
        <v>20111.0</v>
      </c>
      <c r="O4172" s="15">
        <f t="array" ref="O4172">_xlfn.XLOOKUP(M4172,reference_postal_code!$B$2:$B$11,reference_postal_code!$A$2:$A$11)</f>
        <v>20111</v>
      </c>
      <c r="P4172" s="15" t="s">
        <v>77</v>
      </c>
      <c r="Q4172" s="15" t="s">
        <v>5771</v>
      </c>
      <c r="R4172" s="15" t="s">
        <v>106</v>
      </c>
      <c r="S4172" s="15" t="s">
        <v>107</v>
      </c>
      <c r="T4172" s="15" t="s">
        <v>5772</v>
      </c>
      <c r="U4172" s="28">
        <v>1.520232E7</v>
      </c>
      <c r="V4172" s="15">
        <v>7.0</v>
      </c>
      <c r="W4172" s="31">
        <v>0.2</v>
      </c>
      <c r="X4172" s="28">
        <v>1140174.0</v>
      </c>
    </row>
    <row r="4173" ht="15.75" customHeight="1">
      <c r="A4173" s="15">
        <v>2876.0</v>
      </c>
      <c r="B4173" s="15" t="s">
        <v>6882</v>
      </c>
      <c r="C4173" s="18">
        <v>42390.0</v>
      </c>
      <c r="D4173" s="18">
        <v>42392.0</v>
      </c>
      <c r="E4173" s="18">
        <f t="shared" si="1"/>
        <v>42392</v>
      </c>
      <c r="F4173" s="15" t="s">
        <v>114</v>
      </c>
      <c r="G4173" s="15" t="s">
        <v>1591</v>
      </c>
      <c r="H4173" s="15" t="s">
        <v>1592</v>
      </c>
      <c r="I4173" s="15" t="s">
        <v>59</v>
      </c>
      <c r="J4173" s="15" t="s">
        <v>60</v>
      </c>
      <c r="K4173" s="15" t="s">
        <v>28</v>
      </c>
      <c r="L4173" s="15" t="str">
        <f t="array" ref="L4173">_xlfn.XLOOKUP(M4173,reference_province_to_city!$A$2:$A$11,reference_province_to_city!$B$2:$B$11)</f>
        <v>Medan</v>
      </c>
      <c r="M4173" s="15" t="s">
        <v>11</v>
      </c>
      <c r="N4173" s="15">
        <v>20111.0</v>
      </c>
      <c r="O4173" s="15">
        <f t="array" ref="O4173">_xlfn.XLOOKUP(M4173,reference_postal_code!$B$2:$B$11,reference_postal_code!$A$2:$A$11)</f>
        <v>20111</v>
      </c>
      <c r="P4173" s="15" t="s">
        <v>77</v>
      </c>
      <c r="Q4173" s="15" t="s">
        <v>3004</v>
      </c>
      <c r="R4173" s="15" t="s">
        <v>106</v>
      </c>
      <c r="S4173" s="15" t="s">
        <v>107</v>
      </c>
      <c r="T4173" s="15" t="s">
        <v>3005</v>
      </c>
      <c r="U4173" s="28">
        <v>2303520.0</v>
      </c>
      <c r="V4173" s="15">
        <v>2.0</v>
      </c>
      <c r="W4173" s="31">
        <v>0.2</v>
      </c>
      <c r="X4173" s="28">
        <v>-86382.0</v>
      </c>
    </row>
    <row r="4174" ht="15.75" customHeight="1">
      <c r="A4174" s="15">
        <v>268.0</v>
      </c>
      <c r="B4174" s="15" t="s">
        <v>6883</v>
      </c>
      <c r="C4174" s="18">
        <v>42391.0</v>
      </c>
      <c r="D4174" s="18">
        <v>42397.0</v>
      </c>
      <c r="E4174" s="18">
        <f t="shared" si="1"/>
        <v>42397</v>
      </c>
      <c r="F4174" s="15" t="s">
        <v>55</v>
      </c>
      <c r="G4174" s="15" t="s">
        <v>1513</v>
      </c>
      <c r="H4174" s="15" t="s">
        <v>1514</v>
      </c>
      <c r="I4174" s="15" t="s">
        <v>59</v>
      </c>
      <c r="J4174" s="15" t="s">
        <v>60</v>
      </c>
      <c r="K4174" s="15" t="s">
        <v>31</v>
      </c>
      <c r="L4174" s="15" t="str">
        <f t="array" ref="L4174">_xlfn.XLOOKUP(M4174,reference_province_to_city!$A$2:$A$11,reference_province_to_city!$B$2:$B$11)</f>
        <v>Balikpapan</v>
      </c>
      <c r="M4174" s="15" t="s">
        <v>21</v>
      </c>
      <c r="N4174" s="15">
        <v>76114.0</v>
      </c>
      <c r="O4174" s="15">
        <f t="array" ref="O4174">_xlfn.XLOOKUP(M4174,reference_postal_code!$B$2:$B$11,reference_postal_code!$A$2:$A$11)</f>
        <v>76114</v>
      </c>
      <c r="P4174" s="15" t="s">
        <v>166</v>
      </c>
      <c r="Q4174" s="15" t="s">
        <v>5439</v>
      </c>
      <c r="R4174" s="15" t="s">
        <v>65</v>
      </c>
      <c r="S4174" s="15" t="s">
        <v>103</v>
      </c>
      <c r="T4174" s="15" t="s">
        <v>5440</v>
      </c>
      <c r="U4174" s="28">
        <v>113400.0</v>
      </c>
      <c r="V4174" s="15">
        <v>6.0</v>
      </c>
      <c r="W4174" s="31">
        <v>0.0</v>
      </c>
      <c r="X4174" s="28">
        <v>4536.0</v>
      </c>
    </row>
    <row r="4175" ht="15.75" customHeight="1">
      <c r="A4175" s="15">
        <v>2473.0</v>
      </c>
      <c r="B4175" s="15" t="s">
        <v>6884</v>
      </c>
      <c r="C4175" s="18">
        <v>42391.0</v>
      </c>
      <c r="D4175" s="18">
        <v>42397.0</v>
      </c>
      <c r="E4175" s="18">
        <f t="shared" si="1"/>
        <v>42397</v>
      </c>
      <c r="F4175" s="15" t="s">
        <v>55</v>
      </c>
      <c r="G4175" s="15" t="s">
        <v>6085</v>
      </c>
      <c r="H4175" s="15" t="s">
        <v>6086</v>
      </c>
      <c r="I4175" s="15" t="s">
        <v>59</v>
      </c>
      <c r="J4175" s="15" t="s">
        <v>60</v>
      </c>
      <c r="K4175" s="15" t="s">
        <v>29</v>
      </c>
      <c r="L4175" s="15" t="str">
        <f t="array" ref="L4175">_xlfn.XLOOKUP(M4175,reference_province_to_city!$A$2:$A$11,reference_province_to_city!$B$2:$B$11)</f>
        <v>Palembang</v>
      </c>
      <c r="M4175" s="15" t="s">
        <v>13</v>
      </c>
      <c r="N4175" s="15">
        <v>30111.0</v>
      </c>
      <c r="O4175" s="15">
        <f t="array" ref="O4175">_xlfn.XLOOKUP(M4175,reference_postal_code!$B$2:$B$11,reference_postal_code!$A$2:$A$11)</f>
        <v>30111</v>
      </c>
      <c r="P4175" s="15" t="s">
        <v>77</v>
      </c>
      <c r="Q4175" s="15" t="s">
        <v>229</v>
      </c>
      <c r="R4175" s="15" t="s">
        <v>65</v>
      </c>
      <c r="S4175" s="15" t="s">
        <v>222</v>
      </c>
      <c r="T4175" s="15" t="s">
        <v>230</v>
      </c>
      <c r="U4175" s="28">
        <v>972960.0</v>
      </c>
      <c r="V4175" s="15">
        <v>4.0</v>
      </c>
      <c r="W4175" s="31">
        <v>0.2</v>
      </c>
      <c r="X4175" s="28">
        <v>97296.0</v>
      </c>
    </row>
    <row r="4176" ht="15.75" customHeight="1">
      <c r="A4176" s="15">
        <v>2472.0</v>
      </c>
      <c r="B4176" s="15" t="s">
        <v>6884</v>
      </c>
      <c r="C4176" s="18">
        <v>42391.0</v>
      </c>
      <c r="D4176" s="18"/>
      <c r="E4176" s="18">
        <f t="shared" si="1"/>
        <v>42394</v>
      </c>
      <c r="F4176" s="15" t="s">
        <v>55</v>
      </c>
      <c r="G4176" s="15" t="s">
        <v>6085</v>
      </c>
      <c r="H4176" s="15" t="s">
        <v>6086</v>
      </c>
      <c r="I4176" s="15" t="s">
        <v>59</v>
      </c>
      <c r="J4176" s="15" t="s">
        <v>60</v>
      </c>
      <c r="K4176" s="15" t="s">
        <v>29</v>
      </c>
      <c r="L4176" s="15" t="str">
        <f t="array" ref="L4176">_xlfn.XLOOKUP(M4176,reference_province_to_city!$A$2:$A$11,reference_province_to_city!$B$2:$B$11)</f>
        <v>Palembang</v>
      </c>
      <c r="M4176" s="15" t="s">
        <v>13</v>
      </c>
      <c r="N4176" s="15">
        <v>30111.0</v>
      </c>
      <c r="O4176" s="15">
        <f t="array" ref="O4176">_xlfn.XLOOKUP(M4176,reference_postal_code!$B$2:$B$11,reference_postal_code!$A$2:$A$11)</f>
        <v>30111</v>
      </c>
      <c r="P4176" s="15" t="s">
        <v>77</v>
      </c>
      <c r="Q4176" s="15" t="s">
        <v>3240</v>
      </c>
      <c r="R4176" s="15" t="s">
        <v>106</v>
      </c>
      <c r="S4176" s="15" t="s">
        <v>183</v>
      </c>
      <c r="T4176" s="15" t="s">
        <v>3241</v>
      </c>
      <c r="U4176" s="28">
        <v>6767040.0</v>
      </c>
      <c r="V4176" s="15">
        <v>4.0</v>
      </c>
      <c r="W4176" s="31">
        <v>0.2</v>
      </c>
      <c r="X4176" s="28">
        <v>-1015056.0</v>
      </c>
    </row>
    <row r="4177" ht="15.75" customHeight="1">
      <c r="A4177" s="15">
        <v>5752.0</v>
      </c>
      <c r="B4177" s="15" t="s">
        <v>6885</v>
      </c>
      <c r="C4177" s="18">
        <v>42391.0</v>
      </c>
      <c r="D4177" s="18">
        <v>42397.0</v>
      </c>
      <c r="E4177" s="18">
        <f t="shared" si="1"/>
        <v>42397</v>
      </c>
      <c r="F4177" s="15" t="s">
        <v>55</v>
      </c>
      <c r="G4177" s="15" t="s">
        <v>4378</v>
      </c>
      <c r="H4177" s="15" t="s">
        <v>4379</v>
      </c>
      <c r="I4177" s="15" t="s">
        <v>59</v>
      </c>
      <c r="J4177" s="15" t="s">
        <v>60</v>
      </c>
      <c r="K4177" s="15" t="s">
        <v>794</v>
      </c>
      <c r="L4177" s="15" t="str">
        <f t="array" ref="L4177">_xlfn.XLOOKUP(M4177,reference_province_to_city!$A$2:$A$11,reference_province_to_city!$B$2:$B$11)</f>
        <v>Makassar</v>
      </c>
      <c r="M4177" s="15" t="s">
        <v>25</v>
      </c>
      <c r="N4177" s="15">
        <v>90111.0</v>
      </c>
      <c r="O4177" s="15">
        <f t="array" ref="O4177">_xlfn.XLOOKUP(M4177,reference_postal_code!$B$2:$B$11,reference_postal_code!$A$2:$A$11)</f>
        <v>90111</v>
      </c>
      <c r="P4177" s="15" t="s">
        <v>63</v>
      </c>
      <c r="Q4177" s="15" t="s">
        <v>3770</v>
      </c>
      <c r="R4177" s="15" t="s">
        <v>65</v>
      </c>
      <c r="S4177" s="15" t="s">
        <v>79</v>
      </c>
      <c r="T4177" s="15" t="s">
        <v>3771</v>
      </c>
      <c r="U4177" s="28">
        <v>666000.0</v>
      </c>
      <c r="V4177" s="15">
        <v>3.0</v>
      </c>
      <c r="W4177" s="31">
        <v>0.0</v>
      </c>
      <c r="X4177" s="28">
        <v>333000.0</v>
      </c>
    </row>
    <row r="4178" ht="15.75" customHeight="1">
      <c r="A4178" s="15">
        <v>5753.0</v>
      </c>
      <c r="B4178" s="15" t="s">
        <v>6885</v>
      </c>
      <c r="C4178" s="18">
        <v>42391.0</v>
      </c>
      <c r="D4178" s="18">
        <v>42397.0</v>
      </c>
      <c r="E4178" s="18">
        <f t="shared" si="1"/>
        <v>42397</v>
      </c>
      <c r="F4178" s="15" t="s">
        <v>55</v>
      </c>
      <c r="G4178" s="15" t="s">
        <v>4378</v>
      </c>
      <c r="H4178" s="15" t="s">
        <v>4379</v>
      </c>
      <c r="I4178" s="15" t="s">
        <v>59</v>
      </c>
      <c r="J4178" s="15" t="s">
        <v>60</v>
      </c>
      <c r="K4178" s="15" t="s">
        <v>33</v>
      </c>
      <c r="L4178" s="15" t="str">
        <f t="array" ref="L4178">_xlfn.XLOOKUP(M4178,reference_province_to_city!$A$2:$A$11,reference_province_to_city!$B$2:$B$11)</f>
        <v>Makassar</v>
      </c>
      <c r="M4178" s="15" t="s">
        <v>25</v>
      </c>
      <c r="N4178" s="15">
        <v>90111.0</v>
      </c>
      <c r="O4178" s="15">
        <f t="array" ref="O4178">_xlfn.XLOOKUP(M4178,reference_postal_code!$B$2:$B$11,reference_postal_code!$A$2:$A$11)</f>
        <v>90111</v>
      </c>
      <c r="P4178" s="15" t="s">
        <v>63</v>
      </c>
      <c r="Q4178" s="15" t="s">
        <v>851</v>
      </c>
      <c r="R4178" s="15" t="s">
        <v>65</v>
      </c>
      <c r="S4178" s="15" t="s">
        <v>79</v>
      </c>
      <c r="T4178" s="15" t="s">
        <v>852</v>
      </c>
      <c r="U4178" s="28">
        <v>309750.0</v>
      </c>
      <c r="V4178" s="15">
        <v>5.0</v>
      </c>
      <c r="W4178" s="31">
        <v>0.0</v>
      </c>
      <c r="X4178" s="28">
        <v>142485.0</v>
      </c>
    </row>
    <row r="4179" ht="15.75" customHeight="1">
      <c r="A4179" s="15">
        <v>6230.0</v>
      </c>
      <c r="B4179" s="15" t="s">
        <v>6886</v>
      </c>
      <c r="C4179" s="18">
        <v>42391.0</v>
      </c>
      <c r="D4179" s="18">
        <v>42396.0</v>
      </c>
      <c r="E4179" s="18">
        <f t="shared" si="1"/>
        <v>42396</v>
      </c>
      <c r="F4179" s="15" t="s">
        <v>55</v>
      </c>
      <c r="G4179" s="15" t="s">
        <v>1613</v>
      </c>
      <c r="H4179" s="15" t="s">
        <v>1614</v>
      </c>
      <c r="I4179" s="15" t="s">
        <v>76</v>
      </c>
      <c r="J4179" s="15" t="s">
        <v>60</v>
      </c>
      <c r="K4179" s="15" t="s">
        <v>33</v>
      </c>
      <c r="L4179" s="15" t="str">
        <f t="array" ref="L4179">_xlfn.XLOOKUP(M4179,reference_province_to_city!$A$2:$A$11,reference_province_to_city!$B$2:$B$11)</f>
        <v>Makassar</v>
      </c>
      <c r="M4179" s="15" t="s">
        <v>25</v>
      </c>
      <c r="N4179" s="15">
        <v>90111.0</v>
      </c>
      <c r="O4179" s="15">
        <f t="array" ref="O4179">_xlfn.XLOOKUP(M4179,reference_postal_code!$B$2:$B$11,reference_postal_code!$A$2:$A$11)</f>
        <v>90111</v>
      </c>
      <c r="P4179" s="15" t="s">
        <v>63</v>
      </c>
      <c r="Q4179" s="15" t="s">
        <v>5026</v>
      </c>
      <c r="R4179" s="15" t="s">
        <v>110</v>
      </c>
      <c r="S4179" s="15" t="s">
        <v>149</v>
      </c>
      <c r="T4179" s="15" t="s">
        <v>5027</v>
      </c>
      <c r="U4179" s="28">
        <v>827640.0</v>
      </c>
      <c r="V4179" s="15">
        <v>3.0</v>
      </c>
      <c r="W4179" s="31">
        <v>0.2</v>
      </c>
      <c r="X4179" s="28">
        <v>237946.0</v>
      </c>
    </row>
    <row r="4180" ht="15.75" customHeight="1">
      <c r="A4180" s="15">
        <v>2471.0</v>
      </c>
      <c r="B4180" s="15" t="s">
        <v>6884</v>
      </c>
      <c r="C4180" s="18">
        <v>42391.0</v>
      </c>
      <c r="D4180" s="18">
        <v>42397.0</v>
      </c>
      <c r="E4180" s="18">
        <f t="shared" si="1"/>
        <v>42397</v>
      </c>
      <c r="F4180" s="15" t="s">
        <v>55</v>
      </c>
      <c r="G4180" s="15" t="s">
        <v>6085</v>
      </c>
      <c r="H4180" s="15" t="s">
        <v>6086</v>
      </c>
      <c r="I4180" s="15" t="s">
        <v>59</v>
      </c>
      <c r="J4180" s="15" t="s">
        <v>60</v>
      </c>
      <c r="K4180" s="15" t="s">
        <v>29</v>
      </c>
      <c r="L4180" s="15" t="str">
        <f t="array" ref="L4180">_xlfn.XLOOKUP(M4180,reference_province_to_city!$A$2:$A$11,reference_province_to_city!$B$2:$B$11)</f>
        <v>Palembang</v>
      </c>
      <c r="M4180" s="15" t="s">
        <v>13</v>
      </c>
      <c r="N4180" s="15">
        <v>30111.0</v>
      </c>
      <c r="O4180" s="15">
        <f t="array" ref="O4180">_xlfn.XLOOKUP(M4180,reference_postal_code!$B$2:$B$11,reference_postal_code!$A$2:$A$11)</f>
        <v>30111</v>
      </c>
      <c r="P4180" s="15" t="s">
        <v>77</v>
      </c>
      <c r="Q4180" s="15" t="s">
        <v>3536</v>
      </c>
      <c r="R4180" s="15" t="s">
        <v>106</v>
      </c>
      <c r="S4180" s="15" t="s">
        <v>139</v>
      </c>
      <c r="T4180" s="15" t="s">
        <v>3537</v>
      </c>
      <c r="U4180" s="28">
        <v>214080.0</v>
      </c>
      <c r="V4180" s="15">
        <v>8.0</v>
      </c>
      <c r="W4180" s="31">
        <v>0.2</v>
      </c>
      <c r="X4180" s="28">
        <v>64224.0</v>
      </c>
    </row>
    <row r="4181" ht="15.75" customHeight="1">
      <c r="A4181" s="15">
        <v>5675.0</v>
      </c>
      <c r="B4181" s="15" t="s">
        <v>6887</v>
      </c>
      <c r="C4181" s="18">
        <v>42391.0</v>
      </c>
      <c r="D4181" s="18">
        <v>42396.0</v>
      </c>
      <c r="E4181" s="18">
        <f t="shared" si="1"/>
        <v>42396</v>
      </c>
      <c r="F4181" s="15" t="s">
        <v>55</v>
      </c>
      <c r="G4181" s="15" t="s">
        <v>2977</v>
      </c>
      <c r="H4181" s="15" t="s">
        <v>2978</v>
      </c>
      <c r="I4181" s="15" t="s">
        <v>59</v>
      </c>
      <c r="J4181" s="15" t="s">
        <v>60</v>
      </c>
      <c r="K4181" s="15" t="s">
        <v>26</v>
      </c>
      <c r="L4181" s="15" t="str">
        <f t="array" ref="L4181">_xlfn.XLOOKUP(M4181,reference_province_to_city!$A$2:$A$11,reference_province_to_city!$B$2:$B$11)</f>
        <v>Denpasar</v>
      </c>
      <c r="M4181" s="15" t="s">
        <v>24</v>
      </c>
      <c r="N4181" s="15">
        <v>80231.0</v>
      </c>
      <c r="O4181" s="15">
        <f t="array" ref="O4181">_xlfn.XLOOKUP(M4181,reference_postal_code!$B$2:$B$11,reference_postal_code!$A$2:$A$11)</f>
        <v>80231</v>
      </c>
      <c r="P4181" s="15" t="s">
        <v>63</v>
      </c>
      <c r="Q4181" s="15" t="s">
        <v>6642</v>
      </c>
      <c r="R4181" s="15" t="s">
        <v>65</v>
      </c>
      <c r="S4181" s="15" t="s">
        <v>66</v>
      </c>
      <c r="T4181" s="15" t="s">
        <v>6643</v>
      </c>
      <c r="U4181" s="28">
        <v>194400.0</v>
      </c>
      <c r="V4181" s="15">
        <v>2.0</v>
      </c>
      <c r="W4181" s="31">
        <v>0.0</v>
      </c>
      <c r="X4181" s="28">
        <v>93312.0</v>
      </c>
    </row>
    <row r="4182" ht="15.75" customHeight="1">
      <c r="A4182" s="15">
        <v>6238.0</v>
      </c>
      <c r="B4182" s="15" t="s">
        <v>6888</v>
      </c>
      <c r="C4182" s="18">
        <v>42391.0</v>
      </c>
      <c r="D4182" s="18">
        <v>42398.0</v>
      </c>
      <c r="E4182" s="18">
        <f t="shared" si="1"/>
        <v>42398</v>
      </c>
      <c r="F4182" s="15" t="s">
        <v>55</v>
      </c>
      <c r="G4182" s="15" t="s">
        <v>1989</v>
      </c>
      <c r="H4182" s="15" t="s">
        <v>1990</v>
      </c>
      <c r="I4182" s="15" t="s">
        <v>59</v>
      </c>
      <c r="J4182" s="15" t="s">
        <v>60</v>
      </c>
      <c r="K4182" s="15" t="s">
        <v>29</v>
      </c>
      <c r="L4182" s="15" t="str">
        <f t="array" ref="L4182">_xlfn.XLOOKUP(M4182,reference_province_to_city!$A$2:$A$11,reference_province_to_city!$B$2:$B$11)</f>
        <v>Palembang</v>
      </c>
      <c r="M4182" s="15" t="s">
        <v>13</v>
      </c>
      <c r="N4182" s="15">
        <v>30111.0</v>
      </c>
      <c r="O4182" s="15">
        <f t="array" ref="O4182">_xlfn.XLOOKUP(M4182,reference_postal_code!$B$2:$B$11,reference_postal_code!$A$2:$A$11)</f>
        <v>30111</v>
      </c>
      <c r="P4182" s="15" t="s">
        <v>77</v>
      </c>
      <c r="Q4182" s="15" t="s">
        <v>2483</v>
      </c>
      <c r="R4182" s="15" t="s">
        <v>65</v>
      </c>
      <c r="S4182" s="15" t="s">
        <v>83</v>
      </c>
      <c r="T4182" s="15" t="s">
        <v>2484</v>
      </c>
      <c r="U4182" s="28">
        <v>395040.0</v>
      </c>
      <c r="V4182" s="15">
        <v>4.0</v>
      </c>
      <c r="W4182" s="31">
        <v>0.2</v>
      </c>
      <c r="X4182" s="28">
        <v>138264.0</v>
      </c>
    </row>
    <row r="4183" ht="15.75" customHeight="1">
      <c r="A4183" s="15">
        <v>2694.0</v>
      </c>
      <c r="B4183" s="15" t="s">
        <v>6889</v>
      </c>
      <c r="C4183" s="18">
        <v>42391.0</v>
      </c>
      <c r="D4183" s="18">
        <v>42397.0</v>
      </c>
      <c r="E4183" s="18">
        <f t="shared" si="1"/>
        <v>42397</v>
      </c>
      <c r="F4183" s="15" t="s">
        <v>55</v>
      </c>
      <c r="G4183" s="15" t="s">
        <v>1555</v>
      </c>
      <c r="H4183" s="15" t="s">
        <v>1556</v>
      </c>
      <c r="I4183" s="15" t="s">
        <v>128</v>
      </c>
      <c r="J4183" s="15" t="s">
        <v>60</v>
      </c>
      <c r="K4183" s="15" t="s">
        <v>19</v>
      </c>
      <c r="L4183" s="15" t="str">
        <f t="array" ref="L4183">_xlfn.XLOOKUP(M4183,reference_province_to_city!$A$2:$A$11,reference_province_to_city!$B$2:$B$11)</f>
        <v>Yogyakarta</v>
      </c>
      <c r="M4183" s="15" t="s">
        <v>18</v>
      </c>
      <c r="N4183" s="15">
        <v>55111.0</v>
      </c>
      <c r="O4183" s="15">
        <f t="array" ref="O4183">_xlfn.XLOOKUP(M4183,reference_postal_code!$B$2:$B$11,reference_postal_code!$A$2:$A$11)</f>
        <v>55111</v>
      </c>
      <c r="P4183" s="15" t="s">
        <v>77</v>
      </c>
      <c r="Q4183" s="15" t="s">
        <v>1800</v>
      </c>
      <c r="R4183" s="15" t="s">
        <v>106</v>
      </c>
      <c r="S4183" s="15" t="s">
        <v>139</v>
      </c>
      <c r="T4183" s="15" t="s">
        <v>1801</v>
      </c>
      <c r="U4183" s="28">
        <v>1648500.0</v>
      </c>
      <c r="V4183" s="15">
        <v>5.0</v>
      </c>
      <c r="W4183" s="31">
        <v>0.0</v>
      </c>
      <c r="X4183" s="28">
        <v>560490.0</v>
      </c>
    </row>
    <row r="4184" ht="15.75" customHeight="1">
      <c r="A4184" s="15">
        <v>6229.0</v>
      </c>
      <c r="B4184" s="15" t="s">
        <v>6886</v>
      </c>
      <c r="C4184" s="18">
        <v>42391.0</v>
      </c>
      <c r="D4184" s="18"/>
      <c r="E4184" s="18">
        <f t="shared" si="1"/>
        <v>42394</v>
      </c>
      <c r="F4184" s="15" t="s">
        <v>55</v>
      </c>
      <c r="G4184" s="15" t="s">
        <v>1613</v>
      </c>
      <c r="H4184" s="15" t="s">
        <v>1614</v>
      </c>
      <c r="I4184" s="15" t="s">
        <v>76</v>
      </c>
      <c r="J4184" s="15" t="s">
        <v>60</v>
      </c>
      <c r="K4184" s="15" t="s">
        <v>33</v>
      </c>
      <c r="L4184" s="15" t="str">
        <f t="array" ref="L4184">_xlfn.XLOOKUP(M4184,reference_province_to_city!$A$2:$A$11,reference_province_to_city!$B$2:$B$11)</f>
        <v>Makassar</v>
      </c>
      <c r="M4184" s="15" t="s">
        <v>25</v>
      </c>
      <c r="N4184" s="15">
        <v>90111.0</v>
      </c>
      <c r="O4184" s="15">
        <f t="array" ref="O4184">_xlfn.XLOOKUP(M4184,reference_postal_code!$B$2:$B$11,reference_postal_code!$A$2:$A$11)</f>
        <v>90111</v>
      </c>
      <c r="P4184" s="15" t="s">
        <v>63</v>
      </c>
      <c r="Q4184" s="15" t="s">
        <v>2024</v>
      </c>
      <c r="R4184" s="15" t="s">
        <v>110</v>
      </c>
      <c r="S4184" s="15" t="s">
        <v>111</v>
      </c>
      <c r="T4184" s="15" t="s">
        <v>2025</v>
      </c>
      <c r="U4184" s="28">
        <v>1655640.0</v>
      </c>
      <c r="V4184" s="15">
        <v>4.0</v>
      </c>
      <c r="W4184" s="31">
        <v>0.4</v>
      </c>
      <c r="X4184" s="28">
        <v>-303534.0</v>
      </c>
    </row>
    <row r="4185" ht="15.75" customHeight="1">
      <c r="A4185" s="15">
        <v>2472.0</v>
      </c>
      <c r="B4185" s="15" t="s">
        <v>6884</v>
      </c>
      <c r="C4185" s="18">
        <v>42391.0</v>
      </c>
      <c r="D4185" s="18">
        <v>42397.0</v>
      </c>
      <c r="E4185" s="18">
        <f t="shared" si="1"/>
        <v>42397</v>
      </c>
      <c r="F4185" s="15" t="s">
        <v>55</v>
      </c>
      <c r="G4185" s="15" t="s">
        <v>6085</v>
      </c>
      <c r="H4185" s="15" t="s">
        <v>6086</v>
      </c>
      <c r="I4185" s="15" t="s">
        <v>59</v>
      </c>
      <c r="J4185" s="15" t="s">
        <v>60</v>
      </c>
      <c r="K4185" s="15" t="s">
        <v>29</v>
      </c>
      <c r="L4185" s="15" t="str">
        <f t="array" ref="L4185">_xlfn.XLOOKUP(M4185,reference_province_to_city!$A$2:$A$11,reference_province_to_city!$B$2:$B$11)</f>
        <v>Palembang</v>
      </c>
      <c r="M4185" s="15" t="s">
        <v>13</v>
      </c>
      <c r="N4185" s="15">
        <v>30111.0</v>
      </c>
      <c r="O4185" s="15">
        <f t="array" ref="O4185">_xlfn.XLOOKUP(M4185,reference_postal_code!$B$2:$B$11,reference_postal_code!$A$2:$A$11)</f>
        <v>30111</v>
      </c>
      <c r="P4185" s="15" t="s">
        <v>77</v>
      </c>
      <c r="Q4185" s="15" t="s">
        <v>3240</v>
      </c>
      <c r="R4185" s="15" t="s">
        <v>106</v>
      </c>
      <c r="S4185" s="15" t="s">
        <v>183</v>
      </c>
      <c r="T4185" s="15" t="s">
        <v>3241</v>
      </c>
      <c r="U4185" s="28">
        <v>6767040.0</v>
      </c>
      <c r="V4185" s="15">
        <v>4.0</v>
      </c>
      <c r="W4185" s="31">
        <v>0.2</v>
      </c>
      <c r="X4185" s="28">
        <v>-1015056.0</v>
      </c>
    </row>
    <row r="4186" ht="15.75" customHeight="1">
      <c r="A4186" s="15">
        <v>7294.0</v>
      </c>
      <c r="B4186" s="15" t="s">
        <v>6890</v>
      </c>
      <c r="C4186" s="18">
        <v>42392.0</v>
      </c>
      <c r="D4186" s="18">
        <v>42398.0</v>
      </c>
      <c r="E4186" s="18">
        <f t="shared" si="1"/>
        <v>42398</v>
      </c>
      <c r="F4186" s="15" t="s">
        <v>55</v>
      </c>
      <c r="G4186" s="15" t="s">
        <v>6330</v>
      </c>
      <c r="H4186" s="15" t="s">
        <v>6331</v>
      </c>
      <c r="I4186" s="15" t="s">
        <v>59</v>
      </c>
      <c r="J4186" s="15" t="s">
        <v>60</v>
      </c>
      <c r="K4186" s="15" t="s">
        <v>31</v>
      </c>
      <c r="L4186" s="15" t="str">
        <f t="array" ref="L4186">_xlfn.XLOOKUP(M4186,reference_province_to_city!$A$2:$A$11,reference_province_to_city!$B$2:$B$11)</f>
        <v>Balikpapan</v>
      </c>
      <c r="M4186" s="15" t="s">
        <v>21</v>
      </c>
      <c r="N4186" s="15">
        <v>76114.0</v>
      </c>
      <c r="O4186" s="15">
        <f t="array" ref="O4186">_xlfn.XLOOKUP(M4186,reference_postal_code!$B$2:$B$11,reference_postal_code!$A$2:$A$11)</f>
        <v>76114</v>
      </c>
      <c r="P4186" s="15" t="s">
        <v>166</v>
      </c>
      <c r="Q4186" s="15" t="s">
        <v>2441</v>
      </c>
      <c r="R4186" s="15" t="s">
        <v>106</v>
      </c>
      <c r="S4186" s="15" t="s">
        <v>139</v>
      </c>
      <c r="T4186" s="15" t="s">
        <v>2442</v>
      </c>
      <c r="U4186" s="28">
        <v>899850.0</v>
      </c>
      <c r="V4186" s="15">
        <v>7.0</v>
      </c>
      <c r="W4186" s="31">
        <v>0.0</v>
      </c>
      <c r="X4186" s="28">
        <v>323946.0</v>
      </c>
    </row>
    <row r="4187" ht="15.75" customHeight="1">
      <c r="A4187" s="15">
        <v>9147.0</v>
      </c>
      <c r="B4187" s="15" t="s">
        <v>6891</v>
      </c>
      <c r="C4187" s="18">
        <v>42392.0</v>
      </c>
      <c r="D4187" s="18">
        <v>42396.0</v>
      </c>
      <c r="E4187" s="18">
        <f t="shared" si="1"/>
        <v>42396</v>
      </c>
      <c r="F4187" s="15" t="s">
        <v>55</v>
      </c>
      <c r="G4187" s="15" t="s">
        <v>4733</v>
      </c>
      <c r="H4187" s="15" t="s">
        <v>4734</v>
      </c>
      <c r="I4187" s="15" t="s">
        <v>128</v>
      </c>
      <c r="J4187" s="15" t="s">
        <v>60</v>
      </c>
      <c r="K4187" s="15" t="s">
        <v>31</v>
      </c>
      <c r="L4187" s="15" t="str">
        <f t="array" ref="L4187">_xlfn.XLOOKUP(M4187,reference_province_to_city!$A$2:$A$11,reference_province_to_city!$B$2:$B$11)</f>
        <v>Balikpapan</v>
      </c>
      <c r="M4187" s="15" t="s">
        <v>21</v>
      </c>
      <c r="N4187" s="15">
        <v>76114.0</v>
      </c>
      <c r="O4187" s="15">
        <f t="array" ref="O4187">_xlfn.XLOOKUP(M4187,reference_postal_code!$B$2:$B$11,reference_postal_code!$A$2:$A$11)</f>
        <v>76114</v>
      </c>
      <c r="P4187" s="15" t="s">
        <v>166</v>
      </c>
      <c r="Q4187" s="15" t="s">
        <v>1042</v>
      </c>
      <c r="R4187" s="15" t="s">
        <v>110</v>
      </c>
      <c r="S4187" s="15" t="s">
        <v>149</v>
      </c>
      <c r="T4187" s="15" t="s">
        <v>1043</v>
      </c>
      <c r="U4187" s="28">
        <v>1499700.0</v>
      </c>
      <c r="V4187" s="15">
        <v>2.0</v>
      </c>
      <c r="W4187" s="31">
        <v>0.0</v>
      </c>
      <c r="X4187" s="28">
        <v>644871.0</v>
      </c>
    </row>
    <row r="4188" ht="15.75" customHeight="1">
      <c r="A4188" s="15">
        <v>9149.0</v>
      </c>
      <c r="B4188" s="15" t="s">
        <v>6891</v>
      </c>
      <c r="C4188" s="18">
        <v>42392.0</v>
      </c>
      <c r="D4188" s="18"/>
      <c r="E4188" s="18">
        <f t="shared" si="1"/>
        <v>42395</v>
      </c>
      <c r="F4188" s="15" t="s">
        <v>55</v>
      </c>
      <c r="G4188" s="15" t="s">
        <v>4733</v>
      </c>
      <c r="H4188" s="15" t="s">
        <v>4734</v>
      </c>
      <c r="I4188" s="15" t="s">
        <v>128</v>
      </c>
      <c r="J4188" s="15" t="s">
        <v>60</v>
      </c>
      <c r="K4188" s="15" t="s">
        <v>524</v>
      </c>
      <c r="L4188" s="15" t="str">
        <f t="array" ref="L4188">_xlfn.XLOOKUP(M4188,reference_province_to_city!$A$2:$A$11,reference_province_to_city!$B$2:$B$11)</f>
        <v>Balikpapan</v>
      </c>
      <c r="M4188" s="15" t="s">
        <v>21</v>
      </c>
      <c r="N4188" s="15">
        <v>76114.0</v>
      </c>
      <c r="O4188" s="15">
        <f t="array" ref="O4188">_xlfn.XLOOKUP(M4188,reference_postal_code!$B$2:$B$11,reference_postal_code!$A$2:$A$11)</f>
        <v>76114</v>
      </c>
      <c r="P4188" s="15" t="s">
        <v>166</v>
      </c>
      <c r="Q4188" s="15" t="s">
        <v>5634</v>
      </c>
      <c r="R4188" s="15" t="s">
        <v>65</v>
      </c>
      <c r="S4188" s="15" t="s">
        <v>87</v>
      </c>
      <c r="T4188" s="15" t="s">
        <v>5635</v>
      </c>
      <c r="U4188" s="28">
        <v>2.346435E7</v>
      </c>
      <c r="V4188" s="15">
        <v>13.0</v>
      </c>
      <c r="W4188" s="31">
        <v>0.0</v>
      </c>
      <c r="X4188" s="28">
        <v>6100731.0</v>
      </c>
    </row>
    <row r="4189" ht="15.75" customHeight="1">
      <c r="A4189" s="15">
        <v>9148.0</v>
      </c>
      <c r="B4189" s="15" t="s">
        <v>6891</v>
      </c>
      <c r="C4189" s="18">
        <v>42392.0</v>
      </c>
      <c r="D4189" s="18"/>
      <c r="E4189" s="18">
        <f t="shared" si="1"/>
        <v>42395</v>
      </c>
      <c r="F4189" s="15" t="s">
        <v>55</v>
      </c>
      <c r="G4189" s="15" t="s">
        <v>4733</v>
      </c>
      <c r="H4189" s="15" t="s">
        <v>4734</v>
      </c>
      <c r="I4189" s="15" t="s">
        <v>128</v>
      </c>
      <c r="J4189" s="15" t="s">
        <v>60</v>
      </c>
      <c r="K4189" s="15" t="s">
        <v>31</v>
      </c>
      <c r="L4189" s="15" t="str">
        <f t="array" ref="L4189">_xlfn.XLOOKUP(M4189,reference_province_to_city!$A$2:$A$11,reference_province_to_city!$B$2:$B$11)</f>
        <v>Balikpapan</v>
      </c>
      <c r="M4189" s="15" t="s">
        <v>21</v>
      </c>
      <c r="N4189" s="15">
        <v>76114.0</v>
      </c>
      <c r="O4189" s="15">
        <f t="array" ref="O4189">_xlfn.XLOOKUP(M4189,reference_postal_code!$B$2:$B$11,reference_postal_code!$A$2:$A$11)</f>
        <v>76114</v>
      </c>
      <c r="P4189" s="15" t="s">
        <v>166</v>
      </c>
      <c r="Q4189" s="15" t="s">
        <v>6892</v>
      </c>
      <c r="R4189" s="15" t="s">
        <v>65</v>
      </c>
      <c r="S4189" s="15" t="s">
        <v>93</v>
      </c>
      <c r="T4189" s="15" t="s">
        <v>6893</v>
      </c>
      <c r="U4189" s="28">
        <v>120600.0</v>
      </c>
      <c r="V4189" s="15">
        <v>6.0</v>
      </c>
      <c r="W4189" s="31">
        <v>0.0</v>
      </c>
      <c r="X4189" s="28">
        <v>41004.0</v>
      </c>
    </row>
    <row r="4190" ht="15.75" customHeight="1">
      <c r="A4190" s="15">
        <v>4612.0</v>
      </c>
      <c r="B4190" s="15" t="s">
        <v>6894</v>
      </c>
      <c r="C4190" s="18">
        <v>42393.0</v>
      </c>
      <c r="D4190" s="18">
        <v>42395.0</v>
      </c>
      <c r="E4190" s="18">
        <f t="shared" si="1"/>
        <v>42395</v>
      </c>
      <c r="F4190" s="15" t="s">
        <v>114</v>
      </c>
      <c r="G4190" s="15" t="s">
        <v>3230</v>
      </c>
      <c r="H4190" s="15" t="s">
        <v>3231</v>
      </c>
      <c r="I4190" s="15" t="s">
        <v>128</v>
      </c>
      <c r="J4190" s="15" t="s">
        <v>60</v>
      </c>
      <c r="K4190" s="15" t="s">
        <v>31</v>
      </c>
      <c r="L4190" s="15" t="str">
        <f t="array" ref="L4190">_xlfn.XLOOKUP(M4190,reference_province_to_city!$A$2:$A$11,reference_province_to_city!$B$2:$B$11)</f>
        <v>Balikpapan</v>
      </c>
      <c r="M4190" s="15" t="s">
        <v>21</v>
      </c>
      <c r="N4190" s="15">
        <v>76114.0</v>
      </c>
      <c r="O4190" s="15">
        <f t="array" ref="O4190">_xlfn.XLOOKUP(M4190,reference_postal_code!$B$2:$B$11,reference_postal_code!$A$2:$A$11)</f>
        <v>76114</v>
      </c>
      <c r="P4190" s="15" t="s">
        <v>166</v>
      </c>
      <c r="Q4190" s="15" t="s">
        <v>5031</v>
      </c>
      <c r="R4190" s="15" t="s">
        <v>65</v>
      </c>
      <c r="S4190" s="15" t="s">
        <v>83</v>
      </c>
      <c r="T4190" s="15" t="s">
        <v>5032</v>
      </c>
      <c r="U4190" s="28">
        <v>470400.0</v>
      </c>
      <c r="V4190" s="15">
        <v>4.0</v>
      </c>
      <c r="W4190" s="31">
        <v>0.0</v>
      </c>
      <c r="X4190" s="28">
        <v>235200.0</v>
      </c>
    </row>
    <row r="4191" ht="15.75" customHeight="1">
      <c r="A4191" s="15">
        <v>9361.0</v>
      </c>
      <c r="B4191" s="15" t="s">
        <v>6895</v>
      </c>
      <c r="C4191" s="18">
        <v>42394.0</v>
      </c>
      <c r="D4191" s="18">
        <v>42397.0</v>
      </c>
      <c r="E4191" s="18">
        <f t="shared" si="1"/>
        <v>42397</v>
      </c>
      <c r="F4191" s="15" t="s">
        <v>114</v>
      </c>
      <c r="G4191" s="15" t="s">
        <v>888</v>
      </c>
      <c r="H4191" s="15" t="s">
        <v>889</v>
      </c>
      <c r="I4191" s="15" t="s">
        <v>128</v>
      </c>
      <c r="J4191" s="15" t="s">
        <v>60</v>
      </c>
      <c r="K4191" s="15" t="s">
        <v>28</v>
      </c>
      <c r="L4191" s="15" t="str">
        <f t="array" ref="L4191">_xlfn.XLOOKUP(M4191,reference_province_to_city!$A$2:$A$11,reference_province_to_city!$B$2:$B$11)</f>
        <v>Medan</v>
      </c>
      <c r="M4191" s="15" t="s">
        <v>11</v>
      </c>
      <c r="N4191" s="15">
        <v>20111.0</v>
      </c>
      <c r="O4191" s="15">
        <f t="array" ref="O4191">_xlfn.XLOOKUP(M4191,reference_postal_code!$B$2:$B$11,reference_postal_code!$A$2:$A$11)</f>
        <v>20111</v>
      </c>
      <c r="P4191" s="15" t="s">
        <v>77</v>
      </c>
      <c r="Q4191" s="15" t="s">
        <v>322</v>
      </c>
      <c r="R4191" s="15" t="s">
        <v>65</v>
      </c>
      <c r="S4191" s="15" t="s">
        <v>87</v>
      </c>
      <c r="T4191" s="15" t="s">
        <v>323</v>
      </c>
      <c r="U4191" s="28">
        <v>6430200.0</v>
      </c>
      <c r="V4191" s="15">
        <v>7.0</v>
      </c>
      <c r="W4191" s="31">
        <v>0.0</v>
      </c>
      <c r="X4191" s="28">
        <v>0.0</v>
      </c>
    </row>
    <row r="4192" ht="15.75" customHeight="1">
      <c r="A4192" s="15">
        <v>9358.0</v>
      </c>
      <c r="B4192" s="15" t="s">
        <v>6895</v>
      </c>
      <c r="C4192" s="18">
        <v>42394.0</v>
      </c>
      <c r="D4192" s="18">
        <v>42397.0</v>
      </c>
      <c r="E4192" s="18">
        <f t="shared" si="1"/>
        <v>42397</v>
      </c>
      <c r="F4192" s="15" t="s">
        <v>114</v>
      </c>
      <c r="G4192" s="15" t="s">
        <v>888</v>
      </c>
      <c r="H4192" s="15" t="s">
        <v>889</v>
      </c>
      <c r="I4192" s="15" t="s">
        <v>128</v>
      </c>
      <c r="J4192" s="15" t="s">
        <v>60</v>
      </c>
      <c r="K4192" s="15" t="s">
        <v>28</v>
      </c>
      <c r="L4192" s="15" t="str">
        <f t="array" ref="L4192">_xlfn.XLOOKUP(M4192,reference_province_to_city!$A$2:$A$11,reference_province_to_city!$B$2:$B$11)</f>
        <v>Medan</v>
      </c>
      <c r="M4192" s="15" t="s">
        <v>11</v>
      </c>
      <c r="N4192" s="15">
        <v>20111.0</v>
      </c>
      <c r="O4192" s="15">
        <f t="array" ref="O4192">_xlfn.XLOOKUP(M4192,reference_postal_code!$B$2:$B$11,reference_postal_code!$A$2:$A$11)</f>
        <v>20111</v>
      </c>
      <c r="P4192" s="15" t="s">
        <v>77</v>
      </c>
      <c r="Q4192" s="15" t="s">
        <v>234</v>
      </c>
      <c r="R4192" s="15" t="s">
        <v>65</v>
      </c>
      <c r="S4192" s="15" t="s">
        <v>83</v>
      </c>
      <c r="T4192" s="15" t="s">
        <v>235</v>
      </c>
      <c r="U4192" s="28">
        <v>646800.0</v>
      </c>
      <c r="V4192" s="15">
        <v>5.0</v>
      </c>
      <c r="W4192" s="31">
        <v>0.2</v>
      </c>
      <c r="X4192" s="28">
        <v>226380.0</v>
      </c>
    </row>
    <row r="4193" ht="15.75" customHeight="1">
      <c r="A4193" s="15">
        <v>9359.0</v>
      </c>
      <c r="B4193" s="15" t="s">
        <v>6895</v>
      </c>
      <c r="C4193" s="18">
        <v>42394.0</v>
      </c>
      <c r="D4193" s="18">
        <v>42397.0</v>
      </c>
      <c r="E4193" s="18">
        <f t="shared" si="1"/>
        <v>42397</v>
      </c>
      <c r="F4193" s="15" t="s">
        <v>114</v>
      </c>
      <c r="G4193" s="15" t="s">
        <v>888</v>
      </c>
      <c r="H4193" s="15" t="s">
        <v>889</v>
      </c>
      <c r="I4193" s="15" t="s">
        <v>128</v>
      </c>
      <c r="J4193" s="15" t="s">
        <v>60</v>
      </c>
      <c r="K4193" s="15" t="s">
        <v>28</v>
      </c>
      <c r="L4193" s="15" t="str">
        <f t="array" ref="L4193">_xlfn.XLOOKUP(M4193,reference_province_to_city!$A$2:$A$11,reference_province_to_city!$B$2:$B$11)</f>
        <v>Medan</v>
      </c>
      <c r="M4193" s="15" t="s">
        <v>11</v>
      </c>
      <c r="N4193" s="15">
        <v>20111.0</v>
      </c>
      <c r="O4193" s="15">
        <f t="array" ref="O4193">_xlfn.XLOOKUP(M4193,reference_postal_code!$B$2:$B$11,reference_postal_code!$A$2:$A$11)</f>
        <v>20111</v>
      </c>
      <c r="P4193" s="15" t="s">
        <v>77</v>
      </c>
      <c r="Q4193" s="15" t="s">
        <v>5325</v>
      </c>
      <c r="R4193" s="15" t="s">
        <v>106</v>
      </c>
      <c r="S4193" s="15" t="s">
        <v>218</v>
      </c>
      <c r="T4193" s="15" t="s">
        <v>5326</v>
      </c>
      <c r="U4193" s="28">
        <v>4705830.0</v>
      </c>
      <c r="V4193" s="15">
        <v>3.0</v>
      </c>
      <c r="W4193" s="31">
        <v>0.4</v>
      </c>
      <c r="X4193" s="28">
        <v>-1490179.0</v>
      </c>
    </row>
    <row r="4194" ht="15.75" customHeight="1">
      <c r="A4194" s="15">
        <v>4328.0</v>
      </c>
      <c r="B4194" s="15" t="s">
        <v>6896</v>
      </c>
      <c r="C4194" s="18">
        <v>42394.0</v>
      </c>
      <c r="D4194" s="18">
        <v>42396.0</v>
      </c>
      <c r="E4194" s="18">
        <f t="shared" si="1"/>
        <v>42396</v>
      </c>
      <c r="F4194" s="15" t="s">
        <v>125</v>
      </c>
      <c r="G4194" s="15" t="s">
        <v>6897</v>
      </c>
      <c r="H4194" s="15" t="s">
        <v>6898</v>
      </c>
      <c r="I4194" s="15" t="s">
        <v>128</v>
      </c>
      <c r="J4194" s="15" t="s">
        <v>60</v>
      </c>
      <c r="K4194" s="15" t="s">
        <v>22</v>
      </c>
      <c r="L4194" s="15" t="str">
        <f t="array" ref="L4194">_xlfn.XLOOKUP(M4194,reference_province_to_city!$A$2:$A$11,reference_province_to_city!$B$2:$B$11)</f>
        <v>Surabaya</v>
      </c>
      <c r="M4194" s="15" t="s">
        <v>20</v>
      </c>
      <c r="O4194" s="15">
        <f t="array" ref="O4194">_xlfn.XLOOKUP(M4194,reference_postal_code!$B$2:$B$11,reference_postal_code!$A$2:$A$11)</f>
        <v>60231</v>
      </c>
      <c r="P4194" s="15" t="s">
        <v>166</v>
      </c>
      <c r="Q4194" s="15" t="s">
        <v>6899</v>
      </c>
      <c r="R4194" s="15" t="s">
        <v>65</v>
      </c>
      <c r="S4194" s="15" t="s">
        <v>66</v>
      </c>
      <c r="T4194" s="15" t="s">
        <v>6900</v>
      </c>
      <c r="U4194" s="28">
        <v>270000.0</v>
      </c>
      <c r="V4194" s="15">
        <v>5.0</v>
      </c>
      <c r="W4194" s="31">
        <v>0.0</v>
      </c>
      <c r="X4194" s="28">
        <v>124200.0</v>
      </c>
    </row>
    <row r="4195" ht="15.75" customHeight="1">
      <c r="A4195" s="15">
        <v>4327.0</v>
      </c>
      <c r="B4195" s="15" t="s">
        <v>6896</v>
      </c>
      <c r="C4195" s="18">
        <v>42394.0</v>
      </c>
      <c r="D4195" s="18">
        <v>42396.0</v>
      </c>
      <c r="E4195" s="18">
        <f t="shared" si="1"/>
        <v>42396</v>
      </c>
      <c r="F4195" s="15" t="s">
        <v>125</v>
      </c>
      <c r="G4195" s="15" t="s">
        <v>6897</v>
      </c>
      <c r="H4195" s="15" t="s">
        <v>6898</v>
      </c>
      <c r="I4195" s="15" t="s">
        <v>128</v>
      </c>
      <c r="J4195" s="15" t="s">
        <v>60</v>
      </c>
      <c r="K4195" s="15" t="s">
        <v>22</v>
      </c>
      <c r="L4195" s="15" t="str">
        <f t="array" ref="L4195">_xlfn.XLOOKUP(M4195,reference_province_to_city!$A$2:$A$11,reference_province_to_city!$B$2:$B$11)</f>
        <v>Surabaya</v>
      </c>
      <c r="M4195" s="15" t="s">
        <v>20</v>
      </c>
      <c r="N4195" s="15">
        <v>60231.0</v>
      </c>
      <c r="O4195" s="15">
        <f t="array" ref="O4195">_xlfn.XLOOKUP(M4195,reference_postal_code!$B$2:$B$11,reference_postal_code!$A$2:$A$11)</f>
        <v>60231</v>
      </c>
      <c r="P4195" s="15" t="s">
        <v>166</v>
      </c>
      <c r="Q4195" s="15" t="s">
        <v>6901</v>
      </c>
      <c r="R4195" s="15" t="s">
        <v>65</v>
      </c>
      <c r="S4195" s="15" t="s">
        <v>93</v>
      </c>
      <c r="T4195" s="15" t="s">
        <v>6902</v>
      </c>
      <c r="U4195" s="28">
        <v>138150.0</v>
      </c>
      <c r="V4195" s="15">
        <v>3.0</v>
      </c>
      <c r="W4195" s="31">
        <v>0.0</v>
      </c>
      <c r="X4195" s="28">
        <v>34538.0</v>
      </c>
    </row>
    <row r="4196" ht="15.75" customHeight="1">
      <c r="A4196" s="15">
        <v>9360.0</v>
      </c>
      <c r="B4196" s="15" t="s">
        <v>6895</v>
      </c>
      <c r="C4196" s="18">
        <v>42394.0</v>
      </c>
      <c r="D4196" s="18">
        <v>42397.0</v>
      </c>
      <c r="E4196" s="18">
        <f t="shared" si="1"/>
        <v>42397</v>
      </c>
      <c r="F4196" s="15" t="s">
        <v>114</v>
      </c>
      <c r="G4196" s="15" t="s">
        <v>888</v>
      </c>
      <c r="H4196" s="15" t="s">
        <v>889</v>
      </c>
      <c r="I4196" s="15" t="s">
        <v>128</v>
      </c>
      <c r="J4196" s="15" t="s">
        <v>60</v>
      </c>
      <c r="K4196" s="15" t="s">
        <v>28</v>
      </c>
      <c r="L4196" s="15" t="str">
        <f t="array" ref="L4196">_xlfn.XLOOKUP(M4196,reference_province_to_city!$A$2:$A$11,reference_province_to_city!$B$2:$B$11)</f>
        <v>Medan</v>
      </c>
      <c r="M4196" s="15" t="s">
        <v>11</v>
      </c>
      <c r="N4196" s="15">
        <v>20111.0</v>
      </c>
      <c r="O4196" s="15">
        <f t="array" ref="O4196">_xlfn.XLOOKUP(M4196,reference_postal_code!$B$2:$B$11,reference_postal_code!$A$2:$A$11)</f>
        <v>20111</v>
      </c>
      <c r="P4196" s="15" t="s">
        <v>77</v>
      </c>
      <c r="Q4196" s="15" t="s">
        <v>1101</v>
      </c>
      <c r="R4196" s="15" t="s">
        <v>106</v>
      </c>
      <c r="S4196" s="15" t="s">
        <v>139</v>
      </c>
      <c r="T4196" s="15" t="s">
        <v>1102</v>
      </c>
      <c r="U4196" s="28">
        <v>689700.0</v>
      </c>
      <c r="V4196" s="15">
        <v>1.0</v>
      </c>
      <c r="W4196" s="31">
        <v>0.0</v>
      </c>
      <c r="X4196" s="28">
        <v>117249.0</v>
      </c>
    </row>
    <row r="4197" ht="15.75" customHeight="1">
      <c r="A4197" s="15">
        <v>8613.0</v>
      </c>
      <c r="B4197" s="15" t="s">
        <v>6903</v>
      </c>
      <c r="C4197" s="18">
        <v>42397.0</v>
      </c>
      <c r="D4197" s="18">
        <v>42401.0</v>
      </c>
      <c r="E4197" s="18">
        <f t="shared" si="1"/>
        <v>42401</v>
      </c>
      <c r="F4197" s="15" t="s">
        <v>114</v>
      </c>
      <c r="G4197" s="15" t="s">
        <v>3230</v>
      </c>
      <c r="H4197" s="15" t="s">
        <v>3231</v>
      </c>
      <c r="I4197" s="15" t="s">
        <v>128</v>
      </c>
      <c r="J4197" s="15" t="s">
        <v>60</v>
      </c>
      <c r="K4197" s="15" t="s">
        <v>31</v>
      </c>
      <c r="L4197" s="15" t="str">
        <f t="array" ref="L4197">_xlfn.XLOOKUP(M4197,reference_province_to_city!$A$2:$A$11,reference_province_to_city!$B$2:$B$11)</f>
        <v>Balikpapan</v>
      </c>
      <c r="M4197" s="15" t="s">
        <v>21</v>
      </c>
      <c r="N4197" s="15">
        <v>76114.0</v>
      </c>
      <c r="O4197" s="15">
        <f t="array" ref="O4197">_xlfn.XLOOKUP(M4197,reference_postal_code!$B$2:$B$11,reference_postal_code!$A$2:$A$11)</f>
        <v>76114</v>
      </c>
      <c r="P4197" s="15" t="s">
        <v>166</v>
      </c>
      <c r="Q4197" s="15" t="s">
        <v>597</v>
      </c>
      <c r="R4197" s="15" t="s">
        <v>65</v>
      </c>
      <c r="S4197" s="15" t="s">
        <v>93</v>
      </c>
      <c r="T4197" s="15" t="s">
        <v>598</v>
      </c>
      <c r="U4197" s="28">
        <v>595200.0</v>
      </c>
      <c r="V4197" s="15">
        <v>2.0</v>
      </c>
      <c r="W4197" s="31">
        <v>0.0</v>
      </c>
      <c r="X4197" s="28">
        <v>154752.0</v>
      </c>
    </row>
    <row r="4198" ht="15.75" customHeight="1">
      <c r="A4198" s="15">
        <v>7290.0</v>
      </c>
      <c r="B4198" s="15" t="s">
        <v>6904</v>
      </c>
      <c r="C4198" s="18">
        <v>42399.0</v>
      </c>
      <c r="D4198" s="18">
        <v>42400.0</v>
      </c>
      <c r="E4198" s="18">
        <f t="shared" si="1"/>
        <v>42400</v>
      </c>
      <c r="F4198" s="15" t="s">
        <v>125</v>
      </c>
      <c r="G4198" s="15" t="s">
        <v>1805</v>
      </c>
      <c r="H4198" s="15" t="s">
        <v>1806</v>
      </c>
      <c r="I4198" s="15" t="s">
        <v>59</v>
      </c>
      <c r="J4198" s="15" t="s">
        <v>60</v>
      </c>
      <c r="K4198" s="15" t="s">
        <v>17</v>
      </c>
      <c r="L4198" s="15" t="str">
        <f t="array" ref="L4198">_xlfn.XLOOKUP(M4198,reference_province_to_city!$A$2:$A$11,reference_province_to_city!$B$2:$B$11)</f>
        <v>Semarang</v>
      </c>
      <c r="M4198" s="15" t="s">
        <v>15</v>
      </c>
      <c r="N4198" s="15">
        <v>50111.0</v>
      </c>
      <c r="O4198" s="15">
        <f t="array" ref="O4198">_xlfn.XLOOKUP(M4198,reference_postal_code!$B$2:$B$11,reference_postal_code!$A$2:$A$11)</f>
        <v>50111</v>
      </c>
      <c r="P4198" s="15" t="s">
        <v>77</v>
      </c>
      <c r="Q4198" s="15" t="s">
        <v>3291</v>
      </c>
      <c r="R4198" s="15" t="s">
        <v>65</v>
      </c>
      <c r="S4198" s="15" t="s">
        <v>87</v>
      </c>
      <c r="T4198" s="15" t="s">
        <v>3292</v>
      </c>
      <c r="U4198" s="28">
        <v>4575150.0</v>
      </c>
      <c r="V4198" s="15">
        <v>9.0</v>
      </c>
      <c r="W4198" s="31">
        <v>0.0</v>
      </c>
      <c r="X4198" s="28">
        <v>1143788.0</v>
      </c>
    </row>
    <row r="4199" ht="15.75" customHeight="1">
      <c r="A4199" s="15">
        <v>7566.0</v>
      </c>
      <c r="B4199" s="15" t="s">
        <v>6905</v>
      </c>
      <c r="C4199" s="18">
        <v>42399.0</v>
      </c>
      <c r="D4199" s="18">
        <v>42401.0</v>
      </c>
      <c r="E4199" s="18">
        <f t="shared" si="1"/>
        <v>42401</v>
      </c>
      <c r="F4199" s="15" t="s">
        <v>114</v>
      </c>
      <c r="G4199" s="15" t="s">
        <v>4387</v>
      </c>
      <c r="H4199" s="15" t="s">
        <v>4388</v>
      </c>
      <c r="I4199" s="15" t="s">
        <v>59</v>
      </c>
      <c r="J4199" s="15" t="s">
        <v>60</v>
      </c>
      <c r="K4199" s="15" t="s">
        <v>14</v>
      </c>
      <c r="L4199" s="15" t="str">
        <f t="array" ref="L4199">_xlfn.XLOOKUP(M4199,reference_province_to_city!$A$2:$A$11,reference_province_to_city!$B$2:$B$11)</f>
        <v>Bandung</v>
      </c>
      <c r="M4199" s="15" t="s">
        <v>12</v>
      </c>
      <c r="N4199" s="15">
        <v>40111.0</v>
      </c>
      <c r="O4199" s="15">
        <f t="array" ref="O4199">_xlfn.XLOOKUP(M4199,reference_postal_code!$B$2:$B$11,reference_postal_code!$A$2:$A$11)</f>
        <v>40111</v>
      </c>
      <c r="P4199" s="15" t="s">
        <v>117</v>
      </c>
      <c r="Q4199" s="15" t="s">
        <v>2587</v>
      </c>
      <c r="R4199" s="15" t="s">
        <v>106</v>
      </c>
      <c r="S4199" s="15" t="s">
        <v>183</v>
      </c>
      <c r="T4199" s="15" t="s">
        <v>2588</v>
      </c>
      <c r="U4199" s="28">
        <v>728700.0</v>
      </c>
      <c r="V4199" s="15">
        <v>1.0</v>
      </c>
      <c r="W4199" s="31">
        <v>0.0</v>
      </c>
      <c r="X4199" s="28">
        <v>116592.0</v>
      </c>
    </row>
    <row r="4200" ht="15.75" customHeight="1">
      <c r="A4200" s="15">
        <v>7292.0</v>
      </c>
      <c r="B4200" s="15" t="s">
        <v>6904</v>
      </c>
      <c r="C4200" s="18">
        <v>42399.0</v>
      </c>
      <c r="D4200" s="18"/>
      <c r="E4200" s="18">
        <f t="shared" si="1"/>
        <v>42402</v>
      </c>
      <c r="F4200" s="15" t="s">
        <v>125</v>
      </c>
      <c r="G4200" s="15" t="s">
        <v>1805</v>
      </c>
      <c r="H4200" s="15" t="s">
        <v>1806</v>
      </c>
      <c r="I4200" s="15" t="s">
        <v>59</v>
      </c>
      <c r="J4200" s="15" t="s">
        <v>60</v>
      </c>
      <c r="K4200" s="15" t="s">
        <v>17</v>
      </c>
      <c r="L4200" s="15" t="str">
        <f t="array" ref="L4200">_xlfn.XLOOKUP(M4200,reference_province_to_city!$A$2:$A$11,reference_province_to_city!$B$2:$B$11)</f>
        <v>Semarang</v>
      </c>
      <c r="M4200" s="15" t="s">
        <v>15</v>
      </c>
      <c r="N4200" s="15">
        <v>50111.0</v>
      </c>
      <c r="O4200" s="15">
        <f t="array" ref="O4200">_xlfn.XLOOKUP(M4200,reference_postal_code!$B$2:$B$11,reference_postal_code!$A$2:$A$11)</f>
        <v>50111</v>
      </c>
      <c r="P4200" s="15" t="s">
        <v>77</v>
      </c>
      <c r="Q4200" s="15" t="s">
        <v>3477</v>
      </c>
      <c r="R4200" s="15" t="s">
        <v>65</v>
      </c>
      <c r="S4200" s="15" t="s">
        <v>79</v>
      </c>
      <c r="T4200" s="15" t="s">
        <v>3478</v>
      </c>
      <c r="U4200" s="28">
        <v>390150.0</v>
      </c>
      <c r="V4200" s="15">
        <v>9.0</v>
      </c>
      <c r="W4200" s="31">
        <v>0.0</v>
      </c>
      <c r="X4200" s="28">
        <v>183370.0</v>
      </c>
    </row>
    <row r="4201" ht="15.75" customHeight="1">
      <c r="A4201" s="15">
        <v>8927.0</v>
      </c>
      <c r="B4201" s="15" t="s">
        <v>6906</v>
      </c>
      <c r="C4201" s="18">
        <v>42399.0</v>
      </c>
      <c r="D4201" s="18">
        <v>42403.0</v>
      </c>
      <c r="E4201" s="18">
        <f t="shared" si="1"/>
        <v>42403</v>
      </c>
      <c r="F4201" s="15" t="s">
        <v>55</v>
      </c>
      <c r="G4201" s="15" t="s">
        <v>3475</v>
      </c>
      <c r="H4201" s="15" t="s">
        <v>3476</v>
      </c>
      <c r="I4201" s="15" t="s">
        <v>59</v>
      </c>
      <c r="J4201" s="15" t="s">
        <v>60</v>
      </c>
      <c r="K4201" s="15" t="s">
        <v>10</v>
      </c>
      <c r="L4201" s="15" t="str">
        <f t="array" ref="L4201">_xlfn.XLOOKUP(M4201,reference_province_to_city!$A$2:$A$11,reference_province_to_city!$B$2:$B$11)</f>
        <v>Jakarta</v>
      </c>
      <c r="M4201" s="15" t="s">
        <v>7</v>
      </c>
      <c r="N4201" s="15">
        <v>10110.0</v>
      </c>
      <c r="O4201" s="15">
        <f t="array" ref="O4201">_xlfn.XLOOKUP(M4201,reference_postal_code!$B$2:$B$11,reference_postal_code!$A$2:$A$11)</f>
        <v>10110</v>
      </c>
      <c r="P4201" s="15" t="s">
        <v>117</v>
      </c>
      <c r="Q4201" s="15" t="s">
        <v>6907</v>
      </c>
      <c r="R4201" s="15" t="s">
        <v>106</v>
      </c>
      <c r="S4201" s="15" t="s">
        <v>218</v>
      </c>
      <c r="T4201" s="15" t="s">
        <v>6908</v>
      </c>
      <c r="U4201" s="28">
        <v>9391500.0</v>
      </c>
      <c r="V4201" s="15">
        <v>3.0</v>
      </c>
      <c r="W4201" s="31">
        <v>0.5</v>
      </c>
      <c r="X4201" s="28">
        <v>-8076690.0</v>
      </c>
    </row>
    <row r="4202" ht="15.75" customHeight="1">
      <c r="A4202" s="15">
        <v>8926.0</v>
      </c>
      <c r="B4202" s="15" t="s">
        <v>6906</v>
      </c>
      <c r="C4202" s="18">
        <v>42399.0</v>
      </c>
      <c r="D4202" s="18">
        <v>42403.0</v>
      </c>
      <c r="E4202" s="18">
        <f t="shared" si="1"/>
        <v>42403</v>
      </c>
      <c r="F4202" s="15" t="s">
        <v>55</v>
      </c>
      <c r="G4202" s="15" t="s">
        <v>3475</v>
      </c>
      <c r="H4202" s="15" t="s">
        <v>3476</v>
      </c>
      <c r="I4202" s="15" t="s">
        <v>59</v>
      </c>
      <c r="J4202" s="15" t="s">
        <v>60</v>
      </c>
      <c r="K4202" s="15" t="s">
        <v>10</v>
      </c>
      <c r="L4202" s="15" t="str">
        <f t="array" ref="L4202">_xlfn.XLOOKUP(M4202,reference_province_to_city!$A$2:$A$11,reference_province_to_city!$B$2:$B$11)</f>
        <v>Jakarta</v>
      </c>
      <c r="M4202" s="15" t="s">
        <v>7</v>
      </c>
      <c r="N4202" s="15">
        <v>10110.0</v>
      </c>
      <c r="O4202" s="15">
        <f t="array" ref="O4202">_xlfn.XLOOKUP(M4202,reference_postal_code!$B$2:$B$11,reference_postal_code!$A$2:$A$11)</f>
        <v>10110</v>
      </c>
      <c r="P4202" s="15" t="s">
        <v>117</v>
      </c>
      <c r="Q4202" s="15" t="s">
        <v>2125</v>
      </c>
      <c r="R4202" s="15" t="s">
        <v>65</v>
      </c>
      <c r="S4202" s="15" t="s">
        <v>83</v>
      </c>
      <c r="T4202" s="15" t="s">
        <v>2126</v>
      </c>
      <c r="U4202" s="28">
        <v>25920.0</v>
      </c>
      <c r="V4202" s="15">
        <v>3.0</v>
      </c>
      <c r="W4202" s="31">
        <v>0.8</v>
      </c>
      <c r="X4202" s="28">
        <v>-40176.0</v>
      </c>
    </row>
    <row r="4203" ht="15.75" customHeight="1">
      <c r="A4203" s="15">
        <v>2885.0</v>
      </c>
      <c r="B4203" s="15" t="s">
        <v>6909</v>
      </c>
      <c r="C4203" s="18">
        <v>42399.0</v>
      </c>
      <c r="D4203" s="18">
        <v>42403.0</v>
      </c>
      <c r="E4203" s="18">
        <f t="shared" si="1"/>
        <v>42403</v>
      </c>
      <c r="F4203" s="15" t="s">
        <v>55</v>
      </c>
      <c r="G4203" s="15" t="s">
        <v>3628</v>
      </c>
      <c r="H4203" s="15" t="s">
        <v>3629</v>
      </c>
      <c r="I4203" s="15" t="s">
        <v>59</v>
      </c>
      <c r="J4203" s="15" t="s">
        <v>60</v>
      </c>
      <c r="K4203" s="15" t="s">
        <v>289</v>
      </c>
      <c r="L4203" s="15" t="str">
        <f t="array" ref="L4203">_xlfn.XLOOKUP(M4203,reference_province_to_city!$A$2:$A$11,reference_province_to_city!$B$2:$B$11)</f>
        <v>Medan</v>
      </c>
      <c r="M4203" s="15" t="s">
        <v>11</v>
      </c>
      <c r="N4203" s="15">
        <v>20111.0</v>
      </c>
      <c r="O4203" s="15">
        <f t="array" ref="O4203">_xlfn.XLOOKUP(M4203,reference_postal_code!$B$2:$B$11,reference_postal_code!$A$2:$A$11)</f>
        <v>20111</v>
      </c>
      <c r="P4203" s="15" t="s">
        <v>77</v>
      </c>
      <c r="Q4203" s="15" t="s">
        <v>5991</v>
      </c>
      <c r="R4203" s="15" t="s">
        <v>65</v>
      </c>
      <c r="S4203" s="15" t="s">
        <v>83</v>
      </c>
      <c r="T4203" s="15" t="s">
        <v>5992</v>
      </c>
      <c r="U4203" s="28">
        <v>261840.0</v>
      </c>
      <c r="V4203" s="15">
        <v>2.0</v>
      </c>
      <c r="W4203" s="31">
        <v>0.2</v>
      </c>
      <c r="X4203" s="28">
        <v>88371.0</v>
      </c>
    </row>
    <row r="4204" ht="15.75" customHeight="1">
      <c r="A4204" s="15">
        <v>8176.0</v>
      </c>
      <c r="B4204" s="15" t="s">
        <v>6910</v>
      </c>
      <c r="C4204" s="18">
        <v>42399.0</v>
      </c>
      <c r="D4204" s="18">
        <v>42404.0</v>
      </c>
      <c r="E4204" s="18">
        <f t="shared" si="1"/>
        <v>42404</v>
      </c>
      <c r="F4204" s="15" t="s">
        <v>55</v>
      </c>
      <c r="G4204" s="15" t="s">
        <v>6911</v>
      </c>
      <c r="H4204" s="15" t="s">
        <v>6912</v>
      </c>
      <c r="I4204" s="15" t="s">
        <v>128</v>
      </c>
      <c r="J4204" s="15" t="s">
        <v>60</v>
      </c>
      <c r="K4204" s="15" t="s">
        <v>19</v>
      </c>
      <c r="L4204" s="15" t="str">
        <f t="array" ref="L4204">_xlfn.XLOOKUP(M4204,reference_province_to_city!$A$2:$A$11,reference_province_to_city!$B$2:$B$11)</f>
        <v>Yogyakarta</v>
      </c>
      <c r="M4204" s="15" t="s">
        <v>18</v>
      </c>
      <c r="O4204" s="15">
        <f t="array" ref="O4204">_xlfn.XLOOKUP(M4204,reference_postal_code!$B$2:$B$11,reference_postal_code!$A$2:$A$11)</f>
        <v>55111</v>
      </c>
      <c r="P4204" s="15" t="s">
        <v>77</v>
      </c>
      <c r="Q4204" s="15" t="s">
        <v>6514</v>
      </c>
      <c r="R4204" s="15" t="s">
        <v>65</v>
      </c>
      <c r="S4204" s="15" t="s">
        <v>66</v>
      </c>
      <c r="T4204" s="15" t="s">
        <v>6515</v>
      </c>
      <c r="U4204" s="28">
        <v>2347680.0</v>
      </c>
      <c r="V4204" s="15">
        <v>4.0</v>
      </c>
      <c r="W4204" s="31">
        <v>0.2</v>
      </c>
      <c r="X4204" s="28">
        <v>792342.0</v>
      </c>
    </row>
    <row r="4205" ht="15.75" customHeight="1">
      <c r="A4205" s="15">
        <v>7565.0</v>
      </c>
      <c r="B4205" s="15" t="s">
        <v>6905</v>
      </c>
      <c r="C4205" s="18">
        <v>42399.0</v>
      </c>
      <c r="D4205" s="18">
        <v>42401.0</v>
      </c>
      <c r="E4205" s="18">
        <f t="shared" si="1"/>
        <v>42401</v>
      </c>
      <c r="F4205" s="15" t="s">
        <v>114</v>
      </c>
      <c r="G4205" s="15" t="s">
        <v>4387</v>
      </c>
      <c r="H4205" s="15" t="s">
        <v>4388</v>
      </c>
      <c r="I4205" s="15" t="s">
        <v>59</v>
      </c>
      <c r="J4205" s="15" t="s">
        <v>60</v>
      </c>
      <c r="K4205" s="15" t="s">
        <v>14</v>
      </c>
      <c r="L4205" s="15" t="str">
        <f t="array" ref="L4205">_xlfn.XLOOKUP(M4205,reference_province_to_city!$A$2:$A$11,reference_province_to_city!$B$2:$B$11)</f>
        <v>Bandung</v>
      </c>
      <c r="M4205" s="15" t="s">
        <v>12</v>
      </c>
      <c r="N4205" s="15">
        <v>40111.0</v>
      </c>
      <c r="O4205" s="15">
        <f t="array" ref="O4205">_xlfn.XLOOKUP(M4205,reference_postal_code!$B$2:$B$11,reference_postal_code!$A$2:$A$11)</f>
        <v>40111</v>
      </c>
      <c r="P4205" s="15" t="s">
        <v>117</v>
      </c>
      <c r="Q4205" s="15" t="s">
        <v>6913</v>
      </c>
      <c r="R4205" s="15" t="s">
        <v>106</v>
      </c>
      <c r="S4205" s="15" t="s">
        <v>107</v>
      </c>
      <c r="T4205" s="15" t="s">
        <v>6914</v>
      </c>
      <c r="U4205" s="28">
        <v>6527520.0</v>
      </c>
      <c r="V4205" s="15">
        <v>4.0</v>
      </c>
      <c r="W4205" s="31">
        <v>0.2</v>
      </c>
      <c r="X4205" s="28">
        <v>-897534.0</v>
      </c>
    </row>
    <row r="4206" ht="15.75" customHeight="1">
      <c r="A4206" s="15">
        <v>8925.0</v>
      </c>
      <c r="B4206" s="15" t="s">
        <v>6906</v>
      </c>
      <c r="C4206" s="18">
        <v>42399.0</v>
      </c>
      <c r="D4206" s="18">
        <v>42403.0</v>
      </c>
      <c r="E4206" s="18">
        <f t="shared" si="1"/>
        <v>42403</v>
      </c>
      <c r="F4206" s="15" t="s">
        <v>55</v>
      </c>
      <c r="G4206" s="15" t="s">
        <v>3475</v>
      </c>
      <c r="H4206" s="15" t="s">
        <v>3476</v>
      </c>
      <c r="I4206" s="15" t="s">
        <v>59</v>
      </c>
      <c r="J4206" s="15" t="s">
        <v>60</v>
      </c>
      <c r="K4206" s="15" t="s">
        <v>10</v>
      </c>
      <c r="L4206" s="15" t="str">
        <f t="array" ref="L4206">_xlfn.XLOOKUP(M4206,reference_province_to_city!$A$2:$A$11,reference_province_to_city!$B$2:$B$11)</f>
        <v>Jakarta</v>
      </c>
      <c r="M4206" s="15" t="s">
        <v>7</v>
      </c>
      <c r="N4206" s="15">
        <v>10110.0</v>
      </c>
      <c r="O4206" s="15">
        <f t="array" ref="O4206">_xlfn.XLOOKUP(M4206,reference_postal_code!$B$2:$B$11,reference_postal_code!$A$2:$A$11)</f>
        <v>10110</v>
      </c>
      <c r="P4206" s="15" t="s">
        <v>117</v>
      </c>
      <c r="Q4206" s="15" t="s">
        <v>6915</v>
      </c>
      <c r="R4206" s="15" t="s">
        <v>110</v>
      </c>
      <c r="S4206" s="15" t="s">
        <v>111</v>
      </c>
      <c r="T4206" s="15" t="s">
        <v>6916</v>
      </c>
      <c r="U4206" s="28">
        <v>2.159952E7</v>
      </c>
      <c r="V4206" s="15">
        <v>4.0</v>
      </c>
      <c r="W4206" s="31">
        <v>0.2</v>
      </c>
      <c r="X4206" s="28">
        <v>2159952.0</v>
      </c>
    </row>
    <row r="4207" ht="15.75" customHeight="1">
      <c r="A4207" s="15">
        <v>7291.0</v>
      </c>
      <c r="B4207" s="15" t="s">
        <v>6904</v>
      </c>
      <c r="C4207" s="18">
        <v>42399.0</v>
      </c>
      <c r="D4207" s="18">
        <v>42400.0</v>
      </c>
      <c r="E4207" s="18">
        <f t="shared" si="1"/>
        <v>42400</v>
      </c>
      <c r="F4207" s="15" t="s">
        <v>125</v>
      </c>
      <c r="G4207" s="15" t="s">
        <v>1805</v>
      </c>
      <c r="H4207" s="15" t="s">
        <v>1806</v>
      </c>
      <c r="I4207" s="15" t="s">
        <v>59</v>
      </c>
      <c r="J4207" s="15" t="s">
        <v>60</v>
      </c>
      <c r="K4207" s="15" t="s">
        <v>17</v>
      </c>
      <c r="L4207" s="15" t="str">
        <f t="array" ref="L4207">_xlfn.XLOOKUP(M4207,reference_province_to_city!$A$2:$A$11,reference_province_to_city!$B$2:$B$11)</f>
        <v>Semarang</v>
      </c>
      <c r="M4207" s="15" t="s">
        <v>15</v>
      </c>
      <c r="N4207" s="15">
        <v>50111.0</v>
      </c>
      <c r="O4207" s="15">
        <f t="array" ref="O4207">_xlfn.XLOOKUP(M4207,reference_postal_code!$B$2:$B$11,reference_postal_code!$A$2:$A$11)</f>
        <v>50111</v>
      </c>
      <c r="P4207" s="15" t="s">
        <v>77</v>
      </c>
      <c r="Q4207" s="15" t="s">
        <v>5940</v>
      </c>
      <c r="R4207" s="15" t="s">
        <v>65</v>
      </c>
      <c r="S4207" s="15" t="s">
        <v>83</v>
      </c>
      <c r="T4207" s="15" t="s">
        <v>5941</v>
      </c>
      <c r="U4207" s="28">
        <v>761760.0</v>
      </c>
      <c r="V4207" s="15">
        <v>2.0</v>
      </c>
      <c r="W4207" s="31">
        <v>0.2</v>
      </c>
      <c r="X4207" s="28">
        <v>266616.0</v>
      </c>
    </row>
    <row r="4208" ht="15.75" customHeight="1">
      <c r="A4208" s="15">
        <v>8925.0</v>
      </c>
      <c r="B4208" s="15" t="s">
        <v>6906</v>
      </c>
      <c r="C4208" s="18">
        <v>42399.0</v>
      </c>
      <c r="D4208" s="18"/>
      <c r="E4208" s="18">
        <f t="shared" si="1"/>
        <v>42402</v>
      </c>
      <c r="F4208" s="15" t="s">
        <v>55</v>
      </c>
      <c r="G4208" s="15" t="s">
        <v>3475</v>
      </c>
      <c r="H4208" s="15" t="s">
        <v>3476</v>
      </c>
      <c r="I4208" s="15" t="s">
        <v>59</v>
      </c>
      <c r="J4208" s="15" t="s">
        <v>60</v>
      </c>
      <c r="K4208" s="15" t="s">
        <v>10</v>
      </c>
      <c r="L4208" s="15" t="str">
        <f t="array" ref="L4208">_xlfn.XLOOKUP(M4208,reference_province_to_city!$A$2:$A$11,reference_province_to_city!$B$2:$B$11)</f>
        <v>Jakarta</v>
      </c>
      <c r="M4208" s="15" t="s">
        <v>7</v>
      </c>
      <c r="N4208" s="15">
        <v>10110.0</v>
      </c>
      <c r="O4208" s="15">
        <f t="array" ref="O4208">_xlfn.XLOOKUP(M4208,reference_postal_code!$B$2:$B$11,reference_postal_code!$A$2:$A$11)</f>
        <v>10110</v>
      </c>
      <c r="P4208" s="15" t="s">
        <v>117</v>
      </c>
      <c r="Q4208" s="15" t="s">
        <v>6915</v>
      </c>
      <c r="R4208" s="15" t="s">
        <v>110</v>
      </c>
      <c r="S4208" s="15" t="s">
        <v>111</v>
      </c>
      <c r="T4208" s="15" t="s">
        <v>6916</v>
      </c>
      <c r="U4208" s="28">
        <v>2.159952E7</v>
      </c>
      <c r="V4208" s="15">
        <v>4.0</v>
      </c>
      <c r="W4208" s="31">
        <v>0.2</v>
      </c>
      <c r="X4208" s="28">
        <v>2159952.0</v>
      </c>
    </row>
    <row r="4209" ht="15.75" customHeight="1">
      <c r="A4209" s="15">
        <v>4999.0</v>
      </c>
      <c r="B4209" s="15" t="s">
        <v>6917</v>
      </c>
      <c r="C4209" s="18">
        <v>42400.0</v>
      </c>
      <c r="D4209" s="18">
        <v>42404.0</v>
      </c>
      <c r="E4209" s="18">
        <f t="shared" si="1"/>
        <v>42404</v>
      </c>
      <c r="F4209" s="15" t="s">
        <v>55</v>
      </c>
      <c r="G4209" s="15" t="s">
        <v>771</v>
      </c>
      <c r="H4209" s="15" t="s">
        <v>772</v>
      </c>
      <c r="I4209" s="15" t="s">
        <v>76</v>
      </c>
      <c r="J4209" s="15" t="s">
        <v>60</v>
      </c>
      <c r="K4209" s="15" t="s">
        <v>26</v>
      </c>
      <c r="L4209" s="15" t="str">
        <f t="array" ref="L4209">_xlfn.XLOOKUP(M4209,reference_province_to_city!$A$2:$A$11,reference_province_to_city!$B$2:$B$11)</f>
        <v>Denpasar</v>
      </c>
      <c r="M4209" s="15" t="s">
        <v>24</v>
      </c>
      <c r="N4209" s="15">
        <v>80231.0</v>
      </c>
      <c r="O4209" s="15">
        <f t="array" ref="O4209">_xlfn.XLOOKUP(M4209,reference_postal_code!$B$2:$B$11,reference_postal_code!$A$2:$A$11)</f>
        <v>80231</v>
      </c>
      <c r="P4209" s="15" t="s">
        <v>63</v>
      </c>
      <c r="Q4209" s="15" t="s">
        <v>6090</v>
      </c>
      <c r="R4209" s="15" t="s">
        <v>110</v>
      </c>
      <c r="S4209" s="15" t="s">
        <v>111</v>
      </c>
      <c r="T4209" s="15" t="s">
        <v>6091</v>
      </c>
      <c r="U4209" s="28">
        <v>1643880.0</v>
      </c>
      <c r="V4209" s="15">
        <v>1.0</v>
      </c>
      <c r="W4209" s="31">
        <v>0.2</v>
      </c>
      <c r="X4209" s="28">
        <v>123291.0</v>
      </c>
    </row>
    <row r="4210" ht="15.75" customHeight="1">
      <c r="A4210" s="15">
        <v>5114.0</v>
      </c>
      <c r="B4210" s="15" t="s">
        <v>6918</v>
      </c>
      <c r="C4210" s="18">
        <v>42400.0</v>
      </c>
      <c r="D4210" s="18">
        <v>42402.0</v>
      </c>
      <c r="E4210" s="18">
        <f t="shared" si="1"/>
        <v>42402</v>
      </c>
      <c r="F4210" s="15" t="s">
        <v>114</v>
      </c>
      <c r="G4210" s="15" t="s">
        <v>593</v>
      </c>
      <c r="H4210" s="15" t="s">
        <v>594</v>
      </c>
      <c r="I4210" s="15" t="s">
        <v>59</v>
      </c>
      <c r="J4210" s="15" t="s">
        <v>60</v>
      </c>
      <c r="K4210" s="15" t="s">
        <v>22</v>
      </c>
      <c r="L4210" s="15" t="str">
        <f t="array" ref="L4210">_xlfn.XLOOKUP(M4210,reference_province_to_city!$A$2:$A$11,reference_province_to_city!$B$2:$B$11)</f>
        <v>Surabaya</v>
      </c>
      <c r="M4210" s="15" t="s">
        <v>20</v>
      </c>
      <c r="O4210" s="15">
        <f t="array" ref="O4210">_xlfn.XLOOKUP(M4210,reference_postal_code!$B$2:$B$11,reference_postal_code!$A$2:$A$11)</f>
        <v>60231</v>
      </c>
      <c r="P4210" s="15" t="s">
        <v>166</v>
      </c>
      <c r="Q4210" s="15" t="s">
        <v>2754</v>
      </c>
      <c r="R4210" s="15" t="s">
        <v>65</v>
      </c>
      <c r="S4210" s="15" t="s">
        <v>66</v>
      </c>
      <c r="T4210" s="15" t="s">
        <v>2755</v>
      </c>
      <c r="U4210" s="28">
        <v>233280.0</v>
      </c>
      <c r="V4210" s="15">
        <v>3.0</v>
      </c>
      <c r="W4210" s="31">
        <v>0.2</v>
      </c>
      <c r="X4210" s="28">
        <v>81648.0</v>
      </c>
    </row>
    <row r="4211" ht="15.75" customHeight="1">
      <c r="A4211" s="15">
        <v>8761.0</v>
      </c>
      <c r="B4211" s="15" t="s">
        <v>6919</v>
      </c>
      <c r="C4211" s="18">
        <v>42400.0</v>
      </c>
      <c r="D4211" s="18">
        <v>42406.0</v>
      </c>
      <c r="E4211" s="18">
        <f t="shared" si="1"/>
        <v>42406</v>
      </c>
      <c r="F4211" s="15" t="s">
        <v>55</v>
      </c>
      <c r="G4211" s="15" t="s">
        <v>1213</v>
      </c>
      <c r="H4211" s="15" t="s">
        <v>1214</v>
      </c>
      <c r="I4211" s="15" t="s">
        <v>76</v>
      </c>
      <c r="J4211" s="15" t="s">
        <v>60</v>
      </c>
      <c r="K4211" s="15" t="s">
        <v>31</v>
      </c>
      <c r="L4211" s="15" t="str">
        <f t="array" ref="L4211">_xlfn.XLOOKUP(M4211,reference_province_to_city!$A$2:$A$11,reference_province_to_city!$B$2:$B$11)</f>
        <v>Balikpapan</v>
      </c>
      <c r="M4211" s="15" t="s">
        <v>21</v>
      </c>
      <c r="N4211" s="15">
        <v>76114.0</v>
      </c>
      <c r="O4211" s="15">
        <f t="array" ref="O4211">_xlfn.XLOOKUP(M4211,reference_postal_code!$B$2:$B$11,reference_postal_code!$A$2:$A$11)</f>
        <v>76114</v>
      </c>
      <c r="P4211" s="15" t="s">
        <v>166</v>
      </c>
      <c r="Q4211" s="15" t="s">
        <v>3948</v>
      </c>
      <c r="R4211" s="15" t="s">
        <v>65</v>
      </c>
      <c r="S4211" s="15" t="s">
        <v>83</v>
      </c>
      <c r="T4211" s="15" t="s">
        <v>3949</v>
      </c>
      <c r="U4211" s="28">
        <v>1.906485E7</v>
      </c>
      <c r="V4211" s="15">
        <v>1.0</v>
      </c>
      <c r="W4211" s="31">
        <v>0.0</v>
      </c>
      <c r="X4211" s="28">
        <v>9532425.0</v>
      </c>
    </row>
    <row r="4212" ht="15.75" customHeight="1">
      <c r="A4212" s="15">
        <v>8762.0</v>
      </c>
      <c r="B4212" s="15" t="s">
        <v>6919</v>
      </c>
      <c r="C4212" s="18">
        <v>42400.0</v>
      </c>
      <c r="D4212" s="18">
        <v>42406.0</v>
      </c>
      <c r="E4212" s="18">
        <f t="shared" si="1"/>
        <v>42406</v>
      </c>
      <c r="F4212" s="15" t="s">
        <v>55</v>
      </c>
      <c r="G4212" s="15" t="s">
        <v>1213</v>
      </c>
      <c r="H4212" s="15" t="s">
        <v>1214</v>
      </c>
      <c r="I4212" s="15" t="s">
        <v>76</v>
      </c>
      <c r="J4212" s="15" t="s">
        <v>60</v>
      </c>
      <c r="K4212" s="15" t="s">
        <v>31</v>
      </c>
      <c r="L4212" s="15" t="str">
        <f t="array" ref="L4212">_xlfn.XLOOKUP(M4212,reference_province_to_city!$A$2:$A$11,reference_province_to_city!$B$2:$B$11)</f>
        <v>Balikpapan</v>
      </c>
      <c r="M4212" s="15" t="s">
        <v>21</v>
      </c>
      <c r="N4212" s="15">
        <v>76114.0</v>
      </c>
      <c r="O4212" s="15">
        <f t="array" ref="O4212">_xlfn.XLOOKUP(M4212,reference_postal_code!$B$2:$B$11,reference_postal_code!$A$2:$A$11)</f>
        <v>76114</v>
      </c>
      <c r="P4212" s="15" t="s">
        <v>166</v>
      </c>
      <c r="Q4212" s="15" t="s">
        <v>3273</v>
      </c>
      <c r="R4212" s="15" t="s">
        <v>65</v>
      </c>
      <c r="S4212" s="15" t="s">
        <v>173</v>
      </c>
      <c r="T4212" s="15" t="s">
        <v>3274</v>
      </c>
      <c r="U4212" s="28">
        <v>1880400.0</v>
      </c>
      <c r="V4212" s="15">
        <v>8.0</v>
      </c>
      <c r="W4212" s="31">
        <v>0.0</v>
      </c>
      <c r="X4212" s="28">
        <v>883788.0</v>
      </c>
    </row>
    <row r="4213" ht="15.75" customHeight="1">
      <c r="A4213" s="15">
        <v>7505.0</v>
      </c>
      <c r="B4213" s="15" t="s">
        <v>6920</v>
      </c>
      <c r="C4213" s="18">
        <v>42400.0</v>
      </c>
      <c r="D4213" s="18">
        <v>42404.0</v>
      </c>
      <c r="E4213" s="18">
        <f t="shared" si="1"/>
        <v>42404</v>
      </c>
      <c r="F4213" s="15" t="s">
        <v>114</v>
      </c>
      <c r="G4213" s="15" t="s">
        <v>4116</v>
      </c>
      <c r="H4213" s="15" t="s">
        <v>4117</v>
      </c>
      <c r="I4213" s="15" t="s">
        <v>128</v>
      </c>
      <c r="J4213" s="15" t="s">
        <v>60</v>
      </c>
      <c r="K4213" s="15" t="s">
        <v>29</v>
      </c>
      <c r="L4213" s="15" t="str">
        <f t="array" ref="L4213">_xlfn.XLOOKUP(M4213,reference_province_to_city!$A$2:$A$11,reference_province_to_city!$B$2:$B$11)</f>
        <v>Palembang</v>
      </c>
      <c r="M4213" s="15" t="s">
        <v>13</v>
      </c>
      <c r="N4213" s="15">
        <v>30111.0</v>
      </c>
      <c r="O4213" s="15">
        <f t="array" ref="O4213">_xlfn.XLOOKUP(M4213,reference_postal_code!$B$2:$B$11,reference_postal_code!$A$2:$A$11)</f>
        <v>30111</v>
      </c>
      <c r="P4213" s="15" t="s">
        <v>77</v>
      </c>
      <c r="Q4213" s="15" t="s">
        <v>1610</v>
      </c>
      <c r="R4213" s="15" t="s">
        <v>65</v>
      </c>
      <c r="S4213" s="15" t="s">
        <v>173</v>
      </c>
      <c r="T4213" s="15" t="s">
        <v>1611</v>
      </c>
      <c r="U4213" s="28">
        <v>350400.0</v>
      </c>
      <c r="V4213" s="15">
        <v>2.0</v>
      </c>
      <c r="W4213" s="31">
        <v>0.0</v>
      </c>
      <c r="X4213" s="28">
        <v>175200.0</v>
      </c>
    </row>
    <row r="4214" ht="15.75" customHeight="1">
      <c r="A4214" s="15">
        <v>5000.0</v>
      </c>
      <c r="B4214" s="15" t="s">
        <v>6917</v>
      </c>
      <c r="C4214" s="18">
        <v>42400.0</v>
      </c>
      <c r="D4214" s="18">
        <v>42404.0</v>
      </c>
      <c r="E4214" s="18">
        <f t="shared" si="1"/>
        <v>42404</v>
      </c>
      <c r="F4214" s="15" t="s">
        <v>55</v>
      </c>
      <c r="G4214" s="15" t="s">
        <v>771</v>
      </c>
      <c r="H4214" s="15" t="s">
        <v>772</v>
      </c>
      <c r="I4214" s="15" t="s">
        <v>76</v>
      </c>
      <c r="J4214" s="15" t="s">
        <v>60</v>
      </c>
      <c r="K4214" s="15" t="s">
        <v>26</v>
      </c>
      <c r="L4214" s="15" t="str">
        <f t="array" ref="L4214">_xlfn.XLOOKUP(M4214,reference_province_to_city!$A$2:$A$11,reference_province_to_city!$B$2:$B$11)</f>
        <v>Denpasar</v>
      </c>
      <c r="M4214" s="15" t="s">
        <v>24</v>
      </c>
      <c r="N4214" s="15">
        <v>80231.0</v>
      </c>
      <c r="O4214" s="15">
        <f t="array" ref="O4214">_xlfn.XLOOKUP(M4214,reference_postal_code!$B$2:$B$11,reference_postal_code!$A$2:$A$11)</f>
        <v>80231</v>
      </c>
      <c r="P4214" s="15" t="s">
        <v>63</v>
      </c>
      <c r="Q4214" s="15" t="s">
        <v>6921</v>
      </c>
      <c r="R4214" s="15" t="s">
        <v>65</v>
      </c>
      <c r="S4214" s="15" t="s">
        <v>66</v>
      </c>
      <c r="T4214" s="15" t="s">
        <v>6922</v>
      </c>
      <c r="U4214" s="28">
        <v>850500.0</v>
      </c>
      <c r="V4214" s="15">
        <v>5.0</v>
      </c>
      <c r="W4214" s="31">
        <v>0.0</v>
      </c>
      <c r="X4214" s="28">
        <v>416745.0</v>
      </c>
    </row>
    <row r="4215" ht="15.75" customHeight="1">
      <c r="A4215" s="15">
        <v>3242.0</v>
      </c>
      <c r="B4215" s="15" t="s">
        <v>6923</v>
      </c>
      <c r="C4215" s="18">
        <v>42401.0</v>
      </c>
      <c r="D4215" s="18">
        <v>42403.0</v>
      </c>
      <c r="E4215" s="18">
        <f t="shared" si="1"/>
        <v>42403</v>
      </c>
      <c r="F4215" s="15" t="s">
        <v>125</v>
      </c>
      <c r="G4215" s="15" t="s">
        <v>400</v>
      </c>
      <c r="H4215" s="15" t="s">
        <v>401</v>
      </c>
      <c r="I4215" s="15" t="s">
        <v>128</v>
      </c>
      <c r="J4215" s="15" t="s">
        <v>60</v>
      </c>
      <c r="K4215" s="15" t="s">
        <v>17</v>
      </c>
      <c r="L4215" s="15" t="str">
        <f t="array" ref="L4215">_xlfn.XLOOKUP(M4215,reference_province_to_city!$A$2:$A$11,reference_province_to_city!$B$2:$B$11)</f>
        <v>Semarang</v>
      </c>
      <c r="M4215" s="15" t="s">
        <v>15</v>
      </c>
      <c r="N4215" s="15">
        <v>50111.0</v>
      </c>
      <c r="O4215" s="15">
        <f t="array" ref="O4215">_xlfn.XLOOKUP(M4215,reference_postal_code!$B$2:$B$11,reference_postal_code!$A$2:$A$11)</f>
        <v>50111</v>
      </c>
      <c r="P4215" s="15" t="s">
        <v>77</v>
      </c>
      <c r="Q4215" s="15" t="s">
        <v>1347</v>
      </c>
      <c r="R4215" s="15" t="s">
        <v>65</v>
      </c>
      <c r="S4215" s="15" t="s">
        <v>87</v>
      </c>
      <c r="T4215" s="15" t="s">
        <v>1348</v>
      </c>
      <c r="U4215" s="28">
        <v>846750.0</v>
      </c>
      <c r="V4215" s="15">
        <v>5.0</v>
      </c>
      <c r="W4215" s="31">
        <v>0.0</v>
      </c>
      <c r="X4215" s="28">
        <v>220155.0</v>
      </c>
    </row>
    <row r="4216" ht="15.75" customHeight="1">
      <c r="A4216" s="15">
        <v>8404.0</v>
      </c>
      <c r="B4216" s="15" t="s">
        <v>6924</v>
      </c>
      <c r="C4216" s="18">
        <v>42401.0</v>
      </c>
      <c r="D4216" s="18">
        <v>42407.0</v>
      </c>
      <c r="E4216" s="18">
        <f t="shared" si="1"/>
        <v>42407</v>
      </c>
      <c r="F4216" s="15" t="s">
        <v>55</v>
      </c>
      <c r="G4216" s="15" t="s">
        <v>3392</v>
      </c>
      <c r="H4216" s="15" t="s">
        <v>3393</v>
      </c>
      <c r="I4216" s="15" t="s">
        <v>128</v>
      </c>
      <c r="J4216" s="15" t="s">
        <v>60</v>
      </c>
      <c r="K4216" s="15" t="s">
        <v>17</v>
      </c>
      <c r="L4216" s="15" t="str">
        <f t="array" ref="L4216">_xlfn.XLOOKUP(M4216,reference_province_to_city!$A$2:$A$11,reference_province_to_city!$B$2:$B$11)</f>
        <v>Semarang</v>
      </c>
      <c r="M4216" s="15" t="s">
        <v>15</v>
      </c>
      <c r="N4216" s="15">
        <v>50111.0</v>
      </c>
      <c r="O4216" s="15">
        <f t="array" ref="O4216">_xlfn.XLOOKUP(M4216,reference_postal_code!$B$2:$B$11,reference_postal_code!$A$2:$A$11)</f>
        <v>50111</v>
      </c>
      <c r="P4216" s="15" t="s">
        <v>77</v>
      </c>
      <c r="Q4216" s="15" t="s">
        <v>5017</v>
      </c>
      <c r="R4216" s="15" t="s">
        <v>65</v>
      </c>
      <c r="S4216" s="15" t="s">
        <v>66</v>
      </c>
      <c r="T4216" s="15" t="s">
        <v>5018</v>
      </c>
      <c r="U4216" s="28">
        <v>1582800.0</v>
      </c>
      <c r="V4216" s="15">
        <v>4.0</v>
      </c>
      <c r="W4216" s="31">
        <v>0.0</v>
      </c>
      <c r="X4216" s="28">
        <v>728088.0</v>
      </c>
    </row>
    <row r="4217" ht="15.75" customHeight="1">
      <c r="A4217" s="15">
        <v>8513.0</v>
      </c>
      <c r="B4217" s="15" t="s">
        <v>6925</v>
      </c>
      <c r="C4217" s="18">
        <v>42402.0</v>
      </c>
      <c r="D4217" s="18">
        <v>42408.0</v>
      </c>
      <c r="E4217" s="18">
        <f t="shared" si="1"/>
        <v>42408</v>
      </c>
      <c r="F4217" s="15" t="s">
        <v>55</v>
      </c>
      <c r="G4217" s="15" t="s">
        <v>2062</v>
      </c>
      <c r="H4217" s="15" t="s">
        <v>2063</v>
      </c>
      <c r="I4217" s="15" t="s">
        <v>128</v>
      </c>
      <c r="J4217" s="15" t="s">
        <v>60</v>
      </c>
      <c r="K4217" s="15" t="s">
        <v>33</v>
      </c>
      <c r="L4217" s="15" t="str">
        <f t="array" ref="L4217">_xlfn.XLOOKUP(M4217,reference_province_to_city!$A$2:$A$11,reference_province_to_city!$B$2:$B$11)</f>
        <v>Makassar</v>
      </c>
      <c r="M4217" s="15" t="s">
        <v>25</v>
      </c>
      <c r="N4217" s="15">
        <v>90111.0</v>
      </c>
      <c r="O4217" s="15">
        <f t="array" ref="O4217">_xlfn.XLOOKUP(M4217,reference_postal_code!$B$2:$B$11,reference_postal_code!$A$2:$A$11)</f>
        <v>90111</v>
      </c>
      <c r="P4217" s="15" t="s">
        <v>63</v>
      </c>
      <c r="Q4217" s="15" t="s">
        <v>6926</v>
      </c>
      <c r="R4217" s="15" t="s">
        <v>106</v>
      </c>
      <c r="S4217" s="15" t="s">
        <v>139</v>
      </c>
      <c r="T4217" s="15" t="s">
        <v>6927</v>
      </c>
      <c r="U4217" s="28">
        <v>1106760.0</v>
      </c>
      <c r="V4217" s="15">
        <v>2.0</v>
      </c>
      <c r="W4217" s="31">
        <v>0.6</v>
      </c>
      <c r="X4217" s="28">
        <v>-1162098.0</v>
      </c>
    </row>
    <row r="4218" ht="15.75" customHeight="1">
      <c r="A4218" s="15">
        <v>8490.0</v>
      </c>
      <c r="B4218" s="15" t="s">
        <v>6928</v>
      </c>
      <c r="C4218" s="18">
        <v>42402.0</v>
      </c>
      <c r="D4218" s="18">
        <v>42404.0</v>
      </c>
      <c r="E4218" s="18">
        <f t="shared" si="1"/>
        <v>42404</v>
      </c>
      <c r="F4218" s="15" t="s">
        <v>114</v>
      </c>
      <c r="G4218" s="15" t="s">
        <v>1184</v>
      </c>
      <c r="H4218" s="15" t="s">
        <v>1185</v>
      </c>
      <c r="I4218" s="15" t="s">
        <v>59</v>
      </c>
      <c r="J4218" s="15" t="s">
        <v>60</v>
      </c>
      <c r="K4218" s="15" t="s">
        <v>29</v>
      </c>
      <c r="L4218" s="15" t="str">
        <f t="array" ref="L4218">_xlfn.XLOOKUP(M4218,reference_province_to_city!$A$2:$A$11,reference_province_to_city!$B$2:$B$11)</f>
        <v>Palembang</v>
      </c>
      <c r="M4218" s="15" t="s">
        <v>13</v>
      </c>
      <c r="N4218" s="15">
        <v>30111.0</v>
      </c>
      <c r="O4218" s="15">
        <f t="array" ref="O4218">_xlfn.XLOOKUP(M4218,reference_postal_code!$B$2:$B$11,reference_postal_code!$A$2:$A$11)</f>
        <v>30111</v>
      </c>
      <c r="P4218" s="15" t="s">
        <v>77</v>
      </c>
      <c r="Q4218" s="15" t="s">
        <v>1827</v>
      </c>
      <c r="R4218" s="15" t="s">
        <v>65</v>
      </c>
      <c r="S4218" s="15" t="s">
        <v>83</v>
      </c>
      <c r="T4218" s="15" t="s">
        <v>1828</v>
      </c>
      <c r="U4218" s="28">
        <v>546000.0</v>
      </c>
      <c r="V4218" s="15">
        <v>8.0</v>
      </c>
      <c r="W4218" s="31">
        <v>0.0</v>
      </c>
      <c r="X4218" s="28">
        <v>273000.0</v>
      </c>
    </row>
    <row r="4219" ht="15.75" customHeight="1">
      <c r="A4219" s="15">
        <v>5614.0</v>
      </c>
      <c r="B4219" s="15" t="s">
        <v>6929</v>
      </c>
      <c r="C4219" s="18">
        <v>42402.0</v>
      </c>
      <c r="D4219" s="18">
        <v>42407.0</v>
      </c>
      <c r="E4219" s="18">
        <f t="shared" si="1"/>
        <v>42407</v>
      </c>
      <c r="F4219" s="15" t="s">
        <v>55</v>
      </c>
      <c r="G4219" s="15" t="s">
        <v>4527</v>
      </c>
      <c r="H4219" s="15" t="s">
        <v>4528</v>
      </c>
      <c r="I4219" s="15" t="s">
        <v>59</v>
      </c>
      <c r="J4219" s="15" t="s">
        <v>60</v>
      </c>
      <c r="K4219" s="15" t="s">
        <v>19</v>
      </c>
      <c r="L4219" s="15" t="str">
        <f t="array" ref="L4219">_xlfn.XLOOKUP(M4219,reference_province_to_city!$A$2:$A$11,reference_province_to_city!$B$2:$B$11)</f>
        <v>Yogyakarta</v>
      </c>
      <c r="M4219" s="15" t="s">
        <v>18</v>
      </c>
      <c r="N4219" s="15">
        <v>55111.0</v>
      </c>
      <c r="O4219" s="15">
        <f t="array" ref="O4219">_xlfn.XLOOKUP(M4219,reference_postal_code!$B$2:$B$11,reference_postal_code!$A$2:$A$11)</f>
        <v>55111</v>
      </c>
      <c r="P4219" s="15" t="s">
        <v>77</v>
      </c>
      <c r="Q4219" s="15" t="s">
        <v>5951</v>
      </c>
      <c r="R4219" s="15" t="s">
        <v>65</v>
      </c>
      <c r="S4219" s="15" t="s">
        <v>87</v>
      </c>
      <c r="T4219" s="15" t="s">
        <v>5952</v>
      </c>
      <c r="U4219" s="28">
        <v>1769400.0</v>
      </c>
      <c r="V4219" s="15">
        <v>2.0</v>
      </c>
      <c r="W4219" s="31">
        <v>0.0</v>
      </c>
      <c r="X4219" s="28">
        <v>88470.0</v>
      </c>
    </row>
    <row r="4220" ht="15.75" customHeight="1">
      <c r="A4220" s="15">
        <v>8491.0</v>
      </c>
      <c r="B4220" s="15" t="s">
        <v>6928</v>
      </c>
      <c r="C4220" s="18">
        <v>42402.0</v>
      </c>
      <c r="D4220" s="18">
        <v>42404.0</v>
      </c>
      <c r="E4220" s="18">
        <f t="shared" si="1"/>
        <v>42404</v>
      </c>
      <c r="F4220" s="15" t="s">
        <v>114</v>
      </c>
      <c r="G4220" s="15" t="s">
        <v>1184</v>
      </c>
      <c r="H4220" s="15" t="s">
        <v>1185</v>
      </c>
      <c r="I4220" s="15" t="s">
        <v>59</v>
      </c>
      <c r="J4220" s="15" t="s">
        <v>60</v>
      </c>
      <c r="K4220" s="15" t="s">
        <v>2941</v>
      </c>
      <c r="L4220" s="15" t="str">
        <f t="array" ref="L4220">_xlfn.XLOOKUP(M4220,reference_province_to_city!$A$2:$A$11,reference_province_to_city!$B$2:$B$11)</f>
        <v>Palembang</v>
      </c>
      <c r="M4220" s="15" t="s">
        <v>13</v>
      </c>
      <c r="N4220" s="15">
        <v>30111.0</v>
      </c>
      <c r="O4220" s="15">
        <f t="array" ref="O4220">_xlfn.XLOOKUP(M4220,reference_postal_code!$B$2:$B$11,reference_postal_code!$A$2:$A$11)</f>
        <v>30111</v>
      </c>
      <c r="P4220" s="15" t="s">
        <v>77</v>
      </c>
      <c r="Q4220" s="15" t="s">
        <v>2059</v>
      </c>
      <c r="R4220" s="15" t="s">
        <v>106</v>
      </c>
      <c r="S4220" s="15" t="s">
        <v>139</v>
      </c>
      <c r="T4220" s="15" t="s">
        <v>2060</v>
      </c>
      <c r="U4220" s="28">
        <v>280350.0</v>
      </c>
      <c r="V4220" s="15">
        <v>7.0</v>
      </c>
      <c r="W4220" s="31">
        <v>0.0</v>
      </c>
      <c r="X4220" s="28">
        <v>106533.0</v>
      </c>
    </row>
    <row r="4221" ht="15.75" customHeight="1">
      <c r="A4221" s="15">
        <v>8489.0</v>
      </c>
      <c r="B4221" s="15" t="s">
        <v>6928</v>
      </c>
      <c r="C4221" s="18">
        <v>42402.0</v>
      </c>
      <c r="D4221" s="18">
        <v>42404.0</v>
      </c>
      <c r="E4221" s="18">
        <f t="shared" si="1"/>
        <v>42404</v>
      </c>
      <c r="F4221" s="15" t="s">
        <v>114</v>
      </c>
      <c r="G4221" s="15" t="s">
        <v>1184</v>
      </c>
      <c r="H4221" s="15" t="s">
        <v>1185</v>
      </c>
      <c r="I4221" s="15" t="s">
        <v>59</v>
      </c>
      <c r="J4221" s="15" t="s">
        <v>60</v>
      </c>
      <c r="K4221" s="15" t="s">
        <v>29</v>
      </c>
      <c r="L4221" s="15" t="str">
        <f t="array" ref="L4221">_xlfn.XLOOKUP(M4221,reference_province_to_city!$A$2:$A$11,reference_province_to_city!$B$2:$B$11)</f>
        <v>Palembang</v>
      </c>
      <c r="M4221" s="15" t="s">
        <v>13</v>
      </c>
      <c r="N4221" s="15">
        <v>30111.0</v>
      </c>
      <c r="O4221" s="15">
        <f t="array" ref="O4221">_xlfn.XLOOKUP(M4221,reference_postal_code!$B$2:$B$11,reference_postal_code!$A$2:$A$11)</f>
        <v>30111</v>
      </c>
      <c r="P4221" s="15" t="s">
        <v>77</v>
      </c>
      <c r="Q4221" s="15" t="s">
        <v>3199</v>
      </c>
      <c r="R4221" s="15" t="s">
        <v>110</v>
      </c>
      <c r="S4221" s="15" t="s">
        <v>668</v>
      </c>
      <c r="T4221" s="15" t="s">
        <v>3200</v>
      </c>
      <c r="U4221" s="28">
        <v>1.3124925E8</v>
      </c>
      <c r="V4221" s="15">
        <v>5.0</v>
      </c>
      <c r="W4221" s="31">
        <v>0.0</v>
      </c>
      <c r="X4221" s="28">
        <v>4.199976E7</v>
      </c>
    </row>
    <row r="4222" ht="15.75" customHeight="1">
      <c r="A4222" s="15">
        <v>5754.0</v>
      </c>
      <c r="B4222" s="15" t="s">
        <v>6930</v>
      </c>
      <c r="C4222" s="18">
        <v>42403.0</v>
      </c>
      <c r="D4222" s="18">
        <v>42410.0</v>
      </c>
      <c r="E4222" s="18">
        <f t="shared" si="1"/>
        <v>42410</v>
      </c>
      <c r="F4222" s="15" t="s">
        <v>55</v>
      </c>
      <c r="G4222" s="15" t="s">
        <v>348</v>
      </c>
      <c r="H4222" s="15" t="s">
        <v>349</v>
      </c>
      <c r="I4222" s="15" t="s">
        <v>59</v>
      </c>
      <c r="J4222" s="15" t="s">
        <v>60</v>
      </c>
      <c r="K4222" s="15" t="s">
        <v>22</v>
      </c>
      <c r="L4222" s="15" t="str">
        <f t="array" ref="L4222">_xlfn.XLOOKUP(M4222,reference_province_to_city!$A$2:$A$11,reference_province_to_city!$B$2:$B$11)</f>
        <v>Surabaya</v>
      </c>
      <c r="M4222" s="15" t="s">
        <v>20</v>
      </c>
      <c r="N4222" s="15">
        <v>60231.0</v>
      </c>
      <c r="O4222" s="15">
        <f t="array" ref="O4222">_xlfn.XLOOKUP(M4222,reference_postal_code!$B$2:$B$11,reference_postal_code!$A$2:$A$11)</f>
        <v>60231</v>
      </c>
      <c r="P4222" s="15" t="s">
        <v>166</v>
      </c>
      <c r="Q4222" s="15" t="s">
        <v>1529</v>
      </c>
      <c r="R4222" s="15" t="s">
        <v>106</v>
      </c>
      <c r="S4222" s="15" t="s">
        <v>107</v>
      </c>
      <c r="T4222" s="15" t="s">
        <v>1530</v>
      </c>
      <c r="U4222" s="28">
        <v>1.2996E7</v>
      </c>
      <c r="V4222" s="15">
        <v>4.0</v>
      </c>
      <c r="W4222" s="31">
        <v>0.0</v>
      </c>
      <c r="X4222" s="28">
        <v>3378960.0</v>
      </c>
    </row>
    <row r="4223" ht="15.75" customHeight="1">
      <c r="A4223" s="15">
        <v>9068.0</v>
      </c>
      <c r="B4223" s="15" t="s">
        <v>6931</v>
      </c>
      <c r="C4223" s="18">
        <v>42404.0</v>
      </c>
      <c r="D4223" s="18">
        <v>42410.0</v>
      </c>
      <c r="E4223" s="18">
        <f t="shared" si="1"/>
        <v>42410</v>
      </c>
      <c r="F4223" s="15" t="s">
        <v>55</v>
      </c>
      <c r="G4223" s="15" t="s">
        <v>3034</v>
      </c>
      <c r="H4223" s="15" t="s">
        <v>3035</v>
      </c>
      <c r="I4223" s="15" t="s">
        <v>59</v>
      </c>
      <c r="J4223" s="15" t="s">
        <v>60</v>
      </c>
      <c r="K4223" s="15" t="s">
        <v>28</v>
      </c>
      <c r="L4223" s="15" t="str">
        <f t="array" ref="L4223">_xlfn.XLOOKUP(M4223,reference_province_to_city!$A$2:$A$11,reference_province_to_city!$B$2:$B$11)</f>
        <v>Medan</v>
      </c>
      <c r="M4223" s="15" t="s">
        <v>11</v>
      </c>
      <c r="N4223" s="15">
        <v>20111.0</v>
      </c>
      <c r="O4223" s="15">
        <f t="array" ref="O4223">_xlfn.XLOOKUP(M4223,reference_postal_code!$B$2:$B$11,reference_postal_code!$A$2:$A$11)</f>
        <v>20111</v>
      </c>
      <c r="P4223" s="15" t="s">
        <v>77</v>
      </c>
      <c r="Q4223" s="15" t="s">
        <v>367</v>
      </c>
      <c r="R4223" s="15" t="s">
        <v>110</v>
      </c>
      <c r="S4223" s="15" t="s">
        <v>111</v>
      </c>
      <c r="T4223" s="15" t="s">
        <v>368</v>
      </c>
      <c r="U4223" s="28">
        <v>1357200.0</v>
      </c>
      <c r="V4223" s="15">
        <v>2.0</v>
      </c>
      <c r="W4223" s="31">
        <v>0.0</v>
      </c>
      <c r="X4223" s="28">
        <v>352872.0</v>
      </c>
    </row>
    <row r="4224" ht="15.75" customHeight="1">
      <c r="A4224" s="15">
        <v>9521.0</v>
      </c>
      <c r="B4224" s="15" t="s">
        <v>6932</v>
      </c>
      <c r="C4224" s="18">
        <v>42404.0</v>
      </c>
      <c r="D4224" s="18">
        <v>42409.0</v>
      </c>
      <c r="E4224" s="18">
        <f t="shared" si="1"/>
        <v>42409</v>
      </c>
      <c r="F4224" s="15" t="s">
        <v>55</v>
      </c>
      <c r="G4224" s="15" t="s">
        <v>3116</v>
      </c>
      <c r="H4224" s="15" t="s">
        <v>3117</v>
      </c>
      <c r="I4224" s="15" t="s">
        <v>128</v>
      </c>
      <c r="J4224" s="15" t="s">
        <v>60</v>
      </c>
      <c r="K4224" s="15" t="s">
        <v>10</v>
      </c>
      <c r="L4224" s="15" t="str">
        <f t="array" ref="L4224">_xlfn.XLOOKUP(M4224,reference_province_to_city!$A$2:$A$11,reference_province_to_city!$B$2:$B$11)</f>
        <v>Jakarta</v>
      </c>
      <c r="M4224" s="15" t="s">
        <v>7</v>
      </c>
      <c r="N4224" s="15">
        <v>10110.0</v>
      </c>
      <c r="O4224" s="15">
        <f t="array" ref="O4224">_xlfn.XLOOKUP(M4224,reference_postal_code!$B$2:$B$11,reference_postal_code!$A$2:$A$11)</f>
        <v>10110</v>
      </c>
      <c r="P4224" s="15" t="s">
        <v>117</v>
      </c>
      <c r="Q4224" s="15" t="s">
        <v>1023</v>
      </c>
      <c r="R4224" s="15" t="s">
        <v>65</v>
      </c>
      <c r="S4224" s="15" t="s">
        <v>87</v>
      </c>
      <c r="T4224" s="15" t="s">
        <v>1024</v>
      </c>
      <c r="U4224" s="28">
        <v>1395300.0</v>
      </c>
      <c r="V4224" s="15">
        <v>2.0</v>
      </c>
      <c r="W4224" s="31">
        <v>0.0</v>
      </c>
      <c r="X4224" s="28">
        <v>55812.0</v>
      </c>
    </row>
    <row r="4225" ht="15.75" customHeight="1">
      <c r="A4225" s="15">
        <v>6043.0</v>
      </c>
      <c r="B4225" s="15" t="s">
        <v>6933</v>
      </c>
      <c r="C4225" s="18">
        <v>42404.0</v>
      </c>
      <c r="D4225" s="18">
        <v>42408.0</v>
      </c>
      <c r="E4225" s="18">
        <f t="shared" si="1"/>
        <v>42408</v>
      </c>
      <c r="F4225" s="15" t="s">
        <v>55</v>
      </c>
      <c r="G4225" s="15" t="s">
        <v>3599</v>
      </c>
      <c r="H4225" s="15" t="s">
        <v>3600</v>
      </c>
      <c r="I4225" s="15" t="s">
        <v>59</v>
      </c>
      <c r="J4225" s="15" t="s">
        <v>60</v>
      </c>
      <c r="K4225" s="15" t="s">
        <v>33</v>
      </c>
      <c r="L4225" s="15" t="str">
        <f t="array" ref="L4225">_xlfn.XLOOKUP(M4225,reference_province_to_city!$A$2:$A$11,reference_province_to_city!$B$2:$B$11)</f>
        <v>Makassar</v>
      </c>
      <c r="M4225" s="15" t="s">
        <v>25</v>
      </c>
      <c r="N4225" s="15">
        <v>90111.0</v>
      </c>
      <c r="O4225" s="15">
        <f t="array" ref="O4225">_xlfn.XLOOKUP(M4225,reference_postal_code!$B$2:$B$11,reference_postal_code!$A$2:$A$11)</f>
        <v>90111</v>
      </c>
      <c r="P4225" s="15" t="s">
        <v>63</v>
      </c>
      <c r="Q4225" s="15" t="s">
        <v>2600</v>
      </c>
      <c r="R4225" s="15" t="s">
        <v>106</v>
      </c>
      <c r="S4225" s="15" t="s">
        <v>139</v>
      </c>
      <c r="T4225" s="15" t="s">
        <v>2601</v>
      </c>
      <c r="U4225" s="28">
        <v>215520.0</v>
      </c>
      <c r="V4225" s="15">
        <v>2.0</v>
      </c>
      <c r="W4225" s="31">
        <v>0.2</v>
      </c>
      <c r="X4225" s="28">
        <v>59268.0</v>
      </c>
    </row>
    <row r="4226" ht="15.75" customHeight="1">
      <c r="A4226" s="15">
        <v>8145.0</v>
      </c>
      <c r="B4226" s="15" t="s">
        <v>6934</v>
      </c>
      <c r="C4226" s="18">
        <v>42405.0</v>
      </c>
      <c r="D4226" s="18">
        <v>42410.0</v>
      </c>
      <c r="E4226" s="18">
        <f t="shared" si="1"/>
        <v>42410</v>
      </c>
      <c r="F4226" s="15" t="s">
        <v>55</v>
      </c>
      <c r="G4226" s="15" t="s">
        <v>738</v>
      </c>
      <c r="H4226" s="15" t="s">
        <v>739</v>
      </c>
      <c r="I4226" s="15" t="s">
        <v>59</v>
      </c>
      <c r="J4226" s="15" t="s">
        <v>60</v>
      </c>
      <c r="K4226" s="15" t="s">
        <v>17</v>
      </c>
      <c r="L4226" s="15" t="str">
        <f t="array" ref="L4226">_xlfn.XLOOKUP(M4226,reference_province_to_city!$A$2:$A$11,reference_province_to_city!$B$2:$B$11)</f>
        <v>Semarang</v>
      </c>
      <c r="M4226" s="15" t="s">
        <v>15</v>
      </c>
      <c r="N4226" s="15">
        <v>50111.0</v>
      </c>
      <c r="O4226" s="15">
        <f t="array" ref="O4226">_xlfn.XLOOKUP(M4226,reference_postal_code!$B$2:$B$11,reference_postal_code!$A$2:$A$11)</f>
        <v>50111</v>
      </c>
      <c r="P4226" s="15" t="s">
        <v>77</v>
      </c>
      <c r="Q4226" s="15" t="s">
        <v>6935</v>
      </c>
      <c r="R4226" s="15" t="s">
        <v>110</v>
      </c>
      <c r="S4226" s="15" t="s">
        <v>111</v>
      </c>
      <c r="T4226" s="15" t="s">
        <v>6936</v>
      </c>
      <c r="U4226" s="28">
        <v>2399520.0</v>
      </c>
      <c r="V4226" s="15">
        <v>4.0</v>
      </c>
      <c r="W4226" s="31">
        <v>0.2</v>
      </c>
      <c r="X4226" s="28">
        <v>-479904.0</v>
      </c>
    </row>
    <row r="4227" ht="15.75" customHeight="1">
      <c r="A4227" s="15">
        <v>8143.0</v>
      </c>
      <c r="B4227" s="15" t="s">
        <v>6934</v>
      </c>
      <c r="C4227" s="18">
        <v>42405.0</v>
      </c>
      <c r="D4227" s="18">
        <v>42410.0</v>
      </c>
      <c r="E4227" s="18">
        <f t="shared" si="1"/>
        <v>42410</v>
      </c>
      <c r="F4227" s="15" t="s">
        <v>55</v>
      </c>
      <c r="G4227" s="15" t="s">
        <v>738</v>
      </c>
      <c r="H4227" s="15" t="s">
        <v>739</v>
      </c>
      <c r="I4227" s="15" t="s">
        <v>59</v>
      </c>
      <c r="J4227" s="15" t="s">
        <v>60</v>
      </c>
      <c r="K4227" s="15" t="s">
        <v>17</v>
      </c>
      <c r="L4227" s="15" t="str">
        <f t="array" ref="L4227">_xlfn.XLOOKUP(M4227,reference_province_to_city!$A$2:$A$11,reference_province_to_city!$B$2:$B$11)</f>
        <v>Semarang</v>
      </c>
      <c r="M4227" s="15" t="s">
        <v>15</v>
      </c>
      <c r="N4227" s="15">
        <v>50111.0</v>
      </c>
      <c r="O4227" s="15">
        <f t="array" ref="O4227">_xlfn.XLOOKUP(M4227,reference_postal_code!$B$2:$B$11,reference_postal_code!$A$2:$A$11)</f>
        <v>50111</v>
      </c>
      <c r="P4227" s="15" t="s">
        <v>77</v>
      </c>
      <c r="Q4227" s="15" t="s">
        <v>3406</v>
      </c>
      <c r="R4227" s="15" t="s">
        <v>65</v>
      </c>
      <c r="S4227" s="15" t="s">
        <v>87</v>
      </c>
      <c r="T4227" s="15" t="s">
        <v>3407</v>
      </c>
      <c r="U4227" s="28">
        <v>2798100.0</v>
      </c>
      <c r="V4227" s="15">
        <v>3.0</v>
      </c>
      <c r="W4227" s="31">
        <v>0.0</v>
      </c>
      <c r="X4227" s="28">
        <v>755487.0</v>
      </c>
    </row>
    <row r="4228" ht="15.75" customHeight="1">
      <c r="A4228" s="15">
        <v>1385.0</v>
      </c>
      <c r="B4228" s="15" t="s">
        <v>6937</v>
      </c>
      <c r="C4228" s="18">
        <v>42405.0</v>
      </c>
      <c r="D4228" s="18">
        <v>42405.0</v>
      </c>
      <c r="E4228" s="18">
        <f t="shared" si="1"/>
        <v>42405</v>
      </c>
      <c r="F4228" s="15" t="s">
        <v>466</v>
      </c>
      <c r="G4228" s="15" t="s">
        <v>2813</v>
      </c>
      <c r="H4228" s="15" t="s">
        <v>2814</v>
      </c>
      <c r="I4228" s="15" t="s">
        <v>76</v>
      </c>
      <c r="J4228" s="15" t="s">
        <v>60</v>
      </c>
      <c r="K4228" s="15" t="s">
        <v>22</v>
      </c>
      <c r="L4228" s="15" t="str">
        <f t="array" ref="L4228">_xlfn.XLOOKUP(M4228,reference_province_to_city!$A$2:$A$11,reference_province_to_city!$B$2:$B$11)</f>
        <v>Surabaya</v>
      </c>
      <c r="M4228" s="15" t="s">
        <v>20</v>
      </c>
      <c r="N4228" s="15">
        <v>60231.0</v>
      </c>
      <c r="O4228" s="15">
        <f t="array" ref="O4228">_xlfn.XLOOKUP(M4228,reference_postal_code!$B$2:$B$11,reference_postal_code!$A$2:$A$11)</f>
        <v>60231</v>
      </c>
      <c r="P4228" s="15" t="s">
        <v>166</v>
      </c>
      <c r="Q4228" s="15" t="s">
        <v>3142</v>
      </c>
      <c r="R4228" s="15" t="s">
        <v>65</v>
      </c>
      <c r="S4228" s="15" t="s">
        <v>103</v>
      </c>
      <c r="T4228" s="15" t="s">
        <v>3143</v>
      </c>
      <c r="U4228" s="28">
        <v>141750.0</v>
      </c>
      <c r="V4228" s="15">
        <v>5.0</v>
      </c>
      <c r="W4228" s="31">
        <v>0.0</v>
      </c>
      <c r="X4228" s="28">
        <v>2835.0</v>
      </c>
    </row>
    <row r="4229" ht="15.75" customHeight="1">
      <c r="A4229" s="15">
        <v>8144.0</v>
      </c>
      <c r="B4229" s="15" t="s">
        <v>6934</v>
      </c>
      <c r="C4229" s="18">
        <v>42405.0</v>
      </c>
      <c r="D4229" s="18">
        <v>42410.0</v>
      </c>
      <c r="E4229" s="18">
        <f t="shared" si="1"/>
        <v>42410</v>
      </c>
      <c r="F4229" s="15" t="s">
        <v>55</v>
      </c>
      <c r="G4229" s="15" t="s">
        <v>738</v>
      </c>
      <c r="H4229" s="15" t="s">
        <v>739</v>
      </c>
      <c r="I4229" s="15" t="s">
        <v>59</v>
      </c>
      <c r="J4229" s="15" t="s">
        <v>60</v>
      </c>
      <c r="K4229" s="15" t="s">
        <v>17</v>
      </c>
      <c r="L4229" s="15" t="str">
        <f t="array" ref="L4229">_xlfn.XLOOKUP(M4229,reference_province_to_city!$A$2:$A$11,reference_province_to_city!$B$2:$B$11)</f>
        <v>Semarang</v>
      </c>
      <c r="M4229" s="15" t="s">
        <v>15</v>
      </c>
      <c r="N4229" s="15">
        <v>50111.0</v>
      </c>
      <c r="O4229" s="15">
        <f t="array" ref="O4229">_xlfn.XLOOKUP(M4229,reference_postal_code!$B$2:$B$11,reference_postal_code!$A$2:$A$11)</f>
        <v>50111</v>
      </c>
      <c r="P4229" s="15" t="s">
        <v>77</v>
      </c>
      <c r="Q4229" s="15" t="s">
        <v>5325</v>
      </c>
      <c r="R4229" s="15" t="s">
        <v>106</v>
      </c>
      <c r="S4229" s="15" t="s">
        <v>218</v>
      </c>
      <c r="T4229" s="15" t="s">
        <v>5326</v>
      </c>
      <c r="U4229" s="28">
        <v>8365920.0</v>
      </c>
      <c r="V4229" s="15">
        <v>4.0</v>
      </c>
      <c r="W4229" s="31">
        <v>0.2</v>
      </c>
      <c r="X4229" s="28">
        <v>104574.0</v>
      </c>
    </row>
    <row r="4230" ht="15.75" customHeight="1">
      <c r="A4230" s="15">
        <v>1384.0</v>
      </c>
      <c r="B4230" s="15" t="s">
        <v>6937</v>
      </c>
      <c r="C4230" s="18">
        <v>42405.0</v>
      </c>
      <c r="D4230" s="18">
        <v>42405.0</v>
      </c>
      <c r="E4230" s="18">
        <f t="shared" si="1"/>
        <v>42405</v>
      </c>
      <c r="F4230" s="15" t="s">
        <v>466</v>
      </c>
      <c r="G4230" s="15" t="s">
        <v>2813</v>
      </c>
      <c r="H4230" s="15" t="s">
        <v>2814</v>
      </c>
      <c r="I4230" s="15" t="s">
        <v>76</v>
      </c>
      <c r="J4230" s="15" t="s">
        <v>60</v>
      </c>
      <c r="K4230" s="15" t="s">
        <v>22</v>
      </c>
      <c r="L4230" s="15" t="str">
        <f t="array" ref="L4230">_xlfn.XLOOKUP(M4230,reference_province_to_city!$A$2:$A$11,reference_province_to_city!$B$2:$B$11)</f>
        <v>Surabaya</v>
      </c>
      <c r="M4230" s="15" t="s">
        <v>20</v>
      </c>
      <c r="N4230" s="15">
        <v>60231.0</v>
      </c>
      <c r="O4230" s="15">
        <f t="array" ref="O4230">_xlfn.XLOOKUP(M4230,reference_postal_code!$B$2:$B$11,reference_postal_code!$A$2:$A$11)</f>
        <v>60231</v>
      </c>
      <c r="P4230" s="15" t="s">
        <v>166</v>
      </c>
      <c r="Q4230" s="15" t="s">
        <v>2512</v>
      </c>
      <c r="R4230" s="15" t="s">
        <v>65</v>
      </c>
      <c r="S4230" s="15" t="s">
        <v>66</v>
      </c>
      <c r="T4230" s="15" t="s">
        <v>2513</v>
      </c>
      <c r="U4230" s="28">
        <v>5232600.0</v>
      </c>
      <c r="V4230" s="15">
        <v>9.0</v>
      </c>
      <c r="W4230" s="31">
        <v>0.0</v>
      </c>
      <c r="X4230" s="28">
        <v>2563974.0</v>
      </c>
    </row>
    <row r="4231" ht="15.75" customHeight="1">
      <c r="A4231" s="15">
        <v>1390.0</v>
      </c>
      <c r="B4231" s="15" t="s">
        <v>6937</v>
      </c>
      <c r="C4231" s="18">
        <v>42405.0</v>
      </c>
      <c r="D4231" s="18">
        <v>42405.0</v>
      </c>
      <c r="E4231" s="18">
        <f t="shared" si="1"/>
        <v>42405</v>
      </c>
      <c r="F4231" s="15" t="s">
        <v>466</v>
      </c>
      <c r="G4231" s="15" t="s">
        <v>2813</v>
      </c>
      <c r="H4231" s="15" t="s">
        <v>2814</v>
      </c>
      <c r="I4231" s="15" t="s">
        <v>76</v>
      </c>
      <c r="J4231" s="15" t="s">
        <v>60</v>
      </c>
      <c r="K4231" s="15" t="s">
        <v>22</v>
      </c>
      <c r="L4231" s="15" t="str">
        <f t="array" ref="L4231">_xlfn.XLOOKUP(M4231,reference_province_to_city!$A$2:$A$11,reference_province_to_city!$B$2:$B$11)</f>
        <v>Surabaya</v>
      </c>
      <c r="M4231" s="15" t="s">
        <v>20</v>
      </c>
      <c r="N4231" s="15">
        <v>60231.0</v>
      </c>
      <c r="O4231" s="15">
        <f t="array" ref="O4231">_xlfn.XLOOKUP(M4231,reference_postal_code!$B$2:$B$11,reference_postal_code!$A$2:$A$11)</f>
        <v>60231</v>
      </c>
      <c r="P4231" s="15" t="s">
        <v>166</v>
      </c>
      <c r="Q4231" s="15" t="s">
        <v>391</v>
      </c>
      <c r="R4231" s="15" t="s">
        <v>110</v>
      </c>
      <c r="S4231" s="15" t="s">
        <v>111</v>
      </c>
      <c r="T4231" s="15" t="s">
        <v>392</v>
      </c>
      <c r="U4231" s="28">
        <v>7272450.0</v>
      </c>
      <c r="V4231" s="15">
        <v>3.0</v>
      </c>
      <c r="W4231" s="31">
        <v>0.0</v>
      </c>
      <c r="X4231" s="28">
        <v>1890837.0</v>
      </c>
    </row>
    <row r="4232" ht="15.75" customHeight="1">
      <c r="A4232" s="15">
        <v>1387.0</v>
      </c>
      <c r="B4232" s="15" t="s">
        <v>6937</v>
      </c>
      <c r="C4232" s="18">
        <v>42405.0</v>
      </c>
      <c r="D4232" s="18">
        <v>42405.0</v>
      </c>
      <c r="E4232" s="18">
        <f t="shared" si="1"/>
        <v>42405</v>
      </c>
      <c r="F4232" s="15" t="s">
        <v>466</v>
      </c>
      <c r="G4232" s="15" t="s">
        <v>2813</v>
      </c>
      <c r="H4232" s="15" t="s">
        <v>2814</v>
      </c>
      <c r="I4232" s="15" t="s">
        <v>76</v>
      </c>
      <c r="J4232" s="15" t="s">
        <v>60</v>
      </c>
      <c r="K4232" s="15" t="s">
        <v>22</v>
      </c>
      <c r="L4232" s="15" t="str">
        <f t="array" ref="L4232">_xlfn.XLOOKUP(M4232,reference_province_to_city!$A$2:$A$11,reference_province_to_city!$B$2:$B$11)</f>
        <v>Surabaya</v>
      </c>
      <c r="M4232" s="15" t="s">
        <v>20</v>
      </c>
      <c r="N4232" s="15">
        <v>60231.0</v>
      </c>
      <c r="O4232" s="15">
        <f t="array" ref="O4232">_xlfn.XLOOKUP(M4232,reference_postal_code!$B$2:$B$11,reference_postal_code!$A$2:$A$11)</f>
        <v>60231</v>
      </c>
      <c r="P4232" s="15" t="s">
        <v>166</v>
      </c>
      <c r="Q4232" s="15" t="s">
        <v>4008</v>
      </c>
      <c r="R4232" s="15" t="s">
        <v>106</v>
      </c>
      <c r="S4232" s="15" t="s">
        <v>183</v>
      </c>
      <c r="T4232" s="15" t="s">
        <v>4009</v>
      </c>
      <c r="U4232" s="28">
        <v>3599700.0</v>
      </c>
      <c r="V4232" s="15">
        <v>2.0</v>
      </c>
      <c r="W4232" s="31">
        <v>0.0</v>
      </c>
      <c r="X4232" s="28">
        <v>791934.0</v>
      </c>
    </row>
    <row r="4233" ht="15.75" customHeight="1">
      <c r="A4233" s="15">
        <v>1391.0</v>
      </c>
      <c r="B4233" s="15" t="s">
        <v>6937</v>
      </c>
      <c r="C4233" s="18">
        <v>42405.0</v>
      </c>
      <c r="D4233" s="18"/>
      <c r="E4233" s="18">
        <f t="shared" si="1"/>
        <v>42408</v>
      </c>
      <c r="F4233" s="15" t="s">
        <v>466</v>
      </c>
      <c r="G4233" s="15" t="s">
        <v>2813</v>
      </c>
      <c r="H4233" s="15" t="s">
        <v>2814</v>
      </c>
      <c r="I4233" s="15" t="s">
        <v>76</v>
      </c>
      <c r="J4233" s="15" t="s">
        <v>60</v>
      </c>
      <c r="K4233" s="15" t="s">
        <v>22</v>
      </c>
      <c r="L4233" s="15" t="str">
        <f t="array" ref="L4233">_xlfn.XLOOKUP(M4233,reference_province_to_city!$A$2:$A$11,reference_province_to_city!$B$2:$B$11)</f>
        <v>Surabaya</v>
      </c>
      <c r="M4233" s="15" t="s">
        <v>20</v>
      </c>
      <c r="N4233" s="15">
        <v>60231.0</v>
      </c>
      <c r="O4233" s="15">
        <f t="array" ref="O4233">_xlfn.XLOOKUP(M4233,reference_postal_code!$B$2:$B$11,reference_postal_code!$A$2:$A$11)</f>
        <v>60231</v>
      </c>
      <c r="P4233" s="15" t="s">
        <v>166</v>
      </c>
      <c r="Q4233" s="15" t="s">
        <v>4100</v>
      </c>
      <c r="R4233" s="15" t="s">
        <v>65</v>
      </c>
      <c r="S4233" s="15" t="s">
        <v>66</v>
      </c>
      <c r="T4233" s="15" t="s">
        <v>4101</v>
      </c>
      <c r="U4233" s="28">
        <v>1844550.0</v>
      </c>
      <c r="V4233" s="15">
        <v>3.0</v>
      </c>
      <c r="W4233" s="31">
        <v>0.0</v>
      </c>
      <c r="X4233" s="28">
        <v>903830.0</v>
      </c>
    </row>
    <row r="4234" ht="15.75" customHeight="1">
      <c r="A4234" s="15">
        <v>1389.0</v>
      </c>
      <c r="B4234" s="15" t="s">
        <v>6937</v>
      </c>
      <c r="C4234" s="18">
        <v>42405.0</v>
      </c>
      <c r="D4234" s="18">
        <v>42405.0</v>
      </c>
      <c r="E4234" s="18">
        <f t="shared" si="1"/>
        <v>42405</v>
      </c>
      <c r="F4234" s="15" t="s">
        <v>466</v>
      </c>
      <c r="G4234" s="15" t="s">
        <v>2813</v>
      </c>
      <c r="H4234" s="15" t="s">
        <v>2814</v>
      </c>
      <c r="I4234" s="15" t="s">
        <v>76</v>
      </c>
      <c r="J4234" s="15" t="s">
        <v>60</v>
      </c>
      <c r="K4234" s="15" t="s">
        <v>22</v>
      </c>
      <c r="L4234" s="15" t="str">
        <f t="array" ref="L4234">_xlfn.XLOOKUP(M4234,reference_province_to_city!$A$2:$A$11,reference_province_to_city!$B$2:$B$11)</f>
        <v>Surabaya</v>
      </c>
      <c r="M4234" s="15" t="s">
        <v>20</v>
      </c>
      <c r="N4234" s="15">
        <v>60231.0</v>
      </c>
      <c r="O4234" s="15">
        <f t="array" ref="O4234">_xlfn.XLOOKUP(M4234,reference_postal_code!$B$2:$B$11,reference_postal_code!$A$2:$A$11)</f>
        <v>60231</v>
      </c>
      <c r="P4234" s="15" t="s">
        <v>166</v>
      </c>
      <c r="Q4234" s="15" t="s">
        <v>1963</v>
      </c>
      <c r="R4234" s="15" t="s">
        <v>110</v>
      </c>
      <c r="S4234" s="15" t="s">
        <v>111</v>
      </c>
      <c r="T4234" s="15" t="s">
        <v>1964</v>
      </c>
      <c r="U4234" s="28">
        <v>1572750.0</v>
      </c>
      <c r="V4234" s="15">
        <v>3.0</v>
      </c>
      <c r="W4234" s="31">
        <v>0.0</v>
      </c>
      <c r="X4234" s="28">
        <v>424643.0</v>
      </c>
    </row>
    <row r="4235" ht="15.75" customHeight="1">
      <c r="A4235" s="15">
        <v>1386.0</v>
      </c>
      <c r="B4235" s="15" t="s">
        <v>6937</v>
      </c>
      <c r="C4235" s="18">
        <v>42405.0</v>
      </c>
      <c r="D4235" s="18">
        <v>42405.0</v>
      </c>
      <c r="E4235" s="18">
        <f t="shared" si="1"/>
        <v>42405</v>
      </c>
      <c r="F4235" s="15" t="s">
        <v>466</v>
      </c>
      <c r="G4235" s="15" t="s">
        <v>2813</v>
      </c>
      <c r="H4235" s="15" t="s">
        <v>2814</v>
      </c>
      <c r="I4235" s="15" t="s">
        <v>76</v>
      </c>
      <c r="J4235" s="15" t="s">
        <v>60</v>
      </c>
      <c r="K4235" s="15" t="s">
        <v>22</v>
      </c>
      <c r="L4235" s="15" t="str">
        <f t="array" ref="L4235">_xlfn.XLOOKUP(M4235,reference_province_to_city!$A$2:$A$11,reference_province_to_city!$B$2:$B$11)</f>
        <v>Surabaya</v>
      </c>
      <c r="M4235" s="15" t="s">
        <v>20</v>
      </c>
      <c r="N4235" s="15">
        <v>60231.0</v>
      </c>
      <c r="O4235" s="15">
        <f t="array" ref="O4235">_xlfn.XLOOKUP(M4235,reference_postal_code!$B$2:$B$11,reference_postal_code!$A$2:$A$11)</f>
        <v>60231</v>
      </c>
      <c r="P4235" s="15" t="s">
        <v>166</v>
      </c>
      <c r="Q4235" s="15" t="s">
        <v>1226</v>
      </c>
      <c r="R4235" s="15" t="s">
        <v>106</v>
      </c>
      <c r="S4235" s="15" t="s">
        <v>139</v>
      </c>
      <c r="T4235" s="15" t="s">
        <v>1227</v>
      </c>
      <c r="U4235" s="28">
        <v>282600.0</v>
      </c>
      <c r="V4235" s="15">
        <v>3.0</v>
      </c>
      <c r="W4235" s="31">
        <v>0.0</v>
      </c>
      <c r="X4235" s="28">
        <v>107388.0</v>
      </c>
    </row>
    <row r="4236" ht="15.75" customHeight="1">
      <c r="A4236" s="15">
        <v>8142.0</v>
      </c>
      <c r="B4236" s="15" t="s">
        <v>6934</v>
      </c>
      <c r="C4236" s="18">
        <v>42405.0</v>
      </c>
      <c r="D4236" s="18">
        <v>42410.0</v>
      </c>
      <c r="E4236" s="18">
        <f t="shared" si="1"/>
        <v>42410</v>
      </c>
      <c r="F4236" s="15" t="s">
        <v>55</v>
      </c>
      <c r="G4236" s="15" t="s">
        <v>738</v>
      </c>
      <c r="H4236" s="15" t="s">
        <v>739</v>
      </c>
      <c r="I4236" s="15" t="s">
        <v>59</v>
      </c>
      <c r="J4236" s="15" t="s">
        <v>60</v>
      </c>
      <c r="K4236" s="15" t="s">
        <v>17</v>
      </c>
      <c r="L4236" s="15" t="str">
        <f t="array" ref="L4236">_xlfn.XLOOKUP(M4236,reference_province_to_city!$A$2:$A$11,reference_province_to_city!$B$2:$B$11)</f>
        <v>Semarang</v>
      </c>
      <c r="M4236" s="15" t="s">
        <v>15</v>
      </c>
      <c r="N4236" s="15">
        <v>50111.0</v>
      </c>
      <c r="O4236" s="15">
        <f t="array" ref="O4236">_xlfn.XLOOKUP(M4236,reference_postal_code!$B$2:$B$11,reference_postal_code!$A$2:$A$11)</f>
        <v>50111</v>
      </c>
      <c r="P4236" s="15" t="s">
        <v>77</v>
      </c>
      <c r="Q4236" s="15" t="s">
        <v>78</v>
      </c>
      <c r="R4236" s="15" t="s">
        <v>65</v>
      </c>
      <c r="S4236" s="15" t="s">
        <v>79</v>
      </c>
      <c r="T4236" s="15" t="s">
        <v>80</v>
      </c>
      <c r="U4236" s="28">
        <v>220950.0</v>
      </c>
      <c r="V4236" s="15">
        <v>3.0</v>
      </c>
      <c r="W4236" s="31">
        <v>0.0</v>
      </c>
      <c r="X4236" s="28">
        <v>108266.0</v>
      </c>
    </row>
    <row r="4237" ht="15.75" customHeight="1">
      <c r="A4237" s="15">
        <v>1388.0</v>
      </c>
      <c r="B4237" s="15" t="s">
        <v>6937</v>
      </c>
      <c r="C4237" s="18">
        <v>42405.0</v>
      </c>
      <c r="D4237" s="18">
        <v>42405.0</v>
      </c>
      <c r="E4237" s="18">
        <f t="shared" si="1"/>
        <v>42405</v>
      </c>
      <c r="F4237" s="15" t="s">
        <v>466</v>
      </c>
      <c r="G4237" s="15" t="s">
        <v>2813</v>
      </c>
      <c r="H4237" s="15" t="s">
        <v>2814</v>
      </c>
      <c r="I4237" s="15" t="s">
        <v>76</v>
      </c>
      <c r="J4237" s="15" t="s">
        <v>60</v>
      </c>
      <c r="K4237" s="15" t="s">
        <v>22</v>
      </c>
      <c r="L4237" s="15" t="str">
        <f t="array" ref="L4237">_xlfn.XLOOKUP(M4237,reference_province_to_city!$A$2:$A$11,reference_province_to_city!$B$2:$B$11)</f>
        <v>Surabaya</v>
      </c>
      <c r="M4237" s="15" t="s">
        <v>20</v>
      </c>
      <c r="N4237" s="15">
        <v>60231.0</v>
      </c>
      <c r="O4237" s="15">
        <f t="array" ref="O4237">_xlfn.XLOOKUP(M4237,reference_postal_code!$B$2:$B$11,reference_postal_code!$A$2:$A$11)</f>
        <v>60231</v>
      </c>
      <c r="P4237" s="15" t="s">
        <v>166</v>
      </c>
      <c r="Q4237" s="15" t="s">
        <v>4003</v>
      </c>
      <c r="R4237" s="15" t="s">
        <v>65</v>
      </c>
      <c r="S4237" s="15" t="s">
        <v>173</v>
      </c>
      <c r="T4237" s="15" t="s">
        <v>4004</v>
      </c>
      <c r="U4237" s="28">
        <v>2519400.0</v>
      </c>
      <c r="V4237" s="15">
        <v>2.0</v>
      </c>
      <c r="W4237" s="31">
        <v>0.0</v>
      </c>
      <c r="X4237" s="28">
        <v>1184118.0</v>
      </c>
    </row>
    <row r="4238" ht="15.75" customHeight="1">
      <c r="A4238" s="15">
        <v>1392.0</v>
      </c>
      <c r="B4238" s="15" t="s">
        <v>6937</v>
      </c>
      <c r="C4238" s="18">
        <v>42405.0</v>
      </c>
      <c r="D4238" s="18">
        <v>42405.0</v>
      </c>
      <c r="E4238" s="18">
        <f t="shared" si="1"/>
        <v>42405</v>
      </c>
      <c r="F4238" s="15" t="s">
        <v>466</v>
      </c>
      <c r="G4238" s="15" t="s">
        <v>2813</v>
      </c>
      <c r="H4238" s="15" t="s">
        <v>2814</v>
      </c>
      <c r="I4238" s="15" t="s">
        <v>76</v>
      </c>
      <c r="J4238" s="15" t="s">
        <v>60</v>
      </c>
      <c r="L4238" s="15" t="str">
        <f t="array" ref="L4238">_xlfn.XLOOKUP(M4238,reference_province_to_city!$A$2:$A$11,reference_province_to_city!$B$2:$B$11)</f>
        <v>Surabaya</v>
      </c>
      <c r="M4238" s="15" t="s">
        <v>20</v>
      </c>
      <c r="O4238" s="15">
        <f t="array" ref="O4238">_xlfn.XLOOKUP(M4238,reference_postal_code!$B$2:$B$11,reference_postal_code!$A$2:$A$11)</f>
        <v>60231</v>
      </c>
      <c r="P4238" s="15" t="s">
        <v>166</v>
      </c>
      <c r="Q4238" s="15" t="s">
        <v>2450</v>
      </c>
      <c r="R4238" s="15" t="s">
        <v>65</v>
      </c>
      <c r="S4238" s="15" t="s">
        <v>87</v>
      </c>
      <c r="T4238" s="15" t="s">
        <v>2451</v>
      </c>
      <c r="U4238" s="28">
        <v>2316600.0</v>
      </c>
      <c r="V4238" s="15">
        <v>3.0</v>
      </c>
      <c r="W4238" s="31">
        <v>0.0</v>
      </c>
      <c r="X4238" s="28">
        <v>23166.0</v>
      </c>
    </row>
    <row r="4239" ht="15.75" customHeight="1">
      <c r="A4239" s="15">
        <v>1393.0</v>
      </c>
      <c r="B4239" s="15" t="s">
        <v>6937</v>
      </c>
      <c r="C4239" s="18">
        <v>42405.0</v>
      </c>
      <c r="D4239" s="18">
        <v>42405.0</v>
      </c>
      <c r="E4239" s="18">
        <f t="shared" si="1"/>
        <v>42405</v>
      </c>
      <c r="F4239" s="15" t="s">
        <v>466</v>
      </c>
      <c r="G4239" s="15" t="s">
        <v>2813</v>
      </c>
      <c r="H4239" s="15" t="s">
        <v>2814</v>
      </c>
      <c r="I4239" s="15" t="s">
        <v>76</v>
      </c>
      <c r="J4239" s="15" t="s">
        <v>60</v>
      </c>
      <c r="K4239" s="15" t="s">
        <v>22</v>
      </c>
      <c r="L4239" s="15" t="str">
        <f t="array" ref="L4239">_xlfn.XLOOKUP(M4239,reference_province_to_city!$A$2:$A$11,reference_province_to_city!$B$2:$B$11)</f>
        <v>Surabaya</v>
      </c>
      <c r="M4239" s="15" t="s">
        <v>20</v>
      </c>
      <c r="N4239" s="15">
        <v>60231.0</v>
      </c>
      <c r="O4239" s="15">
        <f t="array" ref="O4239">_xlfn.XLOOKUP(M4239,reference_postal_code!$B$2:$B$11,reference_postal_code!$A$2:$A$11)</f>
        <v>60231</v>
      </c>
      <c r="P4239" s="15" t="s">
        <v>166</v>
      </c>
      <c r="Q4239" s="15" t="s">
        <v>6514</v>
      </c>
      <c r="R4239" s="15" t="s">
        <v>65</v>
      </c>
      <c r="S4239" s="15" t="s">
        <v>66</v>
      </c>
      <c r="T4239" s="15" t="s">
        <v>6515</v>
      </c>
      <c r="U4239" s="28">
        <v>5135550.0</v>
      </c>
      <c r="V4239" s="15">
        <v>7.0</v>
      </c>
      <c r="W4239" s="31">
        <v>0.0</v>
      </c>
      <c r="X4239" s="28">
        <v>2413708.0</v>
      </c>
    </row>
    <row r="4240" ht="15.75" customHeight="1">
      <c r="A4240" s="15">
        <v>1383.0</v>
      </c>
      <c r="B4240" s="15" t="s">
        <v>6937</v>
      </c>
      <c r="C4240" s="18">
        <v>42405.0</v>
      </c>
      <c r="D4240" s="18"/>
      <c r="E4240" s="18">
        <f t="shared" si="1"/>
        <v>42408</v>
      </c>
      <c r="F4240" s="15" t="s">
        <v>466</v>
      </c>
      <c r="G4240" s="15" t="s">
        <v>2813</v>
      </c>
      <c r="H4240" s="15" t="s">
        <v>2814</v>
      </c>
      <c r="I4240" s="15" t="s">
        <v>76</v>
      </c>
      <c r="J4240" s="15" t="s">
        <v>60</v>
      </c>
      <c r="K4240" s="15" t="s">
        <v>22</v>
      </c>
      <c r="L4240" s="15" t="str">
        <f t="array" ref="L4240">_xlfn.XLOOKUP(M4240,reference_province_to_city!$A$2:$A$11,reference_province_to_city!$B$2:$B$11)</f>
        <v>Surabaya</v>
      </c>
      <c r="M4240" s="15" t="s">
        <v>20</v>
      </c>
      <c r="N4240" s="15">
        <v>60231.0</v>
      </c>
      <c r="O4240" s="15">
        <f t="array" ref="O4240">_xlfn.XLOOKUP(M4240,reference_postal_code!$B$2:$B$11,reference_postal_code!$A$2:$A$11)</f>
        <v>60231</v>
      </c>
      <c r="P4240" s="15" t="s">
        <v>166</v>
      </c>
      <c r="Q4240" s="15" t="s">
        <v>615</v>
      </c>
      <c r="R4240" s="15" t="s">
        <v>65</v>
      </c>
      <c r="S4240" s="15" t="s">
        <v>87</v>
      </c>
      <c r="T4240" s="15" t="s">
        <v>616</v>
      </c>
      <c r="U4240" s="28">
        <v>1214700.0</v>
      </c>
      <c r="V4240" s="15">
        <v>1.0</v>
      </c>
      <c r="W4240" s="31">
        <v>0.0</v>
      </c>
      <c r="X4240" s="28">
        <v>24294.0</v>
      </c>
    </row>
    <row r="4241" ht="15.75" customHeight="1">
      <c r="A4241" s="15">
        <v>5810.0</v>
      </c>
      <c r="B4241" s="15" t="s">
        <v>6938</v>
      </c>
      <c r="C4241" s="18">
        <v>42406.0</v>
      </c>
      <c r="D4241" s="18"/>
      <c r="E4241" s="18">
        <f t="shared" si="1"/>
        <v>42409</v>
      </c>
      <c r="F4241" s="15" t="s">
        <v>55</v>
      </c>
      <c r="G4241" s="15" t="s">
        <v>965</v>
      </c>
      <c r="H4241" s="15" t="s">
        <v>966</v>
      </c>
      <c r="I4241" s="15" t="s">
        <v>128</v>
      </c>
      <c r="J4241" s="15" t="s">
        <v>60</v>
      </c>
      <c r="K4241" s="15" t="s">
        <v>31</v>
      </c>
      <c r="L4241" s="15" t="str">
        <f t="array" ref="L4241">_xlfn.XLOOKUP(M4241,reference_province_to_city!$A$2:$A$11,reference_province_to_city!$B$2:$B$11)</f>
        <v>Balikpapan</v>
      </c>
      <c r="M4241" s="15" t="s">
        <v>21</v>
      </c>
      <c r="N4241" s="15">
        <v>76114.0</v>
      </c>
      <c r="O4241" s="15">
        <f t="array" ref="O4241">_xlfn.XLOOKUP(M4241,reference_postal_code!$B$2:$B$11,reference_postal_code!$A$2:$A$11)</f>
        <v>76114</v>
      </c>
      <c r="P4241" s="15" t="s">
        <v>166</v>
      </c>
      <c r="Q4241" s="15" t="s">
        <v>1515</v>
      </c>
      <c r="R4241" s="15" t="s">
        <v>106</v>
      </c>
      <c r="S4241" s="15" t="s">
        <v>139</v>
      </c>
      <c r="T4241" s="15" t="s">
        <v>1516</v>
      </c>
      <c r="U4241" s="28">
        <v>1983360.0</v>
      </c>
      <c r="V4241" s="15">
        <v>4.0</v>
      </c>
      <c r="W4241" s="31">
        <v>0.2</v>
      </c>
      <c r="X4241" s="28">
        <v>-272712.0</v>
      </c>
    </row>
    <row r="4242" ht="15.75" customHeight="1">
      <c r="A4242" s="15">
        <v>2696.0</v>
      </c>
      <c r="B4242" s="15" t="s">
        <v>6939</v>
      </c>
      <c r="C4242" s="18">
        <v>42407.0</v>
      </c>
      <c r="D4242" s="18">
        <v>42409.0</v>
      </c>
      <c r="E4242" s="18">
        <f t="shared" si="1"/>
        <v>42409</v>
      </c>
      <c r="F4242" s="15" t="s">
        <v>125</v>
      </c>
      <c r="G4242" s="15" t="s">
        <v>6940</v>
      </c>
      <c r="H4242" s="15" t="s">
        <v>6941</v>
      </c>
      <c r="I4242" s="15" t="s">
        <v>59</v>
      </c>
      <c r="J4242" s="15" t="s">
        <v>60</v>
      </c>
      <c r="K4242" s="15" t="s">
        <v>31</v>
      </c>
      <c r="L4242" s="15" t="str">
        <f t="array" ref="L4242">_xlfn.XLOOKUP(M4242,reference_province_to_city!$A$2:$A$11,reference_province_to_city!$B$2:$B$11)</f>
        <v>Balikpapan</v>
      </c>
      <c r="M4242" s="15" t="s">
        <v>21</v>
      </c>
      <c r="N4242" s="15">
        <v>76114.0</v>
      </c>
      <c r="O4242" s="15">
        <f t="array" ref="O4242">_xlfn.XLOOKUP(M4242,reference_postal_code!$B$2:$B$11,reference_postal_code!$A$2:$A$11)</f>
        <v>76114</v>
      </c>
      <c r="P4242" s="15" t="s">
        <v>166</v>
      </c>
      <c r="Q4242" s="15" t="s">
        <v>3889</v>
      </c>
      <c r="R4242" s="15" t="s">
        <v>65</v>
      </c>
      <c r="S4242" s="15" t="s">
        <v>66</v>
      </c>
      <c r="T4242" s="15" t="s">
        <v>3890</v>
      </c>
      <c r="U4242" s="28">
        <v>455280.0</v>
      </c>
      <c r="V4242" s="15">
        <v>2.0</v>
      </c>
      <c r="W4242" s="31">
        <v>0.2</v>
      </c>
      <c r="X4242" s="28">
        <v>159348.0</v>
      </c>
    </row>
    <row r="4243" ht="15.75" customHeight="1">
      <c r="A4243" s="15">
        <v>1730.0</v>
      </c>
      <c r="B4243" s="15" t="s">
        <v>6942</v>
      </c>
      <c r="C4243" s="18">
        <v>42407.0</v>
      </c>
      <c r="D4243" s="18">
        <v>42407.0</v>
      </c>
      <c r="E4243" s="18">
        <f t="shared" si="1"/>
        <v>42407</v>
      </c>
      <c r="F4243" s="15" t="s">
        <v>466</v>
      </c>
      <c r="G4243" s="15" t="s">
        <v>871</v>
      </c>
      <c r="H4243" s="15" t="s">
        <v>872</v>
      </c>
      <c r="I4243" s="15" t="s">
        <v>59</v>
      </c>
      <c r="J4243" s="15" t="s">
        <v>60</v>
      </c>
      <c r="K4243" s="15" t="s">
        <v>33</v>
      </c>
      <c r="L4243" s="15" t="str">
        <f t="array" ref="L4243">_xlfn.XLOOKUP(M4243,reference_province_to_city!$A$2:$A$11,reference_province_to_city!$B$2:$B$11)</f>
        <v>Makassar</v>
      </c>
      <c r="M4243" s="15" t="s">
        <v>25</v>
      </c>
      <c r="N4243" s="15">
        <v>90111.0</v>
      </c>
      <c r="O4243" s="15">
        <f t="array" ref="O4243">_xlfn.XLOOKUP(M4243,reference_postal_code!$B$2:$B$11,reference_postal_code!$A$2:$A$11)</f>
        <v>90111</v>
      </c>
      <c r="P4243" s="15" t="s">
        <v>63</v>
      </c>
      <c r="Q4243" s="15" t="s">
        <v>4013</v>
      </c>
      <c r="R4243" s="15" t="s">
        <v>65</v>
      </c>
      <c r="S4243" s="15" t="s">
        <v>79</v>
      </c>
      <c r="T4243" s="15" t="s">
        <v>4014</v>
      </c>
      <c r="U4243" s="28">
        <v>117450.0</v>
      </c>
      <c r="V4243" s="15">
        <v>3.0</v>
      </c>
      <c r="W4243" s="31">
        <v>0.0</v>
      </c>
      <c r="X4243" s="28">
        <v>54027.0</v>
      </c>
    </row>
    <row r="4244" ht="15.75" customHeight="1">
      <c r="A4244" s="15">
        <v>1729.0</v>
      </c>
      <c r="B4244" s="15" t="s">
        <v>6942</v>
      </c>
      <c r="C4244" s="18">
        <v>42407.0</v>
      </c>
      <c r="D4244" s="18">
        <v>42407.0</v>
      </c>
      <c r="E4244" s="18">
        <f t="shared" si="1"/>
        <v>42407</v>
      </c>
      <c r="F4244" s="15" t="s">
        <v>466</v>
      </c>
      <c r="G4244" s="15" t="s">
        <v>871</v>
      </c>
      <c r="H4244" s="15" t="s">
        <v>872</v>
      </c>
      <c r="I4244" s="15" t="s">
        <v>59</v>
      </c>
      <c r="J4244" s="15" t="s">
        <v>60</v>
      </c>
      <c r="K4244" s="15" t="s">
        <v>33</v>
      </c>
      <c r="L4244" s="15" t="str">
        <f t="array" ref="L4244">_xlfn.XLOOKUP(M4244,reference_province_to_city!$A$2:$A$11,reference_province_to_city!$B$2:$B$11)</f>
        <v>Makassar</v>
      </c>
      <c r="M4244" s="15" t="s">
        <v>25</v>
      </c>
      <c r="N4244" s="15">
        <v>90111.0</v>
      </c>
      <c r="O4244" s="15">
        <f t="array" ref="O4244">_xlfn.XLOOKUP(M4244,reference_postal_code!$B$2:$B$11,reference_postal_code!$A$2:$A$11)</f>
        <v>90111</v>
      </c>
      <c r="P4244" s="15" t="s">
        <v>63</v>
      </c>
      <c r="Q4244" s="15" t="s">
        <v>6707</v>
      </c>
      <c r="R4244" s="15" t="s">
        <v>110</v>
      </c>
      <c r="S4244" s="15" t="s">
        <v>149</v>
      </c>
      <c r="T4244" s="15" t="s">
        <v>6708</v>
      </c>
      <c r="U4244" s="28">
        <v>1500000.0</v>
      </c>
      <c r="V4244" s="15">
        <v>4.0</v>
      </c>
      <c r="W4244" s="31">
        <v>0.0</v>
      </c>
      <c r="X4244" s="28">
        <v>315000.0</v>
      </c>
    </row>
    <row r="4245" ht="15.75" customHeight="1">
      <c r="A4245" s="15">
        <v>9115.0</v>
      </c>
      <c r="B4245" s="15" t="s">
        <v>6943</v>
      </c>
      <c r="C4245" s="18">
        <v>42407.0</v>
      </c>
      <c r="D4245" s="18">
        <v>42410.0</v>
      </c>
      <c r="E4245" s="18">
        <f t="shared" si="1"/>
        <v>42410</v>
      </c>
      <c r="F4245" s="15" t="s">
        <v>114</v>
      </c>
      <c r="G4245" s="15" t="s">
        <v>6843</v>
      </c>
      <c r="H4245" s="15" t="s">
        <v>6844</v>
      </c>
      <c r="I4245" s="15" t="s">
        <v>128</v>
      </c>
      <c r="J4245" s="15" t="s">
        <v>60</v>
      </c>
      <c r="K4245" s="15" t="s">
        <v>33</v>
      </c>
      <c r="L4245" s="15" t="str">
        <f t="array" ref="L4245">_xlfn.XLOOKUP(M4245,reference_province_to_city!$A$2:$A$11,reference_province_to_city!$B$2:$B$11)</f>
        <v>Makassar</v>
      </c>
      <c r="M4245" s="15" t="s">
        <v>25</v>
      </c>
      <c r="N4245" s="15">
        <v>90111.0</v>
      </c>
      <c r="O4245" s="15">
        <f t="array" ref="O4245">_xlfn.XLOOKUP(M4245,reference_postal_code!$B$2:$B$11,reference_postal_code!$A$2:$A$11)</f>
        <v>90111</v>
      </c>
      <c r="P4245" s="15" t="s">
        <v>63</v>
      </c>
      <c r="Q4245" s="15" t="s">
        <v>5712</v>
      </c>
      <c r="R4245" s="15" t="s">
        <v>110</v>
      </c>
      <c r="S4245" s="15" t="s">
        <v>111</v>
      </c>
      <c r="T4245" s="15" t="s">
        <v>5713</v>
      </c>
      <c r="U4245" s="28">
        <v>9359400.0</v>
      </c>
      <c r="V4245" s="15">
        <v>5.0</v>
      </c>
      <c r="W4245" s="31">
        <v>0.2</v>
      </c>
      <c r="X4245" s="28">
        <v>584962.0</v>
      </c>
    </row>
    <row r="4246" ht="15.75" customHeight="1">
      <c r="A4246" s="15">
        <v>8383.0</v>
      </c>
      <c r="B4246" s="15" t="s">
        <v>6944</v>
      </c>
      <c r="C4246" s="18">
        <v>42408.0</v>
      </c>
      <c r="D4246" s="18">
        <v>42415.0</v>
      </c>
      <c r="E4246" s="18">
        <f t="shared" si="1"/>
        <v>42415</v>
      </c>
      <c r="F4246" s="15" t="s">
        <v>55</v>
      </c>
      <c r="G4246" s="15" t="s">
        <v>382</v>
      </c>
      <c r="H4246" s="15" t="s">
        <v>383</v>
      </c>
      <c r="I4246" s="15" t="s">
        <v>128</v>
      </c>
      <c r="J4246" s="15" t="s">
        <v>60</v>
      </c>
      <c r="K4246" s="15" t="s">
        <v>19</v>
      </c>
      <c r="L4246" s="15" t="str">
        <f t="array" ref="L4246">_xlfn.XLOOKUP(M4246,reference_province_to_city!$A$2:$A$11,reference_province_to_city!$B$2:$B$11)</f>
        <v>Yogyakarta</v>
      </c>
      <c r="M4246" s="15" t="s">
        <v>18</v>
      </c>
      <c r="N4246" s="15">
        <v>55111.0</v>
      </c>
      <c r="O4246" s="15">
        <f t="array" ref="O4246">_xlfn.XLOOKUP(M4246,reference_postal_code!$B$2:$B$11,reference_postal_code!$A$2:$A$11)</f>
        <v>55111</v>
      </c>
      <c r="P4246" s="15" t="s">
        <v>77</v>
      </c>
      <c r="Q4246" s="15" t="s">
        <v>539</v>
      </c>
      <c r="R4246" s="15" t="s">
        <v>106</v>
      </c>
      <c r="S4246" s="15" t="s">
        <v>107</v>
      </c>
      <c r="T4246" s="15" t="s">
        <v>540</v>
      </c>
      <c r="U4246" s="28">
        <v>3622500.0</v>
      </c>
      <c r="V4246" s="15">
        <v>4.0</v>
      </c>
      <c r="W4246" s="31">
        <v>0.3</v>
      </c>
      <c r="X4246" s="28">
        <v>0.0</v>
      </c>
    </row>
    <row r="4247" ht="15.75" customHeight="1">
      <c r="A4247" s="15">
        <v>1828.0</v>
      </c>
      <c r="B4247" s="15" t="s">
        <v>6945</v>
      </c>
      <c r="C4247" s="18">
        <v>42408.0</v>
      </c>
      <c r="D4247" s="18">
        <v>42411.0</v>
      </c>
      <c r="E4247" s="18">
        <f t="shared" si="1"/>
        <v>42411</v>
      </c>
      <c r="F4247" s="15" t="s">
        <v>114</v>
      </c>
      <c r="G4247" s="15" t="s">
        <v>5571</v>
      </c>
      <c r="H4247" s="15" t="s">
        <v>5572</v>
      </c>
      <c r="I4247" s="15" t="s">
        <v>76</v>
      </c>
      <c r="J4247" s="15" t="s">
        <v>60</v>
      </c>
      <c r="K4247" s="15" t="s">
        <v>29</v>
      </c>
      <c r="L4247" s="15" t="str">
        <f t="array" ref="L4247">_xlfn.XLOOKUP(M4247,reference_province_to_city!$A$2:$A$11,reference_province_to_city!$B$2:$B$11)</f>
        <v>Palembang</v>
      </c>
      <c r="M4247" s="15" t="s">
        <v>13</v>
      </c>
      <c r="N4247" s="15">
        <v>30111.0</v>
      </c>
      <c r="O4247" s="15">
        <f t="array" ref="O4247">_xlfn.XLOOKUP(M4247,reference_postal_code!$B$2:$B$11,reference_postal_code!$A$2:$A$11)</f>
        <v>30111</v>
      </c>
      <c r="P4247" s="15" t="s">
        <v>77</v>
      </c>
      <c r="Q4247" s="15" t="s">
        <v>5814</v>
      </c>
      <c r="R4247" s="15" t="s">
        <v>110</v>
      </c>
      <c r="S4247" s="15" t="s">
        <v>111</v>
      </c>
      <c r="T4247" s="15" t="s">
        <v>5815</v>
      </c>
      <c r="U4247" s="28">
        <v>1.691964E7</v>
      </c>
      <c r="V4247" s="15">
        <v>3.0</v>
      </c>
      <c r="W4247" s="31">
        <v>0.2</v>
      </c>
      <c r="X4247" s="28">
        <v>1903459.0</v>
      </c>
    </row>
    <row r="4248" ht="15.75" customHeight="1">
      <c r="A4248" s="15">
        <v>8843.0</v>
      </c>
      <c r="B4248" s="15" t="s">
        <v>6946</v>
      </c>
      <c r="C4248" s="18">
        <v>42409.0</v>
      </c>
      <c r="D4248" s="18">
        <v>42413.0</v>
      </c>
      <c r="E4248" s="18">
        <f t="shared" si="1"/>
        <v>42413</v>
      </c>
      <c r="F4248" s="15" t="s">
        <v>55</v>
      </c>
      <c r="G4248" s="15" t="s">
        <v>6027</v>
      </c>
      <c r="H4248" s="15" t="s">
        <v>6028</v>
      </c>
      <c r="I4248" s="15" t="s">
        <v>128</v>
      </c>
      <c r="J4248" s="15" t="s">
        <v>60</v>
      </c>
      <c r="K4248" s="15" t="s">
        <v>19</v>
      </c>
      <c r="L4248" s="15" t="str">
        <f t="array" ref="L4248">_xlfn.XLOOKUP(M4248,reference_province_to_city!$A$2:$A$11,reference_province_to_city!$B$2:$B$11)</f>
        <v>Yogyakarta</v>
      </c>
      <c r="M4248" s="15" t="s">
        <v>18</v>
      </c>
      <c r="N4248" s="15">
        <v>55111.0</v>
      </c>
      <c r="O4248" s="15">
        <f t="array" ref="O4248">_xlfn.XLOOKUP(M4248,reference_postal_code!$B$2:$B$11,reference_postal_code!$A$2:$A$11)</f>
        <v>55111</v>
      </c>
      <c r="P4248" s="15" t="s">
        <v>77</v>
      </c>
      <c r="Q4248" s="15" t="s">
        <v>6678</v>
      </c>
      <c r="R4248" s="15" t="s">
        <v>110</v>
      </c>
      <c r="S4248" s="15" t="s">
        <v>149</v>
      </c>
      <c r="T4248" s="15" t="s">
        <v>6679</v>
      </c>
      <c r="U4248" s="28">
        <v>477900.0</v>
      </c>
      <c r="V4248" s="15">
        <v>2.0</v>
      </c>
      <c r="W4248" s="31">
        <v>0.0</v>
      </c>
      <c r="X4248" s="28">
        <v>167265.0</v>
      </c>
    </row>
    <row r="4249" ht="15.75" customHeight="1">
      <c r="A4249" s="15">
        <v>8842.0</v>
      </c>
      <c r="B4249" s="15" t="s">
        <v>6946</v>
      </c>
      <c r="C4249" s="18">
        <v>42409.0</v>
      </c>
      <c r="D4249" s="18">
        <v>42413.0</v>
      </c>
      <c r="E4249" s="18">
        <f t="shared" si="1"/>
        <v>42413</v>
      </c>
      <c r="F4249" s="15" t="s">
        <v>55</v>
      </c>
      <c r="G4249" s="15" t="s">
        <v>6027</v>
      </c>
      <c r="H4249" s="15" t="s">
        <v>6028</v>
      </c>
      <c r="I4249" s="15" t="s">
        <v>128</v>
      </c>
      <c r="J4249" s="15" t="s">
        <v>60</v>
      </c>
      <c r="K4249" s="15" t="s">
        <v>19</v>
      </c>
      <c r="L4249" s="15" t="str">
        <f t="array" ref="L4249">_xlfn.XLOOKUP(M4249,reference_province_to_city!$A$2:$A$11,reference_province_to_city!$B$2:$B$11)</f>
        <v>Yogyakarta</v>
      </c>
      <c r="M4249" s="15" t="s">
        <v>18</v>
      </c>
      <c r="N4249" s="15">
        <v>55111.0</v>
      </c>
      <c r="O4249" s="15">
        <f t="array" ref="O4249">_xlfn.XLOOKUP(M4249,reference_postal_code!$B$2:$B$11,reference_postal_code!$A$2:$A$11)</f>
        <v>55111</v>
      </c>
      <c r="P4249" s="15" t="s">
        <v>77</v>
      </c>
      <c r="Q4249" s="15" t="s">
        <v>208</v>
      </c>
      <c r="R4249" s="15" t="s">
        <v>110</v>
      </c>
      <c r="S4249" s="15" t="s">
        <v>149</v>
      </c>
      <c r="T4249" s="15" t="s">
        <v>209</v>
      </c>
      <c r="U4249" s="28">
        <v>1349550.0</v>
      </c>
      <c r="V4249" s="15">
        <v>3.0</v>
      </c>
      <c r="W4249" s="31">
        <v>0.0</v>
      </c>
      <c r="X4249" s="28">
        <v>593802.0</v>
      </c>
    </row>
    <row r="4250" ht="15.75" customHeight="1">
      <c r="A4250" s="15">
        <v>1809.0</v>
      </c>
      <c r="B4250" s="15" t="s">
        <v>6947</v>
      </c>
      <c r="C4250" s="18">
        <v>42411.0</v>
      </c>
      <c r="D4250" s="18">
        <v>42413.0</v>
      </c>
      <c r="E4250" s="18">
        <f t="shared" si="1"/>
        <v>42413</v>
      </c>
      <c r="F4250" s="15" t="s">
        <v>125</v>
      </c>
      <c r="G4250" s="15" t="s">
        <v>4153</v>
      </c>
      <c r="H4250" s="15" t="s">
        <v>4154</v>
      </c>
      <c r="I4250" s="15" t="s">
        <v>128</v>
      </c>
      <c r="J4250" s="15" t="s">
        <v>60</v>
      </c>
      <c r="K4250" s="15" t="s">
        <v>17</v>
      </c>
      <c r="L4250" s="15" t="str">
        <f t="array" ref="L4250">_xlfn.XLOOKUP(M4250,reference_province_to_city!$A$2:$A$11,reference_province_to_city!$B$2:$B$11)</f>
        <v>Semarang</v>
      </c>
      <c r="M4250" s="15" t="s">
        <v>15</v>
      </c>
      <c r="N4250" s="15">
        <v>50111.0</v>
      </c>
      <c r="O4250" s="15">
        <f t="array" ref="O4250">_xlfn.XLOOKUP(M4250,reference_postal_code!$B$2:$B$11,reference_postal_code!$A$2:$A$11)</f>
        <v>50111</v>
      </c>
      <c r="P4250" s="15" t="s">
        <v>77</v>
      </c>
      <c r="Q4250" s="15" t="s">
        <v>4688</v>
      </c>
      <c r="R4250" s="15" t="s">
        <v>110</v>
      </c>
      <c r="S4250" s="15" t="s">
        <v>111</v>
      </c>
      <c r="T4250" s="15" t="s">
        <v>4689</v>
      </c>
      <c r="U4250" s="28">
        <v>1048950.0</v>
      </c>
      <c r="V4250" s="15">
        <v>7.0</v>
      </c>
      <c r="W4250" s="31">
        <v>0.0</v>
      </c>
      <c r="X4250" s="28">
        <v>10489.0</v>
      </c>
    </row>
    <row r="4251" ht="15.75" customHeight="1">
      <c r="A4251" s="15">
        <v>7194.0</v>
      </c>
      <c r="B4251" s="15" t="s">
        <v>6948</v>
      </c>
      <c r="C4251" s="18">
        <v>42412.0</v>
      </c>
      <c r="D4251" s="18">
        <v>42414.0</v>
      </c>
      <c r="E4251" s="18">
        <f t="shared" si="1"/>
        <v>42414</v>
      </c>
      <c r="F4251" s="15" t="s">
        <v>125</v>
      </c>
      <c r="G4251" s="15" t="s">
        <v>1154</v>
      </c>
      <c r="H4251" s="15" t="s">
        <v>1155</v>
      </c>
      <c r="I4251" s="15" t="s">
        <v>59</v>
      </c>
      <c r="J4251" s="15" t="s">
        <v>60</v>
      </c>
      <c r="K4251" s="15" t="s">
        <v>19</v>
      </c>
      <c r="L4251" s="15" t="str">
        <f t="array" ref="L4251">_xlfn.XLOOKUP(M4251,reference_province_to_city!$A$2:$A$11,reference_province_to_city!$B$2:$B$11)</f>
        <v>Yogyakarta</v>
      </c>
      <c r="M4251" s="15" t="s">
        <v>18</v>
      </c>
      <c r="N4251" s="15">
        <v>55111.0</v>
      </c>
      <c r="O4251" s="15">
        <f t="array" ref="O4251">_xlfn.XLOOKUP(M4251,reference_postal_code!$B$2:$B$11,reference_postal_code!$A$2:$A$11)</f>
        <v>55111</v>
      </c>
      <c r="P4251" s="15" t="s">
        <v>77</v>
      </c>
      <c r="Q4251" s="15" t="s">
        <v>3866</v>
      </c>
      <c r="R4251" s="15" t="s">
        <v>65</v>
      </c>
      <c r="S4251" s="15" t="s">
        <v>87</v>
      </c>
      <c r="T4251" s="15" t="s">
        <v>3867</v>
      </c>
      <c r="U4251" s="28">
        <v>2.02518E7</v>
      </c>
      <c r="V4251" s="15">
        <v>6.0</v>
      </c>
      <c r="W4251" s="31">
        <v>0.0</v>
      </c>
      <c r="X4251" s="28">
        <v>2632734.0</v>
      </c>
    </row>
    <row r="4252" ht="15.75" customHeight="1">
      <c r="A4252" s="15">
        <v>7195.0</v>
      </c>
      <c r="B4252" s="15" t="s">
        <v>6948</v>
      </c>
      <c r="C4252" s="18">
        <v>42412.0</v>
      </c>
      <c r="D4252" s="18">
        <v>42414.0</v>
      </c>
      <c r="E4252" s="18">
        <f t="shared" si="1"/>
        <v>42414</v>
      </c>
      <c r="F4252" s="15" t="s">
        <v>125</v>
      </c>
      <c r="G4252" s="15" t="s">
        <v>1154</v>
      </c>
      <c r="H4252" s="15" t="s">
        <v>1155</v>
      </c>
      <c r="I4252" s="15" t="s">
        <v>59</v>
      </c>
      <c r="J4252" s="15" t="s">
        <v>60</v>
      </c>
      <c r="K4252" s="15" t="s">
        <v>19</v>
      </c>
      <c r="L4252" s="15" t="str">
        <f t="array" ref="L4252">_xlfn.XLOOKUP(M4252,reference_province_to_city!$A$2:$A$11,reference_province_to_city!$B$2:$B$11)</f>
        <v>Yogyakarta</v>
      </c>
      <c r="M4252" s="15" t="s">
        <v>18</v>
      </c>
      <c r="N4252" s="15">
        <v>55111.0</v>
      </c>
      <c r="O4252" s="15">
        <f t="array" ref="O4252">_xlfn.XLOOKUP(M4252,reference_postal_code!$B$2:$B$11,reference_postal_code!$A$2:$A$11)</f>
        <v>55111</v>
      </c>
      <c r="P4252" s="15" t="s">
        <v>77</v>
      </c>
      <c r="Q4252" s="15" t="s">
        <v>3345</v>
      </c>
      <c r="R4252" s="15" t="s">
        <v>65</v>
      </c>
      <c r="S4252" s="15" t="s">
        <v>83</v>
      </c>
      <c r="T4252" s="15" t="s">
        <v>3346</v>
      </c>
      <c r="U4252" s="28">
        <v>238800.0</v>
      </c>
      <c r="V4252" s="15">
        <v>4.0</v>
      </c>
      <c r="W4252" s="31">
        <v>0.0</v>
      </c>
      <c r="X4252" s="28">
        <v>112236.0</v>
      </c>
    </row>
    <row r="4253" ht="15.75" customHeight="1">
      <c r="A4253" s="15">
        <v>721.0</v>
      </c>
      <c r="B4253" s="15" t="s">
        <v>6949</v>
      </c>
      <c r="C4253" s="18">
        <v>42413.0</v>
      </c>
      <c r="D4253" s="18">
        <v>42418.0</v>
      </c>
      <c r="E4253" s="18">
        <f t="shared" si="1"/>
        <v>42418</v>
      </c>
      <c r="F4253" s="15" t="s">
        <v>55</v>
      </c>
      <c r="G4253" s="15" t="s">
        <v>3694</v>
      </c>
      <c r="H4253" s="15" t="s">
        <v>3695</v>
      </c>
      <c r="I4253" s="15" t="s">
        <v>76</v>
      </c>
      <c r="J4253" s="15" t="s">
        <v>60</v>
      </c>
      <c r="K4253" s="15" t="s">
        <v>29</v>
      </c>
      <c r="L4253" s="15" t="str">
        <f t="array" ref="L4253">_xlfn.XLOOKUP(M4253,reference_province_to_city!$A$2:$A$11,reference_province_to_city!$B$2:$B$11)</f>
        <v>Palembang</v>
      </c>
      <c r="M4253" s="15" t="s">
        <v>13</v>
      </c>
      <c r="N4253" s="15">
        <v>30111.0</v>
      </c>
      <c r="O4253" s="15">
        <f t="array" ref="O4253">_xlfn.XLOOKUP(M4253,reference_postal_code!$B$2:$B$11,reference_postal_code!$A$2:$A$11)</f>
        <v>30111</v>
      </c>
      <c r="P4253" s="15" t="s">
        <v>77</v>
      </c>
      <c r="Q4253" s="15" t="s">
        <v>3425</v>
      </c>
      <c r="R4253" s="15" t="s">
        <v>65</v>
      </c>
      <c r="S4253" s="15" t="s">
        <v>66</v>
      </c>
      <c r="T4253" s="15" t="s">
        <v>3426</v>
      </c>
      <c r="U4253" s="28">
        <v>2202300.0</v>
      </c>
      <c r="V4253" s="15">
        <v>3.0</v>
      </c>
      <c r="W4253" s="31">
        <v>0.0</v>
      </c>
      <c r="X4253" s="28">
        <v>1101150.0</v>
      </c>
    </row>
    <row r="4254" ht="15.75" customHeight="1">
      <c r="A4254" s="15">
        <v>7811.0</v>
      </c>
      <c r="B4254" s="15" t="s">
        <v>6950</v>
      </c>
      <c r="C4254" s="18">
        <v>42414.0</v>
      </c>
      <c r="D4254" s="18">
        <v>42415.0</v>
      </c>
      <c r="E4254" s="18">
        <f t="shared" si="1"/>
        <v>42415</v>
      </c>
      <c r="F4254" s="15" t="s">
        <v>125</v>
      </c>
      <c r="G4254" s="15" t="s">
        <v>4905</v>
      </c>
      <c r="H4254" s="15" t="s">
        <v>4906</v>
      </c>
      <c r="I4254" s="15" t="s">
        <v>59</v>
      </c>
      <c r="J4254" s="15" t="s">
        <v>60</v>
      </c>
      <c r="K4254" s="15" t="s">
        <v>33</v>
      </c>
      <c r="L4254" s="15" t="str">
        <f t="array" ref="L4254">_xlfn.XLOOKUP(M4254,reference_province_to_city!$A$2:$A$11,reference_province_to_city!$B$2:$B$11)</f>
        <v>Makassar</v>
      </c>
      <c r="M4254" s="15" t="s">
        <v>25</v>
      </c>
      <c r="N4254" s="15">
        <v>90111.0</v>
      </c>
      <c r="O4254" s="15">
        <f t="array" ref="O4254">_xlfn.XLOOKUP(M4254,reference_postal_code!$B$2:$B$11,reference_postal_code!$A$2:$A$11)</f>
        <v>90111</v>
      </c>
      <c r="P4254" s="15" t="s">
        <v>63</v>
      </c>
      <c r="Q4254" s="15" t="s">
        <v>4841</v>
      </c>
      <c r="R4254" s="15" t="s">
        <v>65</v>
      </c>
      <c r="S4254" s="15" t="s">
        <v>66</v>
      </c>
      <c r="T4254" s="15" t="s">
        <v>4842</v>
      </c>
      <c r="U4254" s="28">
        <v>71550.0</v>
      </c>
      <c r="V4254" s="15">
        <v>1.0</v>
      </c>
      <c r="W4254" s="31">
        <v>0.0</v>
      </c>
      <c r="X4254" s="28">
        <v>32197.0</v>
      </c>
    </row>
    <row r="4255" ht="15.75" customHeight="1">
      <c r="A4255" s="15">
        <v>7814.0</v>
      </c>
      <c r="B4255" s="15" t="s">
        <v>6950</v>
      </c>
      <c r="C4255" s="18">
        <v>42414.0</v>
      </c>
      <c r="D4255" s="18">
        <v>42415.0</v>
      </c>
      <c r="E4255" s="18">
        <f t="shared" si="1"/>
        <v>42415</v>
      </c>
      <c r="F4255" s="15" t="s">
        <v>125</v>
      </c>
      <c r="G4255" s="15" t="s">
        <v>4905</v>
      </c>
      <c r="H4255" s="15" t="s">
        <v>4906</v>
      </c>
      <c r="I4255" s="15" t="s">
        <v>59</v>
      </c>
      <c r="J4255" s="15" t="s">
        <v>60</v>
      </c>
      <c r="L4255" s="15" t="str">
        <f t="array" ref="L4255">_xlfn.XLOOKUP(M4255,reference_province_to_city!$A$2:$A$11,reference_province_to_city!$B$2:$B$11)</f>
        <v>Makassar</v>
      </c>
      <c r="M4255" s="15" t="s">
        <v>25</v>
      </c>
      <c r="N4255" s="15">
        <v>90111.0</v>
      </c>
      <c r="O4255" s="15">
        <f t="array" ref="O4255">_xlfn.XLOOKUP(M4255,reference_postal_code!$B$2:$B$11,reference_postal_code!$A$2:$A$11)</f>
        <v>90111</v>
      </c>
      <c r="P4255" s="15" t="s">
        <v>63</v>
      </c>
      <c r="Q4255" s="15" t="s">
        <v>2756</v>
      </c>
      <c r="R4255" s="15" t="s">
        <v>106</v>
      </c>
      <c r="S4255" s="15" t="s">
        <v>139</v>
      </c>
      <c r="T4255" s="15" t="s">
        <v>2757</v>
      </c>
      <c r="U4255" s="28">
        <v>158400.0</v>
      </c>
      <c r="V4255" s="15">
        <v>6.0</v>
      </c>
      <c r="W4255" s="31">
        <v>0.0</v>
      </c>
      <c r="X4255" s="28">
        <v>69696.0</v>
      </c>
    </row>
    <row r="4256" ht="15.75" customHeight="1">
      <c r="A4256" s="15">
        <v>8172.0</v>
      </c>
      <c r="B4256" s="15" t="s">
        <v>6951</v>
      </c>
      <c r="C4256" s="18">
        <v>42414.0</v>
      </c>
      <c r="D4256" s="18">
        <v>42419.0</v>
      </c>
      <c r="E4256" s="18">
        <f t="shared" si="1"/>
        <v>42419</v>
      </c>
      <c r="F4256" s="15" t="s">
        <v>55</v>
      </c>
      <c r="G4256" s="15" t="s">
        <v>5666</v>
      </c>
      <c r="H4256" s="15" t="s">
        <v>5667</v>
      </c>
      <c r="I4256" s="15" t="s">
        <v>59</v>
      </c>
      <c r="J4256" s="15" t="s">
        <v>60</v>
      </c>
      <c r="K4256" s="15" t="s">
        <v>31</v>
      </c>
      <c r="L4256" s="15" t="str">
        <f t="array" ref="L4256">_xlfn.XLOOKUP(M4256,reference_province_to_city!$A$2:$A$11,reference_province_to_city!$B$2:$B$11)</f>
        <v>Balikpapan</v>
      </c>
      <c r="M4256" s="15" t="s">
        <v>21</v>
      </c>
      <c r="N4256" s="15">
        <v>76114.0</v>
      </c>
      <c r="O4256" s="15">
        <f t="array" ref="O4256">_xlfn.XLOOKUP(M4256,reference_postal_code!$B$2:$B$11,reference_postal_code!$A$2:$A$11)</f>
        <v>76114</v>
      </c>
      <c r="P4256" s="15" t="s">
        <v>166</v>
      </c>
      <c r="Q4256" s="15" t="s">
        <v>3873</v>
      </c>
      <c r="R4256" s="15" t="s">
        <v>65</v>
      </c>
      <c r="S4256" s="15" t="s">
        <v>93</v>
      </c>
      <c r="T4256" s="15" t="s">
        <v>3874</v>
      </c>
      <c r="U4256" s="28">
        <v>3962700.0</v>
      </c>
      <c r="V4256" s="15">
        <v>7.0</v>
      </c>
      <c r="W4256" s="31">
        <v>0.0</v>
      </c>
      <c r="X4256" s="28">
        <v>1030302.0</v>
      </c>
    </row>
    <row r="4257" ht="15.75" customHeight="1">
      <c r="A4257" s="15">
        <v>7812.0</v>
      </c>
      <c r="B4257" s="15" t="s">
        <v>6950</v>
      </c>
      <c r="C4257" s="18">
        <v>42414.0</v>
      </c>
      <c r="D4257" s="18">
        <v>42415.0</v>
      </c>
      <c r="E4257" s="18">
        <f t="shared" si="1"/>
        <v>42415</v>
      </c>
      <c r="F4257" s="15" t="s">
        <v>125</v>
      </c>
      <c r="G4257" s="15" t="s">
        <v>4905</v>
      </c>
      <c r="H4257" s="15" t="s">
        <v>4906</v>
      </c>
      <c r="I4257" s="15" t="s">
        <v>59</v>
      </c>
      <c r="J4257" s="15" t="s">
        <v>60</v>
      </c>
      <c r="K4257" s="15" t="s">
        <v>33</v>
      </c>
      <c r="L4257" s="15" t="str">
        <f t="array" ref="L4257">_xlfn.XLOOKUP(M4257,reference_province_to_city!$A$2:$A$11,reference_province_to_city!$B$2:$B$11)</f>
        <v>Makassar</v>
      </c>
      <c r="M4257" s="15" t="s">
        <v>25</v>
      </c>
      <c r="N4257" s="15">
        <v>90111.0</v>
      </c>
      <c r="O4257" s="15">
        <f t="array" ref="O4257">_xlfn.XLOOKUP(M4257,reference_postal_code!$B$2:$B$11,reference_postal_code!$A$2:$A$11)</f>
        <v>90111</v>
      </c>
      <c r="P4257" s="15" t="s">
        <v>63</v>
      </c>
      <c r="Q4257" s="15" t="s">
        <v>660</v>
      </c>
      <c r="R4257" s="15" t="s">
        <v>65</v>
      </c>
      <c r="S4257" s="15" t="s">
        <v>93</v>
      </c>
      <c r="T4257" s="15" t="s">
        <v>661</v>
      </c>
      <c r="U4257" s="28">
        <v>119700.0</v>
      </c>
      <c r="V4257" s="15">
        <v>3.0</v>
      </c>
      <c r="W4257" s="31">
        <v>0.0</v>
      </c>
      <c r="X4257" s="28">
        <v>31122.0</v>
      </c>
    </row>
    <row r="4258" ht="15.75" customHeight="1">
      <c r="A4258" s="15">
        <v>7813.0</v>
      </c>
      <c r="B4258" s="15" t="s">
        <v>6950</v>
      </c>
      <c r="C4258" s="18">
        <v>42414.0</v>
      </c>
      <c r="D4258" s="18">
        <v>42415.0</v>
      </c>
      <c r="E4258" s="18">
        <f t="shared" si="1"/>
        <v>42415</v>
      </c>
      <c r="F4258" s="15" t="s">
        <v>125</v>
      </c>
      <c r="G4258" s="15" t="s">
        <v>4905</v>
      </c>
      <c r="H4258" s="15" t="s">
        <v>4906</v>
      </c>
      <c r="I4258" s="15" t="s">
        <v>59</v>
      </c>
      <c r="J4258" s="15" t="s">
        <v>60</v>
      </c>
      <c r="K4258" s="15" t="s">
        <v>33</v>
      </c>
      <c r="L4258" s="15" t="str">
        <f t="array" ref="L4258">_xlfn.XLOOKUP(M4258,reference_province_to_city!$A$2:$A$11,reference_province_to_city!$B$2:$B$11)</f>
        <v>Makassar</v>
      </c>
      <c r="M4258" s="15" t="s">
        <v>25</v>
      </c>
      <c r="N4258" s="15">
        <v>90111.0</v>
      </c>
      <c r="O4258" s="15">
        <f t="array" ref="O4258">_xlfn.XLOOKUP(M4258,reference_postal_code!$B$2:$B$11,reference_postal_code!$A$2:$A$11)</f>
        <v>90111</v>
      </c>
      <c r="P4258" s="15" t="s">
        <v>63</v>
      </c>
      <c r="Q4258" s="15" t="s">
        <v>3962</v>
      </c>
      <c r="R4258" s="15" t="s">
        <v>106</v>
      </c>
      <c r="S4258" s="15" t="s">
        <v>218</v>
      </c>
      <c r="T4258" s="15" t="s">
        <v>3963</v>
      </c>
      <c r="U4258" s="28">
        <v>8256465.0</v>
      </c>
      <c r="V4258" s="15">
        <v>3.0</v>
      </c>
      <c r="W4258" s="31">
        <v>0.3</v>
      </c>
      <c r="X4258" s="28">
        <v>-707697.0</v>
      </c>
    </row>
    <row r="4259" ht="15.75" customHeight="1">
      <c r="A4259" s="15">
        <v>1244.0</v>
      </c>
      <c r="B4259" s="15" t="s">
        <v>6952</v>
      </c>
      <c r="C4259" s="18">
        <v>42415.0</v>
      </c>
      <c r="D4259" s="18">
        <v>42422.0</v>
      </c>
      <c r="E4259" s="18">
        <f t="shared" si="1"/>
        <v>42422</v>
      </c>
      <c r="F4259" s="15" t="s">
        <v>55</v>
      </c>
      <c r="G4259" s="15" t="s">
        <v>1476</v>
      </c>
      <c r="H4259" s="15" t="s">
        <v>1477</v>
      </c>
      <c r="I4259" s="15" t="s">
        <v>59</v>
      </c>
      <c r="J4259" s="15" t="s">
        <v>60</v>
      </c>
      <c r="K4259" s="15" t="s">
        <v>10</v>
      </c>
      <c r="L4259" s="15" t="str">
        <f t="array" ref="L4259">_xlfn.XLOOKUP(M4259,reference_province_to_city!$A$2:$A$11,reference_province_to_city!$B$2:$B$11)</f>
        <v>Jakarta</v>
      </c>
      <c r="M4259" s="15" t="s">
        <v>7</v>
      </c>
      <c r="N4259" s="15">
        <v>10110.0</v>
      </c>
      <c r="O4259" s="15">
        <f t="array" ref="O4259">_xlfn.XLOOKUP(M4259,reference_postal_code!$B$2:$B$11,reference_postal_code!$A$2:$A$11)</f>
        <v>10110</v>
      </c>
      <c r="P4259" s="15" t="s">
        <v>117</v>
      </c>
      <c r="Q4259" s="15" t="s">
        <v>2289</v>
      </c>
      <c r="R4259" s="15" t="s">
        <v>65</v>
      </c>
      <c r="S4259" s="15" t="s">
        <v>103</v>
      </c>
      <c r="T4259" s="15" t="s">
        <v>2290</v>
      </c>
      <c r="U4259" s="28">
        <v>130800.0</v>
      </c>
      <c r="V4259" s="15">
        <v>4.0</v>
      </c>
      <c r="W4259" s="31">
        <v>0.0</v>
      </c>
      <c r="X4259" s="28">
        <v>53628.0</v>
      </c>
    </row>
    <row r="4260" ht="15.75" customHeight="1">
      <c r="A4260" s="15">
        <v>1243.0</v>
      </c>
      <c r="B4260" s="15" t="s">
        <v>6952</v>
      </c>
      <c r="C4260" s="18">
        <v>42415.0</v>
      </c>
      <c r="D4260" s="18">
        <v>42422.0</v>
      </c>
      <c r="E4260" s="18">
        <f t="shared" si="1"/>
        <v>42422</v>
      </c>
      <c r="F4260" s="15" t="s">
        <v>55</v>
      </c>
      <c r="G4260" s="15" t="s">
        <v>1476</v>
      </c>
      <c r="H4260" s="15" t="s">
        <v>1477</v>
      </c>
      <c r="I4260" s="15" t="s">
        <v>59</v>
      </c>
      <c r="J4260" s="15" t="s">
        <v>60</v>
      </c>
      <c r="K4260" s="15" t="s">
        <v>10</v>
      </c>
      <c r="L4260" s="15" t="str">
        <f t="array" ref="L4260">_xlfn.XLOOKUP(M4260,reference_province_to_city!$A$2:$A$11,reference_province_to_city!$B$2:$B$11)</f>
        <v>Jakarta</v>
      </c>
      <c r="M4260" s="15" t="s">
        <v>7</v>
      </c>
      <c r="N4260" s="15">
        <v>10110.0</v>
      </c>
      <c r="O4260" s="15">
        <f t="array" ref="O4260">_xlfn.XLOOKUP(M4260,reference_postal_code!$B$2:$B$11,reference_postal_code!$A$2:$A$11)</f>
        <v>10110</v>
      </c>
      <c r="P4260" s="15" t="s">
        <v>117</v>
      </c>
      <c r="Q4260" s="15" t="s">
        <v>1540</v>
      </c>
      <c r="R4260" s="15" t="s">
        <v>65</v>
      </c>
      <c r="S4260" s="15" t="s">
        <v>83</v>
      </c>
      <c r="T4260" s="15" t="s">
        <v>1541</v>
      </c>
      <c r="U4260" s="28">
        <v>5975280.0</v>
      </c>
      <c r="V4260" s="15">
        <v>3.0</v>
      </c>
      <c r="W4260" s="31">
        <v>0.2</v>
      </c>
      <c r="X4260" s="28">
        <v>1867275.0</v>
      </c>
    </row>
    <row r="4261" ht="15.75" customHeight="1">
      <c r="A4261" s="15">
        <v>9722.0</v>
      </c>
      <c r="B4261" s="15" t="s">
        <v>6953</v>
      </c>
      <c r="C4261" s="18">
        <v>42416.0</v>
      </c>
      <c r="D4261" s="18">
        <v>42420.0</v>
      </c>
      <c r="E4261" s="18">
        <f t="shared" si="1"/>
        <v>42420</v>
      </c>
      <c r="F4261" s="15" t="s">
        <v>55</v>
      </c>
      <c r="G4261" s="15" t="s">
        <v>3539</v>
      </c>
      <c r="H4261" s="15" t="s">
        <v>3540</v>
      </c>
      <c r="I4261" s="15" t="s">
        <v>59</v>
      </c>
      <c r="J4261" s="15" t="s">
        <v>60</v>
      </c>
      <c r="K4261" s="15" t="s">
        <v>19</v>
      </c>
      <c r="L4261" s="15" t="str">
        <f t="array" ref="L4261">_xlfn.XLOOKUP(M4261,reference_province_to_city!$A$2:$A$11,reference_province_to_city!$B$2:$B$11)</f>
        <v>Yogyakarta</v>
      </c>
      <c r="M4261" s="15" t="s">
        <v>18</v>
      </c>
      <c r="N4261" s="15">
        <v>55111.0</v>
      </c>
      <c r="O4261" s="15">
        <f t="array" ref="O4261">_xlfn.XLOOKUP(M4261,reference_postal_code!$B$2:$B$11,reference_postal_code!$A$2:$A$11)</f>
        <v>55111</v>
      </c>
      <c r="P4261" s="15" t="s">
        <v>77</v>
      </c>
      <c r="Q4261" s="15" t="s">
        <v>6954</v>
      </c>
      <c r="R4261" s="15" t="s">
        <v>106</v>
      </c>
      <c r="S4261" s="15" t="s">
        <v>107</v>
      </c>
      <c r="T4261" s="15" t="s">
        <v>6955</v>
      </c>
      <c r="U4261" s="28">
        <v>4899690.0</v>
      </c>
      <c r="V4261" s="15">
        <v>3.0</v>
      </c>
      <c r="W4261" s="31">
        <v>0.1</v>
      </c>
      <c r="X4261" s="28">
        <v>598851.0</v>
      </c>
    </row>
    <row r="4262" ht="15.75" customHeight="1">
      <c r="A4262" s="15">
        <v>9079.0</v>
      </c>
      <c r="B4262" s="15" t="s">
        <v>6956</v>
      </c>
      <c r="C4262" s="18">
        <v>42416.0</v>
      </c>
      <c r="D4262" s="18">
        <v>42423.0</v>
      </c>
      <c r="E4262" s="18">
        <f t="shared" si="1"/>
        <v>42423</v>
      </c>
      <c r="F4262" s="15" t="s">
        <v>55</v>
      </c>
      <c r="G4262" s="15" t="s">
        <v>530</v>
      </c>
      <c r="H4262" s="15" t="s">
        <v>531</v>
      </c>
      <c r="I4262" s="15" t="s">
        <v>59</v>
      </c>
      <c r="J4262" s="15" t="s">
        <v>60</v>
      </c>
      <c r="K4262" s="15" t="s">
        <v>28</v>
      </c>
      <c r="L4262" s="15" t="str">
        <f t="array" ref="L4262">_xlfn.XLOOKUP(M4262,reference_province_to_city!$A$2:$A$11,reference_province_to_city!$B$2:$B$11)</f>
        <v>Medan</v>
      </c>
      <c r="M4262" s="15" t="s">
        <v>11</v>
      </c>
      <c r="N4262" s="15">
        <v>20111.0</v>
      </c>
      <c r="O4262" s="15">
        <f t="array" ref="O4262">_xlfn.XLOOKUP(M4262,reference_postal_code!$B$2:$B$11,reference_postal_code!$A$2:$A$11)</f>
        <v>20111</v>
      </c>
      <c r="P4262" s="15" t="s">
        <v>77</v>
      </c>
      <c r="Q4262" s="15" t="s">
        <v>4256</v>
      </c>
      <c r="R4262" s="15" t="s">
        <v>106</v>
      </c>
      <c r="S4262" s="15" t="s">
        <v>139</v>
      </c>
      <c r="T4262" s="15" t="s">
        <v>3403</v>
      </c>
      <c r="U4262" s="28">
        <v>4771200.0</v>
      </c>
      <c r="V4262" s="15">
        <v>4.0</v>
      </c>
      <c r="W4262" s="31">
        <v>0.0</v>
      </c>
      <c r="X4262" s="28">
        <v>524832.0</v>
      </c>
    </row>
    <row r="4263" ht="15.75" customHeight="1">
      <c r="A4263" s="15">
        <v>1823.0</v>
      </c>
      <c r="B4263" s="15" t="s">
        <v>6957</v>
      </c>
      <c r="C4263" s="18">
        <v>42416.0</v>
      </c>
      <c r="D4263" s="18">
        <v>42420.0</v>
      </c>
      <c r="E4263" s="18">
        <f t="shared" si="1"/>
        <v>42420</v>
      </c>
      <c r="F4263" s="15" t="s">
        <v>55</v>
      </c>
      <c r="G4263" s="15" t="s">
        <v>3092</v>
      </c>
      <c r="H4263" s="15" t="s">
        <v>3093</v>
      </c>
      <c r="I4263" s="15" t="s">
        <v>128</v>
      </c>
      <c r="J4263" s="15" t="s">
        <v>60</v>
      </c>
      <c r="K4263" s="15" t="s">
        <v>19</v>
      </c>
      <c r="L4263" s="15" t="str">
        <f t="array" ref="L4263">_xlfn.XLOOKUP(M4263,reference_province_to_city!$A$2:$A$11,reference_province_to_city!$B$2:$B$11)</f>
        <v>Yogyakarta</v>
      </c>
      <c r="M4263" s="15" t="s">
        <v>18</v>
      </c>
      <c r="N4263" s="15">
        <v>55111.0</v>
      </c>
      <c r="O4263" s="15">
        <f t="array" ref="O4263">_xlfn.XLOOKUP(M4263,reference_postal_code!$B$2:$B$11,reference_postal_code!$A$2:$A$11)</f>
        <v>55111</v>
      </c>
      <c r="P4263" s="15" t="s">
        <v>77</v>
      </c>
      <c r="Q4263" s="15" t="s">
        <v>3861</v>
      </c>
      <c r="R4263" s="15" t="s">
        <v>106</v>
      </c>
      <c r="S4263" s="15" t="s">
        <v>107</v>
      </c>
      <c r="T4263" s="15" t="s">
        <v>3862</v>
      </c>
      <c r="U4263" s="28">
        <v>944370.0</v>
      </c>
      <c r="V4263" s="15">
        <v>3.0</v>
      </c>
      <c r="W4263" s="31">
        <v>0.3</v>
      </c>
      <c r="X4263" s="28">
        <v>-40473.0</v>
      </c>
    </row>
    <row r="4264" ht="15.75" customHeight="1">
      <c r="A4264" s="15">
        <v>9080.0</v>
      </c>
      <c r="B4264" s="15" t="s">
        <v>6956</v>
      </c>
      <c r="C4264" s="18">
        <v>42416.0</v>
      </c>
      <c r="D4264" s="18">
        <v>42423.0</v>
      </c>
      <c r="E4264" s="18">
        <f t="shared" si="1"/>
        <v>42423</v>
      </c>
      <c r="F4264" s="15" t="s">
        <v>55</v>
      </c>
      <c r="G4264" s="15" t="s">
        <v>530</v>
      </c>
      <c r="H4264" s="15" t="s">
        <v>531</v>
      </c>
      <c r="I4264" s="15" t="s">
        <v>59</v>
      </c>
      <c r="J4264" s="15" t="s">
        <v>60</v>
      </c>
      <c r="K4264" s="15" t="s">
        <v>28</v>
      </c>
      <c r="L4264" s="15" t="str">
        <f t="array" ref="L4264">_xlfn.XLOOKUP(M4264,reference_province_to_city!$A$2:$A$11,reference_province_to_city!$B$2:$B$11)</f>
        <v>Medan</v>
      </c>
      <c r="M4264" s="15" t="s">
        <v>11</v>
      </c>
      <c r="N4264" s="15">
        <v>20111.0</v>
      </c>
      <c r="O4264" s="15">
        <f t="array" ref="O4264">_xlfn.XLOOKUP(M4264,reference_postal_code!$B$2:$B$11,reference_postal_code!$A$2:$A$11)</f>
        <v>20111</v>
      </c>
      <c r="P4264" s="15" t="s">
        <v>77</v>
      </c>
      <c r="Q4264" s="15" t="s">
        <v>5824</v>
      </c>
      <c r="R4264" s="15" t="s">
        <v>65</v>
      </c>
      <c r="S4264" s="15" t="s">
        <v>83</v>
      </c>
      <c r="T4264" s="15" t="s">
        <v>5825</v>
      </c>
      <c r="U4264" s="28">
        <v>87000.0</v>
      </c>
      <c r="V4264" s="15">
        <v>1.0</v>
      </c>
      <c r="W4264" s="31">
        <v>0.0</v>
      </c>
      <c r="X4264" s="28">
        <v>39150.0</v>
      </c>
    </row>
    <row r="4265" ht="15.75" customHeight="1">
      <c r="A4265" s="15">
        <v>1821.0</v>
      </c>
      <c r="B4265" s="15" t="s">
        <v>6957</v>
      </c>
      <c r="C4265" s="18">
        <v>42416.0</v>
      </c>
      <c r="D4265" s="18">
        <v>42420.0</v>
      </c>
      <c r="E4265" s="18">
        <f t="shared" si="1"/>
        <v>42420</v>
      </c>
      <c r="F4265" s="15" t="s">
        <v>55</v>
      </c>
      <c r="G4265" s="15" t="s">
        <v>3092</v>
      </c>
      <c r="H4265" s="15" t="s">
        <v>3093</v>
      </c>
      <c r="I4265" s="15" t="s">
        <v>128</v>
      </c>
      <c r="J4265" s="15" t="s">
        <v>60</v>
      </c>
      <c r="K4265" s="15" t="s">
        <v>19</v>
      </c>
      <c r="L4265" s="15" t="str">
        <f t="array" ref="L4265">_xlfn.XLOOKUP(M4265,reference_province_to_city!$A$2:$A$11,reference_province_to_city!$B$2:$B$11)</f>
        <v>Yogyakarta</v>
      </c>
      <c r="M4265" s="15" t="s">
        <v>18</v>
      </c>
      <c r="N4265" s="15">
        <v>55111.0</v>
      </c>
      <c r="O4265" s="15">
        <f t="array" ref="O4265">_xlfn.XLOOKUP(M4265,reference_postal_code!$B$2:$B$11,reference_postal_code!$A$2:$A$11)</f>
        <v>55111</v>
      </c>
      <c r="P4265" s="15" t="s">
        <v>77</v>
      </c>
      <c r="Q4265" s="15" t="s">
        <v>6958</v>
      </c>
      <c r="R4265" s="15" t="s">
        <v>65</v>
      </c>
      <c r="S4265" s="15" t="s">
        <v>222</v>
      </c>
      <c r="T4265" s="15" t="s">
        <v>6959</v>
      </c>
      <c r="U4265" s="28">
        <v>1380960.0</v>
      </c>
      <c r="V4265" s="15">
        <v>6.0</v>
      </c>
      <c r="W4265" s="31">
        <v>0.8</v>
      </c>
      <c r="X4265" s="28">
        <v>-3383352.0</v>
      </c>
    </row>
    <row r="4266" ht="15.75" customHeight="1">
      <c r="A4266" s="15">
        <v>8161.0</v>
      </c>
      <c r="B4266" s="15" t="s">
        <v>6960</v>
      </c>
      <c r="C4266" s="18">
        <v>42416.0</v>
      </c>
      <c r="D4266" s="18">
        <v>42420.0</v>
      </c>
      <c r="E4266" s="18">
        <f t="shared" si="1"/>
        <v>42420</v>
      </c>
      <c r="F4266" s="15" t="s">
        <v>55</v>
      </c>
      <c r="G4266" s="15" t="s">
        <v>5095</v>
      </c>
      <c r="H4266" s="15" t="s">
        <v>5096</v>
      </c>
      <c r="I4266" s="15" t="s">
        <v>59</v>
      </c>
      <c r="J4266" s="15" t="s">
        <v>60</v>
      </c>
      <c r="K4266" s="15" t="s">
        <v>29</v>
      </c>
      <c r="L4266" s="15" t="str">
        <f t="array" ref="L4266">_xlfn.XLOOKUP(M4266,reference_province_to_city!$A$2:$A$11,reference_province_to_city!$B$2:$B$11)</f>
        <v>Palembang</v>
      </c>
      <c r="M4266" s="15" t="s">
        <v>13</v>
      </c>
      <c r="N4266" s="15">
        <v>30111.0</v>
      </c>
      <c r="O4266" s="15">
        <f t="array" ref="O4266">_xlfn.XLOOKUP(M4266,reference_postal_code!$B$2:$B$11,reference_postal_code!$A$2:$A$11)</f>
        <v>30111</v>
      </c>
      <c r="P4266" s="15" t="s">
        <v>77</v>
      </c>
      <c r="Q4266" s="15" t="s">
        <v>6101</v>
      </c>
      <c r="R4266" s="15" t="s">
        <v>106</v>
      </c>
      <c r="S4266" s="15" t="s">
        <v>107</v>
      </c>
      <c r="T4266" s="15" t="s">
        <v>6102</v>
      </c>
      <c r="U4266" s="28">
        <v>3419400.0</v>
      </c>
      <c r="V4266" s="15">
        <v>2.0</v>
      </c>
      <c r="W4266" s="31">
        <v>0.0</v>
      </c>
      <c r="X4266" s="28">
        <v>547104.0</v>
      </c>
    </row>
    <row r="4267" ht="15.75" customHeight="1">
      <c r="A4267" s="15">
        <v>1822.0</v>
      </c>
      <c r="B4267" s="15" t="s">
        <v>6957</v>
      </c>
      <c r="C4267" s="18">
        <v>42416.0</v>
      </c>
      <c r="D4267" s="18">
        <v>42420.0</v>
      </c>
      <c r="E4267" s="18">
        <f t="shared" si="1"/>
        <v>42420</v>
      </c>
      <c r="F4267" s="15" t="s">
        <v>55</v>
      </c>
      <c r="G4267" s="15" t="s">
        <v>3092</v>
      </c>
      <c r="H4267" s="15" t="s">
        <v>3093</v>
      </c>
      <c r="I4267" s="15" t="s">
        <v>128</v>
      </c>
      <c r="J4267" s="15" t="s">
        <v>60</v>
      </c>
      <c r="K4267" s="15" t="s">
        <v>19</v>
      </c>
      <c r="L4267" s="15" t="str">
        <f t="array" ref="L4267">_xlfn.XLOOKUP(M4267,reference_province_to_city!$A$2:$A$11,reference_province_to_city!$B$2:$B$11)</f>
        <v>Yogyakarta</v>
      </c>
      <c r="M4267" s="15" t="s">
        <v>18</v>
      </c>
      <c r="N4267" s="15">
        <v>55111.0</v>
      </c>
      <c r="O4267" s="15">
        <f t="array" ref="O4267">_xlfn.XLOOKUP(M4267,reference_postal_code!$B$2:$B$11,reference_postal_code!$A$2:$A$11)</f>
        <v>55111</v>
      </c>
      <c r="P4267" s="15" t="s">
        <v>77</v>
      </c>
      <c r="Q4267" s="15" t="s">
        <v>2289</v>
      </c>
      <c r="R4267" s="15" t="s">
        <v>65</v>
      </c>
      <c r="S4267" s="15" t="s">
        <v>103</v>
      </c>
      <c r="T4267" s="15" t="s">
        <v>2290</v>
      </c>
      <c r="U4267" s="28">
        <v>104640.0</v>
      </c>
      <c r="V4267" s="15">
        <v>4.0</v>
      </c>
      <c r="W4267" s="31">
        <v>0.2</v>
      </c>
      <c r="X4267" s="28">
        <v>27468.0</v>
      </c>
    </row>
    <row r="4268" ht="15.75" customHeight="1">
      <c r="A4268" s="15">
        <v>9723.0</v>
      </c>
      <c r="B4268" s="15" t="s">
        <v>6953</v>
      </c>
      <c r="C4268" s="18">
        <v>42416.0</v>
      </c>
      <c r="D4268" s="18">
        <v>42420.0</v>
      </c>
      <c r="E4268" s="18">
        <f t="shared" si="1"/>
        <v>42420</v>
      </c>
      <c r="F4268" s="15" t="s">
        <v>55</v>
      </c>
      <c r="G4268" s="15" t="s">
        <v>3539</v>
      </c>
      <c r="H4268" s="15" t="s">
        <v>3540</v>
      </c>
      <c r="I4268" s="15" t="s">
        <v>59</v>
      </c>
      <c r="J4268" s="15" t="s">
        <v>60</v>
      </c>
      <c r="K4268" s="15" t="s">
        <v>19</v>
      </c>
      <c r="L4268" s="15" t="str">
        <f t="array" ref="L4268">_xlfn.XLOOKUP(M4268,reference_province_to_city!$A$2:$A$11,reference_province_to_city!$B$2:$B$11)</f>
        <v>Yogyakarta</v>
      </c>
      <c r="M4268" s="15" t="s">
        <v>18</v>
      </c>
      <c r="N4268" s="15">
        <v>55111.0</v>
      </c>
      <c r="O4268" s="15">
        <f t="array" ref="O4268">_xlfn.XLOOKUP(M4268,reference_postal_code!$B$2:$B$11,reference_postal_code!$A$2:$A$11)</f>
        <v>55111</v>
      </c>
      <c r="P4268" s="15" t="s">
        <v>77</v>
      </c>
      <c r="Q4268" s="15" t="s">
        <v>208</v>
      </c>
      <c r="R4268" s="15" t="s">
        <v>110</v>
      </c>
      <c r="S4268" s="15" t="s">
        <v>149</v>
      </c>
      <c r="T4268" s="15" t="s">
        <v>209</v>
      </c>
      <c r="U4268" s="28">
        <v>1349550.0</v>
      </c>
      <c r="V4268" s="15">
        <v>3.0</v>
      </c>
      <c r="W4268" s="31">
        <v>0.0</v>
      </c>
      <c r="X4268" s="28">
        <v>593802.0</v>
      </c>
    </row>
    <row r="4269" ht="15.75" customHeight="1">
      <c r="A4269" s="15">
        <v>1824.0</v>
      </c>
      <c r="B4269" s="15" t="s">
        <v>6957</v>
      </c>
      <c r="C4269" s="18">
        <v>42416.0</v>
      </c>
      <c r="D4269" s="18">
        <v>42420.0</v>
      </c>
      <c r="E4269" s="18">
        <f t="shared" si="1"/>
        <v>42420</v>
      </c>
      <c r="F4269" s="15" t="s">
        <v>55</v>
      </c>
      <c r="G4269" s="15" t="s">
        <v>3092</v>
      </c>
      <c r="H4269" s="15" t="s">
        <v>3093</v>
      </c>
      <c r="I4269" s="15" t="s">
        <v>128</v>
      </c>
      <c r="J4269" s="15" t="s">
        <v>60</v>
      </c>
      <c r="K4269" s="15" t="s">
        <v>19</v>
      </c>
      <c r="L4269" s="15" t="str">
        <f t="array" ref="L4269">_xlfn.XLOOKUP(M4269,reference_province_to_city!$A$2:$A$11,reference_province_to_city!$B$2:$B$11)</f>
        <v>Yogyakarta</v>
      </c>
      <c r="M4269" s="15" t="s">
        <v>18</v>
      </c>
      <c r="N4269" s="15">
        <v>55111.0</v>
      </c>
      <c r="O4269" s="15">
        <f t="array" ref="O4269">_xlfn.XLOOKUP(M4269,reference_postal_code!$B$2:$B$11,reference_postal_code!$A$2:$A$11)</f>
        <v>55111</v>
      </c>
      <c r="P4269" s="15" t="s">
        <v>77</v>
      </c>
      <c r="Q4269" s="15" t="s">
        <v>5857</v>
      </c>
      <c r="R4269" s="15" t="s">
        <v>65</v>
      </c>
      <c r="S4269" s="15" t="s">
        <v>66</v>
      </c>
      <c r="T4269" s="15" t="s">
        <v>5858</v>
      </c>
      <c r="U4269" s="28">
        <v>77760.0</v>
      </c>
      <c r="V4269" s="15">
        <v>1.0</v>
      </c>
      <c r="W4269" s="31">
        <v>0.2</v>
      </c>
      <c r="X4269" s="28">
        <v>27216.0</v>
      </c>
    </row>
    <row r="4270" ht="15.75" customHeight="1">
      <c r="A4270" s="15">
        <v>4778.0</v>
      </c>
      <c r="B4270" s="15" t="s">
        <v>6961</v>
      </c>
      <c r="C4270" s="18">
        <v>42419.0</v>
      </c>
      <c r="D4270" s="18">
        <v>42423.0</v>
      </c>
      <c r="E4270" s="18">
        <f t="shared" si="1"/>
        <v>42423</v>
      </c>
      <c r="F4270" s="15" t="s">
        <v>114</v>
      </c>
      <c r="G4270" s="15" t="s">
        <v>400</v>
      </c>
      <c r="H4270" s="15" t="s">
        <v>401</v>
      </c>
      <c r="I4270" s="15" t="s">
        <v>128</v>
      </c>
      <c r="J4270" s="15" t="s">
        <v>60</v>
      </c>
      <c r="K4270" s="15" t="s">
        <v>17</v>
      </c>
      <c r="L4270" s="15" t="str">
        <f t="array" ref="L4270">_xlfn.XLOOKUP(M4270,reference_province_to_city!$A$2:$A$11,reference_province_to_city!$B$2:$B$11)</f>
        <v>Semarang</v>
      </c>
      <c r="M4270" s="15" t="s">
        <v>15</v>
      </c>
      <c r="N4270" s="15">
        <v>50111.0</v>
      </c>
      <c r="O4270" s="15">
        <f t="array" ref="O4270">_xlfn.XLOOKUP(M4270,reference_postal_code!$B$2:$B$11,reference_postal_code!$A$2:$A$11)</f>
        <v>50111</v>
      </c>
      <c r="P4270" s="15" t="s">
        <v>77</v>
      </c>
      <c r="Q4270" s="15" t="s">
        <v>1835</v>
      </c>
      <c r="R4270" s="15" t="s">
        <v>65</v>
      </c>
      <c r="S4270" s="15" t="s">
        <v>226</v>
      </c>
      <c r="T4270" s="15" t="s">
        <v>1836</v>
      </c>
      <c r="U4270" s="28">
        <v>385650.0</v>
      </c>
      <c r="V4270" s="15">
        <v>3.0</v>
      </c>
      <c r="W4270" s="31">
        <v>0.0</v>
      </c>
      <c r="X4270" s="28">
        <v>100269.0</v>
      </c>
    </row>
    <row r="4271" ht="15.75" customHeight="1">
      <c r="A4271" s="15">
        <v>4777.0</v>
      </c>
      <c r="B4271" s="15" t="s">
        <v>6961</v>
      </c>
      <c r="C4271" s="18">
        <v>42419.0</v>
      </c>
      <c r="D4271" s="18">
        <v>42423.0</v>
      </c>
      <c r="E4271" s="18">
        <f t="shared" si="1"/>
        <v>42423</v>
      </c>
      <c r="F4271" s="15" t="s">
        <v>114</v>
      </c>
      <c r="G4271" s="15" t="s">
        <v>400</v>
      </c>
      <c r="H4271" s="15" t="s">
        <v>401</v>
      </c>
      <c r="I4271" s="15" t="s">
        <v>128</v>
      </c>
      <c r="J4271" s="15" t="s">
        <v>60</v>
      </c>
      <c r="K4271" s="15" t="s">
        <v>17</v>
      </c>
      <c r="L4271" s="15" t="str">
        <f t="array" ref="L4271">_xlfn.XLOOKUP(M4271,reference_province_to_city!$A$2:$A$11,reference_province_to_city!$B$2:$B$11)</f>
        <v>Semarang</v>
      </c>
      <c r="M4271" s="15" t="s">
        <v>15</v>
      </c>
      <c r="N4271" s="15">
        <v>50111.0</v>
      </c>
      <c r="O4271" s="15">
        <f t="array" ref="O4271">_xlfn.XLOOKUP(M4271,reference_postal_code!$B$2:$B$11,reference_postal_code!$A$2:$A$11)</f>
        <v>50111</v>
      </c>
      <c r="P4271" s="15" t="s">
        <v>77</v>
      </c>
      <c r="Q4271" s="15" t="s">
        <v>501</v>
      </c>
      <c r="R4271" s="15" t="s">
        <v>65</v>
      </c>
      <c r="S4271" s="15" t="s">
        <v>79</v>
      </c>
      <c r="T4271" s="15" t="s">
        <v>502</v>
      </c>
      <c r="U4271" s="28">
        <v>130050.0</v>
      </c>
      <c r="V4271" s="15">
        <v>3.0</v>
      </c>
      <c r="W4271" s="31">
        <v>0.0</v>
      </c>
      <c r="X4271" s="28">
        <v>61124.0</v>
      </c>
    </row>
    <row r="4272" ht="15.75" customHeight="1">
      <c r="A4272" s="15">
        <v>854.0</v>
      </c>
      <c r="B4272" s="15" t="s">
        <v>6962</v>
      </c>
      <c r="C4272" s="18">
        <v>42419.0</v>
      </c>
      <c r="D4272" s="18">
        <v>42424.0</v>
      </c>
      <c r="E4272" s="18">
        <f t="shared" si="1"/>
        <v>42424</v>
      </c>
      <c r="F4272" s="15" t="s">
        <v>55</v>
      </c>
      <c r="G4272" s="15" t="s">
        <v>1646</v>
      </c>
      <c r="H4272" s="15" t="s">
        <v>1647</v>
      </c>
      <c r="I4272" s="15" t="s">
        <v>59</v>
      </c>
      <c r="J4272" s="15" t="s">
        <v>60</v>
      </c>
      <c r="K4272" s="15" t="s">
        <v>31</v>
      </c>
      <c r="L4272" s="15" t="str">
        <f t="array" ref="L4272">_xlfn.XLOOKUP(M4272,reference_province_to_city!$A$2:$A$11,reference_province_to_city!$B$2:$B$11)</f>
        <v>Balikpapan</v>
      </c>
      <c r="M4272" s="15" t="s">
        <v>21</v>
      </c>
      <c r="O4272" s="15">
        <f t="array" ref="O4272">_xlfn.XLOOKUP(M4272,reference_postal_code!$B$2:$B$11,reference_postal_code!$A$2:$A$11)</f>
        <v>76114</v>
      </c>
      <c r="P4272" s="15" t="s">
        <v>166</v>
      </c>
      <c r="Q4272" s="15" t="s">
        <v>4493</v>
      </c>
      <c r="R4272" s="15" t="s">
        <v>106</v>
      </c>
      <c r="S4272" s="15" t="s">
        <v>139</v>
      </c>
      <c r="T4272" s="15" t="s">
        <v>4494</v>
      </c>
      <c r="U4272" s="28">
        <v>666900.0</v>
      </c>
      <c r="V4272" s="15">
        <v>2.0</v>
      </c>
      <c r="W4272" s="31">
        <v>0.0</v>
      </c>
      <c r="X4272" s="28">
        <v>220077.0</v>
      </c>
    </row>
    <row r="4273" ht="15.75" customHeight="1">
      <c r="A4273" s="15">
        <v>855.0</v>
      </c>
      <c r="B4273" s="15" t="s">
        <v>6962</v>
      </c>
      <c r="C4273" s="18">
        <v>42419.0</v>
      </c>
      <c r="D4273" s="18">
        <v>42424.0</v>
      </c>
      <c r="E4273" s="18">
        <f t="shared" si="1"/>
        <v>42424</v>
      </c>
      <c r="F4273" s="15" t="s">
        <v>55</v>
      </c>
      <c r="G4273" s="15" t="s">
        <v>1646</v>
      </c>
      <c r="H4273" s="15" t="s">
        <v>1647</v>
      </c>
      <c r="I4273" s="15" t="s">
        <v>59</v>
      </c>
      <c r="J4273" s="15" t="s">
        <v>60</v>
      </c>
      <c r="K4273" s="15" t="s">
        <v>31</v>
      </c>
      <c r="L4273" s="15" t="str">
        <f t="array" ref="L4273">_xlfn.XLOOKUP(M4273,reference_province_to_city!$A$2:$A$11,reference_province_to_city!$B$2:$B$11)</f>
        <v>Balikpapan</v>
      </c>
      <c r="M4273" s="15" t="s">
        <v>21</v>
      </c>
      <c r="N4273" s="15">
        <v>76114.0</v>
      </c>
      <c r="O4273" s="15">
        <f t="array" ref="O4273">_xlfn.XLOOKUP(M4273,reference_postal_code!$B$2:$B$11,reference_postal_code!$A$2:$A$11)</f>
        <v>76114</v>
      </c>
      <c r="P4273" s="15" t="s">
        <v>166</v>
      </c>
      <c r="Q4273" s="15" t="s">
        <v>687</v>
      </c>
      <c r="R4273" s="15" t="s">
        <v>65</v>
      </c>
      <c r="S4273" s="15" t="s">
        <v>87</v>
      </c>
      <c r="T4273" s="15" t="s">
        <v>688</v>
      </c>
      <c r="U4273" s="28">
        <v>3644100.0</v>
      </c>
      <c r="V4273" s="15">
        <v>3.0</v>
      </c>
      <c r="W4273" s="31">
        <v>0.0</v>
      </c>
      <c r="X4273" s="28">
        <v>145764.0</v>
      </c>
    </row>
    <row r="4274" ht="15.75" customHeight="1">
      <c r="A4274" s="15">
        <v>7538.0</v>
      </c>
      <c r="B4274" s="15" t="s">
        <v>6963</v>
      </c>
      <c r="C4274" s="18">
        <v>42419.0</v>
      </c>
      <c r="D4274" s="18">
        <v>42422.0</v>
      </c>
      <c r="E4274" s="18">
        <f t="shared" si="1"/>
        <v>42422</v>
      </c>
      <c r="F4274" s="15" t="s">
        <v>114</v>
      </c>
      <c r="G4274" s="15" t="s">
        <v>1646</v>
      </c>
      <c r="H4274" s="15" t="s">
        <v>1647</v>
      </c>
      <c r="I4274" s="15" t="s">
        <v>59</v>
      </c>
      <c r="J4274" s="15" t="s">
        <v>60</v>
      </c>
      <c r="K4274" s="15" t="s">
        <v>31</v>
      </c>
      <c r="L4274" s="15" t="str">
        <f t="array" ref="L4274">_xlfn.XLOOKUP(M4274,reference_province_to_city!$A$2:$A$11,reference_province_to_city!$B$2:$B$11)</f>
        <v>Balikpapan</v>
      </c>
      <c r="M4274" s="15" t="s">
        <v>21</v>
      </c>
      <c r="N4274" s="15">
        <v>76114.0</v>
      </c>
      <c r="O4274" s="15">
        <f t="array" ref="O4274">_xlfn.XLOOKUP(M4274,reference_postal_code!$B$2:$B$11,reference_postal_code!$A$2:$A$11)</f>
        <v>76114</v>
      </c>
      <c r="P4274" s="15" t="s">
        <v>166</v>
      </c>
      <c r="Q4274" s="15" t="s">
        <v>5075</v>
      </c>
      <c r="R4274" s="15" t="s">
        <v>65</v>
      </c>
      <c r="S4274" s="15" t="s">
        <v>66</v>
      </c>
      <c r="T4274" s="15" t="s">
        <v>5076</v>
      </c>
      <c r="U4274" s="28">
        <v>1063200.0</v>
      </c>
      <c r="V4274" s="15">
        <v>2.0</v>
      </c>
      <c r="W4274" s="31">
        <v>0.0</v>
      </c>
      <c r="X4274" s="28">
        <v>499704.0</v>
      </c>
    </row>
    <row r="4275" ht="15.75" customHeight="1">
      <c r="A4275" s="15">
        <v>3456.0</v>
      </c>
      <c r="B4275" s="15" t="s">
        <v>6964</v>
      </c>
      <c r="C4275" s="18">
        <v>42420.0</v>
      </c>
      <c r="D4275" s="18">
        <v>42427.0</v>
      </c>
      <c r="E4275" s="18">
        <f t="shared" si="1"/>
        <v>42427</v>
      </c>
      <c r="F4275" s="15" t="s">
        <v>55</v>
      </c>
      <c r="G4275" s="15" t="s">
        <v>4271</v>
      </c>
      <c r="H4275" s="15" t="s">
        <v>4272</v>
      </c>
      <c r="I4275" s="15" t="s">
        <v>59</v>
      </c>
      <c r="J4275" s="15" t="s">
        <v>60</v>
      </c>
      <c r="K4275" s="15" t="s">
        <v>26</v>
      </c>
      <c r="L4275" s="15" t="str">
        <f t="array" ref="L4275">_xlfn.XLOOKUP(M4275,reference_province_to_city!$A$2:$A$11,reference_province_to_city!$B$2:$B$11)</f>
        <v>Denpasar</v>
      </c>
      <c r="M4275" s="15" t="s">
        <v>24</v>
      </c>
      <c r="N4275" s="15">
        <v>80231.0</v>
      </c>
      <c r="O4275" s="15">
        <f t="array" ref="O4275">_xlfn.XLOOKUP(M4275,reference_postal_code!$B$2:$B$11,reference_postal_code!$A$2:$A$11)</f>
        <v>80231</v>
      </c>
      <c r="P4275" s="15" t="s">
        <v>63</v>
      </c>
      <c r="Q4275" s="15" t="s">
        <v>4759</v>
      </c>
      <c r="R4275" s="15" t="s">
        <v>65</v>
      </c>
      <c r="S4275" s="15" t="s">
        <v>66</v>
      </c>
      <c r="T4275" s="15" t="s">
        <v>4760</v>
      </c>
      <c r="U4275" s="28">
        <v>247440.0</v>
      </c>
      <c r="V4275" s="15">
        <v>2.0</v>
      </c>
      <c r="W4275" s="31">
        <v>0.2</v>
      </c>
      <c r="X4275" s="28">
        <v>83511.0</v>
      </c>
    </row>
    <row r="4276" ht="15.75" customHeight="1">
      <c r="A4276" s="15">
        <v>2992.0</v>
      </c>
      <c r="B4276" s="15" t="s">
        <v>6965</v>
      </c>
      <c r="C4276" s="18">
        <v>42421.0</v>
      </c>
      <c r="D4276" s="18">
        <v>42426.0</v>
      </c>
      <c r="E4276" s="18">
        <f t="shared" si="1"/>
        <v>42426</v>
      </c>
      <c r="F4276" s="15" t="s">
        <v>114</v>
      </c>
      <c r="G4276" s="15" t="s">
        <v>4258</v>
      </c>
      <c r="H4276" s="15" t="s">
        <v>4259</v>
      </c>
      <c r="I4276" s="15" t="s">
        <v>128</v>
      </c>
      <c r="J4276" s="15" t="s">
        <v>60</v>
      </c>
      <c r="K4276" s="15" t="s">
        <v>26</v>
      </c>
      <c r="L4276" s="15" t="str">
        <f t="array" ref="L4276">_xlfn.XLOOKUP(M4276,reference_province_to_city!$A$2:$A$11,reference_province_to_city!$B$2:$B$11)</f>
        <v>Denpasar</v>
      </c>
      <c r="M4276" s="15" t="s">
        <v>24</v>
      </c>
      <c r="N4276" s="15">
        <v>80231.0</v>
      </c>
      <c r="O4276" s="15">
        <f t="array" ref="O4276">_xlfn.XLOOKUP(M4276,reference_postal_code!$B$2:$B$11,reference_postal_code!$A$2:$A$11)</f>
        <v>80231</v>
      </c>
      <c r="P4276" s="15" t="s">
        <v>63</v>
      </c>
      <c r="Q4276" s="15" t="s">
        <v>2676</v>
      </c>
      <c r="R4276" s="15" t="s">
        <v>65</v>
      </c>
      <c r="S4276" s="15" t="s">
        <v>83</v>
      </c>
      <c r="T4276" s="15" t="s">
        <v>2677</v>
      </c>
      <c r="U4276" s="28">
        <v>468720.0</v>
      </c>
      <c r="V4276" s="15">
        <v>7.0</v>
      </c>
      <c r="W4276" s="31">
        <v>0.2</v>
      </c>
      <c r="X4276" s="28">
        <v>164052.0</v>
      </c>
    </row>
    <row r="4277" ht="15.75" customHeight="1">
      <c r="A4277" s="15">
        <v>2990.0</v>
      </c>
      <c r="B4277" s="15" t="s">
        <v>6965</v>
      </c>
      <c r="C4277" s="18">
        <v>42421.0</v>
      </c>
      <c r="D4277" s="18">
        <v>42426.0</v>
      </c>
      <c r="E4277" s="18">
        <f t="shared" si="1"/>
        <v>42426</v>
      </c>
      <c r="F4277" s="15" t="s">
        <v>114</v>
      </c>
      <c r="G4277" s="15" t="s">
        <v>4258</v>
      </c>
      <c r="H4277" s="15" t="s">
        <v>4259</v>
      </c>
      <c r="I4277" s="15" t="s">
        <v>128</v>
      </c>
      <c r="J4277" s="15" t="s">
        <v>60</v>
      </c>
      <c r="K4277" s="15" t="s">
        <v>26</v>
      </c>
      <c r="L4277" s="15" t="str">
        <f t="array" ref="L4277">_xlfn.XLOOKUP(M4277,reference_province_to_city!$A$2:$A$11,reference_province_to_city!$B$2:$B$11)</f>
        <v>Denpasar</v>
      </c>
      <c r="M4277" s="15" t="s">
        <v>24</v>
      </c>
      <c r="N4277" s="15">
        <v>80231.0</v>
      </c>
      <c r="O4277" s="15">
        <f t="array" ref="O4277">_xlfn.XLOOKUP(M4277,reference_postal_code!$B$2:$B$11,reference_postal_code!$A$2:$A$11)</f>
        <v>80231</v>
      </c>
      <c r="P4277" s="15" t="s">
        <v>63</v>
      </c>
      <c r="Q4277" s="15" t="s">
        <v>2091</v>
      </c>
      <c r="R4277" s="15" t="s">
        <v>65</v>
      </c>
      <c r="S4277" s="15" t="s">
        <v>83</v>
      </c>
      <c r="T4277" s="15" t="s">
        <v>2092</v>
      </c>
      <c r="U4277" s="28">
        <v>278400.0</v>
      </c>
      <c r="V4277" s="15">
        <v>4.0</v>
      </c>
      <c r="W4277" s="31">
        <v>0.2</v>
      </c>
      <c r="X4277" s="28">
        <v>97440.0</v>
      </c>
    </row>
    <row r="4278" ht="15.75" customHeight="1">
      <c r="A4278" s="15">
        <v>5308.0</v>
      </c>
      <c r="B4278" s="15" t="s">
        <v>6966</v>
      </c>
      <c r="C4278" s="18">
        <v>42421.0</v>
      </c>
      <c r="D4278" s="18">
        <v>42426.0</v>
      </c>
      <c r="E4278" s="18">
        <f t="shared" si="1"/>
        <v>42426</v>
      </c>
      <c r="F4278" s="15" t="s">
        <v>55</v>
      </c>
      <c r="G4278" s="15" t="s">
        <v>5052</v>
      </c>
      <c r="H4278" s="15" t="s">
        <v>5053</v>
      </c>
      <c r="I4278" s="15" t="s">
        <v>128</v>
      </c>
      <c r="J4278" s="15" t="s">
        <v>60</v>
      </c>
      <c r="K4278" s="15" t="s">
        <v>17</v>
      </c>
      <c r="L4278" s="15" t="str">
        <f t="array" ref="L4278">_xlfn.XLOOKUP(M4278,reference_province_to_city!$A$2:$A$11,reference_province_to_city!$B$2:$B$11)</f>
        <v>Semarang</v>
      </c>
      <c r="M4278" s="15" t="s">
        <v>15</v>
      </c>
      <c r="N4278" s="15">
        <v>50111.0</v>
      </c>
      <c r="O4278" s="15">
        <f t="array" ref="O4278">_xlfn.XLOOKUP(M4278,reference_postal_code!$B$2:$B$11,reference_postal_code!$A$2:$A$11)</f>
        <v>50111</v>
      </c>
      <c r="P4278" s="15" t="s">
        <v>77</v>
      </c>
      <c r="Q4278" s="15" t="s">
        <v>2270</v>
      </c>
      <c r="R4278" s="15" t="s">
        <v>110</v>
      </c>
      <c r="S4278" s="15" t="s">
        <v>111</v>
      </c>
      <c r="T4278" s="15" t="s">
        <v>2271</v>
      </c>
      <c r="U4278" s="28">
        <v>599700.0</v>
      </c>
      <c r="V4278" s="15">
        <v>2.0</v>
      </c>
      <c r="W4278" s="31">
        <v>0.0</v>
      </c>
      <c r="X4278" s="28">
        <v>29985.0</v>
      </c>
    </row>
    <row r="4279" ht="15.75" customHeight="1">
      <c r="A4279" s="15">
        <v>2991.0</v>
      </c>
      <c r="B4279" s="15" t="s">
        <v>6965</v>
      </c>
      <c r="C4279" s="18">
        <v>42421.0</v>
      </c>
      <c r="D4279" s="18">
        <v>42426.0</v>
      </c>
      <c r="E4279" s="18">
        <f t="shared" si="1"/>
        <v>42426</v>
      </c>
      <c r="F4279" s="15" t="s">
        <v>114</v>
      </c>
      <c r="G4279" s="15" t="s">
        <v>4258</v>
      </c>
      <c r="H4279" s="15" t="s">
        <v>4259</v>
      </c>
      <c r="I4279" s="15" t="s">
        <v>128</v>
      </c>
      <c r="J4279" s="15" t="s">
        <v>60</v>
      </c>
      <c r="K4279" s="15" t="s">
        <v>26</v>
      </c>
      <c r="L4279" s="15" t="str">
        <f t="array" ref="L4279">_xlfn.XLOOKUP(M4279,reference_province_to_city!$A$2:$A$11,reference_province_to_city!$B$2:$B$11)</f>
        <v>Denpasar</v>
      </c>
      <c r="M4279" s="15" t="s">
        <v>24</v>
      </c>
      <c r="N4279" s="15">
        <v>80231.0</v>
      </c>
      <c r="O4279" s="15">
        <f t="array" ref="O4279">_xlfn.XLOOKUP(M4279,reference_postal_code!$B$2:$B$11,reference_postal_code!$A$2:$A$11)</f>
        <v>80231</v>
      </c>
      <c r="P4279" s="15" t="s">
        <v>63</v>
      </c>
      <c r="Q4279" s="15" t="s">
        <v>1708</v>
      </c>
      <c r="R4279" s="15" t="s">
        <v>65</v>
      </c>
      <c r="S4279" s="15" t="s">
        <v>87</v>
      </c>
      <c r="T4279" s="15" t="s">
        <v>1709</v>
      </c>
      <c r="U4279" s="28">
        <v>6737250.0</v>
      </c>
      <c r="V4279" s="15">
        <v>5.0</v>
      </c>
      <c r="W4279" s="31">
        <v>0.0</v>
      </c>
      <c r="X4279" s="28">
        <v>134745.0</v>
      </c>
    </row>
    <row r="4280" ht="15.75" customHeight="1">
      <c r="A4280" s="15">
        <v>8279.0</v>
      </c>
      <c r="B4280" s="15" t="s">
        <v>6967</v>
      </c>
      <c r="C4280" s="18">
        <v>42421.0</v>
      </c>
      <c r="D4280" s="18">
        <v>42425.0</v>
      </c>
      <c r="E4280" s="18">
        <f t="shared" si="1"/>
        <v>42425</v>
      </c>
      <c r="F4280" s="15" t="s">
        <v>55</v>
      </c>
      <c r="G4280" s="15" t="s">
        <v>4874</v>
      </c>
      <c r="H4280" s="15" t="s">
        <v>4875</v>
      </c>
      <c r="I4280" s="15" t="s">
        <v>76</v>
      </c>
      <c r="J4280" s="15" t="s">
        <v>60</v>
      </c>
      <c r="K4280" s="15" t="s">
        <v>33</v>
      </c>
      <c r="L4280" s="15" t="str">
        <f t="array" ref="L4280">_xlfn.XLOOKUP(M4280,reference_province_to_city!$A$2:$A$11,reference_province_to_city!$B$2:$B$11)</f>
        <v>Makassar</v>
      </c>
      <c r="M4280" s="15" t="s">
        <v>25</v>
      </c>
      <c r="N4280" s="15">
        <v>90111.0</v>
      </c>
      <c r="O4280" s="15">
        <f t="array" ref="O4280">_xlfn.XLOOKUP(M4280,reference_postal_code!$B$2:$B$11,reference_postal_code!$A$2:$A$11)</f>
        <v>90111</v>
      </c>
      <c r="P4280" s="15" t="s">
        <v>63</v>
      </c>
      <c r="Q4280" s="15" t="s">
        <v>4360</v>
      </c>
      <c r="R4280" s="15" t="s">
        <v>65</v>
      </c>
      <c r="S4280" s="15" t="s">
        <v>87</v>
      </c>
      <c r="T4280" s="15" t="s">
        <v>4361</v>
      </c>
      <c r="U4280" s="28">
        <v>6486840.0</v>
      </c>
      <c r="V4280" s="15">
        <v>3.0</v>
      </c>
      <c r="W4280" s="31">
        <v>0.2</v>
      </c>
      <c r="X4280" s="28">
        <v>486513.0</v>
      </c>
    </row>
    <row r="4281" ht="15.75" customHeight="1">
      <c r="A4281" s="15">
        <v>5306.0</v>
      </c>
      <c r="B4281" s="15" t="s">
        <v>6966</v>
      </c>
      <c r="C4281" s="18">
        <v>42421.0</v>
      </c>
      <c r="D4281" s="18">
        <v>42426.0</v>
      </c>
      <c r="E4281" s="18">
        <f t="shared" si="1"/>
        <v>42426</v>
      </c>
      <c r="F4281" s="15" t="s">
        <v>55</v>
      </c>
      <c r="G4281" s="15" t="s">
        <v>5052</v>
      </c>
      <c r="H4281" s="15" t="s">
        <v>5053</v>
      </c>
      <c r="I4281" s="15" t="s">
        <v>128</v>
      </c>
      <c r="J4281" s="15" t="s">
        <v>60</v>
      </c>
      <c r="K4281" s="15" t="s">
        <v>17</v>
      </c>
      <c r="L4281" s="15" t="str">
        <f t="array" ref="L4281">_xlfn.XLOOKUP(M4281,reference_province_to_city!$A$2:$A$11,reference_province_to_city!$B$2:$B$11)</f>
        <v>Semarang</v>
      </c>
      <c r="M4281" s="15" t="s">
        <v>15</v>
      </c>
      <c r="N4281" s="15">
        <v>50111.0</v>
      </c>
      <c r="O4281" s="15">
        <f t="array" ref="O4281">_xlfn.XLOOKUP(M4281,reference_postal_code!$B$2:$B$11,reference_postal_code!$A$2:$A$11)</f>
        <v>50111</v>
      </c>
      <c r="P4281" s="15" t="s">
        <v>77</v>
      </c>
      <c r="Q4281" s="15" t="s">
        <v>2213</v>
      </c>
      <c r="R4281" s="15" t="s">
        <v>106</v>
      </c>
      <c r="S4281" s="15" t="s">
        <v>139</v>
      </c>
      <c r="T4281" s="15" t="s">
        <v>2214</v>
      </c>
      <c r="U4281" s="28">
        <v>1034250.0</v>
      </c>
      <c r="V4281" s="15">
        <v>5.0</v>
      </c>
      <c r="W4281" s="31">
        <v>0.0</v>
      </c>
      <c r="X4281" s="28">
        <v>434385.0</v>
      </c>
    </row>
    <row r="4282" ht="15.75" customHeight="1">
      <c r="A4282" s="15">
        <v>2989.0</v>
      </c>
      <c r="B4282" s="15" t="s">
        <v>6965</v>
      </c>
      <c r="C4282" s="18">
        <v>42421.0</v>
      </c>
      <c r="D4282" s="18">
        <v>42426.0</v>
      </c>
      <c r="E4282" s="18">
        <f t="shared" si="1"/>
        <v>42426</v>
      </c>
      <c r="F4282" s="15" t="s">
        <v>114</v>
      </c>
      <c r="G4282" s="15" t="s">
        <v>4258</v>
      </c>
      <c r="H4282" s="15" t="s">
        <v>4259</v>
      </c>
      <c r="I4282" s="15" t="s">
        <v>128</v>
      </c>
      <c r="J4282" s="15" t="s">
        <v>60</v>
      </c>
      <c r="K4282" s="15" t="s">
        <v>99</v>
      </c>
      <c r="L4282" s="15" t="str">
        <f t="array" ref="L4282">_xlfn.XLOOKUP(M4282,reference_province_to_city!$A$2:$A$11,reference_province_to_city!$B$2:$B$11)</f>
        <v>Denpasar</v>
      </c>
      <c r="M4282" s="15" t="s">
        <v>24</v>
      </c>
      <c r="N4282" s="15">
        <v>80231.0</v>
      </c>
      <c r="O4282" s="15">
        <f t="array" ref="O4282">_xlfn.XLOOKUP(M4282,reference_postal_code!$B$2:$B$11,reference_postal_code!$A$2:$A$11)</f>
        <v>80231</v>
      </c>
      <c r="P4282" s="15" t="s">
        <v>63</v>
      </c>
      <c r="Q4282" s="15" t="s">
        <v>1607</v>
      </c>
      <c r="R4282" s="15" t="s">
        <v>110</v>
      </c>
      <c r="S4282" s="15" t="s">
        <v>149</v>
      </c>
      <c r="T4282" s="15" t="s">
        <v>1608</v>
      </c>
      <c r="U4282" s="28">
        <v>194850.0</v>
      </c>
      <c r="V4282" s="15">
        <v>1.0</v>
      </c>
      <c r="W4282" s="31">
        <v>0.0</v>
      </c>
      <c r="X4282" s="28">
        <v>11691.0</v>
      </c>
    </row>
    <row r="4283" ht="15.75" customHeight="1">
      <c r="A4283" s="15">
        <v>5307.0</v>
      </c>
      <c r="B4283" s="15" t="s">
        <v>6966</v>
      </c>
      <c r="C4283" s="18">
        <v>42421.0</v>
      </c>
      <c r="D4283" s="18">
        <v>42426.0</v>
      </c>
      <c r="E4283" s="18">
        <f t="shared" si="1"/>
        <v>42426</v>
      </c>
      <c r="F4283" s="15" t="s">
        <v>55</v>
      </c>
      <c r="G4283" s="15" t="s">
        <v>5052</v>
      </c>
      <c r="H4283" s="15" t="s">
        <v>5053</v>
      </c>
      <c r="I4283" s="15" t="s">
        <v>128</v>
      </c>
      <c r="J4283" s="15" t="s">
        <v>60</v>
      </c>
      <c r="K4283" s="15" t="s">
        <v>17</v>
      </c>
      <c r="L4283" s="15" t="str">
        <f t="array" ref="L4283">_xlfn.XLOOKUP(M4283,reference_province_to_city!$A$2:$A$11,reference_province_to_city!$B$2:$B$11)</f>
        <v>Semarang</v>
      </c>
      <c r="M4283" s="15" t="s">
        <v>15</v>
      </c>
      <c r="N4283" s="15">
        <v>50111.0</v>
      </c>
      <c r="O4283" s="15">
        <f t="array" ref="O4283">_xlfn.XLOOKUP(M4283,reference_postal_code!$B$2:$B$11,reference_postal_code!$A$2:$A$11)</f>
        <v>50111</v>
      </c>
      <c r="P4283" s="15" t="s">
        <v>77</v>
      </c>
      <c r="Q4283" s="15" t="s">
        <v>4190</v>
      </c>
      <c r="R4283" s="15" t="s">
        <v>65</v>
      </c>
      <c r="S4283" s="15" t="s">
        <v>87</v>
      </c>
      <c r="T4283" s="15" t="s">
        <v>4191</v>
      </c>
      <c r="U4283" s="28">
        <v>4445550.0</v>
      </c>
      <c r="V4283" s="15">
        <v>3.0</v>
      </c>
      <c r="W4283" s="31">
        <v>0.0</v>
      </c>
      <c r="X4283" s="28">
        <v>1200298.0</v>
      </c>
    </row>
    <row r="4284" ht="15.75" customHeight="1">
      <c r="A4284" s="15">
        <v>8277.0</v>
      </c>
      <c r="B4284" s="15" t="s">
        <v>6967</v>
      </c>
      <c r="C4284" s="18">
        <v>42421.0</v>
      </c>
      <c r="D4284" s="18">
        <v>42425.0</v>
      </c>
      <c r="E4284" s="18">
        <f t="shared" si="1"/>
        <v>42425</v>
      </c>
      <c r="F4284" s="15" t="s">
        <v>55</v>
      </c>
      <c r="G4284" s="15" t="s">
        <v>4874</v>
      </c>
      <c r="H4284" s="15" t="s">
        <v>4875</v>
      </c>
      <c r="I4284" s="15" t="s">
        <v>76</v>
      </c>
      <c r="J4284" s="15" t="s">
        <v>60</v>
      </c>
      <c r="K4284" s="15" t="s">
        <v>33</v>
      </c>
      <c r="L4284" s="15" t="str">
        <f t="array" ref="L4284">_xlfn.XLOOKUP(M4284,reference_province_to_city!$A$2:$A$11,reference_province_to_city!$B$2:$B$11)</f>
        <v>Makassar</v>
      </c>
      <c r="M4284" s="15" t="s">
        <v>25</v>
      </c>
      <c r="N4284" s="15">
        <v>90111.0</v>
      </c>
      <c r="O4284" s="15">
        <f t="array" ref="O4284">_xlfn.XLOOKUP(M4284,reference_postal_code!$B$2:$B$11,reference_postal_code!$A$2:$A$11)</f>
        <v>90111</v>
      </c>
      <c r="P4284" s="15" t="s">
        <v>63</v>
      </c>
      <c r="Q4284" s="15" t="s">
        <v>3636</v>
      </c>
      <c r="R4284" s="15" t="s">
        <v>65</v>
      </c>
      <c r="S4284" s="15" t="s">
        <v>83</v>
      </c>
      <c r="T4284" s="15" t="s">
        <v>3637</v>
      </c>
      <c r="U4284" s="28">
        <v>56430.0</v>
      </c>
      <c r="V4284" s="15">
        <v>3.0</v>
      </c>
      <c r="W4284" s="31">
        <v>0.7</v>
      </c>
      <c r="X4284" s="28">
        <v>-41382.0</v>
      </c>
    </row>
    <row r="4285" ht="15.75" customHeight="1">
      <c r="A4285" s="15">
        <v>8278.0</v>
      </c>
      <c r="B4285" s="15" t="s">
        <v>6967</v>
      </c>
      <c r="C4285" s="18">
        <v>42421.0</v>
      </c>
      <c r="D4285" s="18">
        <v>42425.0</v>
      </c>
      <c r="E4285" s="18">
        <f t="shared" si="1"/>
        <v>42425</v>
      </c>
      <c r="F4285" s="15" t="s">
        <v>55</v>
      </c>
      <c r="G4285" s="15" t="s">
        <v>4874</v>
      </c>
      <c r="H4285" s="15" t="s">
        <v>4875</v>
      </c>
      <c r="I4285" s="15" t="s">
        <v>76</v>
      </c>
      <c r="J4285" s="15" t="s">
        <v>60</v>
      </c>
      <c r="K4285" s="15" t="s">
        <v>3776</v>
      </c>
      <c r="L4285" s="15" t="str">
        <f t="array" ref="L4285">_xlfn.XLOOKUP(M4285,reference_province_to_city!$A$2:$A$11,reference_province_to_city!$B$2:$B$11)</f>
        <v>Makassar</v>
      </c>
      <c r="M4285" s="15" t="s">
        <v>25</v>
      </c>
      <c r="N4285" s="15">
        <v>90111.0</v>
      </c>
      <c r="O4285" s="15">
        <f t="array" ref="O4285">_xlfn.XLOOKUP(M4285,reference_postal_code!$B$2:$B$11,reference_postal_code!$A$2:$A$11)</f>
        <v>90111</v>
      </c>
      <c r="P4285" s="15" t="s">
        <v>63</v>
      </c>
      <c r="Q4285" s="15" t="s">
        <v>1519</v>
      </c>
      <c r="R4285" s="15" t="s">
        <v>65</v>
      </c>
      <c r="S4285" s="15" t="s">
        <v>83</v>
      </c>
      <c r="T4285" s="15" t="s">
        <v>1520</v>
      </c>
      <c r="U4285" s="28">
        <v>522900.0</v>
      </c>
      <c r="V4285" s="15">
        <v>2.0</v>
      </c>
      <c r="W4285" s="31">
        <v>0.7</v>
      </c>
      <c r="X4285" s="28">
        <v>-400890.0</v>
      </c>
    </row>
    <row r="4286" ht="15.75" customHeight="1">
      <c r="A4286" s="15">
        <v>9013.0</v>
      </c>
      <c r="B4286" s="15" t="s">
        <v>6968</v>
      </c>
      <c r="C4286" s="18">
        <v>42421.0</v>
      </c>
      <c r="D4286" s="18">
        <v>42422.0</v>
      </c>
      <c r="E4286" s="18">
        <f t="shared" si="1"/>
        <v>42422</v>
      </c>
      <c r="F4286" s="15" t="s">
        <v>125</v>
      </c>
      <c r="G4286" s="15" t="s">
        <v>3092</v>
      </c>
      <c r="H4286" s="15" t="s">
        <v>3093</v>
      </c>
      <c r="I4286" s="15" t="s">
        <v>128</v>
      </c>
      <c r="J4286" s="15" t="s">
        <v>60</v>
      </c>
      <c r="K4286" s="15" t="s">
        <v>19</v>
      </c>
      <c r="L4286" s="15" t="str">
        <f t="array" ref="L4286">_xlfn.XLOOKUP(M4286,reference_province_to_city!$A$2:$A$11,reference_province_to_city!$B$2:$B$11)</f>
        <v>Yogyakarta</v>
      </c>
      <c r="M4286" s="15" t="s">
        <v>18</v>
      </c>
      <c r="N4286" s="15">
        <v>55111.0</v>
      </c>
      <c r="O4286" s="15">
        <f t="array" ref="O4286">_xlfn.XLOOKUP(M4286,reference_postal_code!$B$2:$B$11,reference_postal_code!$A$2:$A$11)</f>
        <v>55111</v>
      </c>
      <c r="P4286" s="15" t="s">
        <v>77</v>
      </c>
      <c r="Q4286" s="15" t="s">
        <v>4298</v>
      </c>
      <c r="R4286" s="15" t="s">
        <v>106</v>
      </c>
      <c r="S4286" s="15" t="s">
        <v>139</v>
      </c>
      <c r="T4286" s="15" t="s">
        <v>4299</v>
      </c>
      <c r="U4286" s="28">
        <v>2037000.0</v>
      </c>
      <c r="V4286" s="15">
        <v>7.0</v>
      </c>
      <c r="W4286" s="31">
        <v>0.0</v>
      </c>
      <c r="X4286" s="28">
        <v>998130.0</v>
      </c>
    </row>
    <row r="4287" ht="15.75" customHeight="1">
      <c r="A4287" s="15">
        <v>5306.0</v>
      </c>
      <c r="B4287" s="15" t="s">
        <v>6966</v>
      </c>
      <c r="C4287" s="18">
        <v>42421.0</v>
      </c>
      <c r="D4287" s="18">
        <v>42426.0</v>
      </c>
      <c r="E4287" s="18">
        <f t="shared" si="1"/>
        <v>42426</v>
      </c>
      <c r="F4287" s="15" t="s">
        <v>55</v>
      </c>
      <c r="G4287" s="15" t="s">
        <v>5052</v>
      </c>
      <c r="H4287" s="15" t="s">
        <v>5053</v>
      </c>
      <c r="I4287" s="15" t="s">
        <v>128</v>
      </c>
      <c r="J4287" s="15" t="s">
        <v>60</v>
      </c>
      <c r="L4287" s="15" t="str">
        <f t="array" ref="L4287">_xlfn.XLOOKUP(M4287,reference_province_to_city!$A$2:$A$11,reference_province_to_city!$B$2:$B$11)</f>
        <v>Semarang</v>
      </c>
      <c r="M4287" s="15" t="s">
        <v>15</v>
      </c>
      <c r="N4287" s="15">
        <v>50111.0</v>
      </c>
      <c r="O4287" s="15">
        <f t="array" ref="O4287">_xlfn.XLOOKUP(M4287,reference_postal_code!$B$2:$B$11,reference_postal_code!$A$2:$A$11)</f>
        <v>50111</v>
      </c>
      <c r="P4287" s="15" t="s">
        <v>77</v>
      </c>
      <c r="Q4287" s="15" t="s">
        <v>2213</v>
      </c>
      <c r="R4287" s="15" t="s">
        <v>106</v>
      </c>
      <c r="S4287" s="15" t="s">
        <v>139</v>
      </c>
      <c r="T4287" s="15" t="s">
        <v>2214</v>
      </c>
      <c r="U4287" s="28">
        <v>1034250.0</v>
      </c>
      <c r="V4287" s="15">
        <v>5.0</v>
      </c>
      <c r="W4287" s="31">
        <v>0.0</v>
      </c>
      <c r="X4287" s="28">
        <v>434385.0</v>
      </c>
    </row>
    <row r="4288" ht="15.75" customHeight="1">
      <c r="A4288" s="15">
        <v>5407.0</v>
      </c>
      <c r="B4288" s="15" t="s">
        <v>6969</v>
      </c>
      <c r="C4288" s="18">
        <v>42422.0</v>
      </c>
      <c r="D4288" s="18">
        <v>42426.0</v>
      </c>
      <c r="E4288" s="18">
        <f t="shared" si="1"/>
        <v>42426</v>
      </c>
      <c r="F4288" s="15" t="s">
        <v>55</v>
      </c>
      <c r="G4288" s="15" t="s">
        <v>3924</v>
      </c>
      <c r="H4288" s="15" t="s">
        <v>3925</v>
      </c>
      <c r="I4288" s="15" t="s">
        <v>59</v>
      </c>
      <c r="J4288" s="15" t="s">
        <v>60</v>
      </c>
      <c r="K4288" s="15" t="s">
        <v>3394</v>
      </c>
      <c r="L4288" s="15" t="str">
        <f t="array" ref="L4288">_xlfn.XLOOKUP(M4288,reference_province_to_city!$A$2:$A$11,reference_province_to_city!$B$2:$B$11)</f>
        <v>Semarang</v>
      </c>
      <c r="M4288" s="15" t="s">
        <v>15</v>
      </c>
      <c r="N4288" s="15">
        <v>50111.0</v>
      </c>
      <c r="O4288" s="15">
        <f t="array" ref="O4288">_xlfn.XLOOKUP(M4288,reference_postal_code!$B$2:$B$11,reference_postal_code!$A$2:$A$11)</f>
        <v>50111</v>
      </c>
      <c r="P4288" s="15" t="s">
        <v>77</v>
      </c>
      <c r="Q4288" s="15" t="s">
        <v>2490</v>
      </c>
      <c r="R4288" s="15" t="s">
        <v>65</v>
      </c>
      <c r="S4288" s="15" t="s">
        <v>103</v>
      </c>
      <c r="T4288" s="15" t="s">
        <v>2491</v>
      </c>
      <c r="U4288" s="28">
        <v>159750.0</v>
      </c>
      <c r="V4288" s="15">
        <v>3.0</v>
      </c>
      <c r="W4288" s="31">
        <v>0.0</v>
      </c>
      <c r="X4288" s="28">
        <v>75082.0</v>
      </c>
    </row>
    <row r="4289" ht="15.75" customHeight="1">
      <c r="A4289" s="15">
        <v>5406.0</v>
      </c>
      <c r="B4289" s="15" t="s">
        <v>6969</v>
      </c>
      <c r="C4289" s="18">
        <v>42422.0</v>
      </c>
      <c r="D4289" s="18">
        <v>42426.0</v>
      </c>
      <c r="E4289" s="18">
        <f t="shared" si="1"/>
        <v>42426</v>
      </c>
      <c r="F4289" s="15" t="s">
        <v>55</v>
      </c>
      <c r="G4289" s="15" t="s">
        <v>3924</v>
      </c>
      <c r="H4289" s="15" t="s">
        <v>3925</v>
      </c>
      <c r="I4289" s="15" t="s">
        <v>59</v>
      </c>
      <c r="J4289" s="15" t="s">
        <v>60</v>
      </c>
      <c r="K4289" s="15" t="s">
        <v>17</v>
      </c>
      <c r="L4289" s="15" t="str">
        <f t="array" ref="L4289">_xlfn.XLOOKUP(M4289,reference_province_to_city!$A$2:$A$11,reference_province_to_city!$B$2:$B$11)</f>
        <v>Semarang</v>
      </c>
      <c r="M4289" s="15" t="s">
        <v>15</v>
      </c>
      <c r="O4289" s="15">
        <f t="array" ref="O4289">_xlfn.XLOOKUP(M4289,reference_postal_code!$B$2:$B$11,reference_postal_code!$A$2:$A$11)</f>
        <v>50111</v>
      </c>
      <c r="P4289" s="15" t="s">
        <v>77</v>
      </c>
      <c r="Q4289" s="15" t="s">
        <v>1163</v>
      </c>
      <c r="R4289" s="15" t="s">
        <v>110</v>
      </c>
      <c r="S4289" s="15" t="s">
        <v>149</v>
      </c>
      <c r="T4289" s="15" t="s">
        <v>1164</v>
      </c>
      <c r="U4289" s="28">
        <v>543600.0</v>
      </c>
      <c r="V4289" s="15">
        <v>1.0</v>
      </c>
      <c r="W4289" s="31">
        <v>0.0</v>
      </c>
      <c r="X4289" s="28">
        <v>228312.0</v>
      </c>
    </row>
    <row r="4290" ht="15.75" customHeight="1">
      <c r="A4290" s="15">
        <v>5405.0</v>
      </c>
      <c r="B4290" s="15" t="s">
        <v>6969</v>
      </c>
      <c r="C4290" s="18">
        <v>42422.0</v>
      </c>
      <c r="D4290" s="18">
        <v>42426.0</v>
      </c>
      <c r="E4290" s="18">
        <f t="shared" si="1"/>
        <v>42426</v>
      </c>
      <c r="F4290" s="15" t="s">
        <v>55</v>
      </c>
      <c r="G4290" s="15" t="s">
        <v>3924</v>
      </c>
      <c r="H4290" s="15" t="s">
        <v>3925</v>
      </c>
      <c r="I4290" s="15" t="s">
        <v>59</v>
      </c>
      <c r="J4290" s="15" t="s">
        <v>60</v>
      </c>
      <c r="L4290" s="15" t="str">
        <f t="array" ref="L4290">_xlfn.XLOOKUP(M4290,reference_province_to_city!$A$2:$A$11,reference_province_to_city!$B$2:$B$11)</f>
        <v>Semarang</v>
      </c>
      <c r="M4290" s="15" t="s">
        <v>15</v>
      </c>
      <c r="N4290" s="15">
        <v>50111.0</v>
      </c>
      <c r="O4290" s="15">
        <f t="array" ref="O4290">_xlfn.XLOOKUP(M4290,reference_postal_code!$B$2:$B$11,reference_postal_code!$A$2:$A$11)</f>
        <v>50111</v>
      </c>
      <c r="P4290" s="15" t="s">
        <v>77</v>
      </c>
      <c r="Q4290" s="15" t="s">
        <v>2575</v>
      </c>
      <c r="R4290" s="15" t="s">
        <v>110</v>
      </c>
      <c r="S4290" s="15" t="s">
        <v>111</v>
      </c>
      <c r="T4290" s="15" t="s">
        <v>2576</v>
      </c>
      <c r="U4290" s="28">
        <v>6689400.0</v>
      </c>
      <c r="V4290" s="15">
        <v>5.0</v>
      </c>
      <c r="W4290" s="31">
        <v>0.2</v>
      </c>
      <c r="X4290" s="28">
        <v>836175.0</v>
      </c>
    </row>
    <row r="4291" ht="15.75" customHeight="1">
      <c r="A4291" s="15">
        <v>2345.0</v>
      </c>
      <c r="B4291" s="15" t="s">
        <v>6970</v>
      </c>
      <c r="C4291" s="18">
        <v>42422.0</v>
      </c>
      <c r="D4291" s="18">
        <v>42428.0</v>
      </c>
      <c r="E4291" s="18">
        <f t="shared" si="1"/>
        <v>42428</v>
      </c>
      <c r="F4291" s="15" t="s">
        <v>55</v>
      </c>
      <c r="G4291" s="15" t="s">
        <v>2236</v>
      </c>
      <c r="H4291" s="15" t="s">
        <v>2237</v>
      </c>
      <c r="I4291" s="15" t="s">
        <v>76</v>
      </c>
      <c r="J4291" s="15" t="s">
        <v>60</v>
      </c>
      <c r="K4291" s="15" t="s">
        <v>14</v>
      </c>
      <c r="L4291" s="15" t="str">
        <f t="array" ref="L4291">_xlfn.XLOOKUP(M4291,reference_province_to_city!$A$2:$A$11,reference_province_to_city!$B$2:$B$11)</f>
        <v>Bandung</v>
      </c>
      <c r="M4291" s="15" t="s">
        <v>12</v>
      </c>
      <c r="N4291" s="15">
        <v>40111.0</v>
      </c>
      <c r="O4291" s="15">
        <f t="array" ref="O4291">_xlfn.XLOOKUP(M4291,reference_postal_code!$B$2:$B$11,reference_postal_code!$A$2:$A$11)</f>
        <v>40111</v>
      </c>
      <c r="P4291" s="15" t="s">
        <v>117</v>
      </c>
      <c r="Q4291" s="15" t="s">
        <v>4763</v>
      </c>
      <c r="R4291" s="15" t="s">
        <v>65</v>
      </c>
      <c r="S4291" s="15" t="s">
        <v>222</v>
      </c>
      <c r="T4291" s="15" t="s">
        <v>4764</v>
      </c>
      <c r="U4291" s="28">
        <v>7354800.0</v>
      </c>
      <c r="V4291" s="15">
        <v>9.0</v>
      </c>
      <c r="W4291" s="31">
        <v>0.0</v>
      </c>
      <c r="X4291" s="28">
        <v>2059344.0</v>
      </c>
    </row>
    <row r="4292" ht="15.75" customHeight="1">
      <c r="A4292" s="15">
        <v>6237.0</v>
      </c>
      <c r="B4292" s="15" t="s">
        <v>6971</v>
      </c>
      <c r="C4292" s="18">
        <v>42423.0</v>
      </c>
      <c r="D4292" s="18">
        <v>42427.0</v>
      </c>
      <c r="E4292" s="18">
        <f t="shared" si="1"/>
        <v>42427</v>
      </c>
      <c r="F4292" s="15" t="s">
        <v>55</v>
      </c>
      <c r="G4292" s="15" t="s">
        <v>2249</v>
      </c>
      <c r="H4292" s="15" t="s">
        <v>2250</v>
      </c>
      <c r="I4292" s="15" t="s">
        <v>128</v>
      </c>
      <c r="J4292" s="15" t="s">
        <v>60</v>
      </c>
      <c r="K4292" s="15" t="s">
        <v>14</v>
      </c>
      <c r="L4292" s="15" t="str">
        <f t="array" ref="L4292">_xlfn.XLOOKUP(M4292,reference_province_to_city!$A$2:$A$11,reference_province_to_city!$B$2:$B$11)</f>
        <v>Bandung</v>
      </c>
      <c r="M4292" s="15" t="s">
        <v>12</v>
      </c>
      <c r="N4292" s="15">
        <v>40111.0</v>
      </c>
      <c r="O4292" s="15">
        <f t="array" ref="O4292">_xlfn.XLOOKUP(M4292,reference_postal_code!$B$2:$B$11,reference_postal_code!$A$2:$A$11)</f>
        <v>40111</v>
      </c>
      <c r="P4292" s="15" t="s">
        <v>117</v>
      </c>
      <c r="Q4292" s="15" t="s">
        <v>5012</v>
      </c>
      <c r="R4292" s="15" t="s">
        <v>65</v>
      </c>
      <c r="S4292" s="15" t="s">
        <v>173</v>
      </c>
      <c r="T4292" s="15" t="s">
        <v>5013</v>
      </c>
      <c r="U4292" s="28">
        <v>863640.0</v>
      </c>
      <c r="V4292" s="15">
        <v>3.0</v>
      </c>
      <c r="W4292" s="31">
        <v>0.2</v>
      </c>
      <c r="X4292" s="28">
        <v>323865.0</v>
      </c>
    </row>
    <row r="4293" ht="15.75" customHeight="1">
      <c r="A4293" s="15">
        <v>2742.0</v>
      </c>
      <c r="B4293" s="15" t="s">
        <v>6972</v>
      </c>
      <c r="C4293" s="18">
        <v>42425.0</v>
      </c>
      <c r="D4293" s="18">
        <v>42427.0</v>
      </c>
      <c r="E4293" s="18">
        <f t="shared" si="1"/>
        <v>42427</v>
      </c>
      <c r="F4293" s="15" t="s">
        <v>114</v>
      </c>
      <c r="G4293" s="15" t="s">
        <v>5605</v>
      </c>
      <c r="H4293" s="15" t="s">
        <v>5606</v>
      </c>
      <c r="I4293" s="15" t="s">
        <v>59</v>
      </c>
      <c r="J4293" s="15" t="s">
        <v>60</v>
      </c>
      <c r="K4293" s="15" t="s">
        <v>22</v>
      </c>
      <c r="L4293" s="15" t="str">
        <f t="array" ref="L4293">_xlfn.XLOOKUP(M4293,reference_province_to_city!$A$2:$A$11,reference_province_to_city!$B$2:$B$11)</f>
        <v>Surabaya</v>
      </c>
      <c r="M4293" s="15" t="s">
        <v>20</v>
      </c>
      <c r="N4293" s="15">
        <v>60231.0</v>
      </c>
      <c r="O4293" s="15">
        <f t="array" ref="O4293">_xlfn.XLOOKUP(M4293,reference_postal_code!$B$2:$B$11,reference_postal_code!$A$2:$A$11)</f>
        <v>60231</v>
      </c>
      <c r="P4293" s="15" t="s">
        <v>166</v>
      </c>
      <c r="Q4293" s="15" t="s">
        <v>1610</v>
      </c>
      <c r="R4293" s="15" t="s">
        <v>65</v>
      </c>
      <c r="S4293" s="15" t="s">
        <v>173</v>
      </c>
      <c r="T4293" s="15" t="s">
        <v>1611</v>
      </c>
      <c r="U4293" s="28">
        <v>700800.0</v>
      </c>
      <c r="V4293" s="15">
        <v>5.0</v>
      </c>
      <c r="W4293" s="31">
        <v>0.2</v>
      </c>
      <c r="X4293" s="28">
        <v>262800.0</v>
      </c>
    </row>
    <row r="4294" ht="15.75" customHeight="1">
      <c r="A4294" s="15">
        <v>1579.0</v>
      </c>
      <c r="B4294" s="15" t="s">
        <v>6973</v>
      </c>
      <c r="C4294" s="18">
        <v>42427.0</v>
      </c>
      <c r="D4294" s="18">
        <v>42430.0</v>
      </c>
      <c r="E4294" s="18">
        <f t="shared" si="1"/>
        <v>42430</v>
      </c>
      <c r="F4294" s="15" t="s">
        <v>125</v>
      </c>
      <c r="G4294" s="15" t="s">
        <v>2094</v>
      </c>
      <c r="H4294" s="15" t="s">
        <v>2095</v>
      </c>
      <c r="I4294" s="15" t="s">
        <v>59</v>
      </c>
      <c r="J4294" s="15" t="s">
        <v>60</v>
      </c>
      <c r="K4294" s="15" t="s">
        <v>26</v>
      </c>
      <c r="L4294" s="15" t="str">
        <f t="array" ref="L4294">_xlfn.XLOOKUP(M4294,reference_province_to_city!$A$2:$A$11,reference_province_to_city!$B$2:$B$11)</f>
        <v>Denpasar</v>
      </c>
      <c r="M4294" s="15" t="s">
        <v>24</v>
      </c>
      <c r="N4294" s="15">
        <v>80231.0</v>
      </c>
      <c r="O4294" s="15">
        <f t="array" ref="O4294">_xlfn.XLOOKUP(M4294,reference_postal_code!$B$2:$B$11,reference_postal_code!$A$2:$A$11)</f>
        <v>80231</v>
      </c>
      <c r="P4294" s="15" t="s">
        <v>63</v>
      </c>
      <c r="Q4294" s="15" t="s">
        <v>4144</v>
      </c>
      <c r="R4294" s="15" t="s">
        <v>65</v>
      </c>
      <c r="S4294" s="15" t="s">
        <v>222</v>
      </c>
      <c r="T4294" s="15" t="s">
        <v>4145</v>
      </c>
      <c r="U4294" s="28">
        <v>2563200.0</v>
      </c>
      <c r="V4294" s="15">
        <v>3.0</v>
      </c>
      <c r="W4294" s="31">
        <v>0.0</v>
      </c>
      <c r="X4294" s="28">
        <v>743328.0</v>
      </c>
    </row>
    <row r="4295" ht="15.75" customHeight="1">
      <c r="A4295" s="15">
        <v>7848.0</v>
      </c>
      <c r="B4295" s="15" t="s">
        <v>6974</v>
      </c>
      <c r="C4295" s="18">
        <v>42427.0</v>
      </c>
      <c r="D4295" s="18">
        <v>42431.0</v>
      </c>
      <c r="E4295" s="18">
        <f t="shared" si="1"/>
        <v>42431</v>
      </c>
      <c r="F4295" s="15" t="s">
        <v>55</v>
      </c>
      <c r="G4295" s="15" t="s">
        <v>6975</v>
      </c>
      <c r="H4295" s="15" t="s">
        <v>6976</v>
      </c>
      <c r="I4295" s="15" t="s">
        <v>59</v>
      </c>
      <c r="J4295" s="15" t="s">
        <v>60</v>
      </c>
      <c r="K4295" s="15" t="s">
        <v>17</v>
      </c>
      <c r="L4295" s="15" t="str">
        <f t="array" ref="L4295">_xlfn.XLOOKUP(M4295,reference_province_to_city!$A$2:$A$11,reference_province_to_city!$B$2:$B$11)</f>
        <v>Semarang</v>
      </c>
      <c r="M4295" s="15" t="s">
        <v>15</v>
      </c>
      <c r="N4295" s="15">
        <v>50111.0</v>
      </c>
      <c r="O4295" s="15">
        <f t="array" ref="O4295">_xlfn.XLOOKUP(M4295,reference_postal_code!$B$2:$B$11,reference_postal_code!$A$2:$A$11)</f>
        <v>50111</v>
      </c>
      <c r="P4295" s="15" t="s">
        <v>77</v>
      </c>
      <c r="Q4295" s="15" t="s">
        <v>6977</v>
      </c>
      <c r="R4295" s="15" t="s">
        <v>106</v>
      </c>
      <c r="S4295" s="15" t="s">
        <v>139</v>
      </c>
      <c r="T4295" s="15" t="s">
        <v>6978</v>
      </c>
      <c r="U4295" s="28">
        <v>242880.0</v>
      </c>
      <c r="V4295" s="15">
        <v>2.0</v>
      </c>
      <c r="W4295" s="31">
        <v>0.6</v>
      </c>
      <c r="X4295" s="28">
        <v>-103224.0</v>
      </c>
    </row>
    <row r="4296" ht="15.75" customHeight="1">
      <c r="A4296" s="15">
        <v>4555.0</v>
      </c>
      <c r="B4296" s="15" t="s">
        <v>6979</v>
      </c>
      <c r="C4296" s="18">
        <v>42427.0</v>
      </c>
      <c r="D4296" s="18">
        <v>42430.0</v>
      </c>
      <c r="E4296" s="18">
        <f t="shared" si="1"/>
        <v>42430</v>
      </c>
      <c r="F4296" s="15" t="s">
        <v>114</v>
      </c>
      <c r="G4296" s="15" t="s">
        <v>358</v>
      </c>
      <c r="H4296" s="15" t="s">
        <v>359</v>
      </c>
      <c r="I4296" s="15" t="s">
        <v>59</v>
      </c>
      <c r="J4296" s="15" t="s">
        <v>60</v>
      </c>
      <c r="K4296" s="15" t="s">
        <v>31</v>
      </c>
      <c r="L4296" s="15" t="str">
        <f t="array" ref="L4296">_xlfn.XLOOKUP(M4296,reference_province_to_city!$A$2:$A$11,reference_province_to_city!$B$2:$B$11)</f>
        <v>Balikpapan</v>
      </c>
      <c r="M4296" s="15" t="s">
        <v>21</v>
      </c>
      <c r="N4296" s="15">
        <v>76114.0</v>
      </c>
      <c r="O4296" s="15">
        <f t="array" ref="O4296">_xlfn.XLOOKUP(M4296,reference_postal_code!$B$2:$B$11,reference_postal_code!$A$2:$A$11)</f>
        <v>76114</v>
      </c>
      <c r="P4296" s="15" t="s">
        <v>166</v>
      </c>
      <c r="Q4296" s="15" t="s">
        <v>3564</v>
      </c>
      <c r="R4296" s="15" t="s">
        <v>65</v>
      </c>
      <c r="S4296" s="15" t="s">
        <v>83</v>
      </c>
      <c r="T4296" s="15" t="s">
        <v>3565</v>
      </c>
      <c r="U4296" s="28">
        <v>852300.0</v>
      </c>
      <c r="V4296" s="15">
        <v>3.0</v>
      </c>
      <c r="W4296" s="31">
        <v>0.0</v>
      </c>
      <c r="X4296" s="28">
        <v>426150.0</v>
      </c>
    </row>
    <row r="4297" ht="15.75" customHeight="1">
      <c r="A4297" s="15">
        <v>9063.0</v>
      </c>
      <c r="B4297" s="15" t="s">
        <v>6980</v>
      </c>
      <c r="C4297" s="18">
        <v>42428.0</v>
      </c>
      <c r="D4297" s="18">
        <v>42435.0</v>
      </c>
      <c r="E4297" s="18">
        <f t="shared" si="1"/>
        <v>42435</v>
      </c>
      <c r="F4297" s="15" t="s">
        <v>55</v>
      </c>
      <c r="G4297" s="15" t="s">
        <v>3025</v>
      </c>
      <c r="H4297" s="15" t="s">
        <v>3026</v>
      </c>
      <c r="I4297" s="15" t="s">
        <v>128</v>
      </c>
      <c r="J4297" s="15" t="s">
        <v>60</v>
      </c>
      <c r="K4297" s="15" t="s">
        <v>19</v>
      </c>
      <c r="L4297" s="15" t="str">
        <f t="array" ref="L4297">_xlfn.XLOOKUP(M4297,reference_province_to_city!$A$2:$A$11,reference_province_to_city!$B$2:$B$11)</f>
        <v>Yogyakarta</v>
      </c>
      <c r="M4297" s="15" t="s">
        <v>18</v>
      </c>
      <c r="N4297" s="15">
        <v>55111.0</v>
      </c>
      <c r="O4297" s="15">
        <f t="array" ref="O4297">_xlfn.XLOOKUP(M4297,reference_postal_code!$B$2:$B$11,reference_postal_code!$A$2:$A$11)</f>
        <v>55111</v>
      </c>
      <c r="P4297" s="15" t="s">
        <v>77</v>
      </c>
      <c r="Q4297" s="15" t="s">
        <v>2079</v>
      </c>
      <c r="R4297" s="15" t="s">
        <v>65</v>
      </c>
      <c r="S4297" s="15" t="s">
        <v>103</v>
      </c>
      <c r="T4297" s="15" t="s">
        <v>2080</v>
      </c>
      <c r="U4297" s="28">
        <v>547200.0</v>
      </c>
      <c r="V4297" s="15">
        <v>6.0</v>
      </c>
      <c r="W4297" s="31">
        <v>0.0</v>
      </c>
      <c r="X4297" s="28">
        <v>273600.0</v>
      </c>
    </row>
    <row r="4298" ht="15.75" customHeight="1">
      <c r="A4298" s="15">
        <v>3758.0</v>
      </c>
      <c r="B4298" s="15" t="s">
        <v>6981</v>
      </c>
      <c r="C4298" s="18">
        <v>42429.0</v>
      </c>
      <c r="D4298" s="18">
        <v>42433.0</v>
      </c>
      <c r="E4298" s="18">
        <f t="shared" si="1"/>
        <v>42433</v>
      </c>
      <c r="F4298" s="15" t="s">
        <v>55</v>
      </c>
      <c r="G4298" s="15" t="s">
        <v>5300</v>
      </c>
      <c r="H4298" s="15" t="s">
        <v>5301</v>
      </c>
      <c r="I4298" s="15" t="s">
        <v>59</v>
      </c>
      <c r="J4298" s="15" t="s">
        <v>60</v>
      </c>
      <c r="K4298" s="15" t="s">
        <v>31</v>
      </c>
      <c r="L4298" s="15" t="str">
        <f t="array" ref="L4298">_xlfn.XLOOKUP(M4298,reference_province_to_city!$A$2:$A$11,reference_province_to_city!$B$2:$B$11)</f>
        <v>Balikpapan</v>
      </c>
      <c r="M4298" s="15" t="s">
        <v>21</v>
      </c>
      <c r="N4298" s="15">
        <v>76114.0</v>
      </c>
      <c r="O4298" s="15">
        <f t="array" ref="O4298">_xlfn.XLOOKUP(M4298,reference_postal_code!$B$2:$B$11,reference_postal_code!$A$2:$A$11)</f>
        <v>76114</v>
      </c>
      <c r="P4298" s="15" t="s">
        <v>166</v>
      </c>
      <c r="Q4298" s="15" t="s">
        <v>3248</v>
      </c>
      <c r="R4298" s="15" t="s">
        <v>65</v>
      </c>
      <c r="S4298" s="15" t="s">
        <v>93</v>
      </c>
      <c r="T4298" s="15" t="s">
        <v>3249</v>
      </c>
      <c r="U4298" s="28">
        <v>1666560.0</v>
      </c>
      <c r="V4298" s="15">
        <v>7.0</v>
      </c>
      <c r="W4298" s="31">
        <v>0.2</v>
      </c>
      <c r="X4298" s="28">
        <v>124992.0</v>
      </c>
    </row>
    <row r="4299" ht="15.75" customHeight="1">
      <c r="A4299" s="15">
        <v>1083.0</v>
      </c>
      <c r="B4299" s="15" t="s">
        <v>6982</v>
      </c>
      <c r="C4299" s="18">
        <v>42430.0</v>
      </c>
      <c r="D4299" s="18">
        <v>42434.0</v>
      </c>
      <c r="E4299" s="18">
        <f t="shared" si="1"/>
        <v>42434</v>
      </c>
      <c r="F4299" s="15" t="s">
        <v>55</v>
      </c>
      <c r="G4299" s="15" t="s">
        <v>3919</v>
      </c>
      <c r="H4299" s="15" t="s">
        <v>3920</v>
      </c>
      <c r="I4299" s="15" t="s">
        <v>59</v>
      </c>
      <c r="J4299" s="15" t="s">
        <v>60</v>
      </c>
      <c r="K4299" s="15" t="s">
        <v>10</v>
      </c>
      <c r="L4299" s="15" t="str">
        <f t="array" ref="L4299">_xlfn.XLOOKUP(M4299,reference_province_to_city!$A$2:$A$11,reference_province_to_city!$B$2:$B$11)</f>
        <v>Jakarta</v>
      </c>
      <c r="M4299" s="15" t="s">
        <v>7</v>
      </c>
      <c r="N4299" s="15">
        <v>10110.0</v>
      </c>
      <c r="O4299" s="15">
        <f t="array" ref="O4299">_xlfn.XLOOKUP(M4299,reference_postal_code!$B$2:$B$11,reference_postal_code!$A$2:$A$11)</f>
        <v>10110</v>
      </c>
      <c r="P4299" s="15" t="s">
        <v>117</v>
      </c>
      <c r="Q4299" s="15" t="s">
        <v>5325</v>
      </c>
      <c r="R4299" s="15" t="s">
        <v>106</v>
      </c>
      <c r="S4299" s="15" t="s">
        <v>218</v>
      </c>
      <c r="T4299" s="15" t="s">
        <v>5326</v>
      </c>
      <c r="U4299" s="28">
        <v>1.254888E7</v>
      </c>
      <c r="V4299" s="15">
        <v>8.0</v>
      </c>
      <c r="W4299" s="31">
        <v>0.4</v>
      </c>
      <c r="X4299" s="28">
        <v>-3973812.0</v>
      </c>
    </row>
    <row r="4300" ht="15.75" customHeight="1">
      <c r="A4300" s="15">
        <v>1085.0</v>
      </c>
      <c r="B4300" s="15" t="s">
        <v>6982</v>
      </c>
      <c r="C4300" s="18">
        <v>42430.0</v>
      </c>
      <c r="D4300" s="18">
        <v>42434.0</v>
      </c>
      <c r="E4300" s="18">
        <f t="shared" si="1"/>
        <v>42434</v>
      </c>
      <c r="F4300" s="15" t="s">
        <v>55</v>
      </c>
      <c r="G4300" s="15" t="s">
        <v>3919</v>
      </c>
      <c r="H4300" s="15" t="s">
        <v>3920</v>
      </c>
      <c r="I4300" s="15" t="s">
        <v>59</v>
      </c>
      <c r="J4300" s="15" t="s">
        <v>60</v>
      </c>
      <c r="K4300" s="15" t="s">
        <v>10</v>
      </c>
      <c r="L4300" s="15" t="str">
        <f t="array" ref="L4300">_xlfn.XLOOKUP(M4300,reference_province_to_city!$A$2:$A$11,reference_province_to_city!$B$2:$B$11)</f>
        <v>Jakarta</v>
      </c>
      <c r="M4300" s="15" t="s">
        <v>7</v>
      </c>
      <c r="N4300" s="15">
        <v>10110.0</v>
      </c>
      <c r="O4300" s="15">
        <f t="array" ref="O4300">_xlfn.XLOOKUP(M4300,reference_postal_code!$B$2:$B$11,reference_postal_code!$A$2:$A$11)</f>
        <v>10110</v>
      </c>
      <c r="P4300" s="15" t="s">
        <v>117</v>
      </c>
      <c r="Q4300" s="15" t="s">
        <v>3793</v>
      </c>
      <c r="R4300" s="15" t="s">
        <v>65</v>
      </c>
      <c r="S4300" s="15" t="s">
        <v>87</v>
      </c>
      <c r="T4300" s="15" t="s">
        <v>3794</v>
      </c>
      <c r="U4300" s="28">
        <v>5443800.0</v>
      </c>
      <c r="V4300" s="15">
        <v>2.0</v>
      </c>
      <c r="W4300" s="31">
        <v>0.0</v>
      </c>
      <c r="X4300" s="28">
        <v>1578702.0</v>
      </c>
    </row>
    <row r="4301" ht="15.75" customHeight="1">
      <c r="A4301" s="15">
        <v>1084.0</v>
      </c>
      <c r="B4301" s="15" t="s">
        <v>6982</v>
      </c>
      <c r="C4301" s="18">
        <v>42430.0</v>
      </c>
      <c r="D4301" s="18">
        <v>42434.0</v>
      </c>
      <c r="E4301" s="18">
        <f t="shared" si="1"/>
        <v>42434</v>
      </c>
      <c r="F4301" s="15" t="s">
        <v>55</v>
      </c>
      <c r="G4301" s="15" t="s">
        <v>3919</v>
      </c>
      <c r="H4301" s="15" t="s">
        <v>3920</v>
      </c>
      <c r="I4301" s="15" t="s">
        <v>59</v>
      </c>
      <c r="J4301" s="15" t="s">
        <v>60</v>
      </c>
      <c r="K4301" s="15" t="s">
        <v>10</v>
      </c>
      <c r="L4301" s="15" t="str">
        <f t="array" ref="L4301">_xlfn.XLOOKUP(M4301,reference_province_to_city!$A$2:$A$11,reference_province_to_city!$B$2:$B$11)</f>
        <v>Jakarta</v>
      </c>
      <c r="M4301" s="15" t="s">
        <v>7</v>
      </c>
      <c r="N4301" s="15">
        <v>10110.0</v>
      </c>
      <c r="O4301" s="15">
        <f t="array" ref="O4301">_xlfn.XLOOKUP(M4301,reference_postal_code!$B$2:$B$11,reference_postal_code!$A$2:$A$11)</f>
        <v>10110</v>
      </c>
      <c r="P4301" s="15" t="s">
        <v>117</v>
      </c>
      <c r="Q4301" s="15" t="s">
        <v>5029</v>
      </c>
      <c r="R4301" s="15" t="s">
        <v>65</v>
      </c>
      <c r="S4301" s="15" t="s">
        <v>66</v>
      </c>
      <c r="T4301" s="15" t="s">
        <v>5030</v>
      </c>
      <c r="U4301" s="28">
        <v>395700.0</v>
      </c>
      <c r="V4301" s="15">
        <v>1.0</v>
      </c>
      <c r="W4301" s="31">
        <v>0.0</v>
      </c>
      <c r="X4301" s="28">
        <v>182022.0</v>
      </c>
    </row>
    <row r="4302" ht="15.75" customHeight="1">
      <c r="A4302" s="15">
        <v>1086.0</v>
      </c>
      <c r="B4302" s="15" t="s">
        <v>6982</v>
      </c>
      <c r="C4302" s="18">
        <v>42430.0</v>
      </c>
      <c r="D4302" s="18">
        <v>42434.0</v>
      </c>
      <c r="E4302" s="18">
        <f t="shared" si="1"/>
        <v>42434</v>
      </c>
      <c r="F4302" s="15" t="s">
        <v>55</v>
      </c>
      <c r="G4302" s="15" t="s">
        <v>3919</v>
      </c>
      <c r="H4302" s="15" t="s">
        <v>3920</v>
      </c>
      <c r="I4302" s="15" t="s">
        <v>59</v>
      </c>
      <c r="J4302" s="15" t="s">
        <v>60</v>
      </c>
      <c r="K4302" s="15" t="s">
        <v>2288</v>
      </c>
      <c r="L4302" s="15" t="str">
        <f t="array" ref="L4302">_xlfn.XLOOKUP(M4302,reference_province_to_city!$A$2:$A$11,reference_province_to_city!$B$2:$B$11)</f>
        <v>Jakarta</v>
      </c>
      <c r="M4302" s="15" t="s">
        <v>7</v>
      </c>
      <c r="N4302" s="15">
        <v>10110.0</v>
      </c>
      <c r="O4302" s="15">
        <f t="array" ref="O4302">_xlfn.XLOOKUP(M4302,reference_postal_code!$B$2:$B$11,reference_postal_code!$A$2:$A$11)</f>
        <v>10110</v>
      </c>
      <c r="P4302" s="15" t="s">
        <v>117</v>
      </c>
      <c r="Q4302" s="15" t="s">
        <v>3123</v>
      </c>
      <c r="R4302" s="15" t="s">
        <v>110</v>
      </c>
      <c r="S4302" s="15" t="s">
        <v>668</v>
      </c>
      <c r="T4302" s="15" t="s">
        <v>3124</v>
      </c>
      <c r="U4302" s="28">
        <v>7.349895E7</v>
      </c>
      <c r="V4302" s="15">
        <v>7.0</v>
      </c>
      <c r="W4302" s="31">
        <v>0.0</v>
      </c>
      <c r="X4302" s="28">
        <v>3.6014485E7</v>
      </c>
    </row>
    <row r="4303" ht="15.75" customHeight="1">
      <c r="A4303" s="15">
        <v>3953.0</v>
      </c>
      <c r="B4303" s="15" t="s">
        <v>6983</v>
      </c>
      <c r="C4303" s="18">
        <v>42430.0</v>
      </c>
      <c r="D4303" s="18">
        <v>42437.0</v>
      </c>
      <c r="E4303" s="18">
        <f t="shared" si="1"/>
        <v>42437</v>
      </c>
      <c r="F4303" s="15" t="s">
        <v>55</v>
      </c>
      <c r="G4303" s="15" t="s">
        <v>3102</v>
      </c>
      <c r="H4303" s="15" t="s">
        <v>3103</v>
      </c>
      <c r="I4303" s="15" t="s">
        <v>128</v>
      </c>
      <c r="J4303" s="15" t="s">
        <v>60</v>
      </c>
      <c r="K4303" s="15" t="s">
        <v>14</v>
      </c>
      <c r="L4303" s="15" t="str">
        <f t="array" ref="L4303">_xlfn.XLOOKUP(M4303,reference_province_to_city!$A$2:$A$11,reference_province_to_city!$B$2:$B$11)</f>
        <v>Bandung</v>
      </c>
      <c r="M4303" s="15" t="s">
        <v>12</v>
      </c>
      <c r="N4303" s="15">
        <v>40111.0</v>
      </c>
      <c r="O4303" s="15">
        <f t="array" ref="O4303">_xlfn.XLOOKUP(M4303,reference_postal_code!$B$2:$B$11,reference_postal_code!$A$2:$A$11)</f>
        <v>40111</v>
      </c>
      <c r="P4303" s="15" t="s">
        <v>117</v>
      </c>
      <c r="Q4303" s="15" t="s">
        <v>6984</v>
      </c>
      <c r="R4303" s="15" t="s">
        <v>110</v>
      </c>
      <c r="S4303" s="15" t="s">
        <v>111</v>
      </c>
      <c r="T4303" s="15" t="s">
        <v>6985</v>
      </c>
      <c r="U4303" s="28">
        <v>2399760.0</v>
      </c>
      <c r="V4303" s="15">
        <v>2.0</v>
      </c>
      <c r="W4303" s="31">
        <v>0.2</v>
      </c>
      <c r="X4303" s="28">
        <v>209979.0</v>
      </c>
    </row>
    <row r="4304" ht="15.75" customHeight="1">
      <c r="A4304" s="15">
        <v>3887.0</v>
      </c>
      <c r="B4304" s="15" t="s">
        <v>6986</v>
      </c>
      <c r="C4304" s="18">
        <v>42432.0</v>
      </c>
      <c r="D4304" s="18">
        <v>42437.0</v>
      </c>
      <c r="E4304" s="18">
        <f t="shared" si="1"/>
        <v>42437</v>
      </c>
      <c r="F4304" s="15" t="s">
        <v>114</v>
      </c>
      <c r="G4304" s="15" t="s">
        <v>4579</v>
      </c>
      <c r="H4304" s="15" t="s">
        <v>4580</v>
      </c>
      <c r="I4304" s="15" t="s">
        <v>59</v>
      </c>
      <c r="J4304" s="15" t="s">
        <v>60</v>
      </c>
      <c r="K4304" s="15" t="s">
        <v>28</v>
      </c>
      <c r="L4304" s="15" t="str">
        <f t="array" ref="L4304">_xlfn.XLOOKUP(M4304,reference_province_to_city!$A$2:$A$11,reference_province_to_city!$B$2:$B$11)</f>
        <v>Medan</v>
      </c>
      <c r="M4304" s="15" t="s">
        <v>11</v>
      </c>
      <c r="N4304" s="15">
        <v>20111.0</v>
      </c>
      <c r="O4304" s="15">
        <f t="array" ref="O4304">_xlfn.XLOOKUP(M4304,reference_postal_code!$B$2:$B$11,reference_postal_code!$A$2:$A$11)</f>
        <v>20111</v>
      </c>
      <c r="P4304" s="15" t="s">
        <v>77</v>
      </c>
      <c r="Q4304" s="15" t="s">
        <v>1640</v>
      </c>
      <c r="R4304" s="15" t="s">
        <v>110</v>
      </c>
      <c r="S4304" s="15" t="s">
        <v>111</v>
      </c>
      <c r="T4304" s="15" t="s">
        <v>1641</v>
      </c>
      <c r="U4304" s="28">
        <v>2022750.0</v>
      </c>
      <c r="V4304" s="15">
        <v>3.0</v>
      </c>
      <c r="W4304" s="31">
        <v>0.0</v>
      </c>
      <c r="X4304" s="28">
        <v>566370.0</v>
      </c>
    </row>
    <row r="4305" ht="15.75" customHeight="1">
      <c r="A4305" s="15">
        <v>5201.0</v>
      </c>
      <c r="B4305" s="15" t="s">
        <v>6987</v>
      </c>
      <c r="C4305" s="18">
        <v>42432.0</v>
      </c>
      <c r="D4305" s="18">
        <v>42437.0</v>
      </c>
      <c r="E4305" s="18">
        <f t="shared" si="1"/>
        <v>42437</v>
      </c>
      <c r="F4305" s="15" t="s">
        <v>55</v>
      </c>
      <c r="G4305" s="15" t="s">
        <v>975</v>
      </c>
      <c r="H4305" s="15" t="s">
        <v>976</v>
      </c>
      <c r="I4305" s="15" t="s">
        <v>59</v>
      </c>
      <c r="J4305" s="15" t="s">
        <v>60</v>
      </c>
      <c r="K4305" s="15" t="s">
        <v>26</v>
      </c>
      <c r="L4305" s="15" t="str">
        <f t="array" ref="L4305">_xlfn.XLOOKUP(M4305,reference_province_to_city!$A$2:$A$11,reference_province_to_city!$B$2:$B$11)</f>
        <v>Denpasar</v>
      </c>
      <c r="M4305" s="15" t="s">
        <v>24</v>
      </c>
      <c r="N4305" s="15">
        <v>80231.0</v>
      </c>
      <c r="O4305" s="15">
        <f t="array" ref="O4305">_xlfn.XLOOKUP(M4305,reference_postal_code!$B$2:$B$11,reference_postal_code!$A$2:$A$11)</f>
        <v>80231</v>
      </c>
      <c r="P4305" s="15" t="s">
        <v>63</v>
      </c>
      <c r="Q4305" s="15" t="s">
        <v>2223</v>
      </c>
      <c r="R4305" s="15" t="s">
        <v>110</v>
      </c>
      <c r="S4305" s="15" t="s">
        <v>111</v>
      </c>
      <c r="T4305" s="15" t="s">
        <v>2224</v>
      </c>
      <c r="U4305" s="28">
        <v>6479640.0</v>
      </c>
      <c r="V4305" s="15">
        <v>3.0</v>
      </c>
      <c r="W4305" s="31">
        <v>0.2</v>
      </c>
      <c r="X4305" s="28">
        <v>485973.0</v>
      </c>
    </row>
    <row r="4306" ht="15.75" customHeight="1">
      <c r="A4306" s="15">
        <v>3756.0</v>
      </c>
      <c r="B4306" s="15" t="s">
        <v>6988</v>
      </c>
      <c r="C4306" s="18">
        <v>42432.0</v>
      </c>
      <c r="D4306" s="18">
        <v>42435.0</v>
      </c>
      <c r="E4306" s="18">
        <f t="shared" si="1"/>
        <v>42435</v>
      </c>
      <c r="F4306" s="15" t="s">
        <v>125</v>
      </c>
      <c r="G4306" s="15" t="s">
        <v>6989</v>
      </c>
      <c r="H4306" s="15" t="s">
        <v>6990</v>
      </c>
      <c r="I4306" s="15" t="s">
        <v>128</v>
      </c>
      <c r="J4306" s="15" t="s">
        <v>60</v>
      </c>
      <c r="K4306" s="15" t="s">
        <v>33</v>
      </c>
      <c r="L4306" s="15" t="str">
        <f t="array" ref="L4306">_xlfn.XLOOKUP(M4306,reference_province_to_city!$A$2:$A$11,reference_province_to_city!$B$2:$B$11)</f>
        <v>Makassar</v>
      </c>
      <c r="M4306" s="15" t="s">
        <v>25</v>
      </c>
      <c r="N4306" s="15">
        <v>90111.0</v>
      </c>
      <c r="O4306" s="15">
        <f t="array" ref="O4306">_xlfn.XLOOKUP(M4306,reference_postal_code!$B$2:$B$11,reference_postal_code!$A$2:$A$11)</f>
        <v>90111</v>
      </c>
      <c r="P4306" s="15" t="s">
        <v>63</v>
      </c>
      <c r="Q4306" s="15" t="s">
        <v>6991</v>
      </c>
      <c r="R4306" s="15" t="s">
        <v>65</v>
      </c>
      <c r="S4306" s="15" t="s">
        <v>66</v>
      </c>
      <c r="T4306" s="15" t="s">
        <v>6992</v>
      </c>
      <c r="U4306" s="28">
        <v>641760.0</v>
      </c>
      <c r="V4306" s="15">
        <v>7.0</v>
      </c>
      <c r="W4306" s="31">
        <v>0.2</v>
      </c>
      <c r="X4306" s="28">
        <v>232638.0</v>
      </c>
    </row>
    <row r="4307" ht="15.75" customHeight="1">
      <c r="A4307" s="15">
        <v>4005.0</v>
      </c>
      <c r="B4307" s="15" t="s">
        <v>6993</v>
      </c>
      <c r="C4307" s="18">
        <v>42432.0</v>
      </c>
      <c r="D4307" s="18">
        <v>42437.0</v>
      </c>
      <c r="E4307" s="18">
        <f t="shared" si="1"/>
        <v>42437</v>
      </c>
      <c r="F4307" s="15" t="s">
        <v>55</v>
      </c>
      <c r="G4307" s="15" t="s">
        <v>3022</v>
      </c>
      <c r="H4307" s="15" t="s">
        <v>3023</v>
      </c>
      <c r="I4307" s="15" t="s">
        <v>59</v>
      </c>
      <c r="J4307" s="15" t="s">
        <v>60</v>
      </c>
      <c r="K4307" s="15" t="s">
        <v>26</v>
      </c>
      <c r="L4307" s="15" t="str">
        <f t="array" ref="L4307">_xlfn.XLOOKUP(M4307,reference_province_to_city!$A$2:$A$11,reference_province_to_city!$B$2:$B$11)</f>
        <v>Denpasar</v>
      </c>
      <c r="M4307" s="15" t="s">
        <v>24</v>
      </c>
      <c r="N4307" s="15">
        <v>80231.0</v>
      </c>
      <c r="O4307" s="15">
        <f t="array" ref="O4307">_xlfn.XLOOKUP(M4307,reference_postal_code!$B$2:$B$11,reference_postal_code!$A$2:$A$11)</f>
        <v>80231</v>
      </c>
      <c r="P4307" s="15" t="s">
        <v>63</v>
      </c>
      <c r="Q4307" s="15" t="s">
        <v>5673</v>
      </c>
      <c r="R4307" s="15" t="s">
        <v>65</v>
      </c>
      <c r="S4307" s="15" t="s">
        <v>173</v>
      </c>
      <c r="T4307" s="15" t="s">
        <v>5674</v>
      </c>
      <c r="U4307" s="28">
        <v>549000.0</v>
      </c>
      <c r="V4307" s="15">
        <v>3.0</v>
      </c>
      <c r="W4307" s="31">
        <v>0.2</v>
      </c>
      <c r="X4307" s="28">
        <v>178425.0</v>
      </c>
    </row>
    <row r="4308" ht="15.75" customHeight="1">
      <c r="A4308" s="15">
        <v>5200.0</v>
      </c>
      <c r="B4308" s="15" t="s">
        <v>6987</v>
      </c>
      <c r="C4308" s="18">
        <v>42432.0</v>
      </c>
      <c r="D4308" s="18">
        <v>42437.0</v>
      </c>
      <c r="E4308" s="18">
        <f t="shared" si="1"/>
        <v>42437</v>
      </c>
      <c r="F4308" s="15" t="s">
        <v>55</v>
      </c>
      <c r="G4308" s="15" t="s">
        <v>975</v>
      </c>
      <c r="H4308" s="15" t="s">
        <v>976</v>
      </c>
      <c r="I4308" s="15" t="s">
        <v>59</v>
      </c>
      <c r="J4308" s="15" t="s">
        <v>60</v>
      </c>
      <c r="K4308" s="15" t="s">
        <v>26</v>
      </c>
      <c r="L4308" s="15" t="str">
        <f t="array" ref="L4308">_xlfn.XLOOKUP(M4308,reference_province_to_city!$A$2:$A$11,reference_province_to_city!$B$2:$B$11)</f>
        <v>Denpasar</v>
      </c>
      <c r="M4308" s="15" t="s">
        <v>24</v>
      </c>
      <c r="N4308" s="15">
        <v>80231.0</v>
      </c>
      <c r="O4308" s="15">
        <f t="array" ref="O4308">_xlfn.XLOOKUP(M4308,reference_postal_code!$B$2:$B$11,reference_postal_code!$A$2:$A$11)</f>
        <v>80231</v>
      </c>
      <c r="P4308" s="15" t="s">
        <v>63</v>
      </c>
      <c r="Q4308" s="15" t="s">
        <v>1174</v>
      </c>
      <c r="R4308" s="15" t="s">
        <v>65</v>
      </c>
      <c r="S4308" s="15" t="s">
        <v>103</v>
      </c>
      <c r="T4308" s="15" t="s">
        <v>1175</v>
      </c>
      <c r="U4308" s="28">
        <v>34560.0</v>
      </c>
      <c r="V4308" s="15">
        <v>1.0</v>
      </c>
      <c r="W4308" s="31">
        <v>0.2</v>
      </c>
      <c r="X4308" s="28">
        <v>11664.0</v>
      </c>
    </row>
    <row r="4309" ht="15.75" customHeight="1">
      <c r="A4309" s="15">
        <v>5199.0</v>
      </c>
      <c r="B4309" s="15" t="s">
        <v>6987</v>
      </c>
      <c r="C4309" s="18">
        <v>42432.0</v>
      </c>
      <c r="D4309" s="18">
        <v>42437.0</v>
      </c>
      <c r="E4309" s="18">
        <f t="shared" si="1"/>
        <v>42437</v>
      </c>
      <c r="F4309" s="15" t="s">
        <v>55</v>
      </c>
      <c r="G4309" s="15" t="s">
        <v>975</v>
      </c>
      <c r="H4309" s="15" t="s">
        <v>976</v>
      </c>
      <c r="I4309" s="15" t="s">
        <v>59</v>
      </c>
      <c r="J4309" s="15" t="s">
        <v>60</v>
      </c>
      <c r="K4309" s="15" t="s">
        <v>26</v>
      </c>
      <c r="L4309" s="15" t="str">
        <f t="array" ref="L4309">_xlfn.XLOOKUP(M4309,reference_province_to_city!$A$2:$A$11,reference_province_to_city!$B$2:$B$11)</f>
        <v>Denpasar</v>
      </c>
      <c r="M4309" s="15" t="s">
        <v>24</v>
      </c>
      <c r="N4309" s="15">
        <v>80231.0</v>
      </c>
      <c r="O4309" s="15">
        <f t="array" ref="O4309">_xlfn.XLOOKUP(M4309,reference_postal_code!$B$2:$B$11,reference_postal_code!$A$2:$A$11)</f>
        <v>80231</v>
      </c>
      <c r="P4309" s="15" t="s">
        <v>63</v>
      </c>
      <c r="Q4309" s="15" t="s">
        <v>2415</v>
      </c>
      <c r="R4309" s="15" t="s">
        <v>65</v>
      </c>
      <c r="S4309" s="15" t="s">
        <v>226</v>
      </c>
      <c r="T4309" s="15" t="s">
        <v>2416</v>
      </c>
      <c r="U4309" s="28">
        <v>5.895108E7</v>
      </c>
      <c r="V4309" s="15">
        <v>3.0</v>
      </c>
      <c r="W4309" s="31">
        <v>0.2</v>
      </c>
      <c r="X4309" s="28">
        <v>-1.1790216E7</v>
      </c>
    </row>
    <row r="4310" ht="15.75" customHeight="1">
      <c r="A4310" s="15">
        <v>3091.0</v>
      </c>
      <c r="B4310" s="15" t="s">
        <v>6994</v>
      </c>
      <c r="C4310" s="18">
        <v>42432.0</v>
      </c>
      <c r="D4310" s="18">
        <v>42437.0</v>
      </c>
      <c r="E4310" s="18">
        <f t="shared" si="1"/>
        <v>42437</v>
      </c>
      <c r="F4310" s="15" t="s">
        <v>55</v>
      </c>
      <c r="G4310" s="15" t="s">
        <v>1879</v>
      </c>
      <c r="H4310" s="15" t="s">
        <v>1880</v>
      </c>
      <c r="I4310" s="15" t="s">
        <v>59</v>
      </c>
      <c r="J4310" s="15" t="s">
        <v>60</v>
      </c>
      <c r="K4310" s="15" t="s">
        <v>28</v>
      </c>
      <c r="L4310" s="15" t="str">
        <f t="array" ref="L4310">_xlfn.XLOOKUP(M4310,reference_province_to_city!$A$2:$A$11,reference_province_to_city!$B$2:$B$11)</f>
        <v>Medan</v>
      </c>
      <c r="M4310" s="15" t="s">
        <v>11</v>
      </c>
      <c r="N4310" s="15">
        <v>20111.0</v>
      </c>
      <c r="O4310" s="15">
        <f t="array" ref="O4310">_xlfn.XLOOKUP(M4310,reference_postal_code!$B$2:$B$11,reference_postal_code!$A$2:$A$11)</f>
        <v>20111</v>
      </c>
      <c r="P4310" s="15" t="s">
        <v>77</v>
      </c>
      <c r="Q4310" s="15" t="s">
        <v>1624</v>
      </c>
      <c r="R4310" s="15" t="s">
        <v>65</v>
      </c>
      <c r="S4310" s="15" t="s">
        <v>83</v>
      </c>
      <c r="T4310" s="15" t="s">
        <v>1625</v>
      </c>
      <c r="U4310" s="28">
        <v>6717900.0</v>
      </c>
      <c r="V4310" s="15">
        <v>7.0</v>
      </c>
      <c r="W4310" s="31">
        <v>0.0</v>
      </c>
      <c r="X4310" s="28">
        <v>3291771.0</v>
      </c>
    </row>
    <row r="4311" ht="15.75" customHeight="1">
      <c r="A4311" s="15">
        <v>4003.0</v>
      </c>
      <c r="B4311" s="15" t="s">
        <v>6993</v>
      </c>
      <c r="C4311" s="18">
        <v>42432.0</v>
      </c>
      <c r="D4311" s="18">
        <v>42437.0</v>
      </c>
      <c r="E4311" s="18">
        <f t="shared" si="1"/>
        <v>42437</v>
      </c>
      <c r="F4311" s="15" t="s">
        <v>55</v>
      </c>
      <c r="G4311" s="15" t="s">
        <v>3022</v>
      </c>
      <c r="H4311" s="15" t="s">
        <v>3023</v>
      </c>
      <c r="I4311" s="15" t="s">
        <v>59</v>
      </c>
      <c r="J4311" s="15" t="s">
        <v>60</v>
      </c>
      <c r="K4311" s="15" t="s">
        <v>26</v>
      </c>
      <c r="L4311" s="15" t="str">
        <f t="array" ref="L4311">_xlfn.XLOOKUP(M4311,reference_province_to_city!$A$2:$A$11,reference_province_to_city!$B$2:$B$11)</f>
        <v>Denpasar</v>
      </c>
      <c r="M4311" s="15" t="s">
        <v>24</v>
      </c>
      <c r="N4311" s="15">
        <v>80231.0</v>
      </c>
      <c r="O4311" s="15">
        <f t="array" ref="O4311">_xlfn.XLOOKUP(M4311,reference_postal_code!$B$2:$B$11,reference_postal_code!$A$2:$A$11)</f>
        <v>80231</v>
      </c>
      <c r="P4311" s="15" t="s">
        <v>63</v>
      </c>
      <c r="Q4311" s="15" t="s">
        <v>6995</v>
      </c>
      <c r="R4311" s="15" t="s">
        <v>106</v>
      </c>
      <c r="S4311" s="15" t="s">
        <v>218</v>
      </c>
      <c r="T4311" s="15" t="s">
        <v>6996</v>
      </c>
      <c r="U4311" s="28">
        <v>9568440.0</v>
      </c>
      <c r="V4311" s="15">
        <v>3.0</v>
      </c>
      <c r="W4311" s="31">
        <v>0.3</v>
      </c>
      <c r="X4311" s="28">
        <v>-1913688.0</v>
      </c>
    </row>
    <row r="4312" ht="15.75" customHeight="1">
      <c r="A4312" s="15">
        <v>4004.0</v>
      </c>
      <c r="B4312" s="15" t="s">
        <v>6993</v>
      </c>
      <c r="C4312" s="18">
        <v>42432.0</v>
      </c>
      <c r="D4312" s="18">
        <v>42437.0</v>
      </c>
      <c r="E4312" s="18">
        <f t="shared" si="1"/>
        <v>42437</v>
      </c>
      <c r="F4312" s="15" t="s">
        <v>55</v>
      </c>
      <c r="G4312" s="15" t="s">
        <v>3022</v>
      </c>
      <c r="H4312" s="15" t="s">
        <v>3023</v>
      </c>
      <c r="I4312" s="15" t="s">
        <v>59</v>
      </c>
      <c r="J4312" s="15" t="s">
        <v>60</v>
      </c>
      <c r="K4312" s="15" t="s">
        <v>26</v>
      </c>
      <c r="L4312" s="15" t="str">
        <f t="array" ref="L4312">_xlfn.XLOOKUP(M4312,reference_province_to_city!$A$2:$A$11,reference_province_to_city!$B$2:$B$11)</f>
        <v>Denpasar</v>
      </c>
      <c r="M4312" s="15" t="s">
        <v>24</v>
      </c>
      <c r="N4312" s="15">
        <v>80231.0</v>
      </c>
      <c r="O4312" s="15">
        <f t="array" ref="O4312">_xlfn.XLOOKUP(M4312,reference_postal_code!$B$2:$B$11,reference_postal_code!$A$2:$A$11)</f>
        <v>80231</v>
      </c>
      <c r="P4312" s="15" t="s">
        <v>63</v>
      </c>
      <c r="Q4312" s="15" t="s">
        <v>6346</v>
      </c>
      <c r="R4312" s="15" t="s">
        <v>110</v>
      </c>
      <c r="S4312" s="15" t="s">
        <v>668</v>
      </c>
      <c r="T4312" s="15" t="s">
        <v>6347</v>
      </c>
      <c r="U4312" s="28">
        <v>4318650.0</v>
      </c>
      <c r="V4312" s="15">
        <v>3.0</v>
      </c>
      <c r="W4312" s="31">
        <v>0.4</v>
      </c>
      <c r="X4312" s="28">
        <v>503842.0</v>
      </c>
    </row>
    <row r="4313" ht="15.75" customHeight="1">
      <c r="A4313" s="15">
        <v>3757.0</v>
      </c>
      <c r="B4313" s="15" t="s">
        <v>6988</v>
      </c>
      <c r="C4313" s="18">
        <v>42432.0</v>
      </c>
      <c r="D4313" s="18">
        <v>42435.0</v>
      </c>
      <c r="E4313" s="18">
        <f t="shared" si="1"/>
        <v>42435</v>
      </c>
      <c r="F4313" s="15" t="s">
        <v>125</v>
      </c>
      <c r="G4313" s="15" t="s">
        <v>6989</v>
      </c>
      <c r="H4313" s="15" t="s">
        <v>6990</v>
      </c>
      <c r="I4313" s="15" t="s">
        <v>128</v>
      </c>
      <c r="J4313" s="15" t="s">
        <v>60</v>
      </c>
      <c r="K4313" s="15" t="s">
        <v>33</v>
      </c>
      <c r="L4313" s="15" t="str">
        <f t="array" ref="L4313">_xlfn.XLOOKUP(M4313,reference_province_to_city!$A$2:$A$11,reference_province_to_city!$B$2:$B$11)</f>
        <v>Makassar</v>
      </c>
      <c r="M4313" s="15" t="s">
        <v>25</v>
      </c>
      <c r="N4313" s="15">
        <v>90111.0</v>
      </c>
      <c r="O4313" s="15">
        <f t="array" ref="O4313">_xlfn.XLOOKUP(M4313,reference_postal_code!$B$2:$B$11,reference_postal_code!$A$2:$A$11)</f>
        <v>90111</v>
      </c>
      <c r="P4313" s="15" t="s">
        <v>63</v>
      </c>
      <c r="Q4313" s="15" t="s">
        <v>3293</v>
      </c>
      <c r="R4313" s="15" t="s">
        <v>106</v>
      </c>
      <c r="S4313" s="15" t="s">
        <v>107</v>
      </c>
      <c r="T4313" s="15" t="s">
        <v>3294</v>
      </c>
      <c r="U4313" s="28">
        <v>8451450.0</v>
      </c>
      <c r="V4313" s="15">
        <v>5.0</v>
      </c>
      <c r="W4313" s="31">
        <v>0.3</v>
      </c>
      <c r="X4313" s="28">
        <v>-845145.0</v>
      </c>
    </row>
    <row r="4314" ht="15.75" customHeight="1">
      <c r="A4314" s="15">
        <v>4748.0</v>
      </c>
      <c r="B4314" s="15" t="s">
        <v>6997</v>
      </c>
      <c r="C4314" s="18">
        <v>42432.0</v>
      </c>
      <c r="D4314" s="18">
        <v>42432.0</v>
      </c>
      <c r="E4314" s="18">
        <f t="shared" si="1"/>
        <v>42432</v>
      </c>
      <c r="F4314" s="15" t="s">
        <v>466</v>
      </c>
      <c r="G4314" s="15" t="s">
        <v>1294</v>
      </c>
      <c r="H4314" s="15" t="s">
        <v>1295</v>
      </c>
      <c r="I4314" s="15" t="s">
        <v>128</v>
      </c>
      <c r="J4314" s="15" t="s">
        <v>60</v>
      </c>
      <c r="K4314" s="15" t="s">
        <v>31</v>
      </c>
      <c r="L4314" s="15" t="str">
        <f t="array" ref="L4314">_xlfn.XLOOKUP(M4314,reference_province_to_city!$A$2:$A$11,reference_province_to_city!$B$2:$B$11)</f>
        <v>Balikpapan</v>
      </c>
      <c r="M4314" s="15" t="s">
        <v>21</v>
      </c>
      <c r="N4314" s="15">
        <v>76114.0</v>
      </c>
      <c r="O4314" s="15">
        <f t="array" ref="O4314">_xlfn.XLOOKUP(M4314,reference_postal_code!$B$2:$B$11,reference_postal_code!$A$2:$A$11)</f>
        <v>76114</v>
      </c>
      <c r="P4314" s="15" t="s">
        <v>166</v>
      </c>
      <c r="Q4314" s="15" t="s">
        <v>6035</v>
      </c>
      <c r="R4314" s="15" t="s">
        <v>65</v>
      </c>
      <c r="S4314" s="15" t="s">
        <v>226</v>
      </c>
      <c r="T4314" s="15" t="s">
        <v>6036</v>
      </c>
      <c r="U4314" s="28">
        <v>380250.0</v>
      </c>
      <c r="V4314" s="15">
        <v>3.0</v>
      </c>
      <c r="W4314" s="31">
        <v>0.0</v>
      </c>
      <c r="X4314" s="28">
        <v>114075.0</v>
      </c>
    </row>
    <row r="4315" ht="15.75" customHeight="1">
      <c r="A4315" s="15">
        <v>3093.0</v>
      </c>
      <c r="B4315" s="15" t="s">
        <v>6994</v>
      </c>
      <c r="C4315" s="18">
        <v>42432.0</v>
      </c>
      <c r="D4315" s="18">
        <v>42437.0</v>
      </c>
      <c r="E4315" s="18">
        <f t="shared" si="1"/>
        <v>42437</v>
      </c>
      <c r="F4315" s="15" t="s">
        <v>55</v>
      </c>
      <c r="G4315" s="15" t="s">
        <v>1879</v>
      </c>
      <c r="H4315" s="15" t="s">
        <v>1880</v>
      </c>
      <c r="I4315" s="15" t="s">
        <v>59</v>
      </c>
      <c r="J4315" s="15" t="s">
        <v>60</v>
      </c>
      <c r="K4315" s="15" t="s">
        <v>28</v>
      </c>
      <c r="L4315" s="15" t="str">
        <f t="array" ref="L4315">_xlfn.XLOOKUP(M4315,reference_province_to_city!$A$2:$A$11,reference_province_to_city!$B$2:$B$11)</f>
        <v>Medan</v>
      </c>
      <c r="M4315" s="15" t="s">
        <v>11</v>
      </c>
      <c r="N4315" s="15">
        <v>20111.0</v>
      </c>
      <c r="O4315" s="15">
        <f t="array" ref="O4315">_xlfn.XLOOKUP(M4315,reference_postal_code!$B$2:$B$11,reference_postal_code!$A$2:$A$11)</f>
        <v>20111</v>
      </c>
      <c r="P4315" s="15" t="s">
        <v>77</v>
      </c>
      <c r="Q4315" s="15" t="s">
        <v>1099</v>
      </c>
      <c r="R4315" s="15" t="s">
        <v>65</v>
      </c>
      <c r="S4315" s="15" t="s">
        <v>66</v>
      </c>
      <c r="T4315" s="15" t="s">
        <v>1100</v>
      </c>
      <c r="U4315" s="28">
        <v>2496600.0</v>
      </c>
      <c r="V4315" s="15">
        <v>3.0</v>
      </c>
      <c r="W4315" s="31">
        <v>0.0</v>
      </c>
      <c r="X4315" s="28">
        <v>1198368.0</v>
      </c>
    </row>
    <row r="4316" ht="15.75" customHeight="1">
      <c r="A4316" s="15">
        <v>3092.0</v>
      </c>
      <c r="B4316" s="15" t="s">
        <v>6994</v>
      </c>
      <c r="C4316" s="18">
        <v>42432.0</v>
      </c>
      <c r="D4316" s="18">
        <v>42437.0</v>
      </c>
      <c r="E4316" s="18">
        <f t="shared" si="1"/>
        <v>42437</v>
      </c>
      <c r="F4316" s="15" t="s">
        <v>55</v>
      </c>
      <c r="G4316" s="15" t="s">
        <v>1879</v>
      </c>
      <c r="H4316" s="15" t="s">
        <v>1880</v>
      </c>
      <c r="I4316" s="15" t="s">
        <v>59</v>
      </c>
      <c r="J4316" s="15" t="s">
        <v>60</v>
      </c>
      <c r="K4316" s="15" t="s">
        <v>28</v>
      </c>
      <c r="L4316" s="15" t="str">
        <f t="array" ref="L4316">_xlfn.XLOOKUP(M4316,reference_province_to_city!$A$2:$A$11,reference_province_to_city!$B$2:$B$11)</f>
        <v>Medan</v>
      </c>
      <c r="M4316" s="15" t="s">
        <v>11</v>
      </c>
      <c r="N4316" s="15">
        <v>20111.0</v>
      </c>
      <c r="O4316" s="15">
        <f t="array" ref="O4316">_xlfn.XLOOKUP(M4316,reference_postal_code!$B$2:$B$11,reference_postal_code!$A$2:$A$11)</f>
        <v>20111</v>
      </c>
      <c r="P4316" s="15" t="s">
        <v>77</v>
      </c>
      <c r="Q4316" s="15" t="s">
        <v>1198</v>
      </c>
      <c r="R4316" s="15" t="s">
        <v>110</v>
      </c>
      <c r="S4316" s="15" t="s">
        <v>111</v>
      </c>
      <c r="T4316" s="15" t="s">
        <v>1199</v>
      </c>
      <c r="U4316" s="28">
        <v>7199250.0</v>
      </c>
      <c r="V4316" s="15">
        <v>5.0</v>
      </c>
      <c r="W4316" s="31">
        <v>0.0</v>
      </c>
      <c r="X4316" s="28">
        <v>1943798.0</v>
      </c>
    </row>
    <row r="4317" ht="15.75" customHeight="1">
      <c r="A4317" s="15">
        <v>5202.0</v>
      </c>
      <c r="B4317" s="15" t="s">
        <v>6987</v>
      </c>
      <c r="C4317" s="18">
        <v>42432.0</v>
      </c>
      <c r="D4317" s="18">
        <v>42437.0</v>
      </c>
      <c r="E4317" s="18">
        <f t="shared" si="1"/>
        <v>42437</v>
      </c>
      <c r="F4317" s="15" t="s">
        <v>55</v>
      </c>
      <c r="G4317" s="15" t="s">
        <v>975</v>
      </c>
      <c r="H4317" s="15" t="s">
        <v>976</v>
      </c>
      <c r="I4317" s="15" t="s">
        <v>59</v>
      </c>
      <c r="J4317" s="15" t="s">
        <v>60</v>
      </c>
      <c r="K4317" s="15" t="s">
        <v>26</v>
      </c>
      <c r="L4317" s="15" t="str">
        <f t="array" ref="L4317">_xlfn.XLOOKUP(M4317,reference_province_to_city!$A$2:$A$11,reference_province_to_city!$B$2:$B$11)</f>
        <v>Denpasar</v>
      </c>
      <c r="M4317" s="15" t="s">
        <v>24</v>
      </c>
      <c r="N4317" s="15">
        <v>80231.0</v>
      </c>
      <c r="O4317" s="15">
        <f t="array" ref="O4317">_xlfn.XLOOKUP(M4317,reference_postal_code!$B$2:$B$11,reference_postal_code!$A$2:$A$11)</f>
        <v>80231</v>
      </c>
      <c r="P4317" s="15" t="s">
        <v>63</v>
      </c>
      <c r="Q4317" s="15" t="s">
        <v>2241</v>
      </c>
      <c r="R4317" s="15" t="s">
        <v>110</v>
      </c>
      <c r="S4317" s="15" t="s">
        <v>149</v>
      </c>
      <c r="T4317" s="15" t="s">
        <v>2242</v>
      </c>
      <c r="U4317" s="28">
        <v>625800.0</v>
      </c>
      <c r="V4317" s="15">
        <v>7.0</v>
      </c>
      <c r="W4317" s="31">
        <v>0.2</v>
      </c>
      <c r="X4317" s="28">
        <v>86047.0</v>
      </c>
    </row>
    <row r="4318" ht="15.75" customHeight="1">
      <c r="A4318" s="15">
        <v>4749.0</v>
      </c>
      <c r="B4318" s="15" t="s">
        <v>6997</v>
      </c>
      <c r="C4318" s="18">
        <v>42432.0</v>
      </c>
      <c r="D4318" s="18">
        <v>42432.0</v>
      </c>
      <c r="E4318" s="18">
        <f t="shared" si="1"/>
        <v>42432</v>
      </c>
      <c r="F4318" s="15" t="s">
        <v>466</v>
      </c>
      <c r="G4318" s="15" t="s">
        <v>1294</v>
      </c>
      <c r="H4318" s="15" t="s">
        <v>1295</v>
      </c>
      <c r="I4318" s="15" t="s">
        <v>128</v>
      </c>
      <c r="J4318" s="15" t="s">
        <v>60</v>
      </c>
      <c r="K4318" s="15" t="s">
        <v>31</v>
      </c>
      <c r="L4318" s="15" t="str">
        <f t="array" ref="L4318">_xlfn.XLOOKUP(M4318,reference_province_to_city!$A$2:$A$11,reference_province_to_city!$B$2:$B$11)</f>
        <v>Balikpapan</v>
      </c>
      <c r="M4318" s="15" t="s">
        <v>21</v>
      </c>
      <c r="N4318" s="15">
        <v>76114.0</v>
      </c>
      <c r="O4318" s="15">
        <f t="array" ref="O4318">_xlfn.XLOOKUP(M4318,reference_postal_code!$B$2:$B$11,reference_postal_code!$A$2:$A$11)</f>
        <v>76114</v>
      </c>
      <c r="P4318" s="15" t="s">
        <v>166</v>
      </c>
      <c r="Q4318" s="15" t="s">
        <v>4681</v>
      </c>
      <c r="R4318" s="15" t="s">
        <v>106</v>
      </c>
      <c r="S4318" s="15" t="s">
        <v>139</v>
      </c>
      <c r="T4318" s="15" t="s">
        <v>4682</v>
      </c>
      <c r="U4318" s="28">
        <v>529200.0</v>
      </c>
      <c r="V4318" s="15">
        <v>3.0</v>
      </c>
      <c r="W4318" s="31">
        <v>0.0</v>
      </c>
      <c r="X4318" s="28">
        <v>179928.0</v>
      </c>
    </row>
    <row r="4319" ht="15.75" customHeight="1">
      <c r="A4319" s="15">
        <v>2607.0</v>
      </c>
      <c r="B4319" s="15" t="s">
        <v>6998</v>
      </c>
      <c r="C4319" s="18">
        <v>42433.0</v>
      </c>
      <c r="D4319" s="18">
        <v>42439.0</v>
      </c>
      <c r="E4319" s="18">
        <f t="shared" si="1"/>
        <v>42439</v>
      </c>
      <c r="F4319" s="15" t="s">
        <v>55</v>
      </c>
      <c r="G4319" s="15" t="s">
        <v>4674</v>
      </c>
      <c r="H4319" s="15" t="s">
        <v>4675</v>
      </c>
      <c r="I4319" s="15" t="s">
        <v>76</v>
      </c>
      <c r="J4319" s="15" t="s">
        <v>60</v>
      </c>
      <c r="K4319" s="15" t="s">
        <v>10</v>
      </c>
      <c r="L4319" s="15" t="str">
        <f t="array" ref="L4319">_xlfn.XLOOKUP(M4319,reference_province_to_city!$A$2:$A$11,reference_province_to_city!$B$2:$B$11)</f>
        <v>Jakarta</v>
      </c>
      <c r="M4319" s="15" t="s">
        <v>7</v>
      </c>
      <c r="N4319" s="15">
        <v>10110.0</v>
      </c>
      <c r="O4319" s="15">
        <f t="array" ref="O4319">_xlfn.XLOOKUP(M4319,reference_postal_code!$B$2:$B$11,reference_postal_code!$A$2:$A$11)</f>
        <v>10110</v>
      </c>
      <c r="P4319" s="15" t="s">
        <v>117</v>
      </c>
      <c r="Q4319" s="15" t="s">
        <v>6999</v>
      </c>
      <c r="R4319" s="15" t="s">
        <v>65</v>
      </c>
      <c r="S4319" s="15" t="s">
        <v>93</v>
      </c>
      <c r="T4319" s="15" t="s">
        <v>7000</v>
      </c>
      <c r="U4319" s="28">
        <v>254850.0</v>
      </c>
      <c r="V4319" s="15">
        <v>1.0</v>
      </c>
      <c r="W4319" s="31">
        <v>0.0</v>
      </c>
      <c r="X4319" s="28">
        <v>73906.0</v>
      </c>
    </row>
    <row r="4320" ht="15.75" customHeight="1">
      <c r="A4320" s="15">
        <v>9750.0</v>
      </c>
      <c r="B4320" s="15" t="s">
        <v>7001</v>
      </c>
      <c r="C4320" s="18">
        <v>42433.0</v>
      </c>
      <c r="D4320" s="18">
        <v>42437.0</v>
      </c>
      <c r="E4320" s="18">
        <f t="shared" si="1"/>
        <v>42437</v>
      </c>
      <c r="F4320" s="15" t="s">
        <v>55</v>
      </c>
      <c r="G4320" s="15" t="s">
        <v>5469</v>
      </c>
      <c r="H4320" s="15" t="s">
        <v>5470</v>
      </c>
      <c r="I4320" s="15" t="s">
        <v>128</v>
      </c>
      <c r="J4320" s="15" t="s">
        <v>60</v>
      </c>
      <c r="K4320" s="15" t="s">
        <v>28</v>
      </c>
      <c r="L4320" s="15" t="str">
        <f t="array" ref="L4320">_xlfn.XLOOKUP(M4320,reference_province_to_city!$A$2:$A$11,reference_province_to_city!$B$2:$B$11)</f>
        <v>Medan</v>
      </c>
      <c r="M4320" s="15" t="s">
        <v>11</v>
      </c>
      <c r="N4320" s="15">
        <v>20111.0</v>
      </c>
      <c r="O4320" s="15">
        <f t="array" ref="O4320">_xlfn.XLOOKUP(M4320,reference_postal_code!$B$2:$B$11,reference_postal_code!$A$2:$A$11)</f>
        <v>20111</v>
      </c>
      <c r="P4320" s="15" t="s">
        <v>77</v>
      </c>
      <c r="Q4320" s="15" t="s">
        <v>2386</v>
      </c>
      <c r="R4320" s="15" t="s">
        <v>110</v>
      </c>
      <c r="S4320" s="15" t="s">
        <v>149</v>
      </c>
      <c r="T4320" s="15" t="s">
        <v>2387</v>
      </c>
      <c r="U4320" s="28">
        <v>2399700.0</v>
      </c>
      <c r="V4320" s="15">
        <v>2.0</v>
      </c>
      <c r="W4320" s="31">
        <v>0.0</v>
      </c>
      <c r="X4320" s="28">
        <v>863892.0</v>
      </c>
    </row>
    <row r="4321" ht="15.75" customHeight="1">
      <c r="A4321" s="15">
        <v>3265.0</v>
      </c>
      <c r="B4321" s="15" t="s">
        <v>7002</v>
      </c>
      <c r="C4321" s="18">
        <v>42433.0</v>
      </c>
      <c r="D4321" s="18">
        <v>42437.0</v>
      </c>
      <c r="E4321" s="18">
        <f t="shared" si="1"/>
        <v>42437</v>
      </c>
      <c r="F4321" s="15" t="s">
        <v>114</v>
      </c>
      <c r="G4321" s="15" t="s">
        <v>1594</v>
      </c>
      <c r="H4321" s="15" t="s">
        <v>1595</v>
      </c>
      <c r="I4321" s="15" t="s">
        <v>128</v>
      </c>
      <c r="J4321" s="15" t="s">
        <v>60</v>
      </c>
      <c r="K4321" s="15" t="s">
        <v>19</v>
      </c>
      <c r="L4321" s="15" t="str">
        <f t="array" ref="L4321">_xlfn.XLOOKUP(M4321,reference_province_to_city!$A$2:$A$11,reference_province_to_city!$B$2:$B$11)</f>
        <v>Yogyakarta</v>
      </c>
      <c r="M4321" s="15" t="s">
        <v>18</v>
      </c>
      <c r="N4321" s="15">
        <v>55111.0</v>
      </c>
      <c r="O4321" s="15">
        <f t="array" ref="O4321">_xlfn.XLOOKUP(M4321,reference_postal_code!$B$2:$B$11,reference_postal_code!$A$2:$A$11)</f>
        <v>55111</v>
      </c>
      <c r="P4321" s="15" t="s">
        <v>77</v>
      </c>
      <c r="Q4321" s="15" t="s">
        <v>1040</v>
      </c>
      <c r="R4321" s="15" t="s">
        <v>65</v>
      </c>
      <c r="S4321" s="15" t="s">
        <v>79</v>
      </c>
      <c r="T4321" s="15" t="s">
        <v>1041</v>
      </c>
      <c r="U4321" s="28">
        <v>151200.0</v>
      </c>
      <c r="V4321" s="15">
        <v>4.0</v>
      </c>
      <c r="W4321" s="31">
        <v>0.2</v>
      </c>
      <c r="X4321" s="28">
        <v>52920.0</v>
      </c>
    </row>
    <row r="4322" ht="15.75" customHeight="1">
      <c r="A4322" s="15">
        <v>4215.0</v>
      </c>
      <c r="B4322" s="15" t="s">
        <v>7003</v>
      </c>
      <c r="C4322" s="18">
        <v>42433.0</v>
      </c>
      <c r="D4322" s="18">
        <v>42437.0</v>
      </c>
      <c r="E4322" s="18">
        <f t="shared" si="1"/>
        <v>42437</v>
      </c>
      <c r="F4322" s="15" t="s">
        <v>55</v>
      </c>
      <c r="G4322" s="15" t="s">
        <v>1861</v>
      </c>
      <c r="H4322" s="15" t="s">
        <v>1862</v>
      </c>
      <c r="I4322" s="15" t="s">
        <v>59</v>
      </c>
      <c r="J4322" s="15" t="s">
        <v>60</v>
      </c>
      <c r="K4322" s="15" t="s">
        <v>22</v>
      </c>
      <c r="L4322" s="15" t="str">
        <f t="array" ref="L4322">_xlfn.XLOOKUP(M4322,reference_province_to_city!$A$2:$A$11,reference_province_to_city!$B$2:$B$11)</f>
        <v>Surabaya</v>
      </c>
      <c r="M4322" s="15" t="s">
        <v>20</v>
      </c>
      <c r="N4322" s="15">
        <v>60231.0</v>
      </c>
      <c r="O4322" s="15">
        <f t="array" ref="O4322">_xlfn.XLOOKUP(M4322,reference_postal_code!$B$2:$B$11,reference_postal_code!$A$2:$A$11)</f>
        <v>60231</v>
      </c>
      <c r="P4322" s="15" t="s">
        <v>166</v>
      </c>
      <c r="Q4322" s="15" t="s">
        <v>1718</v>
      </c>
      <c r="R4322" s="15" t="s">
        <v>65</v>
      </c>
      <c r="S4322" s="15" t="s">
        <v>83</v>
      </c>
      <c r="T4322" s="15" t="s">
        <v>1719</v>
      </c>
      <c r="U4322" s="28">
        <v>1926000.0</v>
      </c>
      <c r="V4322" s="15">
        <v>3.0</v>
      </c>
      <c r="W4322" s="31">
        <v>0.0</v>
      </c>
      <c r="X4322" s="28">
        <v>963000.0</v>
      </c>
    </row>
    <row r="4323" ht="15.75" customHeight="1">
      <c r="A4323" s="15">
        <v>919.0</v>
      </c>
      <c r="B4323" s="15" t="s">
        <v>7004</v>
      </c>
      <c r="C4323" s="18">
        <v>42434.0</v>
      </c>
      <c r="D4323" s="18">
        <v>42440.0</v>
      </c>
      <c r="E4323" s="18">
        <f t="shared" si="1"/>
        <v>42440</v>
      </c>
      <c r="F4323" s="15" t="s">
        <v>55</v>
      </c>
      <c r="G4323" s="15" t="s">
        <v>2077</v>
      </c>
      <c r="H4323" s="15" t="s">
        <v>2078</v>
      </c>
      <c r="I4323" s="15" t="s">
        <v>128</v>
      </c>
      <c r="J4323" s="15" t="s">
        <v>60</v>
      </c>
      <c r="K4323" s="15" t="s">
        <v>524</v>
      </c>
      <c r="L4323" s="15" t="str">
        <f t="array" ref="L4323">_xlfn.XLOOKUP(M4323,reference_province_to_city!$A$2:$A$11,reference_province_to_city!$B$2:$B$11)</f>
        <v>Balikpapan</v>
      </c>
      <c r="M4323" s="15" t="s">
        <v>21</v>
      </c>
      <c r="N4323" s="15">
        <v>76114.0</v>
      </c>
      <c r="O4323" s="15">
        <f t="array" ref="O4323">_xlfn.XLOOKUP(M4323,reference_postal_code!$B$2:$B$11,reference_postal_code!$A$2:$A$11)</f>
        <v>76114</v>
      </c>
      <c r="P4323" s="15" t="s">
        <v>166</v>
      </c>
      <c r="Q4323" s="15" t="s">
        <v>1247</v>
      </c>
      <c r="R4323" s="15" t="s">
        <v>65</v>
      </c>
      <c r="S4323" s="15" t="s">
        <v>173</v>
      </c>
      <c r="T4323" s="15" t="s">
        <v>1248</v>
      </c>
      <c r="U4323" s="28">
        <v>2240280.0</v>
      </c>
      <c r="V4323" s="15">
        <v>3.0</v>
      </c>
      <c r="W4323" s="31">
        <v>0.2</v>
      </c>
      <c r="X4323" s="28">
        <v>756094.0</v>
      </c>
    </row>
    <row r="4324" ht="15.75" customHeight="1">
      <c r="A4324" s="15">
        <v>920.0</v>
      </c>
      <c r="B4324" s="15" t="s">
        <v>7004</v>
      </c>
      <c r="C4324" s="18">
        <v>42434.0</v>
      </c>
      <c r="D4324" s="18">
        <v>42440.0</v>
      </c>
      <c r="E4324" s="18">
        <f t="shared" si="1"/>
        <v>42440</v>
      </c>
      <c r="F4324" s="15" t="s">
        <v>55</v>
      </c>
      <c r="G4324" s="15" t="s">
        <v>2077</v>
      </c>
      <c r="H4324" s="15" t="s">
        <v>2078</v>
      </c>
      <c r="I4324" s="15" t="s">
        <v>128</v>
      </c>
      <c r="J4324" s="15" t="s">
        <v>60</v>
      </c>
      <c r="K4324" s="15" t="s">
        <v>31</v>
      </c>
      <c r="L4324" s="15" t="str">
        <f t="array" ref="L4324">_xlfn.XLOOKUP(M4324,reference_province_to_city!$A$2:$A$11,reference_province_to_city!$B$2:$B$11)</f>
        <v>Balikpapan</v>
      </c>
      <c r="M4324" s="15" t="s">
        <v>21</v>
      </c>
      <c r="N4324" s="15">
        <v>76114.0</v>
      </c>
      <c r="O4324" s="15">
        <f t="array" ref="O4324">_xlfn.XLOOKUP(M4324,reference_postal_code!$B$2:$B$11,reference_postal_code!$A$2:$A$11)</f>
        <v>76114</v>
      </c>
      <c r="P4324" s="15" t="s">
        <v>166</v>
      </c>
      <c r="Q4324" s="15" t="s">
        <v>397</v>
      </c>
      <c r="R4324" s="15" t="s">
        <v>65</v>
      </c>
      <c r="S4324" s="15" t="s">
        <v>87</v>
      </c>
      <c r="T4324" s="15" t="s">
        <v>398</v>
      </c>
      <c r="U4324" s="28">
        <v>194880.0</v>
      </c>
      <c r="V4324" s="15">
        <v>1.0</v>
      </c>
      <c r="W4324" s="31">
        <v>0.2</v>
      </c>
      <c r="X4324" s="28">
        <v>-12180.0</v>
      </c>
    </row>
    <row r="4325" ht="15.75" customHeight="1">
      <c r="A4325" s="15">
        <v>8445.0</v>
      </c>
      <c r="B4325" s="15" t="s">
        <v>7005</v>
      </c>
      <c r="C4325" s="18">
        <v>42435.0</v>
      </c>
      <c r="D4325" s="18">
        <v>42439.0</v>
      </c>
      <c r="E4325" s="18">
        <f t="shared" si="1"/>
        <v>42439</v>
      </c>
      <c r="F4325" s="15" t="s">
        <v>55</v>
      </c>
      <c r="G4325" s="15" t="s">
        <v>5306</v>
      </c>
      <c r="H4325" s="15" t="s">
        <v>5307</v>
      </c>
      <c r="I4325" s="15" t="s">
        <v>76</v>
      </c>
      <c r="J4325" s="15" t="s">
        <v>60</v>
      </c>
      <c r="K4325" s="15" t="s">
        <v>33</v>
      </c>
      <c r="L4325" s="15" t="str">
        <f t="array" ref="L4325">_xlfn.XLOOKUP(M4325,reference_province_to_city!$A$2:$A$11,reference_province_to_city!$B$2:$B$11)</f>
        <v>Makassar</v>
      </c>
      <c r="M4325" s="15" t="s">
        <v>25</v>
      </c>
      <c r="N4325" s="15">
        <v>90111.0</v>
      </c>
      <c r="O4325" s="15">
        <f t="array" ref="O4325">_xlfn.XLOOKUP(M4325,reference_postal_code!$B$2:$B$11,reference_postal_code!$A$2:$A$11)</f>
        <v>90111</v>
      </c>
      <c r="P4325" s="15" t="s">
        <v>63</v>
      </c>
      <c r="Q4325" s="15" t="s">
        <v>1755</v>
      </c>
      <c r="R4325" s="15" t="s">
        <v>110</v>
      </c>
      <c r="S4325" s="15" t="s">
        <v>111</v>
      </c>
      <c r="T4325" s="15" t="s">
        <v>1756</v>
      </c>
      <c r="U4325" s="28">
        <v>1023570.0</v>
      </c>
      <c r="V4325" s="15">
        <v>3.0</v>
      </c>
      <c r="W4325" s="31">
        <v>0.4</v>
      </c>
      <c r="X4325" s="28">
        <v>-187655.0</v>
      </c>
    </row>
    <row r="4326" ht="15.75" customHeight="1">
      <c r="A4326" s="15">
        <v>8985.0</v>
      </c>
      <c r="B4326" s="15" t="s">
        <v>7006</v>
      </c>
      <c r="C4326" s="18">
        <v>42435.0</v>
      </c>
      <c r="D4326" s="18">
        <v>42441.0</v>
      </c>
      <c r="E4326" s="18">
        <f t="shared" si="1"/>
        <v>42441</v>
      </c>
      <c r="F4326" s="15" t="s">
        <v>55</v>
      </c>
      <c r="G4326" s="15" t="s">
        <v>5300</v>
      </c>
      <c r="H4326" s="15" t="s">
        <v>5301</v>
      </c>
      <c r="I4326" s="15" t="s">
        <v>59</v>
      </c>
      <c r="J4326" s="15" t="s">
        <v>60</v>
      </c>
      <c r="K4326" s="15" t="s">
        <v>31</v>
      </c>
      <c r="L4326" s="15" t="str">
        <f t="array" ref="L4326">_xlfn.XLOOKUP(M4326,reference_province_to_city!$A$2:$A$11,reference_province_to_city!$B$2:$B$11)</f>
        <v>Balikpapan</v>
      </c>
      <c r="M4326" s="15" t="s">
        <v>21</v>
      </c>
      <c r="N4326" s="15">
        <v>76114.0</v>
      </c>
      <c r="O4326" s="15">
        <f t="array" ref="O4326">_xlfn.XLOOKUP(M4326,reference_postal_code!$B$2:$B$11,reference_postal_code!$A$2:$A$11)</f>
        <v>76114</v>
      </c>
      <c r="P4326" s="15" t="s">
        <v>166</v>
      </c>
      <c r="Q4326" s="15" t="s">
        <v>4064</v>
      </c>
      <c r="R4326" s="15" t="s">
        <v>106</v>
      </c>
      <c r="S4326" s="15" t="s">
        <v>218</v>
      </c>
      <c r="T4326" s="15" t="s">
        <v>4065</v>
      </c>
      <c r="U4326" s="28">
        <v>2189700.0</v>
      </c>
      <c r="V4326" s="15">
        <v>2.0</v>
      </c>
      <c r="W4326" s="31">
        <v>0.5</v>
      </c>
      <c r="X4326" s="28">
        <v>-1488996.0</v>
      </c>
    </row>
    <row r="4327" ht="15.75" customHeight="1">
      <c r="A4327" s="15">
        <v>8443.0</v>
      </c>
      <c r="B4327" s="15" t="s">
        <v>7005</v>
      </c>
      <c r="C4327" s="18">
        <v>42435.0</v>
      </c>
      <c r="D4327" s="18">
        <v>42439.0</v>
      </c>
      <c r="E4327" s="18">
        <f t="shared" si="1"/>
        <v>42439</v>
      </c>
      <c r="F4327" s="15" t="s">
        <v>55</v>
      </c>
      <c r="G4327" s="15" t="s">
        <v>5306</v>
      </c>
      <c r="H4327" s="15" t="s">
        <v>5307</v>
      </c>
      <c r="I4327" s="15" t="s">
        <v>76</v>
      </c>
      <c r="J4327" s="15" t="s">
        <v>60</v>
      </c>
      <c r="K4327" s="15" t="s">
        <v>33</v>
      </c>
      <c r="L4327" s="15" t="str">
        <f t="array" ref="L4327">_xlfn.XLOOKUP(M4327,reference_province_to_city!$A$2:$A$11,reference_province_to_city!$B$2:$B$11)</f>
        <v>Makassar</v>
      </c>
      <c r="M4327" s="15" t="s">
        <v>25</v>
      </c>
      <c r="N4327" s="15">
        <v>90111.0</v>
      </c>
      <c r="O4327" s="15">
        <f t="array" ref="O4327">_xlfn.XLOOKUP(M4327,reference_postal_code!$B$2:$B$11,reference_postal_code!$A$2:$A$11)</f>
        <v>90111</v>
      </c>
      <c r="P4327" s="15" t="s">
        <v>63</v>
      </c>
      <c r="Q4327" s="15" t="s">
        <v>2130</v>
      </c>
      <c r="R4327" s="15" t="s">
        <v>110</v>
      </c>
      <c r="S4327" s="15" t="s">
        <v>111</v>
      </c>
      <c r="T4327" s="15" t="s">
        <v>2131</v>
      </c>
      <c r="U4327" s="28">
        <v>6479100.0</v>
      </c>
      <c r="V4327" s="15">
        <v>2.0</v>
      </c>
      <c r="W4327" s="31">
        <v>0.4</v>
      </c>
      <c r="X4327" s="28">
        <v>-1079850.0</v>
      </c>
    </row>
    <row r="4328" ht="15.75" customHeight="1">
      <c r="A4328" s="15">
        <v>8984.0</v>
      </c>
      <c r="B4328" s="15" t="s">
        <v>7006</v>
      </c>
      <c r="C4328" s="18">
        <v>42435.0</v>
      </c>
      <c r="D4328" s="18">
        <v>42441.0</v>
      </c>
      <c r="E4328" s="18">
        <f t="shared" si="1"/>
        <v>42441</v>
      </c>
      <c r="F4328" s="15" t="s">
        <v>55</v>
      </c>
      <c r="G4328" s="15" t="s">
        <v>5300</v>
      </c>
      <c r="H4328" s="15" t="s">
        <v>5301</v>
      </c>
      <c r="I4328" s="15" t="s">
        <v>59</v>
      </c>
      <c r="J4328" s="15" t="s">
        <v>60</v>
      </c>
      <c r="K4328" s="15" t="s">
        <v>2048</v>
      </c>
      <c r="L4328" s="15" t="str">
        <f t="array" ref="L4328">_xlfn.XLOOKUP(M4328,reference_province_to_city!$A$2:$A$11,reference_province_to_city!$B$2:$B$11)</f>
        <v>Balikpapan</v>
      </c>
      <c r="M4328" s="15" t="s">
        <v>21</v>
      </c>
      <c r="N4328" s="15">
        <v>76114.0</v>
      </c>
      <c r="O4328" s="15">
        <f t="array" ref="O4328">_xlfn.XLOOKUP(M4328,reference_postal_code!$B$2:$B$11,reference_postal_code!$A$2:$A$11)</f>
        <v>76114</v>
      </c>
      <c r="P4328" s="15" t="s">
        <v>166</v>
      </c>
      <c r="Q4328" s="15" t="s">
        <v>4256</v>
      </c>
      <c r="R4328" s="15" t="s">
        <v>106</v>
      </c>
      <c r="S4328" s="15" t="s">
        <v>139</v>
      </c>
      <c r="T4328" s="15" t="s">
        <v>3403</v>
      </c>
      <c r="U4328" s="28">
        <v>2385600.0</v>
      </c>
      <c r="V4328" s="15">
        <v>5.0</v>
      </c>
      <c r="W4328" s="31">
        <v>0.6</v>
      </c>
      <c r="X4328" s="28">
        <v>-2922360.0</v>
      </c>
    </row>
    <row r="4329" ht="15.75" customHeight="1">
      <c r="A4329" s="15">
        <v>8983.0</v>
      </c>
      <c r="B4329" s="15" t="s">
        <v>7006</v>
      </c>
      <c r="C4329" s="18">
        <v>42435.0</v>
      </c>
      <c r="D4329" s="18">
        <v>42441.0</v>
      </c>
      <c r="E4329" s="18">
        <f t="shared" si="1"/>
        <v>42441</v>
      </c>
      <c r="F4329" s="15" t="s">
        <v>55</v>
      </c>
      <c r="G4329" s="15" t="s">
        <v>5300</v>
      </c>
      <c r="H4329" s="15" t="s">
        <v>5301</v>
      </c>
      <c r="I4329" s="15" t="s">
        <v>59</v>
      </c>
      <c r="J4329" s="15" t="s">
        <v>60</v>
      </c>
      <c r="K4329" s="15" t="s">
        <v>31</v>
      </c>
      <c r="L4329" s="15" t="str">
        <f t="array" ref="L4329">_xlfn.XLOOKUP(M4329,reference_province_to_city!$A$2:$A$11,reference_province_to_city!$B$2:$B$11)</f>
        <v>Balikpapan</v>
      </c>
      <c r="M4329" s="15" t="s">
        <v>21</v>
      </c>
      <c r="N4329" s="15">
        <v>76114.0</v>
      </c>
      <c r="O4329" s="15">
        <f t="array" ref="O4329">_xlfn.XLOOKUP(M4329,reference_postal_code!$B$2:$B$11,reference_postal_code!$A$2:$A$11)</f>
        <v>76114</v>
      </c>
      <c r="P4329" s="15" t="s">
        <v>166</v>
      </c>
      <c r="Q4329" s="15" t="s">
        <v>4059</v>
      </c>
      <c r="R4329" s="15" t="s">
        <v>65</v>
      </c>
      <c r="S4329" s="15" t="s">
        <v>83</v>
      </c>
      <c r="T4329" s="15" t="s">
        <v>4060</v>
      </c>
      <c r="U4329" s="28">
        <v>25920.0</v>
      </c>
      <c r="V4329" s="15">
        <v>4.0</v>
      </c>
      <c r="W4329" s="31">
        <v>0.8</v>
      </c>
      <c r="X4329" s="28">
        <v>-41472.0</v>
      </c>
    </row>
    <row r="4330" ht="15.75" customHeight="1">
      <c r="A4330" s="15">
        <v>8982.0</v>
      </c>
      <c r="B4330" s="15" t="s">
        <v>7006</v>
      </c>
      <c r="C4330" s="18">
        <v>42435.0</v>
      </c>
      <c r="D4330" s="18">
        <v>42441.0</v>
      </c>
      <c r="E4330" s="18">
        <f t="shared" si="1"/>
        <v>42441</v>
      </c>
      <c r="F4330" s="15" t="s">
        <v>55</v>
      </c>
      <c r="G4330" s="15" t="s">
        <v>5300</v>
      </c>
      <c r="H4330" s="15" t="s">
        <v>5301</v>
      </c>
      <c r="I4330" s="15" t="s">
        <v>59</v>
      </c>
      <c r="J4330" s="15" t="s">
        <v>60</v>
      </c>
      <c r="K4330" s="15" t="s">
        <v>31</v>
      </c>
      <c r="L4330" s="15" t="str">
        <f t="array" ref="L4330">_xlfn.XLOOKUP(M4330,reference_province_to_city!$A$2:$A$11,reference_province_to_city!$B$2:$B$11)</f>
        <v>Balikpapan</v>
      </c>
      <c r="M4330" s="15" t="s">
        <v>21</v>
      </c>
      <c r="N4330" s="15">
        <v>76114.0</v>
      </c>
      <c r="O4330" s="15">
        <f t="array" ref="O4330">_xlfn.XLOOKUP(M4330,reference_postal_code!$B$2:$B$11,reference_postal_code!$A$2:$A$11)</f>
        <v>76114</v>
      </c>
      <c r="P4330" s="15" t="s">
        <v>166</v>
      </c>
      <c r="Q4330" s="15" t="s">
        <v>1824</v>
      </c>
      <c r="R4330" s="15" t="s">
        <v>65</v>
      </c>
      <c r="S4330" s="15" t="s">
        <v>222</v>
      </c>
      <c r="T4330" s="15" t="s">
        <v>1825</v>
      </c>
      <c r="U4330" s="28">
        <v>35010.0</v>
      </c>
      <c r="V4330" s="15">
        <v>3.0</v>
      </c>
      <c r="W4330" s="31">
        <v>0.8</v>
      </c>
      <c r="X4330" s="28">
        <v>-94527.0</v>
      </c>
    </row>
    <row r="4331" ht="15.75" customHeight="1">
      <c r="A4331" s="15">
        <v>8444.0</v>
      </c>
      <c r="B4331" s="15" t="s">
        <v>7005</v>
      </c>
      <c r="C4331" s="18">
        <v>42435.0</v>
      </c>
      <c r="D4331" s="18">
        <v>42439.0</v>
      </c>
      <c r="E4331" s="18">
        <f t="shared" si="1"/>
        <v>42439</v>
      </c>
      <c r="F4331" s="15" t="s">
        <v>55</v>
      </c>
      <c r="G4331" s="15" t="s">
        <v>5306</v>
      </c>
      <c r="H4331" s="15" t="s">
        <v>5307</v>
      </c>
      <c r="I4331" s="15" t="s">
        <v>76</v>
      </c>
      <c r="J4331" s="15" t="s">
        <v>60</v>
      </c>
      <c r="K4331" s="15" t="s">
        <v>33</v>
      </c>
      <c r="L4331" s="15" t="str">
        <f t="array" ref="L4331">_xlfn.XLOOKUP(M4331,reference_province_to_city!$A$2:$A$11,reference_province_to_city!$B$2:$B$11)</f>
        <v>Makassar</v>
      </c>
      <c r="M4331" s="15" t="s">
        <v>25</v>
      </c>
      <c r="N4331" s="15">
        <v>90111.0</v>
      </c>
      <c r="O4331" s="15">
        <f t="array" ref="O4331">_xlfn.XLOOKUP(M4331,reference_postal_code!$B$2:$B$11,reference_postal_code!$A$2:$A$11)</f>
        <v>90111</v>
      </c>
      <c r="P4331" s="15" t="s">
        <v>63</v>
      </c>
      <c r="Q4331" s="15" t="s">
        <v>3324</v>
      </c>
      <c r="R4331" s="15" t="s">
        <v>65</v>
      </c>
      <c r="S4331" s="15" t="s">
        <v>83</v>
      </c>
      <c r="T4331" s="15" t="s">
        <v>3325</v>
      </c>
      <c r="U4331" s="28">
        <v>30645.0</v>
      </c>
      <c r="V4331" s="15">
        <v>1.0</v>
      </c>
      <c r="W4331" s="31">
        <v>0.7</v>
      </c>
      <c r="X4331" s="28">
        <v>-22473.0</v>
      </c>
    </row>
    <row r="4332" ht="15.75" customHeight="1">
      <c r="A4332" s="15">
        <v>839.0</v>
      </c>
      <c r="B4332" s="15" t="s">
        <v>7007</v>
      </c>
      <c r="C4332" s="18">
        <v>42436.0</v>
      </c>
      <c r="D4332" s="18">
        <v>42441.0</v>
      </c>
      <c r="E4332" s="18">
        <f t="shared" si="1"/>
        <v>42441</v>
      </c>
      <c r="F4332" s="15" t="s">
        <v>55</v>
      </c>
      <c r="G4332" s="15" t="s">
        <v>2189</v>
      </c>
      <c r="H4332" s="15" t="s">
        <v>2190</v>
      </c>
      <c r="I4332" s="15" t="s">
        <v>128</v>
      </c>
      <c r="J4332" s="15" t="s">
        <v>60</v>
      </c>
      <c r="K4332" s="15" t="s">
        <v>22</v>
      </c>
      <c r="L4332" s="15" t="str">
        <f t="array" ref="L4332">_xlfn.XLOOKUP(M4332,reference_province_to_city!$A$2:$A$11,reference_province_to_city!$B$2:$B$11)</f>
        <v>Surabaya</v>
      </c>
      <c r="M4332" s="15" t="s">
        <v>20</v>
      </c>
      <c r="N4332" s="15">
        <v>60231.0</v>
      </c>
      <c r="O4332" s="15">
        <f t="array" ref="O4332">_xlfn.XLOOKUP(M4332,reference_postal_code!$B$2:$B$11,reference_postal_code!$A$2:$A$11)</f>
        <v>60231</v>
      </c>
      <c r="P4332" s="15" t="s">
        <v>166</v>
      </c>
      <c r="Q4332" s="15" t="s">
        <v>7008</v>
      </c>
      <c r="R4332" s="15" t="s">
        <v>110</v>
      </c>
      <c r="S4332" s="15" t="s">
        <v>111</v>
      </c>
      <c r="T4332" s="15" t="s">
        <v>7009</v>
      </c>
      <c r="U4332" s="28">
        <v>316080.0</v>
      </c>
      <c r="V4332" s="15">
        <v>3.0</v>
      </c>
      <c r="W4332" s="31">
        <v>0.2</v>
      </c>
      <c r="X4332" s="28">
        <v>23706.0</v>
      </c>
    </row>
    <row r="4333" ht="15.75" customHeight="1">
      <c r="A4333" s="15">
        <v>7234.0</v>
      </c>
      <c r="B4333" s="15" t="s">
        <v>7010</v>
      </c>
      <c r="C4333" s="18">
        <v>42437.0</v>
      </c>
      <c r="D4333" s="18">
        <v>42441.0</v>
      </c>
      <c r="E4333" s="18">
        <f t="shared" si="1"/>
        <v>42441</v>
      </c>
      <c r="F4333" s="15" t="s">
        <v>55</v>
      </c>
      <c r="G4333" s="15" t="s">
        <v>5496</v>
      </c>
      <c r="H4333" s="15" t="s">
        <v>5497</v>
      </c>
      <c r="I4333" s="15" t="s">
        <v>59</v>
      </c>
      <c r="J4333" s="15" t="s">
        <v>60</v>
      </c>
      <c r="K4333" s="15" t="s">
        <v>28</v>
      </c>
      <c r="L4333" s="15" t="str">
        <f t="array" ref="L4333">_xlfn.XLOOKUP(M4333,reference_province_to_city!$A$2:$A$11,reference_province_to_city!$B$2:$B$11)</f>
        <v>Medan</v>
      </c>
      <c r="M4333" s="15" t="s">
        <v>11</v>
      </c>
      <c r="N4333" s="15">
        <v>20111.0</v>
      </c>
      <c r="O4333" s="15">
        <f t="array" ref="O4333">_xlfn.XLOOKUP(M4333,reference_postal_code!$B$2:$B$11,reference_postal_code!$A$2:$A$11)</f>
        <v>20111</v>
      </c>
      <c r="P4333" s="15" t="s">
        <v>77</v>
      </c>
      <c r="Q4333" s="15" t="s">
        <v>4817</v>
      </c>
      <c r="R4333" s="15" t="s">
        <v>106</v>
      </c>
      <c r="S4333" s="15" t="s">
        <v>139</v>
      </c>
      <c r="T4333" s="15" t="s">
        <v>4818</v>
      </c>
      <c r="U4333" s="28">
        <v>1704000.0</v>
      </c>
      <c r="V4333" s="15">
        <v>8.0</v>
      </c>
      <c r="W4333" s="31">
        <v>0.0</v>
      </c>
      <c r="X4333" s="28">
        <v>664560.0</v>
      </c>
    </row>
    <row r="4334" ht="15.75" customHeight="1">
      <c r="A4334" s="15">
        <v>1048.0</v>
      </c>
      <c r="B4334" s="15" t="s">
        <v>7011</v>
      </c>
      <c r="C4334" s="18">
        <v>42437.0</v>
      </c>
      <c r="D4334" s="18">
        <v>42442.0</v>
      </c>
      <c r="E4334" s="18">
        <f t="shared" si="1"/>
        <v>42442</v>
      </c>
      <c r="F4334" s="15" t="s">
        <v>55</v>
      </c>
      <c r="G4334" s="15" t="s">
        <v>3552</v>
      </c>
      <c r="H4334" s="15" t="s">
        <v>3553</v>
      </c>
      <c r="I4334" s="15" t="s">
        <v>59</v>
      </c>
      <c r="J4334" s="15" t="s">
        <v>60</v>
      </c>
      <c r="K4334" s="15" t="s">
        <v>28</v>
      </c>
      <c r="L4334" s="15" t="str">
        <f t="array" ref="L4334">_xlfn.XLOOKUP(M4334,reference_province_to_city!$A$2:$A$11,reference_province_to_city!$B$2:$B$11)</f>
        <v>Medan</v>
      </c>
      <c r="M4334" s="15" t="s">
        <v>11</v>
      </c>
      <c r="N4334" s="15">
        <v>20111.0</v>
      </c>
      <c r="O4334" s="15">
        <f t="array" ref="O4334">_xlfn.XLOOKUP(M4334,reference_postal_code!$B$2:$B$11,reference_postal_code!$A$2:$A$11)</f>
        <v>20111</v>
      </c>
      <c r="P4334" s="15" t="s">
        <v>77</v>
      </c>
      <c r="Q4334" s="15" t="s">
        <v>3061</v>
      </c>
      <c r="R4334" s="15" t="s">
        <v>106</v>
      </c>
      <c r="S4334" s="15" t="s">
        <v>139</v>
      </c>
      <c r="T4334" s="15" t="s">
        <v>3062</v>
      </c>
      <c r="U4334" s="28">
        <v>1535400.0</v>
      </c>
      <c r="V4334" s="15">
        <v>3.0</v>
      </c>
      <c r="W4334" s="31">
        <v>0.2</v>
      </c>
      <c r="X4334" s="28">
        <v>-57578.0</v>
      </c>
    </row>
    <row r="4335" ht="15.75" customHeight="1">
      <c r="A4335" s="15">
        <v>8813.0</v>
      </c>
      <c r="B4335" s="15" t="s">
        <v>7012</v>
      </c>
      <c r="C4335" s="18">
        <v>42437.0</v>
      </c>
      <c r="D4335" s="18">
        <v>42442.0</v>
      </c>
      <c r="E4335" s="18">
        <f t="shared" si="1"/>
        <v>42442</v>
      </c>
      <c r="F4335" s="15" t="s">
        <v>55</v>
      </c>
      <c r="G4335" s="15" t="s">
        <v>1229</v>
      </c>
      <c r="H4335" s="15" t="s">
        <v>1230</v>
      </c>
      <c r="I4335" s="15" t="s">
        <v>128</v>
      </c>
      <c r="J4335" s="15" t="s">
        <v>60</v>
      </c>
      <c r="K4335" s="15" t="s">
        <v>10</v>
      </c>
      <c r="L4335" s="15" t="str">
        <f t="array" ref="L4335">_xlfn.XLOOKUP(M4335,reference_province_to_city!$A$2:$A$11,reference_province_to_city!$B$2:$B$11)</f>
        <v>Jakarta</v>
      </c>
      <c r="M4335" s="15" t="s">
        <v>7</v>
      </c>
      <c r="N4335" s="15">
        <v>10110.0</v>
      </c>
      <c r="O4335" s="15">
        <f t="array" ref="O4335">_xlfn.XLOOKUP(M4335,reference_postal_code!$B$2:$B$11,reference_postal_code!$A$2:$A$11)</f>
        <v>10110</v>
      </c>
      <c r="P4335" s="15" t="s">
        <v>117</v>
      </c>
      <c r="Q4335" s="15" t="s">
        <v>2046</v>
      </c>
      <c r="R4335" s="15" t="s">
        <v>65</v>
      </c>
      <c r="S4335" s="15" t="s">
        <v>93</v>
      </c>
      <c r="T4335" s="15" t="s">
        <v>2047</v>
      </c>
      <c r="U4335" s="28">
        <v>208500.0</v>
      </c>
      <c r="V4335" s="15">
        <v>5.0</v>
      </c>
      <c r="W4335" s="31">
        <v>0.0</v>
      </c>
      <c r="X4335" s="28">
        <v>56295.0</v>
      </c>
    </row>
    <row r="4336" ht="15.75" customHeight="1">
      <c r="A4336" s="15">
        <v>8508.0</v>
      </c>
      <c r="B4336" s="15" t="s">
        <v>7013</v>
      </c>
      <c r="C4336" s="18">
        <v>42437.0</v>
      </c>
      <c r="D4336" s="18">
        <v>42441.0</v>
      </c>
      <c r="E4336" s="18">
        <f t="shared" si="1"/>
        <v>42441</v>
      </c>
      <c r="F4336" s="15" t="s">
        <v>55</v>
      </c>
      <c r="G4336" s="15" t="s">
        <v>6070</v>
      </c>
      <c r="H4336" s="15" t="s">
        <v>6071</v>
      </c>
      <c r="I4336" s="15" t="s">
        <v>76</v>
      </c>
      <c r="J4336" s="15" t="s">
        <v>60</v>
      </c>
      <c r="K4336" s="15" t="s">
        <v>29</v>
      </c>
      <c r="L4336" s="15" t="str">
        <f t="array" ref="L4336">_xlfn.XLOOKUP(M4336,reference_province_to_city!$A$2:$A$11,reference_province_to_city!$B$2:$B$11)</f>
        <v>Palembang</v>
      </c>
      <c r="M4336" s="15" t="s">
        <v>13</v>
      </c>
      <c r="N4336" s="15">
        <v>30111.0</v>
      </c>
      <c r="O4336" s="15">
        <f t="array" ref="O4336">_xlfn.XLOOKUP(M4336,reference_postal_code!$B$2:$B$11,reference_postal_code!$A$2:$A$11)</f>
        <v>30111</v>
      </c>
      <c r="P4336" s="15" t="s">
        <v>77</v>
      </c>
      <c r="Q4336" s="15" t="s">
        <v>3162</v>
      </c>
      <c r="R4336" s="15" t="s">
        <v>65</v>
      </c>
      <c r="S4336" s="15" t="s">
        <v>173</v>
      </c>
      <c r="T4336" s="15" t="s">
        <v>3163</v>
      </c>
      <c r="U4336" s="28">
        <v>2195280.0</v>
      </c>
      <c r="V4336" s="15">
        <v>3.0</v>
      </c>
      <c r="W4336" s="31">
        <v>0.2</v>
      </c>
      <c r="X4336" s="28">
        <v>740907.0</v>
      </c>
    </row>
    <row r="4337" ht="15.75" customHeight="1">
      <c r="A4337" s="15">
        <v>8507.0</v>
      </c>
      <c r="B4337" s="15" t="s">
        <v>7013</v>
      </c>
      <c r="C4337" s="18">
        <v>42437.0</v>
      </c>
      <c r="D4337" s="18">
        <v>42441.0</v>
      </c>
      <c r="E4337" s="18">
        <f t="shared" si="1"/>
        <v>42441</v>
      </c>
      <c r="F4337" s="15" t="s">
        <v>55</v>
      </c>
      <c r="G4337" s="15" t="s">
        <v>6070</v>
      </c>
      <c r="H4337" s="15" t="s">
        <v>6071</v>
      </c>
      <c r="I4337" s="15" t="s">
        <v>76</v>
      </c>
      <c r="J4337" s="15" t="s">
        <v>60</v>
      </c>
      <c r="K4337" s="15" t="s">
        <v>29</v>
      </c>
      <c r="L4337" s="15" t="str">
        <f t="array" ref="L4337">_xlfn.XLOOKUP(M4337,reference_province_to_city!$A$2:$A$11,reference_province_to_city!$B$2:$B$11)</f>
        <v>Palembang</v>
      </c>
      <c r="M4337" s="15" t="s">
        <v>13</v>
      </c>
      <c r="N4337" s="15">
        <v>30111.0</v>
      </c>
      <c r="O4337" s="15">
        <f t="array" ref="O4337">_xlfn.XLOOKUP(M4337,reference_postal_code!$B$2:$B$11,reference_postal_code!$A$2:$A$11)</f>
        <v>30111</v>
      </c>
      <c r="P4337" s="15" t="s">
        <v>77</v>
      </c>
      <c r="Q4337" s="15" t="s">
        <v>3177</v>
      </c>
      <c r="R4337" s="15" t="s">
        <v>110</v>
      </c>
      <c r="S4337" s="15" t="s">
        <v>149</v>
      </c>
      <c r="T4337" s="15" t="s">
        <v>3178</v>
      </c>
      <c r="U4337" s="28">
        <v>419400.0</v>
      </c>
      <c r="V4337" s="15">
        <v>5.0</v>
      </c>
      <c r="W4337" s="31">
        <v>0.2</v>
      </c>
      <c r="X4337" s="28">
        <v>125820.0</v>
      </c>
    </row>
    <row r="4338" ht="15.75" customHeight="1">
      <c r="A4338" s="15">
        <v>7236.0</v>
      </c>
      <c r="B4338" s="15" t="s">
        <v>7010</v>
      </c>
      <c r="C4338" s="18">
        <v>42437.0</v>
      </c>
      <c r="D4338" s="18">
        <v>42441.0</v>
      </c>
      <c r="E4338" s="18">
        <f t="shared" si="1"/>
        <v>42441</v>
      </c>
      <c r="F4338" s="15" t="s">
        <v>55</v>
      </c>
      <c r="G4338" s="15" t="s">
        <v>5496</v>
      </c>
      <c r="H4338" s="15" t="s">
        <v>5497</v>
      </c>
      <c r="I4338" s="15" t="s">
        <v>59</v>
      </c>
      <c r="J4338" s="15" t="s">
        <v>60</v>
      </c>
      <c r="K4338" s="15" t="s">
        <v>28</v>
      </c>
      <c r="L4338" s="15" t="str">
        <f t="array" ref="L4338">_xlfn.XLOOKUP(M4338,reference_province_to_city!$A$2:$A$11,reference_province_to_city!$B$2:$B$11)</f>
        <v>Medan</v>
      </c>
      <c r="M4338" s="15" t="s">
        <v>11</v>
      </c>
      <c r="N4338" s="15">
        <v>20111.0</v>
      </c>
      <c r="O4338" s="15">
        <f t="array" ref="O4338">_xlfn.XLOOKUP(M4338,reference_postal_code!$B$2:$B$11,reference_postal_code!$A$2:$A$11)</f>
        <v>20111</v>
      </c>
      <c r="P4338" s="15" t="s">
        <v>77</v>
      </c>
      <c r="Q4338" s="15" t="s">
        <v>2712</v>
      </c>
      <c r="R4338" s="15" t="s">
        <v>65</v>
      </c>
      <c r="S4338" s="15" t="s">
        <v>83</v>
      </c>
      <c r="T4338" s="15" t="s">
        <v>2713</v>
      </c>
      <c r="U4338" s="28">
        <v>1041840.0</v>
      </c>
      <c r="V4338" s="15">
        <v>2.0</v>
      </c>
      <c r="W4338" s="31">
        <v>0.2</v>
      </c>
      <c r="X4338" s="28">
        <v>338598.0</v>
      </c>
    </row>
    <row r="4339" ht="15.75" customHeight="1">
      <c r="A4339" s="15">
        <v>6417.0</v>
      </c>
      <c r="B4339" s="15" t="s">
        <v>7014</v>
      </c>
      <c r="C4339" s="18">
        <v>42437.0</v>
      </c>
      <c r="D4339" s="18">
        <v>42441.0</v>
      </c>
      <c r="E4339" s="18">
        <f t="shared" si="1"/>
        <v>42441</v>
      </c>
      <c r="F4339" s="15" t="s">
        <v>55</v>
      </c>
      <c r="G4339" s="15" t="s">
        <v>2104</v>
      </c>
      <c r="H4339" s="15" t="s">
        <v>2105</v>
      </c>
      <c r="I4339" s="15" t="s">
        <v>59</v>
      </c>
      <c r="J4339" s="15" t="s">
        <v>60</v>
      </c>
      <c r="K4339" s="15" t="s">
        <v>29</v>
      </c>
      <c r="L4339" s="15" t="str">
        <f t="array" ref="L4339">_xlfn.XLOOKUP(M4339,reference_province_to_city!$A$2:$A$11,reference_province_to_city!$B$2:$B$11)</f>
        <v>Palembang</v>
      </c>
      <c r="M4339" s="15" t="s">
        <v>13</v>
      </c>
      <c r="N4339" s="15">
        <v>30111.0</v>
      </c>
      <c r="O4339" s="15">
        <f t="array" ref="O4339">_xlfn.XLOOKUP(M4339,reference_postal_code!$B$2:$B$11,reference_postal_code!$A$2:$A$11)</f>
        <v>30111</v>
      </c>
      <c r="P4339" s="15" t="s">
        <v>77</v>
      </c>
      <c r="Q4339" s="15" t="s">
        <v>367</v>
      </c>
      <c r="R4339" s="15" t="s">
        <v>110</v>
      </c>
      <c r="S4339" s="15" t="s">
        <v>111</v>
      </c>
      <c r="T4339" s="15" t="s">
        <v>368</v>
      </c>
      <c r="U4339" s="28">
        <v>1628640.0</v>
      </c>
      <c r="V4339" s="15">
        <v>4.0</v>
      </c>
      <c r="W4339" s="31">
        <v>0.4</v>
      </c>
      <c r="X4339" s="28">
        <v>-380016.0</v>
      </c>
    </row>
    <row r="4340" ht="15.75" customHeight="1">
      <c r="A4340" s="15">
        <v>1705.0</v>
      </c>
      <c r="B4340" s="15" t="s">
        <v>7015</v>
      </c>
      <c r="C4340" s="18">
        <v>42437.0</v>
      </c>
      <c r="D4340" s="18">
        <v>42437.0</v>
      </c>
      <c r="E4340" s="18">
        <f t="shared" si="1"/>
        <v>42437</v>
      </c>
      <c r="F4340" s="15" t="s">
        <v>466</v>
      </c>
      <c r="G4340" s="15" t="s">
        <v>1476</v>
      </c>
      <c r="H4340" s="15" t="s">
        <v>1477</v>
      </c>
      <c r="I4340" s="15" t="s">
        <v>59</v>
      </c>
      <c r="J4340" s="15" t="s">
        <v>60</v>
      </c>
      <c r="K4340" s="15" t="s">
        <v>10</v>
      </c>
      <c r="L4340" s="15" t="str">
        <f t="array" ref="L4340">_xlfn.XLOOKUP(M4340,reference_province_to_city!$A$2:$A$11,reference_province_to_city!$B$2:$B$11)</f>
        <v>Jakarta</v>
      </c>
      <c r="M4340" s="15" t="s">
        <v>7</v>
      </c>
      <c r="N4340" s="15">
        <v>10110.0</v>
      </c>
      <c r="O4340" s="15">
        <f t="array" ref="O4340">_xlfn.XLOOKUP(M4340,reference_postal_code!$B$2:$B$11,reference_postal_code!$A$2:$A$11)</f>
        <v>10110</v>
      </c>
      <c r="P4340" s="15" t="s">
        <v>117</v>
      </c>
      <c r="Q4340" s="15" t="s">
        <v>234</v>
      </c>
      <c r="R4340" s="15" t="s">
        <v>65</v>
      </c>
      <c r="S4340" s="15" t="s">
        <v>83</v>
      </c>
      <c r="T4340" s="15" t="s">
        <v>235</v>
      </c>
      <c r="U4340" s="28">
        <v>145530.0</v>
      </c>
      <c r="V4340" s="15">
        <v>3.0</v>
      </c>
      <c r="W4340" s="31">
        <v>0.7</v>
      </c>
      <c r="X4340" s="28">
        <v>-106722.0</v>
      </c>
    </row>
    <row r="4341" ht="15.75" customHeight="1">
      <c r="A4341" s="15">
        <v>8812.0</v>
      </c>
      <c r="B4341" s="15" t="s">
        <v>7012</v>
      </c>
      <c r="C4341" s="18">
        <v>42437.0</v>
      </c>
      <c r="D4341" s="18">
        <v>42442.0</v>
      </c>
      <c r="E4341" s="18">
        <f t="shared" si="1"/>
        <v>42442</v>
      </c>
      <c r="F4341" s="15" t="s">
        <v>55</v>
      </c>
      <c r="G4341" s="15" t="s">
        <v>1229</v>
      </c>
      <c r="H4341" s="15" t="s">
        <v>1230</v>
      </c>
      <c r="I4341" s="15" t="s">
        <v>128</v>
      </c>
      <c r="J4341" s="15" t="s">
        <v>60</v>
      </c>
      <c r="K4341" s="15" t="s">
        <v>10</v>
      </c>
      <c r="L4341" s="15" t="str">
        <f t="array" ref="L4341">_xlfn.XLOOKUP(M4341,reference_province_to_city!$A$2:$A$11,reference_province_to_city!$B$2:$B$11)</f>
        <v>Jakarta</v>
      </c>
      <c r="M4341" s="15" t="s">
        <v>7</v>
      </c>
      <c r="N4341" s="15">
        <v>10110.0</v>
      </c>
      <c r="O4341" s="15">
        <f t="array" ref="O4341">_xlfn.XLOOKUP(M4341,reference_postal_code!$B$2:$B$11,reference_postal_code!$A$2:$A$11)</f>
        <v>10110</v>
      </c>
      <c r="P4341" s="15" t="s">
        <v>117</v>
      </c>
      <c r="Q4341" s="15" t="s">
        <v>6958</v>
      </c>
      <c r="R4341" s="15" t="s">
        <v>65</v>
      </c>
      <c r="S4341" s="15" t="s">
        <v>222</v>
      </c>
      <c r="T4341" s="15" t="s">
        <v>6959</v>
      </c>
      <c r="U4341" s="28">
        <v>3107160.0</v>
      </c>
      <c r="V4341" s="15">
        <v>3.0</v>
      </c>
      <c r="W4341" s="31">
        <v>0.1</v>
      </c>
      <c r="X4341" s="28">
        <v>725004.0</v>
      </c>
    </row>
    <row r="4342" ht="15.75" customHeight="1">
      <c r="A4342" s="15">
        <v>6418.0</v>
      </c>
      <c r="B4342" s="15" t="s">
        <v>7014</v>
      </c>
      <c r="C4342" s="18">
        <v>42437.0</v>
      </c>
      <c r="D4342" s="18">
        <v>42441.0</v>
      </c>
      <c r="E4342" s="18">
        <f t="shared" si="1"/>
        <v>42441</v>
      </c>
      <c r="F4342" s="15" t="s">
        <v>55</v>
      </c>
      <c r="G4342" s="15" t="s">
        <v>2104</v>
      </c>
      <c r="H4342" s="15" t="s">
        <v>2105</v>
      </c>
      <c r="I4342" s="15" t="s">
        <v>59</v>
      </c>
      <c r="J4342" s="15" t="s">
        <v>60</v>
      </c>
      <c r="K4342" s="15" t="s">
        <v>29</v>
      </c>
      <c r="L4342" s="15" t="str">
        <f t="array" ref="L4342">_xlfn.XLOOKUP(M4342,reference_province_to_city!$A$2:$A$11,reference_province_to_city!$B$2:$B$11)</f>
        <v>Palembang</v>
      </c>
      <c r="M4342" s="15" t="s">
        <v>13</v>
      </c>
      <c r="N4342" s="15">
        <v>30111.0</v>
      </c>
      <c r="O4342" s="15">
        <f t="array" ref="O4342">_xlfn.XLOOKUP(M4342,reference_postal_code!$B$2:$B$11,reference_postal_code!$A$2:$A$11)</f>
        <v>30111</v>
      </c>
      <c r="P4342" s="15" t="s">
        <v>77</v>
      </c>
      <c r="Q4342" s="15" t="s">
        <v>6343</v>
      </c>
      <c r="R4342" s="15" t="s">
        <v>65</v>
      </c>
      <c r="S4342" s="15" t="s">
        <v>103</v>
      </c>
      <c r="T4342" s="15" t="s">
        <v>6344</v>
      </c>
      <c r="U4342" s="28">
        <v>89760.0</v>
      </c>
      <c r="V4342" s="15">
        <v>2.0</v>
      </c>
      <c r="W4342" s="31">
        <v>0.2</v>
      </c>
      <c r="X4342" s="28">
        <v>-20196.0</v>
      </c>
    </row>
    <row r="4343" ht="15.75" customHeight="1">
      <c r="A4343" s="15">
        <v>1047.0</v>
      </c>
      <c r="B4343" s="15" t="s">
        <v>7011</v>
      </c>
      <c r="C4343" s="18">
        <v>42437.0</v>
      </c>
      <c r="D4343" s="18">
        <v>42442.0</v>
      </c>
      <c r="E4343" s="18">
        <f t="shared" si="1"/>
        <v>42442</v>
      </c>
      <c r="F4343" s="15" t="s">
        <v>55</v>
      </c>
      <c r="G4343" s="15" t="s">
        <v>3552</v>
      </c>
      <c r="H4343" s="15" t="s">
        <v>3553</v>
      </c>
      <c r="I4343" s="15" t="s">
        <v>59</v>
      </c>
      <c r="J4343" s="15" t="s">
        <v>60</v>
      </c>
      <c r="K4343" s="15" t="s">
        <v>28</v>
      </c>
      <c r="L4343" s="15" t="str">
        <f t="array" ref="L4343">_xlfn.XLOOKUP(M4343,reference_province_to_city!$A$2:$A$11,reference_province_to_city!$B$2:$B$11)</f>
        <v>Medan</v>
      </c>
      <c r="M4343" s="15" t="s">
        <v>11</v>
      </c>
      <c r="N4343" s="15">
        <v>20111.0</v>
      </c>
      <c r="O4343" s="15">
        <f t="array" ref="O4343">_xlfn.XLOOKUP(M4343,reference_postal_code!$B$2:$B$11,reference_postal_code!$A$2:$A$11)</f>
        <v>20111</v>
      </c>
      <c r="P4343" s="15" t="s">
        <v>77</v>
      </c>
      <c r="Q4343" s="15" t="s">
        <v>1629</v>
      </c>
      <c r="R4343" s="15" t="s">
        <v>110</v>
      </c>
      <c r="S4343" s="15" t="s">
        <v>111</v>
      </c>
      <c r="T4343" s="15" t="s">
        <v>1630</v>
      </c>
      <c r="U4343" s="28">
        <v>2.04594E7</v>
      </c>
      <c r="V4343" s="15">
        <v>5.0</v>
      </c>
      <c r="W4343" s="31">
        <v>0.2</v>
      </c>
      <c r="X4343" s="28">
        <v>1278712.0</v>
      </c>
    </row>
    <row r="4344" ht="15.75" customHeight="1">
      <c r="A4344" s="15">
        <v>8506.0</v>
      </c>
      <c r="B4344" s="15" t="s">
        <v>7013</v>
      </c>
      <c r="C4344" s="18">
        <v>42437.0</v>
      </c>
      <c r="D4344" s="18">
        <v>42441.0</v>
      </c>
      <c r="E4344" s="18">
        <f t="shared" si="1"/>
        <v>42441</v>
      </c>
      <c r="F4344" s="15" t="s">
        <v>55</v>
      </c>
      <c r="G4344" s="15" t="s">
        <v>6070</v>
      </c>
      <c r="H4344" s="15" t="s">
        <v>6071</v>
      </c>
      <c r="I4344" s="15" t="s">
        <v>76</v>
      </c>
      <c r="J4344" s="15" t="s">
        <v>60</v>
      </c>
      <c r="K4344" s="15" t="s">
        <v>2941</v>
      </c>
      <c r="L4344" s="15" t="str">
        <f t="array" ref="L4344">_xlfn.XLOOKUP(M4344,reference_province_to_city!$A$2:$A$11,reference_province_to_city!$B$2:$B$11)</f>
        <v>Palembang</v>
      </c>
      <c r="M4344" s="15" t="s">
        <v>13</v>
      </c>
      <c r="N4344" s="15">
        <v>30111.0</v>
      </c>
      <c r="O4344" s="15">
        <f t="array" ref="O4344">_xlfn.XLOOKUP(M4344,reference_postal_code!$B$2:$B$11,reference_postal_code!$A$2:$A$11)</f>
        <v>30111</v>
      </c>
      <c r="P4344" s="15" t="s">
        <v>77</v>
      </c>
      <c r="Q4344" s="15" t="s">
        <v>4051</v>
      </c>
      <c r="R4344" s="15" t="s">
        <v>65</v>
      </c>
      <c r="S4344" s="15" t="s">
        <v>83</v>
      </c>
      <c r="T4344" s="15" t="s">
        <v>4052</v>
      </c>
      <c r="U4344" s="28">
        <v>132840.0</v>
      </c>
      <c r="V4344" s="15">
        <v>9.0</v>
      </c>
      <c r="W4344" s="31">
        <v>0.8</v>
      </c>
      <c r="X4344" s="28">
        <v>-212544.0</v>
      </c>
    </row>
    <row r="4345" ht="15.75" customHeight="1">
      <c r="A4345" s="15">
        <v>7235.0</v>
      </c>
      <c r="B4345" s="15" t="s">
        <v>7010</v>
      </c>
      <c r="C4345" s="18">
        <v>42437.0</v>
      </c>
      <c r="D4345" s="18">
        <v>42441.0</v>
      </c>
      <c r="E4345" s="18">
        <f t="shared" si="1"/>
        <v>42441</v>
      </c>
      <c r="F4345" s="15" t="s">
        <v>55</v>
      </c>
      <c r="G4345" s="15" t="s">
        <v>5496</v>
      </c>
      <c r="H4345" s="15" t="s">
        <v>5497</v>
      </c>
      <c r="I4345" s="15" t="s">
        <v>59</v>
      </c>
      <c r="J4345" s="15" t="s">
        <v>60</v>
      </c>
      <c r="K4345" s="15" t="s">
        <v>28</v>
      </c>
      <c r="L4345" s="15" t="str">
        <f t="array" ref="L4345">_xlfn.XLOOKUP(M4345,reference_province_to_city!$A$2:$A$11,reference_province_to_city!$B$2:$B$11)</f>
        <v>Medan</v>
      </c>
      <c r="M4345" s="15" t="s">
        <v>11</v>
      </c>
      <c r="N4345" s="15">
        <v>20111.0</v>
      </c>
      <c r="O4345" s="15">
        <f t="array" ref="O4345">_xlfn.XLOOKUP(M4345,reference_postal_code!$B$2:$B$11,reference_postal_code!$A$2:$A$11)</f>
        <v>20111</v>
      </c>
      <c r="P4345" s="15" t="s">
        <v>77</v>
      </c>
      <c r="Q4345" s="15" t="s">
        <v>2761</v>
      </c>
      <c r="R4345" s="15" t="s">
        <v>65</v>
      </c>
      <c r="S4345" s="15" t="s">
        <v>66</v>
      </c>
      <c r="T4345" s="15" t="s">
        <v>2762</v>
      </c>
      <c r="U4345" s="28">
        <v>194400.0</v>
      </c>
      <c r="V4345" s="15">
        <v>2.0</v>
      </c>
      <c r="W4345" s="31">
        <v>0.0</v>
      </c>
      <c r="X4345" s="28">
        <v>95256.0</v>
      </c>
    </row>
    <row r="4346" ht="15.75" customHeight="1">
      <c r="A4346" s="15">
        <v>8333.0</v>
      </c>
      <c r="B4346" s="15" t="s">
        <v>7016</v>
      </c>
      <c r="C4346" s="18">
        <v>42438.0</v>
      </c>
      <c r="D4346" s="18">
        <v>42441.0</v>
      </c>
      <c r="E4346" s="18">
        <f t="shared" si="1"/>
        <v>42441</v>
      </c>
      <c r="F4346" s="15" t="s">
        <v>125</v>
      </c>
      <c r="G4346" s="15" t="s">
        <v>1931</v>
      </c>
      <c r="H4346" s="15" t="s">
        <v>1932</v>
      </c>
      <c r="I4346" s="15" t="s">
        <v>59</v>
      </c>
      <c r="J4346" s="15" t="s">
        <v>60</v>
      </c>
      <c r="K4346" s="15" t="s">
        <v>29</v>
      </c>
      <c r="L4346" s="15" t="str">
        <f t="array" ref="L4346">_xlfn.XLOOKUP(M4346,reference_province_to_city!$A$2:$A$11,reference_province_to_city!$B$2:$B$11)</f>
        <v>Palembang</v>
      </c>
      <c r="M4346" s="15" t="s">
        <v>13</v>
      </c>
      <c r="N4346" s="15">
        <v>30111.0</v>
      </c>
      <c r="O4346" s="15">
        <f t="array" ref="O4346">_xlfn.XLOOKUP(M4346,reference_postal_code!$B$2:$B$11,reference_postal_code!$A$2:$A$11)</f>
        <v>30111</v>
      </c>
      <c r="P4346" s="15" t="s">
        <v>77</v>
      </c>
      <c r="Q4346" s="15" t="s">
        <v>1871</v>
      </c>
      <c r="R4346" s="15" t="s">
        <v>106</v>
      </c>
      <c r="S4346" s="15" t="s">
        <v>107</v>
      </c>
      <c r="T4346" s="15" t="s">
        <v>1872</v>
      </c>
      <c r="U4346" s="28">
        <v>5323500.0</v>
      </c>
      <c r="V4346" s="15">
        <v>5.0</v>
      </c>
      <c r="W4346" s="31">
        <v>0.0</v>
      </c>
      <c r="X4346" s="28">
        <v>1330875.0</v>
      </c>
    </row>
    <row r="4347" ht="15.75" customHeight="1">
      <c r="A4347" s="15">
        <v>8160.0</v>
      </c>
      <c r="B4347" s="15" t="s">
        <v>7017</v>
      </c>
      <c r="C4347" s="18">
        <v>42438.0</v>
      </c>
      <c r="D4347" s="18">
        <v>42442.0</v>
      </c>
      <c r="E4347" s="18">
        <f t="shared" si="1"/>
        <v>42442</v>
      </c>
      <c r="F4347" s="15" t="s">
        <v>55</v>
      </c>
      <c r="G4347" s="15" t="s">
        <v>665</v>
      </c>
      <c r="H4347" s="15" t="s">
        <v>666</v>
      </c>
      <c r="I4347" s="15" t="s">
        <v>76</v>
      </c>
      <c r="J4347" s="15" t="s">
        <v>60</v>
      </c>
      <c r="K4347" s="15" t="s">
        <v>17</v>
      </c>
      <c r="L4347" s="15" t="str">
        <f t="array" ref="L4347">_xlfn.XLOOKUP(M4347,reference_province_to_city!$A$2:$A$11,reference_province_to_city!$B$2:$B$11)</f>
        <v>Semarang</v>
      </c>
      <c r="M4347" s="15" t="s">
        <v>15</v>
      </c>
      <c r="O4347" s="15">
        <f t="array" ref="O4347">_xlfn.XLOOKUP(M4347,reference_postal_code!$B$2:$B$11,reference_postal_code!$A$2:$A$11)</f>
        <v>50111</v>
      </c>
      <c r="P4347" s="15" t="s">
        <v>77</v>
      </c>
      <c r="Q4347" s="15" t="s">
        <v>4931</v>
      </c>
      <c r="R4347" s="15" t="s">
        <v>110</v>
      </c>
      <c r="S4347" s="15" t="s">
        <v>149</v>
      </c>
      <c r="T4347" s="15" t="s">
        <v>4932</v>
      </c>
      <c r="U4347" s="28">
        <v>2996250.0</v>
      </c>
      <c r="V4347" s="15">
        <v>5.0</v>
      </c>
      <c r="W4347" s="31">
        <v>0.0</v>
      </c>
      <c r="X4347" s="28">
        <v>1318350.0</v>
      </c>
    </row>
    <row r="4348" ht="15.75" customHeight="1">
      <c r="A4348" s="15">
        <v>8332.0</v>
      </c>
      <c r="B4348" s="15" t="s">
        <v>7016</v>
      </c>
      <c r="C4348" s="18">
        <v>42438.0</v>
      </c>
      <c r="D4348" s="18">
        <v>42441.0</v>
      </c>
      <c r="E4348" s="18">
        <f t="shared" si="1"/>
        <v>42441</v>
      </c>
      <c r="F4348" s="15" t="s">
        <v>125</v>
      </c>
      <c r="G4348" s="15" t="s">
        <v>1931</v>
      </c>
      <c r="H4348" s="15" t="s">
        <v>1932</v>
      </c>
      <c r="I4348" s="15" t="s">
        <v>59</v>
      </c>
      <c r="J4348" s="15" t="s">
        <v>60</v>
      </c>
      <c r="K4348" s="15" t="s">
        <v>29</v>
      </c>
      <c r="L4348" s="15" t="str">
        <f t="array" ref="L4348">_xlfn.XLOOKUP(M4348,reference_province_to_city!$A$2:$A$11,reference_province_to_city!$B$2:$B$11)</f>
        <v>Palembang</v>
      </c>
      <c r="M4348" s="15" t="s">
        <v>13</v>
      </c>
      <c r="O4348" s="15">
        <f t="array" ref="O4348">_xlfn.XLOOKUP(M4348,reference_postal_code!$B$2:$B$11,reference_postal_code!$A$2:$A$11)</f>
        <v>30111</v>
      </c>
      <c r="P4348" s="15" t="s">
        <v>77</v>
      </c>
      <c r="Q4348" s="15" t="s">
        <v>1264</v>
      </c>
      <c r="R4348" s="15" t="s">
        <v>65</v>
      </c>
      <c r="S4348" s="15" t="s">
        <v>87</v>
      </c>
      <c r="T4348" s="15" t="s">
        <v>1265</v>
      </c>
      <c r="U4348" s="28">
        <v>168150.0</v>
      </c>
      <c r="V4348" s="15">
        <v>1.0</v>
      </c>
      <c r="W4348" s="31">
        <v>0.0</v>
      </c>
      <c r="X4348" s="28">
        <v>50445.0</v>
      </c>
    </row>
    <row r="4349" ht="15.75" customHeight="1">
      <c r="A4349" s="15">
        <v>8334.0</v>
      </c>
      <c r="B4349" s="15" t="s">
        <v>7016</v>
      </c>
      <c r="C4349" s="18">
        <v>42438.0</v>
      </c>
      <c r="D4349" s="18">
        <v>42441.0</v>
      </c>
      <c r="E4349" s="18">
        <f t="shared" si="1"/>
        <v>42441</v>
      </c>
      <c r="F4349" s="15" t="s">
        <v>125</v>
      </c>
      <c r="G4349" s="15" t="s">
        <v>1931</v>
      </c>
      <c r="H4349" s="15" t="s">
        <v>1932</v>
      </c>
      <c r="I4349" s="15" t="s">
        <v>59</v>
      </c>
      <c r="J4349" s="15" t="s">
        <v>60</v>
      </c>
      <c r="K4349" s="15" t="s">
        <v>29</v>
      </c>
      <c r="L4349" s="15" t="str">
        <f t="array" ref="L4349">_xlfn.XLOOKUP(M4349,reference_province_to_city!$A$2:$A$11,reference_province_to_city!$B$2:$B$11)</f>
        <v>Palembang</v>
      </c>
      <c r="M4349" s="15" t="s">
        <v>13</v>
      </c>
      <c r="O4349" s="15">
        <f t="array" ref="O4349">_xlfn.XLOOKUP(M4349,reference_postal_code!$B$2:$B$11,reference_postal_code!$A$2:$A$11)</f>
        <v>30111</v>
      </c>
      <c r="P4349" s="15" t="s">
        <v>77</v>
      </c>
      <c r="Q4349" s="15" t="s">
        <v>6065</v>
      </c>
      <c r="R4349" s="15" t="s">
        <v>65</v>
      </c>
      <c r="S4349" s="15" t="s">
        <v>66</v>
      </c>
      <c r="T4349" s="15" t="s">
        <v>6066</v>
      </c>
      <c r="U4349" s="28">
        <v>269100.0</v>
      </c>
      <c r="V4349" s="15">
        <v>3.0</v>
      </c>
      <c r="W4349" s="31">
        <v>0.0</v>
      </c>
      <c r="X4349" s="28">
        <v>131859.0</v>
      </c>
    </row>
    <row r="4350" ht="15.75" customHeight="1">
      <c r="A4350" s="15">
        <v>8335.0</v>
      </c>
      <c r="B4350" s="15" t="s">
        <v>7016</v>
      </c>
      <c r="C4350" s="18">
        <v>42438.0</v>
      </c>
      <c r="D4350" s="18">
        <v>42441.0</v>
      </c>
      <c r="E4350" s="18">
        <f t="shared" si="1"/>
        <v>42441</v>
      </c>
      <c r="F4350" s="15" t="s">
        <v>125</v>
      </c>
      <c r="G4350" s="15" t="s">
        <v>1931</v>
      </c>
      <c r="H4350" s="15" t="s">
        <v>1932</v>
      </c>
      <c r="I4350" s="15" t="s">
        <v>59</v>
      </c>
      <c r="J4350" s="15" t="s">
        <v>60</v>
      </c>
      <c r="K4350" s="15" t="s">
        <v>29</v>
      </c>
      <c r="L4350" s="15" t="str">
        <f t="array" ref="L4350">_xlfn.XLOOKUP(M4350,reference_province_to_city!$A$2:$A$11,reference_province_to_city!$B$2:$B$11)</f>
        <v>Palembang</v>
      </c>
      <c r="M4350" s="15" t="s">
        <v>13</v>
      </c>
      <c r="N4350" s="15">
        <v>30111.0</v>
      </c>
      <c r="O4350" s="15">
        <f t="array" ref="O4350">_xlfn.XLOOKUP(M4350,reference_postal_code!$B$2:$B$11,reference_postal_code!$A$2:$A$11)</f>
        <v>30111</v>
      </c>
      <c r="P4350" s="15" t="s">
        <v>77</v>
      </c>
      <c r="Q4350" s="15" t="s">
        <v>131</v>
      </c>
      <c r="R4350" s="15" t="s">
        <v>65</v>
      </c>
      <c r="S4350" s="15" t="s">
        <v>83</v>
      </c>
      <c r="T4350" s="15" t="s">
        <v>132</v>
      </c>
      <c r="U4350" s="28">
        <v>777000.0</v>
      </c>
      <c r="V4350" s="15">
        <v>4.0</v>
      </c>
      <c r="W4350" s="31">
        <v>0.0</v>
      </c>
      <c r="X4350" s="28">
        <v>349650.0</v>
      </c>
    </row>
    <row r="4351" ht="15.75" customHeight="1">
      <c r="A4351" s="15">
        <v>6015.0</v>
      </c>
      <c r="B4351" s="15" t="s">
        <v>7018</v>
      </c>
      <c r="C4351" s="18">
        <v>42439.0</v>
      </c>
      <c r="D4351" s="18">
        <v>42440.0</v>
      </c>
      <c r="E4351" s="18">
        <f t="shared" si="1"/>
        <v>42440</v>
      </c>
      <c r="F4351" s="15" t="s">
        <v>125</v>
      </c>
      <c r="G4351" s="15" t="s">
        <v>3337</v>
      </c>
      <c r="H4351" s="15" t="s">
        <v>3338</v>
      </c>
      <c r="I4351" s="15" t="s">
        <v>76</v>
      </c>
      <c r="J4351" s="15" t="s">
        <v>60</v>
      </c>
      <c r="K4351" s="15" t="s">
        <v>2288</v>
      </c>
      <c r="L4351" s="15" t="str">
        <f t="array" ref="L4351">_xlfn.XLOOKUP(M4351,reference_province_to_city!$A$2:$A$11,reference_province_to_city!$B$2:$B$11)</f>
        <v>Jakarta</v>
      </c>
      <c r="M4351" s="15" t="s">
        <v>7</v>
      </c>
      <c r="N4351" s="15">
        <v>10110.0</v>
      </c>
      <c r="O4351" s="15">
        <f t="array" ref="O4351">_xlfn.XLOOKUP(M4351,reference_postal_code!$B$2:$B$11,reference_postal_code!$A$2:$A$11)</f>
        <v>10110</v>
      </c>
      <c r="P4351" s="15" t="s">
        <v>117</v>
      </c>
      <c r="Q4351" s="15" t="s">
        <v>1580</v>
      </c>
      <c r="R4351" s="15" t="s">
        <v>110</v>
      </c>
      <c r="S4351" s="15" t="s">
        <v>111</v>
      </c>
      <c r="T4351" s="15" t="s">
        <v>1581</v>
      </c>
      <c r="U4351" s="28">
        <v>6.238368E7</v>
      </c>
      <c r="V4351" s="15">
        <v>8.0</v>
      </c>
      <c r="W4351" s="31">
        <v>0.2</v>
      </c>
      <c r="X4351" s="28">
        <v>5458572.0</v>
      </c>
    </row>
    <row r="4352" ht="15.75" customHeight="1">
      <c r="A4352" s="15">
        <v>8100.0</v>
      </c>
      <c r="B4352" s="15" t="s">
        <v>7019</v>
      </c>
      <c r="C4352" s="18">
        <v>42439.0</v>
      </c>
      <c r="D4352" s="18">
        <v>42442.0</v>
      </c>
      <c r="E4352" s="18">
        <f t="shared" si="1"/>
        <v>42442</v>
      </c>
      <c r="F4352" s="15" t="s">
        <v>125</v>
      </c>
      <c r="G4352" s="15" t="s">
        <v>4024</v>
      </c>
      <c r="H4352" s="15" t="s">
        <v>4025</v>
      </c>
      <c r="I4352" s="15" t="s">
        <v>76</v>
      </c>
      <c r="J4352" s="15" t="s">
        <v>60</v>
      </c>
      <c r="K4352" s="15" t="s">
        <v>28</v>
      </c>
      <c r="L4352" s="15" t="str">
        <f t="array" ref="L4352">_xlfn.XLOOKUP(M4352,reference_province_to_city!$A$2:$A$11,reference_province_to_city!$B$2:$B$11)</f>
        <v>Medan</v>
      </c>
      <c r="M4352" s="15" t="s">
        <v>11</v>
      </c>
      <c r="N4352" s="15">
        <v>20111.0</v>
      </c>
      <c r="O4352" s="15">
        <f t="array" ref="O4352">_xlfn.XLOOKUP(M4352,reference_postal_code!$B$2:$B$11,reference_postal_code!$A$2:$A$11)</f>
        <v>20111</v>
      </c>
      <c r="P4352" s="15" t="s">
        <v>77</v>
      </c>
      <c r="Q4352" s="15" t="s">
        <v>3444</v>
      </c>
      <c r="R4352" s="15" t="s">
        <v>110</v>
      </c>
      <c r="S4352" s="15" t="s">
        <v>149</v>
      </c>
      <c r="T4352" s="15" t="s">
        <v>3445</v>
      </c>
      <c r="U4352" s="28">
        <v>402750.0</v>
      </c>
      <c r="V4352" s="15">
        <v>3.0</v>
      </c>
      <c r="W4352" s="31">
        <v>0.0</v>
      </c>
      <c r="X4352" s="28">
        <v>76522.0</v>
      </c>
    </row>
    <row r="4353" ht="15.75" customHeight="1">
      <c r="A4353" s="15">
        <v>4063.0</v>
      </c>
      <c r="B4353" s="15" t="s">
        <v>7020</v>
      </c>
      <c r="C4353" s="18">
        <v>42439.0</v>
      </c>
      <c r="D4353" s="18">
        <v>42443.0</v>
      </c>
      <c r="E4353" s="18">
        <f t="shared" si="1"/>
        <v>42443</v>
      </c>
      <c r="F4353" s="15" t="s">
        <v>55</v>
      </c>
      <c r="G4353" s="15" t="s">
        <v>7021</v>
      </c>
      <c r="H4353" s="15" t="s">
        <v>7022</v>
      </c>
      <c r="I4353" s="15" t="s">
        <v>59</v>
      </c>
      <c r="J4353" s="15" t="s">
        <v>60</v>
      </c>
      <c r="K4353" s="15" t="s">
        <v>10</v>
      </c>
      <c r="L4353" s="15" t="str">
        <f t="array" ref="L4353">_xlfn.XLOOKUP(M4353,reference_province_to_city!$A$2:$A$11,reference_province_to_city!$B$2:$B$11)</f>
        <v>Jakarta</v>
      </c>
      <c r="M4353" s="15" t="s">
        <v>7</v>
      </c>
      <c r="N4353" s="15">
        <v>10110.0</v>
      </c>
      <c r="O4353" s="15">
        <f t="array" ref="O4353">_xlfn.XLOOKUP(M4353,reference_postal_code!$B$2:$B$11,reference_postal_code!$A$2:$A$11)</f>
        <v>10110</v>
      </c>
      <c r="P4353" s="15" t="s">
        <v>117</v>
      </c>
      <c r="Q4353" s="15" t="s">
        <v>1545</v>
      </c>
      <c r="R4353" s="15" t="s">
        <v>110</v>
      </c>
      <c r="S4353" s="15" t="s">
        <v>149</v>
      </c>
      <c r="T4353" s="15" t="s">
        <v>1546</v>
      </c>
      <c r="U4353" s="28">
        <v>599880.0</v>
      </c>
      <c r="V4353" s="15">
        <v>1.0</v>
      </c>
      <c r="W4353" s="31">
        <v>0.2</v>
      </c>
      <c r="X4353" s="28">
        <v>112477.0</v>
      </c>
    </row>
    <row r="4354" ht="15.75" customHeight="1">
      <c r="A4354" s="15">
        <v>6014.0</v>
      </c>
      <c r="B4354" s="15" t="s">
        <v>7018</v>
      </c>
      <c r="C4354" s="18">
        <v>42439.0</v>
      </c>
      <c r="D4354" s="18">
        <v>42440.0</v>
      </c>
      <c r="E4354" s="18">
        <f t="shared" si="1"/>
        <v>42440</v>
      </c>
      <c r="F4354" s="15" t="s">
        <v>125</v>
      </c>
      <c r="G4354" s="15" t="s">
        <v>3337</v>
      </c>
      <c r="H4354" s="15" t="s">
        <v>3338</v>
      </c>
      <c r="I4354" s="15" t="s">
        <v>76</v>
      </c>
      <c r="J4354" s="15" t="s">
        <v>60</v>
      </c>
      <c r="K4354" s="15" t="s">
        <v>10</v>
      </c>
      <c r="L4354" s="15" t="str">
        <f t="array" ref="L4354">_xlfn.XLOOKUP(M4354,reference_province_to_city!$A$2:$A$11,reference_province_to_city!$B$2:$B$11)</f>
        <v>Jakarta</v>
      </c>
      <c r="M4354" s="15" t="s">
        <v>7</v>
      </c>
      <c r="N4354" s="15">
        <v>10110.0</v>
      </c>
      <c r="O4354" s="15">
        <f t="array" ref="O4354">_xlfn.XLOOKUP(M4354,reference_postal_code!$B$2:$B$11,reference_postal_code!$A$2:$A$11)</f>
        <v>10110</v>
      </c>
      <c r="P4354" s="15" t="s">
        <v>117</v>
      </c>
      <c r="Q4354" s="15" t="s">
        <v>4805</v>
      </c>
      <c r="R4354" s="15" t="s">
        <v>65</v>
      </c>
      <c r="S4354" s="15" t="s">
        <v>66</v>
      </c>
      <c r="T4354" s="15" t="s">
        <v>4806</v>
      </c>
      <c r="U4354" s="28">
        <v>223500.0</v>
      </c>
      <c r="V4354" s="15">
        <v>5.0</v>
      </c>
      <c r="W4354" s="31">
        <v>0.0</v>
      </c>
      <c r="X4354" s="28">
        <v>107280.0</v>
      </c>
    </row>
    <row r="4355" ht="15.75" customHeight="1">
      <c r="A4355" s="15">
        <v>1876.0</v>
      </c>
      <c r="B4355" s="15" t="s">
        <v>7023</v>
      </c>
      <c r="C4355" s="18">
        <v>42439.0</v>
      </c>
      <c r="D4355" s="18">
        <v>42445.0</v>
      </c>
      <c r="E4355" s="18">
        <f t="shared" si="1"/>
        <v>42445</v>
      </c>
      <c r="F4355" s="15" t="s">
        <v>55</v>
      </c>
      <c r="G4355" s="15" t="s">
        <v>7024</v>
      </c>
      <c r="H4355" s="15" t="s">
        <v>7025</v>
      </c>
      <c r="I4355" s="15" t="s">
        <v>59</v>
      </c>
      <c r="J4355" s="15" t="s">
        <v>60</v>
      </c>
      <c r="K4355" s="15" t="s">
        <v>10</v>
      </c>
      <c r="L4355" s="15" t="str">
        <f t="array" ref="L4355">_xlfn.XLOOKUP(M4355,reference_province_to_city!$A$2:$A$11,reference_province_to_city!$B$2:$B$11)</f>
        <v>Jakarta</v>
      </c>
      <c r="M4355" s="15" t="s">
        <v>7</v>
      </c>
      <c r="N4355" s="15">
        <v>10110.0</v>
      </c>
      <c r="O4355" s="15">
        <f t="array" ref="O4355">_xlfn.XLOOKUP(M4355,reference_postal_code!$B$2:$B$11,reference_postal_code!$A$2:$A$11)</f>
        <v>10110</v>
      </c>
      <c r="P4355" s="15" t="s">
        <v>117</v>
      </c>
      <c r="Q4355" s="15" t="s">
        <v>1822</v>
      </c>
      <c r="R4355" s="15" t="s">
        <v>106</v>
      </c>
      <c r="S4355" s="15" t="s">
        <v>183</v>
      </c>
      <c r="T4355" s="15" t="s">
        <v>1823</v>
      </c>
      <c r="U4355" s="28">
        <v>2651760.0</v>
      </c>
      <c r="V4355" s="15">
        <v>1.0</v>
      </c>
      <c r="W4355" s="31">
        <v>0.2</v>
      </c>
      <c r="X4355" s="28">
        <v>-331470.0</v>
      </c>
    </row>
    <row r="4356" ht="15.75" customHeight="1">
      <c r="A4356" s="15">
        <v>9412.0</v>
      </c>
      <c r="B4356" s="15" t="s">
        <v>7026</v>
      </c>
      <c r="C4356" s="18">
        <v>42439.0</v>
      </c>
      <c r="D4356" s="18">
        <v>42443.0</v>
      </c>
      <c r="E4356" s="18">
        <f t="shared" si="1"/>
        <v>42443</v>
      </c>
      <c r="F4356" s="15" t="s">
        <v>114</v>
      </c>
      <c r="G4356" s="15" t="s">
        <v>1702</v>
      </c>
      <c r="H4356" s="15" t="s">
        <v>1703</v>
      </c>
      <c r="I4356" s="15" t="s">
        <v>128</v>
      </c>
      <c r="J4356" s="15" t="s">
        <v>60</v>
      </c>
      <c r="K4356" s="15" t="s">
        <v>17</v>
      </c>
      <c r="L4356" s="15" t="str">
        <f t="array" ref="L4356">_xlfn.XLOOKUP(M4356,reference_province_to_city!$A$2:$A$11,reference_province_to_city!$B$2:$B$11)</f>
        <v>Semarang</v>
      </c>
      <c r="M4356" s="15" t="s">
        <v>15</v>
      </c>
      <c r="N4356" s="15">
        <v>50111.0</v>
      </c>
      <c r="O4356" s="15">
        <f t="array" ref="O4356">_xlfn.XLOOKUP(M4356,reference_postal_code!$B$2:$B$11,reference_postal_code!$A$2:$A$11)</f>
        <v>50111</v>
      </c>
      <c r="P4356" s="15" t="s">
        <v>77</v>
      </c>
      <c r="Q4356" s="15" t="s">
        <v>6557</v>
      </c>
      <c r="R4356" s="15" t="s">
        <v>65</v>
      </c>
      <c r="S4356" s="15" t="s">
        <v>87</v>
      </c>
      <c r="T4356" s="15" t="s">
        <v>6558</v>
      </c>
      <c r="U4356" s="28">
        <v>1570440.0</v>
      </c>
      <c r="V4356" s="15">
        <v>1.0</v>
      </c>
      <c r="W4356" s="31">
        <v>0.2</v>
      </c>
      <c r="X4356" s="28">
        <v>98152.0</v>
      </c>
    </row>
    <row r="4357" ht="15.75" customHeight="1">
      <c r="A4357" s="15">
        <v>8101.0</v>
      </c>
      <c r="B4357" s="15" t="s">
        <v>7019</v>
      </c>
      <c r="C4357" s="18">
        <v>42439.0</v>
      </c>
      <c r="D4357" s="18">
        <v>42442.0</v>
      </c>
      <c r="E4357" s="18">
        <f t="shared" si="1"/>
        <v>42442</v>
      </c>
      <c r="F4357" s="15" t="s">
        <v>125</v>
      </c>
      <c r="G4357" s="15" t="s">
        <v>4024</v>
      </c>
      <c r="H4357" s="15" t="s">
        <v>4025</v>
      </c>
      <c r="I4357" s="15" t="s">
        <v>76</v>
      </c>
      <c r="J4357" s="15" t="s">
        <v>60</v>
      </c>
      <c r="K4357" s="15" t="s">
        <v>28</v>
      </c>
      <c r="L4357" s="15" t="str">
        <f t="array" ref="L4357">_xlfn.XLOOKUP(M4357,reference_province_to_city!$A$2:$A$11,reference_province_to_city!$B$2:$B$11)</f>
        <v>Medan</v>
      </c>
      <c r="M4357" s="15" t="s">
        <v>11</v>
      </c>
      <c r="N4357" s="15">
        <v>20111.0</v>
      </c>
      <c r="O4357" s="15">
        <f t="array" ref="O4357">_xlfn.XLOOKUP(M4357,reference_postal_code!$B$2:$B$11,reference_postal_code!$A$2:$A$11)</f>
        <v>20111</v>
      </c>
      <c r="P4357" s="15" t="s">
        <v>77</v>
      </c>
      <c r="Q4357" s="15" t="s">
        <v>7027</v>
      </c>
      <c r="R4357" s="15" t="s">
        <v>110</v>
      </c>
      <c r="S4357" s="15" t="s">
        <v>668</v>
      </c>
      <c r="T4357" s="15" t="s">
        <v>7028</v>
      </c>
      <c r="U4357" s="28">
        <v>5.0364E7</v>
      </c>
      <c r="V4357" s="15">
        <v>3.0</v>
      </c>
      <c r="W4357" s="31">
        <v>0.2</v>
      </c>
      <c r="X4357" s="28">
        <v>5665950.0</v>
      </c>
    </row>
    <row r="4358" ht="15.75" customHeight="1">
      <c r="A4358" s="15">
        <v>46.0</v>
      </c>
      <c r="B4358" s="15" t="s">
        <v>7029</v>
      </c>
      <c r="C4358" s="18">
        <v>42440.0</v>
      </c>
      <c r="D4358" s="18">
        <v>42442.0</v>
      </c>
      <c r="E4358" s="18">
        <f t="shared" si="1"/>
        <v>42442</v>
      </c>
      <c r="F4358" s="15" t="s">
        <v>125</v>
      </c>
      <c r="G4358" s="15" t="s">
        <v>3102</v>
      </c>
      <c r="H4358" s="15" t="s">
        <v>3103</v>
      </c>
      <c r="I4358" s="15" t="s">
        <v>128</v>
      </c>
      <c r="J4358" s="15" t="s">
        <v>60</v>
      </c>
      <c r="K4358" s="15" t="s">
        <v>14</v>
      </c>
      <c r="L4358" s="15" t="str">
        <f t="array" ref="L4358">_xlfn.XLOOKUP(M4358,reference_province_to_city!$A$2:$A$11,reference_province_to_city!$B$2:$B$11)</f>
        <v>Bandung</v>
      </c>
      <c r="M4358" s="15" t="s">
        <v>12</v>
      </c>
      <c r="N4358" s="15">
        <v>40111.0</v>
      </c>
      <c r="O4358" s="15">
        <f t="array" ref="O4358">_xlfn.XLOOKUP(M4358,reference_postal_code!$B$2:$B$11,reference_postal_code!$A$2:$A$11)</f>
        <v>40111</v>
      </c>
      <c r="P4358" s="15" t="s">
        <v>117</v>
      </c>
      <c r="Q4358" s="15" t="s">
        <v>423</v>
      </c>
      <c r="R4358" s="15" t="s">
        <v>65</v>
      </c>
      <c r="S4358" s="15" t="s">
        <v>83</v>
      </c>
      <c r="T4358" s="15" t="s">
        <v>424</v>
      </c>
      <c r="U4358" s="28">
        <v>261900.0</v>
      </c>
      <c r="V4358" s="15">
        <v>2.0</v>
      </c>
      <c r="W4358" s="31">
        <v>0.0</v>
      </c>
      <c r="X4358" s="28">
        <v>123093.0</v>
      </c>
    </row>
    <row r="4359" ht="15.75" customHeight="1">
      <c r="A4359" s="15">
        <v>1462.0</v>
      </c>
      <c r="B4359" s="15" t="s">
        <v>7030</v>
      </c>
      <c r="C4359" s="18">
        <v>42440.0</v>
      </c>
      <c r="D4359" s="18">
        <v>42444.0</v>
      </c>
      <c r="E4359" s="18">
        <f t="shared" si="1"/>
        <v>42444</v>
      </c>
      <c r="F4359" s="15" t="s">
        <v>55</v>
      </c>
      <c r="G4359" s="15" t="s">
        <v>90</v>
      </c>
      <c r="H4359" s="15" t="s">
        <v>91</v>
      </c>
      <c r="I4359" s="15" t="s">
        <v>59</v>
      </c>
      <c r="J4359" s="15" t="s">
        <v>60</v>
      </c>
      <c r="K4359" s="15" t="s">
        <v>29</v>
      </c>
      <c r="L4359" s="15" t="str">
        <f t="array" ref="L4359">_xlfn.XLOOKUP(M4359,reference_province_to_city!$A$2:$A$11,reference_province_to_city!$B$2:$B$11)</f>
        <v>Palembang</v>
      </c>
      <c r="M4359" s="15" t="s">
        <v>13</v>
      </c>
      <c r="N4359" s="15">
        <v>30111.0</v>
      </c>
      <c r="O4359" s="15">
        <f t="array" ref="O4359">_xlfn.XLOOKUP(M4359,reference_postal_code!$B$2:$B$11,reference_postal_code!$A$2:$A$11)</f>
        <v>30111</v>
      </c>
      <c r="P4359" s="15" t="s">
        <v>77</v>
      </c>
      <c r="Q4359" s="15" t="s">
        <v>5325</v>
      </c>
      <c r="R4359" s="15" t="s">
        <v>106</v>
      </c>
      <c r="S4359" s="15" t="s">
        <v>218</v>
      </c>
      <c r="T4359" s="15" t="s">
        <v>5326</v>
      </c>
      <c r="U4359" s="28">
        <v>3660090.0</v>
      </c>
      <c r="V4359" s="15">
        <v>2.0</v>
      </c>
      <c r="W4359" s="31">
        <v>0.3</v>
      </c>
      <c r="X4359" s="28">
        <v>-470583.0</v>
      </c>
    </row>
    <row r="4360" ht="15.75" customHeight="1">
      <c r="A4360" s="15">
        <v>9698.0</v>
      </c>
      <c r="B4360" s="15" t="s">
        <v>7031</v>
      </c>
      <c r="C4360" s="18">
        <v>42440.0</v>
      </c>
      <c r="D4360" s="18">
        <v>42440.0</v>
      </c>
      <c r="E4360" s="18">
        <f t="shared" si="1"/>
        <v>42440</v>
      </c>
      <c r="F4360" s="15" t="s">
        <v>466</v>
      </c>
      <c r="G4360" s="15" t="s">
        <v>6814</v>
      </c>
      <c r="H4360" s="15" t="s">
        <v>6815</v>
      </c>
      <c r="I4360" s="15" t="s">
        <v>76</v>
      </c>
      <c r="J4360" s="15" t="s">
        <v>60</v>
      </c>
      <c r="K4360" s="15" t="s">
        <v>29</v>
      </c>
      <c r="L4360" s="15" t="str">
        <f t="array" ref="L4360">_xlfn.XLOOKUP(M4360,reference_province_to_city!$A$2:$A$11,reference_province_to_city!$B$2:$B$11)</f>
        <v>Palembang</v>
      </c>
      <c r="M4360" s="15" t="s">
        <v>13</v>
      </c>
      <c r="N4360" s="15">
        <v>30111.0</v>
      </c>
      <c r="O4360" s="15">
        <f t="array" ref="O4360">_xlfn.XLOOKUP(M4360,reference_postal_code!$B$2:$B$11,reference_postal_code!$A$2:$A$11)</f>
        <v>30111</v>
      </c>
      <c r="P4360" s="15" t="s">
        <v>77</v>
      </c>
      <c r="Q4360" s="15" t="s">
        <v>5122</v>
      </c>
      <c r="R4360" s="15" t="s">
        <v>106</v>
      </c>
      <c r="S4360" s="15" t="s">
        <v>139</v>
      </c>
      <c r="T4360" s="15" t="s">
        <v>5123</v>
      </c>
      <c r="U4360" s="28">
        <v>455040.0</v>
      </c>
      <c r="V4360" s="15">
        <v>4.0</v>
      </c>
      <c r="W4360" s="31">
        <v>0.2</v>
      </c>
      <c r="X4360" s="28">
        <v>142200.0</v>
      </c>
    </row>
    <row r="4361" ht="15.75" customHeight="1">
      <c r="A4361" s="15">
        <v>2760.0</v>
      </c>
      <c r="B4361" s="15" t="s">
        <v>7032</v>
      </c>
      <c r="C4361" s="18">
        <v>42440.0</v>
      </c>
      <c r="D4361" s="18">
        <v>42444.0</v>
      </c>
      <c r="E4361" s="18">
        <f t="shared" si="1"/>
        <v>42444</v>
      </c>
      <c r="F4361" s="15" t="s">
        <v>55</v>
      </c>
      <c r="G4361" s="15" t="s">
        <v>3312</v>
      </c>
      <c r="H4361" s="15" t="s">
        <v>3313</v>
      </c>
      <c r="I4361" s="15" t="s">
        <v>76</v>
      </c>
      <c r="J4361" s="15" t="s">
        <v>60</v>
      </c>
      <c r="K4361" s="15" t="s">
        <v>19</v>
      </c>
      <c r="L4361" s="15" t="str">
        <f t="array" ref="L4361">_xlfn.XLOOKUP(M4361,reference_province_to_city!$A$2:$A$11,reference_province_to_city!$B$2:$B$11)</f>
        <v>Yogyakarta</v>
      </c>
      <c r="M4361" s="15" t="s">
        <v>18</v>
      </c>
      <c r="N4361" s="15">
        <v>55111.0</v>
      </c>
      <c r="O4361" s="15">
        <f t="array" ref="O4361">_xlfn.XLOOKUP(M4361,reference_postal_code!$B$2:$B$11,reference_postal_code!$A$2:$A$11)</f>
        <v>55111</v>
      </c>
      <c r="P4361" s="15" t="s">
        <v>77</v>
      </c>
      <c r="Q4361" s="15" t="s">
        <v>5634</v>
      </c>
      <c r="R4361" s="15" t="s">
        <v>65</v>
      </c>
      <c r="S4361" s="15" t="s">
        <v>87</v>
      </c>
      <c r="T4361" s="15" t="s">
        <v>5635</v>
      </c>
      <c r="U4361" s="28">
        <v>7219800.0</v>
      </c>
      <c r="V4361" s="15">
        <v>4.0</v>
      </c>
      <c r="W4361" s="31">
        <v>0.0</v>
      </c>
      <c r="X4361" s="28">
        <v>1877148.0</v>
      </c>
    </row>
    <row r="4362" ht="15.75" customHeight="1">
      <c r="A4362" s="15">
        <v>45.0</v>
      </c>
      <c r="B4362" s="15" t="s">
        <v>7029</v>
      </c>
      <c r="C4362" s="18">
        <v>42440.0</v>
      </c>
      <c r="D4362" s="18">
        <v>42442.0</v>
      </c>
      <c r="E4362" s="18">
        <f t="shared" si="1"/>
        <v>42442</v>
      </c>
      <c r="F4362" s="15" t="s">
        <v>125</v>
      </c>
      <c r="G4362" s="15" t="s">
        <v>3102</v>
      </c>
      <c r="H4362" s="15" t="s">
        <v>3103</v>
      </c>
      <c r="I4362" s="15" t="s">
        <v>128</v>
      </c>
      <c r="J4362" s="15" t="s">
        <v>60</v>
      </c>
      <c r="K4362" s="15" t="s">
        <v>14</v>
      </c>
      <c r="L4362" s="15" t="str">
        <f t="array" ref="L4362">_xlfn.XLOOKUP(M4362,reference_province_to_city!$A$2:$A$11,reference_province_to_city!$B$2:$B$11)</f>
        <v>Bandung</v>
      </c>
      <c r="M4362" s="15" t="s">
        <v>12</v>
      </c>
      <c r="N4362" s="15">
        <v>40111.0</v>
      </c>
      <c r="O4362" s="15">
        <f t="array" ref="O4362">_xlfn.XLOOKUP(M4362,reference_postal_code!$B$2:$B$11,reference_postal_code!$A$2:$A$11)</f>
        <v>40111</v>
      </c>
      <c r="P4362" s="15" t="s">
        <v>117</v>
      </c>
      <c r="Q4362" s="15" t="s">
        <v>5026</v>
      </c>
      <c r="R4362" s="15" t="s">
        <v>110</v>
      </c>
      <c r="S4362" s="15" t="s">
        <v>149</v>
      </c>
      <c r="T4362" s="15" t="s">
        <v>5027</v>
      </c>
      <c r="U4362" s="28">
        <v>689700.0</v>
      </c>
      <c r="V4362" s="15">
        <v>2.0</v>
      </c>
      <c r="W4362" s="31">
        <v>0.0</v>
      </c>
      <c r="X4362" s="28">
        <v>296571.0</v>
      </c>
    </row>
    <row r="4363" ht="15.75" customHeight="1">
      <c r="A4363" s="15">
        <v>2759.0</v>
      </c>
      <c r="B4363" s="15" t="s">
        <v>7032</v>
      </c>
      <c r="C4363" s="18">
        <v>42440.0</v>
      </c>
      <c r="D4363" s="18">
        <v>42444.0</v>
      </c>
      <c r="E4363" s="18">
        <f t="shared" si="1"/>
        <v>42444</v>
      </c>
      <c r="F4363" s="15" t="s">
        <v>55</v>
      </c>
      <c r="G4363" s="15" t="s">
        <v>3312</v>
      </c>
      <c r="H4363" s="15" t="s">
        <v>3313</v>
      </c>
      <c r="I4363" s="15" t="s">
        <v>76</v>
      </c>
      <c r="J4363" s="15" t="s">
        <v>60</v>
      </c>
      <c r="K4363" s="15" t="s">
        <v>19</v>
      </c>
      <c r="L4363" s="15" t="str">
        <f t="array" ref="L4363">_xlfn.XLOOKUP(M4363,reference_province_to_city!$A$2:$A$11,reference_province_to_city!$B$2:$B$11)</f>
        <v>Yogyakarta</v>
      </c>
      <c r="M4363" s="15" t="s">
        <v>18</v>
      </c>
      <c r="N4363" s="15">
        <v>55111.0</v>
      </c>
      <c r="O4363" s="15">
        <f t="array" ref="O4363">_xlfn.XLOOKUP(M4363,reference_postal_code!$B$2:$B$11,reference_postal_code!$A$2:$A$11)</f>
        <v>55111</v>
      </c>
      <c r="P4363" s="15" t="s">
        <v>77</v>
      </c>
      <c r="Q4363" s="15" t="s">
        <v>775</v>
      </c>
      <c r="R4363" s="15" t="s">
        <v>106</v>
      </c>
      <c r="S4363" s="15" t="s">
        <v>139</v>
      </c>
      <c r="T4363" s="15" t="s">
        <v>776</v>
      </c>
      <c r="U4363" s="28">
        <v>1153800.0</v>
      </c>
      <c r="V4363" s="15">
        <v>4.0</v>
      </c>
      <c r="W4363" s="31">
        <v>0.0</v>
      </c>
      <c r="X4363" s="28">
        <v>473058.0</v>
      </c>
    </row>
    <row r="4364" ht="15.75" customHeight="1">
      <c r="A4364" s="15">
        <v>3607.0</v>
      </c>
      <c r="B4364" s="15" t="s">
        <v>7033</v>
      </c>
      <c r="C4364" s="18">
        <v>42441.0</v>
      </c>
      <c r="D4364" s="18">
        <v>42445.0</v>
      </c>
      <c r="E4364" s="18">
        <f t="shared" si="1"/>
        <v>42445</v>
      </c>
      <c r="F4364" s="15" t="s">
        <v>114</v>
      </c>
      <c r="G4364" s="15" t="s">
        <v>4620</v>
      </c>
      <c r="H4364" s="15" t="s">
        <v>4621</v>
      </c>
      <c r="I4364" s="15" t="s">
        <v>59</v>
      </c>
      <c r="J4364" s="15" t="s">
        <v>60</v>
      </c>
      <c r="K4364" s="15" t="s">
        <v>22</v>
      </c>
      <c r="L4364" s="15" t="str">
        <f t="array" ref="L4364">_xlfn.XLOOKUP(M4364,reference_province_to_city!$A$2:$A$11,reference_province_to_city!$B$2:$B$11)</f>
        <v>Surabaya</v>
      </c>
      <c r="M4364" s="15" t="s">
        <v>20</v>
      </c>
      <c r="N4364" s="15">
        <v>60231.0</v>
      </c>
      <c r="O4364" s="15">
        <f t="array" ref="O4364">_xlfn.XLOOKUP(M4364,reference_postal_code!$B$2:$B$11,reference_postal_code!$A$2:$A$11)</f>
        <v>60231</v>
      </c>
      <c r="P4364" s="15" t="s">
        <v>166</v>
      </c>
      <c r="Q4364" s="15" t="s">
        <v>3144</v>
      </c>
      <c r="R4364" s="15" t="s">
        <v>65</v>
      </c>
      <c r="S4364" s="15" t="s">
        <v>173</v>
      </c>
      <c r="T4364" s="15" t="s">
        <v>3145</v>
      </c>
      <c r="U4364" s="28">
        <v>440100.0</v>
      </c>
      <c r="V4364" s="15">
        <v>3.0</v>
      </c>
      <c r="W4364" s="31">
        <v>0.0</v>
      </c>
      <c r="X4364" s="28">
        <v>202446.0</v>
      </c>
    </row>
    <row r="4365" ht="15.75" customHeight="1">
      <c r="A4365" s="15">
        <v>5958.0</v>
      </c>
      <c r="B4365" s="15" t="s">
        <v>7034</v>
      </c>
      <c r="C4365" s="18">
        <v>42441.0</v>
      </c>
      <c r="D4365" s="18">
        <v>42444.0</v>
      </c>
      <c r="E4365" s="18">
        <f t="shared" si="1"/>
        <v>42444</v>
      </c>
      <c r="F4365" s="15" t="s">
        <v>114</v>
      </c>
      <c r="G4365" s="15" t="s">
        <v>678</v>
      </c>
      <c r="H4365" s="15" t="s">
        <v>679</v>
      </c>
      <c r="I4365" s="15" t="s">
        <v>128</v>
      </c>
      <c r="J4365" s="15" t="s">
        <v>60</v>
      </c>
      <c r="K4365" s="15" t="s">
        <v>31</v>
      </c>
      <c r="L4365" s="15" t="str">
        <f t="array" ref="L4365">_xlfn.XLOOKUP(M4365,reference_province_to_city!$A$2:$A$11,reference_province_to_city!$B$2:$B$11)</f>
        <v>Balikpapan</v>
      </c>
      <c r="M4365" s="15" t="s">
        <v>21</v>
      </c>
      <c r="N4365" s="15">
        <v>76114.0</v>
      </c>
      <c r="O4365" s="15">
        <f t="array" ref="O4365">_xlfn.XLOOKUP(M4365,reference_postal_code!$B$2:$B$11,reference_postal_code!$A$2:$A$11)</f>
        <v>76114</v>
      </c>
      <c r="P4365" s="15" t="s">
        <v>166</v>
      </c>
      <c r="Q4365" s="15" t="s">
        <v>1013</v>
      </c>
      <c r="R4365" s="15" t="s">
        <v>65</v>
      </c>
      <c r="S4365" s="15" t="s">
        <v>222</v>
      </c>
      <c r="T4365" s="15" t="s">
        <v>1014</v>
      </c>
      <c r="U4365" s="28">
        <v>2323500.0</v>
      </c>
      <c r="V4365" s="15">
        <v>5.0</v>
      </c>
      <c r="W4365" s="31">
        <v>0.0</v>
      </c>
      <c r="X4365" s="28">
        <v>604110.0</v>
      </c>
    </row>
    <row r="4366" ht="15.75" customHeight="1">
      <c r="A4366" s="15">
        <v>804.0</v>
      </c>
      <c r="B4366" s="15" t="s">
        <v>7035</v>
      </c>
      <c r="C4366" s="18">
        <v>42441.0</v>
      </c>
      <c r="D4366" s="18">
        <v>42446.0</v>
      </c>
      <c r="E4366" s="18">
        <f t="shared" si="1"/>
        <v>42446</v>
      </c>
      <c r="F4366" s="15" t="s">
        <v>55</v>
      </c>
      <c r="G4366" s="15" t="s">
        <v>3206</v>
      </c>
      <c r="H4366" s="15" t="s">
        <v>3207</v>
      </c>
      <c r="I4366" s="15" t="s">
        <v>128</v>
      </c>
      <c r="J4366" s="15" t="s">
        <v>60</v>
      </c>
      <c r="K4366" s="15" t="s">
        <v>19</v>
      </c>
      <c r="L4366" s="15" t="str">
        <f t="array" ref="L4366">_xlfn.XLOOKUP(M4366,reference_province_to_city!$A$2:$A$11,reference_province_to_city!$B$2:$B$11)</f>
        <v>Yogyakarta</v>
      </c>
      <c r="M4366" s="15" t="s">
        <v>18</v>
      </c>
      <c r="N4366" s="15">
        <v>55111.0</v>
      </c>
      <c r="O4366" s="15">
        <f t="array" ref="O4366">_xlfn.XLOOKUP(M4366,reference_postal_code!$B$2:$B$11,reference_postal_code!$A$2:$A$11)</f>
        <v>55111</v>
      </c>
      <c r="P4366" s="15" t="s">
        <v>77</v>
      </c>
      <c r="Q4366" s="15" t="s">
        <v>6642</v>
      </c>
      <c r="R4366" s="15" t="s">
        <v>65</v>
      </c>
      <c r="S4366" s="15" t="s">
        <v>66</v>
      </c>
      <c r="T4366" s="15" t="s">
        <v>6643</v>
      </c>
      <c r="U4366" s="28">
        <v>194400.0</v>
      </c>
      <c r="V4366" s="15">
        <v>2.0</v>
      </c>
      <c r="W4366" s="31">
        <v>0.0</v>
      </c>
      <c r="X4366" s="28">
        <v>93312.0</v>
      </c>
    </row>
    <row r="4367" ht="15.75" customHeight="1">
      <c r="A4367" s="15">
        <v>5959.0</v>
      </c>
      <c r="B4367" s="15" t="s">
        <v>7034</v>
      </c>
      <c r="C4367" s="18">
        <v>42441.0</v>
      </c>
      <c r="D4367" s="18">
        <v>42444.0</v>
      </c>
      <c r="E4367" s="18">
        <f t="shared" si="1"/>
        <v>42444</v>
      </c>
      <c r="F4367" s="15" t="s">
        <v>114</v>
      </c>
      <c r="G4367" s="15" t="s">
        <v>678</v>
      </c>
      <c r="H4367" s="15" t="s">
        <v>679</v>
      </c>
      <c r="I4367" s="15" t="s">
        <v>128</v>
      </c>
      <c r="J4367" s="15" t="s">
        <v>60</v>
      </c>
      <c r="K4367" s="15" t="s">
        <v>31</v>
      </c>
      <c r="L4367" s="15" t="str">
        <f t="array" ref="L4367">_xlfn.XLOOKUP(M4367,reference_province_to_city!$A$2:$A$11,reference_province_to_city!$B$2:$B$11)</f>
        <v>Balikpapan</v>
      </c>
      <c r="M4367" s="15" t="s">
        <v>21</v>
      </c>
      <c r="N4367" s="15">
        <v>76114.0</v>
      </c>
      <c r="O4367" s="15">
        <f t="array" ref="O4367">_xlfn.XLOOKUP(M4367,reference_postal_code!$B$2:$B$11,reference_postal_code!$A$2:$A$11)</f>
        <v>76114</v>
      </c>
      <c r="P4367" s="15" t="s">
        <v>166</v>
      </c>
      <c r="Q4367" s="15" t="s">
        <v>1812</v>
      </c>
      <c r="R4367" s="15" t="s">
        <v>65</v>
      </c>
      <c r="S4367" s="15" t="s">
        <v>173</v>
      </c>
      <c r="T4367" s="15" t="s">
        <v>1813</v>
      </c>
      <c r="U4367" s="28">
        <v>458400.0</v>
      </c>
      <c r="V4367" s="15">
        <v>4.0</v>
      </c>
      <c r="W4367" s="31">
        <v>0.0</v>
      </c>
      <c r="X4367" s="28">
        <v>224616.0</v>
      </c>
    </row>
    <row r="4368" ht="15.75" customHeight="1">
      <c r="A4368" s="15">
        <v>5960.0</v>
      </c>
      <c r="B4368" s="15" t="s">
        <v>7034</v>
      </c>
      <c r="C4368" s="18">
        <v>42441.0</v>
      </c>
      <c r="D4368" s="18">
        <v>42444.0</v>
      </c>
      <c r="E4368" s="18">
        <f t="shared" si="1"/>
        <v>42444</v>
      </c>
      <c r="F4368" s="15" t="s">
        <v>114</v>
      </c>
      <c r="G4368" s="15" t="s">
        <v>678</v>
      </c>
      <c r="H4368" s="15" t="s">
        <v>679</v>
      </c>
      <c r="I4368" s="15" t="s">
        <v>128</v>
      </c>
      <c r="J4368" s="15" t="s">
        <v>60</v>
      </c>
      <c r="K4368" s="15" t="s">
        <v>31</v>
      </c>
      <c r="L4368" s="15" t="str">
        <f t="array" ref="L4368">_xlfn.XLOOKUP(M4368,reference_province_to_city!$A$2:$A$11,reference_province_to_city!$B$2:$B$11)</f>
        <v>Balikpapan</v>
      </c>
      <c r="M4368" s="15" t="s">
        <v>21</v>
      </c>
      <c r="N4368" s="15">
        <v>76114.0</v>
      </c>
      <c r="O4368" s="15">
        <f t="array" ref="O4368">_xlfn.XLOOKUP(M4368,reference_postal_code!$B$2:$B$11,reference_postal_code!$A$2:$A$11)</f>
        <v>76114</v>
      </c>
      <c r="P4368" s="15" t="s">
        <v>166</v>
      </c>
      <c r="Q4368" s="15" t="s">
        <v>4288</v>
      </c>
      <c r="R4368" s="15" t="s">
        <v>106</v>
      </c>
      <c r="S4368" s="15" t="s">
        <v>107</v>
      </c>
      <c r="T4368" s="15" t="s">
        <v>4289</v>
      </c>
      <c r="U4368" s="28">
        <v>1.155528E7</v>
      </c>
      <c r="V4368" s="15">
        <v>3.0</v>
      </c>
      <c r="W4368" s="31">
        <v>0.2</v>
      </c>
      <c r="X4368" s="28">
        <v>1155528.0</v>
      </c>
    </row>
    <row r="4369" ht="15.75" customHeight="1">
      <c r="A4369" s="15">
        <v>5957.0</v>
      </c>
      <c r="B4369" s="15" t="s">
        <v>7034</v>
      </c>
      <c r="C4369" s="18">
        <v>42441.0</v>
      </c>
      <c r="D4369" s="18">
        <v>42444.0</v>
      </c>
      <c r="E4369" s="18">
        <f t="shared" si="1"/>
        <v>42444</v>
      </c>
      <c r="F4369" s="15" t="s">
        <v>114</v>
      </c>
      <c r="G4369" s="15" t="s">
        <v>678</v>
      </c>
      <c r="H4369" s="15" t="s">
        <v>679</v>
      </c>
      <c r="I4369" s="15" t="s">
        <v>128</v>
      </c>
      <c r="J4369" s="15" t="s">
        <v>60</v>
      </c>
      <c r="K4369" s="15" t="s">
        <v>31</v>
      </c>
      <c r="L4369" s="15" t="str">
        <f t="array" ref="L4369">_xlfn.XLOOKUP(M4369,reference_province_to_city!$A$2:$A$11,reference_province_to_city!$B$2:$B$11)</f>
        <v>Balikpapan</v>
      </c>
      <c r="M4369" s="15" t="s">
        <v>21</v>
      </c>
      <c r="N4369" s="15">
        <v>76114.0</v>
      </c>
      <c r="O4369" s="15">
        <f t="array" ref="O4369">_xlfn.XLOOKUP(M4369,reference_postal_code!$B$2:$B$11,reference_postal_code!$A$2:$A$11)</f>
        <v>76114</v>
      </c>
      <c r="P4369" s="15" t="s">
        <v>166</v>
      </c>
      <c r="Q4369" s="15" t="s">
        <v>5220</v>
      </c>
      <c r="R4369" s="15" t="s">
        <v>65</v>
      </c>
      <c r="S4369" s="15" t="s">
        <v>87</v>
      </c>
      <c r="T4369" s="15" t="s">
        <v>5221</v>
      </c>
      <c r="U4369" s="28">
        <v>1.014825E7</v>
      </c>
      <c r="V4369" s="15">
        <v>5.0</v>
      </c>
      <c r="W4369" s="31">
        <v>0.0</v>
      </c>
      <c r="X4369" s="28">
        <v>101483.0</v>
      </c>
    </row>
    <row r="4370" ht="15.75" customHeight="1">
      <c r="A4370" s="15">
        <v>8480.0</v>
      </c>
      <c r="B4370" s="15" t="s">
        <v>7036</v>
      </c>
      <c r="C4370" s="18">
        <v>42441.0</v>
      </c>
      <c r="D4370" s="18">
        <v>42445.0</v>
      </c>
      <c r="E4370" s="18">
        <f t="shared" si="1"/>
        <v>42445</v>
      </c>
      <c r="F4370" s="15" t="s">
        <v>55</v>
      </c>
      <c r="G4370" s="15" t="s">
        <v>2317</v>
      </c>
      <c r="H4370" s="15" t="s">
        <v>2318</v>
      </c>
      <c r="I4370" s="15" t="s">
        <v>59</v>
      </c>
      <c r="J4370" s="15" t="s">
        <v>60</v>
      </c>
      <c r="K4370" s="15" t="s">
        <v>28</v>
      </c>
      <c r="L4370" s="15" t="str">
        <f t="array" ref="L4370">_xlfn.XLOOKUP(M4370,reference_province_to_city!$A$2:$A$11,reference_province_to_city!$B$2:$B$11)</f>
        <v>Medan</v>
      </c>
      <c r="M4370" s="15" t="s">
        <v>11</v>
      </c>
      <c r="N4370" s="15">
        <v>20111.0</v>
      </c>
      <c r="O4370" s="15">
        <f t="array" ref="O4370">_xlfn.XLOOKUP(M4370,reference_postal_code!$B$2:$B$11,reference_postal_code!$A$2:$A$11)</f>
        <v>20111</v>
      </c>
      <c r="P4370" s="15" t="s">
        <v>77</v>
      </c>
      <c r="Q4370" s="15" t="s">
        <v>7037</v>
      </c>
      <c r="R4370" s="15" t="s">
        <v>65</v>
      </c>
      <c r="S4370" s="15" t="s">
        <v>66</v>
      </c>
      <c r="T4370" s="15" t="s">
        <v>7038</v>
      </c>
      <c r="U4370" s="28">
        <v>299700.0</v>
      </c>
      <c r="V4370" s="15">
        <v>2.0</v>
      </c>
      <c r="W4370" s="31">
        <v>0.0</v>
      </c>
      <c r="X4370" s="28">
        <v>134865.0</v>
      </c>
    </row>
    <row r="4371" ht="15.75" customHeight="1">
      <c r="A4371" s="15">
        <v>7420.0</v>
      </c>
      <c r="B4371" s="15" t="s">
        <v>7039</v>
      </c>
      <c r="C4371" s="18">
        <v>42442.0</v>
      </c>
      <c r="D4371" s="18">
        <v>42444.0</v>
      </c>
      <c r="E4371" s="18">
        <f t="shared" si="1"/>
        <v>42444</v>
      </c>
      <c r="F4371" s="15" t="s">
        <v>114</v>
      </c>
      <c r="G4371" s="15" t="s">
        <v>5548</v>
      </c>
      <c r="H4371" s="15" t="s">
        <v>5549</v>
      </c>
      <c r="I4371" s="15" t="s">
        <v>128</v>
      </c>
      <c r="J4371" s="15" t="s">
        <v>60</v>
      </c>
      <c r="K4371" s="15" t="s">
        <v>33</v>
      </c>
      <c r="L4371" s="15" t="str">
        <f t="array" ref="L4371">_xlfn.XLOOKUP(M4371,reference_province_to_city!$A$2:$A$11,reference_province_to_city!$B$2:$B$11)</f>
        <v>Makassar</v>
      </c>
      <c r="M4371" s="15" t="s">
        <v>25</v>
      </c>
      <c r="N4371" s="15">
        <v>90111.0</v>
      </c>
      <c r="O4371" s="15">
        <f t="array" ref="O4371">_xlfn.XLOOKUP(M4371,reference_postal_code!$B$2:$B$11,reference_postal_code!$A$2:$A$11)</f>
        <v>90111</v>
      </c>
      <c r="P4371" s="15" t="s">
        <v>63</v>
      </c>
      <c r="Q4371" s="15" t="s">
        <v>1274</v>
      </c>
      <c r="R4371" s="15" t="s">
        <v>65</v>
      </c>
      <c r="S4371" s="15" t="s">
        <v>87</v>
      </c>
      <c r="T4371" s="15" t="s">
        <v>1275</v>
      </c>
      <c r="U4371" s="28">
        <v>8288400.0</v>
      </c>
      <c r="V4371" s="15">
        <v>5.0</v>
      </c>
      <c r="W4371" s="31">
        <v>0.2</v>
      </c>
      <c r="X4371" s="28">
        <v>-2072100.0</v>
      </c>
    </row>
    <row r="4372" ht="15.75" customHeight="1">
      <c r="A4372" s="15">
        <v>152.0</v>
      </c>
      <c r="B4372" s="15" t="s">
        <v>7040</v>
      </c>
      <c r="C4372" s="18">
        <v>42442.0</v>
      </c>
      <c r="D4372" s="18">
        <v>42445.0</v>
      </c>
      <c r="E4372" s="18">
        <f t="shared" si="1"/>
        <v>42445</v>
      </c>
      <c r="F4372" s="15" t="s">
        <v>125</v>
      </c>
      <c r="G4372" s="15" t="s">
        <v>4566</v>
      </c>
      <c r="H4372" s="15" t="s">
        <v>4567</v>
      </c>
      <c r="I4372" s="15" t="s">
        <v>76</v>
      </c>
      <c r="J4372" s="15" t="s">
        <v>60</v>
      </c>
      <c r="K4372" s="15" t="s">
        <v>29</v>
      </c>
      <c r="L4372" s="15" t="str">
        <f t="array" ref="L4372">_xlfn.XLOOKUP(M4372,reference_province_to_city!$A$2:$A$11,reference_province_to_city!$B$2:$B$11)</f>
        <v>Palembang</v>
      </c>
      <c r="M4372" s="15" t="s">
        <v>13</v>
      </c>
      <c r="N4372" s="15">
        <v>30111.0</v>
      </c>
      <c r="O4372" s="15">
        <f t="array" ref="O4372">_xlfn.XLOOKUP(M4372,reference_postal_code!$B$2:$B$11,reference_postal_code!$A$2:$A$11)</f>
        <v>30111</v>
      </c>
      <c r="P4372" s="15" t="s">
        <v>77</v>
      </c>
      <c r="Q4372" s="15" t="s">
        <v>7041</v>
      </c>
      <c r="R4372" s="15" t="s">
        <v>65</v>
      </c>
      <c r="S4372" s="15" t="s">
        <v>222</v>
      </c>
      <c r="T4372" s="15" t="s">
        <v>7042</v>
      </c>
      <c r="U4372" s="28">
        <v>2368800.0</v>
      </c>
      <c r="V4372" s="15">
        <v>5.0</v>
      </c>
      <c r="W4372" s="31">
        <v>0.2</v>
      </c>
      <c r="X4372" s="28">
        <v>266490.0</v>
      </c>
    </row>
    <row r="4373" ht="15.75" customHeight="1">
      <c r="A4373" s="15">
        <v>7423.0</v>
      </c>
      <c r="B4373" s="15" t="s">
        <v>7039</v>
      </c>
      <c r="C4373" s="18">
        <v>42442.0</v>
      </c>
      <c r="D4373" s="18">
        <v>42444.0</v>
      </c>
      <c r="E4373" s="18">
        <f t="shared" si="1"/>
        <v>42444</v>
      </c>
      <c r="F4373" s="15" t="s">
        <v>114</v>
      </c>
      <c r="G4373" s="15" t="s">
        <v>5548</v>
      </c>
      <c r="H4373" s="15" t="s">
        <v>5549</v>
      </c>
      <c r="I4373" s="15" t="s">
        <v>128</v>
      </c>
      <c r="J4373" s="15" t="s">
        <v>60</v>
      </c>
      <c r="K4373" s="15" t="s">
        <v>33</v>
      </c>
      <c r="L4373" s="15" t="str">
        <f t="array" ref="L4373">_xlfn.XLOOKUP(M4373,reference_province_to_city!$A$2:$A$11,reference_province_to_city!$B$2:$B$11)</f>
        <v>Makassar</v>
      </c>
      <c r="M4373" s="15" t="s">
        <v>25</v>
      </c>
      <c r="N4373" s="15">
        <v>90111.0</v>
      </c>
      <c r="O4373" s="15">
        <f t="array" ref="O4373">_xlfn.XLOOKUP(M4373,reference_postal_code!$B$2:$B$11,reference_postal_code!$A$2:$A$11)</f>
        <v>90111</v>
      </c>
      <c r="P4373" s="15" t="s">
        <v>63</v>
      </c>
      <c r="Q4373" s="15" t="s">
        <v>773</v>
      </c>
      <c r="R4373" s="15" t="s">
        <v>110</v>
      </c>
      <c r="S4373" s="15" t="s">
        <v>668</v>
      </c>
      <c r="T4373" s="15" t="s">
        <v>774</v>
      </c>
      <c r="U4373" s="28">
        <v>6736500.0</v>
      </c>
      <c r="V4373" s="15">
        <v>3.0</v>
      </c>
      <c r="W4373" s="31">
        <v>0.7</v>
      </c>
      <c r="X4373" s="28">
        <v>-9655650.0</v>
      </c>
    </row>
    <row r="4374" ht="15.75" customHeight="1">
      <c r="A4374" s="15">
        <v>7415.0</v>
      </c>
      <c r="B4374" s="15" t="s">
        <v>7039</v>
      </c>
      <c r="C4374" s="18">
        <v>42442.0</v>
      </c>
      <c r="D4374" s="18">
        <v>42444.0</v>
      </c>
      <c r="E4374" s="18">
        <f t="shared" si="1"/>
        <v>42444</v>
      </c>
      <c r="F4374" s="15" t="s">
        <v>114</v>
      </c>
      <c r="G4374" s="15" t="s">
        <v>5548</v>
      </c>
      <c r="H4374" s="15" t="s">
        <v>5549</v>
      </c>
      <c r="I4374" s="15" t="s">
        <v>128</v>
      </c>
      <c r="J4374" s="15" t="s">
        <v>60</v>
      </c>
      <c r="K4374" s="15" t="s">
        <v>33</v>
      </c>
      <c r="L4374" s="15" t="str">
        <f t="array" ref="L4374">_xlfn.XLOOKUP(M4374,reference_province_to_city!$A$2:$A$11,reference_province_to_city!$B$2:$B$11)</f>
        <v>Makassar</v>
      </c>
      <c r="M4374" s="15" t="s">
        <v>25</v>
      </c>
      <c r="N4374" s="15">
        <v>90111.0</v>
      </c>
      <c r="O4374" s="15">
        <f t="array" ref="O4374">_xlfn.XLOOKUP(M4374,reference_postal_code!$B$2:$B$11,reference_postal_code!$A$2:$A$11)</f>
        <v>90111</v>
      </c>
      <c r="P4374" s="15" t="s">
        <v>63</v>
      </c>
      <c r="Q4374" s="15" t="s">
        <v>2974</v>
      </c>
      <c r="R4374" s="15" t="s">
        <v>106</v>
      </c>
      <c r="S4374" s="15" t="s">
        <v>107</v>
      </c>
      <c r="T4374" s="15" t="s">
        <v>2975</v>
      </c>
      <c r="U4374" s="28">
        <v>5800200.0</v>
      </c>
      <c r="V4374" s="15">
        <v>2.0</v>
      </c>
      <c r="W4374" s="31">
        <v>0.3</v>
      </c>
      <c r="X4374" s="28">
        <v>-82860.0</v>
      </c>
    </row>
    <row r="4375" ht="15.75" customHeight="1">
      <c r="A4375" s="15">
        <v>2366.0</v>
      </c>
      <c r="B4375" s="15" t="s">
        <v>7043</v>
      </c>
      <c r="C4375" s="18">
        <v>42442.0</v>
      </c>
      <c r="D4375" s="18">
        <v>42447.0</v>
      </c>
      <c r="E4375" s="18">
        <f t="shared" si="1"/>
        <v>42447</v>
      </c>
      <c r="F4375" s="15" t="s">
        <v>55</v>
      </c>
      <c r="G4375" s="15" t="s">
        <v>6031</v>
      </c>
      <c r="H4375" s="15" t="s">
        <v>6032</v>
      </c>
      <c r="I4375" s="15" t="s">
        <v>76</v>
      </c>
      <c r="J4375" s="15" t="s">
        <v>60</v>
      </c>
      <c r="K4375" s="15" t="s">
        <v>33</v>
      </c>
      <c r="L4375" s="15" t="str">
        <f t="array" ref="L4375">_xlfn.XLOOKUP(M4375,reference_province_to_city!$A$2:$A$11,reference_province_to_city!$B$2:$B$11)</f>
        <v>Makassar</v>
      </c>
      <c r="M4375" s="15" t="s">
        <v>25</v>
      </c>
      <c r="O4375" s="15">
        <f t="array" ref="O4375">_xlfn.XLOOKUP(M4375,reference_postal_code!$B$2:$B$11,reference_postal_code!$A$2:$A$11)</f>
        <v>90111</v>
      </c>
      <c r="P4375" s="15" t="s">
        <v>63</v>
      </c>
      <c r="Q4375" s="15" t="s">
        <v>3306</v>
      </c>
      <c r="R4375" s="15" t="s">
        <v>65</v>
      </c>
      <c r="S4375" s="15" t="s">
        <v>83</v>
      </c>
      <c r="T4375" s="15" t="s">
        <v>3307</v>
      </c>
      <c r="U4375" s="28">
        <v>690000.0</v>
      </c>
      <c r="V4375" s="15">
        <v>4.0</v>
      </c>
      <c r="W4375" s="31">
        <v>0.0</v>
      </c>
      <c r="X4375" s="28">
        <v>310500.0</v>
      </c>
    </row>
    <row r="4376" ht="15.75" customHeight="1">
      <c r="A4376" s="15">
        <v>7417.0</v>
      </c>
      <c r="B4376" s="15" t="s">
        <v>7039</v>
      </c>
      <c r="C4376" s="18">
        <v>42442.0</v>
      </c>
      <c r="D4376" s="18">
        <v>42444.0</v>
      </c>
      <c r="E4376" s="18">
        <f t="shared" si="1"/>
        <v>42444</v>
      </c>
      <c r="F4376" s="15" t="s">
        <v>114</v>
      </c>
      <c r="G4376" s="15" t="s">
        <v>5548</v>
      </c>
      <c r="H4376" s="15" t="s">
        <v>5549</v>
      </c>
      <c r="I4376" s="15" t="s">
        <v>128</v>
      </c>
      <c r="J4376" s="15" t="s">
        <v>60</v>
      </c>
      <c r="K4376" s="15" t="s">
        <v>33</v>
      </c>
      <c r="L4376" s="15" t="str">
        <f t="array" ref="L4376">_xlfn.XLOOKUP(M4376,reference_province_to_city!$A$2:$A$11,reference_province_to_city!$B$2:$B$11)</f>
        <v>Makassar</v>
      </c>
      <c r="M4376" s="15" t="s">
        <v>25</v>
      </c>
      <c r="N4376" s="15">
        <v>90111.0</v>
      </c>
      <c r="O4376" s="15">
        <f t="array" ref="O4376">_xlfn.XLOOKUP(M4376,reference_postal_code!$B$2:$B$11,reference_postal_code!$A$2:$A$11)</f>
        <v>90111</v>
      </c>
      <c r="P4376" s="15" t="s">
        <v>63</v>
      </c>
      <c r="Q4376" s="15" t="s">
        <v>5176</v>
      </c>
      <c r="R4376" s="15" t="s">
        <v>110</v>
      </c>
      <c r="S4376" s="15" t="s">
        <v>111</v>
      </c>
      <c r="T4376" s="15" t="s">
        <v>5177</v>
      </c>
      <c r="U4376" s="28">
        <v>8098650.0</v>
      </c>
      <c r="V4376" s="15">
        <v>3.0</v>
      </c>
      <c r="W4376" s="31">
        <v>0.4</v>
      </c>
      <c r="X4376" s="28">
        <v>-1754707.0</v>
      </c>
    </row>
    <row r="4377" ht="15.75" customHeight="1">
      <c r="A4377" s="15">
        <v>9343.0</v>
      </c>
      <c r="B4377" s="15" t="s">
        <v>7044</v>
      </c>
      <c r="C4377" s="18">
        <v>42442.0</v>
      </c>
      <c r="D4377" s="18">
        <v>42447.0</v>
      </c>
      <c r="E4377" s="18">
        <f t="shared" si="1"/>
        <v>42447</v>
      </c>
      <c r="F4377" s="15" t="s">
        <v>55</v>
      </c>
      <c r="G4377" s="15" t="s">
        <v>4098</v>
      </c>
      <c r="H4377" s="15" t="s">
        <v>4099</v>
      </c>
      <c r="I4377" s="15" t="s">
        <v>76</v>
      </c>
      <c r="J4377" s="15" t="s">
        <v>60</v>
      </c>
      <c r="K4377" s="15" t="s">
        <v>31</v>
      </c>
      <c r="L4377" s="15" t="str">
        <f t="array" ref="L4377">_xlfn.XLOOKUP(M4377,reference_province_to_city!$A$2:$A$11,reference_province_to_city!$B$2:$B$11)</f>
        <v>Balikpapan</v>
      </c>
      <c r="M4377" s="15" t="s">
        <v>21</v>
      </c>
      <c r="N4377" s="15">
        <v>76114.0</v>
      </c>
      <c r="O4377" s="15">
        <f t="array" ref="O4377">_xlfn.XLOOKUP(M4377,reference_postal_code!$B$2:$B$11,reference_postal_code!$A$2:$A$11)</f>
        <v>76114</v>
      </c>
      <c r="P4377" s="15" t="s">
        <v>166</v>
      </c>
      <c r="Q4377" s="15" t="s">
        <v>3827</v>
      </c>
      <c r="R4377" s="15" t="s">
        <v>65</v>
      </c>
      <c r="S4377" s="15" t="s">
        <v>83</v>
      </c>
      <c r="T4377" s="15" t="s">
        <v>3828</v>
      </c>
      <c r="U4377" s="28">
        <v>767760.0</v>
      </c>
      <c r="V4377" s="15">
        <v>7.0</v>
      </c>
      <c r="W4377" s="31">
        <v>0.2</v>
      </c>
      <c r="X4377" s="28">
        <v>287910.0</v>
      </c>
    </row>
    <row r="4378" ht="15.75" customHeight="1">
      <c r="A4378" s="15">
        <v>2348.0</v>
      </c>
      <c r="B4378" s="15" t="s">
        <v>7045</v>
      </c>
      <c r="C4378" s="18">
        <v>42442.0</v>
      </c>
      <c r="D4378" s="18">
        <v>42447.0</v>
      </c>
      <c r="E4378" s="18">
        <f t="shared" si="1"/>
        <v>42447</v>
      </c>
      <c r="F4378" s="15" t="s">
        <v>55</v>
      </c>
      <c r="G4378" s="15" t="s">
        <v>1760</v>
      </c>
      <c r="H4378" s="15" t="s">
        <v>1761</v>
      </c>
      <c r="I4378" s="15" t="s">
        <v>59</v>
      </c>
      <c r="J4378" s="15" t="s">
        <v>60</v>
      </c>
      <c r="K4378" s="15" t="s">
        <v>29</v>
      </c>
      <c r="L4378" s="15" t="str">
        <f t="array" ref="L4378">_xlfn.XLOOKUP(M4378,reference_province_to_city!$A$2:$A$11,reference_province_to_city!$B$2:$B$11)</f>
        <v>Palembang</v>
      </c>
      <c r="M4378" s="15" t="s">
        <v>13</v>
      </c>
      <c r="N4378" s="15">
        <v>30111.0</v>
      </c>
      <c r="O4378" s="15">
        <f t="array" ref="O4378">_xlfn.XLOOKUP(M4378,reference_postal_code!$B$2:$B$11,reference_postal_code!$A$2:$A$11)</f>
        <v>30111</v>
      </c>
      <c r="P4378" s="15" t="s">
        <v>77</v>
      </c>
      <c r="Q4378" s="15" t="s">
        <v>4426</v>
      </c>
      <c r="R4378" s="15" t="s">
        <v>106</v>
      </c>
      <c r="S4378" s="15" t="s">
        <v>218</v>
      </c>
      <c r="T4378" s="15" t="s">
        <v>4427</v>
      </c>
      <c r="U4378" s="28">
        <v>8363775.0</v>
      </c>
      <c r="V4378" s="15">
        <v>5.0</v>
      </c>
      <c r="W4378" s="31">
        <v>0.3</v>
      </c>
      <c r="X4378" s="28">
        <v>0.0</v>
      </c>
    </row>
    <row r="4379" ht="15.75" customHeight="1">
      <c r="A4379" s="15">
        <v>7421.0</v>
      </c>
      <c r="B4379" s="15" t="s">
        <v>7039</v>
      </c>
      <c r="C4379" s="18">
        <v>42442.0</v>
      </c>
      <c r="D4379" s="18">
        <v>42444.0</v>
      </c>
      <c r="E4379" s="18">
        <f t="shared" si="1"/>
        <v>42444</v>
      </c>
      <c r="F4379" s="15" t="s">
        <v>114</v>
      </c>
      <c r="G4379" s="15" t="s">
        <v>5548</v>
      </c>
      <c r="H4379" s="15" t="s">
        <v>5549</v>
      </c>
      <c r="I4379" s="15" t="s">
        <v>128</v>
      </c>
      <c r="J4379" s="15" t="s">
        <v>60</v>
      </c>
      <c r="K4379" s="15" t="s">
        <v>33</v>
      </c>
      <c r="L4379" s="15" t="str">
        <f t="array" ref="L4379">_xlfn.XLOOKUP(M4379,reference_province_to_city!$A$2:$A$11,reference_province_to_city!$B$2:$B$11)</f>
        <v>Makassar</v>
      </c>
      <c r="M4379" s="15" t="s">
        <v>25</v>
      </c>
      <c r="N4379" s="15">
        <v>90111.0</v>
      </c>
      <c r="O4379" s="15">
        <f t="array" ref="O4379">_xlfn.XLOOKUP(M4379,reference_postal_code!$B$2:$B$11,reference_postal_code!$A$2:$A$11)</f>
        <v>90111</v>
      </c>
      <c r="P4379" s="15" t="s">
        <v>63</v>
      </c>
      <c r="Q4379" s="15" t="s">
        <v>3684</v>
      </c>
      <c r="R4379" s="15" t="s">
        <v>65</v>
      </c>
      <c r="S4379" s="15" t="s">
        <v>83</v>
      </c>
      <c r="T4379" s="15" t="s">
        <v>3685</v>
      </c>
      <c r="U4379" s="28">
        <v>347400.0</v>
      </c>
      <c r="V4379" s="15">
        <v>5.0</v>
      </c>
      <c r="W4379" s="31">
        <v>0.7</v>
      </c>
      <c r="X4379" s="28">
        <v>-231600.0</v>
      </c>
    </row>
    <row r="4380" ht="15.75" customHeight="1">
      <c r="A4380" s="15">
        <v>7419.0</v>
      </c>
      <c r="B4380" s="15" t="s">
        <v>7039</v>
      </c>
      <c r="C4380" s="18">
        <v>42442.0</v>
      </c>
      <c r="D4380" s="18">
        <v>42444.0</v>
      </c>
      <c r="E4380" s="18">
        <f t="shared" si="1"/>
        <v>42444</v>
      </c>
      <c r="F4380" s="15" t="s">
        <v>114</v>
      </c>
      <c r="G4380" s="15" t="s">
        <v>5548</v>
      </c>
      <c r="H4380" s="15" t="s">
        <v>5549</v>
      </c>
      <c r="I4380" s="15" t="s">
        <v>128</v>
      </c>
      <c r="J4380" s="15" t="s">
        <v>60</v>
      </c>
      <c r="K4380" s="15" t="s">
        <v>33</v>
      </c>
      <c r="L4380" s="15" t="str">
        <f t="array" ref="L4380">_xlfn.XLOOKUP(M4380,reference_province_to_city!$A$2:$A$11,reference_province_to_city!$B$2:$B$11)</f>
        <v>Makassar</v>
      </c>
      <c r="M4380" s="15" t="s">
        <v>25</v>
      </c>
      <c r="N4380" s="15">
        <v>90111.0</v>
      </c>
      <c r="O4380" s="15">
        <f t="array" ref="O4380">_xlfn.XLOOKUP(M4380,reference_postal_code!$B$2:$B$11,reference_postal_code!$A$2:$A$11)</f>
        <v>90111</v>
      </c>
      <c r="P4380" s="15" t="s">
        <v>63</v>
      </c>
      <c r="Q4380" s="15" t="s">
        <v>7046</v>
      </c>
      <c r="R4380" s="15" t="s">
        <v>65</v>
      </c>
      <c r="S4380" s="15" t="s">
        <v>83</v>
      </c>
      <c r="T4380" s="15" t="s">
        <v>7047</v>
      </c>
      <c r="U4380" s="28">
        <v>778455.0</v>
      </c>
      <c r="V4380" s="15">
        <v>1.0</v>
      </c>
      <c r="W4380" s="31">
        <v>0.7</v>
      </c>
      <c r="X4380" s="28">
        <v>-622764.0</v>
      </c>
    </row>
    <row r="4381" ht="15.75" customHeight="1">
      <c r="A4381" s="15">
        <v>2346.0</v>
      </c>
      <c r="B4381" s="15" t="s">
        <v>7045</v>
      </c>
      <c r="C4381" s="18">
        <v>42442.0</v>
      </c>
      <c r="D4381" s="18">
        <v>42447.0</v>
      </c>
      <c r="E4381" s="18">
        <f t="shared" si="1"/>
        <v>42447</v>
      </c>
      <c r="F4381" s="15" t="s">
        <v>55</v>
      </c>
      <c r="G4381" s="15" t="s">
        <v>1760</v>
      </c>
      <c r="H4381" s="15" t="s">
        <v>1761</v>
      </c>
      <c r="I4381" s="15" t="s">
        <v>59</v>
      </c>
      <c r="J4381" s="15" t="s">
        <v>60</v>
      </c>
      <c r="K4381" s="15" t="s">
        <v>29</v>
      </c>
      <c r="L4381" s="15" t="str">
        <f t="array" ref="L4381">_xlfn.XLOOKUP(M4381,reference_province_to_city!$A$2:$A$11,reference_province_to_city!$B$2:$B$11)</f>
        <v>Palembang</v>
      </c>
      <c r="M4381" s="15" t="s">
        <v>13</v>
      </c>
      <c r="N4381" s="15">
        <v>30111.0</v>
      </c>
      <c r="O4381" s="15">
        <f t="array" ref="O4381">_xlfn.XLOOKUP(M4381,reference_postal_code!$B$2:$B$11,reference_postal_code!$A$2:$A$11)</f>
        <v>30111</v>
      </c>
      <c r="P4381" s="15" t="s">
        <v>77</v>
      </c>
      <c r="Q4381" s="15" t="s">
        <v>236</v>
      </c>
      <c r="R4381" s="15" t="s">
        <v>65</v>
      </c>
      <c r="S4381" s="15" t="s">
        <v>66</v>
      </c>
      <c r="T4381" s="15" t="s">
        <v>237</v>
      </c>
      <c r="U4381" s="28">
        <v>1051200.0</v>
      </c>
      <c r="V4381" s="15">
        <v>5.0</v>
      </c>
      <c r="W4381" s="31">
        <v>0.2</v>
      </c>
      <c r="X4381" s="28">
        <v>367920.0</v>
      </c>
    </row>
    <row r="4382" ht="15.75" customHeight="1">
      <c r="A4382" s="15">
        <v>7418.0</v>
      </c>
      <c r="B4382" s="15" t="s">
        <v>7039</v>
      </c>
      <c r="C4382" s="18">
        <v>42442.0</v>
      </c>
      <c r="D4382" s="18">
        <v>42444.0</v>
      </c>
      <c r="E4382" s="18">
        <f t="shared" si="1"/>
        <v>42444</v>
      </c>
      <c r="F4382" s="15" t="s">
        <v>114</v>
      </c>
      <c r="G4382" s="15" t="s">
        <v>5548</v>
      </c>
      <c r="H4382" s="15" t="s">
        <v>5549</v>
      </c>
      <c r="I4382" s="15" t="s">
        <v>128</v>
      </c>
      <c r="J4382" s="15" t="s">
        <v>60</v>
      </c>
      <c r="K4382" s="15" t="s">
        <v>33</v>
      </c>
      <c r="L4382" s="15" t="str">
        <f t="array" ref="L4382">_xlfn.XLOOKUP(M4382,reference_province_to_city!$A$2:$A$11,reference_province_to_city!$B$2:$B$11)</f>
        <v>Makassar</v>
      </c>
      <c r="M4382" s="15" t="s">
        <v>25</v>
      </c>
      <c r="N4382" s="15">
        <v>90111.0</v>
      </c>
      <c r="O4382" s="15">
        <f t="array" ref="O4382">_xlfn.XLOOKUP(M4382,reference_postal_code!$B$2:$B$11,reference_postal_code!$A$2:$A$11)</f>
        <v>90111</v>
      </c>
      <c r="P4382" s="15" t="s">
        <v>63</v>
      </c>
      <c r="Q4382" s="15" t="s">
        <v>4759</v>
      </c>
      <c r="R4382" s="15" t="s">
        <v>65</v>
      </c>
      <c r="S4382" s="15" t="s">
        <v>66</v>
      </c>
      <c r="T4382" s="15" t="s">
        <v>4760</v>
      </c>
      <c r="U4382" s="28">
        <v>618600.0</v>
      </c>
      <c r="V4382" s="15">
        <v>5.0</v>
      </c>
      <c r="W4382" s="31">
        <v>0.2</v>
      </c>
      <c r="X4382" s="28">
        <v>208777.0</v>
      </c>
    </row>
    <row r="4383" ht="15.75" customHeight="1">
      <c r="A4383" s="15">
        <v>2364.0</v>
      </c>
      <c r="B4383" s="15" t="s">
        <v>7043</v>
      </c>
      <c r="C4383" s="18">
        <v>42442.0</v>
      </c>
      <c r="D4383" s="18">
        <v>42447.0</v>
      </c>
      <c r="E4383" s="18">
        <f t="shared" si="1"/>
        <v>42447</v>
      </c>
      <c r="F4383" s="15" t="s">
        <v>55</v>
      </c>
      <c r="G4383" s="15" t="s">
        <v>6031</v>
      </c>
      <c r="H4383" s="15" t="s">
        <v>6032</v>
      </c>
      <c r="I4383" s="15" t="s">
        <v>76</v>
      </c>
      <c r="J4383" s="15" t="s">
        <v>60</v>
      </c>
      <c r="K4383" s="15" t="s">
        <v>33</v>
      </c>
      <c r="L4383" s="15" t="str">
        <f t="array" ref="L4383">_xlfn.XLOOKUP(M4383,reference_province_to_city!$A$2:$A$11,reference_province_to_city!$B$2:$B$11)</f>
        <v>Makassar</v>
      </c>
      <c r="M4383" s="15" t="s">
        <v>25</v>
      </c>
      <c r="O4383" s="15">
        <f t="array" ref="O4383">_xlfn.XLOOKUP(M4383,reference_postal_code!$B$2:$B$11,reference_postal_code!$A$2:$A$11)</f>
        <v>90111</v>
      </c>
      <c r="P4383" s="15" t="s">
        <v>63</v>
      </c>
      <c r="Q4383" s="15" t="s">
        <v>138</v>
      </c>
      <c r="R4383" s="15" t="s">
        <v>106</v>
      </c>
      <c r="S4383" s="15" t="s">
        <v>139</v>
      </c>
      <c r="T4383" s="15" t="s">
        <v>140</v>
      </c>
      <c r="U4383" s="28">
        <v>1918200.0</v>
      </c>
      <c r="V4383" s="15">
        <v>2.0</v>
      </c>
      <c r="W4383" s="31">
        <v>0.0</v>
      </c>
      <c r="X4383" s="28">
        <v>613824.0</v>
      </c>
    </row>
    <row r="4384" ht="15.75" customHeight="1">
      <c r="A4384" s="15">
        <v>2365.0</v>
      </c>
      <c r="B4384" s="15" t="s">
        <v>7043</v>
      </c>
      <c r="C4384" s="18">
        <v>42442.0</v>
      </c>
      <c r="D4384" s="18">
        <v>42447.0</v>
      </c>
      <c r="E4384" s="18">
        <f t="shared" si="1"/>
        <v>42447</v>
      </c>
      <c r="F4384" s="15" t="s">
        <v>55</v>
      </c>
      <c r="G4384" s="15" t="s">
        <v>6031</v>
      </c>
      <c r="H4384" s="15" t="s">
        <v>6032</v>
      </c>
      <c r="I4384" s="15" t="s">
        <v>76</v>
      </c>
      <c r="J4384" s="15" t="s">
        <v>60</v>
      </c>
      <c r="K4384" s="15" t="s">
        <v>33</v>
      </c>
      <c r="L4384" s="15" t="str">
        <f t="array" ref="L4384">_xlfn.XLOOKUP(M4384,reference_province_to_city!$A$2:$A$11,reference_province_to_city!$B$2:$B$11)</f>
        <v>Makassar</v>
      </c>
      <c r="M4384" s="15" t="s">
        <v>25</v>
      </c>
      <c r="N4384" s="15">
        <v>90111.0</v>
      </c>
      <c r="O4384" s="15">
        <f t="array" ref="O4384">_xlfn.XLOOKUP(M4384,reference_postal_code!$B$2:$B$11,reference_postal_code!$A$2:$A$11)</f>
        <v>90111</v>
      </c>
      <c r="P4384" s="15" t="s">
        <v>63</v>
      </c>
      <c r="Q4384" s="15" t="s">
        <v>5425</v>
      </c>
      <c r="R4384" s="15" t="s">
        <v>65</v>
      </c>
      <c r="S4384" s="15" t="s">
        <v>222</v>
      </c>
      <c r="T4384" s="15" t="s">
        <v>5426</v>
      </c>
      <c r="U4384" s="28">
        <v>2404800.0</v>
      </c>
      <c r="V4384" s="15">
        <v>2.0</v>
      </c>
      <c r="W4384" s="31">
        <v>0.0</v>
      </c>
      <c r="X4384" s="28">
        <v>673344.0</v>
      </c>
    </row>
    <row r="4385" ht="15.75" customHeight="1">
      <c r="A4385" s="15">
        <v>7416.0</v>
      </c>
      <c r="B4385" s="15" t="s">
        <v>7039</v>
      </c>
      <c r="C4385" s="18">
        <v>42442.0</v>
      </c>
      <c r="D4385" s="18">
        <v>42444.0</v>
      </c>
      <c r="E4385" s="18">
        <f t="shared" si="1"/>
        <v>42444</v>
      </c>
      <c r="F4385" s="15" t="s">
        <v>114</v>
      </c>
      <c r="G4385" s="15" t="s">
        <v>5548</v>
      </c>
      <c r="H4385" s="15" t="s">
        <v>5549</v>
      </c>
      <c r="I4385" s="15" t="s">
        <v>128</v>
      </c>
      <c r="J4385" s="15" t="s">
        <v>60</v>
      </c>
      <c r="K4385" s="15" t="s">
        <v>33</v>
      </c>
      <c r="L4385" s="15" t="str">
        <f t="array" ref="L4385">_xlfn.XLOOKUP(M4385,reference_province_to_city!$A$2:$A$11,reference_province_to_city!$B$2:$B$11)</f>
        <v>Makassar</v>
      </c>
      <c r="M4385" s="15" t="s">
        <v>25</v>
      </c>
      <c r="N4385" s="15">
        <v>90111.0</v>
      </c>
      <c r="O4385" s="15">
        <f t="array" ref="O4385">_xlfn.XLOOKUP(M4385,reference_postal_code!$B$2:$B$11,reference_postal_code!$A$2:$A$11)</f>
        <v>90111</v>
      </c>
      <c r="P4385" s="15" t="s">
        <v>63</v>
      </c>
      <c r="Q4385" s="15" t="s">
        <v>1243</v>
      </c>
      <c r="R4385" s="15" t="s">
        <v>110</v>
      </c>
      <c r="S4385" s="15" t="s">
        <v>149</v>
      </c>
      <c r="T4385" s="15" t="s">
        <v>1244</v>
      </c>
      <c r="U4385" s="28">
        <v>5699400.0</v>
      </c>
      <c r="V4385" s="15">
        <v>5.0</v>
      </c>
      <c r="W4385" s="31">
        <v>0.2</v>
      </c>
      <c r="X4385" s="28">
        <v>712425.0</v>
      </c>
    </row>
    <row r="4386" ht="15.75" customHeight="1">
      <c r="A4386" s="15">
        <v>5885.0</v>
      </c>
      <c r="B4386" s="15" t="s">
        <v>7048</v>
      </c>
      <c r="C4386" s="18">
        <v>42442.0</v>
      </c>
      <c r="D4386" s="18">
        <v>42444.0</v>
      </c>
      <c r="E4386" s="18">
        <f t="shared" si="1"/>
        <v>42444</v>
      </c>
      <c r="F4386" s="15" t="s">
        <v>114</v>
      </c>
      <c r="G4386" s="15" t="s">
        <v>1194</v>
      </c>
      <c r="H4386" s="15" t="s">
        <v>1195</v>
      </c>
      <c r="I4386" s="15" t="s">
        <v>128</v>
      </c>
      <c r="J4386" s="15" t="s">
        <v>60</v>
      </c>
      <c r="K4386" s="15" t="s">
        <v>28</v>
      </c>
      <c r="L4386" s="15" t="str">
        <f t="array" ref="L4386">_xlfn.XLOOKUP(M4386,reference_province_to_city!$A$2:$A$11,reference_province_to_city!$B$2:$B$11)</f>
        <v>Medan</v>
      </c>
      <c r="M4386" s="15" t="s">
        <v>11</v>
      </c>
      <c r="N4386" s="15">
        <v>20111.0</v>
      </c>
      <c r="O4386" s="15">
        <f t="array" ref="O4386">_xlfn.XLOOKUP(M4386,reference_postal_code!$B$2:$B$11,reference_postal_code!$A$2:$A$11)</f>
        <v>20111</v>
      </c>
      <c r="P4386" s="15" t="s">
        <v>77</v>
      </c>
      <c r="Q4386" s="15" t="s">
        <v>2415</v>
      </c>
      <c r="R4386" s="15" t="s">
        <v>65</v>
      </c>
      <c r="S4386" s="15" t="s">
        <v>226</v>
      </c>
      <c r="T4386" s="15" t="s">
        <v>2416</v>
      </c>
      <c r="U4386" s="28">
        <v>7.368885E7</v>
      </c>
      <c r="V4386" s="15">
        <v>3.0</v>
      </c>
      <c r="W4386" s="31">
        <v>0.0</v>
      </c>
      <c r="X4386" s="28">
        <v>2947554.0</v>
      </c>
    </row>
    <row r="4387" ht="15.75" customHeight="1">
      <c r="A4387" s="15">
        <v>7422.0</v>
      </c>
      <c r="B4387" s="15" t="s">
        <v>7039</v>
      </c>
      <c r="C4387" s="18">
        <v>42442.0</v>
      </c>
      <c r="D4387" s="18">
        <v>42444.0</v>
      </c>
      <c r="E4387" s="18">
        <f t="shared" si="1"/>
        <v>42444</v>
      </c>
      <c r="F4387" s="15" t="s">
        <v>114</v>
      </c>
      <c r="G4387" s="15" t="s">
        <v>5548</v>
      </c>
      <c r="H4387" s="15" t="s">
        <v>5549</v>
      </c>
      <c r="I4387" s="15" t="s">
        <v>128</v>
      </c>
      <c r="J4387" s="15" t="s">
        <v>60</v>
      </c>
      <c r="K4387" s="15" t="s">
        <v>33</v>
      </c>
      <c r="L4387" s="15" t="str">
        <f t="array" ref="L4387">_xlfn.XLOOKUP(M4387,reference_province_to_city!$A$2:$A$11,reference_province_to_city!$B$2:$B$11)</f>
        <v>Makassar</v>
      </c>
      <c r="M4387" s="15" t="s">
        <v>25</v>
      </c>
      <c r="N4387" s="15">
        <v>90111.0</v>
      </c>
      <c r="O4387" s="15">
        <f t="array" ref="O4387">_xlfn.XLOOKUP(M4387,reference_postal_code!$B$2:$B$11,reference_postal_code!$A$2:$A$11)</f>
        <v>90111</v>
      </c>
      <c r="P4387" s="15" t="s">
        <v>63</v>
      </c>
      <c r="Q4387" s="15" t="s">
        <v>3557</v>
      </c>
      <c r="R4387" s="15" t="s">
        <v>65</v>
      </c>
      <c r="S4387" s="15" t="s">
        <v>87</v>
      </c>
      <c r="T4387" s="15" t="s">
        <v>3558</v>
      </c>
      <c r="U4387" s="28">
        <v>1891200.0</v>
      </c>
      <c r="V4387" s="15">
        <v>2.0</v>
      </c>
      <c r="W4387" s="31">
        <v>0.2</v>
      </c>
      <c r="X4387" s="28">
        <v>-425520.0</v>
      </c>
    </row>
    <row r="4388" ht="15.75" customHeight="1">
      <c r="A4388" s="15">
        <v>153.0</v>
      </c>
      <c r="B4388" s="15" t="s">
        <v>7040</v>
      </c>
      <c r="C4388" s="18">
        <v>42442.0</v>
      </c>
      <c r="D4388" s="18">
        <v>42445.0</v>
      </c>
      <c r="E4388" s="18">
        <f t="shared" si="1"/>
        <v>42445</v>
      </c>
      <c r="F4388" s="15" t="s">
        <v>125</v>
      </c>
      <c r="G4388" s="15" t="s">
        <v>4566</v>
      </c>
      <c r="H4388" s="15" t="s">
        <v>4567</v>
      </c>
      <c r="I4388" s="15" t="s">
        <v>76</v>
      </c>
      <c r="J4388" s="15" t="s">
        <v>60</v>
      </c>
      <c r="K4388" s="15" t="s">
        <v>29</v>
      </c>
      <c r="L4388" s="15" t="str">
        <f t="array" ref="L4388">_xlfn.XLOOKUP(M4388,reference_province_to_city!$A$2:$A$11,reference_province_to_city!$B$2:$B$11)</f>
        <v>Palembang</v>
      </c>
      <c r="M4388" s="15" t="s">
        <v>13</v>
      </c>
      <c r="N4388" s="15">
        <v>30111.0</v>
      </c>
      <c r="O4388" s="15">
        <f t="array" ref="O4388">_xlfn.XLOOKUP(M4388,reference_postal_code!$B$2:$B$11,reference_postal_code!$A$2:$A$11)</f>
        <v>30111</v>
      </c>
      <c r="P4388" s="15" t="s">
        <v>77</v>
      </c>
      <c r="Q4388" s="15" t="s">
        <v>6438</v>
      </c>
      <c r="R4388" s="15" t="s">
        <v>110</v>
      </c>
      <c r="S4388" s="15" t="s">
        <v>111</v>
      </c>
      <c r="T4388" s="15" t="s">
        <v>6439</v>
      </c>
      <c r="U4388" s="28">
        <v>3047760.0</v>
      </c>
      <c r="V4388" s="15">
        <v>2.0</v>
      </c>
      <c r="W4388" s="31">
        <v>0.2</v>
      </c>
      <c r="X4388" s="28">
        <v>228582.0</v>
      </c>
    </row>
    <row r="4389" ht="15.75" customHeight="1">
      <c r="A4389" s="15">
        <v>5884.0</v>
      </c>
      <c r="B4389" s="15" t="s">
        <v>7048</v>
      </c>
      <c r="C4389" s="18">
        <v>42442.0</v>
      </c>
      <c r="D4389" s="18">
        <v>42444.0</v>
      </c>
      <c r="E4389" s="18">
        <f t="shared" si="1"/>
        <v>42444</v>
      </c>
      <c r="F4389" s="15" t="s">
        <v>114</v>
      </c>
      <c r="G4389" s="15" t="s">
        <v>1194</v>
      </c>
      <c r="H4389" s="15" t="s">
        <v>1195</v>
      </c>
      <c r="I4389" s="15" t="s">
        <v>128</v>
      </c>
      <c r="J4389" s="15" t="s">
        <v>60</v>
      </c>
      <c r="K4389" s="15" t="s">
        <v>28</v>
      </c>
      <c r="L4389" s="15" t="str">
        <f t="array" ref="L4389">_xlfn.XLOOKUP(M4389,reference_province_to_city!$A$2:$A$11,reference_province_to_city!$B$2:$B$11)</f>
        <v>Medan</v>
      </c>
      <c r="M4389" s="15" t="s">
        <v>11</v>
      </c>
      <c r="N4389" s="15">
        <v>20111.0</v>
      </c>
      <c r="O4389" s="15">
        <f t="array" ref="O4389">_xlfn.XLOOKUP(M4389,reference_postal_code!$B$2:$B$11,reference_postal_code!$A$2:$A$11)</f>
        <v>20111</v>
      </c>
      <c r="P4389" s="15" t="s">
        <v>77</v>
      </c>
      <c r="Q4389" s="15" t="s">
        <v>7049</v>
      </c>
      <c r="R4389" s="15" t="s">
        <v>106</v>
      </c>
      <c r="S4389" s="15" t="s">
        <v>139</v>
      </c>
      <c r="T4389" s="15" t="s">
        <v>7050</v>
      </c>
      <c r="U4389" s="28">
        <v>424200.0</v>
      </c>
      <c r="V4389" s="15">
        <v>2.0</v>
      </c>
      <c r="W4389" s="31">
        <v>0.0</v>
      </c>
      <c r="X4389" s="28">
        <v>110292.0</v>
      </c>
    </row>
    <row r="4390" ht="15.75" customHeight="1">
      <c r="A4390" s="15">
        <v>2347.0</v>
      </c>
      <c r="B4390" s="15" t="s">
        <v>7045</v>
      </c>
      <c r="C4390" s="18">
        <v>42442.0</v>
      </c>
      <c r="D4390" s="18">
        <v>42447.0</v>
      </c>
      <c r="E4390" s="18">
        <f t="shared" si="1"/>
        <v>42447</v>
      </c>
      <c r="F4390" s="15" t="s">
        <v>55</v>
      </c>
      <c r="G4390" s="15" t="s">
        <v>1760</v>
      </c>
      <c r="H4390" s="15" t="s">
        <v>1761</v>
      </c>
      <c r="I4390" s="15" t="s">
        <v>59</v>
      </c>
      <c r="J4390" s="15" t="s">
        <v>60</v>
      </c>
      <c r="K4390" s="15" t="s">
        <v>29</v>
      </c>
      <c r="L4390" s="15" t="str">
        <f t="array" ref="L4390">_xlfn.XLOOKUP(M4390,reference_province_to_city!$A$2:$A$11,reference_province_to_city!$B$2:$B$11)</f>
        <v>Palembang</v>
      </c>
      <c r="M4390" s="15" t="s">
        <v>13</v>
      </c>
      <c r="N4390" s="15">
        <v>30111.0</v>
      </c>
      <c r="O4390" s="15">
        <f t="array" ref="O4390">_xlfn.XLOOKUP(M4390,reference_postal_code!$B$2:$B$11,reference_postal_code!$A$2:$A$11)</f>
        <v>30111</v>
      </c>
      <c r="P4390" s="15" t="s">
        <v>77</v>
      </c>
      <c r="Q4390" s="15" t="s">
        <v>2799</v>
      </c>
      <c r="R4390" s="15" t="s">
        <v>65</v>
      </c>
      <c r="S4390" s="15" t="s">
        <v>83</v>
      </c>
      <c r="T4390" s="15" t="s">
        <v>2800</v>
      </c>
      <c r="U4390" s="28">
        <v>19080.0</v>
      </c>
      <c r="V4390" s="15">
        <v>2.0</v>
      </c>
      <c r="W4390" s="31">
        <v>0.8</v>
      </c>
      <c r="X4390" s="28">
        <v>-32436.0</v>
      </c>
    </row>
    <row r="4391" ht="15.75" customHeight="1">
      <c r="A4391" s="15">
        <v>3929.0</v>
      </c>
      <c r="B4391" s="15" t="s">
        <v>7051</v>
      </c>
      <c r="C4391" s="18">
        <v>42443.0</v>
      </c>
      <c r="D4391" s="18">
        <v>42446.0</v>
      </c>
      <c r="E4391" s="18">
        <f t="shared" si="1"/>
        <v>42446</v>
      </c>
      <c r="F4391" s="15" t="s">
        <v>125</v>
      </c>
      <c r="G4391" s="15" t="s">
        <v>1154</v>
      </c>
      <c r="H4391" s="15" t="s">
        <v>1155</v>
      </c>
      <c r="I4391" s="15" t="s">
        <v>59</v>
      </c>
      <c r="J4391" s="15" t="s">
        <v>60</v>
      </c>
      <c r="K4391" s="15" t="s">
        <v>19</v>
      </c>
      <c r="L4391" s="15" t="str">
        <f t="array" ref="L4391">_xlfn.XLOOKUP(M4391,reference_province_to_city!$A$2:$A$11,reference_province_to_city!$B$2:$B$11)</f>
        <v>Yogyakarta</v>
      </c>
      <c r="M4391" s="15" t="s">
        <v>18</v>
      </c>
      <c r="N4391" s="15">
        <v>55111.0</v>
      </c>
      <c r="O4391" s="15">
        <f t="array" ref="O4391">_xlfn.XLOOKUP(M4391,reference_postal_code!$B$2:$B$11,reference_postal_code!$A$2:$A$11)</f>
        <v>55111</v>
      </c>
      <c r="P4391" s="15" t="s">
        <v>77</v>
      </c>
      <c r="Q4391" s="15" t="s">
        <v>310</v>
      </c>
      <c r="R4391" s="15" t="s">
        <v>106</v>
      </c>
      <c r="S4391" s="15" t="s">
        <v>183</v>
      </c>
      <c r="T4391" s="15" t="s">
        <v>311</v>
      </c>
      <c r="U4391" s="28">
        <v>3619980.0</v>
      </c>
      <c r="V4391" s="15">
        <v>5.0</v>
      </c>
      <c r="W4391" s="31">
        <v>0.32</v>
      </c>
      <c r="X4391" s="28">
        <v>-212940.0</v>
      </c>
    </row>
    <row r="4392" ht="15.75" customHeight="1">
      <c r="A4392" s="15">
        <v>4259.0</v>
      </c>
      <c r="B4392" s="15" t="s">
        <v>7052</v>
      </c>
      <c r="C4392" s="18">
        <v>42443.0</v>
      </c>
      <c r="D4392" s="18">
        <v>42445.0</v>
      </c>
      <c r="E4392" s="18">
        <f t="shared" si="1"/>
        <v>42445</v>
      </c>
      <c r="F4392" s="15" t="s">
        <v>125</v>
      </c>
      <c r="G4392" s="15" t="s">
        <v>255</v>
      </c>
      <c r="H4392" s="15" t="s">
        <v>256</v>
      </c>
      <c r="I4392" s="15" t="s">
        <v>128</v>
      </c>
      <c r="J4392" s="15" t="s">
        <v>60</v>
      </c>
      <c r="K4392" s="15" t="s">
        <v>22</v>
      </c>
      <c r="L4392" s="15" t="str">
        <f t="array" ref="L4392">_xlfn.XLOOKUP(M4392,reference_province_to_city!$A$2:$A$11,reference_province_to_city!$B$2:$B$11)</f>
        <v>Surabaya</v>
      </c>
      <c r="M4392" s="15" t="s">
        <v>20</v>
      </c>
      <c r="N4392" s="15">
        <v>60231.0</v>
      </c>
      <c r="O4392" s="15">
        <f t="array" ref="O4392">_xlfn.XLOOKUP(M4392,reference_postal_code!$B$2:$B$11,reference_postal_code!$A$2:$A$11)</f>
        <v>60231</v>
      </c>
      <c r="P4392" s="15" t="s">
        <v>166</v>
      </c>
      <c r="Q4392" s="15" t="s">
        <v>2181</v>
      </c>
      <c r="R4392" s="15" t="s">
        <v>106</v>
      </c>
      <c r="S4392" s="15" t="s">
        <v>107</v>
      </c>
      <c r="T4392" s="15" t="s">
        <v>2182</v>
      </c>
      <c r="U4392" s="28">
        <v>2951760.0</v>
      </c>
      <c r="V4392" s="15">
        <v>2.0</v>
      </c>
      <c r="W4392" s="31">
        <v>0.2</v>
      </c>
      <c r="X4392" s="28">
        <v>-332073.0</v>
      </c>
    </row>
    <row r="4393" ht="15.75" customHeight="1">
      <c r="A4393" s="15">
        <v>3930.0</v>
      </c>
      <c r="B4393" s="15" t="s">
        <v>7051</v>
      </c>
      <c r="C4393" s="18">
        <v>42443.0</v>
      </c>
      <c r="D4393" s="18">
        <v>42446.0</v>
      </c>
      <c r="E4393" s="18">
        <f t="shared" si="1"/>
        <v>42446</v>
      </c>
      <c r="F4393" s="15" t="s">
        <v>125</v>
      </c>
      <c r="G4393" s="15" t="s">
        <v>1154</v>
      </c>
      <c r="H4393" s="15" t="s">
        <v>1155</v>
      </c>
      <c r="I4393" s="15" t="s">
        <v>59</v>
      </c>
      <c r="J4393" s="15" t="s">
        <v>60</v>
      </c>
      <c r="K4393" s="15" t="s">
        <v>19</v>
      </c>
      <c r="L4393" s="15" t="str">
        <f t="array" ref="L4393">_xlfn.XLOOKUP(M4393,reference_province_to_city!$A$2:$A$11,reference_province_to_city!$B$2:$B$11)</f>
        <v>Yogyakarta</v>
      </c>
      <c r="M4393" s="15" t="s">
        <v>18</v>
      </c>
      <c r="N4393" s="15">
        <v>55111.0</v>
      </c>
      <c r="O4393" s="15">
        <f t="array" ref="O4393">_xlfn.XLOOKUP(M4393,reference_postal_code!$B$2:$B$11,reference_postal_code!$A$2:$A$11)</f>
        <v>55111</v>
      </c>
      <c r="P4393" s="15" t="s">
        <v>77</v>
      </c>
      <c r="Q4393" s="15" t="s">
        <v>2761</v>
      </c>
      <c r="R4393" s="15" t="s">
        <v>65</v>
      </c>
      <c r="S4393" s="15" t="s">
        <v>66</v>
      </c>
      <c r="T4393" s="15" t="s">
        <v>2762</v>
      </c>
      <c r="U4393" s="28">
        <v>77760.0</v>
      </c>
      <c r="V4393" s="15">
        <v>1.0</v>
      </c>
      <c r="W4393" s="31">
        <v>0.2</v>
      </c>
      <c r="X4393" s="28">
        <v>28188.0</v>
      </c>
    </row>
    <row r="4394" ht="15.75" customHeight="1">
      <c r="A4394" s="15">
        <v>8934.0</v>
      </c>
      <c r="B4394" s="15" t="s">
        <v>7053</v>
      </c>
      <c r="C4394" s="18">
        <v>42443.0</v>
      </c>
      <c r="D4394" s="18">
        <v>42448.0</v>
      </c>
      <c r="E4394" s="18">
        <f t="shared" si="1"/>
        <v>42448</v>
      </c>
      <c r="F4394" s="15" t="s">
        <v>55</v>
      </c>
      <c r="G4394" s="15" t="s">
        <v>3567</v>
      </c>
      <c r="H4394" s="15" t="s">
        <v>3568</v>
      </c>
      <c r="I4394" s="15" t="s">
        <v>128</v>
      </c>
      <c r="J4394" s="15" t="s">
        <v>60</v>
      </c>
      <c r="K4394" s="15" t="s">
        <v>29</v>
      </c>
      <c r="L4394" s="15" t="str">
        <f t="array" ref="L4394">_xlfn.XLOOKUP(M4394,reference_province_to_city!$A$2:$A$11,reference_province_to_city!$B$2:$B$11)</f>
        <v>Palembang</v>
      </c>
      <c r="M4394" s="15" t="s">
        <v>13</v>
      </c>
      <c r="N4394" s="15">
        <v>30111.0</v>
      </c>
      <c r="O4394" s="15">
        <f t="array" ref="O4394">_xlfn.XLOOKUP(M4394,reference_postal_code!$B$2:$B$11,reference_postal_code!$A$2:$A$11)</f>
        <v>30111</v>
      </c>
      <c r="P4394" s="15" t="s">
        <v>77</v>
      </c>
      <c r="Q4394" s="15" t="s">
        <v>2341</v>
      </c>
      <c r="R4394" s="15" t="s">
        <v>106</v>
      </c>
      <c r="S4394" s="15" t="s">
        <v>139</v>
      </c>
      <c r="T4394" s="15" t="s">
        <v>2342</v>
      </c>
      <c r="U4394" s="28">
        <v>251100.0</v>
      </c>
      <c r="V4394" s="15">
        <v>2.0</v>
      </c>
      <c r="W4394" s="31">
        <v>0.0</v>
      </c>
      <c r="X4394" s="28">
        <v>65286.0</v>
      </c>
    </row>
    <row r="4395" ht="15.75" customHeight="1">
      <c r="A4395" s="15">
        <v>3931.0</v>
      </c>
      <c r="B4395" s="15" t="s">
        <v>7051</v>
      </c>
      <c r="C4395" s="18">
        <v>42443.0</v>
      </c>
      <c r="D4395" s="18">
        <v>42446.0</v>
      </c>
      <c r="E4395" s="18">
        <f t="shared" si="1"/>
        <v>42446</v>
      </c>
      <c r="F4395" s="15" t="s">
        <v>125</v>
      </c>
      <c r="G4395" s="15" t="s">
        <v>1154</v>
      </c>
      <c r="H4395" s="15" t="s">
        <v>1155</v>
      </c>
      <c r="I4395" s="15" t="s">
        <v>59</v>
      </c>
      <c r="J4395" s="15" t="s">
        <v>60</v>
      </c>
      <c r="K4395" s="15" t="s">
        <v>19</v>
      </c>
      <c r="L4395" s="15" t="str">
        <f t="array" ref="L4395">_xlfn.XLOOKUP(M4395,reference_province_to_city!$A$2:$A$11,reference_province_to_city!$B$2:$B$11)</f>
        <v>Yogyakarta</v>
      </c>
      <c r="M4395" s="15" t="s">
        <v>18</v>
      </c>
      <c r="N4395" s="15">
        <v>55111.0</v>
      </c>
      <c r="O4395" s="15">
        <f t="array" ref="O4395">_xlfn.XLOOKUP(M4395,reference_postal_code!$B$2:$B$11,reference_postal_code!$A$2:$A$11)</f>
        <v>55111</v>
      </c>
      <c r="P4395" s="15" t="s">
        <v>77</v>
      </c>
      <c r="Q4395" s="15" t="s">
        <v>631</v>
      </c>
      <c r="R4395" s="15" t="s">
        <v>65</v>
      </c>
      <c r="S4395" s="15" t="s">
        <v>93</v>
      </c>
      <c r="T4395" s="15" t="s">
        <v>632</v>
      </c>
      <c r="U4395" s="28">
        <v>2183160.0</v>
      </c>
      <c r="V4395" s="15">
        <v>7.0</v>
      </c>
      <c r="W4395" s="31">
        <v>0.2</v>
      </c>
      <c r="X4395" s="28">
        <v>245605.0</v>
      </c>
    </row>
    <row r="4396" ht="15.75" customHeight="1">
      <c r="A4396" s="15">
        <v>1693.0</v>
      </c>
      <c r="B4396" s="15" t="s">
        <v>7054</v>
      </c>
      <c r="C4396" s="18">
        <v>42443.0</v>
      </c>
      <c r="D4396" s="18">
        <v>42448.0</v>
      </c>
      <c r="E4396" s="18">
        <f t="shared" si="1"/>
        <v>42448</v>
      </c>
      <c r="F4396" s="15" t="s">
        <v>55</v>
      </c>
      <c r="G4396" s="15" t="s">
        <v>7055</v>
      </c>
      <c r="H4396" s="15" t="s">
        <v>7056</v>
      </c>
      <c r="I4396" s="15" t="s">
        <v>59</v>
      </c>
      <c r="J4396" s="15" t="s">
        <v>60</v>
      </c>
      <c r="K4396" s="15" t="s">
        <v>14</v>
      </c>
      <c r="L4396" s="15" t="str">
        <f t="array" ref="L4396">_xlfn.XLOOKUP(M4396,reference_province_to_city!$A$2:$A$11,reference_province_to_city!$B$2:$B$11)</f>
        <v>Bandung</v>
      </c>
      <c r="M4396" s="15" t="s">
        <v>12</v>
      </c>
      <c r="N4396" s="15">
        <v>40111.0</v>
      </c>
      <c r="O4396" s="15">
        <f t="array" ref="O4396">_xlfn.XLOOKUP(M4396,reference_postal_code!$B$2:$B$11,reference_postal_code!$A$2:$A$11)</f>
        <v>40111</v>
      </c>
      <c r="P4396" s="15" t="s">
        <v>117</v>
      </c>
      <c r="Q4396" s="15" t="s">
        <v>1035</v>
      </c>
      <c r="R4396" s="15" t="s">
        <v>106</v>
      </c>
      <c r="S4396" s="15" t="s">
        <v>139</v>
      </c>
      <c r="T4396" s="15" t="s">
        <v>1036</v>
      </c>
      <c r="U4396" s="28">
        <v>328200.0</v>
      </c>
      <c r="V4396" s="15">
        <v>5.0</v>
      </c>
      <c r="W4396" s="31">
        <v>0.2</v>
      </c>
      <c r="X4396" s="28">
        <v>94358.0</v>
      </c>
    </row>
    <row r="4397" ht="15.75" customHeight="1">
      <c r="A4397" s="15">
        <v>6116.0</v>
      </c>
      <c r="B4397" s="15" t="s">
        <v>7057</v>
      </c>
      <c r="C4397" s="18">
        <v>42443.0</v>
      </c>
      <c r="D4397" s="18">
        <v>42449.0</v>
      </c>
      <c r="E4397" s="18">
        <f t="shared" si="1"/>
        <v>42449</v>
      </c>
      <c r="F4397" s="15" t="s">
        <v>55</v>
      </c>
      <c r="G4397" s="15" t="s">
        <v>1229</v>
      </c>
      <c r="H4397" s="15" t="s">
        <v>1230</v>
      </c>
      <c r="I4397" s="15" t="s">
        <v>128</v>
      </c>
      <c r="J4397" s="15" t="s">
        <v>60</v>
      </c>
      <c r="K4397" s="15" t="s">
        <v>10</v>
      </c>
      <c r="L4397" s="15" t="str">
        <f t="array" ref="L4397">_xlfn.XLOOKUP(M4397,reference_province_to_city!$A$2:$A$11,reference_province_to_city!$B$2:$B$11)</f>
        <v>Jakarta</v>
      </c>
      <c r="M4397" s="15" t="s">
        <v>7</v>
      </c>
      <c r="N4397" s="15">
        <v>10110.0</v>
      </c>
      <c r="O4397" s="15">
        <f t="array" ref="O4397">_xlfn.XLOOKUP(M4397,reference_postal_code!$B$2:$B$11,reference_postal_code!$A$2:$A$11)</f>
        <v>10110</v>
      </c>
      <c r="P4397" s="15" t="s">
        <v>117</v>
      </c>
      <c r="Q4397" s="15" t="s">
        <v>423</v>
      </c>
      <c r="R4397" s="15" t="s">
        <v>65</v>
      </c>
      <c r="S4397" s="15" t="s">
        <v>83</v>
      </c>
      <c r="T4397" s="15" t="s">
        <v>424</v>
      </c>
      <c r="U4397" s="28">
        <v>628560.0</v>
      </c>
      <c r="V4397" s="15">
        <v>6.0</v>
      </c>
      <c r="W4397" s="31">
        <v>0.2</v>
      </c>
      <c r="X4397" s="28">
        <v>212139.0</v>
      </c>
    </row>
    <row r="4398" ht="15.75" customHeight="1">
      <c r="A4398" s="15">
        <v>7649.0</v>
      </c>
      <c r="B4398" s="15" t="s">
        <v>7058</v>
      </c>
      <c r="C4398" s="18">
        <v>42444.0</v>
      </c>
      <c r="D4398" s="18">
        <v>42445.0</v>
      </c>
      <c r="E4398" s="18">
        <f t="shared" si="1"/>
        <v>42445</v>
      </c>
      <c r="F4398" s="15" t="s">
        <v>125</v>
      </c>
      <c r="G4398" s="15" t="s">
        <v>3516</v>
      </c>
      <c r="H4398" s="15" t="s">
        <v>3517</v>
      </c>
      <c r="I4398" s="15" t="s">
        <v>128</v>
      </c>
      <c r="J4398" s="15" t="s">
        <v>60</v>
      </c>
      <c r="K4398" s="15" t="s">
        <v>22</v>
      </c>
      <c r="L4398" s="15" t="str">
        <f t="array" ref="L4398">_xlfn.XLOOKUP(M4398,reference_province_to_city!$A$2:$A$11,reference_province_to_city!$B$2:$B$11)</f>
        <v>Surabaya</v>
      </c>
      <c r="M4398" s="15" t="s">
        <v>20</v>
      </c>
      <c r="N4398" s="15">
        <v>60231.0</v>
      </c>
      <c r="O4398" s="15">
        <f t="array" ref="O4398">_xlfn.XLOOKUP(M4398,reference_postal_code!$B$2:$B$11,reference_postal_code!$A$2:$A$11)</f>
        <v>60231</v>
      </c>
      <c r="P4398" s="15" t="s">
        <v>166</v>
      </c>
      <c r="Q4398" s="15" t="s">
        <v>5263</v>
      </c>
      <c r="R4398" s="15" t="s">
        <v>106</v>
      </c>
      <c r="S4398" s="15" t="s">
        <v>107</v>
      </c>
      <c r="T4398" s="15" t="s">
        <v>5264</v>
      </c>
      <c r="U4398" s="28">
        <v>2.028048E7</v>
      </c>
      <c r="V4398" s="15">
        <v>4.0</v>
      </c>
      <c r="W4398" s="31">
        <v>0.2</v>
      </c>
      <c r="X4398" s="28">
        <v>1267530.0</v>
      </c>
    </row>
    <row r="4399" ht="15.75" customHeight="1">
      <c r="A4399" s="15">
        <v>9170.0</v>
      </c>
      <c r="B4399" s="15" t="s">
        <v>7059</v>
      </c>
      <c r="C4399" s="18">
        <v>42444.0</v>
      </c>
      <c r="D4399" s="18">
        <v>42448.0</v>
      </c>
      <c r="E4399" s="18">
        <f t="shared" si="1"/>
        <v>42448</v>
      </c>
      <c r="F4399" s="15" t="s">
        <v>55</v>
      </c>
      <c r="G4399" s="15" t="s">
        <v>6070</v>
      </c>
      <c r="H4399" s="15" t="s">
        <v>6071</v>
      </c>
      <c r="I4399" s="15" t="s">
        <v>76</v>
      </c>
      <c r="J4399" s="15" t="s">
        <v>60</v>
      </c>
      <c r="K4399" s="15" t="s">
        <v>29</v>
      </c>
      <c r="L4399" s="15" t="str">
        <f t="array" ref="L4399">_xlfn.XLOOKUP(M4399,reference_province_to_city!$A$2:$A$11,reference_province_to_city!$B$2:$B$11)</f>
        <v>Palembang</v>
      </c>
      <c r="M4399" s="15" t="s">
        <v>13</v>
      </c>
      <c r="N4399" s="15">
        <v>30111.0</v>
      </c>
      <c r="O4399" s="15">
        <f t="array" ref="O4399">_xlfn.XLOOKUP(M4399,reference_postal_code!$B$2:$B$11,reference_postal_code!$A$2:$A$11)</f>
        <v>30111</v>
      </c>
      <c r="P4399" s="15" t="s">
        <v>77</v>
      </c>
      <c r="Q4399" s="15" t="s">
        <v>4397</v>
      </c>
      <c r="R4399" s="15" t="s">
        <v>65</v>
      </c>
      <c r="S4399" s="15" t="s">
        <v>66</v>
      </c>
      <c r="T4399" s="15" t="s">
        <v>4398</v>
      </c>
      <c r="U4399" s="28">
        <v>685200.0</v>
      </c>
      <c r="V4399" s="15">
        <v>2.0</v>
      </c>
      <c r="W4399" s="31">
        <v>0.0</v>
      </c>
      <c r="X4399" s="28">
        <v>315192.0</v>
      </c>
    </row>
    <row r="4400" ht="15.75" customHeight="1">
      <c r="A4400" s="15">
        <v>9169.0</v>
      </c>
      <c r="B4400" s="15" t="s">
        <v>7059</v>
      </c>
      <c r="C4400" s="18">
        <v>42444.0</v>
      </c>
      <c r="D4400" s="18">
        <v>42448.0</v>
      </c>
      <c r="E4400" s="18">
        <f t="shared" si="1"/>
        <v>42448</v>
      </c>
      <c r="F4400" s="15" t="s">
        <v>55</v>
      </c>
      <c r="G4400" s="15" t="s">
        <v>6070</v>
      </c>
      <c r="H4400" s="15" t="s">
        <v>6071</v>
      </c>
      <c r="I4400" s="15" t="s">
        <v>76</v>
      </c>
      <c r="J4400" s="15" t="s">
        <v>60</v>
      </c>
      <c r="K4400" s="15" t="s">
        <v>29</v>
      </c>
      <c r="L4400" s="15" t="str">
        <f t="array" ref="L4400">_xlfn.XLOOKUP(M4400,reference_province_to_city!$A$2:$A$11,reference_province_to_city!$B$2:$B$11)</f>
        <v>Palembang</v>
      </c>
      <c r="M4400" s="15" t="s">
        <v>13</v>
      </c>
      <c r="N4400" s="15">
        <v>30111.0</v>
      </c>
      <c r="O4400" s="15">
        <f t="array" ref="O4400">_xlfn.XLOOKUP(M4400,reference_postal_code!$B$2:$B$11,reference_postal_code!$A$2:$A$11)</f>
        <v>30111</v>
      </c>
      <c r="P4400" s="15" t="s">
        <v>77</v>
      </c>
      <c r="Q4400" s="15" t="s">
        <v>4397</v>
      </c>
      <c r="R4400" s="15" t="s">
        <v>65</v>
      </c>
      <c r="S4400" s="15" t="s">
        <v>66</v>
      </c>
      <c r="T4400" s="15" t="s">
        <v>4398</v>
      </c>
      <c r="U4400" s="28">
        <v>4796400.0</v>
      </c>
      <c r="V4400" s="15">
        <v>14.0</v>
      </c>
      <c r="W4400" s="31">
        <v>0.0</v>
      </c>
      <c r="X4400" s="28">
        <v>2206344.0</v>
      </c>
    </row>
    <row r="4401" ht="15.75" customHeight="1">
      <c r="A4401" s="15">
        <v>9920.0</v>
      </c>
      <c r="B4401" s="15" t="s">
        <v>7060</v>
      </c>
      <c r="C4401" s="18">
        <v>42444.0</v>
      </c>
      <c r="D4401" s="18">
        <v>42448.0</v>
      </c>
      <c r="E4401" s="18">
        <f t="shared" si="1"/>
        <v>42448</v>
      </c>
      <c r="F4401" s="15" t="s">
        <v>55</v>
      </c>
      <c r="G4401" s="15" t="s">
        <v>1333</v>
      </c>
      <c r="H4401" s="15" t="s">
        <v>1334</v>
      </c>
      <c r="I4401" s="15" t="s">
        <v>128</v>
      </c>
      <c r="J4401" s="15" t="s">
        <v>60</v>
      </c>
      <c r="K4401" s="15" t="s">
        <v>14</v>
      </c>
      <c r="L4401" s="15" t="str">
        <f t="array" ref="L4401">_xlfn.XLOOKUP(M4401,reference_province_to_city!$A$2:$A$11,reference_province_to_city!$B$2:$B$11)</f>
        <v>Bandung</v>
      </c>
      <c r="M4401" s="15" t="s">
        <v>12</v>
      </c>
      <c r="N4401" s="15">
        <v>40111.0</v>
      </c>
      <c r="O4401" s="15">
        <f t="array" ref="O4401">_xlfn.XLOOKUP(M4401,reference_postal_code!$B$2:$B$11,reference_postal_code!$A$2:$A$11)</f>
        <v>40111</v>
      </c>
      <c r="P4401" s="15" t="s">
        <v>117</v>
      </c>
      <c r="Q4401" s="15" t="s">
        <v>527</v>
      </c>
      <c r="R4401" s="15" t="s">
        <v>106</v>
      </c>
      <c r="S4401" s="15" t="s">
        <v>107</v>
      </c>
      <c r="T4401" s="15" t="s">
        <v>528</v>
      </c>
      <c r="U4401" s="28">
        <v>7926450.0</v>
      </c>
      <c r="V4401" s="15">
        <v>5.0</v>
      </c>
      <c r="W4401" s="31">
        <v>0.3</v>
      </c>
      <c r="X4401" s="28">
        <v>-2151465.0</v>
      </c>
    </row>
    <row r="4402" ht="15.75" customHeight="1">
      <c r="A4402" s="15">
        <v>1615.0</v>
      </c>
      <c r="B4402" s="15" t="s">
        <v>7061</v>
      </c>
      <c r="C4402" s="18">
        <v>42444.0</v>
      </c>
      <c r="D4402" s="18">
        <v>42448.0</v>
      </c>
      <c r="E4402" s="18">
        <f t="shared" si="1"/>
        <v>42448</v>
      </c>
      <c r="F4402" s="15" t="s">
        <v>55</v>
      </c>
      <c r="G4402" s="15" t="s">
        <v>3760</v>
      </c>
      <c r="H4402" s="15" t="s">
        <v>3761</v>
      </c>
      <c r="I4402" s="15" t="s">
        <v>76</v>
      </c>
      <c r="J4402" s="15" t="s">
        <v>60</v>
      </c>
      <c r="K4402" s="15" t="s">
        <v>33</v>
      </c>
      <c r="L4402" s="15" t="str">
        <f t="array" ref="L4402">_xlfn.XLOOKUP(M4402,reference_province_to_city!$A$2:$A$11,reference_province_to_city!$B$2:$B$11)</f>
        <v>Makassar</v>
      </c>
      <c r="M4402" s="15" t="s">
        <v>25</v>
      </c>
      <c r="N4402" s="15">
        <v>90111.0</v>
      </c>
      <c r="O4402" s="15">
        <f t="array" ref="O4402">_xlfn.XLOOKUP(M4402,reference_postal_code!$B$2:$B$11,reference_postal_code!$A$2:$A$11)</f>
        <v>90111</v>
      </c>
      <c r="P4402" s="15" t="s">
        <v>63</v>
      </c>
      <c r="Q4402" s="15" t="s">
        <v>7062</v>
      </c>
      <c r="R4402" s="15" t="s">
        <v>110</v>
      </c>
      <c r="S4402" s="15" t="s">
        <v>149</v>
      </c>
      <c r="T4402" s="15" t="s">
        <v>7063</v>
      </c>
      <c r="U4402" s="28">
        <v>1259640.0</v>
      </c>
      <c r="V4402" s="15">
        <v>3.0</v>
      </c>
      <c r="W4402" s="31">
        <v>0.2</v>
      </c>
      <c r="X4402" s="28">
        <v>-204692.0</v>
      </c>
    </row>
    <row r="4403" ht="15.75" customHeight="1">
      <c r="A4403" s="15">
        <v>9921.0</v>
      </c>
      <c r="B4403" s="15" t="s">
        <v>7060</v>
      </c>
      <c r="C4403" s="18">
        <v>42444.0</v>
      </c>
      <c r="D4403" s="18">
        <v>42448.0</v>
      </c>
      <c r="E4403" s="18">
        <f t="shared" si="1"/>
        <v>42448</v>
      </c>
      <c r="F4403" s="15" t="s">
        <v>55</v>
      </c>
      <c r="G4403" s="15" t="s">
        <v>1333</v>
      </c>
      <c r="H4403" s="15" t="s">
        <v>1334</v>
      </c>
      <c r="I4403" s="15" t="s">
        <v>128</v>
      </c>
      <c r="J4403" s="15" t="s">
        <v>60</v>
      </c>
      <c r="K4403" s="15" t="s">
        <v>14</v>
      </c>
      <c r="L4403" s="15" t="str">
        <f t="array" ref="L4403">_xlfn.XLOOKUP(M4403,reference_province_to_city!$A$2:$A$11,reference_province_to_city!$B$2:$B$11)</f>
        <v>Bandung</v>
      </c>
      <c r="M4403" s="15" t="s">
        <v>12</v>
      </c>
      <c r="N4403" s="15">
        <v>40111.0</v>
      </c>
      <c r="O4403" s="15">
        <f t="array" ref="O4403">_xlfn.XLOOKUP(M4403,reference_postal_code!$B$2:$B$11,reference_postal_code!$A$2:$A$11)</f>
        <v>40111</v>
      </c>
      <c r="P4403" s="15" t="s">
        <v>117</v>
      </c>
      <c r="Q4403" s="15" t="s">
        <v>1748</v>
      </c>
      <c r="R4403" s="15" t="s">
        <v>65</v>
      </c>
      <c r="S4403" s="15" t="s">
        <v>83</v>
      </c>
      <c r="T4403" s="15" t="s">
        <v>1749</v>
      </c>
      <c r="U4403" s="28">
        <v>335790.0</v>
      </c>
      <c r="V4403" s="15">
        <v>7.0</v>
      </c>
      <c r="W4403" s="31">
        <v>0.8</v>
      </c>
      <c r="X4403" s="28">
        <v>-537264.0</v>
      </c>
    </row>
    <row r="4404" ht="15.75" customHeight="1">
      <c r="A4404" s="15">
        <v>7648.0</v>
      </c>
      <c r="B4404" s="15" t="s">
        <v>7058</v>
      </c>
      <c r="C4404" s="18">
        <v>42444.0</v>
      </c>
      <c r="D4404" s="18">
        <v>42445.0</v>
      </c>
      <c r="E4404" s="18">
        <f t="shared" si="1"/>
        <v>42445</v>
      </c>
      <c r="F4404" s="15" t="s">
        <v>125</v>
      </c>
      <c r="G4404" s="15" t="s">
        <v>3516</v>
      </c>
      <c r="H4404" s="15" t="s">
        <v>3517</v>
      </c>
      <c r="I4404" s="15" t="s">
        <v>128</v>
      </c>
      <c r="J4404" s="15" t="s">
        <v>60</v>
      </c>
      <c r="K4404" s="15" t="s">
        <v>22</v>
      </c>
      <c r="L4404" s="15" t="str">
        <f t="array" ref="L4404">_xlfn.XLOOKUP(M4404,reference_province_to_city!$A$2:$A$11,reference_province_to_city!$B$2:$B$11)</f>
        <v>Surabaya</v>
      </c>
      <c r="M4404" s="15" t="s">
        <v>20</v>
      </c>
      <c r="N4404" s="15">
        <v>60231.0</v>
      </c>
      <c r="O4404" s="15">
        <f t="array" ref="O4404">_xlfn.XLOOKUP(M4404,reference_postal_code!$B$2:$B$11,reference_postal_code!$A$2:$A$11)</f>
        <v>60231</v>
      </c>
      <c r="P4404" s="15" t="s">
        <v>166</v>
      </c>
      <c r="Q4404" s="15" t="s">
        <v>957</v>
      </c>
      <c r="R4404" s="15" t="s">
        <v>65</v>
      </c>
      <c r="S4404" s="15" t="s">
        <v>83</v>
      </c>
      <c r="T4404" s="15" t="s">
        <v>958</v>
      </c>
      <c r="U4404" s="28">
        <v>68160.0</v>
      </c>
      <c r="V4404" s="15">
        <v>2.0</v>
      </c>
      <c r="W4404" s="31">
        <v>0.2</v>
      </c>
      <c r="X4404" s="28">
        <v>24708.0</v>
      </c>
    </row>
    <row r="4405" ht="15.75" customHeight="1">
      <c r="A4405" s="15">
        <v>2394.0</v>
      </c>
      <c r="B4405" s="15" t="s">
        <v>7064</v>
      </c>
      <c r="C4405" s="18">
        <v>42446.0</v>
      </c>
      <c r="D4405" s="18">
        <v>42452.0</v>
      </c>
      <c r="E4405" s="18">
        <f t="shared" si="1"/>
        <v>42452</v>
      </c>
      <c r="F4405" s="15" t="s">
        <v>55</v>
      </c>
      <c r="G4405" s="15" t="s">
        <v>2670</v>
      </c>
      <c r="H4405" s="15" t="s">
        <v>2671</v>
      </c>
      <c r="I4405" s="15" t="s">
        <v>59</v>
      </c>
      <c r="J4405" s="15" t="s">
        <v>60</v>
      </c>
      <c r="K4405" s="15" t="s">
        <v>33</v>
      </c>
      <c r="L4405" s="15" t="str">
        <f t="array" ref="L4405">_xlfn.XLOOKUP(M4405,reference_province_to_city!$A$2:$A$11,reference_province_to_city!$B$2:$B$11)</f>
        <v>Makassar</v>
      </c>
      <c r="M4405" s="15" t="s">
        <v>25</v>
      </c>
      <c r="N4405" s="15">
        <v>90111.0</v>
      </c>
      <c r="O4405" s="15">
        <f t="array" ref="O4405">_xlfn.XLOOKUP(M4405,reference_postal_code!$B$2:$B$11,reference_postal_code!$A$2:$A$11)</f>
        <v>90111</v>
      </c>
      <c r="P4405" s="15" t="s">
        <v>63</v>
      </c>
      <c r="Q4405" s="15" t="s">
        <v>597</v>
      </c>
      <c r="R4405" s="15" t="s">
        <v>65</v>
      </c>
      <c r="S4405" s="15" t="s">
        <v>93</v>
      </c>
      <c r="T4405" s="15" t="s">
        <v>598</v>
      </c>
      <c r="U4405" s="28">
        <v>595200.0</v>
      </c>
      <c r="V4405" s="15">
        <v>2.0</v>
      </c>
      <c r="W4405" s="31">
        <v>0.0</v>
      </c>
      <c r="X4405" s="28">
        <v>154752.0</v>
      </c>
    </row>
    <row r="4406" ht="15.75" customHeight="1">
      <c r="A4406" s="15">
        <v>3738.0</v>
      </c>
      <c r="B4406" s="15" t="s">
        <v>7065</v>
      </c>
      <c r="C4406" s="18">
        <v>42446.0</v>
      </c>
      <c r="D4406" s="18"/>
      <c r="E4406" s="18">
        <f t="shared" si="1"/>
        <v>42449</v>
      </c>
      <c r="F4406" s="15" t="s">
        <v>466</v>
      </c>
      <c r="G4406" s="15" t="s">
        <v>839</v>
      </c>
      <c r="H4406" s="15" t="s">
        <v>840</v>
      </c>
      <c r="I4406" s="15" t="s">
        <v>59</v>
      </c>
      <c r="J4406" s="15" t="s">
        <v>60</v>
      </c>
      <c r="K4406" s="15" t="s">
        <v>31</v>
      </c>
      <c r="L4406" s="15" t="str">
        <f t="array" ref="L4406">_xlfn.XLOOKUP(M4406,reference_province_to_city!$A$2:$A$11,reference_province_to_city!$B$2:$B$11)</f>
        <v>Balikpapan</v>
      </c>
      <c r="M4406" s="15" t="s">
        <v>21</v>
      </c>
      <c r="N4406" s="15">
        <v>76114.0</v>
      </c>
      <c r="O4406" s="15">
        <f t="array" ref="O4406">_xlfn.XLOOKUP(M4406,reference_postal_code!$B$2:$B$11,reference_postal_code!$A$2:$A$11)</f>
        <v>76114</v>
      </c>
      <c r="P4406" s="15" t="s">
        <v>166</v>
      </c>
      <c r="Q4406" s="15" t="s">
        <v>3841</v>
      </c>
      <c r="R4406" s="15" t="s">
        <v>65</v>
      </c>
      <c r="S4406" s="15" t="s">
        <v>83</v>
      </c>
      <c r="T4406" s="15" t="s">
        <v>3842</v>
      </c>
      <c r="U4406" s="28">
        <v>488100.0</v>
      </c>
      <c r="V4406" s="15">
        <v>2.0</v>
      </c>
      <c r="W4406" s="31">
        <v>0.0</v>
      </c>
      <c r="X4406" s="28">
        <v>239169.0</v>
      </c>
    </row>
    <row r="4407" ht="15.75" customHeight="1">
      <c r="A4407" s="15">
        <v>4400.0</v>
      </c>
      <c r="B4407" s="15" t="s">
        <v>7066</v>
      </c>
      <c r="C4407" s="18">
        <v>42446.0</v>
      </c>
      <c r="D4407" s="18">
        <v>42446.0</v>
      </c>
      <c r="E4407" s="18">
        <f t="shared" si="1"/>
        <v>42446</v>
      </c>
      <c r="F4407" s="15" t="s">
        <v>466</v>
      </c>
      <c r="G4407" s="15" t="s">
        <v>2553</v>
      </c>
      <c r="H4407" s="15" t="s">
        <v>2554</v>
      </c>
      <c r="I4407" s="15" t="s">
        <v>59</v>
      </c>
      <c r="J4407" s="15" t="s">
        <v>60</v>
      </c>
      <c r="K4407" s="15" t="s">
        <v>26</v>
      </c>
      <c r="L4407" s="15" t="str">
        <f t="array" ref="L4407">_xlfn.XLOOKUP(M4407,reference_province_to_city!$A$2:$A$11,reference_province_to_city!$B$2:$B$11)</f>
        <v>Denpasar</v>
      </c>
      <c r="M4407" s="15" t="s">
        <v>24</v>
      </c>
      <c r="N4407" s="15">
        <v>80231.0</v>
      </c>
      <c r="O4407" s="15">
        <f t="array" ref="O4407">_xlfn.XLOOKUP(M4407,reference_postal_code!$B$2:$B$11,reference_postal_code!$A$2:$A$11)</f>
        <v>80231</v>
      </c>
      <c r="P4407" s="15" t="s">
        <v>63</v>
      </c>
      <c r="Q4407" s="15" t="s">
        <v>6078</v>
      </c>
      <c r="R4407" s="15" t="s">
        <v>65</v>
      </c>
      <c r="S4407" s="15" t="s">
        <v>173</v>
      </c>
      <c r="T4407" s="15" t="s">
        <v>6079</v>
      </c>
      <c r="U4407" s="28">
        <v>2998500.0</v>
      </c>
      <c r="V4407" s="15">
        <v>5.0</v>
      </c>
      <c r="W4407" s="31">
        <v>0.0</v>
      </c>
      <c r="X4407" s="28">
        <v>1349325.0</v>
      </c>
    </row>
    <row r="4408" ht="15.75" customHeight="1">
      <c r="A4408" s="15">
        <v>3737.0</v>
      </c>
      <c r="B4408" s="15" t="s">
        <v>7065</v>
      </c>
      <c r="C4408" s="18">
        <v>42446.0</v>
      </c>
      <c r="D4408" s="18">
        <v>42446.0</v>
      </c>
      <c r="E4408" s="18">
        <f t="shared" si="1"/>
        <v>42446</v>
      </c>
      <c r="F4408" s="15" t="s">
        <v>466</v>
      </c>
      <c r="G4408" s="15" t="s">
        <v>839</v>
      </c>
      <c r="H4408" s="15" t="s">
        <v>840</v>
      </c>
      <c r="I4408" s="15" t="s">
        <v>59</v>
      </c>
      <c r="J4408" s="15" t="s">
        <v>60</v>
      </c>
      <c r="K4408" s="15" t="s">
        <v>31</v>
      </c>
      <c r="L4408" s="15" t="str">
        <f t="array" ref="L4408">_xlfn.XLOOKUP(M4408,reference_province_to_city!$A$2:$A$11,reference_province_to_city!$B$2:$B$11)</f>
        <v>Balikpapan</v>
      </c>
      <c r="M4408" s="15" t="s">
        <v>21</v>
      </c>
      <c r="N4408" s="15">
        <v>76114.0</v>
      </c>
      <c r="O4408" s="15">
        <f t="array" ref="O4408">_xlfn.XLOOKUP(M4408,reference_postal_code!$B$2:$B$11,reference_postal_code!$A$2:$A$11)</f>
        <v>76114</v>
      </c>
      <c r="P4408" s="15" t="s">
        <v>166</v>
      </c>
      <c r="Q4408" s="15" t="s">
        <v>3757</v>
      </c>
      <c r="R4408" s="15" t="s">
        <v>110</v>
      </c>
      <c r="S4408" s="15" t="s">
        <v>111</v>
      </c>
      <c r="T4408" s="15" t="s">
        <v>3758</v>
      </c>
      <c r="U4408" s="28">
        <v>1949700.0</v>
      </c>
      <c r="V4408" s="15">
        <v>2.0</v>
      </c>
      <c r="W4408" s="31">
        <v>0.0</v>
      </c>
      <c r="X4408" s="28">
        <v>935856.0</v>
      </c>
    </row>
    <row r="4409" ht="15.75" customHeight="1">
      <c r="A4409" s="15">
        <v>4401.0</v>
      </c>
      <c r="B4409" s="15" t="s">
        <v>7066</v>
      </c>
      <c r="C4409" s="18">
        <v>42446.0</v>
      </c>
      <c r="D4409" s="18">
        <v>42446.0</v>
      </c>
      <c r="E4409" s="18">
        <f t="shared" si="1"/>
        <v>42446</v>
      </c>
      <c r="F4409" s="15" t="s">
        <v>466</v>
      </c>
      <c r="G4409" s="15" t="s">
        <v>2553</v>
      </c>
      <c r="H4409" s="15" t="s">
        <v>2554</v>
      </c>
      <c r="I4409" s="15" t="s">
        <v>59</v>
      </c>
      <c r="J4409" s="15" t="s">
        <v>60</v>
      </c>
      <c r="K4409" s="15" t="s">
        <v>26</v>
      </c>
      <c r="L4409" s="15" t="str">
        <f t="array" ref="L4409">_xlfn.XLOOKUP(M4409,reference_province_to_city!$A$2:$A$11,reference_province_to_city!$B$2:$B$11)</f>
        <v>Denpasar</v>
      </c>
      <c r="M4409" s="15" t="s">
        <v>24</v>
      </c>
      <c r="N4409" s="15">
        <v>80231.0</v>
      </c>
      <c r="O4409" s="15">
        <f t="array" ref="O4409">_xlfn.XLOOKUP(M4409,reference_postal_code!$B$2:$B$11,reference_postal_code!$A$2:$A$11)</f>
        <v>80231</v>
      </c>
      <c r="P4409" s="15" t="s">
        <v>63</v>
      </c>
      <c r="Q4409" s="15" t="s">
        <v>1781</v>
      </c>
      <c r="R4409" s="15" t="s">
        <v>65</v>
      </c>
      <c r="S4409" s="15" t="s">
        <v>222</v>
      </c>
      <c r="T4409" s="15" t="s">
        <v>1782</v>
      </c>
      <c r="U4409" s="28">
        <v>1.352925E7</v>
      </c>
      <c r="V4409" s="15">
        <v>3.0</v>
      </c>
      <c r="W4409" s="31">
        <v>0.0</v>
      </c>
      <c r="X4409" s="28">
        <v>4464652.0</v>
      </c>
    </row>
    <row r="4410" ht="15.75" customHeight="1">
      <c r="A4410" s="15">
        <v>8382.0</v>
      </c>
      <c r="B4410" s="15" t="s">
        <v>7067</v>
      </c>
      <c r="C4410" s="18">
        <v>42446.0</v>
      </c>
      <c r="D4410" s="18">
        <v>42448.0</v>
      </c>
      <c r="E4410" s="18">
        <f t="shared" si="1"/>
        <v>42448</v>
      </c>
      <c r="F4410" s="15" t="s">
        <v>114</v>
      </c>
      <c r="G4410" s="15" t="s">
        <v>3590</v>
      </c>
      <c r="H4410" s="15" t="s">
        <v>3591</v>
      </c>
      <c r="I4410" s="15" t="s">
        <v>59</v>
      </c>
      <c r="J4410" s="15" t="s">
        <v>60</v>
      </c>
      <c r="K4410" s="15" t="s">
        <v>541</v>
      </c>
      <c r="L4410" s="15" t="str">
        <f t="array" ref="L4410">_xlfn.XLOOKUP(M4410,reference_province_to_city!$A$2:$A$11,reference_province_to_city!$B$2:$B$11)</f>
        <v>Medan</v>
      </c>
      <c r="M4410" s="15" t="s">
        <v>11</v>
      </c>
      <c r="N4410" s="15">
        <v>20111.0</v>
      </c>
      <c r="O4410" s="15">
        <f t="array" ref="O4410">_xlfn.XLOOKUP(M4410,reference_postal_code!$B$2:$B$11,reference_postal_code!$A$2:$A$11)</f>
        <v>20111</v>
      </c>
      <c r="P4410" s="15" t="s">
        <v>77</v>
      </c>
      <c r="Q4410" s="15" t="s">
        <v>4881</v>
      </c>
      <c r="R4410" s="15" t="s">
        <v>110</v>
      </c>
      <c r="S4410" s="15" t="s">
        <v>111</v>
      </c>
      <c r="T4410" s="15" t="s">
        <v>4882</v>
      </c>
      <c r="U4410" s="28">
        <v>1271760.0</v>
      </c>
      <c r="V4410" s="15">
        <v>2.0</v>
      </c>
      <c r="W4410" s="31">
        <v>0.2</v>
      </c>
      <c r="X4410" s="28">
        <v>-302043.0</v>
      </c>
    </row>
    <row r="4411" ht="15.75" customHeight="1">
      <c r="A4411" s="15">
        <v>4402.0</v>
      </c>
      <c r="B4411" s="15" t="s">
        <v>7066</v>
      </c>
      <c r="C4411" s="18">
        <v>42446.0</v>
      </c>
      <c r="D4411" s="18">
        <v>42446.0</v>
      </c>
      <c r="E4411" s="18">
        <f t="shared" si="1"/>
        <v>42446</v>
      </c>
      <c r="F4411" s="15" t="s">
        <v>466</v>
      </c>
      <c r="G4411" s="15" t="s">
        <v>2553</v>
      </c>
      <c r="H4411" s="15" t="s">
        <v>2554</v>
      </c>
      <c r="I4411" s="15" t="s">
        <v>59</v>
      </c>
      <c r="J4411" s="15" t="s">
        <v>60</v>
      </c>
      <c r="K4411" s="15" t="s">
        <v>99</v>
      </c>
      <c r="L4411" s="15" t="str">
        <f t="array" ref="L4411">_xlfn.XLOOKUP(M4411,reference_province_to_city!$A$2:$A$11,reference_province_to_city!$B$2:$B$11)</f>
        <v>Denpasar</v>
      </c>
      <c r="M4411" s="15" t="s">
        <v>24</v>
      </c>
      <c r="N4411" s="15">
        <v>80231.0</v>
      </c>
      <c r="O4411" s="15">
        <f t="array" ref="O4411">_xlfn.XLOOKUP(M4411,reference_postal_code!$B$2:$B$11,reference_postal_code!$A$2:$A$11)</f>
        <v>80231</v>
      </c>
      <c r="P4411" s="15" t="s">
        <v>63</v>
      </c>
      <c r="Q4411" s="15" t="s">
        <v>1557</v>
      </c>
      <c r="R4411" s="15" t="s">
        <v>106</v>
      </c>
      <c r="S4411" s="15" t="s">
        <v>139</v>
      </c>
      <c r="T4411" s="15" t="s">
        <v>1558</v>
      </c>
      <c r="U4411" s="28">
        <v>1.45725E7</v>
      </c>
      <c r="V4411" s="15">
        <v>5.0</v>
      </c>
      <c r="W4411" s="31">
        <v>0.0</v>
      </c>
      <c r="X4411" s="28">
        <v>3788850.0</v>
      </c>
    </row>
    <row r="4412" ht="15.75" customHeight="1">
      <c r="A4412" s="15">
        <v>495.0</v>
      </c>
      <c r="B4412" s="15" t="s">
        <v>7068</v>
      </c>
      <c r="C4412" s="18">
        <v>42447.0</v>
      </c>
      <c r="D4412" s="18">
        <v>42450.0</v>
      </c>
      <c r="E4412" s="18">
        <f t="shared" si="1"/>
        <v>42450</v>
      </c>
      <c r="F4412" s="15" t="s">
        <v>114</v>
      </c>
      <c r="G4412" s="15" t="s">
        <v>5345</v>
      </c>
      <c r="H4412" s="15" t="s">
        <v>5346</v>
      </c>
      <c r="I4412" s="15" t="s">
        <v>59</v>
      </c>
      <c r="J4412" s="15" t="s">
        <v>60</v>
      </c>
      <c r="K4412" s="15" t="s">
        <v>26</v>
      </c>
      <c r="L4412" s="15" t="str">
        <f t="array" ref="L4412">_xlfn.XLOOKUP(M4412,reference_province_to_city!$A$2:$A$11,reference_province_to_city!$B$2:$B$11)</f>
        <v>Denpasar</v>
      </c>
      <c r="M4412" s="15" t="s">
        <v>24</v>
      </c>
      <c r="N4412" s="15">
        <v>80231.0</v>
      </c>
      <c r="O4412" s="15">
        <f t="array" ref="O4412">_xlfn.XLOOKUP(M4412,reference_postal_code!$B$2:$B$11,reference_postal_code!$A$2:$A$11)</f>
        <v>80231</v>
      </c>
      <c r="P4412" s="15" t="s">
        <v>63</v>
      </c>
      <c r="Q4412" s="15" t="s">
        <v>2851</v>
      </c>
      <c r="R4412" s="15" t="s">
        <v>106</v>
      </c>
      <c r="S4412" s="15" t="s">
        <v>218</v>
      </c>
      <c r="T4412" s="15" t="s">
        <v>2852</v>
      </c>
      <c r="U4412" s="28">
        <v>2848230.0</v>
      </c>
      <c r="V4412" s="15">
        <v>3.0</v>
      </c>
      <c r="W4412" s="31">
        <v>0.4</v>
      </c>
      <c r="X4412" s="28">
        <v>-1424115.0</v>
      </c>
    </row>
    <row r="4413" ht="15.75" customHeight="1">
      <c r="A4413" s="15">
        <v>6474.0</v>
      </c>
      <c r="B4413" s="15" t="s">
        <v>7069</v>
      </c>
      <c r="C4413" s="18">
        <v>42447.0</v>
      </c>
      <c r="D4413" s="18">
        <v>42449.0</v>
      </c>
      <c r="E4413" s="18">
        <f t="shared" si="1"/>
        <v>42449</v>
      </c>
      <c r="F4413" s="15" t="s">
        <v>114</v>
      </c>
      <c r="G4413" s="15" t="s">
        <v>514</v>
      </c>
      <c r="H4413" s="15" t="s">
        <v>515</v>
      </c>
      <c r="I4413" s="15" t="s">
        <v>59</v>
      </c>
      <c r="J4413" s="15" t="s">
        <v>60</v>
      </c>
      <c r="K4413" s="15" t="s">
        <v>22</v>
      </c>
      <c r="L4413" s="15" t="str">
        <f t="array" ref="L4413">_xlfn.XLOOKUP(M4413,reference_province_to_city!$A$2:$A$11,reference_province_to_city!$B$2:$B$11)</f>
        <v>Surabaya</v>
      </c>
      <c r="M4413" s="15" t="s">
        <v>20</v>
      </c>
      <c r="N4413" s="15">
        <v>60231.0</v>
      </c>
      <c r="O4413" s="15">
        <f t="array" ref="O4413">_xlfn.XLOOKUP(M4413,reference_postal_code!$B$2:$B$11,reference_postal_code!$A$2:$A$11)</f>
        <v>60231</v>
      </c>
      <c r="P4413" s="15" t="s">
        <v>166</v>
      </c>
      <c r="Q4413" s="15" t="s">
        <v>2517</v>
      </c>
      <c r="R4413" s="15" t="s">
        <v>65</v>
      </c>
      <c r="S4413" s="15" t="s">
        <v>222</v>
      </c>
      <c r="T4413" s="15" t="s">
        <v>2518</v>
      </c>
      <c r="U4413" s="28">
        <v>1.3077E7</v>
      </c>
      <c r="V4413" s="15">
        <v>3.0</v>
      </c>
      <c r="W4413" s="31">
        <v>0.2</v>
      </c>
      <c r="X4413" s="28">
        <v>1307700.0</v>
      </c>
    </row>
    <row r="4414" ht="15.75" customHeight="1">
      <c r="A4414" s="15">
        <v>9177.0</v>
      </c>
      <c r="B4414" s="15" t="s">
        <v>7070</v>
      </c>
      <c r="C4414" s="18">
        <v>42448.0</v>
      </c>
      <c r="D4414" s="18">
        <v>42453.0</v>
      </c>
      <c r="E4414" s="18">
        <f t="shared" si="1"/>
        <v>42453</v>
      </c>
      <c r="F4414" s="15" t="s">
        <v>55</v>
      </c>
      <c r="G4414" s="15" t="s">
        <v>2831</v>
      </c>
      <c r="H4414" s="15" t="s">
        <v>2832</v>
      </c>
      <c r="I4414" s="15" t="s">
        <v>128</v>
      </c>
      <c r="J4414" s="15" t="s">
        <v>60</v>
      </c>
      <c r="K4414" s="15" t="s">
        <v>17</v>
      </c>
      <c r="L4414" s="15" t="str">
        <f t="array" ref="L4414">_xlfn.XLOOKUP(M4414,reference_province_to_city!$A$2:$A$11,reference_province_to_city!$B$2:$B$11)</f>
        <v>Semarang</v>
      </c>
      <c r="M4414" s="15" t="s">
        <v>15</v>
      </c>
      <c r="N4414" s="15">
        <v>50111.0</v>
      </c>
      <c r="O4414" s="15">
        <f t="array" ref="O4414">_xlfn.XLOOKUP(M4414,reference_postal_code!$B$2:$B$11,reference_postal_code!$A$2:$A$11)</f>
        <v>50111</v>
      </c>
      <c r="P4414" s="15" t="s">
        <v>77</v>
      </c>
      <c r="Q4414" s="15" t="s">
        <v>6709</v>
      </c>
      <c r="R4414" s="15" t="s">
        <v>65</v>
      </c>
      <c r="S4414" s="15" t="s">
        <v>83</v>
      </c>
      <c r="T4414" s="15" t="s">
        <v>6710</v>
      </c>
      <c r="U4414" s="28">
        <v>466290.0</v>
      </c>
      <c r="V4414" s="15">
        <v>3.0</v>
      </c>
      <c r="W4414" s="31">
        <v>0.7</v>
      </c>
      <c r="X4414" s="28">
        <v>-310860.0</v>
      </c>
    </row>
    <row r="4415" ht="15.75" customHeight="1">
      <c r="A4415" s="15">
        <v>2226.0</v>
      </c>
      <c r="B4415" s="15" t="s">
        <v>7071</v>
      </c>
      <c r="C4415" s="18">
        <v>42448.0</v>
      </c>
      <c r="D4415" s="18">
        <v>42450.0</v>
      </c>
      <c r="E4415" s="18">
        <f t="shared" si="1"/>
        <v>42450</v>
      </c>
      <c r="F4415" s="15" t="s">
        <v>114</v>
      </c>
      <c r="G4415" s="15" t="s">
        <v>1815</v>
      </c>
      <c r="H4415" s="15" t="s">
        <v>1816</v>
      </c>
      <c r="I4415" s="15" t="s">
        <v>59</v>
      </c>
      <c r="J4415" s="15" t="s">
        <v>60</v>
      </c>
      <c r="K4415" s="15" t="s">
        <v>10</v>
      </c>
      <c r="L4415" s="15" t="str">
        <f t="array" ref="L4415">_xlfn.XLOOKUP(M4415,reference_province_to_city!$A$2:$A$11,reference_province_to_city!$B$2:$B$11)</f>
        <v>Jakarta</v>
      </c>
      <c r="M4415" s="15" t="s">
        <v>7</v>
      </c>
      <c r="N4415" s="15">
        <v>10110.0</v>
      </c>
      <c r="O4415" s="15">
        <f t="array" ref="O4415">_xlfn.XLOOKUP(M4415,reference_postal_code!$B$2:$B$11,reference_postal_code!$A$2:$A$11)</f>
        <v>10110</v>
      </c>
      <c r="P4415" s="15" t="s">
        <v>117</v>
      </c>
      <c r="Q4415" s="15" t="s">
        <v>7072</v>
      </c>
      <c r="R4415" s="15" t="s">
        <v>106</v>
      </c>
      <c r="S4415" s="15" t="s">
        <v>183</v>
      </c>
      <c r="T4415" s="15" t="s">
        <v>7073</v>
      </c>
      <c r="U4415" s="28">
        <v>1084410.0</v>
      </c>
      <c r="V4415" s="15">
        <v>1.0</v>
      </c>
      <c r="W4415" s="31">
        <v>0.7</v>
      </c>
      <c r="X4415" s="28">
        <v>-1482027.0</v>
      </c>
    </row>
    <row r="4416" ht="15.75" customHeight="1">
      <c r="A4416" s="15">
        <v>2853.0</v>
      </c>
      <c r="B4416" s="15" t="s">
        <v>7074</v>
      </c>
      <c r="C4416" s="18">
        <v>42448.0</v>
      </c>
      <c r="D4416" s="18"/>
      <c r="E4416" s="18">
        <f t="shared" si="1"/>
        <v>42451</v>
      </c>
      <c r="F4416" s="15" t="s">
        <v>114</v>
      </c>
      <c r="G4416" s="15" t="s">
        <v>7075</v>
      </c>
      <c r="H4416" s="15" t="s">
        <v>7076</v>
      </c>
      <c r="I4416" s="15" t="s">
        <v>59</v>
      </c>
      <c r="J4416" s="15" t="s">
        <v>60</v>
      </c>
      <c r="K4416" s="15" t="s">
        <v>28</v>
      </c>
      <c r="L4416" s="15" t="str">
        <f t="array" ref="L4416">_xlfn.XLOOKUP(M4416,reference_province_to_city!$A$2:$A$11,reference_province_to_city!$B$2:$B$11)</f>
        <v>Medan</v>
      </c>
      <c r="M4416" s="15" t="s">
        <v>11</v>
      </c>
      <c r="N4416" s="15">
        <v>20111.0</v>
      </c>
      <c r="O4416" s="15">
        <f t="array" ref="O4416">_xlfn.XLOOKUP(M4416,reference_postal_code!$B$2:$B$11,reference_postal_code!$A$2:$A$11)</f>
        <v>20111</v>
      </c>
      <c r="P4416" s="15" t="s">
        <v>77</v>
      </c>
      <c r="Q4416" s="15" t="s">
        <v>1269</v>
      </c>
      <c r="R4416" s="15" t="s">
        <v>106</v>
      </c>
      <c r="S4416" s="15" t="s">
        <v>139</v>
      </c>
      <c r="T4416" s="15" t="s">
        <v>1270</v>
      </c>
      <c r="U4416" s="28">
        <v>224700.0</v>
      </c>
      <c r="V4416" s="15">
        <v>1.0</v>
      </c>
      <c r="W4416" s="31">
        <v>0.0</v>
      </c>
      <c r="X4416" s="28">
        <v>103362.0</v>
      </c>
    </row>
    <row r="4417" ht="15.75" customHeight="1">
      <c r="A4417" s="15">
        <v>2854.0</v>
      </c>
      <c r="B4417" s="15" t="s">
        <v>7074</v>
      </c>
      <c r="C4417" s="18">
        <v>42448.0</v>
      </c>
      <c r="D4417" s="18">
        <v>42450.0</v>
      </c>
      <c r="E4417" s="18">
        <f t="shared" si="1"/>
        <v>42450</v>
      </c>
      <c r="F4417" s="15" t="s">
        <v>114</v>
      </c>
      <c r="G4417" s="15" t="s">
        <v>7075</v>
      </c>
      <c r="H4417" s="15" t="s">
        <v>7076</v>
      </c>
      <c r="I4417" s="15" t="s">
        <v>59</v>
      </c>
      <c r="J4417" s="15" t="s">
        <v>60</v>
      </c>
      <c r="K4417" s="15" t="s">
        <v>28</v>
      </c>
      <c r="L4417" s="15" t="str">
        <f t="array" ref="L4417">_xlfn.XLOOKUP(M4417,reference_province_to_city!$A$2:$A$11,reference_province_to_city!$B$2:$B$11)</f>
        <v>Medan</v>
      </c>
      <c r="M4417" s="15" t="s">
        <v>11</v>
      </c>
      <c r="N4417" s="15">
        <v>20111.0</v>
      </c>
      <c r="O4417" s="15">
        <f t="array" ref="O4417">_xlfn.XLOOKUP(M4417,reference_postal_code!$B$2:$B$11,reference_postal_code!$A$2:$A$11)</f>
        <v>20111</v>
      </c>
      <c r="P4417" s="15" t="s">
        <v>77</v>
      </c>
      <c r="Q4417" s="15" t="s">
        <v>479</v>
      </c>
      <c r="R4417" s="15" t="s">
        <v>106</v>
      </c>
      <c r="S4417" s="15" t="s">
        <v>139</v>
      </c>
      <c r="T4417" s="15" t="s">
        <v>480</v>
      </c>
      <c r="U4417" s="28">
        <v>304800.0</v>
      </c>
      <c r="V4417" s="15">
        <v>4.0</v>
      </c>
      <c r="W4417" s="31">
        <v>0.0</v>
      </c>
      <c r="X4417" s="28">
        <v>103632.0</v>
      </c>
    </row>
    <row r="4418" ht="15.75" customHeight="1">
      <c r="A4418" s="15">
        <v>592.0</v>
      </c>
      <c r="B4418" s="15" t="s">
        <v>7077</v>
      </c>
      <c r="C4418" s="18">
        <v>42449.0</v>
      </c>
      <c r="D4418" s="18"/>
      <c r="E4418" s="18">
        <f t="shared" si="1"/>
        <v>42452</v>
      </c>
      <c r="F4418" s="15" t="s">
        <v>55</v>
      </c>
      <c r="G4418" s="15" t="s">
        <v>3552</v>
      </c>
      <c r="H4418" s="15" t="s">
        <v>3553</v>
      </c>
      <c r="I4418" s="15" t="s">
        <v>59</v>
      </c>
      <c r="J4418" s="15" t="s">
        <v>60</v>
      </c>
      <c r="K4418" s="15" t="s">
        <v>28</v>
      </c>
      <c r="L4418" s="15" t="str">
        <f t="array" ref="L4418">_xlfn.XLOOKUP(M4418,reference_province_to_city!$A$2:$A$11,reference_province_to_city!$B$2:$B$11)</f>
        <v>Medan</v>
      </c>
      <c r="M4418" s="15" t="s">
        <v>11</v>
      </c>
      <c r="N4418" s="15">
        <v>20111.0</v>
      </c>
      <c r="O4418" s="15">
        <f t="array" ref="O4418">_xlfn.XLOOKUP(M4418,reference_postal_code!$B$2:$B$11,reference_postal_code!$A$2:$A$11)</f>
        <v>20111</v>
      </c>
      <c r="P4418" s="15" t="s">
        <v>77</v>
      </c>
      <c r="Q4418" s="15" t="s">
        <v>5416</v>
      </c>
      <c r="R4418" s="15" t="s">
        <v>65</v>
      </c>
      <c r="S4418" s="15" t="s">
        <v>66</v>
      </c>
      <c r="T4418" s="15" t="s">
        <v>5417</v>
      </c>
      <c r="U4418" s="28">
        <v>155520.0</v>
      </c>
      <c r="V4418" s="15">
        <v>2.0</v>
      </c>
      <c r="W4418" s="31">
        <v>0.2</v>
      </c>
      <c r="X4418" s="28">
        <v>54432.0</v>
      </c>
    </row>
    <row r="4419" ht="15.75" customHeight="1">
      <c r="A4419" s="15">
        <v>1041.0</v>
      </c>
      <c r="B4419" s="15" t="s">
        <v>7078</v>
      </c>
      <c r="C4419" s="18">
        <v>42449.0</v>
      </c>
      <c r="D4419" s="18">
        <v>42453.0</v>
      </c>
      <c r="E4419" s="18">
        <f t="shared" si="1"/>
        <v>42453</v>
      </c>
      <c r="F4419" s="15" t="s">
        <v>55</v>
      </c>
      <c r="G4419" s="15" t="s">
        <v>5156</v>
      </c>
      <c r="H4419" s="15" t="s">
        <v>5157</v>
      </c>
      <c r="I4419" s="15" t="s">
        <v>76</v>
      </c>
      <c r="J4419" s="15" t="s">
        <v>60</v>
      </c>
      <c r="K4419" s="15" t="s">
        <v>22</v>
      </c>
      <c r="L4419" s="15" t="str">
        <f t="array" ref="L4419">_xlfn.XLOOKUP(M4419,reference_province_to_city!$A$2:$A$11,reference_province_to_city!$B$2:$B$11)</f>
        <v>Surabaya</v>
      </c>
      <c r="M4419" s="15" t="s">
        <v>20</v>
      </c>
      <c r="N4419" s="15">
        <v>60231.0</v>
      </c>
      <c r="O4419" s="15">
        <f t="array" ref="O4419">_xlfn.XLOOKUP(M4419,reference_postal_code!$B$2:$B$11,reference_postal_code!$A$2:$A$11)</f>
        <v>60231</v>
      </c>
      <c r="P4419" s="15" t="s">
        <v>166</v>
      </c>
      <c r="Q4419" s="15" t="s">
        <v>5325</v>
      </c>
      <c r="R4419" s="15" t="s">
        <v>106</v>
      </c>
      <c r="S4419" s="15" t="s">
        <v>218</v>
      </c>
      <c r="T4419" s="15" t="s">
        <v>5326</v>
      </c>
      <c r="U4419" s="28">
        <v>1.04574E7</v>
      </c>
      <c r="V4419" s="15">
        <v>4.0</v>
      </c>
      <c r="W4419" s="31">
        <v>0.0</v>
      </c>
      <c r="X4419" s="28">
        <v>2196054.0</v>
      </c>
    </row>
    <row r="4420" ht="15.75" customHeight="1">
      <c r="A4420" s="15">
        <v>3312.0</v>
      </c>
      <c r="B4420" s="15" t="s">
        <v>7079</v>
      </c>
      <c r="C4420" s="18">
        <v>42449.0</v>
      </c>
      <c r="D4420" s="18">
        <v>42454.0</v>
      </c>
      <c r="E4420" s="18">
        <f t="shared" si="1"/>
        <v>42454</v>
      </c>
      <c r="F4420" s="15" t="s">
        <v>114</v>
      </c>
      <c r="G4420" s="15" t="s">
        <v>1282</v>
      </c>
      <c r="H4420" s="15" t="s">
        <v>1283</v>
      </c>
      <c r="I4420" s="15" t="s">
        <v>128</v>
      </c>
      <c r="J4420" s="15" t="s">
        <v>60</v>
      </c>
      <c r="K4420" s="15" t="s">
        <v>22</v>
      </c>
      <c r="L4420" s="15" t="str">
        <f t="array" ref="L4420">_xlfn.XLOOKUP(M4420,reference_province_to_city!$A$2:$A$11,reference_province_to_city!$B$2:$B$11)</f>
        <v>Surabaya</v>
      </c>
      <c r="M4420" s="15" t="s">
        <v>20</v>
      </c>
      <c r="N4420" s="15">
        <v>60231.0</v>
      </c>
      <c r="O4420" s="15">
        <f t="array" ref="O4420">_xlfn.XLOOKUP(M4420,reference_postal_code!$B$2:$B$11,reference_postal_code!$A$2:$A$11)</f>
        <v>60231</v>
      </c>
      <c r="P4420" s="15" t="s">
        <v>166</v>
      </c>
      <c r="Q4420" s="15" t="s">
        <v>2640</v>
      </c>
      <c r="R4420" s="15" t="s">
        <v>106</v>
      </c>
      <c r="S4420" s="15" t="s">
        <v>139</v>
      </c>
      <c r="T4420" s="15" t="s">
        <v>2641</v>
      </c>
      <c r="U4420" s="28">
        <v>1296750.0</v>
      </c>
      <c r="V4420" s="15">
        <v>7.0</v>
      </c>
      <c r="W4420" s="31">
        <v>0.0</v>
      </c>
      <c r="X4420" s="28">
        <v>570570.0</v>
      </c>
    </row>
    <row r="4421" ht="15.75" customHeight="1">
      <c r="A4421" s="15">
        <v>749.0</v>
      </c>
      <c r="B4421" s="15" t="s">
        <v>7080</v>
      </c>
      <c r="C4421" s="18">
        <v>42449.0</v>
      </c>
      <c r="D4421" s="18">
        <v>42451.0</v>
      </c>
      <c r="E4421" s="18">
        <f t="shared" si="1"/>
        <v>42451</v>
      </c>
      <c r="F4421" s="15" t="s">
        <v>114</v>
      </c>
      <c r="G4421" s="15" t="s">
        <v>4001</v>
      </c>
      <c r="H4421" s="15" t="s">
        <v>4002</v>
      </c>
      <c r="I4421" s="15" t="s">
        <v>59</v>
      </c>
      <c r="J4421" s="15" t="s">
        <v>60</v>
      </c>
      <c r="K4421" s="15" t="s">
        <v>26</v>
      </c>
      <c r="L4421" s="15" t="str">
        <f t="array" ref="L4421">_xlfn.XLOOKUP(M4421,reference_province_to_city!$A$2:$A$11,reference_province_to_city!$B$2:$B$11)</f>
        <v>Denpasar</v>
      </c>
      <c r="M4421" s="15" t="s">
        <v>24</v>
      </c>
      <c r="N4421" s="15">
        <v>80231.0</v>
      </c>
      <c r="O4421" s="15">
        <f t="array" ref="O4421">_xlfn.XLOOKUP(M4421,reference_postal_code!$B$2:$B$11,reference_postal_code!$A$2:$A$11)</f>
        <v>80231</v>
      </c>
      <c r="P4421" s="15" t="s">
        <v>63</v>
      </c>
      <c r="Q4421" s="15" t="s">
        <v>7081</v>
      </c>
      <c r="R4421" s="15" t="s">
        <v>110</v>
      </c>
      <c r="S4421" s="15" t="s">
        <v>111</v>
      </c>
      <c r="T4421" s="15" t="s">
        <v>7082</v>
      </c>
      <c r="U4421" s="28">
        <v>179880.0</v>
      </c>
      <c r="V4421" s="15">
        <v>1.0</v>
      </c>
      <c r="W4421" s="31">
        <v>0.2</v>
      </c>
      <c r="X4421" s="28">
        <v>13491.0</v>
      </c>
    </row>
    <row r="4422" ht="15.75" customHeight="1">
      <c r="A4422" s="15">
        <v>590.0</v>
      </c>
      <c r="B4422" s="15" t="s">
        <v>7077</v>
      </c>
      <c r="C4422" s="18">
        <v>42449.0</v>
      </c>
      <c r="D4422" s="18">
        <v>42453.0</v>
      </c>
      <c r="E4422" s="18">
        <f t="shared" si="1"/>
        <v>42453</v>
      </c>
      <c r="F4422" s="15" t="s">
        <v>55</v>
      </c>
      <c r="G4422" s="15" t="s">
        <v>3552</v>
      </c>
      <c r="H4422" s="15" t="s">
        <v>3553</v>
      </c>
      <c r="I4422" s="15" t="s">
        <v>59</v>
      </c>
      <c r="J4422" s="15" t="s">
        <v>60</v>
      </c>
      <c r="K4422" s="15" t="s">
        <v>28</v>
      </c>
      <c r="L4422" s="15" t="str">
        <f t="array" ref="L4422">_xlfn.XLOOKUP(M4422,reference_province_to_city!$A$2:$A$11,reference_province_to_city!$B$2:$B$11)</f>
        <v>Medan</v>
      </c>
      <c r="M4422" s="15" t="s">
        <v>11</v>
      </c>
      <c r="N4422" s="15">
        <v>20111.0</v>
      </c>
      <c r="O4422" s="15">
        <f t="array" ref="O4422">_xlfn.XLOOKUP(M4422,reference_postal_code!$B$2:$B$11,reference_postal_code!$A$2:$A$11)</f>
        <v>20111</v>
      </c>
      <c r="P4422" s="15" t="s">
        <v>77</v>
      </c>
      <c r="Q4422" s="15" t="s">
        <v>118</v>
      </c>
      <c r="R4422" s="15" t="s">
        <v>65</v>
      </c>
      <c r="S4422" s="15" t="s">
        <v>66</v>
      </c>
      <c r="T4422" s="15" t="s">
        <v>119</v>
      </c>
      <c r="U4422" s="28">
        <v>311040.0</v>
      </c>
      <c r="V4422" s="15">
        <v>4.0</v>
      </c>
      <c r="W4422" s="31">
        <v>0.2</v>
      </c>
      <c r="X4422" s="28">
        <v>108864.0</v>
      </c>
    </row>
    <row r="4423" ht="15.75" customHeight="1">
      <c r="A4423" s="15">
        <v>591.0</v>
      </c>
      <c r="B4423" s="15" t="s">
        <v>7077</v>
      </c>
      <c r="C4423" s="18">
        <v>42449.0</v>
      </c>
      <c r="D4423" s="18">
        <v>42453.0</v>
      </c>
      <c r="E4423" s="18">
        <f t="shared" si="1"/>
        <v>42453</v>
      </c>
      <c r="F4423" s="15" t="s">
        <v>55</v>
      </c>
      <c r="G4423" s="15" t="s">
        <v>3552</v>
      </c>
      <c r="H4423" s="15" t="s">
        <v>3553</v>
      </c>
      <c r="I4423" s="15" t="s">
        <v>59</v>
      </c>
      <c r="J4423" s="15" t="s">
        <v>60</v>
      </c>
      <c r="K4423" s="15" t="s">
        <v>28</v>
      </c>
      <c r="L4423" s="15" t="str">
        <f t="array" ref="L4423">_xlfn.XLOOKUP(M4423,reference_province_to_city!$A$2:$A$11,reference_province_to_city!$B$2:$B$11)</f>
        <v>Medan</v>
      </c>
      <c r="M4423" s="15" t="s">
        <v>11</v>
      </c>
      <c r="N4423" s="15">
        <v>20111.0</v>
      </c>
      <c r="O4423" s="15">
        <f t="array" ref="O4423">_xlfn.XLOOKUP(M4423,reference_postal_code!$B$2:$B$11,reference_postal_code!$A$2:$A$11)</f>
        <v>20111</v>
      </c>
      <c r="P4423" s="15" t="s">
        <v>77</v>
      </c>
      <c r="Q4423" s="15" t="s">
        <v>2322</v>
      </c>
      <c r="R4423" s="15" t="s">
        <v>65</v>
      </c>
      <c r="S4423" s="15" t="s">
        <v>83</v>
      </c>
      <c r="T4423" s="15" t="s">
        <v>2323</v>
      </c>
      <c r="U4423" s="28">
        <v>252315.0</v>
      </c>
      <c r="V4423" s="15">
        <v>3.0</v>
      </c>
      <c r="W4423" s="31">
        <v>0.7</v>
      </c>
      <c r="X4423" s="28">
        <v>-193442.0</v>
      </c>
    </row>
    <row r="4424" ht="15.75" customHeight="1">
      <c r="A4424" s="15">
        <v>589.0</v>
      </c>
      <c r="B4424" s="15" t="s">
        <v>7077</v>
      </c>
      <c r="C4424" s="18">
        <v>42449.0</v>
      </c>
      <c r="D4424" s="18">
        <v>42453.0</v>
      </c>
      <c r="E4424" s="18">
        <f t="shared" si="1"/>
        <v>42453</v>
      </c>
      <c r="F4424" s="15" t="s">
        <v>55</v>
      </c>
      <c r="G4424" s="15" t="s">
        <v>3552</v>
      </c>
      <c r="H4424" s="15" t="s">
        <v>3553</v>
      </c>
      <c r="I4424" s="15" t="s">
        <v>59</v>
      </c>
      <c r="J4424" s="15" t="s">
        <v>60</v>
      </c>
      <c r="K4424" s="15" t="s">
        <v>28</v>
      </c>
      <c r="L4424" s="15" t="str">
        <f t="array" ref="L4424">_xlfn.XLOOKUP(M4424,reference_province_to_city!$A$2:$A$11,reference_province_to_city!$B$2:$B$11)</f>
        <v>Medan</v>
      </c>
      <c r="M4424" s="15" t="s">
        <v>11</v>
      </c>
      <c r="N4424" s="15">
        <v>20111.0</v>
      </c>
      <c r="O4424" s="15">
        <f t="array" ref="O4424">_xlfn.XLOOKUP(M4424,reference_postal_code!$B$2:$B$11,reference_postal_code!$A$2:$A$11)</f>
        <v>20111</v>
      </c>
      <c r="P4424" s="15" t="s">
        <v>77</v>
      </c>
      <c r="Q4424" s="15" t="s">
        <v>4881</v>
      </c>
      <c r="R4424" s="15" t="s">
        <v>110</v>
      </c>
      <c r="S4424" s="15" t="s">
        <v>111</v>
      </c>
      <c r="T4424" s="15" t="s">
        <v>4882</v>
      </c>
      <c r="U4424" s="28">
        <v>1271760.0</v>
      </c>
      <c r="V4424" s="15">
        <v>2.0</v>
      </c>
      <c r="W4424" s="31">
        <v>0.2</v>
      </c>
      <c r="X4424" s="28">
        <v>-302043.0</v>
      </c>
    </row>
    <row r="4425" ht="15.75" customHeight="1">
      <c r="A4425" s="15">
        <v>3766.0</v>
      </c>
      <c r="B4425" s="15" t="s">
        <v>7083</v>
      </c>
      <c r="C4425" s="18">
        <v>42450.0</v>
      </c>
      <c r="D4425" s="18">
        <v>42454.0</v>
      </c>
      <c r="E4425" s="18">
        <f t="shared" si="1"/>
        <v>42454</v>
      </c>
      <c r="F4425" s="15" t="s">
        <v>55</v>
      </c>
      <c r="G4425" s="15" t="s">
        <v>3418</v>
      </c>
      <c r="H4425" s="15" t="s">
        <v>3419</v>
      </c>
      <c r="I4425" s="15" t="s">
        <v>128</v>
      </c>
      <c r="J4425" s="15" t="s">
        <v>60</v>
      </c>
      <c r="K4425" s="15" t="s">
        <v>31</v>
      </c>
      <c r="L4425" s="15" t="str">
        <f t="array" ref="L4425">_xlfn.XLOOKUP(M4425,reference_province_to_city!$A$2:$A$11,reference_province_to_city!$B$2:$B$11)</f>
        <v>Balikpapan</v>
      </c>
      <c r="M4425" s="15" t="s">
        <v>21</v>
      </c>
      <c r="N4425" s="15">
        <v>76114.0</v>
      </c>
      <c r="O4425" s="15">
        <f t="array" ref="O4425">_xlfn.XLOOKUP(M4425,reference_postal_code!$B$2:$B$11,reference_postal_code!$A$2:$A$11)</f>
        <v>76114</v>
      </c>
      <c r="P4425" s="15" t="s">
        <v>166</v>
      </c>
      <c r="Q4425" s="15" t="s">
        <v>2384</v>
      </c>
      <c r="R4425" s="15" t="s">
        <v>106</v>
      </c>
      <c r="S4425" s="15" t="s">
        <v>218</v>
      </c>
      <c r="T4425" s="15" t="s">
        <v>2385</v>
      </c>
      <c r="U4425" s="28">
        <v>1490580.0</v>
      </c>
      <c r="V4425" s="15">
        <v>2.0</v>
      </c>
      <c r="W4425" s="31">
        <v>0.3</v>
      </c>
      <c r="X4425" s="28">
        <v>-21294.0</v>
      </c>
    </row>
    <row r="4426" ht="15.75" customHeight="1">
      <c r="A4426" s="15">
        <v>3172.0</v>
      </c>
      <c r="B4426" s="15" t="s">
        <v>7084</v>
      </c>
      <c r="C4426" s="18">
        <v>42450.0</v>
      </c>
      <c r="D4426" s="18">
        <v>42457.0</v>
      </c>
      <c r="E4426" s="18">
        <f t="shared" si="1"/>
        <v>42457</v>
      </c>
      <c r="F4426" s="15" t="s">
        <v>55</v>
      </c>
      <c r="G4426" s="15" t="s">
        <v>2972</v>
      </c>
      <c r="H4426" s="15" t="s">
        <v>2973</v>
      </c>
      <c r="I4426" s="15" t="s">
        <v>59</v>
      </c>
      <c r="J4426" s="15" t="s">
        <v>60</v>
      </c>
      <c r="K4426" s="15" t="s">
        <v>1069</v>
      </c>
      <c r="L4426" s="15" t="str">
        <f t="array" ref="L4426">_xlfn.XLOOKUP(M4426,reference_province_to_city!$A$2:$A$11,reference_province_to_city!$B$2:$B$11)</f>
        <v>Semarang</v>
      </c>
      <c r="M4426" s="15" t="s">
        <v>15</v>
      </c>
      <c r="N4426" s="15">
        <v>50111.0</v>
      </c>
      <c r="O4426" s="15">
        <f t="array" ref="O4426">_xlfn.XLOOKUP(M4426,reference_postal_code!$B$2:$B$11,reference_postal_code!$A$2:$A$11)</f>
        <v>50111</v>
      </c>
      <c r="P4426" s="15" t="s">
        <v>77</v>
      </c>
      <c r="Q4426" s="15" t="s">
        <v>7085</v>
      </c>
      <c r="R4426" s="15" t="s">
        <v>65</v>
      </c>
      <c r="S4426" s="15" t="s">
        <v>83</v>
      </c>
      <c r="T4426" s="15" t="s">
        <v>7086</v>
      </c>
      <c r="U4426" s="28">
        <v>47520.0</v>
      </c>
      <c r="V4426" s="15">
        <v>2.0</v>
      </c>
      <c r="W4426" s="31">
        <v>0.8</v>
      </c>
      <c r="X4426" s="28">
        <v>-71280.0</v>
      </c>
    </row>
    <row r="4427" ht="15.75" customHeight="1">
      <c r="A4427" s="15">
        <v>3767.0</v>
      </c>
      <c r="B4427" s="15" t="s">
        <v>7083</v>
      </c>
      <c r="C4427" s="18">
        <v>42450.0</v>
      </c>
      <c r="D4427" s="18">
        <v>42454.0</v>
      </c>
      <c r="E4427" s="18">
        <f t="shared" si="1"/>
        <v>42454</v>
      </c>
      <c r="F4427" s="15" t="s">
        <v>55</v>
      </c>
      <c r="G4427" s="15" t="s">
        <v>3418</v>
      </c>
      <c r="H4427" s="15" t="s">
        <v>3419</v>
      </c>
      <c r="I4427" s="15" t="s">
        <v>128</v>
      </c>
      <c r="J4427" s="15" t="s">
        <v>60</v>
      </c>
      <c r="K4427" s="15" t="s">
        <v>31</v>
      </c>
      <c r="L4427" s="15" t="str">
        <f t="array" ref="L4427">_xlfn.XLOOKUP(M4427,reference_province_to_city!$A$2:$A$11,reference_province_to_city!$B$2:$B$11)</f>
        <v>Balikpapan</v>
      </c>
      <c r="M4427" s="15" t="s">
        <v>21</v>
      </c>
      <c r="N4427" s="15">
        <v>76114.0</v>
      </c>
      <c r="O4427" s="15">
        <f t="array" ref="O4427">_xlfn.XLOOKUP(M4427,reference_postal_code!$B$2:$B$11,reference_postal_code!$A$2:$A$11)</f>
        <v>76114</v>
      </c>
      <c r="P4427" s="15" t="s">
        <v>166</v>
      </c>
      <c r="Q4427" s="15" t="s">
        <v>1239</v>
      </c>
      <c r="R4427" s="15" t="s">
        <v>65</v>
      </c>
      <c r="S4427" s="15" t="s">
        <v>93</v>
      </c>
      <c r="T4427" s="15" t="s">
        <v>1240</v>
      </c>
      <c r="U4427" s="28">
        <v>20160.0</v>
      </c>
      <c r="V4427" s="15">
        <v>1.0</v>
      </c>
      <c r="W4427" s="31">
        <v>0.2</v>
      </c>
      <c r="X4427" s="28">
        <v>7560.0</v>
      </c>
    </row>
    <row r="4428" ht="15.75" customHeight="1">
      <c r="A4428" s="15">
        <v>3174.0</v>
      </c>
      <c r="B4428" s="15" t="s">
        <v>7084</v>
      </c>
      <c r="C4428" s="18">
        <v>42450.0</v>
      </c>
      <c r="D4428" s="18">
        <v>42457.0</v>
      </c>
      <c r="E4428" s="18">
        <f t="shared" si="1"/>
        <v>42457</v>
      </c>
      <c r="F4428" s="15" t="s">
        <v>55</v>
      </c>
      <c r="G4428" s="15" t="s">
        <v>2972</v>
      </c>
      <c r="H4428" s="15" t="s">
        <v>2973</v>
      </c>
      <c r="I4428" s="15" t="s">
        <v>59</v>
      </c>
      <c r="J4428" s="15" t="s">
        <v>60</v>
      </c>
      <c r="K4428" s="15" t="s">
        <v>17</v>
      </c>
      <c r="L4428" s="15" t="str">
        <f t="array" ref="L4428">_xlfn.XLOOKUP(M4428,reference_province_to_city!$A$2:$A$11,reference_province_to_city!$B$2:$B$11)</f>
        <v>Semarang</v>
      </c>
      <c r="M4428" s="15" t="s">
        <v>15</v>
      </c>
      <c r="N4428" s="15">
        <v>50111.0</v>
      </c>
      <c r="O4428" s="15">
        <f t="array" ref="O4428">_xlfn.XLOOKUP(M4428,reference_postal_code!$B$2:$B$11,reference_postal_code!$A$2:$A$11)</f>
        <v>50111</v>
      </c>
      <c r="P4428" s="15" t="s">
        <v>77</v>
      </c>
      <c r="Q4428" s="15" t="s">
        <v>7087</v>
      </c>
      <c r="R4428" s="15" t="s">
        <v>65</v>
      </c>
      <c r="S4428" s="15" t="s">
        <v>93</v>
      </c>
      <c r="T4428" s="15" t="s">
        <v>7088</v>
      </c>
      <c r="U4428" s="28">
        <v>200880.0</v>
      </c>
      <c r="V4428" s="15">
        <v>3.0</v>
      </c>
      <c r="W4428" s="31">
        <v>0.2</v>
      </c>
      <c r="X4428" s="28">
        <v>22599.0</v>
      </c>
    </row>
    <row r="4429" ht="15.75" customHeight="1">
      <c r="A4429" s="15">
        <v>3173.0</v>
      </c>
      <c r="B4429" s="15" t="s">
        <v>7084</v>
      </c>
      <c r="C4429" s="18">
        <v>42450.0</v>
      </c>
      <c r="D4429" s="18">
        <v>42457.0</v>
      </c>
      <c r="E4429" s="18">
        <f t="shared" si="1"/>
        <v>42457</v>
      </c>
      <c r="F4429" s="15" t="s">
        <v>55</v>
      </c>
      <c r="G4429" s="15" t="s">
        <v>2972</v>
      </c>
      <c r="H4429" s="15" t="s">
        <v>2973</v>
      </c>
      <c r="I4429" s="15" t="s">
        <v>59</v>
      </c>
      <c r="J4429" s="15" t="s">
        <v>60</v>
      </c>
      <c r="K4429" s="15" t="s">
        <v>17</v>
      </c>
      <c r="L4429" s="15" t="str">
        <f t="array" ref="L4429">_xlfn.XLOOKUP(M4429,reference_province_to_city!$A$2:$A$11,reference_province_to_city!$B$2:$B$11)</f>
        <v>Semarang</v>
      </c>
      <c r="M4429" s="15" t="s">
        <v>15</v>
      </c>
      <c r="N4429" s="15">
        <v>50111.0</v>
      </c>
      <c r="O4429" s="15">
        <f t="array" ref="O4429">_xlfn.XLOOKUP(M4429,reference_postal_code!$B$2:$B$11,reference_postal_code!$A$2:$A$11)</f>
        <v>50111</v>
      </c>
      <c r="P4429" s="15" t="s">
        <v>77</v>
      </c>
      <c r="Q4429" s="15" t="s">
        <v>3942</v>
      </c>
      <c r="R4429" s="15" t="s">
        <v>106</v>
      </c>
      <c r="S4429" s="15" t="s">
        <v>107</v>
      </c>
      <c r="T4429" s="15" t="s">
        <v>3943</v>
      </c>
      <c r="U4429" s="28">
        <v>7926450.0</v>
      </c>
      <c r="V4429" s="15">
        <v>5.0</v>
      </c>
      <c r="W4429" s="31">
        <v>0.3</v>
      </c>
      <c r="X4429" s="28">
        <v>0.0</v>
      </c>
    </row>
    <row r="4430" ht="15.75" customHeight="1">
      <c r="A4430" s="15">
        <v>1672.0</v>
      </c>
      <c r="B4430" s="15" t="s">
        <v>7089</v>
      </c>
      <c r="C4430" s="18">
        <v>42451.0</v>
      </c>
      <c r="D4430" s="18">
        <v>42454.0</v>
      </c>
      <c r="E4430" s="18">
        <f t="shared" si="1"/>
        <v>42454</v>
      </c>
      <c r="F4430" s="15" t="s">
        <v>125</v>
      </c>
      <c r="G4430" s="15" t="s">
        <v>2743</v>
      </c>
      <c r="H4430" s="15" t="s">
        <v>2744</v>
      </c>
      <c r="I4430" s="15" t="s">
        <v>128</v>
      </c>
      <c r="J4430" s="15" t="s">
        <v>60</v>
      </c>
      <c r="K4430" s="15" t="s">
        <v>17</v>
      </c>
      <c r="L4430" s="15" t="str">
        <f t="array" ref="L4430">_xlfn.XLOOKUP(M4430,reference_province_to_city!$A$2:$A$11,reference_province_to_city!$B$2:$B$11)</f>
        <v>Semarang</v>
      </c>
      <c r="M4430" s="15" t="s">
        <v>15</v>
      </c>
      <c r="N4430" s="15">
        <v>50111.0</v>
      </c>
      <c r="O4430" s="15">
        <f t="array" ref="O4430">_xlfn.XLOOKUP(M4430,reference_postal_code!$B$2:$B$11,reference_postal_code!$A$2:$A$11)</f>
        <v>50111</v>
      </c>
      <c r="P4430" s="15" t="s">
        <v>77</v>
      </c>
      <c r="Q4430" s="15" t="s">
        <v>1524</v>
      </c>
      <c r="R4430" s="15" t="s">
        <v>110</v>
      </c>
      <c r="S4430" s="15" t="s">
        <v>149</v>
      </c>
      <c r="T4430" s="15" t="s">
        <v>1525</v>
      </c>
      <c r="U4430" s="28">
        <v>878700.0</v>
      </c>
      <c r="V4430" s="15">
        <v>2.0</v>
      </c>
      <c r="W4430" s="31">
        <v>0.0</v>
      </c>
      <c r="X4430" s="28">
        <v>289971.0</v>
      </c>
    </row>
    <row r="4431" ht="15.75" customHeight="1">
      <c r="A4431" s="15">
        <v>7695.0</v>
      </c>
      <c r="B4431" s="15" t="s">
        <v>7090</v>
      </c>
      <c r="C4431" s="18">
        <v>42451.0</v>
      </c>
      <c r="D4431" s="18">
        <v>42451.0</v>
      </c>
      <c r="E4431" s="18">
        <f t="shared" si="1"/>
        <v>42451</v>
      </c>
      <c r="F4431" s="15" t="s">
        <v>466</v>
      </c>
      <c r="G4431" s="15" t="s">
        <v>2977</v>
      </c>
      <c r="H4431" s="15" t="s">
        <v>2978</v>
      </c>
      <c r="I4431" s="15" t="s">
        <v>59</v>
      </c>
      <c r="J4431" s="15" t="s">
        <v>60</v>
      </c>
      <c r="K4431" s="15" t="s">
        <v>26</v>
      </c>
      <c r="L4431" s="15" t="str">
        <f t="array" ref="L4431">_xlfn.XLOOKUP(M4431,reference_province_to_city!$A$2:$A$11,reference_province_to_city!$B$2:$B$11)</f>
        <v>Denpasar</v>
      </c>
      <c r="M4431" s="15" t="s">
        <v>24</v>
      </c>
      <c r="N4431" s="15">
        <v>80231.0</v>
      </c>
      <c r="O4431" s="15">
        <f t="array" ref="O4431">_xlfn.XLOOKUP(M4431,reference_postal_code!$B$2:$B$11,reference_postal_code!$A$2:$A$11)</f>
        <v>80231</v>
      </c>
      <c r="P4431" s="15" t="s">
        <v>63</v>
      </c>
      <c r="Q4431" s="15" t="s">
        <v>3861</v>
      </c>
      <c r="R4431" s="15" t="s">
        <v>106</v>
      </c>
      <c r="S4431" s="15" t="s">
        <v>107</v>
      </c>
      <c r="T4431" s="15" t="s">
        <v>3862</v>
      </c>
      <c r="U4431" s="28">
        <v>2518320.0</v>
      </c>
      <c r="V4431" s="15">
        <v>7.0</v>
      </c>
      <c r="W4431" s="31">
        <v>0.2</v>
      </c>
      <c r="X4431" s="28">
        <v>220353.0</v>
      </c>
    </row>
    <row r="4432" ht="15.75" customHeight="1">
      <c r="A4432" s="15">
        <v>9130.0</v>
      </c>
      <c r="B4432" s="15" t="s">
        <v>7091</v>
      </c>
      <c r="C4432" s="18">
        <v>42453.0</v>
      </c>
      <c r="D4432" s="18">
        <v>42455.0</v>
      </c>
      <c r="E4432" s="18">
        <f t="shared" si="1"/>
        <v>42455</v>
      </c>
      <c r="F4432" s="15" t="s">
        <v>114</v>
      </c>
      <c r="G4432" s="15" t="s">
        <v>2152</v>
      </c>
      <c r="H4432" s="15" t="s">
        <v>2153</v>
      </c>
      <c r="I4432" s="15" t="s">
        <v>59</v>
      </c>
      <c r="J4432" s="15" t="s">
        <v>60</v>
      </c>
      <c r="K4432" s="15" t="s">
        <v>29</v>
      </c>
      <c r="L4432" s="15" t="str">
        <f t="array" ref="L4432">_xlfn.XLOOKUP(M4432,reference_province_to_city!$A$2:$A$11,reference_province_to_city!$B$2:$B$11)</f>
        <v>Palembang</v>
      </c>
      <c r="M4432" s="15" t="s">
        <v>13</v>
      </c>
      <c r="N4432" s="15">
        <v>30111.0</v>
      </c>
      <c r="O4432" s="15">
        <f t="array" ref="O4432">_xlfn.XLOOKUP(M4432,reference_postal_code!$B$2:$B$11,reference_postal_code!$A$2:$A$11)</f>
        <v>30111</v>
      </c>
      <c r="P4432" s="15" t="s">
        <v>77</v>
      </c>
      <c r="Q4432" s="15" t="s">
        <v>5431</v>
      </c>
      <c r="R4432" s="15" t="s">
        <v>106</v>
      </c>
      <c r="S4432" s="15" t="s">
        <v>183</v>
      </c>
      <c r="T4432" s="15" t="s">
        <v>5432</v>
      </c>
      <c r="U4432" s="28">
        <v>4522050.0</v>
      </c>
      <c r="V4432" s="15">
        <v>3.0</v>
      </c>
      <c r="W4432" s="31">
        <v>0.5</v>
      </c>
      <c r="X4432" s="28">
        <v>-3617640.0</v>
      </c>
    </row>
    <row r="4433" ht="15.75" customHeight="1">
      <c r="A4433" s="15">
        <v>4229.0</v>
      </c>
      <c r="B4433" s="15" t="s">
        <v>7092</v>
      </c>
      <c r="C4433" s="18">
        <v>42453.0</v>
      </c>
      <c r="D4433" s="18">
        <v>42455.0</v>
      </c>
      <c r="E4433" s="18">
        <f t="shared" si="1"/>
        <v>42455</v>
      </c>
      <c r="F4433" s="15" t="s">
        <v>125</v>
      </c>
      <c r="G4433" s="15" t="s">
        <v>3280</v>
      </c>
      <c r="H4433" s="15" t="s">
        <v>3281</v>
      </c>
      <c r="I4433" s="15" t="s">
        <v>128</v>
      </c>
      <c r="J4433" s="15" t="s">
        <v>60</v>
      </c>
      <c r="K4433" s="15" t="s">
        <v>10</v>
      </c>
      <c r="L4433" s="15" t="str">
        <f t="array" ref="L4433">_xlfn.XLOOKUP(M4433,reference_province_to_city!$A$2:$A$11,reference_province_to_city!$B$2:$B$11)</f>
        <v>Jakarta</v>
      </c>
      <c r="M4433" s="15" t="s">
        <v>7</v>
      </c>
      <c r="N4433" s="15">
        <v>10110.0</v>
      </c>
      <c r="O4433" s="15">
        <f t="array" ref="O4433">_xlfn.XLOOKUP(M4433,reference_postal_code!$B$2:$B$11,reference_postal_code!$A$2:$A$11)</f>
        <v>10110</v>
      </c>
      <c r="P4433" s="15" t="s">
        <v>117</v>
      </c>
      <c r="Q4433" s="15" t="s">
        <v>7093</v>
      </c>
      <c r="R4433" s="15" t="s">
        <v>65</v>
      </c>
      <c r="S4433" s="15" t="s">
        <v>66</v>
      </c>
      <c r="T4433" s="15" t="s">
        <v>7094</v>
      </c>
      <c r="U4433" s="28">
        <v>337200.0</v>
      </c>
      <c r="V4433" s="15">
        <v>1.0</v>
      </c>
      <c r="W4433" s="31">
        <v>0.0</v>
      </c>
      <c r="X4433" s="28">
        <v>155112.0</v>
      </c>
    </row>
    <row r="4434" ht="15.75" customHeight="1">
      <c r="A4434" s="15">
        <v>9131.0</v>
      </c>
      <c r="B4434" s="15" t="s">
        <v>7091</v>
      </c>
      <c r="C4434" s="18">
        <v>42453.0</v>
      </c>
      <c r="D4434" s="18">
        <v>42455.0</v>
      </c>
      <c r="E4434" s="18">
        <f t="shared" si="1"/>
        <v>42455</v>
      </c>
      <c r="F4434" s="15" t="s">
        <v>114</v>
      </c>
      <c r="G4434" s="15" t="s">
        <v>2152</v>
      </c>
      <c r="H4434" s="15" t="s">
        <v>2153</v>
      </c>
      <c r="I4434" s="15" t="s">
        <v>59</v>
      </c>
      <c r="J4434" s="15" t="s">
        <v>60</v>
      </c>
      <c r="L4434" s="15" t="str">
        <f t="array" ref="L4434">_xlfn.XLOOKUP(M4434,reference_province_to_city!$A$2:$A$11,reference_province_to_city!$B$2:$B$11)</f>
        <v>Palembang</v>
      </c>
      <c r="M4434" s="15" t="s">
        <v>13</v>
      </c>
      <c r="N4434" s="15">
        <v>30111.0</v>
      </c>
      <c r="O4434" s="15">
        <f t="array" ref="O4434">_xlfn.XLOOKUP(M4434,reference_postal_code!$B$2:$B$11,reference_postal_code!$A$2:$A$11)</f>
        <v>30111</v>
      </c>
      <c r="P4434" s="15" t="s">
        <v>77</v>
      </c>
      <c r="Q4434" s="15" t="s">
        <v>2071</v>
      </c>
      <c r="R4434" s="15" t="s">
        <v>65</v>
      </c>
      <c r="S4434" s="15" t="s">
        <v>93</v>
      </c>
      <c r="T4434" s="15" t="s">
        <v>2072</v>
      </c>
      <c r="U4434" s="28">
        <v>279840.0</v>
      </c>
      <c r="V4434" s="15">
        <v>2.0</v>
      </c>
      <c r="W4434" s="31">
        <v>0.2</v>
      </c>
      <c r="X4434" s="28">
        <v>24486.0</v>
      </c>
    </row>
    <row r="4435" ht="15.75" customHeight="1">
      <c r="A4435" s="15">
        <v>3030.0</v>
      </c>
      <c r="B4435" s="15" t="s">
        <v>7095</v>
      </c>
      <c r="C4435" s="18">
        <v>42453.0</v>
      </c>
      <c r="D4435" s="18">
        <v>42457.0</v>
      </c>
      <c r="E4435" s="18">
        <f t="shared" si="1"/>
        <v>42457</v>
      </c>
      <c r="F4435" s="15" t="s">
        <v>55</v>
      </c>
      <c r="G4435" s="15" t="s">
        <v>6104</v>
      </c>
      <c r="H4435" s="15" t="s">
        <v>6105</v>
      </c>
      <c r="I4435" s="15" t="s">
        <v>128</v>
      </c>
      <c r="J4435" s="15" t="s">
        <v>60</v>
      </c>
      <c r="K4435" s="15" t="s">
        <v>22</v>
      </c>
      <c r="L4435" s="15" t="str">
        <f t="array" ref="L4435">_xlfn.XLOOKUP(M4435,reference_province_to_city!$A$2:$A$11,reference_province_to_city!$B$2:$B$11)</f>
        <v>Surabaya</v>
      </c>
      <c r="M4435" s="15" t="s">
        <v>20</v>
      </c>
      <c r="N4435" s="15">
        <v>60231.0</v>
      </c>
      <c r="O4435" s="15">
        <f t="array" ref="O4435">_xlfn.XLOOKUP(M4435,reference_postal_code!$B$2:$B$11,reference_postal_code!$A$2:$A$11)</f>
        <v>60231</v>
      </c>
      <c r="P4435" s="15" t="s">
        <v>166</v>
      </c>
      <c r="Q4435" s="15" t="s">
        <v>2660</v>
      </c>
      <c r="R4435" s="15" t="s">
        <v>110</v>
      </c>
      <c r="S4435" s="15" t="s">
        <v>111</v>
      </c>
      <c r="T4435" s="15" t="s">
        <v>2661</v>
      </c>
      <c r="U4435" s="28">
        <v>6047520.0</v>
      </c>
      <c r="V4435" s="15">
        <v>4.0</v>
      </c>
      <c r="W4435" s="31">
        <v>0.2</v>
      </c>
      <c r="X4435" s="28">
        <v>377970.0</v>
      </c>
    </row>
    <row r="4436" ht="15.75" customHeight="1">
      <c r="A4436" s="15">
        <v>7931.0</v>
      </c>
      <c r="B4436" s="15" t="s">
        <v>7096</v>
      </c>
      <c r="C4436" s="18">
        <v>42454.0</v>
      </c>
      <c r="D4436" s="18">
        <v>42456.0</v>
      </c>
      <c r="E4436" s="18">
        <f t="shared" si="1"/>
        <v>42456</v>
      </c>
      <c r="F4436" s="15" t="s">
        <v>114</v>
      </c>
      <c r="G4436" s="15" t="s">
        <v>883</v>
      </c>
      <c r="H4436" s="15" t="s">
        <v>884</v>
      </c>
      <c r="I4436" s="15" t="s">
        <v>128</v>
      </c>
      <c r="J4436" s="15" t="s">
        <v>60</v>
      </c>
      <c r="K4436" s="15" t="s">
        <v>10</v>
      </c>
      <c r="L4436" s="15" t="str">
        <f t="array" ref="L4436">_xlfn.XLOOKUP(M4436,reference_province_to_city!$A$2:$A$11,reference_province_to_city!$B$2:$B$11)</f>
        <v>Jakarta</v>
      </c>
      <c r="M4436" s="15" t="s">
        <v>7</v>
      </c>
      <c r="N4436" s="15">
        <v>10110.0</v>
      </c>
      <c r="O4436" s="15">
        <f t="array" ref="O4436">_xlfn.XLOOKUP(M4436,reference_postal_code!$B$2:$B$11,reference_postal_code!$A$2:$A$11)</f>
        <v>10110</v>
      </c>
      <c r="P4436" s="15" t="s">
        <v>117</v>
      </c>
      <c r="Q4436" s="15" t="s">
        <v>1028</v>
      </c>
      <c r="R4436" s="15" t="s">
        <v>65</v>
      </c>
      <c r="S4436" s="15" t="s">
        <v>93</v>
      </c>
      <c r="T4436" s="15" t="s">
        <v>1029</v>
      </c>
      <c r="U4436" s="28">
        <v>892800.0</v>
      </c>
      <c r="V4436" s="15">
        <v>3.0</v>
      </c>
      <c r="W4436" s="31">
        <v>0.0</v>
      </c>
      <c r="X4436" s="28">
        <v>267840.0</v>
      </c>
    </row>
    <row r="4437" ht="15.75" customHeight="1">
      <c r="A4437" s="15">
        <v>3371.0</v>
      </c>
      <c r="B4437" s="15" t="s">
        <v>7097</v>
      </c>
      <c r="C4437" s="18">
        <v>42454.0</v>
      </c>
      <c r="D4437" s="18">
        <v>42454.0</v>
      </c>
      <c r="E4437" s="18">
        <f t="shared" si="1"/>
        <v>42454</v>
      </c>
      <c r="F4437" s="15" t="s">
        <v>466</v>
      </c>
      <c r="G4437" s="15" t="s">
        <v>1989</v>
      </c>
      <c r="H4437" s="15" t="s">
        <v>1990</v>
      </c>
      <c r="I4437" s="15" t="s">
        <v>59</v>
      </c>
      <c r="J4437" s="15" t="s">
        <v>60</v>
      </c>
      <c r="K4437" s="15" t="s">
        <v>2941</v>
      </c>
      <c r="L4437" s="15" t="str">
        <f t="array" ref="L4437">_xlfn.XLOOKUP(M4437,reference_province_to_city!$A$2:$A$11,reference_province_to_city!$B$2:$B$11)</f>
        <v>Palembang</v>
      </c>
      <c r="M4437" s="15" t="s">
        <v>13</v>
      </c>
      <c r="N4437" s="15">
        <v>30111.0</v>
      </c>
      <c r="O4437" s="15">
        <f t="array" ref="O4437">_xlfn.XLOOKUP(M4437,reference_postal_code!$B$2:$B$11,reference_postal_code!$A$2:$A$11)</f>
        <v>30111</v>
      </c>
      <c r="P4437" s="15" t="s">
        <v>77</v>
      </c>
      <c r="Q4437" s="15" t="s">
        <v>3959</v>
      </c>
      <c r="R4437" s="15" t="s">
        <v>110</v>
      </c>
      <c r="S4437" s="15" t="s">
        <v>149</v>
      </c>
      <c r="T4437" s="15" t="s">
        <v>3960</v>
      </c>
      <c r="U4437" s="28">
        <v>1.931175E7</v>
      </c>
      <c r="V4437" s="15">
        <v>5.0</v>
      </c>
      <c r="W4437" s="31">
        <v>0.0</v>
      </c>
      <c r="X4437" s="28">
        <v>3669232.0</v>
      </c>
    </row>
    <row r="4438" ht="15.75" customHeight="1">
      <c r="A4438" s="15">
        <v>9018.0</v>
      </c>
      <c r="B4438" s="15" t="s">
        <v>7098</v>
      </c>
      <c r="C4438" s="18">
        <v>42455.0</v>
      </c>
      <c r="D4438" s="18">
        <v>42457.0</v>
      </c>
      <c r="E4438" s="18">
        <f t="shared" si="1"/>
        <v>42457</v>
      </c>
      <c r="F4438" s="15" t="s">
        <v>114</v>
      </c>
      <c r="G4438" s="15" t="s">
        <v>268</v>
      </c>
      <c r="H4438" s="15" t="s">
        <v>269</v>
      </c>
      <c r="I4438" s="15" t="s">
        <v>59</v>
      </c>
      <c r="J4438" s="15" t="s">
        <v>60</v>
      </c>
      <c r="K4438" s="15" t="s">
        <v>99</v>
      </c>
      <c r="L4438" s="15" t="str">
        <f t="array" ref="L4438">_xlfn.XLOOKUP(M4438,reference_province_to_city!$A$2:$A$11,reference_province_to_city!$B$2:$B$11)</f>
        <v>Denpasar</v>
      </c>
      <c r="M4438" s="15" t="s">
        <v>24</v>
      </c>
      <c r="N4438" s="15">
        <v>80231.0</v>
      </c>
      <c r="O4438" s="15">
        <f t="array" ref="O4438">_xlfn.XLOOKUP(M4438,reference_postal_code!$B$2:$B$11,reference_postal_code!$A$2:$A$11)</f>
        <v>80231</v>
      </c>
      <c r="P4438" s="15" t="s">
        <v>63</v>
      </c>
      <c r="Q4438" s="15" t="s">
        <v>3442</v>
      </c>
      <c r="R4438" s="15" t="s">
        <v>65</v>
      </c>
      <c r="S4438" s="15" t="s">
        <v>66</v>
      </c>
      <c r="T4438" s="15" t="s">
        <v>3443</v>
      </c>
      <c r="U4438" s="28">
        <v>264600.0</v>
      </c>
      <c r="V4438" s="15">
        <v>3.0</v>
      </c>
      <c r="W4438" s="31">
        <v>0.0</v>
      </c>
      <c r="X4438" s="28">
        <v>129654.0</v>
      </c>
    </row>
    <row r="4439" ht="15.75" customHeight="1">
      <c r="A4439" s="15">
        <v>9019.0</v>
      </c>
      <c r="B4439" s="15" t="s">
        <v>7098</v>
      </c>
      <c r="C4439" s="18">
        <v>42455.0</v>
      </c>
      <c r="D4439" s="18">
        <v>42457.0</v>
      </c>
      <c r="E4439" s="18">
        <f t="shared" si="1"/>
        <v>42457</v>
      </c>
      <c r="F4439" s="15" t="s">
        <v>114</v>
      </c>
      <c r="G4439" s="15" t="s">
        <v>268</v>
      </c>
      <c r="H4439" s="15" t="s">
        <v>269</v>
      </c>
      <c r="I4439" s="15" t="s">
        <v>59</v>
      </c>
      <c r="J4439" s="15" t="s">
        <v>60</v>
      </c>
      <c r="K4439" s="15" t="s">
        <v>26</v>
      </c>
      <c r="L4439" s="15" t="str">
        <f t="array" ref="L4439">_xlfn.XLOOKUP(M4439,reference_province_to_city!$A$2:$A$11,reference_province_to_city!$B$2:$B$11)</f>
        <v>Denpasar</v>
      </c>
      <c r="M4439" s="15" t="s">
        <v>24</v>
      </c>
      <c r="N4439" s="15">
        <v>80231.0</v>
      </c>
      <c r="O4439" s="15">
        <f t="array" ref="O4439">_xlfn.XLOOKUP(M4439,reference_postal_code!$B$2:$B$11,reference_postal_code!$A$2:$A$11)</f>
        <v>80231</v>
      </c>
      <c r="P4439" s="15" t="s">
        <v>63</v>
      </c>
      <c r="Q4439" s="15" t="s">
        <v>2826</v>
      </c>
      <c r="R4439" s="15" t="s">
        <v>65</v>
      </c>
      <c r="S4439" s="15" t="s">
        <v>83</v>
      </c>
      <c r="T4439" s="15" t="s">
        <v>2827</v>
      </c>
      <c r="U4439" s="28">
        <v>255600.0</v>
      </c>
      <c r="V4439" s="15">
        <v>3.0</v>
      </c>
      <c r="W4439" s="31">
        <v>0.2</v>
      </c>
      <c r="X4439" s="28">
        <v>83070.0</v>
      </c>
    </row>
    <row r="4440" ht="15.75" customHeight="1">
      <c r="A4440" s="15">
        <v>3160.0</v>
      </c>
      <c r="B4440" s="15" t="s">
        <v>7099</v>
      </c>
      <c r="C4440" s="18">
        <v>42455.0</v>
      </c>
      <c r="D4440" s="18">
        <v>42456.0</v>
      </c>
      <c r="E4440" s="18">
        <f t="shared" si="1"/>
        <v>42456</v>
      </c>
      <c r="F4440" s="15" t="s">
        <v>125</v>
      </c>
      <c r="G4440" s="15" t="s">
        <v>5024</v>
      </c>
      <c r="H4440" s="15" t="s">
        <v>5025</v>
      </c>
      <c r="I4440" s="15" t="s">
        <v>59</v>
      </c>
      <c r="J4440" s="15" t="s">
        <v>60</v>
      </c>
      <c r="K4440" s="15" t="s">
        <v>28</v>
      </c>
      <c r="L4440" s="15" t="str">
        <f t="array" ref="L4440">_xlfn.XLOOKUP(M4440,reference_province_to_city!$A$2:$A$11,reference_province_to_city!$B$2:$B$11)</f>
        <v>Medan</v>
      </c>
      <c r="M4440" s="15" t="s">
        <v>11</v>
      </c>
      <c r="N4440" s="15">
        <v>20111.0</v>
      </c>
      <c r="O4440" s="15">
        <f t="array" ref="O4440">_xlfn.XLOOKUP(M4440,reference_postal_code!$B$2:$B$11,reference_postal_code!$A$2:$A$11)</f>
        <v>20111</v>
      </c>
      <c r="P4440" s="15" t="s">
        <v>77</v>
      </c>
      <c r="Q4440" s="15" t="s">
        <v>2396</v>
      </c>
      <c r="R4440" s="15" t="s">
        <v>110</v>
      </c>
      <c r="S4440" s="15" t="s">
        <v>149</v>
      </c>
      <c r="T4440" s="15" t="s">
        <v>2397</v>
      </c>
      <c r="U4440" s="28">
        <v>1799640.0</v>
      </c>
      <c r="V4440" s="15">
        <v>3.0</v>
      </c>
      <c r="W4440" s="31">
        <v>0.2</v>
      </c>
      <c r="X4440" s="28">
        <v>-269946.0</v>
      </c>
    </row>
    <row r="4441" ht="15.75" customHeight="1">
      <c r="A4441" s="15">
        <v>664.0</v>
      </c>
      <c r="B4441" s="15" t="s">
        <v>7100</v>
      </c>
      <c r="C4441" s="18">
        <v>42455.0</v>
      </c>
      <c r="D4441" s="18">
        <v>42459.0</v>
      </c>
      <c r="E4441" s="18">
        <f t="shared" si="1"/>
        <v>42459</v>
      </c>
      <c r="F4441" s="15" t="s">
        <v>55</v>
      </c>
      <c r="G4441" s="15" t="s">
        <v>3567</v>
      </c>
      <c r="H4441" s="15" t="s">
        <v>3568</v>
      </c>
      <c r="I4441" s="15" t="s">
        <v>128</v>
      </c>
      <c r="J4441" s="15" t="s">
        <v>60</v>
      </c>
      <c r="K4441" s="15" t="s">
        <v>29</v>
      </c>
      <c r="L4441" s="15" t="str">
        <f t="array" ref="L4441">_xlfn.XLOOKUP(M4441,reference_province_to_city!$A$2:$A$11,reference_province_to_city!$B$2:$B$11)</f>
        <v>Palembang</v>
      </c>
      <c r="M4441" s="15" t="s">
        <v>13</v>
      </c>
      <c r="N4441" s="15">
        <v>30111.0</v>
      </c>
      <c r="O4441" s="15">
        <f t="array" ref="O4441">_xlfn.XLOOKUP(M4441,reference_postal_code!$B$2:$B$11,reference_postal_code!$A$2:$A$11)</f>
        <v>30111</v>
      </c>
      <c r="P4441" s="15" t="s">
        <v>77</v>
      </c>
      <c r="Q4441" s="15" t="s">
        <v>2164</v>
      </c>
      <c r="R4441" s="15" t="s">
        <v>65</v>
      </c>
      <c r="S4441" s="15" t="s">
        <v>87</v>
      </c>
      <c r="T4441" s="15" t="s">
        <v>2165</v>
      </c>
      <c r="U4441" s="28">
        <v>6899250.0</v>
      </c>
      <c r="V4441" s="15">
        <v>5.0</v>
      </c>
      <c r="W4441" s="31">
        <v>0.0</v>
      </c>
      <c r="X4441" s="28">
        <v>275970.0</v>
      </c>
    </row>
    <row r="4442" ht="15.75" customHeight="1">
      <c r="A4442" s="15">
        <v>3159.0</v>
      </c>
      <c r="B4442" s="15" t="s">
        <v>7099</v>
      </c>
      <c r="C4442" s="18">
        <v>42455.0</v>
      </c>
      <c r="D4442" s="18">
        <v>42456.0</v>
      </c>
      <c r="E4442" s="18">
        <f t="shared" si="1"/>
        <v>42456</v>
      </c>
      <c r="F4442" s="15" t="s">
        <v>125</v>
      </c>
      <c r="G4442" s="15" t="s">
        <v>5024</v>
      </c>
      <c r="H4442" s="15" t="s">
        <v>5025</v>
      </c>
      <c r="I4442" s="15" t="s">
        <v>59</v>
      </c>
      <c r="J4442" s="15" t="s">
        <v>60</v>
      </c>
      <c r="K4442" s="15" t="s">
        <v>28</v>
      </c>
      <c r="L4442" s="15" t="str">
        <f t="array" ref="L4442">_xlfn.XLOOKUP(M4442,reference_province_to_city!$A$2:$A$11,reference_province_to_city!$B$2:$B$11)</f>
        <v>Medan</v>
      </c>
      <c r="M4442" s="15" t="s">
        <v>11</v>
      </c>
      <c r="N4442" s="15">
        <v>20111.0</v>
      </c>
      <c r="O4442" s="15">
        <f t="array" ref="O4442">_xlfn.XLOOKUP(M4442,reference_postal_code!$B$2:$B$11,reference_postal_code!$A$2:$A$11)</f>
        <v>20111</v>
      </c>
      <c r="P4442" s="15" t="s">
        <v>77</v>
      </c>
      <c r="Q4442" s="15" t="s">
        <v>4983</v>
      </c>
      <c r="R4442" s="15" t="s">
        <v>65</v>
      </c>
      <c r="S4442" s="15" t="s">
        <v>87</v>
      </c>
      <c r="T4442" s="15" t="s">
        <v>4984</v>
      </c>
      <c r="U4442" s="28">
        <v>1014600.0</v>
      </c>
      <c r="V4442" s="15">
        <v>5.0</v>
      </c>
      <c r="W4442" s="31">
        <v>0.2</v>
      </c>
      <c r="X4442" s="28">
        <v>88777.0</v>
      </c>
    </row>
    <row r="4443" ht="15.75" customHeight="1">
      <c r="A4443" s="15">
        <v>8547.0</v>
      </c>
      <c r="B4443" s="15" t="s">
        <v>7101</v>
      </c>
      <c r="C4443" s="18">
        <v>42456.0</v>
      </c>
      <c r="D4443" s="18">
        <v>42460.0</v>
      </c>
      <c r="E4443" s="18">
        <f t="shared" si="1"/>
        <v>42460</v>
      </c>
      <c r="F4443" s="15" t="s">
        <v>55</v>
      </c>
      <c r="G4443" s="15" t="s">
        <v>1338</v>
      </c>
      <c r="H4443" s="15" t="s">
        <v>1339</v>
      </c>
      <c r="I4443" s="15" t="s">
        <v>128</v>
      </c>
      <c r="J4443" s="15" t="s">
        <v>60</v>
      </c>
      <c r="K4443" s="15" t="s">
        <v>28</v>
      </c>
      <c r="L4443" s="15" t="str">
        <f t="array" ref="L4443">_xlfn.XLOOKUP(M4443,reference_province_to_city!$A$2:$A$11,reference_province_to_city!$B$2:$B$11)</f>
        <v>Medan</v>
      </c>
      <c r="M4443" s="15" t="s">
        <v>11</v>
      </c>
      <c r="N4443" s="15">
        <v>20111.0</v>
      </c>
      <c r="O4443" s="15">
        <f t="array" ref="O4443">_xlfn.XLOOKUP(M4443,reference_postal_code!$B$2:$B$11,reference_postal_code!$A$2:$A$11)</f>
        <v>20111</v>
      </c>
      <c r="P4443" s="15" t="s">
        <v>77</v>
      </c>
      <c r="Q4443" s="15" t="s">
        <v>3841</v>
      </c>
      <c r="R4443" s="15" t="s">
        <v>65</v>
      </c>
      <c r="S4443" s="15" t="s">
        <v>83</v>
      </c>
      <c r="T4443" s="15" t="s">
        <v>3842</v>
      </c>
      <c r="U4443" s="28">
        <v>488100.0</v>
      </c>
      <c r="V4443" s="15">
        <v>2.0</v>
      </c>
      <c r="W4443" s="31">
        <v>0.0</v>
      </c>
      <c r="X4443" s="28">
        <v>239169.0</v>
      </c>
    </row>
    <row r="4444" ht="15.75" customHeight="1">
      <c r="A4444" s="15">
        <v>8545.0</v>
      </c>
      <c r="B4444" s="15" t="s">
        <v>7101</v>
      </c>
      <c r="C4444" s="18">
        <v>42456.0</v>
      </c>
      <c r="D4444" s="18">
        <v>42460.0</v>
      </c>
      <c r="E4444" s="18">
        <f t="shared" si="1"/>
        <v>42460</v>
      </c>
      <c r="F4444" s="15" t="s">
        <v>55</v>
      </c>
      <c r="G4444" s="15" t="s">
        <v>1338</v>
      </c>
      <c r="H4444" s="15" t="s">
        <v>1339</v>
      </c>
      <c r="I4444" s="15" t="s">
        <v>128</v>
      </c>
      <c r="J4444" s="15" t="s">
        <v>60</v>
      </c>
      <c r="K4444" s="15" t="s">
        <v>28</v>
      </c>
      <c r="L4444" s="15" t="str">
        <f t="array" ref="L4444">_xlfn.XLOOKUP(M4444,reference_province_to_city!$A$2:$A$11,reference_province_to_city!$B$2:$B$11)</f>
        <v>Medan</v>
      </c>
      <c r="M4444" s="15" t="s">
        <v>11</v>
      </c>
      <c r="N4444" s="15">
        <v>20111.0</v>
      </c>
      <c r="O4444" s="15">
        <f t="array" ref="O4444">_xlfn.XLOOKUP(M4444,reference_postal_code!$B$2:$B$11,reference_postal_code!$A$2:$A$11)</f>
        <v>20111</v>
      </c>
      <c r="P4444" s="15" t="s">
        <v>77</v>
      </c>
      <c r="Q4444" s="15" t="s">
        <v>6977</v>
      </c>
      <c r="R4444" s="15" t="s">
        <v>106</v>
      </c>
      <c r="S4444" s="15" t="s">
        <v>139</v>
      </c>
      <c r="T4444" s="15" t="s">
        <v>6978</v>
      </c>
      <c r="U4444" s="28">
        <v>303600.0</v>
      </c>
      <c r="V4444" s="15">
        <v>1.0</v>
      </c>
      <c r="W4444" s="31">
        <v>0.0</v>
      </c>
      <c r="X4444" s="28">
        <v>130548.0</v>
      </c>
    </row>
    <row r="4445" ht="15.75" customHeight="1">
      <c r="A4445" s="15">
        <v>8546.0</v>
      </c>
      <c r="B4445" s="15" t="s">
        <v>7101</v>
      </c>
      <c r="C4445" s="18">
        <v>42456.0</v>
      </c>
      <c r="D4445" s="18">
        <v>42460.0</v>
      </c>
      <c r="E4445" s="18">
        <f t="shared" si="1"/>
        <v>42460</v>
      </c>
      <c r="F4445" s="15" t="s">
        <v>55</v>
      </c>
      <c r="G4445" s="15" t="s">
        <v>1338</v>
      </c>
      <c r="H4445" s="15" t="s">
        <v>1339</v>
      </c>
      <c r="I4445" s="15" t="s">
        <v>128</v>
      </c>
      <c r="J4445" s="15" t="s">
        <v>60</v>
      </c>
      <c r="K4445" s="15" t="s">
        <v>28</v>
      </c>
      <c r="L4445" s="15" t="str">
        <f t="array" ref="L4445">_xlfn.XLOOKUP(M4445,reference_province_to_city!$A$2:$A$11,reference_province_to_city!$B$2:$B$11)</f>
        <v>Medan</v>
      </c>
      <c r="M4445" s="15" t="s">
        <v>11</v>
      </c>
      <c r="O4445" s="15">
        <f t="array" ref="O4445">_xlfn.XLOOKUP(M4445,reference_postal_code!$B$2:$B$11,reference_postal_code!$A$2:$A$11)</f>
        <v>20111</v>
      </c>
      <c r="P4445" s="15" t="s">
        <v>77</v>
      </c>
      <c r="Q4445" s="15" t="s">
        <v>7102</v>
      </c>
      <c r="R4445" s="15" t="s">
        <v>106</v>
      </c>
      <c r="S4445" s="15" t="s">
        <v>139</v>
      </c>
      <c r="T4445" s="15" t="s">
        <v>7103</v>
      </c>
      <c r="U4445" s="28">
        <v>598800.0</v>
      </c>
      <c r="V4445" s="15">
        <v>4.0</v>
      </c>
      <c r="W4445" s="31">
        <v>0.0</v>
      </c>
      <c r="X4445" s="28">
        <v>167664.0</v>
      </c>
    </row>
    <row r="4446" ht="15.75" customHeight="1">
      <c r="A4446" s="15">
        <v>7159.0</v>
      </c>
      <c r="B4446" s="15" t="s">
        <v>7104</v>
      </c>
      <c r="C4446" s="18">
        <v>42457.0</v>
      </c>
      <c r="D4446" s="18">
        <v>42460.0</v>
      </c>
      <c r="E4446" s="18">
        <f t="shared" si="1"/>
        <v>42460</v>
      </c>
      <c r="F4446" s="15" t="s">
        <v>114</v>
      </c>
      <c r="G4446" s="15" t="s">
        <v>3022</v>
      </c>
      <c r="H4446" s="15" t="s">
        <v>3023</v>
      </c>
      <c r="I4446" s="15" t="s">
        <v>59</v>
      </c>
      <c r="J4446" s="15" t="s">
        <v>60</v>
      </c>
      <c r="K4446" s="15" t="s">
        <v>26</v>
      </c>
      <c r="L4446" s="15" t="str">
        <f t="array" ref="L4446">_xlfn.XLOOKUP(M4446,reference_province_to_city!$A$2:$A$11,reference_province_to_city!$B$2:$B$11)</f>
        <v>Denpasar</v>
      </c>
      <c r="M4446" s="15" t="s">
        <v>24</v>
      </c>
      <c r="N4446" s="15">
        <v>80231.0</v>
      </c>
      <c r="O4446" s="15">
        <f t="array" ref="O4446">_xlfn.XLOOKUP(M4446,reference_postal_code!$B$2:$B$11,reference_postal_code!$A$2:$A$11)</f>
        <v>80231</v>
      </c>
      <c r="P4446" s="15" t="s">
        <v>63</v>
      </c>
      <c r="Q4446" s="15" t="s">
        <v>4650</v>
      </c>
      <c r="R4446" s="15" t="s">
        <v>65</v>
      </c>
      <c r="S4446" s="15" t="s">
        <v>66</v>
      </c>
      <c r="T4446" s="15" t="s">
        <v>4651</v>
      </c>
      <c r="U4446" s="28">
        <v>89700.0</v>
      </c>
      <c r="V4446" s="15">
        <v>1.0</v>
      </c>
      <c r="W4446" s="31">
        <v>0.0</v>
      </c>
      <c r="X4446" s="28">
        <v>43953.0</v>
      </c>
    </row>
    <row r="4447" ht="15.75" customHeight="1">
      <c r="A4447" s="15">
        <v>1352.0</v>
      </c>
      <c r="B4447" s="15" t="s">
        <v>7105</v>
      </c>
      <c r="C4447" s="18">
        <v>42457.0</v>
      </c>
      <c r="D4447" s="18">
        <v>42460.0</v>
      </c>
      <c r="E4447" s="18">
        <f t="shared" si="1"/>
        <v>42460</v>
      </c>
      <c r="F4447" s="15" t="s">
        <v>125</v>
      </c>
      <c r="G4447" s="15" t="s">
        <v>2461</v>
      </c>
      <c r="H4447" s="15" t="s">
        <v>2462</v>
      </c>
      <c r="I4447" s="15" t="s">
        <v>128</v>
      </c>
      <c r="J4447" s="15" t="s">
        <v>60</v>
      </c>
      <c r="K4447" s="15" t="s">
        <v>22</v>
      </c>
      <c r="L4447" s="15" t="str">
        <f t="array" ref="L4447">_xlfn.XLOOKUP(M4447,reference_province_to_city!$A$2:$A$11,reference_province_to_city!$B$2:$B$11)</f>
        <v>Surabaya</v>
      </c>
      <c r="M4447" s="15" t="s">
        <v>20</v>
      </c>
      <c r="N4447" s="15">
        <v>60231.0</v>
      </c>
      <c r="O4447" s="15">
        <f t="array" ref="O4447">_xlfn.XLOOKUP(M4447,reference_postal_code!$B$2:$B$11,reference_postal_code!$A$2:$A$11)</f>
        <v>60231</v>
      </c>
      <c r="P4447" s="15" t="s">
        <v>166</v>
      </c>
      <c r="Q4447" s="15" t="s">
        <v>6333</v>
      </c>
      <c r="R4447" s="15" t="s">
        <v>65</v>
      </c>
      <c r="S4447" s="15" t="s">
        <v>87</v>
      </c>
      <c r="T4447" s="15" t="s">
        <v>6334</v>
      </c>
      <c r="U4447" s="28">
        <v>471000.0</v>
      </c>
      <c r="V4447" s="15">
        <v>2.0</v>
      </c>
      <c r="W4447" s="31">
        <v>0.0</v>
      </c>
      <c r="X4447" s="28">
        <v>117750.0</v>
      </c>
    </row>
    <row r="4448" ht="15.75" customHeight="1">
      <c r="A4448" s="15">
        <v>7158.0</v>
      </c>
      <c r="B4448" s="15" t="s">
        <v>7104</v>
      </c>
      <c r="C4448" s="18">
        <v>42457.0</v>
      </c>
      <c r="D4448" s="18"/>
      <c r="E4448" s="18">
        <f t="shared" si="1"/>
        <v>42460</v>
      </c>
      <c r="F4448" s="15" t="s">
        <v>114</v>
      </c>
      <c r="G4448" s="15" t="s">
        <v>3022</v>
      </c>
      <c r="H4448" s="15" t="s">
        <v>3023</v>
      </c>
      <c r="I4448" s="15" t="s">
        <v>59</v>
      </c>
      <c r="J4448" s="15" t="s">
        <v>60</v>
      </c>
      <c r="K4448" s="15" t="s">
        <v>26</v>
      </c>
      <c r="L4448" s="15" t="str">
        <f t="array" ref="L4448">_xlfn.XLOOKUP(M4448,reference_province_to_city!$A$2:$A$11,reference_province_to_city!$B$2:$B$11)</f>
        <v>Denpasar</v>
      </c>
      <c r="M4448" s="15" t="s">
        <v>24</v>
      </c>
      <c r="N4448" s="15">
        <v>80231.0</v>
      </c>
      <c r="O4448" s="15">
        <f t="array" ref="O4448">_xlfn.XLOOKUP(M4448,reference_postal_code!$B$2:$B$11,reference_postal_code!$A$2:$A$11)</f>
        <v>80231</v>
      </c>
      <c r="P4448" s="15" t="s">
        <v>63</v>
      </c>
      <c r="Q4448" s="15" t="s">
        <v>4365</v>
      </c>
      <c r="R4448" s="15" t="s">
        <v>65</v>
      </c>
      <c r="S4448" s="15" t="s">
        <v>87</v>
      </c>
      <c r="T4448" s="15" t="s">
        <v>4366</v>
      </c>
      <c r="U4448" s="28">
        <v>1318800.0</v>
      </c>
      <c r="V4448" s="15">
        <v>4.0</v>
      </c>
      <c r="W4448" s="31">
        <v>0.0</v>
      </c>
      <c r="X4448" s="28">
        <v>13188.0</v>
      </c>
    </row>
    <row r="4449" ht="15.75" customHeight="1">
      <c r="A4449" s="15">
        <v>3976.0</v>
      </c>
      <c r="B4449" s="15" t="s">
        <v>7106</v>
      </c>
      <c r="C4449" s="18">
        <v>42458.0</v>
      </c>
      <c r="D4449" s="18">
        <v>42462.0</v>
      </c>
      <c r="E4449" s="18">
        <f t="shared" si="1"/>
        <v>42462</v>
      </c>
      <c r="F4449" s="15" t="s">
        <v>55</v>
      </c>
      <c r="G4449" s="15" t="s">
        <v>7107</v>
      </c>
      <c r="H4449" s="15" t="s">
        <v>7108</v>
      </c>
      <c r="I4449" s="15" t="s">
        <v>59</v>
      </c>
      <c r="J4449" s="15" t="s">
        <v>60</v>
      </c>
      <c r="K4449" s="15" t="s">
        <v>29</v>
      </c>
      <c r="L4449" s="15" t="str">
        <f t="array" ref="L4449">_xlfn.XLOOKUP(M4449,reference_province_to_city!$A$2:$A$11,reference_province_to_city!$B$2:$B$11)</f>
        <v>Palembang</v>
      </c>
      <c r="M4449" s="15" t="s">
        <v>13</v>
      </c>
      <c r="N4449" s="15">
        <v>30111.0</v>
      </c>
      <c r="O4449" s="15">
        <f t="array" ref="O4449">_xlfn.XLOOKUP(M4449,reference_postal_code!$B$2:$B$11,reference_postal_code!$A$2:$A$11)</f>
        <v>30111</v>
      </c>
      <c r="P4449" s="15" t="s">
        <v>77</v>
      </c>
      <c r="Q4449" s="15" t="s">
        <v>499</v>
      </c>
      <c r="R4449" s="15" t="s">
        <v>65</v>
      </c>
      <c r="S4449" s="15" t="s">
        <v>83</v>
      </c>
      <c r="T4449" s="15" t="s">
        <v>500</v>
      </c>
      <c r="U4449" s="28">
        <v>619920.0</v>
      </c>
      <c r="V4449" s="15">
        <v>7.0</v>
      </c>
      <c r="W4449" s="31">
        <v>0.2</v>
      </c>
      <c r="X4449" s="28">
        <v>224721.0</v>
      </c>
    </row>
    <row r="4450" ht="15.75" customHeight="1">
      <c r="A4450" s="15">
        <v>3552.0</v>
      </c>
      <c r="B4450" s="15" t="s">
        <v>7109</v>
      </c>
      <c r="C4450" s="18">
        <v>42458.0</v>
      </c>
      <c r="D4450" s="18">
        <v>42462.0</v>
      </c>
      <c r="E4450" s="18">
        <f t="shared" si="1"/>
        <v>42462</v>
      </c>
      <c r="F4450" s="15" t="s">
        <v>114</v>
      </c>
      <c r="G4450" s="15" t="s">
        <v>97</v>
      </c>
      <c r="H4450" s="15" t="s">
        <v>98</v>
      </c>
      <c r="I4450" s="15" t="s">
        <v>76</v>
      </c>
      <c r="J4450" s="15" t="s">
        <v>60</v>
      </c>
      <c r="K4450" s="15" t="s">
        <v>26</v>
      </c>
      <c r="L4450" s="15" t="str">
        <f t="array" ref="L4450">_xlfn.XLOOKUP(M4450,reference_province_to_city!$A$2:$A$11,reference_province_to_city!$B$2:$B$11)</f>
        <v>Denpasar</v>
      </c>
      <c r="M4450" s="15" t="s">
        <v>24</v>
      </c>
      <c r="N4450" s="15">
        <v>80231.0</v>
      </c>
      <c r="O4450" s="15">
        <f t="array" ref="O4450">_xlfn.XLOOKUP(M4450,reference_postal_code!$B$2:$B$11,reference_postal_code!$A$2:$A$11)</f>
        <v>80231</v>
      </c>
      <c r="P4450" s="15" t="s">
        <v>63</v>
      </c>
      <c r="Q4450" s="15" t="s">
        <v>981</v>
      </c>
      <c r="R4450" s="15" t="s">
        <v>106</v>
      </c>
      <c r="S4450" s="15" t="s">
        <v>107</v>
      </c>
      <c r="T4450" s="15" t="s">
        <v>982</v>
      </c>
      <c r="U4450" s="28">
        <v>1.266174E7</v>
      </c>
      <c r="V4450" s="15">
        <v>6.0</v>
      </c>
      <c r="W4450" s="31">
        <v>0.3</v>
      </c>
      <c r="X4450" s="28">
        <v>-542646.0</v>
      </c>
    </row>
    <row r="4451" ht="15.75" customHeight="1">
      <c r="A4451" s="15">
        <v>3975.0</v>
      </c>
      <c r="B4451" s="15" t="s">
        <v>7106</v>
      </c>
      <c r="C4451" s="18">
        <v>42458.0</v>
      </c>
      <c r="D4451" s="18">
        <v>42462.0</v>
      </c>
      <c r="E4451" s="18">
        <f t="shared" si="1"/>
        <v>42462</v>
      </c>
      <c r="F4451" s="15" t="s">
        <v>55</v>
      </c>
      <c r="G4451" s="15" t="s">
        <v>7107</v>
      </c>
      <c r="H4451" s="15" t="s">
        <v>7108</v>
      </c>
      <c r="I4451" s="15" t="s">
        <v>59</v>
      </c>
      <c r="J4451" s="15" t="s">
        <v>60</v>
      </c>
      <c r="K4451" s="15" t="s">
        <v>29</v>
      </c>
      <c r="L4451" s="15" t="str">
        <f t="array" ref="L4451">_xlfn.XLOOKUP(M4451,reference_province_to_city!$A$2:$A$11,reference_province_to_city!$B$2:$B$11)</f>
        <v>Palembang</v>
      </c>
      <c r="M4451" s="15" t="s">
        <v>13</v>
      </c>
      <c r="N4451" s="15">
        <v>30111.0</v>
      </c>
      <c r="O4451" s="15">
        <f t="array" ref="O4451">_xlfn.XLOOKUP(M4451,reference_postal_code!$B$2:$B$11,reference_postal_code!$A$2:$A$11)</f>
        <v>30111</v>
      </c>
      <c r="P4451" s="15" t="s">
        <v>77</v>
      </c>
      <c r="Q4451" s="15" t="s">
        <v>5656</v>
      </c>
      <c r="R4451" s="15" t="s">
        <v>106</v>
      </c>
      <c r="S4451" s="15" t="s">
        <v>139</v>
      </c>
      <c r="T4451" s="15" t="s">
        <v>5657</v>
      </c>
      <c r="U4451" s="28">
        <v>6210000.0</v>
      </c>
      <c r="V4451" s="15">
        <v>8.0</v>
      </c>
      <c r="W4451" s="31">
        <v>0.0</v>
      </c>
      <c r="X4451" s="28">
        <v>1863000.0</v>
      </c>
    </row>
    <row r="4452" ht="15.75" customHeight="1">
      <c r="A4452" s="15">
        <v>6383.0</v>
      </c>
      <c r="B4452" s="15" t="s">
        <v>7110</v>
      </c>
      <c r="C4452" s="18">
        <v>42458.0</v>
      </c>
      <c r="D4452" s="18">
        <v>42462.0</v>
      </c>
      <c r="E4452" s="18">
        <f t="shared" si="1"/>
        <v>42462</v>
      </c>
      <c r="F4452" s="15" t="s">
        <v>55</v>
      </c>
      <c r="G4452" s="15" t="s">
        <v>467</v>
      </c>
      <c r="H4452" s="15" t="s">
        <v>468</v>
      </c>
      <c r="I4452" s="15" t="s">
        <v>59</v>
      </c>
      <c r="J4452" s="15" t="s">
        <v>60</v>
      </c>
      <c r="K4452" s="15" t="s">
        <v>10</v>
      </c>
      <c r="L4452" s="15" t="str">
        <f t="array" ref="L4452">_xlfn.XLOOKUP(M4452,reference_province_to_city!$A$2:$A$11,reference_province_to_city!$B$2:$B$11)</f>
        <v>Jakarta</v>
      </c>
      <c r="M4452" s="15" t="s">
        <v>7</v>
      </c>
      <c r="N4452" s="15">
        <v>10110.0</v>
      </c>
      <c r="O4452" s="15">
        <f t="array" ref="O4452">_xlfn.XLOOKUP(M4452,reference_postal_code!$B$2:$B$11,reference_postal_code!$A$2:$A$11)</f>
        <v>10110</v>
      </c>
      <c r="P4452" s="15" t="s">
        <v>117</v>
      </c>
      <c r="Q4452" s="15" t="s">
        <v>7111</v>
      </c>
      <c r="R4452" s="15" t="s">
        <v>110</v>
      </c>
      <c r="S4452" s="15" t="s">
        <v>111</v>
      </c>
      <c r="T4452" s="15" t="s">
        <v>7112</v>
      </c>
      <c r="U4452" s="28">
        <v>2375640.0</v>
      </c>
      <c r="V4452" s="15">
        <v>4.0</v>
      </c>
      <c r="W4452" s="31">
        <v>0.4</v>
      </c>
      <c r="X4452" s="28">
        <v>-554316.0</v>
      </c>
    </row>
    <row r="4453" ht="15.75" customHeight="1">
      <c r="A4453" s="15">
        <v>3553.0</v>
      </c>
      <c r="B4453" s="15" t="s">
        <v>7109</v>
      </c>
      <c r="C4453" s="18">
        <v>42458.0</v>
      </c>
      <c r="D4453" s="18">
        <v>42462.0</v>
      </c>
      <c r="E4453" s="18">
        <f t="shared" si="1"/>
        <v>42462</v>
      </c>
      <c r="F4453" s="15" t="s">
        <v>114</v>
      </c>
      <c r="G4453" s="15" t="s">
        <v>97</v>
      </c>
      <c r="H4453" s="15" t="s">
        <v>98</v>
      </c>
      <c r="I4453" s="15" t="s">
        <v>76</v>
      </c>
      <c r="J4453" s="15" t="s">
        <v>60</v>
      </c>
      <c r="K4453" s="15" t="s">
        <v>26</v>
      </c>
      <c r="L4453" s="15" t="str">
        <f t="array" ref="L4453">_xlfn.XLOOKUP(M4453,reference_province_to_city!$A$2:$A$11,reference_province_to_city!$B$2:$B$11)</f>
        <v>Denpasar</v>
      </c>
      <c r="M4453" s="15" t="s">
        <v>24</v>
      </c>
      <c r="N4453" s="15">
        <v>80231.0</v>
      </c>
      <c r="O4453" s="15">
        <f t="array" ref="O4453">_xlfn.XLOOKUP(M4453,reference_postal_code!$B$2:$B$11,reference_postal_code!$A$2:$A$11)</f>
        <v>80231</v>
      </c>
      <c r="P4453" s="15" t="s">
        <v>63</v>
      </c>
      <c r="Q4453" s="15" t="s">
        <v>6438</v>
      </c>
      <c r="R4453" s="15" t="s">
        <v>110</v>
      </c>
      <c r="S4453" s="15" t="s">
        <v>111</v>
      </c>
      <c r="T4453" s="15" t="s">
        <v>6439</v>
      </c>
      <c r="U4453" s="28">
        <v>1.219104E7</v>
      </c>
      <c r="V4453" s="15">
        <v>8.0</v>
      </c>
      <c r="W4453" s="31">
        <v>0.2</v>
      </c>
      <c r="X4453" s="28">
        <v>914328.0</v>
      </c>
    </row>
    <row r="4454" ht="15.75" customHeight="1">
      <c r="A4454" s="15">
        <v>6382.0</v>
      </c>
      <c r="B4454" s="15" t="s">
        <v>7110</v>
      </c>
      <c r="C4454" s="18">
        <v>42458.0</v>
      </c>
      <c r="D4454" s="18">
        <v>42462.0</v>
      </c>
      <c r="E4454" s="18">
        <f t="shared" si="1"/>
        <v>42462</v>
      </c>
      <c r="F4454" s="15" t="s">
        <v>55</v>
      </c>
      <c r="G4454" s="15" t="s">
        <v>467</v>
      </c>
      <c r="H4454" s="15" t="s">
        <v>468</v>
      </c>
      <c r="I4454" s="15" t="s">
        <v>59</v>
      </c>
      <c r="J4454" s="15" t="s">
        <v>60</v>
      </c>
      <c r="K4454" s="15" t="s">
        <v>10</v>
      </c>
      <c r="L4454" s="15" t="str">
        <f t="array" ref="L4454">_xlfn.XLOOKUP(M4454,reference_province_to_city!$A$2:$A$11,reference_province_to_city!$B$2:$B$11)</f>
        <v>Jakarta</v>
      </c>
      <c r="M4454" s="15" t="s">
        <v>7</v>
      </c>
      <c r="N4454" s="15">
        <v>10110.0</v>
      </c>
      <c r="O4454" s="15">
        <f t="array" ref="O4454">_xlfn.XLOOKUP(M4454,reference_postal_code!$B$2:$B$11,reference_postal_code!$A$2:$A$11)</f>
        <v>10110</v>
      </c>
      <c r="P4454" s="15" t="s">
        <v>117</v>
      </c>
      <c r="Q4454" s="15" t="s">
        <v>4008</v>
      </c>
      <c r="R4454" s="15" t="s">
        <v>106</v>
      </c>
      <c r="S4454" s="15" t="s">
        <v>183</v>
      </c>
      <c r="T4454" s="15" t="s">
        <v>4009</v>
      </c>
      <c r="U4454" s="28">
        <v>4499625.0</v>
      </c>
      <c r="V4454" s="15">
        <v>5.0</v>
      </c>
      <c r="W4454" s="31">
        <v>0.5</v>
      </c>
      <c r="X4454" s="28">
        <v>-2519790.0</v>
      </c>
    </row>
    <row r="4455" ht="15.75" customHeight="1">
      <c r="A4455" s="15">
        <v>3551.0</v>
      </c>
      <c r="B4455" s="15" t="s">
        <v>7109</v>
      </c>
      <c r="C4455" s="18">
        <v>42458.0</v>
      </c>
      <c r="D4455" s="18">
        <v>42462.0</v>
      </c>
      <c r="E4455" s="18">
        <f t="shared" si="1"/>
        <v>42462</v>
      </c>
      <c r="F4455" s="15" t="s">
        <v>114</v>
      </c>
      <c r="G4455" s="15" t="s">
        <v>97</v>
      </c>
      <c r="H4455" s="15" t="s">
        <v>98</v>
      </c>
      <c r="I4455" s="15" t="s">
        <v>76</v>
      </c>
      <c r="J4455" s="15" t="s">
        <v>60</v>
      </c>
      <c r="K4455" s="15" t="s">
        <v>26</v>
      </c>
      <c r="L4455" s="15" t="str">
        <f t="array" ref="L4455">_xlfn.XLOOKUP(M4455,reference_province_to_city!$A$2:$A$11,reference_province_to_city!$B$2:$B$11)</f>
        <v>Denpasar</v>
      </c>
      <c r="M4455" s="15" t="s">
        <v>24</v>
      </c>
      <c r="N4455" s="15">
        <v>80231.0</v>
      </c>
      <c r="O4455" s="15">
        <f t="array" ref="O4455">_xlfn.XLOOKUP(M4455,reference_postal_code!$B$2:$B$11,reference_postal_code!$A$2:$A$11)</f>
        <v>80231</v>
      </c>
      <c r="P4455" s="15" t="s">
        <v>63</v>
      </c>
      <c r="Q4455" s="15" t="s">
        <v>4581</v>
      </c>
      <c r="R4455" s="15" t="s">
        <v>65</v>
      </c>
      <c r="S4455" s="15" t="s">
        <v>66</v>
      </c>
      <c r="T4455" s="15" t="s">
        <v>4582</v>
      </c>
      <c r="U4455" s="28">
        <v>682920.0</v>
      </c>
      <c r="V4455" s="15">
        <v>3.0</v>
      </c>
      <c r="W4455" s="31">
        <v>0.2</v>
      </c>
      <c r="X4455" s="28">
        <v>239022.0</v>
      </c>
    </row>
    <row r="4456" ht="15.75" customHeight="1">
      <c r="A4456" s="15">
        <v>3973.0</v>
      </c>
      <c r="B4456" s="15" t="s">
        <v>7106</v>
      </c>
      <c r="C4456" s="18">
        <v>42458.0</v>
      </c>
      <c r="D4456" s="18">
        <v>42462.0</v>
      </c>
      <c r="E4456" s="18">
        <f t="shared" si="1"/>
        <v>42462</v>
      </c>
      <c r="F4456" s="15" t="s">
        <v>55</v>
      </c>
      <c r="G4456" s="15" t="s">
        <v>7107</v>
      </c>
      <c r="H4456" s="15" t="s">
        <v>7108</v>
      </c>
      <c r="I4456" s="15" t="s">
        <v>59</v>
      </c>
      <c r="J4456" s="15" t="s">
        <v>60</v>
      </c>
      <c r="K4456" s="15" t="s">
        <v>29</v>
      </c>
      <c r="L4456" s="15" t="str">
        <f t="array" ref="L4456">_xlfn.XLOOKUP(M4456,reference_province_to_city!$A$2:$A$11,reference_province_to_city!$B$2:$B$11)</f>
        <v>Palembang</v>
      </c>
      <c r="M4456" s="15" t="s">
        <v>13</v>
      </c>
      <c r="N4456" s="15">
        <v>30111.0</v>
      </c>
      <c r="O4456" s="15">
        <f t="array" ref="O4456">_xlfn.XLOOKUP(M4456,reference_postal_code!$B$2:$B$11,reference_postal_code!$A$2:$A$11)</f>
        <v>30111</v>
      </c>
      <c r="P4456" s="15" t="s">
        <v>77</v>
      </c>
      <c r="Q4456" s="15" t="s">
        <v>439</v>
      </c>
      <c r="R4456" s="15" t="s">
        <v>65</v>
      </c>
      <c r="S4456" s="15" t="s">
        <v>66</v>
      </c>
      <c r="T4456" s="15" t="s">
        <v>440</v>
      </c>
      <c r="U4456" s="28">
        <v>202200.0</v>
      </c>
      <c r="V4456" s="15">
        <v>2.0</v>
      </c>
      <c r="W4456" s="31">
        <v>0.0</v>
      </c>
      <c r="X4456" s="28">
        <v>101100.0</v>
      </c>
    </row>
    <row r="4457" ht="15.75" customHeight="1">
      <c r="A4457" s="15">
        <v>3974.0</v>
      </c>
      <c r="B4457" s="15" t="s">
        <v>7106</v>
      </c>
      <c r="C4457" s="18">
        <v>42458.0</v>
      </c>
      <c r="D4457" s="18">
        <v>42462.0</v>
      </c>
      <c r="E4457" s="18">
        <f t="shared" si="1"/>
        <v>42462</v>
      </c>
      <c r="F4457" s="15" t="s">
        <v>55</v>
      </c>
      <c r="G4457" s="15" t="s">
        <v>7107</v>
      </c>
      <c r="H4457" s="15" t="s">
        <v>7108</v>
      </c>
      <c r="I4457" s="15" t="s">
        <v>59</v>
      </c>
      <c r="J4457" s="15" t="s">
        <v>60</v>
      </c>
      <c r="K4457" s="15" t="s">
        <v>29</v>
      </c>
      <c r="L4457" s="15" t="str">
        <f t="array" ref="L4457">_xlfn.XLOOKUP(M4457,reference_province_to_city!$A$2:$A$11,reference_province_to_city!$B$2:$B$11)</f>
        <v>Palembang</v>
      </c>
      <c r="M4457" s="15" t="s">
        <v>13</v>
      </c>
      <c r="N4457" s="15">
        <v>30111.0</v>
      </c>
      <c r="O4457" s="15">
        <f t="array" ref="O4457">_xlfn.XLOOKUP(M4457,reference_postal_code!$B$2:$B$11,reference_postal_code!$A$2:$A$11)</f>
        <v>30111</v>
      </c>
      <c r="P4457" s="15" t="s">
        <v>77</v>
      </c>
      <c r="Q4457" s="15" t="s">
        <v>141</v>
      </c>
      <c r="R4457" s="15" t="s">
        <v>65</v>
      </c>
      <c r="S4457" s="15" t="s">
        <v>83</v>
      </c>
      <c r="T4457" s="15" t="s">
        <v>142</v>
      </c>
      <c r="U4457" s="28">
        <v>447000.0</v>
      </c>
      <c r="V4457" s="15">
        <v>5.0</v>
      </c>
      <c r="W4457" s="31">
        <v>0.2</v>
      </c>
      <c r="X4457" s="28">
        <v>139687.0</v>
      </c>
    </row>
    <row r="4458" ht="15.75" customHeight="1">
      <c r="A4458" s="15">
        <v>1328.0</v>
      </c>
      <c r="B4458" s="15" t="s">
        <v>7113</v>
      </c>
      <c r="C4458" s="18">
        <v>42459.0</v>
      </c>
      <c r="D4458" s="18">
        <v>42461.0</v>
      </c>
      <c r="E4458" s="18">
        <f t="shared" si="1"/>
        <v>42461</v>
      </c>
      <c r="F4458" s="15" t="s">
        <v>125</v>
      </c>
      <c r="G4458" s="15" t="s">
        <v>4334</v>
      </c>
      <c r="H4458" s="15" t="s">
        <v>4335</v>
      </c>
      <c r="I4458" s="15" t="s">
        <v>128</v>
      </c>
      <c r="J4458" s="15" t="s">
        <v>60</v>
      </c>
      <c r="K4458" s="15" t="s">
        <v>33</v>
      </c>
      <c r="L4458" s="15" t="str">
        <f t="array" ref="L4458">_xlfn.XLOOKUP(M4458,reference_province_to_city!$A$2:$A$11,reference_province_to_city!$B$2:$B$11)</f>
        <v>Makassar</v>
      </c>
      <c r="M4458" s="15" t="s">
        <v>25</v>
      </c>
      <c r="N4458" s="15">
        <v>90111.0</v>
      </c>
      <c r="O4458" s="15">
        <f t="array" ref="O4458">_xlfn.XLOOKUP(M4458,reference_postal_code!$B$2:$B$11,reference_postal_code!$A$2:$A$11)</f>
        <v>90111</v>
      </c>
      <c r="P4458" s="15" t="s">
        <v>63</v>
      </c>
      <c r="Q4458" s="15" t="s">
        <v>5519</v>
      </c>
      <c r="R4458" s="15" t="s">
        <v>65</v>
      </c>
      <c r="S4458" s="15" t="s">
        <v>66</v>
      </c>
      <c r="T4458" s="15" t="s">
        <v>5520</v>
      </c>
      <c r="U4458" s="28">
        <v>170100.0</v>
      </c>
      <c r="V4458" s="15">
        <v>1.0</v>
      </c>
      <c r="W4458" s="31">
        <v>0.0</v>
      </c>
      <c r="X4458" s="28">
        <v>83349.0</v>
      </c>
    </row>
    <row r="4459" ht="15.75" customHeight="1">
      <c r="A4459" s="15">
        <v>5421.0</v>
      </c>
      <c r="B4459" s="15" t="s">
        <v>7114</v>
      </c>
      <c r="C4459" s="18">
        <v>42460.0</v>
      </c>
      <c r="D4459" s="18">
        <v>42462.0</v>
      </c>
      <c r="E4459" s="18">
        <f t="shared" si="1"/>
        <v>42462</v>
      </c>
      <c r="F4459" s="15" t="s">
        <v>114</v>
      </c>
      <c r="G4459" s="15" t="s">
        <v>1866</v>
      </c>
      <c r="H4459" s="15" t="s">
        <v>1867</v>
      </c>
      <c r="I4459" s="15" t="s">
        <v>59</v>
      </c>
      <c r="J4459" s="15" t="s">
        <v>60</v>
      </c>
      <c r="K4459" s="15" t="s">
        <v>29</v>
      </c>
      <c r="L4459" s="15" t="str">
        <f t="array" ref="L4459">_xlfn.XLOOKUP(M4459,reference_province_to_city!$A$2:$A$11,reference_province_to_city!$B$2:$B$11)</f>
        <v>Palembang</v>
      </c>
      <c r="M4459" s="15" t="s">
        <v>13</v>
      </c>
      <c r="N4459" s="15">
        <v>30111.0</v>
      </c>
      <c r="O4459" s="15">
        <f t="array" ref="O4459">_xlfn.XLOOKUP(M4459,reference_postal_code!$B$2:$B$11,reference_postal_code!$A$2:$A$11)</f>
        <v>30111</v>
      </c>
      <c r="P4459" s="15" t="s">
        <v>77</v>
      </c>
      <c r="Q4459" s="15" t="s">
        <v>6527</v>
      </c>
      <c r="R4459" s="15" t="s">
        <v>110</v>
      </c>
      <c r="S4459" s="15" t="s">
        <v>111</v>
      </c>
      <c r="T4459" s="15" t="s">
        <v>6528</v>
      </c>
      <c r="U4459" s="28">
        <v>4211730.0</v>
      </c>
      <c r="V4459" s="15">
        <v>3.0</v>
      </c>
      <c r="W4459" s="31">
        <v>0.4</v>
      </c>
      <c r="X4459" s="28">
        <v>-912542.0</v>
      </c>
    </row>
    <row r="4460" ht="15.75" customHeight="1">
      <c r="A4460" s="15">
        <v>5422.0</v>
      </c>
      <c r="B4460" s="15" t="s">
        <v>7114</v>
      </c>
      <c r="C4460" s="18">
        <v>42460.0</v>
      </c>
      <c r="D4460" s="18">
        <v>42462.0</v>
      </c>
      <c r="E4460" s="18">
        <f t="shared" si="1"/>
        <v>42462</v>
      </c>
      <c r="F4460" s="15" t="s">
        <v>114</v>
      </c>
      <c r="G4460" s="15" t="s">
        <v>1866</v>
      </c>
      <c r="H4460" s="15" t="s">
        <v>1867</v>
      </c>
      <c r="I4460" s="15" t="s">
        <v>59</v>
      </c>
      <c r="J4460" s="15" t="s">
        <v>60</v>
      </c>
      <c r="K4460" s="15" t="s">
        <v>29</v>
      </c>
      <c r="L4460" s="15" t="str">
        <f t="array" ref="L4460">_xlfn.XLOOKUP(M4460,reference_province_to_city!$A$2:$A$11,reference_province_to_city!$B$2:$B$11)</f>
        <v>Palembang</v>
      </c>
      <c r="M4460" s="15" t="s">
        <v>13</v>
      </c>
      <c r="N4460" s="15">
        <v>30111.0</v>
      </c>
      <c r="O4460" s="15">
        <f t="array" ref="O4460">_xlfn.XLOOKUP(M4460,reference_postal_code!$B$2:$B$11,reference_postal_code!$A$2:$A$11)</f>
        <v>30111</v>
      </c>
      <c r="P4460" s="15" t="s">
        <v>77</v>
      </c>
      <c r="Q4460" s="15" t="s">
        <v>5106</v>
      </c>
      <c r="R4460" s="15" t="s">
        <v>110</v>
      </c>
      <c r="S4460" s="15" t="s">
        <v>149</v>
      </c>
      <c r="T4460" s="15" t="s">
        <v>5107</v>
      </c>
      <c r="U4460" s="28">
        <v>479760.0</v>
      </c>
      <c r="V4460" s="15">
        <v>2.0</v>
      </c>
      <c r="W4460" s="31">
        <v>0.2</v>
      </c>
      <c r="X4460" s="28">
        <v>17991.0</v>
      </c>
    </row>
    <row r="4461" ht="15.75" customHeight="1">
      <c r="A4461" s="15">
        <v>6128.0</v>
      </c>
      <c r="B4461" s="15" t="s">
        <v>7115</v>
      </c>
      <c r="C4461" s="18">
        <v>42460.0</v>
      </c>
      <c r="D4461" s="18">
        <v>42466.0</v>
      </c>
      <c r="E4461" s="18">
        <f t="shared" si="1"/>
        <v>42466</v>
      </c>
      <c r="F4461" s="15" t="s">
        <v>55</v>
      </c>
      <c r="G4461" s="15" t="s">
        <v>206</v>
      </c>
      <c r="H4461" s="15" t="s">
        <v>207</v>
      </c>
      <c r="I4461" s="15" t="s">
        <v>59</v>
      </c>
      <c r="J4461" s="15" t="s">
        <v>60</v>
      </c>
      <c r="K4461" s="15" t="s">
        <v>22</v>
      </c>
      <c r="L4461" s="15" t="str">
        <f t="array" ref="L4461">_xlfn.XLOOKUP(M4461,reference_province_to_city!$A$2:$A$11,reference_province_to_city!$B$2:$B$11)</f>
        <v>Surabaya</v>
      </c>
      <c r="M4461" s="15" t="s">
        <v>20</v>
      </c>
      <c r="N4461" s="15">
        <v>60231.0</v>
      </c>
      <c r="O4461" s="15">
        <f t="array" ref="O4461">_xlfn.XLOOKUP(M4461,reference_postal_code!$B$2:$B$11,reference_postal_code!$A$2:$A$11)</f>
        <v>60231</v>
      </c>
      <c r="P4461" s="15" t="s">
        <v>166</v>
      </c>
      <c r="Q4461" s="15" t="s">
        <v>2550</v>
      </c>
      <c r="R4461" s="15" t="s">
        <v>106</v>
      </c>
      <c r="S4461" s="15" t="s">
        <v>107</v>
      </c>
      <c r="T4461" s="15" t="s">
        <v>2551</v>
      </c>
      <c r="U4461" s="28">
        <v>4919940.0</v>
      </c>
      <c r="V4461" s="15">
        <v>6.0</v>
      </c>
      <c r="W4461" s="31">
        <v>0.1</v>
      </c>
      <c r="X4461" s="28">
        <v>819990.0</v>
      </c>
    </row>
    <row r="4462" ht="15.75" customHeight="1">
      <c r="A4462" s="15">
        <v>452.0</v>
      </c>
      <c r="B4462" s="15" t="s">
        <v>7116</v>
      </c>
      <c r="C4462" s="18">
        <v>42461.0</v>
      </c>
      <c r="D4462" s="18">
        <v>42463.0</v>
      </c>
      <c r="E4462" s="18">
        <f t="shared" si="1"/>
        <v>42463</v>
      </c>
      <c r="F4462" s="15" t="s">
        <v>114</v>
      </c>
      <c r="G4462" s="15" t="s">
        <v>7117</v>
      </c>
      <c r="H4462" s="15" t="s">
        <v>7118</v>
      </c>
      <c r="I4462" s="15" t="s">
        <v>59</v>
      </c>
      <c r="J4462" s="15" t="s">
        <v>60</v>
      </c>
      <c r="K4462" s="15" t="s">
        <v>14</v>
      </c>
      <c r="L4462" s="15" t="str">
        <f t="array" ref="L4462">_xlfn.XLOOKUP(M4462,reference_province_to_city!$A$2:$A$11,reference_province_to_city!$B$2:$B$11)</f>
        <v>Bandung</v>
      </c>
      <c r="M4462" s="15" t="s">
        <v>12</v>
      </c>
      <c r="N4462" s="15">
        <v>40111.0</v>
      </c>
      <c r="O4462" s="15">
        <f t="array" ref="O4462">_xlfn.XLOOKUP(M4462,reference_postal_code!$B$2:$B$11,reference_postal_code!$A$2:$A$11)</f>
        <v>40111</v>
      </c>
      <c r="P4462" s="15" t="s">
        <v>117</v>
      </c>
      <c r="Q4462" s="15" t="s">
        <v>7119</v>
      </c>
      <c r="R4462" s="15" t="s">
        <v>65</v>
      </c>
      <c r="S4462" s="15" t="s">
        <v>93</v>
      </c>
      <c r="T4462" s="15" t="s">
        <v>7120</v>
      </c>
      <c r="U4462" s="28">
        <v>147600.0</v>
      </c>
      <c r="V4462" s="15">
        <v>3.0</v>
      </c>
      <c r="W4462" s="31">
        <v>0.0</v>
      </c>
      <c r="X4462" s="28">
        <v>42804.0</v>
      </c>
    </row>
    <row r="4463" ht="15.75" customHeight="1">
      <c r="A4463" s="15">
        <v>451.0</v>
      </c>
      <c r="B4463" s="15" t="s">
        <v>7116</v>
      </c>
      <c r="C4463" s="18">
        <v>42461.0</v>
      </c>
      <c r="D4463" s="18">
        <v>42463.0</v>
      </c>
      <c r="E4463" s="18">
        <f t="shared" si="1"/>
        <v>42463</v>
      </c>
      <c r="F4463" s="15" t="s">
        <v>114</v>
      </c>
      <c r="G4463" s="15" t="s">
        <v>7117</v>
      </c>
      <c r="H4463" s="15" t="s">
        <v>7118</v>
      </c>
      <c r="I4463" s="15" t="s">
        <v>59</v>
      </c>
      <c r="J4463" s="15" t="s">
        <v>60</v>
      </c>
      <c r="K4463" s="15" t="s">
        <v>14</v>
      </c>
      <c r="L4463" s="15" t="str">
        <f t="array" ref="L4463">_xlfn.XLOOKUP(M4463,reference_province_to_city!$A$2:$A$11,reference_province_to_city!$B$2:$B$11)</f>
        <v>Bandung</v>
      </c>
      <c r="M4463" s="15" t="s">
        <v>12</v>
      </c>
      <c r="N4463" s="15">
        <v>40111.0</v>
      </c>
      <c r="O4463" s="15">
        <f t="array" ref="O4463">_xlfn.XLOOKUP(M4463,reference_postal_code!$B$2:$B$11,reference_postal_code!$A$2:$A$11)</f>
        <v>40111</v>
      </c>
      <c r="P4463" s="15" t="s">
        <v>117</v>
      </c>
      <c r="Q4463" s="15" t="s">
        <v>3916</v>
      </c>
      <c r="R4463" s="15" t="s">
        <v>65</v>
      </c>
      <c r="S4463" s="15" t="s">
        <v>93</v>
      </c>
      <c r="T4463" s="15" t="s">
        <v>3917</v>
      </c>
      <c r="U4463" s="28">
        <v>457200.0</v>
      </c>
      <c r="V4463" s="15">
        <v>3.0</v>
      </c>
      <c r="W4463" s="31">
        <v>0.0</v>
      </c>
      <c r="X4463" s="28">
        <v>118872.0</v>
      </c>
    </row>
    <row r="4464" ht="15.75" customHeight="1">
      <c r="A4464" s="15">
        <v>453.0</v>
      </c>
      <c r="B4464" s="15" t="s">
        <v>7116</v>
      </c>
      <c r="C4464" s="18">
        <v>42461.0</v>
      </c>
      <c r="D4464" s="18">
        <v>42463.0</v>
      </c>
      <c r="E4464" s="18">
        <f t="shared" si="1"/>
        <v>42463</v>
      </c>
      <c r="F4464" s="15" t="s">
        <v>114</v>
      </c>
      <c r="G4464" s="15" t="s">
        <v>7117</v>
      </c>
      <c r="H4464" s="15" t="s">
        <v>7118</v>
      </c>
      <c r="I4464" s="15" t="s">
        <v>59</v>
      </c>
      <c r="J4464" s="15" t="s">
        <v>60</v>
      </c>
      <c r="L4464" s="15" t="str">
        <f t="array" ref="L4464">_xlfn.XLOOKUP(M4464,reference_province_to_city!$A$2:$A$11,reference_province_to_city!$B$2:$B$11)</f>
        <v>Bandung</v>
      </c>
      <c r="M4464" s="15" t="s">
        <v>12</v>
      </c>
      <c r="N4464" s="15">
        <v>40111.0</v>
      </c>
      <c r="O4464" s="15">
        <f t="array" ref="O4464">_xlfn.XLOOKUP(M4464,reference_postal_code!$B$2:$B$11,reference_postal_code!$A$2:$A$11)</f>
        <v>40111</v>
      </c>
      <c r="P4464" s="15" t="s">
        <v>117</v>
      </c>
      <c r="Q4464" s="15" t="s">
        <v>7008</v>
      </c>
      <c r="R4464" s="15" t="s">
        <v>110</v>
      </c>
      <c r="S4464" s="15" t="s">
        <v>111</v>
      </c>
      <c r="T4464" s="15" t="s">
        <v>7009</v>
      </c>
      <c r="U4464" s="28">
        <v>526800.0</v>
      </c>
      <c r="V4464" s="15">
        <v>4.0</v>
      </c>
      <c r="W4464" s="31">
        <v>0.0</v>
      </c>
      <c r="X4464" s="28">
        <v>136968.0</v>
      </c>
    </row>
    <row r="4465" ht="15.75" customHeight="1">
      <c r="A4465" s="15">
        <v>647.0</v>
      </c>
      <c r="B4465" s="15" t="s">
        <v>7121</v>
      </c>
      <c r="C4465" s="18">
        <v>42461.0</v>
      </c>
      <c r="D4465" s="18">
        <v>42468.0</v>
      </c>
      <c r="E4465" s="18">
        <f t="shared" si="1"/>
        <v>42468</v>
      </c>
      <c r="F4465" s="15" t="s">
        <v>55</v>
      </c>
      <c r="G4465" s="15" t="s">
        <v>2458</v>
      </c>
      <c r="H4465" s="15" t="s">
        <v>2459</v>
      </c>
      <c r="I4465" s="15" t="s">
        <v>128</v>
      </c>
      <c r="J4465" s="15" t="s">
        <v>60</v>
      </c>
      <c r="K4465" s="15" t="s">
        <v>14</v>
      </c>
      <c r="L4465" s="15" t="str">
        <f t="array" ref="L4465">_xlfn.XLOOKUP(M4465,reference_province_to_city!$A$2:$A$11,reference_province_to_city!$B$2:$B$11)</f>
        <v>Bandung</v>
      </c>
      <c r="M4465" s="15" t="s">
        <v>12</v>
      </c>
      <c r="N4465" s="15">
        <v>40111.0</v>
      </c>
      <c r="O4465" s="15">
        <f t="array" ref="O4465">_xlfn.XLOOKUP(M4465,reference_postal_code!$B$2:$B$11,reference_postal_code!$A$2:$A$11)</f>
        <v>40111</v>
      </c>
      <c r="P4465" s="15" t="s">
        <v>117</v>
      </c>
      <c r="Q4465" s="15" t="s">
        <v>777</v>
      </c>
      <c r="R4465" s="15" t="s">
        <v>65</v>
      </c>
      <c r="S4465" s="15" t="s">
        <v>103</v>
      </c>
      <c r="T4465" s="15" t="s">
        <v>778</v>
      </c>
      <c r="U4465" s="28">
        <v>473400.0</v>
      </c>
      <c r="V4465" s="15">
        <v>5.0</v>
      </c>
      <c r="W4465" s="31">
        <v>0.2</v>
      </c>
      <c r="X4465" s="28">
        <v>147937.0</v>
      </c>
    </row>
    <row r="4466" ht="15.75" customHeight="1">
      <c r="A4466" s="15">
        <v>5143.0</v>
      </c>
      <c r="B4466" s="15" t="s">
        <v>7122</v>
      </c>
      <c r="C4466" s="18">
        <v>42461.0</v>
      </c>
      <c r="D4466" s="18">
        <v>42465.0</v>
      </c>
      <c r="E4466" s="18">
        <f t="shared" si="1"/>
        <v>42465</v>
      </c>
      <c r="F4466" s="15" t="s">
        <v>55</v>
      </c>
      <c r="G4466" s="15" t="s">
        <v>4378</v>
      </c>
      <c r="H4466" s="15" t="s">
        <v>4379</v>
      </c>
      <c r="I4466" s="15" t="s">
        <v>59</v>
      </c>
      <c r="J4466" s="15" t="s">
        <v>60</v>
      </c>
      <c r="K4466" s="15" t="s">
        <v>33</v>
      </c>
      <c r="L4466" s="15" t="str">
        <f t="array" ref="L4466">_xlfn.XLOOKUP(M4466,reference_province_to_city!$A$2:$A$11,reference_province_to_city!$B$2:$B$11)</f>
        <v>Makassar</v>
      </c>
      <c r="M4466" s="15" t="s">
        <v>25</v>
      </c>
      <c r="N4466" s="15">
        <v>90111.0</v>
      </c>
      <c r="O4466" s="15">
        <f t="array" ref="O4466">_xlfn.XLOOKUP(M4466,reference_postal_code!$B$2:$B$11,reference_postal_code!$A$2:$A$11)</f>
        <v>90111</v>
      </c>
      <c r="P4466" s="15" t="s">
        <v>63</v>
      </c>
      <c r="Q4466" s="15" t="s">
        <v>7123</v>
      </c>
      <c r="R4466" s="15" t="s">
        <v>65</v>
      </c>
      <c r="S4466" s="15" t="s">
        <v>226</v>
      </c>
      <c r="T4466" s="15" t="s">
        <v>7124</v>
      </c>
      <c r="U4466" s="28">
        <v>957600.0</v>
      </c>
      <c r="V4466" s="15">
        <v>8.0</v>
      </c>
      <c r="W4466" s="31">
        <v>0.0</v>
      </c>
      <c r="X4466" s="28">
        <v>277704.0</v>
      </c>
    </row>
    <row r="4467" ht="15.75" customHeight="1">
      <c r="A4467" s="15">
        <v>449.0</v>
      </c>
      <c r="B4467" s="15" t="s">
        <v>7116</v>
      </c>
      <c r="C4467" s="18">
        <v>42461.0</v>
      </c>
      <c r="D4467" s="18">
        <v>42463.0</v>
      </c>
      <c r="E4467" s="18">
        <f t="shared" si="1"/>
        <v>42463</v>
      </c>
      <c r="F4467" s="15" t="s">
        <v>114</v>
      </c>
      <c r="G4467" s="15" t="s">
        <v>7117</v>
      </c>
      <c r="H4467" s="15" t="s">
        <v>7118</v>
      </c>
      <c r="I4467" s="15" t="s">
        <v>59</v>
      </c>
      <c r="J4467" s="15" t="s">
        <v>60</v>
      </c>
      <c r="K4467" s="15" t="s">
        <v>14</v>
      </c>
      <c r="L4467" s="15" t="str">
        <f t="array" ref="L4467">_xlfn.XLOOKUP(M4467,reference_province_to_city!$A$2:$A$11,reference_province_to_city!$B$2:$B$11)</f>
        <v>Bandung</v>
      </c>
      <c r="M4467" s="15" t="s">
        <v>12</v>
      </c>
      <c r="N4467" s="15">
        <v>40111.0</v>
      </c>
      <c r="O4467" s="15">
        <f t="array" ref="O4467">_xlfn.XLOOKUP(M4467,reference_postal_code!$B$2:$B$11,reference_postal_code!$A$2:$A$11)</f>
        <v>40111</v>
      </c>
      <c r="P4467" s="15" t="s">
        <v>117</v>
      </c>
      <c r="Q4467" s="15" t="s">
        <v>532</v>
      </c>
      <c r="R4467" s="15" t="s">
        <v>65</v>
      </c>
      <c r="S4467" s="15" t="s">
        <v>87</v>
      </c>
      <c r="T4467" s="15" t="s">
        <v>533</v>
      </c>
      <c r="U4467" s="28">
        <v>2429100.0</v>
      </c>
      <c r="V4467" s="15">
        <v>3.0</v>
      </c>
      <c r="W4467" s="31">
        <v>0.0</v>
      </c>
      <c r="X4467" s="28">
        <v>145746.0</v>
      </c>
    </row>
    <row r="4468" ht="15.75" customHeight="1">
      <c r="A4468" s="15">
        <v>450.0</v>
      </c>
      <c r="B4468" s="15" t="s">
        <v>7116</v>
      </c>
      <c r="C4468" s="18">
        <v>42461.0</v>
      </c>
      <c r="D4468" s="18">
        <v>42463.0</v>
      </c>
      <c r="E4468" s="18">
        <f t="shared" si="1"/>
        <v>42463</v>
      </c>
      <c r="F4468" s="15" t="s">
        <v>114</v>
      </c>
      <c r="G4468" s="15" t="s">
        <v>7117</v>
      </c>
      <c r="H4468" s="15" t="s">
        <v>7118</v>
      </c>
      <c r="I4468" s="15" t="s">
        <v>59</v>
      </c>
      <c r="J4468" s="15" t="s">
        <v>60</v>
      </c>
      <c r="K4468" s="15" t="s">
        <v>14</v>
      </c>
      <c r="L4468" s="15" t="str">
        <f t="array" ref="L4468">_xlfn.XLOOKUP(M4468,reference_province_to_city!$A$2:$A$11,reference_province_to_city!$B$2:$B$11)</f>
        <v>Bandung</v>
      </c>
      <c r="M4468" s="15" t="s">
        <v>12</v>
      </c>
      <c r="N4468" s="15">
        <v>40111.0</v>
      </c>
      <c r="O4468" s="15">
        <f t="array" ref="O4468">_xlfn.XLOOKUP(M4468,reference_postal_code!$B$2:$B$11,reference_postal_code!$A$2:$A$11)</f>
        <v>40111</v>
      </c>
      <c r="P4468" s="15" t="s">
        <v>117</v>
      </c>
      <c r="Q4468" s="15" t="s">
        <v>1895</v>
      </c>
      <c r="R4468" s="15" t="s">
        <v>65</v>
      </c>
      <c r="S4468" s="15" t="s">
        <v>93</v>
      </c>
      <c r="T4468" s="15" t="s">
        <v>1896</v>
      </c>
      <c r="U4468" s="28">
        <v>3958200.0</v>
      </c>
      <c r="V4468" s="15">
        <v>6.0</v>
      </c>
      <c r="W4468" s="31">
        <v>0.0</v>
      </c>
      <c r="X4468" s="28">
        <v>1068714.0</v>
      </c>
    </row>
    <row r="4469" ht="15.75" customHeight="1">
      <c r="A4469" s="15">
        <v>3967.0</v>
      </c>
      <c r="B4469" s="15" t="s">
        <v>7125</v>
      </c>
      <c r="C4469" s="18">
        <v>42461.0</v>
      </c>
      <c r="D4469" s="18">
        <v>42466.0</v>
      </c>
      <c r="E4469" s="18">
        <f t="shared" si="1"/>
        <v>42466</v>
      </c>
      <c r="F4469" s="15" t="s">
        <v>55</v>
      </c>
      <c r="G4469" s="15" t="s">
        <v>6975</v>
      </c>
      <c r="H4469" s="15" t="s">
        <v>6976</v>
      </c>
      <c r="I4469" s="15" t="s">
        <v>59</v>
      </c>
      <c r="J4469" s="15" t="s">
        <v>60</v>
      </c>
      <c r="K4469" s="15" t="s">
        <v>17</v>
      </c>
      <c r="L4469" s="15" t="str">
        <f t="array" ref="L4469">_xlfn.XLOOKUP(M4469,reference_province_to_city!$A$2:$A$11,reference_province_to_city!$B$2:$B$11)</f>
        <v>Semarang</v>
      </c>
      <c r="M4469" s="15" t="s">
        <v>15</v>
      </c>
      <c r="N4469" s="15">
        <v>50111.0</v>
      </c>
      <c r="O4469" s="15">
        <f t="array" ref="O4469">_xlfn.XLOOKUP(M4469,reference_postal_code!$B$2:$B$11,reference_postal_code!$A$2:$A$11)</f>
        <v>50111</v>
      </c>
      <c r="P4469" s="15" t="s">
        <v>77</v>
      </c>
      <c r="Q4469" s="15" t="s">
        <v>3261</v>
      </c>
      <c r="R4469" s="15" t="s">
        <v>65</v>
      </c>
      <c r="S4469" s="15" t="s">
        <v>93</v>
      </c>
      <c r="T4469" s="15" t="s">
        <v>3262</v>
      </c>
      <c r="U4469" s="28">
        <v>1320600.0</v>
      </c>
      <c r="V4469" s="15">
        <v>4.0</v>
      </c>
      <c r="W4469" s="31">
        <v>0.0</v>
      </c>
      <c r="X4469" s="28">
        <v>343356.0</v>
      </c>
    </row>
    <row r="4470" ht="15.75" customHeight="1">
      <c r="A4470" s="15">
        <v>448.0</v>
      </c>
      <c r="B4470" s="15" t="s">
        <v>7116</v>
      </c>
      <c r="C4470" s="18">
        <v>42461.0</v>
      </c>
      <c r="D4470" s="18">
        <v>42463.0</v>
      </c>
      <c r="E4470" s="18">
        <f t="shared" si="1"/>
        <v>42463</v>
      </c>
      <c r="F4470" s="15" t="s">
        <v>114</v>
      </c>
      <c r="G4470" s="15" t="s">
        <v>7117</v>
      </c>
      <c r="H4470" s="15" t="s">
        <v>7118</v>
      </c>
      <c r="I4470" s="15" t="s">
        <v>59</v>
      </c>
      <c r="J4470" s="15" t="s">
        <v>60</v>
      </c>
      <c r="K4470" s="15" t="s">
        <v>14</v>
      </c>
      <c r="L4470" s="15" t="str">
        <f t="array" ref="L4470">_xlfn.XLOOKUP(M4470,reference_province_to_city!$A$2:$A$11,reference_province_to_city!$B$2:$B$11)</f>
        <v>Bandung</v>
      </c>
      <c r="M4470" s="15" t="s">
        <v>12</v>
      </c>
      <c r="N4470" s="15">
        <v>40111.0</v>
      </c>
      <c r="O4470" s="15">
        <f t="array" ref="O4470">_xlfn.XLOOKUP(M4470,reference_postal_code!$B$2:$B$11,reference_postal_code!$A$2:$A$11)</f>
        <v>40111</v>
      </c>
      <c r="P4470" s="15" t="s">
        <v>117</v>
      </c>
      <c r="Q4470" s="15" t="s">
        <v>597</v>
      </c>
      <c r="R4470" s="15" t="s">
        <v>65</v>
      </c>
      <c r="S4470" s="15" t="s">
        <v>93</v>
      </c>
      <c r="T4470" s="15" t="s">
        <v>598</v>
      </c>
      <c r="U4470" s="28">
        <v>892800.0</v>
      </c>
      <c r="V4470" s="15">
        <v>3.0</v>
      </c>
      <c r="W4470" s="31">
        <v>0.0</v>
      </c>
      <c r="X4470" s="28">
        <v>232128.0</v>
      </c>
    </row>
    <row r="4471" ht="15.75" customHeight="1">
      <c r="A4471" s="15">
        <v>4090.0</v>
      </c>
      <c r="B4471" s="15" t="s">
        <v>7126</v>
      </c>
      <c r="C4471" s="18">
        <v>42461.0</v>
      </c>
      <c r="D4471" s="18">
        <v>42465.0</v>
      </c>
      <c r="E4471" s="18">
        <f t="shared" si="1"/>
        <v>42465</v>
      </c>
      <c r="F4471" s="15" t="s">
        <v>55</v>
      </c>
      <c r="G4471" s="15" t="s">
        <v>4382</v>
      </c>
      <c r="H4471" s="15" t="s">
        <v>4383</v>
      </c>
      <c r="I4471" s="15" t="s">
        <v>128</v>
      </c>
      <c r="J4471" s="15" t="s">
        <v>60</v>
      </c>
      <c r="K4471" s="15" t="s">
        <v>28</v>
      </c>
      <c r="L4471" s="15" t="str">
        <f t="array" ref="L4471">_xlfn.XLOOKUP(M4471,reference_province_to_city!$A$2:$A$11,reference_province_to_city!$B$2:$B$11)</f>
        <v>Medan</v>
      </c>
      <c r="M4471" s="15" t="s">
        <v>11</v>
      </c>
      <c r="N4471" s="15">
        <v>20111.0</v>
      </c>
      <c r="O4471" s="15">
        <f t="array" ref="O4471">_xlfn.XLOOKUP(M4471,reference_postal_code!$B$2:$B$11,reference_postal_code!$A$2:$A$11)</f>
        <v>20111</v>
      </c>
      <c r="P4471" s="15" t="s">
        <v>77</v>
      </c>
      <c r="Q4471" s="15" t="s">
        <v>7127</v>
      </c>
      <c r="R4471" s="15" t="s">
        <v>65</v>
      </c>
      <c r="S4471" s="15" t="s">
        <v>79</v>
      </c>
      <c r="T4471" s="15" t="s">
        <v>7128</v>
      </c>
      <c r="U4471" s="28">
        <v>310500.0</v>
      </c>
      <c r="V4471" s="15">
        <v>2.0</v>
      </c>
      <c r="W4471" s="31">
        <v>0.0</v>
      </c>
      <c r="X4471" s="28">
        <v>149040.0</v>
      </c>
    </row>
    <row r="4472" ht="15.75" customHeight="1">
      <c r="A4472" s="15">
        <v>4092.0</v>
      </c>
      <c r="B4472" s="15" t="s">
        <v>7126</v>
      </c>
      <c r="C4472" s="18">
        <v>42461.0</v>
      </c>
      <c r="D4472" s="18">
        <v>42465.0</v>
      </c>
      <c r="E4472" s="18">
        <f t="shared" si="1"/>
        <v>42465</v>
      </c>
      <c r="F4472" s="15" t="s">
        <v>55</v>
      </c>
      <c r="G4472" s="15" t="s">
        <v>4382</v>
      </c>
      <c r="H4472" s="15" t="s">
        <v>4383</v>
      </c>
      <c r="I4472" s="15" t="s">
        <v>128</v>
      </c>
      <c r="J4472" s="15" t="s">
        <v>60</v>
      </c>
      <c r="K4472" s="15" t="s">
        <v>28</v>
      </c>
      <c r="L4472" s="15" t="str">
        <f t="array" ref="L4472">_xlfn.XLOOKUP(M4472,reference_province_to_city!$A$2:$A$11,reference_province_to_city!$B$2:$B$11)</f>
        <v>Medan</v>
      </c>
      <c r="M4472" s="15" t="s">
        <v>11</v>
      </c>
      <c r="N4472" s="15">
        <v>20111.0</v>
      </c>
      <c r="O4472" s="15">
        <f t="array" ref="O4472">_xlfn.XLOOKUP(M4472,reference_postal_code!$B$2:$B$11,reference_postal_code!$A$2:$A$11)</f>
        <v>20111</v>
      </c>
      <c r="P4472" s="15" t="s">
        <v>77</v>
      </c>
      <c r="Q4472" s="15" t="s">
        <v>4665</v>
      </c>
      <c r="R4472" s="15" t="s">
        <v>65</v>
      </c>
      <c r="S4472" s="15" t="s">
        <v>83</v>
      </c>
      <c r="T4472" s="15" t="s">
        <v>4666</v>
      </c>
      <c r="U4472" s="28">
        <v>215280.0</v>
      </c>
      <c r="V4472" s="15">
        <v>3.0</v>
      </c>
      <c r="W4472" s="31">
        <v>0.2</v>
      </c>
      <c r="X4472" s="28">
        <v>69966.0</v>
      </c>
    </row>
    <row r="4473" ht="15.75" customHeight="1">
      <c r="A4473" s="15">
        <v>5643.0</v>
      </c>
      <c r="B4473" s="15" t="s">
        <v>7129</v>
      </c>
      <c r="C4473" s="18">
        <v>42461.0</v>
      </c>
      <c r="D4473" s="18">
        <v>42465.0</v>
      </c>
      <c r="E4473" s="18">
        <f t="shared" si="1"/>
        <v>42465</v>
      </c>
      <c r="F4473" s="15" t="s">
        <v>114</v>
      </c>
      <c r="G4473" s="15" t="s">
        <v>3680</v>
      </c>
      <c r="H4473" s="15" t="s">
        <v>3681</v>
      </c>
      <c r="I4473" s="15" t="s">
        <v>76</v>
      </c>
      <c r="J4473" s="15" t="s">
        <v>60</v>
      </c>
      <c r="K4473" s="15" t="s">
        <v>17</v>
      </c>
      <c r="L4473" s="15" t="str">
        <f t="array" ref="L4473">_xlfn.XLOOKUP(M4473,reference_province_to_city!$A$2:$A$11,reference_province_to_city!$B$2:$B$11)</f>
        <v>Semarang</v>
      </c>
      <c r="M4473" s="15" t="s">
        <v>15</v>
      </c>
      <c r="N4473" s="15">
        <v>50111.0</v>
      </c>
      <c r="O4473" s="15">
        <f t="array" ref="O4473">_xlfn.XLOOKUP(M4473,reference_postal_code!$B$2:$B$11,reference_postal_code!$A$2:$A$11)</f>
        <v>50111</v>
      </c>
      <c r="P4473" s="15" t="s">
        <v>77</v>
      </c>
      <c r="Q4473" s="15" t="s">
        <v>2756</v>
      </c>
      <c r="R4473" s="15" t="s">
        <v>106</v>
      </c>
      <c r="S4473" s="15" t="s">
        <v>139</v>
      </c>
      <c r="T4473" s="15" t="s">
        <v>2757</v>
      </c>
      <c r="U4473" s="28">
        <v>105600.0</v>
      </c>
      <c r="V4473" s="15">
        <v>4.0</v>
      </c>
      <c r="W4473" s="31">
        <v>0.0</v>
      </c>
      <c r="X4473" s="28">
        <v>46464.0</v>
      </c>
    </row>
    <row r="4474" ht="15.75" customHeight="1">
      <c r="A4474" s="15">
        <v>5142.0</v>
      </c>
      <c r="B4474" s="15" t="s">
        <v>7122</v>
      </c>
      <c r="C4474" s="18">
        <v>42461.0</v>
      </c>
      <c r="D4474" s="18">
        <v>42465.0</v>
      </c>
      <c r="E4474" s="18">
        <f t="shared" si="1"/>
        <v>42465</v>
      </c>
      <c r="F4474" s="15" t="s">
        <v>55</v>
      </c>
      <c r="G4474" s="15" t="s">
        <v>4378</v>
      </c>
      <c r="H4474" s="15" t="s">
        <v>4379</v>
      </c>
      <c r="I4474" s="15" t="s">
        <v>59</v>
      </c>
      <c r="J4474" s="15" t="s">
        <v>60</v>
      </c>
      <c r="K4474" s="15" t="s">
        <v>33</v>
      </c>
      <c r="L4474" s="15" t="str">
        <f t="array" ref="L4474">_xlfn.XLOOKUP(M4474,reference_province_to_city!$A$2:$A$11,reference_province_to_city!$B$2:$B$11)</f>
        <v>Makassar</v>
      </c>
      <c r="M4474" s="15" t="s">
        <v>25</v>
      </c>
      <c r="N4474" s="15">
        <v>90111.0</v>
      </c>
      <c r="O4474" s="15">
        <f t="array" ref="O4474">_xlfn.XLOOKUP(M4474,reference_postal_code!$B$2:$B$11,reference_postal_code!$A$2:$A$11)</f>
        <v>90111</v>
      </c>
      <c r="P4474" s="15" t="s">
        <v>63</v>
      </c>
      <c r="Q4474" s="15" t="s">
        <v>2026</v>
      </c>
      <c r="R4474" s="15" t="s">
        <v>106</v>
      </c>
      <c r="S4474" s="15" t="s">
        <v>107</v>
      </c>
      <c r="T4474" s="15" t="s">
        <v>2027</v>
      </c>
      <c r="U4474" s="28">
        <v>1.976238E7</v>
      </c>
      <c r="V4474" s="15">
        <v>6.0</v>
      </c>
      <c r="W4474" s="31">
        <v>0.1</v>
      </c>
      <c r="X4474" s="28">
        <v>4391640.0</v>
      </c>
    </row>
    <row r="4475" ht="15.75" customHeight="1">
      <c r="A4475" s="15">
        <v>8523.0</v>
      </c>
      <c r="B4475" s="15" t="s">
        <v>7130</v>
      </c>
      <c r="C4475" s="18">
        <v>42461.0</v>
      </c>
      <c r="D4475" s="18">
        <v>42467.0</v>
      </c>
      <c r="E4475" s="18">
        <f t="shared" si="1"/>
        <v>42467</v>
      </c>
      <c r="F4475" s="15" t="s">
        <v>55</v>
      </c>
      <c r="G4475" s="15" t="s">
        <v>1333</v>
      </c>
      <c r="H4475" s="15" t="s">
        <v>1334</v>
      </c>
      <c r="I4475" s="15" t="s">
        <v>128</v>
      </c>
      <c r="J4475" s="15" t="s">
        <v>60</v>
      </c>
      <c r="K4475" s="15" t="s">
        <v>14</v>
      </c>
      <c r="L4475" s="15" t="str">
        <f t="array" ref="L4475">_xlfn.XLOOKUP(M4475,reference_province_to_city!$A$2:$A$11,reference_province_to_city!$B$2:$B$11)</f>
        <v>Bandung</v>
      </c>
      <c r="M4475" s="15" t="s">
        <v>12</v>
      </c>
      <c r="N4475" s="15">
        <v>40111.0</v>
      </c>
      <c r="O4475" s="15">
        <f t="array" ref="O4475">_xlfn.XLOOKUP(M4475,reference_postal_code!$B$2:$B$11,reference_postal_code!$A$2:$A$11)</f>
        <v>40111</v>
      </c>
      <c r="P4475" s="15" t="s">
        <v>117</v>
      </c>
      <c r="Q4475" s="15" t="s">
        <v>6866</v>
      </c>
      <c r="R4475" s="15" t="s">
        <v>110</v>
      </c>
      <c r="S4475" s="15" t="s">
        <v>111</v>
      </c>
      <c r="T4475" s="15" t="s">
        <v>6867</v>
      </c>
      <c r="U4475" s="28">
        <v>194850.0</v>
      </c>
      <c r="V4475" s="15">
        <v>1.0</v>
      </c>
      <c r="W4475" s="31">
        <v>0.0</v>
      </c>
      <c r="X4475" s="28">
        <v>3897.0</v>
      </c>
    </row>
    <row r="4476" ht="15.75" customHeight="1">
      <c r="A4476" s="15">
        <v>648.0</v>
      </c>
      <c r="B4476" s="15" t="s">
        <v>7121</v>
      </c>
      <c r="C4476" s="18">
        <v>42461.0</v>
      </c>
      <c r="D4476" s="18">
        <v>42468.0</v>
      </c>
      <c r="E4476" s="18">
        <f t="shared" si="1"/>
        <v>42468</v>
      </c>
      <c r="F4476" s="15" t="s">
        <v>55</v>
      </c>
      <c r="G4476" s="15" t="s">
        <v>2458</v>
      </c>
      <c r="H4476" s="15" t="s">
        <v>2459</v>
      </c>
      <c r="I4476" s="15" t="s">
        <v>128</v>
      </c>
      <c r="J4476" s="15" t="s">
        <v>60</v>
      </c>
      <c r="K4476" s="15" t="s">
        <v>14</v>
      </c>
      <c r="L4476" s="15" t="str">
        <f t="array" ref="L4476">_xlfn.XLOOKUP(M4476,reference_province_to_city!$A$2:$A$11,reference_province_to_city!$B$2:$B$11)</f>
        <v>Bandung</v>
      </c>
      <c r="M4476" s="15" t="s">
        <v>12</v>
      </c>
      <c r="N4476" s="15">
        <v>40111.0</v>
      </c>
      <c r="O4476" s="15">
        <f t="array" ref="O4476">_xlfn.XLOOKUP(M4476,reference_postal_code!$B$2:$B$11,reference_postal_code!$A$2:$A$11)</f>
        <v>40111</v>
      </c>
      <c r="P4476" s="15" t="s">
        <v>117</v>
      </c>
      <c r="Q4476" s="15" t="s">
        <v>4576</v>
      </c>
      <c r="R4476" s="15" t="s">
        <v>65</v>
      </c>
      <c r="S4476" s="15" t="s">
        <v>222</v>
      </c>
      <c r="T4476" s="15" t="s">
        <v>4577</v>
      </c>
      <c r="U4476" s="28">
        <v>452160.0</v>
      </c>
      <c r="V4476" s="15">
        <v>2.0</v>
      </c>
      <c r="W4476" s="31">
        <v>0.2</v>
      </c>
      <c r="X4476" s="28">
        <v>45216.0</v>
      </c>
    </row>
    <row r="4477" ht="15.75" customHeight="1">
      <c r="A4477" s="15">
        <v>4091.0</v>
      </c>
      <c r="B4477" s="15" t="s">
        <v>7126</v>
      </c>
      <c r="C4477" s="18">
        <v>42461.0</v>
      </c>
      <c r="D4477" s="18">
        <v>42465.0</v>
      </c>
      <c r="E4477" s="18">
        <f t="shared" si="1"/>
        <v>42465</v>
      </c>
      <c r="F4477" s="15" t="s">
        <v>55</v>
      </c>
      <c r="G4477" s="15" t="s">
        <v>4382</v>
      </c>
      <c r="H4477" s="15" t="s">
        <v>4383</v>
      </c>
      <c r="I4477" s="15" t="s">
        <v>128</v>
      </c>
      <c r="J4477" s="15" t="s">
        <v>60</v>
      </c>
      <c r="K4477" s="15" t="s">
        <v>28</v>
      </c>
      <c r="L4477" s="15" t="str">
        <f t="array" ref="L4477">_xlfn.XLOOKUP(M4477,reference_province_to_city!$A$2:$A$11,reference_province_to_city!$B$2:$B$11)</f>
        <v>Medan</v>
      </c>
      <c r="M4477" s="15" t="s">
        <v>11</v>
      </c>
      <c r="N4477" s="15">
        <v>20111.0</v>
      </c>
      <c r="O4477" s="15">
        <f t="array" ref="O4477">_xlfn.XLOOKUP(M4477,reference_postal_code!$B$2:$B$11,reference_postal_code!$A$2:$A$11)</f>
        <v>20111</v>
      </c>
      <c r="P4477" s="15" t="s">
        <v>77</v>
      </c>
      <c r="Q4477" s="15" t="s">
        <v>3097</v>
      </c>
      <c r="R4477" s="15" t="s">
        <v>65</v>
      </c>
      <c r="S4477" s="15" t="s">
        <v>226</v>
      </c>
      <c r="T4477" s="15" t="s">
        <v>3098</v>
      </c>
      <c r="U4477" s="28">
        <v>164250.0</v>
      </c>
      <c r="V4477" s="15">
        <v>3.0</v>
      </c>
      <c r="W4477" s="31">
        <v>0.0</v>
      </c>
      <c r="X4477" s="28">
        <v>49275.0</v>
      </c>
    </row>
    <row r="4478" ht="15.75" customHeight="1">
      <c r="A4478" s="15">
        <v>5144.0</v>
      </c>
      <c r="B4478" s="15" t="s">
        <v>7122</v>
      </c>
      <c r="C4478" s="18">
        <v>42461.0</v>
      </c>
      <c r="D4478" s="18">
        <v>42465.0</v>
      </c>
      <c r="E4478" s="18">
        <f t="shared" si="1"/>
        <v>42465</v>
      </c>
      <c r="F4478" s="15" t="s">
        <v>55</v>
      </c>
      <c r="G4478" s="15" t="s">
        <v>4378</v>
      </c>
      <c r="H4478" s="15" t="s">
        <v>4379</v>
      </c>
      <c r="I4478" s="15" t="s">
        <v>59</v>
      </c>
      <c r="J4478" s="15" t="s">
        <v>60</v>
      </c>
      <c r="K4478" s="15" t="s">
        <v>33</v>
      </c>
      <c r="L4478" s="15" t="str">
        <f t="array" ref="L4478">_xlfn.XLOOKUP(M4478,reference_province_to_city!$A$2:$A$11,reference_province_to_city!$B$2:$B$11)</f>
        <v>Makassar</v>
      </c>
      <c r="M4478" s="15" t="s">
        <v>25</v>
      </c>
      <c r="N4478" s="15">
        <v>90111.0</v>
      </c>
      <c r="O4478" s="15">
        <f t="array" ref="O4478">_xlfn.XLOOKUP(M4478,reference_postal_code!$B$2:$B$11,reference_postal_code!$A$2:$A$11)</f>
        <v>90111</v>
      </c>
      <c r="P4478" s="15" t="s">
        <v>63</v>
      </c>
      <c r="Q4478" s="15" t="s">
        <v>1033</v>
      </c>
      <c r="R4478" s="15" t="s">
        <v>65</v>
      </c>
      <c r="S4478" s="15" t="s">
        <v>83</v>
      </c>
      <c r="T4478" s="15" t="s">
        <v>1034</v>
      </c>
      <c r="U4478" s="28">
        <v>53880.0</v>
      </c>
      <c r="V4478" s="15">
        <v>1.0</v>
      </c>
      <c r="W4478" s="31">
        <v>0.2</v>
      </c>
      <c r="X4478" s="28">
        <v>16837.0</v>
      </c>
    </row>
    <row r="4479" ht="15.75" customHeight="1">
      <c r="A4479" s="15">
        <v>8563.0</v>
      </c>
      <c r="B4479" s="15" t="s">
        <v>7131</v>
      </c>
      <c r="C4479" s="18">
        <v>42462.0</v>
      </c>
      <c r="D4479" s="18">
        <v>42466.0</v>
      </c>
      <c r="E4479" s="18">
        <f t="shared" si="1"/>
        <v>42466</v>
      </c>
      <c r="F4479" s="15" t="s">
        <v>114</v>
      </c>
      <c r="G4479" s="15" t="s">
        <v>4394</v>
      </c>
      <c r="H4479" s="15" t="s">
        <v>4395</v>
      </c>
      <c r="I4479" s="15" t="s">
        <v>128</v>
      </c>
      <c r="J4479" s="15" t="s">
        <v>60</v>
      </c>
      <c r="K4479" s="15" t="s">
        <v>29</v>
      </c>
      <c r="L4479" s="15" t="str">
        <f t="array" ref="L4479">_xlfn.XLOOKUP(M4479,reference_province_to_city!$A$2:$A$11,reference_province_to_city!$B$2:$B$11)</f>
        <v>Palembang</v>
      </c>
      <c r="M4479" s="15" t="s">
        <v>13</v>
      </c>
      <c r="N4479" s="15">
        <v>30111.0</v>
      </c>
      <c r="O4479" s="15">
        <f t="array" ref="O4479">_xlfn.XLOOKUP(M4479,reference_postal_code!$B$2:$B$11,reference_postal_code!$A$2:$A$11)</f>
        <v>30111</v>
      </c>
      <c r="P4479" s="15" t="s">
        <v>77</v>
      </c>
      <c r="Q4479" s="15" t="s">
        <v>4194</v>
      </c>
      <c r="R4479" s="15" t="s">
        <v>106</v>
      </c>
      <c r="S4479" s="15" t="s">
        <v>107</v>
      </c>
      <c r="T4479" s="15" t="s">
        <v>4195</v>
      </c>
      <c r="U4479" s="28">
        <v>2.18235E7</v>
      </c>
      <c r="V4479" s="15">
        <v>5.0</v>
      </c>
      <c r="W4479" s="31">
        <v>0.0</v>
      </c>
      <c r="X4479" s="28">
        <v>5674110.0</v>
      </c>
    </row>
    <row r="4480" ht="15.75" customHeight="1">
      <c r="A4480" s="15">
        <v>5898.0</v>
      </c>
      <c r="B4480" s="15" t="s">
        <v>7132</v>
      </c>
      <c r="C4480" s="18">
        <v>42463.0</v>
      </c>
      <c r="D4480" s="18">
        <v>42469.0</v>
      </c>
      <c r="E4480" s="18">
        <f t="shared" si="1"/>
        <v>42469</v>
      </c>
      <c r="F4480" s="15" t="s">
        <v>55</v>
      </c>
      <c r="G4480" s="15" t="s">
        <v>2824</v>
      </c>
      <c r="H4480" s="15" t="s">
        <v>2825</v>
      </c>
      <c r="I4480" s="15" t="s">
        <v>59</v>
      </c>
      <c r="J4480" s="15" t="s">
        <v>60</v>
      </c>
      <c r="K4480" s="15" t="s">
        <v>29</v>
      </c>
      <c r="L4480" s="15" t="str">
        <f t="array" ref="L4480">_xlfn.XLOOKUP(M4480,reference_province_to_city!$A$2:$A$11,reference_province_to_city!$B$2:$B$11)</f>
        <v>Palembang</v>
      </c>
      <c r="M4480" s="15" t="s">
        <v>13</v>
      </c>
      <c r="N4480" s="15">
        <v>30111.0</v>
      </c>
      <c r="O4480" s="15">
        <f t="array" ref="O4480">_xlfn.XLOOKUP(M4480,reference_postal_code!$B$2:$B$11,reference_postal_code!$A$2:$A$11)</f>
        <v>30111</v>
      </c>
      <c r="P4480" s="15" t="s">
        <v>77</v>
      </c>
      <c r="Q4480" s="15" t="s">
        <v>4811</v>
      </c>
      <c r="R4480" s="15" t="s">
        <v>106</v>
      </c>
      <c r="S4480" s="15" t="s">
        <v>139</v>
      </c>
      <c r="T4480" s="15" t="s">
        <v>4812</v>
      </c>
      <c r="U4480" s="28">
        <v>1066800.0</v>
      </c>
      <c r="V4480" s="15">
        <v>4.0</v>
      </c>
      <c r="W4480" s="31">
        <v>0.0</v>
      </c>
      <c r="X4480" s="28">
        <v>330708.0</v>
      </c>
    </row>
    <row r="4481" ht="15.75" customHeight="1">
      <c r="A4481" s="15">
        <v>8572.0</v>
      </c>
      <c r="B4481" s="15" t="s">
        <v>7133</v>
      </c>
      <c r="C4481" s="18">
        <v>42463.0</v>
      </c>
      <c r="D4481" s="18">
        <v>42463.0</v>
      </c>
      <c r="E4481" s="18">
        <f t="shared" si="1"/>
        <v>42463</v>
      </c>
      <c r="F4481" s="15" t="s">
        <v>466</v>
      </c>
      <c r="G4481" s="15" t="s">
        <v>484</v>
      </c>
      <c r="H4481" s="15" t="s">
        <v>485</v>
      </c>
      <c r="I4481" s="15" t="s">
        <v>76</v>
      </c>
      <c r="J4481" s="15" t="s">
        <v>60</v>
      </c>
      <c r="K4481" s="15" t="s">
        <v>17</v>
      </c>
      <c r="L4481" s="15" t="str">
        <f t="array" ref="L4481">_xlfn.XLOOKUP(M4481,reference_province_to_city!$A$2:$A$11,reference_province_to_city!$B$2:$B$11)</f>
        <v>Semarang</v>
      </c>
      <c r="M4481" s="15" t="s">
        <v>15</v>
      </c>
      <c r="N4481" s="15">
        <v>50111.0</v>
      </c>
      <c r="O4481" s="15">
        <f t="array" ref="O4481">_xlfn.XLOOKUP(M4481,reference_postal_code!$B$2:$B$11,reference_postal_code!$A$2:$A$11)</f>
        <v>50111</v>
      </c>
      <c r="P4481" s="15" t="s">
        <v>77</v>
      </c>
      <c r="Q4481" s="15" t="s">
        <v>5342</v>
      </c>
      <c r="R4481" s="15" t="s">
        <v>65</v>
      </c>
      <c r="S4481" s="15" t="s">
        <v>66</v>
      </c>
      <c r="T4481" s="15" t="s">
        <v>5343</v>
      </c>
      <c r="U4481" s="28">
        <v>154080.0</v>
      </c>
      <c r="V4481" s="15">
        <v>3.0</v>
      </c>
      <c r="W4481" s="31">
        <v>0.2</v>
      </c>
      <c r="X4481" s="28">
        <v>48150.0</v>
      </c>
    </row>
    <row r="4482" ht="15.75" customHeight="1">
      <c r="A4482" s="15">
        <v>5899.0</v>
      </c>
      <c r="B4482" s="15" t="s">
        <v>7132</v>
      </c>
      <c r="C4482" s="18">
        <v>42463.0</v>
      </c>
      <c r="D4482" s="18">
        <v>42469.0</v>
      </c>
      <c r="E4482" s="18">
        <f t="shared" si="1"/>
        <v>42469</v>
      </c>
      <c r="F4482" s="15" t="s">
        <v>55</v>
      </c>
      <c r="G4482" s="15" t="s">
        <v>2824</v>
      </c>
      <c r="H4482" s="15" t="s">
        <v>2825</v>
      </c>
      <c r="I4482" s="15" t="s">
        <v>59</v>
      </c>
      <c r="J4482" s="15" t="s">
        <v>60</v>
      </c>
      <c r="K4482" s="15" t="s">
        <v>2941</v>
      </c>
      <c r="L4482" s="15" t="str">
        <f t="array" ref="L4482">_xlfn.XLOOKUP(M4482,reference_province_to_city!$A$2:$A$11,reference_province_to_city!$B$2:$B$11)</f>
        <v>Palembang</v>
      </c>
      <c r="M4482" s="15" t="s">
        <v>13</v>
      </c>
      <c r="N4482" s="15">
        <v>30111.0</v>
      </c>
      <c r="O4482" s="15">
        <f t="array" ref="O4482">_xlfn.XLOOKUP(M4482,reference_postal_code!$B$2:$B$11,reference_postal_code!$A$2:$A$11)</f>
        <v>30111</v>
      </c>
      <c r="P4482" s="15" t="s">
        <v>77</v>
      </c>
      <c r="Q4482" s="15" t="s">
        <v>3757</v>
      </c>
      <c r="R4482" s="15" t="s">
        <v>110</v>
      </c>
      <c r="S4482" s="15" t="s">
        <v>111</v>
      </c>
      <c r="T4482" s="15" t="s">
        <v>3758</v>
      </c>
      <c r="U4482" s="28">
        <v>3899400.0</v>
      </c>
      <c r="V4482" s="15">
        <v>4.0</v>
      </c>
      <c r="W4482" s="31">
        <v>0.0</v>
      </c>
      <c r="X4482" s="28">
        <v>1871712.0</v>
      </c>
    </row>
    <row r="4483" ht="15.75" customHeight="1">
      <c r="A4483" s="15">
        <v>5059.0</v>
      </c>
      <c r="B4483" s="15" t="s">
        <v>7134</v>
      </c>
      <c r="C4483" s="18">
        <v>42463.0</v>
      </c>
      <c r="D4483" s="18">
        <v>42467.0</v>
      </c>
      <c r="E4483" s="18">
        <f t="shared" si="1"/>
        <v>42467</v>
      </c>
      <c r="F4483" s="15" t="s">
        <v>55</v>
      </c>
      <c r="G4483" s="15" t="s">
        <v>1866</v>
      </c>
      <c r="H4483" s="15" t="s">
        <v>1867</v>
      </c>
      <c r="I4483" s="15" t="s">
        <v>59</v>
      </c>
      <c r="J4483" s="15" t="s">
        <v>60</v>
      </c>
      <c r="L4483" s="15" t="str">
        <f t="array" ref="L4483">_xlfn.XLOOKUP(M4483,reference_province_to_city!$A$2:$A$11,reference_province_to_city!$B$2:$B$11)</f>
        <v>Palembang</v>
      </c>
      <c r="M4483" s="15" t="s">
        <v>13</v>
      </c>
      <c r="N4483" s="15">
        <v>30111.0</v>
      </c>
      <c r="O4483" s="15">
        <f t="array" ref="O4483">_xlfn.XLOOKUP(M4483,reference_postal_code!$B$2:$B$11,reference_postal_code!$A$2:$A$11)</f>
        <v>30111</v>
      </c>
      <c r="P4483" s="15" t="s">
        <v>77</v>
      </c>
      <c r="Q4483" s="15" t="s">
        <v>5195</v>
      </c>
      <c r="R4483" s="15" t="s">
        <v>65</v>
      </c>
      <c r="S4483" s="15" t="s">
        <v>83</v>
      </c>
      <c r="T4483" s="15" t="s">
        <v>5196</v>
      </c>
      <c r="U4483" s="28">
        <v>1497690.0</v>
      </c>
      <c r="V4483" s="15">
        <v>9.0</v>
      </c>
      <c r="W4483" s="31">
        <v>0.7</v>
      </c>
      <c r="X4483" s="28">
        <v>-1248075.0</v>
      </c>
    </row>
    <row r="4484" ht="15.75" customHeight="1">
      <c r="A4484" s="15">
        <v>8228.0</v>
      </c>
      <c r="B4484" s="15" t="s">
        <v>7135</v>
      </c>
      <c r="C4484" s="18">
        <v>42464.0</v>
      </c>
      <c r="D4484" s="18">
        <v>42468.0</v>
      </c>
      <c r="E4484" s="18">
        <f t="shared" si="1"/>
        <v>42468</v>
      </c>
      <c r="F4484" s="15" t="s">
        <v>114</v>
      </c>
      <c r="G4484" s="15" t="s">
        <v>2176</v>
      </c>
      <c r="H4484" s="15" t="s">
        <v>2177</v>
      </c>
      <c r="I4484" s="15" t="s">
        <v>76</v>
      </c>
      <c r="J4484" s="15" t="s">
        <v>60</v>
      </c>
      <c r="K4484" s="15" t="s">
        <v>33</v>
      </c>
      <c r="L4484" s="15" t="str">
        <f t="array" ref="L4484">_xlfn.XLOOKUP(M4484,reference_province_to_city!$A$2:$A$11,reference_province_to_city!$B$2:$B$11)</f>
        <v>Makassar</v>
      </c>
      <c r="M4484" s="15" t="s">
        <v>25</v>
      </c>
      <c r="N4484" s="15">
        <v>90111.0</v>
      </c>
      <c r="O4484" s="15">
        <f t="array" ref="O4484">_xlfn.XLOOKUP(M4484,reference_postal_code!$B$2:$B$11,reference_postal_code!$A$2:$A$11)</f>
        <v>90111</v>
      </c>
      <c r="P4484" s="15" t="s">
        <v>63</v>
      </c>
      <c r="Q4484" s="15" t="s">
        <v>1515</v>
      </c>
      <c r="R4484" s="15" t="s">
        <v>106</v>
      </c>
      <c r="S4484" s="15" t="s">
        <v>139</v>
      </c>
      <c r="T4484" s="15" t="s">
        <v>1516</v>
      </c>
      <c r="U4484" s="28">
        <v>1239600.0</v>
      </c>
      <c r="V4484" s="15">
        <v>2.0</v>
      </c>
      <c r="W4484" s="31">
        <v>0.0</v>
      </c>
      <c r="X4484" s="28">
        <v>111564.0</v>
      </c>
    </row>
    <row r="4485" ht="15.75" customHeight="1">
      <c r="A4485" s="15">
        <v>8230.0</v>
      </c>
      <c r="B4485" s="15" t="s">
        <v>7135</v>
      </c>
      <c r="C4485" s="18">
        <v>42464.0</v>
      </c>
      <c r="D4485" s="18">
        <v>42468.0</v>
      </c>
      <c r="E4485" s="18">
        <f t="shared" si="1"/>
        <v>42468</v>
      </c>
      <c r="F4485" s="15" t="s">
        <v>114</v>
      </c>
      <c r="G4485" s="15" t="s">
        <v>2176</v>
      </c>
      <c r="H4485" s="15" t="s">
        <v>2177</v>
      </c>
      <c r="I4485" s="15" t="s">
        <v>76</v>
      </c>
      <c r="J4485" s="15" t="s">
        <v>60</v>
      </c>
      <c r="K4485" s="15" t="s">
        <v>33</v>
      </c>
      <c r="L4485" s="15" t="str">
        <f t="array" ref="L4485">_xlfn.XLOOKUP(M4485,reference_province_to_city!$A$2:$A$11,reference_province_to_city!$B$2:$B$11)</f>
        <v>Makassar</v>
      </c>
      <c r="M4485" s="15" t="s">
        <v>25</v>
      </c>
      <c r="N4485" s="15">
        <v>90111.0</v>
      </c>
      <c r="O4485" s="15">
        <f t="array" ref="O4485">_xlfn.XLOOKUP(M4485,reference_postal_code!$B$2:$B$11,reference_postal_code!$A$2:$A$11)</f>
        <v>90111</v>
      </c>
      <c r="P4485" s="15" t="s">
        <v>63</v>
      </c>
      <c r="Q4485" s="15" t="s">
        <v>3165</v>
      </c>
      <c r="R4485" s="15" t="s">
        <v>110</v>
      </c>
      <c r="S4485" s="15" t="s">
        <v>149</v>
      </c>
      <c r="T4485" s="15" t="s">
        <v>3166</v>
      </c>
      <c r="U4485" s="28">
        <v>1349550.0</v>
      </c>
      <c r="V4485" s="15">
        <v>3.0</v>
      </c>
      <c r="W4485" s="31">
        <v>0.0</v>
      </c>
      <c r="X4485" s="28">
        <v>566811.0</v>
      </c>
    </row>
    <row r="4486" ht="15.75" customHeight="1">
      <c r="A4486" s="15">
        <v>4244.0</v>
      </c>
      <c r="B4486" s="15" t="s">
        <v>7136</v>
      </c>
      <c r="C4486" s="18">
        <v>42464.0</v>
      </c>
      <c r="D4486" s="18">
        <v>42465.0</v>
      </c>
      <c r="E4486" s="18">
        <f t="shared" si="1"/>
        <v>42465</v>
      </c>
      <c r="F4486" s="15" t="s">
        <v>125</v>
      </c>
      <c r="G4486" s="15" t="s">
        <v>97</v>
      </c>
      <c r="H4486" s="15" t="s">
        <v>98</v>
      </c>
      <c r="I4486" s="15" t="s">
        <v>76</v>
      </c>
      <c r="J4486" s="15" t="s">
        <v>60</v>
      </c>
      <c r="K4486" s="15" t="s">
        <v>26</v>
      </c>
      <c r="L4486" s="15" t="str">
        <f t="array" ref="L4486">_xlfn.XLOOKUP(M4486,reference_province_to_city!$A$2:$A$11,reference_province_to_city!$B$2:$B$11)</f>
        <v>Denpasar</v>
      </c>
      <c r="M4486" s="15" t="s">
        <v>24</v>
      </c>
      <c r="N4486" s="15">
        <v>80231.0</v>
      </c>
      <c r="O4486" s="15">
        <f t="array" ref="O4486">_xlfn.XLOOKUP(M4486,reference_postal_code!$B$2:$B$11,reference_postal_code!$A$2:$A$11)</f>
        <v>80231</v>
      </c>
      <c r="P4486" s="15" t="s">
        <v>63</v>
      </c>
      <c r="Q4486" s="15" t="s">
        <v>3940</v>
      </c>
      <c r="R4486" s="15" t="s">
        <v>65</v>
      </c>
      <c r="S4486" s="15" t="s">
        <v>66</v>
      </c>
      <c r="T4486" s="15" t="s">
        <v>3941</v>
      </c>
      <c r="U4486" s="28">
        <v>417150.0</v>
      </c>
      <c r="V4486" s="15">
        <v>3.0</v>
      </c>
      <c r="W4486" s="31">
        <v>0.0</v>
      </c>
      <c r="X4486" s="28">
        <v>196060.0</v>
      </c>
    </row>
    <row r="4487" ht="15.75" customHeight="1">
      <c r="A4487" s="15">
        <v>4243.0</v>
      </c>
      <c r="B4487" s="15" t="s">
        <v>7136</v>
      </c>
      <c r="C4487" s="18">
        <v>42464.0</v>
      </c>
      <c r="D4487" s="18">
        <v>42465.0</v>
      </c>
      <c r="E4487" s="18">
        <f t="shared" si="1"/>
        <v>42465</v>
      </c>
      <c r="F4487" s="15" t="s">
        <v>125</v>
      </c>
      <c r="G4487" s="15" t="s">
        <v>97</v>
      </c>
      <c r="H4487" s="15" t="s">
        <v>98</v>
      </c>
      <c r="I4487" s="15" t="s">
        <v>76</v>
      </c>
      <c r="J4487" s="15" t="s">
        <v>60</v>
      </c>
      <c r="K4487" s="15" t="s">
        <v>26</v>
      </c>
      <c r="L4487" s="15" t="str">
        <f t="array" ref="L4487">_xlfn.XLOOKUP(M4487,reference_province_to_city!$A$2:$A$11,reference_province_to_city!$B$2:$B$11)</f>
        <v>Denpasar</v>
      </c>
      <c r="M4487" s="15" t="s">
        <v>24</v>
      </c>
      <c r="N4487" s="15">
        <v>80231.0</v>
      </c>
      <c r="O4487" s="15">
        <f t="array" ref="O4487">_xlfn.XLOOKUP(M4487,reference_postal_code!$B$2:$B$11,reference_postal_code!$A$2:$A$11)</f>
        <v>80231</v>
      </c>
      <c r="P4487" s="15" t="s">
        <v>63</v>
      </c>
      <c r="Q4487" s="15" t="s">
        <v>6935</v>
      </c>
      <c r="R4487" s="15" t="s">
        <v>110</v>
      </c>
      <c r="S4487" s="15" t="s">
        <v>111</v>
      </c>
      <c r="T4487" s="15" t="s">
        <v>6936</v>
      </c>
      <c r="U4487" s="28">
        <v>2249550.0</v>
      </c>
      <c r="V4487" s="15">
        <v>3.0</v>
      </c>
      <c r="W4487" s="31">
        <v>0.0</v>
      </c>
      <c r="X4487" s="28">
        <v>89982.0</v>
      </c>
    </row>
    <row r="4488" ht="15.75" customHeight="1">
      <c r="A4488" s="15">
        <v>5440.0</v>
      </c>
      <c r="B4488" s="15" t="s">
        <v>7137</v>
      </c>
      <c r="C4488" s="18">
        <v>42464.0</v>
      </c>
      <c r="D4488" s="18">
        <v>42469.0</v>
      </c>
      <c r="E4488" s="18">
        <f t="shared" si="1"/>
        <v>42469</v>
      </c>
      <c r="F4488" s="15" t="s">
        <v>55</v>
      </c>
      <c r="G4488" s="15" t="s">
        <v>1636</v>
      </c>
      <c r="H4488" s="15" t="s">
        <v>1637</v>
      </c>
      <c r="I4488" s="15" t="s">
        <v>59</v>
      </c>
      <c r="J4488" s="15" t="s">
        <v>60</v>
      </c>
      <c r="K4488" s="15" t="s">
        <v>29</v>
      </c>
      <c r="L4488" s="15" t="str">
        <f t="array" ref="L4488">_xlfn.XLOOKUP(M4488,reference_province_to_city!$A$2:$A$11,reference_province_to_city!$B$2:$B$11)</f>
        <v>Palembang</v>
      </c>
      <c r="M4488" s="15" t="s">
        <v>13</v>
      </c>
      <c r="N4488" s="15">
        <v>30111.0</v>
      </c>
      <c r="O4488" s="15">
        <f t="array" ref="O4488">_xlfn.XLOOKUP(M4488,reference_postal_code!$B$2:$B$11,reference_postal_code!$A$2:$A$11)</f>
        <v>30111</v>
      </c>
      <c r="P4488" s="15" t="s">
        <v>77</v>
      </c>
      <c r="Q4488" s="15" t="s">
        <v>2621</v>
      </c>
      <c r="R4488" s="15" t="s">
        <v>65</v>
      </c>
      <c r="S4488" s="15" t="s">
        <v>83</v>
      </c>
      <c r="T4488" s="15" t="s">
        <v>2622</v>
      </c>
      <c r="U4488" s="28">
        <v>8831760.0</v>
      </c>
      <c r="V4488" s="15">
        <v>2.0</v>
      </c>
      <c r="W4488" s="31">
        <v>0.2</v>
      </c>
      <c r="X4488" s="28">
        <v>2759925.0</v>
      </c>
    </row>
    <row r="4489" ht="15.75" customHeight="1">
      <c r="A4489" s="15">
        <v>8229.0</v>
      </c>
      <c r="B4489" s="15" t="s">
        <v>7135</v>
      </c>
      <c r="C4489" s="18">
        <v>42464.0</v>
      </c>
      <c r="D4489" s="18">
        <v>42468.0</v>
      </c>
      <c r="E4489" s="18">
        <f t="shared" si="1"/>
        <v>42468</v>
      </c>
      <c r="F4489" s="15" t="s">
        <v>114</v>
      </c>
      <c r="G4489" s="15" t="s">
        <v>2176</v>
      </c>
      <c r="H4489" s="15" t="s">
        <v>2177</v>
      </c>
      <c r="I4489" s="15" t="s">
        <v>76</v>
      </c>
      <c r="J4489" s="15" t="s">
        <v>60</v>
      </c>
      <c r="K4489" s="15" t="s">
        <v>33</v>
      </c>
      <c r="L4489" s="15" t="str">
        <f t="array" ref="L4489">_xlfn.XLOOKUP(M4489,reference_province_to_city!$A$2:$A$11,reference_province_to_city!$B$2:$B$11)</f>
        <v>Makassar</v>
      </c>
      <c r="M4489" s="15" t="s">
        <v>25</v>
      </c>
      <c r="N4489" s="15">
        <v>90111.0</v>
      </c>
      <c r="O4489" s="15">
        <f t="array" ref="O4489">_xlfn.XLOOKUP(M4489,reference_postal_code!$B$2:$B$11,reference_postal_code!$A$2:$A$11)</f>
        <v>90111</v>
      </c>
      <c r="P4489" s="15" t="s">
        <v>63</v>
      </c>
      <c r="Q4489" s="15" t="s">
        <v>1067</v>
      </c>
      <c r="R4489" s="15" t="s">
        <v>65</v>
      </c>
      <c r="S4489" s="15" t="s">
        <v>87</v>
      </c>
      <c r="T4489" s="15" t="s">
        <v>1068</v>
      </c>
      <c r="U4489" s="28">
        <v>465300.0</v>
      </c>
      <c r="V4489" s="15">
        <v>2.0</v>
      </c>
      <c r="W4489" s="31">
        <v>0.0</v>
      </c>
      <c r="X4489" s="28">
        <v>120978.0</v>
      </c>
    </row>
    <row r="4490" ht="15.75" customHeight="1">
      <c r="A4490" s="15">
        <v>89.0</v>
      </c>
      <c r="B4490" s="15" t="s">
        <v>7138</v>
      </c>
      <c r="C4490" s="18">
        <v>42465.0</v>
      </c>
      <c r="D4490" s="18">
        <v>42470.0</v>
      </c>
      <c r="E4490" s="18">
        <f t="shared" si="1"/>
        <v>42470</v>
      </c>
      <c r="F4490" s="15" t="s">
        <v>114</v>
      </c>
      <c r="G4490" s="15" t="s">
        <v>1179</v>
      </c>
      <c r="H4490" s="15" t="s">
        <v>1180</v>
      </c>
      <c r="I4490" s="15" t="s">
        <v>76</v>
      </c>
      <c r="J4490" s="15" t="s">
        <v>60</v>
      </c>
      <c r="K4490" s="15" t="s">
        <v>29</v>
      </c>
      <c r="L4490" s="15" t="str">
        <f t="array" ref="L4490">_xlfn.XLOOKUP(M4490,reference_province_to_city!$A$2:$A$11,reference_province_to_city!$B$2:$B$11)</f>
        <v>Palembang</v>
      </c>
      <c r="M4490" s="15" t="s">
        <v>13</v>
      </c>
      <c r="N4490" s="15">
        <v>30111.0</v>
      </c>
      <c r="O4490" s="15">
        <f t="array" ref="O4490">_xlfn.XLOOKUP(M4490,reference_postal_code!$B$2:$B$11,reference_postal_code!$A$2:$A$11)</f>
        <v>30111</v>
      </c>
      <c r="P4490" s="15" t="s">
        <v>77</v>
      </c>
      <c r="Q4490" s="15" t="s">
        <v>1427</v>
      </c>
      <c r="R4490" s="15" t="s">
        <v>65</v>
      </c>
      <c r="S4490" s="15" t="s">
        <v>87</v>
      </c>
      <c r="T4490" s="15" t="s">
        <v>1428</v>
      </c>
      <c r="U4490" s="28">
        <v>2375520.0</v>
      </c>
      <c r="V4490" s="15">
        <v>7.0</v>
      </c>
      <c r="W4490" s="31">
        <v>0.2</v>
      </c>
      <c r="X4490" s="28">
        <v>207858.0</v>
      </c>
    </row>
    <row r="4491" ht="15.75" customHeight="1">
      <c r="A4491" s="15">
        <v>9317.0</v>
      </c>
      <c r="B4491" s="15" t="s">
        <v>7139</v>
      </c>
      <c r="C4491" s="18">
        <v>42465.0</v>
      </c>
      <c r="D4491" s="18">
        <v>42469.0</v>
      </c>
      <c r="E4491" s="18">
        <f t="shared" si="1"/>
        <v>42469</v>
      </c>
      <c r="F4491" s="15" t="s">
        <v>55</v>
      </c>
      <c r="G4491" s="15" t="s">
        <v>5390</v>
      </c>
      <c r="H4491" s="15" t="s">
        <v>5391</v>
      </c>
      <c r="I4491" s="15" t="s">
        <v>59</v>
      </c>
      <c r="J4491" s="15" t="s">
        <v>60</v>
      </c>
      <c r="K4491" s="15" t="s">
        <v>28</v>
      </c>
      <c r="L4491" s="15" t="str">
        <f t="array" ref="L4491">_xlfn.XLOOKUP(M4491,reference_province_to_city!$A$2:$A$11,reference_province_to_city!$B$2:$B$11)</f>
        <v>Medan</v>
      </c>
      <c r="M4491" s="15" t="s">
        <v>11</v>
      </c>
      <c r="N4491" s="15">
        <v>20111.0</v>
      </c>
      <c r="O4491" s="15">
        <f t="array" ref="O4491">_xlfn.XLOOKUP(M4491,reference_postal_code!$B$2:$B$11,reference_postal_code!$A$2:$A$11)</f>
        <v>20111</v>
      </c>
      <c r="P4491" s="15" t="s">
        <v>77</v>
      </c>
      <c r="Q4491" s="15" t="s">
        <v>3701</v>
      </c>
      <c r="R4491" s="15" t="s">
        <v>65</v>
      </c>
      <c r="S4491" s="15" t="s">
        <v>226</v>
      </c>
      <c r="T4491" s="15" t="s">
        <v>3702</v>
      </c>
      <c r="U4491" s="28">
        <v>1.153776E7</v>
      </c>
      <c r="V4491" s="15">
        <v>4.0</v>
      </c>
      <c r="W4491" s="31">
        <v>0.2</v>
      </c>
      <c r="X4491" s="28">
        <v>-2451774.0</v>
      </c>
    </row>
    <row r="4492" ht="15.75" customHeight="1">
      <c r="A4492" s="15">
        <v>9316.0</v>
      </c>
      <c r="B4492" s="15" t="s">
        <v>7139</v>
      </c>
      <c r="C4492" s="18">
        <v>42465.0</v>
      </c>
      <c r="D4492" s="18">
        <v>42469.0</v>
      </c>
      <c r="E4492" s="18">
        <f t="shared" si="1"/>
        <v>42469</v>
      </c>
      <c r="F4492" s="15" t="s">
        <v>55</v>
      </c>
      <c r="G4492" s="15" t="s">
        <v>5390</v>
      </c>
      <c r="H4492" s="15" t="s">
        <v>5391</v>
      </c>
      <c r="I4492" s="15" t="s">
        <v>59</v>
      </c>
      <c r="J4492" s="15" t="s">
        <v>60</v>
      </c>
      <c r="K4492" s="15" t="s">
        <v>28</v>
      </c>
      <c r="L4492" s="15" t="str">
        <f t="array" ref="L4492">_xlfn.XLOOKUP(M4492,reference_province_to_city!$A$2:$A$11,reference_province_to_city!$B$2:$B$11)</f>
        <v>Medan</v>
      </c>
      <c r="M4492" s="15" t="s">
        <v>11</v>
      </c>
      <c r="N4492" s="15">
        <v>20111.0</v>
      </c>
      <c r="O4492" s="15">
        <f t="array" ref="O4492">_xlfn.XLOOKUP(M4492,reference_postal_code!$B$2:$B$11,reference_postal_code!$A$2:$A$11)</f>
        <v>20111</v>
      </c>
      <c r="P4492" s="15" t="s">
        <v>77</v>
      </c>
      <c r="Q4492" s="15" t="s">
        <v>7111</v>
      </c>
      <c r="R4492" s="15" t="s">
        <v>110</v>
      </c>
      <c r="S4492" s="15" t="s">
        <v>111</v>
      </c>
      <c r="T4492" s="15" t="s">
        <v>7112</v>
      </c>
      <c r="U4492" s="28">
        <v>1781730.0</v>
      </c>
      <c r="V4492" s="15">
        <v>3.0</v>
      </c>
      <c r="W4492" s="31">
        <v>0.4</v>
      </c>
      <c r="X4492" s="28">
        <v>-415737.0</v>
      </c>
    </row>
    <row r="4493" ht="15.75" customHeight="1">
      <c r="A4493" s="15">
        <v>8799.0</v>
      </c>
      <c r="B4493" s="15" t="s">
        <v>7140</v>
      </c>
      <c r="C4493" s="18">
        <v>42466.0</v>
      </c>
      <c r="D4493" s="18"/>
      <c r="E4493" s="18">
        <f t="shared" si="1"/>
        <v>42469</v>
      </c>
      <c r="F4493" s="15" t="s">
        <v>55</v>
      </c>
      <c r="G4493" s="15" t="s">
        <v>1121</v>
      </c>
      <c r="H4493" s="15" t="s">
        <v>1122</v>
      </c>
      <c r="I4493" s="15" t="s">
        <v>76</v>
      </c>
      <c r="J4493" s="15" t="s">
        <v>60</v>
      </c>
      <c r="K4493" s="15" t="s">
        <v>14</v>
      </c>
      <c r="L4493" s="15" t="str">
        <f t="array" ref="L4493">_xlfn.XLOOKUP(M4493,reference_province_to_city!$A$2:$A$11,reference_province_to_city!$B$2:$B$11)</f>
        <v>Bandung</v>
      </c>
      <c r="M4493" s="15" t="s">
        <v>12</v>
      </c>
      <c r="N4493" s="15">
        <v>40111.0</v>
      </c>
      <c r="O4493" s="15">
        <f t="array" ref="O4493">_xlfn.XLOOKUP(M4493,reference_postal_code!$B$2:$B$11,reference_postal_code!$A$2:$A$11)</f>
        <v>40111</v>
      </c>
      <c r="P4493" s="15" t="s">
        <v>117</v>
      </c>
      <c r="Q4493" s="15" t="s">
        <v>4801</v>
      </c>
      <c r="R4493" s="15" t="s">
        <v>110</v>
      </c>
      <c r="S4493" s="15" t="s">
        <v>111</v>
      </c>
      <c r="T4493" s="15" t="s">
        <v>4802</v>
      </c>
      <c r="U4493" s="28">
        <v>1.942125E7</v>
      </c>
      <c r="V4493" s="15">
        <v>5.0</v>
      </c>
      <c r="W4493" s="31">
        <v>0.0</v>
      </c>
      <c r="X4493" s="28">
        <v>5049525.0</v>
      </c>
    </row>
    <row r="4494" ht="15.75" customHeight="1">
      <c r="A4494" s="15">
        <v>9936.0</v>
      </c>
      <c r="B4494" s="15" t="s">
        <v>7141</v>
      </c>
      <c r="C4494" s="18">
        <v>42467.0</v>
      </c>
      <c r="D4494" s="18">
        <v>42472.0</v>
      </c>
      <c r="E4494" s="18">
        <f t="shared" si="1"/>
        <v>42472</v>
      </c>
      <c r="F4494" s="15" t="s">
        <v>55</v>
      </c>
      <c r="G4494" s="15" t="s">
        <v>700</v>
      </c>
      <c r="H4494" s="15" t="s">
        <v>701</v>
      </c>
      <c r="I4494" s="15" t="s">
        <v>59</v>
      </c>
      <c r="J4494" s="15" t="s">
        <v>60</v>
      </c>
      <c r="K4494" s="15" t="s">
        <v>31</v>
      </c>
      <c r="L4494" s="15" t="str">
        <f t="array" ref="L4494">_xlfn.XLOOKUP(M4494,reference_province_to_city!$A$2:$A$11,reference_province_to_city!$B$2:$B$11)</f>
        <v>Balikpapan</v>
      </c>
      <c r="M4494" s="15" t="s">
        <v>21</v>
      </c>
      <c r="N4494" s="15">
        <v>76114.0</v>
      </c>
      <c r="O4494" s="15">
        <f t="array" ref="O4494">_xlfn.XLOOKUP(M4494,reference_postal_code!$B$2:$B$11,reference_postal_code!$A$2:$A$11)</f>
        <v>76114</v>
      </c>
      <c r="P4494" s="15" t="s">
        <v>166</v>
      </c>
      <c r="Q4494" s="15" t="s">
        <v>7142</v>
      </c>
      <c r="R4494" s="15" t="s">
        <v>65</v>
      </c>
      <c r="S4494" s="15" t="s">
        <v>87</v>
      </c>
      <c r="T4494" s="15" t="s">
        <v>7143</v>
      </c>
      <c r="U4494" s="28">
        <v>551160.0</v>
      </c>
      <c r="V4494" s="15">
        <v>3.0</v>
      </c>
      <c r="W4494" s="31">
        <v>0.2</v>
      </c>
      <c r="X4494" s="28">
        <v>55116.0</v>
      </c>
    </row>
    <row r="4495" ht="15.75" customHeight="1">
      <c r="A4495" s="15">
        <v>754.0</v>
      </c>
      <c r="B4495" s="15" t="s">
        <v>7144</v>
      </c>
      <c r="C4495" s="18">
        <v>42467.0</v>
      </c>
      <c r="D4495" s="18">
        <v>42469.0</v>
      </c>
      <c r="E4495" s="18">
        <f t="shared" si="1"/>
        <v>42469</v>
      </c>
      <c r="F4495" s="15" t="s">
        <v>125</v>
      </c>
      <c r="G4495" s="15" t="s">
        <v>4036</v>
      </c>
      <c r="H4495" s="15" t="s">
        <v>4037</v>
      </c>
      <c r="I4495" s="15" t="s">
        <v>128</v>
      </c>
      <c r="J4495" s="15" t="s">
        <v>60</v>
      </c>
      <c r="K4495" s="15" t="s">
        <v>29</v>
      </c>
      <c r="L4495" s="15" t="str">
        <f t="array" ref="L4495">_xlfn.XLOOKUP(M4495,reference_province_to_city!$A$2:$A$11,reference_province_to_city!$B$2:$B$11)</f>
        <v>Palembang</v>
      </c>
      <c r="M4495" s="15" t="s">
        <v>13</v>
      </c>
      <c r="N4495" s="15">
        <v>30111.0</v>
      </c>
      <c r="O4495" s="15">
        <f t="array" ref="O4495">_xlfn.XLOOKUP(M4495,reference_postal_code!$B$2:$B$11,reference_postal_code!$A$2:$A$11)</f>
        <v>30111</v>
      </c>
      <c r="P4495" s="15" t="s">
        <v>77</v>
      </c>
      <c r="Q4495" s="15" t="s">
        <v>3583</v>
      </c>
      <c r="R4495" s="15" t="s">
        <v>110</v>
      </c>
      <c r="S4495" s="15" t="s">
        <v>1391</v>
      </c>
      <c r="T4495" s="15" t="s">
        <v>3584</v>
      </c>
      <c r="U4495" s="28">
        <v>1.799964E7</v>
      </c>
      <c r="V4495" s="15">
        <v>3.0</v>
      </c>
      <c r="W4495" s="31">
        <v>0.2</v>
      </c>
      <c r="X4495" s="28">
        <v>5624887.0</v>
      </c>
    </row>
    <row r="4496" ht="15.75" customHeight="1">
      <c r="A4496" s="15">
        <v>9935.0</v>
      </c>
      <c r="B4496" s="15" t="s">
        <v>7141</v>
      </c>
      <c r="C4496" s="18">
        <v>42467.0</v>
      </c>
      <c r="D4496" s="18">
        <v>42472.0</v>
      </c>
      <c r="E4496" s="18">
        <f t="shared" si="1"/>
        <v>42472</v>
      </c>
      <c r="F4496" s="15" t="s">
        <v>55</v>
      </c>
      <c r="G4496" s="15" t="s">
        <v>700</v>
      </c>
      <c r="H4496" s="15" t="s">
        <v>701</v>
      </c>
      <c r="I4496" s="15" t="s">
        <v>59</v>
      </c>
      <c r="J4496" s="15" t="s">
        <v>60</v>
      </c>
      <c r="K4496" s="15" t="s">
        <v>31</v>
      </c>
      <c r="L4496" s="15" t="str">
        <f t="array" ref="L4496">_xlfn.XLOOKUP(M4496,reference_province_to_city!$A$2:$A$11,reference_province_to_city!$B$2:$B$11)</f>
        <v>Balikpapan</v>
      </c>
      <c r="M4496" s="15" t="s">
        <v>21</v>
      </c>
      <c r="N4496" s="15">
        <v>76114.0</v>
      </c>
      <c r="O4496" s="15">
        <f t="array" ref="O4496">_xlfn.XLOOKUP(M4496,reference_postal_code!$B$2:$B$11,reference_postal_code!$A$2:$A$11)</f>
        <v>76114</v>
      </c>
      <c r="P4496" s="15" t="s">
        <v>166</v>
      </c>
      <c r="Q4496" s="15" t="s">
        <v>4593</v>
      </c>
      <c r="R4496" s="15" t="s">
        <v>65</v>
      </c>
      <c r="S4496" s="15" t="s">
        <v>222</v>
      </c>
      <c r="T4496" s="15" t="s">
        <v>4594</v>
      </c>
      <c r="U4496" s="28">
        <v>502920.0</v>
      </c>
      <c r="V4496" s="15">
        <v>3.0</v>
      </c>
      <c r="W4496" s="31">
        <v>0.2</v>
      </c>
      <c r="X4496" s="28">
        <v>37719.0</v>
      </c>
    </row>
    <row r="4497" ht="15.75" customHeight="1">
      <c r="A4497" s="15">
        <v>4735.0</v>
      </c>
      <c r="B4497" s="15" t="s">
        <v>7145</v>
      </c>
      <c r="C4497" s="18">
        <v>42467.0</v>
      </c>
      <c r="D4497" s="18">
        <v>42472.0</v>
      </c>
      <c r="E4497" s="18">
        <f t="shared" si="1"/>
        <v>42472</v>
      </c>
      <c r="F4497" s="15" t="s">
        <v>55</v>
      </c>
      <c r="G4497" s="15" t="s">
        <v>939</v>
      </c>
      <c r="H4497" s="15" t="s">
        <v>940</v>
      </c>
      <c r="I4497" s="15" t="s">
        <v>128</v>
      </c>
      <c r="J4497" s="15" t="s">
        <v>60</v>
      </c>
      <c r="K4497" s="15" t="s">
        <v>33</v>
      </c>
      <c r="L4497" s="15" t="str">
        <f t="array" ref="L4497">_xlfn.XLOOKUP(M4497,reference_province_to_city!$A$2:$A$11,reference_province_to_city!$B$2:$B$11)</f>
        <v>Makassar</v>
      </c>
      <c r="M4497" s="15" t="s">
        <v>25</v>
      </c>
      <c r="N4497" s="15">
        <v>90111.0</v>
      </c>
      <c r="O4497" s="15">
        <f t="array" ref="O4497">_xlfn.XLOOKUP(M4497,reference_postal_code!$B$2:$B$11,reference_postal_code!$A$2:$A$11)</f>
        <v>90111</v>
      </c>
      <c r="P4497" s="15" t="s">
        <v>63</v>
      </c>
      <c r="Q4497" s="15" t="s">
        <v>2026</v>
      </c>
      <c r="R4497" s="15" t="s">
        <v>106</v>
      </c>
      <c r="S4497" s="15" t="s">
        <v>107</v>
      </c>
      <c r="T4497" s="15" t="s">
        <v>2027</v>
      </c>
      <c r="U4497" s="28">
        <v>9881190.0</v>
      </c>
      <c r="V4497" s="15">
        <v>3.0</v>
      </c>
      <c r="W4497" s="31">
        <v>0.1</v>
      </c>
      <c r="X4497" s="28">
        <v>2195820.0</v>
      </c>
    </row>
    <row r="4498" ht="15.75" customHeight="1">
      <c r="A4498" s="15">
        <v>9369.0</v>
      </c>
      <c r="B4498" s="15" t="s">
        <v>7146</v>
      </c>
      <c r="C4498" s="18">
        <v>42467.0</v>
      </c>
      <c r="D4498" s="18">
        <v>42469.0</v>
      </c>
      <c r="E4498" s="18">
        <f t="shared" si="1"/>
        <v>42469</v>
      </c>
      <c r="F4498" s="15" t="s">
        <v>125</v>
      </c>
      <c r="G4498" s="15" t="s">
        <v>3434</v>
      </c>
      <c r="H4498" s="15" t="s">
        <v>3435</v>
      </c>
      <c r="I4498" s="15" t="s">
        <v>128</v>
      </c>
      <c r="J4498" s="15" t="s">
        <v>60</v>
      </c>
      <c r="K4498" s="15" t="s">
        <v>10</v>
      </c>
      <c r="L4498" s="15" t="str">
        <f t="array" ref="L4498">_xlfn.XLOOKUP(M4498,reference_province_to_city!$A$2:$A$11,reference_province_to_city!$B$2:$B$11)</f>
        <v>Jakarta</v>
      </c>
      <c r="M4498" s="15" t="s">
        <v>7</v>
      </c>
      <c r="N4498" s="15">
        <v>10110.0</v>
      </c>
      <c r="O4498" s="15">
        <f t="array" ref="O4498">_xlfn.XLOOKUP(M4498,reference_postal_code!$B$2:$B$11,reference_postal_code!$A$2:$A$11)</f>
        <v>10110</v>
      </c>
      <c r="P4498" s="15" t="s">
        <v>117</v>
      </c>
      <c r="Q4498" s="15" t="s">
        <v>7147</v>
      </c>
      <c r="R4498" s="15" t="s">
        <v>65</v>
      </c>
      <c r="S4498" s="15" t="s">
        <v>66</v>
      </c>
      <c r="T4498" s="15" t="s">
        <v>7148</v>
      </c>
      <c r="U4498" s="28">
        <v>569100.0</v>
      </c>
      <c r="V4498" s="15">
        <v>2.0</v>
      </c>
      <c r="W4498" s="31">
        <v>0.0</v>
      </c>
      <c r="X4498" s="28">
        <v>273168.0</v>
      </c>
    </row>
    <row r="4499" ht="15.75" customHeight="1">
      <c r="A4499" s="15">
        <v>8517.0</v>
      </c>
      <c r="B4499" s="15" t="s">
        <v>7149</v>
      </c>
      <c r="C4499" s="18">
        <v>42467.0</v>
      </c>
      <c r="D4499" s="18">
        <v>42471.0</v>
      </c>
      <c r="E4499" s="18">
        <f t="shared" si="1"/>
        <v>42471</v>
      </c>
      <c r="F4499" s="15" t="s">
        <v>55</v>
      </c>
      <c r="G4499" s="15" t="s">
        <v>4584</v>
      </c>
      <c r="H4499" s="15" t="s">
        <v>4585</v>
      </c>
      <c r="I4499" s="15" t="s">
        <v>59</v>
      </c>
      <c r="J4499" s="15" t="s">
        <v>60</v>
      </c>
      <c r="K4499" s="15" t="s">
        <v>26</v>
      </c>
      <c r="L4499" s="15" t="str">
        <f t="array" ref="L4499">_xlfn.XLOOKUP(M4499,reference_province_to_city!$A$2:$A$11,reference_province_to_city!$B$2:$B$11)</f>
        <v>Denpasar</v>
      </c>
      <c r="M4499" s="15" t="s">
        <v>24</v>
      </c>
      <c r="N4499" s="15">
        <v>80231.0</v>
      </c>
      <c r="O4499" s="15">
        <f t="array" ref="O4499">_xlfn.XLOOKUP(M4499,reference_postal_code!$B$2:$B$11,reference_postal_code!$A$2:$A$11)</f>
        <v>80231</v>
      </c>
      <c r="P4499" s="15" t="s">
        <v>63</v>
      </c>
      <c r="Q4499" s="15" t="s">
        <v>1908</v>
      </c>
      <c r="R4499" s="15" t="s">
        <v>65</v>
      </c>
      <c r="S4499" s="15" t="s">
        <v>93</v>
      </c>
      <c r="T4499" s="15" t="s">
        <v>1909</v>
      </c>
      <c r="U4499" s="28">
        <v>54600.0</v>
      </c>
      <c r="V4499" s="15">
        <v>2.0</v>
      </c>
      <c r="W4499" s="31">
        <v>0.0</v>
      </c>
      <c r="X4499" s="28">
        <v>14742.0</v>
      </c>
    </row>
    <row r="4500" ht="15.75" customHeight="1">
      <c r="A4500" s="15">
        <v>3674.0</v>
      </c>
      <c r="B4500" s="15" t="s">
        <v>7150</v>
      </c>
      <c r="C4500" s="18">
        <v>42468.0</v>
      </c>
      <c r="D4500" s="18">
        <v>42474.0</v>
      </c>
      <c r="E4500" s="18">
        <f t="shared" si="1"/>
        <v>42474</v>
      </c>
      <c r="F4500" s="15" t="s">
        <v>55</v>
      </c>
      <c r="G4500" s="15" t="s">
        <v>3641</v>
      </c>
      <c r="H4500" s="15" t="s">
        <v>3642</v>
      </c>
      <c r="I4500" s="15" t="s">
        <v>76</v>
      </c>
      <c r="J4500" s="15" t="s">
        <v>60</v>
      </c>
      <c r="L4500" s="15" t="str">
        <f t="array" ref="L4500">_xlfn.XLOOKUP(M4500,reference_province_to_city!$A$2:$A$11,reference_province_to_city!$B$2:$B$11)</f>
        <v>Balikpapan</v>
      </c>
      <c r="M4500" s="15" t="s">
        <v>21</v>
      </c>
      <c r="N4500" s="15">
        <v>76114.0</v>
      </c>
      <c r="O4500" s="15">
        <f t="array" ref="O4500">_xlfn.XLOOKUP(M4500,reference_postal_code!$B$2:$B$11,reference_postal_code!$A$2:$A$11)</f>
        <v>76114</v>
      </c>
      <c r="P4500" s="15" t="s">
        <v>166</v>
      </c>
      <c r="Q4500" s="15" t="s">
        <v>620</v>
      </c>
      <c r="R4500" s="15" t="s">
        <v>65</v>
      </c>
      <c r="S4500" s="15" t="s">
        <v>83</v>
      </c>
      <c r="T4500" s="15" t="s">
        <v>621</v>
      </c>
      <c r="U4500" s="28">
        <v>1816560.0</v>
      </c>
      <c r="V4500" s="15">
        <v>6.0</v>
      </c>
      <c r="W4500" s="31">
        <v>0.7</v>
      </c>
      <c r="X4500" s="28">
        <v>-1513800.0</v>
      </c>
    </row>
    <row r="4501" ht="15.75" customHeight="1">
      <c r="A4501" s="15">
        <v>1198.0</v>
      </c>
      <c r="B4501" s="15" t="s">
        <v>7151</v>
      </c>
      <c r="C4501" s="18">
        <v>42468.0</v>
      </c>
      <c r="D4501" s="18">
        <v>42472.0</v>
      </c>
      <c r="E4501" s="18">
        <f t="shared" si="1"/>
        <v>42472</v>
      </c>
      <c r="F4501" s="15" t="s">
        <v>55</v>
      </c>
      <c r="G4501" s="15" t="s">
        <v>3552</v>
      </c>
      <c r="H4501" s="15" t="s">
        <v>3553</v>
      </c>
      <c r="I4501" s="15" t="s">
        <v>59</v>
      </c>
      <c r="J4501" s="15" t="s">
        <v>60</v>
      </c>
      <c r="K4501" s="15" t="s">
        <v>28</v>
      </c>
      <c r="L4501" s="15" t="str">
        <f t="array" ref="L4501">_xlfn.XLOOKUP(M4501,reference_province_to_city!$A$2:$A$11,reference_province_to_city!$B$2:$B$11)</f>
        <v>Medan</v>
      </c>
      <c r="M4501" s="15" t="s">
        <v>11</v>
      </c>
      <c r="N4501" s="15">
        <v>20111.0</v>
      </c>
      <c r="O4501" s="15">
        <f t="array" ref="O4501">_xlfn.XLOOKUP(M4501,reference_postal_code!$B$2:$B$11,reference_postal_code!$A$2:$A$11)</f>
        <v>20111</v>
      </c>
      <c r="P4501" s="15" t="s">
        <v>77</v>
      </c>
      <c r="Q4501" s="15" t="s">
        <v>5676</v>
      </c>
      <c r="R4501" s="15" t="s">
        <v>110</v>
      </c>
      <c r="S4501" s="15" t="s">
        <v>149</v>
      </c>
      <c r="T4501" s="15" t="s">
        <v>5677</v>
      </c>
      <c r="U4501" s="28">
        <v>6478920.0</v>
      </c>
      <c r="V4501" s="15">
        <v>9.0</v>
      </c>
      <c r="W4501" s="31">
        <v>0.2</v>
      </c>
      <c r="X4501" s="28">
        <v>971838.0</v>
      </c>
    </row>
    <row r="4502" ht="15.75" customHeight="1">
      <c r="A4502" s="15">
        <v>905.0</v>
      </c>
      <c r="B4502" s="15" t="s">
        <v>7152</v>
      </c>
      <c r="C4502" s="18">
        <v>42468.0</v>
      </c>
      <c r="D4502" s="18">
        <v>42472.0</v>
      </c>
      <c r="E4502" s="18">
        <f t="shared" si="1"/>
        <v>42472</v>
      </c>
      <c r="F4502" s="15" t="s">
        <v>55</v>
      </c>
      <c r="G4502" s="15" t="s">
        <v>3016</v>
      </c>
      <c r="H4502" s="15" t="s">
        <v>3017</v>
      </c>
      <c r="I4502" s="15" t="s">
        <v>59</v>
      </c>
      <c r="J4502" s="15" t="s">
        <v>60</v>
      </c>
      <c r="K4502" s="15" t="s">
        <v>3764</v>
      </c>
      <c r="L4502" s="15" t="str">
        <f t="array" ref="L4502">_xlfn.XLOOKUP(M4502,reference_province_to_city!$A$2:$A$11,reference_province_to_city!$B$2:$B$11)</f>
        <v>Yogyakarta</v>
      </c>
      <c r="M4502" s="15" t="s">
        <v>18</v>
      </c>
      <c r="N4502" s="15">
        <v>55111.0</v>
      </c>
      <c r="O4502" s="15">
        <f t="array" ref="O4502">_xlfn.XLOOKUP(M4502,reference_postal_code!$B$2:$B$11,reference_postal_code!$A$2:$A$11)</f>
        <v>55111</v>
      </c>
      <c r="P4502" s="15" t="s">
        <v>77</v>
      </c>
      <c r="Q4502" s="15" t="s">
        <v>417</v>
      </c>
      <c r="R4502" s="15" t="s">
        <v>65</v>
      </c>
      <c r="S4502" s="15" t="s">
        <v>87</v>
      </c>
      <c r="T4502" s="15" t="s">
        <v>418</v>
      </c>
      <c r="U4502" s="28">
        <v>974400.0</v>
      </c>
      <c r="V4502" s="15">
        <v>2.0</v>
      </c>
      <c r="W4502" s="31">
        <v>0.0</v>
      </c>
      <c r="X4502" s="28">
        <v>38976.0</v>
      </c>
    </row>
    <row r="4503" ht="15.75" customHeight="1">
      <c r="A4503" s="15">
        <v>6719.0</v>
      </c>
      <c r="B4503" s="15" t="s">
        <v>7153</v>
      </c>
      <c r="C4503" s="18">
        <v>42468.0</v>
      </c>
      <c r="D4503" s="18">
        <v>42475.0</v>
      </c>
      <c r="E4503" s="18">
        <f t="shared" si="1"/>
        <v>42475</v>
      </c>
      <c r="F4503" s="15" t="s">
        <v>55</v>
      </c>
      <c r="G4503" s="15" t="s">
        <v>683</v>
      </c>
      <c r="H4503" s="15" t="s">
        <v>684</v>
      </c>
      <c r="I4503" s="15" t="s">
        <v>76</v>
      </c>
      <c r="J4503" s="15" t="s">
        <v>60</v>
      </c>
      <c r="K4503" s="15" t="s">
        <v>31</v>
      </c>
      <c r="L4503" s="15" t="str">
        <f t="array" ref="L4503">_xlfn.XLOOKUP(M4503,reference_province_to_city!$A$2:$A$11,reference_province_to_city!$B$2:$B$11)</f>
        <v>Balikpapan</v>
      </c>
      <c r="M4503" s="15" t="s">
        <v>21</v>
      </c>
      <c r="N4503" s="15">
        <v>76114.0</v>
      </c>
      <c r="O4503" s="15">
        <f t="array" ref="O4503">_xlfn.XLOOKUP(M4503,reference_postal_code!$B$2:$B$11,reference_postal_code!$A$2:$A$11)</f>
        <v>76114</v>
      </c>
      <c r="P4503" s="15" t="s">
        <v>166</v>
      </c>
      <c r="Q4503" s="15" t="s">
        <v>4242</v>
      </c>
      <c r="R4503" s="15" t="s">
        <v>106</v>
      </c>
      <c r="S4503" s="15" t="s">
        <v>139</v>
      </c>
      <c r="T4503" s="15" t="s">
        <v>4243</v>
      </c>
      <c r="U4503" s="28">
        <v>2398800.0</v>
      </c>
      <c r="V4503" s="15">
        <v>4.0</v>
      </c>
      <c r="W4503" s="31">
        <v>0.0</v>
      </c>
      <c r="X4503" s="28">
        <v>479760.0</v>
      </c>
    </row>
    <row r="4504" ht="15.75" customHeight="1">
      <c r="A4504" s="15">
        <v>4196.0</v>
      </c>
      <c r="B4504" s="15" t="s">
        <v>7154</v>
      </c>
      <c r="C4504" s="18">
        <v>42468.0</v>
      </c>
      <c r="D4504" s="18">
        <v>42474.0</v>
      </c>
      <c r="E4504" s="18">
        <f t="shared" si="1"/>
        <v>42474</v>
      </c>
      <c r="F4504" s="15" t="s">
        <v>55</v>
      </c>
      <c r="G4504" s="15" t="s">
        <v>4620</v>
      </c>
      <c r="H4504" s="15" t="s">
        <v>4621</v>
      </c>
      <c r="I4504" s="15" t="s">
        <v>59</v>
      </c>
      <c r="J4504" s="15" t="s">
        <v>60</v>
      </c>
      <c r="K4504" s="15" t="s">
        <v>22</v>
      </c>
      <c r="L4504" s="15" t="str">
        <f t="array" ref="L4504">_xlfn.XLOOKUP(M4504,reference_province_to_city!$A$2:$A$11,reference_province_to_city!$B$2:$B$11)</f>
        <v>Surabaya</v>
      </c>
      <c r="M4504" s="15" t="s">
        <v>20</v>
      </c>
      <c r="N4504" s="15">
        <v>60231.0</v>
      </c>
      <c r="O4504" s="15">
        <f t="array" ref="O4504">_xlfn.XLOOKUP(M4504,reference_postal_code!$B$2:$B$11,reference_postal_code!$A$2:$A$11)</f>
        <v>60231</v>
      </c>
      <c r="P4504" s="15" t="s">
        <v>166</v>
      </c>
      <c r="Q4504" s="15" t="s">
        <v>7155</v>
      </c>
      <c r="R4504" s="15" t="s">
        <v>106</v>
      </c>
      <c r="S4504" s="15" t="s">
        <v>139</v>
      </c>
      <c r="T4504" s="15" t="s">
        <v>7156</v>
      </c>
      <c r="U4504" s="28">
        <v>370500.0</v>
      </c>
      <c r="V4504" s="15">
        <v>5.0</v>
      </c>
      <c r="W4504" s="31">
        <v>0.0</v>
      </c>
      <c r="X4504" s="28">
        <v>155610.0</v>
      </c>
    </row>
    <row r="4505" ht="15.75" customHeight="1">
      <c r="A4505" s="15">
        <v>6717.0</v>
      </c>
      <c r="B4505" s="15" t="s">
        <v>7153</v>
      </c>
      <c r="C4505" s="18">
        <v>42468.0</v>
      </c>
      <c r="D4505" s="18">
        <v>42475.0</v>
      </c>
      <c r="E4505" s="18">
        <f t="shared" si="1"/>
        <v>42475</v>
      </c>
      <c r="F4505" s="15" t="s">
        <v>55</v>
      </c>
      <c r="G4505" s="15" t="s">
        <v>683</v>
      </c>
      <c r="H4505" s="15" t="s">
        <v>684</v>
      </c>
      <c r="I4505" s="15" t="s">
        <v>76</v>
      </c>
      <c r="J4505" s="15" t="s">
        <v>60</v>
      </c>
      <c r="K4505" s="15" t="s">
        <v>31</v>
      </c>
      <c r="L4505" s="15" t="str">
        <f t="array" ref="L4505">_xlfn.XLOOKUP(M4505,reference_province_to_city!$A$2:$A$11,reference_province_to_city!$B$2:$B$11)</f>
        <v>Balikpapan</v>
      </c>
      <c r="M4505" s="15" t="s">
        <v>21</v>
      </c>
      <c r="N4505" s="15">
        <v>76114.0</v>
      </c>
      <c r="O4505" s="15">
        <f t="array" ref="O4505">_xlfn.XLOOKUP(M4505,reference_postal_code!$B$2:$B$11,reference_postal_code!$A$2:$A$11)</f>
        <v>76114</v>
      </c>
      <c r="P4505" s="15" t="s">
        <v>166</v>
      </c>
      <c r="Q4505" s="15" t="s">
        <v>2988</v>
      </c>
      <c r="R4505" s="15" t="s">
        <v>65</v>
      </c>
      <c r="S4505" s="15" t="s">
        <v>103</v>
      </c>
      <c r="T4505" s="15" t="s">
        <v>2989</v>
      </c>
      <c r="U4505" s="28">
        <v>450000.0</v>
      </c>
      <c r="V4505" s="15">
        <v>6.0</v>
      </c>
      <c r="W4505" s="31">
        <v>0.0</v>
      </c>
      <c r="X4505" s="28">
        <v>216000.0</v>
      </c>
    </row>
    <row r="4506" ht="15.75" customHeight="1">
      <c r="A4506" s="15">
        <v>906.0</v>
      </c>
      <c r="B4506" s="15" t="s">
        <v>7152</v>
      </c>
      <c r="C4506" s="18">
        <v>42468.0</v>
      </c>
      <c r="D4506" s="18">
        <v>42472.0</v>
      </c>
      <c r="E4506" s="18">
        <f t="shared" si="1"/>
        <v>42472</v>
      </c>
      <c r="F4506" s="15" t="s">
        <v>55</v>
      </c>
      <c r="G4506" s="15" t="s">
        <v>3016</v>
      </c>
      <c r="H4506" s="15" t="s">
        <v>3017</v>
      </c>
      <c r="I4506" s="15" t="s">
        <v>59</v>
      </c>
      <c r="J4506" s="15" t="s">
        <v>60</v>
      </c>
      <c r="K4506" s="15" t="s">
        <v>19</v>
      </c>
      <c r="L4506" s="15" t="str">
        <f t="array" ref="L4506">_xlfn.XLOOKUP(M4506,reference_province_to_city!$A$2:$A$11,reference_province_to_city!$B$2:$B$11)</f>
        <v>Yogyakarta</v>
      </c>
      <c r="M4506" s="15" t="s">
        <v>18</v>
      </c>
      <c r="N4506" s="15">
        <v>55111.0</v>
      </c>
      <c r="O4506" s="15">
        <f t="array" ref="O4506">_xlfn.XLOOKUP(M4506,reference_postal_code!$B$2:$B$11,reference_postal_code!$A$2:$A$11)</f>
        <v>55111</v>
      </c>
      <c r="P4506" s="15" t="s">
        <v>77</v>
      </c>
      <c r="Q4506" s="15" t="s">
        <v>2747</v>
      </c>
      <c r="R4506" s="15" t="s">
        <v>65</v>
      </c>
      <c r="S4506" s="15" t="s">
        <v>66</v>
      </c>
      <c r="T4506" s="15" t="s">
        <v>2748</v>
      </c>
      <c r="U4506" s="28">
        <v>194400.0</v>
      </c>
      <c r="V4506" s="15">
        <v>2.0</v>
      </c>
      <c r="W4506" s="31">
        <v>0.0</v>
      </c>
      <c r="X4506" s="28">
        <v>93312.0</v>
      </c>
    </row>
    <row r="4507" ht="15.75" customHeight="1">
      <c r="A4507" s="15">
        <v>6151.0</v>
      </c>
      <c r="B4507" s="15" t="s">
        <v>7157</v>
      </c>
      <c r="C4507" s="18">
        <v>42468.0</v>
      </c>
      <c r="D4507" s="18">
        <v>42471.0</v>
      </c>
      <c r="E4507" s="18">
        <f t="shared" si="1"/>
        <v>42471</v>
      </c>
      <c r="F4507" s="15" t="s">
        <v>125</v>
      </c>
      <c r="G4507" s="15" t="s">
        <v>1522</v>
      </c>
      <c r="H4507" s="15" t="s">
        <v>1523</v>
      </c>
      <c r="I4507" s="15" t="s">
        <v>59</v>
      </c>
      <c r="J4507" s="15" t="s">
        <v>60</v>
      </c>
      <c r="K4507" s="15" t="s">
        <v>31</v>
      </c>
      <c r="L4507" s="15" t="str">
        <f t="array" ref="L4507">_xlfn.XLOOKUP(M4507,reference_province_to_city!$A$2:$A$11,reference_province_to_city!$B$2:$B$11)</f>
        <v>Balikpapan</v>
      </c>
      <c r="M4507" s="15" t="s">
        <v>21</v>
      </c>
      <c r="N4507" s="15">
        <v>76114.0</v>
      </c>
      <c r="O4507" s="15">
        <f t="array" ref="O4507">_xlfn.XLOOKUP(M4507,reference_postal_code!$B$2:$B$11,reference_postal_code!$A$2:$A$11)</f>
        <v>76114</v>
      </c>
      <c r="P4507" s="15" t="s">
        <v>166</v>
      </c>
      <c r="Q4507" s="15" t="s">
        <v>1979</v>
      </c>
      <c r="R4507" s="15" t="s">
        <v>106</v>
      </c>
      <c r="S4507" s="15" t="s">
        <v>183</v>
      </c>
      <c r="T4507" s="15" t="s">
        <v>1980</v>
      </c>
      <c r="U4507" s="28">
        <v>5323500.0</v>
      </c>
      <c r="V4507" s="15">
        <v>5.0</v>
      </c>
      <c r="W4507" s="31">
        <v>0.0</v>
      </c>
      <c r="X4507" s="28">
        <v>1330875.0</v>
      </c>
    </row>
    <row r="4508" ht="15.75" customHeight="1">
      <c r="A4508" s="15">
        <v>1199.0</v>
      </c>
      <c r="B4508" s="15" t="s">
        <v>7151</v>
      </c>
      <c r="C4508" s="18">
        <v>42468.0</v>
      </c>
      <c r="D4508" s="18">
        <v>42472.0</v>
      </c>
      <c r="E4508" s="18">
        <f t="shared" si="1"/>
        <v>42472</v>
      </c>
      <c r="F4508" s="15" t="s">
        <v>55</v>
      </c>
      <c r="G4508" s="15" t="s">
        <v>3552</v>
      </c>
      <c r="H4508" s="15" t="s">
        <v>3553</v>
      </c>
      <c r="I4508" s="15" t="s">
        <v>59</v>
      </c>
      <c r="J4508" s="15" t="s">
        <v>60</v>
      </c>
      <c r="K4508" s="15" t="s">
        <v>28</v>
      </c>
      <c r="L4508" s="15" t="str">
        <f t="array" ref="L4508">_xlfn.XLOOKUP(M4508,reference_province_to_city!$A$2:$A$11,reference_province_to_city!$B$2:$B$11)</f>
        <v>Medan</v>
      </c>
      <c r="M4508" s="15" t="s">
        <v>11</v>
      </c>
      <c r="N4508" s="15">
        <v>20111.0</v>
      </c>
      <c r="O4508" s="15">
        <f t="array" ref="O4508">_xlfn.XLOOKUP(M4508,reference_postal_code!$B$2:$B$11,reference_postal_code!$A$2:$A$11)</f>
        <v>20111</v>
      </c>
      <c r="P4508" s="15" t="s">
        <v>77</v>
      </c>
      <c r="Q4508" s="15" t="s">
        <v>5338</v>
      </c>
      <c r="R4508" s="15" t="s">
        <v>106</v>
      </c>
      <c r="S4508" s="15" t="s">
        <v>107</v>
      </c>
      <c r="T4508" s="15" t="s">
        <v>5339</v>
      </c>
      <c r="U4508" s="28">
        <v>1439760.0</v>
      </c>
      <c r="V4508" s="15">
        <v>4.0</v>
      </c>
      <c r="W4508" s="31">
        <v>0.3</v>
      </c>
      <c r="X4508" s="28">
        <v>-61704.0</v>
      </c>
    </row>
    <row r="4509" ht="15.75" customHeight="1">
      <c r="A4509" s="15">
        <v>904.0</v>
      </c>
      <c r="B4509" s="15" t="s">
        <v>7152</v>
      </c>
      <c r="C4509" s="18">
        <v>42468.0</v>
      </c>
      <c r="D4509" s="18">
        <v>42472.0</v>
      </c>
      <c r="E4509" s="18">
        <f t="shared" si="1"/>
        <v>42472</v>
      </c>
      <c r="F4509" s="15" t="s">
        <v>55</v>
      </c>
      <c r="G4509" s="15" t="s">
        <v>3016</v>
      </c>
      <c r="H4509" s="15" t="s">
        <v>3017</v>
      </c>
      <c r="I4509" s="15" t="s">
        <v>59</v>
      </c>
      <c r="J4509" s="15" t="s">
        <v>60</v>
      </c>
      <c r="K4509" s="15" t="s">
        <v>19</v>
      </c>
      <c r="L4509" s="15" t="str">
        <f t="array" ref="L4509">_xlfn.XLOOKUP(M4509,reference_province_to_city!$A$2:$A$11,reference_province_to_city!$B$2:$B$11)</f>
        <v>Yogyakarta</v>
      </c>
      <c r="M4509" s="15" t="s">
        <v>18</v>
      </c>
      <c r="N4509" s="15">
        <v>55111.0</v>
      </c>
      <c r="O4509" s="15">
        <f t="array" ref="O4509">_xlfn.XLOOKUP(M4509,reference_postal_code!$B$2:$B$11,reference_postal_code!$A$2:$A$11)</f>
        <v>55111</v>
      </c>
      <c r="P4509" s="15" t="s">
        <v>77</v>
      </c>
      <c r="Q4509" s="15" t="s">
        <v>167</v>
      </c>
      <c r="R4509" s="15" t="s">
        <v>65</v>
      </c>
      <c r="S4509" s="15" t="s">
        <v>66</v>
      </c>
      <c r="T4509" s="15" t="s">
        <v>168</v>
      </c>
      <c r="U4509" s="28">
        <v>300600.0</v>
      </c>
      <c r="V4509" s="15">
        <v>3.0</v>
      </c>
      <c r="W4509" s="31">
        <v>0.0</v>
      </c>
      <c r="X4509" s="28">
        <v>144288.0</v>
      </c>
    </row>
    <row r="4510" ht="15.75" customHeight="1">
      <c r="A4510" s="15">
        <v>1200.0</v>
      </c>
      <c r="B4510" s="15" t="s">
        <v>7151</v>
      </c>
      <c r="C4510" s="18">
        <v>42468.0</v>
      </c>
      <c r="D4510" s="18">
        <v>42472.0</v>
      </c>
      <c r="E4510" s="18">
        <f t="shared" si="1"/>
        <v>42472</v>
      </c>
      <c r="F4510" s="15" t="s">
        <v>55</v>
      </c>
      <c r="G4510" s="15" t="s">
        <v>3552</v>
      </c>
      <c r="H4510" s="15" t="s">
        <v>3553</v>
      </c>
      <c r="I4510" s="15" t="s">
        <v>59</v>
      </c>
      <c r="J4510" s="15" t="s">
        <v>60</v>
      </c>
      <c r="K4510" s="15" t="s">
        <v>28</v>
      </c>
      <c r="L4510" s="15" t="str">
        <f t="array" ref="L4510">_xlfn.XLOOKUP(M4510,reference_province_to_city!$A$2:$A$11,reference_province_to_city!$B$2:$B$11)</f>
        <v>Medan</v>
      </c>
      <c r="M4510" s="15" t="s">
        <v>11</v>
      </c>
      <c r="N4510" s="15">
        <v>20111.0</v>
      </c>
      <c r="O4510" s="15">
        <f t="array" ref="O4510">_xlfn.XLOOKUP(M4510,reference_postal_code!$B$2:$B$11,reference_postal_code!$A$2:$A$11)</f>
        <v>20111</v>
      </c>
      <c r="P4510" s="15" t="s">
        <v>77</v>
      </c>
      <c r="Q4510" s="15" t="s">
        <v>1946</v>
      </c>
      <c r="R4510" s="15" t="s">
        <v>65</v>
      </c>
      <c r="S4510" s="15" t="s">
        <v>83</v>
      </c>
      <c r="T4510" s="15" t="s">
        <v>1947</v>
      </c>
      <c r="U4510" s="28">
        <v>1.633188E7</v>
      </c>
      <c r="V4510" s="15">
        <v>4.0</v>
      </c>
      <c r="W4510" s="31">
        <v>0.8</v>
      </c>
      <c r="X4510" s="28">
        <v>-2.7764196E7</v>
      </c>
    </row>
    <row r="4511" ht="15.75" customHeight="1">
      <c r="A4511" s="15">
        <v>355.0</v>
      </c>
      <c r="B4511" s="15" t="s">
        <v>7158</v>
      </c>
      <c r="C4511" s="18">
        <v>42468.0</v>
      </c>
      <c r="D4511" s="18">
        <v>42473.0</v>
      </c>
      <c r="E4511" s="18">
        <f t="shared" si="1"/>
        <v>42473</v>
      </c>
      <c r="F4511" s="15" t="s">
        <v>55</v>
      </c>
      <c r="G4511" s="15" t="s">
        <v>3978</v>
      </c>
      <c r="H4511" s="15" t="s">
        <v>3979</v>
      </c>
      <c r="I4511" s="15" t="s">
        <v>59</v>
      </c>
      <c r="J4511" s="15" t="s">
        <v>60</v>
      </c>
      <c r="K4511" s="15" t="s">
        <v>19</v>
      </c>
      <c r="L4511" s="15" t="str">
        <f t="array" ref="L4511">_xlfn.XLOOKUP(M4511,reference_province_to_city!$A$2:$A$11,reference_province_to_city!$B$2:$B$11)</f>
        <v>Yogyakarta</v>
      </c>
      <c r="M4511" s="15" t="s">
        <v>18</v>
      </c>
      <c r="N4511" s="15">
        <v>55111.0</v>
      </c>
      <c r="O4511" s="15">
        <f t="array" ref="O4511">_xlfn.XLOOKUP(M4511,reference_postal_code!$B$2:$B$11,reference_postal_code!$A$2:$A$11)</f>
        <v>55111</v>
      </c>
      <c r="P4511" s="15" t="s">
        <v>77</v>
      </c>
      <c r="Q4511" s="15" t="s">
        <v>6461</v>
      </c>
      <c r="R4511" s="15" t="s">
        <v>106</v>
      </c>
      <c r="S4511" s="15" t="s">
        <v>183</v>
      </c>
      <c r="T4511" s="15" t="s">
        <v>6462</v>
      </c>
      <c r="U4511" s="28">
        <v>5830560.0</v>
      </c>
      <c r="V4511" s="15">
        <v>6.0</v>
      </c>
      <c r="W4511" s="31">
        <v>0.2</v>
      </c>
      <c r="X4511" s="28">
        <v>-72882.0</v>
      </c>
    </row>
    <row r="4512" ht="15.75" customHeight="1">
      <c r="A4512" s="15">
        <v>5508.0</v>
      </c>
      <c r="B4512" s="15" t="s">
        <v>7159</v>
      </c>
      <c r="C4512" s="18">
        <v>42468.0</v>
      </c>
      <c r="D4512" s="18">
        <v>42474.0</v>
      </c>
      <c r="E4512" s="18">
        <f t="shared" si="1"/>
        <v>42474</v>
      </c>
      <c r="F4512" s="15" t="s">
        <v>55</v>
      </c>
      <c r="G4512" s="15" t="s">
        <v>1476</v>
      </c>
      <c r="H4512" s="15" t="s">
        <v>1477</v>
      </c>
      <c r="I4512" s="15" t="s">
        <v>59</v>
      </c>
      <c r="J4512" s="15" t="s">
        <v>60</v>
      </c>
      <c r="K4512" s="15" t="s">
        <v>10</v>
      </c>
      <c r="L4512" s="15" t="str">
        <f t="array" ref="L4512">_xlfn.XLOOKUP(M4512,reference_province_to_city!$A$2:$A$11,reference_province_to_city!$B$2:$B$11)</f>
        <v>Jakarta</v>
      </c>
      <c r="M4512" s="15" t="s">
        <v>7</v>
      </c>
      <c r="N4512" s="15">
        <v>10110.0</v>
      </c>
      <c r="O4512" s="15">
        <f t="array" ref="O4512">_xlfn.XLOOKUP(M4512,reference_postal_code!$B$2:$B$11,reference_postal_code!$A$2:$A$11)</f>
        <v>10110</v>
      </c>
      <c r="P4512" s="15" t="s">
        <v>117</v>
      </c>
      <c r="Q4512" s="15" t="s">
        <v>7160</v>
      </c>
      <c r="R4512" s="15" t="s">
        <v>65</v>
      </c>
      <c r="S4512" s="15" t="s">
        <v>173</v>
      </c>
      <c r="T4512" s="15" t="s">
        <v>7161</v>
      </c>
      <c r="U4512" s="28">
        <v>268800.0</v>
      </c>
      <c r="V4512" s="15">
        <v>4.0</v>
      </c>
      <c r="W4512" s="31">
        <v>0.0</v>
      </c>
      <c r="X4512" s="28">
        <v>129024.0</v>
      </c>
    </row>
    <row r="4513" ht="15.75" customHeight="1">
      <c r="A4513" s="15">
        <v>6718.0</v>
      </c>
      <c r="B4513" s="15" t="s">
        <v>7153</v>
      </c>
      <c r="C4513" s="18">
        <v>42468.0</v>
      </c>
      <c r="D4513" s="18">
        <v>42475.0</v>
      </c>
      <c r="E4513" s="18">
        <f t="shared" si="1"/>
        <v>42475</v>
      </c>
      <c r="F4513" s="15" t="s">
        <v>55</v>
      </c>
      <c r="G4513" s="15" t="s">
        <v>683</v>
      </c>
      <c r="H4513" s="15" t="s">
        <v>684</v>
      </c>
      <c r="I4513" s="15" t="s">
        <v>76</v>
      </c>
      <c r="J4513" s="15" t="s">
        <v>60</v>
      </c>
      <c r="K4513" s="15" t="s">
        <v>31</v>
      </c>
      <c r="L4513" s="15" t="str">
        <f t="array" ref="L4513">_xlfn.XLOOKUP(M4513,reference_province_to_city!$A$2:$A$11,reference_province_to_city!$B$2:$B$11)</f>
        <v>Balikpapan</v>
      </c>
      <c r="M4513" s="15" t="s">
        <v>21</v>
      </c>
      <c r="N4513" s="15">
        <v>76114.0</v>
      </c>
      <c r="O4513" s="15">
        <f t="array" ref="O4513">_xlfn.XLOOKUP(M4513,reference_postal_code!$B$2:$B$11,reference_postal_code!$A$2:$A$11)</f>
        <v>76114</v>
      </c>
      <c r="P4513" s="15" t="s">
        <v>166</v>
      </c>
      <c r="Q4513" s="15" t="s">
        <v>2761</v>
      </c>
      <c r="R4513" s="15" t="s">
        <v>65</v>
      </c>
      <c r="S4513" s="15" t="s">
        <v>66</v>
      </c>
      <c r="T4513" s="15" t="s">
        <v>2762</v>
      </c>
      <c r="U4513" s="28">
        <v>388800.0</v>
      </c>
      <c r="V4513" s="15">
        <v>4.0</v>
      </c>
      <c r="W4513" s="31">
        <v>0.0</v>
      </c>
      <c r="X4513" s="28">
        <v>190512.0</v>
      </c>
    </row>
    <row r="4514" ht="15.75" customHeight="1">
      <c r="A4514" s="15">
        <v>3673.0</v>
      </c>
      <c r="B4514" s="15" t="s">
        <v>7150</v>
      </c>
      <c r="C4514" s="18">
        <v>42468.0</v>
      </c>
      <c r="D4514" s="18">
        <v>42474.0</v>
      </c>
      <c r="E4514" s="18">
        <f t="shared" si="1"/>
        <v>42474</v>
      </c>
      <c r="F4514" s="15" t="s">
        <v>55</v>
      </c>
      <c r="G4514" s="15" t="s">
        <v>3641</v>
      </c>
      <c r="H4514" s="15" t="s">
        <v>3642</v>
      </c>
      <c r="I4514" s="15" t="s">
        <v>76</v>
      </c>
      <c r="J4514" s="15" t="s">
        <v>60</v>
      </c>
      <c r="K4514" s="15" t="s">
        <v>31</v>
      </c>
      <c r="L4514" s="15" t="str">
        <f t="array" ref="L4514">_xlfn.XLOOKUP(M4514,reference_province_to_city!$A$2:$A$11,reference_province_to_city!$B$2:$B$11)</f>
        <v>Balikpapan</v>
      </c>
      <c r="M4514" s="15" t="s">
        <v>21</v>
      </c>
      <c r="N4514" s="15">
        <v>76114.0</v>
      </c>
      <c r="O4514" s="15">
        <f t="array" ref="O4514">_xlfn.XLOOKUP(M4514,reference_postal_code!$B$2:$B$11,reference_postal_code!$A$2:$A$11)</f>
        <v>76114</v>
      </c>
      <c r="P4514" s="15" t="s">
        <v>166</v>
      </c>
      <c r="Q4514" s="15" t="s">
        <v>7162</v>
      </c>
      <c r="R4514" s="15" t="s">
        <v>65</v>
      </c>
      <c r="S4514" s="15" t="s">
        <v>173</v>
      </c>
      <c r="T4514" s="15" t="s">
        <v>7163</v>
      </c>
      <c r="U4514" s="28">
        <v>133080.0</v>
      </c>
      <c r="V4514" s="15">
        <v>1.0</v>
      </c>
      <c r="W4514" s="31">
        <v>0.2</v>
      </c>
      <c r="X4514" s="28">
        <v>48242.0</v>
      </c>
    </row>
    <row r="4515" ht="15.75" customHeight="1">
      <c r="A4515" s="15">
        <v>357.0</v>
      </c>
      <c r="B4515" s="15" t="s">
        <v>7158</v>
      </c>
      <c r="C4515" s="18">
        <v>42468.0</v>
      </c>
      <c r="D4515" s="18">
        <v>42473.0</v>
      </c>
      <c r="E4515" s="18">
        <f t="shared" si="1"/>
        <v>42473</v>
      </c>
      <c r="F4515" s="15" t="s">
        <v>55</v>
      </c>
      <c r="G4515" s="15" t="s">
        <v>3978</v>
      </c>
      <c r="H4515" s="15" t="s">
        <v>3979</v>
      </c>
      <c r="I4515" s="15" t="s">
        <v>59</v>
      </c>
      <c r="J4515" s="15" t="s">
        <v>60</v>
      </c>
      <c r="K4515" s="15" t="s">
        <v>19</v>
      </c>
      <c r="L4515" s="15" t="str">
        <f t="array" ref="L4515">_xlfn.XLOOKUP(M4515,reference_province_to_city!$A$2:$A$11,reference_province_to_city!$B$2:$B$11)</f>
        <v>Yogyakarta</v>
      </c>
      <c r="M4515" s="15" t="s">
        <v>18</v>
      </c>
      <c r="N4515" s="15">
        <v>55111.0</v>
      </c>
      <c r="O4515" s="15">
        <f t="array" ref="O4515">_xlfn.XLOOKUP(M4515,reference_postal_code!$B$2:$B$11,reference_postal_code!$A$2:$A$11)</f>
        <v>55111</v>
      </c>
      <c r="P4515" s="15" t="s">
        <v>77</v>
      </c>
      <c r="Q4515" s="15" t="s">
        <v>129</v>
      </c>
      <c r="R4515" s="15" t="s">
        <v>65</v>
      </c>
      <c r="S4515" s="15" t="s">
        <v>93</v>
      </c>
      <c r="T4515" s="15" t="s">
        <v>130</v>
      </c>
      <c r="U4515" s="28">
        <v>255600.0</v>
      </c>
      <c r="V4515" s="15">
        <v>4.0</v>
      </c>
      <c r="W4515" s="31">
        <v>0.0</v>
      </c>
      <c r="X4515" s="28">
        <v>104796.0</v>
      </c>
    </row>
    <row r="4516" ht="15.75" customHeight="1">
      <c r="A4516" s="15">
        <v>356.0</v>
      </c>
      <c r="B4516" s="15" t="s">
        <v>7158</v>
      </c>
      <c r="C4516" s="18">
        <v>42468.0</v>
      </c>
      <c r="D4516" s="18">
        <v>42473.0</v>
      </c>
      <c r="E4516" s="18">
        <f t="shared" si="1"/>
        <v>42473</v>
      </c>
      <c r="F4516" s="15" t="s">
        <v>55</v>
      </c>
      <c r="G4516" s="15" t="s">
        <v>3978</v>
      </c>
      <c r="H4516" s="15" t="s">
        <v>3979</v>
      </c>
      <c r="I4516" s="15" t="s">
        <v>59</v>
      </c>
      <c r="J4516" s="15" t="s">
        <v>60</v>
      </c>
      <c r="K4516" s="15" t="s">
        <v>19</v>
      </c>
      <c r="L4516" s="15" t="str">
        <f t="array" ref="L4516">_xlfn.XLOOKUP(M4516,reference_province_to_city!$A$2:$A$11,reference_province_to_city!$B$2:$B$11)</f>
        <v>Yogyakarta</v>
      </c>
      <c r="M4516" s="15" t="s">
        <v>18</v>
      </c>
      <c r="N4516" s="15">
        <v>55111.0</v>
      </c>
      <c r="O4516" s="15">
        <f t="array" ref="O4516">_xlfn.XLOOKUP(M4516,reference_postal_code!$B$2:$B$11,reference_postal_code!$A$2:$A$11)</f>
        <v>55111</v>
      </c>
      <c r="P4516" s="15" t="s">
        <v>77</v>
      </c>
      <c r="Q4516" s="15" t="s">
        <v>6325</v>
      </c>
      <c r="R4516" s="15" t="s">
        <v>65</v>
      </c>
      <c r="S4516" s="15" t="s">
        <v>173</v>
      </c>
      <c r="T4516" s="15" t="s">
        <v>6326</v>
      </c>
      <c r="U4516" s="28">
        <v>123900.0</v>
      </c>
      <c r="V4516" s="15">
        <v>2.0</v>
      </c>
      <c r="W4516" s="31">
        <v>0.0</v>
      </c>
      <c r="X4516" s="28">
        <v>56994.0</v>
      </c>
    </row>
    <row r="4517" ht="15.75" customHeight="1">
      <c r="A4517" s="15">
        <v>358.0</v>
      </c>
      <c r="B4517" s="15" t="s">
        <v>7158</v>
      </c>
      <c r="C4517" s="18">
        <v>42468.0</v>
      </c>
      <c r="D4517" s="18">
        <v>42473.0</v>
      </c>
      <c r="E4517" s="18">
        <f t="shared" si="1"/>
        <v>42473</v>
      </c>
      <c r="F4517" s="15" t="s">
        <v>55</v>
      </c>
      <c r="G4517" s="15" t="s">
        <v>3978</v>
      </c>
      <c r="H4517" s="15" t="s">
        <v>3979</v>
      </c>
      <c r="I4517" s="15" t="s">
        <v>59</v>
      </c>
      <c r="J4517" s="15" t="s">
        <v>60</v>
      </c>
      <c r="K4517" s="15" t="s">
        <v>19</v>
      </c>
      <c r="L4517" s="15" t="str">
        <f t="array" ref="L4517">_xlfn.XLOOKUP(M4517,reference_province_to_city!$A$2:$A$11,reference_province_to_city!$B$2:$B$11)</f>
        <v>Yogyakarta</v>
      </c>
      <c r="M4517" s="15" t="s">
        <v>18</v>
      </c>
      <c r="O4517" s="15">
        <f t="array" ref="O4517">_xlfn.XLOOKUP(M4517,reference_postal_code!$B$2:$B$11,reference_postal_code!$A$2:$A$11)</f>
        <v>55111</v>
      </c>
      <c r="P4517" s="15" t="s">
        <v>77</v>
      </c>
      <c r="Q4517" s="15" t="s">
        <v>6662</v>
      </c>
      <c r="R4517" s="15" t="s">
        <v>65</v>
      </c>
      <c r="S4517" s="15" t="s">
        <v>66</v>
      </c>
      <c r="T4517" s="15" t="s">
        <v>6663</v>
      </c>
      <c r="U4517" s="28">
        <v>516000.0</v>
      </c>
      <c r="V4517" s="15">
        <v>5.0</v>
      </c>
      <c r="W4517" s="31">
        <v>0.0</v>
      </c>
      <c r="X4517" s="28">
        <v>237360.0</v>
      </c>
    </row>
    <row r="4518" ht="15.75" customHeight="1">
      <c r="A4518" s="15">
        <v>1200.0</v>
      </c>
      <c r="B4518" s="15" t="s">
        <v>7151</v>
      </c>
      <c r="C4518" s="18">
        <v>42468.0</v>
      </c>
      <c r="D4518" s="18"/>
      <c r="E4518" s="18">
        <f t="shared" si="1"/>
        <v>42471</v>
      </c>
      <c r="F4518" s="15" t="s">
        <v>55</v>
      </c>
      <c r="G4518" s="15" t="s">
        <v>3552</v>
      </c>
      <c r="H4518" s="15" t="s">
        <v>3553</v>
      </c>
      <c r="I4518" s="15" t="s">
        <v>59</v>
      </c>
      <c r="J4518" s="15" t="s">
        <v>60</v>
      </c>
      <c r="K4518" s="15" t="s">
        <v>28</v>
      </c>
      <c r="L4518" s="15" t="str">
        <f t="array" ref="L4518">_xlfn.XLOOKUP(M4518,reference_province_to_city!$A$2:$A$11,reference_province_to_city!$B$2:$B$11)</f>
        <v>Medan</v>
      </c>
      <c r="M4518" s="15" t="s">
        <v>11</v>
      </c>
      <c r="N4518" s="15">
        <v>20111.0</v>
      </c>
      <c r="O4518" s="15">
        <f t="array" ref="O4518">_xlfn.XLOOKUP(M4518,reference_postal_code!$B$2:$B$11,reference_postal_code!$A$2:$A$11)</f>
        <v>20111</v>
      </c>
      <c r="P4518" s="15" t="s">
        <v>77</v>
      </c>
      <c r="Q4518" s="15" t="s">
        <v>1946</v>
      </c>
      <c r="R4518" s="15" t="s">
        <v>65</v>
      </c>
      <c r="S4518" s="15" t="s">
        <v>83</v>
      </c>
      <c r="T4518" s="15" t="s">
        <v>1947</v>
      </c>
      <c r="U4518" s="28">
        <v>1.633188E7</v>
      </c>
      <c r="V4518" s="15">
        <v>4.0</v>
      </c>
      <c r="W4518" s="31">
        <v>0.8</v>
      </c>
      <c r="X4518" s="28">
        <v>-2.7764196E7</v>
      </c>
    </row>
    <row r="4519" ht="15.75" customHeight="1">
      <c r="A4519" s="15">
        <v>3054.0</v>
      </c>
      <c r="B4519" s="15" t="s">
        <v>7164</v>
      </c>
      <c r="C4519" s="18">
        <v>42469.0</v>
      </c>
      <c r="D4519" s="18">
        <v>42474.0</v>
      </c>
      <c r="E4519" s="18">
        <f t="shared" si="1"/>
        <v>42474</v>
      </c>
      <c r="F4519" s="15" t="s">
        <v>114</v>
      </c>
      <c r="G4519" s="15" t="s">
        <v>7165</v>
      </c>
      <c r="H4519" s="15" t="s">
        <v>7166</v>
      </c>
      <c r="I4519" s="15" t="s">
        <v>76</v>
      </c>
      <c r="J4519" s="15" t="s">
        <v>60</v>
      </c>
      <c r="K4519" s="15" t="s">
        <v>10</v>
      </c>
      <c r="L4519" s="15" t="str">
        <f t="array" ref="L4519">_xlfn.XLOOKUP(M4519,reference_province_to_city!$A$2:$A$11,reference_province_to_city!$B$2:$B$11)</f>
        <v>Jakarta</v>
      </c>
      <c r="M4519" s="15" t="s">
        <v>7</v>
      </c>
      <c r="N4519" s="15">
        <v>10110.0</v>
      </c>
      <c r="O4519" s="15">
        <f t="array" ref="O4519">_xlfn.XLOOKUP(M4519,reference_postal_code!$B$2:$B$11,reference_postal_code!$A$2:$A$11)</f>
        <v>10110</v>
      </c>
      <c r="P4519" s="15" t="s">
        <v>117</v>
      </c>
      <c r="Q4519" s="15" t="s">
        <v>4801</v>
      </c>
      <c r="R4519" s="15" t="s">
        <v>110</v>
      </c>
      <c r="S4519" s="15" t="s">
        <v>111</v>
      </c>
      <c r="T4519" s="15" t="s">
        <v>4802</v>
      </c>
      <c r="U4519" s="28">
        <v>7768500.0</v>
      </c>
      <c r="V4519" s="15">
        <v>2.0</v>
      </c>
      <c r="W4519" s="31">
        <v>0.0</v>
      </c>
      <c r="X4519" s="28">
        <v>2019810.0</v>
      </c>
    </row>
    <row r="4520" ht="15.75" customHeight="1">
      <c r="A4520" s="15">
        <v>3055.0</v>
      </c>
      <c r="B4520" s="15" t="s">
        <v>7164</v>
      </c>
      <c r="C4520" s="18">
        <v>42469.0</v>
      </c>
      <c r="D4520" s="18">
        <v>42474.0</v>
      </c>
      <c r="E4520" s="18">
        <f t="shared" si="1"/>
        <v>42474</v>
      </c>
      <c r="F4520" s="15" t="s">
        <v>114</v>
      </c>
      <c r="G4520" s="15" t="s">
        <v>7165</v>
      </c>
      <c r="H4520" s="15" t="s">
        <v>7166</v>
      </c>
      <c r="I4520" s="15" t="s">
        <v>76</v>
      </c>
      <c r="J4520" s="15" t="s">
        <v>60</v>
      </c>
      <c r="K4520" s="15" t="s">
        <v>10</v>
      </c>
      <c r="L4520" s="15" t="str">
        <f t="array" ref="L4520">_xlfn.XLOOKUP(M4520,reference_province_to_city!$A$2:$A$11,reference_province_to_city!$B$2:$B$11)</f>
        <v>Jakarta</v>
      </c>
      <c r="M4520" s="15" t="s">
        <v>7</v>
      </c>
      <c r="N4520" s="15">
        <v>10110.0</v>
      </c>
      <c r="O4520" s="15">
        <f t="array" ref="O4520">_xlfn.XLOOKUP(M4520,reference_postal_code!$B$2:$B$11,reference_postal_code!$A$2:$A$11)</f>
        <v>10110</v>
      </c>
      <c r="P4520" s="15" t="s">
        <v>117</v>
      </c>
      <c r="Q4520" s="15" t="s">
        <v>7167</v>
      </c>
      <c r="R4520" s="15" t="s">
        <v>65</v>
      </c>
      <c r="S4520" s="15" t="s">
        <v>83</v>
      </c>
      <c r="T4520" s="15" t="s">
        <v>7168</v>
      </c>
      <c r="U4520" s="28">
        <v>79200.0</v>
      </c>
      <c r="V4520" s="15">
        <v>2.0</v>
      </c>
      <c r="W4520" s="31">
        <v>0.0</v>
      </c>
      <c r="X4520" s="28">
        <v>36432.0</v>
      </c>
    </row>
    <row r="4521" ht="15.75" customHeight="1">
      <c r="A4521" s="15">
        <v>1560.0</v>
      </c>
      <c r="B4521" s="15" t="s">
        <v>7169</v>
      </c>
      <c r="C4521" s="18">
        <v>42469.0</v>
      </c>
      <c r="D4521" s="18">
        <v>42473.0</v>
      </c>
      <c r="E4521" s="18">
        <f t="shared" si="1"/>
        <v>42473</v>
      </c>
      <c r="F4521" s="15" t="s">
        <v>55</v>
      </c>
      <c r="G4521" s="15" t="s">
        <v>4952</v>
      </c>
      <c r="H4521" s="15" t="s">
        <v>4953</v>
      </c>
      <c r="I4521" s="15" t="s">
        <v>128</v>
      </c>
      <c r="J4521" s="15" t="s">
        <v>60</v>
      </c>
      <c r="K4521" s="15" t="s">
        <v>33</v>
      </c>
      <c r="L4521" s="15" t="str">
        <f t="array" ref="L4521">_xlfn.XLOOKUP(M4521,reference_province_to_city!$A$2:$A$11,reference_province_to_city!$B$2:$B$11)</f>
        <v>Makassar</v>
      </c>
      <c r="M4521" s="15" t="s">
        <v>25</v>
      </c>
      <c r="N4521" s="15">
        <v>90111.0</v>
      </c>
      <c r="O4521" s="15">
        <f t="array" ref="O4521">_xlfn.XLOOKUP(M4521,reference_postal_code!$B$2:$B$11,reference_postal_code!$A$2:$A$11)</f>
        <v>90111</v>
      </c>
      <c r="P4521" s="15" t="s">
        <v>63</v>
      </c>
      <c r="Q4521" s="15" t="s">
        <v>3159</v>
      </c>
      <c r="R4521" s="15" t="s">
        <v>65</v>
      </c>
      <c r="S4521" s="15" t="s">
        <v>83</v>
      </c>
      <c r="T4521" s="15" t="s">
        <v>3160</v>
      </c>
      <c r="U4521" s="28">
        <v>530280.0</v>
      </c>
      <c r="V4521" s="15">
        <v>9.0</v>
      </c>
      <c r="W4521" s="31">
        <v>0.2</v>
      </c>
      <c r="X4521" s="28">
        <v>192226.0</v>
      </c>
    </row>
    <row r="4522" ht="15.75" customHeight="1">
      <c r="A4522" s="15">
        <v>5400.0</v>
      </c>
      <c r="B4522" s="15" t="s">
        <v>7170</v>
      </c>
      <c r="C4522" s="18">
        <v>42469.0</v>
      </c>
      <c r="D4522" s="18">
        <v>42474.0</v>
      </c>
      <c r="E4522" s="18">
        <f t="shared" si="1"/>
        <v>42474</v>
      </c>
      <c r="F4522" s="15" t="s">
        <v>55</v>
      </c>
      <c r="G4522" s="15" t="s">
        <v>1683</v>
      </c>
      <c r="H4522" s="15" t="s">
        <v>1684</v>
      </c>
      <c r="I4522" s="15" t="s">
        <v>59</v>
      </c>
      <c r="J4522" s="15" t="s">
        <v>60</v>
      </c>
      <c r="K4522" s="15" t="s">
        <v>10</v>
      </c>
      <c r="L4522" s="15" t="str">
        <f t="array" ref="L4522">_xlfn.XLOOKUP(M4522,reference_province_to_city!$A$2:$A$11,reference_province_to_city!$B$2:$B$11)</f>
        <v>Jakarta</v>
      </c>
      <c r="M4522" s="15" t="s">
        <v>7</v>
      </c>
      <c r="N4522" s="15">
        <v>10110.0</v>
      </c>
      <c r="O4522" s="15">
        <f t="array" ref="O4522">_xlfn.XLOOKUP(M4522,reference_postal_code!$B$2:$B$11,reference_postal_code!$A$2:$A$11)</f>
        <v>10110</v>
      </c>
      <c r="P4522" s="15" t="s">
        <v>117</v>
      </c>
      <c r="Q4522" s="15" t="s">
        <v>7171</v>
      </c>
      <c r="R4522" s="15" t="s">
        <v>106</v>
      </c>
      <c r="S4522" s="15" t="s">
        <v>183</v>
      </c>
      <c r="T4522" s="15" t="s">
        <v>7172</v>
      </c>
      <c r="U4522" s="28">
        <v>8349975.0</v>
      </c>
      <c r="V4522" s="15">
        <v>5.0</v>
      </c>
      <c r="W4522" s="31">
        <v>0.15</v>
      </c>
      <c r="X4522" s="28">
        <v>98235.0</v>
      </c>
    </row>
    <row r="4523" ht="15.75" customHeight="1">
      <c r="A4523" s="15">
        <v>6739.0</v>
      </c>
      <c r="B4523" s="15" t="s">
        <v>7173</v>
      </c>
      <c r="C4523" s="18">
        <v>42470.0</v>
      </c>
      <c r="D4523" s="18">
        <v>42477.0</v>
      </c>
      <c r="E4523" s="18">
        <f t="shared" si="1"/>
        <v>42477</v>
      </c>
      <c r="F4523" s="15" t="s">
        <v>55</v>
      </c>
      <c r="G4523" s="15" t="s">
        <v>4265</v>
      </c>
      <c r="H4523" s="15" t="s">
        <v>4266</v>
      </c>
      <c r="I4523" s="15" t="s">
        <v>59</v>
      </c>
      <c r="J4523" s="15" t="s">
        <v>60</v>
      </c>
      <c r="K4523" s="15" t="s">
        <v>26</v>
      </c>
      <c r="L4523" s="15" t="str">
        <f t="array" ref="L4523">_xlfn.XLOOKUP(M4523,reference_province_to_city!$A$2:$A$11,reference_province_to_city!$B$2:$B$11)</f>
        <v>Denpasar</v>
      </c>
      <c r="M4523" s="15" t="s">
        <v>24</v>
      </c>
      <c r="N4523" s="15">
        <v>80231.0</v>
      </c>
      <c r="O4523" s="15">
        <f t="array" ref="O4523">_xlfn.XLOOKUP(M4523,reference_postal_code!$B$2:$B$11,reference_postal_code!$A$2:$A$11)</f>
        <v>80231</v>
      </c>
      <c r="P4523" s="15" t="s">
        <v>63</v>
      </c>
      <c r="Q4523" s="15" t="s">
        <v>2008</v>
      </c>
      <c r="R4523" s="15" t="s">
        <v>65</v>
      </c>
      <c r="S4523" s="15" t="s">
        <v>83</v>
      </c>
      <c r="T4523" s="15" t="s">
        <v>2009</v>
      </c>
      <c r="U4523" s="28">
        <v>720480.0</v>
      </c>
      <c r="V4523" s="15">
        <v>4.0</v>
      </c>
      <c r="W4523" s="31">
        <v>0.2</v>
      </c>
      <c r="X4523" s="28">
        <v>234156.0</v>
      </c>
    </row>
    <row r="4524" ht="15.75" customHeight="1">
      <c r="A4524" s="15">
        <v>6737.0</v>
      </c>
      <c r="B4524" s="15" t="s">
        <v>7173</v>
      </c>
      <c r="C4524" s="18">
        <v>42470.0</v>
      </c>
      <c r="D4524" s="18">
        <v>42477.0</v>
      </c>
      <c r="E4524" s="18">
        <f t="shared" si="1"/>
        <v>42477</v>
      </c>
      <c r="F4524" s="15" t="s">
        <v>55</v>
      </c>
      <c r="G4524" s="15" t="s">
        <v>4265</v>
      </c>
      <c r="H4524" s="15" t="s">
        <v>4266</v>
      </c>
      <c r="I4524" s="15" t="s">
        <v>59</v>
      </c>
      <c r="J4524" s="15" t="s">
        <v>60</v>
      </c>
      <c r="K4524" s="15" t="s">
        <v>26</v>
      </c>
      <c r="L4524" s="15" t="str">
        <f t="array" ref="L4524">_xlfn.XLOOKUP(M4524,reference_province_to_city!$A$2:$A$11,reference_province_to_city!$B$2:$B$11)</f>
        <v>Denpasar</v>
      </c>
      <c r="M4524" s="15" t="s">
        <v>24</v>
      </c>
      <c r="N4524" s="15">
        <v>80231.0</v>
      </c>
      <c r="O4524" s="15">
        <f t="array" ref="O4524">_xlfn.XLOOKUP(M4524,reference_postal_code!$B$2:$B$11,reference_postal_code!$A$2:$A$11)</f>
        <v>80231</v>
      </c>
      <c r="P4524" s="15" t="s">
        <v>63</v>
      </c>
      <c r="Q4524" s="15" t="s">
        <v>3487</v>
      </c>
      <c r="R4524" s="15" t="s">
        <v>65</v>
      </c>
      <c r="S4524" s="15" t="s">
        <v>87</v>
      </c>
      <c r="T4524" s="15" t="s">
        <v>3488</v>
      </c>
      <c r="U4524" s="28">
        <v>8692650.0</v>
      </c>
      <c r="V4524" s="15">
        <v>3.0</v>
      </c>
      <c r="W4524" s="31">
        <v>0.0</v>
      </c>
      <c r="X4524" s="28">
        <v>1216971.0</v>
      </c>
    </row>
    <row r="4525" ht="15.75" customHeight="1">
      <c r="A4525" s="15">
        <v>4501.0</v>
      </c>
      <c r="B4525" s="15" t="s">
        <v>7174</v>
      </c>
      <c r="C4525" s="18">
        <v>42470.0</v>
      </c>
      <c r="D4525" s="18">
        <v>42476.0</v>
      </c>
      <c r="E4525" s="18">
        <f t="shared" si="1"/>
        <v>42476</v>
      </c>
      <c r="F4525" s="15" t="s">
        <v>55</v>
      </c>
      <c r="G4525" s="15" t="s">
        <v>639</v>
      </c>
      <c r="H4525" s="15" t="s">
        <v>640</v>
      </c>
      <c r="I4525" s="15" t="s">
        <v>128</v>
      </c>
      <c r="J4525" s="15" t="s">
        <v>60</v>
      </c>
      <c r="K4525" s="15" t="s">
        <v>33</v>
      </c>
      <c r="L4525" s="15" t="str">
        <f t="array" ref="L4525">_xlfn.XLOOKUP(M4525,reference_province_to_city!$A$2:$A$11,reference_province_to_city!$B$2:$B$11)</f>
        <v>Makassar</v>
      </c>
      <c r="M4525" s="15" t="s">
        <v>25</v>
      </c>
      <c r="O4525" s="15">
        <f t="array" ref="O4525">_xlfn.XLOOKUP(M4525,reference_postal_code!$B$2:$B$11,reference_postal_code!$A$2:$A$11)</f>
        <v>90111</v>
      </c>
      <c r="P4525" s="15" t="s">
        <v>63</v>
      </c>
      <c r="Q4525" s="15" t="s">
        <v>2091</v>
      </c>
      <c r="R4525" s="15" t="s">
        <v>65</v>
      </c>
      <c r="S4525" s="15" t="s">
        <v>83</v>
      </c>
      <c r="T4525" s="15" t="s">
        <v>2092</v>
      </c>
      <c r="U4525" s="28">
        <v>348000.0</v>
      </c>
      <c r="V4525" s="15">
        <v>5.0</v>
      </c>
      <c r="W4525" s="31">
        <v>0.2</v>
      </c>
      <c r="X4525" s="28">
        <v>121800.0</v>
      </c>
    </row>
    <row r="4526" ht="15.75" customHeight="1">
      <c r="A4526" s="15">
        <v>7474.0</v>
      </c>
      <c r="B4526" s="15" t="s">
        <v>7175</v>
      </c>
      <c r="C4526" s="18">
        <v>42470.0</v>
      </c>
      <c r="D4526" s="18">
        <v>42475.0</v>
      </c>
      <c r="E4526" s="18">
        <f t="shared" si="1"/>
        <v>42475</v>
      </c>
      <c r="F4526" s="15" t="s">
        <v>55</v>
      </c>
      <c r="G4526" s="15" t="s">
        <v>716</v>
      </c>
      <c r="H4526" s="15" t="s">
        <v>717</v>
      </c>
      <c r="I4526" s="15" t="s">
        <v>128</v>
      </c>
      <c r="J4526" s="15" t="s">
        <v>60</v>
      </c>
      <c r="K4526" s="15" t="s">
        <v>19</v>
      </c>
      <c r="L4526" s="15" t="str">
        <f t="array" ref="L4526">_xlfn.XLOOKUP(M4526,reference_province_to_city!$A$2:$A$11,reference_province_to_city!$B$2:$B$11)</f>
        <v>Yogyakarta</v>
      </c>
      <c r="M4526" s="15" t="s">
        <v>18</v>
      </c>
      <c r="N4526" s="15">
        <v>55111.0</v>
      </c>
      <c r="O4526" s="15">
        <f t="array" ref="O4526">_xlfn.XLOOKUP(M4526,reference_postal_code!$B$2:$B$11,reference_postal_code!$A$2:$A$11)</f>
        <v>55111</v>
      </c>
      <c r="P4526" s="15" t="s">
        <v>77</v>
      </c>
      <c r="Q4526" s="15" t="s">
        <v>880</v>
      </c>
      <c r="R4526" s="15" t="s">
        <v>65</v>
      </c>
      <c r="S4526" s="15" t="s">
        <v>93</v>
      </c>
      <c r="T4526" s="15" t="s">
        <v>881</v>
      </c>
      <c r="U4526" s="28">
        <v>203520.0</v>
      </c>
      <c r="V4526" s="15">
        <v>4.0</v>
      </c>
      <c r="W4526" s="31">
        <v>0.2</v>
      </c>
      <c r="X4526" s="28">
        <v>48336.0</v>
      </c>
    </row>
    <row r="4527" ht="15.75" customHeight="1">
      <c r="A4527" s="15">
        <v>6738.0</v>
      </c>
      <c r="B4527" s="15" t="s">
        <v>7173</v>
      </c>
      <c r="C4527" s="18">
        <v>42470.0</v>
      </c>
      <c r="D4527" s="18">
        <v>42477.0</v>
      </c>
      <c r="E4527" s="18">
        <f t="shared" si="1"/>
        <v>42477</v>
      </c>
      <c r="F4527" s="15" t="s">
        <v>55</v>
      </c>
      <c r="G4527" s="15" t="s">
        <v>4265</v>
      </c>
      <c r="H4527" s="15" t="s">
        <v>4266</v>
      </c>
      <c r="I4527" s="15" t="s">
        <v>59</v>
      </c>
      <c r="J4527" s="15" t="s">
        <v>60</v>
      </c>
      <c r="K4527" s="15" t="s">
        <v>26</v>
      </c>
      <c r="L4527" s="15" t="str">
        <f t="array" ref="L4527">_xlfn.XLOOKUP(M4527,reference_province_to_city!$A$2:$A$11,reference_province_to_city!$B$2:$B$11)</f>
        <v>Denpasar</v>
      </c>
      <c r="M4527" s="15" t="s">
        <v>24</v>
      </c>
      <c r="N4527" s="15">
        <v>80231.0</v>
      </c>
      <c r="O4527" s="15">
        <f t="array" ref="O4527">_xlfn.XLOOKUP(M4527,reference_postal_code!$B$2:$B$11,reference_postal_code!$A$2:$A$11)</f>
        <v>80231</v>
      </c>
      <c r="P4527" s="15" t="s">
        <v>63</v>
      </c>
      <c r="Q4527" s="15" t="s">
        <v>989</v>
      </c>
      <c r="R4527" s="15" t="s">
        <v>65</v>
      </c>
      <c r="S4527" s="15" t="s">
        <v>87</v>
      </c>
      <c r="T4527" s="15" t="s">
        <v>990</v>
      </c>
      <c r="U4527" s="28">
        <v>2259900.0</v>
      </c>
      <c r="V4527" s="15">
        <v>9.0</v>
      </c>
      <c r="W4527" s="31">
        <v>0.0</v>
      </c>
      <c r="X4527" s="28">
        <v>90396.0</v>
      </c>
    </row>
    <row r="4528" ht="15.75" customHeight="1">
      <c r="A4528" s="15">
        <v>900.0</v>
      </c>
      <c r="B4528" s="15" t="s">
        <v>7176</v>
      </c>
      <c r="C4528" s="18">
        <v>42470.0</v>
      </c>
      <c r="D4528" s="18">
        <v>42472.0</v>
      </c>
      <c r="E4528" s="18">
        <f t="shared" si="1"/>
        <v>42472</v>
      </c>
      <c r="F4528" s="15" t="s">
        <v>125</v>
      </c>
      <c r="G4528" s="15" t="s">
        <v>6027</v>
      </c>
      <c r="H4528" s="15" t="s">
        <v>6028</v>
      </c>
      <c r="I4528" s="15" t="s">
        <v>128</v>
      </c>
      <c r="J4528" s="15" t="s">
        <v>60</v>
      </c>
      <c r="K4528" s="15" t="s">
        <v>19</v>
      </c>
      <c r="L4528" s="15" t="str">
        <f t="array" ref="L4528">_xlfn.XLOOKUP(M4528,reference_province_to_city!$A$2:$A$11,reference_province_to_city!$B$2:$B$11)</f>
        <v>Yogyakarta</v>
      </c>
      <c r="M4528" s="15" t="s">
        <v>18</v>
      </c>
      <c r="N4528" s="15">
        <v>55111.0</v>
      </c>
      <c r="O4528" s="15">
        <f t="array" ref="O4528">_xlfn.XLOOKUP(M4528,reference_postal_code!$B$2:$B$11,reference_postal_code!$A$2:$A$11)</f>
        <v>55111</v>
      </c>
      <c r="P4528" s="15" t="s">
        <v>77</v>
      </c>
      <c r="Q4528" s="15" t="s">
        <v>2864</v>
      </c>
      <c r="R4528" s="15" t="s">
        <v>65</v>
      </c>
      <c r="S4528" s="15" t="s">
        <v>83</v>
      </c>
      <c r="T4528" s="15" t="s">
        <v>2865</v>
      </c>
      <c r="U4528" s="28">
        <v>133560.0</v>
      </c>
      <c r="V4528" s="15">
        <v>2.0</v>
      </c>
      <c r="W4528" s="31">
        <v>0.7</v>
      </c>
      <c r="X4528" s="28">
        <v>-97944.0</v>
      </c>
    </row>
    <row r="4529" ht="15.75" customHeight="1">
      <c r="A4529" s="15">
        <v>4500.0</v>
      </c>
      <c r="B4529" s="15" t="s">
        <v>7174</v>
      </c>
      <c r="C4529" s="18">
        <v>42470.0</v>
      </c>
      <c r="D4529" s="18">
        <v>42476.0</v>
      </c>
      <c r="E4529" s="18">
        <f t="shared" si="1"/>
        <v>42476</v>
      </c>
      <c r="F4529" s="15" t="s">
        <v>55</v>
      </c>
      <c r="G4529" s="15" t="s">
        <v>639</v>
      </c>
      <c r="H4529" s="15" t="s">
        <v>640</v>
      </c>
      <c r="I4529" s="15" t="s">
        <v>128</v>
      </c>
      <c r="J4529" s="15" t="s">
        <v>60</v>
      </c>
      <c r="K4529" s="15" t="s">
        <v>33</v>
      </c>
      <c r="L4529" s="15" t="str">
        <f t="array" ref="L4529">_xlfn.XLOOKUP(M4529,reference_province_to_city!$A$2:$A$11,reference_province_to_city!$B$2:$B$11)</f>
        <v>Makassar</v>
      </c>
      <c r="M4529" s="15" t="s">
        <v>25</v>
      </c>
      <c r="N4529" s="15">
        <v>90111.0</v>
      </c>
      <c r="O4529" s="15">
        <f t="array" ref="O4529">_xlfn.XLOOKUP(M4529,reference_postal_code!$B$2:$B$11,reference_postal_code!$A$2:$A$11)</f>
        <v>90111</v>
      </c>
      <c r="P4529" s="15" t="s">
        <v>63</v>
      </c>
      <c r="Q4529" s="15" t="s">
        <v>5816</v>
      </c>
      <c r="R4529" s="15" t="s">
        <v>65</v>
      </c>
      <c r="S4529" s="15" t="s">
        <v>66</v>
      </c>
      <c r="T4529" s="15" t="s">
        <v>5817</v>
      </c>
      <c r="U4529" s="28">
        <v>194400.0</v>
      </c>
      <c r="V4529" s="15">
        <v>2.0</v>
      </c>
      <c r="W4529" s="31">
        <v>0.0</v>
      </c>
      <c r="X4529" s="28">
        <v>93312.0</v>
      </c>
    </row>
    <row r="4530" ht="15.75" customHeight="1">
      <c r="A4530" s="15">
        <v>6736.0</v>
      </c>
      <c r="B4530" s="15" t="s">
        <v>7173</v>
      </c>
      <c r="C4530" s="18">
        <v>42470.0</v>
      </c>
      <c r="D4530" s="18">
        <v>42477.0</v>
      </c>
      <c r="E4530" s="18">
        <f t="shared" si="1"/>
        <v>42477</v>
      </c>
      <c r="F4530" s="15" t="s">
        <v>55</v>
      </c>
      <c r="G4530" s="15" t="s">
        <v>4265</v>
      </c>
      <c r="H4530" s="15" t="s">
        <v>4266</v>
      </c>
      <c r="I4530" s="15" t="s">
        <v>59</v>
      </c>
      <c r="J4530" s="15" t="s">
        <v>60</v>
      </c>
      <c r="K4530" s="15" t="s">
        <v>26</v>
      </c>
      <c r="L4530" s="15" t="str">
        <f t="array" ref="L4530">_xlfn.XLOOKUP(M4530,reference_province_to_city!$A$2:$A$11,reference_province_to_city!$B$2:$B$11)</f>
        <v>Denpasar</v>
      </c>
      <c r="M4530" s="15" t="s">
        <v>24</v>
      </c>
      <c r="N4530" s="15">
        <v>80231.0</v>
      </c>
      <c r="O4530" s="15">
        <f t="array" ref="O4530">_xlfn.XLOOKUP(M4530,reference_postal_code!$B$2:$B$11,reference_postal_code!$A$2:$A$11)</f>
        <v>80231</v>
      </c>
      <c r="P4530" s="15" t="s">
        <v>63</v>
      </c>
      <c r="Q4530" s="15" t="s">
        <v>5180</v>
      </c>
      <c r="R4530" s="15" t="s">
        <v>65</v>
      </c>
      <c r="S4530" s="15" t="s">
        <v>222</v>
      </c>
      <c r="T4530" s="15" t="s">
        <v>5181</v>
      </c>
      <c r="U4530" s="28">
        <v>1706400.0</v>
      </c>
      <c r="V4530" s="15">
        <v>3.0</v>
      </c>
      <c r="W4530" s="31">
        <v>0.0</v>
      </c>
      <c r="X4530" s="28">
        <v>665496.0</v>
      </c>
    </row>
    <row r="4531" ht="15.75" customHeight="1">
      <c r="A4531" s="15">
        <v>9136.0</v>
      </c>
      <c r="B4531" s="15" t="s">
        <v>7177</v>
      </c>
      <c r="C4531" s="18">
        <v>42472.0</v>
      </c>
      <c r="D4531" s="18">
        <v>42477.0</v>
      </c>
      <c r="E4531" s="18">
        <f t="shared" si="1"/>
        <v>42477</v>
      </c>
      <c r="F4531" s="15" t="s">
        <v>55</v>
      </c>
      <c r="G4531" s="15" t="s">
        <v>4382</v>
      </c>
      <c r="H4531" s="15" t="s">
        <v>4383</v>
      </c>
      <c r="I4531" s="15" t="s">
        <v>128</v>
      </c>
      <c r="J4531" s="15" t="s">
        <v>60</v>
      </c>
      <c r="K4531" s="15" t="s">
        <v>28</v>
      </c>
      <c r="L4531" s="15" t="str">
        <f t="array" ref="L4531">_xlfn.XLOOKUP(M4531,reference_province_to_city!$A$2:$A$11,reference_province_to_city!$B$2:$B$11)</f>
        <v>Medan</v>
      </c>
      <c r="M4531" s="15" t="s">
        <v>11</v>
      </c>
      <c r="N4531" s="15">
        <v>20111.0</v>
      </c>
      <c r="O4531" s="15">
        <f t="array" ref="O4531">_xlfn.XLOOKUP(M4531,reference_postal_code!$B$2:$B$11,reference_postal_code!$A$2:$A$11)</f>
        <v>20111</v>
      </c>
      <c r="P4531" s="15" t="s">
        <v>77</v>
      </c>
      <c r="Q4531" s="15" t="s">
        <v>6517</v>
      </c>
      <c r="R4531" s="15" t="s">
        <v>65</v>
      </c>
      <c r="S4531" s="15" t="s">
        <v>87</v>
      </c>
      <c r="T4531" s="15" t="s">
        <v>6518</v>
      </c>
      <c r="U4531" s="28">
        <v>779760.0</v>
      </c>
      <c r="V4531" s="15">
        <v>1.0</v>
      </c>
      <c r="W4531" s="31">
        <v>0.2</v>
      </c>
      <c r="X4531" s="28">
        <v>-77976.0</v>
      </c>
    </row>
    <row r="4532" ht="15.75" customHeight="1">
      <c r="A4532" s="15">
        <v>7362.0</v>
      </c>
      <c r="B4532" s="15" t="s">
        <v>7178</v>
      </c>
      <c r="C4532" s="18">
        <v>42472.0</v>
      </c>
      <c r="D4532" s="18">
        <v>42474.0</v>
      </c>
      <c r="E4532" s="18">
        <f t="shared" si="1"/>
        <v>42474</v>
      </c>
      <c r="F4532" s="15" t="s">
        <v>125</v>
      </c>
      <c r="G4532" s="15" t="s">
        <v>671</v>
      </c>
      <c r="H4532" s="15" t="s">
        <v>672</v>
      </c>
      <c r="I4532" s="15" t="s">
        <v>59</v>
      </c>
      <c r="J4532" s="15" t="s">
        <v>60</v>
      </c>
      <c r="K4532" s="15" t="s">
        <v>29</v>
      </c>
      <c r="L4532" s="15" t="str">
        <f t="array" ref="L4532">_xlfn.XLOOKUP(M4532,reference_province_to_city!$A$2:$A$11,reference_province_to_city!$B$2:$B$11)</f>
        <v>Palembang</v>
      </c>
      <c r="M4532" s="15" t="s">
        <v>13</v>
      </c>
      <c r="N4532" s="15">
        <v>30111.0</v>
      </c>
      <c r="O4532" s="15">
        <f t="array" ref="O4532">_xlfn.XLOOKUP(M4532,reference_postal_code!$B$2:$B$11,reference_postal_code!$A$2:$A$11)</f>
        <v>30111</v>
      </c>
      <c r="P4532" s="15" t="s">
        <v>77</v>
      </c>
      <c r="Q4532" s="15" t="s">
        <v>434</v>
      </c>
      <c r="R4532" s="15" t="s">
        <v>106</v>
      </c>
      <c r="S4532" s="15" t="s">
        <v>107</v>
      </c>
      <c r="T4532" s="15" t="s">
        <v>435</v>
      </c>
      <c r="U4532" s="28">
        <v>2915280.0</v>
      </c>
      <c r="V4532" s="15">
        <v>3.0</v>
      </c>
      <c r="W4532" s="31">
        <v>0.2</v>
      </c>
      <c r="X4532" s="28">
        <v>-546615.0</v>
      </c>
    </row>
    <row r="4533" ht="15.75" customHeight="1">
      <c r="A4533" s="15">
        <v>1132.0</v>
      </c>
      <c r="B4533" s="15" t="s">
        <v>7179</v>
      </c>
      <c r="C4533" s="18">
        <v>42472.0</v>
      </c>
      <c r="D4533" s="18">
        <v>42476.0</v>
      </c>
      <c r="E4533" s="18">
        <f t="shared" si="1"/>
        <v>42476</v>
      </c>
      <c r="F4533" s="15" t="s">
        <v>55</v>
      </c>
      <c r="G4533" s="15" t="s">
        <v>178</v>
      </c>
      <c r="H4533" s="15" t="s">
        <v>179</v>
      </c>
      <c r="I4533" s="15" t="s">
        <v>59</v>
      </c>
      <c r="J4533" s="15" t="s">
        <v>60</v>
      </c>
      <c r="K4533" s="15" t="s">
        <v>19</v>
      </c>
      <c r="L4533" s="15" t="str">
        <f t="array" ref="L4533">_xlfn.XLOOKUP(M4533,reference_province_to_city!$A$2:$A$11,reference_province_to_city!$B$2:$B$11)</f>
        <v>Yogyakarta</v>
      </c>
      <c r="M4533" s="15" t="s">
        <v>18</v>
      </c>
      <c r="N4533" s="15">
        <v>55111.0</v>
      </c>
      <c r="O4533" s="15">
        <f t="array" ref="O4533">_xlfn.XLOOKUP(M4533,reference_postal_code!$B$2:$B$11,reference_postal_code!$A$2:$A$11)</f>
        <v>55111</v>
      </c>
      <c r="P4533" s="15" t="s">
        <v>77</v>
      </c>
      <c r="Q4533" s="15" t="s">
        <v>2580</v>
      </c>
      <c r="R4533" s="15" t="s">
        <v>65</v>
      </c>
      <c r="S4533" s="15" t="s">
        <v>173</v>
      </c>
      <c r="T4533" s="15" t="s">
        <v>2581</v>
      </c>
      <c r="U4533" s="28">
        <v>958500.0</v>
      </c>
      <c r="V4533" s="15">
        <v>5.0</v>
      </c>
      <c r="W4533" s="31">
        <v>0.0</v>
      </c>
      <c r="X4533" s="28">
        <v>431325.0</v>
      </c>
    </row>
    <row r="4534" ht="15.75" customHeight="1">
      <c r="A4534" s="15">
        <v>1130.0</v>
      </c>
      <c r="B4534" s="15" t="s">
        <v>7179</v>
      </c>
      <c r="C4534" s="18">
        <v>42472.0</v>
      </c>
      <c r="D4534" s="18">
        <v>42476.0</v>
      </c>
      <c r="E4534" s="18">
        <f t="shared" si="1"/>
        <v>42476</v>
      </c>
      <c r="F4534" s="15" t="s">
        <v>55</v>
      </c>
      <c r="G4534" s="15" t="s">
        <v>178</v>
      </c>
      <c r="H4534" s="15" t="s">
        <v>179</v>
      </c>
      <c r="I4534" s="15" t="s">
        <v>59</v>
      </c>
      <c r="J4534" s="15" t="s">
        <v>60</v>
      </c>
      <c r="K4534" s="15" t="s">
        <v>19</v>
      </c>
      <c r="L4534" s="15" t="str">
        <f t="array" ref="L4534">_xlfn.XLOOKUP(M4534,reference_province_to_city!$A$2:$A$11,reference_province_to_city!$B$2:$B$11)</f>
        <v>Yogyakarta</v>
      </c>
      <c r="M4534" s="15" t="s">
        <v>18</v>
      </c>
      <c r="N4534" s="15">
        <v>55111.0</v>
      </c>
      <c r="O4534" s="15">
        <f t="array" ref="O4534">_xlfn.XLOOKUP(M4534,reference_postal_code!$B$2:$B$11,reference_postal_code!$A$2:$A$11)</f>
        <v>55111</v>
      </c>
      <c r="P4534" s="15" t="s">
        <v>77</v>
      </c>
      <c r="Q4534" s="15" t="s">
        <v>1807</v>
      </c>
      <c r="R4534" s="15" t="s">
        <v>106</v>
      </c>
      <c r="S4534" s="15" t="s">
        <v>218</v>
      </c>
      <c r="T4534" s="15" t="s">
        <v>1808</v>
      </c>
      <c r="U4534" s="28">
        <v>5158800.0</v>
      </c>
      <c r="V4534" s="15">
        <v>4.0</v>
      </c>
      <c r="W4534" s="31">
        <v>0.0</v>
      </c>
      <c r="X4534" s="28">
        <v>1134936.0</v>
      </c>
    </row>
    <row r="4535" ht="15.75" customHeight="1">
      <c r="A4535" s="15">
        <v>1131.0</v>
      </c>
      <c r="B4535" s="15" t="s">
        <v>7179</v>
      </c>
      <c r="C4535" s="18">
        <v>42472.0</v>
      </c>
      <c r="D4535" s="18">
        <v>42476.0</v>
      </c>
      <c r="E4535" s="18">
        <f t="shared" si="1"/>
        <v>42476</v>
      </c>
      <c r="F4535" s="15" t="s">
        <v>55</v>
      </c>
      <c r="G4535" s="15" t="s">
        <v>178</v>
      </c>
      <c r="H4535" s="15" t="s">
        <v>179</v>
      </c>
      <c r="I4535" s="15" t="s">
        <v>59</v>
      </c>
      <c r="J4535" s="15" t="s">
        <v>60</v>
      </c>
      <c r="K4535" s="15" t="s">
        <v>19</v>
      </c>
      <c r="L4535" s="15" t="str">
        <f t="array" ref="L4535">_xlfn.XLOOKUP(M4535,reference_province_to_city!$A$2:$A$11,reference_province_to_city!$B$2:$B$11)</f>
        <v>Yogyakarta</v>
      </c>
      <c r="M4535" s="15" t="s">
        <v>18</v>
      </c>
      <c r="N4535" s="15">
        <v>55111.0</v>
      </c>
      <c r="O4535" s="15">
        <f t="array" ref="O4535">_xlfn.XLOOKUP(M4535,reference_postal_code!$B$2:$B$11,reference_postal_code!$A$2:$A$11)</f>
        <v>55111</v>
      </c>
      <c r="P4535" s="15" t="s">
        <v>77</v>
      </c>
      <c r="Q4535" s="15" t="s">
        <v>1125</v>
      </c>
      <c r="R4535" s="15" t="s">
        <v>65</v>
      </c>
      <c r="S4535" s="15" t="s">
        <v>66</v>
      </c>
      <c r="T4535" s="15" t="s">
        <v>1126</v>
      </c>
      <c r="U4535" s="28">
        <v>614850.0</v>
      </c>
      <c r="V4535" s="15">
        <v>1.0</v>
      </c>
      <c r="W4535" s="31">
        <v>0.0</v>
      </c>
      <c r="X4535" s="28">
        <v>301276.0</v>
      </c>
    </row>
    <row r="4536" ht="15.75" customHeight="1">
      <c r="A4536" s="15">
        <v>5776.0</v>
      </c>
      <c r="B4536" s="15" t="s">
        <v>7180</v>
      </c>
      <c r="C4536" s="18">
        <v>42472.0</v>
      </c>
      <c r="D4536" s="18">
        <v>42476.0</v>
      </c>
      <c r="E4536" s="18">
        <f t="shared" si="1"/>
        <v>42476</v>
      </c>
      <c r="F4536" s="15" t="s">
        <v>55</v>
      </c>
      <c r="G4536" s="15" t="s">
        <v>3467</v>
      </c>
      <c r="H4536" s="15" t="s">
        <v>3468</v>
      </c>
      <c r="I4536" s="15" t="s">
        <v>59</v>
      </c>
      <c r="J4536" s="15" t="s">
        <v>60</v>
      </c>
      <c r="K4536" s="15" t="s">
        <v>28</v>
      </c>
      <c r="L4536" s="15" t="str">
        <f t="array" ref="L4536">_xlfn.XLOOKUP(M4536,reference_province_to_city!$A$2:$A$11,reference_province_to_city!$B$2:$B$11)</f>
        <v>Medan</v>
      </c>
      <c r="M4536" s="15" t="s">
        <v>11</v>
      </c>
      <c r="N4536" s="15">
        <v>20111.0</v>
      </c>
      <c r="O4536" s="15">
        <f t="array" ref="O4536">_xlfn.XLOOKUP(M4536,reference_postal_code!$B$2:$B$11,reference_postal_code!$A$2:$A$11)</f>
        <v>20111</v>
      </c>
      <c r="P4536" s="15" t="s">
        <v>77</v>
      </c>
      <c r="Q4536" s="15" t="s">
        <v>5525</v>
      </c>
      <c r="R4536" s="15" t="s">
        <v>65</v>
      </c>
      <c r="S4536" s="15" t="s">
        <v>83</v>
      </c>
      <c r="T4536" s="15" t="s">
        <v>5526</v>
      </c>
      <c r="U4536" s="28">
        <v>198120.0</v>
      </c>
      <c r="V4536" s="15">
        <v>1.0</v>
      </c>
      <c r="W4536" s="31">
        <v>0.2</v>
      </c>
      <c r="X4536" s="28">
        <v>69342.0</v>
      </c>
    </row>
    <row r="4537" ht="15.75" customHeight="1">
      <c r="A4537" s="15">
        <v>9135.0</v>
      </c>
      <c r="B4537" s="15" t="s">
        <v>7177</v>
      </c>
      <c r="C4537" s="18">
        <v>42472.0</v>
      </c>
      <c r="D4537" s="18">
        <v>42477.0</v>
      </c>
      <c r="E4537" s="18">
        <f t="shared" si="1"/>
        <v>42477</v>
      </c>
      <c r="F4537" s="15" t="s">
        <v>55</v>
      </c>
      <c r="G4537" s="15" t="s">
        <v>4382</v>
      </c>
      <c r="H4537" s="15" t="s">
        <v>4383</v>
      </c>
      <c r="I4537" s="15" t="s">
        <v>128</v>
      </c>
      <c r="J4537" s="15" t="s">
        <v>60</v>
      </c>
      <c r="K4537" s="15" t="s">
        <v>28</v>
      </c>
      <c r="L4537" s="15" t="str">
        <f t="array" ref="L4537">_xlfn.XLOOKUP(M4537,reference_province_to_city!$A$2:$A$11,reference_province_to_city!$B$2:$B$11)</f>
        <v>Medan</v>
      </c>
      <c r="M4537" s="15" t="s">
        <v>11</v>
      </c>
      <c r="N4537" s="15">
        <v>20111.0</v>
      </c>
      <c r="O4537" s="15">
        <f t="array" ref="O4537">_xlfn.XLOOKUP(M4537,reference_postal_code!$B$2:$B$11,reference_postal_code!$A$2:$A$11)</f>
        <v>20111</v>
      </c>
      <c r="P4537" s="15" t="s">
        <v>77</v>
      </c>
      <c r="Q4537" s="15" t="s">
        <v>532</v>
      </c>
      <c r="R4537" s="15" t="s">
        <v>65</v>
      </c>
      <c r="S4537" s="15" t="s">
        <v>87</v>
      </c>
      <c r="T4537" s="15" t="s">
        <v>533</v>
      </c>
      <c r="U4537" s="28">
        <v>1943280.0</v>
      </c>
      <c r="V4537" s="15">
        <v>3.0</v>
      </c>
      <c r="W4537" s="31">
        <v>0.2</v>
      </c>
      <c r="X4537" s="28">
        <v>-340074.0</v>
      </c>
    </row>
    <row r="4538" ht="15.75" customHeight="1">
      <c r="A4538" s="15">
        <v>7361.0</v>
      </c>
      <c r="B4538" s="15" t="s">
        <v>7178</v>
      </c>
      <c r="C4538" s="18">
        <v>42472.0</v>
      </c>
      <c r="D4538" s="18">
        <v>42474.0</v>
      </c>
      <c r="E4538" s="18">
        <f t="shared" si="1"/>
        <v>42474</v>
      </c>
      <c r="F4538" s="15" t="s">
        <v>125</v>
      </c>
      <c r="G4538" s="15" t="s">
        <v>671</v>
      </c>
      <c r="H4538" s="15" t="s">
        <v>672</v>
      </c>
      <c r="I4538" s="15" t="s">
        <v>59</v>
      </c>
      <c r="J4538" s="15" t="s">
        <v>60</v>
      </c>
      <c r="K4538" s="15" t="s">
        <v>29</v>
      </c>
      <c r="L4538" s="15" t="str">
        <f t="array" ref="L4538">_xlfn.XLOOKUP(M4538,reference_province_to_city!$A$2:$A$11,reference_province_to_city!$B$2:$B$11)</f>
        <v>Palembang</v>
      </c>
      <c r="M4538" s="15" t="s">
        <v>13</v>
      </c>
      <c r="N4538" s="15">
        <v>30111.0</v>
      </c>
      <c r="O4538" s="15">
        <f t="array" ref="O4538">_xlfn.XLOOKUP(M4538,reference_postal_code!$B$2:$B$11,reference_postal_code!$A$2:$A$11)</f>
        <v>30111</v>
      </c>
      <c r="P4538" s="15" t="s">
        <v>77</v>
      </c>
      <c r="Q4538" s="15" t="s">
        <v>5857</v>
      </c>
      <c r="R4538" s="15" t="s">
        <v>65</v>
      </c>
      <c r="S4538" s="15" t="s">
        <v>66</v>
      </c>
      <c r="T4538" s="15" t="s">
        <v>5858</v>
      </c>
      <c r="U4538" s="28">
        <v>291600.0</v>
      </c>
      <c r="V4538" s="15">
        <v>3.0</v>
      </c>
      <c r="W4538" s="31">
        <v>0.0</v>
      </c>
      <c r="X4538" s="28">
        <v>139968.0</v>
      </c>
    </row>
    <row r="4539" ht="15.75" customHeight="1">
      <c r="A4539" s="15">
        <v>7363.0</v>
      </c>
      <c r="B4539" s="15" t="s">
        <v>7178</v>
      </c>
      <c r="C4539" s="18">
        <v>42472.0</v>
      </c>
      <c r="D4539" s="18">
        <v>42474.0</v>
      </c>
      <c r="E4539" s="18">
        <f t="shared" si="1"/>
        <v>42474</v>
      </c>
      <c r="F4539" s="15" t="s">
        <v>125</v>
      </c>
      <c r="G4539" s="15" t="s">
        <v>671</v>
      </c>
      <c r="H4539" s="15" t="s">
        <v>672</v>
      </c>
      <c r="I4539" s="15" t="s">
        <v>59</v>
      </c>
      <c r="J4539" s="15" t="s">
        <v>60</v>
      </c>
      <c r="K4539" s="15" t="s">
        <v>29</v>
      </c>
      <c r="L4539" s="15" t="str">
        <f t="array" ref="L4539">_xlfn.XLOOKUP(M4539,reference_province_to_city!$A$2:$A$11,reference_province_to_city!$B$2:$B$11)</f>
        <v>Palembang</v>
      </c>
      <c r="M4539" s="15" t="s">
        <v>13</v>
      </c>
      <c r="N4539" s="15">
        <v>30111.0</v>
      </c>
      <c r="O4539" s="15">
        <f t="array" ref="O4539">_xlfn.XLOOKUP(M4539,reference_postal_code!$B$2:$B$11,reference_postal_code!$A$2:$A$11)</f>
        <v>30111</v>
      </c>
      <c r="P4539" s="15" t="s">
        <v>77</v>
      </c>
      <c r="Q4539" s="15" t="s">
        <v>5104</v>
      </c>
      <c r="R4539" s="15" t="s">
        <v>65</v>
      </c>
      <c r="S4539" s="15" t="s">
        <v>83</v>
      </c>
      <c r="T4539" s="15" t="s">
        <v>5105</v>
      </c>
      <c r="U4539" s="28">
        <v>549360.0</v>
      </c>
      <c r="V4539" s="15">
        <v>3.0</v>
      </c>
      <c r="W4539" s="31">
        <v>0.2</v>
      </c>
      <c r="X4539" s="28">
        <v>206010.0</v>
      </c>
    </row>
    <row r="4540" ht="15.75" customHeight="1">
      <c r="A4540" s="15">
        <v>9137.0</v>
      </c>
      <c r="B4540" s="15" t="s">
        <v>7177</v>
      </c>
      <c r="C4540" s="18">
        <v>42472.0</v>
      </c>
      <c r="D4540" s="18">
        <v>42477.0</v>
      </c>
      <c r="E4540" s="18">
        <f t="shared" si="1"/>
        <v>42477</v>
      </c>
      <c r="F4540" s="15" t="s">
        <v>55</v>
      </c>
      <c r="G4540" s="15" t="s">
        <v>4382</v>
      </c>
      <c r="H4540" s="15" t="s">
        <v>4383</v>
      </c>
      <c r="I4540" s="15" t="s">
        <v>128</v>
      </c>
      <c r="J4540" s="15" t="s">
        <v>60</v>
      </c>
      <c r="K4540" s="15" t="s">
        <v>28</v>
      </c>
      <c r="L4540" s="15" t="str">
        <f t="array" ref="L4540">_xlfn.XLOOKUP(M4540,reference_province_to_city!$A$2:$A$11,reference_province_to_city!$B$2:$B$11)</f>
        <v>Medan</v>
      </c>
      <c r="M4540" s="15" t="s">
        <v>11</v>
      </c>
      <c r="N4540" s="15">
        <v>20111.0</v>
      </c>
      <c r="O4540" s="15">
        <f t="array" ref="O4540">_xlfn.XLOOKUP(M4540,reference_postal_code!$B$2:$B$11,reference_postal_code!$A$2:$A$11)</f>
        <v>20111</v>
      </c>
      <c r="P4540" s="15" t="s">
        <v>77</v>
      </c>
      <c r="Q4540" s="15" t="s">
        <v>7181</v>
      </c>
      <c r="R4540" s="15" t="s">
        <v>65</v>
      </c>
      <c r="S4540" s="15" t="s">
        <v>66</v>
      </c>
      <c r="T4540" s="15" t="s">
        <v>7182</v>
      </c>
      <c r="U4540" s="28">
        <v>154080.0</v>
      </c>
      <c r="V4540" s="15">
        <v>3.0</v>
      </c>
      <c r="W4540" s="31">
        <v>0.2</v>
      </c>
      <c r="X4540" s="28">
        <v>52002.0</v>
      </c>
    </row>
    <row r="4541" ht="15.75" customHeight="1">
      <c r="A4541" s="15">
        <v>5775.0</v>
      </c>
      <c r="B4541" s="15" t="s">
        <v>7180</v>
      </c>
      <c r="C4541" s="18">
        <v>42472.0</v>
      </c>
      <c r="D4541" s="18">
        <v>42476.0</v>
      </c>
      <c r="E4541" s="18">
        <f t="shared" si="1"/>
        <v>42476</v>
      </c>
      <c r="F4541" s="15" t="s">
        <v>55</v>
      </c>
      <c r="G4541" s="15" t="s">
        <v>3467</v>
      </c>
      <c r="H4541" s="15" t="s">
        <v>3468</v>
      </c>
      <c r="I4541" s="15" t="s">
        <v>59</v>
      </c>
      <c r="J4541" s="15" t="s">
        <v>60</v>
      </c>
      <c r="K4541" s="15" t="s">
        <v>28</v>
      </c>
      <c r="L4541" s="15" t="str">
        <f t="array" ref="L4541">_xlfn.XLOOKUP(M4541,reference_province_to_city!$A$2:$A$11,reference_province_to_city!$B$2:$B$11)</f>
        <v>Medan</v>
      </c>
      <c r="M4541" s="15" t="s">
        <v>11</v>
      </c>
      <c r="N4541" s="15">
        <v>20111.0</v>
      </c>
      <c r="O4541" s="15">
        <f t="array" ref="O4541">_xlfn.XLOOKUP(M4541,reference_postal_code!$B$2:$B$11,reference_postal_code!$A$2:$A$11)</f>
        <v>20111</v>
      </c>
      <c r="P4541" s="15" t="s">
        <v>77</v>
      </c>
      <c r="Q4541" s="15" t="s">
        <v>6101</v>
      </c>
      <c r="R4541" s="15" t="s">
        <v>106</v>
      </c>
      <c r="S4541" s="15" t="s">
        <v>107</v>
      </c>
      <c r="T4541" s="15" t="s">
        <v>6102</v>
      </c>
      <c r="U4541" s="28">
        <v>9574320.0</v>
      </c>
      <c r="V4541" s="15">
        <v>7.0</v>
      </c>
      <c r="W4541" s="31">
        <v>0.2</v>
      </c>
      <c r="X4541" s="28">
        <v>-478716.0</v>
      </c>
    </row>
    <row r="4542" ht="15.75" customHeight="1">
      <c r="A4542" s="15">
        <v>7775.0</v>
      </c>
      <c r="B4542" s="15" t="s">
        <v>7183</v>
      </c>
      <c r="C4542" s="18">
        <v>42473.0</v>
      </c>
      <c r="D4542" s="18">
        <v>42475.0</v>
      </c>
      <c r="E4542" s="18">
        <f t="shared" si="1"/>
        <v>42475</v>
      </c>
      <c r="F4542" s="15" t="s">
        <v>125</v>
      </c>
      <c r="G4542" s="15" t="s">
        <v>4130</v>
      </c>
      <c r="H4542" s="15" t="s">
        <v>4131</v>
      </c>
      <c r="I4542" s="15" t="s">
        <v>59</v>
      </c>
      <c r="J4542" s="15" t="s">
        <v>60</v>
      </c>
      <c r="K4542" s="15" t="s">
        <v>26</v>
      </c>
      <c r="L4542" s="15" t="str">
        <f t="array" ref="L4542">_xlfn.XLOOKUP(M4542,reference_province_to_city!$A$2:$A$11,reference_province_to_city!$B$2:$B$11)</f>
        <v>Denpasar</v>
      </c>
      <c r="M4542" s="15" t="s">
        <v>24</v>
      </c>
      <c r="N4542" s="15">
        <v>80231.0</v>
      </c>
      <c r="O4542" s="15">
        <f t="array" ref="O4542">_xlfn.XLOOKUP(M4542,reference_postal_code!$B$2:$B$11,reference_postal_code!$A$2:$A$11)</f>
        <v>80231</v>
      </c>
      <c r="P4542" s="15" t="s">
        <v>63</v>
      </c>
      <c r="Q4542" s="15" t="s">
        <v>901</v>
      </c>
      <c r="R4542" s="15" t="s">
        <v>65</v>
      </c>
      <c r="S4542" s="15" t="s">
        <v>173</v>
      </c>
      <c r="T4542" s="15" t="s">
        <v>902</v>
      </c>
      <c r="U4542" s="28">
        <v>91800.0</v>
      </c>
      <c r="V4542" s="15">
        <v>3.0</v>
      </c>
      <c r="W4542" s="31">
        <v>0.0</v>
      </c>
      <c r="X4542" s="28">
        <v>43146.0</v>
      </c>
    </row>
    <row r="4543" ht="15.75" customHeight="1">
      <c r="A4543" s="15">
        <v>2723.0</v>
      </c>
      <c r="B4543" s="15" t="s">
        <v>7184</v>
      </c>
      <c r="C4543" s="18">
        <v>42474.0</v>
      </c>
      <c r="D4543" s="18">
        <v>42479.0</v>
      </c>
      <c r="E4543" s="18">
        <f t="shared" si="1"/>
        <v>42479</v>
      </c>
      <c r="F4543" s="15" t="s">
        <v>114</v>
      </c>
      <c r="G4543" s="15" t="s">
        <v>287</v>
      </c>
      <c r="H4543" s="15" t="s">
        <v>288</v>
      </c>
      <c r="I4543" s="15" t="s">
        <v>59</v>
      </c>
      <c r="J4543" s="15" t="s">
        <v>60</v>
      </c>
      <c r="K4543" s="15" t="s">
        <v>28</v>
      </c>
      <c r="L4543" s="15" t="str">
        <f t="array" ref="L4543">_xlfn.XLOOKUP(M4543,reference_province_to_city!$A$2:$A$11,reference_province_to_city!$B$2:$B$11)</f>
        <v>Medan</v>
      </c>
      <c r="M4543" s="15" t="s">
        <v>11</v>
      </c>
      <c r="N4543" s="15">
        <v>20111.0</v>
      </c>
      <c r="O4543" s="15">
        <f t="array" ref="O4543">_xlfn.XLOOKUP(M4543,reference_postal_code!$B$2:$B$11,reference_postal_code!$A$2:$A$11)</f>
        <v>20111</v>
      </c>
      <c r="P4543" s="15" t="s">
        <v>77</v>
      </c>
      <c r="Q4543" s="15" t="s">
        <v>397</v>
      </c>
      <c r="R4543" s="15" t="s">
        <v>65</v>
      </c>
      <c r="S4543" s="15" t="s">
        <v>87</v>
      </c>
      <c r="T4543" s="15" t="s">
        <v>398</v>
      </c>
      <c r="U4543" s="28">
        <v>1218000.0</v>
      </c>
      <c r="V4543" s="15">
        <v>5.0</v>
      </c>
      <c r="W4543" s="31">
        <v>0.0</v>
      </c>
      <c r="X4543" s="28">
        <v>182700.0</v>
      </c>
    </row>
    <row r="4544" ht="15.75" customHeight="1">
      <c r="A4544" s="15">
        <v>1981.0</v>
      </c>
      <c r="B4544" s="15" t="s">
        <v>7185</v>
      </c>
      <c r="C4544" s="18">
        <v>42474.0</v>
      </c>
      <c r="D4544" s="18">
        <v>42474.0</v>
      </c>
      <c r="E4544" s="18">
        <f t="shared" si="1"/>
        <v>42474</v>
      </c>
      <c r="F4544" s="15" t="s">
        <v>466</v>
      </c>
      <c r="G4544" s="15" t="s">
        <v>2972</v>
      </c>
      <c r="H4544" s="15" t="s">
        <v>2973</v>
      </c>
      <c r="I4544" s="15" t="s">
        <v>59</v>
      </c>
      <c r="J4544" s="15" t="s">
        <v>60</v>
      </c>
      <c r="K4544" s="15" t="s">
        <v>17</v>
      </c>
      <c r="L4544" s="15" t="str">
        <f t="array" ref="L4544">_xlfn.XLOOKUP(M4544,reference_province_to_city!$A$2:$A$11,reference_province_to_city!$B$2:$B$11)</f>
        <v>Semarang</v>
      </c>
      <c r="M4544" s="15" t="s">
        <v>15</v>
      </c>
      <c r="N4544" s="15">
        <v>50111.0</v>
      </c>
      <c r="O4544" s="15">
        <f t="array" ref="O4544">_xlfn.XLOOKUP(M4544,reference_postal_code!$B$2:$B$11,reference_postal_code!$A$2:$A$11)</f>
        <v>50111</v>
      </c>
      <c r="P4544" s="15" t="s">
        <v>77</v>
      </c>
      <c r="Q4544" s="15" t="s">
        <v>2413</v>
      </c>
      <c r="R4544" s="15" t="s">
        <v>65</v>
      </c>
      <c r="S4544" s="15" t="s">
        <v>87</v>
      </c>
      <c r="T4544" s="15" t="s">
        <v>2414</v>
      </c>
      <c r="U4544" s="28">
        <v>644640.0</v>
      </c>
      <c r="V4544" s="15">
        <v>4.0</v>
      </c>
      <c r="W4544" s="31">
        <v>0.2</v>
      </c>
      <c r="X4544" s="28">
        <v>64464.0</v>
      </c>
    </row>
    <row r="4545" ht="15.75" customHeight="1">
      <c r="A4545" s="15">
        <v>418.0</v>
      </c>
      <c r="B4545" s="15" t="s">
        <v>7186</v>
      </c>
      <c r="C4545" s="18">
        <v>42474.0</v>
      </c>
      <c r="D4545" s="18">
        <v>42478.0</v>
      </c>
      <c r="E4545" s="18">
        <f t="shared" si="1"/>
        <v>42478</v>
      </c>
      <c r="F4545" s="15" t="s">
        <v>55</v>
      </c>
      <c r="G4545" s="15" t="s">
        <v>2285</v>
      </c>
      <c r="H4545" s="15" t="s">
        <v>2286</v>
      </c>
      <c r="I4545" s="15" t="s">
        <v>59</v>
      </c>
      <c r="J4545" s="15" t="s">
        <v>60</v>
      </c>
      <c r="K4545" s="15" t="s">
        <v>14</v>
      </c>
      <c r="L4545" s="15" t="str">
        <f t="array" ref="L4545">_xlfn.XLOOKUP(M4545,reference_province_to_city!$A$2:$A$11,reference_province_to_city!$B$2:$B$11)</f>
        <v>Bandung</v>
      </c>
      <c r="M4545" s="15" t="s">
        <v>12</v>
      </c>
      <c r="N4545" s="15">
        <v>40111.0</v>
      </c>
      <c r="O4545" s="15">
        <f t="array" ref="O4545">_xlfn.XLOOKUP(M4545,reference_postal_code!$B$2:$B$11,reference_postal_code!$A$2:$A$11)</f>
        <v>40111</v>
      </c>
      <c r="P4545" s="15" t="s">
        <v>117</v>
      </c>
      <c r="Q4545" s="15" t="s">
        <v>1330</v>
      </c>
      <c r="R4545" s="15" t="s">
        <v>106</v>
      </c>
      <c r="S4545" s="15" t="s">
        <v>107</v>
      </c>
      <c r="T4545" s="15" t="s">
        <v>1331</v>
      </c>
      <c r="U4545" s="28">
        <v>5757000.0</v>
      </c>
      <c r="V4545" s="15">
        <v>5.0</v>
      </c>
      <c r="W4545" s="31">
        <v>0.2</v>
      </c>
      <c r="X4545" s="28">
        <v>575700.0</v>
      </c>
    </row>
    <row r="4546" ht="15.75" customHeight="1">
      <c r="A4546" s="15">
        <v>5890.0</v>
      </c>
      <c r="B4546" s="15" t="s">
        <v>7187</v>
      </c>
      <c r="C4546" s="18">
        <v>42474.0</v>
      </c>
      <c r="D4546" s="18">
        <v>42477.0</v>
      </c>
      <c r="E4546" s="18">
        <f t="shared" si="1"/>
        <v>42477</v>
      </c>
      <c r="F4546" s="15" t="s">
        <v>125</v>
      </c>
      <c r="G4546" s="15" t="s">
        <v>7188</v>
      </c>
      <c r="H4546" s="15" t="s">
        <v>7189</v>
      </c>
      <c r="I4546" s="15" t="s">
        <v>59</v>
      </c>
      <c r="J4546" s="15" t="s">
        <v>60</v>
      </c>
      <c r="K4546" s="15" t="s">
        <v>31</v>
      </c>
      <c r="L4546" s="15" t="str">
        <f t="array" ref="L4546">_xlfn.XLOOKUP(M4546,reference_province_to_city!$A$2:$A$11,reference_province_to_city!$B$2:$B$11)</f>
        <v>Balikpapan</v>
      </c>
      <c r="M4546" s="15" t="s">
        <v>21</v>
      </c>
      <c r="N4546" s="15">
        <v>76114.0</v>
      </c>
      <c r="O4546" s="15">
        <f t="array" ref="O4546">_xlfn.XLOOKUP(M4546,reference_postal_code!$B$2:$B$11,reference_postal_code!$A$2:$A$11)</f>
        <v>76114</v>
      </c>
      <c r="P4546" s="15" t="s">
        <v>166</v>
      </c>
      <c r="Q4546" s="15" t="s">
        <v>7190</v>
      </c>
      <c r="R4546" s="15" t="s">
        <v>65</v>
      </c>
      <c r="S4546" s="15" t="s">
        <v>83</v>
      </c>
      <c r="T4546" s="15" t="s">
        <v>7191</v>
      </c>
      <c r="U4546" s="28">
        <v>375900.0</v>
      </c>
      <c r="V4546" s="15">
        <v>2.0</v>
      </c>
      <c r="W4546" s="31">
        <v>0.0</v>
      </c>
      <c r="X4546" s="28">
        <v>176673.0</v>
      </c>
    </row>
    <row r="4547" ht="15.75" customHeight="1">
      <c r="A4547" s="15">
        <v>1980.0</v>
      </c>
      <c r="B4547" s="15" t="s">
        <v>7185</v>
      </c>
      <c r="C4547" s="18">
        <v>42474.0</v>
      </c>
      <c r="D4547" s="18">
        <v>42474.0</v>
      </c>
      <c r="E4547" s="18">
        <f t="shared" si="1"/>
        <v>42474</v>
      </c>
      <c r="F4547" s="15" t="s">
        <v>466</v>
      </c>
      <c r="G4547" s="15" t="s">
        <v>2972</v>
      </c>
      <c r="H4547" s="15" t="s">
        <v>2973</v>
      </c>
      <c r="I4547" s="15" t="s">
        <v>59</v>
      </c>
      <c r="J4547" s="15" t="s">
        <v>60</v>
      </c>
      <c r="K4547" s="15" t="s">
        <v>17</v>
      </c>
      <c r="L4547" s="15" t="str">
        <f t="array" ref="L4547">_xlfn.XLOOKUP(M4547,reference_province_to_city!$A$2:$A$11,reference_province_to_city!$B$2:$B$11)</f>
        <v>Semarang</v>
      </c>
      <c r="M4547" s="15" t="s">
        <v>15</v>
      </c>
      <c r="N4547" s="15">
        <v>50111.0</v>
      </c>
      <c r="O4547" s="15">
        <f t="array" ref="O4547">_xlfn.XLOOKUP(M4547,reference_postal_code!$B$2:$B$11,reference_postal_code!$A$2:$A$11)</f>
        <v>50111</v>
      </c>
      <c r="P4547" s="15" t="s">
        <v>77</v>
      </c>
      <c r="Q4547" s="15" t="s">
        <v>5081</v>
      </c>
      <c r="R4547" s="15" t="s">
        <v>106</v>
      </c>
      <c r="S4547" s="15" t="s">
        <v>107</v>
      </c>
      <c r="T4547" s="15" t="s">
        <v>5082</v>
      </c>
      <c r="U4547" s="28">
        <v>1.400304E7</v>
      </c>
      <c r="V4547" s="15">
        <v>4.0</v>
      </c>
      <c r="W4547" s="31">
        <v>0.2</v>
      </c>
      <c r="X4547" s="28">
        <v>1575342.0</v>
      </c>
    </row>
    <row r="4548" ht="15.75" customHeight="1">
      <c r="A4548" s="15">
        <v>1591.0</v>
      </c>
      <c r="B4548" s="15" t="s">
        <v>7192</v>
      </c>
      <c r="C4548" s="18">
        <v>42475.0</v>
      </c>
      <c r="D4548" s="18">
        <v>42479.0</v>
      </c>
      <c r="E4548" s="18">
        <f t="shared" si="1"/>
        <v>42479</v>
      </c>
      <c r="F4548" s="15" t="s">
        <v>55</v>
      </c>
      <c r="G4548" s="15" t="s">
        <v>1333</v>
      </c>
      <c r="H4548" s="15" t="s">
        <v>1334</v>
      </c>
      <c r="I4548" s="15" t="s">
        <v>128</v>
      </c>
      <c r="J4548" s="15" t="s">
        <v>60</v>
      </c>
      <c r="K4548" s="15" t="s">
        <v>14</v>
      </c>
      <c r="L4548" s="15" t="str">
        <f t="array" ref="L4548">_xlfn.XLOOKUP(M4548,reference_province_to_city!$A$2:$A$11,reference_province_to_city!$B$2:$B$11)</f>
        <v>Bandung</v>
      </c>
      <c r="M4548" s="15" t="s">
        <v>12</v>
      </c>
      <c r="N4548" s="15">
        <v>40111.0</v>
      </c>
      <c r="O4548" s="15">
        <f t="array" ref="O4548">_xlfn.XLOOKUP(M4548,reference_postal_code!$B$2:$B$11,reference_postal_code!$A$2:$A$11)</f>
        <v>40111</v>
      </c>
      <c r="P4548" s="15" t="s">
        <v>117</v>
      </c>
      <c r="Q4548" s="15" t="s">
        <v>7193</v>
      </c>
      <c r="R4548" s="15" t="s">
        <v>65</v>
      </c>
      <c r="S4548" s="15" t="s">
        <v>93</v>
      </c>
      <c r="T4548" s="15" t="s">
        <v>7194</v>
      </c>
      <c r="U4548" s="28">
        <v>502320.0</v>
      </c>
      <c r="V4548" s="15">
        <v>7.0</v>
      </c>
      <c r="W4548" s="31">
        <v>0.2</v>
      </c>
      <c r="X4548" s="28">
        <v>87906.0</v>
      </c>
    </row>
    <row r="4549" ht="15.75" customHeight="1">
      <c r="A4549" s="15">
        <v>431.0</v>
      </c>
      <c r="B4549" s="15" t="s">
        <v>7195</v>
      </c>
      <c r="C4549" s="18">
        <v>42475.0</v>
      </c>
      <c r="D4549" s="18">
        <v>42481.0</v>
      </c>
      <c r="E4549" s="18">
        <f t="shared" si="1"/>
        <v>42481</v>
      </c>
      <c r="F4549" s="15" t="s">
        <v>55</v>
      </c>
      <c r="G4549" s="15" t="s">
        <v>1810</v>
      </c>
      <c r="H4549" s="15" t="s">
        <v>1811</v>
      </c>
      <c r="I4549" s="15" t="s">
        <v>76</v>
      </c>
      <c r="J4549" s="15" t="s">
        <v>60</v>
      </c>
      <c r="K4549" s="15" t="s">
        <v>17</v>
      </c>
      <c r="L4549" s="15" t="str">
        <f t="array" ref="L4549">_xlfn.XLOOKUP(M4549,reference_province_to_city!$A$2:$A$11,reference_province_to_city!$B$2:$B$11)</f>
        <v>Semarang</v>
      </c>
      <c r="M4549" s="15" t="s">
        <v>15</v>
      </c>
      <c r="N4549" s="15">
        <v>50111.0</v>
      </c>
      <c r="O4549" s="15">
        <f t="array" ref="O4549">_xlfn.XLOOKUP(M4549,reference_postal_code!$B$2:$B$11,reference_postal_code!$A$2:$A$11)</f>
        <v>50111</v>
      </c>
      <c r="P4549" s="15" t="s">
        <v>77</v>
      </c>
      <c r="Q4549" s="15" t="s">
        <v>1108</v>
      </c>
      <c r="R4549" s="15" t="s">
        <v>110</v>
      </c>
      <c r="S4549" s="15" t="s">
        <v>149</v>
      </c>
      <c r="T4549" s="15" t="s">
        <v>1109</v>
      </c>
      <c r="U4549" s="28">
        <v>6131160.0</v>
      </c>
      <c r="V4549" s="15">
        <v>7.0</v>
      </c>
      <c r="W4549" s="31">
        <v>0.2</v>
      </c>
      <c r="X4549" s="28">
        <v>1149592.0</v>
      </c>
    </row>
    <row r="4550" ht="15.75" customHeight="1">
      <c r="A4550" s="15">
        <v>1592.0</v>
      </c>
      <c r="B4550" s="15" t="s">
        <v>7192</v>
      </c>
      <c r="C4550" s="18">
        <v>42475.0</v>
      </c>
      <c r="D4550" s="18">
        <v>42479.0</v>
      </c>
      <c r="E4550" s="18">
        <f t="shared" si="1"/>
        <v>42479</v>
      </c>
      <c r="F4550" s="15" t="s">
        <v>55</v>
      </c>
      <c r="G4550" s="15" t="s">
        <v>1333</v>
      </c>
      <c r="H4550" s="15" t="s">
        <v>1334</v>
      </c>
      <c r="I4550" s="15" t="s">
        <v>128</v>
      </c>
      <c r="J4550" s="15" t="s">
        <v>60</v>
      </c>
      <c r="K4550" s="15" t="s">
        <v>14</v>
      </c>
      <c r="L4550" s="15" t="str">
        <f t="array" ref="L4550">_xlfn.XLOOKUP(M4550,reference_province_to_city!$A$2:$A$11,reference_province_to_city!$B$2:$B$11)</f>
        <v>Bandung</v>
      </c>
      <c r="M4550" s="15" t="s">
        <v>12</v>
      </c>
      <c r="N4550" s="15">
        <v>40111.0</v>
      </c>
      <c r="O4550" s="15">
        <f t="array" ref="O4550">_xlfn.XLOOKUP(M4550,reference_postal_code!$B$2:$B$11,reference_postal_code!$A$2:$A$11)</f>
        <v>40111</v>
      </c>
      <c r="P4550" s="15" t="s">
        <v>117</v>
      </c>
      <c r="Q4550" s="15" t="s">
        <v>2960</v>
      </c>
      <c r="R4550" s="15" t="s">
        <v>65</v>
      </c>
      <c r="S4550" s="15" t="s">
        <v>103</v>
      </c>
      <c r="T4550" s="15" t="s">
        <v>2961</v>
      </c>
      <c r="U4550" s="28">
        <v>120600.0</v>
      </c>
      <c r="V4550" s="15">
        <v>5.0</v>
      </c>
      <c r="W4550" s="31">
        <v>0.2</v>
      </c>
      <c r="X4550" s="28">
        <v>43717.0</v>
      </c>
    </row>
    <row r="4551" ht="15.75" customHeight="1">
      <c r="A4551" s="15">
        <v>552.0</v>
      </c>
      <c r="B4551" s="15" t="s">
        <v>7196</v>
      </c>
      <c r="C4551" s="18">
        <v>42475.0</v>
      </c>
      <c r="D4551" s="18">
        <v>42477.0</v>
      </c>
      <c r="E4551" s="18">
        <f t="shared" si="1"/>
        <v>42477</v>
      </c>
      <c r="F4551" s="15" t="s">
        <v>114</v>
      </c>
      <c r="G4551" s="15" t="s">
        <v>5428</v>
      </c>
      <c r="H4551" s="15" t="s">
        <v>5429</v>
      </c>
      <c r="I4551" s="15" t="s">
        <v>59</v>
      </c>
      <c r="J4551" s="15" t="s">
        <v>60</v>
      </c>
      <c r="K4551" s="15" t="s">
        <v>552</v>
      </c>
      <c r="L4551" s="15" t="str">
        <f t="array" ref="L4551">_xlfn.XLOOKUP(M4551,reference_province_to_city!$A$2:$A$11,reference_province_to_city!$B$2:$B$11)</f>
        <v>Denpasar</v>
      </c>
      <c r="M4551" s="15" t="s">
        <v>24</v>
      </c>
      <c r="N4551" s="15">
        <v>80231.0</v>
      </c>
      <c r="O4551" s="15">
        <f t="array" ref="O4551">_xlfn.XLOOKUP(M4551,reference_postal_code!$B$2:$B$11,reference_postal_code!$A$2:$A$11)</f>
        <v>80231</v>
      </c>
      <c r="P4551" s="15" t="s">
        <v>63</v>
      </c>
      <c r="Q4551" s="15" t="s">
        <v>2347</v>
      </c>
      <c r="R4551" s="15" t="s">
        <v>106</v>
      </c>
      <c r="S4551" s="15" t="s">
        <v>107</v>
      </c>
      <c r="T4551" s="15" t="s">
        <v>2348</v>
      </c>
      <c r="U4551" s="28">
        <v>1.682352E7</v>
      </c>
      <c r="V4551" s="15">
        <v>2.0</v>
      </c>
      <c r="W4551" s="31">
        <v>0.2</v>
      </c>
      <c r="X4551" s="28">
        <v>0.0</v>
      </c>
    </row>
    <row r="4552" ht="15.75" customHeight="1">
      <c r="A4552" s="15">
        <v>2253.0</v>
      </c>
      <c r="B4552" s="15" t="s">
        <v>7197</v>
      </c>
      <c r="C4552" s="18">
        <v>42475.0</v>
      </c>
      <c r="D4552" s="18">
        <v>42477.0</v>
      </c>
      <c r="E4552" s="18">
        <f t="shared" si="1"/>
        <v>42477</v>
      </c>
      <c r="F4552" s="15" t="s">
        <v>114</v>
      </c>
      <c r="G4552" s="15" t="s">
        <v>3797</v>
      </c>
      <c r="H4552" s="15" t="s">
        <v>3798</v>
      </c>
      <c r="I4552" s="15" t="s">
        <v>76</v>
      </c>
      <c r="J4552" s="15" t="s">
        <v>60</v>
      </c>
      <c r="K4552" s="15" t="s">
        <v>14</v>
      </c>
      <c r="L4552" s="15" t="str">
        <f t="array" ref="L4552">_xlfn.XLOOKUP(M4552,reference_province_to_city!$A$2:$A$11,reference_province_to_city!$B$2:$B$11)</f>
        <v>Bandung</v>
      </c>
      <c r="M4552" s="15" t="s">
        <v>12</v>
      </c>
      <c r="N4552" s="15">
        <v>40111.0</v>
      </c>
      <c r="O4552" s="15">
        <f t="array" ref="O4552">_xlfn.XLOOKUP(M4552,reference_postal_code!$B$2:$B$11,reference_postal_code!$A$2:$A$11)</f>
        <v>40111</v>
      </c>
      <c r="P4552" s="15" t="s">
        <v>117</v>
      </c>
      <c r="Q4552" s="15" t="s">
        <v>7198</v>
      </c>
      <c r="R4552" s="15" t="s">
        <v>65</v>
      </c>
      <c r="S4552" s="15" t="s">
        <v>66</v>
      </c>
      <c r="T4552" s="15" t="s">
        <v>7199</v>
      </c>
      <c r="U4552" s="28">
        <v>2155500.0</v>
      </c>
      <c r="V4552" s="15">
        <v>3.0</v>
      </c>
      <c r="W4552" s="31">
        <v>0.0</v>
      </c>
      <c r="X4552" s="28">
        <v>1034640.0</v>
      </c>
    </row>
    <row r="4553" ht="15.75" customHeight="1">
      <c r="A4553" s="15">
        <v>432.0</v>
      </c>
      <c r="B4553" s="15" t="s">
        <v>7195</v>
      </c>
      <c r="C4553" s="18">
        <v>42475.0</v>
      </c>
      <c r="D4553" s="18">
        <v>42481.0</v>
      </c>
      <c r="E4553" s="18">
        <f t="shared" si="1"/>
        <v>42481</v>
      </c>
      <c r="F4553" s="15" t="s">
        <v>55</v>
      </c>
      <c r="G4553" s="15" t="s">
        <v>1810</v>
      </c>
      <c r="H4553" s="15" t="s">
        <v>1811</v>
      </c>
      <c r="I4553" s="15" t="s">
        <v>76</v>
      </c>
      <c r="J4553" s="15" t="s">
        <v>60</v>
      </c>
      <c r="K4553" s="15" t="s">
        <v>17</v>
      </c>
      <c r="L4553" s="15" t="str">
        <f t="array" ref="L4553">_xlfn.XLOOKUP(M4553,reference_province_to_city!$A$2:$A$11,reference_province_to_city!$B$2:$B$11)</f>
        <v>Semarang</v>
      </c>
      <c r="M4553" s="15" t="s">
        <v>15</v>
      </c>
      <c r="N4553" s="15">
        <v>50111.0</v>
      </c>
      <c r="O4553" s="15">
        <f t="array" ref="O4553">_xlfn.XLOOKUP(M4553,reference_postal_code!$B$2:$B$11,reference_postal_code!$A$2:$A$11)</f>
        <v>50111</v>
      </c>
      <c r="P4553" s="15" t="s">
        <v>77</v>
      </c>
      <c r="Q4553" s="15" t="s">
        <v>1108</v>
      </c>
      <c r="R4553" s="15" t="s">
        <v>110</v>
      </c>
      <c r="S4553" s="15" t="s">
        <v>149</v>
      </c>
      <c r="T4553" s="15" t="s">
        <v>1109</v>
      </c>
      <c r="U4553" s="28">
        <v>4379400.0</v>
      </c>
      <c r="V4553" s="15">
        <v>5.0</v>
      </c>
      <c r="W4553" s="31">
        <v>0.2</v>
      </c>
      <c r="X4553" s="28">
        <v>821137.0</v>
      </c>
    </row>
    <row r="4554" ht="15.75" customHeight="1">
      <c r="A4554" s="15">
        <v>433.0</v>
      </c>
      <c r="B4554" s="15" t="s">
        <v>7195</v>
      </c>
      <c r="C4554" s="18">
        <v>42475.0</v>
      </c>
      <c r="D4554" s="18">
        <v>42481.0</v>
      </c>
      <c r="E4554" s="18">
        <f t="shared" si="1"/>
        <v>42481</v>
      </c>
      <c r="F4554" s="15" t="s">
        <v>55</v>
      </c>
      <c r="G4554" s="15" t="s">
        <v>1810</v>
      </c>
      <c r="H4554" s="15" t="s">
        <v>1811</v>
      </c>
      <c r="I4554" s="15" t="s">
        <v>76</v>
      </c>
      <c r="J4554" s="15" t="s">
        <v>60</v>
      </c>
      <c r="K4554" s="15" t="s">
        <v>17</v>
      </c>
      <c r="L4554" s="15" t="str">
        <f t="array" ref="L4554">_xlfn.XLOOKUP(M4554,reference_province_to_city!$A$2:$A$11,reference_province_to_city!$B$2:$B$11)</f>
        <v>Semarang</v>
      </c>
      <c r="M4554" s="15" t="s">
        <v>15</v>
      </c>
      <c r="N4554" s="15">
        <v>50111.0</v>
      </c>
      <c r="O4554" s="15">
        <f t="array" ref="O4554">_xlfn.XLOOKUP(M4554,reference_postal_code!$B$2:$B$11,reference_postal_code!$A$2:$A$11)</f>
        <v>50111</v>
      </c>
      <c r="P4554" s="15" t="s">
        <v>77</v>
      </c>
      <c r="Q4554" s="15" t="s">
        <v>4432</v>
      </c>
      <c r="R4554" s="15" t="s">
        <v>65</v>
      </c>
      <c r="S4554" s="15" t="s">
        <v>87</v>
      </c>
      <c r="T4554" s="15" t="s">
        <v>4433</v>
      </c>
      <c r="U4554" s="28">
        <v>71520.0</v>
      </c>
      <c r="V4554" s="15">
        <v>2.0</v>
      </c>
      <c r="W4554" s="31">
        <v>0.2</v>
      </c>
      <c r="X4554" s="28">
        <v>-11622.0</v>
      </c>
    </row>
    <row r="4555" ht="15.75" customHeight="1">
      <c r="A4555" s="15">
        <v>430.0</v>
      </c>
      <c r="B4555" s="15" t="s">
        <v>7195</v>
      </c>
      <c r="C4555" s="18">
        <v>42475.0</v>
      </c>
      <c r="D4555" s="18">
        <v>42481.0</v>
      </c>
      <c r="E4555" s="18">
        <f t="shared" si="1"/>
        <v>42481</v>
      </c>
      <c r="F4555" s="15" t="s">
        <v>55</v>
      </c>
      <c r="G4555" s="15" t="s">
        <v>1810</v>
      </c>
      <c r="H4555" s="15" t="s">
        <v>1811</v>
      </c>
      <c r="I4555" s="15" t="s">
        <v>76</v>
      </c>
      <c r="J4555" s="15" t="s">
        <v>60</v>
      </c>
      <c r="K4555" s="15" t="s">
        <v>17</v>
      </c>
      <c r="L4555" s="15" t="str">
        <f t="array" ref="L4555">_xlfn.XLOOKUP(M4555,reference_province_to_city!$A$2:$A$11,reference_province_to_city!$B$2:$B$11)</f>
        <v>Semarang</v>
      </c>
      <c r="M4555" s="15" t="s">
        <v>15</v>
      </c>
      <c r="N4555" s="15">
        <v>50111.0</v>
      </c>
      <c r="O4555" s="15">
        <f t="array" ref="O4555">_xlfn.XLOOKUP(M4555,reference_postal_code!$B$2:$B$11,reference_postal_code!$A$2:$A$11)</f>
        <v>50111</v>
      </c>
      <c r="P4555" s="15" t="s">
        <v>77</v>
      </c>
      <c r="Q4555" s="15" t="s">
        <v>7200</v>
      </c>
      <c r="R4555" s="15" t="s">
        <v>65</v>
      </c>
      <c r="S4555" s="15" t="s">
        <v>83</v>
      </c>
      <c r="T4555" s="15" t="s">
        <v>7201</v>
      </c>
      <c r="U4555" s="28">
        <v>2843820.0</v>
      </c>
      <c r="V4555" s="15">
        <v>2.0</v>
      </c>
      <c r="W4555" s="31">
        <v>0.7</v>
      </c>
      <c r="X4555" s="28">
        <v>-2180262.0</v>
      </c>
    </row>
    <row r="4556" ht="15.75" customHeight="1">
      <c r="A4556" s="15">
        <v>6919.0</v>
      </c>
      <c r="B4556" s="15" t="s">
        <v>7202</v>
      </c>
      <c r="C4556" s="18">
        <v>42476.0</v>
      </c>
      <c r="D4556" s="18">
        <v>42478.0</v>
      </c>
      <c r="E4556" s="18">
        <f t="shared" si="1"/>
        <v>42478</v>
      </c>
      <c r="F4556" s="15" t="s">
        <v>114</v>
      </c>
      <c r="G4556" s="15" t="s">
        <v>1846</v>
      </c>
      <c r="H4556" s="15" t="s">
        <v>1847</v>
      </c>
      <c r="I4556" s="15" t="s">
        <v>59</v>
      </c>
      <c r="J4556" s="15" t="s">
        <v>60</v>
      </c>
      <c r="K4556" s="15" t="s">
        <v>31</v>
      </c>
      <c r="L4556" s="15" t="str">
        <f t="array" ref="L4556">_xlfn.XLOOKUP(M4556,reference_province_to_city!$A$2:$A$11,reference_province_to_city!$B$2:$B$11)</f>
        <v>Balikpapan</v>
      </c>
      <c r="M4556" s="15" t="s">
        <v>21</v>
      </c>
      <c r="N4556" s="15">
        <v>76114.0</v>
      </c>
      <c r="O4556" s="15">
        <f t="array" ref="O4556">_xlfn.XLOOKUP(M4556,reference_postal_code!$B$2:$B$11,reference_postal_code!$A$2:$A$11)</f>
        <v>76114</v>
      </c>
      <c r="P4556" s="15" t="s">
        <v>166</v>
      </c>
      <c r="Q4556" s="15" t="s">
        <v>3446</v>
      </c>
      <c r="R4556" s="15" t="s">
        <v>65</v>
      </c>
      <c r="S4556" s="15" t="s">
        <v>226</v>
      </c>
      <c r="T4556" s="15" t="s">
        <v>3447</v>
      </c>
      <c r="U4556" s="28">
        <v>432000.0</v>
      </c>
      <c r="V4556" s="15">
        <v>3.0</v>
      </c>
      <c r="W4556" s="31">
        <v>0.0</v>
      </c>
      <c r="X4556" s="28">
        <v>12960.0</v>
      </c>
    </row>
    <row r="4557" ht="15.75" customHeight="1">
      <c r="A4557" s="15">
        <v>4278.0</v>
      </c>
      <c r="B4557" s="15" t="s">
        <v>7203</v>
      </c>
      <c r="C4557" s="18">
        <v>42476.0</v>
      </c>
      <c r="D4557" s="18">
        <v>42480.0</v>
      </c>
      <c r="E4557" s="18">
        <f t="shared" si="1"/>
        <v>42480</v>
      </c>
      <c r="F4557" s="15" t="s">
        <v>55</v>
      </c>
      <c r="G4557" s="15" t="s">
        <v>1412</v>
      </c>
      <c r="H4557" s="15" t="s">
        <v>1413</v>
      </c>
      <c r="I4557" s="15" t="s">
        <v>128</v>
      </c>
      <c r="J4557" s="15" t="s">
        <v>60</v>
      </c>
      <c r="K4557" s="15" t="s">
        <v>10</v>
      </c>
      <c r="L4557" s="15" t="str">
        <f t="array" ref="L4557">_xlfn.XLOOKUP(M4557,reference_province_to_city!$A$2:$A$11,reference_province_to_city!$B$2:$B$11)</f>
        <v>Jakarta</v>
      </c>
      <c r="M4557" s="15" t="s">
        <v>7</v>
      </c>
      <c r="N4557" s="15">
        <v>10110.0</v>
      </c>
      <c r="O4557" s="15">
        <f t="array" ref="O4557">_xlfn.XLOOKUP(M4557,reference_postal_code!$B$2:$B$11,reference_postal_code!$A$2:$A$11)</f>
        <v>10110</v>
      </c>
      <c r="P4557" s="15" t="s">
        <v>117</v>
      </c>
      <c r="Q4557" s="15" t="s">
        <v>7204</v>
      </c>
      <c r="R4557" s="15" t="s">
        <v>110</v>
      </c>
      <c r="S4557" s="15" t="s">
        <v>668</v>
      </c>
      <c r="T4557" s="15" t="s">
        <v>7205</v>
      </c>
      <c r="U4557" s="28">
        <v>1.3649895E8</v>
      </c>
      <c r="V4557" s="15">
        <v>7.0</v>
      </c>
      <c r="W4557" s="31">
        <v>0.0</v>
      </c>
      <c r="X4557" s="28">
        <v>3.5489727E7</v>
      </c>
    </row>
    <row r="4558" ht="15.75" customHeight="1">
      <c r="A4558" s="15">
        <v>4160.0</v>
      </c>
      <c r="B4558" s="15" t="s">
        <v>7206</v>
      </c>
      <c r="C4558" s="18">
        <v>42476.0</v>
      </c>
      <c r="D4558" s="18">
        <v>42483.0</v>
      </c>
      <c r="E4558" s="18">
        <f t="shared" si="1"/>
        <v>42483</v>
      </c>
      <c r="F4558" s="15" t="s">
        <v>55</v>
      </c>
      <c r="G4558" s="15" t="s">
        <v>2738</v>
      </c>
      <c r="H4558" s="15" t="s">
        <v>2739</v>
      </c>
      <c r="I4558" s="15" t="s">
        <v>59</v>
      </c>
      <c r="J4558" s="15" t="s">
        <v>60</v>
      </c>
      <c r="K4558" s="15" t="s">
        <v>19</v>
      </c>
      <c r="L4558" s="15" t="str">
        <f t="array" ref="L4558">_xlfn.XLOOKUP(M4558,reference_province_to_city!$A$2:$A$11,reference_province_to_city!$B$2:$B$11)</f>
        <v>Yogyakarta</v>
      </c>
      <c r="M4558" s="15" t="s">
        <v>18</v>
      </c>
      <c r="N4558" s="15">
        <v>55111.0</v>
      </c>
      <c r="O4558" s="15">
        <f t="array" ref="O4558">_xlfn.XLOOKUP(M4558,reference_postal_code!$B$2:$B$11,reference_postal_code!$A$2:$A$11)</f>
        <v>55111</v>
      </c>
      <c r="P4558" s="15" t="s">
        <v>77</v>
      </c>
      <c r="Q4558" s="15" t="s">
        <v>2011</v>
      </c>
      <c r="R4558" s="15" t="s">
        <v>65</v>
      </c>
      <c r="S4558" s="15" t="s">
        <v>93</v>
      </c>
      <c r="T4558" s="15" t="s">
        <v>2012</v>
      </c>
      <c r="U4558" s="28">
        <v>192600.0</v>
      </c>
      <c r="V4558" s="15">
        <v>3.0</v>
      </c>
      <c r="W4558" s="31">
        <v>0.0</v>
      </c>
      <c r="X4558" s="28">
        <v>55854.0</v>
      </c>
    </row>
    <row r="4559" ht="15.75" customHeight="1">
      <c r="A4559" s="15">
        <v>7131.0</v>
      </c>
      <c r="B4559" s="15" t="s">
        <v>7207</v>
      </c>
      <c r="C4559" s="18">
        <v>42476.0</v>
      </c>
      <c r="D4559" s="18">
        <v>42482.0</v>
      </c>
      <c r="E4559" s="18">
        <f t="shared" si="1"/>
        <v>42482</v>
      </c>
      <c r="F4559" s="15" t="s">
        <v>55</v>
      </c>
      <c r="G4559" s="15" t="s">
        <v>3951</v>
      </c>
      <c r="H4559" s="15" t="s">
        <v>3952</v>
      </c>
      <c r="I4559" s="15" t="s">
        <v>59</v>
      </c>
      <c r="J4559" s="15" t="s">
        <v>60</v>
      </c>
      <c r="K4559" s="15" t="s">
        <v>26</v>
      </c>
      <c r="L4559" s="15" t="str">
        <f t="array" ref="L4559">_xlfn.XLOOKUP(M4559,reference_province_to_city!$A$2:$A$11,reference_province_to_city!$B$2:$B$11)</f>
        <v>Denpasar</v>
      </c>
      <c r="M4559" s="15" t="s">
        <v>24</v>
      </c>
      <c r="N4559" s="15">
        <v>80231.0</v>
      </c>
      <c r="O4559" s="15">
        <f t="array" ref="O4559">_xlfn.XLOOKUP(M4559,reference_postal_code!$B$2:$B$11,reference_postal_code!$A$2:$A$11)</f>
        <v>80231</v>
      </c>
      <c r="P4559" s="15" t="s">
        <v>63</v>
      </c>
      <c r="Q4559" s="15" t="s">
        <v>1622</v>
      </c>
      <c r="R4559" s="15" t="s">
        <v>65</v>
      </c>
      <c r="S4559" s="15" t="s">
        <v>66</v>
      </c>
      <c r="T4559" s="15" t="s">
        <v>1623</v>
      </c>
      <c r="U4559" s="28">
        <v>1846320.0</v>
      </c>
      <c r="V4559" s="15">
        <v>7.0</v>
      </c>
      <c r="W4559" s="31">
        <v>0.2</v>
      </c>
      <c r="X4559" s="28">
        <v>600054.0</v>
      </c>
    </row>
    <row r="4560" ht="15.75" customHeight="1">
      <c r="A4560" s="15">
        <v>4279.0</v>
      </c>
      <c r="B4560" s="15" t="s">
        <v>7203</v>
      </c>
      <c r="C4560" s="18">
        <v>42476.0</v>
      </c>
      <c r="D4560" s="18">
        <v>42480.0</v>
      </c>
      <c r="E4560" s="18">
        <f t="shared" si="1"/>
        <v>42480</v>
      </c>
      <c r="F4560" s="15" t="s">
        <v>55</v>
      </c>
      <c r="G4560" s="15" t="s">
        <v>1412</v>
      </c>
      <c r="H4560" s="15" t="s">
        <v>1413</v>
      </c>
      <c r="I4560" s="15" t="s">
        <v>128</v>
      </c>
      <c r="J4560" s="15" t="s">
        <v>60</v>
      </c>
      <c r="K4560" s="15" t="s">
        <v>10</v>
      </c>
      <c r="L4560" s="15" t="str">
        <f t="array" ref="L4560">_xlfn.XLOOKUP(M4560,reference_province_to_city!$A$2:$A$11,reference_province_to_city!$B$2:$B$11)</f>
        <v>Jakarta</v>
      </c>
      <c r="M4560" s="15" t="s">
        <v>7</v>
      </c>
      <c r="N4560" s="15">
        <v>10110.0</v>
      </c>
      <c r="O4560" s="15">
        <f t="array" ref="O4560">_xlfn.XLOOKUP(M4560,reference_postal_code!$B$2:$B$11,reference_postal_code!$A$2:$A$11)</f>
        <v>10110</v>
      </c>
      <c r="P4560" s="15" t="s">
        <v>117</v>
      </c>
      <c r="Q4560" s="15" t="s">
        <v>1991</v>
      </c>
      <c r="R4560" s="15" t="s">
        <v>106</v>
      </c>
      <c r="S4560" s="15" t="s">
        <v>139</v>
      </c>
      <c r="T4560" s="15" t="s">
        <v>1992</v>
      </c>
      <c r="U4560" s="28">
        <v>149400.0</v>
      </c>
      <c r="V4560" s="15">
        <v>2.0</v>
      </c>
      <c r="W4560" s="31">
        <v>0.0</v>
      </c>
      <c r="X4560" s="28">
        <v>49302.0</v>
      </c>
    </row>
    <row r="4561" ht="15.75" customHeight="1">
      <c r="A4561" s="15">
        <v>4280.0</v>
      </c>
      <c r="B4561" s="15" t="s">
        <v>7203</v>
      </c>
      <c r="C4561" s="18">
        <v>42476.0</v>
      </c>
      <c r="D4561" s="18">
        <v>42480.0</v>
      </c>
      <c r="E4561" s="18">
        <f t="shared" si="1"/>
        <v>42480</v>
      </c>
      <c r="F4561" s="15" t="s">
        <v>55</v>
      </c>
      <c r="G4561" s="15" t="s">
        <v>1412</v>
      </c>
      <c r="H4561" s="15" t="s">
        <v>1413</v>
      </c>
      <c r="I4561" s="15" t="s">
        <v>128</v>
      </c>
      <c r="J4561" s="15" t="s">
        <v>60</v>
      </c>
      <c r="K4561" s="15" t="s">
        <v>10</v>
      </c>
      <c r="L4561" s="15" t="str">
        <f t="array" ref="L4561">_xlfn.XLOOKUP(M4561,reference_province_to_city!$A$2:$A$11,reference_province_to_city!$B$2:$B$11)</f>
        <v>Jakarta</v>
      </c>
      <c r="M4561" s="15" t="s">
        <v>7</v>
      </c>
      <c r="N4561" s="15">
        <v>10110.0</v>
      </c>
      <c r="O4561" s="15">
        <f t="array" ref="O4561">_xlfn.XLOOKUP(M4561,reference_postal_code!$B$2:$B$11,reference_postal_code!$A$2:$A$11)</f>
        <v>10110</v>
      </c>
      <c r="P4561" s="15" t="s">
        <v>117</v>
      </c>
      <c r="Q4561" s="15" t="s">
        <v>2856</v>
      </c>
      <c r="R4561" s="15" t="s">
        <v>65</v>
      </c>
      <c r="S4561" s="15" t="s">
        <v>83</v>
      </c>
      <c r="T4561" s="15" t="s">
        <v>2857</v>
      </c>
      <c r="U4561" s="28">
        <v>379500.0</v>
      </c>
      <c r="V4561" s="15">
        <v>5.0</v>
      </c>
      <c r="W4561" s="31">
        <v>0.0</v>
      </c>
      <c r="X4561" s="28">
        <v>178365.0</v>
      </c>
    </row>
    <row r="4562" ht="15.75" customHeight="1">
      <c r="A4562" s="15">
        <v>7130.0</v>
      </c>
      <c r="B4562" s="15" t="s">
        <v>7207</v>
      </c>
      <c r="C4562" s="18">
        <v>42476.0</v>
      </c>
      <c r="D4562" s="18">
        <v>42482.0</v>
      </c>
      <c r="E4562" s="18">
        <f t="shared" si="1"/>
        <v>42482</v>
      </c>
      <c r="F4562" s="15" t="s">
        <v>55</v>
      </c>
      <c r="G4562" s="15" t="s">
        <v>3951</v>
      </c>
      <c r="H4562" s="15" t="s">
        <v>3952</v>
      </c>
      <c r="I4562" s="15" t="s">
        <v>59</v>
      </c>
      <c r="J4562" s="15" t="s">
        <v>60</v>
      </c>
      <c r="K4562" s="15" t="s">
        <v>26</v>
      </c>
      <c r="L4562" s="15" t="str">
        <f t="array" ref="L4562">_xlfn.XLOOKUP(M4562,reference_province_to_city!$A$2:$A$11,reference_province_to_city!$B$2:$B$11)</f>
        <v>Denpasar</v>
      </c>
      <c r="M4562" s="15" t="s">
        <v>24</v>
      </c>
      <c r="N4562" s="15">
        <v>80231.0</v>
      </c>
      <c r="O4562" s="15">
        <f t="array" ref="O4562">_xlfn.XLOOKUP(M4562,reference_postal_code!$B$2:$B$11,reference_postal_code!$A$2:$A$11)</f>
        <v>80231</v>
      </c>
      <c r="P4562" s="15" t="s">
        <v>63</v>
      </c>
      <c r="Q4562" s="15" t="s">
        <v>3013</v>
      </c>
      <c r="R4562" s="15" t="s">
        <v>110</v>
      </c>
      <c r="S4562" s="15" t="s">
        <v>149</v>
      </c>
      <c r="T4562" s="15" t="s">
        <v>3014</v>
      </c>
      <c r="U4562" s="28">
        <v>527520.0</v>
      </c>
      <c r="V4562" s="15">
        <v>4.0</v>
      </c>
      <c r="W4562" s="31">
        <v>0.2</v>
      </c>
      <c r="X4562" s="28">
        <v>125286.0</v>
      </c>
    </row>
    <row r="4563" ht="15.75" customHeight="1">
      <c r="A4563" s="15">
        <v>3986.0</v>
      </c>
      <c r="B4563" s="15" t="s">
        <v>7208</v>
      </c>
      <c r="C4563" s="18">
        <v>42477.0</v>
      </c>
      <c r="D4563" s="18">
        <v>42481.0</v>
      </c>
      <c r="E4563" s="18">
        <f t="shared" si="1"/>
        <v>42481</v>
      </c>
      <c r="F4563" s="15" t="s">
        <v>55</v>
      </c>
      <c r="G4563" s="15" t="s">
        <v>3089</v>
      </c>
      <c r="H4563" s="15" t="s">
        <v>3090</v>
      </c>
      <c r="I4563" s="15" t="s">
        <v>59</v>
      </c>
      <c r="J4563" s="15" t="s">
        <v>60</v>
      </c>
      <c r="K4563" s="15" t="s">
        <v>14</v>
      </c>
      <c r="L4563" s="15" t="str">
        <f t="array" ref="L4563">_xlfn.XLOOKUP(M4563,reference_province_to_city!$A$2:$A$11,reference_province_to_city!$B$2:$B$11)</f>
        <v>Bandung</v>
      </c>
      <c r="M4563" s="15" t="s">
        <v>12</v>
      </c>
      <c r="N4563" s="15">
        <v>40111.0</v>
      </c>
      <c r="O4563" s="15">
        <f t="array" ref="O4563">_xlfn.XLOOKUP(M4563,reference_postal_code!$B$2:$B$11,reference_postal_code!$A$2:$A$11)</f>
        <v>40111</v>
      </c>
      <c r="P4563" s="15" t="s">
        <v>117</v>
      </c>
      <c r="Q4563" s="15" t="s">
        <v>7209</v>
      </c>
      <c r="R4563" s="15" t="s">
        <v>106</v>
      </c>
      <c r="S4563" s="15" t="s">
        <v>183</v>
      </c>
      <c r="T4563" s="15" t="s">
        <v>7210</v>
      </c>
      <c r="U4563" s="28">
        <v>3862485.0</v>
      </c>
      <c r="V4563" s="15">
        <v>3.0</v>
      </c>
      <c r="W4563" s="31">
        <v>0.15</v>
      </c>
      <c r="X4563" s="28">
        <v>363528.0</v>
      </c>
    </row>
    <row r="4564" ht="15.75" customHeight="1">
      <c r="A4564" s="15">
        <v>3989.0</v>
      </c>
      <c r="B4564" s="15" t="s">
        <v>7211</v>
      </c>
      <c r="C4564" s="18">
        <v>42477.0</v>
      </c>
      <c r="D4564" s="18">
        <v>42482.0</v>
      </c>
      <c r="E4564" s="18">
        <f t="shared" si="1"/>
        <v>42482</v>
      </c>
      <c r="F4564" s="15" t="s">
        <v>55</v>
      </c>
      <c r="G4564" s="15" t="s">
        <v>2649</v>
      </c>
      <c r="H4564" s="15" t="s">
        <v>2650</v>
      </c>
      <c r="I4564" s="15" t="s">
        <v>128</v>
      </c>
      <c r="J4564" s="15" t="s">
        <v>60</v>
      </c>
      <c r="K4564" s="15" t="s">
        <v>31</v>
      </c>
      <c r="L4564" s="15" t="str">
        <f t="array" ref="L4564">_xlfn.XLOOKUP(M4564,reference_province_to_city!$A$2:$A$11,reference_province_to_city!$B$2:$B$11)</f>
        <v>Balikpapan</v>
      </c>
      <c r="M4564" s="15" t="s">
        <v>21</v>
      </c>
      <c r="N4564" s="15">
        <v>76114.0</v>
      </c>
      <c r="O4564" s="15">
        <f t="array" ref="O4564">_xlfn.XLOOKUP(M4564,reference_postal_code!$B$2:$B$11,reference_postal_code!$A$2:$A$11)</f>
        <v>76114</v>
      </c>
      <c r="P4564" s="15" t="s">
        <v>166</v>
      </c>
      <c r="Q4564" s="15" t="s">
        <v>7212</v>
      </c>
      <c r="R4564" s="15" t="s">
        <v>106</v>
      </c>
      <c r="S4564" s="15" t="s">
        <v>139</v>
      </c>
      <c r="T4564" s="15" t="s">
        <v>7213</v>
      </c>
      <c r="U4564" s="28">
        <v>1186800.0</v>
      </c>
      <c r="V4564" s="15">
        <v>5.0</v>
      </c>
      <c r="W4564" s="31">
        <v>0.2</v>
      </c>
      <c r="X4564" s="28">
        <v>207690.0</v>
      </c>
    </row>
    <row r="4565" ht="15.75" customHeight="1">
      <c r="A4565" s="15">
        <v>2645.0</v>
      </c>
      <c r="B4565" s="15" t="s">
        <v>7214</v>
      </c>
      <c r="C4565" s="18">
        <v>42477.0</v>
      </c>
      <c r="D4565" s="18">
        <v>42481.0</v>
      </c>
      <c r="E4565" s="18">
        <f t="shared" si="1"/>
        <v>42481</v>
      </c>
      <c r="F4565" s="15" t="s">
        <v>114</v>
      </c>
      <c r="G4565" s="15" t="s">
        <v>1213</v>
      </c>
      <c r="H4565" s="15" t="s">
        <v>1214</v>
      </c>
      <c r="I4565" s="15" t="s">
        <v>76</v>
      </c>
      <c r="J4565" s="15" t="s">
        <v>60</v>
      </c>
      <c r="K4565" s="15" t="s">
        <v>31</v>
      </c>
      <c r="L4565" s="15" t="str">
        <f t="array" ref="L4565">_xlfn.XLOOKUP(M4565,reference_province_to_city!$A$2:$A$11,reference_province_to_city!$B$2:$B$11)</f>
        <v>Balikpapan</v>
      </c>
      <c r="M4565" s="15" t="s">
        <v>21</v>
      </c>
      <c r="N4565" s="15">
        <v>76114.0</v>
      </c>
      <c r="O4565" s="15">
        <f t="array" ref="O4565">_xlfn.XLOOKUP(M4565,reference_postal_code!$B$2:$B$11,reference_postal_code!$A$2:$A$11)</f>
        <v>76114</v>
      </c>
      <c r="P4565" s="15" t="s">
        <v>166</v>
      </c>
      <c r="Q4565" s="15" t="s">
        <v>7215</v>
      </c>
      <c r="R4565" s="15" t="s">
        <v>106</v>
      </c>
      <c r="S4565" s="15" t="s">
        <v>139</v>
      </c>
      <c r="T4565" s="15" t="s">
        <v>7216</v>
      </c>
      <c r="U4565" s="28">
        <v>279360.0</v>
      </c>
      <c r="V4565" s="15">
        <v>8.0</v>
      </c>
      <c r="W4565" s="31">
        <v>0.2</v>
      </c>
      <c r="X4565" s="28">
        <v>94284.0</v>
      </c>
    </row>
    <row r="4566" ht="15.75" customHeight="1">
      <c r="A4566" s="15">
        <v>3790.0</v>
      </c>
      <c r="B4566" s="15" t="s">
        <v>7217</v>
      </c>
      <c r="C4566" s="18">
        <v>42477.0</v>
      </c>
      <c r="D4566" s="18">
        <v>42481.0</v>
      </c>
      <c r="E4566" s="18">
        <f t="shared" si="1"/>
        <v>42481</v>
      </c>
      <c r="F4566" s="15" t="s">
        <v>55</v>
      </c>
      <c r="G4566" s="15" t="s">
        <v>7165</v>
      </c>
      <c r="H4566" s="15" t="s">
        <v>7166</v>
      </c>
      <c r="I4566" s="15" t="s">
        <v>76</v>
      </c>
      <c r="J4566" s="15" t="s">
        <v>60</v>
      </c>
      <c r="K4566" s="15" t="s">
        <v>10</v>
      </c>
      <c r="L4566" s="15" t="str">
        <f t="array" ref="L4566">_xlfn.XLOOKUP(M4566,reference_province_to_city!$A$2:$A$11,reference_province_to_city!$B$2:$B$11)</f>
        <v>Jakarta</v>
      </c>
      <c r="M4566" s="15" t="s">
        <v>7</v>
      </c>
      <c r="N4566" s="15">
        <v>10110.0</v>
      </c>
      <c r="O4566" s="15">
        <f t="array" ref="O4566">_xlfn.XLOOKUP(M4566,reference_postal_code!$B$2:$B$11,reference_postal_code!$A$2:$A$11)</f>
        <v>10110</v>
      </c>
      <c r="P4566" s="15" t="s">
        <v>117</v>
      </c>
      <c r="Q4566" s="15" t="s">
        <v>1245</v>
      </c>
      <c r="R4566" s="15" t="s">
        <v>65</v>
      </c>
      <c r="S4566" s="15" t="s">
        <v>103</v>
      </c>
      <c r="T4566" s="15" t="s">
        <v>1246</v>
      </c>
      <c r="U4566" s="28">
        <v>435750.0</v>
      </c>
      <c r="V4566" s="15">
        <v>5.0</v>
      </c>
      <c r="W4566" s="31">
        <v>0.0</v>
      </c>
      <c r="X4566" s="28">
        <v>135082.0</v>
      </c>
    </row>
    <row r="4567" ht="15.75" customHeight="1">
      <c r="A4567" s="15">
        <v>2644.0</v>
      </c>
      <c r="B4567" s="15" t="s">
        <v>7214</v>
      </c>
      <c r="C4567" s="18">
        <v>42477.0</v>
      </c>
      <c r="D4567" s="18">
        <v>42481.0</v>
      </c>
      <c r="E4567" s="18">
        <f t="shared" si="1"/>
        <v>42481</v>
      </c>
      <c r="F4567" s="15" t="s">
        <v>114</v>
      </c>
      <c r="G4567" s="15" t="s">
        <v>1213</v>
      </c>
      <c r="H4567" s="15" t="s">
        <v>1214</v>
      </c>
      <c r="I4567" s="15" t="s">
        <v>76</v>
      </c>
      <c r="J4567" s="15" t="s">
        <v>60</v>
      </c>
      <c r="K4567" s="15" t="s">
        <v>31</v>
      </c>
      <c r="L4567" s="15" t="str">
        <f t="array" ref="L4567">_xlfn.XLOOKUP(M4567,reference_province_to_city!$A$2:$A$11,reference_province_to_city!$B$2:$B$11)</f>
        <v>Balikpapan</v>
      </c>
      <c r="M4567" s="15" t="s">
        <v>21</v>
      </c>
      <c r="N4567" s="15">
        <v>76114.0</v>
      </c>
      <c r="O4567" s="15">
        <f t="array" ref="O4567">_xlfn.XLOOKUP(M4567,reference_postal_code!$B$2:$B$11,reference_postal_code!$A$2:$A$11)</f>
        <v>76114</v>
      </c>
      <c r="P4567" s="15" t="s">
        <v>166</v>
      </c>
      <c r="Q4567" s="15" t="s">
        <v>1657</v>
      </c>
      <c r="R4567" s="15" t="s">
        <v>110</v>
      </c>
      <c r="S4567" s="15" t="s">
        <v>111</v>
      </c>
      <c r="T4567" s="15" t="s">
        <v>1658</v>
      </c>
      <c r="U4567" s="28">
        <v>551880.0</v>
      </c>
      <c r="V4567" s="15">
        <v>1.0</v>
      </c>
      <c r="W4567" s="31">
        <v>0.2</v>
      </c>
      <c r="X4567" s="28">
        <v>62086.0</v>
      </c>
    </row>
    <row r="4568" ht="15.75" customHeight="1">
      <c r="A4568" s="15">
        <v>9678.0</v>
      </c>
      <c r="B4568" s="15" t="s">
        <v>7218</v>
      </c>
      <c r="C4568" s="18">
        <v>42478.0</v>
      </c>
      <c r="D4568" s="18">
        <v>42483.0</v>
      </c>
      <c r="E4568" s="18">
        <f t="shared" si="1"/>
        <v>42483</v>
      </c>
      <c r="F4568" s="15" t="s">
        <v>55</v>
      </c>
      <c r="G4568" s="15" t="s">
        <v>4767</v>
      </c>
      <c r="H4568" s="15" t="s">
        <v>4768</v>
      </c>
      <c r="I4568" s="15" t="s">
        <v>128</v>
      </c>
      <c r="J4568" s="15" t="s">
        <v>60</v>
      </c>
      <c r="K4568" s="15" t="s">
        <v>28</v>
      </c>
      <c r="L4568" s="15" t="str">
        <f t="array" ref="L4568">_xlfn.XLOOKUP(M4568,reference_province_to_city!$A$2:$A$11,reference_province_to_city!$B$2:$B$11)</f>
        <v>Medan</v>
      </c>
      <c r="M4568" s="15" t="s">
        <v>11</v>
      </c>
      <c r="N4568" s="15">
        <v>20111.0</v>
      </c>
      <c r="O4568" s="15">
        <f t="array" ref="O4568">_xlfn.XLOOKUP(M4568,reference_postal_code!$B$2:$B$11,reference_postal_code!$A$2:$A$11)</f>
        <v>20111</v>
      </c>
      <c r="P4568" s="15" t="s">
        <v>77</v>
      </c>
      <c r="Q4568" s="15" t="s">
        <v>827</v>
      </c>
      <c r="R4568" s="15" t="s">
        <v>65</v>
      </c>
      <c r="S4568" s="15" t="s">
        <v>93</v>
      </c>
      <c r="T4568" s="15" t="s">
        <v>828</v>
      </c>
      <c r="U4568" s="28">
        <v>104850.0</v>
      </c>
      <c r="V4568" s="15">
        <v>3.0</v>
      </c>
      <c r="W4568" s="31">
        <v>0.0</v>
      </c>
      <c r="X4568" s="28">
        <v>30406.0</v>
      </c>
    </row>
    <row r="4569" ht="15.75" customHeight="1">
      <c r="A4569" s="15">
        <v>9679.0</v>
      </c>
      <c r="B4569" s="15" t="s">
        <v>7218</v>
      </c>
      <c r="C4569" s="18">
        <v>42478.0</v>
      </c>
      <c r="D4569" s="18">
        <v>42483.0</v>
      </c>
      <c r="E4569" s="18">
        <f t="shared" si="1"/>
        <v>42483</v>
      </c>
      <c r="F4569" s="15" t="s">
        <v>55</v>
      </c>
      <c r="G4569" s="15" t="s">
        <v>4767</v>
      </c>
      <c r="H4569" s="15" t="s">
        <v>4768</v>
      </c>
      <c r="I4569" s="15" t="s">
        <v>128</v>
      </c>
      <c r="J4569" s="15" t="s">
        <v>60</v>
      </c>
      <c r="K4569" s="15" t="s">
        <v>28</v>
      </c>
      <c r="L4569" s="15" t="str">
        <f t="array" ref="L4569">_xlfn.XLOOKUP(M4569,reference_province_to_city!$A$2:$A$11,reference_province_to_city!$B$2:$B$11)</f>
        <v>Medan</v>
      </c>
      <c r="M4569" s="15" t="s">
        <v>11</v>
      </c>
      <c r="N4569" s="15">
        <v>20111.0</v>
      </c>
      <c r="O4569" s="15">
        <f t="array" ref="O4569">_xlfn.XLOOKUP(M4569,reference_postal_code!$B$2:$B$11,reference_postal_code!$A$2:$A$11)</f>
        <v>20111</v>
      </c>
      <c r="P4569" s="15" t="s">
        <v>77</v>
      </c>
      <c r="Q4569" s="15" t="s">
        <v>2944</v>
      </c>
      <c r="R4569" s="15" t="s">
        <v>65</v>
      </c>
      <c r="S4569" s="15" t="s">
        <v>226</v>
      </c>
      <c r="T4569" s="15" t="s">
        <v>2945</v>
      </c>
      <c r="U4569" s="28">
        <v>102600.0</v>
      </c>
      <c r="V4569" s="15">
        <v>1.0</v>
      </c>
      <c r="W4569" s="31">
        <v>0.0</v>
      </c>
      <c r="X4569" s="28">
        <v>27702.0</v>
      </c>
    </row>
    <row r="4570" ht="15.75" customHeight="1">
      <c r="A4570" s="15">
        <v>7781.0</v>
      </c>
      <c r="B4570" s="15" t="s">
        <v>7219</v>
      </c>
      <c r="C4570" s="18">
        <v>42478.0</v>
      </c>
      <c r="D4570" s="18">
        <v>42482.0</v>
      </c>
      <c r="E4570" s="18">
        <f t="shared" si="1"/>
        <v>42482</v>
      </c>
      <c r="F4570" s="15" t="s">
        <v>55</v>
      </c>
      <c r="G4570" s="15" t="s">
        <v>3968</v>
      </c>
      <c r="H4570" s="15" t="s">
        <v>3969</v>
      </c>
      <c r="I4570" s="15" t="s">
        <v>59</v>
      </c>
      <c r="J4570" s="15" t="s">
        <v>60</v>
      </c>
      <c r="K4570" s="15" t="s">
        <v>26</v>
      </c>
      <c r="L4570" s="15" t="str">
        <f t="array" ref="L4570">_xlfn.XLOOKUP(M4570,reference_province_to_city!$A$2:$A$11,reference_province_to_city!$B$2:$B$11)</f>
        <v>Denpasar</v>
      </c>
      <c r="M4570" s="15" t="s">
        <v>24</v>
      </c>
      <c r="N4570" s="15">
        <v>80231.0</v>
      </c>
      <c r="O4570" s="15">
        <f t="array" ref="O4570">_xlfn.XLOOKUP(M4570,reference_postal_code!$B$2:$B$11,reference_postal_code!$A$2:$A$11)</f>
        <v>80231</v>
      </c>
      <c r="P4570" s="15" t="s">
        <v>63</v>
      </c>
      <c r="Q4570" s="15" t="s">
        <v>6245</v>
      </c>
      <c r="R4570" s="15" t="s">
        <v>110</v>
      </c>
      <c r="S4570" s="15" t="s">
        <v>111</v>
      </c>
      <c r="T4570" s="15" t="s">
        <v>6246</v>
      </c>
      <c r="U4570" s="28">
        <v>443400.0</v>
      </c>
      <c r="V4570" s="15">
        <v>4.0</v>
      </c>
      <c r="W4570" s="31">
        <v>0.0</v>
      </c>
      <c r="X4570" s="28">
        <v>119718.0</v>
      </c>
    </row>
    <row r="4571" ht="15.75" customHeight="1">
      <c r="A4571" s="15">
        <v>8453.0</v>
      </c>
      <c r="B4571" s="15" t="s">
        <v>7220</v>
      </c>
      <c r="C4571" s="18">
        <v>42478.0</v>
      </c>
      <c r="D4571" s="18"/>
      <c r="E4571" s="18">
        <f t="shared" si="1"/>
        <v>42481</v>
      </c>
      <c r="F4571" s="15" t="s">
        <v>55</v>
      </c>
      <c r="G4571" s="15" t="s">
        <v>3297</v>
      </c>
      <c r="H4571" s="15" t="s">
        <v>3298</v>
      </c>
      <c r="I4571" s="15" t="s">
        <v>128</v>
      </c>
      <c r="J4571" s="15" t="s">
        <v>60</v>
      </c>
      <c r="K4571" s="15" t="s">
        <v>33</v>
      </c>
      <c r="L4571" s="15" t="str">
        <f t="array" ref="L4571">_xlfn.XLOOKUP(M4571,reference_province_to_city!$A$2:$A$11,reference_province_to_city!$B$2:$B$11)</f>
        <v>Makassar</v>
      </c>
      <c r="M4571" s="15" t="s">
        <v>25</v>
      </c>
      <c r="N4571" s="15">
        <v>90111.0</v>
      </c>
      <c r="O4571" s="15">
        <f t="array" ref="O4571">_xlfn.XLOOKUP(M4571,reference_postal_code!$B$2:$B$11,reference_postal_code!$A$2:$A$11)</f>
        <v>90111</v>
      </c>
      <c r="P4571" s="15" t="s">
        <v>63</v>
      </c>
      <c r="Q4571" s="15" t="s">
        <v>2181</v>
      </c>
      <c r="R4571" s="15" t="s">
        <v>106</v>
      </c>
      <c r="S4571" s="15" t="s">
        <v>107</v>
      </c>
      <c r="T4571" s="15" t="s">
        <v>2182</v>
      </c>
      <c r="U4571" s="28">
        <v>5165580.0</v>
      </c>
      <c r="V4571" s="15">
        <v>4.0</v>
      </c>
      <c r="W4571" s="31">
        <v>0.3</v>
      </c>
      <c r="X4571" s="28">
        <v>-1402086.0</v>
      </c>
    </row>
    <row r="4572" ht="15.75" customHeight="1">
      <c r="A4572" s="15">
        <v>8455.0</v>
      </c>
      <c r="B4572" s="15" t="s">
        <v>7220</v>
      </c>
      <c r="C4572" s="18">
        <v>42478.0</v>
      </c>
      <c r="D4572" s="18">
        <v>42483.0</v>
      </c>
      <c r="E4572" s="18">
        <f t="shared" si="1"/>
        <v>42483</v>
      </c>
      <c r="F4572" s="15" t="s">
        <v>55</v>
      </c>
      <c r="G4572" s="15" t="s">
        <v>3297</v>
      </c>
      <c r="H4572" s="15" t="s">
        <v>3298</v>
      </c>
      <c r="I4572" s="15" t="s">
        <v>128</v>
      </c>
      <c r="J4572" s="15" t="s">
        <v>60</v>
      </c>
      <c r="K4572" s="15" t="s">
        <v>33</v>
      </c>
      <c r="L4572" s="15" t="str">
        <f t="array" ref="L4572">_xlfn.XLOOKUP(M4572,reference_province_to_city!$A$2:$A$11,reference_province_to_city!$B$2:$B$11)</f>
        <v>Makassar</v>
      </c>
      <c r="M4572" s="15" t="s">
        <v>25</v>
      </c>
      <c r="N4572" s="15">
        <v>90111.0</v>
      </c>
      <c r="O4572" s="15">
        <f t="array" ref="O4572">_xlfn.XLOOKUP(M4572,reference_postal_code!$B$2:$B$11,reference_postal_code!$A$2:$A$11)</f>
        <v>90111</v>
      </c>
      <c r="P4572" s="15" t="s">
        <v>63</v>
      </c>
      <c r="Q4572" s="15" t="s">
        <v>5926</v>
      </c>
      <c r="R4572" s="15" t="s">
        <v>106</v>
      </c>
      <c r="S4572" s="15" t="s">
        <v>139</v>
      </c>
      <c r="T4572" s="15" t="s">
        <v>5927</v>
      </c>
      <c r="U4572" s="28">
        <v>1918200.0</v>
      </c>
      <c r="V4572" s="15">
        <v>5.0</v>
      </c>
      <c r="W4572" s="31">
        <v>0.6</v>
      </c>
      <c r="X4572" s="28">
        <v>-1007055.0</v>
      </c>
    </row>
    <row r="4573" ht="15.75" customHeight="1">
      <c r="A4573" s="15">
        <v>2423.0</v>
      </c>
      <c r="B4573" s="15" t="s">
        <v>7221</v>
      </c>
      <c r="C4573" s="18">
        <v>42478.0</v>
      </c>
      <c r="D4573" s="18">
        <v>42483.0</v>
      </c>
      <c r="E4573" s="18">
        <f t="shared" si="1"/>
        <v>42483</v>
      </c>
      <c r="F4573" s="15" t="s">
        <v>55</v>
      </c>
      <c r="G4573" s="15" t="s">
        <v>7222</v>
      </c>
      <c r="H4573" s="15" t="s">
        <v>7223</v>
      </c>
      <c r="I4573" s="15" t="s">
        <v>76</v>
      </c>
      <c r="J4573" s="15" t="s">
        <v>60</v>
      </c>
      <c r="K4573" s="15" t="s">
        <v>19</v>
      </c>
      <c r="L4573" s="15" t="str">
        <f t="array" ref="L4573">_xlfn.XLOOKUP(M4573,reference_province_to_city!$A$2:$A$11,reference_province_to_city!$B$2:$B$11)</f>
        <v>Yogyakarta</v>
      </c>
      <c r="M4573" s="15" t="s">
        <v>18</v>
      </c>
      <c r="N4573" s="15">
        <v>55111.0</v>
      </c>
      <c r="O4573" s="15">
        <f t="array" ref="O4573">_xlfn.XLOOKUP(M4573,reference_postal_code!$B$2:$B$11,reference_postal_code!$A$2:$A$11)</f>
        <v>55111</v>
      </c>
      <c r="P4573" s="15" t="s">
        <v>77</v>
      </c>
      <c r="Q4573" s="15" t="s">
        <v>1617</v>
      </c>
      <c r="R4573" s="15" t="s">
        <v>65</v>
      </c>
      <c r="S4573" s="15" t="s">
        <v>66</v>
      </c>
      <c r="T4573" s="15" t="s">
        <v>1618</v>
      </c>
      <c r="U4573" s="28">
        <v>144960.0</v>
      </c>
      <c r="V4573" s="15">
        <v>2.0</v>
      </c>
      <c r="W4573" s="31">
        <v>0.2</v>
      </c>
      <c r="X4573" s="28">
        <v>48924.0</v>
      </c>
    </row>
    <row r="4574" ht="15.75" customHeight="1">
      <c r="A4574" s="15">
        <v>7780.0</v>
      </c>
      <c r="B4574" s="15" t="s">
        <v>7219</v>
      </c>
      <c r="C4574" s="18">
        <v>42478.0</v>
      </c>
      <c r="D4574" s="18">
        <v>42482.0</v>
      </c>
      <c r="E4574" s="18">
        <f t="shared" si="1"/>
        <v>42482</v>
      </c>
      <c r="F4574" s="15" t="s">
        <v>55</v>
      </c>
      <c r="G4574" s="15" t="s">
        <v>3968</v>
      </c>
      <c r="H4574" s="15" t="s">
        <v>3969</v>
      </c>
      <c r="I4574" s="15" t="s">
        <v>59</v>
      </c>
      <c r="J4574" s="15" t="s">
        <v>60</v>
      </c>
      <c r="K4574" s="15" t="s">
        <v>26</v>
      </c>
      <c r="L4574" s="15" t="str">
        <f t="array" ref="L4574">_xlfn.XLOOKUP(M4574,reference_province_to_city!$A$2:$A$11,reference_province_to_city!$B$2:$B$11)</f>
        <v>Denpasar</v>
      </c>
      <c r="M4574" s="15" t="s">
        <v>24</v>
      </c>
      <c r="N4574" s="15">
        <v>80231.0</v>
      </c>
      <c r="O4574" s="15">
        <f t="array" ref="O4574">_xlfn.XLOOKUP(M4574,reference_postal_code!$B$2:$B$11,reference_postal_code!$A$2:$A$11)</f>
        <v>80231</v>
      </c>
      <c r="P4574" s="15" t="s">
        <v>63</v>
      </c>
      <c r="Q4574" s="15" t="s">
        <v>2526</v>
      </c>
      <c r="R4574" s="15" t="s">
        <v>65</v>
      </c>
      <c r="S4574" s="15" t="s">
        <v>222</v>
      </c>
      <c r="T4574" s="15" t="s">
        <v>2527</v>
      </c>
      <c r="U4574" s="28">
        <v>3058800.0</v>
      </c>
      <c r="V4574" s="15">
        <v>4.0</v>
      </c>
      <c r="W4574" s="31">
        <v>0.0</v>
      </c>
      <c r="X4574" s="28">
        <v>825876.0</v>
      </c>
    </row>
    <row r="4575" ht="15.75" customHeight="1">
      <c r="A4575" s="15">
        <v>8454.0</v>
      </c>
      <c r="B4575" s="15" t="s">
        <v>7220</v>
      </c>
      <c r="C4575" s="18">
        <v>42478.0</v>
      </c>
      <c r="D4575" s="18">
        <v>42483.0</v>
      </c>
      <c r="E4575" s="18">
        <f t="shared" si="1"/>
        <v>42483</v>
      </c>
      <c r="F4575" s="15" t="s">
        <v>55</v>
      </c>
      <c r="G4575" s="15" t="s">
        <v>3297</v>
      </c>
      <c r="H4575" s="15" t="s">
        <v>3298</v>
      </c>
      <c r="I4575" s="15" t="s">
        <v>128</v>
      </c>
      <c r="J4575" s="15" t="s">
        <v>60</v>
      </c>
      <c r="K4575" s="15" t="s">
        <v>33</v>
      </c>
      <c r="L4575" s="15" t="str">
        <f t="array" ref="L4575">_xlfn.XLOOKUP(M4575,reference_province_to_city!$A$2:$A$11,reference_province_to_city!$B$2:$B$11)</f>
        <v>Makassar</v>
      </c>
      <c r="M4575" s="15" t="s">
        <v>25</v>
      </c>
      <c r="N4575" s="15">
        <v>90111.0</v>
      </c>
      <c r="O4575" s="15">
        <f t="array" ref="O4575">_xlfn.XLOOKUP(M4575,reference_postal_code!$B$2:$B$11,reference_postal_code!$A$2:$A$11)</f>
        <v>90111</v>
      </c>
      <c r="P4575" s="15" t="s">
        <v>63</v>
      </c>
      <c r="Q4575" s="15" t="s">
        <v>5485</v>
      </c>
      <c r="R4575" s="15" t="s">
        <v>65</v>
      </c>
      <c r="S4575" s="15" t="s">
        <v>87</v>
      </c>
      <c r="T4575" s="15" t="s">
        <v>5486</v>
      </c>
      <c r="U4575" s="28">
        <v>2.332404E7</v>
      </c>
      <c r="V4575" s="15">
        <v>3.0</v>
      </c>
      <c r="W4575" s="31">
        <v>0.2</v>
      </c>
      <c r="X4575" s="28">
        <v>1166202.0</v>
      </c>
    </row>
    <row r="4576" ht="15.75" customHeight="1">
      <c r="A4576" s="15">
        <v>2422.0</v>
      </c>
      <c r="B4576" s="15" t="s">
        <v>7221</v>
      </c>
      <c r="C4576" s="18">
        <v>42478.0</v>
      </c>
      <c r="D4576" s="18">
        <v>42483.0</v>
      </c>
      <c r="E4576" s="18">
        <f t="shared" si="1"/>
        <v>42483</v>
      </c>
      <c r="F4576" s="15" t="s">
        <v>55</v>
      </c>
      <c r="G4576" s="15" t="s">
        <v>7222</v>
      </c>
      <c r="H4576" s="15" t="s">
        <v>7223</v>
      </c>
      <c r="I4576" s="15" t="s">
        <v>76</v>
      </c>
      <c r="J4576" s="15" t="s">
        <v>60</v>
      </c>
      <c r="K4576" s="15" t="s">
        <v>3764</v>
      </c>
      <c r="L4576" s="15" t="str">
        <f t="array" ref="L4576">_xlfn.XLOOKUP(M4576,reference_province_to_city!$A$2:$A$11,reference_province_to_city!$B$2:$B$11)</f>
        <v>Yogyakarta</v>
      </c>
      <c r="M4576" s="15" t="s">
        <v>18</v>
      </c>
      <c r="N4576" s="15">
        <v>55111.0</v>
      </c>
      <c r="O4576" s="15">
        <f t="array" ref="O4576">_xlfn.XLOOKUP(M4576,reference_postal_code!$B$2:$B$11,reference_postal_code!$A$2:$A$11)</f>
        <v>55111</v>
      </c>
      <c r="P4576" s="15" t="s">
        <v>77</v>
      </c>
      <c r="Q4576" s="15" t="s">
        <v>4080</v>
      </c>
      <c r="R4576" s="15" t="s">
        <v>65</v>
      </c>
      <c r="S4576" s="15" t="s">
        <v>87</v>
      </c>
      <c r="T4576" s="15" t="s">
        <v>4081</v>
      </c>
      <c r="U4576" s="28">
        <v>3455640.0</v>
      </c>
      <c r="V4576" s="15">
        <v>3.0</v>
      </c>
      <c r="W4576" s="31">
        <v>0.2</v>
      </c>
      <c r="X4576" s="28">
        <v>-734324.0</v>
      </c>
    </row>
    <row r="4577" ht="15.75" customHeight="1">
      <c r="A4577" s="15">
        <v>7110.0</v>
      </c>
      <c r="B4577" s="15" t="s">
        <v>7224</v>
      </c>
      <c r="C4577" s="18">
        <v>42479.0</v>
      </c>
      <c r="D4577" s="18">
        <v>42486.0</v>
      </c>
      <c r="E4577" s="18">
        <f t="shared" si="1"/>
        <v>42486</v>
      </c>
      <c r="F4577" s="15" t="s">
        <v>55</v>
      </c>
      <c r="G4577" s="15" t="s">
        <v>921</v>
      </c>
      <c r="H4577" s="15" t="s">
        <v>922</v>
      </c>
      <c r="I4577" s="15" t="s">
        <v>59</v>
      </c>
      <c r="J4577" s="15" t="s">
        <v>60</v>
      </c>
      <c r="K4577" s="15" t="s">
        <v>26</v>
      </c>
      <c r="L4577" s="15" t="str">
        <f t="array" ref="L4577">_xlfn.XLOOKUP(M4577,reference_province_to_city!$A$2:$A$11,reference_province_to_city!$B$2:$B$11)</f>
        <v>Denpasar</v>
      </c>
      <c r="M4577" s="15" t="s">
        <v>24</v>
      </c>
      <c r="N4577" s="15">
        <v>80231.0</v>
      </c>
      <c r="O4577" s="15">
        <f t="array" ref="O4577">_xlfn.XLOOKUP(M4577,reference_postal_code!$B$2:$B$11,reference_postal_code!$A$2:$A$11)</f>
        <v>80231</v>
      </c>
      <c r="P4577" s="15" t="s">
        <v>63</v>
      </c>
      <c r="Q4577" s="15" t="s">
        <v>345</v>
      </c>
      <c r="R4577" s="15" t="s">
        <v>65</v>
      </c>
      <c r="S4577" s="15" t="s">
        <v>87</v>
      </c>
      <c r="T4577" s="15" t="s">
        <v>346</v>
      </c>
      <c r="U4577" s="28">
        <v>6898200.0</v>
      </c>
      <c r="V4577" s="15">
        <v>4.0</v>
      </c>
      <c r="W4577" s="31">
        <v>0.0</v>
      </c>
      <c r="X4577" s="28">
        <v>206946.0</v>
      </c>
    </row>
    <row r="4578" ht="15.75" customHeight="1">
      <c r="A4578" s="15">
        <v>1606.0</v>
      </c>
      <c r="B4578" s="15" t="s">
        <v>7225</v>
      </c>
      <c r="C4578" s="18">
        <v>42479.0</v>
      </c>
      <c r="D4578" s="18">
        <v>42484.0</v>
      </c>
      <c r="E4578" s="18">
        <f t="shared" si="1"/>
        <v>42484</v>
      </c>
      <c r="F4578" s="15" t="s">
        <v>114</v>
      </c>
      <c r="G4578" s="15" t="s">
        <v>955</v>
      </c>
      <c r="H4578" s="15" t="s">
        <v>956</v>
      </c>
      <c r="I4578" s="15" t="s">
        <v>59</v>
      </c>
      <c r="J4578" s="15" t="s">
        <v>60</v>
      </c>
      <c r="K4578" s="15" t="s">
        <v>28</v>
      </c>
      <c r="L4578" s="15" t="str">
        <f t="array" ref="L4578">_xlfn.XLOOKUP(M4578,reference_province_to_city!$A$2:$A$11,reference_province_to_city!$B$2:$B$11)</f>
        <v>Medan</v>
      </c>
      <c r="M4578" s="15" t="s">
        <v>11</v>
      </c>
      <c r="N4578" s="15">
        <v>20111.0</v>
      </c>
      <c r="O4578" s="15">
        <f t="array" ref="O4578">_xlfn.XLOOKUP(M4578,reference_postal_code!$B$2:$B$11,reference_postal_code!$A$2:$A$11)</f>
        <v>20111</v>
      </c>
      <c r="P4578" s="15" t="s">
        <v>77</v>
      </c>
      <c r="Q4578" s="15" t="s">
        <v>6584</v>
      </c>
      <c r="R4578" s="15" t="s">
        <v>65</v>
      </c>
      <c r="S4578" s="15" t="s">
        <v>93</v>
      </c>
      <c r="T4578" s="15" t="s">
        <v>6585</v>
      </c>
      <c r="U4578" s="28">
        <v>81900.0</v>
      </c>
      <c r="V4578" s="15">
        <v>3.0</v>
      </c>
      <c r="W4578" s="31">
        <v>0.0</v>
      </c>
      <c r="X4578" s="28">
        <v>22932.0</v>
      </c>
    </row>
    <row r="4579" ht="15.75" customHeight="1">
      <c r="A4579" s="15">
        <v>7114.0</v>
      </c>
      <c r="B4579" s="15" t="s">
        <v>7224</v>
      </c>
      <c r="C4579" s="18">
        <v>42479.0</v>
      </c>
      <c r="D4579" s="18">
        <v>42486.0</v>
      </c>
      <c r="E4579" s="18">
        <f t="shared" si="1"/>
        <v>42486</v>
      </c>
      <c r="F4579" s="15" t="s">
        <v>55</v>
      </c>
      <c r="G4579" s="15" t="s">
        <v>921</v>
      </c>
      <c r="H4579" s="15" t="s">
        <v>922</v>
      </c>
      <c r="I4579" s="15" t="s">
        <v>59</v>
      </c>
      <c r="J4579" s="15" t="s">
        <v>60</v>
      </c>
      <c r="K4579" s="15" t="s">
        <v>26</v>
      </c>
      <c r="L4579" s="15" t="str">
        <f t="array" ref="L4579">_xlfn.XLOOKUP(M4579,reference_province_to_city!$A$2:$A$11,reference_province_to_city!$B$2:$B$11)</f>
        <v>Denpasar</v>
      </c>
      <c r="M4579" s="15" t="s">
        <v>24</v>
      </c>
      <c r="N4579" s="15">
        <v>80231.0</v>
      </c>
      <c r="O4579" s="15">
        <f t="array" ref="O4579">_xlfn.XLOOKUP(M4579,reference_postal_code!$B$2:$B$11,reference_postal_code!$A$2:$A$11)</f>
        <v>80231</v>
      </c>
      <c r="P4579" s="15" t="s">
        <v>63</v>
      </c>
      <c r="Q4579" s="15" t="s">
        <v>2091</v>
      </c>
      <c r="R4579" s="15" t="s">
        <v>65</v>
      </c>
      <c r="S4579" s="15" t="s">
        <v>83</v>
      </c>
      <c r="T4579" s="15" t="s">
        <v>2092</v>
      </c>
      <c r="U4579" s="28">
        <v>139200.0</v>
      </c>
      <c r="V4579" s="15">
        <v>2.0</v>
      </c>
      <c r="W4579" s="31">
        <v>0.2</v>
      </c>
      <c r="X4579" s="28">
        <v>48720.0</v>
      </c>
    </row>
    <row r="4580" ht="15.75" customHeight="1">
      <c r="A4580" s="15">
        <v>1403.0</v>
      </c>
      <c r="B4580" s="15" t="s">
        <v>7226</v>
      </c>
      <c r="C4580" s="18">
        <v>42479.0</v>
      </c>
      <c r="D4580" s="18">
        <v>42485.0</v>
      </c>
      <c r="E4580" s="18">
        <f t="shared" si="1"/>
        <v>42485</v>
      </c>
      <c r="F4580" s="15" t="s">
        <v>55</v>
      </c>
      <c r="G4580" s="15" t="s">
        <v>1179</v>
      </c>
      <c r="H4580" s="15" t="s">
        <v>1180</v>
      </c>
      <c r="I4580" s="15" t="s">
        <v>76</v>
      </c>
      <c r="J4580" s="15" t="s">
        <v>60</v>
      </c>
      <c r="K4580" s="15" t="s">
        <v>29</v>
      </c>
      <c r="L4580" s="15" t="str">
        <f t="array" ref="L4580">_xlfn.XLOOKUP(M4580,reference_province_to_city!$A$2:$A$11,reference_province_to_city!$B$2:$B$11)</f>
        <v>Palembang</v>
      </c>
      <c r="M4580" s="15" t="s">
        <v>13</v>
      </c>
      <c r="N4580" s="15">
        <v>30111.0</v>
      </c>
      <c r="O4580" s="15">
        <f t="array" ref="O4580">_xlfn.XLOOKUP(M4580,reference_postal_code!$B$2:$B$11,reference_postal_code!$A$2:$A$11)</f>
        <v>30111</v>
      </c>
      <c r="P4580" s="15" t="s">
        <v>77</v>
      </c>
      <c r="Q4580" s="15" t="s">
        <v>6715</v>
      </c>
      <c r="R4580" s="15" t="s">
        <v>106</v>
      </c>
      <c r="S4580" s="15" t="s">
        <v>218</v>
      </c>
      <c r="T4580" s="15" t="s">
        <v>6716</v>
      </c>
      <c r="U4580" s="28">
        <v>3077640.0</v>
      </c>
      <c r="V4580" s="15">
        <v>2.0</v>
      </c>
      <c r="W4580" s="31">
        <v>0.4</v>
      </c>
      <c r="X4580" s="28">
        <v>-871998.0</v>
      </c>
    </row>
    <row r="4581" ht="15.75" customHeight="1">
      <c r="A4581" s="15">
        <v>7111.0</v>
      </c>
      <c r="B4581" s="15" t="s">
        <v>7224</v>
      </c>
      <c r="C4581" s="18">
        <v>42479.0</v>
      </c>
      <c r="D4581" s="18">
        <v>42486.0</v>
      </c>
      <c r="E4581" s="18">
        <f t="shared" si="1"/>
        <v>42486</v>
      </c>
      <c r="F4581" s="15" t="s">
        <v>55</v>
      </c>
      <c r="G4581" s="15" t="s">
        <v>921</v>
      </c>
      <c r="H4581" s="15" t="s">
        <v>922</v>
      </c>
      <c r="I4581" s="15" t="s">
        <v>59</v>
      </c>
      <c r="J4581" s="15" t="s">
        <v>60</v>
      </c>
      <c r="K4581" s="15" t="s">
        <v>26</v>
      </c>
      <c r="L4581" s="15" t="str">
        <f t="array" ref="L4581">_xlfn.XLOOKUP(M4581,reference_province_to_city!$A$2:$A$11,reference_province_to_city!$B$2:$B$11)</f>
        <v>Denpasar</v>
      </c>
      <c r="M4581" s="15" t="s">
        <v>24</v>
      </c>
      <c r="N4581" s="15">
        <v>80231.0</v>
      </c>
      <c r="O4581" s="15">
        <f t="array" ref="O4581">_xlfn.XLOOKUP(M4581,reference_postal_code!$B$2:$B$11,reference_postal_code!$A$2:$A$11)</f>
        <v>80231</v>
      </c>
      <c r="P4581" s="15" t="s">
        <v>63</v>
      </c>
      <c r="Q4581" s="15" t="s">
        <v>2049</v>
      </c>
      <c r="R4581" s="15" t="s">
        <v>65</v>
      </c>
      <c r="S4581" s="15" t="s">
        <v>226</v>
      </c>
      <c r="T4581" s="15" t="s">
        <v>2050</v>
      </c>
      <c r="U4581" s="28">
        <v>116400.0</v>
      </c>
      <c r="V4581" s="15">
        <v>2.0</v>
      </c>
      <c r="W4581" s="31">
        <v>0.0</v>
      </c>
      <c r="X4581" s="28">
        <v>33756.0</v>
      </c>
    </row>
    <row r="4582" ht="15.75" customHeight="1">
      <c r="A4582" s="15">
        <v>1609.0</v>
      </c>
      <c r="B4582" s="15" t="s">
        <v>7225</v>
      </c>
      <c r="C4582" s="18">
        <v>42479.0</v>
      </c>
      <c r="D4582" s="18">
        <v>42484.0</v>
      </c>
      <c r="E4582" s="18">
        <f t="shared" si="1"/>
        <v>42484</v>
      </c>
      <c r="F4582" s="15" t="s">
        <v>114</v>
      </c>
      <c r="G4582" s="15" t="s">
        <v>955</v>
      </c>
      <c r="H4582" s="15" t="s">
        <v>956</v>
      </c>
      <c r="I4582" s="15" t="s">
        <v>59</v>
      </c>
      <c r="J4582" s="15" t="s">
        <v>60</v>
      </c>
      <c r="K4582" s="15" t="s">
        <v>28</v>
      </c>
      <c r="L4582" s="15" t="str">
        <f t="array" ref="L4582">_xlfn.XLOOKUP(M4582,reference_province_to_city!$A$2:$A$11,reference_province_to_city!$B$2:$B$11)</f>
        <v>Medan</v>
      </c>
      <c r="M4582" s="15" t="s">
        <v>11</v>
      </c>
      <c r="N4582" s="15">
        <v>20111.0</v>
      </c>
      <c r="O4582" s="15">
        <f t="array" ref="O4582">_xlfn.XLOOKUP(M4582,reference_postal_code!$B$2:$B$11,reference_postal_code!$A$2:$A$11)</f>
        <v>20111</v>
      </c>
      <c r="P4582" s="15" t="s">
        <v>77</v>
      </c>
      <c r="Q4582" s="15" t="s">
        <v>2478</v>
      </c>
      <c r="R4582" s="15" t="s">
        <v>65</v>
      </c>
      <c r="S4582" s="15" t="s">
        <v>66</v>
      </c>
      <c r="T4582" s="15" t="s">
        <v>2479</v>
      </c>
      <c r="U4582" s="28">
        <v>340800.0</v>
      </c>
      <c r="V4582" s="15">
        <v>4.0</v>
      </c>
      <c r="W4582" s="31">
        <v>0.0</v>
      </c>
      <c r="X4582" s="28">
        <v>153360.0</v>
      </c>
    </row>
    <row r="4583" ht="15.75" customHeight="1">
      <c r="A4583" s="15">
        <v>1607.0</v>
      </c>
      <c r="B4583" s="15" t="s">
        <v>7225</v>
      </c>
      <c r="C4583" s="18">
        <v>42479.0</v>
      </c>
      <c r="D4583" s="18">
        <v>42484.0</v>
      </c>
      <c r="E4583" s="18">
        <f t="shared" si="1"/>
        <v>42484</v>
      </c>
      <c r="F4583" s="15" t="s">
        <v>114</v>
      </c>
      <c r="G4583" s="15" t="s">
        <v>955</v>
      </c>
      <c r="H4583" s="15" t="s">
        <v>956</v>
      </c>
      <c r="I4583" s="15" t="s">
        <v>59</v>
      </c>
      <c r="J4583" s="15" t="s">
        <v>60</v>
      </c>
      <c r="K4583" s="15" t="s">
        <v>28</v>
      </c>
      <c r="L4583" s="15" t="str">
        <f t="array" ref="L4583">_xlfn.XLOOKUP(M4583,reference_province_to_city!$A$2:$A$11,reference_province_to_city!$B$2:$B$11)</f>
        <v>Medan</v>
      </c>
      <c r="M4583" s="15" t="s">
        <v>11</v>
      </c>
      <c r="N4583" s="15">
        <v>20111.0</v>
      </c>
      <c r="O4583" s="15">
        <f t="array" ref="O4583">_xlfn.XLOOKUP(M4583,reference_postal_code!$B$2:$B$11,reference_postal_code!$A$2:$A$11)</f>
        <v>20111</v>
      </c>
      <c r="P4583" s="15" t="s">
        <v>77</v>
      </c>
      <c r="Q4583" s="15" t="s">
        <v>282</v>
      </c>
      <c r="R4583" s="15" t="s">
        <v>65</v>
      </c>
      <c r="S4583" s="15" t="s">
        <v>93</v>
      </c>
      <c r="T4583" s="15" t="s">
        <v>283</v>
      </c>
      <c r="U4583" s="28">
        <v>1098000.0</v>
      </c>
      <c r="V4583" s="15">
        <v>5.0</v>
      </c>
      <c r="W4583" s="31">
        <v>0.0</v>
      </c>
      <c r="X4583" s="28">
        <v>318420.0</v>
      </c>
    </row>
    <row r="4584" ht="15.75" customHeight="1">
      <c r="A4584" s="15">
        <v>7113.0</v>
      </c>
      <c r="B4584" s="15" t="s">
        <v>7224</v>
      </c>
      <c r="C4584" s="18">
        <v>42479.0</v>
      </c>
      <c r="D4584" s="18">
        <v>42486.0</v>
      </c>
      <c r="E4584" s="18">
        <f t="shared" si="1"/>
        <v>42486</v>
      </c>
      <c r="F4584" s="15" t="s">
        <v>55</v>
      </c>
      <c r="G4584" s="15" t="s">
        <v>921</v>
      </c>
      <c r="H4584" s="15" t="s">
        <v>922</v>
      </c>
      <c r="I4584" s="15" t="s">
        <v>59</v>
      </c>
      <c r="J4584" s="15" t="s">
        <v>60</v>
      </c>
      <c r="K4584" s="15" t="s">
        <v>26</v>
      </c>
      <c r="L4584" s="15" t="str">
        <f t="array" ref="L4584">_xlfn.XLOOKUP(M4584,reference_province_to_city!$A$2:$A$11,reference_province_to_city!$B$2:$B$11)</f>
        <v>Denpasar</v>
      </c>
      <c r="M4584" s="15" t="s">
        <v>24</v>
      </c>
      <c r="N4584" s="15">
        <v>80231.0</v>
      </c>
      <c r="O4584" s="15">
        <f t="array" ref="O4584">_xlfn.XLOOKUP(M4584,reference_postal_code!$B$2:$B$11,reference_postal_code!$A$2:$A$11)</f>
        <v>80231</v>
      </c>
      <c r="P4584" s="15" t="s">
        <v>63</v>
      </c>
      <c r="Q4584" s="15" t="s">
        <v>5874</v>
      </c>
      <c r="R4584" s="15" t="s">
        <v>65</v>
      </c>
      <c r="S4584" s="15" t="s">
        <v>226</v>
      </c>
      <c r="T4584" s="15" t="s">
        <v>5875</v>
      </c>
      <c r="U4584" s="28">
        <v>823500.0</v>
      </c>
      <c r="V4584" s="15">
        <v>5.0</v>
      </c>
      <c r="W4584" s="31">
        <v>0.0</v>
      </c>
      <c r="X4584" s="28">
        <v>230580.0</v>
      </c>
    </row>
    <row r="4585" ht="15.75" customHeight="1">
      <c r="A4585" s="15">
        <v>1404.0</v>
      </c>
      <c r="B4585" s="15" t="s">
        <v>7226</v>
      </c>
      <c r="C4585" s="18">
        <v>42479.0</v>
      </c>
      <c r="D4585" s="18">
        <v>42485.0</v>
      </c>
      <c r="E4585" s="18">
        <f t="shared" si="1"/>
        <v>42485</v>
      </c>
      <c r="F4585" s="15" t="s">
        <v>55</v>
      </c>
      <c r="G4585" s="15" t="s">
        <v>1179</v>
      </c>
      <c r="H4585" s="15" t="s">
        <v>1180</v>
      </c>
      <c r="I4585" s="15" t="s">
        <v>76</v>
      </c>
      <c r="J4585" s="15" t="s">
        <v>60</v>
      </c>
      <c r="K4585" s="15" t="s">
        <v>29</v>
      </c>
      <c r="L4585" s="15" t="str">
        <f t="array" ref="L4585">_xlfn.XLOOKUP(M4585,reference_province_to_city!$A$2:$A$11,reference_province_to_city!$B$2:$B$11)</f>
        <v>Palembang</v>
      </c>
      <c r="M4585" s="15" t="s">
        <v>13</v>
      </c>
      <c r="N4585" s="15">
        <v>30111.0</v>
      </c>
      <c r="O4585" s="15">
        <f t="array" ref="O4585">_xlfn.XLOOKUP(M4585,reference_postal_code!$B$2:$B$11,reference_postal_code!$A$2:$A$11)</f>
        <v>30111</v>
      </c>
      <c r="P4585" s="15" t="s">
        <v>77</v>
      </c>
      <c r="Q4585" s="15" t="s">
        <v>2332</v>
      </c>
      <c r="R4585" s="15" t="s">
        <v>65</v>
      </c>
      <c r="S4585" s="15" t="s">
        <v>66</v>
      </c>
      <c r="T4585" s="15" t="s">
        <v>2333</v>
      </c>
      <c r="U4585" s="28">
        <v>6291000.0</v>
      </c>
      <c r="V4585" s="15">
        <v>5.0</v>
      </c>
      <c r="W4585" s="31">
        <v>0.2</v>
      </c>
      <c r="X4585" s="28">
        <v>2201850.0</v>
      </c>
    </row>
    <row r="4586" ht="15.75" customHeight="1">
      <c r="A4586" s="15">
        <v>7112.0</v>
      </c>
      <c r="B4586" s="15" t="s">
        <v>7224</v>
      </c>
      <c r="C4586" s="18">
        <v>42479.0</v>
      </c>
      <c r="D4586" s="18">
        <v>42486.0</v>
      </c>
      <c r="E4586" s="18">
        <f t="shared" si="1"/>
        <v>42486</v>
      </c>
      <c r="F4586" s="15" t="s">
        <v>55</v>
      </c>
      <c r="G4586" s="15" t="s">
        <v>921</v>
      </c>
      <c r="H4586" s="15" t="s">
        <v>922</v>
      </c>
      <c r="I4586" s="15" t="s">
        <v>59</v>
      </c>
      <c r="J4586" s="15" t="s">
        <v>60</v>
      </c>
      <c r="K4586" s="15" t="s">
        <v>552</v>
      </c>
      <c r="L4586" s="15" t="str">
        <f t="array" ref="L4586">_xlfn.XLOOKUP(M4586,reference_province_to_city!$A$2:$A$11,reference_province_to_city!$B$2:$B$11)</f>
        <v>Denpasar</v>
      </c>
      <c r="M4586" s="15" t="s">
        <v>24</v>
      </c>
      <c r="N4586" s="15">
        <v>80231.0</v>
      </c>
      <c r="O4586" s="15">
        <f t="array" ref="O4586">_xlfn.XLOOKUP(M4586,reference_postal_code!$B$2:$B$11,reference_postal_code!$A$2:$A$11)</f>
        <v>80231</v>
      </c>
      <c r="P4586" s="15" t="s">
        <v>63</v>
      </c>
      <c r="Q4586" s="15" t="s">
        <v>5294</v>
      </c>
      <c r="R4586" s="15" t="s">
        <v>65</v>
      </c>
      <c r="S4586" s="15" t="s">
        <v>93</v>
      </c>
      <c r="T4586" s="15" t="s">
        <v>5295</v>
      </c>
      <c r="U4586" s="28">
        <v>1079400.0</v>
      </c>
      <c r="V4586" s="15">
        <v>2.0</v>
      </c>
      <c r="W4586" s="31">
        <v>0.0</v>
      </c>
      <c r="X4586" s="28">
        <v>269850.0</v>
      </c>
    </row>
    <row r="4587" ht="15.75" customHeight="1">
      <c r="A4587" s="15">
        <v>7108.0</v>
      </c>
      <c r="B4587" s="15" t="s">
        <v>7224</v>
      </c>
      <c r="C4587" s="18">
        <v>42479.0</v>
      </c>
      <c r="D4587" s="18">
        <v>42486.0</v>
      </c>
      <c r="E4587" s="18">
        <f t="shared" si="1"/>
        <v>42486</v>
      </c>
      <c r="F4587" s="15" t="s">
        <v>55</v>
      </c>
      <c r="G4587" s="15" t="s">
        <v>921</v>
      </c>
      <c r="H4587" s="15" t="s">
        <v>922</v>
      </c>
      <c r="I4587" s="15" t="s">
        <v>59</v>
      </c>
      <c r="J4587" s="15" t="s">
        <v>60</v>
      </c>
      <c r="K4587" s="15" t="s">
        <v>26</v>
      </c>
      <c r="L4587" s="15" t="str">
        <f t="array" ref="L4587">_xlfn.XLOOKUP(M4587,reference_province_to_city!$A$2:$A$11,reference_province_to_city!$B$2:$B$11)</f>
        <v>Denpasar</v>
      </c>
      <c r="M4587" s="15" t="s">
        <v>24</v>
      </c>
      <c r="O4587" s="15">
        <f t="array" ref="O4587">_xlfn.XLOOKUP(M4587,reference_postal_code!$B$2:$B$11,reference_postal_code!$A$2:$A$11)</f>
        <v>80231</v>
      </c>
      <c r="P4587" s="15" t="s">
        <v>63</v>
      </c>
      <c r="Q4587" s="15" t="s">
        <v>6464</v>
      </c>
      <c r="R4587" s="15" t="s">
        <v>110</v>
      </c>
      <c r="S4587" s="15" t="s">
        <v>111</v>
      </c>
      <c r="T4587" s="15" t="s">
        <v>6465</v>
      </c>
      <c r="U4587" s="28">
        <v>389700.0</v>
      </c>
      <c r="V4587" s="15">
        <v>2.0</v>
      </c>
      <c r="W4587" s="31">
        <v>0.0</v>
      </c>
      <c r="X4587" s="28">
        <v>11691.0</v>
      </c>
    </row>
    <row r="4588" ht="15.75" customHeight="1">
      <c r="A4588" s="15">
        <v>1610.0</v>
      </c>
      <c r="B4588" s="15" t="s">
        <v>7225</v>
      </c>
      <c r="C4588" s="18">
        <v>42479.0</v>
      </c>
      <c r="D4588" s="18">
        <v>42484.0</v>
      </c>
      <c r="E4588" s="18">
        <f t="shared" si="1"/>
        <v>42484</v>
      </c>
      <c r="F4588" s="15" t="s">
        <v>114</v>
      </c>
      <c r="G4588" s="15" t="s">
        <v>955</v>
      </c>
      <c r="H4588" s="15" t="s">
        <v>956</v>
      </c>
      <c r="I4588" s="15" t="s">
        <v>59</v>
      </c>
      <c r="J4588" s="15" t="s">
        <v>60</v>
      </c>
      <c r="K4588" s="15" t="s">
        <v>28</v>
      </c>
      <c r="L4588" s="15" t="str">
        <f t="array" ref="L4588">_xlfn.XLOOKUP(M4588,reference_province_to_city!$A$2:$A$11,reference_province_to_city!$B$2:$B$11)</f>
        <v>Medan</v>
      </c>
      <c r="M4588" s="15" t="s">
        <v>11</v>
      </c>
      <c r="N4588" s="15">
        <v>20111.0</v>
      </c>
      <c r="O4588" s="15">
        <f t="array" ref="O4588">_xlfn.XLOOKUP(M4588,reference_postal_code!$B$2:$B$11,reference_postal_code!$A$2:$A$11)</f>
        <v>20111</v>
      </c>
      <c r="P4588" s="15" t="s">
        <v>77</v>
      </c>
      <c r="Q4588" s="15" t="s">
        <v>4478</v>
      </c>
      <c r="R4588" s="15" t="s">
        <v>65</v>
      </c>
      <c r="S4588" s="15" t="s">
        <v>83</v>
      </c>
      <c r="T4588" s="15" t="s">
        <v>4479</v>
      </c>
      <c r="U4588" s="28">
        <v>140040.0</v>
      </c>
      <c r="V4588" s="15">
        <v>3.0</v>
      </c>
      <c r="W4588" s="31">
        <v>0.2</v>
      </c>
      <c r="X4588" s="28">
        <v>49014.0</v>
      </c>
    </row>
    <row r="4589" ht="15.75" customHeight="1">
      <c r="A4589" s="15">
        <v>7109.0</v>
      </c>
      <c r="B4589" s="15" t="s">
        <v>7224</v>
      </c>
      <c r="C4589" s="18">
        <v>42479.0</v>
      </c>
      <c r="D4589" s="18">
        <v>42486.0</v>
      </c>
      <c r="E4589" s="18">
        <f t="shared" si="1"/>
        <v>42486</v>
      </c>
      <c r="F4589" s="15" t="s">
        <v>55</v>
      </c>
      <c r="G4589" s="15" t="s">
        <v>921</v>
      </c>
      <c r="H4589" s="15" t="s">
        <v>922</v>
      </c>
      <c r="I4589" s="15" t="s">
        <v>59</v>
      </c>
      <c r="J4589" s="15" t="s">
        <v>60</v>
      </c>
      <c r="K4589" s="15" t="s">
        <v>26</v>
      </c>
      <c r="L4589" s="15" t="str">
        <f t="array" ref="L4589">_xlfn.XLOOKUP(M4589,reference_province_to_city!$A$2:$A$11,reference_province_to_city!$B$2:$B$11)</f>
        <v>Denpasar</v>
      </c>
      <c r="M4589" s="15" t="s">
        <v>24</v>
      </c>
      <c r="N4589" s="15">
        <v>80231.0</v>
      </c>
      <c r="O4589" s="15">
        <f t="array" ref="O4589">_xlfn.XLOOKUP(M4589,reference_postal_code!$B$2:$B$11,reference_postal_code!$A$2:$A$11)</f>
        <v>80231</v>
      </c>
      <c r="P4589" s="15" t="s">
        <v>63</v>
      </c>
      <c r="Q4589" s="15" t="s">
        <v>2119</v>
      </c>
      <c r="R4589" s="15" t="s">
        <v>65</v>
      </c>
      <c r="S4589" s="15" t="s">
        <v>93</v>
      </c>
      <c r="T4589" s="15" t="s">
        <v>2120</v>
      </c>
      <c r="U4589" s="28">
        <v>49200.0</v>
      </c>
      <c r="V4589" s="15">
        <v>2.0</v>
      </c>
      <c r="W4589" s="31">
        <v>0.0</v>
      </c>
      <c r="X4589" s="28">
        <v>22140.0</v>
      </c>
    </row>
    <row r="4590" ht="15.75" customHeight="1">
      <c r="A4590" s="15">
        <v>1605.0</v>
      </c>
      <c r="B4590" s="15" t="s">
        <v>7225</v>
      </c>
      <c r="C4590" s="18">
        <v>42479.0</v>
      </c>
      <c r="D4590" s="18">
        <v>42484.0</v>
      </c>
      <c r="E4590" s="18">
        <f t="shared" si="1"/>
        <v>42484</v>
      </c>
      <c r="F4590" s="15" t="s">
        <v>114</v>
      </c>
      <c r="G4590" s="15" t="s">
        <v>955</v>
      </c>
      <c r="H4590" s="15" t="s">
        <v>956</v>
      </c>
      <c r="I4590" s="15" t="s">
        <v>59</v>
      </c>
      <c r="J4590" s="15" t="s">
        <v>60</v>
      </c>
      <c r="K4590" s="15" t="s">
        <v>28</v>
      </c>
      <c r="L4590" s="15" t="str">
        <f t="array" ref="L4590">_xlfn.XLOOKUP(M4590,reference_province_to_city!$A$2:$A$11,reference_province_to_city!$B$2:$B$11)</f>
        <v>Medan</v>
      </c>
      <c r="M4590" s="15" t="s">
        <v>11</v>
      </c>
      <c r="N4590" s="15">
        <v>20111.0</v>
      </c>
      <c r="O4590" s="15">
        <f t="array" ref="O4590">_xlfn.XLOOKUP(M4590,reference_postal_code!$B$2:$B$11,reference_postal_code!$A$2:$A$11)</f>
        <v>20111</v>
      </c>
      <c r="P4590" s="15" t="s">
        <v>77</v>
      </c>
      <c r="Q4590" s="15" t="s">
        <v>582</v>
      </c>
      <c r="R4590" s="15" t="s">
        <v>110</v>
      </c>
      <c r="S4590" s="15" t="s">
        <v>111</v>
      </c>
      <c r="T4590" s="15" t="s">
        <v>583</v>
      </c>
      <c r="U4590" s="28">
        <v>599400.0</v>
      </c>
      <c r="V4590" s="15">
        <v>5.0</v>
      </c>
      <c r="W4590" s="31">
        <v>0.2</v>
      </c>
      <c r="X4590" s="28">
        <v>194805.0</v>
      </c>
    </row>
    <row r="4591" ht="15.75" customHeight="1">
      <c r="A4591" s="15">
        <v>1608.0</v>
      </c>
      <c r="B4591" s="15" t="s">
        <v>7225</v>
      </c>
      <c r="C4591" s="18">
        <v>42479.0</v>
      </c>
      <c r="D4591" s="18">
        <v>42484.0</v>
      </c>
      <c r="E4591" s="18">
        <f t="shared" si="1"/>
        <v>42484</v>
      </c>
      <c r="F4591" s="15" t="s">
        <v>114</v>
      </c>
      <c r="G4591" s="15" t="s">
        <v>955</v>
      </c>
      <c r="H4591" s="15" t="s">
        <v>956</v>
      </c>
      <c r="I4591" s="15" t="s">
        <v>59</v>
      </c>
      <c r="J4591" s="15" t="s">
        <v>60</v>
      </c>
      <c r="K4591" s="15" t="s">
        <v>28</v>
      </c>
      <c r="L4591" s="15" t="str">
        <f t="array" ref="L4591">_xlfn.XLOOKUP(M4591,reference_province_to_city!$A$2:$A$11,reference_province_to_city!$B$2:$B$11)</f>
        <v>Medan</v>
      </c>
      <c r="M4591" s="15" t="s">
        <v>11</v>
      </c>
      <c r="N4591" s="15">
        <v>20111.0</v>
      </c>
      <c r="O4591" s="15">
        <f t="array" ref="O4591">_xlfn.XLOOKUP(M4591,reference_postal_code!$B$2:$B$11,reference_postal_code!$A$2:$A$11)</f>
        <v>20111</v>
      </c>
      <c r="P4591" s="15" t="s">
        <v>77</v>
      </c>
      <c r="Q4591" s="15" t="s">
        <v>2913</v>
      </c>
      <c r="R4591" s="15" t="s">
        <v>65</v>
      </c>
      <c r="S4591" s="15" t="s">
        <v>83</v>
      </c>
      <c r="T4591" s="15" t="s">
        <v>2914</v>
      </c>
      <c r="U4591" s="28">
        <v>87600.0</v>
      </c>
      <c r="V4591" s="15">
        <v>1.0</v>
      </c>
      <c r="W4591" s="31">
        <v>0.2</v>
      </c>
      <c r="X4591" s="28">
        <v>29565.0</v>
      </c>
    </row>
    <row r="4592" ht="15.75" customHeight="1">
      <c r="A4592" s="15">
        <v>1273.0</v>
      </c>
      <c r="B4592" s="15" t="s">
        <v>7227</v>
      </c>
      <c r="C4592" s="18">
        <v>42481.0</v>
      </c>
      <c r="D4592" s="18">
        <v>42486.0</v>
      </c>
      <c r="E4592" s="18">
        <f t="shared" si="1"/>
        <v>42486</v>
      </c>
      <c r="F4592" s="15" t="s">
        <v>55</v>
      </c>
      <c r="G4592" s="15" t="s">
        <v>3567</v>
      </c>
      <c r="H4592" s="15" t="s">
        <v>3568</v>
      </c>
      <c r="I4592" s="15" t="s">
        <v>128</v>
      </c>
      <c r="J4592" s="15" t="s">
        <v>60</v>
      </c>
      <c r="K4592" s="15" t="s">
        <v>29</v>
      </c>
      <c r="L4592" s="15" t="str">
        <f t="array" ref="L4592">_xlfn.XLOOKUP(M4592,reference_province_to_city!$A$2:$A$11,reference_province_to_city!$B$2:$B$11)</f>
        <v>Palembang</v>
      </c>
      <c r="M4592" s="15" t="s">
        <v>13</v>
      </c>
      <c r="N4592" s="15">
        <v>30111.0</v>
      </c>
      <c r="O4592" s="15">
        <f t="array" ref="O4592">_xlfn.XLOOKUP(M4592,reference_postal_code!$B$2:$B$11,reference_postal_code!$A$2:$A$11)</f>
        <v>30111</v>
      </c>
      <c r="P4592" s="15" t="s">
        <v>77</v>
      </c>
      <c r="Q4592" s="15" t="s">
        <v>2651</v>
      </c>
      <c r="R4592" s="15" t="s">
        <v>65</v>
      </c>
      <c r="S4592" s="15" t="s">
        <v>83</v>
      </c>
      <c r="T4592" s="15" t="s">
        <v>2652</v>
      </c>
      <c r="U4592" s="28">
        <v>672720.0</v>
      </c>
      <c r="V4592" s="15">
        <v>8.0</v>
      </c>
      <c r="W4592" s="31">
        <v>0.8</v>
      </c>
      <c r="X4592" s="28">
        <v>-1009080.0</v>
      </c>
    </row>
    <row r="4593" ht="15.75" customHeight="1">
      <c r="A4593" s="15">
        <v>9207.0</v>
      </c>
      <c r="B4593" s="15" t="s">
        <v>7228</v>
      </c>
      <c r="C4593" s="18">
        <v>42481.0</v>
      </c>
      <c r="D4593" s="18">
        <v>42481.0</v>
      </c>
      <c r="E4593" s="18">
        <f t="shared" si="1"/>
        <v>42481</v>
      </c>
      <c r="F4593" s="15" t="s">
        <v>466</v>
      </c>
      <c r="G4593" s="15" t="s">
        <v>4265</v>
      </c>
      <c r="H4593" s="15" t="s">
        <v>4266</v>
      </c>
      <c r="I4593" s="15" t="s">
        <v>59</v>
      </c>
      <c r="J4593" s="15" t="s">
        <v>60</v>
      </c>
      <c r="K4593" s="15" t="s">
        <v>26</v>
      </c>
      <c r="L4593" s="15" t="str">
        <f t="array" ref="L4593">_xlfn.XLOOKUP(M4593,reference_province_to_city!$A$2:$A$11,reference_province_to_city!$B$2:$B$11)</f>
        <v>Denpasar</v>
      </c>
      <c r="M4593" s="15" t="s">
        <v>24</v>
      </c>
      <c r="N4593" s="15">
        <v>80231.0</v>
      </c>
      <c r="O4593" s="15">
        <f t="array" ref="O4593">_xlfn.XLOOKUP(M4593,reference_postal_code!$B$2:$B$11,reference_postal_code!$A$2:$A$11)</f>
        <v>80231</v>
      </c>
      <c r="P4593" s="15" t="s">
        <v>63</v>
      </c>
      <c r="Q4593" s="15" t="s">
        <v>1025</v>
      </c>
      <c r="R4593" s="15" t="s">
        <v>65</v>
      </c>
      <c r="S4593" s="15" t="s">
        <v>66</v>
      </c>
      <c r="T4593" s="15" t="s">
        <v>1026</v>
      </c>
      <c r="U4593" s="28">
        <v>777600.0</v>
      </c>
      <c r="V4593" s="15">
        <v>8.0</v>
      </c>
      <c r="W4593" s="31">
        <v>0.0</v>
      </c>
      <c r="X4593" s="28">
        <v>373248.0</v>
      </c>
    </row>
    <row r="4594" ht="15.75" customHeight="1">
      <c r="A4594" s="15">
        <v>1271.0</v>
      </c>
      <c r="B4594" s="15" t="s">
        <v>7227</v>
      </c>
      <c r="C4594" s="18">
        <v>42481.0</v>
      </c>
      <c r="D4594" s="18"/>
      <c r="E4594" s="18">
        <f t="shared" si="1"/>
        <v>42484</v>
      </c>
      <c r="F4594" s="15" t="s">
        <v>55</v>
      </c>
      <c r="G4594" s="15" t="s">
        <v>3567</v>
      </c>
      <c r="H4594" s="15" t="s">
        <v>3568</v>
      </c>
      <c r="I4594" s="15" t="s">
        <v>128</v>
      </c>
      <c r="J4594" s="15" t="s">
        <v>60</v>
      </c>
      <c r="K4594" s="15" t="s">
        <v>29</v>
      </c>
      <c r="L4594" s="15" t="str">
        <f t="array" ref="L4594">_xlfn.XLOOKUP(M4594,reference_province_to_city!$A$2:$A$11,reference_province_to_city!$B$2:$B$11)</f>
        <v>Palembang</v>
      </c>
      <c r="M4594" s="15" t="s">
        <v>13</v>
      </c>
      <c r="N4594" s="15">
        <v>30111.0</v>
      </c>
      <c r="O4594" s="15">
        <f t="array" ref="O4594">_xlfn.XLOOKUP(M4594,reference_postal_code!$B$2:$B$11,reference_postal_code!$A$2:$A$11)</f>
        <v>30111</v>
      </c>
      <c r="P4594" s="15" t="s">
        <v>77</v>
      </c>
      <c r="Q4594" s="15" t="s">
        <v>2154</v>
      </c>
      <c r="R4594" s="15" t="s">
        <v>65</v>
      </c>
      <c r="S4594" s="15" t="s">
        <v>87</v>
      </c>
      <c r="T4594" s="15" t="s">
        <v>2155</v>
      </c>
      <c r="U4594" s="28">
        <v>1535040.0</v>
      </c>
      <c r="V4594" s="15">
        <v>4.0</v>
      </c>
      <c r="W4594" s="31">
        <v>0.2</v>
      </c>
      <c r="X4594" s="28">
        <v>-191880.0</v>
      </c>
    </row>
    <row r="4595" ht="15.75" customHeight="1">
      <c r="A4595" s="15">
        <v>9206.0</v>
      </c>
      <c r="B4595" s="15" t="s">
        <v>7228</v>
      </c>
      <c r="C4595" s="18">
        <v>42481.0</v>
      </c>
      <c r="D4595" s="18">
        <v>42481.0</v>
      </c>
      <c r="E4595" s="18">
        <f t="shared" si="1"/>
        <v>42481</v>
      </c>
      <c r="F4595" s="15" t="s">
        <v>466</v>
      </c>
      <c r="G4595" s="15" t="s">
        <v>4265</v>
      </c>
      <c r="H4595" s="15" t="s">
        <v>4266</v>
      </c>
      <c r="I4595" s="15" t="s">
        <v>59</v>
      </c>
      <c r="J4595" s="15" t="s">
        <v>60</v>
      </c>
      <c r="K4595" s="15" t="s">
        <v>26</v>
      </c>
      <c r="L4595" s="15" t="str">
        <f t="array" ref="L4595">_xlfn.XLOOKUP(M4595,reference_province_to_city!$A$2:$A$11,reference_province_to_city!$B$2:$B$11)</f>
        <v>Denpasar</v>
      </c>
      <c r="M4595" s="15" t="s">
        <v>24</v>
      </c>
      <c r="N4595" s="15">
        <v>80231.0</v>
      </c>
      <c r="O4595" s="15">
        <f t="array" ref="O4595">_xlfn.XLOOKUP(M4595,reference_postal_code!$B$2:$B$11,reference_postal_code!$A$2:$A$11)</f>
        <v>80231</v>
      </c>
      <c r="P4595" s="15" t="s">
        <v>63</v>
      </c>
      <c r="Q4595" s="15" t="s">
        <v>5621</v>
      </c>
      <c r="R4595" s="15" t="s">
        <v>65</v>
      </c>
      <c r="S4595" s="15" t="s">
        <v>93</v>
      </c>
      <c r="T4595" s="15" t="s">
        <v>5622</v>
      </c>
      <c r="U4595" s="28">
        <v>232200.0</v>
      </c>
      <c r="V4595" s="15">
        <v>3.0</v>
      </c>
      <c r="W4595" s="31">
        <v>0.0</v>
      </c>
      <c r="X4595" s="28">
        <v>67338.0</v>
      </c>
    </row>
    <row r="4596" ht="15.75" customHeight="1">
      <c r="A4596" s="15">
        <v>7986.0</v>
      </c>
      <c r="B4596" s="15" t="s">
        <v>7229</v>
      </c>
      <c r="C4596" s="18">
        <v>42481.0</v>
      </c>
      <c r="D4596" s="18">
        <v>42484.0</v>
      </c>
      <c r="E4596" s="18">
        <f t="shared" si="1"/>
        <v>42484</v>
      </c>
      <c r="F4596" s="15" t="s">
        <v>125</v>
      </c>
      <c r="G4596" s="15" t="s">
        <v>3219</v>
      </c>
      <c r="H4596" s="15" t="s">
        <v>3220</v>
      </c>
      <c r="I4596" s="15" t="s">
        <v>59</v>
      </c>
      <c r="J4596" s="15" t="s">
        <v>60</v>
      </c>
      <c r="K4596" s="15" t="s">
        <v>19</v>
      </c>
      <c r="L4596" s="15" t="str">
        <f t="array" ref="L4596">_xlfn.XLOOKUP(M4596,reference_province_to_city!$A$2:$A$11,reference_province_to_city!$B$2:$B$11)</f>
        <v>Yogyakarta</v>
      </c>
      <c r="M4596" s="15" t="s">
        <v>18</v>
      </c>
      <c r="N4596" s="15">
        <v>55111.0</v>
      </c>
      <c r="O4596" s="15">
        <f t="array" ref="O4596">_xlfn.XLOOKUP(M4596,reference_postal_code!$B$2:$B$11,reference_postal_code!$A$2:$A$11)</f>
        <v>55111</v>
      </c>
      <c r="P4596" s="15" t="s">
        <v>77</v>
      </c>
      <c r="Q4596" s="15" t="s">
        <v>6117</v>
      </c>
      <c r="R4596" s="15" t="s">
        <v>65</v>
      </c>
      <c r="S4596" s="15" t="s">
        <v>83</v>
      </c>
      <c r="T4596" s="15" t="s">
        <v>3614</v>
      </c>
      <c r="U4596" s="28">
        <v>124800.0</v>
      </c>
      <c r="V4596" s="15">
        <v>5.0</v>
      </c>
      <c r="W4596" s="31">
        <v>0.2</v>
      </c>
      <c r="X4596" s="28">
        <v>42120.0</v>
      </c>
    </row>
    <row r="4597" ht="15.75" customHeight="1">
      <c r="A4597" s="15">
        <v>1272.0</v>
      </c>
      <c r="B4597" s="15" t="s">
        <v>7227</v>
      </c>
      <c r="C4597" s="18">
        <v>42481.0</v>
      </c>
      <c r="D4597" s="18">
        <v>42486.0</v>
      </c>
      <c r="E4597" s="18">
        <f t="shared" si="1"/>
        <v>42486</v>
      </c>
      <c r="F4597" s="15" t="s">
        <v>55</v>
      </c>
      <c r="G4597" s="15" t="s">
        <v>3567</v>
      </c>
      <c r="H4597" s="15" t="s">
        <v>3568</v>
      </c>
      <c r="I4597" s="15" t="s">
        <v>128</v>
      </c>
      <c r="J4597" s="15" t="s">
        <v>60</v>
      </c>
      <c r="K4597" s="15" t="s">
        <v>29</v>
      </c>
      <c r="L4597" s="15" t="str">
        <f t="array" ref="L4597">_xlfn.XLOOKUP(M4597,reference_province_to_city!$A$2:$A$11,reference_province_to_city!$B$2:$B$11)</f>
        <v>Palembang</v>
      </c>
      <c r="M4597" s="15" t="s">
        <v>13</v>
      </c>
      <c r="N4597" s="15">
        <v>30111.0</v>
      </c>
      <c r="O4597" s="15">
        <f t="array" ref="O4597">_xlfn.XLOOKUP(M4597,reference_postal_code!$B$2:$B$11,reference_postal_code!$A$2:$A$11)</f>
        <v>30111</v>
      </c>
      <c r="P4597" s="15" t="s">
        <v>77</v>
      </c>
      <c r="Q4597" s="15" t="s">
        <v>5146</v>
      </c>
      <c r="R4597" s="15" t="s">
        <v>65</v>
      </c>
      <c r="S4597" s="15" t="s">
        <v>222</v>
      </c>
      <c r="T4597" s="15" t="s">
        <v>5147</v>
      </c>
      <c r="U4597" s="28">
        <v>731880.0</v>
      </c>
      <c r="V4597" s="15">
        <v>3.0</v>
      </c>
      <c r="W4597" s="31">
        <v>0.8</v>
      </c>
      <c r="X4597" s="28">
        <v>-1902888.0</v>
      </c>
    </row>
    <row r="4598" ht="15.75" customHeight="1">
      <c r="A4598" s="15">
        <v>1271.0</v>
      </c>
      <c r="B4598" s="15" t="s">
        <v>7227</v>
      </c>
      <c r="C4598" s="18">
        <v>42481.0</v>
      </c>
      <c r="D4598" s="18">
        <v>42486.0</v>
      </c>
      <c r="E4598" s="18">
        <f t="shared" si="1"/>
        <v>42486</v>
      </c>
      <c r="F4598" s="15" t="s">
        <v>55</v>
      </c>
      <c r="G4598" s="15" t="s">
        <v>3567</v>
      </c>
      <c r="H4598" s="15" t="s">
        <v>3568</v>
      </c>
      <c r="I4598" s="15" t="s">
        <v>128</v>
      </c>
      <c r="J4598" s="15" t="s">
        <v>60</v>
      </c>
      <c r="K4598" s="15" t="s">
        <v>29</v>
      </c>
      <c r="L4598" s="15" t="str">
        <f t="array" ref="L4598">_xlfn.XLOOKUP(M4598,reference_province_to_city!$A$2:$A$11,reference_province_to_city!$B$2:$B$11)</f>
        <v>Palembang</v>
      </c>
      <c r="M4598" s="15" t="s">
        <v>13</v>
      </c>
      <c r="N4598" s="15">
        <v>30111.0</v>
      </c>
      <c r="O4598" s="15">
        <f t="array" ref="O4598">_xlfn.XLOOKUP(M4598,reference_postal_code!$B$2:$B$11,reference_postal_code!$A$2:$A$11)</f>
        <v>30111</v>
      </c>
      <c r="P4598" s="15" t="s">
        <v>77</v>
      </c>
      <c r="Q4598" s="15" t="s">
        <v>2154</v>
      </c>
      <c r="R4598" s="15" t="s">
        <v>65</v>
      </c>
      <c r="S4598" s="15" t="s">
        <v>87</v>
      </c>
      <c r="T4598" s="15" t="s">
        <v>2155</v>
      </c>
      <c r="U4598" s="28">
        <v>1535040.0</v>
      </c>
      <c r="V4598" s="15">
        <v>4.0</v>
      </c>
      <c r="W4598" s="31">
        <v>0.2</v>
      </c>
      <c r="X4598" s="28">
        <v>-191880.0</v>
      </c>
    </row>
    <row r="4599" ht="15.75" customHeight="1">
      <c r="A4599" s="15">
        <v>467.0</v>
      </c>
      <c r="B4599" s="15" t="s">
        <v>7230</v>
      </c>
      <c r="C4599" s="18">
        <v>42482.0</v>
      </c>
      <c r="D4599" s="18">
        <v>42489.0</v>
      </c>
      <c r="E4599" s="18">
        <f t="shared" si="1"/>
        <v>42489</v>
      </c>
      <c r="F4599" s="15" t="s">
        <v>55</v>
      </c>
      <c r="G4599" s="15" t="s">
        <v>3510</v>
      </c>
      <c r="H4599" s="15" t="s">
        <v>3511</v>
      </c>
      <c r="I4599" s="15" t="s">
        <v>76</v>
      </c>
      <c r="J4599" s="15" t="s">
        <v>60</v>
      </c>
      <c r="K4599" s="15" t="s">
        <v>33</v>
      </c>
      <c r="L4599" s="15" t="str">
        <f t="array" ref="L4599">_xlfn.XLOOKUP(M4599,reference_province_to_city!$A$2:$A$11,reference_province_to_city!$B$2:$B$11)</f>
        <v>Makassar</v>
      </c>
      <c r="M4599" s="15" t="s">
        <v>25</v>
      </c>
      <c r="N4599" s="15">
        <v>90111.0</v>
      </c>
      <c r="O4599" s="15">
        <f t="array" ref="O4599">_xlfn.XLOOKUP(M4599,reference_postal_code!$B$2:$B$11,reference_postal_code!$A$2:$A$11)</f>
        <v>90111</v>
      </c>
      <c r="P4599" s="15" t="s">
        <v>63</v>
      </c>
      <c r="Q4599" s="15" t="s">
        <v>648</v>
      </c>
      <c r="R4599" s="15" t="s">
        <v>65</v>
      </c>
      <c r="S4599" s="15" t="s">
        <v>222</v>
      </c>
      <c r="T4599" s="15" t="s">
        <v>649</v>
      </c>
      <c r="U4599" s="28">
        <v>1174080.0</v>
      </c>
      <c r="V4599" s="15">
        <v>2.0</v>
      </c>
      <c r="W4599" s="31">
        <v>0.2</v>
      </c>
      <c r="X4599" s="28">
        <v>88056.0</v>
      </c>
    </row>
    <row r="4600" ht="15.75" customHeight="1">
      <c r="A4600" s="15">
        <v>464.0</v>
      </c>
      <c r="B4600" s="15" t="s">
        <v>7230</v>
      </c>
      <c r="C4600" s="18">
        <v>42482.0</v>
      </c>
      <c r="D4600" s="18">
        <v>42489.0</v>
      </c>
      <c r="E4600" s="18">
        <f t="shared" si="1"/>
        <v>42489</v>
      </c>
      <c r="F4600" s="15" t="s">
        <v>55</v>
      </c>
      <c r="G4600" s="15" t="s">
        <v>3510</v>
      </c>
      <c r="H4600" s="15" t="s">
        <v>3511</v>
      </c>
      <c r="I4600" s="15" t="s">
        <v>76</v>
      </c>
      <c r="J4600" s="15" t="s">
        <v>60</v>
      </c>
      <c r="K4600" s="15" t="s">
        <v>33</v>
      </c>
      <c r="L4600" s="15" t="str">
        <f t="array" ref="L4600">_xlfn.XLOOKUP(M4600,reference_province_to_city!$A$2:$A$11,reference_province_to_city!$B$2:$B$11)</f>
        <v>Makassar</v>
      </c>
      <c r="M4600" s="15" t="s">
        <v>25</v>
      </c>
      <c r="N4600" s="15">
        <v>90111.0</v>
      </c>
      <c r="O4600" s="15">
        <f t="array" ref="O4600">_xlfn.XLOOKUP(M4600,reference_postal_code!$B$2:$B$11,reference_postal_code!$A$2:$A$11)</f>
        <v>90111</v>
      </c>
      <c r="P4600" s="15" t="s">
        <v>63</v>
      </c>
      <c r="Q4600" s="15" t="s">
        <v>918</v>
      </c>
      <c r="R4600" s="15" t="s">
        <v>106</v>
      </c>
      <c r="S4600" s="15" t="s">
        <v>218</v>
      </c>
      <c r="T4600" s="15" t="s">
        <v>919</v>
      </c>
      <c r="U4600" s="28">
        <v>1.908945E7</v>
      </c>
      <c r="V4600" s="15">
        <v>6.0</v>
      </c>
      <c r="W4600" s="31">
        <v>0.5</v>
      </c>
      <c r="X4600" s="28">
        <v>-1.2217248E7</v>
      </c>
    </row>
    <row r="4601" ht="15.75" customHeight="1">
      <c r="A4601" s="15">
        <v>1886.0</v>
      </c>
      <c r="B4601" s="15" t="s">
        <v>7231</v>
      </c>
      <c r="C4601" s="18">
        <v>42482.0</v>
      </c>
      <c r="D4601" s="18">
        <v>42486.0</v>
      </c>
      <c r="E4601" s="18">
        <f t="shared" si="1"/>
        <v>42486</v>
      </c>
      <c r="F4601" s="15" t="s">
        <v>114</v>
      </c>
      <c r="G4601" s="15" t="s">
        <v>1513</v>
      </c>
      <c r="H4601" s="15" t="s">
        <v>1514</v>
      </c>
      <c r="I4601" s="15" t="s">
        <v>59</v>
      </c>
      <c r="J4601" s="15" t="s">
        <v>60</v>
      </c>
      <c r="K4601" s="15" t="s">
        <v>2048</v>
      </c>
      <c r="L4601" s="15" t="str">
        <f t="array" ref="L4601">_xlfn.XLOOKUP(M4601,reference_province_to_city!$A$2:$A$11,reference_province_to_city!$B$2:$B$11)</f>
        <v>Balikpapan</v>
      </c>
      <c r="M4601" s="15" t="s">
        <v>21</v>
      </c>
      <c r="N4601" s="15">
        <v>76114.0</v>
      </c>
      <c r="O4601" s="15">
        <f t="array" ref="O4601">_xlfn.XLOOKUP(M4601,reference_postal_code!$B$2:$B$11,reference_postal_code!$A$2:$A$11)</f>
        <v>76114</v>
      </c>
      <c r="P4601" s="15" t="s">
        <v>166</v>
      </c>
      <c r="Q4601" s="15" t="s">
        <v>290</v>
      </c>
      <c r="R4601" s="15" t="s">
        <v>106</v>
      </c>
      <c r="S4601" s="15" t="s">
        <v>139</v>
      </c>
      <c r="T4601" s="15" t="s">
        <v>291</v>
      </c>
      <c r="U4601" s="28">
        <v>473400.0</v>
      </c>
      <c r="V4601" s="15">
        <v>3.0</v>
      </c>
      <c r="W4601" s="31">
        <v>0.0</v>
      </c>
      <c r="X4601" s="28">
        <v>156222.0</v>
      </c>
    </row>
    <row r="4602" ht="15.75" customHeight="1">
      <c r="A4602" s="15">
        <v>463.0</v>
      </c>
      <c r="B4602" s="15" t="s">
        <v>7230</v>
      </c>
      <c r="C4602" s="18">
        <v>42482.0</v>
      </c>
      <c r="D4602" s="18">
        <v>42489.0</v>
      </c>
      <c r="E4602" s="18">
        <f t="shared" si="1"/>
        <v>42489</v>
      </c>
      <c r="F4602" s="15" t="s">
        <v>55</v>
      </c>
      <c r="G4602" s="15" t="s">
        <v>3510</v>
      </c>
      <c r="H4602" s="15" t="s">
        <v>3511</v>
      </c>
      <c r="I4602" s="15" t="s">
        <v>76</v>
      </c>
      <c r="J4602" s="15" t="s">
        <v>60</v>
      </c>
      <c r="K4602" s="15" t="s">
        <v>33</v>
      </c>
      <c r="L4602" s="15" t="str">
        <f t="array" ref="L4602">_xlfn.XLOOKUP(M4602,reference_province_to_city!$A$2:$A$11,reference_province_to_city!$B$2:$B$11)</f>
        <v>Makassar</v>
      </c>
      <c r="M4602" s="15" t="s">
        <v>25</v>
      </c>
      <c r="N4602" s="15">
        <v>90111.0</v>
      </c>
      <c r="O4602" s="15">
        <f t="array" ref="O4602">_xlfn.XLOOKUP(M4602,reference_postal_code!$B$2:$B$11,reference_postal_code!$A$2:$A$11)</f>
        <v>90111</v>
      </c>
      <c r="P4602" s="15" t="s">
        <v>63</v>
      </c>
      <c r="Q4602" s="15" t="s">
        <v>3720</v>
      </c>
      <c r="R4602" s="15" t="s">
        <v>106</v>
      </c>
      <c r="S4602" s="15" t="s">
        <v>139</v>
      </c>
      <c r="T4602" s="15" t="s">
        <v>3721</v>
      </c>
      <c r="U4602" s="28">
        <v>353400.0</v>
      </c>
      <c r="V4602" s="15">
        <v>5.0</v>
      </c>
      <c r="W4602" s="31">
        <v>0.2</v>
      </c>
      <c r="X4602" s="28">
        <v>106020.0</v>
      </c>
    </row>
    <row r="4603" ht="15.75" customHeight="1">
      <c r="A4603" s="15">
        <v>1037.0</v>
      </c>
      <c r="B4603" s="15" t="s">
        <v>7232</v>
      </c>
      <c r="C4603" s="18">
        <v>42482.0</v>
      </c>
      <c r="D4603" s="18">
        <v>42486.0</v>
      </c>
      <c r="E4603" s="18">
        <f t="shared" si="1"/>
        <v>42486</v>
      </c>
      <c r="F4603" s="15" t="s">
        <v>55</v>
      </c>
      <c r="G4603" s="15" t="s">
        <v>7233</v>
      </c>
      <c r="H4603" s="15" t="s">
        <v>7234</v>
      </c>
      <c r="I4603" s="15" t="s">
        <v>76</v>
      </c>
      <c r="J4603" s="15" t="s">
        <v>60</v>
      </c>
      <c r="K4603" s="15" t="s">
        <v>2288</v>
      </c>
      <c r="L4603" s="15" t="str">
        <f t="array" ref="L4603">_xlfn.XLOOKUP(M4603,reference_province_to_city!$A$2:$A$11,reference_province_to_city!$B$2:$B$11)</f>
        <v>Jakarta</v>
      </c>
      <c r="M4603" s="15" t="s">
        <v>7</v>
      </c>
      <c r="N4603" s="15">
        <v>10110.0</v>
      </c>
      <c r="O4603" s="15">
        <f t="array" ref="O4603">_xlfn.XLOOKUP(M4603,reference_postal_code!$B$2:$B$11,reference_postal_code!$A$2:$A$11)</f>
        <v>10110</v>
      </c>
      <c r="P4603" s="15" t="s">
        <v>117</v>
      </c>
      <c r="Q4603" s="15" t="s">
        <v>4435</v>
      </c>
      <c r="R4603" s="15" t="s">
        <v>106</v>
      </c>
      <c r="S4603" s="15" t="s">
        <v>139</v>
      </c>
      <c r="T4603" s="15" t="s">
        <v>4436</v>
      </c>
      <c r="U4603" s="28">
        <v>1299300.0</v>
      </c>
      <c r="V4603" s="15">
        <v>2.0</v>
      </c>
      <c r="W4603" s="31">
        <v>0.0</v>
      </c>
      <c r="X4603" s="28">
        <v>129930.0</v>
      </c>
    </row>
    <row r="4604" ht="15.75" customHeight="1">
      <c r="A4604" s="15">
        <v>9504.0</v>
      </c>
      <c r="B4604" s="15" t="s">
        <v>7235</v>
      </c>
      <c r="C4604" s="18">
        <v>42482.0</v>
      </c>
      <c r="D4604" s="18">
        <v>42489.0</v>
      </c>
      <c r="E4604" s="18">
        <f t="shared" si="1"/>
        <v>42489</v>
      </c>
      <c r="F4604" s="15" t="s">
        <v>55</v>
      </c>
      <c r="G4604" s="15" t="s">
        <v>164</v>
      </c>
      <c r="H4604" s="15" t="s">
        <v>165</v>
      </c>
      <c r="I4604" s="15" t="s">
        <v>59</v>
      </c>
      <c r="J4604" s="15" t="s">
        <v>60</v>
      </c>
      <c r="K4604" s="15" t="s">
        <v>22</v>
      </c>
      <c r="L4604" s="15" t="str">
        <f t="array" ref="L4604">_xlfn.XLOOKUP(M4604,reference_province_to_city!$A$2:$A$11,reference_province_to_city!$B$2:$B$11)</f>
        <v>Surabaya</v>
      </c>
      <c r="M4604" s="15" t="s">
        <v>20</v>
      </c>
      <c r="O4604" s="15">
        <f t="array" ref="O4604">_xlfn.XLOOKUP(M4604,reference_postal_code!$B$2:$B$11,reference_postal_code!$A$2:$A$11)</f>
        <v>60231</v>
      </c>
      <c r="P4604" s="15" t="s">
        <v>166</v>
      </c>
      <c r="Q4604" s="15" t="s">
        <v>2371</v>
      </c>
      <c r="R4604" s="15" t="s">
        <v>65</v>
      </c>
      <c r="S4604" s="15" t="s">
        <v>93</v>
      </c>
      <c r="T4604" s="15" t="s">
        <v>2372</v>
      </c>
      <c r="U4604" s="28">
        <v>43200.0</v>
      </c>
      <c r="V4604" s="15">
        <v>1.0</v>
      </c>
      <c r="W4604" s="31">
        <v>0.0</v>
      </c>
      <c r="X4604" s="28">
        <v>12096.0</v>
      </c>
    </row>
    <row r="4605" ht="15.75" customHeight="1">
      <c r="A4605" s="15">
        <v>9503.0</v>
      </c>
      <c r="B4605" s="15" t="s">
        <v>7235</v>
      </c>
      <c r="C4605" s="18">
        <v>42482.0</v>
      </c>
      <c r="D4605" s="18">
        <v>42489.0</v>
      </c>
      <c r="E4605" s="18">
        <f t="shared" si="1"/>
        <v>42489</v>
      </c>
      <c r="F4605" s="15" t="s">
        <v>55</v>
      </c>
      <c r="G4605" s="15" t="s">
        <v>164</v>
      </c>
      <c r="H4605" s="15" t="s">
        <v>165</v>
      </c>
      <c r="I4605" s="15" t="s">
        <v>59</v>
      </c>
      <c r="J4605" s="15" t="s">
        <v>60</v>
      </c>
      <c r="K4605" s="15" t="s">
        <v>22</v>
      </c>
      <c r="L4605" s="15" t="str">
        <f t="array" ref="L4605">_xlfn.XLOOKUP(M4605,reference_province_to_city!$A$2:$A$11,reference_province_to_city!$B$2:$B$11)</f>
        <v>Surabaya</v>
      </c>
      <c r="M4605" s="15" t="s">
        <v>20</v>
      </c>
      <c r="N4605" s="15">
        <v>60231.0</v>
      </c>
      <c r="O4605" s="15">
        <f t="array" ref="O4605">_xlfn.XLOOKUP(M4605,reference_postal_code!$B$2:$B$11,reference_postal_code!$A$2:$A$11)</f>
        <v>60231</v>
      </c>
      <c r="P4605" s="15" t="s">
        <v>166</v>
      </c>
      <c r="Q4605" s="15" t="s">
        <v>5204</v>
      </c>
      <c r="R4605" s="15" t="s">
        <v>65</v>
      </c>
      <c r="S4605" s="15" t="s">
        <v>93</v>
      </c>
      <c r="T4605" s="15" t="s">
        <v>5205</v>
      </c>
      <c r="U4605" s="28">
        <v>481950.0</v>
      </c>
      <c r="V4605" s="15">
        <v>9.0</v>
      </c>
      <c r="W4605" s="31">
        <v>0.0</v>
      </c>
      <c r="X4605" s="28">
        <v>125307.0</v>
      </c>
    </row>
    <row r="4606" ht="15.75" customHeight="1">
      <c r="A4606" s="15">
        <v>466.0</v>
      </c>
      <c r="B4606" s="15" t="s">
        <v>7230</v>
      </c>
      <c r="C4606" s="18">
        <v>42482.0</v>
      </c>
      <c r="D4606" s="18">
        <v>42489.0</v>
      </c>
      <c r="E4606" s="18">
        <f t="shared" si="1"/>
        <v>42489</v>
      </c>
      <c r="F4606" s="15" t="s">
        <v>55</v>
      </c>
      <c r="G4606" s="15" t="s">
        <v>3510</v>
      </c>
      <c r="H4606" s="15" t="s">
        <v>3511</v>
      </c>
      <c r="I4606" s="15" t="s">
        <v>76</v>
      </c>
      <c r="J4606" s="15" t="s">
        <v>60</v>
      </c>
      <c r="K4606" s="15" t="s">
        <v>33</v>
      </c>
      <c r="L4606" s="15" t="str">
        <f t="array" ref="L4606">_xlfn.XLOOKUP(M4606,reference_province_to_city!$A$2:$A$11,reference_province_to_city!$B$2:$B$11)</f>
        <v>Makassar</v>
      </c>
      <c r="M4606" s="15" t="s">
        <v>25</v>
      </c>
      <c r="N4606" s="15">
        <v>90111.0</v>
      </c>
      <c r="O4606" s="15">
        <f t="array" ref="O4606">_xlfn.XLOOKUP(M4606,reference_postal_code!$B$2:$B$11,reference_postal_code!$A$2:$A$11)</f>
        <v>90111</v>
      </c>
      <c r="P4606" s="15" t="s">
        <v>63</v>
      </c>
      <c r="Q4606" s="15" t="s">
        <v>7236</v>
      </c>
      <c r="R4606" s="15" t="s">
        <v>65</v>
      </c>
      <c r="S4606" s="15" t="s">
        <v>226</v>
      </c>
      <c r="T4606" s="15" t="s">
        <v>7237</v>
      </c>
      <c r="U4606" s="28">
        <v>2780640.0</v>
      </c>
      <c r="V4606" s="15">
        <v>2.0</v>
      </c>
      <c r="W4606" s="31">
        <v>0.2</v>
      </c>
      <c r="X4606" s="28">
        <v>-521370.0</v>
      </c>
    </row>
    <row r="4607" ht="15.75" customHeight="1">
      <c r="A4607" s="15">
        <v>465.0</v>
      </c>
      <c r="B4607" s="15" t="s">
        <v>7230</v>
      </c>
      <c r="C4607" s="18">
        <v>42482.0</v>
      </c>
      <c r="D4607" s="18">
        <v>42489.0</v>
      </c>
      <c r="E4607" s="18">
        <f t="shared" si="1"/>
        <v>42489</v>
      </c>
      <c r="F4607" s="15" t="s">
        <v>55</v>
      </c>
      <c r="G4607" s="15" t="s">
        <v>3510</v>
      </c>
      <c r="H4607" s="15" t="s">
        <v>3511</v>
      </c>
      <c r="I4607" s="15" t="s">
        <v>76</v>
      </c>
      <c r="J4607" s="15" t="s">
        <v>60</v>
      </c>
      <c r="K4607" s="15" t="s">
        <v>33</v>
      </c>
      <c r="L4607" s="15" t="str">
        <f t="array" ref="L4607">_xlfn.XLOOKUP(M4607,reference_province_to_city!$A$2:$A$11,reference_province_to_city!$B$2:$B$11)</f>
        <v>Makassar</v>
      </c>
      <c r="M4607" s="15" t="s">
        <v>25</v>
      </c>
      <c r="N4607" s="15">
        <v>90111.0</v>
      </c>
      <c r="O4607" s="15">
        <f t="array" ref="O4607">_xlfn.XLOOKUP(M4607,reference_postal_code!$B$2:$B$11,reference_postal_code!$A$2:$A$11)</f>
        <v>90111</v>
      </c>
      <c r="P4607" s="15" t="s">
        <v>63</v>
      </c>
      <c r="Q4607" s="15" t="s">
        <v>4416</v>
      </c>
      <c r="R4607" s="15" t="s">
        <v>65</v>
      </c>
      <c r="S4607" s="15" t="s">
        <v>83</v>
      </c>
      <c r="T4607" s="15" t="s">
        <v>4417</v>
      </c>
      <c r="U4607" s="28">
        <v>427275.0</v>
      </c>
      <c r="V4607" s="15">
        <v>5.0</v>
      </c>
      <c r="W4607" s="31">
        <v>0.7</v>
      </c>
      <c r="X4607" s="28">
        <v>-313335.0</v>
      </c>
    </row>
    <row r="4608" ht="15.75" customHeight="1">
      <c r="A4608" s="15">
        <v>1577.0</v>
      </c>
      <c r="B4608" s="15" t="s">
        <v>7238</v>
      </c>
      <c r="C4608" s="18">
        <v>42482.0</v>
      </c>
      <c r="D4608" s="18">
        <v>42487.0</v>
      </c>
      <c r="E4608" s="18">
        <f t="shared" si="1"/>
        <v>42487</v>
      </c>
      <c r="F4608" s="15" t="s">
        <v>55</v>
      </c>
      <c r="G4608" s="15" t="s">
        <v>6649</v>
      </c>
      <c r="H4608" s="15" t="s">
        <v>6650</v>
      </c>
      <c r="I4608" s="15" t="s">
        <v>76</v>
      </c>
      <c r="J4608" s="15" t="s">
        <v>60</v>
      </c>
      <c r="K4608" s="15" t="s">
        <v>29</v>
      </c>
      <c r="L4608" s="15" t="str">
        <f t="array" ref="L4608">_xlfn.XLOOKUP(M4608,reference_province_to_city!$A$2:$A$11,reference_province_to_city!$B$2:$B$11)</f>
        <v>Palembang</v>
      </c>
      <c r="M4608" s="15" t="s">
        <v>13</v>
      </c>
      <c r="N4608" s="15">
        <v>30111.0</v>
      </c>
      <c r="O4608" s="15">
        <f t="array" ref="O4608">_xlfn.XLOOKUP(M4608,reference_postal_code!$B$2:$B$11,reference_postal_code!$A$2:$A$11)</f>
        <v>30111</v>
      </c>
      <c r="P4608" s="15" t="s">
        <v>77</v>
      </c>
      <c r="Q4608" s="15" t="s">
        <v>3006</v>
      </c>
      <c r="R4608" s="15" t="s">
        <v>65</v>
      </c>
      <c r="S4608" s="15" t="s">
        <v>87</v>
      </c>
      <c r="T4608" s="15" t="s">
        <v>3007</v>
      </c>
      <c r="U4608" s="28">
        <v>359280.0</v>
      </c>
      <c r="V4608" s="15">
        <v>2.0</v>
      </c>
      <c r="W4608" s="31">
        <v>0.2</v>
      </c>
      <c r="X4608" s="28">
        <v>35928.0</v>
      </c>
    </row>
    <row r="4609" ht="15.75" customHeight="1">
      <c r="A4609" s="15">
        <v>9669.0</v>
      </c>
      <c r="B4609" s="15" t="s">
        <v>7239</v>
      </c>
      <c r="C4609" s="18">
        <v>42483.0</v>
      </c>
      <c r="D4609" s="18">
        <v>42487.0</v>
      </c>
      <c r="E4609" s="18">
        <f t="shared" si="1"/>
        <v>42487</v>
      </c>
      <c r="F4609" s="15" t="s">
        <v>55</v>
      </c>
      <c r="G4609" s="15" t="s">
        <v>6632</v>
      </c>
      <c r="H4609" s="15" t="s">
        <v>6633</v>
      </c>
      <c r="I4609" s="15" t="s">
        <v>59</v>
      </c>
      <c r="J4609" s="15" t="s">
        <v>60</v>
      </c>
      <c r="K4609" s="15" t="s">
        <v>2048</v>
      </c>
      <c r="L4609" s="15" t="str">
        <f t="array" ref="L4609">_xlfn.XLOOKUP(M4609,reference_province_to_city!$A$2:$A$11,reference_province_to_city!$B$2:$B$11)</f>
        <v>Balikpapan</v>
      </c>
      <c r="M4609" s="15" t="s">
        <v>21</v>
      </c>
      <c r="N4609" s="15">
        <v>76114.0</v>
      </c>
      <c r="O4609" s="15">
        <f t="array" ref="O4609">_xlfn.XLOOKUP(M4609,reference_postal_code!$B$2:$B$11,reference_postal_code!$A$2:$A$11)</f>
        <v>76114</v>
      </c>
      <c r="P4609" s="15" t="s">
        <v>166</v>
      </c>
      <c r="Q4609" s="15" t="s">
        <v>5012</v>
      </c>
      <c r="R4609" s="15" t="s">
        <v>65</v>
      </c>
      <c r="S4609" s="15" t="s">
        <v>173</v>
      </c>
      <c r="T4609" s="15" t="s">
        <v>5013</v>
      </c>
      <c r="U4609" s="28">
        <v>1079550.0</v>
      </c>
      <c r="V4609" s="15">
        <v>3.0</v>
      </c>
      <c r="W4609" s="31">
        <v>0.0</v>
      </c>
      <c r="X4609" s="28">
        <v>539775.0</v>
      </c>
    </row>
    <row r="4610" ht="15.75" customHeight="1">
      <c r="A4610" s="15">
        <v>9668.0</v>
      </c>
      <c r="B4610" s="15" t="s">
        <v>7239</v>
      </c>
      <c r="C4610" s="18">
        <v>42483.0</v>
      </c>
      <c r="D4610" s="18">
        <v>42487.0</v>
      </c>
      <c r="E4610" s="18">
        <f t="shared" si="1"/>
        <v>42487</v>
      </c>
      <c r="F4610" s="15" t="s">
        <v>55</v>
      </c>
      <c r="G4610" s="15" t="s">
        <v>6632</v>
      </c>
      <c r="H4610" s="15" t="s">
        <v>6633</v>
      </c>
      <c r="I4610" s="15" t="s">
        <v>59</v>
      </c>
      <c r="J4610" s="15" t="s">
        <v>60</v>
      </c>
      <c r="K4610" s="15" t="s">
        <v>31</v>
      </c>
      <c r="L4610" s="15" t="str">
        <f t="array" ref="L4610">_xlfn.XLOOKUP(M4610,reference_province_to_city!$A$2:$A$11,reference_province_to_city!$B$2:$B$11)</f>
        <v>Balikpapan</v>
      </c>
      <c r="M4610" s="15" t="s">
        <v>21</v>
      </c>
      <c r="N4610" s="15">
        <v>76114.0</v>
      </c>
      <c r="O4610" s="15">
        <f t="array" ref="O4610">_xlfn.XLOOKUP(M4610,reference_postal_code!$B$2:$B$11,reference_postal_code!$A$2:$A$11)</f>
        <v>76114</v>
      </c>
      <c r="P4610" s="15" t="s">
        <v>166</v>
      </c>
      <c r="Q4610" s="15" t="s">
        <v>1205</v>
      </c>
      <c r="R4610" s="15" t="s">
        <v>65</v>
      </c>
      <c r="S4610" s="15" t="s">
        <v>83</v>
      </c>
      <c r="T4610" s="15" t="s">
        <v>1206</v>
      </c>
      <c r="U4610" s="28">
        <v>271320.0</v>
      </c>
      <c r="V4610" s="15">
        <v>7.0</v>
      </c>
      <c r="W4610" s="31">
        <v>0.2</v>
      </c>
      <c r="X4610" s="28">
        <v>98354.0</v>
      </c>
    </row>
    <row r="4611" ht="15.75" customHeight="1">
      <c r="A4611" s="15">
        <v>2831.0</v>
      </c>
      <c r="B4611" s="15" t="s">
        <v>7240</v>
      </c>
      <c r="C4611" s="18">
        <v>42483.0</v>
      </c>
      <c r="D4611" s="18">
        <v>42486.0</v>
      </c>
      <c r="E4611" s="18">
        <f t="shared" si="1"/>
        <v>42486</v>
      </c>
      <c r="F4611" s="15" t="s">
        <v>125</v>
      </c>
      <c r="G4611" s="15" t="s">
        <v>5476</v>
      </c>
      <c r="H4611" s="15" t="s">
        <v>5477</v>
      </c>
      <c r="I4611" s="15" t="s">
        <v>59</v>
      </c>
      <c r="J4611" s="15" t="s">
        <v>60</v>
      </c>
      <c r="K4611" s="15" t="s">
        <v>26</v>
      </c>
      <c r="L4611" s="15" t="str">
        <f t="array" ref="L4611">_xlfn.XLOOKUP(M4611,reference_province_to_city!$A$2:$A$11,reference_province_to_city!$B$2:$B$11)</f>
        <v>Denpasar</v>
      </c>
      <c r="M4611" s="15" t="s">
        <v>24</v>
      </c>
      <c r="N4611" s="15">
        <v>80231.0</v>
      </c>
      <c r="O4611" s="15">
        <f t="array" ref="O4611">_xlfn.XLOOKUP(M4611,reference_postal_code!$B$2:$B$11,reference_postal_code!$A$2:$A$11)</f>
        <v>80231</v>
      </c>
      <c r="P4611" s="15" t="s">
        <v>63</v>
      </c>
      <c r="Q4611" s="15" t="s">
        <v>3099</v>
      </c>
      <c r="R4611" s="15" t="s">
        <v>65</v>
      </c>
      <c r="S4611" s="15" t="s">
        <v>66</v>
      </c>
      <c r="T4611" s="15" t="s">
        <v>3100</v>
      </c>
      <c r="U4611" s="28">
        <v>1174560.0</v>
      </c>
      <c r="V4611" s="15">
        <v>2.0</v>
      </c>
      <c r="W4611" s="31">
        <v>0.2</v>
      </c>
      <c r="X4611" s="28">
        <v>440460.0</v>
      </c>
    </row>
    <row r="4612" ht="15.75" customHeight="1">
      <c r="A4612" s="15">
        <v>324.0</v>
      </c>
      <c r="B4612" s="15" t="s">
        <v>7241</v>
      </c>
      <c r="C4612" s="18">
        <v>42483.0</v>
      </c>
      <c r="D4612" s="18">
        <v>42487.0</v>
      </c>
      <c r="E4612" s="18">
        <f t="shared" si="1"/>
        <v>42487</v>
      </c>
      <c r="F4612" s="15" t="s">
        <v>55</v>
      </c>
      <c r="G4612" s="15" t="s">
        <v>2067</v>
      </c>
      <c r="H4612" s="15" t="s">
        <v>2068</v>
      </c>
      <c r="I4612" s="15" t="s">
        <v>128</v>
      </c>
      <c r="J4612" s="15" t="s">
        <v>60</v>
      </c>
      <c r="K4612" s="15" t="s">
        <v>17</v>
      </c>
      <c r="L4612" s="15" t="str">
        <f t="array" ref="L4612">_xlfn.XLOOKUP(M4612,reference_province_to_city!$A$2:$A$11,reference_province_to_city!$B$2:$B$11)</f>
        <v>Semarang</v>
      </c>
      <c r="M4612" s="15" t="s">
        <v>15</v>
      </c>
      <c r="N4612" s="15">
        <v>50111.0</v>
      </c>
      <c r="O4612" s="15">
        <f t="array" ref="O4612">_xlfn.XLOOKUP(M4612,reference_postal_code!$B$2:$B$11,reference_postal_code!$A$2:$A$11)</f>
        <v>50111</v>
      </c>
      <c r="P4612" s="15" t="s">
        <v>77</v>
      </c>
      <c r="Q4612" s="15" t="s">
        <v>372</v>
      </c>
      <c r="R4612" s="15" t="s">
        <v>65</v>
      </c>
      <c r="S4612" s="15" t="s">
        <v>83</v>
      </c>
      <c r="T4612" s="15" t="s">
        <v>373</v>
      </c>
      <c r="U4612" s="28">
        <v>3772800.0</v>
      </c>
      <c r="V4612" s="15">
        <v>6.0</v>
      </c>
      <c r="W4612" s="31">
        <v>0.2</v>
      </c>
      <c r="X4612" s="28">
        <v>1226160.0</v>
      </c>
    </row>
    <row r="4613" ht="15.75" customHeight="1">
      <c r="A4613" s="15">
        <v>325.0</v>
      </c>
      <c r="B4613" s="15" t="s">
        <v>7241</v>
      </c>
      <c r="C4613" s="18">
        <v>42483.0</v>
      </c>
      <c r="D4613" s="18">
        <v>42487.0</v>
      </c>
      <c r="E4613" s="18">
        <f t="shared" si="1"/>
        <v>42487</v>
      </c>
      <c r="F4613" s="15" t="s">
        <v>55</v>
      </c>
      <c r="G4613" s="15" t="s">
        <v>2067</v>
      </c>
      <c r="H4613" s="15" t="s">
        <v>2068</v>
      </c>
      <c r="I4613" s="15" t="s">
        <v>128</v>
      </c>
      <c r="J4613" s="15" t="s">
        <v>60</v>
      </c>
      <c r="K4613" s="15" t="s">
        <v>17</v>
      </c>
      <c r="L4613" s="15" t="str">
        <f t="array" ref="L4613">_xlfn.XLOOKUP(M4613,reference_province_to_city!$A$2:$A$11,reference_province_to_city!$B$2:$B$11)</f>
        <v>Semarang</v>
      </c>
      <c r="M4613" s="15" t="s">
        <v>15</v>
      </c>
      <c r="N4613" s="15">
        <v>50111.0</v>
      </c>
      <c r="O4613" s="15">
        <f t="array" ref="O4613">_xlfn.XLOOKUP(M4613,reference_postal_code!$B$2:$B$11,reference_postal_code!$A$2:$A$11)</f>
        <v>50111</v>
      </c>
      <c r="P4613" s="15" t="s">
        <v>77</v>
      </c>
      <c r="Q4613" s="15" t="s">
        <v>1158</v>
      </c>
      <c r="R4613" s="15" t="s">
        <v>110</v>
      </c>
      <c r="S4613" s="15" t="s">
        <v>149</v>
      </c>
      <c r="T4613" s="15" t="s">
        <v>1159</v>
      </c>
      <c r="U4613" s="28">
        <v>1499850.0</v>
      </c>
      <c r="V4613" s="15">
        <v>1.0</v>
      </c>
      <c r="W4613" s="31">
        <v>0.0</v>
      </c>
      <c r="X4613" s="28">
        <v>524948.0</v>
      </c>
    </row>
    <row r="4614" ht="15.75" customHeight="1">
      <c r="A4614" s="15">
        <v>359.0</v>
      </c>
      <c r="B4614" s="15" t="s">
        <v>7242</v>
      </c>
      <c r="C4614" s="18">
        <v>42483.0</v>
      </c>
      <c r="D4614" s="18">
        <v>42488.0</v>
      </c>
      <c r="E4614" s="18">
        <f t="shared" si="1"/>
        <v>42488</v>
      </c>
      <c r="F4614" s="15" t="s">
        <v>55</v>
      </c>
      <c r="G4614" s="15" t="s">
        <v>1913</v>
      </c>
      <c r="H4614" s="15" t="s">
        <v>1914</v>
      </c>
      <c r="I4614" s="15" t="s">
        <v>128</v>
      </c>
      <c r="J4614" s="15" t="s">
        <v>60</v>
      </c>
      <c r="K4614" s="15" t="s">
        <v>17</v>
      </c>
      <c r="L4614" s="15" t="str">
        <f t="array" ref="L4614">_xlfn.XLOOKUP(M4614,reference_province_to_city!$A$2:$A$11,reference_province_to_city!$B$2:$B$11)</f>
        <v>Semarang</v>
      </c>
      <c r="M4614" s="15" t="s">
        <v>15</v>
      </c>
      <c r="N4614" s="15">
        <v>50111.0</v>
      </c>
      <c r="O4614" s="15">
        <f t="array" ref="O4614">_xlfn.XLOOKUP(M4614,reference_postal_code!$B$2:$B$11,reference_postal_code!$A$2:$A$11)</f>
        <v>50111</v>
      </c>
      <c r="P4614" s="15" t="s">
        <v>77</v>
      </c>
      <c r="Q4614" s="15" t="s">
        <v>7243</v>
      </c>
      <c r="R4614" s="15" t="s">
        <v>65</v>
      </c>
      <c r="S4614" s="15" t="s">
        <v>66</v>
      </c>
      <c r="T4614" s="15" t="s">
        <v>7244</v>
      </c>
      <c r="U4614" s="28">
        <v>543600.0</v>
      </c>
      <c r="V4614" s="15">
        <v>5.0</v>
      </c>
      <c r="W4614" s="31">
        <v>0.2</v>
      </c>
      <c r="X4614" s="28">
        <v>169875.0</v>
      </c>
    </row>
    <row r="4615" ht="15.75" customHeight="1">
      <c r="A4615" s="15">
        <v>2830.0</v>
      </c>
      <c r="B4615" s="15" t="s">
        <v>7240</v>
      </c>
      <c r="C4615" s="18">
        <v>42483.0</v>
      </c>
      <c r="D4615" s="18">
        <v>42486.0</v>
      </c>
      <c r="E4615" s="18">
        <f t="shared" si="1"/>
        <v>42486</v>
      </c>
      <c r="F4615" s="15" t="s">
        <v>125</v>
      </c>
      <c r="G4615" s="15" t="s">
        <v>5476</v>
      </c>
      <c r="H4615" s="15" t="s">
        <v>5477</v>
      </c>
      <c r="I4615" s="15" t="s">
        <v>59</v>
      </c>
      <c r="J4615" s="15" t="s">
        <v>60</v>
      </c>
      <c r="K4615" s="15" t="s">
        <v>26</v>
      </c>
      <c r="L4615" s="15" t="str">
        <f t="array" ref="L4615">_xlfn.XLOOKUP(M4615,reference_province_to_city!$A$2:$A$11,reference_province_to_city!$B$2:$B$11)</f>
        <v>Denpasar</v>
      </c>
      <c r="M4615" s="15" t="s">
        <v>24</v>
      </c>
      <c r="N4615" s="15">
        <v>80231.0</v>
      </c>
      <c r="O4615" s="15">
        <f t="array" ref="O4615">_xlfn.XLOOKUP(M4615,reference_postal_code!$B$2:$B$11,reference_postal_code!$A$2:$A$11)</f>
        <v>80231</v>
      </c>
      <c r="P4615" s="15" t="s">
        <v>63</v>
      </c>
      <c r="Q4615" s="15" t="s">
        <v>276</v>
      </c>
      <c r="R4615" s="15" t="s">
        <v>65</v>
      </c>
      <c r="S4615" s="15" t="s">
        <v>87</v>
      </c>
      <c r="T4615" s="15" t="s">
        <v>277</v>
      </c>
      <c r="U4615" s="28">
        <v>838800.0</v>
      </c>
      <c r="V4615" s="15">
        <v>5.0</v>
      </c>
      <c r="W4615" s="31">
        <v>0.2</v>
      </c>
      <c r="X4615" s="28">
        <v>94365.0</v>
      </c>
    </row>
    <row r="4616" ht="15.75" customHeight="1">
      <c r="A4616" s="15">
        <v>2829.0</v>
      </c>
      <c r="B4616" s="15" t="s">
        <v>7240</v>
      </c>
      <c r="C4616" s="18">
        <v>42483.0</v>
      </c>
      <c r="D4616" s="18">
        <v>42486.0</v>
      </c>
      <c r="E4616" s="18">
        <f t="shared" si="1"/>
        <v>42486</v>
      </c>
      <c r="F4616" s="15" t="s">
        <v>125</v>
      </c>
      <c r="G4616" s="15" t="s">
        <v>5476</v>
      </c>
      <c r="H4616" s="15" t="s">
        <v>5477</v>
      </c>
      <c r="I4616" s="15" t="s">
        <v>59</v>
      </c>
      <c r="J4616" s="15" t="s">
        <v>60</v>
      </c>
      <c r="K4616" s="15" t="s">
        <v>26</v>
      </c>
      <c r="L4616" s="15" t="str">
        <f t="array" ref="L4616">_xlfn.XLOOKUP(M4616,reference_province_to_city!$A$2:$A$11,reference_province_to_city!$B$2:$B$11)</f>
        <v>Denpasar</v>
      </c>
      <c r="M4616" s="15" t="s">
        <v>24</v>
      </c>
      <c r="N4616" s="15">
        <v>80231.0</v>
      </c>
      <c r="O4616" s="15">
        <f t="array" ref="O4616">_xlfn.XLOOKUP(M4616,reference_postal_code!$B$2:$B$11,reference_postal_code!$A$2:$A$11)</f>
        <v>80231</v>
      </c>
      <c r="P4616" s="15" t="s">
        <v>63</v>
      </c>
      <c r="Q4616" s="15" t="s">
        <v>7245</v>
      </c>
      <c r="R4616" s="15" t="s">
        <v>65</v>
      </c>
      <c r="S4616" s="15" t="s">
        <v>66</v>
      </c>
      <c r="T4616" s="15" t="s">
        <v>7246</v>
      </c>
      <c r="U4616" s="28">
        <v>1625040.0</v>
      </c>
      <c r="V4616" s="15">
        <v>6.0</v>
      </c>
      <c r="W4616" s="31">
        <v>0.2</v>
      </c>
      <c r="X4616" s="28">
        <v>568764.0</v>
      </c>
    </row>
    <row r="4617" ht="15.75" customHeight="1">
      <c r="A4617" s="15">
        <v>4987.0</v>
      </c>
      <c r="B4617" s="15" t="s">
        <v>7247</v>
      </c>
      <c r="C4617" s="18">
        <v>42484.0</v>
      </c>
      <c r="D4617" s="18"/>
      <c r="E4617" s="18">
        <f t="shared" si="1"/>
        <v>42487</v>
      </c>
      <c r="F4617" s="15" t="s">
        <v>55</v>
      </c>
      <c r="G4617" s="15" t="s">
        <v>7248</v>
      </c>
      <c r="H4617" s="15" t="s">
        <v>7249</v>
      </c>
      <c r="I4617" s="15" t="s">
        <v>76</v>
      </c>
      <c r="J4617" s="15" t="s">
        <v>60</v>
      </c>
      <c r="K4617" s="15" t="s">
        <v>22</v>
      </c>
      <c r="L4617" s="15" t="str">
        <f t="array" ref="L4617">_xlfn.XLOOKUP(M4617,reference_province_to_city!$A$2:$A$11,reference_province_to_city!$B$2:$B$11)</f>
        <v>Surabaya</v>
      </c>
      <c r="M4617" s="15" t="s">
        <v>20</v>
      </c>
      <c r="N4617" s="15">
        <v>60231.0</v>
      </c>
      <c r="O4617" s="15">
        <f t="array" ref="O4617">_xlfn.XLOOKUP(M4617,reference_postal_code!$B$2:$B$11,reference_postal_code!$A$2:$A$11)</f>
        <v>60231</v>
      </c>
      <c r="P4617" s="15" t="s">
        <v>166</v>
      </c>
      <c r="Q4617" s="15" t="s">
        <v>1123</v>
      </c>
      <c r="R4617" s="15" t="s">
        <v>65</v>
      </c>
      <c r="S4617" s="15" t="s">
        <v>66</v>
      </c>
      <c r="T4617" s="15" t="s">
        <v>1124</v>
      </c>
      <c r="U4617" s="28">
        <v>233280.0</v>
      </c>
      <c r="V4617" s="15">
        <v>3.0</v>
      </c>
      <c r="W4617" s="31">
        <v>0.2</v>
      </c>
      <c r="X4617" s="28">
        <v>81648.0</v>
      </c>
    </row>
    <row r="4618" ht="15.75" customHeight="1">
      <c r="A4618" s="15">
        <v>4988.0</v>
      </c>
      <c r="B4618" s="15" t="s">
        <v>7247</v>
      </c>
      <c r="C4618" s="18">
        <v>42484.0</v>
      </c>
      <c r="D4618" s="18">
        <v>42488.0</v>
      </c>
      <c r="E4618" s="18">
        <f t="shared" si="1"/>
        <v>42488</v>
      </c>
      <c r="F4618" s="15" t="s">
        <v>55</v>
      </c>
      <c r="G4618" s="15" t="s">
        <v>7248</v>
      </c>
      <c r="H4618" s="15" t="s">
        <v>7249</v>
      </c>
      <c r="I4618" s="15" t="s">
        <v>76</v>
      </c>
      <c r="J4618" s="15" t="s">
        <v>60</v>
      </c>
      <c r="K4618" s="15" t="s">
        <v>22</v>
      </c>
      <c r="L4618" s="15" t="str">
        <f t="array" ref="L4618">_xlfn.XLOOKUP(M4618,reference_province_to_city!$A$2:$A$11,reference_province_to_city!$B$2:$B$11)</f>
        <v>Surabaya</v>
      </c>
      <c r="M4618" s="15" t="s">
        <v>20</v>
      </c>
      <c r="N4618" s="15">
        <v>60231.0</v>
      </c>
      <c r="O4618" s="15">
        <f t="array" ref="O4618">_xlfn.XLOOKUP(M4618,reference_postal_code!$B$2:$B$11,reference_postal_code!$A$2:$A$11)</f>
        <v>60231</v>
      </c>
      <c r="P4618" s="15" t="s">
        <v>166</v>
      </c>
      <c r="Q4618" s="15" t="s">
        <v>2974</v>
      </c>
      <c r="R4618" s="15" t="s">
        <v>106</v>
      </c>
      <c r="S4618" s="15" t="s">
        <v>107</v>
      </c>
      <c r="T4618" s="15" t="s">
        <v>2975</v>
      </c>
      <c r="U4618" s="28">
        <v>1.98864E7</v>
      </c>
      <c r="V4618" s="15">
        <v>6.0</v>
      </c>
      <c r="W4618" s="31">
        <v>0.2</v>
      </c>
      <c r="X4618" s="28">
        <v>2237220.0</v>
      </c>
    </row>
    <row r="4619" ht="15.75" customHeight="1">
      <c r="A4619" s="15">
        <v>4989.0</v>
      </c>
      <c r="B4619" s="15" t="s">
        <v>7247</v>
      </c>
      <c r="C4619" s="18">
        <v>42484.0</v>
      </c>
      <c r="D4619" s="18">
        <v>42488.0</v>
      </c>
      <c r="E4619" s="18">
        <f t="shared" si="1"/>
        <v>42488</v>
      </c>
      <c r="F4619" s="15" t="s">
        <v>55</v>
      </c>
      <c r="G4619" s="15" t="s">
        <v>7248</v>
      </c>
      <c r="H4619" s="15" t="s">
        <v>7249</v>
      </c>
      <c r="I4619" s="15" t="s">
        <v>76</v>
      </c>
      <c r="J4619" s="15" t="s">
        <v>60</v>
      </c>
      <c r="K4619" s="15" t="s">
        <v>22</v>
      </c>
      <c r="L4619" s="15" t="str">
        <f t="array" ref="L4619">_xlfn.XLOOKUP(M4619,reference_province_to_city!$A$2:$A$11,reference_province_to_city!$B$2:$B$11)</f>
        <v>Surabaya</v>
      </c>
      <c r="M4619" s="15" t="s">
        <v>20</v>
      </c>
      <c r="N4619" s="15">
        <v>60231.0</v>
      </c>
      <c r="O4619" s="15">
        <f t="array" ref="O4619">_xlfn.XLOOKUP(M4619,reference_postal_code!$B$2:$B$11,reference_postal_code!$A$2:$A$11)</f>
        <v>60231</v>
      </c>
      <c r="P4619" s="15" t="s">
        <v>166</v>
      </c>
      <c r="Q4619" s="15" t="s">
        <v>3079</v>
      </c>
      <c r="R4619" s="15" t="s">
        <v>65</v>
      </c>
      <c r="S4619" s="15" t="s">
        <v>83</v>
      </c>
      <c r="T4619" s="15" t="s">
        <v>3080</v>
      </c>
      <c r="U4619" s="28">
        <v>46620.0</v>
      </c>
      <c r="V4619" s="15">
        <v>2.0</v>
      </c>
      <c r="W4619" s="31">
        <v>0.7</v>
      </c>
      <c r="X4619" s="28">
        <v>-32634.0</v>
      </c>
    </row>
    <row r="4620" ht="15.75" customHeight="1">
      <c r="A4620" s="15">
        <v>3235.0</v>
      </c>
      <c r="B4620" s="15" t="s">
        <v>7250</v>
      </c>
      <c r="C4620" s="18">
        <v>42484.0</v>
      </c>
      <c r="D4620" s="18"/>
      <c r="E4620" s="18">
        <f t="shared" si="1"/>
        <v>42487</v>
      </c>
      <c r="F4620" s="15" t="s">
        <v>125</v>
      </c>
      <c r="G4620" s="15" t="s">
        <v>2294</v>
      </c>
      <c r="H4620" s="15" t="s">
        <v>2295</v>
      </c>
      <c r="I4620" s="15" t="s">
        <v>59</v>
      </c>
      <c r="J4620" s="15" t="s">
        <v>60</v>
      </c>
      <c r="K4620" s="15" t="s">
        <v>14</v>
      </c>
      <c r="L4620" s="15" t="str">
        <f t="array" ref="L4620">_xlfn.XLOOKUP(M4620,reference_province_to_city!$A$2:$A$11,reference_province_to_city!$B$2:$B$11)</f>
        <v>Bandung</v>
      </c>
      <c r="M4620" s="15" t="s">
        <v>12</v>
      </c>
      <c r="N4620" s="15">
        <v>40111.0</v>
      </c>
      <c r="O4620" s="15">
        <f t="array" ref="O4620">_xlfn.XLOOKUP(M4620,reference_postal_code!$B$2:$B$11,reference_postal_code!$A$2:$A$11)</f>
        <v>40111</v>
      </c>
      <c r="P4620" s="15" t="s">
        <v>117</v>
      </c>
      <c r="Q4620" s="15" t="s">
        <v>2128</v>
      </c>
      <c r="R4620" s="15" t="s">
        <v>65</v>
      </c>
      <c r="S4620" s="15" t="s">
        <v>83</v>
      </c>
      <c r="T4620" s="15" t="s">
        <v>2129</v>
      </c>
      <c r="U4620" s="28">
        <v>59760.0</v>
      </c>
      <c r="V4620" s="15">
        <v>1.0</v>
      </c>
      <c r="W4620" s="31">
        <v>0.2</v>
      </c>
      <c r="X4620" s="28">
        <v>20916.0</v>
      </c>
    </row>
    <row r="4621" ht="15.75" customHeight="1">
      <c r="A4621" s="15">
        <v>1180.0</v>
      </c>
      <c r="B4621" s="15" t="s">
        <v>7251</v>
      </c>
      <c r="C4621" s="18">
        <v>42484.0</v>
      </c>
      <c r="D4621" s="18">
        <v>42487.0</v>
      </c>
      <c r="E4621" s="18">
        <f t="shared" si="1"/>
        <v>42487</v>
      </c>
      <c r="F4621" s="15" t="s">
        <v>114</v>
      </c>
      <c r="G4621" s="15" t="s">
        <v>5913</v>
      </c>
      <c r="H4621" s="15" t="s">
        <v>5914</v>
      </c>
      <c r="I4621" s="15" t="s">
        <v>76</v>
      </c>
      <c r="J4621" s="15" t="s">
        <v>60</v>
      </c>
      <c r="K4621" s="15" t="s">
        <v>22</v>
      </c>
      <c r="L4621" s="15" t="str">
        <f t="array" ref="L4621">_xlfn.XLOOKUP(M4621,reference_province_to_city!$A$2:$A$11,reference_province_to_city!$B$2:$B$11)</f>
        <v>Surabaya</v>
      </c>
      <c r="M4621" s="15" t="s">
        <v>20</v>
      </c>
      <c r="N4621" s="15">
        <v>60231.0</v>
      </c>
      <c r="O4621" s="15">
        <f t="array" ref="O4621">_xlfn.XLOOKUP(M4621,reference_postal_code!$B$2:$B$11,reference_postal_code!$A$2:$A$11)</f>
        <v>60231</v>
      </c>
      <c r="P4621" s="15" t="s">
        <v>166</v>
      </c>
      <c r="Q4621" s="15" t="s">
        <v>198</v>
      </c>
      <c r="R4621" s="15" t="s">
        <v>110</v>
      </c>
      <c r="S4621" s="15" t="s">
        <v>149</v>
      </c>
      <c r="T4621" s="15" t="s">
        <v>199</v>
      </c>
      <c r="U4621" s="28">
        <v>3880440.0</v>
      </c>
      <c r="V4621" s="15">
        <v>3.0</v>
      </c>
      <c r="W4621" s="31">
        <v>0.2</v>
      </c>
      <c r="X4621" s="28">
        <v>970110.0</v>
      </c>
    </row>
    <row r="4622" ht="15.75" customHeight="1">
      <c r="A4622" s="15">
        <v>332.0</v>
      </c>
      <c r="B4622" s="15" t="s">
        <v>7252</v>
      </c>
      <c r="C4622" s="18">
        <v>42485.0</v>
      </c>
      <c r="D4622" s="18">
        <v>42489.0</v>
      </c>
      <c r="E4622" s="18">
        <f t="shared" si="1"/>
        <v>42489</v>
      </c>
      <c r="F4622" s="15" t="s">
        <v>114</v>
      </c>
      <c r="G4622" s="15" t="s">
        <v>2382</v>
      </c>
      <c r="H4622" s="15" t="s">
        <v>2383</v>
      </c>
      <c r="I4622" s="15" t="s">
        <v>59</v>
      </c>
      <c r="J4622" s="15" t="s">
        <v>60</v>
      </c>
      <c r="K4622" s="15" t="s">
        <v>29</v>
      </c>
      <c r="L4622" s="15" t="str">
        <f t="array" ref="L4622">_xlfn.XLOOKUP(M4622,reference_province_to_city!$A$2:$A$11,reference_province_to_city!$B$2:$B$11)</f>
        <v>Palembang</v>
      </c>
      <c r="M4622" s="15" t="s">
        <v>13</v>
      </c>
      <c r="N4622" s="15">
        <v>30111.0</v>
      </c>
      <c r="O4622" s="15">
        <f t="array" ref="O4622">_xlfn.XLOOKUP(M4622,reference_postal_code!$B$2:$B$11,reference_postal_code!$A$2:$A$11)</f>
        <v>30111</v>
      </c>
      <c r="P4622" s="15" t="s">
        <v>77</v>
      </c>
      <c r="Q4622" s="15" t="s">
        <v>216</v>
      </c>
      <c r="R4622" s="15" t="s">
        <v>110</v>
      </c>
      <c r="S4622" s="15" t="s">
        <v>111</v>
      </c>
      <c r="T4622" s="15" t="s">
        <v>217</v>
      </c>
      <c r="U4622" s="28">
        <v>1242000.0</v>
      </c>
      <c r="V4622" s="15">
        <v>2.0</v>
      </c>
      <c r="W4622" s="31">
        <v>0.4</v>
      </c>
      <c r="X4622" s="28">
        <v>-310500.0</v>
      </c>
    </row>
    <row r="4623" ht="15.75" customHeight="1">
      <c r="A4623" s="15">
        <v>333.0</v>
      </c>
      <c r="B4623" s="15" t="s">
        <v>7252</v>
      </c>
      <c r="C4623" s="18">
        <v>42485.0</v>
      </c>
      <c r="D4623" s="18">
        <v>42489.0</v>
      </c>
      <c r="E4623" s="18">
        <f t="shared" si="1"/>
        <v>42489</v>
      </c>
      <c r="F4623" s="15" t="s">
        <v>114</v>
      </c>
      <c r="G4623" s="15" t="s">
        <v>2382</v>
      </c>
      <c r="H4623" s="15" t="s">
        <v>2383</v>
      </c>
      <c r="I4623" s="15" t="s">
        <v>59</v>
      </c>
      <c r="J4623" s="15" t="s">
        <v>60</v>
      </c>
      <c r="K4623" s="15" t="s">
        <v>29</v>
      </c>
      <c r="L4623" s="15" t="str">
        <f t="array" ref="L4623">_xlfn.XLOOKUP(M4623,reference_province_to_city!$A$2:$A$11,reference_province_to_city!$B$2:$B$11)</f>
        <v>Palembang</v>
      </c>
      <c r="M4623" s="15" t="s">
        <v>13</v>
      </c>
      <c r="N4623" s="15">
        <v>30111.0</v>
      </c>
      <c r="O4623" s="15">
        <f t="array" ref="O4623">_xlfn.XLOOKUP(M4623,reference_postal_code!$B$2:$B$11,reference_postal_code!$A$2:$A$11)</f>
        <v>30111</v>
      </c>
      <c r="P4623" s="15" t="s">
        <v>77</v>
      </c>
      <c r="Q4623" s="15" t="s">
        <v>6709</v>
      </c>
      <c r="R4623" s="15" t="s">
        <v>65</v>
      </c>
      <c r="S4623" s="15" t="s">
        <v>83</v>
      </c>
      <c r="T4623" s="15" t="s">
        <v>6710</v>
      </c>
      <c r="U4623" s="28">
        <v>310860.0</v>
      </c>
      <c r="V4623" s="15">
        <v>2.0</v>
      </c>
      <c r="W4623" s="31">
        <v>0.7</v>
      </c>
      <c r="X4623" s="28">
        <v>-207240.0</v>
      </c>
    </row>
    <row r="4624" ht="15.75" customHeight="1">
      <c r="A4624" s="15">
        <v>334.0</v>
      </c>
      <c r="B4624" s="15" t="s">
        <v>7252</v>
      </c>
      <c r="C4624" s="18">
        <v>42485.0</v>
      </c>
      <c r="D4624" s="18">
        <v>42489.0</v>
      </c>
      <c r="E4624" s="18">
        <f t="shared" si="1"/>
        <v>42489</v>
      </c>
      <c r="F4624" s="15" t="s">
        <v>114</v>
      </c>
      <c r="G4624" s="15" t="s">
        <v>2382</v>
      </c>
      <c r="H4624" s="15" t="s">
        <v>2383</v>
      </c>
      <c r="I4624" s="15" t="s">
        <v>59</v>
      </c>
      <c r="J4624" s="15" t="s">
        <v>60</v>
      </c>
      <c r="K4624" s="15" t="s">
        <v>29</v>
      </c>
      <c r="L4624" s="15" t="str">
        <f t="array" ref="L4624">_xlfn.XLOOKUP(M4624,reference_province_to_city!$A$2:$A$11,reference_province_to_city!$B$2:$B$11)</f>
        <v>Palembang</v>
      </c>
      <c r="M4624" s="15" t="s">
        <v>13</v>
      </c>
      <c r="N4624" s="15">
        <v>30111.0</v>
      </c>
      <c r="O4624" s="15">
        <f t="array" ref="O4624">_xlfn.XLOOKUP(M4624,reference_postal_code!$B$2:$B$11,reference_postal_code!$A$2:$A$11)</f>
        <v>30111</v>
      </c>
      <c r="P4624" s="15" t="s">
        <v>77</v>
      </c>
      <c r="Q4624" s="15" t="s">
        <v>2330</v>
      </c>
      <c r="R4624" s="15" t="s">
        <v>65</v>
      </c>
      <c r="S4624" s="15" t="s">
        <v>83</v>
      </c>
      <c r="T4624" s="15" t="s">
        <v>2331</v>
      </c>
      <c r="U4624" s="28">
        <v>73440.0</v>
      </c>
      <c r="V4624" s="15">
        <v>3.0</v>
      </c>
      <c r="W4624" s="31">
        <v>0.7</v>
      </c>
      <c r="X4624" s="28">
        <v>-51408.0</v>
      </c>
    </row>
    <row r="4625" ht="15.75" customHeight="1">
      <c r="A4625" s="15">
        <v>4648.0</v>
      </c>
      <c r="B4625" s="15" t="s">
        <v>7253</v>
      </c>
      <c r="C4625" s="18">
        <v>42486.0</v>
      </c>
      <c r="D4625" s="18">
        <v>42491.0</v>
      </c>
      <c r="E4625" s="18">
        <f t="shared" si="1"/>
        <v>42491</v>
      </c>
      <c r="F4625" s="15" t="s">
        <v>55</v>
      </c>
      <c r="G4625" s="15" t="s">
        <v>4098</v>
      </c>
      <c r="H4625" s="15" t="s">
        <v>4099</v>
      </c>
      <c r="I4625" s="15" t="s">
        <v>76</v>
      </c>
      <c r="J4625" s="15" t="s">
        <v>60</v>
      </c>
      <c r="K4625" s="15" t="s">
        <v>31</v>
      </c>
      <c r="L4625" s="15" t="str">
        <f t="array" ref="L4625">_xlfn.XLOOKUP(M4625,reference_province_to_city!$A$2:$A$11,reference_province_to_city!$B$2:$B$11)</f>
        <v>Balikpapan</v>
      </c>
      <c r="M4625" s="15" t="s">
        <v>21</v>
      </c>
      <c r="O4625" s="15">
        <f t="array" ref="O4625">_xlfn.XLOOKUP(M4625,reference_postal_code!$B$2:$B$11,reference_postal_code!$A$2:$A$11)</f>
        <v>76114</v>
      </c>
      <c r="P4625" s="15" t="s">
        <v>166</v>
      </c>
      <c r="Q4625" s="15" t="s">
        <v>3293</v>
      </c>
      <c r="R4625" s="15" t="s">
        <v>106</v>
      </c>
      <c r="S4625" s="15" t="s">
        <v>107</v>
      </c>
      <c r="T4625" s="15" t="s">
        <v>3294</v>
      </c>
      <c r="U4625" s="28">
        <v>6519690.0</v>
      </c>
      <c r="V4625" s="15">
        <v>3.0</v>
      </c>
      <c r="W4625" s="31">
        <v>0.1</v>
      </c>
      <c r="X4625" s="28">
        <v>941733.0</v>
      </c>
    </row>
    <row r="4626" ht="15.75" customHeight="1">
      <c r="A4626" s="15">
        <v>611.0</v>
      </c>
      <c r="B4626" s="15" t="s">
        <v>7254</v>
      </c>
      <c r="C4626" s="18">
        <v>42488.0</v>
      </c>
      <c r="D4626" s="18">
        <v>42491.0</v>
      </c>
      <c r="E4626" s="18">
        <f t="shared" si="1"/>
        <v>42491</v>
      </c>
      <c r="F4626" s="15" t="s">
        <v>125</v>
      </c>
      <c r="G4626" s="15" t="s">
        <v>4346</v>
      </c>
      <c r="H4626" s="15" t="s">
        <v>4347</v>
      </c>
      <c r="I4626" s="15" t="s">
        <v>128</v>
      </c>
      <c r="J4626" s="15" t="s">
        <v>60</v>
      </c>
      <c r="K4626" s="15" t="s">
        <v>3174</v>
      </c>
      <c r="L4626" s="15" t="str">
        <f t="array" ref="L4626">_xlfn.XLOOKUP(M4626,reference_province_to_city!$A$2:$A$11,reference_province_to_city!$B$2:$B$11)</f>
        <v>Jakarta</v>
      </c>
      <c r="M4626" s="15" t="s">
        <v>7</v>
      </c>
      <c r="N4626" s="15">
        <v>10110.0</v>
      </c>
      <c r="O4626" s="15">
        <f t="array" ref="O4626">_xlfn.XLOOKUP(M4626,reference_postal_code!$B$2:$B$11,reference_postal_code!$A$2:$A$11)</f>
        <v>10110</v>
      </c>
      <c r="P4626" s="15" t="s">
        <v>117</v>
      </c>
      <c r="Q4626" s="15" t="s">
        <v>3266</v>
      </c>
      <c r="R4626" s="15" t="s">
        <v>110</v>
      </c>
      <c r="S4626" s="15" t="s">
        <v>111</v>
      </c>
      <c r="T4626" s="15" t="s">
        <v>3267</v>
      </c>
      <c r="U4626" s="28">
        <v>5543640.0</v>
      </c>
      <c r="V4626" s="15">
        <v>3.0</v>
      </c>
      <c r="W4626" s="31">
        <v>0.2</v>
      </c>
      <c r="X4626" s="28">
        <v>623659.0</v>
      </c>
    </row>
    <row r="4627" ht="15.75" customHeight="1">
      <c r="A4627" s="15">
        <v>2614.0</v>
      </c>
      <c r="B4627" s="15" t="s">
        <v>7255</v>
      </c>
      <c r="C4627" s="18">
        <v>42488.0</v>
      </c>
      <c r="D4627" s="18">
        <v>42495.0</v>
      </c>
      <c r="E4627" s="18">
        <f t="shared" si="1"/>
        <v>42495</v>
      </c>
      <c r="F4627" s="15" t="s">
        <v>55</v>
      </c>
      <c r="G4627" s="15" t="s">
        <v>6837</v>
      </c>
      <c r="H4627" s="15" t="s">
        <v>6838</v>
      </c>
      <c r="I4627" s="15" t="s">
        <v>128</v>
      </c>
      <c r="J4627" s="15" t="s">
        <v>60</v>
      </c>
      <c r="K4627" s="15" t="s">
        <v>19</v>
      </c>
      <c r="L4627" s="15" t="str">
        <f t="array" ref="L4627">_xlfn.XLOOKUP(M4627,reference_province_to_city!$A$2:$A$11,reference_province_to_city!$B$2:$B$11)</f>
        <v>Yogyakarta</v>
      </c>
      <c r="M4627" s="15" t="s">
        <v>18</v>
      </c>
      <c r="N4627" s="15">
        <v>55111.0</v>
      </c>
      <c r="O4627" s="15">
        <f t="array" ref="O4627">_xlfn.XLOOKUP(M4627,reference_postal_code!$B$2:$B$11,reference_postal_code!$A$2:$A$11)</f>
        <v>55111</v>
      </c>
      <c r="P4627" s="15" t="s">
        <v>77</v>
      </c>
      <c r="Q4627" s="15" t="s">
        <v>952</v>
      </c>
      <c r="R4627" s="15" t="s">
        <v>106</v>
      </c>
      <c r="S4627" s="15" t="s">
        <v>107</v>
      </c>
      <c r="T4627" s="15" t="s">
        <v>953</v>
      </c>
      <c r="U4627" s="28">
        <v>623520.0</v>
      </c>
      <c r="V4627" s="15">
        <v>2.0</v>
      </c>
      <c r="W4627" s="31">
        <v>0.2</v>
      </c>
      <c r="X4627" s="28">
        <v>38970.0</v>
      </c>
    </row>
    <row r="4628" ht="15.75" customHeight="1">
      <c r="A4628" s="15">
        <v>7913.0</v>
      </c>
      <c r="B4628" s="15" t="s">
        <v>7256</v>
      </c>
      <c r="C4628" s="18">
        <v>42488.0</v>
      </c>
      <c r="D4628" s="18">
        <v>42490.0</v>
      </c>
      <c r="E4628" s="18">
        <f t="shared" si="1"/>
        <v>42490</v>
      </c>
      <c r="F4628" s="15" t="s">
        <v>114</v>
      </c>
      <c r="G4628" s="15" t="s">
        <v>7257</v>
      </c>
      <c r="H4628" s="15" t="s">
        <v>7258</v>
      </c>
      <c r="I4628" s="15" t="s">
        <v>59</v>
      </c>
      <c r="J4628" s="15" t="s">
        <v>60</v>
      </c>
      <c r="K4628" s="15" t="s">
        <v>22</v>
      </c>
      <c r="L4628" s="15" t="str">
        <f t="array" ref="L4628">_xlfn.XLOOKUP(M4628,reference_province_to_city!$A$2:$A$11,reference_province_to_city!$B$2:$B$11)</f>
        <v>Surabaya</v>
      </c>
      <c r="M4628" s="15" t="s">
        <v>20</v>
      </c>
      <c r="N4628" s="15">
        <v>60231.0</v>
      </c>
      <c r="O4628" s="15">
        <f t="array" ref="O4628">_xlfn.XLOOKUP(M4628,reference_postal_code!$B$2:$B$11,reference_postal_code!$A$2:$A$11)</f>
        <v>60231</v>
      </c>
      <c r="P4628" s="15" t="s">
        <v>166</v>
      </c>
      <c r="Q4628" s="15" t="s">
        <v>2602</v>
      </c>
      <c r="R4628" s="15" t="s">
        <v>106</v>
      </c>
      <c r="S4628" s="15" t="s">
        <v>139</v>
      </c>
      <c r="T4628" s="15" t="s">
        <v>2603</v>
      </c>
      <c r="U4628" s="28">
        <v>455160.0</v>
      </c>
      <c r="V4628" s="15">
        <v>2.0</v>
      </c>
      <c r="W4628" s="31">
        <v>0.6</v>
      </c>
      <c r="X4628" s="28">
        <v>-477918.0</v>
      </c>
    </row>
    <row r="4629" ht="15.75" customHeight="1">
      <c r="A4629" s="15">
        <v>612.0</v>
      </c>
      <c r="B4629" s="15" t="s">
        <v>7254</v>
      </c>
      <c r="C4629" s="18">
        <v>42488.0</v>
      </c>
      <c r="D4629" s="18">
        <v>42491.0</v>
      </c>
      <c r="E4629" s="18">
        <f t="shared" si="1"/>
        <v>42491</v>
      </c>
      <c r="F4629" s="15" t="s">
        <v>125</v>
      </c>
      <c r="G4629" s="15" t="s">
        <v>4346</v>
      </c>
      <c r="H4629" s="15" t="s">
        <v>4347</v>
      </c>
      <c r="I4629" s="15" t="s">
        <v>128</v>
      </c>
      <c r="J4629" s="15" t="s">
        <v>60</v>
      </c>
      <c r="K4629" s="15" t="s">
        <v>10</v>
      </c>
      <c r="L4629" s="15" t="str">
        <f t="array" ref="L4629">_xlfn.XLOOKUP(M4629,reference_province_to_city!$A$2:$A$11,reference_province_to_city!$B$2:$B$11)</f>
        <v>Jakarta</v>
      </c>
      <c r="M4629" s="15" t="s">
        <v>7</v>
      </c>
      <c r="N4629" s="15">
        <v>10110.0</v>
      </c>
      <c r="O4629" s="15">
        <f t="array" ref="O4629">_xlfn.XLOOKUP(M4629,reference_postal_code!$B$2:$B$11,reference_postal_code!$A$2:$A$11)</f>
        <v>10110</v>
      </c>
      <c r="P4629" s="15" t="s">
        <v>117</v>
      </c>
      <c r="Q4629" s="15" t="s">
        <v>7259</v>
      </c>
      <c r="R4629" s="15" t="s">
        <v>65</v>
      </c>
      <c r="S4629" s="15" t="s">
        <v>79</v>
      </c>
      <c r="T4629" s="15" t="s">
        <v>7260</v>
      </c>
      <c r="U4629" s="28">
        <v>235680.0</v>
      </c>
      <c r="V4629" s="15">
        <v>4.0</v>
      </c>
      <c r="W4629" s="31">
        <v>0.2</v>
      </c>
      <c r="X4629" s="28">
        <v>85434.0</v>
      </c>
    </row>
    <row r="4630" ht="15.75" customHeight="1">
      <c r="A4630" s="15">
        <v>1072.0</v>
      </c>
      <c r="B4630" s="15" t="s">
        <v>7261</v>
      </c>
      <c r="C4630" s="18">
        <v>42488.0</v>
      </c>
      <c r="D4630" s="18">
        <v>42492.0</v>
      </c>
      <c r="E4630" s="18">
        <f t="shared" si="1"/>
        <v>42492</v>
      </c>
      <c r="F4630" s="15" t="s">
        <v>55</v>
      </c>
      <c r="G4630" s="15" t="s">
        <v>1538</v>
      </c>
      <c r="H4630" s="15" t="s">
        <v>1539</v>
      </c>
      <c r="I4630" s="15" t="s">
        <v>76</v>
      </c>
      <c r="J4630" s="15" t="s">
        <v>60</v>
      </c>
      <c r="K4630" s="15" t="s">
        <v>22</v>
      </c>
      <c r="L4630" s="15" t="str">
        <f t="array" ref="L4630">_xlfn.XLOOKUP(M4630,reference_province_to_city!$A$2:$A$11,reference_province_to_city!$B$2:$B$11)</f>
        <v>Surabaya</v>
      </c>
      <c r="M4630" s="15" t="s">
        <v>20</v>
      </c>
      <c r="N4630" s="15">
        <v>60231.0</v>
      </c>
      <c r="O4630" s="15">
        <f t="array" ref="O4630">_xlfn.XLOOKUP(M4630,reference_postal_code!$B$2:$B$11,reference_postal_code!$A$2:$A$11)</f>
        <v>60231</v>
      </c>
      <c r="P4630" s="15" t="s">
        <v>166</v>
      </c>
      <c r="Q4630" s="15" t="s">
        <v>2218</v>
      </c>
      <c r="R4630" s="15" t="s">
        <v>65</v>
      </c>
      <c r="S4630" s="15" t="s">
        <v>66</v>
      </c>
      <c r="T4630" s="15" t="s">
        <v>2219</v>
      </c>
      <c r="U4630" s="28">
        <v>442080.0</v>
      </c>
      <c r="V4630" s="15">
        <v>3.0</v>
      </c>
      <c r="W4630" s="31">
        <v>0.2</v>
      </c>
      <c r="X4630" s="28">
        <v>149202.0</v>
      </c>
    </row>
    <row r="4631" ht="15.75" customHeight="1">
      <c r="A4631" s="15">
        <v>2542.0</v>
      </c>
      <c r="B4631" s="15" t="s">
        <v>7262</v>
      </c>
      <c r="C4631" s="18">
        <v>42490.0</v>
      </c>
      <c r="D4631" s="18">
        <v>42494.0</v>
      </c>
      <c r="E4631" s="18">
        <f t="shared" si="1"/>
        <v>42494</v>
      </c>
      <c r="F4631" s="15" t="s">
        <v>55</v>
      </c>
      <c r="G4631" s="15" t="s">
        <v>5985</v>
      </c>
      <c r="H4631" s="15" t="s">
        <v>5986</v>
      </c>
      <c r="I4631" s="15" t="s">
        <v>128</v>
      </c>
      <c r="J4631" s="15" t="s">
        <v>60</v>
      </c>
      <c r="K4631" s="15" t="s">
        <v>29</v>
      </c>
      <c r="L4631" s="15" t="str">
        <f t="array" ref="L4631">_xlfn.XLOOKUP(M4631,reference_province_to_city!$A$2:$A$11,reference_province_to_city!$B$2:$B$11)</f>
        <v>Palembang</v>
      </c>
      <c r="M4631" s="15" t="s">
        <v>13</v>
      </c>
      <c r="N4631" s="15">
        <v>30111.0</v>
      </c>
      <c r="O4631" s="15">
        <f t="array" ref="O4631">_xlfn.XLOOKUP(M4631,reference_postal_code!$B$2:$B$11,reference_postal_code!$A$2:$A$11)</f>
        <v>30111</v>
      </c>
      <c r="P4631" s="15" t="s">
        <v>77</v>
      </c>
      <c r="Q4631" s="15" t="s">
        <v>4327</v>
      </c>
      <c r="R4631" s="15" t="s">
        <v>106</v>
      </c>
      <c r="S4631" s="15" t="s">
        <v>139</v>
      </c>
      <c r="T4631" s="15" t="s">
        <v>4328</v>
      </c>
      <c r="U4631" s="28">
        <v>1678320.0</v>
      </c>
      <c r="V4631" s="15">
        <v>7.0</v>
      </c>
      <c r="W4631" s="31">
        <v>0.2</v>
      </c>
      <c r="X4631" s="28">
        <v>335664.0</v>
      </c>
    </row>
    <row r="4632" ht="15.75" customHeight="1">
      <c r="A4632" s="15">
        <v>2155.0</v>
      </c>
      <c r="B4632" s="15" t="s">
        <v>7263</v>
      </c>
      <c r="C4632" s="18">
        <v>42490.0</v>
      </c>
      <c r="D4632" s="18">
        <v>42495.0</v>
      </c>
      <c r="E4632" s="18">
        <f t="shared" si="1"/>
        <v>42495</v>
      </c>
      <c r="F4632" s="15" t="s">
        <v>55</v>
      </c>
      <c r="G4632" s="15" t="s">
        <v>1213</v>
      </c>
      <c r="H4632" s="15" t="s">
        <v>1214</v>
      </c>
      <c r="I4632" s="15" t="s">
        <v>76</v>
      </c>
      <c r="J4632" s="15" t="s">
        <v>60</v>
      </c>
      <c r="K4632" s="15" t="s">
        <v>31</v>
      </c>
      <c r="L4632" s="15" t="str">
        <f t="array" ref="L4632">_xlfn.XLOOKUP(M4632,reference_province_to_city!$A$2:$A$11,reference_province_to_city!$B$2:$B$11)</f>
        <v>Balikpapan</v>
      </c>
      <c r="M4632" s="15" t="s">
        <v>21</v>
      </c>
      <c r="N4632" s="15">
        <v>76114.0</v>
      </c>
      <c r="O4632" s="15">
        <f t="array" ref="O4632">_xlfn.XLOOKUP(M4632,reference_postal_code!$B$2:$B$11,reference_postal_code!$A$2:$A$11)</f>
        <v>76114</v>
      </c>
      <c r="P4632" s="15" t="s">
        <v>166</v>
      </c>
      <c r="Q4632" s="15" t="s">
        <v>5182</v>
      </c>
      <c r="R4632" s="15" t="s">
        <v>106</v>
      </c>
      <c r="S4632" s="15" t="s">
        <v>139</v>
      </c>
      <c r="T4632" s="15" t="s">
        <v>5183</v>
      </c>
      <c r="U4632" s="28">
        <v>339120.0</v>
      </c>
      <c r="V4632" s="15">
        <v>3.0</v>
      </c>
      <c r="W4632" s="31">
        <v>0.6</v>
      </c>
      <c r="X4632" s="28">
        <v>-152604.0</v>
      </c>
    </row>
    <row r="4633" ht="15.75" customHeight="1">
      <c r="A4633" s="15">
        <v>1716.0</v>
      </c>
      <c r="B4633" s="15" t="s">
        <v>7264</v>
      </c>
      <c r="C4633" s="18">
        <v>42490.0</v>
      </c>
      <c r="D4633" s="18">
        <v>42494.0</v>
      </c>
      <c r="E4633" s="18">
        <f t="shared" si="1"/>
        <v>42494</v>
      </c>
      <c r="F4633" s="15" t="s">
        <v>55</v>
      </c>
      <c r="G4633" s="15" t="s">
        <v>1232</v>
      </c>
      <c r="H4633" s="15" t="s">
        <v>1233</v>
      </c>
      <c r="I4633" s="15" t="s">
        <v>59</v>
      </c>
      <c r="J4633" s="15" t="s">
        <v>60</v>
      </c>
      <c r="K4633" s="15" t="s">
        <v>1550</v>
      </c>
      <c r="L4633" s="15" t="str">
        <f t="array" ref="L4633">_xlfn.XLOOKUP(M4633,reference_province_to_city!$A$2:$A$11,reference_province_to_city!$B$2:$B$11)</f>
        <v>Surabaya</v>
      </c>
      <c r="M4633" s="15" t="s">
        <v>20</v>
      </c>
      <c r="N4633" s="15">
        <v>60231.0</v>
      </c>
      <c r="O4633" s="15">
        <f t="array" ref="O4633">_xlfn.XLOOKUP(M4633,reference_postal_code!$B$2:$B$11,reference_postal_code!$A$2:$A$11)</f>
        <v>60231</v>
      </c>
      <c r="P4633" s="15" t="s">
        <v>166</v>
      </c>
      <c r="Q4633" s="15" t="s">
        <v>2257</v>
      </c>
      <c r="R4633" s="15" t="s">
        <v>65</v>
      </c>
      <c r="S4633" s="15" t="s">
        <v>83</v>
      </c>
      <c r="T4633" s="15" t="s">
        <v>2258</v>
      </c>
      <c r="U4633" s="28">
        <v>115680.0</v>
      </c>
      <c r="V4633" s="15">
        <v>2.0</v>
      </c>
      <c r="W4633" s="31">
        <v>0.2</v>
      </c>
      <c r="X4633" s="28">
        <v>41934.0</v>
      </c>
    </row>
    <row r="4634" ht="15.75" customHeight="1">
      <c r="A4634" s="15">
        <v>2666.0</v>
      </c>
      <c r="B4634" s="15" t="s">
        <v>7265</v>
      </c>
      <c r="C4634" s="18">
        <v>42491.0</v>
      </c>
      <c r="D4634" s="18">
        <v>42494.0</v>
      </c>
      <c r="E4634" s="18">
        <f t="shared" si="1"/>
        <v>42494</v>
      </c>
      <c r="F4634" s="15" t="s">
        <v>125</v>
      </c>
      <c r="G4634" s="15" t="s">
        <v>1683</v>
      </c>
      <c r="H4634" s="15" t="s">
        <v>1684</v>
      </c>
      <c r="I4634" s="15" t="s">
        <v>59</v>
      </c>
      <c r="J4634" s="15" t="s">
        <v>60</v>
      </c>
      <c r="K4634" s="15" t="s">
        <v>10</v>
      </c>
      <c r="L4634" s="15" t="str">
        <f t="array" ref="L4634">_xlfn.XLOOKUP(M4634,reference_province_to_city!$A$2:$A$11,reference_province_to_city!$B$2:$B$11)</f>
        <v>Jakarta</v>
      </c>
      <c r="M4634" s="15" t="s">
        <v>7</v>
      </c>
      <c r="N4634" s="15">
        <v>10110.0</v>
      </c>
      <c r="O4634" s="15">
        <f t="array" ref="O4634">_xlfn.XLOOKUP(M4634,reference_postal_code!$B$2:$B$11,reference_postal_code!$A$2:$A$11)</f>
        <v>10110</v>
      </c>
      <c r="P4634" s="15" t="s">
        <v>117</v>
      </c>
      <c r="Q4634" s="15" t="s">
        <v>2220</v>
      </c>
      <c r="R4634" s="15" t="s">
        <v>65</v>
      </c>
      <c r="S4634" s="15" t="s">
        <v>83</v>
      </c>
      <c r="T4634" s="15" t="s">
        <v>2221</v>
      </c>
      <c r="U4634" s="28">
        <v>41130.0</v>
      </c>
      <c r="V4634" s="15">
        <v>2.0</v>
      </c>
      <c r="W4634" s="31">
        <v>0.7</v>
      </c>
      <c r="X4634" s="28">
        <v>-30162.0</v>
      </c>
    </row>
    <row r="4635" ht="15.75" customHeight="1">
      <c r="A4635" s="15">
        <v>5863.0</v>
      </c>
      <c r="B4635" s="15" t="s">
        <v>7266</v>
      </c>
      <c r="C4635" s="18">
        <v>42491.0</v>
      </c>
      <c r="D4635" s="18">
        <v>42494.0</v>
      </c>
      <c r="E4635" s="18">
        <f t="shared" si="1"/>
        <v>42494</v>
      </c>
      <c r="F4635" s="15" t="s">
        <v>114</v>
      </c>
      <c r="G4635" s="15" t="s">
        <v>7267</v>
      </c>
      <c r="H4635" s="15" t="s">
        <v>7268</v>
      </c>
      <c r="I4635" s="15" t="s">
        <v>59</v>
      </c>
      <c r="J4635" s="15" t="s">
        <v>60</v>
      </c>
      <c r="K4635" s="15" t="s">
        <v>22</v>
      </c>
      <c r="L4635" s="15" t="str">
        <f t="array" ref="L4635">_xlfn.XLOOKUP(M4635,reference_province_to_city!$A$2:$A$11,reference_province_to_city!$B$2:$B$11)</f>
        <v>Surabaya</v>
      </c>
      <c r="M4635" s="15" t="s">
        <v>20</v>
      </c>
      <c r="N4635" s="15">
        <v>60231.0</v>
      </c>
      <c r="O4635" s="15">
        <f t="array" ref="O4635">_xlfn.XLOOKUP(M4635,reference_postal_code!$B$2:$B$11,reference_postal_code!$A$2:$A$11)</f>
        <v>60231</v>
      </c>
      <c r="P4635" s="15" t="s">
        <v>166</v>
      </c>
      <c r="Q4635" s="15" t="s">
        <v>2754</v>
      </c>
      <c r="R4635" s="15" t="s">
        <v>65</v>
      </c>
      <c r="S4635" s="15" t="s">
        <v>66</v>
      </c>
      <c r="T4635" s="15" t="s">
        <v>2755</v>
      </c>
      <c r="U4635" s="28">
        <v>291600.0</v>
      </c>
      <c r="V4635" s="15">
        <v>3.0</v>
      </c>
      <c r="W4635" s="31">
        <v>0.0</v>
      </c>
      <c r="X4635" s="28">
        <v>139968.0</v>
      </c>
    </row>
    <row r="4636" ht="15.75" customHeight="1">
      <c r="A4636" s="15">
        <v>5864.0</v>
      </c>
      <c r="B4636" s="15" t="s">
        <v>7266</v>
      </c>
      <c r="C4636" s="18">
        <v>42491.0</v>
      </c>
      <c r="D4636" s="18">
        <v>42494.0</v>
      </c>
      <c r="E4636" s="18">
        <f t="shared" si="1"/>
        <v>42494</v>
      </c>
      <c r="F4636" s="15" t="s">
        <v>114</v>
      </c>
      <c r="G4636" s="15" t="s">
        <v>7267</v>
      </c>
      <c r="H4636" s="15" t="s">
        <v>7268</v>
      </c>
      <c r="I4636" s="15" t="s">
        <v>59</v>
      </c>
      <c r="J4636" s="15" t="s">
        <v>60</v>
      </c>
      <c r="K4636" s="15" t="s">
        <v>22</v>
      </c>
      <c r="L4636" s="15" t="str">
        <f t="array" ref="L4636">_xlfn.XLOOKUP(M4636,reference_province_to_city!$A$2:$A$11,reference_province_to_city!$B$2:$B$11)</f>
        <v>Surabaya</v>
      </c>
      <c r="M4636" s="15" t="s">
        <v>20</v>
      </c>
      <c r="N4636" s="15">
        <v>60231.0</v>
      </c>
      <c r="O4636" s="15">
        <f t="array" ref="O4636">_xlfn.XLOOKUP(M4636,reference_postal_code!$B$2:$B$11,reference_postal_code!$A$2:$A$11)</f>
        <v>60231</v>
      </c>
      <c r="P4636" s="15" t="s">
        <v>166</v>
      </c>
      <c r="Q4636" s="15" t="s">
        <v>1488</v>
      </c>
      <c r="R4636" s="15" t="s">
        <v>65</v>
      </c>
      <c r="S4636" s="15" t="s">
        <v>93</v>
      </c>
      <c r="T4636" s="15" t="s">
        <v>881</v>
      </c>
      <c r="U4636" s="28">
        <v>167400.0</v>
      </c>
      <c r="V4636" s="15">
        <v>2.0</v>
      </c>
      <c r="W4636" s="31">
        <v>0.0</v>
      </c>
      <c r="X4636" s="28">
        <v>65286.0</v>
      </c>
    </row>
    <row r="4637" ht="15.75" customHeight="1">
      <c r="A4637" s="15">
        <v>2665.0</v>
      </c>
      <c r="B4637" s="15" t="s">
        <v>7265</v>
      </c>
      <c r="C4637" s="18">
        <v>42491.0</v>
      </c>
      <c r="D4637" s="18">
        <v>42494.0</v>
      </c>
      <c r="E4637" s="18">
        <f t="shared" si="1"/>
        <v>42494</v>
      </c>
      <c r="F4637" s="15" t="s">
        <v>125</v>
      </c>
      <c r="G4637" s="15" t="s">
        <v>1683</v>
      </c>
      <c r="H4637" s="15" t="s">
        <v>1684</v>
      </c>
      <c r="I4637" s="15" t="s">
        <v>59</v>
      </c>
      <c r="J4637" s="15" t="s">
        <v>60</v>
      </c>
      <c r="K4637" s="15" t="s">
        <v>10</v>
      </c>
      <c r="L4637" s="15" t="str">
        <f t="array" ref="L4637">_xlfn.XLOOKUP(M4637,reference_province_to_city!$A$2:$A$11,reference_province_to_city!$B$2:$B$11)</f>
        <v>Jakarta</v>
      </c>
      <c r="M4637" s="15" t="s">
        <v>7</v>
      </c>
      <c r="O4637" s="15">
        <f t="array" ref="O4637">_xlfn.XLOOKUP(M4637,reference_postal_code!$B$2:$B$11,reference_postal_code!$A$2:$A$11)</f>
        <v>10110</v>
      </c>
      <c r="P4637" s="15" t="s">
        <v>117</v>
      </c>
      <c r="Q4637" s="15" t="s">
        <v>1891</v>
      </c>
      <c r="R4637" s="15" t="s">
        <v>106</v>
      </c>
      <c r="S4637" s="15" t="s">
        <v>218</v>
      </c>
      <c r="T4637" s="15" t="s">
        <v>1892</v>
      </c>
      <c r="U4637" s="28">
        <v>5559300.0</v>
      </c>
      <c r="V4637" s="15">
        <v>3.0</v>
      </c>
      <c r="W4637" s="31">
        <v>0.4</v>
      </c>
      <c r="X4637" s="28">
        <v>-2131065.0</v>
      </c>
    </row>
    <row r="4638" ht="15.75" customHeight="1">
      <c r="A4638" s="15">
        <v>2664.0</v>
      </c>
      <c r="B4638" s="15" t="s">
        <v>7265</v>
      </c>
      <c r="C4638" s="18">
        <v>42491.0</v>
      </c>
      <c r="D4638" s="18">
        <v>42494.0</v>
      </c>
      <c r="E4638" s="18">
        <f t="shared" si="1"/>
        <v>42494</v>
      </c>
      <c r="F4638" s="15" t="s">
        <v>125</v>
      </c>
      <c r="G4638" s="15" t="s">
        <v>1683</v>
      </c>
      <c r="H4638" s="15" t="s">
        <v>1684</v>
      </c>
      <c r="I4638" s="15" t="s">
        <v>59</v>
      </c>
      <c r="J4638" s="15" t="s">
        <v>60</v>
      </c>
      <c r="K4638" s="15" t="s">
        <v>10</v>
      </c>
      <c r="L4638" s="15" t="str">
        <f t="array" ref="L4638">_xlfn.XLOOKUP(M4638,reference_province_to_city!$A$2:$A$11,reference_province_to_city!$B$2:$B$11)</f>
        <v>Jakarta</v>
      </c>
      <c r="M4638" s="15" t="s">
        <v>7</v>
      </c>
      <c r="O4638" s="15">
        <f t="array" ref="O4638">_xlfn.XLOOKUP(M4638,reference_postal_code!$B$2:$B$11,reference_postal_code!$A$2:$A$11)</f>
        <v>10110</v>
      </c>
      <c r="P4638" s="15" t="s">
        <v>117</v>
      </c>
      <c r="Q4638" s="15" t="s">
        <v>3244</v>
      </c>
      <c r="R4638" s="15" t="s">
        <v>65</v>
      </c>
      <c r="S4638" s="15" t="s">
        <v>79</v>
      </c>
      <c r="T4638" s="15" t="s">
        <v>3245</v>
      </c>
      <c r="U4638" s="28">
        <v>59760.0</v>
      </c>
      <c r="V4638" s="15">
        <v>1.0</v>
      </c>
      <c r="W4638" s="31">
        <v>0.2</v>
      </c>
      <c r="X4638" s="28">
        <v>19422.0</v>
      </c>
    </row>
    <row r="4639" ht="15.75" customHeight="1">
      <c r="A4639" s="15">
        <v>5862.0</v>
      </c>
      <c r="B4639" s="15" t="s">
        <v>7266</v>
      </c>
      <c r="C4639" s="18">
        <v>42491.0</v>
      </c>
      <c r="D4639" s="18">
        <v>42494.0</v>
      </c>
      <c r="E4639" s="18">
        <f t="shared" si="1"/>
        <v>42494</v>
      </c>
      <c r="F4639" s="15" t="s">
        <v>114</v>
      </c>
      <c r="G4639" s="15" t="s">
        <v>7267</v>
      </c>
      <c r="H4639" s="15" t="s">
        <v>7268</v>
      </c>
      <c r="I4639" s="15" t="s">
        <v>59</v>
      </c>
      <c r="J4639" s="15" t="s">
        <v>60</v>
      </c>
      <c r="K4639" s="15" t="s">
        <v>22</v>
      </c>
      <c r="L4639" s="15" t="str">
        <f t="array" ref="L4639">_xlfn.XLOOKUP(M4639,reference_province_to_city!$A$2:$A$11,reference_province_to_city!$B$2:$B$11)</f>
        <v>Surabaya</v>
      </c>
      <c r="M4639" s="15" t="s">
        <v>20</v>
      </c>
      <c r="N4639" s="15">
        <v>60231.0</v>
      </c>
      <c r="O4639" s="15">
        <f t="array" ref="O4639">_xlfn.XLOOKUP(M4639,reference_postal_code!$B$2:$B$11,reference_postal_code!$A$2:$A$11)</f>
        <v>60231</v>
      </c>
      <c r="P4639" s="15" t="s">
        <v>166</v>
      </c>
      <c r="Q4639" s="15" t="s">
        <v>6269</v>
      </c>
      <c r="R4639" s="15" t="s">
        <v>65</v>
      </c>
      <c r="S4639" s="15" t="s">
        <v>66</v>
      </c>
      <c r="T4639" s="15" t="s">
        <v>6270</v>
      </c>
      <c r="U4639" s="28">
        <v>1648800.0</v>
      </c>
      <c r="V4639" s="15">
        <v>2.0</v>
      </c>
      <c r="W4639" s="31">
        <v>0.0</v>
      </c>
      <c r="X4639" s="28">
        <v>807912.0</v>
      </c>
    </row>
    <row r="4640" ht="15.75" customHeight="1">
      <c r="A4640" s="15">
        <v>9852.0</v>
      </c>
      <c r="B4640" s="15" t="s">
        <v>7269</v>
      </c>
      <c r="C4640" s="18">
        <v>42492.0</v>
      </c>
      <c r="D4640" s="18">
        <v>42496.0</v>
      </c>
      <c r="E4640" s="18">
        <f t="shared" si="1"/>
        <v>42496</v>
      </c>
      <c r="F4640" s="15" t="s">
        <v>55</v>
      </c>
      <c r="G4640" s="15" t="s">
        <v>1194</v>
      </c>
      <c r="H4640" s="15" t="s">
        <v>1195</v>
      </c>
      <c r="I4640" s="15" t="s">
        <v>128</v>
      </c>
      <c r="J4640" s="15" t="s">
        <v>60</v>
      </c>
      <c r="K4640" s="15" t="s">
        <v>541</v>
      </c>
      <c r="L4640" s="15" t="str">
        <f t="array" ref="L4640">_xlfn.XLOOKUP(M4640,reference_province_to_city!$A$2:$A$11,reference_province_to_city!$B$2:$B$11)</f>
        <v>Medan</v>
      </c>
      <c r="M4640" s="15" t="s">
        <v>11</v>
      </c>
      <c r="N4640" s="15">
        <v>20111.0</v>
      </c>
      <c r="O4640" s="15">
        <f t="array" ref="O4640">_xlfn.XLOOKUP(M4640,reference_postal_code!$B$2:$B$11,reference_postal_code!$A$2:$A$11)</f>
        <v>20111</v>
      </c>
      <c r="P4640" s="15" t="s">
        <v>77</v>
      </c>
      <c r="Q4640" s="15" t="s">
        <v>2146</v>
      </c>
      <c r="R4640" s="15" t="s">
        <v>65</v>
      </c>
      <c r="S4640" s="15" t="s">
        <v>83</v>
      </c>
      <c r="T4640" s="15" t="s">
        <v>2147</v>
      </c>
      <c r="U4640" s="28">
        <v>1357200.0</v>
      </c>
      <c r="V4640" s="15">
        <v>3.0</v>
      </c>
      <c r="W4640" s="31">
        <v>0.2</v>
      </c>
      <c r="X4640" s="28">
        <v>508950.0</v>
      </c>
    </row>
    <row r="4641" ht="15.75" customHeight="1">
      <c r="A4641" s="15">
        <v>5316.0</v>
      </c>
      <c r="B4641" s="15" t="s">
        <v>7270</v>
      </c>
      <c r="C4641" s="18">
        <v>42492.0</v>
      </c>
      <c r="D4641" s="18">
        <v>42498.0</v>
      </c>
      <c r="E4641" s="18">
        <f t="shared" si="1"/>
        <v>42498</v>
      </c>
      <c r="F4641" s="15" t="s">
        <v>55</v>
      </c>
      <c r="G4641" s="15" t="s">
        <v>2094</v>
      </c>
      <c r="H4641" s="15" t="s">
        <v>2095</v>
      </c>
      <c r="I4641" s="15" t="s">
        <v>59</v>
      </c>
      <c r="J4641" s="15" t="s">
        <v>60</v>
      </c>
      <c r="K4641" s="15" t="s">
        <v>26</v>
      </c>
      <c r="L4641" s="15" t="str">
        <f t="array" ref="L4641">_xlfn.XLOOKUP(M4641,reference_province_to_city!$A$2:$A$11,reference_province_to_city!$B$2:$B$11)</f>
        <v>Denpasar</v>
      </c>
      <c r="M4641" s="15" t="s">
        <v>24</v>
      </c>
      <c r="N4641" s="15">
        <v>80231.0</v>
      </c>
      <c r="O4641" s="15">
        <f t="array" ref="O4641">_xlfn.XLOOKUP(M4641,reference_postal_code!$B$2:$B$11,reference_postal_code!$A$2:$A$11)</f>
        <v>80231</v>
      </c>
      <c r="P4641" s="15" t="s">
        <v>63</v>
      </c>
      <c r="Q4641" s="15" t="s">
        <v>952</v>
      </c>
      <c r="R4641" s="15" t="s">
        <v>106</v>
      </c>
      <c r="S4641" s="15" t="s">
        <v>107</v>
      </c>
      <c r="T4641" s="15" t="s">
        <v>953</v>
      </c>
      <c r="U4641" s="28">
        <v>2805840.0</v>
      </c>
      <c r="V4641" s="15">
        <v>9.0</v>
      </c>
      <c r="W4641" s="31">
        <v>0.2</v>
      </c>
      <c r="X4641" s="28">
        <v>175365.0</v>
      </c>
    </row>
    <row r="4642" ht="15.75" customHeight="1">
      <c r="A4642" s="15">
        <v>9854.0</v>
      </c>
      <c r="B4642" s="15" t="s">
        <v>7269</v>
      </c>
      <c r="C4642" s="18">
        <v>42492.0</v>
      </c>
      <c r="D4642" s="18">
        <v>42496.0</v>
      </c>
      <c r="E4642" s="18">
        <f t="shared" si="1"/>
        <v>42496</v>
      </c>
      <c r="F4642" s="15" t="s">
        <v>55</v>
      </c>
      <c r="G4642" s="15" t="s">
        <v>1194</v>
      </c>
      <c r="H4642" s="15" t="s">
        <v>1195</v>
      </c>
      <c r="I4642" s="15" t="s">
        <v>128</v>
      </c>
      <c r="J4642" s="15" t="s">
        <v>60</v>
      </c>
      <c r="K4642" s="15" t="s">
        <v>28</v>
      </c>
      <c r="L4642" s="15" t="str">
        <f t="array" ref="L4642">_xlfn.XLOOKUP(M4642,reference_province_to_city!$A$2:$A$11,reference_province_to_city!$B$2:$B$11)</f>
        <v>Medan</v>
      </c>
      <c r="M4642" s="15" t="s">
        <v>11</v>
      </c>
      <c r="N4642" s="15">
        <v>20111.0</v>
      </c>
      <c r="O4642" s="15">
        <f t="array" ref="O4642">_xlfn.XLOOKUP(M4642,reference_postal_code!$B$2:$B$11,reference_postal_code!$A$2:$A$11)</f>
        <v>20111</v>
      </c>
      <c r="P4642" s="15" t="s">
        <v>77</v>
      </c>
      <c r="Q4642" s="15" t="s">
        <v>3765</v>
      </c>
      <c r="R4642" s="15" t="s">
        <v>106</v>
      </c>
      <c r="S4642" s="15" t="s">
        <v>139</v>
      </c>
      <c r="T4642" s="15" t="s">
        <v>3766</v>
      </c>
      <c r="U4642" s="28">
        <v>3220500.0</v>
      </c>
      <c r="V4642" s="15">
        <v>5.0</v>
      </c>
      <c r="W4642" s="31">
        <v>0.0</v>
      </c>
      <c r="X4642" s="28">
        <v>1255995.0</v>
      </c>
    </row>
    <row r="4643" ht="15.75" customHeight="1">
      <c r="A4643" s="15">
        <v>8505.0</v>
      </c>
      <c r="B4643" s="15" t="s">
        <v>7271</v>
      </c>
      <c r="C4643" s="18">
        <v>42492.0</v>
      </c>
      <c r="D4643" s="18">
        <v>42496.0</v>
      </c>
      <c r="E4643" s="18">
        <f t="shared" si="1"/>
        <v>42496</v>
      </c>
      <c r="F4643" s="15" t="s">
        <v>55</v>
      </c>
      <c r="G4643" s="15" t="s">
        <v>1853</v>
      </c>
      <c r="H4643" s="15" t="s">
        <v>1854</v>
      </c>
      <c r="I4643" s="15" t="s">
        <v>59</v>
      </c>
      <c r="J4643" s="15" t="s">
        <v>60</v>
      </c>
      <c r="K4643" s="15" t="s">
        <v>29</v>
      </c>
      <c r="L4643" s="15" t="str">
        <f t="array" ref="L4643">_xlfn.XLOOKUP(M4643,reference_province_to_city!$A$2:$A$11,reference_province_to_city!$B$2:$B$11)</f>
        <v>Palembang</v>
      </c>
      <c r="M4643" s="15" t="s">
        <v>13</v>
      </c>
      <c r="N4643" s="15">
        <v>30111.0</v>
      </c>
      <c r="O4643" s="15">
        <f t="array" ref="O4643">_xlfn.XLOOKUP(M4643,reference_postal_code!$B$2:$B$11,reference_postal_code!$A$2:$A$11)</f>
        <v>30111</v>
      </c>
      <c r="P4643" s="15" t="s">
        <v>77</v>
      </c>
      <c r="Q4643" s="15" t="s">
        <v>3480</v>
      </c>
      <c r="R4643" s="15" t="s">
        <v>106</v>
      </c>
      <c r="S4643" s="15" t="s">
        <v>107</v>
      </c>
      <c r="T4643" s="15" t="s">
        <v>3481</v>
      </c>
      <c r="U4643" s="28">
        <v>5501160.0</v>
      </c>
      <c r="V4643" s="15">
        <v>4.0</v>
      </c>
      <c r="W4643" s="31">
        <v>0.3</v>
      </c>
      <c r="X4643" s="28">
        <v>-1650348.0</v>
      </c>
    </row>
    <row r="4644" ht="15.75" customHeight="1">
      <c r="A4644" s="15">
        <v>3238.0</v>
      </c>
      <c r="B4644" s="15" t="s">
        <v>7272</v>
      </c>
      <c r="C4644" s="18">
        <v>42492.0</v>
      </c>
      <c r="D4644" s="18">
        <v>42492.0</v>
      </c>
      <c r="E4644" s="18">
        <f t="shared" si="1"/>
        <v>42492</v>
      </c>
      <c r="F4644" s="15" t="s">
        <v>466</v>
      </c>
      <c r="G4644" s="15" t="s">
        <v>1560</v>
      </c>
      <c r="H4644" s="15" t="s">
        <v>1561</v>
      </c>
      <c r="I4644" s="15" t="s">
        <v>59</v>
      </c>
      <c r="J4644" s="15" t="s">
        <v>60</v>
      </c>
      <c r="K4644" s="15" t="s">
        <v>28</v>
      </c>
      <c r="L4644" s="15" t="str">
        <f t="array" ref="L4644">_xlfn.XLOOKUP(M4644,reference_province_to_city!$A$2:$A$11,reference_province_to_city!$B$2:$B$11)</f>
        <v>Medan</v>
      </c>
      <c r="M4644" s="15" t="s">
        <v>11</v>
      </c>
      <c r="O4644" s="15">
        <f t="array" ref="O4644">_xlfn.XLOOKUP(M4644,reference_postal_code!$B$2:$B$11,reference_postal_code!$A$2:$A$11)</f>
        <v>20111</v>
      </c>
      <c r="P4644" s="15" t="s">
        <v>77</v>
      </c>
      <c r="Q4644" s="15" t="s">
        <v>4416</v>
      </c>
      <c r="R4644" s="15" t="s">
        <v>65</v>
      </c>
      <c r="S4644" s="15" t="s">
        <v>83</v>
      </c>
      <c r="T4644" s="15" t="s">
        <v>4417</v>
      </c>
      <c r="U4644" s="28">
        <v>683640.0</v>
      </c>
      <c r="V4644" s="15">
        <v>3.0</v>
      </c>
      <c r="W4644" s="31">
        <v>0.2</v>
      </c>
      <c r="X4644" s="28">
        <v>239274.0</v>
      </c>
    </row>
    <row r="4645" ht="15.75" customHeight="1">
      <c r="A4645" s="15">
        <v>7851.0</v>
      </c>
      <c r="B4645" s="15" t="s">
        <v>7273</v>
      </c>
      <c r="C4645" s="18">
        <v>42492.0</v>
      </c>
      <c r="D4645" s="18">
        <v>42496.0</v>
      </c>
      <c r="E4645" s="18">
        <f t="shared" si="1"/>
        <v>42496</v>
      </c>
      <c r="F4645" s="15" t="s">
        <v>55</v>
      </c>
      <c r="G4645" s="15" t="s">
        <v>3283</v>
      </c>
      <c r="H4645" s="15" t="s">
        <v>3284</v>
      </c>
      <c r="I4645" s="15" t="s">
        <v>59</v>
      </c>
      <c r="J4645" s="15" t="s">
        <v>60</v>
      </c>
      <c r="K4645" s="15" t="s">
        <v>31</v>
      </c>
      <c r="L4645" s="15" t="str">
        <f t="array" ref="L4645">_xlfn.XLOOKUP(M4645,reference_province_to_city!$A$2:$A$11,reference_province_to_city!$B$2:$B$11)</f>
        <v>Balikpapan</v>
      </c>
      <c r="M4645" s="15" t="s">
        <v>21</v>
      </c>
      <c r="N4645" s="15">
        <v>76114.0</v>
      </c>
      <c r="O4645" s="15">
        <f t="array" ref="O4645">_xlfn.XLOOKUP(M4645,reference_postal_code!$B$2:$B$11,reference_postal_code!$A$2:$A$11)</f>
        <v>76114</v>
      </c>
      <c r="P4645" s="15" t="s">
        <v>166</v>
      </c>
      <c r="Q4645" s="15" t="s">
        <v>7274</v>
      </c>
      <c r="R4645" s="15" t="s">
        <v>65</v>
      </c>
      <c r="S4645" s="15" t="s">
        <v>79</v>
      </c>
      <c r="T4645" s="15" t="s">
        <v>7275</v>
      </c>
      <c r="U4645" s="28">
        <v>75600.0</v>
      </c>
      <c r="V4645" s="15">
        <v>2.0</v>
      </c>
      <c r="W4645" s="31">
        <v>0.2</v>
      </c>
      <c r="X4645" s="28">
        <v>26460.0</v>
      </c>
    </row>
    <row r="4646" ht="15.75" customHeight="1">
      <c r="A4646" s="15">
        <v>7849.0</v>
      </c>
      <c r="B4646" s="15" t="s">
        <v>7273</v>
      </c>
      <c r="C4646" s="18">
        <v>42492.0</v>
      </c>
      <c r="D4646" s="18">
        <v>42496.0</v>
      </c>
      <c r="E4646" s="18">
        <f t="shared" si="1"/>
        <v>42496</v>
      </c>
      <c r="F4646" s="15" t="s">
        <v>55</v>
      </c>
      <c r="G4646" s="15" t="s">
        <v>3283</v>
      </c>
      <c r="H4646" s="15" t="s">
        <v>3284</v>
      </c>
      <c r="I4646" s="15" t="s">
        <v>59</v>
      </c>
      <c r="J4646" s="15" t="s">
        <v>60</v>
      </c>
      <c r="K4646" s="15" t="s">
        <v>31</v>
      </c>
      <c r="L4646" s="15" t="str">
        <f t="array" ref="L4646">_xlfn.XLOOKUP(M4646,reference_province_to_city!$A$2:$A$11,reference_province_to_city!$B$2:$B$11)</f>
        <v>Balikpapan</v>
      </c>
      <c r="M4646" s="15" t="s">
        <v>21</v>
      </c>
      <c r="N4646" s="15">
        <v>76114.0</v>
      </c>
      <c r="O4646" s="15">
        <f t="array" ref="O4646">_xlfn.XLOOKUP(M4646,reference_postal_code!$B$2:$B$11,reference_postal_code!$A$2:$A$11)</f>
        <v>76114</v>
      </c>
      <c r="P4646" s="15" t="s">
        <v>166</v>
      </c>
      <c r="Q4646" s="15" t="s">
        <v>474</v>
      </c>
      <c r="R4646" s="15" t="s">
        <v>65</v>
      </c>
      <c r="S4646" s="15" t="s">
        <v>87</v>
      </c>
      <c r="T4646" s="15" t="s">
        <v>475</v>
      </c>
      <c r="U4646" s="28">
        <v>284040.0</v>
      </c>
      <c r="V4646" s="15">
        <v>3.0</v>
      </c>
      <c r="W4646" s="31">
        <v>0.2</v>
      </c>
      <c r="X4646" s="28">
        <v>-56808.0</v>
      </c>
    </row>
    <row r="4647" ht="15.75" customHeight="1">
      <c r="A4647" s="15">
        <v>7850.0</v>
      </c>
      <c r="B4647" s="15" t="s">
        <v>7273</v>
      </c>
      <c r="C4647" s="18">
        <v>42492.0</v>
      </c>
      <c r="D4647" s="18">
        <v>42496.0</v>
      </c>
      <c r="E4647" s="18">
        <f t="shared" si="1"/>
        <v>42496</v>
      </c>
      <c r="F4647" s="15" t="s">
        <v>55</v>
      </c>
      <c r="G4647" s="15" t="s">
        <v>3283</v>
      </c>
      <c r="H4647" s="15" t="s">
        <v>3284</v>
      </c>
      <c r="I4647" s="15" t="s">
        <v>59</v>
      </c>
      <c r="J4647" s="15" t="s">
        <v>60</v>
      </c>
      <c r="K4647" s="15" t="s">
        <v>31</v>
      </c>
      <c r="L4647" s="15" t="str">
        <f t="array" ref="L4647">_xlfn.XLOOKUP(M4647,reference_province_to_city!$A$2:$A$11,reference_province_to_city!$B$2:$B$11)</f>
        <v>Balikpapan</v>
      </c>
      <c r="M4647" s="15" t="s">
        <v>21</v>
      </c>
      <c r="N4647" s="15">
        <v>76114.0</v>
      </c>
      <c r="O4647" s="15">
        <f t="array" ref="O4647">_xlfn.XLOOKUP(M4647,reference_postal_code!$B$2:$B$11,reference_postal_code!$A$2:$A$11)</f>
        <v>76114</v>
      </c>
      <c r="P4647" s="15" t="s">
        <v>166</v>
      </c>
      <c r="Q4647" s="15" t="s">
        <v>941</v>
      </c>
      <c r="R4647" s="15" t="s">
        <v>65</v>
      </c>
      <c r="S4647" s="15" t="s">
        <v>87</v>
      </c>
      <c r="T4647" s="15" t="s">
        <v>942</v>
      </c>
      <c r="U4647" s="28">
        <v>190080.0</v>
      </c>
      <c r="V4647" s="15">
        <v>3.0</v>
      </c>
      <c r="W4647" s="31">
        <v>0.2</v>
      </c>
      <c r="X4647" s="28">
        <v>-47520.0</v>
      </c>
    </row>
    <row r="4648" ht="15.75" customHeight="1">
      <c r="A4648" s="15">
        <v>3237.0</v>
      </c>
      <c r="B4648" s="15" t="s">
        <v>7272</v>
      </c>
      <c r="C4648" s="18">
        <v>42492.0</v>
      </c>
      <c r="D4648" s="18">
        <v>42492.0</v>
      </c>
      <c r="E4648" s="18">
        <f t="shared" si="1"/>
        <v>42492</v>
      </c>
      <c r="F4648" s="15" t="s">
        <v>466</v>
      </c>
      <c r="G4648" s="15" t="s">
        <v>1560</v>
      </c>
      <c r="H4648" s="15" t="s">
        <v>1561</v>
      </c>
      <c r="I4648" s="15" t="s">
        <v>59</v>
      </c>
      <c r="J4648" s="15" t="s">
        <v>60</v>
      </c>
      <c r="K4648" s="15" t="s">
        <v>28</v>
      </c>
      <c r="L4648" s="15" t="str">
        <f t="array" ref="L4648">_xlfn.XLOOKUP(M4648,reference_province_to_city!$A$2:$A$11,reference_province_to_city!$B$2:$B$11)</f>
        <v>Medan</v>
      </c>
      <c r="M4648" s="15" t="s">
        <v>11</v>
      </c>
      <c r="N4648" s="15">
        <v>20111.0</v>
      </c>
      <c r="O4648" s="15">
        <f t="array" ref="O4648">_xlfn.XLOOKUP(M4648,reference_postal_code!$B$2:$B$11,reference_postal_code!$A$2:$A$11)</f>
        <v>20111</v>
      </c>
      <c r="P4648" s="15" t="s">
        <v>77</v>
      </c>
      <c r="Q4648" s="15" t="s">
        <v>7276</v>
      </c>
      <c r="R4648" s="15" t="s">
        <v>65</v>
      </c>
      <c r="S4648" s="15" t="s">
        <v>87</v>
      </c>
      <c r="T4648" s="15" t="s">
        <v>7277</v>
      </c>
      <c r="U4648" s="28">
        <v>674100.0</v>
      </c>
      <c r="V4648" s="15">
        <v>3.0</v>
      </c>
      <c r="W4648" s="31">
        <v>0.0</v>
      </c>
      <c r="X4648" s="28">
        <v>188748.0</v>
      </c>
    </row>
    <row r="4649" ht="15.75" customHeight="1">
      <c r="A4649" s="15">
        <v>9853.0</v>
      </c>
      <c r="B4649" s="15" t="s">
        <v>7269</v>
      </c>
      <c r="C4649" s="18">
        <v>42492.0</v>
      </c>
      <c r="D4649" s="18">
        <v>42496.0</v>
      </c>
      <c r="E4649" s="18">
        <f t="shared" si="1"/>
        <v>42496</v>
      </c>
      <c r="F4649" s="15" t="s">
        <v>55</v>
      </c>
      <c r="G4649" s="15" t="s">
        <v>1194</v>
      </c>
      <c r="H4649" s="15" t="s">
        <v>1195</v>
      </c>
      <c r="I4649" s="15" t="s">
        <v>128</v>
      </c>
      <c r="J4649" s="15" t="s">
        <v>60</v>
      </c>
      <c r="K4649" s="15" t="s">
        <v>28</v>
      </c>
      <c r="L4649" s="15" t="str">
        <f t="array" ref="L4649">_xlfn.XLOOKUP(M4649,reference_province_to_city!$A$2:$A$11,reference_province_to_city!$B$2:$B$11)</f>
        <v>Medan</v>
      </c>
      <c r="M4649" s="15" t="s">
        <v>11</v>
      </c>
      <c r="N4649" s="15">
        <v>20111.0</v>
      </c>
      <c r="O4649" s="15">
        <f t="array" ref="O4649">_xlfn.XLOOKUP(M4649,reference_postal_code!$B$2:$B$11,reference_postal_code!$A$2:$A$11)</f>
        <v>20111</v>
      </c>
      <c r="P4649" s="15" t="s">
        <v>77</v>
      </c>
      <c r="Q4649" s="15" t="s">
        <v>3408</v>
      </c>
      <c r="R4649" s="15" t="s">
        <v>65</v>
      </c>
      <c r="S4649" s="15" t="s">
        <v>66</v>
      </c>
      <c r="T4649" s="15" t="s">
        <v>3409</v>
      </c>
      <c r="U4649" s="28">
        <v>196200.0</v>
      </c>
      <c r="V4649" s="15">
        <v>2.0</v>
      </c>
      <c r="W4649" s="31">
        <v>0.0</v>
      </c>
      <c r="X4649" s="28">
        <v>90252.0</v>
      </c>
    </row>
    <row r="4650" ht="15.75" customHeight="1">
      <c r="A4650" s="15">
        <v>9851.0</v>
      </c>
      <c r="B4650" s="15" t="s">
        <v>7269</v>
      </c>
      <c r="C4650" s="18">
        <v>42492.0</v>
      </c>
      <c r="D4650" s="18">
        <v>42496.0</v>
      </c>
      <c r="E4650" s="18">
        <f t="shared" si="1"/>
        <v>42496</v>
      </c>
      <c r="F4650" s="15" t="s">
        <v>55</v>
      </c>
      <c r="G4650" s="15" t="s">
        <v>1194</v>
      </c>
      <c r="H4650" s="15" t="s">
        <v>1195</v>
      </c>
      <c r="I4650" s="15" t="s">
        <v>128</v>
      </c>
      <c r="J4650" s="15" t="s">
        <v>60</v>
      </c>
      <c r="K4650" s="15" t="s">
        <v>28</v>
      </c>
      <c r="L4650" s="15" t="str">
        <f t="array" ref="L4650">_xlfn.XLOOKUP(M4650,reference_province_to_city!$A$2:$A$11,reference_province_to_city!$B$2:$B$11)</f>
        <v>Medan</v>
      </c>
      <c r="M4650" s="15" t="s">
        <v>11</v>
      </c>
      <c r="N4650" s="15">
        <v>20111.0</v>
      </c>
      <c r="O4650" s="15">
        <f t="array" ref="O4650">_xlfn.XLOOKUP(M4650,reference_postal_code!$B$2:$B$11,reference_postal_code!$A$2:$A$11)</f>
        <v>20111</v>
      </c>
      <c r="P4650" s="15" t="s">
        <v>77</v>
      </c>
      <c r="Q4650" s="15" t="s">
        <v>5535</v>
      </c>
      <c r="R4650" s="15" t="s">
        <v>106</v>
      </c>
      <c r="S4650" s="15" t="s">
        <v>139</v>
      </c>
      <c r="T4650" s="15" t="s">
        <v>5536</v>
      </c>
      <c r="U4650" s="28">
        <v>188400.0</v>
      </c>
      <c r="V4650" s="15">
        <v>2.0</v>
      </c>
      <c r="W4650" s="31">
        <v>0.0</v>
      </c>
      <c r="X4650" s="28">
        <v>60288.0</v>
      </c>
    </row>
    <row r="4651" ht="15.75" customHeight="1">
      <c r="A4651" s="15">
        <v>1278.0</v>
      </c>
      <c r="B4651" s="15" t="s">
        <v>7278</v>
      </c>
      <c r="C4651" s="18">
        <v>42492.0</v>
      </c>
      <c r="D4651" s="18">
        <v>42497.0</v>
      </c>
      <c r="E4651" s="18">
        <f t="shared" si="1"/>
        <v>42497</v>
      </c>
      <c r="F4651" s="15" t="s">
        <v>55</v>
      </c>
      <c r="G4651" s="15" t="s">
        <v>7021</v>
      </c>
      <c r="H4651" s="15" t="s">
        <v>7022</v>
      </c>
      <c r="I4651" s="15" t="s">
        <v>59</v>
      </c>
      <c r="J4651" s="15" t="s">
        <v>60</v>
      </c>
      <c r="K4651" s="15" t="s">
        <v>10</v>
      </c>
      <c r="L4651" s="15" t="str">
        <f t="array" ref="L4651">_xlfn.XLOOKUP(M4651,reference_province_to_city!$A$2:$A$11,reference_province_to_city!$B$2:$B$11)</f>
        <v>Jakarta</v>
      </c>
      <c r="M4651" s="15" t="s">
        <v>7</v>
      </c>
      <c r="N4651" s="15">
        <v>10110.0</v>
      </c>
      <c r="O4651" s="15">
        <f t="array" ref="O4651">_xlfn.XLOOKUP(M4651,reference_postal_code!$B$2:$B$11,reference_postal_code!$A$2:$A$11)</f>
        <v>10110</v>
      </c>
      <c r="P4651" s="15" t="s">
        <v>117</v>
      </c>
      <c r="Q4651" s="15" t="s">
        <v>5294</v>
      </c>
      <c r="R4651" s="15" t="s">
        <v>65</v>
      </c>
      <c r="S4651" s="15" t="s">
        <v>93</v>
      </c>
      <c r="T4651" s="15" t="s">
        <v>5295</v>
      </c>
      <c r="U4651" s="28">
        <v>1295280.0</v>
      </c>
      <c r="V4651" s="15">
        <v>3.0</v>
      </c>
      <c r="W4651" s="31">
        <v>0.2</v>
      </c>
      <c r="X4651" s="28">
        <v>80955.0</v>
      </c>
    </row>
    <row r="4652" ht="15.75" customHeight="1">
      <c r="A4652" s="15">
        <v>4437.0</v>
      </c>
      <c r="B4652" s="15" t="s">
        <v>7279</v>
      </c>
      <c r="C4652" s="18">
        <v>42493.0</v>
      </c>
      <c r="D4652" s="18">
        <v>42498.0</v>
      </c>
      <c r="E4652" s="18">
        <f t="shared" si="1"/>
        <v>42498</v>
      </c>
      <c r="F4652" s="15" t="s">
        <v>55</v>
      </c>
      <c r="G4652" s="15" t="s">
        <v>6330</v>
      </c>
      <c r="H4652" s="15" t="s">
        <v>6331</v>
      </c>
      <c r="I4652" s="15" t="s">
        <v>59</v>
      </c>
      <c r="J4652" s="15" t="s">
        <v>60</v>
      </c>
      <c r="K4652" s="15" t="s">
        <v>524</v>
      </c>
      <c r="L4652" s="15" t="str">
        <f t="array" ref="L4652">_xlfn.XLOOKUP(M4652,reference_province_to_city!$A$2:$A$11,reference_province_to_city!$B$2:$B$11)</f>
        <v>Balikpapan</v>
      </c>
      <c r="M4652" s="15" t="s">
        <v>21</v>
      </c>
      <c r="N4652" s="15">
        <v>76114.0</v>
      </c>
      <c r="O4652" s="15">
        <f t="array" ref="O4652">_xlfn.XLOOKUP(M4652,reference_postal_code!$B$2:$B$11,reference_postal_code!$A$2:$A$11)</f>
        <v>76114</v>
      </c>
      <c r="P4652" s="15" t="s">
        <v>166</v>
      </c>
      <c r="Q4652" s="15" t="s">
        <v>5036</v>
      </c>
      <c r="R4652" s="15" t="s">
        <v>65</v>
      </c>
      <c r="S4652" s="15" t="s">
        <v>93</v>
      </c>
      <c r="T4652" s="15" t="s">
        <v>5037</v>
      </c>
      <c r="U4652" s="28">
        <v>410760.0</v>
      </c>
      <c r="V4652" s="15">
        <v>7.0</v>
      </c>
      <c r="W4652" s="31">
        <v>0.2</v>
      </c>
      <c r="X4652" s="28">
        <v>41076.0</v>
      </c>
    </row>
    <row r="4653" ht="15.75" customHeight="1">
      <c r="A4653" s="15">
        <v>9561.0</v>
      </c>
      <c r="B4653" s="15" t="s">
        <v>7280</v>
      </c>
      <c r="C4653" s="18">
        <v>42493.0</v>
      </c>
      <c r="D4653" s="18">
        <v>42495.0</v>
      </c>
      <c r="E4653" s="18">
        <f t="shared" si="1"/>
        <v>42495</v>
      </c>
      <c r="F4653" s="15" t="s">
        <v>125</v>
      </c>
      <c r="G4653" s="15" t="s">
        <v>7281</v>
      </c>
      <c r="H4653" s="15" t="s">
        <v>7282</v>
      </c>
      <c r="I4653" s="15" t="s">
        <v>59</v>
      </c>
      <c r="J4653" s="15" t="s">
        <v>60</v>
      </c>
      <c r="K4653" s="15" t="s">
        <v>22</v>
      </c>
      <c r="L4653" s="15" t="str">
        <f t="array" ref="L4653">_xlfn.XLOOKUP(M4653,reference_province_to_city!$A$2:$A$11,reference_province_to_city!$B$2:$B$11)</f>
        <v>Surabaya</v>
      </c>
      <c r="M4653" s="15" t="s">
        <v>20</v>
      </c>
      <c r="N4653" s="15">
        <v>60231.0</v>
      </c>
      <c r="O4653" s="15">
        <f t="array" ref="O4653">_xlfn.XLOOKUP(M4653,reference_postal_code!$B$2:$B$11,reference_postal_code!$A$2:$A$11)</f>
        <v>60231</v>
      </c>
      <c r="P4653" s="15" t="s">
        <v>166</v>
      </c>
      <c r="Q4653" s="15" t="s">
        <v>3285</v>
      </c>
      <c r="R4653" s="15" t="s">
        <v>106</v>
      </c>
      <c r="S4653" s="15" t="s">
        <v>139</v>
      </c>
      <c r="T4653" s="15" t="s">
        <v>3286</v>
      </c>
      <c r="U4653" s="28">
        <v>779520.0</v>
      </c>
      <c r="V4653" s="15">
        <v>2.0</v>
      </c>
      <c r="W4653" s="31">
        <v>0.2</v>
      </c>
      <c r="X4653" s="28">
        <v>155904.0</v>
      </c>
    </row>
    <row r="4654" ht="15.75" customHeight="1">
      <c r="A4654" s="15">
        <v>4436.0</v>
      </c>
      <c r="B4654" s="15" t="s">
        <v>7279</v>
      </c>
      <c r="C4654" s="18">
        <v>42493.0</v>
      </c>
      <c r="D4654" s="18">
        <v>42498.0</v>
      </c>
      <c r="E4654" s="18">
        <f t="shared" si="1"/>
        <v>42498</v>
      </c>
      <c r="F4654" s="15" t="s">
        <v>55</v>
      </c>
      <c r="G4654" s="15" t="s">
        <v>6330</v>
      </c>
      <c r="H4654" s="15" t="s">
        <v>6331</v>
      </c>
      <c r="I4654" s="15" t="s">
        <v>59</v>
      </c>
      <c r="J4654" s="15" t="s">
        <v>60</v>
      </c>
      <c r="K4654" s="15" t="s">
        <v>31</v>
      </c>
      <c r="L4654" s="15" t="str">
        <f t="array" ref="L4654">_xlfn.XLOOKUP(M4654,reference_province_to_city!$A$2:$A$11,reference_province_to_city!$B$2:$B$11)</f>
        <v>Balikpapan</v>
      </c>
      <c r="M4654" s="15" t="s">
        <v>21</v>
      </c>
      <c r="N4654" s="15">
        <v>76114.0</v>
      </c>
      <c r="O4654" s="15">
        <f t="array" ref="O4654">_xlfn.XLOOKUP(M4654,reference_postal_code!$B$2:$B$11,reference_postal_code!$A$2:$A$11)</f>
        <v>76114</v>
      </c>
      <c r="P4654" s="15" t="s">
        <v>166</v>
      </c>
      <c r="Q4654" s="15" t="s">
        <v>5991</v>
      </c>
      <c r="R4654" s="15" t="s">
        <v>65</v>
      </c>
      <c r="S4654" s="15" t="s">
        <v>83</v>
      </c>
      <c r="T4654" s="15" t="s">
        <v>5992</v>
      </c>
      <c r="U4654" s="28">
        <v>32730.0</v>
      </c>
      <c r="V4654" s="15">
        <v>1.0</v>
      </c>
      <c r="W4654" s="31">
        <v>0.8</v>
      </c>
      <c r="X4654" s="28">
        <v>-54004.0</v>
      </c>
    </row>
    <row r="4655" ht="15.75" customHeight="1">
      <c r="A4655" s="15">
        <v>9562.0</v>
      </c>
      <c r="B4655" s="15" t="s">
        <v>7280</v>
      </c>
      <c r="C4655" s="18">
        <v>42493.0</v>
      </c>
      <c r="D4655" s="18">
        <v>42495.0</v>
      </c>
      <c r="E4655" s="18">
        <f t="shared" si="1"/>
        <v>42495</v>
      </c>
      <c r="F4655" s="15" t="s">
        <v>125</v>
      </c>
      <c r="G4655" s="15" t="s">
        <v>7281</v>
      </c>
      <c r="H4655" s="15" t="s">
        <v>7282</v>
      </c>
      <c r="I4655" s="15" t="s">
        <v>59</v>
      </c>
      <c r="J4655" s="15" t="s">
        <v>60</v>
      </c>
      <c r="K4655" s="15" t="s">
        <v>22</v>
      </c>
      <c r="L4655" s="15" t="str">
        <f t="array" ref="L4655">_xlfn.XLOOKUP(M4655,reference_province_to_city!$A$2:$A$11,reference_province_to_city!$B$2:$B$11)</f>
        <v>Surabaya</v>
      </c>
      <c r="M4655" s="15" t="s">
        <v>20</v>
      </c>
      <c r="N4655" s="15">
        <v>60231.0</v>
      </c>
      <c r="O4655" s="15">
        <f t="array" ref="O4655">_xlfn.XLOOKUP(M4655,reference_postal_code!$B$2:$B$11,reference_postal_code!$A$2:$A$11)</f>
        <v>60231</v>
      </c>
      <c r="P4655" s="15" t="s">
        <v>166</v>
      </c>
      <c r="Q4655" s="15" t="s">
        <v>6385</v>
      </c>
      <c r="R4655" s="15" t="s">
        <v>110</v>
      </c>
      <c r="S4655" s="15" t="s">
        <v>149</v>
      </c>
      <c r="T4655" s="15" t="s">
        <v>6386</v>
      </c>
      <c r="U4655" s="28">
        <v>6479640.0</v>
      </c>
      <c r="V4655" s="15">
        <v>3.0</v>
      </c>
      <c r="W4655" s="31">
        <v>0.2</v>
      </c>
      <c r="X4655" s="28">
        <v>-1133937.0</v>
      </c>
    </row>
    <row r="4656" ht="15.75" customHeight="1">
      <c r="A4656" s="15">
        <v>9563.0</v>
      </c>
      <c r="B4656" s="15" t="s">
        <v>7280</v>
      </c>
      <c r="C4656" s="18">
        <v>42493.0</v>
      </c>
      <c r="D4656" s="18">
        <v>42495.0</v>
      </c>
      <c r="E4656" s="18">
        <f t="shared" si="1"/>
        <v>42495</v>
      </c>
      <c r="F4656" s="15" t="s">
        <v>125</v>
      </c>
      <c r="G4656" s="15" t="s">
        <v>7281</v>
      </c>
      <c r="H4656" s="15" t="s">
        <v>7282</v>
      </c>
      <c r="I4656" s="15" t="s">
        <v>59</v>
      </c>
      <c r="J4656" s="15" t="s">
        <v>60</v>
      </c>
      <c r="K4656" s="15" t="s">
        <v>22</v>
      </c>
      <c r="L4656" s="15" t="str">
        <f t="array" ref="L4656">_xlfn.XLOOKUP(M4656,reference_province_to_city!$A$2:$A$11,reference_province_to_city!$B$2:$B$11)</f>
        <v>Surabaya</v>
      </c>
      <c r="M4656" s="15" t="s">
        <v>20</v>
      </c>
      <c r="N4656" s="15">
        <v>60231.0</v>
      </c>
      <c r="O4656" s="15">
        <f t="array" ref="O4656">_xlfn.XLOOKUP(M4656,reference_postal_code!$B$2:$B$11,reference_postal_code!$A$2:$A$11)</f>
        <v>60231</v>
      </c>
      <c r="P4656" s="15" t="s">
        <v>166</v>
      </c>
      <c r="Q4656" s="15" t="s">
        <v>7283</v>
      </c>
      <c r="R4656" s="15" t="s">
        <v>110</v>
      </c>
      <c r="S4656" s="15" t="s">
        <v>668</v>
      </c>
      <c r="T4656" s="15" t="s">
        <v>7284</v>
      </c>
      <c r="U4656" s="28">
        <v>3374055.0</v>
      </c>
      <c r="V4656" s="15">
        <v>3.0</v>
      </c>
      <c r="W4656" s="31">
        <v>0.7</v>
      </c>
      <c r="X4656" s="28">
        <v>-2474307.0</v>
      </c>
    </row>
    <row r="4657" ht="15.75" customHeight="1">
      <c r="A4657" s="15">
        <v>9564.0</v>
      </c>
      <c r="B4657" s="15" t="s">
        <v>7280</v>
      </c>
      <c r="C4657" s="18">
        <v>42493.0</v>
      </c>
      <c r="D4657" s="18">
        <v>42495.0</v>
      </c>
      <c r="E4657" s="18">
        <f t="shared" si="1"/>
        <v>42495</v>
      </c>
      <c r="F4657" s="15" t="s">
        <v>125</v>
      </c>
      <c r="G4657" s="15" t="s">
        <v>7281</v>
      </c>
      <c r="H4657" s="15" t="s">
        <v>7282</v>
      </c>
      <c r="I4657" s="15" t="s">
        <v>59</v>
      </c>
      <c r="J4657" s="15" t="s">
        <v>60</v>
      </c>
      <c r="K4657" s="15" t="s">
        <v>22</v>
      </c>
      <c r="L4657" s="15" t="str">
        <f t="array" ref="L4657">_xlfn.XLOOKUP(M4657,reference_province_to_city!$A$2:$A$11,reference_province_to_city!$B$2:$B$11)</f>
        <v>Surabaya</v>
      </c>
      <c r="M4657" s="15" t="s">
        <v>20</v>
      </c>
      <c r="N4657" s="15">
        <v>60231.0</v>
      </c>
      <c r="O4657" s="15">
        <f t="array" ref="O4657">_xlfn.XLOOKUP(M4657,reference_postal_code!$B$2:$B$11,reference_postal_code!$A$2:$A$11)</f>
        <v>60231</v>
      </c>
      <c r="P4657" s="15" t="s">
        <v>166</v>
      </c>
      <c r="Q4657" s="15" t="s">
        <v>7285</v>
      </c>
      <c r="R4657" s="15" t="s">
        <v>65</v>
      </c>
      <c r="S4657" s="15" t="s">
        <v>79</v>
      </c>
      <c r="T4657" s="15" t="s">
        <v>7286</v>
      </c>
      <c r="U4657" s="28">
        <v>90000.0</v>
      </c>
      <c r="V4657" s="15">
        <v>2.0</v>
      </c>
      <c r="W4657" s="31">
        <v>0.2</v>
      </c>
      <c r="X4657" s="28">
        <v>31500.0</v>
      </c>
    </row>
    <row r="4658" ht="15.75" customHeight="1">
      <c r="A4658" s="15">
        <v>9560.0</v>
      </c>
      <c r="B4658" s="15" t="s">
        <v>7280</v>
      </c>
      <c r="C4658" s="18">
        <v>42493.0</v>
      </c>
      <c r="D4658" s="18">
        <v>42495.0</v>
      </c>
      <c r="E4658" s="18">
        <f t="shared" si="1"/>
        <v>42495</v>
      </c>
      <c r="F4658" s="15" t="s">
        <v>125</v>
      </c>
      <c r="G4658" s="15" t="s">
        <v>7281</v>
      </c>
      <c r="H4658" s="15" t="s">
        <v>7282</v>
      </c>
      <c r="I4658" s="15" t="s">
        <v>59</v>
      </c>
      <c r="J4658" s="15" t="s">
        <v>60</v>
      </c>
      <c r="K4658" s="15" t="s">
        <v>22</v>
      </c>
      <c r="L4658" s="15" t="str">
        <f t="array" ref="L4658">_xlfn.XLOOKUP(M4658,reference_province_to_city!$A$2:$A$11,reference_province_to_city!$B$2:$B$11)</f>
        <v>Surabaya</v>
      </c>
      <c r="M4658" s="15" t="s">
        <v>20</v>
      </c>
      <c r="N4658" s="15">
        <v>60231.0</v>
      </c>
      <c r="O4658" s="15">
        <f t="array" ref="O4658">_xlfn.XLOOKUP(M4658,reference_postal_code!$B$2:$B$11,reference_postal_code!$A$2:$A$11)</f>
        <v>60231</v>
      </c>
      <c r="P4658" s="15" t="s">
        <v>166</v>
      </c>
      <c r="Q4658" s="15" t="s">
        <v>4691</v>
      </c>
      <c r="R4658" s="15" t="s">
        <v>65</v>
      </c>
      <c r="S4658" s="15" t="s">
        <v>87</v>
      </c>
      <c r="T4658" s="15" t="s">
        <v>4692</v>
      </c>
      <c r="U4658" s="28">
        <v>2934600.0</v>
      </c>
      <c r="V4658" s="15">
        <v>5.0</v>
      </c>
      <c r="W4658" s="31">
        <v>0.2</v>
      </c>
      <c r="X4658" s="28">
        <v>-660285.0</v>
      </c>
    </row>
    <row r="4659" ht="15.75" customHeight="1">
      <c r="A4659" s="15">
        <v>4438.0</v>
      </c>
      <c r="B4659" s="15" t="s">
        <v>7279</v>
      </c>
      <c r="C4659" s="18">
        <v>42493.0</v>
      </c>
      <c r="D4659" s="18"/>
      <c r="E4659" s="18">
        <f t="shared" si="1"/>
        <v>42496</v>
      </c>
      <c r="F4659" s="15" t="s">
        <v>55</v>
      </c>
      <c r="G4659" s="15" t="s">
        <v>6330</v>
      </c>
      <c r="H4659" s="15" t="s">
        <v>6331</v>
      </c>
      <c r="I4659" s="15" t="s">
        <v>59</v>
      </c>
      <c r="J4659" s="15" t="s">
        <v>60</v>
      </c>
      <c r="K4659" s="15" t="s">
        <v>31</v>
      </c>
      <c r="L4659" s="15" t="str">
        <f t="array" ref="L4659">_xlfn.XLOOKUP(M4659,reference_province_to_city!$A$2:$A$11,reference_province_to_city!$B$2:$B$11)</f>
        <v>Balikpapan</v>
      </c>
      <c r="M4659" s="15" t="s">
        <v>21</v>
      </c>
      <c r="N4659" s="15">
        <v>76114.0</v>
      </c>
      <c r="O4659" s="15">
        <f t="array" ref="O4659">_xlfn.XLOOKUP(M4659,reference_postal_code!$B$2:$B$11,reference_postal_code!$A$2:$A$11)</f>
        <v>76114</v>
      </c>
      <c r="P4659" s="15" t="s">
        <v>166</v>
      </c>
      <c r="Q4659" s="15" t="s">
        <v>2662</v>
      </c>
      <c r="R4659" s="15" t="s">
        <v>65</v>
      </c>
      <c r="S4659" s="15" t="s">
        <v>222</v>
      </c>
      <c r="T4659" s="15" t="s">
        <v>2663</v>
      </c>
      <c r="U4659" s="28">
        <v>396090.0</v>
      </c>
      <c r="V4659" s="15">
        <v>3.0</v>
      </c>
      <c r="W4659" s="31">
        <v>0.8</v>
      </c>
      <c r="X4659" s="28">
        <v>-1069443.0</v>
      </c>
    </row>
    <row r="4660" ht="15.75" customHeight="1">
      <c r="A4660" s="15">
        <v>9559.0</v>
      </c>
      <c r="B4660" s="15" t="s">
        <v>7280</v>
      </c>
      <c r="C4660" s="18">
        <v>42493.0</v>
      </c>
      <c r="D4660" s="18">
        <v>42495.0</v>
      </c>
      <c r="E4660" s="18">
        <f t="shared" si="1"/>
        <v>42495</v>
      </c>
      <c r="F4660" s="15" t="s">
        <v>125</v>
      </c>
      <c r="G4660" s="15" t="s">
        <v>7281</v>
      </c>
      <c r="H4660" s="15" t="s">
        <v>7282</v>
      </c>
      <c r="I4660" s="15" t="s">
        <v>59</v>
      </c>
      <c r="J4660" s="15" t="s">
        <v>60</v>
      </c>
      <c r="K4660" s="15" t="s">
        <v>1550</v>
      </c>
      <c r="L4660" s="15" t="str">
        <f t="array" ref="L4660">_xlfn.XLOOKUP(M4660,reference_province_to_city!$A$2:$A$11,reference_province_to_city!$B$2:$B$11)</f>
        <v>Surabaya</v>
      </c>
      <c r="M4660" s="15" t="s">
        <v>20</v>
      </c>
      <c r="N4660" s="15">
        <v>60231.0</v>
      </c>
      <c r="O4660" s="15">
        <f t="array" ref="O4660">_xlfn.XLOOKUP(M4660,reference_postal_code!$B$2:$B$11,reference_postal_code!$A$2:$A$11)</f>
        <v>60231</v>
      </c>
      <c r="P4660" s="15" t="s">
        <v>166</v>
      </c>
      <c r="Q4660" s="15" t="s">
        <v>3959</v>
      </c>
      <c r="R4660" s="15" t="s">
        <v>110</v>
      </c>
      <c r="S4660" s="15" t="s">
        <v>149</v>
      </c>
      <c r="T4660" s="15" t="s">
        <v>3960</v>
      </c>
      <c r="U4660" s="28">
        <v>1987800.0</v>
      </c>
      <c r="V4660" s="15">
        <v>5.0</v>
      </c>
      <c r="W4660" s="31">
        <v>0.2</v>
      </c>
      <c r="X4660" s="28">
        <v>521798.0</v>
      </c>
    </row>
    <row r="4661" ht="15.75" customHeight="1">
      <c r="A4661" s="15">
        <v>1358.0</v>
      </c>
      <c r="B4661" s="15" t="s">
        <v>7287</v>
      </c>
      <c r="C4661" s="18">
        <v>42495.0</v>
      </c>
      <c r="D4661" s="18">
        <v>42497.0</v>
      </c>
      <c r="E4661" s="18">
        <f t="shared" si="1"/>
        <v>42497</v>
      </c>
      <c r="F4661" s="15" t="s">
        <v>125</v>
      </c>
      <c r="G4661" s="15" t="s">
        <v>188</v>
      </c>
      <c r="H4661" s="15" t="s">
        <v>189</v>
      </c>
      <c r="I4661" s="15" t="s">
        <v>59</v>
      </c>
      <c r="J4661" s="15" t="s">
        <v>60</v>
      </c>
      <c r="K4661" s="15" t="s">
        <v>33</v>
      </c>
      <c r="L4661" s="15" t="str">
        <f t="array" ref="L4661">_xlfn.XLOOKUP(M4661,reference_province_to_city!$A$2:$A$11,reference_province_to_city!$B$2:$B$11)</f>
        <v>Makassar</v>
      </c>
      <c r="M4661" s="15" t="s">
        <v>25</v>
      </c>
      <c r="N4661" s="15">
        <v>90111.0</v>
      </c>
      <c r="O4661" s="15">
        <f t="array" ref="O4661">_xlfn.XLOOKUP(M4661,reference_postal_code!$B$2:$B$11,reference_postal_code!$A$2:$A$11)</f>
        <v>90111</v>
      </c>
      <c r="P4661" s="15" t="s">
        <v>63</v>
      </c>
      <c r="Q4661" s="15" t="s">
        <v>718</v>
      </c>
      <c r="R4661" s="15" t="s">
        <v>65</v>
      </c>
      <c r="S4661" s="15" t="s">
        <v>66</v>
      </c>
      <c r="T4661" s="15" t="s">
        <v>719</v>
      </c>
      <c r="U4661" s="28">
        <v>1187100.0</v>
      </c>
      <c r="V4661" s="15">
        <v>3.0</v>
      </c>
      <c r="W4661" s="31">
        <v>0.0</v>
      </c>
      <c r="X4661" s="28">
        <v>546066.0</v>
      </c>
    </row>
    <row r="4662" ht="15.75" customHeight="1">
      <c r="A4662" s="15">
        <v>7115.0</v>
      </c>
      <c r="B4662" s="15" t="s">
        <v>7288</v>
      </c>
      <c r="C4662" s="18">
        <v>42495.0</v>
      </c>
      <c r="D4662" s="18">
        <v>42496.0</v>
      </c>
      <c r="E4662" s="18">
        <f t="shared" si="1"/>
        <v>42496</v>
      </c>
      <c r="F4662" s="15" t="s">
        <v>125</v>
      </c>
      <c r="G4662" s="15" t="s">
        <v>7289</v>
      </c>
      <c r="H4662" s="15" t="s">
        <v>7290</v>
      </c>
      <c r="I4662" s="15" t="s">
        <v>128</v>
      </c>
      <c r="J4662" s="15" t="s">
        <v>60</v>
      </c>
      <c r="K4662" s="15" t="s">
        <v>22</v>
      </c>
      <c r="L4662" s="15" t="str">
        <f t="array" ref="L4662">_xlfn.XLOOKUP(M4662,reference_province_to_city!$A$2:$A$11,reference_province_to_city!$B$2:$B$11)</f>
        <v>Surabaya</v>
      </c>
      <c r="M4662" s="15" t="s">
        <v>20</v>
      </c>
      <c r="N4662" s="15">
        <v>60231.0</v>
      </c>
      <c r="O4662" s="15">
        <f t="array" ref="O4662">_xlfn.XLOOKUP(M4662,reference_postal_code!$B$2:$B$11,reference_postal_code!$A$2:$A$11)</f>
        <v>60231</v>
      </c>
      <c r="P4662" s="15" t="s">
        <v>166</v>
      </c>
      <c r="Q4662" s="15" t="s">
        <v>7291</v>
      </c>
      <c r="R4662" s="15" t="s">
        <v>106</v>
      </c>
      <c r="S4662" s="15" t="s">
        <v>218</v>
      </c>
      <c r="T4662" s="15" t="s">
        <v>7292</v>
      </c>
      <c r="U4662" s="28">
        <v>2.52882E7</v>
      </c>
      <c r="V4662" s="15">
        <v>6.0</v>
      </c>
      <c r="W4662" s="31">
        <v>0.0</v>
      </c>
      <c r="X4662" s="28">
        <v>4804758.0</v>
      </c>
    </row>
    <row r="4663" ht="15.75" customHeight="1">
      <c r="A4663" s="15">
        <v>5696.0</v>
      </c>
      <c r="B4663" s="15" t="s">
        <v>7293</v>
      </c>
      <c r="C4663" s="18">
        <v>42495.0</v>
      </c>
      <c r="D4663" s="18">
        <v>42497.0</v>
      </c>
      <c r="E4663" s="18">
        <f t="shared" si="1"/>
        <v>42497</v>
      </c>
      <c r="F4663" s="15" t="s">
        <v>114</v>
      </c>
      <c r="G4663" s="15" t="s">
        <v>4746</v>
      </c>
      <c r="H4663" s="15" t="s">
        <v>4747</v>
      </c>
      <c r="I4663" s="15" t="s">
        <v>59</v>
      </c>
      <c r="J4663" s="15" t="s">
        <v>60</v>
      </c>
      <c r="K4663" s="15" t="s">
        <v>28</v>
      </c>
      <c r="L4663" s="15" t="str">
        <f t="array" ref="L4663">_xlfn.XLOOKUP(M4663,reference_province_to_city!$A$2:$A$11,reference_province_to_city!$B$2:$B$11)</f>
        <v>Medan</v>
      </c>
      <c r="M4663" s="15" t="s">
        <v>11</v>
      </c>
      <c r="N4663" s="15">
        <v>20111.0</v>
      </c>
      <c r="O4663" s="15">
        <f t="array" ref="O4663">_xlfn.XLOOKUP(M4663,reference_postal_code!$B$2:$B$11,reference_postal_code!$A$2:$A$11)</f>
        <v>20111</v>
      </c>
      <c r="P4663" s="15" t="s">
        <v>77</v>
      </c>
      <c r="Q4663" s="15" t="s">
        <v>4587</v>
      </c>
      <c r="R4663" s="15" t="s">
        <v>106</v>
      </c>
      <c r="S4663" s="15" t="s">
        <v>218</v>
      </c>
      <c r="T4663" s="15" t="s">
        <v>4588</v>
      </c>
      <c r="U4663" s="28">
        <v>1066320.0</v>
      </c>
      <c r="V4663" s="15">
        <v>2.0</v>
      </c>
      <c r="W4663" s="31">
        <v>0.2</v>
      </c>
      <c r="X4663" s="28">
        <v>-26658.0</v>
      </c>
    </row>
    <row r="4664" ht="15.75" customHeight="1">
      <c r="A4664" s="15">
        <v>8752.0</v>
      </c>
      <c r="B4664" s="15" t="s">
        <v>7294</v>
      </c>
      <c r="C4664" s="18">
        <v>42495.0</v>
      </c>
      <c r="D4664" s="18">
        <v>42499.0</v>
      </c>
      <c r="E4664" s="18">
        <f t="shared" si="1"/>
        <v>42499</v>
      </c>
      <c r="F4664" s="15" t="s">
        <v>55</v>
      </c>
      <c r="G4664" s="15" t="s">
        <v>665</v>
      </c>
      <c r="H4664" s="15" t="s">
        <v>666</v>
      </c>
      <c r="I4664" s="15" t="s">
        <v>76</v>
      </c>
      <c r="J4664" s="15" t="s">
        <v>60</v>
      </c>
      <c r="L4664" s="15" t="str">
        <f t="array" ref="L4664">_xlfn.XLOOKUP(M4664,reference_province_to_city!$A$2:$A$11,reference_province_to_city!$B$2:$B$11)</f>
        <v>Semarang</v>
      </c>
      <c r="M4664" s="15" t="s">
        <v>15</v>
      </c>
      <c r="N4664" s="15">
        <v>50111.0</v>
      </c>
      <c r="O4664" s="15">
        <f t="array" ref="O4664">_xlfn.XLOOKUP(M4664,reference_postal_code!$B$2:$B$11,reference_postal_code!$A$2:$A$11)</f>
        <v>50111</v>
      </c>
      <c r="P4664" s="15" t="s">
        <v>77</v>
      </c>
      <c r="Q4664" s="15" t="s">
        <v>7295</v>
      </c>
      <c r="R4664" s="15" t="s">
        <v>65</v>
      </c>
      <c r="S4664" s="15" t="s">
        <v>66</v>
      </c>
      <c r="T4664" s="15" t="s">
        <v>7296</v>
      </c>
      <c r="U4664" s="28">
        <v>1398720.0</v>
      </c>
      <c r="V4664" s="15">
        <v>4.0</v>
      </c>
      <c r="W4664" s="31">
        <v>0.2</v>
      </c>
      <c r="X4664" s="28">
        <v>472068.0</v>
      </c>
    </row>
    <row r="4665" ht="15.75" customHeight="1">
      <c r="A4665" s="15">
        <v>2589.0</v>
      </c>
      <c r="B4665" s="15" t="s">
        <v>7297</v>
      </c>
      <c r="C4665" s="18">
        <v>42495.0</v>
      </c>
      <c r="D4665" s="18">
        <v>42499.0</v>
      </c>
      <c r="E4665" s="18">
        <f t="shared" si="1"/>
        <v>42499</v>
      </c>
      <c r="F4665" s="15" t="s">
        <v>55</v>
      </c>
      <c r="G4665" s="15" t="s">
        <v>3329</v>
      </c>
      <c r="H4665" s="15" t="s">
        <v>3330</v>
      </c>
      <c r="I4665" s="15" t="s">
        <v>76</v>
      </c>
      <c r="J4665" s="15" t="s">
        <v>60</v>
      </c>
      <c r="K4665" s="15" t="s">
        <v>541</v>
      </c>
      <c r="L4665" s="15" t="str">
        <f t="array" ref="L4665">_xlfn.XLOOKUP(M4665,reference_province_to_city!$A$2:$A$11,reference_province_to_city!$B$2:$B$11)</f>
        <v>Medan</v>
      </c>
      <c r="M4665" s="15" t="s">
        <v>11</v>
      </c>
      <c r="N4665" s="15">
        <v>20111.0</v>
      </c>
      <c r="O4665" s="15">
        <f t="array" ref="O4665">_xlfn.XLOOKUP(M4665,reference_postal_code!$B$2:$B$11,reference_postal_code!$A$2:$A$11)</f>
        <v>20111</v>
      </c>
      <c r="P4665" s="15" t="s">
        <v>77</v>
      </c>
      <c r="Q4665" s="15" t="s">
        <v>2206</v>
      </c>
      <c r="R4665" s="15" t="s">
        <v>65</v>
      </c>
      <c r="S4665" s="15" t="s">
        <v>87</v>
      </c>
      <c r="T4665" s="15" t="s">
        <v>2207</v>
      </c>
      <c r="U4665" s="28">
        <v>89700.0</v>
      </c>
      <c r="V4665" s="15">
        <v>1.0</v>
      </c>
      <c r="W4665" s="31">
        <v>0.0</v>
      </c>
      <c r="X4665" s="28">
        <v>15249.0</v>
      </c>
    </row>
    <row r="4666" ht="15.75" customHeight="1">
      <c r="A4666" s="15">
        <v>2590.0</v>
      </c>
      <c r="B4666" s="15" t="s">
        <v>7297</v>
      </c>
      <c r="C4666" s="18">
        <v>42495.0</v>
      </c>
      <c r="D4666" s="18">
        <v>42499.0</v>
      </c>
      <c r="E4666" s="18">
        <f t="shared" si="1"/>
        <v>42499</v>
      </c>
      <c r="F4666" s="15" t="s">
        <v>55</v>
      </c>
      <c r="G4666" s="15" t="s">
        <v>3329</v>
      </c>
      <c r="H4666" s="15" t="s">
        <v>3330</v>
      </c>
      <c r="I4666" s="15" t="s">
        <v>76</v>
      </c>
      <c r="J4666" s="15" t="s">
        <v>60</v>
      </c>
      <c r="K4666" s="15" t="s">
        <v>28</v>
      </c>
      <c r="L4666" s="15" t="str">
        <f t="array" ref="L4666">_xlfn.XLOOKUP(M4666,reference_province_to_city!$A$2:$A$11,reference_province_to_city!$B$2:$B$11)</f>
        <v>Medan</v>
      </c>
      <c r="M4666" s="15" t="s">
        <v>11</v>
      </c>
      <c r="N4666" s="15">
        <v>20111.0</v>
      </c>
      <c r="O4666" s="15">
        <f t="array" ref="O4666">_xlfn.XLOOKUP(M4666,reference_postal_code!$B$2:$B$11,reference_postal_code!$A$2:$A$11)</f>
        <v>20111</v>
      </c>
      <c r="P4666" s="15" t="s">
        <v>77</v>
      </c>
      <c r="Q4666" s="15" t="s">
        <v>6726</v>
      </c>
      <c r="R4666" s="15" t="s">
        <v>110</v>
      </c>
      <c r="S4666" s="15" t="s">
        <v>111</v>
      </c>
      <c r="T4666" s="15" t="s">
        <v>6727</v>
      </c>
      <c r="U4666" s="28">
        <v>3692520.0</v>
      </c>
      <c r="V4666" s="15">
        <v>3.0</v>
      </c>
      <c r="W4666" s="31">
        <v>0.2</v>
      </c>
      <c r="X4666" s="28">
        <v>323095.0</v>
      </c>
    </row>
    <row r="4667" ht="15.75" customHeight="1">
      <c r="A4667" s="15">
        <v>3041.0</v>
      </c>
      <c r="B4667" s="15" t="s">
        <v>7298</v>
      </c>
      <c r="C4667" s="18">
        <v>42495.0</v>
      </c>
      <c r="D4667" s="18">
        <v>42499.0</v>
      </c>
      <c r="E4667" s="18">
        <f t="shared" si="1"/>
        <v>42499</v>
      </c>
      <c r="F4667" s="15" t="s">
        <v>55</v>
      </c>
      <c r="G4667" s="15" t="s">
        <v>2824</v>
      </c>
      <c r="H4667" s="15" t="s">
        <v>2825</v>
      </c>
      <c r="I4667" s="15" t="s">
        <v>59</v>
      </c>
      <c r="J4667" s="15" t="s">
        <v>60</v>
      </c>
      <c r="K4667" s="15" t="s">
        <v>29</v>
      </c>
      <c r="L4667" s="15" t="str">
        <f t="array" ref="L4667">_xlfn.XLOOKUP(M4667,reference_province_to_city!$A$2:$A$11,reference_province_to_city!$B$2:$B$11)</f>
        <v>Palembang</v>
      </c>
      <c r="M4667" s="15" t="s">
        <v>13</v>
      </c>
      <c r="N4667" s="15">
        <v>30111.0</v>
      </c>
      <c r="O4667" s="15">
        <f t="array" ref="O4667">_xlfn.XLOOKUP(M4667,reference_postal_code!$B$2:$B$11,reference_postal_code!$A$2:$A$11)</f>
        <v>30111</v>
      </c>
      <c r="P4667" s="15" t="s">
        <v>77</v>
      </c>
      <c r="Q4667" s="15" t="s">
        <v>775</v>
      </c>
      <c r="R4667" s="15" t="s">
        <v>106</v>
      </c>
      <c r="S4667" s="15" t="s">
        <v>139</v>
      </c>
      <c r="T4667" s="15" t="s">
        <v>776</v>
      </c>
      <c r="U4667" s="28">
        <v>250800.0</v>
      </c>
      <c r="V4667" s="15">
        <v>5.0</v>
      </c>
      <c r="W4667" s="31">
        <v>0.2</v>
      </c>
      <c r="X4667" s="28">
        <v>50160.0</v>
      </c>
    </row>
    <row r="4668" ht="15.75" customHeight="1">
      <c r="A4668" s="15">
        <v>8753.0</v>
      </c>
      <c r="B4668" s="15" t="s">
        <v>7294</v>
      </c>
      <c r="C4668" s="18">
        <v>42495.0</v>
      </c>
      <c r="D4668" s="18">
        <v>42499.0</v>
      </c>
      <c r="E4668" s="18">
        <f t="shared" si="1"/>
        <v>42499</v>
      </c>
      <c r="F4668" s="15" t="s">
        <v>55</v>
      </c>
      <c r="G4668" s="15" t="s">
        <v>665</v>
      </c>
      <c r="H4668" s="15" t="s">
        <v>666</v>
      </c>
      <c r="I4668" s="15" t="s">
        <v>76</v>
      </c>
      <c r="J4668" s="15" t="s">
        <v>60</v>
      </c>
      <c r="K4668" s="15" t="s">
        <v>17</v>
      </c>
      <c r="L4668" s="15" t="str">
        <f t="array" ref="L4668">_xlfn.XLOOKUP(M4668,reference_province_to_city!$A$2:$A$11,reference_province_to_city!$B$2:$B$11)</f>
        <v>Semarang</v>
      </c>
      <c r="M4668" s="15" t="s">
        <v>15</v>
      </c>
      <c r="N4668" s="15">
        <v>50111.0</v>
      </c>
      <c r="O4668" s="15">
        <f t="array" ref="O4668">_xlfn.XLOOKUP(M4668,reference_postal_code!$B$2:$B$11,reference_postal_code!$A$2:$A$11)</f>
        <v>50111</v>
      </c>
      <c r="P4668" s="15" t="s">
        <v>77</v>
      </c>
      <c r="Q4668" s="15" t="s">
        <v>6569</v>
      </c>
      <c r="R4668" s="15" t="s">
        <v>110</v>
      </c>
      <c r="S4668" s="15" t="s">
        <v>111</v>
      </c>
      <c r="T4668" s="15" t="s">
        <v>6570</v>
      </c>
      <c r="U4668" s="28">
        <v>2662200.0</v>
      </c>
      <c r="V4668" s="15">
        <v>3.0</v>
      </c>
      <c r="W4668" s="31">
        <v>0.2</v>
      </c>
      <c r="X4668" s="28">
        <v>299497.0</v>
      </c>
    </row>
    <row r="4669" ht="15.75" customHeight="1">
      <c r="A4669" s="15">
        <v>7116.0</v>
      </c>
      <c r="B4669" s="15" t="s">
        <v>7288</v>
      </c>
      <c r="C4669" s="18">
        <v>42495.0</v>
      </c>
      <c r="D4669" s="18">
        <v>42496.0</v>
      </c>
      <c r="E4669" s="18">
        <f t="shared" si="1"/>
        <v>42496</v>
      </c>
      <c r="F4669" s="15" t="s">
        <v>125</v>
      </c>
      <c r="G4669" s="15" t="s">
        <v>7289</v>
      </c>
      <c r="H4669" s="15" t="s">
        <v>7290</v>
      </c>
      <c r="I4669" s="15" t="s">
        <v>128</v>
      </c>
      <c r="J4669" s="15" t="s">
        <v>60</v>
      </c>
      <c r="K4669" s="15" t="s">
        <v>22</v>
      </c>
      <c r="L4669" s="15" t="str">
        <f t="array" ref="L4669">_xlfn.XLOOKUP(M4669,reference_province_to_city!$A$2:$A$11,reference_province_to_city!$B$2:$B$11)</f>
        <v>Surabaya</v>
      </c>
      <c r="M4669" s="15" t="s">
        <v>20</v>
      </c>
      <c r="N4669" s="15">
        <v>60231.0</v>
      </c>
      <c r="O4669" s="15">
        <f t="array" ref="O4669">_xlfn.XLOOKUP(M4669,reference_postal_code!$B$2:$B$11,reference_postal_code!$A$2:$A$11)</f>
        <v>60231</v>
      </c>
      <c r="P4669" s="15" t="s">
        <v>166</v>
      </c>
      <c r="Q4669" s="15" t="s">
        <v>3113</v>
      </c>
      <c r="R4669" s="15" t="s">
        <v>65</v>
      </c>
      <c r="S4669" s="15" t="s">
        <v>83</v>
      </c>
      <c r="T4669" s="15" t="s">
        <v>3114</v>
      </c>
      <c r="U4669" s="28">
        <v>85920.0</v>
      </c>
      <c r="V4669" s="15">
        <v>2.0</v>
      </c>
      <c r="W4669" s="31">
        <v>0.2</v>
      </c>
      <c r="X4669" s="28">
        <v>30072.0</v>
      </c>
    </row>
    <row r="4670" ht="15.75" customHeight="1">
      <c r="A4670" s="15">
        <v>2820.0</v>
      </c>
      <c r="B4670" s="15" t="s">
        <v>7299</v>
      </c>
      <c r="C4670" s="18">
        <v>42495.0</v>
      </c>
      <c r="D4670" s="18">
        <v>42498.0</v>
      </c>
      <c r="E4670" s="18">
        <f t="shared" si="1"/>
        <v>42498</v>
      </c>
      <c r="F4670" s="15" t="s">
        <v>125</v>
      </c>
      <c r="G4670" s="15" t="s">
        <v>3121</v>
      </c>
      <c r="H4670" s="15" t="s">
        <v>3122</v>
      </c>
      <c r="I4670" s="15" t="s">
        <v>59</v>
      </c>
      <c r="J4670" s="15" t="s">
        <v>60</v>
      </c>
      <c r="K4670" s="15" t="s">
        <v>14</v>
      </c>
      <c r="L4670" s="15" t="str">
        <f t="array" ref="L4670">_xlfn.XLOOKUP(M4670,reference_province_to_city!$A$2:$A$11,reference_province_to_city!$B$2:$B$11)</f>
        <v>Bandung</v>
      </c>
      <c r="M4670" s="15" t="s">
        <v>12</v>
      </c>
      <c r="N4670" s="15">
        <v>40111.0</v>
      </c>
      <c r="O4670" s="15">
        <f t="array" ref="O4670">_xlfn.XLOOKUP(M4670,reference_postal_code!$B$2:$B$11,reference_postal_code!$A$2:$A$11)</f>
        <v>40111</v>
      </c>
      <c r="P4670" s="15" t="s">
        <v>117</v>
      </c>
      <c r="Q4670" s="15" t="s">
        <v>3613</v>
      </c>
      <c r="R4670" s="15" t="s">
        <v>65</v>
      </c>
      <c r="S4670" s="15" t="s">
        <v>83</v>
      </c>
      <c r="T4670" s="15" t="s">
        <v>3614</v>
      </c>
      <c r="U4670" s="28">
        <v>100800.0</v>
      </c>
      <c r="V4670" s="15">
        <v>5.0</v>
      </c>
      <c r="W4670" s="31">
        <v>0.2</v>
      </c>
      <c r="X4670" s="28">
        <v>35280.0</v>
      </c>
    </row>
    <row r="4671" ht="15.75" customHeight="1">
      <c r="A4671" s="15">
        <v>2286.0</v>
      </c>
      <c r="B4671" s="15" t="s">
        <v>7300</v>
      </c>
      <c r="C4671" s="18">
        <v>42495.0</v>
      </c>
      <c r="D4671" s="18">
        <v>42498.0</v>
      </c>
      <c r="E4671" s="18">
        <f t="shared" si="1"/>
        <v>42498</v>
      </c>
      <c r="F4671" s="15" t="s">
        <v>125</v>
      </c>
      <c r="G4671" s="15" t="s">
        <v>1721</v>
      </c>
      <c r="H4671" s="15" t="s">
        <v>1722</v>
      </c>
      <c r="I4671" s="15" t="s">
        <v>128</v>
      </c>
      <c r="J4671" s="15" t="s">
        <v>60</v>
      </c>
      <c r="K4671" s="15" t="s">
        <v>14</v>
      </c>
      <c r="L4671" s="15" t="str">
        <f t="array" ref="L4671">_xlfn.XLOOKUP(M4671,reference_province_to_city!$A$2:$A$11,reference_province_to_city!$B$2:$B$11)</f>
        <v>Bandung</v>
      </c>
      <c r="M4671" s="15" t="s">
        <v>12</v>
      </c>
      <c r="N4671" s="15">
        <v>40111.0</v>
      </c>
      <c r="O4671" s="15">
        <f t="array" ref="O4671">_xlfn.XLOOKUP(M4671,reference_postal_code!$B$2:$B$11,reference_postal_code!$A$2:$A$11)</f>
        <v>40111</v>
      </c>
      <c r="P4671" s="15" t="s">
        <v>117</v>
      </c>
      <c r="Q4671" s="15" t="s">
        <v>2336</v>
      </c>
      <c r="R4671" s="15" t="s">
        <v>65</v>
      </c>
      <c r="S4671" s="15" t="s">
        <v>66</v>
      </c>
      <c r="T4671" s="15" t="s">
        <v>2337</v>
      </c>
      <c r="U4671" s="28">
        <v>215280.0</v>
      </c>
      <c r="V4671" s="15">
        <v>3.0</v>
      </c>
      <c r="W4671" s="31">
        <v>0.2</v>
      </c>
      <c r="X4671" s="28">
        <v>78039.0</v>
      </c>
    </row>
    <row r="4672" ht="15.75" customHeight="1">
      <c r="A4672" s="15">
        <v>2821.0</v>
      </c>
      <c r="B4672" s="15" t="s">
        <v>7299</v>
      </c>
      <c r="C4672" s="18">
        <v>42495.0</v>
      </c>
      <c r="D4672" s="18"/>
      <c r="E4672" s="18">
        <f t="shared" si="1"/>
        <v>42498</v>
      </c>
      <c r="F4672" s="15" t="s">
        <v>125</v>
      </c>
      <c r="G4672" s="15" t="s">
        <v>3121</v>
      </c>
      <c r="H4672" s="15" t="s">
        <v>3122</v>
      </c>
      <c r="I4672" s="15" t="s">
        <v>59</v>
      </c>
      <c r="J4672" s="15" t="s">
        <v>60</v>
      </c>
      <c r="K4672" s="15" t="s">
        <v>14</v>
      </c>
      <c r="L4672" s="15" t="str">
        <f t="array" ref="L4672">_xlfn.XLOOKUP(M4672,reference_province_to_city!$A$2:$A$11,reference_province_to_city!$B$2:$B$11)</f>
        <v>Bandung</v>
      </c>
      <c r="M4672" s="15" t="s">
        <v>12</v>
      </c>
      <c r="N4672" s="15">
        <v>40111.0</v>
      </c>
      <c r="O4672" s="15">
        <f t="array" ref="O4672">_xlfn.XLOOKUP(M4672,reference_postal_code!$B$2:$B$11,reference_postal_code!$A$2:$A$11)</f>
        <v>40111</v>
      </c>
      <c r="P4672" s="15" t="s">
        <v>117</v>
      </c>
      <c r="Q4672" s="15" t="s">
        <v>1144</v>
      </c>
      <c r="R4672" s="15" t="s">
        <v>106</v>
      </c>
      <c r="S4672" s="15" t="s">
        <v>218</v>
      </c>
      <c r="T4672" s="15" t="s">
        <v>1145</v>
      </c>
      <c r="U4672" s="28">
        <v>4481640.0</v>
      </c>
      <c r="V4672" s="15">
        <v>3.0</v>
      </c>
      <c r="W4672" s="31">
        <v>0.2</v>
      </c>
      <c r="X4672" s="28">
        <v>112041.0</v>
      </c>
    </row>
    <row r="4673" ht="15.75" customHeight="1">
      <c r="A4673" s="15">
        <v>2382.0</v>
      </c>
      <c r="B4673" s="15" t="s">
        <v>7301</v>
      </c>
      <c r="C4673" s="18">
        <v>42496.0</v>
      </c>
      <c r="D4673" s="18">
        <v>42500.0</v>
      </c>
      <c r="E4673" s="18">
        <f t="shared" si="1"/>
        <v>42500</v>
      </c>
      <c r="F4673" s="15" t="s">
        <v>55</v>
      </c>
      <c r="G4673" s="15" t="s">
        <v>5735</v>
      </c>
      <c r="H4673" s="15" t="s">
        <v>5736</v>
      </c>
      <c r="I4673" s="15" t="s">
        <v>76</v>
      </c>
      <c r="J4673" s="15" t="s">
        <v>60</v>
      </c>
      <c r="K4673" s="15" t="s">
        <v>33</v>
      </c>
      <c r="L4673" s="15" t="str">
        <f t="array" ref="L4673">_xlfn.XLOOKUP(M4673,reference_province_to_city!$A$2:$A$11,reference_province_to_city!$B$2:$B$11)</f>
        <v>Makassar</v>
      </c>
      <c r="M4673" s="15" t="s">
        <v>25</v>
      </c>
      <c r="N4673" s="15">
        <v>90111.0</v>
      </c>
      <c r="O4673" s="15">
        <f t="array" ref="O4673">_xlfn.XLOOKUP(M4673,reference_postal_code!$B$2:$B$11,reference_postal_code!$A$2:$A$11)</f>
        <v>90111</v>
      </c>
      <c r="P4673" s="15" t="s">
        <v>63</v>
      </c>
      <c r="Q4673" s="15" t="s">
        <v>5656</v>
      </c>
      <c r="R4673" s="15" t="s">
        <v>106</v>
      </c>
      <c r="S4673" s="15" t="s">
        <v>139</v>
      </c>
      <c r="T4673" s="15" t="s">
        <v>5657</v>
      </c>
      <c r="U4673" s="28">
        <v>820680.0</v>
      </c>
      <c r="V4673" s="15">
        <v>7.0</v>
      </c>
      <c r="W4673" s="31">
        <v>0.2</v>
      </c>
      <c r="X4673" s="28">
        <v>174394.0</v>
      </c>
    </row>
    <row r="4674" ht="15.75" customHeight="1">
      <c r="A4674" s="15">
        <v>2380.0</v>
      </c>
      <c r="B4674" s="15" t="s">
        <v>7301</v>
      </c>
      <c r="C4674" s="18">
        <v>42496.0</v>
      </c>
      <c r="D4674" s="18">
        <v>42500.0</v>
      </c>
      <c r="E4674" s="18">
        <f t="shared" si="1"/>
        <v>42500</v>
      </c>
      <c r="F4674" s="15" t="s">
        <v>55</v>
      </c>
      <c r="G4674" s="15" t="s">
        <v>5735</v>
      </c>
      <c r="H4674" s="15" t="s">
        <v>5736</v>
      </c>
      <c r="I4674" s="15" t="s">
        <v>76</v>
      </c>
      <c r="J4674" s="15" t="s">
        <v>60</v>
      </c>
      <c r="K4674" s="15" t="s">
        <v>33</v>
      </c>
      <c r="L4674" s="15" t="str">
        <f t="array" ref="L4674">_xlfn.XLOOKUP(M4674,reference_province_to_city!$A$2:$A$11,reference_province_to_city!$B$2:$B$11)</f>
        <v>Makassar</v>
      </c>
      <c r="M4674" s="15" t="s">
        <v>25</v>
      </c>
      <c r="N4674" s="15">
        <v>90111.0</v>
      </c>
      <c r="O4674" s="15">
        <f t="array" ref="O4674">_xlfn.XLOOKUP(M4674,reference_postal_code!$B$2:$B$11,reference_postal_code!$A$2:$A$11)</f>
        <v>90111</v>
      </c>
      <c r="P4674" s="15" t="s">
        <v>63</v>
      </c>
      <c r="Q4674" s="15" t="s">
        <v>4507</v>
      </c>
      <c r="R4674" s="15" t="s">
        <v>65</v>
      </c>
      <c r="S4674" s="15" t="s">
        <v>103</v>
      </c>
      <c r="T4674" s="15" t="s">
        <v>4508</v>
      </c>
      <c r="U4674" s="28">
        <v>108240.0</v>
      </c>
      <c r="V4674" s="15">
        <v>2.0</v>
      </c>
      <c r="W4674" s="31">
        <v>0.2</v>
      </c>
      <c r="X4674" s="28">
        <v>25707.0</v>
      </c>
    </row>
    <row r="4675" ht="15.75" customHeight="1">
      <c r="A4675" s="15">
        <v>9676.0</v>
      </c>
      <c r="B4675" s="15" t="s">
        <v>7302</v>
      </c>
      <c r="C4675" s="18">
        <v>42496.0</v>
      </c>
      <c r="D4675" s="18">
        <v>42500.0</v>
      </c>
      <c r="E4675" s="18">
        <f t="shared" si="1"/>
        <v>42500</v>
      </c>
      <c r="F4675" s="15" t="s">
        <v>55</v>
      </c>
      <c r="G4675" s="15" t="s">
        <v>2614</v>
      </c>
      <c r="H4675" s="15" t="s">
        <v>2615</v>
      </c>
      <c r="I4675" s="15" t="s">
        <v>59</v>
      </c>
      <c r="J4675" s="15" t="s">
        <v>60</v>
      </c>
      <c r="K4675" s="15" t="s">
        <v>14</v>
      </c>
      <c r="L4675" s="15" t="str">
        <f t="array" ref="L4675">_xlfn.XLOOKUP(M4675,reference_province_to_city!$A$2:$A$11,reference_province_to_city!$B$2:$B$11)</f>
        <v>Bandung</v>
      </c>
      <c r="M4675" s="15" t="s">
        <v>12</v>
      </c>
      <c r="N4675" s="15">
        <v>40111.0</v>
      </c>
      <c r="O4675" s="15">
        <f t="array" ref="O4675">_xlfn.XLOOKUP(M4675,reference_postal_code!$B$2:$B$11,reference_postal_code!$A$2:$A$11)</f>
        <v>40111</v>
      </c>
      <c r="P4675" s="15" t="s">
        <v>117</v>
      </c>
      <c r="Q4675" s="15" t="s">
        <v>7303</v>
      </c>
      <c r="R4675" s="15" t="s">
        <v>106</v>
      </c>
      <c r="S4675" s="15" t="s">
        <v>139</v>
      </c>
      <c r="T4675" s="15" t="s">
        <v>7304</v>
      </c>
      <c r="U4675" s="28">
        <v>624000.0</v>
      </c>
      <c r="V4675" s="15">
        <v>4.0</v>
      </c>
      <c r="W4675" s="31">
        <v>0.0</v>
      </c>
      <c r="X4675" s="28">
        <v>212160.0</v>
      </c>
    </row>
    <row r="4676" ht="15.75" customHeight="1">
      <c r="A4676" s="15">
        <v>3360.0</v>
      </c>
      <c r="B4676" s="15" t="s">
        <v>7305</v>
      </c>
      <c r="C4676" s="18">
        <v>42496.0</v>
      </c>
      <c r="D4676" s="18">
        <v>42500.0</v>
      </c>
      <c r="E4676" s="18">
        <f t="shared" si="1"/>
        <v>42500</v>
      </c>
      <c r="F4676" s="15" t="s">
        <v>55</v>
      </c>
      <c r="G4676" s="15" t="s">
        <v>6632</v>
      </c>
      <c r="H4676" s="15" t="s">
        <v>6633</v>
      </c>
      <c r="I4676" s="15" t="s">
        <v>59</v>
      </c>
      <c r="J4676" s="15" t="s">
        <v>60</v>
      </c>
      <c r="K4676" s="15" t="s">
        <v>31</v>
      </c>
      <c r="L4676" s="15" t="str">
        <f t="array" ref="L4676">_xlfn.XLOOKUP(M4676,reference_province_to_city!$A$2:$A$11,reference_province_to_city!$B$2:$B$11)</f>
        <v>Balikpapan</v>
      </c>
      <c r="M4676" s="15" t="s">
        <v>21</v>
      </c>
      <c r="N4676" s="15">
        <v>76114.0</v>
      </c>
      <c r="O4676" s="15">
        <f t="array" ref="O4676">_xlfn.XLOOKUP(M4676,reference_postal_code!$B$2:$B$11,reference_postal_code!$A$2:$A$11)</f>
        <v>76114</v>
      </c>
      <c r="P4676" s="15" t="s">
        <v>166</v>
      </c>
      <c r="Q4676" s="15" t="s">
        <v>2545</v>
      </c>
      <c r="R4676" s="15" t="s">
        <v>110</v>
      </c>
      <c r="S4676" s="15" t="s">
        <v>149</v>
      </c>
      <c r="T4676" s="15" t="s">
        <v>2546</v>
      </c>
      <c r="U4676" s="28">
        <v>392640.0</v>
      </c>
      <c r="V4676" s="15">
        <v>2.0</v>
      </c>
      <c r="W4676" s="31">
        <v>0.2</v>
      </c>
      <c r="X4676" s="28">
        <v>-49080.0</v>
      </c>
    </row>
    <row r="4677" ht="15.75" customHeight="1">
      <c r="A4677" s="15">
        <v>3359.0</v>
      </c>
      <c r="B4677" s="15" t="s">
        <v>7305</v>
      </c>
      <c r="C4677" s="18">
        <v>42496.0</v>
      </c>
      <c r="D4677" s="18">
        <v>42500.0</v>
      </c>
      <c r="E4677" s="18">
        <f t="shared" si="1"/>
        <v>42500</v>
      </c>
      <c r="F4677" s="15" t="s">
        <v>55</v>
      </c>
      <c r="G4677" s="15" t="s">
        <v>6632</v>
      </c>
      <c r="H4677" s="15" t="s">
        <v>6633</v>
      </c>
      <c r="I4677" s="15" t="s">
        <v>59</v>
      </c>
      <c r="J4677" s="15" t="s">
        <v>60</v>
      </c>
      <c r="K4677" s="15" t="s">
        <v>31</v>
      </c>
      <c r="L4677" s="15" t="str">
        <f t="array" ref="L4677">_xlfn.XLOOKUP(M4677,reference_province_to_city!$A$2:$A$11,reference_province_to_city!$B$2:$B$11)</f>
        <v>Balikpapan</v>
      </c>
      <c r="M4677" s="15" t="s">
        <v>21</v>
      </c>
      <c r="N4677" s="15">
        <v>76114.0</v>
      </c>
      <c r="O4677" s="15">
        <f t="array" ref="O4677">_xlfn.XLOOKUP(M4677,reference_postal_code!$B$2:$B$11,reference_postal_code!$A$2:$A$11)</f>
        <v>76114</v>
      </c>
      <c r="P4677" s="15" t="s">
        <v>166</v>
      </c>
      <c r="Q4677" s="15" t="s">
        <v>706</v>
      </c>
      <c r="R4677" s="15" t="s">
        <v>65</v>
      </c>
      <c r="S4677" s="15" t="s">
        <v>83</v>
      </c>
      <c r="T4677" s="15" t="s">
        <v>707</v>
      </c>
      <c r="U4677" s="28">
        <v>48120.0</v>
      </c>
      <c r="V4677" s="15">
        <v>2.0</v>
      </c>
      <c r="W4677" s="31">
        <v>0.8</v>
      </c>
      <c r="X4677" s="28">
        <v>-79398.0</v>
      </c>
    </row>
    <row r="4678" ht="15.75" customHeight="1">
      <c r="A4678" s="15">
        <v>6633.0</v>
      </c>
      <c r="B4678" s="15" t="s">
        <v>7306</v>
      </c>
      <c r="C4678" s="18">
        <v>42496.0</v>
      </c>
      <c r="D4678" s="18">
        <v>42498.0</v>
      </c>
      <c r="E4678" s="18">
        <f t="shared" si="1"/>
        <v>42498</v>
      </c>
      <c r="F4678" s="15" t="s">
        <v>114</v>
      </c>
      <c r="G4678" s="15" t="s">
        <v>5735</v>
      </c>
      <c r="H4678" s="15" t="s">
        <v>5736</v>
      </c>
      <c r="I4678" s="15" t="s">
        <v>76</v>
      </c>
      <c r="J4678" s="15" t="s">
        <v>60</v>
      </c>
      <c r="K4678" s="15" t="s">
        <v>33</v>
      </c>
      <c r="L4678" s="15" t="str">
        <f t="array" ref="L4678">_xlfn.XLOOKUP(M4678,reference_province_to_city!$A$2:$A$11,reference_province_to_city!$B$2:$B$11)</f>
        <v>Makassar</v>
      </c>
      <c r="M4678" s="15" t="s">
        <v>25</v>
      </c>
      <c r="N4678" s="15">
        <v>90111.0</v>
      </c>
      <c r="O4678" s="15">
        <f t="array" ref="O4678">_xlfn.XLOOKUP(M4678,reference_postal_code!$B$2:$B$11,reference_postal_code!$A$2:$A$11)</f>
        <v>90111</v>
      </c>
      <c r="P4678" s="15" t="s">
        <v>63</v>
      </c>
      <c r="Q4678" s="15" t="s">
        <v>4763</v>
      </c>
      <c r="R4678" s="15" t="s">
        <v>65</v>
      </c>
      <c r="S4678" s="15" t="s">
        <v>222</v>
      </c>
      <c r="T4678" s="15" t="s">
        <v>4764</v>
      </c>
      <c r="U4678" s="28">
        <v>817200.0</v>
      </c>
      <c r="V4678" s="15">
        <v>1.0</v>
      </c>
      <c r="W4678" s="31">
        <v>0.0</v>
      </c>
      <c r="X4678" s="28">
        <v>228816.0</v>
      </c>
    </row>
    <row r="4679" ht="15.75" customHeight="1">
      <c r="A4679" s="15">
        <v>2381.0</v>
      </c>
      <c r="B4679" s="15" t="s">
        <v>7301</v>
      </c>
      <c r="C4679" s="18">
        <v>42496.0</v>
      </c>
      <c r="D4679" s="18">
        <v>42500.0</v>
      </c>
      <c r="E4679" s="18">
        <f t="shared" si="1"/>
        <v>42500</v>
      </c>
      <c r="F4679" s="15" t="s">
        <v>55</v>
      </c>
      <c r="G4679" s="15" t="s">
        <v>5735</v>
      </c>
      <c r="H4679" s="15" t="s">
        <v>5736</v>
      </c>
      <c r="I4679" s="15" t="s">
        <v>76</v>
      </c>
      <c r="J4679" s="15" t="s">
        <v>60</v>
      </c>
      <c r="K4679" s="15" t="s">
        <v>33</v>
      </c>
      <c r="L4679" s="15" t="str">
        <f t="array" ref="L4679">_xlfn.XLOOKUP(M4679,reference_province_to_city!$A$2:$A$11,reference_province_to_city!$B$2:$B$11)</f>
        <v>Makassar</v>
      </c>
      <c r="M4679" s="15" t="s">
        <v>25</v>
      </c>
      <c r="N4679" s="15">
        <v>90111.0</v>
      </c>
      <c r="O4679" s="15">
        <f t="array" ref="O4679">_xlfn.XLOOKUP(M4679,reference_postal_code!$B$2:$B$11,reference_postal_code!$A$2:$A$11)</f>
        <v>90111</v>
      </c>
      <c r="P4679" s="15" t="s">
        <v>63</v>
      </c>
      <c r="Q4679" s="15" t="s">
        <v>836</v>
      </c>
      <c r="R4679" s="15" t="s">
        <v>65</v>
      </c>
      <c r="S4679" s="15" t="s">
        <v>66</v>
      </c>
      <c r="T4679" s="15" t="s">
        <v>837</v>
      </c>
      <c r="U4679" s="28">
        <v>743520.0</v>
      </c>
      <c r="V4679" s="15">
        <v>2.0</v>
      </c>
      <c r="W4679" s="31">
        <v>0.2</v>
      </c>
      <c r="X4679" s="28">
        <v>232350.0</v>
      </c>
    </row>
    <row r="4680" ht="15.75" customHeight="1">
      <c r="A4680" s="15">
        <v>2185.0</v>
      </c>
      <c r="B4680" s="15" t="s">
        <v>7307</v>
      </c>
      <c r="C4680" s="18">
        <v>42497.0</v>
      </c>
      <c r="D4680" s="18">
        <v>42501.0</v>
      </c>
      <c r="E4680" s="18">
        <f t="shared" si="1"/>
        <v>42501</v>
      </c>
      <c r="F4680" s="15" t="s">
        <v>55</v>
      </c>
      <c r="G4680" s="15" t="s">
        <v>7024</v>
      </c>
      <c r="H4680" s="15" t="s">
        <v>7025</v>
      </c>
      <c r="I4680" s="15" t="s">
        <v>59</v>
      </c>
      <c r="J4680" s="15" t="s">
        <v>60</v>
      </c>
      <c r="K4680" s="15" t="s">
        <v>10</v>
      </c>
      <c r="L4680" s="15" t="str">
        <f t="array" ref="L4680">_xlfn.XLOOKUP(M4680,reference_province_to_city!$A$2:$A$11,reference_province_to_city!$B$2:$B$11)</f>
        <v>Jakarta</v>
      </c>
      <c r="M4680" s="15" t="s">
        <v>7</v>
      </c>
      <c r="N4680" s="15">
        <v>10110.0</v>
      </c>
      <c r="O4680" s="15">
        <f t="array" ref="O4680">_xlfn.XLOOKUP(M4680,reference_postal_code!$B$2:$B$11,reference_postal_code!$A$2:$A$11)</f>
        <v>10110</v>
      </c>
      <c r="P4680" s="15" t="s">
        <v>117</v>
      </c>
      <c r="Q4680" s="15" t="s">
        <v>4149</v>
      </c>
      <c r="R4680" s="15" t="s">
        <v>106</v>
      </c>
      <c r="S4680" s="15" t="s">
        <v>139</v>
      </c>
      <c r="T4680" s="15" t="s">
        <v>4150</v>
      </c>
      <c r="U4680" s="28">
        <v>955200.0</v>
      </c>
      <c r="V4680" s="15">
        <v>8.0</v>
      </c>
      <c r="W4680" s="31">
        <v>0.0</v>
      </c>
      <c r="X4680" s="28">
        <v>420288.0</v>
      </c>
    </row>
    <row r="4681" ht="15.75" customHeight="1">
      <c r="A4681" s="15">
        <v>2182.0</v>
      </c>
      <c r="B4681" s="15" t="s">
        <v>7307</v>
      </c>
      <c r="C4681" s="18">
        <v>42497.0</v>
      </c>
      <c r="D4681" s="18">
        <v>42501.0</v>
      </c>
      <c r="E4681" s="18">
        <f t="shared" si="1"/>
        <v>42501</v>
      </c>
      <c r="F4681" s="15" t="s">
        <v>55</v>
      </c>
      <c r="G4681" s="15" t="s">
        <v>7024</v>
      </c>
      <c r="H4681" s="15" t="s">
        <v>7025</v>
      </c>
      <c r="I4681" s="15" t="s">
        <v>59</v>
      </c>
      <c r="J4681" s="15" t="s">
        <v>60</v>
      </c>
      <c r="K4681" s="15" t="s">
        <v>10</v>
      </c>
      <c r="L4681" s="15" t="str">
        <f t="array" ref="L4681">_xlfn.XLOOKUP(M4681,reference_province_to_city!$A$2:$A$11,reference_province_to_city!$B$2:$B$11)</f>
        <v>Jakarta</v>
      </c>
      <c r="M4681" s="15" t="s">
        <v>7</v>
      </c>
      <c r="N4681" s="15">
        <v>10110.0</v>
      </c>
      <c r="O4681" s="15">
        <f t="array" ref="O4681">_xlfn.XLOOKUP(M4681,reference_postal_code!$B$2:$B$11,reference_postal_code!$A$2:$A$11)</f>
        <v>10110</v>
      </c>
      <c r="P4681" s="15" t="s">
        <v>117</v>
      </c>
      <c r="Q4681" s="15" t="s">
        <v>4936</v>
      </c>
      <c r="R4681" s="15" t="s">
        <v>106</v>
      </c>
      <c r="S4681" s="15" t="s">
        <v>107</v>
      </c>
      <c r="T4681" s="15" t="s">
        <v>4937</v>
      </c>
      <c r="U4681" s="28">
        <v>6641460.0</v>
      </c>
      <c r="V4681" s="15">
        <v>4.0</v>
      </c>
      <c r="W4681" s="31">
        <v>0.1</v>
      </c>
      <c r="X4681" s="28">
        <v>885528.0</v>
      </c>
    </row>
    <row r="4682" ht="15.75" customHeight="1">
      <c r="A4682" s="15">
        <v>2181.0</v>
      </c>
      <c r="B4682" s="15" t="s">
        <v>7307</v>
      </c>
      <c r="C4682" s="18">
        <v>42497.0</v>
      </c>
      <c r="D4682" s="18">
        <v>42501.0</v>
      </c>
      <c r="E4682" s="18">
        <f t="shared" si="1"/>
        <v>42501</v>
      </c>
      <c r="F4682" s="15" t="s">
        <v>55</v>
      </c>
      <c r="G4682" s="15" t="s">
        <v>7024</v>
      </c>
      <c r="H4682" s="15" t="s">
        <v>7025</v>
      </c>
      <c r="I4682" s="15" t="s">
        <v>59</v>
      </c>
      <c r="J4682" s="15" t="s">
        <v>60</v>
      </c>
      <c r="K4682" s="15" t="s">
        <v>10</v>
      </c>
      <c r="L4682" s="15" t="str">
        <f t="array" ref="L4682">_xlfn.XLOOKUP(M4682,reference_province_to_city!$A$2:$A$11,reference_province_to_city!$B$2:$B$11)</f>
        <v>Jakarta</v>
      </c>
      <c r="M4682" s="15" t="s">
        <v>7</v>
      </c>
      <c r="N4682" s="15">
        <v>10110.0</v>
      </c>
      <c r="O4682" s="15">
        <f t="array" ref="O4682">_xlfn.XLOOKUP(M4682,reference_postal_code!$B$2:$B$11,reference_postal_code!$A$2:$A$11)</f>
        <v>10110</v>
      </c>
      <c r="P4682" s="15" t="s">
        <v>117</v>
      </c>
      <c r="Q4682" s="15" t="s">
        <v>3036</v>
      </c>
      <c r="R4682" s="15" t="s">
        <v>65</v>
      </c>
      <c r="S4682" s="15" t="s">
        <v>79</v>
      </c>
      <c r="T4682" s="15" t="s">
        <v>3037</v>
      </c>
      <c r="U4682" s="28">
        <v>666000.0</v>
      </c>
      <c r="V4682" s="15">
        <v>3.0</v>
      </c>
      <c r="W4682" s="31">
        <v>0.0</v>
      </c>
      <c r="X4682" s="28">
        <v>333000.0</v>
      </c>
    </row>
    <row r="4683" ht="15.75" customHeight="1">
      <c r="A4683" s="15">
        <v>2183.0</v>
      </c>
      <c r="B4683" s="15" t="s">
        <v>7307</v>
      </c>
      <c r="C4683" s="18">
        <v>42497.0</v>
      </c>
      <c r="D4683" s="18">
        <v>42501.0</v>
      </c>
      <c r="E4683" s="18">
        <f t="shared" si="1"/>
        <v>42501</v>
      </c>
      <c r="F4683" s="15" t="s">
        <v>55</v>
      </c>
      <c r="G4683" s="15" t="s">
        <v>7024</v>
      </c>
      <c r="H4683" s="15" t="s">
        <v>7025</v>
      </c>
      <c r="I4683" s="15" t="s">
        <v>59</v>
      </c>
      <c r="J4683" s="15" t="s">
        <v>60</v>
      </c>
      <c r="K4683" s="15" t="s">
        <v>10</v>
      </c>
      <c r="L4683" s="15" t="str">
        <f t="array" ref="L4683">_xlfn.XLOOKUP(M4683,reference_province_to_city!$A$2:$A$11,reference_province_to_city!$B$2:$B$11)</f>
        <v>Jakarta</v>
      </c>
      <c r="M4683" s="15" t="s">
        <v>7</v>
      </c>
      <c r="N4683" s="15">
        <v>10110.0</v>
      </c>
      <c r="O4683" s="15">
        <f t="array" ref="O4683">_xlfn.XLOOKUP(M4683,reference_postal_code!$B$2:$B$11,reference_postal_code!$A$2:$A$11)</f>
        <v>10110</v>
      </c>
      <c r="P4683" s="15" t="s">
        <v>117</v>
      </c>
      <c r="Q4683" s="15" t="s">
        <v>4808</v>
      </c>
      <c r="R4683" s="15" t="s">
        <v>110</v>
      </c>
      <c r="S4683" s="15" t="s">
        <v>668</v>
      </c>
      <c r="T4683" s="15" t="s">
        <v>4809</v>
      </c>
      <c r="U4683" s="28">
        <v>5.999925E7</v>
      </c>
      <c r="V4683" s="15">
        <v>5.0</v>
      </c>
      <c r="W4683" s="31">
        <v>0.0</v>
      </c>
      <c r="X4683" s="28">
        <v>1.7399782E7</v>
      </c>
    </row>
    <row r="4684" ht="15.75" customHeight="1">
      <c r="A4684" s="15">
        <v>2184.0</v>
      </c>
      <c r="B4684" s="15" t="s">
        <v>7307</v>
      </c>
      <c r="C4684" s="18">
        <v>42497.0</v>
      </c>
      <c r="D4684" s="18">
        <v>42501.0</v>
      </c>
      <c r="E4684" s="18">
        <f t="shared" si="1"/>
        <v>42501</v>
      </c>
      <c r="F4684" s="15" t="s">
        <v>55</v>
      </c>
      <c r="G4684" s="15" t="s">
        <v>7024</v>
      </c>
      <c r="H4684" s="15" t="s">
        <v>7025</v>
      </c>
      <c r="I4684" s="15" t="s">
        <v>59</v>
      </c>
      <c r="J4684" s="15" t="s">
        <v>60</v>
      </c>
      <c r="K4684" s="15" t="s">
        <v>10</v>
      </c>
      <c r="L4684" s="15" t="str">
        <f t="array" ref="L4684">_xlfn.XLOOKUP(M4684,reference_province_to_city!$A$2:$A$11,reference_province_to_city!$B$2:$B$11)</f>
        <v>Jakarta</v>
      </c>
      <c r="M4684" s="15" t="s">
        <v>7</v>
      </c>
      <c r="N4684" s="15">
        <v>10110.0</v>
      </c>
      <c r="O4684" s="15">
        <f t="array" ref="O4684">_xlfn.XLOOKUP(M4684,reference_postal_code!$B$2:$B$11,reference_postal_code!$A$2:$A$11)</f>
        <v>10110</v>
      </c>
      <c r="P4684" s="15" t="s">
        <v>117</v>
      </c>
      <c r="Q4684" s="15" t="s">
        <v>2570</v>
      </c>
      <c r="R4684" s="15" t="s">
        <v>110</v>
      </c>
      <c r="S4684" s="15" t="s">
        <v>149</v>
      </c>
      <c r="T4684" s="15" t="s">
        <v>2571</v>
      </c>
      <c r="U4684" s="28">
        <v>2999250.0</v>
      </c>
      <c r="V4684" s="15">
        <v>5.0</v>
      </c>
      <c r="W4684" s="31">
        <v>0.0</v>
      </c>
      <c r="X4684" s="28">
        <v>329917.0</v>
      </c>
    </row>
    <row r="4685" ht="15.75" customHeight="1">
      <c r="A4685" s="15">
        <v>2180.0</v>
      </c>
      <c r="B4685" s="15" t="s">
        <v>7307</v>
      </c>
      <c r="C4685" s="18">
        <v>42497.0</v>
      </c>
      <c r="D4685" s="18">
        <v>42501.0</v>
      </c>
      <c r="E4685" s="18">
        <f t="shared" si="1"/>
        <v>42501</v>
      </c>
      <c r="F4685" s="15" t="s">
        <v>55</v>
      </c>
      <c r="G4685" s="15" t="s">
        <v>7024</v>
      </c>
      <c r="H4685" s="15" t="s">
        <v>7025</v>
      </c>
      <c r="I4685" s="15" t="s">
        <v>59</v>
      </c>
      <c r="J4685" s="15" t="s">
        <v>60</v>
      </c>
      <c r="K4685" s="15" t="s">
        <v>10</v>
      </c>
      <c r="L4685" s="15" t="str">
        <f t="array" ref="L4685">_xlfn.XLOOKUP(M4685,reference_province_to_city!$A$2:$A$11,reference_province_to_city!$B$2:$B$11)</f>
        <v>Jakarta</v>
      </c>
      <c r="M4685" s="15" t="s">
        <v>7</v>
      </c>
      <c r="N4685" s="15">
        <v>10110.0</v>
      </c>
      <c r="O4685" s="15">
        <f t="array" ref="O4685">_xlfn.XLOOKUP(M4685,reference_postal_code!$B$2:$B$11,reference_postal_code!$A$2:$A$11)</f>
        <v>10110</v>
      </c>
      <c r="P4685" s="15" t="s">
        <v>117</v>
      </c>
      <c r="Q4685" s="15" t="s">
        <v>750</v>
      </c>
      <c r="R4685" s="15" t="s">
        <v>65</v>
      </c>
      <c r="S4685" s="15" t="s">
        <v>83</v>
      </c>
      <c r="T4685" s="15" t="s">
        <v>751</v>
      </c>
      <c r="U4685" s="28">
        <v>1278480.0</v>
      </c>
      <c r="V4685" s="15">
        <v>7.0</v>
      </c>
      <c r="W4685" s="31">
        <v>0.2</v>
      </c>
      <c r="X4685" s="28">
        <v>463449.0</v>
      </c>
    </row>
    <row r="4686" ht="15.75" customHeight="1">
      <c r="A4686" s="15">
        <v>1632.0</v>
      </c>
      <c r="B4686" s="15" t="s">
        <v>7308</v>
      </c>
      <c r="C4686" s="18">
        <v>42498.0</v>
      </c>
      <c r="D4686" s="18">
        <v>42498.0</v>
      </c>
      <c r="E4686" s="18">
        <f t="shared" si="1"/>
        <v>42498</v>
      </c>
      <c r="F4686" s="15" t="s">
        <v>466</v>
      </c>
      <c r="G4686" s="15" t="s">
        <v>585</v>
      </c>
      <c r="H4686" s="15" t="s">
        <v>586</v>
      </c>
      <c r="I4686" s="15" t="s">
        <v>59</v>
      </c>
      <c r="J4686" s="15" t="s">
        <v>60</v>
      </c>
      <c r="K4686" s="15" t="s">
        <v>22</v>
      </c>
      <c r="L4686" s="15" t="str">
        <f t="array" ref="L4686">_xlfn.XLOOKUP(M4686,reference_province_to_city!$A$2:$A$11,reference_province_to_city!$B$2:$B$11)</f>
        <v>Surabaya</v>
      </c>
      <c r="M4686" s="15" t="s">
        <v>20</v>
      </c>
      <c r="N4686" s="15">
        <v>60231.0</v>
      </c>
      <c r="O4686" s="15">
        <f t="array" ref="O4686">_xlfn.XLOOKUP(M4686,reference_postal_code!$B$2:$B$11,reference_postal_code!$A$2:$A$11)</f>
        <v>60231</v>
      </c>
      <c r="P4686" s="15" t="s">
        <v>166</v>
      </c>
      <c r="Q4686" s="15" t="s">
        <v>997</v>
      </c>
      <c r="R4686" s="15" t="s">
        <v>65</v>
      </c>
      <c r="S4686" s="15" t="s">
        <v>66</v>
      </c>
      <c r="T4686" s="15" t="s">
        <v>998</v>
      </c>
      <c r="U4686" s="28">
        <v>160320.0</v>
      </c>
      <c r="V4686" s="15">
        <v>2.0</v>
      </c>
      <c r="W4686" s="31">
        <v>0.2</v>
      </c>
      <c r="X4686" s="28">
        <v>56112.0</v>
      </c>
    </row>
    <row r="4687" ht="15.75" customHeight="1">
      <c r="A4687" s="15">
        <v>1631.0</v>
      </c>
      <c r="B4687" s="15" t="s">
        <v>7308</v>
      </c>
      <c r="C4687" s="18">
        <v>42498.0</v>
      </c>
      <c r="D4687" s="18">
        <v>42498.0</v>
      </c>
      <c r="E4687" s="18">
        <f t="shared" si="1"/>
        <v>42498</v>
      </c>
      <c r="F4687" s="15" t="s">
        <v>466</v>
      </c>
      <c r="G4687" s="15" t="s">
        <v>585</v>
      </c>
      <c r="H4687" s="15" t="s">
        <v>586</v>
      </c>
      <c r="I4687" s="15" t="s">
        <v>59</v>
      </c>
      <c r="J4687" s="15" t="s">
        <v>60</v>
      </c>
      <c r="K4687" s="15" t="s">
        <v>22</v>
      </c>
      <c r="L4687" s="15" t="str">
        <f t="array" ref="L4687">_xlfn.XLOOKUP(M4687,reference_province_to_city!$A$2:$A$11,reference_province_to_city!$B$2:$B$11)</f>
        <v>Surabaya</v>
      </c>
      <c r="M4687" s="15" t="s">
        <v>20</v>
      </c>
      <c r="N4687" s="15">
        <v>60231.0</v>
      </c>
      <c r="O4687" s="15">
        <f t="array" ref="O4687">_xlfn.XLOOKUP(M4687,reference_postal_code!$B$2:$B$11,reference_postal_code!$A$2:$A$11)</f>
        <v>60231</v>
      </c>
      <c r="P4687" s="15" t="s">
        <v>166</v>
      </c>
      <c r="Q4687" s="15" t="s">
        <v>2495</v>
      </c>
      <c r="R4687" s="15" t="s">
        <v>65</v>
      </c>
      <c r="S4687" s="15" t="s">
        <v>87</v>
      </c>
      <c r="T4687" s="15" t="s">
        <v>2496</v>
      </c>
      <c r="U4687" s="28">
        <v>1.509084E7</v>
      </c>
      <c r="V4687" s="15">
        <v>3.0</v>
      </c>
      <c r="W4687" s="31">
        <v>0.2</v>
      </c>
      <c r="X4687" s="28">
        <v>1320449.0</v>
      </c>
    </row>
    <row r="4688" ht="15.75" customHeight="1">
      <c r="A4688" s="15">
        <v>1635.0</v>
      </c>
      <c r="B4688" s="15" t="s">
        <v>7308</v>
      </c>
      <c r="C4688" s="18">
        <v>42498.0</v>
      </c>
      <c r="D4688" s="18">
        <v>42498.0</v>
      </c>
      <c r="E4688" s="18">
        <f t="shared" si="1"/>
        <v>42498</v>
      </c>
      <c r="F4688" s="15" t="s">
        <v>466</v>
      </c>
      <c r="G4688" s="15" t="s">
        <v>585</v>
      </c>
      <c r="H4688" s="15" t="s">
        <v>586</v>
      </c>
      <c r="I4688" s="15" t="s">
        <v>59</v>
      </c>
      <c r="J4688" s="15" t="s">
        <v>60</v>
      </c>
      <c r="K4688" s="15" t="s">
        <v>22</v>
      </c>
      <c r="L4688" s="15" t="str">
        <f t="array" ref="L4688">_xlfn.XLOOKUP(M4688,reference_province_to_city!$A$2:$A$11,reference_province_to_city!$B$2:$B$11)</f>
        <v>Surabaya</v>
      </c>
      <c r="M4688" s="15" t="s">
        <v>20</v>
      </c>
      <c r="N4688" s="15">
        <v>60231.0</v>
      </c>
      <c r="O4688" s="15">
        <f t="array" ref="O4688">_xlfn.XLOOKUP(M4688,reference_postal_code!$B$2:$B$11,reference_postal_code!$A$2:$A$11)</f>
        <v>60231</v>
      </c>
      <c r="P4688" s="15" t="s">
        <v>166</v>
      </c>
      <c r="Q4688" s="15" t="s">
        <v>1517</v>
      </c>
      <c r="R4688" s="15" t="s">
        <v>110</v>
      </c>
      <c r="S4688" s="15" t="s">
        <v>149</v>
      </c>
      <c r="T4688" s="15" t="s">
        <v>1518</v>
      </c>
      <c r="U4688" s="28">
        <v>871680.0</v>
      </c>
      <c r="V4688" s="15">
        <v>2.0</v>
      </c>
      <c r="W4688" s="31">
        <v>0.2</v>
      </c>
      <c r="X4688" s="28">
        <v>108960.0</v>
      </c>
    </row>
    <row r="4689" ht="15.75" customHeight="1">
      <c r="A4689" s="15">
        <v>1634.0</v>
      </c>
      <c r="B4689" s="15" t="s">
        <v>7308</v>
      </c>
      <c r="C4689" s="18">
        <v>42498.0</v>
      </c>
      <c r="D4689" s="18">
        <v>42498.0</v>
      </c>
      <c r="E4689" s="18">
        <f t="shared" si="1"/>
        <v>42498</v>
      </c>
      <c r="F4689" s="15" t="s">
        <v>466</v>
      </c>
      <c r="G4689" s="15" t="s">
        <v>585</v>
      </c>
      <c r="H4689" s="15" t="s">
        <v>586</v>
      </c>
      <c r="I4689" s="15" t="s">
        <v>59</v>
      </c>
      <c r="J4689" s="15" t="s">
        <v>60</v>
      </c>
      <c r="K4689" s="15" t="s">
        <v>22</v>
      </c>
      <c r="L4689" s="15" t="str">
        <f t="array" ref="L4689">_xlfn.XLOOKUP(M4689,reference_province_to_city!$A$2:$A$11,reference_province_to_city!$B$2:$B$11)</f>
        <v>Surabaya</v>
      </c>
      <c r="M4689" s="15" t="s">
        <v>20</v>
      </c>
      <c r="N4689" s="15">
        <v>60231.0</v>
      </c>
      <c r="O4689" s="15">
        <f t="array" ref="O4689">_xlfn.XLOOKUP(M4689,reference_postal_code!$B$2:$B$11,reference_postal_code!$A$2:$A$11)</f>
        <v>60231</v>
      </c>
      <c r="P4689" s="15" t="s">
        <v>166</v>
      </c>
      <c r="Q4689" s="15" t="s">
        <v>6333</v>
      </c>
      <c r="R4689" s="15" t="s">
        <v>65</v>
      </c>
      <c r="S4689" s="15" t="s">
        <v>87</v>
      </c>
      <c r="T4689" s="15" t="s">
        <v>6334</v>
      </c>
      <c r="U4689" s="28">
        <v>376800.0</v>
      </c>
      <c r="V4689" s="15">
        <v>2.0</v>
      </c>
      <c r="W4689" s="31">
        <v>0.2</v>
      </c>
      <c r="X4689" s="28">
        <v>23550.0</v>
      </c>
    </row>
    <row r="4690" ht="15.75" customHeight="1">
      <c r="A4690" s="15">
        <v>1633.0</v>
      </c>
      <c r="B4690" s="15" t="s">
        <v>7308</v>
      </c>
      <c r="C4690" s="18">
        <v>42498.0</v>
      </c>
      <c r="D4690" s="18">
        <v>42498.0</v>
      </c>
      <c r="E4690" s="18">
        <f t="shared" si="1"/>
        <v>42498</v>
      </c>
      <c r="F4690" s="15" t="s">
        <v>466</v>
      </c>
      <c r="G4690" s="15" t="s">
        <v>585</v>
      </c>
      <c r="H4690" s="15" t="s">
        <v>586</v>
      </c>
      <c r="I4690" s="15" t="s">
        <v>59</v>
      </c>
      <c r="J4690" s="15" t="s">
        <v>60</v>
      </c>
      <c r="K4690" s="15" t="s">
        <v>22</v>
      </c>
      <c r="L4690" s="15" t="str">
        <f t="array" ref="L4690">_xlfn.XLOOKUP(M4690,reference_province_to_city!$A$2:$A$11,reference_province_to_city!$B$2:$B$11)</f>
        <v>Surabaya</v>
      </c>
      <c r="M4690" s="15" t="s">
        <v>20</v>
      </c>
      <c r="N4690" s="15">
        <v>60231.0</v>
      </c>
      <c r="O4690" s="15">
        <f t="array" ref="O4690">_xlfn.XLOOKUP(M4690,reference_postal_code!$B$2:$B$11,reference_postal_code!$A$2:$A$11)</f>
        <v>60231</v>
      </c>
      <c r="P4690" s="15" t="s">
        <v>166</v>
      </c>
      <c r="Q4690" s="15" t="s">
        <v>5487</v>
      </c>
      <c r="R4690" s="15" t="s">
        <v>65</v>
      </c>
      <c r="S4690" s="15" t="s">
        <v>66</v>
      </c>
      <c r="T4690" s="15" t="s">
        <v>5488</v>
      </c>
      <c r="U4690" s="28">
        <v>155520.0</v>
      </c>
      <c r="V4690" s="15">
        <v>2.0</v>
      </c>
      <c r="W4690" s="31">
        <v>0.2</v>
      </c>
      <c r="X4690" s="28">
        <v>54432.0</v>
      </c>
    </row>
    <row r="4691" ht="15.75" customHeight="1">
      <c r="A4691" s="15">
        <v>4815.0</v>
      </c>
      <c r="B4691" s="15" t="s">
        <v>7309</v>
      </c>
      <c r="C4691" s="18">
        <v>42498.0</v>
      </c>
      <c r="D4691" s="18">
        <v>42500.0</v>
      </c>
      <c r="E4691" s="18">
        <f t="shared" si="1"/>
        <v>42500</v>
      </c>
      <c r="F4691" s="15" t="s">
        <v>125</v>
      </c>
      <c r="G4691" s="15" t="s">
        <v>2563</v>
      </c>
      <c r="H4691" s="15" t="s">
        <v>2564</v>
      </c>
      <c r="I4691" s="15" t="s">
        <v>59</v>
      </c>
      <c r="J4691" s="15" t="s">
        <v>60</v>
      </c>
      <c r="K4691" s="15" t="s">
        <v>26</v>
      </c>
      <c r="L4691" s="15" t="str">
        <f t="array" ref="L4691">_xlfn.XLOOKUP(M4691,reference_province_to_city!$A$2:$A$11,reference_province_to_city!$B$2:$B$11)</f>
        <v>Denpasar</v>
      </c>
      <c r="M4691" s="15" t="s">
        <v>24</v>
      </c>
      <c r="N4691" s="15">
        <v>80231.0</v>
      </c>
      <c r="O4691" s="15">
        <f t="array" ref="O4691">_xlfn.XLOOKUP(M4691,reference_postal_code!$B$2:$B$11,reference_postal_code!$A$2:$A$11)</f>
        <v>80231</v>
      </c>
      <c r="P4691" s="15" t="s">
        <v>63</v>
      </c>
      <c r="Q4691" s="15" t="s">
        <v>4831</v>
      </c>
      <c r="R4691" s="15" t="s">
        <v>65</v>
      </c>
      <c r="S4691" s="15" t="s">
        <v>66</v>
      </c>
      <c r="T4691" s="15" t="s">
        <v>4832</v>
      </c>
      <c r="U4691" s="28">
        <v>269100.0</v>
      </c>
      <c r="V4691" s="15">
        <v>3.0</v>
      </c>
      <c r="W4691" s="31">
        <v>0.0</v>
      </c>
      <c r="X4691" s="28">
        <v>121095.0</v>
      </c>
    </row>
    <row r="4692" ht="15.75" customHeight="1">
      <c r="A4692" s="15">
        <v>1602.0</v>
      </c>
      <c r="B4692" s="15" t="s">
        <v>7310</v>
      </c>
      <c r="C4692" s="18">
        <v>42498.0</v>
      </c>
      <c r="D4692" s="18">
        <v>42503.0</v>
      </c>
      <c r="E4692" s="18">
        <f t="shared" si="1"/>
        <v>42503</v>
      </c>
      <c r="F4692" s="15" t="s">
        <v>114</v>
      </c>
      <c r="G4692" s="15" t="s">
        <v>1345</v>
      </c>
      <c r="H4692" s="15" t="s">
        <v>1346</v>
      </c>
      <c r="I4692" s="15" t="s">
        <v>128</v>
      </c>
      <c r="J4692" s="15" t="s">
        <v>60</v>
      </c>
      <c r="K4692" s="15" t="s">
        <v>33</v>
      </c>
      <c r="L4692" s="15" t="str">
        <f t="array" ref="L4692">_xlfn.XLOOKUP(M4692,reference_province_to_city!$A$2:$A$11,reference_province_to_city!$B$2:$B$11)</f>
        <v>Makassar</v>
      </c>
      <c r="M4692" s="15" t="s">
        <v>25</v>
      </c>
      <c r="N4692" s="15">
        <v>90111.0</v>
      </c>
      <c r="O4692" s="15">
        <f t="array" ref="O4692">_xlfn.XLOOKUP(M4692,reference_postal_code!$B$2:$B$11,reference_postal_code!$A$2:$A$11)</f>
        <v>90111</v>
      </c>
      <c r="P4692" s="15" t="s">
        <v>63</v>
      </c>
      <c r="Q4692" s="15" t="s">
        <v>5812</v>
      </c>
      <c r="R4692" s="15" t="s">
        <v>106</v>
      </c>
      <c r="S4692" s="15" t="s">
        <v>139</v>
      </c>
      <c r="T4692" s="15" t="s">
        <v>5813</v>
      </c>
      <c r="U4692" s="28">
        <v>3179400.0</v>
      </c>
      <c r="V4692" s="15">
        <v>2.0</v>
      </c>
      <c r="W4692" s="31">
        <v>0.0</v>
      </c>
      <c r="X4692" s="28">
        <v>635880.0</v>
      </c>
    </row>
    <row r="4693" ht="15.75" customHeight="1">
      <c r="A4693" s="15">
        <v>8918.0</v>
      </c>
      <c r="B4693" s="15" t="s">
        <v>7311</v>
      </c>
      <c r="C4693" s="18">
        <v>42499.0</v>
      </c>
      <c r="D4693" s="18">
        <v>42503.0</v>
      </c>
      <c r="E4693" s="18">
        <f t="shared" si="1"/>
        <v>42503</v>
      </c>
      <c r="F4693" s="15" t="s">
        <v>55</v>
      </c>
      <c r="G4693" s="15" t="s">
        <v>7312</v>
      </c>
      <c r="H4693" s="15" t="s">
        <v>7313</v>
      </c>
      <c r="I4693" s="15" t="s">
        <v>128</v>
      </c>
      <c r="J4693" s="15" t="s">
        <v>60</v>
      </c>
      <c r="K4693" s="15" t="s">
        <v>14</v>
      </c>
      <c r="L4693" s="15" t="str">
        <f t="array" ref="L4693">_xlfn.XLOOKUP(M4693,reference_province_to_city!$A$2:$A$11,reference_province_to_city!$B$2:$B$11)</f>
        <v>Bandung</v>
      </c>
      <c r="M4693" s="15" t="s">
        <v>12</v>
      </c>
      <c r="N4693" s="15">
        <v>40111.0</v>
      </c>
      <c r="O4693" s="15">
        <f t="array" ref="O4693">_xlfn.XLOOKUP(M4693,reference_postal_code!$B$2:$B$11,reference_postal_code!$A$2:$A$11)</f>
        <v>40111</v>
      </c>
      <c r="P4693" s="15" t="s">
        <v>117</v>
      </c>
      <c r="Q4693" s="15" t="s">
        <v>7198</v>
      </c>
      <c r="R4693" s="15" t="s">
        <v>65</v>
      </c>
      <c r="S4693" s="15" t="s">
        <v>66</v>
      </c>
      <c r="T4693" s="15" t="s">
        <v>7199</v>
      </c>
      <c r="U4693" s="28">
        <v>1149600.0</v>
      </c>
      <c r="V4693" s="15">
        <v>2.0</v>
      </c>
      <c r="W4693" s="31">
        <v>0.2</v>
      </c>
      <c r="X4693" s="28">
        <v>402360.0</v>
      </c>
    </row>
    <row r="4694" ht="15.75" customHeight="1">
      <c r="A4694" s="15">
        <v>8917.0</v>
      </c>
      <c r="B4694" s="15" t="s">
        <v>7311</v>
      </c>
      <c r="C4694" s="18">
        <v>42499.0</v>
      </c>
      <c r="D4694" s="18">
        <v>42503.0</v>
      </c>
      <c r="E4694" s="18">
        <f t="shared" si="1"/>
        <v>42503</v>
      </c>
      <c r="F4694" s="15" t="s">
        <v>55</v>
      </c>
      <c r="G4694" s="15" t="s">
        <v>7312</v>
      </c>
      <c r="H4694" s="15" t="s">
        <v>7313</v>
      </c>
      <c r="I4694" s="15" t="s">
        <v>128</v>
      </c>
      <c r="J4694" s="15" t="s">
        <v>60</v>
      </c>
      <c r="K4694" s="15" t="s">
        <v>14</v>
      </c>
      <c r="L4694" s="15" t="str">
        <f t="array" ref="L4694">_xlfn.XLOOKUP(M4694,reference_province_to_city!$A$2:$A$11,reference_province_to_city!$B$2:$B$11)</f>
        <v>Bandung</v>
      </c>
      <c r="M4694" s="15" t="s">
        <v>12</v>
      </c>
      <c r="N4694" s="15">
        <v>40111.0</v>
      </c>
      <c r="O4694" s="15">
        <f t="array" ref="O4694">_xlfn.XLOOKUP(M4694,reference_postal_code!$B$2:$B$11,reference_postal_code!$A$2:$A$11)</f>
        <v>40111</v>
      </c>
      <c r="P4694" s="15" t="s">
        <v>117</v>
      </c>
      <c r="Q4694" s="15" t="s">
        <v>7314</v>
      </c>
      <c r="R4694" s="15" t="s">
        <v>65</v>
      </c>
      <c r="S4694" s="15" t="s">
        <v>222</v>
      </c>
      <c r="T4694" s="15" t="s">
        <v>7315</v>
      </c>
      <c r="U4694" s="28">
        <v>731760.0</v>
      </c>
      <c r="V4694" s="15">
        <v>4.0</v>
      </c>
      <c r="W4694" s="31">
        <v>0.8</v>
      </c>
      <c r="X4694" s="28">
        <v>-1975752.0</v>
      </c>
    </row>
    <row r="4695" ht="15.75" customHeight="1">
      <c r="A4695" s="15">
        <v>494.0</v>
      </c>
      <c r="B4695" s="15" t="s">
        <v>7316</v>
      </c>
      <c r="C4695" s="18">
        <v>42499.0</v>
      </c>
      <c r="D4695" s="18">
        <v>42504.0</v>
      </c>
      <c r="E4695" s="18">
        <f t="shared" si="1"/>
        <v>42504</v>
      </c>
      <c r="F4695" s="15" t="s">
        <v>55</v>
      </c>
      <c r="G4695" s="15" t="s">
        <v>2541</v>
      </c>
      <c r="H4695" s="15" t="s">
        <v>2542</v>
      </c>
      <c r="I4695" s="15" t="s">
        <v>59</v>
      </c>
      <c r="J4695" s="15" t="s">
        <v>60</v>
      </c>
      <c r="K4695" s="15" t="s">
        <v>17</v>
      </c>
      <c r="L4695" s="15" t="str">
        <f t="array" ref="L4695">_xlfn.XLOOKUP(M4695,reference_province_to_city!$A$2:$A$11,reference_province_to_city!$B$2:$B$11)</f>
        <v>Semarang</v>
      </c>
      <c r="M4695" s="15" t="s">
        <v>15</v>
      </c>
      <c r="N4695" s="15">
        <v>50111.0</v>
      </c>
      <c r="O4695" s="15">
        <f t="array" ref="O4695">_xlfn.XLOOKUP(M4695,reference_postal_code!$B$2:$B$11,reference_postal_code!$A$2:$A$11)</f>
        <v>50111</v>
      </c>
      <c r="P4695" s="15" t="s">
        <v>77</v>
      </c>
      <c r="Q4695" s="15" t="s">
        <v>7317</v>
      </c>
      <c r="R4695" s="15" t="s">
        <v>110</v>
      </c>
      <c r="S4695" s="15" t="s">
        <v>149</v>
      </c>
      <c r="T4695" s="15" t="s">
        <v>7318</v>
      </c>
      <c r="U4695" s="28">
        <v>1409700.0</v>
      </c>
      <c r="V4695" s="15">
        <v>2.0</v>
      </c>
      <c r="W4695" s="31">
        <v>0.0</v>
      </c>
      <c r="X4695" s="28">
        <v>197358.0</v>
      </c>
    </row>
    <row r="4696" ht="15.75" customHeight="1">
      <c r="A4696" s="15">
        <v>8919.0</v>
      </c>
      <c r="B4696" s="15" t="s">
        <v>7311</v>
      </c>
      <c r="C4696" s="18">
        <v>42499.0</v>
      </c>
      <c r="D4696" s="18">
        <v>42503.0</v>
      </c>
      <c r="E4696" s="18">
        <f t="shared" si="1"/>
        <v>42503</v>
      </c>
      <c r="F4696" s="15" t="s">
        <v>55</v>
      </c>
      <c r="G4696" s="15" t="s">
        <v>7312</v>
      </c>
      <c r="H4696" s="15" t="s">
        <v>7313</v>
      </c>
      <c r="I4696" s="15" t="s">
        <v>128</v>
      </c>
      <c r="J4696" s="15" t="s">
        <v>60</v>
      </c>
      <c r="K4696" s="15" t="s">
        <v>14</v>
      </c>
      <c r="L4696" s="15" t="str">
        <f t="array" ref="L4696">_xlfn.XLOOKUP(M4696,reference_province_to_city!$A$2:$A$11,reference_province_to_city!$B$2:$B$11)</f>
        <v>Bandung</v>
      </c>
      <c r="M4696" s="15" t="s">
        <v>12</v>
      </c>
      <c r="N4696" s="15">
        <v>40111.0</v>
      </c>
      <c r="O4696" s="15">
        <f t="array" ref="O4696">_xlfn.XLOOKUP(M4696,reference_postal_code!$B$2:$B$11,reference_postal_code!$A$2:$A$11)</f>
        <v>40111</v>
      </c>
      <c r="P4696" s="15" t="s">
        <v>117</v>
      </c>
      <c r="Q4696" s="15" t="s">
        <v>3684</v>
      </c>
      <c r="R4696" s="15" t="s">
        <v>65</v>
      </c>
      <c r="S4696" s="15" t="s">
        <v>83</v>
      </c>
      <c r="T4696" s="15" t="s">
        <v>3685</v>
      </c>
      <c r="U4696" s="28">
        <v>277920.0</v>
      </c>
      <c r="V4696" s="15">
        <v>6.0</v>
      </c>
      <c r="W4696" s="31">
        <v>0.8</v>
      </c>
      <c r="X4696" s="28">
        <v>-416880.0</v>
      </c>
    </row>
    <row r="4697" ht="15.75" customHeight="1">
      <c r="A4697" s="15">
        <v>7833.0</v>
      </c>
      <c r="B4697" s="15" t="s">
        <v>7319</v>
      </c>
      <c r="C4697" s="18">
        <v>42499.0</v>
      </c>
      <c r="D4697" s="18">
        <v>42503.0</v>
      </c>
      <c r="E4697" s="18">
        <f t="shared" si="1"/>
        <v>42503</v>
      </c>
      <c r="F4697" s="15" t="s">
        <v>55</v>
      </c>
      <c r="G4697" s="15" t="s">
        <v>90</v>
      </c>
      <c r="H4697" s="15" t="s">
        <v>91</v>
      </c>
      <c r="I4697" s="15" t="s">
        <v>59</v>
      </c>
      <c r="J4697" s="15" t="s">
        <v>60</v>
      </c>
      <c r="K4697" s="15" t="s">
        <v>29</v>
      </c>
      <c r="L4697" s="15" t="str">
        <f t="array" ref="L4697">_xlfn.XLOOKUP(M4697,reference_province_to_city!$A$2:$A$11,reference_province_to_city!$B$2:$B$11)</f>
        <v>Palembang</v>
      </c>
      <c r="M4697" s="15" t="s">
        <v>13</v>
      </c>
      <c r="N4697" s="15">
        <v>30111.0</v>
      </c>
      <c r="O4697" s="15">
        <f t="array" ref="O4697">_xlfn.XLOOKUP(M4697,reference_postal_code!$B$2:$B$11,reference_postal_code!$A$2:$A$11)</f>
        <v>30111</v>
      </c>
      <c r="P4697" s="15" t="s">
        <v>77</v>
      </c>
      <c r="Q4697" s="15" t="s">
        <v>1723</v>
      </c>
      <c r="R4697" s="15" t="s">
        <v>110</v>
      </c>
      <c r="S4697" s="15" t="s">
        <v>111</v>
      </c>
      <c r="T4697" s="15" t="s">
        <v>1724</v>
      </c>
      <c r="U4697" s="28">
        <v>287040.0</v>
      </c>
      <c r="V4697" s="15">
        <v>2.0</v>
      </c>
      <c r="W4697" s="31">
        <v>0.2</v>
      </c>
      <c r="X4697" s="28">
        <v>28704.0</v>
      </c>
    </row>
    <row r="4698" ht="15.75" customHeight="1">
      <c r="A4698" s="15">
        <v>8915.0</v>
      </c>
      <c r="B4698" s="15" t="s">
        <v>7311</v>
      </c>
      <c r="C4698" s="18">
        <v>42499.0</v>
      </c>
      <c r="D4698" s="18">
        <v>42503.0</v>
      </c>
      <c r="E4698" s="18">
        <f t="shared" si="1"/>
        <v>42503</v>
      </c>
      <c r="F4698" s="15" t="s">
        <v>55</v>
      </c>
      <c r="G4698" s="15" t="s">
        <v>7312</v>
      </c>
      <c r="H4698" s="15" t="s">
        <v>7313</v>
      </c>
      <c r="I4698" s="15" t="s">
        <v>128</v>
      </c>
      <c r="J4698" s="15" t="s">
        <v>60</v>
      </c>
      <c r="K4698" s="15" t="s">
        <v>14</v>
      </c>
      <c r="L4698" s="15" t="str">
        <f t="array" ref="L4698">_xlfn.XLOOKUP(M4698,reference_province_to_city!$A$2:$A$11,reference_province_to_city!$B$2:$B$11)</f>
        <v>Bandung</v>
      </c>
      <c r="M4698" s="15" t="s">
        <v>12</v>
      </c>
      <c r="N4698" s="15">
        <v>40111.0</v>
      </c>
      <c r="O4698" s="15">
        <f t="array" ref="O4698">_xlfn.XLOOKUP(M4698,reference_postal_code!$B$2:$B$11,reference_postal_code!$A$2:$A$11)</f>
        <v>40111</v>
      </c>
      <c r="P4698" s="15" t="s">
        <v>117</v>
      </c>
      <c r="Q4698" s="15" t="s">
        <v>702</v>
      </c>
      <c r="R4698" s="15" t="s">
        <v>65</v>
      </c>
      <c r="S4698" s="15" t="s">
        <v>87</v>
      </c>
      <c r="T4698" s="15" t="s">
        <v>703</v>
      </c>
      <c r="U4698" s="28">
        <v>1.284984E7</v>
      </c>
      <c r="V4698" s="15">
        <v>6.0</v>
      </c>
      <c r="W4698" s="31">
        <v>0.2</v>
      </c>
      <c r="X4698" s="28">
        <v>1606230.0</v>
      </c>
    </row>
    <row r="4699" ht="15.75" customHeight="1">
      <c r="A4699" s="15">
        <v>8412.0</v>
      </c>
      <c r="B4699" s="15" t="s">
        <v>7320</v>
      </c>
      <c r="C4699" s="18">
        <v>42499.0</v>
      </c>
      <c r="D4699" s="18">
        <v>42502.0</v>
      </c>
      <c r="E4699" s="18">
        <f t="shared" si="1"/>
        <v>42502</v>
      </c>
      <c r="F4699" s="15" t="s">
        <v>114</v>
      </c>
      <c r="G4699" s="15" t="s">
        <v>3364</v>
      </c>
      <c r="H4699" s="15" t="s">
        <v>3365</v>
      </c>
      <c r="I4699" s="15" t="s">
        <v>59</v>
      </c>
      <c r="J4699" s="15" t="s">
        <v>60</v>
      </c>
      <c r="K4699" s="15" t="s">
        <v>28</v>
      </c>
      <c r="L4699" s="15" t="str">
        <f t="array" ref="L4699">_xlfn.XLOOKUP(M4699,reference_province_to_city!$A$2:$A$11,reference_province_to_city!$B$2:$B$11)</f>
        <v>Medan</v>
      </c>
      <c r="M4699" s="15" t="s">
        <v>11</v>
      </c>
      <c r="N4699" s="15">
        <v>20111.0</v>
      </c>
      <c r="O4699" s="15">
        <f t="array" ref="O4699">_xlfn.XLOOKUP(M4699,reference_postal_code!$B$2:$B$11,reference_postal_code!$A$2:$A$11)</f>
        <v>20111</v>
      </c>
      <c r="P4699" s="15" t="s">
        <v>77</v>
      </c>
      <c r="Q4699" s="15" t="s">
        <v>180</v>
      </c>
      <c r="R4699" s="15" t="s">
        <v>65</v>
      </c>
      <c r="S4699" s="15" t="s">
        <v>93</v>
      </c>
      <c r="T4699" s="15" t="s">
        <v>181</v>
      </c>
      <c r="U4699" s="28">
        <v>417900.0</v>
      </c>
      <c r="V4699" s="15">
        <v>7.0</v>
      </c>
      <c r="W4699" s="31">
        <v>0.0</v>
      </c>
      <c r="X4699" s="28">
        <v>137907.0</v>
      </c>
    </row>
    <row r="4700" ht="15.75" customHeight="1">
      <c r="A4700" s="15">
        <v>6847.0</v>
      </c>
      <c r="B4700" s="15" t="s">
        <v>7321</v>
      </c>
      <c r="C4700" s="18">
        <v>42499.0</v>
      </c>
      <c r="D4700" s="18">
        <v>42504.0</v>
      </c>
      <c r="E4700" s="18">
        <f t="shared" si="1"/>
        <v>42504</v>
      </c>
      <c r="F4700" s="15" t="s">
        <v>55</v>
      </c>
      <c r="G4700" s="15" t="s">
        <v>2536</v>
      </c>
      <c r="H4700" s="15" t="s">
        <v>2537</v>
      </c>
      <c r="I4700" s="15" t="s">
        <v>128</v>
      </c>
      <c r="J4700" s="15" t="s">
        <v>60</v>
      </c>
      <c r="K4700" s="15" t="s">
        <v>22</v>
      </c>
      <c r="L4700" s="15" t="str">
        <f t="array" ref="L4700">_xlfn.XLOOKUP(M4700,reference_province_to_city!$A$2:$A$11,reference_province_to_city!$B$2:$B$11)</f>
        <v>Surabaya</v>
      </c>
      <c r="M4700" s="15" t="s">
        <v>20</v>
      </c>
      <c r="N4700" s="15">
        <v>60231.0</v>
      </c>
      <c r="O4700" s="15">
        <f t="array" ref="O4700">_xlfn.XLOOKUP(M4700,reference_postal_code!$B$2:$B$11,reference_postal_code!$A$2:$A$11)</f>
        <v>60231</v>
      </c>
      <c r="P4700" s="15" t="s">
        <v>166</v>
      </c>
      <c r="Q4700" s="15" t="s">
        <v>7322</v>
      </c>
      <c r="R4700" s="15" t="s">
        <v>65</v>
      </c>
      <c r="S4700" s="15" t="s">
        <v>66</v>
      </c>
      <c r="T4700" s="15" t="s">
        <v>7323</v>
      </c>
      <c r="U4700" s="28">
        <v>480600.0</v>
      </c>
      <c r="V4700" s="15">
        <v>4.0</v>
      </c>
      <c r="W4700" s="31">
        <v>0.0</v>
      </c>
      <c r="X4700" s="28">
        <v>216270.0</v>
      </c>
    </row>
    <row r="4701" ht="15.75" customHeight="1">
      <c r="A4701" s="15">
        <v>8916.0</v>
      </c>
      <c r="B4701" s="15" t="s">
        <v>7311</v>
      </c>
      <c r="C4701" s="18">
        <v>42499.0</v>
      </c>
      <c r="D4701" s="18">
        <v>42503.0</v>
      </c>
      <c r="E4701" s="18">
        <f t="shared" si="1"/>
        <v>42503</v>
      </c>
      <c r="F4701" s="15" t="s">
        <v>55</v>
      </c>
      <c r="G4701" s="15" t="s">
        <v>7312</v>
      </c>
      <c r="H4701" s="15" t="s">
        <v>7313</v>
      </c>
      <c r="I4701" s="15" t="s">
        <v>128</v>
      </c>
      <c r="J4701" s="15" t="s">
        <v>60</v>
      </c>
      <c r="K4701" s="15" t="s">
        <v>14</v>
      </c>
      <c r="L4701" s="15" t="str">
        <f t="array" ref="L4701">_xlfn.XLOOKUP(M4701,reference_province_to_city!$A$2:$A$11,reference_province_to_city!$B$2:$B$11)</f>
        <v>Bandung</v>
      </c>
      <c r="M4701" s="15" t="s">
        <v>12</v>
      </c>
      <c r="N4701" s="15">
        <v>40111.0</v>
      </c>
      <c r="O4701" s="15">
        <f t="array" ref="O4701">_xlfn.XLOOKUP(M4701,reference_postal_code!$B$2:$B$11,reference_postal_code!$A$2:$A$11)</f>
        <v>40111</v>
      </c>
      <c r="P4701" s="15" t="s">
        <v>117</v>
      </c>
      <c r="Q4701" s="15" t="s">
        <v>1062</v>
      </c>
      <c r="R4701" s="15" t="s">
        <v>65</v>
      </c>
      <c r="S4701" s="15" t="s">
        <v>83</v>
      </c>
      <c r="T4701" s="15" t="s">
        <v>1063</v>
      </c>
      <c r="U4701" s="28">
        <v>197760.0</v>
      </c>
      <c r="V4701" s="15">
        <v>4.0</v>
      </c>
      <c r="W4701" s="31">
        <v>0.8</v>
      </c>
      <c r="X4701" s="28">
        <v>-306528.0</v>
      </c>
    </row>
    <row r="4702" ht="15.75" customHeight="1">
      <c r="A4702" s="15">
        <v>1557.0</v>
      </c>
      <c r="B4702" s="15" t="s">
        <v>7324</v>
      </c>
      <c r="C4702" s="18">
        <v>42499.0</v>
      </c>
      <c r="D4702" s="18">
        <v>42505.0</v>
      </c>
      <c r="E4702" s="18">
        <f t="shared" si="1"/>
        <v>42505</v>
      </c>
      <c r="F4702" s="15" t="s">
        <v>55</v>
      </c>
      <c r="G4702" s="15" t="s">
        <v>5015</v>
      </c>
      <c r="H4702" s="15" t="s">
        <v>5016</v>
      </c>
      <c r="I4702" s="15" t="s">
        <v>59</v>
      </c>
      <c r="J4702" s="15" t="s">
        <v>60</v>
      </c>
      <c r="K4702" s="15" t="s">
        <v>28</v>
      </c>
      <c r="L4702" s="15" t="str">
        <f t="array" ref="L4702">_xlfn.XLOOKUP(M4702,reference_province_to_city!$A$2:$A$11,reference_province_to_city!$B$2:$B$11)</f>
        <v>Medan</v>
      </c>
      <c r="M4702" s="15" t="s">
        <v>11</v>
      </c>
      <c r="N4702" s="15">
        <v>20111.0</v>
      </c>
      <c r="O4702" s="15">
        <f t="array" ref="O4702">_xlfn.XLOOKUP(M4702,reference_postal_code!$B$2:$B$11,reference_postal_code!$A$2:$A$11)</f>
        <v>20111</v>
      </c>
      <c r="P4702" s="15" t="s">
        <v>77</v>
      </c>
      <c r="Q4702" s="15" t="s">
        <v>1610</v>
      </c>
      <c r="R4702" s="15" t="s">
        <v>65</v>
      </c>
      <c r="S4702" s="15" t="s">
        <v>173</v>
      </c>
      <c r="T4702" s="15" t="s">
        <v>1611</v>
      </c>
      <c r="U4702" s="28">
        <v>140160.0</v>
      </c>
      <c r="V4702" s="15">
        <v>1.0</v>
      </c>
      <c r="W4702" s="31">
        <v>0.2</v>
      </c>
      <c r="X4702" s="28">
        <v>52560.0</v>
      </c>
    </row>
    <row r="4703" ht="15.75" customHeight="1">
      <c r="A4703" s="15">
        <v>5583.0</v>
      </c>
      <c r="B4703" s="15" t="s">
        <v>7325</v>
      </c>
      <c r="C4703" s="18">
        <v>42499.0</v>
      </c>
      <c r="D4703" s="18">
        <v>42503.0</v>
      </c>
      <c r="E4703" s="18">
        <f t="shared" si="1"/>
        <v>42503</v>
      </c>
      <c r="F4703" s="15" t="s">
        <v>55</v>
      </c>
      <c r="G4703" s="15" t="s">
        <v>1222</v>
      </c>
      <c r="H4703" s="15" t="s">
        <v>1223</v>
      </c>
      <c r="I4703" s="15" t="s">
        <v>76</v>
      </c>
      <c r="J4703" s="15" t="s">
        <v>60</v>
      </c>
      <c r="K4703" s="15" t="s">
        <v>31</v>
      </c>
      <c r="L4703" s="15" t="str">
        <f t="array" ref="L4703">_xlfn.XLOOKUP(M4703,reference_province_to_city!$A$2:$A$11,reference_province_to_city!$B$2:$B$11)</f>
        <v>Balikpapan</v>
      </c>
      <c r="M4703" s="15" t="s">
        <v>21</v>
      </c>
      <c r="N4703" s="15">
        <v>76114.0</v>
      </c>
      <c r="O4703" s="15">
        <f t="array" ref="O4703">_xlfn.XLOOKUP(M4703,reference_postal_code!$B$2:$B$11,reference_postal_code!$A$2:$A$11)</f>
        <v>76114</v>
      </c>
      <c r="P4703" s="15" t="s">
        <v>166</v>
      </c>
      <c r="Q4703" s="15" t="s">
        <v>7326</v>
      </c>
      <c r="R4703" s="15" t="s">
        <v>65</v>
      </c>
      <c r="S4703" s="15" t="s">
        <v>93</v>
      </c>
      <c r="T4703" s="15" t="s">
        <v>7327</v>
      </c>
      <c r="U4703" s="28">
        <v>120000.0</v>
      </c>
      <c r="V4703" s="15">
        <v>5.0</v>
      </c>
      <c r="W4703" s="31">
        <v>0.0</v>
      </c>
      <c r="X4703" s="28">
        <v>51600.0</v>
      </c>
    </row>
    <row r="4704" ht="15.75" customHeight="1">
      <c r="A4704" s="15">
        <v>1558.0</v>
      </c>
      <c r="B4704" s="15" t="s">
        <v>7324</v>
      </c>
      <c r="C4704" s="18">
        <v>42499.0</v>
      </c>
      <c r="D4704" s="18">
        <v>42505.0</v>
      </c>
      <c r="E4704" s="18">
        <f t="shared" si="1"/>
        <v>42505</v>
      </c>
      <c r="F4704" s="15" t="s">
        <v>55</v>
      </c>
      <c r="G4704" s="15" t="s">
        <v>5015</v>
      </c>
      <c r="H4704" s="15" t="s">
        <v>5016</v>
      </c>
      <c r="I4704" s="15" t="s">
        <v>59</v>
      </c>
      <c r="J4704" s="15" t="s">
        <v>60</v>
      </c>
      <c r="K4704" s="15" t="s">
        <v>28</v>
      </c>
      <c r="L4704" s="15" t="str">
        <f t="array" ref="L4704">_xlfn.XLOOKUP(M4704,reference_province_to_city!$A$2:$A$11,reference_province_to_city!$B$2:$B$11)</f>
        <v>Medan</v>
      </c>
      <c r="M4704" s="15" t="s">
        <v>11</v>
      </c>
      <c r="N4704" s="15">
        <v>20111.0</v>
      </c>
      <c r="O4704" s="15">
        <f t="array" ref="O4704">_xlfn.XLOOKUP(M4704,reference_postal_code!$B$2:$B$11,reference_postal_code!$A$2:$A$11)</f>
        <v>20111</v>
      </c>
      <c r="P4704" s="15" t="s">
        <v>77</v>
      </c>
      <c r="Q4704" s="15" t="s">
        <v>1028</v>
      </c>
      <c r="R4704" s="15" t="s">
        <v>65</v>
      </c>
      <c r="S4704" s="15" t="s">
        <v>93</v>
      </c>
      <c r="T4704" s="15" t="s">
        <v>1029</v>
      </c>
      <c r="U4704" s="28">
        <v>1190400.0</v>
      </c>
      <c r="V4704" s="15">
        <v>5.0</v>
      </c>
      <c r="W4704" s="31">
        <v>0.2</v>
      </c>
      <c r="X4704" s="28">
        <v>148800.0</v>
      </c>
    </row>
    <row r="4705" ht="15.75" customHeight="1">
      <c r="A4705" s="15">
        <v>6573.0</v>
      </c>
      <c r="B4705" s="15" t="s">
        <v>7328</v>
      </c>
      <c r="C4705" s="18">
        <v>42500.0</v>
      </c>
      <c r="D4705" s="18">
        <v>42506.0</v>
      </c>
      <c r="E4705" s="18">
        <f t="shared" si="1"/>
        <v>42506</v>
      </c>
      <c r="F4705" s="15" t="s">
        <v>55</v>
      </c>
      <c r="G4705" s="15" t="s">
        <v>2320</v>
      </c>
      <c r="H4705" s="15" t="s">
        <v>2321</v>
      </c>
      <c r="I4705" s="15" t="s">
        <v>59</v>
      </c>
      <c r="J4705" s="15" t="s">
        <v>60</v>
      </c>
      <c r="K4705" s="15" t="s">
        <v>22</v>
      </c>
      <c r="L4705" s="15" t="str">
        <f t="array" ref="L4705">_xlfn.XLOOKUP(M4705,reference_province_to_city!$A$2:$A$11,reference_province_to_city!$B$2:$B$11)</f>
        <v>Surabaya</v>
      </c>
      <c r="M4705" s="15" t="s">
        <v>20</v>
      </c>
      <c r="N4705" s="15">
        <v>60231.0</v>
      </c>
      <c r="O4705" s="15">
        <f t="array" ref="O4705">_xlfn.XLOOKUP(M4705,reference_postal_code!$B$2:$B$11,reference_postal_code!$A$2:$A$11)</f>
        <v>60231</v>
      </c>
      <c r="P4705" s="15" t="s">
        <v>166</v>
      </c>
      <c r="Q4705" s="15" t="s">
        <v>2336</v>
      </c>
      <c r="R4705" s="15" t="s">
        <v>65</v>
      </c>
      <c r="S4705" s="15" t="s">
        <v>66</v>
      </c>
      <c r="T4705" s="15" t="s">
        <v>2337</v>
      </c>
      <c r="U4705" s="28">
        <v>179400.0</v>
      </c>
      <c r="V4705" s="15">
        <v>2.0</v>
      </c>
      <c r="W4705" s="31">
        <v>0.0</v>
      </c>
      <c r="X4705" s="28">
        <v>87906.0</v>
      </c>
    </row>
    <row r="4706" ht="15.75" customHeight="1">
      <c r="A4706" s="15">
        <v>8249.0</v>
      </c>
      <c r="B4706" s="15" t="s">
        <v>7329</v>
      </c>
      <c r="C4706" s="18">
        <v>42500.0</v>
      </c>
      <c r="D4706" s="18">
        <v>42503.0</v>
      </c>
      <c r="E4706" s="18">
        <f t="shared" si="1"/>
        <v>42503</v>
      </c>
      <c r="F4706" s="15" t="s">
        <v>114</v>
      </c>
      <c r="G4706" s="15" t="s">
        <v>3332</v>
      </c>
      <c r="H4706" s="15" t="s">
        <v>3333</v>
      </c>
      <c r="I4706" s="15" t="s">
        <v>76</v>
      </c>
      <c r="J4706" s="15" t="s">
        <v>60</v>
      </c>
      <c r="K4706" s="15" t="s">
        <v>26</v>
      </c>
      <c r="L4706" s="15" t="str">
        <f t="array" ref="L4706">_xlfn.XLOOKUP(M4706,reference_province_to_city!$A$2:$A$11,reference_province_to_city!$B$2:$B$11)</f>
        <v>Denpasar</v>
      </c>
      <c r="M4706" s="15" t="s">
        <v>24</v>
      </c>
      <c r="N4706" s="15">
        <v>80231.0</v>
      </c>
      <c r="O4706" s="15">
        <f t="array" ref="O4706">_xlfn.XLOOKUP(M4706,reference_postal_code!$B$2:$B$11,reference_postal_code!$A$2:$A$11)</f>
        <v>80231</v>
      </c>
      <c r="P4706" s="15" t="s">
        <v>63</v>
      </c>
      <c r="Q4706" s="15" t="s">
        <v>3774</v>
      </c>
      <c r="R4706" s="15" t="s">
        <v>110</v>
      </c>
      <c r="S4706" s="15" t="s">
        <v>111</v>
      </c>
      <c r="T4706" s="15" t="s">
        <v>3775</v>
      </c>
      <c r="U4706" s="28">
        <v>1.115982E7</v>
      </c>
      <c r="V4706" s="15">
        <v>2.0</v>
      </c>
      <c r="W4706" s="31">
        <v>0.4</v>
      </c>
      <c r="X4706" s="28">
        <v>-1859970.0</v>
      </c>
    </row>
    <row r="4707" ht="15.75" customHeight="1">
      <c r="A4707" s="15">
        <v>9379.0</v>
      </c>
      <c r="B4707" s="15" t="s">
        <v>7330</v>
      </c>
      <c r="C4707" s="18">
        <v>42500.0</v>
      </c>
      <c r="D4707" s="18">
        <v>42505.0</v>
      </c>
      <c r="E4707" s="18">
        <f t="shared" si="1"/>
        <v>42505</v>
      </c>
      <c r="F4707" s="15" t="s">
        <v>55</v>
      </c>
      <c r="G4707" s="15" t="s">
        <v>2614</v>
      </c>
      <c r="H4707" s="15" t="s">
        <v>2615</v>
      </c>
      <c r="I4707" s="15" t="s">
        <v>59</v>
      </c>
      <c r="J4707" s="15" t="s">
        <v>60</v>
      </c>
      <c r="K4707" s="15" t="s">
        <v>14</v>
      </c>
      <c r="L4707" s="15" t="str">
        <f t="array" ref="L4707">_xlfn.XLOOKUP(M4707,reference_province_to_city!$A$2:$A$11,reference_province_to_city!$B$2:$B$11)</f>
        <v>Bandung</v>
      </c>
      <c r="M4707" s="15" t="s">
        <v>12</v>
      </c>
      <c r="N4707" s="15">
        <v>40111.0</v>
      </c>
      <c r="O4707" s="15">
        <f t="array" ref="O4707">_xlfn.XLOOKUP(M4707,reference_postal_code!$B$2:$B$11,reference_postal_code!$A$2:$A$11)</f>
        <v>40111</v>
      </c>
      <c r="P4707" s="15" t="s">
        <v>117</v>
      </c>
      <c r="Q4707" s="15" t="s">
        <v>7331</v>
      </c>
      <c r="R4707" s="15" t="s">
        <v>65</v>
      </c>
      <c r="S4707" s="15" t="s">
        <v>173</v>
      </c>
      <c r="T4707" s="15" t="s">
        <v>7332</v>
      </c>
      <c r="U4707" s="28">
        <v>106080.0</v>
      </c>
      <c r="V4707" s="15">
        <v>2.0</v>
      </c>
      <c r="W4707" s="31">
        <v>0.2</v>
      </c>
      <c r="X4707" s="28">
        <v>35802.0</v>
      </c>
    </row>
    <row r="4708" ht="15.75" customHeight="1">
      <c r="A4708" s="15">
        <v>161.0</v>
      </c>
      <c r="B4708" s="15" t="s">
        <v>7333</v>
      </c>
      <c r="C4708" s="18">
        <v>42501.0</v>
      </c>
      <c r="D4708" s="18">
        <v>42502.0</v>
      </c>
      <c r="E4708" s="18">
        <f t="shared" si="1"/>
        <v>42502</v>
      </c>
      <c r="F4708" s="15" t="s">
        <v>125</v>
      </c>
      <c r="G4708" s="15" t="s">
        <v>1571</v>
      </c>
      <c r="H4708" s="15" t="s">
        <v>1572</v>
      </c>
      <c r="I4708" s="15" t="s">
        <v>59</v>
      </c>
      <c r="J4708" s="15" t="s">
        <v>60</v>
      </c>
      <c r="L4708" s="15" t="str">
        <f t="array" ref="L4708">_xlfn.XLOOKUP(M4708,reference_province_to_city!$A$2:$A$11,reference_province_to_city!$B$2:$B$11)</f>
        <v>Makassar</v>
      </c>
      <c r="M4708" s="15" t="s">
        <v>25</v>
      </c>
      <c r="N4708" s="15">
        <v>90111.0</v>
      </c>
      <c r="O4708" s="15">
        <f t="array" ref="O4708">_xlfn.XLOOKUP(M4708,reference_postal_code!$B$2:$B$11,reference_postal_code!$A$2:$A$11)</f>
        <v>90111</v>
      </c>
      <c r="P4708" s="15" t="s">
        <v>63</v>
      </c>
      <c r="Q4708" s="15" t="s">
        <v>4831</v>
      </c>
      <c r="R4708" s="15" t="s">
        <v>65</v>
      </c>
      <c r="S4708" s="15" t="s">
        <v>66</v>
      </c>
      <c r="T4708" s="15" t="s">
        <v>4832</v>
      </c>
      <c r="U4708" s="28">
        <v>89700.0</v>
      </c>
      <c r="V4708" s="15">
        <v>1.0</v>
      </c>
      <c r="W4708" s="31">
        <v>0.0</v>
      </c>
      <c r="X4708" s="28">
        <v>40365.0</v>
      </c>
    </row>
    <row r="4709" ht="15.75" customHeight="1">
      <c r="A4709" s="15">
        <v>9273.0</v>
      </c>
      <c r="B4709" s="15" t="s">
        <v>7334</v>
      </c>
      <c r="C4709" s="18">
        <v>42502.0</v>
      </c>
      <c r="D4709" s="18">
        <v>42507.0</v>
      </c>
      <c r="E4709" s="18">
        <f t="shared" si="1"/>
        <v>42507</v>
      </c>
      <c r="F4709" s="15" t="s">
        <v>55</v>
      </c>
      <c r="G4709" s="15" t="s">
        <v>2354</v>
      </c>
      <c r="H4709" s="15" t="s">
        <v>2355</v>
      </c>
      <c r="I4709" s="15" t="s">
        <v>128</v>
      </c>
      <c r="J4709" s="15" t="s">
        <v>60</v>
      </c>
      <c r="K4709" s="15" t="s">
        <v>26</v>
      </c>
      <c r="L4709" s="15" t="str">
        <f t="array" ref="L4709">_xlfn.XLOOKUP(M4709,reference_province_to_city!$A$2:$A$11,reference_province_to_city!$B$2:$B$11)</f>
        <v>Denpasar</v>
      </c>
      <c r="M4709" s="15" t="s">
        <v>24</v>
      </c>
      <c r="N4709" s="15">
        <v>80231.0</v>
      </c>
      <c r="O4709" s="15">
        <f t="array" ref="O4709">_xlfn.XLOOKUP(M4709,reference_postal_code!$B$2:$B$11,reference_postal_code!$A$2:$A$11)</f>
        <v>80231</v>
      </c>
      <c r="P4709" s="15" t="s">
        <v>63</v>
      </c>
      <c r="Q4709" s="15" t="s">
        <v>1181</v>
      </c>
      <c r="R4709" s="15" t="s">
        <v>110</v>
      </c>
      <c r="S4709" s="15" t="s">
        <v>111</v>
      </c>
      <c r="T4709" s="15" t="s">
        <v>1182</v>
      </c>
      <c r="U4709" s="28">
        <v>9479400.0</v>
      </c>
      <c r="V4709" s="15">
        <v>4.0</v>
      </c>
      <c r="W4709" s="31">
        <v>0.0</v>
      </c>
      <c r="X4709" s="28">
        <v>4550112.0</v>
      </c>
    </row>
    <row r="4710" ht="15.75" customHeight="1">
      <c r="A4710" s="15">
        <v>9496.0</v>
      </c>
      <c r="B4710" s="15" t="s">
        <v>7335</v>
      </c>
      <c r="C4710" s="18">
        <v>42502.0</v>
      </c>
      <c r="D4710" s="18">
        <v>42506.0</v>
      </c>
      <c r="E4710" s="18">
        <f t="shared" si="1"/>
        <v>42506</v>
      </c>
      <c r="F4710" s="15" t="s">
        <v>55</v>
      </c>
      <c r="G4710" s="15" t="s">
        <v>839</v>
      </c>
      <c r="H4710" s="15" t="s">
        <v>840</v>
      </c>
      <c r="I4710" s="15" t="s">
        <v>59</v>
      </c>
      <c r="J4710" s="15" t="s">
        <v>60</v>
      </c>
      <c r="L4710" s="15" t="str">
        <f t="array" ref="L4710">_xlfn.XLOOKUP(M4710,reference_province_to_city!$A$2:$A$11,reference_province_to_city!$B$2:$B$11)</f>
        <v>Balikpapan</v>
      </c>
      <c r="M4710" s="15" t="s">
        <v>21</v>
      </c>
      <c r="N4710" s="15">
        <v>76114.0</v>
      </c>
      <c r="O4710" s="15">
        <f t="array" ref="O4710">_xlfn.XLOOKUP(M4710,reference_postal_code!$B$2:$B$11,reference_postal_code!$A$2:$A$11)</f>
        <v>76114</v>
      </c>
      <c r="P4710" s="15" t="s">
        <v>166</v>
      </c>
      <c r="Q4710" s="15" t="s">
        <v>7336</v>
      </c>
      <c r="R4710" s="15" t="s">
        <v>110</v>
      </c>
      <c r="S4710" s="15" t="s">
        <v>149</v>
      </c>
      <c r="T4710" s="15" t="s">
        <v>7337</v>
      </c>
      <c r="U4710" s="28">
        <v>1800000.0</v>
      </c>
      <c r="V4710" s="15">
        <v>6.0</v>
      </c>
      <c r="W4710" s="31">
        <v>0.0</v>
      </c>
      <c r="X4710" s="28">
        <v>702000.0</v>
      </c>
    </row>
    <row r="4711" ht="15.75" customHeight="1">
      <c r="A4711" s="15">
        <v>1590.0</v>
      </c>
      <c r="B4711" s="15" t="s">
        <v>7338</v>
      </c>
      <c r="C4711" s="18">
        <v>42502.0</v>
      </c>
      <c r="D4711" s="18">
        <v>42506.0</v>
      </c>
      <c r="E4711" s="18">
        <f t="shared" si="1"/>
        <v>42506</v>
      </c>
      <c r="F4711" s="15" t="s">
        <v>55</v>
      </c>
      <c r="G4711" s="15" t="s">
        <v>3280</v>
      </c>
      <c r="H4711" s="15" t="s">
        <v>3281</v>
      </c>
      <c r="I4711" s="15" t="s">
        <v>128</v>
      </c>
      <c r="J4711" s="15" t="s">
        <v>60</v>
      </c>
      <c r="K4711" s="15" t="s">
        <v>10</v>
      </c>
      <c r="L4711" s="15" t="str">
        <f t="array" ref="L4711">_xlfn.XLOOKUP(M4711,reference_province_to_city!$A$2:$A$11,reference_province_to_city!$B$2:$B$11)</f>
        <v>Jakarta</v>
      </c>
      <c r="M4711" s="15" t="s">
        <v>7</v>
      </c>
      <c r="N4711" s="15">
        <v>10110.0</v>
      </c>
      <c r="O4711" s="15">
        <f t="array" ref="O4711">_xlfn.XLOOKUP(M4711,reference_postal_code!$B$2:$B$11,reference_postal_code!$A$2:$A$11)</f>
        <v>10110</v>
      </c>
      <c r="P4711" s="15" t="s">
        <v>117</v>
      </c>
      <c r="Q4711" s="15" t="s">
        <v>122</v>
      </c>
      <c r="R4711" s="15" t="s">
        <v>65</v>
      </c>
      <c r="S4711" s="15" t="s">
        <v>93</v>
      </c>
      <c r="T4711" s="15" t="s">
        <v>123</v>
      </c>
      <c r="U4711" s="28">
        <v>164400.0</v>
      </c>
      <c r="V4711" s="15">
        <v>4.0</v>
      </c>
      <c r="W4711" s="31">
        <v>0.0</v>
      </c>
      <c r="X4711" s="28">
        <v>44388.0</v>
      </c>
    </row>
    <row r="4712" ht="15.75" customHeight="1">
      <c r="A4712" s="15">
        <v>9497.0</v>
      </c>
      <c r="B4712" s="15" t="s">
        <v>7335</v>
      </c>
      <c r="C4712" s="18">
        <v>42502.0</v>
      </c>
      <c r="D4712" s="18">
        <v>42506.0</v>
      </c>
      <c r="E4712" s="18">
        <f t="shared" si="1"/>
        <v>42506</v>
      </c>
      <c r="F4712" s="15" t="s">
        <v>55</v>
      </c>
      <c r="G4712" s="15" t="s">
        <v>839</v>
      </c>
      <c r="H4712" s="15" t="s">
        <v>840</v>
      </c>
      <c r="I4712" s="15" t="s">
        <v>59</v>
      </c>
      <c r="J4712" s="15" t="s">
        <v>60</v>
      </c>
      <c r="K4712" s="15" t="s">
        <v>31</v>
      </c>
      <c r="L4712" s="15" t="str">
        <f t="array" ref="L4712">_xlfn.XLOOKUP(M4712,reference_province_to_city!$A$2:$A$11,reference_province_to_city!$B$2:$B$11)</f>
        <v>Balikpapan</v>
      </c>
      <c r="M4712" s="15" t="s">
        <v>21</v>
      </c>
      <c r="N4712" s="15">
        <v>76114.0</v>
      </c>
      <c r="O4712" s="15">
        <f t="array" ref="O4712">_xlfn.XLOOKUP(M4712,reference_postal_code!$B$2:$B$11,reference_postal_code!$A$2:$A$11)</f>
        <v>76114</v>
      </c>
      <c r="P4712" s="15" t="s">
        <v>166</v>
      </c>
      <c r="Q4712" s="15" t="s">
        <v>4909</v>
      </c>
      <c r="R4712" s="15" t="s">
        <v>65</v>
      </c>
      <c r="S4712" s="15" t="s">
        <v>222</v>
      </c>
      <c r="T4712" s="15" t="s">
        <v>4910</v>
      </c>
      <c r="U4712" s="28">
        <v>130050.0</v>
      </c>
      <c r="V4712" s="15">
        <v>1.0</v>
      </c>
      <c r="W4712" s="31">
        <v>0.0</v>
      </c>
      <c r="X4712" s="28">
        <v>35114.0</v>
      </c>
    </row>
    <row r="4713" ht="15.75" customHeight="1">
      <c r="A4713" s="15">
        <v>7077.0</v>
      </c>
      <c r="B4713" s="15" t="s">
        <v>7339</v>
      </c>
      <c r="C4713" s="18">
        <v>42502.0</v>
      </c>
      <c r="D4713" s="18">
        <v>42507.0</v>
      </c>
      <c r="E4713" s="18">
        <f t="shared" si="1"/>
        <v>42507</v>
      </c>
      <c r="F4713" s="15" t="s">
        <v>55</v>
      </c>
      <c r="G4713" s="15" t="s">
        <v>7188</v>
      </c>
      <c r="H4713" s="15" t="s">
        <v>7189</v>
      </c>
      <c r="I4713" s="15" t="s">
        <v>59</v>
      </c>
      <c r="J4713" s="15" t="s">
        <v>60</v>
      </c>
      <c r="K4713" s="15" t="s">
        <v>31</v>
      </c>
      <c r="L4713" s="15" t="str">
        <f t="array" ref="L4713">_xlfn.XLOOKUP(M4713,reference_province_to_city!$A$2:$A$11,reference_province_to_city!$B$2:$B$11)</f>
        <v>Balikpapan</v>
      </c>
      <c r="M4713" s="15" t="s">
        <v>21</v>
      </c>
      <c r="N4713" s="15">
        <v>76114.0</v>
      </c>
      <c r="O4713" s="15">
        <f t="array" ref="O4713">_xlfn.XLOOKUP(M4713,reference_postal_code!$B$2:$B$11,reference_postal_code!$A$2:$A$11)</f>
        <v>76114</v>
      </c>
      <c r="P4713" s="15" t="s">
        <v>166</v>
      </c>
      <c r="Q4713" s="15" t="s">
        <v>7340</v>
      </c>
      <c r="R4713" s="15" t="s">
        <v>65</v>
      </c>
      <c r="S4713" s="15" t="s">
        <v>173</v>
      </c>
      <c r="T4713" s="15" t="s">
        <v>7341</v>
      </c>
      <c r="U4713" s="28">
        <v>823500.0</v>
      </c>
      <c r="V4713" s="15">
        <v>5.0</v>
      </c>
      <c r="W4713" s="31">
        <v>0.0</v>
      </c>
      <c r="X4713" s="28">
        <v>403515.0</v>
      </c>
    </row>
    <row r="4714" ht="15.75" customHeight="1">
      <c r="A4714" s="15">
        <v>9272.0</v>
      </c>
      <c r="B4714" s="15" t="s">
        <v>7334</v>
      </c>
      <c r="C4714" s="18">
        <v>42502.0</v>
      </c>
      <c r="D4714" s="18">
        <v>42507.0</v>
      </c>
      <c r="E4714" s="18">
        <f t="shared" si="1"/>
        <v>42507</v>
      </c>
      <c r="F4714" s="15" t="s">
        <v>55</v>
      </c>
      <c r="G4714" s="15" t="s">
        <v>2354</v>
      </c>
      <c r="H4714" s="15" t="s">
        <v>2355</v>
      </c>
      <c r="I4714" s="15" t="s">
        <v>128</v>
      </c>
      <c r="J4714" s="15" t="s">
        <v>60</v>
      </c>
      <c r="K4714" s="15" t="s">
        <v>26</v>
      </c>
      <c r="L4714" s="15" t="str">
        <f t="array" ref="L4714">_xlfn.XLOOKUP(M4714,reference_province_to_city!$A$2:$A$11,reference_province_to_city!$B$2:$B$11)</f>
        <v>Denpasar</v>
      </c>
      <c r="M4714" s="15" t="s">
        <v>24</v>
      </c>
      <c r="N4714" s="15">
        <v>80231.0</v>
      </c>
      <c r="O4714" s="15">
        <f t="array" ref="O4714">_xlfn.XLOOKUP(M4714,reference_postal_code!$B$2:$B$11,reference_postal_code!$A$2:$A$11)</f>
        <v>80231</v>
      </c>
      <c r="P4714" s="15" t="s">
        <v>63</v>
      </c>
      <c r="Q4714" s="15" t="s">
        <v>3856</v>
      </c>
      <c r="R4714" s="15" t="s">
        <v>106</v>
      </c>
      <c r="S4714" s="15" t="s">
        <v>139</v>
      </c>
      <c r="T4714" s="15" t="s">
        <v>3857</v>
      </c>
      <c r="U4714" s="28">
        <v>150300.0</v>
      </c>
      <c r="V4714" s="15">
        <v>3.0</v>
      </c>
      <c r="W4714" s="31">
        <v>0.0</v>
      </c>
      <c r="X4714" s="28">
        <v>66132.0</v>
      </c>
    </row>
    <row r="4715" ht="15.75" customHeight="1">
      <c r="A4715" s="15">
        <v>3772.0</v>
      </c>
      <c r="B4715" s="15" t="s">
        <v>7342</v>
      </c>
      <c r="C4715" s="18">
        <v>42502.0</v>
      </c>
      <c r="D4715" s="18">
        <v>42507.0</v>
      </c>
      <c r="E4715" s="18">
        <f t="shared" si="1"/>
        <v>42507</v>
      </c>
      <c r="F4715" s="15" t="s">
        <v>55</v>
      </c>
      <c r="G4715" s="15" t="s">
        <v>639</v>
      </c>
      <c r="H4715" s="15" t="s">
        <v>640</v>
      </c>
      <c r="I4715" s="15" t="s">
        <v>128</v>
      </c>
      <c r="J4715" s="15" t="s">
        <v>60</v>
      </c>
      <c r="K4715" s="15" t="s">
        <v>33</v>
      </c>
      <c r="L4715" s="15" t="str">
        <f t="array" ref="L4715">_xlfn.XLOOKUP(M4715,reference_province_to_city!$A$2:$A$11,reference_province_to_city!$B$2:$B$11)</f>
        <v>Makassar</v>
      </c>
      <c r="M4715" s="15" t="s">
        <v>25</v>
      </c>
      <c r="N4715" s="15">
        <v>90111.0</v>
      </c>
      <c r="O4715" s="15">
        <f t="array" ref="O4715">_xlfn.XLOOKUP(M4715,reference_postal_code!$B$2:$B$11,reference_postal_code!$A$2:$A$11)</f>
        <v>90111</v>
      </c>
      <c r="P4715" s="15" t="s">
        <v>63</v>
      </c>
      <c r="Q4715" s="15" t="s">
        <v>2450</v>
      </c>
      <c r="R4715" s="15" t="s">
        <v>65</v>
      </c>
      <c r="S4715" s="15" t="s">
        <v>87</v>
      </c>
      <c r="T4715" s="15" t="s">
        <v>2451</v>
      </c>
      <c r="U4715" s="28">
        <v>1235520.0</v>
      </c>
      <c r="V4715" s="15">
        <v>2.0</v>
      </c>
      <c r="W4715" s="31">
        <v>0.2</v>
      </c>
      <c r="X4715" s="28">
        <v>-293436.0</v>
      </c>
    </row>
    <row r="4716" ht="15.75" customHeight="1">
      <c r="A4716" s="15">
        <v>4798.0</v>
      </c>
      <c r="B4716" s="15" t="s">
        <v>7343</v>
      </c>
      <c r="C4716" s="18">
        <v>42504.0</v>
      </c>
      <c r="D4716" s="18">
        <v>42509.0</v>
      </c>
      <c r="E4716" s="18">
        <f t="shared" si="1"/>
        <v>42509</v>
      </c>
      <c r="F4716" s="15" t="s">
        <v>55</v>
      </c>
      <c r="G4716" s="15" t="s">
        <v>4075</v>
      </c>
      <c r="H4716" s="15" t="s">
        <v>4076</v>
      </c>
      <c r="I4716" s="15" t="s">
        <v>128</v>
      </c>
      <c r="J4716" s="15" t="s">
        <v>60</v>
      </c>
      <c r="K4716" s="15" t="s">
        <v>29</v>
      </c>
      <c r="L4716" s="15" t="str">
        <f t="array" ref="L4716">_xlfn.XLOOKUP(M4716,reference_province_to_city!$A$2:$A$11,reference_province_to_city!$B$2:$B$11)</f>
        <v>Palembang</v>
      </c>
      <c r="M4716" s="15" t="s">
        <v>13</v>
      </c>
      <c r="N4716" s="15">
        <v>30111.0</v>
      </c>
      <c r="O4716" s="15">
        <f t="array" ref="O4716">_xlfn.XLOOKUP(M4716,reference_postal_code!$B$2:$B$11,reference_postal_code!$A$2:$A$11)</f>
        <v>30111</v>
      </c>
      <c r="P4716" s="15" t="s">
        <v>77</v>
      </c>
      <c r="Q4716" s="15" t="s">
        <v>2803</v>
      </c>
      <c r="R4716" s="15" t="s">
        <v>65</v>
      </c>
      <c r="S4716" s="15" t="s">
        <v>66</v>
      </c>
      <c r="T4716" s="15" t="s">
        <v>2804</v>
      </c>
      <c r="U4716" s="28">
        <v>466560.0</v>
      </c>
      <c r="V4716" s="15">
        <v>6.0</v>
      </c>
      <c r="W4716" s="31">
        <v>0.2</v>
      </c>
      <c r="X4716" s="28">
        <v>163296.0</v>
      </c>
    </row>
    <row r="4717" ht="15.75" customHeight="1">
      <c r="A4717" s="15">
        <v>4803.0</v>
      </c>
      <c r="B4717" s="15" t="s">
        <v>7343</v>
      </c>
      <c r="C4717" s="18">
        <v>42504.0</v>
      </c>
      <c r="D4717" s="18">
        <v>42509.0</v>
      </c>
      <c r="E4717" s="18">
        <f t="shared" si="1"/>
        <v>42509</v>
      </c>
      <c r="F4717" s="15" t="s">
        <v>55</v>
      </c>
      <c r="G4717" s="15" t="s">
        <v>4075</v>
      </c>
      <c r="H4717" s="15" t="s">
        <v>4076</v>
      </c>
      <c r="I4717" s="15" t="s">
        <v>128</v>
      </c>
      <c r="J4717" s="15" t="s">
        <v>60</v>
      </c>
      <c r="K4717" s="15" t="s">
        <v>29</v>
      </c>
      <c r="L4717" s="15" t="str">
        <f t="array" ref="L4717">_xlfn.XLOOKUP(M4717,reference_province_to_city!$A$2:$A$11,reference_province_to_city!$B$2:$B$11)</f>
        <v>Palembang</v>
      </c>
      <c r="M4717" s="15" t="s">
        <v>13</v>
      </c>
      <c r="O4717" s="15">
        <f t="array" ref="O4717">_xlfn.XLOOKUP(M4717,reference_postal_code!$B$2:$B$11,reference_postal_code!$A$2:$A$11)</f>
        <v>30111</v>
      </c>
      <c r="P4717" s="15" t="s">
        <v>77</v>
      </c>
      <c r="Q4717" s="15" t="s">
        <v>2676</v>
      </c>
      <c r="R4717" s="15" t="s">
        <v>65</v>
      </c>
      <c r="S4717" s="15" t="s">
        <v>83</v>
      </c>
      <c r="T4717" s="15" t="s">
        <v>2677</v>
      </c>
      <c r="U4717" s="28">
        <v>200880.0</v>
      </c>
      <c r="V4717" s="15">
        <v>8.0</v>
      </c>
      <c r="W4717" s="31">
        <v>0.7</v>
      </c>
      <c r="X4717" s="28">
        <v>-147312.0</v>
      </c>
    </row>
    <row r="4718" ht="15.75" customHeight="1">
      <c r="A4718" s="15">
        <v>4799.0</v>
      </c>
      <c r="B4718" s="15" t="s">
        <v>7343</v>
      </c>
      <c r="C4718" s="18">
        <v>42504.0</v>
      </c>
      <c r="D4718" s="18">
        <v>42509.0</v>
      </c>
      <c r="E4718" s="18">
        <f t="shared" si="1"/>
        <v>42509</v>
      </c>
      <c r="F4718" s="15" t="s">
        <v>55</v>
      </c>
      <c r="G4718" s="15" t="s">
        <v>4075</v>
      </c>
      <c r="H4718" s="15" t="s">
        <v>4076</v>
      </c>
      <c r="I4718" s="15" t="s">
        <v>128</v>
      </c>
      <c r="J4718" s="15" t="s">
        <v>60</v>
      </c>
      <c r="K4718" s="15" t="s">
        <v>29</v>
      </c>
      <c r="L4718" s="15" t="str">
        <f t="array" ref="L4718">_xlfn.XLOOKUP(M4718,reference_province_to_city!$A$2:$A$11,reference_province_to_city!$B$2:$B$11)</f>
        <v>Palembang</v>
      </c>
      <c r="M4718" s="15" t="s">
        <v>13</v>
      </c>
      <c r="N4718" s="15">
        <v>30111.0</v>
      </c>
      <c r="O4718" s="15">
        <f t="array" ref="O4718">_xlfn.XLOOKUP(M4718,reference_postal_code!$B$2:$B$11,reference_postal_code!$A$2:$A$11)</f>
        <v>30111</v>
      </c>
      <c r="P4718" s="15" t="s">
        <v>77</v>
      </c>
      <c r="Q4718" s="15" t="s">
        <v>469</v>
      </c>
      <c r="R4718" s="15" t="s">
        <v>106</v>
      </c>
      <c r="S4718" s="15" t="s">
        <v>139</v>
      </c>
      <c r="T4718" s="15" t="s">
        <v>470</v>
      </c>
      <c r="U4718" s="28">
        <v>452880.0</v>
      </c>
      <c r="V4718" s="15">
        <v>3.0</v>
      </c>
      <c r="W4718" s="31">
        <v>0.2</v>
      </c>
      <c r="X4718" s="28">
        <v>124542.0</v>
      </c>
    </row>
    <row r="4719" ht="15.75" customHeight="1">
      <c r="A4719" s="15">
        <v>4801.0</v>
      </c>
      <c r="B4719" s="15" t="s">
        <v>7343</v>
      </c>
      <c r="C4719" s="18">
        <v>42504.0</v>
      </c>
      <c r="D4719" s="18"/>
      <c r="E4719" s="18">
        <f t="shared" si="1"/>
        <v>42507</v>
      </c>
      <c r="F4719" s="15" t="s">
        <v>55</v>
      </c>
      <c r="G4719" s="15" t="s">
        <v>4075</v>
      </c>
      <c r="H4719" s="15" t="s">
        <v>4076</v>
      </c>
      <c r="I4719" s="15" t="s">
        <v>128</v>
      </c>
      <c r="J4719" s="15" t="s">
        <v>60</v>
      </c>
      <c r="K4719" s="15" t="s">
        <v>29</v>
      </c>
      <c r="L4719" s="15" t="str">
        <f t="array" ref="L4719">_xlfn.XLOOKUP(M4719,reference_province_to_city!$A$2:$A$11,reference_province_to_city!$B$2:$B$11)</f>
        <v>Palembang</v>
      </c>
      <c r="M4719" s="15" t="s">
        <v>13</v>
      </c>
      <c r="O4719" s="15">
        <f t="array" ref="O4719">_xlfn.XLOOKUP(M4719,reference_postal_code!$B$2:$B$11,reference_postal_code!$A$2:$A$11)</f>
        <v>30111</v>
      </c>
      <c r="P4719" s="15" t="s">
        <v>77</v>
      </c>
      <c r="Q4719" s="15" t="s">
        <v>5118</v>
      </c>
      <c r="R4719" s="15" t="s">
        <v>65</v>
      </c>
      <c r="S4719" s="15" t="s">
        <v>93</v>
      </c>
      <c r="T4719" s="15" t="s">
        <v>5119</v>
      </c>
      <c r="U4719" s="28">
        <v>71520.0</v>
      </c>
      <c r="V4719" s="15">
        <v>2.0</v>
      </c>
      <c r="W4719" s="31">
        <v>0.2</v>
      </c>
      <c r="X4719" s="28">
        <v>6258.0</v>
      </c>
    </row>
    <row r="4720" ht="15.75" customHeight="1">
      <c r="A4720" s="15">
        <v>4800.0</v>
      </c>
      <c r="B4720" s="15" t="s">
        <v>7343</v>
      </c>
      <c r="C4720" s="18">
        <v>42504.0</v>
      </c>
      <c r="D4720" s="18">
        <v>42509.0</v>
      </c>
      <c r="E4720" s="18">
        <f t="shared" si="1"/>
        <v>42509</v>
      </c>
      <c r="F4720" s="15" t="s">
        <v>55</v>
      </c>
      <c r="G4720" s="15" t="s">
        <v>4075</v>
      </c>
      <c r="H4720" s="15" t="s">
        <v>4076</v>
      </c>
      <c r="I4720" s="15" t="s">
        <v>128</v>
      </c>
      <c r="J4720" s="15" t="s">
        <v>60</v>
      </c>
      <c r="K4720" s="15" t="s">
        <v>29</v>
      </c>
      <c r="L4720" s="15" t="str">
        <f t="array" ref="L4720">_xlfn.XLOOKUP(M4720,reference_province_to_city!$A$2:$A$11,reference_province_to_city!$B$2:$B$11)</f>
        <v>Palembang</v>
      </c>
      <c r="M4720" s="15" t="s">
        <v>13</v>
      </c>
      <c r="N4720" s="15">
        <v>30111.0</v>
      </c>
      <c r="O4720" s="15">
        <f t="array" ref="O4720">_xlfn.XLOOKUP(M4720,reference_postal_code!$B$2:$B$11,reference_postal_code!$A$2:$A$11)</f>
        <v>30111</v>
      </c>
      <c r="P4720" s="15" t="s">
        <v>77</v>
      </c>
      <c r="Q4720" s="15" t="s">
        <v>1483</v>
      </c>
      <c r="R4720" s="15" t="s">
        <v>110</v>
      </c>
      <c r="S4720" s="15" t="s">
        <v>111</v>
      </c>
      <c r="T4720" s="15" t="s">
        <v>1484</v>
      </c>
      <c r="U4720" s="28">
        <v>654000.0</v>
      </c>
      <c r="V4720" s="15">
        <v>5.0</v>
      </c>
      <c r="W4720" s="31">
        <v>0.2</v>
      </c>
      <c r="X4720" s="28">
        <v>65400.0</v>
      </c>
    </row>
    <row r="4721" ht="15.75" customHeight="1">
      <c r="A4721" s="15">
        <v>4802.0</v>
      </c>
      <c r="B4721" s="15" t="s">
        <v>7343</v>
      </c>
      <c r="C4721" s="18">
        <v>42504.0</v>
      </c>
      <c r="D4721" s="18">
        <v>42509.0</v>
      </c>
      <c r="E4721" s="18">
        <f t="shared" si="1"/>
        <v>42509</v>
      </c>
      <c r="F4721" s="15" t="s">
        <v>55</v>
      </c>
      <c r="G4721" s="15" t="s">
        <v>4075</v>
      </c>
      <c r="H4721" s="15" t="s">
        <v>4076</v>
      </c>
      <c r="I4721" s="15" t="s">
        <v>128</v>
      </c>
      <c r="J4721" s="15" t="s">
        <v>60</v>
      </c>
      <c r="K4721" s="15" t="s">
        <v>29</v>
      </c>
      <c r="L4721" s="15" t="str">
        <f t="array" ref="L4721">_xlfn.XLOOKUP(M4721,reference_province_to_city!$A$2:$A$11,reference_province_to_city!$B$2:$B$11)</f>
        <v>Palembang</v>
      </c>
      <c r="M4721" s="15" t="s">
        <v>13</v>
      </c>
      <c r="N4721" s="15">
        <v>30111.0</v>
      </c>
      <c r="O4721" s="15">
        <f t="array" ref="O4721">_xlfn.XLOOKUP(M4721,reference_postal_code!$B$2:$B$11,reference_postal_code!$A$2:$A$11)</f>
        <v>30111</v>
      </c>
      <c r="P4721" s="15" t="s">
        <v>77</v>
      </c>
      <c r="Q4721" s="15" t="s">
        <v>5522</v>
      </c>
      <c r="R4721" s="15" t="s">
        <v>65</v>
      </c>
      <c r="S4721" s="15" t="s">
        <v>83</v>
      </c>
      <c r="T4721" s="15" t="s">
        <v>5523</v>
      </c>
      <c r="U4721" s="28">
        <v>155700.0</v>
      </c>
      <c r="V4721" s="15">
        <v>2.0</v>
      </c>
      <c r="W4721" s="31">
        <v>0.7</v>
      </c>
      <c r="X4721" s="28">
        <v>-114180.0</v>
      </c>
    </row>
    <row r="4722" ht="15.75" customHeight="1">
      <c r="A4722" s="15">
        <v>2161.0</v>
      </c>
      <c r="B4722" s="15" t="s">
        <v>7344</v>
      </c>
      <c r="C4722" s="18">
        <v>42504.0</v>
      </c>
      <c r="D4722" s="18">
        <v>42504.0</v>
      </c>
      <c r="E4722" s="18">
        <f t="shared" si="1"/>
        <v>42504</v>
      </c>
      <c r="F4722" s="15" t="s">
        <v>466</v>
      </c>
      <c r="G4722" s="15" t="s">
        <v>4430</v>
      </c>
      <c r="H4722" s="15" t="s">
        <v>4431</v>
      </c>
      <c r="I4722" s="15" t="s">
        <v>59</v>
      </c>
      <c r="J4722" s="15" t="s">
        <v>60</v>
      </c>
      <c r="K4722" s="15" t="s">
        <v>29</v>
      </c>
      <c r="L4722" s="15" t="str">
        <f t="array" ref="L4722">_xlfn.XLOOKUP(M4722,reference_province_to_city!$A$2:$A$11,reference_province_to_city!$B$2:$B$11)</f>
        <v>Palembang</v>
      </c>
      <c r="M4722" s="15" t="s">
        <v>13</v>
      </c>
      <c r="N4722" s="15">
        <v>30111.0</v>
      </c>
      <c r="O4722" s="15">
        <f t="array" ref="O4722">_xlfn.XLOOKUP(M4722,reference_postal_code!$B$2:$B$11,reference_postal_code!$A$2:$A$11)</f>
        <v>30111</v>
      </c>
      <c r="P4722" s="15" t="s">
        <v>77</v>
      </c>
      <c r="Q4722" s="15" t="s">
        <v>5236</v>
      </c>
      <c r="R4722" s="15" t="s">
        <v>106</v>
      </c>
      <c r="S4722" s="15" t="s">
        <v>139</v>
      </c>
      <c r="T4722" s="15" t="s">
        <v>5237</v>
      </c>
      <c r="U4722" s="28">
        <v>1190760.0</v>
      </c>
      <c r="V4722" s="15">
        <v>1.0</v>
      </c>
      <c r="W4722" s="31">
        <v>0.2</v>
      </c>
      <c r="X4722" s="28">
        <v>446535.0</v>
      </c>
    </row>
    <row r="4723" ht="15.75" customHeight="1">
      <c r="A4723" s="15">
        <v>7280.0</v>
      </c>
      <c r="B4723" s="15" t="s">
        <v>7345</v>
      </c>
      <c r="C4723" s="18">
        <v>42504.0</v>
      </c>
      <c r="D4723" s="18">
        <v>42504.0</v>
      </c>
      <c r="E4723" s="18">
        <f t="shared" si="1"/>
        <v>42504</v>
      </c>
      <c r="F4723" s="15" t="s">
        <v>466</v>
      </c>
      <c r="G4723" s="15" t="s">
        <v>3833</v>
      </c>
      <c r="H4723" s="15" t="s">
        <v>3834</v>
      </c>
      <c r="I4723" s="15" t="s">
        <v>128</v>
      </c>
      <c r="J4723" s="15" t="s">
        <v>60</v>
      </c>
      <c r="K4723" s="15" t="s">
        <v>10</v>
      </c>
      <c r="L4723" s="15" t="str">
        <f t="array" ref="L4723">_xlfn.XLOOKUP(M4723,reference_province_to_city!$A$2:$A$11,reference_province_to_city!$B$2:$B$11)</f>
        <v>Jakarta</v>
      </c>
      <c r="M4723" s="15" t="s">
        <v>7</v>
      </c>
      <c r="N4723" s="15">
        <v>10110.0</v>
      </c>
      <c r="O4723" s="15">
        <f t="array" ref="O4723">_xlfn.XLOOKUP(M4723,reference_postal_code!$B$2:$B$11,reference_postal_code!$A$2:$A$11)</f>
        <v>10110</v>
      </c>
      <c r="P4723" s="15" t="s">
        <v>117</v>
      </c>
      <c r="Q4723" s="15" t="s">
        <v>3959</v>
      </c>
      <c r="R4723" s="15" t="s">
        <v>110</v>
      </c>
      <c r="S4723" s="15" t="s">
        <v>149</v>
      </c>
      <c r="T4723" s="15" t="s">
        <v>3960</v>
      </c>
      <c r="U4723" s="28">
        <v>2782920.0</v>
      </c>
      <c r="V4723" s="15">
        <v>7.0</v>
      </c>
      <c r="W4723" s="31">
        <v>0.2</v>
      </c>
      <c r="X4723" s="28">
        <v>730516.0</v>
      </c>
    </row>
    <row r="4724" ht="15.75" customHeight="1">
      <c r="A4724" s="15">
        <v>4797.0</v>
      </c>
      <c r="B4724" s="15" t="s">
        <v>7343</v>
      </c>
      <c r="C4724" s="18">
        <v>42504.0</v>
      </c>
      <c r="D4724" s="18">
        <v>42509.0</v>
      </c>
      <c r="E4724" s="18">
        <f t="shared" si="1"/>
        <v>42509</v>
      </c>
      <c r="F4724" s="15" t="s">
        <v>55</v>
      </c>
      <c r="G4724" s="15" t="s">
        <v>4075</v>
      </c>
      <c r="H4724" s="15" t="s">
        <v>4076</v>
      </c>
      <c r="I4724" s="15" t="s">
        <v>128</v>
      </c>
      <c r="J4724" s="15" t="s">
        <v>60</v>
      </c>
      <c r="K4724" s="15" t="s">
        <v>29</v>
      </c>
      <c r="L4724" s="15" t="str">
        <f t="array" ref="L4724">_xlfn.XLOOKUP(M4724,reference_province_to_city!$A$2:$A$11,reference_province_to_city!$B$2:$B$11)</f>
        <v>Palembang</v>
      </c>
      <c r="M4724" s="15" t="s">
        <v>13</v>
      </c>
      <c r="N4724" s="15">
        <v>30111.0</v>
      </c>
      <c r="O4724" s="15">
        <f t="array" ref="O4724">_xlfn.XLOOKUP(M4724,reference_postal_code!$B$2:$B$11,reference_postal_code!$A$2:$A$11)</f>
        <v>30111</v>
      </c>
      <c r="P4724" s="15" t="s">
        <v>77</v>
      </c>
      <c r="Q4724" s="15" t="s">
        <v>2710</v>
      </c>
      <c r="R4724" s="15" t="s">
        <v>65</v>
      </c>
      <c r="S4724" s="15" t="s">
        <v>83</v>
      </c>
      <c r="T4724" s="15" t="s">
        <v>2711</v>
      </c>
      <c r="U4724" s="28">
        <v>863730.0</v>
      </c>
      <c r="V4724" s="15">
        <v>3.0</v>
      </c>
      <c r="W4724" s="31">
        <v>0.7</v>
      </c>
      <c r="X4724" s="28">
        <v>-662193.0</v>
      </c>
    </row>
    <row r="4725" ht="15.75" customHeight="1">
      <c r="A4725" s="15">
        <v>4965.0</v>
      </c>
      <c r="B4725" s="15" t="s">
        <v>7346</v>
      </c>
      <c r="C4725" s="18">
        <v>42505.0</v>
      </c>
      <c r="D4725" s="18">
        <v>42509.0</v>
      </c>
      <c r="E4725" s="18">
        <f t="shared" si="1"/>
        <v>42509</v>
      </c>
      <c r="F4725" s="15" t="s">
        <v>114</v>
      </c>
      <c r="G4725" s="15" t="s">
        <v>56</v>
      </c>
      <c r="H4725" s="15" t="s">
        <v>57</v>
      </c>
      <c r="I4725" s="15" t="s">
        <v>59</v>
      </c>
      <c r="J4725" s="15" t="s">
        <v>60</v>
      </c>
      <c r="K4725" s="15" t="s">
        <v>33</v>
      </c>
      <c r="L4725" s="15" t="str">
        <f t="array" ref="L4725">_xlfn.XLOOKUP(M4725,reference_province_to_city!$A$2:$A$11,reference_province_to_city!$B$2:$B$11)</f>
        <v>Makassar</v>
      </c>
      <c r="M4725" s="15" t="s">
        <v>25</v>
      </c>
      <c r="N4725" s="15">
        <v>90111.0</v>
      </c>
      <c r="O4725" s="15">
        <f t="array" ref="O4725">_xlfn.XLOOKUP(M4725,reference_postal_code!$B$2:$B$11,reference_postal_code!$A$2:$A$11)</f>
        <v>90111</v>
      </c>
      <c r="P4725" s="15" t="s">
        <v>63</v>
      </c>
      <c r="Q4725" s="15" t="s">
        <v>3309</v>
      </c>
      <c r="R4725" s="15" t="s">
        <v>65</v>
      </c>
      <c r="S4725" s="15" t="s">
        <v>83</v>
      </c>
      <c r="T4725" s="15" t="s">
        <v>3310</v>
      </c>
      <c r="U4725" s="28">
        <v>116460.0</v>
      </c>
      <c r="V4725" s="15">
        <v>4.0</v>
      </c>
      <c r="W4725" s="31">
        <v>0.7</v>
      </c>
      <c r="X4725" s="28">
        <v>-77640.0</v>
      </c>
    </row>
    <row r="4726" ht="15.75" customHeight="1">
      <c r="A4726" s="15">
        <v>2097.0</v>
      </c>
      <c r="B4726" s="15" t="s">
        <v>7347</v>
      </c>
      <c r="C4726" s="18">
        <v>42505.0</v>
      </c>
      <c r="D4726" s="18">
        <v>42510.0</v>
      </c>
      <c r="E4726" s="18">
        <f t="shared" si="1"/>
        <v>42510</v>
      </c>
      <c r="F4726" s="15" t="s">
        <v>55</v>
      </c>
      <c r="G4726" s="15" t="s">
        <v>1452</v>
      </c>
      <c r="H4726" s="15" t="s">
        <v>1453</v>
      </c>
      <c r="I4726" s="15" t="s">
        <v>76</v>
      </c>
      <c r="J4726" s="15" t="s">
        <v>60</v>
      </c>
      <c r="K4726" s="15" t="s">
        <v>26</v>
      </c>
      <c r="L4726" s="15" t="str">
        <f t="array" ref="L4726">_xlfn.XLOOKUP(M4726,reference_province_to_city!$A$2:$A$11,reference_province_to_city!$B$2:$B$11)</f>
        <v>Denpasar</v>
      </c>
      <c r="M4726" s="15" t="s">
        <v>24</v>
      </c>
      <c r="N4726" s="15">
        <v>80231.0</v>
      </c>
      <c r="O4726" s="15">
        <f t="array" ref="O4726">_xlfn.XLOOKUP(M4726,reference_postal_code!$B$2:$B$11,reference_postal_code!$A$2:$A$11)</f>
        <v>80231</v>
      </c>
      <c r="P4726" s="15" t="s">
        <v>63</v>
      </c>
      <c r="Q4726" s="15" t="s">
        <v>2543</v>
      </c>
      <c r="R4726" s="15" t="s">
        <v>65</v>
      </c>
      <c r="S4726" s="15" t="s">
        <v>93</v>
      </c>
      <c r="T4726" s="15" t="s">
        <v>2544</v>
      </c>
      <c r="U4726" s="28">
        <v>1379400.0</v>
      </c>
      <c r="V4726" s="15">
        <v>4.0</v>
      </c>
      <c r="W4726" s="31">
        <v>0.0</v>
      </c>
      <c r="X4726" s="28">
        <v>386232.0</v>
      </c>
    </row>
    <row r="4727" ht="15.75" customHeight="1">
      <c r="A4727" s="15">
        <v>4830.0</v>
      </c>
      <c r="B4727" s="15" t="s">
        <v>7348</v>
      </c>
      <c r="C4727" s="18">
        <v>42505.0</v>
      </c>
      <c r="D4727" s="18"/>
      <c r="E4727" s="18">
        <f t="shared" si="1"/>
        <v>42508</v>
      </c>
      <c r="F4727" s="15" t="s">
        <v>55</v>
      </c>
      <c r="G4727" s="15" t="s">
        <v>3304</v>
      </c>
      <c r="H4727" s="15" t="s">
        <v>3305</v>
      </c>
      <c r="I4727" s="15" t="s">
        <v>59</v>
      </c>
      <c r="J4727" s="15" t="s">
        <v>60</v>
      </c>
      <c r="K4727" s="15" t="s">
        <v>26</v>
      </c>
      <c r="L4727" s="15" t="str">
        <f t="array" ref="L4727">_xlfn.XLOOKUP(M4727,reference_province_to_city!$A$2:$A$11,reference_province_to_city!$B$2:$B$11)</f>
        <v>Denpasar</v>
      </c>
      <c r="M4727" s="15" t="s">
        <v>24</v>
      </c>
      <c r="N4727" s="15">
        <v>80231.0</v>
      </c>
      <c r="O4727" s="15">
        <f t="array" ref="O4727">_xlfn.XLOOKUP(M4727,reference_postal_code!$B$2:$B$11,reference_postal_code!$A$2:$A$11)</f>
        <v>80231</v>
      </c>
      <c r="P4727" s="15" t="s">
        <v>63</v>
      </c>
      <c r="Q4727" s="15" t="s">
        <v>6383</v>
      </c>
      <c r="R4727" s="15" t="s">
        <v>65</v>
      </c>
      <c r="S4727" s="15" t="s">
        <v>83</v>
      </c>
      <c r="T4727" s="15" t="s">
        <v>6384</v>
      </c>
      <c r="U4727" s="28">
        <v>206640.0</v>
      </c>
      <c r="V4727" s="15">
        <v>3.0</v>
      </c>
      <c r="W4727" s="31">
        <v>0.2</v>
      </c>
      <c r="X4727" s="28">
        <v>67158.0</v>
      </c>
    </row>
    <row r="4728" ht="15.75" customHeight="1">
      <c r="A4728" s="15">
        <v>7734.0</v>
      </c>
      <c r="B4728" s="15" t="s">
        <v>7349</v>
      </c>
      <c r="C4728" s="18">
        <v>42505.0</v>
      </c>
      <c r="D4728" s="18">
        <v>42509.0</v>
      </c>
      <c r="E4728" s="18">
        <f t="shared" si="1"/>
        <v>42509</v>
      </c>
      <c r="F4728" s="15" t="s">
        <v>114</v>
      </c>
      <c r="G4728" s="15" t="s">
        <v>456</v>
      </c>
      <c r="H4728" s="15" t="s">
        <v>457</v>
      </c>
      <c r="I4728" s="15" t="s">
        <v>59</v>
      </c>
      <c r="J4728" s="15" t="s">
        <v>60</v>
      </c>
      <c r="K4728" s="15" t="s">
        <v>31</v>
      </c>
      <c r="L4728" s="15" t="str">
        <f t="array" ref="L4728">_xlfn.XLOOKUP(M4728,reference_province_to_city!$A$2:$A$11,reference_province_to_city!$B$2:$B$11)</f>
        <v>Balikpapan</v>
      </c>
      <c r="M4728" s="15" t="s">
        <v>21</v>
      </c>
      <c r="N4728" s="15">
        <v>76114.0</v>
      </c>
      <c r="O4728" s="15">
        <f t="array" ref="O4728">_xlfn.XLOOKUP(M4728,reference_postal_code!$B$2:$B$11,reference_postal_code!$A$2:$A$11)</f>
        <v>76114</v>
      </c>
      <c r="P4728" s="15" t="s">
        <v>166</v>
      </c>
      <c r="Q4728" s="15" t="s">
        <v>7350</v>
      </c>
      <c r="R4728" s="15" t="s">
        <v>65</v>
      </c>
      <c r="S4728" s="15" t="s">
        <v>66</v>
      </c>
      <c r="T4728" s="15" t="s">
        <v>7351</v>
      </c>
      <c r="U4728" s="28">
        <v>228480.0</v>
      </c>
      <c r="V4728" s="15">
        <v>4.0</v>
      </c>
      <c r="W4728" s="31">
        <v>0.2</v>
      </c>
      <c r="X4728" s="28">
        <v>82824.0</v>
      </c>
    </row>
    <row r="4729" ht="15.75" customHeight="1">
      <c r="A4729" s="15">
        <v>2096.0</v>
      </c>
      <c r="B4729" s="15" t="s">
        <v>7347</v>
      </c>
      <c r="C4729" s="18">
        <v>42505.0</v>
      </c>
      <c r="D4729" s="18">
        <v>42510.0</v>
      </c>
      <c r="E4729" s="18">
        <f t="shared" si="1"/>
        <v>42510</v>
      </c>
      <c r="F4729" s="15" t="s">
        <v>55</v>
      </c>
      <c r="G4729" s="15" t="s">
        <v>1452</v>
      </c>
      <c r="H4729" s="15" t="s">
        <v>1453</v>
      </c>
      <c r="I4729" s="15" t="s">
        <v>76</v>
      </c>
      <c r="J4729" s="15" t="s">
        <v>60</v>
      </c>
      <c r="K4729" s="15" t="s">
        <v>26</v>
      </c>
      <c r="L4729" s="15" t="str">
        <f t="array" ref="L4729">_xlfn.XLOOKUP(M4729,reference_province_to_city!$A$2:$A$11,reference_province_to_city!$B$2:$B$11)</f>
        <v>Denpasar</v>
      </c>
      <c r="M4729" s="15" t="s">
        <v>24</v>
      </c>
      <c r="N4729" s="15">
        <v>80231.0</v>
      </c>
      <c r="O4729" s="15">
        <f t="array" ref="O4729">_xlfn.XLOOKUP(M4729,reference_postal_code!$B$2:$B$11,reference_postal_code!$A$2:$A$11)</f>
        <v>80231</v>
      </c>
      <c r="P4729" s="15" t="s">
        <v>63</v>
      </c>
      <c r="Q4729" s="15" t="s">
        <v>2710</v>
      </c>
      <c r="R4729" s="15" t="s">
        <v>65</v>
      </c>
      <c r="S4729" s="15" t="s">
        <v>83</v>
      </c>
      <c r="T4729" s="15" t="s">
        <v>2711</v>
      </c>
      <c r="U4729" s="28">
        <v>7677600.0</v>
      </c>
      <c r="V4729" s="15">
        <v>8.0</v>
      </c>
      <c r="W4729" s="31">
        <v>0.0</v>
      </c>
      <c r="X4729" s="28">
        <v>3608472.0</v>
      </c>
    </row>
    <row r="4730" ht="15.75" customHeight="1">
      <c r="A4730" s="15">
        <v>2098.0</v>
      </c>
      <c r="B4730" s="15" t="s">
        <v>7347</v>
      </c>
      <c r="C4730" s="18">
        <v>42505.0</v>
      </c>
      <c r="D4730" s="18">
        <v>42510.0</v>
      </c>
      <c r="E4730" s="18">
        <f t="shared" si="1"/>
        <v>42510</v>
      </c>
      <c r="F4730" s="15" t="s">
        <v>55</v>
      </c>
      <c r="G4730" s="15" t="s">
        <v>1452</v>
      </c>
      <c r="H4730" s="15" t="s">
        <v>1453</v>
      </c>
      <c r="I4730" s="15" t="s">
        <v>76</v>
      </c>
      <c r="J4730" s="15" t="s">
        <v>60</v>
      </c>
      <c r="K4730" s="15" t="s">
        <v>26</v>
      </c>
      <c r="L4730" s="15" t="str">
        <f t="array" ref="L4730">_xlfn.XLOOKUP(M4730,reference_province_to_city!$A$2:$A$11,reference_province_to_city!$B$2:$B$11)</f>
        <v>Denpasar</v>
      </c>
      <c r="M4730" s="15" t="s">
        <v>24</v>
      </c>
      <c r="N4730" s="15">
        <v>80231.0</v>
      </c>
      <c r="O4730" s="15">
        <f t="array" ref="O4730">_xlfn.XLOOKUP(M4730,reference_postal_code!$B$2:$B$11,reference_postal_code!$A$2:$A$11)</f>
        <v>80231</v>
      </c>
      <c r="P4730" s="15" t="s">
        <v>63</v>
      </c>
      <c r="Q4730" s="15" t="s">
        <v>4965</v>
      </c>
      <c r="R4730" s="15" t="s">
        <v>65</v>
      </c>
      <c r="S4730" s="15" t="s">
        <v>93</v>
      </c>
      <c r="T4730" s="15" t="s">
        <v>4966</v>
      </c>
      <c r="U4730" s="28">
        <v>125100.0</v>
      </c>
      <c r="V4730" s="15">
        <v>3.0</v>
      </c>
      <c r="W4730" s="31">
        <v>0.0</v>
      </c>
      <c r="X4730" s="28">
        <v>32526.0</v>
      </c>
    </row>
    <row r="4731" ht="15.75" customHeight="1">
      <c r="A4731" s="15">
        <v>4830.0</v>
      </c>
      <c r="B4731" s="15" t="s">
        <v>7348</v>
      </c>
      <c r="C4731" s="18">
        <v>42505.0</v>
      </c>
      <c r="D4731" s="18">
        <v>42511.0</v>
      </c>
      <c r="E4731" s="18">
        <f t="shared" si="1"/>
        <v>42511</v>
      </c>
      <c r="F4731" s="15" t="s">
        <v>55</v>
      </c>
      <c r="G4731" s="15" t="s">
        <v>3304</v>
      </c>
      <c r="H4731" s="15" t="s">
        <v>3305</v>
      </c>
      <c r="I4731" s="15" t="s">
        <v>59</v>
      </c>
      <c r="J4731" s="15" t="s">
        <v>60</v>
      </c>
      <c r="K4731" s="15" t="s">
        <v>26</v>
      </c>
      <c r="L4731" s="15" t="str">
        <f t="array" ref="L4731">_xlfn.XLOOKUP(M4731,reference_province_to_city!$A$2:$A$11,reference_province_to_city!$B$2:$B$11)</f>
        <v>Denpasar</v>
      </c>
      <c r="M4731" s="15" t="s">
        <v>24</v>
      </c>
      <c r="N4731" s="15">
        <v>80231.0</v>
      </c>
      <c r="O4731" s="15">
        <f t="array" ref="O4731">_xlfn.XLOOKUP(M4731,reference_postal_code!$B$2:$B$11,reference_postal_code!$A$2:$A$11)</f>
        <v>80231</v>
      </c>
      <c r="P4731" s="15" t="s">
        <v>63</v>
      </c>
      <c r="Q4731" s="15" t="s">
        <v>6383</v>
      </c>
      <c r="R4731" s="15" t="s">
        <v>65</v>
      </c>
      <c r="S4731" s="15" t="s">
        <v>83</v>
      </c>
      <c r="T4731" s="15" t="s">
        <v>6384</v>
      </c>
      <c r="U4731" s="28">
        <v>206640.0</v>
      </c>
      <c r="V4731" s="15">
        <v>3.0</v>
      </c>
      <c r="W4731" s="31">
        <v>0.2</v>
      </c>
      <c r="X4731" s="28">
        <v>67158.0</v>
      </c>
    </row>
    <row r="4732" ht="15.75" customHeight="1">
      <c r="A4732" s="15">
        <v>9610.0</v>
      </c>
      <c r="B4732" s="15" t="s">
        <v>7352</v>
      </c>
      <c r="C4732" s="18">
        <v>42506.0</v>
      </c>
      <c r="D4732" s="18">
        <v>42509.0</v>
      </c>
      <c r="E4732" s="18">
        <f t="shared" si="1"/>
        <v>42509</v>
      </c>
      <c r="F4732" s="15" t="s">
        <v>114</v>
      </c>
      <c r="G4732" s="15" t="s">
        <v>432</v>
      </c>
      <c r="H4732" s="15" t="s">
        <v>433</v>
      </c>
      <c r="I4732" s="15" t="s">
        <v>59</v>
      </c>
      <c r="J4732" s="15" t="s">
        <v>60</v>
      </c>
      <c r="K4732" s="15" t="s">
        <v>28</v>
      </c>
      <c r="L4732" s="15" t="str">
        <f t="array" ref="L4732">_xlfn.XLOOKUP(M4732,reference_province_to_city!$A$2:$A$11,reference_province_to_city!$B$2:$B$11)</f>
        <v>Medan</v>
      </c>
      <c r="M4732" s="15" t="s">
        <v>11</v>
      </c>
      <c r="N4732" s="15">
        <v>20111.0</v>
      </c>
      <c r="O4732" s="15">
        <f t="array" ref="O4732">_xlfn.XLOOKUP(M4732,reference_postal_code!$B$2:$B$11,reference_postal_code!$A$2:$A$11)</f>
        <v>20111</v>
      </c>
      <c r="P4732" s="15" t="s">
        <v>77</v>
      </c>
      <c r="Q4732" s="15" t="s">
        <v>2888</v>
      </c>
      <c r="R4732" s="15" t="s">
        <v>106</v>
      </c>
      <c r="S4732" s="15" t="s">
        <v>139</v>
      </c>
      <c r="T4732" s="15" t="s">
        <v>2889</v>
      </c>
      <c r="U4732" s="28">
        <v>4242600.0</v>
      </c>
      <c r="V4732" s="15">
        <v>4.0</v>
      </c>
      <c r="W4732" s="31">
        <v>0.0</v>
      </c>
      <c r="X4732" s="28">
        <v>296982.0</v>
      </c>
    </row>
    <row r="4733" ht="15.75" customHeight="1">
      <c r="A4733" s="15">
        <v>3945.0</v>
      </c>
      <c r="B4733" s="15" t="s">
        <v>7353</v>
      </c>
      <c r="C4733" s="18">
        <v>42506.0</v>
      </c>
      <c r="D4733" s="18">
        <v>42511.0</v>
      </c>
      <c r="E4733" s="18">
        <f t="shared" si="1"/>
        <v>42511</v>
      </c>
      <c r="F4733" s="15" t="s">
        <v>114</v>
      </c>
      <c r="G4733" s="15" t="s">
        <v>3454</v>
      </c>
      <c r="H4733" s="15" t="s">
        <v>3455</v>
      </c>
      <c r="I4733" s="15" t="s">
        <v>59</v>
      </c>
      <c r="J4733" s="15" t="s">
        <v>60</v>
      </c>
      <c r="K4733" s="15" t="s">
        <v>26</v>
      </c>
      <c r="L4733" s="15" t="str">
        <f t="array" ref="L4733">_xlfn.XLOOKUP(M4733,reference_province_to_city!$A$2:$A$11,reference_province_to_city!$B$2:$B$11)</f>
        <v>Denpasar</v>
      </c>
      <c r="M4733" s="15" t="s">
        <v>24</v>
      </c>
      <c r="O4733" s="15">
        <f t="array" ref="O4733">_xlfn.XLOOKUP(M4733,reference_postal_code!$B$2:$B$11,reference_postal_code!$A$2:$A$11)</f>
        <v>80231</v>
      </c>
      <c r="P4733" s="15" t="s">
        <v>63</v>
      </c>
      <c r="Q4733" s="15" t="s">
        <v>6247</v>
      </c>
      <c r="R4733" s="15" t="s">
        <v>65</v>
      </c>
      <c r="S4733" s="15" t="s">
        <v>66</v>
      </c>
      <c r="T4733" s="15" t="s">
        <v>6248</v>
      </c>
      <c r="U4733" s="28">
        <v>260100.0</v>
      </c>
      <c r="V4733" s="15">
        <v>3.0</v>
      </c>
      <c r="W4733" s="31">
        <v>0.0</v>
      </c>
      <c r="X4733" s="28">
        <v>127449.0</v>
      </c>
    </row>
    <row r="4734" ht="15.75" customHeight="1">
      <c r="A4734" s="15">
        <v>9611.0</v>
      </c>
      <c r="B4734" s="15" t="s">
        <v>7352</v>
      </c>
      <c r="C4734" s="18">
        <v>42506.0</v>
      </c>
      <c r="D4734" s="18">
        <v>42509.0</v>
      </c>
      <c r="E4734" s="18">
        <f t="shared" si="1"/>
        <v>42509</v>
      </c>
      <c r="F4734" s="15" t="s">
        <v>114</v>
      </c>
      <c r="G4734" s="15" t="s">
        <v>432</v>
      </c>
      <c r="H4734" s="15" t="s">
        <v>433</v>
      </c>
      <c r="I4734" s="15" t="s">
        <v>59</v>
      </c>
      <c r="J4734" s="15" t="s">
        <v>60</v>
      </c>
      <c r="K4734" s="15" t="s">
        <v>28</v>
      </c>
      <c r="L4734" s="15" t="str">
        <f t="array" ref="L4734">_xlfn.XLOOKUP(M4734,reference_province_to_city!$A$2:$A$11,reference_province_to_city!$B$2:$B$11)</f>
        <v>Medan</v>
      </c>
      <c r="M4734" s="15" t="s">
        <v>11</v>
      </c>
      <c r="N4734" s="15">
        <v>20111.0</v>
      </c>
      <c r="O4734" s="15">
        <f t="array" ref="O4734">_xlfn.XLOOKUP(M4734,reference_postal_code!$B$2:$B$11,reference_postal_code!$A$2:$A$11)</f>
        <v>20111</v>
      </c>
      <c r="P4734" s="15" t="s">
        <v>77</v>
      </c>
      <c r="Q4734" s="15" t="s">
        <v>1399</v>
      </c>
      <c r="R4734" s="15" t="s">
        <v>65</v>
      </c>
      <c r="S4734" s="15" t="s">
        <v>79</v>
      </c>
      <c r="T4734" s="15" t="s">
        <v>1400</v>
      </c>
      <c r="U4734" s="28">
        <v>415800.0</v>
      </c>
      <c r="V4734" s="15">
        <v>9.0</v>
      </c>
      <c r="W4734" s="31">
        <v>0.0</v>
      </c>
      <c r="X4734" s="28">
        <v>199584.0</v>
      </c>
    </row>
    <row r="4735" ht="15.75" customHeight="1">
      <c r="A4735" s="15">
        <v>1336.0</v>
      </c>
      <c r="B4735" s="15" t="s">
        <v>7354</v>
      </c>
      <c r="C4735" s="18">
        <v>42506.0</v>
      </c>
      <c r="D4735" s="18">
        <v>42513.0</v>
      </c>
      <c r="E4735" s="18">
        <f t="shared" si="1"/>
        <v>42513</v>
      </c>
      <c r="F4735" s="15" t="s">
        <v>55</v>
      </c>
      <c r="G4735" s="15" t="s">
        <v>6781</v>
      </c>
      <c r="H4735" s="15" t="s">
        <v>6782</v>
      </c>
      <c r="I4735" s="15" t="s">
        <v>59</v>
      </c>
      <c r="J4735" s="15" t="s">
        <v>60</v>
      </c>
      <c r="K4735" s="15" t="s">
        <v>29</v>
      </c>
      <c r="L4735" s="15" t="str">
        <f t="array" ref="L4735">_xlfn.XLOOKUP(M4735,reference_province_to_city!$A$2:$A$11,reference_province_to_city!$B$2:$B$11)</f>
        <v>Palembang</v>
      </c>
      <c r="M4735" s="15" t="s">
        <v>13</v>
      </c>
      <c r="N4735" s="15">
        <v>30111.0</v>
      </c>
      <c r="O4735" s="15">
        <f t="array" ref="O4735">_xlfn.XLOOKUP(M4735,reference_postal_code!$B$2:$B$11,reference_postal_code!$A$2:$A$11)</f>
        <v>30111</v>
      </c>
      <c r="P4735" s="15" t="s">
        <v>77</v>
      </c>
      <c r="Q4735" s="15" t="s">
        <v>1274</v>
      </c>
      <c r="R4735" s="15" t="s">
        <v>65</v>
      </c>
      <c r="S4735" s="15" t="s">
        <v>87</v>
      </c>
      <c r="T4735" s="15" t="s">
        <v>1275</v>
      </c>
      <c r="U4735" s="28">
        <v>8288400.0</v>
      </c>
      <c r="V4735" s="15">
        <v>4.0</v>
      </c>
      <c r="W4735" s="31">
        <v>0.0</v>
      </c>
      <c r="X4735" s="28">
        <v>0.0</v>
      </c>
    </row>
    <row r="4736" ht="15.75" customHeight="1">
      <c r="A4736" s="15">
        <v>4706.0</v>
      </c>
      <c r="B4736" s="15" t="s">
        <v>7355</v>
      </c>
      <c r="C4736" s="18">
        <v>42507.0</v>
      </c>
      <c r="D4736" s="18">
        <v>42508.0</v>
      </c>
      <c r="E4736" s="18">
        <f t="shared" si="1"/>
        <v>42508</v>
      </c>
      <c r="F4736" s="15" t="s">
        <v>125</v>
      </c>
      <c r="G4736" s="15" t="s">
        <v>2391</v>
      </c>
      <c r="H4736" s="15" t="s">
        <v>2392</v>
      </c>
      <c r="I4736" s="15" t="s">
        <v>59</v>
      </c>
      <c r="J4736" s="15" t="s">
        <v>60</v>
      </c>
      <c r="K4736" s="15" t="s">
        <v>14</v>
      </c>
      <c r="L4736" s="15" t="str">
        <f t="array" ref="L4736">_xlfn.XLOOKUP(M4736,reference_province_to_city!$A$2:$A$11,reference_province_to_city!$B$2:$B$11)</f>
        <v>Bandung</v>
      </c>
      <c r="M4736" s="15" t="s">
        <v>12</v>
      </c>
      <c r="N4736" s="15">
        <v>40111.0</v>
      </c>
      <c r="O4736" s="15">
        <f t="array" ref="O4736">_xlfn.XLOOKUP(M4736,reference_postal_code!$B$2:$B$11,reference_postal_code!$A$2:$A$11)</f>
        <v>40111</v>
      </c>
      <c r="P4736" s="15" t="s">
        <v>117</v>
      </c>
      <c r="Q4736" s="15" t="s">
        <v>3472</v>
      </c>
      <c r="R4736" s="15" t="s">
        <v>65</v>
      </c>
      <c r="S4736" s="15" t="s">
        <v>79</v>
      </c>
      <c r="T4736" s="15" t="s">
        <v>3473</v>
      </c>
      <c r="U4736" s="28">
        <v>219300.0</v>
      </c>
      <c r="V4736" s="15">
        <v>2.0</v>
      </c>
      <c r="W4736" s="31">
        <v>0.0</v>
      </c>
      <c r="X4736" s="28">
        <v>103071.0</v>
      </c>
    </row>
    <row r="4737" ht="15.75" customHeight="1">
      <c r="A4737" s="15">
        <v>1908.0</v>
      </c>
      <c r="B4737" s="15" t="s">
        <v>7356</v>
      </c>
      <c r="C4737" s="18">
        <v>42507.0</v>
      </c>
      <c r="D4737" s="18">
        <v>42511.0</v>
      </c>
      <c r="E4737" s="18">
        <f t="shared" si="1"/>
        <v>42511</v>
      </c>
      <c r="F4737" s="15" t="s">
        <v>55</v>
      </c>
      <c r="G4737" s="15" t="s">
        <v>1060</v>
      </c>
      <c r="H4737" s="15" t="s">
        <v>1061</v>
      </c>
      <c r="I4737" s="15" t="s">
        <v>128</v>
      </c>
      <c r="J4737" s="15" t="s">
        <v>60</v>
      </c>
      <c r="K4737" s="15" t="s">
        <v>22</v>
      </c>
      <c r="L4737" s="15" t="str">
        <f t="array" ref="L4737">_xlfn.XLOOKUP(M4737,reference_province_to_city!$A$2:$A$11,reference_province_to_city!$B$2:$B$11)</f>
        <v>Surabaya</v>
      </c>
      <c r="M4737" s="15" t="s">
        <v>20</v>
      </c>
      <c r="N4737" s="15">
        <v>60231.0</v>
      </c>
      <c r="O4737" s="15">
        <f t="array" ref="O4737">_xlfn.XLOOKUP(M4737,reference_postal_code!$B$2:$B$11,reference_postal_code!$A$2:$A$11)</f>
        <v>60231</v>
      </c>
      <c r="P4737" s="15" t="s">
        <v>166</v>
      </c>
      <c r="Q4737" s="15" t="s">
        <v>2008</v>
      </c>
      <c r="R4737" s="15" t="s">
        <v>65</v>
      </c>
      <c r="S4737" s="15" t="s">
        <v>83</v>
      </c>
      <c r="T4737" s="15" t="s">
        <v>2009</v>
      </c>
      <c r="U4737" s="28">
        <v>405270.0</v>
      </c>
      <c r="V4737" s="15">
        <v>6.0</v>
      </c>
      <c r="W4737" s="31">
        <v>0.7</v>
      </c>
      <c r="X4737" s="28">
        <v>-324216.0</v>
      </c>
    </row>
    <row r="4738" ht="15.75" customHeight="1">
      <c r="A4738" s="15">
        <v>7788.0</v>
      </c>
      <c r="B4738" s="15" t="s">
        <v>7357</v>
      </c>
      <c r="C4738" s="18">
        <v>42507.0</v>
      </c>
      <c r="D4738" s="18">
        <v>42510.0</v>
      </c>
      <c r="E4738" s="18">
        <f t="shared" si="1"/>
        <v>42510</v>
      </c>
      <c r="F4738" s="15" t="s">
        <v>125</v>
      </c>
      <c r="G4738" s="15" t="s">
        <v>3067</v>
      </c>
      <c r="H4738" s="15" t="s">
        <v>3068</v>
      </c>
      <c r="I4738" s="15" t="s">
        <v>59</v>
      </c>
      <c r="J4738" s="15" t="s">
        <v>60</v>
      </c>
      <c r="K4738" s="15" t="s">
        <v>10</v>
      </c>
      <c r="L4738" s="15" t="str">
        <f t="array" ref="L4738">_xlfn.XLOOKUP(M4738,reference_province_to_city!$A$2:$A$11,reference_province_to_city!$B$2:$B$11)</f>
        <v>Jakarta</v>
      </c>
      <c r="M4738" s="15" t="s">
        <v>7</v>
      </c>
      <c r="N4738" s="15">
        <v>10110.0</v>
      </c>
      <c r="O4738" s="15">
        <f t="array" ref="O4738">_xlfn.XLOOKUP(M4738,reference_postal_code!$B$2:$B$11,reference_postal_code!$A$2:$A$11)</f>
        <v>10110</v>
      </c>
      <c r="P4738" s="15" t="s">
        <v>117</v>
      </c>
      <c r="Q4738" s="15" t="s">
        <v>2936</v>
      </c>
      <c r="R4738" s="15" t="s">
        <v>65</v>
      </c>
      <c r="S4738" s="15" t="s">
        <v>103</v>
      </c>
      <c r="T4738" s="15" t="s">
        <v>2937</v>
      </c>
      <c r="U4738" s="28">
        <v>118440.0</v>
      </c>
      <c r="V4738" s="15">
        <v>3.0</v>
      </c>
      <c r="W4738" s="31">
        <v>0.2</v>
      </c>
      <c r="X4738" s="28">
        <v>37012.0</v>
      </c>
    </row>
    <row r="4739" ht="15.75" customHeight="1">
      <c r="A4739" s="15">
        <v>7790.0</v>
      </c>
      <c r="B4739" s="15" t="s">
        <v>7357</v>
      </c>
      <c r="C4739" s="18">
        <v>42507.0</v>
      </c>
      <c r="D4739" s="18">
        <v>42510.0</v>
      </c>
      <c r="E4739" s="18">
        <f t="shared" si="1"/>
        <v>42510</v>
      </c>
      <c r="F4739" s="15" t="s">
        <v>125</v>
      </c>
      <c r="G4739" s="15" t="s">
        <v>3067</v>
      </c>
      <c r="H4739" s="15" t="s">
        <v>3068</v>
      </c>
      <c r="I4739" s="15" t="s">
        <v>59</v>
      </c>
      <c r="J4739" s="15" t="s">
        <v>60</v>
      </c>
      <c r="K4739" s="15" t="s">
        <v>10</v>
      </c>
      <c r="L4739" s="15" t="str">
        <f t="array" ref="L4739">_xlfn.XLOOKUP(M4739,reference_province_to_city!$A$2:$A$11,reference_province_to_city!$B$2:$B$11)</f>
        <v>Jakarta</v>
      </c>
      <c r="M4739" s="15" t="s">
        <v>7</v>
      </c>
      <c r="N4739" s="15">
        <v>10110.0</v>
      </c>
      <c r="O4739" s="15">
        <f t="array" ref="O4739">_xlfn.XLOOKUP(M4739,reference_postal_code!$B$2:$B$11,reference_postal_code!$A$2:$A$11)</f>
        <v>10110</v>
      </c>
      <c r="P4739" s="15" t="s">
        <v>117</v>
      </c>
      <c r="Q4739" s="15" t="s">
        <v>4841</v>
      </c>
      <c r="R4739" s="15" t="s">
        <v>65</v>
      </c>
      <c r="S4739" s="15" t="s">
        <v>66</v>
      </c>
      <c r="T4739" s="15" t="s">
        <v>4842</v>
      </c>
      <c r="U4739" s="28">
        <v>457920.0</v>
      </c>
      <c r="V4739" s="15">
        <v>8.0</v>
      </c>
      <c r="W4739" s="31">
        <v>0.2</v>
      </c>
      <c r="X4739" s="28">
        <v>143100.0</v>
      </c>
    </row>
    <row r="4740" ht="15.75" customHeight="1">
      <c r="A4740" s="15">
        <v>7787.0</v>
      </c>
      <c r="B4740" s="15" t="s">
        <v>7357</v>
      </c>
      <c r="C4740" s="18">
        <v>42507.0</v>
      </c>
      <c r="D4740" s="18">
        <v>42510.0</v>
      </c>
      <c r="E4740" s="18">
        <f t="shared" si="1"/>
        <v>42510</v>
      </c>
      <c r="F4740" s="15" t="s">
        <v>125</v>
      </c>
      <c r="G4740" s="15" t="s">
        <v>3067</v>
      </c>
      <c r="H4740" s="15" t="s">
        <v>3068</v>
      </c>
      <c r="I4740" s="15" t="s">
        <v>59</v>
      </c>
      <c r="J4740" s="15" t="s">
        <v>60</v>
      </c>
      <c r="K4740" s="15" t="s">
        <v>10</v>
      </c>
      <c r="L4740" s="15" t="str">
        <f t="array" ref="L4740">_xlfn.XLOOKUP(M4740,reference_province_to_city!$A$2:$A$11,reference_province_to_city!$B$2:$B$11)</f>
        <v>Jakarta</v>
      </c>
      <c r="M4740" s="15" t="s">
        <v>7</v>
      </c>
      <c r="N4740" s="15">
        <v>10110.0</v>
      </c>
      <c r="O4740" s="15">
        <f t="array" ref="O4740">_xlfn.XLOOKUP(M4740,reference_postal_code!$B$2:$B$11,reference_postal_code!$A$2:$A$11)</f>
        <v>10110</v>
      </c>
      <c r="P4740" s="15" t="s">
        <v>117</v>
      </c>
      <c r="Q4740" s="15" t="s">
        <v>7358</v>
      </c>
      <c r="R4740" s="15" t="s">
        <v>65</v>
      </c>
      <c r="S4740" s="15" t="s">
        <v>83</v>
      </c>
      <c r="T4740" s="15" t="s">
        <v>7359</v>
      </c>
      <c r="U4740" s="28">
        <v>43350.0</v>
      </c>
      <c r="V4740" s="15">
        <v>1.0</v>
      </c>
      <c r="W4740" s="31">
        <v>0.8</v>
      </c>
      <c r="X4740" s="28">
        <v>-71528.0</v>
      </c>
    </row>
    <row r="4741" ht="15.75" customHeight="1">
      <c r="A4741" s="15">
        <v>7789.0</v>
      </c>
      <c r="B4741" s="15" t="s">
        <v>7357</v>
      </c>
      <c r="C4741" s="18">
        <v>42507.0</v>
      </c>
      <c r="D4741" s="18">
        <v>42510.0</v>
      </c>
      <c r="E4741" s="18">
        <f t="shared" si="1"/>
        <v>42510</v>
      </c>
      <c r="F4741" s="15" t="s">
        <v>125</v>
      </c>
      <c r="G4741" s="15" t="s">
        <v>3067</v>
      </c>
      <c r="H4741" s="15" t="s">
        <v>3068</v>
      </c>
      <c r="I4741" s="15" t="s">
        <v>59</v>
      </c>
      <c r="J4741" s="15" t="s">
        <v>60</v>
      </c>
      <c r="K4741" s="15" t="s">
        <v>10</v>
      </c>
      <c r="L4741" s="15" t="str">
        <f t="array" ref="L4741">_xlfn.XLOOKUP(M4741,reference_province_to_city!$A$2:$A$11,reference_province_to_city!$B$2:$B$11)</f>
        <v>Jakarta</v>
      </c>
      <c r="M4741" s="15" t="s">
        <v>7</v>
      </c>
      <c r="N4741" s="15">
        <v>10110.0</v>
      </c>
      <c r="O4741" s="15">
        <f t="array" ref="O4741">_xlfn.XLOOKUP(M4741,reference_postal_code!$B$2:$B$11,reference_postal_code!$A$2:$A$11)</f>
        <v>10110</v>
      </c>
      <c r="P4741" s="15" t="s">
        <v>117</v>
      </c>
      <c r="Q4741" s="15" t="s">
        <v>5182</v>
      </c>
      <c r="R4741" s="15" t="s">
        <v>106</v>
      </c>
      <c r="S4741" s="15" t="s">
        <v>139</v>
      </c>
      <c r="T4741" s="15" t="s">
        <v>5183</v>
      </c>
      <c r="U4741" s="28">
        <v>339120.0</v>
      </c>
      <c r="V4741" s="15">
        <v>3.0</v>
      </c>
      <c r="W4741" s="31">
        <v>0.6</v>
      </c>
      <c r="X4741" s="28">
        <v>-152604.0</v>
      </c>
    </row>
    <row r="4742" ht="15.75" customHeight="1">
      <c r="A4742" s="15">
        <v>4707.0</v>
      </c>
      <c r="B4742" s="15" t="s">
        <v>7355</v>
      </c>
      <c r="C4742" s="18">
        <v>42507.0</v>
      </c>
      <c r="D4742" s="18">
        <v>42508.0</v>
      </c>
      <c r="E4742" s="18">
        <f t="shared" si="1"/>
        <v>42508</v>
      </c>
      <c r="F4742" s="15" t="s">
        <v>125</v>
      </c>
      <c r="G4742" s="15" t="s">
        <v>2391</v>
      </c>
      <c r="H4742" s="15" t="s">
        <v>2392</v>
      </c>
      <c r="I4742" s="15" t="s">
        <v>59</v>
      </c>
      <c r="J4742" s="15" t="s">
        <v>60</v>
      </c>
      <c r="K4742" s="15" t="s">
        <v>14</v>
      </c>
      <c r="L4742" s="15" t="str">
        <f t="array" ref="L4742">_xlfn.XLOOKUP(M4742,reference_province_to_city!$A$2:$A$11,reference_province_to_city!$B$2:$B$11)</f>
        <v>Bandung</v>
      </c>
      <c r="M4742" s="15" t="s">
        <v>12</v>
      </c>
      <c r="N4742" s="15">
        <v>40111.0</v>
      </c>
      <c r="O4742" s="15">
        <f t="array" ref="O4742">_xlfn.XLOOKUP(M4742,reference_postal_code!$B$2:$B$11,reference_postal_code!$A$2:$A$11)</f>
        <v>40111</v>
      </c>
      <c r="P4742" s="15" t="s">
        <v>117</v>
      </c>
      <c r="Q4742" s="15" t="s">
        <v>4435</v>
      </c>
      <c r="R4742" s="15" t="s">
        <v>106</v>
      </c>
      <c r="S4742" s="15" t="s">
        <v>139</v>
      </c>
      <c r="T4742" s="15" t="s">
        <v>4436</v>
      </c>
      <c r="U4742" s="28">
        <v>2598600.0</v>
      </c>
      <c r="V4742" s="15">
        <v>4.0</v>
      </c>
      <c r="W4742" s="31">
        <v>0.0</v>
      </c>
      <c r="X4742" s="28">
        <v>259860.0</v>
      </c>
    </row>
    <row r="4743" ht="15.75" customHeight="1">
      <c r="A4743" s="15">
        <v>4705.0</v>
      </c>
      <c r="B4743" s="15" t="s">
        <v>7355</v>
      </c>
      <c r="C4743" s="18">
        <v>42507.0</v>
      </c>
      <c r="D4743" s="18">
        <v>42508.0</v>
      </c>
      <c r="E4743" s="18">
        <f t="shared" si="1"/>
        <v>42508</v>
      </c>
      <c r="F4743" s="15" t="s">
        <v>125</v>
      </c>
      <c r="G4743" s="15" t="s">
        <v>2391</v>
      </c>
      <c r="H4743" s="15" t="s">
        <v>2392</v>
      </c>
      <c r="I4743" s="15" t="s">
        <v>59</v>
      </c>
      <c r="J4743" s="15" t="s">
        <v>60</v>
      </c>
      <c r="K4743" s="15" t="s">
        <v>14</v>
      </c>
      <c r="L4743" s="15" t="str">
        <f t="array" ref="L4743">_xlfn.XLOOKUP(M4743,reference_province_to_city!$A$2:$A$11,reference_province_to_city!$B$2:$B$11)</f>
        <v>Bandung</v>
      </c>
      <c r="M4743" s="15" t="s">
        <v>12</v>
      </c>
      <c r="N4743" s="15">
        <v>40111.0</v>
      </c>
      <c r="O4743" s="15">
        <f t="array" ref="O4743">_xlfn.XLOOKUP(M4743,reference_postal_code!$B$2:$B$11,reference_postal_code!$A$2:$A$11)</f>
        <v>40111</v>
      </c>
      <c r="P4743" s="15" t="s">
        <v>117</v>
      </c>
      <c r="Q4743" s="15" t="s">
        <v>601</v>
      </c>
      <c r="R4743" s="15" t="s">
        <v>65</v>
      </c>
      <c r="S4743" s="15" t="s">
        <v>226</v>
      </c>
      <c r="T4743" s="15" t="s">
        <v>602</v>
      </c>
      <c r="U4743" s="28">
        <v>977550.0</v>
      </c>
      <c r="V4743" s="15">
        <v>7.0</v>
      </c>
      <c r="W4743" s="31">
        <v>0.0</v>
      </c>
      <c r="X4743" s="28">
        <v>283489.0</v>
      </c>
    </row>
    <row r="4744" ht="15.75" customHeight="1">
      <c r="A4744" s="15">
        <v>1907.0</v>
      </c>
      <c r="B4744" s="15" t="s">
        <v>7356</v>
      </c>
      <c r="C4744" s="18">
        <v>42507.0</v>
      </c>
      <c r="D4744" s="18">
        <v>42511.0</v>
      </c>
      <c r="E4744" s="18">
        <f t="shared" si="1"/>
        <v>42511</v>
      </c>
      <c r="F4744" s="15" t="s">
        <v>55</v>
      </c>
      <c r="G4744" s="15" t="s">
        <v>1060</v>
      </c>
      <c r="H4744" s="15" t="s">
        <v>1061</v>
      </c>
      <c r="I4744" s="15" t="s">
        <v>128</v>
      </c>
      <c r="J4744" s="15" t="s">
        <v>60</v>
      </c>
      <c r="K4744" s="15" t="s">
        <v>22</v>
      </c>
      <c r="L4744" s="15" t="str">
        <f t="array" ref="L4744">_xlfn.XLOOKUP(M4744,reference_province_to_city!$A$2:$A$11,reference_province_to_city!$B$2:$B$11)</f>
        <v>Surabaya</v>
      </c>
      <c r="M4744" s="15" t="s">
        <v>20</v>
      </c>
      <c r="N4744" s="15">
        <v>60231.0</v>
      </c>
      <c r="O4744" s="15">
        <f t="array" ref="O4744">_xlfn.XLOOKUP(M4744,reference_postal_code!$B$2:$B$11,reference_postal_code!$A$2:$A$11)</f>
        <v>60231</v>
      </c>
      <c r="P4744" s="15" t="s">
        <v>166</v>
      </c>
      <c r="Q4744" s="15" t="s">
        <v>4051</v>
      </c>
      <c r="R4744" s="15" t="s">
        <v>65</v>
      </c>
      <c r="S4744" s="15" t="s">
        <v>83</v>
      </c>
      <c r="T4744" s="15" t="s">
        <v>4052</v>
      </c>
      <c r="U4744" s="28">
        <v>44280.0</v>
      </c>
      <c r="V4744" s="15">
        <v>2.0</v>
      </c>
      <c r="W4744" s="31">
        <v>0.7</v>
      </c>
      <c r="X4744" s="28">
        <v>-32472.0</v>
      </c>
    </row>
    <row r="4745" ht="15.75" customHeight="1">
      <c r="A4745" s="15">
        <v>1678.0</v>
      </c>
      <c r="B4745" s="15" t="s">
        <v>7360</v>
      </c>
      <c r="C4745" s="18">
        <v>42508.0</v>
      </c>
      <c r="D4745" s="18">
        <v>42514.0</v>
      </c>
      <c r="E4745" s="18">
        <f t="shared" si="1"/>
        <v>42514</v>
      </c>
      <c r="F4745" s="15" t="s">
        <v>55</v>
      </c>
      <c r="G4745" s="15" t="s">
        <v>358</v>
      </c>
      <c r="H4745" s="15" t="s">
        <v>359</v>
      </c>
      <c r="I4745" s="15" t="s">
        <v>59</v>
      </c>
      <c r="J4745" s="15" t="s">
        <v>60</v>
      </c>
      <c r="K4745" s="15" t="s">
        <v>31</v>
      </c>
      <c r="L4745" s="15" t="str">
        <f t="array" ref="L4745">_xlfn.XLOOKUP(M4745,reference_province_to_city!$A$2:$A$11,reference_province_to_city!$B$2:$B$11)</f>
        <v>Balikpapan</v>
      </c>
      <c r="M4745" s="15" t="s">
        <v>21</v>
      </c>
      <c r="N4745" s="15">
        <v>76114.0</v>
      </c>
      <c r="O4745" s="15">
        <f t="array" ref="O4745">_xlfn.XLOOKUP(M4745,reference_postal_code!$B$2:$B$11,reference_postal_code!$A$2:$A$11)</f>
        <v>76114</v>
      </c>
      <c r="P4745" s="15" t="s">
        <v>166</v>
      </c>
      <c r="Q4745" s="15" t="s">
        <v>5582</v>
      </c>
      <c r="R4745" s="15" t="s">
        <v>65</v>
      </c>
      <c r="S4745" s="15" t="s">
        <v>66</v>
      </c>
      <c r="T4745" s="15" t="s">
        <v>5583</v>
      </c>
      <c r="U4745" s="28">
        <v>269100.0</v>
      </c>
      <c r="V4745" s="15">
        <v>3.0</v>
      </c>
      <c r="W4745" s="31">
        <v>0.0</v>
      </c>
      <c r="X4745" s="28">
        <v>131859.0</v>
      </c>
    </row>
    <row r="4746" ht="15.75" customHeight="1">
      <c r="A4746" s="15">
        <v>1677.0</v>
      </c>
      <c r="B4746" s="15" t="s">
        <v>7360</v>
      </c>
      <c r="C4746" s="18">
        <v>42508.0</v>
      </c>
      <c r="D4746" s="18">
        <v>42514.0</v>
      </c>
      <c r="E4746" s="18">
        <f t="shared" si="1"/>
        <v>42514</v>
      </c>
      <c r="F4746" s="15" t="s">
        <v>55</v>
      </c>
      <c r="G4746" s="15" t="s">
        <v>358</v>
      </c>
      <c r="H4746" s="15" t="s">
        <v>359</v>
      </c>
      <c r="I4746" s="15" t="s">
        <v>59</v>
      </c>
      <c r="J4746" s="15" t="s">
        <v>60</v>
      </c>
      <c r="K4746" s="15" t="s">
        <v>31</v>
      </c>
      <c r="L4746" s="15" t="str">
        <f t="array" ref="L4746">_xlfn.XLOOKUP(M4746,reference_province_to_city!$A$2:$A$11,reference_province_to_city!$B$2:$B$11)</f>
        <v>Balikpapan</v>
      </c>
      <c r="M4746" s="15" t="s">
        <v>21</v>
      </c>
      <c r="N4746" s="15">
        <v>76114.0</v>
      </c>
      <c r="O4746" s="15">
        <f t="array" ref="O4746">_xlfn.XLOOKUP(M4746,reference_postal_code!$B$2:$B$11,reference_postal_code!$A$2:$A$11)</f>
        <v>76114</v>
      </c>
      <c r="P4746" s="15" t="s">
        <v>166</v>
      </c>
      <c r="Q4746" s="15" t="s">
        <v>6426</v>
      </c>
      <c r="R4746" s="15" t="s">
        <v>65</v>
      </c>
      <c r="S4746" s="15" t="s">
        <v>87</v>
      </c>
      <c r="T4746" s="15" t="s">
        <v>6427</v>
      </c>
      <c r="U4746" s="28">
        <v>1564200.0</v>
      </c>
      <c r="V4746" s="15">
        <v>3.0</v>
      </c>
      <c r="W4746" s="31">
        <v>0.0</v>
      </c>
      <c r="X4746" s="28">
        <v>391050.0</v>
      </c>
    </row>
    <row r="4747" ht="15.75" customHeight="1">
      <c r="A4747" s="15">
        <v>7467.0</v>
      </c>
      <c r="B4747" s="15" t="s">
        <v>7361</v>
      </c>
      <c r="C4747" s="18">
        <v>42509.0</v>
      </c>
      <c r="D4747" s="18">
        <v>42513.0</v>
      </c>
      <c r="E4747" s="18">
        <f t="shared" si="1"/>
        <v>42513</v>
      </c>
      <c r="F4747" s="15" t="s">
        <v>55</v>
      </c>
      <c r="G4747" s="15" t="s">
        <v>1000</v>
      </c>
      <c r="H4747" s="15" t="s">
        <v>1001</v>
      </c>
      <c r="I4747" s="15" t="s">
        <v>128</v>
      </c>
      <c r="J4747" s="15" t="s">
        <v>60</v>
      </c>
      <c r="K4747" s="15" t="s">
        <v>3394</v>
      </c>
      <c r="L4747" s="15" t="str">
        <f t="array" ref="L4747">_xlfn.XLOOKUP(M4747,reference_province_to_city!$A$2:$A$11,reference_province_to_city!$B$2:$B$11)</f>
        <v>Semarang</v>
      </c>
      <c r="M4747" s="15" t="s">
        <v>15</v>
      </c>
      <c r="N4747" s="15">
        <v>50111.0</v>
      </c>
      <c r="O4747" s="15">
        <f t="array" ref="O4747">_xlfn.XLOOKUP(M4747,reference_postal_code!$B$2:$B$11,reference_postal_code!$A$2:$A$11)</f>
        <v>50111</v>
      </c>
      <c r="P4747" s="15" t="s">
        <v>77</v>
      </c>
      <c r="Q4747" s="15" t="s">
        <v>3242</v>
      </c>
      <c r="R4747" s="15" t="s">
        <v>65</v>
      </c>
      <c r="S4747" s="15" t="s">
        <v>222</v>
      </c>
      <c r="T4747" s="15" t="s">
        <v>3243</v>
      </c>
      <c r="U4747" s="28">
        <v>1317600.0</v>
      </c>
      <c r="V4747" s="15">
        <v>8.0</v>
      </c>
      <c r="W4747" s="31">
        <v>0.0</v>
      </c>
      <c r="X4747" s="28">
        <v>355752.0</v>
      </c>
    </row>
    <row r="4748" ht="15.75" customHeight="1">
      <c r="A4748" s="15">
        <v>1719.0</v>
      </c>
      <c r="B4748" s="15" t="s">
        <v>7362</v>
      </c>
      <c r="C4748" s="18">
        <v>42509.0</v>
      </c>
      <c r="D4748" s="18">
        <v>42514.0</v>
      </c>
      <c r="E4748" s="18">
        <f t="shared" si="1"/>
        <v>42514</v>
      </c>
      <c r="F4748" s="15" t="s">
        <v>55</v>
      </c>
      <c r="G4748" s="15" t="s">
        <v>721</v>
      </c>
      <c r="H4748" s="15" t="s">
        <v>722</v>
      </c>
      <c r="I4748" s="15" t="s">
        <v>59</v>
      </c>
      <c r="J4748" s="15" t="s">
        <v>60</v>
      </c>
      <c r="K4748" s="15" t="s">
        <v>22</v>
      </c>
      <c r="L4748" s="15" t="str">
        <f t="array" ref="L4748">_xlfn.XLOOKUP(M4748,reference_province_to_city!$A$2:$A$11,reference_province_to_city!$B$2:$B$11)</f>
        <v>Surabaya</v>
      </c>
      <c r="M4748" s="15" t="s">
        <v>20</v>
      </c>
      <c r="N4748" s="15">
        <v>60231.0</v>
      </c>
      <c r="O4748" s="15">
        <f t="array" ref="O4748">_xlfn.XLOOKUP(M4748,reference_postal_code!$B$2:$B$11,reference_postal_code!$A$2:$A$11)</f>
        <v>60231</v>
      </c>
      <c r="P4748" s="15" t="s">
        <v>166</v>
      </c>
      <c r="Q4748" s="15" t="s">
        <v>2600</v>
      </c>
      <c r="R4748" s="15" t="s">
        <v>106</v>
      </c>
      <c r="S4748" s="15" t="s">
        <v>139</v>
      </c>
      <c r="T4748" s="15" t="s">
        <v>2601</v>
      </c>
      <c r="U4748" s="28">
        <v>538800.0</v>
      </c>
      <c r="V4748" s="15">
        <v>4.0</v>
      </c>
      <c r="W4748" s="31">
        <v>0.0</v>
      </c>
      <c r="X4748" s="28">
        <v>226296.0</v>
      </c>
    </row>
    <row r="4749" ht="15.75" customHeight="1">
      <c r="A4749" s="15">
        <v>1717.0</v>
      </c>
      <c r="B4749" s="15" t="s">
        <v>7362</v>
      </c>
      <c r="C4749" s="18">
        <v>42509.0</v>
      </c>
      <c r="D4749" s="18">
        <v>42514.0</v>
      </c>
      <c r="E4749" s="18">
        <f t="shared" si="1"/>
        <v>42514</v>
      </c>
      <c r="F4749" s="15" t="s">
        <v>55</v>
      </c>
      <c r="G4749" s="15" t="s">
        <v>721</v>
      </c>
      <c r="H4749" s="15" t="s">
        <v>722</v>
      </c>
      <c r="I4749" s="15" t="s">
        <v>59</v>
      </c>
      <c r="J4749" s="15" t="s">
        <v>60</v>
      </c>
      <c r="K4749" s="15" t="s">
        <v>22</v>
      </c>
      <c r="L4749" s="15" t="str">
        <f t="array" ref="L4749">_xlfn.XLOOKUP(M4749,reference_province_to_city!$A$2:$A$11,reference_province_to_city!$B$2:$B$11)</f>
        <v>Surabaya</v>
      </c>
      <c r="M4749" s="15" t="s">
        <v>20</v>
      </c>
      <c r="N4749" s="15">
        <v>60231.0</v>
      </c>
      <c r="O4749" s="15">
        <f t="array" ref="O4749">_xlfn.XLOOKUP(M4749,reference_postal_code!$B$2:$B$11,reference_postal_code!$A$2:$A$11)</f>
        <v>60231</v>
      </c>
      <c r="P4749" s="15" t="s">
        <v>166</v>
      </c>
      <c r="Q4749" s="15" t="s">
        <v>4545</v>
      </c>
      <c r="R4749" s="15" t="s">
        <v>65</v>
      </c>
      <c r="S4749" s="15" t="s">
        <v>222</v>
      </c>
      <c r="T4749" s="15" t="s">
        <v>4546</v>
      </c>
      <c r="U4749" s="28">
        <v>3643500.0</v>
      </c>
      <c r="V4749" s="15">
        <v>5.0</v>
      </c>
      <c r="W4749" s="31">
        <v>0.0</v>
      </c>
      <c r="X4749" s="28">
        <v>1056615.0</v>
      </c>
    </row>
    <row r="4750" ht="15.75" customHeight="1">
      <c r="A4750" s="15">
        <v>1718.0</v>
      </c>
      <c r="B4750" s="15" t="s">
        <v>7362</v>
      </c>
      <c r="C4750" s="18">
        <v>42509.0</v>
      </c>
      <c r="D4750" s="18">
        <v>42514.0</v>
      </c>
      <c r="E4750" s="18">
        <f t="shared" si="1"/>
        <v>42514</v>
      </c>
      <c r="F4750" s="15" t="s">
        <v>55</v>
      </c>
      <c r="G4750" s="15" t="s">
        <v>721</v>
      </c>
      <c r="H4750" s="15" t="s">
        <v>722</v>
      </c>
      <c r="I4750" s="15" t="s">
        <v>59</v>
      </c>
      <c r="J4750" s="15" t="s">
        <v>60</v>
      </c>
      <c r="K4750" s="15" t="s">
        <v>22</v>
      </c>
      <c r="L4750" s="15" t="str">
        <f t="array" ref="L4750">_xlfn.XLOOKUP(M4750,reference_province_to_city!$A$2:$A$11,reference_province_to_city!$B$2:$B$11)</f>
        <v>Surabaya</v>
      </c>
      <c r="M4750" s="15" t="s">
        <v>20</v>
      </c>
      <c r="N4750" s="15">
        <v>60231.0</v>
      </c>
      <c r="O4750" s="15">
        <f t="array" ref="O4750">_xlfn.XLOOKUP(M4750,reference_postal_code!$B$2:$B$11,reference_postal_code!$A$2:$A$11)</f>
        <v>60231</v>
      </c>
      <c r="P4750" s="15" t="s">
        <v>166</v>
      </c>
      <c r="Q4750" s="15" t="s">
        <v>1966</v>
      </c>
      <c r="R4750" s="15" t="s">
        <v>65</v>
      </c>
      <c r="S4750" s="15" t="s">
        <v>87</v>
      </c>
      <c r="T4750" s="15" t="s">
        <v>1967</v>
      </c>
      <c r="U4750" s="28">
        <v>6823500.0</v>
      </c>
      <c r="V4750" s="15">
        <v>5.0</v>
      </c>
      <c r="W4750" s="31">
        <v>0.0</v>
      </c>
      <c r="X4750" s="28">
        <v>0.0</v>
      </c>
    </row>
    <row r="4751" ht="15.75" customHeight="1">
      <c r="A4751" s="15">
        <v>2499.0</v>
      </c>
      <c r="B4751" s="15" t="s">
        <v>7363</v>
      </c>
      <c r="C4751" s="18">
        <v>42509.0</v>
      </c>
      <c r="D4751" s="18">
        <v>42514.0</v>
      </c>
      <c r="E4751" s="18">
        <f t="shared" si="1"/>
        <v>42514</v>
      </c>
      <c r="F4751" s="15" t="s">
        <v>55</v>
      </c>
      <c r="G4751" s="15" t="s">
        <v>3704</v>
      </c>
      <c r="H4751" s="15" t="s">
        <v>3705</v>
      </c>
      <c r="I4751" s="15" t="s">
        <v>128</v>
      </c>
      <c r="J4751" s="15" t="s">
        <v>60</v>
      </c>
      <c r="K4751" s="15" t="s">
        <v>26</v>
      </c>
      <c r="L4751" s="15" t="str">
        <f t="array" ref="L4751">_xlfn.XLOOKUP(M4751,reference_province_to_city!$A$2:$A$11,reference_province_to_city!$B$2:$B$11)</f>
        <v>Denpasar</v>
      </c>
      <c r="M4751" s="15" t="s">
        <v>24</v>
      </c>
      <c r="N4751" s="15">
        <v>80231.0</v>
      </c>
      <c r="O4751" s="15">
        <f t="array" ref="O4751">_xlfn.XLOOKUP(M4751,reference_postal_code!$B$2:$B$11,reference_postal_code!$A$2:$A$11)</f>
        <v>80231</v>
      </c>
      <c r="P4751" s="15" t="s">
        <v>63</v>
      </c>
      <c r="Q4751" s="15" t="s">
        <v>1186</v>
      </c>
      <c r="R4751" s="15" t="s">
        <v>65</v>
      </c>
      <c r="S4751" s="15" t="s">
        <v>83</v>
      </c>
      <c r="T4751" s="15" t="s">
        <v>1187</v>
      </c>
      <c r="U4751" s="28">
        <v>143760.0</v>
      </c>
      <c r="V4751" s="15">
        <v>1.0</v>
      </c>
      <c r="W4751" s="31">
        <v>0.2</v>
      </c>
      <c r="X4751" s="28">
        <v>50316.0</v>
      </c>
    </row>
    <row r="4752" ht="15.75" customHeight="1">
      <c r="A4752" s="15">
        <v>1721.0</v>
      </c>
      <c r="B4752" s="15" t="s">
        <v>7362</v>
      </c>
      <c r="C4752" s="18">
        <v>42509.0</v>
      </c>
      <c r="D4752" s="18">
        <v>42514.0</v>
      </c>
      <c r="E4752" s="18">
        <f t="shared" si="1"/>
        <v>42514</v>
      </c>
      <c r="F4752" s="15" t="s">
        <v>55</v>
      </c>
      <c r="G4752" s="15" t="s">
        <v>721</v>
      </c>
      <c r="H4752" s="15" t="s">
        <v>722</v>
      </c>
      <c r="I4752" s="15" t="s">
        <v>59</v>
      </c>
      <c r="J4752" s="15" t="s">
        <v>60</v>
      </c>
      <c r="K4752" s="15" t="s">
        <v>22</v>
      </c>
      <c r="L4752" s="15" t="str">
        <f t="array" ref="L4752">_xlfn.XLOOKUP(M4752,reference_province_to_city!$A$2:$A$11,reference_province_to_city!$B$2:$B$11)</f>
        <v>Surabaya</v>
      </c>
      <c r="M4752" s="15" t="s">
        <v>20</v>
      </c>
      <c r="N4752" s="15">
        <v>60231.0</v>
      </c>
      <c r="O4752" s="15">
        <f t="array" ref="O4752">_xlfn.XLOOKUP(M4752,reference_postal_code!$B$2:$B$11,reference_postal_code!$A$2:$A$11)</f>
        <v>60231</v>
      </c>
      <c r="P4752" s="15" t="s">
        <v>166</v>
      </c>
      <c r="Q4752" s="15" t="s">
        <v>4570</v>
      </c>
      <c r="R4752" s="15" t="s">
        <v>65</v>
      </c>
      <c r="S4752" s="15" t="s">
        <v>83</v>
      </c>
      <c r="T4752" s="15" t="s">
        <v>4571</v>
      </c>
      <c r="U4752" s="28">
        <v>716160.0</v>
      </c>
      <c r="V4752" s="15">
        <v>4.0</v>
      </c>
      <c r="W4752" s="31">
        <v>0.2</v>
      </c>
      <c r="X4752" s="28">
        <v>223800.0</v>
      </c>
    </row>
    <row r="4753" ht="15.75" customHeight="1">
      <c r="A4753" s="15">
        <v>770.0</v>
      </c>
      <c r="B4753" s="15" t="s">
        <v>7364</v>
      </c>
      <c r="C4753" s="18">
        <v>42509.0</v>
      </c>
      <c r="D4753" s="18">
        <v>42514.0</v>
      </c>
      <c r="E4753" s="18">
        <f t="shared" si="1"/>
        <v>42514</v>
      </c>
      <c r="F4753" s="15" t="s">
        <v>55</v>
      </c>
      <c r="G4753" s="15" t="s">
        <v>1711</v>
      </c>
      <c r="H4753" s="15" t="s">
        <v>1712</v>
      </c>
      <c r="I4753" s="15" t="s">
        <v>59</v>
      </c>
      <c r="J4753" s="15" t="s">
        <v>60</v>
      </c>
      <c r="K4753" s="15" t="s">
        <v>26</v>
      </c>
      <c r="L4753" s="15" t="str">
        <f t="array" ref="L4753">_xlfn.XLOOKUP(M4753,reference_province_to_city!$A$2:$A$11,reference_province_to_city!$B$2:$B$11)</f>
        <v>Denpasar</v>
      </c>
      <c r="M4753" s="15" t="s">
        <v>24</v>
      </c>
      <c r="N4753" s="15">
        <v>80231.0</v>
      </c>
      <c r="O4753" s="15">
        <f t="array" ref="O4753">_xlfn.XLOOKUP(M4753,reference_postal_code!$B$2:$B$11,reference_postal_code!$A$2:$A$11)</f>
        <v>80231</v>
      </c>
      <c r="P4753" s="15" t="s">
        <v>63</v>
      </c>
      <c r="Q4753" s="15" t="s">
        <v>4288</v>
      </c>
      <c r="R4753" s="15" t="s">
        <v>106</v>
      </c>
      <c r="S4753" s="15" t="s">
        <v>107</v>
      </c>
      <c r="T4753" s="15" t="s">
        <v>4289</v>
      </c>
      <c r="U4753" s="28">
        <v>9629400.0</v>
      </c>
      <c r="V4753" s="15">
        <v>2.0</v>
      </c>
      <c r="W4753" s="31">
        <v>0.0</v>
      </c>
      <c r="X4753" s="28">
        <v>2696232.0</v>
      </c>
    </row>
    <row r="4754" ht="15.75" customHeight="1">
      <c r="A4754" s="15">
        <v>3531.0</v>
      </c>
      <c r="B4754" s="15" t="s">
        <v>7365</v>
      </c>
      <c r="C4754" s="18">
        <v>42509.0</v>
      </c>
      <c r="D4754" s="18">
        <v>42513.0</v>
      </c>
      <c r="E4754" s="18">
        <f t="shared" si="1"/>
        <v>42513</v>
      </c>
      <c r="F4754" s="15" t="s">
        <v>55</v>
      </c>
      <c r="G4754" s="15" t="s">
        <v>1060</v>
      </c>
      <c r="H4754" s="15" t="s">
        <v>1061</v>
      </c>
      <c r="I4754" s="15" t="s">
        <v>128</v>
      </c>
      <c r="J4754" s="15" t="s">
        <v>60</v>
      </c>
      <c r="K4754" s="15" t="s">
        <v>22</v>
      </c>
      <c r="L4754" s="15" t="str">
        <f t="array" ref="L4754">_xlfn.XLOOKUP(M4754,reference_province_to_city!$A$2:$A$11,reference_province_to_city!$B$2:$B$11)</f>
        <v>Surabaya</v>
      </c>
      <c r="M4754" s="15" t="s">
        <v>20</v>
      </c>
      <c r="N4754" s="15">
        <v>60231.0</v>
      </c>
      <c r="O4754" s="15">
        <f t="array" ref="O4754">_xlfn.XLOOKUP(M4754,reference_postal_code!$B$2:$B$11,reference_postal_code!$A$2:$A$11)</f>
        <v>60231</v>
      </c>
      <c r="P4754" s="15" t="s">
        <v>166</v>
      </c>
      <c r="Q4754" s="15" t="s">
        <v>2011</v>
      </c>
      <c r="R4754" s="15" t="s">
        <v>65</v>
      </c>
      <c r="S4754" s="15" t="s">
        <v>93</v>
      </c>
      <c r="T4754" s="15" t="s">
        <v>2012</v>
      </c>
      <c r="U4754" s="28">
        <v>321000.0</v>
      </c>
      <c r="V4754" s="15">
        <v>5.0</v>
      </c>
      <c r="W4754" s="31">
        <v>0.0</v>
      </c>
      <c r="X4754" s="28">
        <v>93090.0</v>
      </c>
    </row>
    <row r="4755" ht="15.75" customHeight="1">
      <c r="A4755" s="15">
        <v>1720.0</v>
      </c>
      <c r="B4755" s="15" t="s">
        <v>7362</v>
      </c>
      <c r="C4755" s="18">
        <v>42509.0</v>
      </c>
      <c r="D4755" s="18">
        <v>42514.0</v>
      </c>
      <c r="E4755" s="18">
        <f t="shared" si="1"/>
        <v>42514</v>
      </c>
      <c r="F4755" s="15" t="s">
        <v>55</v>
      </c>
      <c r="G4755" s="15" t="s">
        <v>721</v>
      </c>
      <c r="H4755" s="15" t="s">
        <v>722</v>
      </c>
      <c r="I4755" s="15" t="s">
        <v>59</v>
      </c>
      <c r="J4755" s="15" t="s">
        <v>60</v>
      </c>
      <c r="K4755" s="15" t="s">
        <v>22</v>
      </c>
      <c r="L4755" s="15" t="str">
        <f t="array" ref="L4755">_xlfn.XLOOKUP(M4755,reference_province_to_city!$A$2:$A$11,reference_province_to_city!$B$2:$B$11)</f>
        <v>Surabaya</v>
      </c>
      <c r="M4755" s="15" t="s">
        <v>20</v>
      </c>
      <c r="N4755" s="15">
        <v>60231.0</v>
      </c>
      <c r="O4755" s="15">
        <f t="array" ref="O4755">_xlfn.XLOOKUP(M4755,reference_postal_code!$B$2:$B$11,reference_postal_code!$A$2:$A$11)</f>
        <v>60231</v>
      </c>
      <c r="P4755" s="15" t="s">
        <v>166</v>
      </c>
      <c r="Q4755" s="15" t="s">
        <v>161</v>
      </c>
      <c r="R4755" s="15" t="s">
        <v>106</v>
      </c>
      <c r="S4755" s="15" t="s">
        <v>139</v>
      </c>
      <c r="T4755" s="15" t="s">
        <v>162</v>
      </c>
      <c r="U4755" s="28">
        <v>596400.0</v>
      </c>
      <c r="V4755" s="15">
        <v>8.0</v>
      </c>
      <c r="W4755" s="31">
        <v>0.0</v>
      </c>
      <c r="X4755" s="28">
        <v>184884.0</v>
      </c>
    </row>
    <row r="4756" ht="15.75" customHeight="1">
      <c r="A4756" s="15">
        <v>3688.0</v>
      </c>
      <c r="B4756" s="15" t="s">
        <v>7366</v>
      </c>
      <c r="C4756" s="18">
        <v>42510.0</v>
      </c>
      <c r="D4756" s="18">
        <v>42514.0</v>
      </c>
      <c r="E4756" s="18">
        <f t="shared" si="1"/>
        <v>42514</v>
      </c>
      <c r="F4756" s="15" t="s">
        <v>55</v>
      </c>
      <c r="G4756" s="15" t="s">
        <v>5024</v>
      </c>
      <c r="H4756" s="15" t="s">
        <v>5025</v>
      </c>
      <c r="I4756" s="15" t="s">
        <v>59</v>
      </c>
      <c r="J4756" s="15" t="s">
        <v>60</v>
      </c>
      <c r="K4756" s="15" t="s">
        <v>28</v>
      </c>
      <c r="L4756" s="15" t="str">
        <f t="array" ref="L4756">_xlfn.XLOOKUP(M4756,reference_province_to_city!$A$2:$A$11,reference_province_to_city!$B$2:$B$11)</f>
        <v>Medan</v>
      </c>
      <c r="M4756" s="15" t="s">
        <v>11</v>
      </c>
      <c r="N4756" s="15">
        <v>20111.0</v>
      </c>
      <c r="O4756" s="15">
        <f t="array" ref="O4756">_xlfn.XLOOKUP(M4756,reference_postal_code!$B$2:$B$11,reference_postal_code!$A$2:$A$11)</f>
        <v>20111</v>
      </c>
      <c r="P4756" s="15" t="s">
        <v>77</v>
      </c>
      <c r="Q4756" s="15" t="s">
        <v>1033</v>
      </c>
      <c r="R4756" s="15" t="s">
        <v>65</v>
      </c>
      <c r="S4756" s="15" t="s">
        <v>83</v>
      </c>
      <c r="T4756" s="15" t="s">
        <v>1034</v>
      </c>
      <c r="U4756" s="28">
        <v>40410.0</v>
      </c>
      <c r="V4756" s="15">
        <v>2.0</v>
      </c>
      <c r="W4756" s="31">
        <v>0.7</v>
      </c>
      <c r="X4756" s="28">
        <v>-33675.0</v>
      </c>
    </row>
    <row r="4757" ht="15.75" customHeight="1">
      <c r="A4757" s="15">
        <v>640.0</v>
      </c>
      <c r="B4757" s="15" t="s">
        <v>7367</v>
      </c>
      <c r="C4757" s="18">
        <v>42510.0</v>
      </c>
      <c r="D4757" s="18">
        <v>42515.0</v>
      </c>
      <c r="E4757" s="18">
        <f t="shared" si="1"/>
        <v>42515</v>
      </c>
      <c r="F4757" s="15" t="s">
        <v>55</v>
      </c>
      <c r="G4757" s="15" t="s">
        <v>665</v>
      </c>
      <c r="H4757" s="15" t="s">
        <v>666</v>
      </c>
      <c r="I4757" s="15" t="s">
        <v>76</v>
      </c>
      <c r="J4757" s="15" t="s">
        <v>60</v>
      </c>
      <c r="K4757" s="15" t="s">
        <v>17</v>
      </c>
      <c r="L4757" s="15" t="str">
        <f t="array" ref="L4757">_xlfn.XLOOKUP(M4757,reference_province_to_city!$A$2:$A$11,reference_province_to_city!$B$2:$B$11)</f>
        <v>Semarang</v>
      </c>
      <c r="M4757" s="15" t="s">
        <v>15</v>
      </c>
      <c r="N4757" s="15">
        <v>50111.0</v>
      </c>
      <c r="O4757" s="15">
        <f t="array" ref="O4757">_xlfn.XLOOKUP(M4757,reference_postal_code!$B$2:$B$11,reference_postal_code!$A$2:$A$11)</f>
        <v>50111</v>
      </c>
      <c r="P4757" s="15" t="s">
        <v>77</v>
      </c>
      <c r="Q4757" s="15" t="s">
        <v>421</v>
      </c>
      <c r="R4757" s="15" t="s">
        <v>65</v>
      </c>
      <c r="S4757" s="15" t="s">
        <v>83</v>
      </c>
      <c r="T4757" s="15" t="s">
        <v>422</v>
      </c>
      <c r="U4757" s="28">
        <v>231360.0</v>
      </c>
      <c r="V4757" s="15">
        <v>4.0</v>
      </c>
      <c r="W4757" s="31">
        <v>0.2</v>
      </c>
      <c r="X4757" s="28">
        <v>75192.0</v>
      </c>
    </row>
    <row r="4758" ht="15.75" customHeight="1">
      <c r="A4758" s="15">
        <v>3968.0</v>
      </c>
      <c r="B4758" s="15" t="s">
        <v>7368</v>
      </c>
      <c r="C4758" s="18">
        <v>42510.0</v>
      </c>
      <c r="D4758" s="18">
        <v>42513.0</v>
      </c>
      <c r="E4758" s="18">
        <f t="shared" si="1"/>
        <v>42513</v>
      </c>
      <c r="F4758" s="15" t="s">
        <v>125</v>
      </c>
      <c r="G4758" s="15" t="s">
        <v>3641</v>
      </c>
      <c r="H4758" s="15" t="s">
        <v>3642</v>
      </c>
      <c r="I4758" s="15" t="s">
        <v>76</v>
      </c>
      <c r="J4758" s="15" t="s">
        <v>60</v>
      </c>
      <c r="K4758" s="15" t="s">
        <v>31</v>
      </c>
      <c r="L4758" s="15" t="str">
        <f t="array" ref="L4758">_xlfn.XLOOKUP(M4758,reference_province_to_city!$A$2:$A$11,reference_province_to_city!$B$2:$B$11)</f>
        <v>Balikpapan</v>
      </c>
      <c r="M4758" s="15" t="s">
        <v>21</v>
      </c>
      <c r="N4758" s="15">
        <v>76114.0</v>
      </c>
      <c r="O4758" s="15">
        <f t="array" ref="O4758">_xlfn.XLOOKUP(M4758,reference_postal_code!$B$2:$B$11,reference_postal_code!$A$2:$A$11)</f>
        <v>76114</v>
      </c>
      <c r="P4758" s="15" t="s">
        <v>166</v>
      </c>
      <c r="Q4758" s="15" t="s">
        <v>1259</v>
      </c>
      <c r="R4758" s="15" t="s">
        <v>65</v>
      </c>
      <c r="S4758" s="15" t="s">
        <v>83</v>
      </c>
      <c r="T4758" s="15" t="s">
        <v>1260</v>
      </c>
      <c r="U4758" s="28">
        <v>609525.0</v>
      </c>
      <c r="V4758" s="15">
        <v>7.0</v>
      </c>
      <c r="W4758" s="31">
        <v>0.7</v>
      </c>
      <c r="X4758" s="28">
        <v>-487620.0</v>
      </c>
    </row>
    <row r="4759" ht="15.75" customHeight="1">
      <c r="A4759" s="15">
        <v>793.0</v>
      </c>
      <c r="B4759" s="15" t="s">
        <v>7369</v>
      </c>
      <c r="C4759" s="18">
        <v>42510.0</v>
      </c>
      <c r="D4759" s="18">
        <v>42510.0</v>
      </c>
      <c r="E4759" s="18">
        <f t="shared" si="1"/>
        <v>42510</v>
      </c>
      <c r="F4759" s="15" t="s">
        <v>466</v>
      </c>
      <c r="G4759" s="15" t="s">
        <v>4049</v>
      </c>
      <c r="H4759" s="15" t="s">
        <v>4050</v>
      </c>
      <c r="I4759" s="15" t="s">
        <v>59</v>
      </c>
      <c r="J4759" s="15" t="s">
        <v>60</v>
      </c>
      <c r="K4759" s="15" t="s">
        <v>10</v>
      </c>
      <c r="L4759" s="15" t="str">
        <f t="array" ref="L4759">_xlfn.XLOOKUP(M4759,reference_province_to_city!$A$2:$A$11,reference_province_to_city!$B$2:$B$11)</f>
        <v>Jakarta</v>
      </c>
      <c r="M4759" s="15" t="s">
        <v>7</v>
      </c>
      <c r="N4759" s="15">
        <v>10110.0</v>
      </c>
      <c r="O4759" s="15">
        <f t="array" ref="O4759">_xlfn.XLOOKUP(M4759,reference_postal_code!$B$2:$B$11,reference_postal_code!$A$2:$A$11)</f>
        <v>10110</v>
      </c>
      <c r="P4759" s="15" t="s">
        <v>117</v>
      </c>
      <c r="Q4759" s="15" t="s">
        <v>1629</v>
      </c>
      <c r="R4759" s="15" t="s">
        <v>110</v>
      </c>
      <c r="S4759" s="15" t="s">
        <v>111</v>
      </c>
      <c r="T4759" s="15" t="s">
        <v>1630</v>
      </c>
      <c r="U4759" s="28">
        <v>2.04594E7</v>
      </c>
      <c r="V4759" s="15">
        <v>5.0</v>
      </c>
      <c r="W4759" s="31">
        <v>0.2</v>
      </c>
      <c r="X4759" s="28">
        <v>1278712.0</v>
      </c>
    </row>
    <row r="4760" ht="15.75" customHeight="1">
      <c r="A4760" s="15">
        <v>639.0</v>
      </c>
      <c r="B4760" s="15" t="s">
        <v>7367</v>
      </c>
      <c r="C4760" s="18">
        <v>42510.0</v>
      </c>
      <c r="D4760" s="18">
        <v>42515.0</v>
      </c>
      <c r="E4760" s="18">
        <f t="shared" si="1"/>
        <v>42515</v>
      </c>
      <c r="F4760" s="15" t="s">
        <v>55</v>
      </c>
      <c r="G4760" s="15" t="s">
        <v>665</v>
      </c>
      <c r="H4760" s="15" t="s">
        <v>666</v>
      </c>
      <c r="I4760" s="15" t="s">
        <v>76</v>
      </c>
      <c r="J4760" s="15" t="s">
        <v>60</v>
      </c>
      <c r="K4760" s="15" t="s">
        <v>17</v>
      </c>
      <c r="L4760" s="15" t="str">
        <f t="array" ref="L4760">_xlfn.XLOOKUP(M4760,reference_province_to_city!$A$2:$A$11,reference_province_to_city!$B$2:$B$11)</f>
        <v>Semarang</v>
      </c>
      <c r="M4760" s="15" t="s">
        <v>15</v>
      </c>
      <c r="N4760" s="15">
        <v>50111.0</v>
      </c>
      <c r="O4760" s="15">
        <f t="array" ref="O4760">_xlfn.XLOOKUP(M4760,reference_postal_code!$B$2:$B$11,reference_postal_code!$A$2:$A$11)</f>
        <v>50111</v>
      </c>
      <c r="P4760" s="15" t="s">
        <v>77</v>
      </c>
      <c r="Q4760" s="15" t="s">
        <v>6561</v>
      </c>
      <c r="R4760" s="15" t="s">
        <v>106</v>
      </c>
      <c r="S4760" s="15" t="s">
        <v>139</v>
      </c>
      <c r="T4760" s="15" t="s">
        <v>6562</v>
      </c>
      <c r="U4760" s="28">
        <v>1.5738E7</v>
      </c>
      <c r="V4760" s="15">
        <v>5.0</v>
      </c>
      <c r="W4760" s="31">
        <v>0.0</v>
      </c>
      <c r="X4760" s="28">
        <v>4091880.0</v>
      </c>
    </row>
    <row r="4761" ht="15.75" customHeight="1">
      <c r="A4761" s="15">
        <v>524.0</v>
      </c>
      <c r="B4761" s="15" t="s">
        <v>7370</v>
      </c>
      <c r="C4761" s="18">
        <v>42511.0</v>
      </c>
      <c r="D4761" s="18">
        <v>42513.0</v>
      </c>
      <c r="E4761" s="18">
        <f t="shared" si="1"/>
        <v>42513</v>
      </c>
      <c r="F4761" s="15" t="s">
        <v>125</v>
      </c>
      <c r="G4761" s="15" t="s">
        <v>4430</v>
      </c>
      <c r="H4761" s="15" t="s">
        <v>4431</v>
      </c>
      <c r="I4761" s="15" t="s">
        <v>59</v>
      </c>
      <c r="J4761" s="15" t="s">
        <v>60</v>
      </c>
      <c r="K4761" s="15" t="s">
        <v>29</v>
      </c>
      <c r="L4761" s="15" t="str">
        <f t="array" ref="L4761">_xlfn.XLOOKUP(M4761,reference_province_to_city!$A$2:$A$11,reference_province_to_city!$B$2:$B$11)</f>
        <v>Palembang</v>
      </c>
      <c r="M4761" s="15" t="s">
        <v>13</v>
      </c>
      <c r="N4761" s="15">
        <v>30111.0</v>
      </c>
      <c r="O4761" s="15">
        <f t="array" ref="O4761">_xlfn.XLOOKUP(M4761,reference_postal_code!$B$2:$B$11,reference_postal_code!$A$2:$A$11)</f>
        <v>30111</v>
      </c>
      <c r="P4761" s="15" t="s">
        <v>77</v>
      </c>
      <c r="Q4761" s="15" t="s">
        <v>6136</v>
      </c>
      <c r="R4761" s="15" t="s">
        <v>110</v>
      </c>
      <c r="S4761" s="15" t="s">
        <v>111</v>
      </c>
      <c r="T4761" s="15" t="s">
        <v>6137</v>
      </c>
      <c r="U4761" s="28">
        <v>827640.0</v>
      </c>
      <c r="V4761" s="15">
        <v>3.0</v>
      </c>
      <c r="W4761" s="31">
        <v>0.2</v>
      </c>
      <c r="X4761" s="28">
        <v>-186219.0</v>
      </c>
    </row>
    <row r="4762" ht="15.75" customHeight="1">
      <c r="A4762" s="15">
        <v>525.0</v>
      </c>
      <c r="B4762" s="15" t="s">
        <v>7370</v>
      </c>
      <c r="C4762" s="18">
        <v>42511.0</v>
      </c>
      <c r="D4762" s="18">
        <v>42513.0</v>
      </c>
      <c r="E4762" s="18">
        <f t="shared" si="1"/>
        <v>42513</v>
      </c>
      <c r="F4762" s="15" t="s">
        <v>125</v>
      </c>
      <c r="G4762" s="15" t="s">
        <v>4430</v>
      </c>
      <c r="H4762" s="15" t="s">
        <v>4431</v>
      </c>
      <c r="I4762" s="15" t="s">
        <v>59</v>
      </c>
      <c r="J4762" s="15" t="s">
        <v>60</v>
      </c>
      <c r="K4762" s="15" t="s">
        <v>29</v>
      </c>
      <c r="L4762" s="15" t="str">
        <f t="array" ref="L4762">_xlfn.XLOOKUP(M4762,reference_province_to_city!$A$2:$A$11,reference_province_to_city!$B$2:$B$11)</f>
        <v>Palembang</v>
      </c>
      <c r="M4762" s="15" t="s">
        <v>13</v>
      </c>
      <c r="N4762" s="15">
        <v>30111.0</v>
      </c>
      <c r="O4762" s="15">
        <f t="array" ref="O4762">_xlfn.XLOOKUP(M4762,reference_postal_code!$B$2:$B$11,reference_postal_code!$A$2:$A$11)</f>
        <v>30111</v>
      </c>
      <c r="P4762" s="15" t="s">
        <v>77</v>
      </c>
      <c r="Q4762" s="15" t="s">
        <v>3959</v>
      </c>
      <c r="R4762" s="15" t="s">
        <v>110</v>
      </c>
      <c r="S4762" s="15" t="s">
        <v>149</v>
      </c>
      <c r="T4762" s="15" t="s">
        <v>3960</v>
      </c>
      <c r="U4762" s="28">
        <v>993900.0</v>
      </c>
      <c r="V4762" s="15">
        <v>2.0</v>
      </c>
      <c r="W4762" s="31">
        <v>0.0</v>
      </c>
      <c r="X4762" s="28">
        <v>407499.0</v>
      </c>
    </row>
    <row r="4763" ht="15.75" customHeight="1">
      <c r="A4763" s="15">
        <v>9796.0</v>
      </c>
      <c r="B4763" s="15" t="s">
        <v>7371</v>
      </c>
      <c r="C4763" s="18">
        <v>42511.0</v>
      </c>
      <c r="D4763" s="18">
        <v>42518.0</v>
      </c>
      <c r="E4763" s="18">
        <f t="shared" si="1"/>
        <v>42518</v>
      </c>
      <c r="F4763" s="15" t="s">
        <v>55</v>
      </c>
      <c r="G4763" s="15" t="s">
        <v>4411</v>
      </c>
      <c r="H4763" s="15" t="s">
        <v>4412</v>
      </c>
      <c r="I4763" s="15" t="s">
        <v>128</v>
      </c>
      <c r="J4763" s="15" t="s">
        <v>60</v>
      </c>
      <c r="K4763" s="15" t="s">
        <v>33</v>
      </c>
      <c r="L4763" s="15" t="str">
        <f t="array" ref="L4763">_xlfn.XLOOKUP(M4763,reference_province_to_city!$A$2:$A$11,reference_province_to_city!$B$2:$B$11)</f>
        <v>Makassar</v>
      </c>
      <c r="M4763" s="15" t="s">
        <v>25</v>
      </c>
      <c r="N4763" s="15">
        <v>90111.0</v>
      </c>
      <c r="O4763" s="15">
        <f t="array" ref="O4763">_xlfn.XLOOKUP(M4763,reference_postal_code!$B$2:$B$11,reference_postal_code!$A$2:$A$11)</f>
        <v>90111</v>
      </c>
      <c r="P4763" s="15" t="s">
        <v>63</v>
      </c>
      <c r="Q4763" s="15" t="s">
        <v>580</v>
      </c>
      <c r="R4763" s="15" t="s">
        <v>65</v>
      </c>
      <c r="S4763" s="15" t="s">
        <v>83</v>
      </c>
      <c r="T4763" s="15" t="s">
        <v>581</v>
      </c>
      <c r="U4763" s="28">
        <v>56970.0</v>
      </c>
      <c r="V4763" s="15">
        <v>3.0</v>
      </c>
      <c r="W4763" s="31">
        <v>0.8</v>
      </c>
      <c r="X4763" s="28">
        <v>-88304.0</v>
      </c>
    </row>
    <row r="4764" ht="15.75" customHeight="1">
      <c r="A4764" s="15">
        <v>7069.0</v>
      </c>
      <c r="B4764" s="15" t="s">
        <v>7372</v>
      </c>
      <c r="C4764" s="18">
        <v>42511.0</v>
      </c>
      <c r="D4764" s="18">
        <v>42516.0</v>
      </c>
      <c r="E4764" s="18">
        <f t="shared" si="1"/>
        <v>42516</v>
      </c>
      <c r="F4764" s="15" t="s">
        <v>55</v>
      </c>
      <c r="G4764" s="15" t="s">
        <v>7373</v>
      </c>
      <c r="H4764" s="15" t="s">
        <v>7374</v>
      </c>
      <c r="I4764" s="15" t="s">
        <v>128</v>
      </c>
      <c r="J4764" s="15" t="s">
        <v>60</v>
      </c>
      <c r="K4764" s="15" t="s">
        <v>19</v>
      </c>
      <c r="L4764" s="15" t="str">
        <f t="array" ref="L4764">_xlfn.XLOOKUP(M4764,reference_province_to_city!$A$2:$A$11,reference_province_to_city!$B$2:$B$11)</f>
        <v>Yogyakarta</v>
      </c>
      <c r="M4764" s="15" t="s">
        <v>18</v>
      </c>
      <c r="O4764" s="15">
        <f t="array" ref="O4764">_xlfn.XLOOKUP(M4764,reference_postal_code!$B$2:$B$11,reference_postal_code!$A$2:$A$11)</f>
        <v>55111</v>
      </c>
      <c r="P4764" s="15" t="s">
        <v>77</v>
      </c>
      <c r="Q4764" s="15" t="s">
        <v>4031</v>
      </c>
      <c r="R4764" s="15" t="s">
        <v>65</v>
      </c>
      <c r="S4764" s="15" t="s">
        <v>66</v>
      </c>
      <c r="T4764" s="15" t="s">
        <v>4032</v>
      </c>
      <c r="U4764" s="28">
        <v>1239840.0</v>
      </c>
      <c r="V4764" s="15">
        <v>9.0</v>
      </c>
      <c r="W4764" s="31">
        <v>0.2</v>
      </c>
      <c r="X4764" s="28">
        <v>464940.0</v>
      </c>
    </row>
    <row r="4765" ht="15.75" customHeight="1">
      <c r="A4765" s="15">
        <v>7068.0</v>
      </c>
      <c r="B4765" s="15" t="s">
        <v>7372</v>
      </c>
      <c r="C4765" s="18">
        <v>42511.0</v>
      </c>
      <c r="D4765" s="18">
        <v>42516.0</v>
      </c>
      <c r="E4765" s="18">
        <f t="shared" si="1"/>
        <v>42516</v>
      </c>
      <c r="F4765" s="15" t="s">
        <v>55</v>
      </c>
      <c r="G4765" s="15" t="s">
        <v>7373</v>
      </c>
      <c r="H4765" s="15" t="s">
        <v>7374</v>
      </c>
      <c r="I4765" s="15" t="s">
        <v>128</v>
      </c>
      <c r="J4765" s="15" t="s">
        <v>60</v>
      </c>
      <c r="K4765" s="15" t="s">
        <v>19</v>
      </c>
      <c r="L4765" s="15" t="str">
        <f t="array" ref="L4765">_xlfn.XLOOKUP(M4765,reference_province_to_city!$A$2:$A$11,reference_province_to_city!$B$2:$B$11)</f>
        <v>Yogyakarta</v>
      </c>
      <c r="M4765" s="15" t="s">
        <v>18</v>
      </c>
      <c r="N4765" s="15">
        <v>55111.0</v>
      </c>
      <c r="O4765" s="15">
        <f t="array" ref="O4765">_xlfn.XLOOKUP(M4765,reference_postal_code!$B$2:$B$11,reference_postal_code!$A$2:$A$11)</f>
        <v>55111</v>
      </c>
      <c r="P4765" s="15" t="s">
        <v>77</v>
      </c>
      <c r="Q4765" s="15" t="s">
        <v>338</v>
      </c>
      <c r="R4765" s="15" t="s">
        <v>65</v>
      </c>
      <c r="S4765" s="15" t="s">
        <v>83</v>
      </c>
      <c r="T4765" s="15" t="s">
        <v>339</v>
      </c>
      <c r="U4765" s="28">
        <v>29460.0</v>
      </c>
      <c r="V4765" s="15">
        <v>2.0</v>
      </c>
      <c r="W4765" s="31">
        <v>0.8</v>
      </c>
      <c r="X4765" s="28">
        <v>-48609.0</v>
      </c>
    </row>
    <row r="4766" ht="15.75" customHeight="1">
      <c r="A4766" s="15">
        <v>4361.0</v>
      </c>
      <c r="B4766" s="15" t="s">
        <v>7375</v>
      </c>
      <c r="C4766" s="18">
        <v>42511.0</v>
      </c>
      <c r="D4766" s="18">
        <v>42513.0</v>
      </c>
      <c r="E4766" s="18">
        <f t="shared" si="1"/>
        <v>42513</v>
      </c>
      <c r="F4766" s="15" t="s">
        <v>125</v>
      </c>
      <c r="G4766" s="15" t="s">
        <v>726</v>
      </c>
      <c r="H4766" s="15" t="s">
        <v>727</v>
      </c>
      <c r="I4766" s="15" t="s">
        <v>128</v>
      </c>
      <c r="J4766" s="15" t="s">
        <v>60</v>
      </c>
      <c r="K4766" s="15" t="s">
        <v>14</v>
      </c>
      <c r="L4766" s="15" t="str">
        <f t="array" ref="L4766">_xlfn.XLOOKUP(M4766,reference_province_to_city!$A$2:$A$11,reference_province_to_city!$B$2:$B$11)</f>
        <v>Bandung</v>
      </c>
      <c r="M4766" s="15" t="s">
        <v>12</v>
      </c>
      <c r="N4766" s="15">
        <v>40111.0</v>
      </c>
      <c r="O4766" s="15">
        <f t="array" ref="O4766">_xlfn.XLOOKUP(M4766,reference_postal_code!$B$2:$B$11,reference_postal_code!$A$2:$A$11)</f>
        <v>40111</v>
      </c>
      <c r="P4766" s="15" t="s">
        <v>117</v>
      </c>
      <c r="Q4766" s="15" t="s">
        <v>7376</v>
      </c>
      <c r="R4766" s="15" t="s">
        <v>65</v>
      </c>
      <c r="S4766" s="15" t="s">
        <v>66</v>
      </c>
      <c r="T4766" s="15" t="s">
        <v>7377</v>
      </c>
      <c r="U4766" s="28">
        <v>1679400.0</v>
      </c>
      <c r="V4766" s="15">
        <v>2.0</v>
      </c>
      <c r="W4766" s="31">
        <v>0.0</v>
      </c>
      <c r="X4766" s="28">
        <v>822906.0</v>
      </c>
    </row>
    <row r="4767" ht="15.75" customHeight="1">
      <c r="A4767" s="15">
        <v>2419.0</v>
      </c>
      <c r="B4767" s="15" t="s">
        <v>7378</v>
      </c>
      <c r="C4767" s="18">
        <v>42511.0</v>
      </c>
      <c r="D4767" s="18">
        <v>42518.0</v>
      </c>
      <c r="E4767" s="18">
        <f t="shared" si="1"/>
        <v>42518</v>
      </c>
      <c r="F4767" s="15" t="s">
        <v>55</v>
      </c>
      <c r="G4767" s="15" t="s">
        <v>477</v>
      </c>
      <c r="H4767" s="15" t="s">
        <v>478</v>
      </c>
      <c r="I4767" s="15" t="s">
        <v>128</v>
      </c>
      <c r="J4767" s="15" t="s">
        <v>60</v>
      </c>
      <c r="K4767" s="15" t="s">
        <v>31</v>
      </c>
      <c r="L4767" s="15" t="str">
        <f t="array" ref="L4767">_xlfn.XLOOKUP(M4767,reference_province_to_city!$A$2:$A$11,reference_province_to_city!$B$2:$B$11)</f>
        <v>Balikpapan</v>
      </c>
      <c r="M4767" s="15" t="s">
        <v>21</v>
      </c>
      <c r="N4767" s="15">
        <v>76114.0</v>
      </c>
      <c r="O4767" s="15">
        <f t="array" ref="O4767">_xlfn.XLOOKUP(M4767,reference_postal_code!$B$2:$B$11,reference_postal_code!$A$2:$A$11)</f>
        <v>76114</v>
      </c>
      <c r="P4767" s="15" t="s">
        <v>166</v>
      </c>
      <c r="Q4767" s="15" t="s">
        <v>7379</v>
      </c>
      <c r="R4767" s="15" t="s">
        <v>110</v>
      </c>
      <c r="S4767" s="15" t="s">
        <v>668</v>
      </c>
      <c r="T4767" s="15" t="s">
        <v>7380</v>
      </c>
      <c r="U4767" s="28">
        <v>3.5946E7</v>
      </c>
      <c r="V4767" s="15">
        <v>10.0</v>
      </c>
      <c r="W4767" s="31">
        <v>0.2</v>
      </c>
      <c r="X4767" s="28">
        <v>2695950.0</v>
      </c>
    </row>
    <row r="4768" ht="15.75" customHeight="1">
      <c r="A4768" s="15">
        <v>8456.0</v>
      </c>
      <c r="B4768" s="15" t="s">
        <v>7381</v>
      </c>
      <c r="C4768" s="18">
        <v>42512.0</v>
      </c>
      <c r="D4768" s="18">
        <v>42519.0</v>
      </c>
      <c r="E4768" s="18">
        <f t="shared" si="1"/>
        <v>42519</v>
      </c>
      <c r="F4768" s="15" t="s">
        <v>55</v>
      </c>
      <c r="G4768" s="15" t="s">
        <v>3575</v>
      </c>
      <c r="H4768" s="15" t="s">
        <v>3576</v>
      </c>
      <c r="I4768" s="15" t="s">
        <v>128</v>
      </c>
      <c r="J4768" s="15" t="s">
        <v>60</v>
      </c>
      <c r="K4768" s="15" t="s">
        <v>14</v>
      </c>
      <c r="L4768" s="15" t="str">
        <f t="array" ref="L4768">_xlfn.XLOOKUP(M4768,reference_province_to_city!$A$2:$A$11,reference_province_to_city!$B$2:$B$11)</f>
        <v>Bandung</v>
      </c>
      <c r="M4768" s="15" t="s">
        <v>12</v>
      </c>
      <c r="N4768" s="15">
        <v>40111.0</v>
      </c>
      <c r="O4768" s="15">
        <f t="array" ref="O4768">_xlfn.XLOOKUP(M4768,reference_postal_code!$B$2:$B$11,reference_postal_code!$A$2:$A$11)</f>
        <v>40111</v>
      </c>
      <c r="P4768" s="15" t="s">
        <v>117</v>
      </c>
      <c r="Q4768" s="15" t="s">
        <v>7382</v>
      </c>
      <c r="R4768" s="15" t="s">
        <v>110</v>
      </c>
      <c r="S4768" s="15" t="s">
        <v>111</v>
      </c>
      <c r="T4768" s="15" t="s">
        <v>7383</v>
      </c>
      <c r="U4768" s="28">
        <v>3335760.0</v>
      </c>
      <c r="V4768" s="15">
        <v>2.0</v>
      </c>
      <c r="W4768" s="31">
        <v>0.2</v>
      </c>
      <c r="X4768" s="28">
        <v>333576.0</v>
      </c>
    </row>
    <row r="4769" ht="15.75" customHeight="1">
      <c r="A4769" s="15">
        <v>2442.0</v>
      </c>
      <c r="B4769" s="15" t="s">
        <v>7384</v>
      </c>
      <c r="C4769" s="18">
        <v>42512.0</v>
      </c>
      <c r="D4769" s="18">
        <v>42517.0</v>
      </c>
      <c r="E4769" s="18">
        <f t="shared" si="1"/>
        <v>42517</v>
      </c>
      <c r="F4769" s="15" t="s">
        <v>55</v>
      </c>
      <c r="G4769" s="15" t="s">
        <v>6632</v>
      </c>
      <c r="H4769" s="15" t="s">
        <v>6633</v>
      </c>
      <c r="I4769" s="15" t="s">
        <v>59</v>
      </c>
      <c r="J4769" s="15" t="s">
        <v>60</v>
      </c>
      <c r="K4769" s="15" t="s">
        <v>31</v>
      </c>
      <c r="L4769" s="15" t="str">
        <f t="array" ref="L4769">_xlfn.XLOOKUP(M4769,reference_province_to_city!$A$2:$A$11,reference_province_to_city!$B$2:$B$11)</f>
        <v>Balikpapan</v>
      </c>
      <c r="M4769" s="15" t="s">
        <v>21</v>
      </c>
      <c r="N4769" s="15">
        <v>76114.0</v>
      </c>
      <c r="O4769" s="15">
        <f t="array" ref="O4769">_xlfn.XLOOKUP(M4769,reference_postal_code!$B$2:$B$11,reference_postal_code!$A$2:$A$11)</f>
        <v>76114</v>
      </c>
      <c r="P4769" s="15" t="s">
        <v>166</v>
      </c>
      <c r="Q4769" s="15" t="s">
        <v>1144</v>
      </c>
      <c r="R4769" s="15" t="s">
        <v>106</v>
      </c>
      <c r="S4769" s="15" t="s">
        <v>218</v>
      </c>
      <c r="T4769" s="15" t="s">
        <v>1145</v>
      </c>
      <c r="U4769" s="28">
        <v>2614290.0</v>
      </c>
      <c r="V4769" s="15">
        <v>2.0</v>
      </c>
      <c r="W4769" s="31">
        <v>0.3</v>
      </c>
      <c r="X4769" s="28">
        <v>-298776.0</v>
      </c>
    </row>
    <row r="4770" ht="15.75" customHeight="1">
      <c r="A4770" s="15">
        <v>2446.0</v>
      </c>
      <c r="B4770" s="15" t="s">
        <v>7384</v>
      </c>
      <c r="C4770" s="18">
        <v>42512.0</v>
      </c>
      <c r="D4770" s="18">
        <v>42517.0</v>
      </c>
      <c r="E4770" s="18">
        <f t="shared" si="1"/>
        <v>42517</v>
      </c>
      <c r="F4770" s="15" t="s">
        <v>55</v>
      </c>
      <c r="G4770" s="15" t="s">
        <v>6632</v>
      </c>
      <c r="H4770" s="15" t="s">
        <v>6633</v>
      </c>
      <c r="I4770" s="15" t="s">
        <v>59</v>
      </c>
      <c r="J4770" s="15" t="s">
        <v>60</v>
      </c>
      <c r="K4770" s="15" t="s">
        <v>31</v>
      </c>
      <c r="L4770" s="15" t="str">
        <f t="array" ref="L4770">_xlfn.XLOOKUP(M4770,reference_province_to_city!$A$2:$A$11,reference_province_to_city!$B$2:$B$11)</f>
        <v>Balikpapan</v>
      </c>
      <c r="M4770" s="15" t="s">
        <v>21</v>
      </c>
      <c r="N4770" s="15">
        <v>76114.0</v>
      </c>
      <c r="O4770" s="15">
        <f t="array" ref="O4770">_xlfn.XLOOKUP(M4770,reference_postal_code!$B$2:$B$11,reference_postal_code!$A$2:$A$11)</f>
        <v>76114</v>
      </c>
      <c r="P4770" s="15" t="s">
        <v>166</v>
      </c>
      <c r="Q4770" s="15" t="s">
        <v>3706</v>
      </c>
      <c r="R4770" s="15" t="s">
        <v>110</v>
      </c>
      <c r="S4770" s="15" t="s">
        <v>111</v>
      </c>
      <c r="T4770" s="15" t="s">
        <v>3707</v>
      </c>
      <c r="U4770" s="28">
        <v>3869700.0</v>
      </c>
      <c r="V4770" s="15">
        <v>2.0</v>
      </c>
      <c r="W4770" s="31">
        <v>0.0</v>
      </c>
      <c r="X4770" s="28">
        <v>1122213.0</v>
      </c>
    </row>
    <row r="4771" ht="15.75" customHeight="1">
      <c r="A4771" s="15">
        <v>2444.0</v>
      </c>
      <c r="B4771" s="15" t="s">
        <v>7384</v>
      </c>
      <c r="C4771" s="18">
        <v>42512.0</v>
      </c>
      <c r="D4771" s="18">
        <v>42517.0</v>
      </c>
      <c r="E4771" s="18">
        <f t="shared" si="1"/>
        <v>42517</v>
      </c>
      <c r="F4771" s="15" t="s">
        <v>55</v>
      </c>
      <c r="G4771" s="15" t="s">
        <v>6632</v>
      </c>
      <c r="H4771" s="15" t="s">
        <v>6633</v>
      </c>
      <c r="I4771" s="15" t="s">
        <v>59</v>
      </c>
      <c r="J4771" s="15" t="s">
        <v>60</v>
      </c>
      <c r="K4771" s="15" t="s">
        <v>31</v>
      </c>
      <c r="L4771" s="15" t="str">
        <f t="array" ref="L4771">_xlfn.XLOOKUP(M4771,reference_province_to_city!$A$2:$A$11,reference_province_to_city!$B$2:$B$11)</f>
        <v>Balikpapan</v>
      </c>
      <c r="M4771" s="15" t="s">
        <v>21</v>
      </c>
      <c r="N4771" s="15">
        <v>76114.0</v>
      </c>
      <c r="O4771" s="15">
        <f t="array" ref="O4771">_xlfn.XLOOKUP(M4771,reference_postal_code!$B$2:$B$11,reference_postal_code!$A$2:$A$11)</f>
        <v>76114</v>
      </c>
      <c r="P4771" s="15" t="s">
        <v>166</v>
      </c>
      <c r="Q4771" s="15" t="s">
        <v>2795</v>
      </c>
      <c r="R4771" s="15" t="s">
        <v>110</v>
      </c>
      <c r="S4771" s="15" t="s">
        <v>149</v>
      </c>
      <c r="T4771" s="15" t="s">
        <v>2796</v>
      </c>
      <c r="U4771" s="28">
        <v>1426500.0</v>
      </c>
      <c r="V4771" s="15">
        <v>5.0</v>
      </c>
      <c r="W4771" s="31">
        <v>0.0</v>
      </c>
      <c r="X4771" s="28">
        <v>456480.0</v>
      </c>
    </row>
    <row r="4772" ht="15.75" customHeight="1">
      <c r="A4772" s="15">
        <v>4724.0</v>
      </c>
      <c r="B4772" s="15" t="s">
        <v>7385</v>
      </c>
      <c r="C4772" s="18">
        <v>42512.0</v>
      </c>
      <c r="D4772" s="18">
        <v>42512.0</v>
      </c>
      <c r="E4772" s="18">
        <f t="shared" si="1"/>
        <v>42512</v>
      </c>
      <c r="F4772" s="15" t="s">
        <v>466</v>
      </c>
      <c r="G4772" s="15" t="s">
        <v>3628</v>
      </c>
      <c r="H4772" s="15" t="s">
        <v>3629</v>
      </c>
      <c r="I4772" s="15" t="s">
        <v>59</v>
      </c>
      <c r="J4772" s="15" t="s">
        <v>60</v>
      </c>
      <c r="K4772" s="15" t="s">
        <v>28</v>
      </c>
      <c r="L4772" s="15" t="str">
        <f t="array" ref="L4772">_xlfn.XLOOKUP(M4772,reference_province_to_city!$A$2:$A$11,reference_province_to_city!$B$2:$B$11)</f>
        <v>Medan</v>
      </c>
      <c r="M4772" s="15" t="s">
        <v>11</v>
      </c>
      <c r="N4772" s="15">
        <v>20111.0</v>
      </c>
      <c r="O4772" s="15">
        <f t="array" ref="O4772">_xlfn.XLOOKUP(M4772,reference_postal_code!$B$2:$B$11,reference_postal_code!$A$2:$A$11)</f>
        <v>20111</v>
      </c>
      <c r="P4772" s="15" t="s">
        <v>77</v>
      </c>
      <c r="Q4772" s="15" t="s">
        <v>7259</v>
      </c>
      <c r="R4772" s="15" t="s">
        <v>65</v>
      </c>
      <c r="S4772" s="15" t="s">
        <v>79</v>
      </c>
      <c r="T4772" s="15" t="s">
        <v>7260</v>
      </c>
      <c r="U4772" s="28">
        <v>220950.0</v>
      </c>
      <c r="V4772" s="15">
        <v>3.0</v>
      </c>
      <c r="W4772" s="31">
        <v>0.0</v>
      </c>
      <c r="X4772" s="28">
        <v>108266.0</v>
      </c>
    </row>
    <row r="4773" ht="15.75" customHeight="1">
      <c r="A4773" s="15">
        <v>2443.0</v>
      </c>
      <c r="B4773" s="15" t="s">
        <v>7384</v>
      </c>
      <c r="C4773" s="18">
        <v>42512.0</v>
      </c>
      <c r="D4773" s="18">
        <v>42517.0</v>
      </c>
      <c r="E4773" s="18">
        <f t="shared" si="1"/>
        <v>42517</v>
      </c>
      <c r="F4773" s="15" t="s">
        <v>55</v>
      </c>
      <c r="G4773" s="15" t="s">
        <v>6632</v>
      </c>
      <c r="H4773" s="15" t="s">
        <v>6633</v>
      </c>
      <c r="I4773" s="15" t="s">
        <v>59</v>
      </c>
      <c r="J4773" s="15" t="s">
        <v>60</v>
      </c>
      <c r="K4773" s="15" t="s">
        <v>31</v>
      </c>
      <c r="L4773" s="15" t="str">
        <f t="array" ref="L4773">_xlfn.XLOOKUP(M4773,reference_province_to_city!$A$2:$A$11,reference_province_to_city!$B$2:$B$11)</f>
        <v>Balikpapan</v>
      </c>
      <c r="M4773" s="15" t="s">
        <v>21</v>
      </c>
      <c r="N4773" s="15">
        <v>76114.0</v>
      </c>
      <c r="O4773" s="15">
        <f t="array" ref="O4773">_xlfn.XLOOKUP(M4773,reference_postal_code!$B$2:$B$11,reference_postal_code!$A$2:$A$11)</f>
        <v>76114</v>
      </c>
      <c r="P4773" s="15" t="s">
        <v>166</v>
      </c>
      <c r="Q4773" s="15" t="s">
        <v>3420</v>
      </c>
      <c r="R4773" s="15" t="s">
        <v>65</v>
      </c>
      <c r="S4773" s="15" t="s">
        <v>222</v>
      </c>
      <c r="T4773" s="15" t="s">
        <v>3421</v>
      </c>
      <c r="U4773" s="28">
        <v>9942600.0</v>
      </c>
      <c r="V4773" s="15">
        <v>4.0</v>
      </c>
      <c r="W4773" s="31">
        <v>0.0</v>
      </c>
      <c r="X4773" s="28">
        <v>2585076.0</v>
      </c>
    </row>
    <row r="4774" ht="15.75" customHeight="1">
      <c r="A4774" s="15">
        <v>2445.0</v>
      </c>
      <c r="B4774" s="15" t="s">
        <v>7384</v>
      </c>
      <c r="C4774" s="18">
        <v>42512.0</v>
      </c>
      <c r="D4774" s="18"/>
      <c r="E4774" s="18">
        <f t="shared" si="1"/>
        <v>42515</v>
      </c>
      <c r="F4774" s="15" t="s">
        <v>55</v>
      </c>
      <c r="G4774" s="15" t="s">
        <v>6632</v>
      </c>
      <c r="H4774" s="15" t="s">
        <v>6633</v>
      </c>
      <c r="I4774" s="15" t="s">
        <v>59</v>
      </c>
      <c r="J4774" s="15" t="s">
        <v>60</v>
      </c>
      <c r="K4774" s="15" t="s">
        <v>31</v>
      </c>
      <c r="L4774" s="15" t="str">
        <f t="array" ref="L4774">_xlfn.XLOOKUP(M4774,reference_province_to_city!$A$2:$A$11,reference_province_to_city!$B$2:$B$11)</f>
        <v>Balikpapan</v>
      </c>
      <c r="M4774" s="15" t="s">
        <v>21</v>
      </c>
      <c r="N4774" s="15">
        <v>76114.0</v>
      </c>
      <c r="O4774" s="15">
        <f t="array" ref="O4774">_xlfn.XLOOKUP(M4774,reference_postal_code!$B$2:$B$11,reference_postal_code!$A$2:$A$11)</f>
        <v>76114</v>
      </c>
      <c r="P4774" s="15" t="s">
        <v>166</v>
      </c>
      <c r="Q4774" s="15" t="s">
        <v>7160</v>
      </c>
      <c r="R4774" s="15" t="s">
        <v>65</v>
      </c>
      <c r="S4774" s="15" t="s">
        <v>173</v>
      </c>
      <c r="T4774" s="15" t="s">
        <v>7161</v>
      </c>
      <c r="U4774" s="28">
        <v>403200.0</v>
      </c>
      <c r="V4774" s="15">
        <v>6.0</v>
      </c>
      <c r="W4774" s="31">
        <v>0.0</v>
      </c>
      <c r="X4774" s="28">
        <v>193536.0</v>
      </c>
    </row>
    <row r="4775" ht="15.75" customHeight="1">
      <c r="A4775" s="15">
        <v>2441.0</v>
      </c>
      <c r="B4775" s="15" t="s">
        <v>7384</v>
      </c>
      <c r="C4775" s="18">
        <v>42512.0</v>
      </c>
      <c r="D4775" s="18"/>
      <c r="E4775" s="18">
        <f t="shared" si="1"/>
        <v>42515</v>
      </c>
      <c r="F4775" s="15" t="s">
        <v>55</v>
      </c>
      <c r="G4775" s="15" t="s">
        <v>6632</v>
      </c>
      <c r="H4775" s="15" t="s">
        <v>6633</v>
      </c>
      <c r="I4775" s="15" t="s">
        <v>59</v>
      </c>
      <c r="J4775" s="15" t="s">
        <v>60</v>
      </c>
      <c r="K4775" s="15" t="s">
        <v>31</v>
      </c>
      <c r="L4775" s="15" t="str">
        <f t="array" ref="L4775">_xlfn.XLOOKUP(M4775,reference_province_to_city!$A$2:$A$11,reference_province_to_city!$B$2:$B$11)</f>
        <v>Balikpapan</v>
      </c>
      <c r="M4775" s="15" t="s">
        <v>21</v>
      </c>
      <c r="N4775" s="15">
        <v>76114.0</v>
      </c>
      <c r="O4775" s="15">
        <f t="array" ref="O4775">_xlfn.XLOOKUP(M4775,reference_postal_code!$B$2:$B$11,reference_postal_code!$A$2:$A$11)</f>
        <v>76114</v>
      </c>
      <c r="P4775" s="15" t="s">
        <v>166</v>
      </c>
      <c r="Q4775" s="15" t="s">
        <v>216</v>
      </c>
      <c r="R4775" s="15" t="s">
        <v>110</v>
      </c>
      <c r="S4775" s="15" t="s">
        <v>111</v>
      </c>
      <c r="T4775" s="15" t="s">
        <v>217</v>
      </c>
      <c r="U4775" s="28">
        <v>5175000.0</v>
      </c>
      <c r="V4775" s="15">
        <v>5.0</v>
      </c>
      <c r="W4775" s="31">
        <v>0.0</v>
      </c>
      <c r="X4775" s="28">
        <v>1293750.0</v>
      </c>
    </row>
    <row r="4776" ht="15.75" customHeight="1">
      <c r="A4776" s="15">
        <v>6427.0</v>
      </c>
      <c r="B4776" s="15" t="s">
        <v>7386</v>
      </c>
      <c r="C4776" s="18">
        <v>42513.0</v>
      </c>
      <c r="D4776" s="18">
        <v>42517.0</v>
      </c>
      <c r="E4776" s="18">
        <f t="shared" si="1"/>
        <v>42517</v>
      </c>
      <c r="F4776" s="15" t="s">
        <v>55</v>
      </c>
      <c r="G4776" s="15" t="s">
        <v>7387</v>
      </c>
      <c r="H4776" s="15" t="s">
        <v>7388</v>
      </c>
      <c r="I4776" s="15" t="s">
        <v>59</v>
      </c>
      <c r="J4776" s="15" t="s">
        <v>60</v>
      </c>
      <c r="K4776" s="15" t="s">
        <v>17</v>
      </c>
      <c r="L4776" s="15" t="str">
        <f t="array" ref="L4776">_xlfn.XLOOKUP(M4776,reference_province_to_city!$A$2:$A$11,reference_province_to_city!$B$2:$B$11)</f>
        <v>Semarang</v>
      </c>
      <c r="M4776" s="15" t="s">
        <v>15</v>
      </c>
      <c r="N4776" s="15">
        <v>50111.0</v>
      </c>
      <c r="O4776" s="15">
        <f t="array" ref="O4776">_xlfn.XLOOKUP(M4776,reference_postal_code!$B$2:$B$11,reference_postal_code!$A$2:$A$11)</f>
        <v>50111</v>
      </c>
      <c r="P4776" s="15" t="s">
        <v>77</v>
      </c>
      <c r="Q4776" s="15" t="s">
        <v>2923</v>
      </c>
      <c r="R4776" s="15" t="s">
        <v>65</v>
      </c>
      <c r="S4776" s="15" t="s">
        <v>83</v>
      </c>
      <c r="T4776" s="15" t="s">
        <v>2924</v>
      </c>
      <c r="U4776" s="28">
        <v>94410.0</v>
      </c>
      <c r="V4776" s="15">
        <v>1.0</v>
      </c>
      <c r="W4776" s="31">
        <v>0.7</v>
      </c>
      <c r="X4776" s="28">
        <v>-62940.0</v>
      </c>
    </row>
    <row r="4777" ht="15.75" customHeight="1">
      <c r="A4777" s="15">
        <v>1330.0</v>
      </c>
      <c r="B4777" s="15" t="s">
        <v>7389</v>
      </c>
      <c r="C4777" s="18">
        <v>42513.0</v>
      </c>
      <c r="D4777" s="18">
        <v>42517.0</v>
      </c>
      <c r="E4777" s="18">
        <f t="shared" si="1"/>
        <v>42517</v>
      </c>
      <c r="F4777" s="15" t="s">
        <v>55</v>
      </c>
      <c r="G4777" s="15" t="s">
        <v>3387</v>
      </c>
      <c r="H4777" s="15" t="s">
        <v>3388</v>
      </c>
      <c r="I4777" s="15" t="s">
        <v>59</v>
      </c>
      <c r="J4777" s="15" t="s">
        <v>60</v>
      </c>
      <c r="K4777" s="15" t="s">
        <v>17</v>
      </c>
      <c r="L4777" s="15" t="str">
        <f t="array" ref="L4777">_xlfn.XLOOKUP(M4777,reference_province_to_city!$A$2:$A$11,reference_province_to_city!$B$2:$B$11)</f>
        <v>Semarang</v>
      </c>
      <c r="M4777" s="15" t="s">
        <v>15</v>
      </c>
      <c r="N4777" s="15">
        <v>50111.0</v>
      </c>
      <c r="O4777" s="15">
        <f t="array" ref="O4777">_xlfn.XLOOKUP(M4777,reference_postal_code!$B$2:$B$11,reference_postal_code!$A$2:$A$11)</f>
        <v>50111</v>
      </c>
      <c r="P4777" s="15" t="s">
        <v>77</v>
      </c>
      <c r="Q4777" s="15" t="s">
        <v>2640</v>
      </c>
      <c r="R4777" s="15" t="s">
        <v>106</v>
      </c>
      <c r="S4777" s="15" t="s">
        <v>139</v>
      </c>
      <c r="T4777" s="15" t="s">
        <v>2641</v>
      </c>
      <c r="U4777" s="28">
        <v>555750.0</v>
      </c>
      <c r="V4777" s="15">
        <v>3.0</v>
      </c>
      <c r="W4777" s="31">
        <v>0.0</v>
      </c>
      <c r="X4777" s="28">
        <v>244530.0</v>
      </c>
    </row>
    <row r="4778" ht="15.75" customHeight="1">
      <c r="A4778" s="15">
        <v>6428.0</v>
      </c>
      <c r="B4778" s="15" t="s">
        <v>7386</v>
      </c>
      <c r="C4778" s="18">
        <v>42513.0</v>
      </c>
      <c r="D4778" s="18">
        <v>42517.0</v>
      </c>
      <c r="E4778" s="18">
        <f t="shared" si="1"/>
        <v>42517</v>
      </c>
      <c r="F4778" s="15" t="s">
        <v>55</v>
      </c>
      <c r="G4778" s="15" t="s">
        <v>7387</v>
      </c>
      <c r="H4778" s="15" t="s">
        <v>7388</v>
      </c>
      <c r="I4778" s="15" t="s">
        <v>59</v>
      </c>
      <c r="J4778" s="15" t="s">
        <v>60</v>
      </c>
      <c r="L4778" s="15" t="str">
        <f t="array" ref="L4778">_xlfn.XLOOKUP(M4778,reference_province_to_city!$A$2:$A$11,reference_province_to_city!$B$2:$B$11)</f>
        <v>Semarang</v>
      </c>
      <c r="M4778" s="15" t="s">
        <v>15</v>
      </c>
      <c r="N4778" s="15">
        <v>50111.0</v>
      </c>
      <c r="O4778" s="15">
        <f t="array" ref="O4778">_xlfn.XLOOKUP(M4778,reference_postal_code!$B$2:$B$11,reference_postal_code!$A$2:$A$11)</f>
        <v>50111</v>
      </c>
      <c r="P4778" s="15" t="s">
        <v>77</v>
      </c>
      <c r="Q4778" s="15" t="s">
        <v>1172</v>
      </c>
      <c r="R4778" s="15" t="s">
        <v>65</v>
      </c>
      <c r="S4778" s="15" t="s">
        <v>66</v>
      </c>
      <c r="T4778" s="15" t="s">
        <v>1173</v>
      </c>
      <c r="U4778" s="28">
        <v>155520.0</v>
      </c>
      <c r="V4778" s="15">
        <v>2.0</v>
      </c>
      <c r="W4778" s="31">
        <v>0.2</v>
      </c>
      <c r="X4778" s="28">
        <v>54432.0</v>
      </c>
    </row>
    <row r="4779" ht="15.75" customHeight="1">
      <c r="A4779" s="15">
        <v>1445.0</v>
      </c>
      <c r="B4779" s="15" t="s">
        <v>7390</v>
      </c>
      <c r="C4779" s="18">
        <v>42513.0</v>
      </c>
      <c r="D4779" s="18">
        <v>42518.0</v>
      </c>
      <c r="E4779" s="18">
        <f t="shared" si="1"/>
        <v>42518</v>
      </c>
      <c r="F4779" s="15" t="s">
        <v>55</v>
      </c>
      <c r="G4779" s="15" t="s">
        <v>2408</v>
      </c>
      <c r="H4779" s="15" t="s">
        <v>2409</v>
      </c>
      <c r="I4779" s="15" t="s">
        <v>59</v>
      </c>
      <c r="J4779" s="15" t="s">
        <v>60</v>
      </c>
      <c r="K4779" s="15" t="s">
        <v>26</v>
      </c>
      <c r="L4779" s="15" t="str">
        <f t="array" ref="L4779">_xlfn.XLOOKUP(M4779,reference_province_to_city!$A$2:$A$11,reference_province_to_city!$B$2:$B$11)</f>
        <v>Denpasar</v>
      </c>
      <c r="M4779" s="15" t="s">
        <v>24</v>
      </c>
      <c r="N4779" s="15">
        <v>80231.0</v>
      </c>
      <c r="O4779" s="15">
        <f t="array" ref="O4779">_xlfn.XLOOKUP(M4779,reference_postal_code!$B$2:$B$11,reference_postal_code!$A$2:$A$11)</f>
        <v>80231</v>
      </c>
      <c r="P4779" s="15" t="s">
        <v>63</v>
      </c>
      <c r="Q4779" s="15" t="s">
        <v>5618</v>
      </c>
      <c r="R4779" s="15" t="s">
        <v>110</v>
      </c>
      <c r="S4779" s="15" t="s">
        <v>111</v>
      </c>
      <c r="T4779" s="15" t="s">
        <v>5619</v>
      </c>
      <c r="U4779" s="28">
        <v>2.969892E7</v>
      </c>
      <c r="V4779" s="15">
        <v>9.0</v>
      </c>
      <c r="W4779" s="31">
        <v>0.2</v>
      </c>
      <c r="X4779" s="28">
        <v>2227419.0</v>
      </c>
    </row>
    <row r="4780" ht="15.75" customHeight="1">
      <c r="A4780" s="15">
        <v>6429.0</v>
      </c>
      <c r="B4780" s="15" t="s">
        <v>7386</v>
      </c>
      <c r="C4780" s="18">
        <v>42513.0</v>
      </c>
      <c r="D4780" s="18">
        <v>42517.0</v>
      </c>
      <c r="E4780" s="18">
        <f t="shared" si="1"/>
        <v>42517</v>
      </c>
      <c r="F4780" s="15" t="s">
        <v>55</v>
      </c>
      <c r="G4780" s="15" t="s">
        <v>7387</v>
      </c>
      <c r="H4780" s="15" t="s">
        <v>7388</v>
      </c>
      <c r="I4780" s="15" t="s">
        <v>59</v>
      </c>
      <c r="J4780" s="15" t="s">
        <v>60</v>
      </c>
      <c r="K4780" s="15" t="s">
        <v>17</v>
      </c>
      <c r="L4780" s="15" t="str">
        <f t="array" ref="L4780">_xlfn.XLOOKUP(M4780,reference_province_to_city!$A$2:$A$11,reference_province_to_city!$B$2:$B$11)</f>
        <v>Semarang</v>
      </c>
      <c r="M4780" s="15" t="s">
        <v>15</v>
      </c>
      <c r="N4780" s="15">
        <v>50111.0</v>
      </c>
      <c r="O4780" s="15">
        <f t="array" ref="O4780">_xlfn.XLOOKUP(M4780,reference_postal_code!$B$2:$B$11,reference_postal_code!$A$2:$A$11)</f>
        <v>50111</v>
      </c>
      <c r="P4780" s="15" t="s">
        <v>77</v>
      </c>
      <c r="Q4780" s="15" t="s">
        <v>6853</v>
      </c>
      <c r="R4780" s="15" t="s">
        <v>110</v>
      </c>
      <c r="S4780" s="15" t="s">
        <v>111</v>
      </c>
      <c r="T4780" s="15" t="s">
        <v>6854</v>
      </c>
      <c r="U4780" s="28">
        <v>1835730.0</v>
      </c>
      <c r="V4780" s="15">
        <v>3.0</v>
      </c>
      <c r="W4780" s="31">
        <v>0.4</v>
      </c>
      <c r="X4780" s="28">
        <v>-367146.0</v>
      </c>
    </row>
    <row r="4781" ht="15.75" customHeight="1">
      <c r="A4781" s="15">
        <v>6426.0</v>
      </c>
      <c r="B4781" s="15" t="s">
        <v>7386</v>
      </c>
      <c r="C4781" s="18">
        <v>42513.0</v>
      </c>
      <c r="D4781" s="18">
        <v>42517.0</v>
      </c>
      <c r="E4781" s="18">
        <f t="shared" si="1"/>
        <v>42517</v>
      </c>
      <c r="F4781" s="15" t="s">
        <v>55</v>
      </c>
      <c r="G4781" s="15" t="s">
        <v>7387</v>
      </c>
      <c r="H4781" s="15" t="s">
        <v>7388</v>
      </c>
      <c r="I4781" s="15" t="s">
        <v>59</v>
      </c>
      <c r="J4781" s="15" t="s">
        <v>60</v>
      </c>
      <c r="K4781" s="15" t="s">
        <v>17</v>
      </c>
      <c r="L4781" s="15" t="str">
        <f t="array" ref="L4781">_xlfn.XLOOKUP(M4781,reference_province_to_city!$A$2:$A$11,reference_province_to_city!$B$2:$B$11)</f>
        <v>Semarang</v>
      </c>
      <c r="M4781" s="15" t="s">
        <v>15</v>
      </c>
      <c r="N4781" s="15">
        <v>50111.0</v>
      </c>
      <c r="O4781" s="15">
        <f t="array" ref="O4781">_xlfn.XLOOKUP(M4781,reference_postal_code!$B$2:$B$11,reference_postal_code!$A$2:$A$11)</f>
        <v>50111</v>
      </c>
      <c r="P4781" s="15" t="s">
        <v>77</v>
      </c>
      <c r="Q4781" s="15" t="s">
        <v>7391</v>
      </c>
      <c r="R4781" s="15" t="s">
        <v>110</v>
      </c>
      <c r="S4781" s="15" t="s">
        <v>1391</v>
      </c>
      <c r="T4781" s="15" t="s">
        <v>7392</v>
      </c>
      <c r="U4781" s="28">
        <v>1.2599964E8</v>
      </c>
      <c r="V4781" s="15">
        <v>4.0</v>
      </c>
      <c r="W4781" s="31">
        <v>0.4</v>
      </c>
      <c r="X4781" s="28">
        <v>1.6799952E7</v>
      </c>
    </row>
    <row r="4782" ht="15.75" customHeight="1">
      <c r="A4782" s="15">
        <v>1578.0</v>
      </c>
      <c r="B4782" s="15" t="s">
        <v>7393</v>
      </c>
      <c r="C4782" s="18">
        <v>42513.0</v>
      </c>
      <c r="D4782" s="18">
        <v>42517.0</v>
      </c>
      <c r="E4782" s="18">
        <f t="shared" si="1"/>
        <v>42517</v>
      </c>
      <c r="F4782" s="15" t="s">
        <v>55</v>
      </c>
      <c r="G4782" s="15" t="s">
        <v>578</v>
      </c>
      <c r="H4782" s="15" t="s">
        <v>579</v>
      </c>
      <c r="I4782" s="15" t="s">
        <v>76</v>
      </c>
      <c r="J4782" s="15" t="s">
        <v>60</v>
      </c>
      <c r="K4782" s="15" t="s">
        <v>29</v>
      </c>
      <c r="L4782" s="15" t="str">
        <f t="array" ref="L4782">_xlfn.XLOOKUP(M4782,reference_province_to_city!$A$2:$A$11,reference_province_to_city!$B$2:$B$11)</f>
        <v>Palembang</v>
      </c>
      <c r="M4782" s="15" t="s">
        <v>13</v>
      </c>
      <c r="N4782" s="15">
        <v>30111.0</v>
      </c>
      <c r="O4782" s="15">
        <f t="array" ref="O4782">_xlfn.XLOOKUP(M4782,reference_postal_code!$B$2:$B$11,reference_postal_code!$A$2:$A$11)</f>
        <v>30111</v>
      </c>
      <c r="P4782" s="15" t="s">
        <v>77</v>
      </c>
      <c r="Q4782" s="15" t="s">
        <v>1575</v>
      </c>
      <c r="R4782" s="15" t="s">
        <v>65</v>
      </c>
      <c r="S4782" s="15" t="s">
        <v>66</v>
      </c>
      <c r="T4782" s="15" t="s">
        <v>1576</v>
      </c>
      <c r="U4782" s="28">
        <v>74700.0</v>
      </c>
      <c r="V4782" s="15">
        <v>1.0</v>
      </c>
      <c r="W4782" s="31">
        <v>0.0</v>
      </c>
      <c r="X4782" s="28">
        <v>36603.0</v>
      </c>
    </row>
    <row r="4783" ht="15.75" customHeight="1">
      <c r="A4783" s="15">
        <v>5003.0</v>
      </c>
      <c r="B4783" s="15" t="s">
        <v>7394</v>
      </c>
      <c r="C4783" s="18">
        <v>42514.0</v>
      </c>
      <c r="D4783" s="18">
        <v>42514.0</v>
      </c>
      <c r="E4783" s="18">
        <f t="shared" si="1"/>
        <v>42514</v>
      </c>
      <c r="F4783" s="15" t="s">
        <v>466</v>
      </c>
      <c r="G4783" s="15" t="s">
        <v>3641</v>
      </c>
      <c r="H4783" s="15" t="s">
        <v>3642</v>
      </c>
      <c r="I4783" s="15" t="s">
        <v>76</v>
      </c>
      <c r="J4783" s="15" t="s">
        <v>60</v>
      </c>
      <c r="K4783" s="15" t="s">
        <v>31</v>
      </c>
      <c r="L4783" s="15" t="str">
        <f t="array" ref="L4783">_xlfn.XLOOKUP(M4783,reference_province_to_city!$A$2:$A$11,reference_province_to_city!$B$2:$B$11)</f>
        <v>Balikpapan</v>
      </c>
      <c r="M4783" s="15" t="s">
        <v>21</v>
      </c>
      <c r="N4783" s="15">
        <v>76114.0</v>
      </c>
      <c r="O4783" s="15">
        <f t="array" ref="O4783">_xlfn.XLOOKUP(M4783,reference_postal_code!$B$2:$B$11,reference_postal_code!$A$2:$A$11)</f>
        <v>76114</v>
      </c>
      <c r="P4783" s="15" t="s">
        <v>166</v>
      </c>
      <c r="Q4783" s="15" t="s">
        <v>7198</v>
      </c>
      <c r="R4783" s="15" t="s">
        <v>65</v>
      </c>
      <c r="S4783" s="15" t="s">
        <v>66</v>
      </c>
      <c r="T4783" s="15" t="s">
        <v>7199</v>
      </c>
      <c r="U4783" s="28">
        <v>2874000.0</v>
      </c>
      <c r="V4783" s="15">
        <v>4.0</v>
      </c>
      <c r="W4783" s="31">
        <v>0.0</v>
      </c>
      <c r="X4783" s="28">
        <v>1379520.0</v>
      </c>
    </row>
    <row r="4784" ht="15.75" customHeight="1">
      <c r="A4784" s="15">
        <v>5002.0</v>
      </c>
      <c r="B4784" s="15" t="s">
        <v>7394</v>
      </c>
      <c r="C4784" s="18">
        <v>42514.0</v>
      </c>
      <c r="D4784" s="18">
        <v>42514.0</v>
      </c>
      <c r="E4784" s="18">
        <f t="shared" si="1"/>
        <v>42514</v>
      </c>
      <c r="F4784" s="15" t="s">
        <v>466</v>
      </c>
      <c r="G4784" s="15" t="s">
        <v>3641</v>
      </c>
      <c r="H4784" s="15" t="s">
        <v>3642</v>
      </c>
      <c r="I4784" s="15" t="s">
        <v>76</v>
      </c>
      <c r="J4784" s="15" t="s">
        <v>60</v>
      </c>
      <c r="K4784" s="15" t="s">
        <v>31</v>
      </c>
      <c r="L4784" s="15" t="str">
        <f t="array" ref="L4784">_xlfn.XLOOKUP(M4784,reference_province_to_city!$A$2:$A$11,reference_province_to_city!$B$2:$B$11)</f>
        <v>Balikpapan</v>
      </c>
      <c r="M4784" s="15" t="s">
        <v>21</v>
      </c>
      <c r="N4784" s="15">
        <v>76114.0</v>
      </c>
      <c r="O4784" s="15">
        <f t="array" ref="O4784">_xlfn.XLOOKUP(M4784,reference_postal_code!$B$2:$B$11,reference_postal_code!$A$2:$A$11)</f>
        <v>76114</v>
      </c>
      <c r="P4784" s="15" t="s">
        <v>166</v>
      </c>
      <c r="Q4784" s="15" t="s">
        <v>3549</v>
      </c>
      <c r="R4784" s="15" t="s">
        <v>65</v>
      </c>
      <c r="S4784" s="15" t="s">
        <v>226</v>
      </c>
      <c r="T4784" s="15" t="s">
        <v>3550</v>
      </c>
      <c r="U4784" s="28">
        <v>1042500.0</v>
      </c>
      <c r="V4784" s="15">
        <v>5.0</v>
      </c>
      <c r="W4784" s="31">
        <v>0.0</v>
      </c>
      <c r="X4784" s="28">
        <v>302325.0</v>
      </c>
    </row>
    <row r="4785" ht="15.75" customHeight="1">
      <c r="A4785" s="15">
        <v>8482.0</v>
      </c>
      <c r="B4785" s="15" t="s">
        <v>7395</v>
      </c>
      <c r="C4785" s="18">
        <v>42514.0</v>
      </c>
      <c r="D4785" s="18">
        <v>42518.0</v>
      </c>
      <c r="E4785" s="18">
        <f t="shared" si="1"/>
        <v>42518</v>
      </c>
      <c r="F4785" s="15" t="s">
        <v>55</v>
      </c>
      <c r="G4785" s="15" t="s">
        <v>2144</v>
      </c>
      <c r="H4785" s="15" t="s">
        <v>2145</v>
      </c>
      <c r="I4785" s="15" t="s">
        <v>76</v>
      </c>
      <c r="J4785" s="15" t="s">
        <v>60</v>
      </c>
      <c r="K4785" s="15" t="s">
        <v>28</v>
      </c>
      <c r="L4785" s="15" t="str">
        <f t="array" ref="L4785">_xlfn.XLOOKUP(M4785,reference_province_to_city!$A$2:$A$11,reference_province_to_city!$B$2:$B$11)</f>
        <v>Medan</v>
      </c>
      <c r="M4785" s="15" t="s">
        <v>11</v>
      </c>
      <c r="N4785" s="15">
        <v>20111.0</v>
      </c>
      <c r="O4785" s="15">
        <f t="array" ref="O4785">_xlfn.XLOOKUP(M4785,reference_postal_code!$B$2:$B$11,reference_postal_code!$A$2:$A$11)</f>
        <v>20111</v>
      </c>
      <c r="P4785" s="15" t="s">
        <v>77</v>
      </c>
      <c r="Q4785" s="15" t="s">
        <v>7396</v>
      </c>
      <c r="R4785" s="15" t="s">
        <v>65</v>
      </c>
      <c r="S4785" s="15" t="s">
        <v>93</v>
      </c>
      <c r="T4785" s="15" t="s">
        <v>7397</v>
      </c>
      <c r="U4785" s="28">
        <v>249840.0</v>
      </c>
      <c r="V4785" s="15">
        <v>3.0</v>
      </c>
      <c r="W4785" s="31">
        <v>0.2</v>
      </c>
      <c r="X4785" s="28">
        <v>49968.0</v>
      </c>
    </row>
    <row r="4786" ht="15.75" customHeight="1">
      <c r="A4786" s="15">
        <v>2988.0</v>
      </c>
      <c r="B4786" s="15" t="s">
        <v>7398</v>
      </c>
      <c r="C4786" s="18">
        <v>42515.0</v>
      </c>
      <c r="D4786" s="18">
        <v>42520.0</v>
      </c>
      <c r="E4786" s="18">
        <f t="shared" si="1"/>
        <v>42520</v>
      </c>
      <c r="F4786" s="15" t="s">
        <v>55</v>
      </c>
      <c r="G4786" s="15" t="s">
        <v>5306</v>
      </c>
      <c r="H4786" s="15" t="s">
        <v>5307</v>
      </c>
      <c r="I4786" s="15" t="s">
        <v>76</v>
      </c>
      <c r="J4786" s="15" t="s">
        <v>60</v>
      </c>
      <c r="K4786" s="15" t="s">
        <v>33</v>
      </c>
      <c r="L4786" s="15" t="str">
        <f t="array" ref="L4786">_xlfn.XLOOKUP(M4786,reference_province_to_city!$A$2:$A$11,reference_province_to_city!$B$2:$B$11)</f>
        <v>Makassar</v>
      </c>
      <c r="M4786" s="15" t="s">
        <v>25</v>
      </c>
      <c r="N4786" s="15">
        <v>90111.0</v>
      </c>
      <c r="O4786" s="15">
        <f t="array" ref="O4786">_xlfn.XLOOKUP(M4786,reference_postal_code!$B$2:$B$11,reference_postal_code!$A$2:$A$11)</f>
        <v>90111</v>
      </c>
      <c r="P4786" s="15" t="s">
        <v>63</v>
      </c>
      <c r="Q4786" s="15" t="s">
        <v>4661</v>
      </c>
      <c r="R4786" s="15" t="s">
        <v>65</v>
      </c>
      <c r="S4786" s="15" t="s">
        <v>87</v>
      </c>
      <c r="T4786" s="15" t="s">
        <v>4662</v>
      </c>
      <c r="U4786" s="28">
        <v>1.901475E7</v>
      </c>
      <c r="V4786" s="15">
        <v>9.0</v>
      </c>
      <c r="W4786" s="31">
        <v>0.0</v>
      </c>
      <c r="X4786" s="28">
        <v>2281770.0</v>
      </c>
    </row>
    <row r="4787" ht="15.75" customHeight="1">
      <c r="A4787" s="15">
        <v>2986.0</v>
      </c>
      <c r="B4787" s="15" t="s">
        <v>7398</v>
      </c>
      <c r="C4787" s="18">
        <v>42515.0</v>
      </c>
      <c r="D4787" s="18">
        <v>42520.0</v>
      </c>
      <c r="E4787" s="18">
        <f t="shared" si="1"/>
        <v>42520</v>
      </c>
      <c r="F4787" s="15" t="s">
        <v>55</v>
      </c>
      <c r="G4787" s="15" t="s">
        <v>5306</v>
      </c>
      <c r="H4787" s="15" t="s">
        <v>5307</v>
      </c>
      <c r="I4787" s="15" t="s">
        <v>76</v>
      </c>
      <c r="J4787" s="15" t="s">
        <v>60</v>
      </c>
      <c r="K4787" s="15" t="s">
        <v>33</v>
      </c>
      <c r="L4787" s="15" t="str">
        <f t="array" ref="L4787">_xlfn.XLOOKUP(M4787,reference_province_to_city!$A$2:$A$11,reference_province_to_city!$B$2:$B$11)</f>
        <v>Makassar</v>
      </c>
      <c r="M4787" s="15" t="s">
        <v>25</v>
      </c>
      <c r="N4787" s="15">
        <v>90111.0</v>
      </c>
      <c r="O4787" s="15">
        <f t="array" ref="O4787">_xlfn.XLOOKUP(M4787,reference_postal_code!$B$2:$B$11,reference_postal_code!$A$2:$A$11)</f>
        <v>90111</v>
      </c>
      <c r="P4787" s="15" t="s">
        <v>63</v>
      </c>
      <c r="Q4787" s="15" t="s">
        <v>7399</v>
      </c>
      <c r="R4787" s="15" t="s">
        <v>106</v>
      </c>
      <c r="S4787" s="15" t="s">
        <v>139</v>
      </c>
      <c r="T4787" s="15" t="s">
        <v>7400</v>
      </c>
      <c r="U4787" s="28">
        <v>374400.0</v>
      </c>
      <c r="V4787" s="15">
        <v>4.0</v>
      </c>
      <c r="W4787" s="31">
        <v>0.0</v>
      </c>
      <c r="X4787" s="28">
        <v>93600.0</v>
      </c>
    </row>
    <row r="4788" ht="15.75" customHeight="1">
      <c r="A4788" s="15">
        <v>2987.0</v>
      </c>
      <c r="B4788" s="15" t="s">
        <v>7398</v>
      </c>
      <c r="C4788" s="18">
        <v>42515.0</v>
      </c>
      <c r="D4788" s="18">
        <v>42520.0</v>
      </c>
      <c r="E4788" s="18">
        <f t="shared" si="1"/>
        <v>42520</v>
      </c>
      <c r="F4788" s="15" t="s">
        <v>55</v>
      </c>
      <c r="G4788" s="15" t="s">
        <v>5306</v>
      </c>
      <c r="H4788" s="15" t="s">
        <v>5307</v>
      </c>
      <c r="I4788" s="15" t="s">
        <v>76</v>
      </c>
      <c r="J4788" s="15" t="s">
        <v>60</v>
      </c>
      <c r="K4788" s="15" t="s">
        <v>33</v>
      </c>
      <c r="L4788" s="15" t="str">
        <f t="array" ref="L4788">_xlfn.XLOOKUP(M4788,reference_province_to_city!$A$2:$A$11,reference_province_to_city!$B$2:$B$11)</f>
        <v>Makassar</v>
      </c>
      <c r="M4788" s="15" t="s">
        <v>25</v>
      </c>
      <c r="N4788" s="15">
        <v>90111.0</v>
      </c>
      <c r="O4788" s="15">
        <f t="array" ref="O4788">_xlfn.XLOOKUP(M4788,reference_postal_code!$B$2:$B$11,reference_postal_code!$A$2:$A$11)</f>
        <v>90111</v>
      </c>
      <c r="P4788" s="15" t="s">
        <v>63</v>
      </c>
      <c r="Q4788" s="15" t="s">
        <v>270</v>
      </c>
      <c r="R4788" s="15" t="s">
        <v>65</v>
      </c>
      <c r="S4788" s="15" t="s">
        <v>66</v>
      </c>
      <c r="T4788" s="15" t="s">
        <v>271</v>
      </c>
      <c r="U4788" s="28">
        <v>290400.0</v>
      </c>
      <c r="V4788" s="15">
        <v>2.0</v>
      </c>
      <c r="W4788" s="31">
        <v>0.0</v>
      </c>
      <c r="X4788" s="28">
        <v>139392.0</v>
      </c>
    </row>
    <row r="4789" ht="15.75" customHeight="1">
      <c r="A4789" s="15">
        <v>9277.0</v>
      </c>
      <c r="B4789" s="15" t="s">
        <v>7401</v>
      </c>
      <c r="C4789" s="18">
        <v>42516.0</v>
      </c>
      <c r="D4789" s="18">
        <v>42519.0</v>
      </c>
      <c r="E4789" s="18">
        <f t="shared" si="1"/>
        <v>42519</v>
      </c>
      <c r="F4789" s="15" t="s">
        <v>114</v>
      </c>
      <c r="G4789" s="15" t="s">
        <v>4334</v>
      </c>
      <c r="H4789" s="15" t="s">
        <v>4335</v>
      </c>
      <c r="I4789" s="15" t="s">
        <v>128</v>
      </c>
      <c r="J4789" s="15" t="s">
        <v>60</v>
      </c>
      <c r="K4789" s="15" t="s">
        <v>33</v>
      </c>
      <c r="L4789" s="15" t="str">
        <f t="array" ref="L4789">_xlfn.XLOOKUP(M4789,reference_province_to_city!$A$2:$A$11,reference_province_to_city!$B$2:$B$11)</f>
        <v>Makassar</v>
      </c>
      <c r="M4789" s="15" t="s">
        <v>25</v>
      </c>
      <c r="N4789" s="15">
        <v>90111.0</v>
      </c>
      <c r="O4789" s="15">
        <f t="array" ref="O4789">_xlfn.XLOOKUP(M4789,reference_postal_code!$B$2:$B$11,reference_postal_code!$A$2:$A$11)</f>
        <v>90111</v>
      </c>
      <c r="P4789" s="15" t="s">
        <v>63</v>
      </c>
      <c r="Q4789" s="15" t="s">
        <v>4325</v>
      </c>
      <c r="R4789" s="15" t="s">
        <v>110</v>
      </c>
      <c r="S4789" s="15" t="s">
        <v>149</v>
      </c>
      <c r="T4789" s="15" t="s">
        <v>4326</v>
      </c>
      <c r="U4789" s="28">
        <v>718800.0</v>
      </c>
      <c r="V4789" s="15">
        <v>2.0</v>
      </c>
      <c r="W4789" s="31">
        <v>0.2</v>
      </c>
      <c r="X4789" s="28">
        <v>179700.0</v>
      </c>
    </row>
    <row r="4790" ht="15.75" customHeight="1">
      <c r="A4790" s="15">
        <v>6605.0</v>
      </c>
      <c r="B4790" s="15" t="s">
        <v>7402</v>
      </c>
      <c r="C4790" s="18">
        <v>42516.0</v>
      </c>
      <c r="D4790" s="18">
        <v>42521.0</v>
      </c>
      <c r="E4790" s="18">
        <f t="shared" si="1"/>
        <v>42521</v>
      </c>
      <c r="F4790" s="15" t="s">
        <v>55</v>
      </c>
      <c r="G4790" s="15" t="s">
        <v>1201</v>
      </c>
      <c r="H4790" s="15" t="s">
        <v>1202</v>
      </c>
      <c r="I4790" s="15" t="s">
        <v>59</v>
      </c>
      <c r="J4790" s="15" t="s">
        <v>60</v>
      </c>
      <c r="K4790" s="15" t="s">
        <v>26</v>
      </c>
      <c r="L4790" s="15" t="str">
        <f t="array" ref="L4790">_xlfn.XLOOKUP(M4790,reference_province_to_city!$A$2:$A$11,reference_province_to_city!$B$2:$B$11)</f>
        <v>Denpasar</v>
      </c>
      <c r="M4790" s="15" t="s">
        <v>24</v>
      </c>
      <c r="N4790" s="15">
        <v>80231.0</v>
      </c>
      <c r="O4790" s="15">
        <f t="array" ref="O4790">_xlfn.XLOOKUP(M4790,reference_postal_code!$B$2:$B$11,reference_postal_code!$A$2:$A$11)</f>
        <v>80231</v>
      </c>
      <c r="P4790" s="15" t="s">
        <v>63</v>
      </c>
      <c r="Q4790" s="15" t="s">
        <v>295</v>
      </c>
      <c r="R4790" s="15" t="s">
        <v>65</v>
      </c>
      <c r="S4790" s="15" t="s">
        <v>103</v>
      </c>
      <c r="T4790" s="15" t="s">
        <v>296</v>
      </c>
      <c r="U4790" s="28">
        <v>89100.0</v>
      </c>
      <c r="V4790" s="15">
        <v>3.0</v>
      </c>
      <c r="W4790" s="31">
        <v>0.0</v>
      </c>
      <c r="X4790" s="28">
        <v>0.0</v>
      </c>
    </row>
    <row r="4791" ht="15.75" customHeight="1">
      <c r="A4791" s="15">
        <v>6608.0</v>
      </c>
      <c r="B4791" s="15" t="s">
        <v>7402</v>
      </c>
      <c r="C4791" s="18">
        <v>42516.0</v>
      </c>
      <c r="D4791" s="18">
        <v>42521.0</v>
      </c>
      <c r="E4791" s="18">
        <f t="shared" si="1"/>
        <v>42521</v>
      </c>
      <c r="F4791" s="15" t="s">
        <v>55</v>
      </c>
      <c r="G4791" s="15" t="s">
        <v>1201</v>
      </c>
      <c r="H4791" s="15" t="s">
        <v>1202</v>
      </c>
      <c r="I4791" s="15" t="s">
        <v>59</v>
      </c>
      <c r="J4791" s="15" t="s">
        <v>60</v>
      </c>
      <c r="K4791" s="15" t="s">
        <v>26</v>
      </c>
      <c r="L4791" s="15" t="str">
        <f t="array" ref="L4791">_xlfn.XLOOKUP(M4791,reference_province_to_city!$A$2:$A$11,reference_province_to_city!$B$2:$B$11)</f>
        <v>Denpasar</v>
      </c>
      <c r="M4791" s="15" t="s">
        <v>24</v>
      </c>
      <c r="N4791" s="15">
        <v>80231.0</v>
      </c>
      <c r="O4791" s="15">
        <f t="array" ref="O4791">_xlfn.XLOOKUP(M4791,reference_postal_code!$B$2:$B$11,reference_postal_code!$A$2:$A$11)</f>
        <v>80231</v>
      </c>
      <c r="P4791" s="15" t="s">
        <v>63</v>
      </c>
      <c r="Q4791" s="15" t="s">
        <v>4539</v>
      </c>
      <c r="R4791" s="15" t="s">
        <v>106</v>
      </c>
      <c r="S4791" s="15" t="s">
        <v>107</v>
      </c>
      <c r="T4791" s="15" t="s">
        <v>4540</v>
      </c>
      <c r="U4791" s="28">
        <v>7270560.0</v>
      </c>
      <c r="V4791" s="15">
        <v>6.0</v>
      </c>
      <c r="W4791" s="31">
        <v>0.2</v>
      </c>
      <c r="X4791" s="28">
        <v>-1272348.0</v>
      </c>
    </row>
    <row r="4792" ht="15.75" customHeight="1">
      <c r="A4792" s="15">
        <v>1277.0</v>
      </c>
      <c r="B4792" s="15" t="s">
        <v>7403</v>
      </c>
      <c r="C4792" s="18">
        <v>42516.0</v>
      </c>
      <c r="D4792" s="18">
        <v>42516.0</v>
      </c>
      <c r="E4792" s="18">
        <f t="shared" si="1"/>
        <v>42516</v>
      </c>
      <c r="F4792" s="15" t="s">
        <v>466</v>
      </c>
      <c r="G4792" s="15" t="s">
        <v>861</v>
      </c>
      <c r="H4792" s="15" t="s">
        <v>862</v>
      </c>
      <c r="I4792" s="15" t="s">
        <v>59</v>
      </c>
      <c r="J4792" s="15" t="s">
        <v>60</v>
      </c>
      <c r="K4792" s="15" t="s">
        <v>33</v>
      </c>
      <c r="L4792" s="15" t="str">
        <f t="array" ref="L4792">_xlfn.XLOOKUP(M4792,reference_province_to_city!$A$2:$A$11,reference_province_to_city!$B$2:$B$11)</f>
        <v>Makassar</v>
      </c>
      <c r="M4792" s="15" t="s">
        <v>25</v>
      </c>
      <c r="O4792" s="15">
        <f t="array" ref="O4792">_xlfn.XLOOKUP(M4792,reference_postal_code!$B$2:$B$11,reference_postal_code!$A$2:$A$11)</f>
        <v>90111</v>
      </c>
      <c r="P4792" s="15" t="s">
        <v>63</v>
      </c>
      <c r="Q4792" s="15" t="s">
        <v>7404</v>
      </c>
      <c r="R4792" s="15" t="s">
        <v>110</v>
      </c>
      <c r="S4792" s="15" t="s">
        <v>149</v>
      </c>
      <c r="T4792" s="15" t="s">
        <v>7405</v>
      </c>
      <c r="U4792" s="28">
        <v>959880.0</v>
      </c>
      <c r="V4792" s="15">
        <v>1.0</v>
      </c>
      <c r="W4792" s="31">
        <v>0.2</v>
      </c>
      <c r="X4792" s="28">
        <v>-107986.0</v>
      </c>
    </row>
    <row r="4793" ht="15.75" customHeight="1">
      <c r="A4793" s="15">
        <v>1641.0</v>
      </c>
      <c r="B4793" s="15" t="s">
        <v>7406</v>
      </c>
      <c r="C4793" s="18">
        <v>42516.0</v>
      </c>
      <c r="D4793" s="18">
        <v>42522.0</v>
      </c>
      <c r="E4793" s="18">
        <f t="shared" si="1"/>
        <v>42522</v>
      </c>
      <c r="F4793" s="15" t="s">
        <v>55</v>
      </c>
      <c r="G4793" s="15" t="s">
        <v>1989</v>
      </c>
      <c r="H4793" s="15" t="s">
        <v>1990</v>
      </c>
      <c r="I4793" s="15" t="s">
        <v>59</v>
      </c>
      <c r="J4793" s="15" t="s">
        <v>60</v>
      </c>
      <c r="K4793" s="15" t="s">
        <v>29</v>
      </c>
      <c r="L4793" s="15" t="str">
        <f t="array" ref="L4793">_xlfn.XLOOKUP(M4793,reference_province_to_city!$A$2:$A$11,reference_province_to_city!$B$2:$B$11)</f>
        <v>Palembang</v>
      </c>
      <c r="M4793" s="15" t="s">
        <v>13</v>
      </c>
      <c r="N4793" s="15">
        <v>30111.0</v>
      </c>
      <c r="O4793" s="15">
        <f t="array" ref="O4793">_xlfn.XLOOKUP(M4793,reference_postal_code!$B$2:$B$11,reference_postal_code!$A$2:$A$11)</f>
        <v>30111</v>
      </c>
      <c r="P4793" s="15" t="s">
        <v>77</v>
      </c>
      <c r="Q4793" s="15" t="s">
        <v>7407</v>
      </c>
      <c r="R4793" s="15" t="s">
        <v>65</v>
      </c>
      <c r="S4793" s="15" t="s">
        <v>66</v>
      </c>
      <c r="T4793" s="15" t="s">
        <v>7408</v>
      </c>
      <c r="U4793" s="28">
        <v>190500.0</v>
      </c>
      <c r="V4793" s="15">
        <v>2.0</v>
      </c>
      <c r="W4793" s="31">
        <v>0.0</v>
      </c>
      <c r="X4793" s="28">
        <v>87630.0</v>
      </c>
    </row>
    <row r="4794" ht="15.75" customHeight="1">
      <c r="A4794" s="15">
        <v>1639.0</v>
      </c>
      <c r="B4794" s="15" t="s">
        <v>7406</v>
      </c>
      <c r="C4794" s="18">
        <v>42516.0</v>
      </c>
      <c r="D4794" s="18">
        <v>42522.0</v>
      </c>
      <c r="E4794" s="18">
        <f t="shared" si="1"/>
        <v>42522</v>
      </c>
      <c r="F4794" s="15" t="s">
        <v>55</v>
      </c>
      <c r="G4794" s="15" t="s">
        <v>1989</v>
      </c>
      <c r="H4794" s="15" t="s">
        <v>1990</v>
      </c>
      <c r="I4794" s="15" t="s">
        <v>59</v>
      </c>
      <c r="J4794" s="15" t="s">
        <v>60</v>
      </c>
      <c r="K4794" s="15" t="s">
        <v>29</v>
      </c>
      <c r="L4794" s="15" t="str">
        <f t="array" ref="L4794">_xlfn.XLOOKUP(M4794,reference_province_to_city!$A$2:$A$11,reference_province_to_city!$B$2:$B$11)</f>
        <v>Palembang</v>
      </c>
      <c r="M4794" s="15" t="s">
        <v>13</v>
      </c>
      <c r="N4794" s="15">
        <v>30111.0</v>
      </c>
      <c r="O4794" s="15">
        <f t="array" ref="O4794">_xlfn.XLOOKUP(M4794,reference_postal_code!$B$2:$B$11,reference_postal_code!$A$2:$A$11)</f>
        <v>30111</v>
      </c>
      <c r="P4794" s="15" t="s">
        <v>77</v>
      </c>
      <c r="Q4794" s="15" t="s">
        <v>1480</v>
      </c>
      <c r="R4794" s="15" t="s">
        <v>65</v>
      </c>
      <c r="S4794" s="15" t="s">
        <v>66</v>
      </c>
      <c r="T4794" s="15" t="s">
        <v>1481</v>
      </c>
      <c r="U4794" s="28">
        <v>291600.0</v>
      </c>
      <c r="V4794" s="15">
        <v>3.0</v>
      </c>
      <c r="W4794" s="31">
        <v>0.0</v>
      </c>
      <c r="X4794" s="28">
        <v>139968.0</v>
      </c>
    </row>
    <row r="4795" ht="15.75" customHeight="1">
      <c r="A4795" s="15">
        <v>1274.0</v>
      </c>
      <c r="B4795" s="15" t="s">
        <v>7403</v>
      </c>
      <c r="C4795" s="18">
        <v>42516.0</v>
      </c>
      <c r="D4795" s="18">
        <v>42516.0</v>
      </c>
      <c r="E4795" s="18">
        <f t="shared" si="1"/>
        <v>42516</v>
      </c>
      <c r="F4795" s="15" t="s">
        <v>466</v>
      </c>
      <c r="G4795" s="15" t="s">
        <v>861</v>
      </c>
      <c r="H4795" s="15" t="s">
        <v>862</v>
      </c>
      <c r="I4795" s="15" t="s">
        <v>59</v>
      </c>
      <c r="J4795" s="15" t="s">
        <v>60</v>
      </c>
      <c r="K4795" s="15" t="s">
        <v>33</v>
      </c>
      <c r="L4795" s="15" t="str">
        <f t="array" ref="L4795">_xlfn.XLOOKUP(M4795,reference_province_to_city!$A$2:$A$11,reference_province_to_city!$B$2:$B$11)</f>
        <v>Makassar</v>
      </c>
      <c r="M4795" s="15" t="s">
        <v>25</v>
      </c>
      <c r="N4795" s="15">
        <v>90111.0</v>
      </c>
      <c r="O4795" s="15">
        <f t="array" ref="O4795">_xlfn.XLOOKUP(M4795,reference_postal_code!$B$2:$B$11,reference_postal_code!$A$2:$A$11)</f>
        <v>90111</v>
      </c>
      <c r="P4795" s="15" t="s">
        <v>63</v>
      </c>
      <c r="Q4795" s="15" t="s">
        <v>5730</v>
      </c>
      <c r="R4795" s="15" t="s">
        <v>65</v>
      </c>
      <c r="S4795" s="15" t="s">
        <v>66</v>
      </c>
      <c r="T4795" s="15" t="s">
        <v>5731</v>
      </c>
      <c r="U4795" s="28">
        <v>155520.0</v>
      </c>
      <c r="V4795" s="15">
        <v>2.0</v>
      </c>
      <c r="W4795" s="31">
        <v>0.2</v>
      </c>
      <c r="X4795" s="28">
        <v>54432.0</v>
      </c>
    </row>
    <row r="4796" ht="15.75" customHeight="1">
      <c r="A4796" s="15">
        <v>1640.0</v>
      </c>
      <c r="B4796" s="15" t="s">
        <v>7406</v>
      </c>
      <c r="C4796" s="18">
        <v>42516.0</v>
      </c>
      <c r="D4796" s="18">
        <v>42522.0</v>
      </c>
      <c r="E4796" s="18">
        <f t="shared" si="1"/>
        <v>42522</v>
      </c>
      <c r="F4796" s="15" t="s">
        <v>55</v>
      </c>
      <c r="G4796" s="15" t="s">
        <v>1989</v>
      </c>
      <c r="H4796" s="15" t="s">
        <v>1990</v>
      </c>
      <c r="I4796" s="15" t="s">
        <v>59</v>
      </c>
      <c r="J4796" s="15" t="s">
        <v>60</v>
      </c>
      <c r="K4796" s="15" t="s">
        <v>29</v>
      </c>
      <c r="L4796" s="15" t="str">
        <f t="array" ref="L4796">_xlfn.XLOOKUP(M4796,reference_province_to_city!$A$2:$A$11,reference_province_to_city!$B$2:$B$11)</f>
        <v>Palembang</v>
      </c>
      <c r="M4796" s="15" t="s">
        <v>13</v>
      </c>
      <c r="N4796" s="15">
        <v>30111.0</v>
      </c>
      <c r="O4796" s="15">
        <f t="array" ref="O4796">_xlfn.XLOOKUP(M4796,reference_postal_code!$B$2:$B$11,reference_postal_code!$A$2:$A$11)</f>
        <v>30111</v>
      </c>
      <c r="P4796" s="15" t="s">
        <v>77</v>
      </c>
      <c r="Q4796" s="15" t="s">
        <v>421</v>
      </c>
      <c r="R4796" s="15" t="s">
        <v>65</v>
      </c>
      <c r="S4796" s="15" t="s">
        <v>83</v>
      </c>
      <c r="T4796" s="15" t="s">
        <v>422</v>
      </c>
      <c r="U4796" s="28">
        <v>144600.0</v>
      </c>
      <c r="V4796" s="15">
        <v>2.0</v>
      </c>
      <c r="W4796" s="31">
        <v>0.0</v>
      </c>
      <c r="X4796" s="28">
        <v>66516.0</v>
      </c>
    </row>
    <row r="4797" ht="15.75" customHeight="1">
      <c r="A4797" s="15">
        <v>6607.0</v>
      </c>
      <c r="B4797" s="15" t="s">
        <v>7402</v>
      </c>
      <c r="C4797" s="18">
        <v>42516.0</v>
      </c>
      <c r="D4797" s="18">
        <v>42521.0</v>
      </c>
      <c r="E4797" s="18">
        <f t="shared" si="1"/>
        <v>42521</v>
      </c>
      <c r="F4797" s="15" t="s">
        <v>55</v>
      </c>
      <c r="G4797" s="15" t="s">
        <v>1201</v>
      </c>
      <c r="H4797" s="15" t="s">
        <v>1202</v>
      </c>
      <c r="I4797" s="15" t="s">
        <v>59</v>
      </c>
      <c r="J4797" s="15" t="s">
        <v>60</v>
      </c>
      <c r="K4797" s="15" t="s">
        <v>99</v>
      </c>
      <c r="L4797" s="15" t="str">
        <f t="array" ref="L4797">_xlfn.XLOOKUP(M4797,reference_province_to_city!$A$2:$A$11,reference_province_to_city!$B$2:$B$11)</f>
        <v>Denpasar</v>
      </c>
      <c r="M4797" s="15" t="s">
        <v>24</v>
      </c>
      <c r="N4797" s="15">
        <v>80231.0</v>
      </c>
      <c r="O4797" s="15">
        <f t="array" ref="O4797">_xlfn.XLOOKUP(M4797,reference_postal_code!$B$2:$B$11,reference_postal_code!$A$2:$A$11)</f>
        <v>80231</v>
      </c>
      <c r="P4797" s="15" t="s">
        <v>63</v>
      </c>
      <c r="Q4797" s="15" t="s">
        <v>2211</v>
      </c>
      <c r="R4797" s="15" t="s">
        <v>110</v>
      </c>
      <c r="S4797" s="15" t="s">
        <v>111</v>
      </c>
      <c r="T4797" s="15" t="s">
        <v>2212</v>
      </c>
      <c r="U4797" s="28">
        <v>3167520.0</v>
      </c>
      <c r="V4797" s="15">
        <v>4.0</v>
      </c>
      <c r="W4797" s="31">
        <v>0.2</v>
      </c>
      <c r="X4797" s="28">
        <v>356346.0</v>
      </c>
    </row>
    <row r="4798" ht="15.75" customHeight="1">
      <c r="A4798" s="15">
        <v>1276.0</v>
      </c>
      <c r="B4798" s="15" t="s">
        <v>7403</v>
      </c>
      <c r="C4798" s="18">
        <v>42516.0</v>
      </c>
      <c r="D4798" s="18">
        <v>42516.0</v>
      </c>
      <c r="E4798" s="18">
        <f t="shared" si="1"/>
        <v>42516</v>
      </c>
      <c r="F4798" s="15" t="s">
        <v>466</v>
      </c>
      <c r="G4798" s="15" t="s">
        <v>861</v>
      </c>
      <c r="H4798" s="15" t="s">
        <v>862</v>
      </c>
      <c r="I4798" s="15" t="s">
        <v>59</v>
      </c>
      <c r="J4798" s="15" t="s">
        <v>60</v>
      </c>
      <c r="K4798" s="15" t="s">
        <v>33</v>
      </c>
      <c r="L4798" s="15" t="str">
        <f t="array" ref="L4798">_xlfn.XLOOKUP(M4798,reference_province_to_city!$A$2:$A$11,reference_province_to_city!$B$2:$B$11)</f>
        <v>Makassar</v>
      </c>
      <c r="M4798" s="15" t="s">
        <v>25</v>
      </c>
      <c r="N4798" s="15">
        <v>90111.0</v>
      </c>
      <c r="O4798" s="15">
        <f t="array" ref="O4798">_xlfn.XLOOKUP(M4798,reference_postal_code!$B$2:$B$11,reference_postal_code!$A$2:$A$11)</f>
        <v>90111</v>
      </c>
      <c r="P4798" s="15" t="s">
        <v>63</v>
      </c>
      <c r="Q4798" s="15" t="s">
        <v>5582</v>
      </c>
      <c r="R4798" s="15" t="s">
        <v>65</v>
      </c>
      <c r="S4798" s="15" t="s">
        <v>66</v>
      </c>
      <c r="T4798" s="15" t="s">
        <v>5583</v>
      </c>
      <c r="U4798" s="28">
        <v>215280.0</v>
      </c>
      <c r="V4798" s="15">
        <v>3.0</v>
      </c>
      <c r="W4798" s="31">
        <v>0.2</v>
      </c>
      <c r="X4798" s="28">
        <v>78039.0</v>
      </c>
    </row>
    <row r="4799" ht="15.75" customHeight="1">
      <c r="A4799" s="15">
        <v>6609.0</v>
      </c>
      <c r="B4799" s="15" t="s">
        <v>7402</v>
      </c>
      <c r="C4799" s="18">
        <v>42516.0</v>
      </c>
      <c r="D4799" s="18">
        <v>42521.0</v>
      </c>
      <c r="E4799" s="18">
        <f t="shared" si="1"/>
        <v>42521</v>
      </c>
      <c r="F4799" s="15" t="s">
        <v>55</v>
      </c>
      <c r="G4799" s="15" t="s">
        <v>1201</v>
      </c>
      <c r="H4799" s="15" t="s">
        <v>1202</v>
      </c>
      <c r="I4799" s="15" t="s">
        <v>59</v>
      </c>
      <c r="J4799" s="15" t="s">
        <v>60</v>
      </c>
      <c r="K4799" s="15" t="s">
        <v>26</v>
      </c>
      <c r="L4799" s="15" t="str">
        <f t="array" ref="L4799">_xlfn.XLOOKUP(M4799,reference_province_to_city!$A$2:$A$11,reference_province_to_city!$B$2:$B$11)</f>
        <v>Denpasar</v>
      </c>
      <c r="M4799" s="15" t="s">
        <v>24</v>
      </c>
      <c r="N4799" s="15">
        <v>80231.0</v>
      </c>
      <c r="O4799" s="15">
        <f t="array" ref="O4799">_xlfn.XLOOKUP(M4799,reference_postal_code!$B$2:$B$11,reference_postal_code!$A$2:$A$11)</f>
        <v>80231</v>
      </c>
      <c r="P4799" s="15" t="s">
        <v>63</v>
      </c>
      <c r="Q4799" s="15" t="s">
        <v>5648</v>
      </c>
      <c r="R4799" s="15" t="s">
        <v>110</v>
      </c>
      <c r="S4799" s="15" t="s">
        <v>668</v>
      </c>
      <c r="T4799" s="15" t="s">
        <v>5649</v>
      </c>
      <c r="U4799" s="28">
        <v>5579640.0</v>
      </c>
      <c r="V4799" s="15">
        <v>3.0</v>
      </c>
      <c r="W4799" s="31">
        <v>0.2</v>
      </c>
      <c r="X4799" s="28">
        <v>1743637.0</v>
      </c>
    </row>
    <row r="4800" ht="15.75" customHeight="1">
      <c r="A4800" s="15">
        <v>3215.0</v>
      </c>
      <c r="B4800" s="15" t="s">
        <v>7409</v>
      </c>
      <c r="C4800" s="18">
        <v>42516.0</v>
      </c>
      <c r="D4800" s="18"/>
      <c r="E4800" s="18">
        <f t="shared" si="1"/>
        <v>42519</v>
      </c>
      <c r="F4800" s="15" t="s">
        <v>55</v>
      </c>
      <c r="G4800" s="15" t="s">
        <v>3833</v>
      </c>
      <c r="H4800" s="15" t="s">
        <v>3834</v>
      </c>
      <c r="I4800" s="15" t="s">
        <v>128</v>
      </c>
      <c r="J4800" s="15" t="s">
        <v>60</v>
      </c>
      <c r="K4800" s="15" t="s">
        <v>10</v>
      </c>
      <c r="L4800" s="15" t="str">
        <f t="array" ref="L4800">_xlfn.XLOOKUP(M4800,reference_province_to_city!$A$2:$A$11,reference_province_to_city!$B$2:$B$11)</f>
        <v>Jakarta</v>
      </c>
      <c r="M4800" s="15" t="s">
        <v>7</v>
      </c>
      <c r="N4800" s="15">
        <v>10110.0</v>
      </c>
      <c r="O4800" s="15">
        <f t="array" ref="O4800">_xlfn.XLOOKUP(M4800,reference_postal_code!$B$2:$B$11,reference_postal_code!$A$2:$A$11)</f>
        <v>10110</v>
      </c>
      <c r="P4800" s="15" t="s">
        <v>117</v>
      </c>
      <c r="Q4800" s="15" t="s">
        <v>6139</v>
      </c>
      <c r="R4800" s="15" t="s">
        <v>65</v>
      </c>
      <c r="S4800" s="15" t="s">
        <v>222</v>
      </c>
      <c r="T4800" s="15" t="s">
        <v>6140</v>
      </c>
      <c r="U4800" s="28">
        <v>522720.0</v>
      </c>
      <c r="V4800" s="15">
        <v>2.0</v>
      </c>
      <c r="W4800" s="31">
        <v>0.2</v>
      </c>
      <c r="X4800" s="28">
        <v>98010.0</v>
      </c>
    </row>
    <row r="4801" ht="15.75" customHeight="1">
      <c r="A4801" s="15">
        <v>3214.0</v>
      </c>
      <c r="B4801" s="15" t="s">
        <v>7409</v>
      </c>
      <c r="C4801" s="18">
        <v>42516.0</v>
      </c>
      <c r="D4801" s="18">
        <v>42522.0</v>
      </c>
      <c r="E4801" s="18">
        <f t="shared" si="1"/>
        <v>42522</v>
      </c>
      <c r="F4801" s="15" t="s">
        <v>55</v>
      </c>
      <c r="G4801" s="15" t="s">
        <v>3833</v>
      </c>
      <c r="H4801" s="15" t="s">
        <v>3834</v>
      </c>
      <c r="I4801" s="15" t="s">
        <v>128</v>
      </c>
      <c r="J4801" s="15" t="s">
        <v>60</v>
      </c>
      <c r="K4801" s="15" t="s">
        <v>10</v>
      </c>
      <c r="L4801" s="15" t="str">
        <f t="array" ref="L4801">_xlfn.XLOOKUP(M4801,reference_province_to_city!$A$2:$A$11,reference_province_to_city!$B$2:$B$11)</f>
        <v>Jakarta</v>
      </c>
      <c r="M4801" s="15" t="s">
        <v>7</v>
      </c>
      <c r="N4801" s="15">
        <v>10110.0</v>
      </c>
      <c r="O4801" s="15">
        <f t="array" ref="O4801">_xlfn.XLOOKUP(M4801,reference_postal_code!$B$2:$B$11,reference_postal_code!$A$2:$A$11)</f>
        <v>10110</v>
      </c>
      <c r="P4801" s="15" t="s">
        <v>117</v>
      </c>
      <c r="Q4801" s="15" t="s">
        <v>2014</v>
      </c>
      <c r="R4801" s="15" t="s">
        <v>65</v>
      </c>
      <c r="S4801" s="15" t="s">
        <v>93</v>
      </c>
      <c r="T4801" s="15" t="s">
        <v>2015</v>
      </c>
      <c r="U4801" s="28">
        <v>22560.0</v>
      </c>
      <c r="V4801" s="15">
        <v>1.0</v>
      </c>
      <c r="W4801" s="31">
        <v>0.2</v>
      </c>
      <c r="X4801" s="28">
        <v>2538.0</v>
      </c>
    </row>
    <row r="4802" ht="15.75" customHeight="1">
      <c r="A4802" s="15">
        <v>9501.0</v>
      </c>
      <c r="B4802" s="15" t="s">
        <v>7410</v>
      </c>
      <c r="C4802" s="18">
        <v>42516.0</v>
      </c>
      <c r="D4802" s="18">
        <v>42520.0</v>
      </c>
      <c r="E4802" s="18">
        <f t="shared" si="1"/>
        <v>42520</v>
      </c>
      <c r="F4802" s="15" t="s">
        <v>55</v>
      </c>
      <c r="G4802" s="15" t="s">
        <v>7267</v>
      </c>
      <c r="H4802" s="15" t="s">
        <v>7268</v>
      </c>
      <c r="I4802" s="15" t="s">
        <v>59</v>
      </c>
      <c r="J4802" s="15" t="s">
        <v>60</v>
      </c>
      <c r="K4802" s="15" t="s">
        <v>22</v>
      </c>
      <c r="L4802" s="15" t="str">
        <f t="array" ref="L4802">_xlfn.XLOOKUP(M4802,reference_province_to_city!$A$2:$A$11,reference_province_to_city!$B$2:$B$11)</f>
        <v>Surabaya</v>
      </c>
      <c r="M4802" s="15" t="s">
        <v>20</v>
      </c>
      <c r="N4802" s="15">
        <v>60231.0</v>
      </c>
      <c r="O4802" s="15">
        <f t="array" ref="O4802">_xlfn.XLOOKUP(M4802,reference_postal_code!$B$2:$B$11,reference_postal_code!$A$2:$A$11)</f>
        <v>60231</v>
      </c>
      <c r="P4802" s="15" t="s">
        <v>166</v>
      </c>
      <c r="Q4802" s="15" t="s">
        <v>2600</v>
      </c>
      <c r="R4802" s="15" t="s">
        <v>106</v>
      </c>
      <c r="S4802" s="15" t="s">
        <v>139</v>
      </c>
      <c r="T4802" s="15" t="s">
        <v>2601</v>
      </c>
      <c r="U4802" s="28">
        <v>404100.0</v>
      </c>
      <c r="V4802" s="15">
        <v>3.0</v>
      </c>
      <c r="W4802" s="31">
        <v>0.0</v>
      </c>
      <c r="X4802" s="28">
        <v>169722.0</v>
      </c>
    </row>
    <row r="4803" ht="15.75" customHeight="1">
      <c r="A4803" s="15">
        <v>1275.0</v>
      </c>
      <c r="B4803" s="15" t="s">
        <v>7403</v>
      </c>
      <c r="C4803" s="18">
        <v>42516.0</v>
      </c>
      <c r="D4803" s="18">
        <v>42516.0</v>
      </c>
      <c r="E4803" s="18">
        <f t="shared" si="1"/>
        <v>42516</v>
      </c>
      <c r="F4803" s="15" t="s">
        <v>466</v>
      </c>
      <c r="G4803" s="15" t="s">
        <v>861</v>
      </c>
      <c r="H4803" s="15" t="s">
        <v>862</v>
      </c>
      <c r="I4803" s="15" t="s">
        <v>59</v>
      </c>
      <c r="J4803" s="15" t="s">
        <v>60</v>
      </c>
      <c r="K4803" s="15" t="s">
        <v>33</v>
      </c>
      <c r="L4803" s="15" t="str">
        <f t="array" ref="L4803">_xlfn.XLOOKUP(M4803,reference_province_to_city!$A$2:$A$11,reference_province_to_city!$B$2:$B$11)</f>
        <v>Makassar</v>
      </c>
      <c r="M4803" s="15" t="s">
        <v>25</v>
      </c>
      <c r="N4803" s="15">
        <v>90111.0</v>
      </c>
      <c r="O4803" s="15">
        <f t="array" ref="O4803">_xlfn.XLOOKUP(M4803,reference_postal_code!$B$2:$B$11,reference_postal_code!$A$2:$A$11)</f>
        <v>90111</v>
      </c>
      <c r="P4803" s="15" t="s">
        <v>63</v>
      </c>
      <c r="Q4803" s="15" t="s">
        <v>4166</v>
      </c>
      <c r="R4803" s="15" t="s">
        <v>106</v>
      </c>
      <c r="S4803" s="15" t="s">
        <v>107</v>
      </c>
      <c r="T4803" s="15" t="s">
        <v>4167</v>
      </c>
      <c r="U4803" s="28">
        <v>5826450.0</v>
      </c>
      <c r="V4803" s="15">
        <v>5.0</v>
      </c>
      <c r="W4803" s="31">
        <v>0.3</v>
      </c>
      <c r="X4803" s="28">
        <v>-1331760.0</v>
      </c>
    </row>
    <row r="4804" ht="15.75" customHeight="1">
      <c r="A4804" s="15">
        <v>6606.0</v>
      </c>
      <c r="B4804" s="15" t="s">
        <v>7402</v>
      </c>
      <c r="C4804" s="18">
        <v>42516.0</v>
      </c>
      <c r="D4804" s="18">
        <v>42521.0</v>
      </c>
      <c r="E4804" s="18">
        <f t="shared" si="1"/>
        <v>42521</v>
      </c>
      <c r="F4804" s="15" t="s">
        <v>55</v>
      </c>
      <c r="G4804" s="15" t="s">
        <v>1201</v>
      </c>
      <c r="H4804" s="15" t="s">
        <v>1202</v>
      </c>
      <c r="I4804" s="15" t="s">
        <v>59</v>
      </c>
      <c r="J4804" s="15" t="s">
        <v>60</v>
      </c>
      <c r="K4804" s="15" t="s">
        <v>26</v>
      </c>
      <c r="L4804" s="15" t="str">
        <f t="array" ref="L4804">_xlfn.XLOOKUP(M4804,reference_province_to_city!$A$2:$A$11,reference_province_to_city!$B$2:$B$11)</f>
        <v>Denpasar</v>
      </c>
      <c r="M4804" s="15" t="s">
        <v>24</v>
      </c>
      <c r="N4804" s="15">
        <v>80231.0</v>
      </c>
      <c r="O4804" s="15">
        <f t="array" ref="O4804">_xlfn.XLOOKUP(M4804,reference_postal_code!$B$2:$B$11,reference_postal_code!$A$2:$A$11)</f>
        <v>80231</v>
      </c>
      <c r="P4804" s="15" t="s">
        <v>63</v>
      </c>
      <c r="Q4804" s="15" t="s">
        <v>6167</v>
      </c>
      <c r="R4804" s="15" t="s">
        <v>65</v>
      </c>
      <c r="S4804" s="15" t="s">
        <v>66</v>
      </c>
      <c r="T4804" s="15" t="s">
        <v>6168</v>
      </c>
      <c r="U4804" s="28">
        <v>680400.0</v>
      </c>
      <c r="V4804" s="15">
        <v>7.0</v>
      </c>
      <c r="W4804" s="31">
        <v>0.0</v>
      </c>
      <c r="X4804" s="28">
        <v>326592.0</v>
      </c>
    </row>
    <row r="4805" ht="15.75" customHeight="1">
      <c r="A4805" s="15">
        <v>9276.0</v>
      </c>
      <c r="B4805" s="15" t="s">
        <v>7401</v>
      </c>
      <c r="C4805" s="18">
        <v>42516.0</v>
      </c>
      <c r="D4805" s="18">
        <v>42519.0</v>
      </c>
      <c r="E4805" s="18">
        <f t="shared" si="1"/>
        <v>42519</v>
      </c>
      <c r="F4805" s="15" t="s">
        <v>114</v>
      </c>
      <c r="G4805" s="15" t="s">
        <v>4334</v>
      </c>
      <c r="H4805" s="15" t="s">
        <v>4335</v>
      </c>
      <c r="I4805" s="15" t="s">
        <v>128</v>
      </c>
      <c r="J4805" s="15" t="s">
        <v>60</v>
      </c>
      <c r="K4805" s="15" t="s">
        <v>3776</v>
      </c>
      <c r="L4805" s="15" t="str">
        <f t="array" ref="L4805">_xlfn.XLOOKUP(M4805,reference_province_to_city!$A$2:$A$11,reference_province_to_city!$B$2:$B$11)</f>
        <v>Makassar</v>
      </c>
      <c r="M4805" s="15" t="s">
        <v>25</v>
      </c>
      <c r="N4805" s="15">
        <v>90111.0</v>
      </c>
      <c r="O4805" s="15">
        <f t="array" ref="O4805">_xlfn.XLOOKUP(M4805,reference_postal_code!$B$2:$B$11,reference_postal_code!$A$2:$A$11)</f>
        <v>90111</v>
      </c>
      <c r="P4805" s="15" t="s">
        <v>63</v>
      </c>
      <c r="Q4805" s="15" t="s">
        <v>2590</v>
      </c>
      <c r="R4805" s="15" t="s">
        <v>65</v>
      </c>
      <c r="S4805" s="15" t="s">
        <v>87</v>
      </c>
      <c r="T4805" s="15" t="s">
        <v>2591</v>
      </c>
      <c r="U4805" s="28">
        <v>2770560.0</v>
      </c>
      <c r="V4805" s="15">
        <v>6.0</v>
      </c>
      <c r="W4805" s="31">
        <v>0.2</v>
      </c>
      <c r="X4805" s="28">
        <v>207792.0</v>
      </c>
    </row>
    <row r="4806" ht="15.75" customHeight="1">
      <c r="A4806" s="15">
        <v>1642.0</v>
      </c>
      <c r="B4806" s="15" t="s">
        <v>7406</v>
      </c>
      <c r="C4806" s="18">
        <v>42516.0</v>
      </c>
      <c r="D4806" s="18">
        <v>42522.0</v>
      </c>
      <c r="E4806" s="18">
        <f t="shared" si="1"/>
        <v>42522</v>
      </c>
      <c r="F4806" s="15" t="s">
        <v>55</v>
      </c>
      <c r="G4806" s="15" t="s">
        <v>1989</v>
      </c>
      <c r="H4806" s="15" t="s">
        <v>1990</v>
      </c>
      <c r="I4806" s="15" t="s">
        <v>59</v>
      </c>
      <c r="J4806" s="15" t="s">
        <v>60</v>
      </c>
      <c r="K4806" s="15" t="s">
        <v>29</v>
      </c>
      <c r="L4806" s="15" t="str">
        <f t="array" ref="L4806">_xlfn.XLOOKUP(M4806,reference_province_to_city!$A$2:$A$11,reference_province_to_city!$B$2:$B$11)</f>
        <v>Palembang</v>
      </c>
      <c r="M4806" s="15" t="s">
        <v>13</v>
      </c>
      <c r="N4806" s="15">
        <v>30111.0</v>
      </c>
      <c r="O4806" s="15">
        <f t="array" ref="O4806">_xlfn.XLOOKUP(M4806,reference_postal_code!$B$2:$B$11,reference_postal_code!$A$2:$A$11)</f>
        <v>30111</v>
      </c>
      <c r="P4806" s="15" t="s">
        <v>77</v>
      </c>
      <c r="Q4806" s="15" t="s">
        <v>2213</v>
      </c>
      <c r="R4806" s="15" t="s">
        <v>106</v>
      </c>
      <c r="S4806" s="15" t="s">
        <v>139</v>
      </c>
      <c r="T4806" s="15" t="s">
        <v>2214</v>
      </c>
      <c r="U4806" s="28">
        <v>620550.0</v>
      </c>
      <c r="V4806" s="15">
        <v>3.0</v>
      </c>
      <c r="W4806" s="31">
        <v>0.0</v>
      </c>
      <c r="X4806" s="28">
        <v>260631.0</v>
      </c>
    </row>
    <row r="4807" ht="15.75" customHeight="1">
      <c r="A4807" s="15">
        <v>5173.0</v>
      </c>
      <c r="B4807" s="15" t="s">
        <v>7411</v>
      </c>
      <c r="C4807" s="18">
        <v>42517.0</v>
      </c>
      <c r="D4807" s="18">
        <v>42519.0</v>
      </c>
      <c r="E4807" s="18">
        <f t="shared" si="1"/>
        <v>42519</v>
      </c>
      <c r="F4807" s="15" t="s">
        <v>114</v>
      </c>
      <c r="G4807" s="15" t="s">
        <v>1374</v>
      </c>
      <c r="H4807" s="15" t="s">
        <v>1375</v>
      </c>
      <c r="I4807" s="15" t="s">
        <v>128</v>
      </c>
      <c r="J4807" s="15" t="s">
        <v>60</v>
      </c>
      <c r="K4807" s="15" t="s">
        <v>17</v>
      </c>
      <c r="L4807" s="15" t="str">
        <f t="array" ref="L4807">_xlfn.XLOOKUP(M4807,reference_province_to_city!$A$2:$A$11,reference_province_to_city!$B$2:$B$11)</f>
        <v>Semarang</v>
      </c>
      <c r="M4807" s="15" t="s">
        <v>15</v>
      </c>
      <c r="N4807" s="15">
        <v>50111.0</v>
      </c>
      <c r="O4807" s="15">
        <f t="array" ref="O4807">_xlfn.XLOOKUP(M4807,reference_postal_code!$B$2:$B$11,reference_postal_code!$A$2:$A$11)</f>
        <v>50111</v>
      </c>
      <c r="P4807" s="15" t="s">
        <v>77</v>
      </c>
      <c r="Q4807" s="15" t="s">
        <v>5994</v>
      </c>
      <c r="R4807" s="15" t="s">
        <v>65</v>
      </c>
      <c r="S4807" s="15" t="s">
        <v>66</v>
      </c>
      <c r="T4807" s="15" t="s">
        <v>5995</v>
      </c>
      <c r="U4807" s="28">
        <v>4718250.0</v>
      </c>
      <c r="V4807" s="15">
        <v>3.0</v>
      </c>
      <c r="W4807" s="31">
        <v>0.0</v>
      </c>
      <c r="X4807" s="28">
        <v>2264760.0</v>
      </c>
    </row>
    <row r="4808" ht="15.75" customHeight="1">
      <c r="A4808" s="15">
        <v>5172.0</v>
      </c>
      <c r="B4808" s="15" t="s">
        <v>7411</v>
      </c>
      <c r="C4808" s="18">
        <v>42517.0</v>
      </c>
      <c r="D4808" s="18">
        <v>42519.0</v>
      </c>
      <c r="E4808" s="18">
        <f t="shared" si="1"/>
        <v>42519</v>
      </c>
      <c r="F4808" s="15" t="s">
        <v>114</v>
      </c>
      <c r="G4808" s="15" t="s">
        <v>1374</v>
      </c>
      <c r="H4808" s="15" t="s">
        <v>1375</v>
      </c>
      <c r="I4808" s="15" t="s">
        <v>128</v>
      </c>
      <c r="J4808" s="15" t="s">
        <v>60</v>
      </c>
      <c r="K4808" s="15" t="s">
        <v>17</v>
      </c>
      <c r="L4808" s="15" t="str">
        <f t="array" ref="L4808">_xlfn.XLOOKUP(M4808,reference_province_to_city!$A$2:$A$11,reference_province_to_city!$B$2:$B$11)</f>
        <v>Semarang</v>
      </c>
      <c r="M4808" s="15" t="s">
        <v>15</v>
      </c>
      <c r="N4808" s="15">
        <v>50111.0</v>
      </c>
      <c r="O4808" s="15">
        <f t="array" ref="O4808">_xlfn.XLOOKUP(M4808,reference_postal_code!$B$2:$B$11,reference_postal_code!$A$2:$A$11)</f>
        <v>50111</v>
      </c>
      <c r="P4808" s="15" t="s">
        <v>77</v>
      </c>
      <c r="Q4808" s="15" t="s">
        <v>6406</v>
      </c>
      <c r="R4808" s="15" t="s">
        <v>65</v>
      </c>
      <c r="S4808" s="15" t="s">
        <v>66</v>
      </c>
      <c r="T4808" s="15" t="s">
        <v>6407</v>
      </c>
      <c r="U4808" s="28">
        <v>2161800.0</v>
      </c>
      <c r="V4808" s="15">
        <v>3.0</v>
      </c>
      <c r="W4808" s="31">
        <v>0.0</v>
      </c>
      <c r="X4808" s="28">
        <v>1037664.0</v>
      </c>
    </row>
    <row r="4809" ht="15.75" customHeight="1">
      <c r="A4809" s="15">
        <v>7605.0</v>
      </c>
      <c r="B4809" s="15" t="s">
        <v>7412</v>
      </c>
      <c r="C4809" s="18">
        <v>42517.0</v>
      </c>
      <c r="D4809" s="18">
        <v>42521.0</v>
      </c>
      <c r="E4809" s="18">
        <f t="shared" si="1"/>
        <v>42521</v>
      </c>
      <c r="F4809" s="15" t="s">
        <v>55</v>
      </c>
      <c r="G4809" s="15" t="s">
        <v>2052</v>
      </c>
      <c r="H4809" s="15" t="s">
        <v>2053</v>
      </c>
      <c r="I4809" s="15" t="s">
        <v>59</v>
      </c>
      <c r="J4809" s="15" t="s">
        <v>60</v>
      </c>
      <c r="K4809" s="15" t="s">
        <v>33</v>
      </c>
      <c r="L4809" s="15" t="str">
        <f t="array" ref="L4809">_xlfn.XLOOKUP(M4809,reference_province_to_city!$A$2:$A$11,reference_province_to_city!$B$2:$B$11)</f>
        <v>Makassar</v>
      </c>
      <c r="M4809" s="15" t="s">
        <v>25</v>
      </c>
      <c r="N4809" s="15">
        <v>90111.0</v>
      </c>
      <c r="O4809" s="15">
        <f t="array" ref="O4809">_xlfn.XLOOKUP(M4809,reference_postal_code!$B$2:$B$11,reference_postal_code!$A$2:$A$11)</f>
        <v>90111</v>
      </c>
      <c r="P4809" s="15" t="s">
        <v>63</v>
      </c>
      <c r="Q4809" s="15" t="s">
        <v>4919</v>
      </c>
      <c r="R4809" s="15" t="s">
        <v>106</v>
      </c>
      <c r="S4809" s="15" t="s">
        <v>139</v>
      </c>
      <c r="T4809" s="15" t="s">
        <v>4920</v>
      </c>
      <c r="U4809" s="28">
        <v>377640.0</v>
      </c>
      <c r="V4809" s="15">
        <v>3.0</v>
      </c>
      <c r="W4809" s="31">
        <v>0.6</v>
      </c>
      <c r="X4809" s="28">
        <v>-500373.0</v>
      </c>
    </row>
    <row r="4810" ht="15.75" customHeight="1">
      <c r="A4810" s="15">
        <v>7606.0</v>
      </c>
      <c r="B4810" s="15" t="s">
        <v>7412</v>
      </c>
      <c r="C4810" s="18">
        <v>42517.0</v>
      </c>
      <c r="D4810" s="18">
        <v>42521.0</v>
      </c>
      <c r="E4810" s="18">
        <f t="shared" si="1"/>
        <v>42521</v>
      </c>
      <c r="F4810" s="15" t="s">
        <v>55</v>
      </c>
      <c r="G4810" s="15" t="s">
        <v>2052</v>
      </c>
      <c r="H4810" s="15" t="s">
        <v>2053</v>
      </c>
      <c r="I4810" s="15" t="s">
        <v>59</v>
      </c>
      <c r="J4810" s="15" t="s">
        <v>60</v>
      </c>
      <c r="K4810" s="15" t="s">
        <v>33</v>
      </c>
      <c r="L4810" s="15" t="str">
        <f t="array" ref="L4810">_xlfn.XLOOKUP(M4810,reference_province_to_city!$A$2:$A$11,reference_province_to_city!$B$2:$B$11)</f>
        <v>Makassar</v>
      </c>
      <c r="M4810" s="15" t="s">
        <v>25</v>
      </c>
      <c r="N4810" s="15">
        <v>90111.0</v>
      </c>
      <c r="O4810" s="15">
        <f t="array" ref="O4810">_xlfn.XLOOKUP(M4810,reference_postal_code!$B$2:$B$11,reference_postal_code!$A$2:$A$11)</f>
        <v>90111</v>
      </c>
      <c r="P4810" s="15" t="s">
        <v>63</v>
      </c>
      <c r="Q4810" s="15" t="s">
        <v>1291</v>
      </c>
      <c r="R4810" s="15" t="s">
        <v>106</v>
      </c>
      <c r="S4810" s="15" t="s">
        <v>139</v>
      </c>
      <c r="T4810" s="15" t="s">
        <v>1292</v>
      </c>
      <c r="U4810" s="28">
        <v>83760.0</v>
      </c>
      <c r="V4810" s="15">
        <v>2.0</v>
      </c>
      <c r="W4810" s="31">
        <v>0.6</v>
      </c>
      <c r="X4810" s="28">
        <v>-25128.0</v>
      </c>
    </row>
    <row r="4811" ht="15.75" customHeight="1">
      <c r="A4811" s="15">
        <v>5171.0</v>
      </c>
      <c r="B4811" s="15" t="s">
        <v>7411</v>
      </c>
      <c r="C4811" s="18">
        <v>42517.0</v>
      </c>
      <c r="D4811" s="18">
        <v>42519.0</v>
      </c>
      <c r="E4811" s="18">
        <f t="shared" si="1"/>
        <v>42519</v>
      </c>
      <c r="F4811" s="15" t="s">
        <v>114</v>
      </c>
      <c r="G4811" s="15" t="s">
        <v>1374</v>
      </c>
      <c r="H4811" s="15" t="s">
        <v>1375</v>
      </c>
      <c r="I4811" s="15" t="s">
        <v>128</v>
      </c>
      <c r="J4811" s="15" t="s">
        <v>60</v>
      </c>
      <c r="K4811" s="15" t="s">
        <v>17</v>
      </c>
      <c r="L4811" s="15" t="str">
        <f t="array" ref="L4811">_xlfn.XLOOKUP(M4811,reference_province_to_city!$A$2:$A$11,reference_province_to_city!$B$2:$B$11)</f>
        <v>Semarang</v>
      </c>
      <c r="M4811" s="15" t="s">
        <v>15</v>
      </c>
      <c r="N4811" s="15">
        <v>50111.0</v>
      </c>
      <c r="O4811" s="15">
        <f t="array" ref="O4811">_xlfn.XLOOKUP(M4811,reference_postal_code!$B$2:$B$11,reference_postal_code!$A$2:$A$11)</f>
        <v>50111</v>
      </c>
      <c r="P4811" s="15" t="s">
        <v>77</v>
      </c>
      <c r="Q4811" s="15" t="s">
        <v>2347</v>
      </c>
      <c r="R4811" s="15" t="s">
        <v>106</v>
      </c>
      <c r="S4811" s="15" t="s">
        <v>107</v>
      </c>
      <c r="T4811" s="15" t="s">
        <v>2348</v>
      </c>
      <c r="U4811" s="28">
        <v>5.25735E7</v>
      </c>
      <c r="V4811" s="15">
        <v>5.0</v>
      </c>
      <c r="W4811" s="31">
        <v>0.0</v>
      </c>
      <c r="X4811" s="28">
        <v>1.05147E7</v>
      </c>
    </row>
    <row r="4812" ht="15.75" customHeight="1">
      <c r="A4812" s="15">
        <v>7869.0</v>
      </c>
      <c r="B4812" s="15" t="s">
        <v>7413</v>
      </c>
      <c r="C4812" s="18">
        <v>42517.0</v>
      </c>
      <c r="D4812" s="18">
        <v>42523.0</v>
      </c>
      <c r="E4812" s="18">
        <f t="shared" si="1"/>
        <v>42523</v>
      </c>
      <c r="F4812" s="15" t="s">
        <v>55</v>
      </c>
      <c r="G4812" s="15" t="s">
        <v>3594</v>
      </c>
      <c r="H4812" s="15" t="s">
        <v>3595</v>
      </c>
      <c r="I4812" s="15" t="s">
        <v>59</v>
      </c>
      <c r="J4812" s="15" t="s">
        <v>60</v>
      </c>
      <c r="K4812" s="15" t="s">
        <v>14</v>
      </c>
      <c r="L4812" s="15" t="str">
        <f t="array" ref="L4812">_xlfn.XLOOKUP(M4812,reference_province_to_city!$A$2:$A$11,reference_province_to_city!$B$2:$B$11)</f>
        <v>Bandung</v>
      </c>
      <c r="M4812" s="15" t="s">
        <v>12</v>
      </c>
      <c r="N4812" s="15">
        <v>40111.0</v>
      </c>
      <c r="O4812" s="15">
        <f t="array" ref="O4812">_xlfn.XLOOKUP(M4812,reference_postal_code!$B$2:$B$11,reference_postal_code!$A$2:$A$11)</f>
        <v>40111</v>
      </c>
      <c r="P4812" s="15" t="s">
        <v>117</v>
      </c>
      <c r="Q4812" s="15" t="s">
        <v>4221</v>
      </c>
      <c r="R4812" s="15" t="s">
        <v>65</v>
      </c>
      <c r="S4812" s="15" t="s">
        <v>66</v>
      </c>
      <c r="T4812" s="15" t="s">
        <v>4222</v>
      </c>
      <c r="U4812" s="28">
        <v>200700.0</v>
      </c>
      <c r="V4812" s="15">
        <v>2.0</v>
      </c>
      <c r="W4812" s="31">
        <v>0.0</v>
      </c>
      <c r="X4812" s="28">
        <v>92322.0</v>
      </c>
    </row>
    <row r="4813" ht="15.75" customHeight="1">
      <c r="A4813" s="15">
        <v>7607.0</v>
      </c>
      <c r="B4813" s="15" t="s">
        <v>7412</v>
      </c>
      <c r="C4813" s="18">
        <v>42517.0</v>
      </c>
      <c r="D4813" s="18"/>
      <c r="E4813" s="18">
        <f t="shared" si="1"/>
        <v>42520</v>
      </c>
      <c r="F4813" s="15" t="s">
        <v>55</v>
      </c>
      <c r="G4813" s="15" t="s">
        <v>2052</v>
      </c>
      <c r="H4813" s="15" t="s">
        <v>2053</v>
      </c>
      <c r="I4813" s="15" t="s">
        <v>59</v>
      </c>
      <c r="J4813" s="15" t="s">
        <v>60</v>
      </c>
      <c r="K4813" s="15" t="s">
        <v>33</v>
      </c>
      <c r="L4813" s="15" t="str">
        <f t="array" ref="L4813">_xlfn.XLOOKUP(M4813,reference_province_to_city!$A$2:$A$11,reference_province_to_city!$B$2:$B$11)</f>
        <v>Makassar</v>
      </c>
      <c r="M4813" s="15" t="s">
        <v>25</v>
      </c>
      <c r="N4813" s="15">
        <v>90111.0</v>
      </c>
      <c r="O4813" s="15">
        <f t="array" ref="O4813">_xlfn.XLOOKUP(M4813,reference_postal_code!$B$2:$B$11,reference_postal_code!$A$2:$A$11)</f>
        <v>90111</v>
      </c>
      <c r="P4813" s="15" t="s">
        <v>63</v>
      </c>
      <c r="Q4813" s="15" t="s">
        <v>4360</v>
      </c>
      <c r="R4813" s="15" t="s">
        <v>65</v>
      </c>
      <c r="S4813" s="15" t="s">
        <v>87</v>
      </c>
      <c r="T4813" s="15" t="s">
        <v>4361</v>
      </c>
      <c r="U4813" s="28">
        <v>1.946052E7</v>
      </c>
      <c r="V4813" s="15">
        <v>9.0</v>
      </c>
      <c r="W4813" s="31">
        <v>0.2</v>
      </c>
      <c r="X4813" s="28">
        <v>1459539.0</v>
      </c>
    </row>
    <row r="4814" ht="15.75" customHeight="1">
      <c r="A4814" s="15">
        <v>853.0</v>
      </c>
      <c r="B4814" s="15" t="s">
        <v>7414</v>
      </c>
      <c r="C4814" s="18">
        <v>42518.0</v>
      </c>
      <c r="D4814" s="18">
        <v>42525.0</v>
      </c>
      <c r="E4814" s="18">
        <f t="shared" si="1"/>
        <v>42525</v>
      </c>
      <c r="F4814" s="15" t="s">
        <v>55</v>
      </c>
      <c r="G4814" s="15" t="s">
        <v>2515</v>
      </c>
      <c r="H4814" s="15" t="s">
        <v>2516</v>
      </c>
      <c r="I4814" s="15" t="s">
        <v>59</v>
      </c>
      <c r="J4814" s="15" t="s">
        <v>60</v>
      </c>
      <c r="K4814" s="15" t="s">
        <v>33</v>
      </c>
      <c r="L4814" s="15" t="str">
        <f t="array" ref="L4814">_xlfn.XLOOKUP(M4814,reference_province_to_city!$A$2:$A$11,reference_province_to_city!$B$2:$B$11)</f>
        <v>Makassar</v>
      </c>
      <c r="M4814" s="15" t="s">
        <v>25</v>
      </c>
      <c r="N4814" s="15">
        <v>90111.0</v>
      </c>
      <c r="O4814" s="15">
        <f t="array" ref="O4814">_xlfn.XLOOKUP(M4814,reference_postal_code!$B$2:$B$11,reference_postal_code!$A$2:$A$11)</f>
        <v>90111</v>
      </c>
      <c r="P4814" s="15" t="s">
        <v>63</v>
      </c>
      <c r="Q4814" s="15" t="s">
        <v>4654</v>
      </c>
      <c r="R4814" s="15" t="s">
        <v>65</v>
      </c>
      <c r="S4814" s="15" t="s">
        <v>93</v>
      </c>
      <c r="T4814" s="15" t="s">
        <v>4655</v>
      </c>
      <c r="U4814" s="28">
        <v>2788200.0</v>
      </c>
      <c r="V4814" s="15">
        <v>6.0</v>
      </c>
      <c r="W4814" s="31">
        <v>0.0</v>
      </c>
      <c r="X4814" s="28">
        <v>752814.0</v>
      </c>
    </row>
    <row r="4815" ht="15.75" customHeight="1">
      <c r="A4815" s="15">
        <v>7315.0</v>
      </c>
      <c r="B4815" s="15" t="s">
        <v>7415</v>
      </c>
      <c r="C4815" s="18">
        <v>42518.0</v>
      </c>
      <c r="D4815" s="18">
        <v>42523.0</v>
      </c>
      <c r="E4815" s="18">
        <f t="shared" si="1"/>
        <v>42523</v>
      </c>
      <c r="F4815" s="15" t="s">
        <v>55</v>
      </c>
      <c r="G4815" s="15" t="s">
        <v>3510</v>
      </c>
      <c r="H4815" s="15" t="s">
        <v>3511</v>
      </c>
      <c r="I4815" s="15" t="s">
        <v>76</v>
      </c>
      <c r="J4815" s="15" t="s">
        <v>60</v>
      </c>
      <c r="K4815" s="15" t="s">
        <v>33</v>
      </c>
      <c r="L4815" s="15" t="str">
        <f t="array" ref="L4815">_xlfn.XLOOKUP(M4815,reference_province_to_city!$A$2:$A$11,reference_province_to_city!$B$2:$B$11)</f>
        <v>Makassar</v>
      </c>
      <c r="M4815" s="15" t="s">
        <v>25</v>
      </c>
      <c r="N4815" s="15">
        <v>90111.0</v>
      </c>
      <c r="O4815" s="15">
        <f t="array" ref="O4815">_xlfn.XLOOKUP(M4815,reference_postal_code!$B$2:$B$11,reference_postal_code!$A$2:$A$11)</f>
        <v>90111</v>
      </c>
      <c r="P4815" s="15" t="s">
        <v>63</v>
      </c>
      <c r="Q4815" s="15" t="s">
        <v>1502</v>
      </c>
      <c r="R4815" s="15" t="s">
        <v>110</v>
      </c>
      <c r="S4815" s="15" t="s">
        <v>111</v>
      </c>
      <c r="T4815" s="15" t="s">
        <v>1503</v>
      </c>
      <c r="U4815" s="28">
        <v>4296000.0</v>
      </c>
      <c r="V4815" s="15">
        <v>1.0</v>
      </c>
      <c r="W4815" s="31">
        <v>0.2</v>
      </c>
      <c r="X4815" s="28">
        <v>375900.0</v>
      </c>
    </row>
    <row r="4816" ht="15.75" customHeight="1">
      <c r="A4816" s="15">
        <v>3421.0</v>
      </c>
      <c r="B4816" s="15" t="s">
        <v>7416</v>
      </c>
      <c r="C4816" s="18">
        <v>42518.0</v>
      </c>
      <c r="D4816" s="18">
        <v>42524.0</v>
      </c>
      <c r="E4816" s="18">
        <f t="shared" si="1"/>
        <v>42524</v>
      </c>
      <c r="F4816" s="15" t="s">
        <v>55</v>
      </c>
      <c r="G4816" s="15" t="s">
        <v>585</v>
      </c>
      <c r="H4816" s="15" t="s">
        <v>586</v>
      </c>
      <c r="I4816" s="15" t="s">
        <v>59</v>
      </c>
      <c r="J4816" s="15" t="s">
        <v>60</v>
      </c>
      <c r="K4816" s="15" t="s">
        <v>22</v>
      </c>
      <c r="L4816" s="15" t="str">
        <f t="array" ref="L4816">_xlfn.XLOOKUP(M4816,reference_province_to_city!$A$2:$A$11,reference_province_to_city!$B$2:$B$11)</f>
        <v>Surabaya</v>
      </c>
      <c r="M4816" s="15" t="s">
        <v>20</v>
      </c>
      <c r="N4816" s="15">
        <v>60231.0</v>
      </c>
      <c r="O4816" s="15">
        <f t="array" ref="O4816">_xlfn.XLOOKUP(M4816,reference_postal_code!$B$2:$B$11,reference_postal_code!$A$2:$A$11)</f>
        <v>60231</v>
      </c>
      <c r="P4816" s="15" t="s">
        <v>166</v>
      </c>
      <c r="Q4816" s="15" t="s">
        <v>3118</v>
      </c>
      <c r="R4816" s="15" t="s">
        <v>65</v>
      </c>
      <c r="S4816" s="15" t="s">
        <v>222</v>
      </c>
      <c r="T4816" s="15" t="s">
        <v>3119</v>
      </c>
      <c r="U4816" s="28">
        <v>3933600.0</v>
      </c>
      <c r="V4816" s="15">
        <v>2.0</v>
      </c>
      <c r="W4816" s="31">
        <v>0.0</v>
      </c>
      <c r="X4816" s="28">
        <v>1180080.0</v>
      </c>
    </row>
    <row r="4817" ht="15.75" customHeight="1">
      <c r="A4817" s="15">
        <v>3422.0</v>
      </c>
      <c r="B4817" s="15" t="s">
        <v>7416</v>
      </c>
      <c r="C4817" s="18">
        <v>42518.0</v>
      </c>
      <c r="D4817" s="18">
        <v>42524.0</v>
      </c>
      <c r="E4817" s="18">
        <f t="shared" si="1"/>
        <v>42524</v>
      </c>
      <c r="F4817" s="15" t="s">
        <v>55</v>
      </c>
      <c r="G4817" s="15" t="s">
        <v>585</v>
      </c>
      <c r="H4817" s="15" t="s">
        <v>586</v>
      </c>
      <c r="I4817" s="15" t="s">
        <v>59</v>
      </c>
      <c r="J4817" s="15" t="s">
        <v>60</v>
      </c>
      <c r="K4817" s="15" t="s">
        <v>22</v>
      </c>
      <c r="L4817" s="15" t="str">
        <f t="array" ref="L4817">_xlfn.XLOOKUP(M4817,reference_province_to_city!$A$2:$A$11,reference_province_to_city!$B$2:$B$11)</f>
        <v>Surabaya</v>
      </c>
      <c r="M4817" s="15" t="s">
        <v>20</v>
      </c>
      <c r="N4817" s="15">
        <v>60231.0</v>
      </c>
      <c r="O4817" s="15">
        <f t="array" ref="O4817">_xlfn.XLOOKUP(M4817,reference_postal_code!$B$2:$B$11,reference_postal_code!$A$2:$A$11)</f>
        <v>60231</v>
      </c>
      <c r="P4817" s="15" t="s">
        <v>166</v>
      </c>
      <c r="Q4817" s="15" t="s">
        <v>4797</v>
      </c>
      <c r="R4817" s="15" t="s">
        <v>65</v>
      </c>
      <c r="S4817" s="15" t="s">
        <v>66</v>
      </c>
      <c r="T4817" s="15" t="s">
        <v>4798</v>
      </c>
      <c r="U4817" s="28">
        <v>2740800.0</v>
      </c>
      <c r="V4817" s="15">
        <v>8.0</v>
      </c>
      <c r="W4817" s="31">
        <v>0.0</v>
      </c>
      <c r="X4817" s="28">
        <v>1260768.0</v>
      </c>
    </row>
    <row r="4818" ht="15.75" customHeight="1">
      <c r="A4818" s="15">
        <v>3424.0</v>
      </c>
      <c r="B4818" s="15" t="s">
        <v>7416</v>
      </c>
      <c r="C4818" s="18">
        <v>42518.0</v>
      </c>
      <c r="D4818" s="18">
        <v>42524.0</v>
      </c>
      <c r="E4818" s="18">
        <f t="shared" si="1"/>
        <v>42524</v>
      </c>
      <c r="F4818" s="15" t="s">
        <v>55</v>
      </c>
      <c r="G4818" s="15" t="s">
        <v>585</v>
      </c>
      <c r="H4818" s="15" t="s">
        <v>586</v>
      </c>
      <c r="I4818" s="15" t="s">
        <v>59</v>
      </c>
      <c r="J4818" s="15" t="s">
        <v>60</v>
      </c>
      <c r="K4818" s="15" t="s">
        <v>22</v>
      </c>
      <c r="L4818" s="15" t="str">
        <f t="array" ref="L4818">_xlfn.XLOOKUP(M4818,reference_province_to_city!$A$2:$A$11,reference_province_to_city!$B$2:$B$11)</f>
        <v>Surabaya</v>
      </c>
      <c r="M4818" s="15" t="s">
        <v>20</v>
      </c>
      <c r="N4818" s="15">
        <v>60231.0</v>
      </c>
      <c r="O4818" s="15">
        <f t="array" ref="O4818">_xlfn.XLOOKUP(M4818,reference_postal_code!$B$2:$B$11,reference_postal_code!$A$2:$A$11)</f>
        <v>60231</v>
      </c>
      <c r="P4818" s="15" t="s">
        <v>166</v>
      </c>
      <c r="Q4818" s="15" t="s">
        <v>2826</v>
      </c>
      <c r="R4818" s="15" t="s">
        <v>65</v>
      </c>
      <c r="S4818" s="15" t="s">
        <v>83</v>
      </c>
      <c r="T4818" s="15" t="s">
        <v>2827</v>
      </c>
      <c r="U4818" s="28">
        <v>340800.0</v>
      </c>
      <c r="V4818" s="15">
        <v>4.0</v>
      </c>
      <c r="W4818" s="31">
        <v>0.2</v>
      </c>
      <c r="X4818" s="28">
        <v>110760.0</v>
      </c>
    </row>
    <row r="4819" ht="15.75" customHeight="1">
      <c r="A4819" s="15">
        <v>3423.0</v>
      </c>
      <c r="B4819" s="15" t="s">
        <v>7416</v>
      </c>
      <c r="C4819" s="18">
        <v>42518.0</v>
      </c>
      <c r="D4819" s="18">
        <v>42524.0</v>
      </c>
      <c r="E4819" s="18">
        <f t="shared" si="1"/>
        <v>42524</v>
      </c>
      <c r="F4819" s="15" t="s">
        <v>55</v>
      </c>
      <c r="G4819" s="15" t="s">
        <v>585</v>
      </c>
      <c r="H4819" s="15" t="s">
        <v>586</v>
      </c>
      <c r="I4819" s="15" t="s">
        <v>59</v>
      </c>
      <c r="J4819" s="15" t="s">
        <v>60</v>
      </c>
      <c r="K4819" s="15" t="s">
        <v>22</v>
      </c>
      <c r="L4819" s="15" t="str">
        <f t="array" ref="L4819">_xlfn.XLOOKUP(M4819,reference_province_to_city!$A$2:$A$11,reference_province_to_city!$B$2:$B$11)</f>
        <v>Surabaya</v>
      </c>
      <c r="M4819" s="15" t="s">
        <v>20</v>
      </c>
      <c r="N4819" s="15">
        <v>60231.0</v>
      </c>
      <c r="O4819" s="15">
        <f t="array" ref="O4819">_xlfn.XLOOKUP(M4819,reference_postal_code!$B$2:$B$11,reference_postal_code!$A$2:$A$11)</f>
        <v>60231</v>
      </c>
      <c r="P4819" s="15" t="s">
        <v>166</v>
      </c>
      <c r="Q4819" s="15" t="s">
        <v>1562</v>
      </c>
      <c r="R4819" s="15" t="s">
        <v>110</v>
      </c>
      <c r="S4819" s="15" t="s">
        <v>149</v>
      </c>
      <c r="T4819" s="15" t="s">
        <v>1563</v>
      </c>
      <c r="U4819" s="28">
        <v>1974000.0</v>
      </c>
      <c r="V4819" s="15">
        <v>7.0</v>
      </c>
      <c r="W4819" s="31">
        <v>0.0</v>
      </c>
      <c r="X4819" s="28">
        <v>118440.0</v>
      </c>
    </row>
    <row r="4820" ht="15.75" customHeight="1">
      <c r="A4820" s="15">
        <v>3170.0</v>
      </c>
      <c r="B4820" s="15" t="s">
        <v>7417</v>
      </c>
      <c r="C4820" s="18">
        <v>42518.0</v>
      </c>
      <c r="D4820" s="18">
        <v>42524.0</v>
      </c>
      <c r="E4820" s="18">
        <f t="shared" si="1"/>
        <v>42524</v>
      </c>
      <c r="F4820" s="15" t="s">
        <v>55</v>
      </c>
      <c r="G4820" s="15" t="s">
        <v>4445</v>
      </c>
      <c r="H4820" s="15" t="s">
        <v>4446</v>
      </c>
      <c r="I4820" s="15" t="s">
        <v>128</v>
      </c>
      <c r="J4820" s="15" t="s">
        <v>60</v>
      </c>
      <c r="K4820" s="15" t="s">
        <v>29</v>
      </c>
      <c r="L4820" s="15" t="str">
        <f t="array" ref="L4820">_xlfn.XLOOKUP(M4820,reference_province_to_city!$A$2:$A$11,reference_province_to_city!$B$2:$B$11)</f>
        <v>Palembang</v>
      </c>
      <c r="M4820" s="15" t="s">
        <v>13</v>
      </c>
      <c r="N4820" s="15">
        <v>30111.0</v>
      </c>
      <c r="O4820" s="15">
        <f t="array" ref="O4820">_xlfn.XLOOKUP(M4820,reference_postal_code!$B$2:$B$11,reference_postal_code!$A$2:$A$11)</f>
        <v>30111</v>
      </c>
      <c r="P4820" s="15" t="s">
        <v>77</v>
      </c>
      <c r="Q4820" s="15" t="s">
        <v>2616</v>
      </c>
      <c r="R4820" s="15" t="s">
        <v>65</v>
      </c>
      <c r="S4820" s="15" t="s">
        <v>66</v>
      </c>
      <c r="T4820" s="15" t="s">
        <v>2617</v>
      </c>
      <c r="U4820" s="28">
        <v>932880.0</v>
      </c>
      <c r="V4820" s="15">
        <v>13.0</v>
      </c>
      <c r="W4820" s="31">
        <v>0.2</v>
      </c>
      <c r="X4820" s="28">
        <v>291525.0</v>
      </c>
    </row>
    <row r="4821" ht="15.75" customHeight="1">
      <c r="A4821" s="15">
        <v>3425.0</v>
      </c>
      <c r="B4821" s="15" t="s">
        <v>7416</v>
      </c>
      <c r="C4821" s="18">
        <v>42518.0</v>
      </c>
      <c r="D4821" s="18">
        <v>42524.0</v>
      </c>
      <c r="E4821" s="18">
        <f t="shared" si="1"/>
        <v>42524</v>
      </c>
      <c r="F4821" s="15" t="s">
        <v>55</v>
      </c>
      <c r="G4821" s="15" t="s">
        <v>585</v>
      </c>
      <c r="H4821" s="15" t="s">
        <v>586</v>
      </c>
      <c r="I4821" s="15" t="s">
        <v>59</v>
      </c>
      <c r="J4821" s="15" t="s">
        <v>60</v>
      </c>
      <c r="K4821" s="15" t="s">
        <v>22</v>
      </c>
      <c r="L4821" s="15" t="str">
        <f t="array" ref="L4821">_xlfn.XLOOKUP(M4821,reference_province_to_city!$A$2:$A$11,reference_province_to_city!$B$2:$B$11)</f>
        <v>Surabaya</v>
      </c>
      <c r="M4821" s="15" t="s">
        <v>20</v>
      </c>
      <c r="N4821" s="15">
        <v>60231.0</v>
      </c>
      <c r="O4821" s="15">
        <f t="array" ref="O4821">_xlfn.XLOOKUP(M4821,reference_postal_code!$B$2:$B$11,reference_postal_code!$A$2:$A$11)</f>
        <v>60231</v>
      </c>
      <c r="P4821" s="15" t="s">
        <v>166</v>
      </c>
      <c r="Q4821" s="15" t="s">
        <v>1973</v>
      </c>
      <c r="R4821" s="15" t="s">
        <v>110</v>
      </c>
      <c r="S4821" s="15" t="s">
        <v>668</v>
      </c>
      <c r="T4821" s="15" t="s">
        <v>1974</v>
      </c>
      <c r="U4821" s="28">
        <v>8376000.0</v>
      </c>
      <c r="V4821" s="15">
        <v>2.0</v>
      </c>
      <c r="W4821" s="31">
        <v>0.2</v>
      </c>
      <c r="X4821" s="28">
        <v>628200.0</v>
      </c>
    </row>
    <row r="4822" ht="15.75" customHeight="1">
      <c r="A4822" s="15">
        <v>3169.0</v>
      </c>
      <c r="B4822" s="15" t="s">
        <v>7417</v>
      </c>
      <c r="C4822" s="18">
        <v>42518.0</v>
      </c>
      <c r="D4822" s="18">
        <v>42524.0</v>
      </c>
      <c r="E4822" s="18">
        <f t="shared" si="1"/>
        <v>42524</v>
      </c>
      <c r="F4822" s="15" t="s">
        <v>55</v>
      </c>
      <c r="G4822" s="15" t="s">
        <v>4445</v>
      </c>
      <c r="H4822" s="15" t="s">
        <v>4446</v>
      </c>
      <c r="I4822" s="15" t="s">
        <v>128</v>
      </c>
      <c r="J4822" s="15" t="s">
        <v>60</v>
      </c>
      <c r="K4822" s="15" t="s">
        <v>29</v>
      </c>
      <c r="L4822" s="15" t="str">
        <f t="array" ref="L4822">_xlfn.XLOOKUP(M4822,reference_province_to_city!$A$2:$A$11,reference_province_to_city!$B$2:$B$11)</f>
        <v>Palembang</v>
      </c>
      <c r="M4822" s="15" t="s">
        <v>13</v>
      </c>
      <c r="N4822" s="15">
        <v>30111.0</v>
      </c>
      <c r="O4822" s="15">
        <f t="array" ref="O4822">_xlfn.XLOOKUP(M4822,reference_postal_code!$B$2:$B$11,reference_postal_code!$A$2:$A$11)</f>
        <v>30111</v>
      </c>
      <c r="P4822" s="15" t="s">
        <v>77</v>
      </c>
      <c r="Q4822" s="15" t="s">
        <v>2667</v>
      </c>
      <c r="R4822" s="15" t="s">
        <v>106</v>
      </c>
      <c r="S4822" s="15" t="s">
        <v>107</v>
      </c>
      <c r="T4822" s="15" t="s">
        <v>2668</v>
      </c>
      <c r="U4822" s="28">
        <v>5854080.0</v>
      </c>
      <c r="V4822" s="15">
        <v>8.0</v>
      </c>
      <c r="W4822" s="31">
        <v>0.2</v>
      </c>
      <c r="X4822" s="28">
        <v>-365880.0</v>
      </c>
    </row>
    <row r="4823" ht="15.75" customHeight="1">
      <c r="A4823" s="15">
        <v>3532.0</v>
      </c>
      <c r="B4823" s="15" t="s">
        <v>7418</v>
      </c>
      <c r="C4823" s="18">
        <v>42518.0</v>
      </c>
      <c r="D4823" s="18">
        <v>42518.0</v>
      </c>
      <c r="E4823" s="18">
        <f t="shared" si="1"/>
        <v>42518</v>
      </c>
      <c r="F4823" s="15" t="s">
        <v>466</v>
      </c>
      <c r="G4823" s="15" t="s">
        <v>1194</v>
      </c>
      <c r="H4823" s="15" t="s">
        <v>1195</v>
      </c>
      <c r="I4823" s="15" t="s">
        <v>128</v>
      </c>
      <c r="J4823" s="15" t="s">
        <v>60</v>
      </c>
      <c r="K4823" s="15" t="s">
        <v>28</v>
      </c>
      <c r="L4823" s="15" t="str">
        <f t="array" ref="L4823">_xlfn.XLOOKUP(M4823,reference_province_to_city!$A$2:$A$11,reference_province_to_city!$B$2:$B$11)</f>
        <v>Medan</v>
      </c>
      <c r="M4823" s="15" t="s">
        <v>11</v>
      </c>
      <c r="N4823" s="15">
        <v>20111.0</v>
      </c>
      <c r="O4823" s="15">
        <f t="array" ref="O4823">_xlfn.XLOOKUP(M4823,reference_postal_code!$B$2:$B$11,reference_postal_code!$A$2:$A$11)</f>
        <v>20111</v>
      </c>
      <c r="P4823" s="15" t="s">
        <v>77</v>
      </c>
      <c r="Q4823" s="15" t="s">
        <v>5874</v>
      </c>
      <c r="R4823" s="15" t="s">
        <v>65</v>
      </c>
      <c r="S4823" s="15" t="s">
        <v>226</v>
      </c>
      <c r="T4823" s="15" t="s">
        <v>5875</v>
      </c>
      <c r="U4823" s="28">
        <v>823500.0</v>
      </c>
      <c r="V4823" s="15">
        <v>5.0</v>
      </c>
      <c r="W4823" s="31">
        <v>0.0</v>
      </c>
      <c r="X4823" s="28">
        <v>230580.0</v>
      </c>
    </row>
    <row r="4824" ht="15.75" customHeight="1">
      <c r="A4824" s="15">
        <v>3960.0</v>
      </c>
      <c r="B4824" s="15" t="s">
        <v>7419</v>
      </c>
      <c r="C4824" s="18">
        <v>42519.0</v>
      </c>
      <c r="D4824" s="18">
        <v>42523.0</v>
      </c>
      <c r="E4824" s="18">
        <f t="shared" si="1"/>
        <v>42523</v>
      </c>
      <c r="F4824" s="15" t="s">
        <v>55</v>
      </c>
      <c r="G4824" s="15" t="s">
        <v>7117</v>
      </c>
      <c r="H4824" s="15" t="s">
        <v>7118</v>
      </c>
      <c r="I4824" s="15" t="s">
        <v>59</v>
      </c>
      <c r="J4824" s="15" t="s">
        <v>60</v>
      </c>
      <c r="K4824" s="15" t="s">
        <v>14</v>
      </c>
      <c r="L4824" s="15" t="str">
        <f t="array" ref="L4824">_xlfn.XLOOKUP(M4824,reference_province_to_city!$A$2:$A$11,reference_province_to_city!$B$2:$B$11)</f>
        <v>Bandung</v>
      </c>
      <c r="M4824" s="15" t="s">
        <v>12</v>
      </c>
      <c r="N4824" s="15">
        <v>40111.0</v>
      </c>
      <c r="O4824" s="15">
        <f t="array" ref="O4824">_xlfn.XLOOKUP(M4824,reference_postal_code!$B$2:$B$11,reference_postal_code!$A$2:$A$11)</f>
        <v>40111</v>
      </c>
      <c r="P4824" s="15" t="s">
        <v>117</v>
      </c>
      <c r="Q4824" s="15" t="s">
        <v>5092</v>
      </c>
      <c r="R4824" s="15" t="s">
        <v>106</v>
      </c>
      <c r="S4824" s="15" t="s">
        <v>139</v>
      </c>
      <c r="T4824" s="15" t="s">
        <v>5093</v>
      </c>
      <c r="U4824" s="28">
        <v>671400.0</v>
      </c>
      <c r="V4824" s="15">
        <v>3.0</v>
      </c>
      <c r="W4824" s="31">
        <v>0.2</v>
      </c>
      <c r="X4824" s="28">
        <v>218205.0</v>
      </c>
    </row>
    <row r="4825" ht="15.75" customHeight="1">
      <c r="A4825" s="15">
        <v>3958.0</v>
      </c>
      <c r="B4825" s="15" t="s">
        <v>7419</v>
      </c>
      <c r="C4825" s="18">
        <v>42519.0</v>
      </c>
      <c r="D4825" s="18">
        <v>42523.0</v>
      </c>
      <c r="E4825" s="18">
        <f t="shared" si="1"/>
        <v>42523</v>
      </c>
      <c r="F4825" s="15" t="s">
        <v>55</v>
      </c>
      <c r="G4825" s="15" t="s">
        <v>7117</v>
      </c>
      <c r="H4825" s="15" t="s">
        <v>7118</v>
      </c>
      <c r="I4825" s="15" t="s">
        <v>59</v>
      </c>
      <c r="J4825" s="15" t="s">
        <v>60</v>
      </c>
      <c r="K4825" s="15" t="s">
        <v>14</v>
      </c>
      <c r="L4825" s="15" t="str">
        <f t="array" ref="L4825">_xlfn.XLOOKUP(M4825,reference_province_to_city!$A$2:$A$11,reference_province_to_city!$B$2:$B$11)</f>
        <v>Bandung</v>
      </c>
      <c r="M4825" s="15" t="s">
        <v>12</v>
      </c>
      <c r="N4825" s="15">
        <v>40111.0</v>
      </c>
      <c r="O4825" s="15">
        <f t="array" ref="O4825">_xlfn.XLOOKUP(M4825,reference_postal_code!$B$2:$B$11,reference_postal_code!$A$2:$A$11)</f>
        <v>40111</v>
      </c>
      <c r="P4825" s="15" t="s">
        <v>117</v>
      </c>
      <c r="Q4825" s="15" t="s">
        <v>7190</v>
      </c>
      <c r="R4825" s="15" t="s">
        <v>65</v>
      </c>
      <c r="S4825" s="15" t="s">
        <v>83</v>
      </c>
      <c r="T4825" s="15" t="s">
        <v>7191</v>
      </c>
      <c r="U4825" s="28">
        <v>169155.0</v>
      </c>
      <c r="V4825" s="15">
        <v>3.0</v>
      </c>
      <c r="W4825" s="31">
        <v>0.7</v>
      </c>
      <c r="X4825" s="28">
        <v>-129685.0</v>
      </c>
    </row>
    <row r="4826" ht="15.75" customHeight="1">
      <c r="A4826" s="15">
        <v>3959.0</v>
      </c>
      <c r="B4826" s="15" t="s">
        <v>7419</v>
      </c>
      <c r="C4826" s="18">
        <v>42519.0</v>
      </c>
      <c r="D4826" s="18">
        <v>42523.0</v>
      </c>
      <c r="E4826" s="18">
        <f t="shared" si="1"/>
        <v>42523</v>
      </c>
      <c r="F4826" s="15" t="s">
        <v>55</v>
      </c>
      <c r="G4826" s="15" t="s">
        <v>7117</v>
      </c>
      <c r="H4826" s="15" t="s">
        <v>7118</v>
      </c>
      <c r="I4826" s="15" t="s">
        <v>59</v>
      </c>
      <c r="J4826" s="15" t="s">
        <v>60</v>
      </c>
      <c r="K4826" s="15" t="s">
        <v>14</v>
      </c>
      <c r="L4826" s="15" t="str">
        <f t="array" ref="L4826">_xlfn.XLOOKUP(M4826,reference_province_to_city!$A$2:$A$11,reference_province_to_city!$B$2:$B$11)</f>
        <v>Bandung</v>
      </c>
      <c r="M4826" s="15" t="s">
        <v>12</v>
      </c>
      <c r="N4826" s="15">
        <v>40111.0</v>
      </c>
      <c r="O4826" s="15">
        <f t="array" ref="O4826">_xlfn.XLOOKUP(M4826,reference_postal_code!$B$2:$B$11,reference_postal_code!$A$2:$A$11)</f>
        <v>40111</v>
      </c>
      <c r="P4826" s="15" t="s">
        <v>117</v>
      </c>
      <c r="Q4826" s="15" t="s">
        <v>754</v>
      </c>
      <c r="R4826" s="15" t="s">
        <v>65</v>
      </c>
      <c r="S4826" s="15" t="s">
        <v>93</v>
      </c>
      <c r="T4826" s="15" t="s">
        <v>755</v>
      </c>
      <c r="U4826" s="28">
        <v>66720.0</v>
      </c>
      <c r="V4826" s="15">
        <v>2.0</v>
      </c>
      <c r="W4826" s="31">
        <v>0.2</v>
      </c>
      <c r="X4826" s="28">
        <v>5004.0</v>
      </c>
    </row>
    <row r="4827" ht="15.75" customHeight="1">
      <c r="A4827" s="15">
        <v>535.0</v>
      </c>
      <c r="B4827" s="15" t="s">
        <v>7420</v>
      </c>
      <c r="C4827" s="18">
        <v>42519.0</v>
      </c>
      <c r="D4827" s="18">
        <v>42522.0</v>
      </c>
      <c r="E4827" s="18">
        <f t="shared" si="1"/>
        <v>42522</v>
      </c>
      <c r="F4827" s="15" t="s">
        <v>114</v>
      </c>
      <c r="G4827" s="15" t="s">
        <v>4352</v>
      </c>
      <c r="H4827" s="15" t="s">
        <v>4353</v>
      </c>
      <c r="I4827" s="15" t="s">
        <v>59</v>
      </c>
      <c r="J4827" s="15" t="s">
        <v>60</v>
      </c>
      <c r="K4827" s="15" t="s">
        <v>10</v>
      </c>
      <c r="L4827" s="15" t="str">
        <f t="array" ref="L4827">_xlfn.XLOOKUP(M4827,reference_province_to_city!$A$2:$A$11,reference_province_to_city!$B$2:$B$11)</f>
        <v>Jakarta</v>
      </c>
      <c r="M4827" s="15" t="s">
        <v>7</v>
      </c>
      <c r="N4827" s="15">
        <v>10110.0</v>
      </c>
      <c r="O4827" s="15">
        <f t="array" ref="O4827">_xlfn.XLOOKUP(M4827,reference_postal_code!$B$2:$B$11,reference_postal_code!$A$2:$A$11)</f>
        <v>10110</v>
      </c>
      <c r="P4827" s="15" t="s">
        <v>117</v>
      </c>
      <c r="Q4827" s="15" t="s">
        <v>1827</v>
      </c>
      <c r="R4827" s="15" t="s">
        <v>65</v>
      </c>
      <c r="S4827" s="15" t="s">
        <v>83</v>
      </c>
      <c r="T4827" s="15" t="s">
        <v>1828</v>
      </c>
      <c r="U4827" s="28">
        <v>341250.0</v>
      </c>
      <c r="V4827" s="15">
        <v>5.0</v>
      </c>
      <c r="W4827" s="31">
        <v>0.0</v>
      </c>
      <c r="X4827" s="28">
        <v>170625.0</v>
      </c>
    </row>
    <row r="4828" ht="15.75" customHeight="1">
      <c r="A4828" s="15">
        <v>534.0</v>
      </c>
      <c r="B4828" s="15" t="s">
        <v>7420</v>
      </c>
      <c r="C4828" s="18">
        <v>42519.0</v>
      </c>
      <c r="D4828" s="18">
        <v>42522.0</v>
      </c>
      <c r="E4828" s="18">
        <f t="shared" si="1"/>
        <v>42522</v>
      </c>
      <c r="F4828" s="15" t="s">
        <v>114</v>
      </c>
      <c r="G4828" s="15" t="s">
        <v>4352</v>
      </c>
      <c r="H4828" s="15" t="s">
        <v>4353</v>
      </c>
      <c r="I4828" s="15" t="s">
        <v>59</v>
      </c>
      <c r="J4828" s="15" t="s">
        <v>60</v>
      </c>
      <c r="K4828" s="15" t="s">
        <v>10</v>
      </c>
      <c r="L4828" s="15" t="str">
        <f t="array" ref="L4828">_xlfn.XLOOKUP(M4828,reference_province_to_city!$A$2:$A$11,reference_province_to_city!$B$2:$B$11)</f>
        <v>Jakarta</v>
      </c>
      <c r="M4828" s="15" t="s">
        <v>7</v>
      </c>
      <c r="N4828" s="15">
        <v>10110.0</v>
      </c>
      <c r="O4828" s="15">
        <f t="array" ref="O4828">_xlfn.XLOOKUP(M4828,reference_postal_code!$B$2:$B$11,reference_postal_code!$A$2:$A$11)</f>
        <v>10110</v>
      </c>
      <c r="P4828" s="15" t="s">
        <v>117</v>
      </c>
      <c r="Q4828" s="15" t="s">
        <v>650</v>
      </c>
      <c r="R4828" s="15" t="s">
        <v>110</v>
      </c>
      <c r="S4828" s="15" t="s">
        <v>111</v>
      </c>
      <c r="T4828" s="15" t="s">
        <v>651</v>
      </c>
      <c r="U4828" s="28">
        <v>1.469925E7</v>
      </c>
      <c r="V4828" s="15">
        <v>5.0</v>
      </c>
      <c r="W4828" s="31">
        <v>0.0</v>
      </c>
      <c r="X4828" s="28">
        <v>4115790.0</v>
      </c>
    </row>
    <row r="4829" ht="15.75" customHeight="1">
      <c r="A4829" s="15">
        <v>502.0</v>
      </c>
      <c r="B4829" s="15" t="s">
        <v>7421</v>
      </c>
      <c r="C4829" s="18">
        <v>42520.0</v>
      </c>
      <c r="D4829" s="18">
        <v>42525.0</v>
      </c>
      <c r="E4829" s="18">
        <f t="shared" si="1"/>
        <v>42525</v>
      </c>
      <c r="F4829" s="15" t="s">
        <v>55</v>
      </c>
      <c r="G4829" s="15" t="s">
        <v>6263</v>
      </c>
      <c r="H4829" s="15" t="s">
        <v>6264</v>
      </c>
      <c r="I4829" s="15" t="s">
        <v>128</v>
      </c>
      <c r="J4829" s="15" t="s">
        <v>60</v>
      </c>
      <c r="K4829" s="15" t="s">
        <v>29</v>
      </c>
      <c r="L4829" s="15" t="str">
        <f t="array" ref="L4829">_xlfn.XLOOKUP(M4829,reference_province_to_city!$A$2:$A$11,reference_province_to_city!$B$2:$B$11)</f>
        <v>Palembang</v>
      </c>
      <c r="M4829" s="15" t="s">
        <v>13</v>
      </c>
      <c r="N4829" s="15">
        <v>30111.0</v>
      </c>
      <c r="O4829" s="15">
        <f t="array" ref="O4829">_xlfn.XLOOKUP(M4829,reference_postal_code!$B$2:$B$11,reference_postal_code!$A$2:$A$11)</f>
        <v>30111</v>
      </c>
      <c r="P4829" s="15" t="s">
        <v>77</v>
      </c>
      <c r="Q4829" s="15" t="s">
        <v>1791</v>
      </c>
      <c r="R4829" s="15" t="s">
        <v>65</v>
      </c>
      <c r="S4829" s="15" t="s">
        <v>83</v>
      </c>
      <c r="T4829" s="15" t="s">
        <v>1792</v>
      </c>
      <c r="U4829" s="28">
        <v>224280.0</v>
      </c>
      <c r="V4829" s="15">
        <v>2.0</v>
      </c>
      <c r="W4829" s="31">
        <v>0.7</v>
      </c>
      <c r="X4829" s="28">
        <v>-179424.0</v>
      </c>
    </row>
    <row r="4830" ht="15.75" customHeight="1">
      <c r="A4830" s="15">
        <v>1234.0</v>
      </c>
      <c r="B4830" s="15" t="s">
        <v>7422</v>
      </c>
      <c r="C4830" s="18">
        <v>42520.0</v>
      </c>
      <c r="D4830" s="18">
        <v>42522.0</v>
      </c>
      <c r="E4830" s="18">
        <f t="shared" si="1"/>
        <v>42522</v>
      </c>
      <c r="F4830" s="15" t="s">
        <v>125</v>
      </c>
      <c r="G4830" s="15" t="s">
        <v>1505</v>
      </c>
      <c r="H4830" s="15" t="s">
        <v>1506</v>
      </c>
      <c r="I4830" s="15" t="s">
        <v>128</v>
      </c>
      <c r="J4830" s="15" t="s">
        <v>60</v>
      </c>
      <c r="K4830" s="15" t="s">
        <v>10</v>
      </c>
      <c r="L4830" s="15" t="str">
        <f t="array" ref="L4830">_xlfn.XLOOKUP(M4830,reference_province_to_city!$A$2:$A$11,reference_province_to_city!$B$2:$B$11)</f>
        <v>Jakarta</v>
      </c>
      <c r="M4830" s="15" t="s">
        <v>7</v>
      </c>
      <c r="N4830" s="15">
        <v>10110.0</v>
      </c>
      <c r="O4830" s="15">
        <f t="array" ref="O4830">_xlfn.XLOOKUP(M4830,reference_postal_code!$B$2:$B$11,reference_postal_code!$A$2:$A$11)</f>
        <v>10110</v>
      </c>
      <c r="P4830" s="15" t="s">
        <v>117</v>
      </c>
      <c r="Q4830" s="15" t="s">
        <v>2173</v>
      </c>
      <c r="R4830" s="15" t="s">
        <v>110</v>
      </c>
      <c r="S4830" s="15" t="s">
        <v>1391</v>
      </c>
      <c r="T4830" s="15" t="s">
        <v>2174</v>
      </c>
      <c r="U4830" s="28">
        <v>1.259982E7</v>
      </c>
      <c r="V4830" s="15">
        <v>2.0</v>
      </c>
      <c r="W4830" s="31">
        <v>0.4</v>
      </c>
      <c r="X4830" s="28">
        <v>1049985.0</v>
      </c>
    </row>
    <row r="4831" ht="15.75" customHeight="1">
      <c r="A4831" s="15">
        <v>503.0</v>
      </c>
      <c r="B4831" s="15" t="s">
        <v>7421</v>
      </c>
      <c r="C4831" s="18">
        <v>42520.0</v>
      </c>
      <c r="D4831" s="18">
        <v>42525.0</v>
      </c>
      <c r="E4831" s="18">
        <f t="shared" si="1"/>
        <v>42525</v>
      </c>
      <c r="F4831" s="15" t="s">
        <v>55</v>
      </c>
      <c r="G4831" s="15" t="s">
        <v>6263</v>
      </c>
      <c r="H4831" s="15" t="s">
        <v>6264</v>
      </c>
      <c r="I4831" s="15" t="s">
        <v>128</v>
      </c>
      <c r="J4831" s="15" t="s">
        <v>60</v>
      </c>
      <c r="K4831" s="15" t="s">
        <v>29</v>
      </c>
      <c r="L4831" s="15" t="str">
        <f t="array" ref="L4831">_xlfn.XLOOKUP(M4831,reference_province_to_city!$A$2:$A$11,reference_province_to_city!$B$2:$B$11)</f>
        <v>Palembang</v>
      </c>
      <c r="M4831" s="15" t="s">
        <v>13</v>
      </c>
      <c r="N4831" s="15">
        <v>30111.0</v>
      </c>
      <c r="O4831" s="15">
        <f t="array" ref="O4831">_xlfn.XLOOKUP(M4831,reference_postal_code!$B$2:$B$11,reference_postal_code!$A$2:$A$11)</f>
        <v>30111</v>
      </c>
      <c r="P4831" s="15" t="s">
        <v>77</v>
      </c>
      <c r="Q4831" s="15" t="s">
        <v>2368</v>
      </c>
      <c r="R4831" s="15" t="s">
        <v>106</v>
      </c>
      <c r="S4831" s="15" t="s">
        <v>107</v>
      </c>
      <c r="T4831" s="15" t="s">
        <v>2369</v>
      </c>
      <c r="U4831" s="28">
        <v>1.202352E7</v>
      </c>
      <c r="V4831" s="15">
        <v>2.0</v>
      </c>
      <c r="W4831" s="31">
        <v>0.2</v>
      </c>
      <c r="X4831" s="28">
        <v>751470.0</v>
      </c>
    </row>
    <row r="4832" ht="15.75" customHeight="1">
      <c r="A4832" s="15">
        <v>5471.0</v>
      </c>
      <c r="B4832" s="15" t="s">
        <v>7423</v>
      </c>
      <c r="C4832" s="18">
        <v>42520.0</v>
      </c>
      <c r="D4832" s="18">
        <v>42525.0</v>
      </c>
      <c r="E4832" s="18">
        <f t="shared" si="1"/>
        <v>42525</v>
      </c>
      <c r="F4832" s="15" t="s">
        <v>55</v>
      </c>
      <c r="G4832" s="15" t="s">
        <v>1381</v>
      </c>
      <c r="H4832" s="15" t="s">
        <v>1382</v>
      </c>
      <c r="I4832" s="15" t="s">
        <v>59</v>
      </c>
      <c r="J4832" s="15" t="s">
        <v>60</v>
      </c>
      <c r="K4832" s="15" t="s">
        <v>33</v>
      </c>
      <c r="L4832" s="15" t="str">
        <f t="array" ref="L4832">_xlfn.XLOOKUP(M4832,reference_province_to_city!$A$2:$A$11,reference_province_to_city!$B$2:$B$11)</f>
        <v>Makassar</v>
      </c>
      <c r="M4832" s="15" t="s">
        <v>25</v>
      </c>
      <c r="N4832" s="15">
        <v>90111.0</v>
      </c>
      <c r="O4832" s="15">
        <f t="array" ref="O4832">_xlfn.XLOOKUP(M4832,reference_postal_code!$B$2:$B$11,reference_postal_code!$A$2:$A$11)</f>
        <v>90111</v>
      </c>
      <c r="P4832" s="15" t="s">
        <v>63</v>
      </c>
      <c r="Q4832" s="15" t="s">
        <v>1013</v>
      </c>
      <c r="R4832" s="15" t="s">
        <v>65</v>
      </c>
      <c r="S4832" s="15" t="s">
        <v>222</v>
      </c>
      <c r="T4832" s="15" t="s">
        <v>1014</v>
      </c>
      <c r="U4832" s="28">
        <v>1858800.0</v>
      </c>
      <c r="V4832" s="15">
        <v>5.0</v>
      </c>
      <c r="W4832" s="31">
        <v>0.2</v>
      </c>
      <c r="X4832" s="28">
        <v>139410.0</v>
      </c>
    </row>
    <row r="4833" ht="15.75" customHeight="1">
      <c r="A4833" s="15">
        <v>7257.0</v>
      </c>
      <c r="B4833" s="15" t="s">
        <v>7424</v>
      </c>
      <c r="C4833" s="18">
        <v>42520.0</v>
      </c>
      <c r="D4833" s="18">
        <v>42525.0</v>
      </c>
      <c r="E4833" s="18">
        <f t="shared" si="1"/>
        <v>42525</v>
      </c>
      <c r="F4833" s="15" t="s">
        <v>55</v>
      </c>
      <c r="G4833" s="15" t="s">
        <v>2310</v>
      </c>
      <c r="H4833" s="15" t="s">
        <v>2311</v>
      </c>
      <c r="I4833" s="15" t="s">
        <v>76</v>
      </c>
      <c r="J4833" s="15" t="s">
        <v>60</v>
      </c>
      <c r="K4833" s="15" t="s">
        <v>10</v>
      </c>
      <c r="L4833" s="15" t="str">
        <f t="array" ref="L4833">_xlfn.XLOOKUP(M4833,reference_province_to_city!$A$2:$A$11,reference_province_to_city!$B$2:$B$11)</f>
        <v>Jakarta</v>
      </c>
      <c r="M4833" s="15" t="s">
        <v>7</v>
      </c>
      <c r="N4833" s="15">
        <v>10110.0</v>
      </c>
      <c r="O4833" s="15">
        <f t="array" ref="O4833">_xlfn.XLOOKUP(M4833,reference_postal_code!$B$2:$B$11,reference_postal_code!$A$2:$A$11)</f>
        <v>10110</v>
      </c>
      <c r="P4833" s="15" t="s">
        <v>117</v>
      </c>
      <c r="Q4833" s="15" t="s">
        <v>754</v>
      </c>
      <c r="R4833" s="15" t="s">
        <v>65</v>
      </c>
      <c r="S4833" s="15" t="s">
        <v>93</v>
      </c>
      <c r="T4833" s="15" t="s">
        <v>755</v>
      </c>
      <c r="U4833" s="28">
        <v>83400.0</v>
      </c>
      <c r="V4833" s="15">
        <v>2.0</v>
      </c>
      <c r="W4833" s="31">
        <v>0.0</v>
      </c>
      <c r="X4833" s="28">
        <v>21684.0</v>
      </c>
    </row>
    <row r="4834" ht="15.75" customHeight="1">
      <c r="A4834" s="15">
        <v>504.0</v>
      </c>
      <c r="B4834" s="15" t="s">
        <v>7421</v>
      </c>
      <c r="C4834" s="18">
        <v>42520.0</v>
      </c>
      <c r="D4834" s="18">
        <v>42525.0</v>
      </c>
      <c r="E4834" s="18">
        <f t="shared" si="1"/>
        <v>42525</v>
      </c>
      <c r="F4834" s="15" t="s">
        <v>55</v>
      </c>
      <c r="G4834" s="15" t="s">
        <v>6263</v>
      </c>
      <c r="H4834" s="15" t="s">
        <v>6264</v>
      </c>
      <c r="I4834" s="15" t="s">
        <v>128</v>
      </c>
      <c r="J4834" s="15" t="s">
        <v>60</v>
      </c>
      <c r="K4834" s="15" t="s">
        <v>29</v>
      </c>
      <c r="L4834" s="15" t="str">
        <f t="array" ref="L4834">_xlfn.XLOOKUP(M4834,reference_province_to_city!$A$2:$A$11,reference_province_to_city!$B$2:$B$11)</f>
        <v>Palembang</v>
      </c>
      <c r="M4834" s="15" t="s">
        <v>13</v>
      </c>
      <c r="N4834" s="15">
        <v>30111.0</v>
      </c>
      <c r="O4834" s="15">
        <f t="array" ref="O4834">_xlfn.XLOOKUP(M4834,reference_postal_code!$B$2:$B$11,reference_postal_code!$A$2:$A$11)</f>
        <v>30111</v>
      </c>
      <c r="P4834" s="15" t="s">
        <v>77</v>
      </c>
      <c r="Q4834" s="15" t="s">
        <v>7167</v>
      </c>
      <c r="R4834" s="15" t="s">
        <v>65</v>
      </c>
      <c r="S4834" s="15" t="s">
        <v>83</v>
      </c>
      <c r="T4834" s="15" t="s">
        <v>7168</v>
      </c>
      <c r="U4834" s="28">
        <v>35640.0</v>
      </c>
      <c r="V4834" s="15">
        <v>3.0</v>
      </c>
      <c r="W4834" s="31">
        <v>0.7</v>
      </c>
      <c r="X4834" s="28">
        <v>-28512.0</v>
      </c>
    </row>
    <row r="4835" ht="15.75" customHeight="1">
      <c r="A4835" s="15">
        <v>9719.0</v>
      </c>
      <c r="B4835" s="15" t="s">
        <v>7425</v>
      </c>
      <c r="C4835" s="18">
        <v>42520.0</v>
      </c>
      <c r="D4835" s="18">
        <v>42521.0</v>
      </c>
      <c r="E4835" s="18">
        <f t="shared" si="1"/>
        <v>42521</v>
      </c>
      <c r="F4835" s="15" t="s">
        <v>466</v>
      </c>
      <c r="G4835" s="15" t="s">
        <v>2854</v>
      </c>
      <c r="H4835" s="15" t="s">
        <v>2855</v>
      </c>
      <c r="I4835" s="15" t="s">
        <v>59</v>
      </c>
      <c r="J4835" s="15" t="s">
        <v>60</v>
      </c>
      <c r="K4835" s="15" t="s">
        <v>26</v>
      </c>
      <c r="L4835" s="15" t="str">
        <f t="array" ref="L4835">_xlfn.XLOOKUP(M4835,reference_province_to_city!$A$2:$A$11,reference_province_to_city!$B$2:$B$11)</f>
        <v>Denpasar</v>
      </c>
      <c r="M4835" s="15" t="s">
        <v>24</v>
      </c>
      <c r="N4835" s="15">
        <v>80231.0</v>
      </c>
      <c r="O4835" s="15">
        <f t="array" ref="O4835">_xlfn.XLOOKUP(M4835,reference_postal_code!$B$2:$B$11,reference_postal_code!$A$2:$A$11)</f>
        <v>80231</v>
      </c>
      <c r="P4835" s="15" t="s">
        <v>63</v>
      </c>
      <c r="Q4835" s="15" t="s">
        <v>1478</v>
      </c>
      <c r="R4835" s="15" t="s">
        <v>110</v>
      </c>
      <c r="S4835" s="15" t="s">
        <v>149</v>
      </c>
      <c r="T4835" s="15" t="s">
        <v>1479</v>
      </c>
      <c r="U4835" s="28">
        <v>3359400.0</v>
      </c>
      <c r="V4835" s="15">
        <v>5.0</v>
      </c>
      <c r="W4835" s="31">
        <v>0.2</v>
      </c>
      <c r="X4835" s="28">
        <v>167970.0</v>
      </c>
    </row>
    <row r="4836" ht="15.75" customHeight="1">
      <c r="A4836" s="15">
        <v>9718.0</v>
      </c>
      <c r="B4836" s="15" t="s">
        <v>7425</v>
      </c>
      <c r="C4836" s="18">
        <v>42520.0</v>
      </c>
      <c r="D4836" s="18">
        <v>42521.0</v>
      </c>
      <c r="E4836" s="18">
        <f t="shared" si="1"/>
        <v>42521</v>
      </c>
      <c r="F4836" s="15" t="s">
        <v>466</v>
      </c>
      <c r="G4836" s="15" t="s">
        <v>2854</v>
      </c>
      <c r="H4836" s="15" t="s">
        <v>2855</v>
      </c>
      <c r="I4836" s="15" t="s">
        <v>59</v>
      </c>
      <c r="J4836" s="15" t="s">
        <v>60</v>
      </c>
      <c r="K4836" s="15" t="s">
        <v>26</v>
      </c>
      <c r="L4836" s="15" t="str">
        <f t="array" ref="L4836">_xlfn.XLOOKUP(M4836,reference_province_to_city!$A$2:$A$11,reference_province_to_city!$B$2:$B$11)</f>
        <v>Denpasar</v>
      </c>
      <c r="M4836" s="15" t="s">
        <v>24</v>
      </c>
      <c r="N4836" s="15">
        <v>80231.0</v>
      </c>
      <c r="O4836" s="15">
        <f t="array" ref="O4836">_xlfn.XLOOKUP(M4836,reference_postal_code!$B$2:$B$11,reference_postal_code!$A$2:$A$11)</f>
        <v>80231</v>
      </c>
      <c r="P4836" s="15" t="s">
        <v>63</v>
      </c>
      <c r="Q4836" s="15" t="s">
        <v>6764</v>
      </c>
      <c r="R4836" s="15" t="s">
        <v>110</v>
      </c>
      <c r="S4836" s="15" t="s">
        <v>111</v>
      </c>
      <c r="T4836" s="15" t="s">
        <v>6765</v>
      </c>
      <c r="U4836" s="28">
        <v>1199400.0</v>
      </c>
      <c r="V4836" s="15">
        <v>5.0</v>
      </c>
      <c r="W4836" s="31">
        <v>0.2</v>
      </c>
      <c r="X4836" s="28">
        <v>119940.0</v>
      </c>
    </row>
    <row r="4837" ht="15.75" customHeight="1">
      <c r="A4837" s="15">
        <v>5301.0</v>
      </c>
      <c r="B4837" s="15" t="s">
        <v>7426</v>
      </c>
      <c r="C4837" s="18">
        <v>42520.0</v>
      </c>
      <c r="D4837" s="18">
        <v>42524.0</v>
      </c>
      <c r="E4837" s="18">
        <f t="shared" si="1"/>
        <v>42524</v>
      </c>
      <c r="F4837" s="15" t="s">
        <v>55</v>
      </c>
      <c r="G4837" s="15" t="s">
        <v>1000</v>
      </c>
      <c r="H4837" s="15" t="s">
        <v>1001</v>
      </c>
      <c r="I4837" s="15" t="s">
        <v>128</v>
      </c>
      <c r="J4837" s="15" t="s">
        <v>60</v>
      </c>
      <c r="K4837" s="15" t="s">
        <v>17</v>
      </c>
      <c r="L4837" s="15" t="str">
        <f t="array" ref="L4837">_xlfn.XLOOKUP(M4837,reference_province_to_city!$A$2:$A$11,reference_province_to_city!$B$2:$B$11)</f>
        <v>Semarang</v>
      </c>
      <c r="M4837" s="15" t="s">
        <v>15</v>
      </c>
      <c r="N4837" s="15">
        <v>50111.0</v>
      </c>
      <c r="O4837" s="15">
        <f t="array" ref="O4837">_xlfn.XLOOKUP(M4837,reference_postal_code!$B$2:$B$11,reference_postal_code!$A$2:$A$11)</f>
        <v>50111</v>
      </c>
      <c r="P4837" s="15" t="s">
        <v>77</v>
      </c>
      <c r="Q4837" s="15" t="s">
        <v>4460</v>
      </c>
      <c r="R4837" s="15" t="s">
        <v>106</v>
      </c>
      <c r="S4837" s="15" t="s">
        <v>218</v>
      </c>
      <c r="T4837" s="15" t="s">
        <v>4461</v>
      </c>
      <c r="U4837" s="28">
        <v>3.41325E7</v>
      </c>
      <c r="V4837" s="15">
        <v>10.0</v>
      </c>
      <c r="W4837" s="31">
        <v>0.0</v>
      </c>
      <c r="X4837" s="28">
        <v>5802525.0</v>
      </c>
    </row>
    <row r="4838" ht="15.75" customHeight="1">
      <c r="A4838" s="15">
        <v>7255.0</v>
      </c>
      <c r="B4838" s="15" t="s">
        <v>7424</v>
      </c>
      <c r="C4838" s="18">
        <v>42520.0</v>
      </c>
      <c r="D4838" s="18">
        <v>42525.0</v>
      </c>
      <c r="E4838" s="18">
        <f t="shared" si="1"/>
        <v>42525</v>
      </c>
      <c r="F4838" s="15" t="s">
        <v>55</v>
      </c>
      <c r="G4838" s="15" t="s">
        <v>2310</v>
      </c>
      <c r="H4838" s="15" t="s">
        <v>2311</v>
      </c>
      <c r="I4838" s="15" t="s">
        <v>76</v>
      </c>
      <c r="J4838" s="15" t="s">
        <v>60</v>
      </c>
      <c r="L4838" s="15" t="str">
        <f t="array" ref="L4838">_xlfn.XLOOKUP(M4838,reference_province_to_city!$A$2:$A$11,reference_province_to_city!$B$2:$B$11)</f>
        <v>Jakarta</v>
      </c>
      <c r="M4838" s="15" t="s">
        <v>7</v>
      </c>
      <c r="N4838" s="15">
        <v>10110.0</v>
      </c>
      <c r="O4838" s="15">
        <f t="array" ref="O4838">_xlfn.XLOOKUP(M4838,reference_postal_code!$B$2:$B$11,reference_postal_code!$A$2:$A$11)</f>
        <v>10110</v>
      </c>
      <c r="P4838" s="15" t="s">
        <v>117</v>
      </c>
      <c r="Q4838" s="15" t="s">
        <v>5122</v>
      </c>
      <c r="R4838" s="15" t="s">
        <v>106</v>
      </c>
      <c r="S4838" s="15" t="s">
        <v>139</v>
      </c>
      <c r="T4838" s="15" t="s">
        <v>5123</v>
      </c>
      <c r="U4838" s="28">
        <v>711000.0</v>
      </c>
      <c r="V4838" s="15">
        <v>5.0</v>
      </c>
      <c r="W4838" s="31">
        <v>0.0</v>
      </c>
      <c r="X4838" s="28">
        <v>319950.0</v>
      </c>
    </row>
    <row r="4839" ht="15.75" customHeight="1">
      <c r="A4839" s="15">
        <v>7261.0</v>
      </c>
      <c r="B4839" s="15" t="s">
        <v>7424</v>
      </c>
      <c r="C4839" s="18">
        <v>42520.0</v>
      </c>
      <c r="D4839" s="18">
        <v>42525.0</v>
      </c>
      <c r="E4839" s="18">
        <f t="shared" si="1"/>
        <v>42525</v>
      </c>
      <c r="F4839" s="15" t="s">
        <v>55</v>
      </c>
      <c r="G4839" s="15" t="s">
        <v>2310</v>
      </c>
      <c r="H4839" s="15" t="s">
        <v>2311</v>
      </c>
      <c r="I4839" s="15" t="s">
        <v>76</v>
      </c>
      <c r="J4839" s="15" t="s">
        <v>60</v>
      </c>
      <c r="K4839" s="15" t="s">
        <v>10</v>
      </c>
      <c r="L4839" s="15" t="str">
        <f t="array" ref="L4839">_xlfn.XLOOKUP(M4839,reference_province_to_city!$A$2:$A$11,reference_province_to_city!$B$2:$B$11)</f>
        <v>Jakarta</v>
      </c>
      <c r="M4839" s="15" t="s">
        <v>7</v>
      </c>
      <c r="N4839" s="15">
        <v>10110.0</v>
      </c>
      <c r="O4839" s="15">
        <f t="array" ref="O4839">_xlfn.XLOOKUP(M4839,reference_postal_code!$B$2:$B$11,reference_postal_code!$A$2:$A$11)</f>
        <v>10110</v>
      </c>
      <c r="P4839" s="15" t="s">
        <v>117</v>
      </c>
      <c r="Q4839" s="15" t="s">
        <v>1696</v>
      </c>
      <c r="R4839" s="15" t="s">
        <v>110</v>
      </c>
      <c r="S4839" s="15" t="s">
        <v>111</v>
      </c>
      <c r="T4839" s="15" t="s">
        <v>1697</v>
      </c>
      <c r="U4839" s="28">
        <v>1889850.0</v>
      </c>
      <c r="V4839" s="15">
        <v>1.0</v>
      </c>
      <c r="W4839" s="31">
        <v>0.0</v>
      </c>
      <c r="X4839" s="28">
        <v>529158.0</v>
      </c>
    </row>
    <row r="4840" ht="15.75" customHeight="1">
      <c r="A4840" s="15">
        <v>7254.0</v>
      </c>
      <c r="B4840" s="15" t="s">
        <v>7424</v>
      </c>
      <c r="C4840" s="18">
        <v>42520.0</v>
      </c>
      <c r="D4840" s="18">
        <v>42525.0</v>
      </c>
      <c r="E4840" s="18">
        <f t="shared" si="1"/>
        <v>42525</v>
      </c>
      <c r="F4840" s="15" t="s">
        <v>55</v>
      </c>
      <c r="G4840" s="15" t="s">
        <v>2310</v>
      </c>
      <c r="H4840" s="15" t="s">
        <v>2311</v>
      </c>
      <c r="I4840" s="15" t="s">
        <v>76</v>
      </c>
      <c r="J4840" s="15" t="s">
        <v>60</v>
      </c>
      <c r="K4840" s="15" t="s">
        <v>10</v>
      </c>
      <c r="L4840" s="15" t="str">
        <f t="array" ref="L4840">_xlfn.XLOOKUP(M4840,reference_province_to_city!$A$2:$A$11,reference_province_to_city!$B$2:$B$11)</f>
        <v>Jakarta</v>
      </c>
      <c r="M4840" s="15" t="s">
        <v>7</v>
      </c>
      <c r="N4840" s="15">
        <v>10110.0</v>
      </c>
      <c r="O4840" s="15">
        <f t="array" ref="O4840">_xlfn.XLOOKUP(M4840,reference_postal_code!$B$2:$B$11,reference_postal_code!$A$2:$A$11)</f>
        <v>10110</v>
      </c>
      <c r="P4840" s="15" t="s">
        <v>117</v>
      </c>
      <c r="Q4840" s="15" t="s">
        <v>5646</v>
      </c>
      <c r="R4840" s="15" t="s">
        <v>65</v>
      </c>
      <c r="S4840" s="15" t="s">
        <v>222</v>
      </c>
      <c r="T4840" s="15" t="s">
        <v>5647</v>
      </c>
      <c r="U4840" s="28">
        <v>5471100.0</v>
      </c>
      <c r="V4840" s="15">
        <v>3.0</v>
      </c>
      <c r="W4840" s="31">
        <v>0.0</v>
      </c>
      <c r="X4840" s="28">
        <v>1641330.0</v>
      </c>
    </row>
    <row r="4841" ht="15.75" customHeight="1">
      <c r="A4841" s="15">
        <v>8297.0</v>
      </c>
      <c r="B4841" s="15" t="s">
        <v>7427</v>
      </c>
      <c r="C4841" s="18">
        <v>42520.0</v>
      </c>
      <c r="D4841" s="18">
        <v>42524.0</v>
      </c>
      <c r="E4841" s="18">
        <f t="shared" si="1"/>
        <v>42524</v>
      </c>
      <c r="F4841" s="15" t="s">
        <v>55</v>
      </c>
      <c r="G4841" s="15" t="s">
        <v>4952</v>
      </c>
      <c r="H4841" s="15" t="s">
        <v>4953</v>
      </c>
      <c r="I4841" s="15" t="s">
        <v>128</v>
      </c>
      <c r="J4841" s="15" t="s">
        <v>60</v>
      </c>
      <c r="L4841" s="15" t="str">
        <f t="array" ref="L4841">_xlfn.XLOOKUP(M4841,reference_province_to_city!$A$2:$A$11,reference_province_to_city!$B$2:$B$11)</f>
        <v>Makassar</v>
      </c>
      <c r="M4841" s="15" t="s">
        <v>25</v>
      </c>
      <c r="N4841" s="15">
        <v>90111.0</v>
      </c>
      <c r="O4841" s="15">
        <f t="array" ref="O4841">_xlfn.XLOOKUP(M4841,reference_postal_code!$B$2:$B$11,reference_postal_code!$A$2:$A$11)</f>
        <v>90111</v>
      </c>
      <c r="P4841" s="15" t="s">
        <v>63</v>
      </c>
      <c r="Q4841" s="15" t="s">
        <v>1478</v>
      </c>
      <c r="R4841" s="15" t="s">
        <v>110</v>
      </c>
      <c r="S4841" s="15" t="s">
        <v>149</v>
      </c>
      <c r="T4841" s="15" t="s">
        <v>1479</v>
      </c>
      <c r="U4841" s="28">
        <v>1679700.0</v>
      </c>
      <c r="V4841" s="15">
        <v>2.0</v>
      </c>
      <c r="W4841" s="31">
        <v>0.0</v>
      </c>
      <c r="X4841" s="28">
        <v>403128.0</v>
      </c>
    </row>
    <row r="4842" ht="15.75" customHeight="1">
      <c r="A4842" s="15">
        <v>8296.0</v>
      </c>
      <c r="B4842" s="15" t="s">
        <v>7427</v>
      </c>
      <c r="C4842" s="18">
        <v>42520.0</v>
      </c>
      <c r="D4842" s="18">
        <v>42524.0</v>
      </c>
      <c r="E4842" s="18">
        <f t="shared" si="1"/>
        <v>42524</v>
      </c>
      <c r="F4842" s="15" t="s">
        <v>55</v>
      </c>
      <c r="G4842" s="15" t="s">
        <v>4952</v>
      </c>
      <c r="H4842" s="15" t="s">
        <v>4953</v>
      </c>
      <c r="I4842" s="15" t="s">
        <v>128</v>
      </c>
      <c r="J4842" s="15" t="s">
        <v>60</v>
      </c>
      <c r="K4842" s="15" t="s">
        <v>33</v>
      </c>
      <c r="L4842" s="15" t="str">
        <f t="array" ref="L4842">_xlfn.XLOOKUP(M4842,reference_province_to_city!$A$2:$A$11,reference_province_to_city!$B$2:$B$11)</f>
        <v>Makassar</v>
      </c>
      <c r="M4842" s="15" t="s">
        <v>25</v>
      </c>
      <c r="N4842" s="15">
        <v>90111.0</v>
      </c>
      <c r="O4842" s="15">
        <f t="array" ref="O4842">_xlfn.XLOOKUP(M4842,reference_postal_code!$B$2:$B$11,reference_postal_code!$A$2:$A$11)</f>
        <v>90111</v>
      </c>
      <c r="P4842" s="15" t="s">
        <v>63</v>
      </c>
      <c r="Q4842" s="15" t="s">
        <v>2801</v>
      </c>
      <c r="R4842" s="15" t="s">
        <v>65</v>
      </c>
      <c r="S4842" s="15" t="s">
        <v>173</v>
      </c>
      <c r="T4842" s="15" t="s">
        <v>2802</v>
      </c>
      <c r="U4842" s="28">
        <v>398250.0</v>
      </c>
      <c r="V4842" s="15">
        <v>9.0</v>
      </c>
      <c r="W4842" s="31">
        <v>0.0</v>
      </c>
      <c r="X4842" s="28">
        <v>191160.0</v>
      </c>
    </row>
    <row r="4843" ht="15.75" customHeight="1">
      <c r="A4843" s="15">
        <v>7259.0</v>
      </c>
      <c r="B4843" s="15" t="s">
        <v>7424</v>
      </c>
      <c r="C4843" s="18">
        <v>42520.0</v>
      </c>
      <c r="D4843" s="18">
        <v>42525.0</v>
      </c>
      <c r="E4843" s="18">
        <f t="shared" si="1"/>
        <v>42525</v>
      </c>
      <c r="F4843" s="15" t="s">
        <v>55</v>
      </c>
      <c r="G4843" s="15" t="s">
        <v>2310</v>
      </c>
      <c r="H4843" s="15" t="s">
        <v>2311</v>
      </c>
      <c r="I4843" s="15" t="s">
        <v>76</v>
      </c>
      <c r="J4843" s="15" t="s">
        <v>60</v>
      </c>
      <c r="K4843" s="15" t="s">
        <v>10</v>
      </c>
      <c r="L4843" s="15" t="str">
        <f t="array" ref="L4843">_xlfn.XLOOKUP(M4843,reference_province_to_city!$A$2:$A$11,reference_province_to_city!$B$2:$B$11)</f>
        <v>Jakarta</v>
      </c>
      <c r="M4843" s="15" t="s">
        <v>7</v>
      </c>
      <c r="N4843" s="15">
        <v>10110.0</v>
      </c>
      <c r="O4843" s="15">
        <f t="array" ref="O4843">_xlfn.XLOOKUP(M4843,reference_postal_code!$B$2:$B$11,reference_postal_code!$A$2:$A$11)</f>
        <v>10110</v>
      </c>
      <c r="P4843" s="15" t="s">
        <v>117</v>
      </c>
      <c r="Q4843" s="15" t="s">
        <v>3835</v>
      </c>
      <c r="R4843" s="15" t="s">
        <v>65</v>
      </c>
      <c r="S4843" s="15" t="s">
        <v>93</v>
      </c>
      <c r="T4843" s="15" t="s">
        <v>3836</v>
      </c>
      <c r="U4843" s="28">
        <v>220500.0</v>
      </c>
      <c r="V4843" s="15">
        <v>5.0</v>
      </c>
      <c r="W4843" s="31">
        <v>0.0</v>
      </c>
      <c r="X4843" s="28">
        <v>59535.0</v>
      </c>
    </row>
    <row r="4844" ht="15.75" customHeight="1">
      <c r="A4844" s="15">
        <v>505.0</v>
      </c>
      <c r="B4844" s="15" t="s">
        <v>7421</v>
      </c>
      <c r="C4844" s="18">
        <v>42520.0</v>
      </c>
      <c r="D4844" s="18">
        <v>42525.0</v>
      </c>
      <c r="E4844" s="18">
        <f t="shared" si="1"/>
        <v>42525</v>
      </c>
      <c r="F4844" s="15" t="s">
        <v>55</v>
      </c>
      <c r="G4844" s="15" t="s">
        <v>6263</v>
      </c>
      <c r="H4844" s="15" t="s">
        <v>6264</v>
      </c>
      <c r="I4844" s="15" t="s">
        <v>128</v>
      </c>
      <c r="J4844" s="15" t="s">
        <v>60</v>
      </c>
      <c r="K4844" s="15" t="s">
        <v>29</v>
      </c>
      <c r="L4844" s="15" t="str">
        <f t="array" ref="L4844">_xlfn.XLOOKUP(M4844,reference_province_to_city!$A$2:$A$11,reference_province_to_city!$B$2:$B$11)</f>
        <v>Palembang</v>
      </c>
      <c r="M4844" s="15" t="s">
        <v>13</v>
      </c>
      <c r="N4844" s="15">
        <v>30111.0</v>
      </c>
      <c r="O4844" s="15">
        <f t="array" ref="O4844">_xlfn.XLOOKUP(M4844,reference_postal_code!$B$2:$B$11,reference_postal_code!$A$2:$A$11)</f>
        <v>30111</v>
      </c>
      <c r="P4844" s="15" t="s">
        <v>77</v>
      </c>
      <c r="Q4844" s="15" t="s">
        <v>4100</v>
      </c>
      <c r="R4844" s="15" t="s">
        <v>65</v>
      </c>
      <c r="S4844" s="15" t="s">
        <v>66</v>
      </c>
      <c r="T4844" s="15" t="s">
        <v>4101</v>
      </c>
      <c r="U4844" s="28">
        <v>491880.0</v>
      </c>
      <c r="V4844" s="15">
        <v>1.0</v>
      </c>
      <c r="W4844" s="31">
        <v>0.2</v>
      </c>
      <c r="X4844" s="28">
        <v>178306.0</v>
      </c>
    </row>
    <row r="4845" ht="15.75" customHeight="1">
      <c r="A4845" s="15">
        <v>979.0</v>
      </c>
      <c r="B4845" s="15" t="s">
        <v>7428</v>
      </c>
      <c r="C4845" s="18">
        <v>42520.0</v>
      </c>
      <c r="D4845" s="18">
        <v>42521.0</v>
      </c>
      <c r="E4845" s="18">
        <f t="shared" si="1"/>
        <v>42521</v>
      </c>
      <c r="F4845" s="15" t="s">
        <v>125</v>
      </c>
      <c r="G4845" s="15" t="s">
        <v>7429</v>
      </c>
      <c r="H4845" s="15" t="s">
        <v>7430</v>
      </c>
      <c r="I4845" s="15" t="s">
        <v>59</v>
      </c>
      <c r="J4845" s="15" t="s">
        <v>60</v>
      </c>
      <c r="K4845" s="15" t="s">
        <v>19</v>
      </c>
      <c r="L4845" s="15" t="str">
        <f t="array" ref="L4845">_xlfn.XLOOKUP(M4845,reference_province_to_city!$A$2:$A$11,reference_province_to_city!$B$2:$B$11)</f>
        <v>Yogyakarta</v>
      </c>
      <c r="M4845" s="15" t="s">
        <v>18</v>
      </c>
      <c r="N4845" s="15">
        <v>55111.0</v>
      </c>
      <c r="O4845" s="15">
        <f t="array" ref="O4845">_xlfn.XLOOKUP(M4845,reference_postal_code!$B$2:$B$11,reference_postal_code!$A$2:$A$11)</f>
        <v>55111</v>
      </c>
      <c r="P4845" s="15" t="s">
        <v>77</v>
      </c>
      <c r="Q4845" s="15" t="s">
        <v>1643</v>
      </c>
      <c r="R4845" s="15" t="s">
        <v>65</v>
      </c>
      <c r="S4845" s="15" t="s">
        <v>83</v>
      </c>
      <c r="T4845" s="15" t="s">
        <v>1644</v>
      </c>
      <c r="U4845" s="28">
        <v>49230.0</v>
      </c>
      <c r="V4845" s="15">
        <v>2.0</v>
      </c>
      <c r="W4845" s="31">
        <v>0.7</v>
      </c>
      <c r="X4845" s="28">
        <v>-39384.0</v>
      </c>
    </row>
    <row r="4846" ht="15.75" customHeight="1">
      <c r="A4846" s="15">
        <v>7256.0</v>
      </c>
      <c r="B4846" s="15" t="s">
        <v>7424</v>
      </c>
      <c r="C4846" s="18">
        <v>42520.0</v>
      </c>
      <c r="D4846" s="18">
        <v>42525.0</v>
      </c>
      <c r="E4846" s="18">
        <f t="shared" si="1"/>
        <v>42525</v>
      </c>
      <c r="F4846" s="15" t="s">
        <v>55</v>
      </c>
      <c r="G4846" s="15" t="s">
        <v>2310</v>
      </c>
      <c r="H4846" s="15" t="s">
        <v>2311</v>
      </c>
      <c r="I4846" s="15" t="s">
        <v>76</v>
      </c>
      <c r="J4846" s="15" t="s">
        <v>60</v>
      </c>
      <c r="K4846" s="15" t="s">
        <v>10</v>
      </c>
      <c r="L4846" s="15" t="str">
        <f t="array" ref="L4846">_xlfn.XLOOKUP(M4846,reference_province_to_city!$A$2:$A$11,reference_province_to_city!$B$2:$B$11)</f>
        <v>Jakarta</v>
      </c>
      <c r="M4846" s="15" t="s">
        <v>7</v>
      </c>
      <c r="N4846" s="15">
        <v>10110.0</v>
      </c>
      <c r="O4846" s="15">
        <f t="array" ref="O4846">_xlfn.XLOOKUP(M4846,reference_postal_code!$B$2:$B$11,reference_postal_code!$A$2:$A$11)</f>
        <v>10110</v>
      </c>
      <c r="P4846" s="15" t="s">
        <v>117</v>
      </c>
      <c r="Q4846" s="15" t="s">
        <v>1170</v>
      </c>
      <c r="R4846" s="15" t="s">
        <v>65</v>
      </c>
      <c r="S4846" s="15" t="s">
        <v>87</v>
      </c>
      <c r="T4846" s="15" t="s">
        <v>1171</v>
      </c>
      <c r="U4846" s="28">
        <v>746400.0</v>
      </c>
      <c r="V4846" s="15">
        <v>4.0</v>
      </c>
      <c r="W4846" s="31">
        <v>0.0</v>
      </c>
      <c r="X4846" s="28">
        <v>208992.0</v>
      </c>
    </row>
    <row r="4847" ht="15.75" customHeight="1">
      <c r="A4847" s="15">
        <v>7409.0</v>
      </c>
      <c r="B4847" s="15" t="s">
        <v>7431</v>
      </c>
      <c r="C4847" s="18">
        <v>42520.0</v>
      </c>
      <c r="D4847" s="18">
        <v>42527.0</v>
      </c>
      <c r="E4847" s="18">
        <f t="shared" si="1"/>
        <v>42527</v>
      </c>
      <c r="F4847" s="15" t="s">
        <v>55</v>
      </c>
      <c r="G4847" s="15" t="s">
        <v>6989</v>
      </c>
      <c r="H4847" s="15" t="s">
        <v>6990</v>
      </c>
      <c r="I4847" s="15" t="s">
        <v>128</v>
      </c>
      <c r="J4847" s="15" t="s">
        <v>60</v>
      </c>
      <c r="K4847" s="15" t="s">
        <v>33</v>
      </c>
      <c r="L4847" s="15" t="str">
        <f t="array" ref="L4847">_xlfn.XLOOKUP(M4847,reference_province_to_city!$A$2:$A$11,reference_province_to_city!$B$2:$B$11)</f>
        <v>Makassar</v>
      </c>
      <c r="M4847" s="15" t="s">
        <v>25</v>
      </c>
      <c r="N4847" s="15">
        <v>90111.0</v>
      </c>
      <c r="O4847" s="15">
        <f t="array" ref="O4847">_xlfn.XLOOKUP(M4847,reference_postal_code!$B$2:$B$11,reference_postal_code!$A$2:$A$11)</f>
        <v>90111</v>
      </c>
      <c r="P4847" s="15" t="s">
        <v>63</v>
      </c>
      <c r="Q4847" s="15" t="s">
        <v>4919</v>
      </c>
      <c r="R4847" s="15" t="s">
        <v>106</v>
      </c>
      <c r="S4847" s="15" t="s">
        <v>139</v>
      </c>
      <c r="T4847" s="15" t="s">
        <v>4920</v>
      </c>
      <c r="U4847" s="28">
        <v>2517600.0</v>
      </c>
      <c r="V4847" s="15">
        <v>8.0</v>
      </c>
      <c r="W4847" s="31">
        <v>0.0</v>
      </c>
      <c r="X4847" s="28">
        <v>176232.0</v>
      </c>
    </row>
    <row r="4848" ht="15.75" customHeight="1">
      <c r="A4848" s="15">
        <v>5303.0</v>
      </c>
      <c r="B4848" s="15" t="s">
        <v>7426</v>
      </c>
      <c r="C4848" s="18">
        <v>42520.0</v>
      </c>
      <c r="D4848" s="18">
        <v>42524.0</v>
      </c>
      <c r="E4848" s="18">
        <f t="shared" si="1"/>
        <v>42524</v>
      </c>
      <c r="F4848" s="15" t="s">
        <v>55</v>
      </c>
      <c r="G4848" s="15" t="s">
        <v>1000</v>
      </c>
      <c r="H4848" s="15" t="s">
        <v>1001</v>
      </c>
      <c r="I4848" s="15" t="s">
        <v>128</v>
      </c>
      <c r="J4848" s="15" t="s">
        <v>60</v>
      </c>
      <c r="K4848" s="15" t="s">
        <v>17</v>
      </c>
      <c r="L4848" s="15" t="str">
        <f t="array" ref="L4848">_xlfn.XLOOKUP(M4848,reference_province_to_city!$A$2:$A$11,reference_province_to_city!$B$2:$B$11)</f>
        <v>Semarang</v>
      </c>
      <c r="M4848" s="15" t="s">
        <v>15</v>
      </c>
      <c r="N4848" s="15">
        <v>50111.0</v>
      </c>
      <c r="O4848" s="15">
        <f t="array" ref="O4848">_xlfn.XLOOKUP(M4848,reference_postal_code!$B$2:$B$11,reference_postal_code!$A$2:$A$11)</f>
        <v>50111</v>
      </c>
      <c r="P4848" s="15" t="s">
        <v>77</v>
      </c>
      <c r="Q4848" s="15" t="s">
        <v>7127</v>
      </c>
      <c r="R4848" s="15" t="s">
        <v>65</v>
      </c>
      <c r="S4848" s="15" t="s">
        <v>79</v>
      </c>
      <c r="T4848" s="15" t="s">
        <v>7128</v>
      </c>
      <c r="U4848" s="28">
        <v>931500.0</v>
      </c>
      <c r="V4848" s="15">
        <v>6.0</v>
      </c>
      <c r="W4848" s="31">
        <v>0.0</v>
      </c>
      <c r="X4848" s="28">
        <v>447120.0</v>
      </c>
    </row>
    <row r="4849" ht="15.75" customHeight="1">
      <c r="A4849" s="15">
        <v>501.0</v>
      </c>
      <c r="B4849" s="15" t="s">
        <v>7421</v>
      </c>
      <c r="C4849" s="18">
        <v>42520.0</v>
      </c>
      <c r="D4849" s="18">
        <v>42525.0</v>
      </c>
      <c r="E4849" s="18">
        <f t="shared" si="1"/>
        <v>42525</v>
      </c>
      <c r="F4849" s="15" t="s">
        <v>55</v>
      </c>
      <c r="G4849" s="15" t="s">
        <v>6263</v>
      </c>
      <c r="H4849" s="15" t="s">
        <v>6264</v>
      </c>
      <c r="I4849" s="15" t="s">
        <v>128</v>
      </c>
      <c r="J4849" s="15" t="s">
        <v>60</v>
      </c>
      <c r="K4849" s="15" t="s">
        <v>29</v>
      </c>
      <c r="L4849" s="15" t="str">
        <f t="array" ref="L4849">_xlfn.XLOOKUP(M4849,reference_province_to_city!$A$2:$A$11,reference_province_to_city!$B$2:$B$11)</f>
        <v>Palembang</v>
      </c>
      <c r="M4849" s="15" t="s">
        <v>13</v>
      </c>
      <c r="N4849" s="15">
        <v>30111.0</v>
      </c>
      <c r="O4849" s="15">
        <f t="array" ref="O4849">_xlfn.XLOOKUP(M4849,reference_postal_code!$B$2:$B$11,reference_postal_code!$A$2:$A$11)</f>
        <v>30111</v>
      </c>
      <c r="P4849" s="15" t="s">
        <v>77</v>
      </c>
      <c r="Q4849" s="15" t="s">
        <v>2146</v>
      </c>
      <c r="R4849" s="15" t="s">
        <v>65</v>
      </c>
      <c r="S4849" s="15" t="s">
        <v>83</v>
      </c>
      <c r="T4849" s="15" t="s">
        <v>2147</v>
      </c>
      <c r="U4849" s="28">
        <v>339300.0</v>
      </c>
      <c r="V4849" s="15">
        <v>2.0</v>
      </c>
      <c r="W4849" s="31">
        <v>0.7</v>
      </c>
      <c r="X4849" s="28">
        <v>-226200.0</v>
      </c>
    </row>
    <row r="4850" ht="15.75" customHeight="1">
      <c r="A4850" s="15">
        <v>7258.0</v>
      </c>
      <c r="B4850" s="15" t="s">
        <v>7424</v>
      </c>
      <c r="C4850" s="18">
        <v>42520.0</v>
      </c>
      <c r="D4850" s="18">
        <v>42525.0</v>
      </c>
      <c r="E4850" s="18">
        <f t="shared" si="1"/>
        <v>42525</v>
      </c>
      <c r="F4850" s="15" t="s">
        <v>55</v>
      </c>
      <c r="G4850" s="15" t="s">
        <v>2310</v>
      </c>
      <c r="H4850" s="15" t="s">
        <v>2311</v>
      </c>
      <c r="I4850" s="15" t="s">
        <v>76</v>
      </c>
      <c r="J4850" s="15" t="s">
        <v>60</v>
      </c>
      <c r="K4850" s="15" t="s">
        <v>10</v>
      </c>
      <c r="L4850" s="15" t="str">
        <f t="array" ref="L4850">_xlfn.XLOOKUP(M4850,reference_province_to_city!$A$2:$A$11,reference_province_to_city!$B$2:$B$11)</f>
        <v>Jakarta</v>
      </c>
      <c r="M4850" s="15" t="s">
        <v>7</v>
      </c>
      <c r="N4850" s="15">
        <v>10110.0</v>
      </c>
      <c r="O4850" s="15">
        <f t="array" ref="O4850">_xlfn.XLOOKUP(M4850,reference_postal_code!$B$2:$B$11,reference_postal_code!$A$2:$A$11)</f>
        <v>10110</v>
      </c>
      <c r="P4850" s="15" t="s">
        <v>117</v>
      </c>
      <c r="Q4850" s="15" t="s">
        <v>5994</v>
      </c>
      <c r="R4850" s="15" t="s">
        <v>65</v>
      </c>
      <c r="S4850" s="15" t="s">
        <v>66</v>
      </c>
      <c r="T4850" s="15" t="s">
        <v>5995</v>
      </c>
      <c r="U4850" s="28">
        <v>9436500.0</v>
      </c>
      <c r="V4850" s="15">
        <v>6.0</v>
      </c>
      <c r="W4850" s="31">
        <v>0.0</v>
      </c>
      <c r="X4850" s="28">
        <v>4529520.0</v>
      </c>
    </row>
    <row r="4851" ht="15.75" customHeight="1">
      <c r="A4851" s="15">
        <v>5302.0</v>
      </c>
      <c r="B4851" s="15" t="s">
        <v>7426</v>
      </c>
      <c r="C4851" s="18">
        <v>42520.0</v>
      </c>
      <c r="D4851" s="18">
        <v>42524.0</v>
      </c>
      <c r="E4851" s="18">
        <f t="shared" si="1"/>
        <v>42524</v>
      </c>
      <c r="F4851" s="15" t="s">
        <v>55</v>
      </c>
      <c r="G4851" s="15" t="s">
        <v>1000</v>
      </c>
      <c r="H4851" s="15" t="s">
        <v>1001</v>
      </c>
      <c r="I4851" s="15" t="s">
        <v>128</v>
      </c>
      <c r="J4851" s="15" t="s">
        <v>60</v>
      </c>
      <c r="K4851" s="15" t="s">
        <v>17</v>
      </c>
      <c r="L4851" s="15" t="str">
        <f t="array" ref="L4851">_xlfn.XLOOKUP(M4851,reference_province_to_city!$A$2:$A$11,reference_province_to_city!$B$2:$B$11)</f>
        <v>Semarang</v>
      </c>
      <c r="M4851" s="15" t="s">
        <v>15</v>
      </c>
      <c r="N4851" s="15">
        <v>50111.0</v>
      </c>
      <c r="O4851" s="15">
        <f t="array" ref="O4851">_xlfn.XLOOKUP(M4851,reference_postal_code!$B$2:$B$11,reference_postal_code!$A$2:$A$11)</f>
        <v>50111</v>
      </c>
      <c r="P4851" s="15" t="s">
        <v>77</v>
      </c>
      <c r="Q4851" s="15" t="s">
        <v>4458</v>
      </c>
      <c r="R4851" s="15" t="s">
        <v>110</v>
      </c>
      <c r="S4851" s="15" t="s">
        <v>149</v>
      </c>
      <c r="T4851" s="15" t="s">
        <v>4459</v>
      </c>
      <c r="U4851" s="28">
        <v>2.96955E7</v>
      </c>
      <c r="V4851" s="15">
        <v>6.0</v>
      </c>
      <c r="W4851" s="31">
        <v>0.0</v>
      </c>
      <c r="X4851" s="28">
        <v>9799515.0</v>
      </c>
    </row>
    <row r="4852" ht="15.75" customHeight="1">
      <c r="A4852" s="15">
        <v>7067.0</v>
      </c>
      <c r="B4852" s="15" t="s">
        <v>7432</v>
      </c>
      <c r="C4852" s="18">
        <v>42520.0</v>
      </c>
      <c r="D4852" s="18">
        <v>42524.0</v>
      </c>
      <c r="E4852" s="18">
        <f t="shared" si="1"/>
        <v>42524</v>
      </c>
      <c r="F4852" s="15" t="s">
        <v>55</v>
      </c>
      <c r="G4852" s="15" t="s">
        <v>3715</v>
      </c>
      <c r="H4852" s="15" t="s">
        <v>3716</v>
      </c>
      <c r="I4852" s="15" t="s">
        <v>76</v>
      </c>
      <c r="J4852" s="15" t="s">
        <v>60</v>
      </c>
      <c r="K4852" s="15" t="s">
        <v>33</v>
      </c>
      <c r="L4852" s="15" t="str">
        <f t="array" ref="L4852">_xlfn.XLOOKUP(M4852,reference_province_to_city!$A$2:$A$11,reference_province_to_city!$B$2:$B$11)</f>
        <v>Makassar</v>
      </c>
      <c r="M4852" s="15" t="s">
        <v>25</v>
      </c>
      <c r="N4852" s="15">
        <v>90111.0</v>
      </c>
      <c r="O4852" s="15">
        <f t="array" ref="O4852">_xlfn.XLOOKUP(M4852,reference_postal_code!$B$2:$B$11,reference_postal_code!$A$2:$A$11)</f>
        <v>90111</v>
      </c>
      <c r="P4852" s="15" t="s">
        <v>63</v>
      </c>
      <c r="Q4852" s="15" t="s">
        <v>5716</v>
      </c>
      <c r="R4852" s="15" t="s">
        <v>65</v>
      </c>
      <c r="S4852" s="15" t="s">
        <v>66</v>
      </c>
      <c r="T4852" s="15" t="s">
        <v>5717</v>
      </c>
      <c r="U4852" s="28">
        <v>583200.0</v>
      </c>
      <c r="V4852" s="15">
        <v>6.0</v>
      </c>
      <c r="W4852" s="31">
        <v>0.0</v>
      </c>
      <c r="X4852" s="28">
        <v>279936.0</v>
      </c>
    </row>
    <row r="4853" ht="15.75" customHeight="1">
      <c r="A4853" s="15">
        <v>7260.0</v>
      </c>
      <c r="B4853" s="15" t="s">
        <v>7424</v>
      </c>
      <c r="C4853" s="18">
        <v>42520.0</v>
      </c>
      <c r="D4853" s="18">
        <v>42525.0</v>
      </c>
      <c r="E4853" s="18">
        <f t="shared" si="1"/>
        <v>42525</v>
      </c>
      <c r="F4853" s="15" t="s">
        <v>55</v>
      </c>
      <c r="G4853" s="15" t="s">
        <v>2310</v>
      </c>
      <c r="H4853" s="15" t="s">
        <v>2311</v>
      </c>
      <c r="I4853" s="15" t="s">
        <v>76</v>
      </c>
      <c r="J4853" s="15" t="s">
        <v>60</v>
      </c>
      <c r="K4853" s="15" t="s">
        <v>10</v>
      </c>
      <c r="L4853" s="15" t="str">
        <f t="array" ref="L4853">_xlfn.XLOOKUP(M4853,reference_province_to_city!$A$2:$A$11,reference_province_to_city!$B$2:$B$11)</f>
        <v>Jakarta</v>
      </c>
      <c r="M4853" s="15" t="s">
        <v>7</v>
      </c>
      <c r="N4853" s="15">
        <v>10110.0</v>
      </c>
      <c r="O4853" s="15">
        <f t="array" ref="O4853">_xlfn.XLOOKUP(M4853,reference_postal_code!$B$2:$B$11,reference_postal_code!$A$2:$A$11)</f>
        <v>10110</v>
      </c>
      <c r="P4853" s="15" t="s">
        <v>117</v>
      </c>
      <c r="Q4853" s="15" t="s">
        <v>3300</v>
      </c>
      <c r="R4853" s="15" t="s">
        <v>65</v>
      </c>
      <c r="S4853" s="15" t="s">
        <v>66</v>
      </c>
      <c r="T4853" s="15" t="s">
        <v>3301</v>
      </c>
      <c r="U4853" s="28">
        <v>680400.0</v>
      </c>
      <c r="V4853" s="15">
        <v>7.0</v>
      </c>
      <c r="W4853" s="31">
        <v>0.0</v>
      </c>
      <c r="X4853" s="28">
        <v>326592.0</v>
      </c>
    </row>
    <row r="4854" ht="15.75" customHeight="1">
      <c r="A4854" s="15">
        <v>8904.0</v>
      </c>
      <c r="B4854" s="15" t="s">
        <v>7433</v>
      </c>
      <c r="C4854" s="18">
        <v>42521.0</v>
      </c>
      <c r="D4854" s="18">
        <v>42525.0</v>
      </c>
      <c r="E4854" s="18">
        <f t="shared" si="1"/>
        <v>42525</v>
      </c>
      <c r="F4854" s="15" t="s">
        <v>55</v>
      </c>
      <c r="G4854" s="15" t="s">
        <v>3467</v>
      </c>
      <c r="H4854" s="15" t="s">
        <v>3468</v>
      </c>
      <c r="I4854" s="15" t="s">
        <v>59</v>
      </c>
      <c r="J4854" s="15" t="s">
        <v>60</v>
      </c>
      <c r="K4854" s="15" t="s">
        <v>28</v>
      </c>
      <c r="L4854" s="15" t="str">
        <f t="array" ref="L4854">_xlfn.XLOOKUP(M4854,reference_province_to_city!$A$2:$A$11,reference_province_to_city!$B$2:$B$11)</f>
        <v>Medan</v>
      </c>
      <c r="M4854" s="15" t="s">
        <v>11</v>
      </c>
      <c r="N4854" s="15">
        <v>20111.0</v>
      </c>
      <c r="O4854" s="15">
        <f t="array" ref="O4854">_xlfn.XLOOKUP(M4854,reference_postal_code!$B$2:$B$11,reference_postal_code!$A$2:$A$11)</f>
        <v>20111</v>
      </c>
      <c r="P4854" s="15" t="s">
        <v>77</v>
      </c>
      <c r="Q4854" s="15" t="s">
        <v>5730</v>
      </c>
      <c r="R4854" s="15" t="s">
        <v>65</v>
      </c>
      <c r="S4854" s="15" t="s">
        <v>66</v>
      </c>
      <c r="T4854" s="15" t="s">
        <v>5731</v>
      </c>
      <c r="U4854" s="28">
        <v>155520.0</v>
      </c>
      <c r="V4854" s="15">
        <v>2.0</v>
      </c>
      <c r="W4854" s="31">
        <v>0.2</v>
      </c>
      <c r="X4854" s="28">
        <v>54432.0</v>
      </c>
    </row>
    <row r="4855" ht="15.75" customHeight="1">
      <c r="A4855" s="15">
        <v>8902.0</v>
      </c>
      <c r="B4855" s="15" t="s">
        <v>7433</v>
      </c>
      <c r="C4855" s="18">
        <v>42521.0</v>
      </c>
      <c r="D4855" s="18">
        <v>42525.0</v>
      </c>
      <c r="E4855" s="18">
        <f t="shared" si="1"/>
        <v>42525</v>
      </c>
      <c r="F4855" s="15" t="s">
        <v>55</v>
      </c>
      <c r="G4855" s="15" t="s">
        <v>3467</v>
      </c>
      <c r="H4855" s="15" t="s">
        <v>3468</v>
      </c>
      <c r="I4855" s="15" t="s">
        <v>59</v>
      </c>
      <c r="J4855" s="15" t="s">
        <v>60</v>
      </c>
      <c r="K4855" s="15" t="s">
        <v>28</v>
      </c>
      <c r="L4855" s="15" t="str">
        <f t="array" ref="L4855">_xlfn.XLOOKUP(M4855,reference_province_to_city!$A$2:$A$11,reference_province_to_city!$B$2:$B$11)</f>
        <v>Medan</v>
      </c>
      <c r="M4855" s="15" t="s">
        <v>11</v>
      </c>
      <c r="N4855" s="15">
        <v>20111.0</v>
      </c>
      <c r="O4855" s="15">
        <f t="array" ref="O4855">_xlfn.XLOOKUP(M4855,reference_postal_code!$B$2:$B$11,reference_postal_code!$A$2:$A$11)</f>
        <v>20111</v>
      </c>
      <c r="P4855" s="15" t="s">
        <v>77</v>
      </c>
      <c r="Q4855" s="15" t="s">
        <v>2735</v>
      </c>
      <c r="R4855" s="15" t="s">
        <v>65</v>
      </c>
      <c r="S4855" s="15" t="s">
        <v>66</v>
      </c>
      <c r="T4855" s="15" t="s">
        <v>2736</v>
      </c>
      <c r="U4855" s="28">
        <v>277440.0</v>
      </c>
      <c r="V4855" s="15">
        <v>4.0</v>
      </c>
      <c r="W4855" s="31">
        <v>0.2</v>
      </c>
      <c r="X4855" s="28">
        <v>100572.0</v>
      </c>
    </row>
    <row r="4856" ht="15.75" customHeight="1">
      <c r="A4856" s="15">
        <v>8903.0</v>
      </c>
      <c r="B4856" s="15" t="s">
        <v>7433</v>
      </c>
      <c r="C4856" s="18">
        <v>42521.0</v>
      </c>
      <c r="D4856" s="18">
        <v>42525.0</v>
      </c>
      <c r="E4856" s="18">
        <f t="shared" si="1"/>
        <v>42525</v>
      </c>
      <c r="F4856" s="15" t="s">
        <v>55</v>
      </c>
      <c r="G4856" s="15" t="s">
        <v>3467</v>
      </c>
      <c r="H4856" s="15" t="s">
        <v>3468</v>
      </c>
      <c r="I4856" s="15" t="s">
        <v>59</v>
      </c>
      <c r="J4856" s="15" t="s">
        <v>60</v>
      </c>
      <c r="K4856" s="15" t="s">
        <v>28</v>
      </c>
      <c r="L4856" s="15" t="str">
        <f t="array" ref="L4856">_xlfn.XLOOKUP(M4856,reference_province_to_city!$A$2:$A$11,reference_province_to_city!$B$2:$B$11)</f>
        <v>Medan</v>
      </c>
      <c r="M4856" s="15" t="s">
        <v>11</v>
      </c>
      <c r="N4856" s="15">
        <v>20111.0</v>
      </c>
      <c r="O4856" s="15">
        <f t="array" ref="O4856">_xlfn.XLOOKUP(M4856,reference_postal_code!$B$2:$B$11,reference_postal_code!$A$2:$A$11)</f>
        <v>20111</v>
      </c>
      <c r="P4856" s="15" t="s">
        <v>77</v>
      </c>
      <c r="Q4856" s="15" t="s">
        <v>190</v>
      </c>
      <c r="R4856" s="15" t="s">
        <v>106</v>
      </c>
      <c r="S4856" s="15" t="s">
        <v>107</v>
      </c>
      <c r="T4856" s="15" t="s">
        <v>191</v>
      </c>
      <c r="U4856" s="28">
        <v>2866185.0</v>
      </c>
      <c r="V4856" s="15">
        <v>3.0</v>
      </c>
      <c r="W4856" s="31">
        <v>0.3</v>
      </c>
      <c r="X4856" s="28">
        <v>-573237.0</v>
      </c>
    </row>
    <row r="4857" ht="15.75" customHeight="1">
      <c r="A4857" s="15">
        <v>8901.0</v>
      </c>
      <c r="B4857" s="15" t="s">
        <v>7433</v>
      </c>
      <c r="C4857" s="18">
        <v>42521.0</v>
      </c>
      <c r="D4857" s="18">
        <v>42525.0</v>
      </c>
      <c r="E4857" s="18">
        <f t="shared" si="1"/>
        <v>42525</v>
      </c>
      <c r="F4857" s="15" t="s">
        <v>55</v>
      </c>
      <c r="G4857" s="15" t="s">
        <v>3467</v>
      </c>
      <c r="H4857" s="15" t="s">
        <v>3468</v>
      </c>
      <c r="I4857" s="15" t="s">
        <v>59</v>
      </c>
      <c r="J4857" s="15" t="s">
        <v>60</v>
      </c>
      <c r="K4857" s="15" t="s">
        <v>28</v>
      </c>
      <c r="L4857" s="15" t="str">
        <f t="array" ref="L4857">_xlfn.XLOOKUP(M4857,reference_province_to_city!$A$2:$A$11,reference_province_to_city!$B$2:$B$11)</f>
        <v>Medan</v>
      </c>
      <c r="M4857" s="15" t="s">
        <v>11</v>
      </c>
      <c r="N4857" s="15">
        <v>20111.0</v>
      </c>
      <c r="O4857" s="15">
        <f t="array" ref="O4857">_xlfn.XLOOKUP(M4857,reference_postal_code!$B$2:$B$11,reference_postal_code!$A$2:$A$11)</f>
        <v>20111</v>
      </c>
      <c r="P4857" s="15" t="s">
        <v>77</v>
      </c>
      <c r="Q4857" s="15" t="s">
        <v>7434</v>
      </c>
      <c r="R4857" s="15" t="s">
        <v>106</v>
      </c>
      <c r="S4857" s="15" t="s">
        <v>139</v>
      </c>
      <c r="T4857" s="15" t="s">
        <v>7435</v>
      </c>
      <c r="U4857" s="28">
        <v>480960.0</v>
      </c>
      <c r="V4857" s="15">
        <v>3.0</v>
      </c>
      <c r="W4857" s="31">
        <v>0.6</v>
      </c>
      <c r="X4857" s="28">
        <v>-192384.0</v>
      </c>
    </row>
    <row r="4858" ht="15.75" customHeight="1">
      <c r="A4858" s="15">
        <v>9631.0</v>
      </c>
      <c r="B4858" s="15" t="s">
        <v>7436</v>
      </c>
      <c r="C4858" s="18">
        <v>42521.0</v>
      </c>
      <c r="D4858" s="18">
        <v>42527.0</v>
      </c>
      <c r="E4858" s="18">
        <f t="shared" si="1"/>
        <v>42527</v>
      </c>
      <c r="F4858" s="15" t="s">
        <v>55</v>
      </c>
      <c r="G4858" s="15" t="s">
        <v>5946</v>
      </c>
      <c r="H4858" s="15" t="s">
        <v>5947</v>
      </c>
      <c r="I4858" s="15" t="s">
        <v>59</v>
      </c>
      <c r="J4858" s="15" t="s">
        <v>60</v>
      </c>
      <c r="K4858" s="15" t="s">
        <v>22</v>
      </c>
      <c r="L4858" s="15" t="str">
        <f t="array" ref="L4858">_xlfn.XLOOKUP(M4858,reference_province_to_city!$A$2:$A$11,reference_province_to_city!$B$2:$B$11)</f>
        <v>Surabaya</v>
      </c>
      <c r="M4858" s="15" t="s">
        <v>20</v>
      </c>
      <c r="N4858" s="15">
        <v>60231.0</v>
      </c>
      <c r="O4858" s="15">
        <f t="array" ref="O4858">_xlfn.XLOOKUP(M4858,reference_postal_code!$B$2:$B$11,reference_postal_code!$A$2:$A$11)</f>
        <v>60231</v>
      </c>
      <c r="P4858" s="15" t="s">
        <v>166</v>
      </c>
      <c r="Q4858" s="15" t="s">
        <v>2208</v>
      </c>
      <c r="R4858" s="15" t="s">
        <v>65</v>
      </c>
      <c r="S4858" s="15" t="s">
        <v>83</v>
      </c>
      <c r="T4858" s="15" t="s">
        <v>2209</v>
      </c>
      <c r="U4858" s="28">
        <v>107280.0</v>
      </c>
      <c r="V4858" s="15">
        <v>3.0</v>
      </c>
      <c r="W4858" s="31">
        <v>0.2</v>
      </c>
      <c r="X4858" s="28">
        <v>34866.0</v>
      </c>
    </row>
    <row r="4859" ht="15.75" customHeight="1">
      <c r="A4859" s="15">
        <v>9632.0</v>
      </c>
      <c r="B4859" s="15" t="s">
        <v>7436</v>
      </c>
      <c r="C4859" s="18">
        <v>42521.0</v>
      </c>
      <c r="D4859" s="18">
        <v>42527.0</v>
      </c>
      <c r="E4859" s="18">
        <f t="shared" si="1"/>
        <v>42527</v>
      </c>
      <c r="F4859" s="15" t="s">
        <v>55</v>
      </c>
      <c r="G4859" s="15" t="s">
        <v>5946</v>
      </c>
      <c r="H4859" s="15" t="s">
        <v>5947</v>
      </c>
      <c r="I4859" s="15" t="s">
        <v>59</v>
      </c>
      <c r="J4859" s="15" t="s">
        <v>60</v>
      </c>
      <c r="K4859" s="15" t="s">
        <v>22</v>
      </c>
      <c r="L4859" s="15" t="str">
        <f t="array" ref="L4859">_xlfn.XLOOKUP(M4859,reference_province_to_city!$A$2:$A$11,reference_province_to_city!$B$2:$B$11)</f>
        <v>Surabaya</v>
      </c>
      <c r="M4859" s="15" t="s">
        <v>20</v>
      </c>
      <c r="N4859" s="15">
        <v>60231.0</v>
      </c>
      <c r="O4859" s="15">
        <f t="array" ref="O4859">_xlfn.XLOOKUP(M4859,reference_postal_code!$B$2:$B$11,reference_postal_code!$A$2:$A$11)</f>
        <v>60231</v>
      </c>
      <c r="P4859" s="15" t="s">
        <v>166</v>
      </c>
      <c r="Q4859" s="15" t="s">
        <v>4900</v>
      </c>
      <c r="R4859" s="15" t="s">
        <v>110</v>
      </c>
      <c r="S4859" s="15" t="s">
        <v>111</v>
      </c>
      <c r="T4859" s="15" t="s">
        <v>4901</v>
      </c>
      <c r="U4859" s="28">
        <v>2695500.0</v>
      </c>
      <c r="V4859" s="15">
        <v>6.0</v>
      </c>
      <c r="W4859" s="31">
        <v>0.0</v>
      </c>
      <c r="X4859" s="28">
        <v>1320795.0</v>
      </c>
    </row>
    <row r="4860" ht="15.75" customHeight="1">
      <c r="A4860" s="15">
        <v>7211.0</v>
      </c>
      <c r="B4860" s="15" t="s">
        <v>7437</v>
      </c>
      <c r="C4860" s="18">
        <v>42523.0</v>
      </c>
      <c r="D4860" s="18">
        <v>42527.0</v>
      </c>
      <c r="E4860" s="18">
        <f t="shared" si="1"/>
        <v>42527</v>
      </c>
      <c r="F4860" s="15" t="s">
        <v>55</v>
      </c>
      <c r="G4860" s="15" t="s">
        <v>1194</v>
      </c>
      <c r="H4860" s="15" t="s">
        <v>1195</v>
      </c>
      <c r="I4860" s="15" t="s">
        <v>128</v>
      </c>
      <c r="J4860" s="15" t="s">
        <v>60</v>
      </c>
      <c r="K4860" s="15" t="s">
        <v>28</v>
      </c>
      <c r="L4860" s="15" t="str">
        <f t="array" ref="L4860">_xlfn.XLOOKUP(M4860,reference_province_to_city!$A$2:$A$11,reference_province_to_city!$B$2:$B$11)</f>
        <v>Medan</v>
      </c>
      <c r="M4860" s="15" t="s">
        <v>11</v>
      </c>
      <c r="N4860" s="15">
        <v>20111.0</v>
      </c>
      <c r="O4860" s="15">
        <f t="array" ref="O4860">_xlfn.XLOOKUP(M4860,reference_postal_code!$B$2:$B$11,reference_postal_code!$A$2:$A$11)</f>
        <v>20111</v>
      </c>
      <c r="P4860" s="15" t="s">
        <v>77</v>
      </c>
      <c r="Q4860" s="15" t="s">
        <v>2720</v>
      </c>
      <c r="R4860" s="15" t="s">
        <v>65</v>
      </c>
      <c r="S4860" s="15" t="s">
        <v>66</v>
      </c>
      <c r="T4860" s="15" t="s">
        <v>2721</v>
      </c>
      <c r="U4860" s="28">
        <v>452700.0</v>
      </c>
      <c r="V4860" s="15">
        <v>3.0</v>
      </c>
      <c r="W4860" s="31">
        <v>0.0</v>
      </c>
      <c r="X4860" s="28">
        <v>208242.0</v>
      </c>
    </row>
    <row r="4861" ht="15.75" customHeight="1">
      <c r="A4861" s="15">
        <v>2851.0</v>
      </c>
      <c r="B4861" s="15" t="s">
        <v>7438</v>
      </c>
      <c r="C4861" s="18">
        <v>42523.0</v>
      </c>
      <c r="D4861" s="18">
        <v>42526.0</v>
      </c>
      <c r="E4861" s="18">
        <f t="shared" si="1"/>
        <v>42526</v>
      </c>
      <c r="F4861" s="15" t="s">
        <v>125</v>
      </c>
      <c r="G4861" s="15" t="s">
        <v>2991</v>
      </c>
      <c r="H4861" s="15" t="s">
        <v>2992</v>
      </c>
      <c r="I4861" s="15" t="s">
        <v>128</v>
      </c>
      <c r="J4861" s="15" t="s">
        <v>60</v>
      </c>
      <c r="K4861" s="15" t="s">
        <v>17</v>
      </c>
      <c r="L4861" s="15" t="str">
        <f t="array" ref="L4861">_xlfn.XLOOKUP(M4861,reference_province_to_city!$A$2:$A$11,reference_province_to_city!$B$2:$B$11)</f>
        <v>Semarang</v>
      </c>
      <c r="M4861" s="15" t="s">
        <v>15</v>
      </c>
      <c r="N4861" s="15">
        <v>50111.0</v>
      </c>
      <c r="O4861" s="15">
        <f t="array" ref="O4861">_xlfn.XLOOKUP(M4861,reference_postal_code!$B$2:$B$11,reference_postal_code!$A$2:$A$11)</f>
        <v>50111</v>
      </c>
      <c r="P4861" s="15" t="s">
        <v>77</v>
      </c>
      <c r="Q4861" s="15" t="s">
        <v>687</v>
      </c>
      <c r="R4861" s="15" t="s">
        <v>65</v>
      </c>
      <c r="S4861" s="15" t="s">
        <v>87</v>
      </c>
      <c r="T4861" s="15" t="s">
        <v>688</v>
      </c>
      <c r="U4861" s="28">
        <v>971760.0</v>
      </c>
      <c r="V4861" s="15">
        <v>1.0</v>
      </c>
      <c r="W4861" s="31">
        <v>0.2</v>
      </c>
      <c r="X4861" s="28">
        <v>-194352.0</v>
      </c>
    </row>
    <row r="4862" ht="15.75" customHeight="1">
      <c r="A4862" s="15">
        <v>7212.0</v>
      </c>
      <c r="B4862" s="15" t="s">
        <v>7437</v>
      </c>
      <c r="C4862" s="18">
        <v>42523.0</v>
      </c>
      <c r="D4862" s="18">
        <v>42527.0</v>
      </c>
      <c r="E4862" s="18">
        <f t="shared" si="1"/>
        <v>42527</v>
      </c>
      <c r="F4862" s="15" t="s">
        <v>55</v>
      </c>
      <c r="G4862" s="15" t="s">
        <v>1194</v>
      </c>
      <c r="H4862" s="15" t="s">
        <v>1195</v>
      </c>
      <c r="I4862" s="15" t="s">
        <v>128</v>
      </c>
      <c r="J4862" s="15" t="s">
        <v>60</v>
      </c>
      <c r="K4862" s="15" t="s">
        <v>28</v>
      </c>
      <c r="L4862" s="15" t="str">
        <f t="array" ref="L4862">_xlfn.XLOOKUP(M4862,reference_province_to_city!$A$2:$A$11,reference_province_to_city!$B$2:$B$11)</f>
        <v>Medan</v>
      </c>
      <c r="M4862" s="15" t="s">
        <v>11</v>
      </c>
      <c r="N4862" s="15">
        <v>20111.0</v>
      </c>
      <c r="O4862" s="15">
        <f t="array" ref="O4862">_xlfn.XLOOKUP(M4862,reference_postal_code!$B$2:$B$11,reference_postal_code!$A$2:$A$11)</f>
        <v>20111</v>
      </c>
      <c r="P4862" s="15" t="s">
        <v>77</v>
      </c>
      <c r="Q4862" s="15" t="s">
        <v>1461</v>
      </c>
      <c r="R4862" s="15" t="s">
        <v>65</v>
      </c>
      <c r="S4862" s="15" t="s">
        <v>83</v>
      </c>
      <c r="T4862" s="15" t="s">
        <v>1462</v>
      </c>
      <c r="U4862" s="28">
        <v>774720.0</v>
      </c>
      <c r="V4862" s="15">
        <v>12.0</v>
      </c>
      <c r="W4862" s="31">
        <v>0.2</v>
      </c>
      <c r="X4862" s="28">
        <v>280836.0</v>
      </c>
    </row>
    <row r="4863" ht="15.75" customHeight="1">
      <c r="A4863" s="15">
        <v>7213.0</v>
      </c>
      <c r="B4863" s="15" t="s">
        <v>7437</v>
      </c>
      <c r="C4863" s="18">
        <v>42523.0</v>
      </c>
      <c r="D4863" s="18">
        <v>42527.0</v>
      </c>
      <c r="E4863" s="18">
        <f t="shared" si="1"/>
        <v>42527</v>
      </c>
      <c r="F4863" s="15" t="s">
        <v>55</v>
      </c>
      <c r="G4863" s="15" t="s">
        <v>1194</v>
      </c>
      <c r="H4863" s="15" t="s">
        <v>1195</v>
      </c>
      <c r="I4863" s="15" t="s">
        <v>128</v>
      </c>
      <c r="J4863" s="15" t="s">
        <v>60</v>
      </c>
      <c r="K4863" s="15" t="s">
        <v>28</v>
      </c>
      <c r="L4863" s="15" t="str">
        <f t="array" ref="L4863">_xlfn.XLOOKUP(M4863,reference_province_to_city!$A$2:$A$11,reference_province_to_city!$B$2:$B$11)</f>
        <v>Medan</v>
      </c>
      <c r="M4863" s="15" t="s">
        <v>11</v>
      </c>
      <c r="O4863" s="15">
        <f t="array" ref="O4863">_xlfn.XLOOKUP(M4863,reference_postal_code!$B$2:$B$11,reference_postal_code!$A$2:$A$11)</f>
        <v>20111</v>
      </c>
      <c r="P4863" s="15" t="s">
        <v>77</v>
      </c>
      <c r="Q4863" s="15" t="s">
        <v>2643</v>
      </c>
      <c r="R4863" s="15" t="s">
        <v>65</v>
      </c>
      <c r="S4863" s="15" t="s">
        <v>83</v>
      </c>
      <c r="T4863" s="15" t="s">
        <v>2644</v>
      </c>
      <c r="U4863" s="28">
        <v>168480.0</v>
      </c>
      <c r="V4863" s="15">
        <v>3.0</v>
      </c>
      <c r="W4863" s="31">
        <v>0.2</v>
      </c>
      <c r="X4863" s="28">
        <v>58968.0</v>
      </c>
    </row>
    <row r="4864" ht="15.75" customHeight="1">
      <c r="A4864" s="15">
        <v>9938.0</v>
      </c>
      <c r="B4864" s="15" t="s">
        <v>7439</v>
      </c>
      <c r="C4864" s="18">
        <v>42524.0</v>
      </c>
      <c r="D4864" s="18">
        <v>42527.0</v>
      </c>
      <c r="E4864" s="18">
        <f t="shared" si="1"/>
        <v>42527</v>
      </c>
      <c r="F4864" s="15" t="s">
        <v>114</v>
      </c>
      <c r="G4864" s="15" t="s">
        <v>726</v>
      </c>
      <c r="H4864" s="15" t="s">
        <v>727</v>
      </c>
      <c r="I4864" s="15" t="s">
        <v>128</v>
      </c>
      <c r="J4864" s="15" t="s">
        <v>60</v>
      </c>
      <c r="K4864" s="15" t="s">
        <v>14</v>
      </c>
      <c r="L4864" s="15" t="str">
        <f t="array" ref="L4864">_xlfn.XLOOKUP(M4864,reference_province_to_city!$A$2:$A$11,reference_province_to_city!$B$2:$B$11)</f>
        <v>Bandung</v>
      </c>
      <c r="M4864" s="15" t="s">
        <v>12</v>
      </c>
      <c r="N4864" s="15">
        <v>40111.0</v>
      </c>
      <c r="O4864" s="15">
        <f t="array" ref="O4864">_xlfn.XLOOKUP(M4864,reference_postal_code!$B$2:$B$11,reference_postal_code!$A$2:$A$11)</f>
        <v>40111</v>
      </c>
      <c r="P4864" s="15" t="s">
        <v>117</v>
      </c>
      <c r="Q4864" s="15" t="s">
        <v>4587</v>
      </c>
      <c r="R4864" s="15" t="s">
        <v>106</v>
      </c>
      <c r="S4864" s="15" t="s">
        <v>218</v>
      </c>
      <c r="T4864" s="15" t="s">
        <v>4588</v>
      </c>
      <c r="U4864" s="28">
        <v>1066320.0</v>
      </c>
      <c r="V4864" s="15">
        <v>2.0</v>
      </c>
      <c r="W4864" s="31">
        <v>0.2</v>
      </c>
      <c r="X4864" s="28">
        <v>-26658.0</v>
      </c>
    </row>
    <row r="4865" ht="15.75" customHeight="1">
      <c r="A4865" s="15">
        <v>243.0</v>
      </c>
      <c r="B4865" s="15" t="s">
        <v>7440</v>
      </c>
      <c r="C4865" s="18">
        <v>42525.0</v>
      </c>
      <c r="D4865" s="18">
        <v>42530.0</v>
      </c>
      <c r="E4865" s="18">
        <f t="shared" si="1"/>
        <v>42530</v>
      </c>
      <c r="F4865" s="15" t="s">
        <v>114</v>
      </c>
      <c r="G4865" s="15" t="s">
        <v>2408</v>
      </c>
      <c r="H4865" s="15" t="s">
        <v>2409</v>
      </c>
      <c r="I4865" s="15" t="s">
        <v>59</v>
      </c>
      <c r="J4865" s="15" t="s">
        <v>60</v>
      </c>
      <c r="K4865" s="15" t="s">
        <v>26</v>
      </c>
      <c r="L4865" s="15" t="str">
        <f t="array" ref="L4865">_xlfn.XLOOKUP(M4865,reference_province_to_city!$A$2:$A$11,reference_province_to_city!$B$2:$B$11)</f>
        <v>Denpasar</v>
      </c>
      <c r="M4865" s="15" t="s">
        <v>24</v>
      </c>
      <c r="O4865" s="15">
        <f t="array" ref="O4865">_xlfn.XLOOKUP(M4865,reference_postal_code!$B$2:$B$11,reference_postal_code!$A$2:$A$11)</f>
        <v>80231</v>
      </c>
      <c r="P4865" s="15" t="s">
        <v>63</v>
      </c>
      <c r="Q4865" s="15" t="s">
        <v>3998</v>
      </c>
      <c r="R4865" s="15" t="s">
        <v>106</v>
      </c>
      <c r="S4865" s="15" t="s">
        <v>139</v>
      </c>
      <c r="T4865" s="15" t="s">
        <v>3999</v>
      </c>
      <c r="U4865" s="28">
        <v>60660.0</v>
      </c>
      <c r="V4865" s="15">
        <v>3.0</v>
      </c>
      <c r="W4865" s="31">
        <v>0.6</v>
      </c>
      <c r="X4865" s="28">
        <v>-42462.0</v>
      </c>
    </row>
    <row r="4866" ht="15.75" customHeight="1">
      <c r="A4866" s="15">
        <v>2605.0</v>
      </c>
      <c r="B4866" s="15" t="s">
        <v>7441</v>
      </c>
      <c r="C4866" s="18">
        <v>42525.0</v>
      </c>
      <c r="D4866" s="18">
        <v>42525.0</v>
      </c>
      <c r="E4866" s="18">
        <f t="shared" si="1"/>
        <v>42525</v>
      </c>
      <c r="F4866" s="15" t="s">
        <v>466</v>
      </c>
      <c r="G4866" s="15" t="s">
        <v>5423</v>
      </c>
      <c r="H4866" s="15" t="s">
        <v>5424</v>
      </c>
      <c r="I4866" s="15" t="s">
        <v>59</v>
      </c>
      <c r="J4866" s="15" t="s">
        <v>60</v>
      </c>
      <c r="K4866" s="15" t="s">
        <v>28</v>
      </c>
      <c r="L4866" s="15" t="str">
        <f t="array" ref="L4866">_xlfn.XLOOKUP(M4866,reference_province_to_city!$A$2:$A$11,reference_province_to_city!$B$2:$B$11)</f>
        <v>Medan</v>
      </c>
      <c r="M4866" s="15" t="s">
        <v>11</v>
      </c>
      <c r="N4866" s="15">
        <v>20111.0</v>
      </c>
      <c r="O4866" s="15">
        <f t="array" ref="O4866">_xlfn.XLOOKUP(M4866,reference_postal_code!$B$2:$B$11,reference_postal_code!$A$2:$A$11)</f>
        <v>20111</v>
      </c>
      <c r="P4866" s="15" t="s">
        <v>77</v>
      </c>
      <c r="Q4866" s="15" t="s">
        <v>4285</v>
      </c>
      <c r="R4866" s="15" t="s">
        <v>106</v>
      </c>
      <c r="S4866" s="15" t="s">
        <v>139</v>
      </c>
      <c r="T4866" s="15" t="s">
        <v>4286</v>
      </c>
      <c r="U4866" s="28">
        <v>916800.0</v>
      </c>
      <c r="V4866" s="15">
        <v>4.0</v>
      </c>
      <c r="W4866" s="31">
        <v>0.0</v>
      </c>
      <c r="X4866" s="28">
        <v>311712.0</v>
      </c>
    </row>
    <row r="4867" ht="15.75" customHeight="1">
      <c r="A4867" s="15">
        <v>2603.0</v>
      </c>
      <c r="B4867" s="15" t="s">
        <v>7441</v>
      </c>
      <c r="C4867" s="18">
        <v>42525.0</v>
      </c>
      <c r="D4867" s="18">
        <v>42525.0</v>
      </c>
      <c r="E4867" s="18">
        <f t="shared" si="1"/>
        <v>42525</v>
      </c>
      <c r="F4867" s="15" t="s">
        <v>466</v>
      </c>
      <c r="G4867" s="15" t="s">
        <v>5423</v>
      </c>
      <c r="H4867" s="15" t="s">
        <v>5424</v>
      </c>
      <c r="I4867" s="15" t="s">
        <v>59</v>
      </c>
      <c r="J4867" s="15" t="s">
        <v>60</v>
      </c>
      <c r="K4867" s="15" t="s">
        <v>28</v>
      </c>
      <c r="L4867" s="15" t="str">
        <f t="array" ref="L4867">_xlfn.XLOOKUP(M4867,reference_province_to_city!$A$2:$A$11,reference_province_to_city!$B$2:$B$11)</f>
        <v>Medan</v>
      </c>
      <c r="M4867" s="15" t="s">
        <v>11</v>
      </c>
      <c r="N4867" s="15">
        <v>20111.0</v>
      </c>
      <c r="O4867" s="15">
        <f t="array" ref="O4867">_xlfn.XLOOKUP(M4867,reference_postal_code!$B$2:$B$11,reference_postal_code!$A$2:$A$11)</f>
        <v>20111</v>
      </c>
      <c r="P4867" s="15" t="s">
        <v>77</v>
      </c>
      <c r="Q4867" s="15" t="s">
        <v>7442</v>
      </c>
      <c r="R4867" s="15" t="s">
        <v>110</v>
      </c>
      <c r="S4867" s="15" t="s">
        <v>668</v>
      </c>
      <c r="T4867" s="15" t="s">
        <v>7443</v>
      </c>
      <c r="U4867" s="28">
        <v>2.024775E7</v>
      </c>
      <c r="V4867" s="15">
        <v>3.0</v>
      </c>
      <c r="W4867" s="31">
        <v>0.0</v>
      </c>
      <c r="X4867" s="28">
        <v>5466892.0</v>
      </c>
    </row>
    <row r="4868" ht="15.75" customHeight="1">
      <c r="A4868" s="15">
        <v>241.0</v>
      </c>
      <c r="B4868" s="15" t="s">
        <v>7440</v>
      </c>
      <c r="C4868" s="18">
        <v>42525.0</v>
      </c>
      <c r="D4868" s="18">
        <v>42530.0</v>
      </c>
      <c r="E4868" s="18">
        <f t="shared" si="1"/>
        <v>42530</v>
      </c>
      <c r="F4868" s="15" t="s">
        <v>114</v>
      </c>
      <c r="G4868" s="15" t="s">
        <v>2408</v>
      </c>
      <c r="H4868" s="15" t="s">
        <v>2409</v>
      </c>
      <c r="I4868" s="15" t="s">
        <v>59</v>
      </c>
      <c r="J4868" s="15" t="s">
        <v>60</v>
      </c>
      <c r="K4868" s="15" t="s">
        <v>26</v>
      </c>
      <c r="L4868" s="15" t="str">
        <f t="array" ref="L4868">_xlfn.XLOOKUP(M4868,reference_province_to_city!$A$2:$A$11,reference_province_to_city!$B$2:$B$11)</f>
        <v>Denpasar</v>
      </c>
      <c r="M4868" s="15" t="s">
        <v>24</v>
      </c>
      <c r="N4868" s="15">
        <v>80231.0</v>
      </c>
      <c r="O4868" s="15">
        <f t="array" ref="O4868">_xlfn.XLOOKUP(M4868,reference_postal_code!$B$2:$B$11,reference_postal_code!$A$2:$A$11)</f>
        <v>80231</v>
      </c>
      <c r="P4868" s="15" t="s">
        <v>63</v>
      </c>
      <c r="Q4868" s="15" t="s">
        <v>5089</v>
      </c>
      <c r="R4868" s="15" t="s">
        <v>110</v>
      </c>
      <c r="S4868" s="15" t="s">
        <v>111</v>
      </c>
      <c r="T4868" s="15" t="s">
        <v>5090</v>
      </c>
      <c r="U4868" s="28">
        <v>479760.0</v>
      </c>
      <c r="V4868" s="15">
        <v>2.0</v>
      </c>
      <c r="W4868" s="31">
        <v>0.2</v>
      </c>
      <c r="X4868" s="28">
        <v>167916.0</v>
      </c>
    </row>
    <row r="4869" ht="15.75" customHeight="1">
      <c r="A4869" s="15">
        <v>242.0</v>
      </c>
      <c r="B4869" s="15" t="s">
        <v>7440</v>
      </c>
      <c r="C4869" s="18">
        <v>42525.0</v>
      </c>
      <c r="D4869" s="18">
        <v>42530.0</v>
      </c>
      <c r="E4869" s="18">
        <f t="shared" si="1"/>
        <v>42530</v>
      </c>
      <c r="F4869" s="15" t="s">
        <v>114</v>
      </c>
      <c r="G4869" s="15" t="s">
        <v>2408</v>
      </c>
      <c r="H4869" s="15" t="s">
        <v>2409</v>
      </c>
      <c r="I4869" s="15" t="s">
        <v>59</v>
      </c>
      <c r="J4869" s="15" t="s">
        <v>60</v>
      </c>
      <c r="K4869" s="15" t="s">
        <v>26</v>
      </c>
      <c r="L4869" s="15" t="str">
        <f t="array" ref="L4869">_xlfn.XLOOKUP(M4869,reference_province_to_city!$A$2:$A$11,reference_province_to_city!$B$2:$B$11)</f>
        <v>Denpasar</v>
      </c>
      <c r="M4869" s="15" t="s">
        <v>24</v>
      </c>
      <c r="N4869" s="15">
        <v>80231.0</v>
      </c>
      <c r="O4869" s="15">
        <f t="array" ref="O4869">_xlfn.XLOOKUP(M4869,reference_postal_code!$B$2:$B$11,reference_postal_code!$A$2:$A$11)</f>
        <v>80231</v>
      </c>
      <c r="P4869" s="15" t="s">
        <v>63</v>
      </c>
      <c r="Q4869" s="15" t="s">
        <v>1704</v>
      </c>
      <c r="R4869" s="15" t="s">
        <v>106</v>
      </c>
      <c r="S4869" s="15" t="s">
        <v>218</v>
      </c>
      <c r="T4869" s="15" t="s">
        <v>1705</v>
      </c>
      <c r="U4869" s="28">
        <v>2658375.0</v>
      </c>
      <c r="V4869" s="15">
        <v>5.0</v>
      </c>
      <c r="W4869" s="31">
        <v>0.5</v>
      </c>
      <c r="X4869" s="28">
        <v>-1807695.0</v>
      </c>
    </row>
    <row r="4870" ht="15.75" customHeight="1">
      <c r="A4870" s="15">
        <v>240.0</v>
      </c>
      <c r="B4870" s="15" t="s">
        <v>7440</v>
      </c>
      <c r="C4870" s="18">
        <v>42525.0</v>
      </c>
      <c r="D4870" s="18">
        <v>42530.0</v>
      </c>
      <c r="E4870" s="18">
        <f t="shared" si="1"/>
        <v>42530</v>
      </c>
      <c r="F4870" s="15" t="s">
        <v>114</v>
      </c>
      <c r="G4870" s="15" t="s">
        <v>2408</v>
      </c>
      <c r="H4870" s="15" t="s">
        <v>2409</v>
      </c>
      <c r="I4870" s="15" t="s">
        <v>59</v>
      </c>
      <c r="J4870" s="15" t="s">
        <v>60</v>
      </c>
      <c r="K4870" s="15" t="s">
        <v>26</v>
      </c>
      <c r="L4870" s="15" t="str">
        <f t="array" ref="L4870">_xlfn.XLOOKUP(M4870,reference_province_to_city!$A$2:$A$11,reference_province_to_city!$B$2:$B$11)</f>
        <v>Denpasar</v>
      </c>
      <c r="M4870" s="15" t="s">
        <v>24</v>
      </c>
      <c r="N4870" s="15">
        <v>80231.0</v>
      </c>
      <c r="O4870" s="15">
        <f t="array" ref="O4870">_xlfn.XLOOKUP(M4870,reference_postal_code!$B$2:$B$11,reference_postal_code!$A$2:$A$11)</f>
        <v>80231</v>
      </c>
      <c r="P4870" s="15" t="s">
        <v>63</v>
      </c>
      <c r="Q4870" s="15" t="s">
        <v>2410</v>
      </c>
      <c r="R4870" s="15" t="s">
        <v>106</v>
      </c>
      <c r="S4870" s="15" t="s">
        <v>139</v>
      </c>
      <c r="T4870" s="15" t="s">
        <v>2411</v>
      </c>
      <c r="U4870" s="28">
        <v>175320.0</v>
      </c>
      <c r="V4870" s="15">
        <v>3.0</v>
      </c>
      <c r="W4870" s="31">
        <v>0.6</v>
      </c>
      <c r="X4870" s="28">
        <v>-70128.0</v>
      </c>
    </row>
    <row r="4871" ht="15.75" customHeight="1">
      <c r="A4871" s="15">
        <v>2602.0</v>
      </c>
      <c r="B4871" s="15" t="s">
        <v>7441</v>
      </c>
      <c r="C4871" s="18">
        <v>42525.0</v>
      </c>
      <c r="D4871" s="18">
        <v>42525.0</v>
      </c>
      <c r="E4871" s="18">
        <f t="shared" si="1"/>
        <v>42525</v>
      </c>
      <c r="F4871" s="15" t="s">
        <v>466</v>
      </c>
      <c r="G4871" s="15" t="s">
        <v>5423</v>
      </c>
      <c r="H4871" s="15" t="s">
        <v>5424</v>
      </c>
      <c r="I4871" s="15" t="s">
        <v>59</v>
      </c>
      <c r="J4871" s="15" t="s">
        <v>60</v>
      </c>
      <c r="K4871" s="15" t="s">
        <v>28</v>
      </c>
      <c r="L4871" s="15" t="str">
        <f t="array" ref="L4871">_xlfn.XLOOKUP(M4871,reference_province_to_city!$A$2:$A$11,reference_province_to_city!$B$2:$B$11)</f>
        <v>Medan</v>
      </c>
      <c r="M4871" s="15" t="s">
        <v>11</v>
      </c>
      <c r="N4871" s="15">
        <v>20111.0</v>
      </c>
      <c r="O4871" s="15">
        <f t="array" ref="O4871">_xlfn.XLOOKUP(M4871,reference_postal_code!$B$2:$B$11,reference_postal_code!$A$2:$A$11)</f>
        <v>20111</v>
      </c>
      <c r="P4871" s="15" t="s">
        <v>77</v>
      </c>
      <c r="Q4871" s="15" t="s">
        <v>2891</v>
      </c>
      <c r="R4871" s="15" t="s">
        <v>65</v>
      </c>
      <c r="S4871" s="15" t="s">
        <v>66</v>
      </c>
      <c r="T4871" s="15" t="s">
        <v>2892</v>
      </c>
      <c r="U4871" s="28">
        <v>224100.0</v>
      </c>
      <c r="V4871" s="15">
        <v>3.0</v>
      </c>
      <c r="W4871" s="31">
        <v>0.0</v>
      </c>
      <c r="X4871" s="28">
        <v>105327.0</v>
      </c>
    </row>
    <row r="4872" ht="15.75" customHeight="1">
      <c r="A4872" s="15">
        <v>238.0</v>
      </c>
      <c r="B4872" s="15" t="s">
        <v>7440</v>
      </c>
      <c r="C4872" s="18">
        <v>42525.0</v>
      </c>
      <c r="D4872" s="18">
        <v>42530.0</v>
      </c>
      <c r="E4872" s="18">
        <f t="shared" si="1"/>
        <v>42530</v>
      </c>
      <c r="F4872" s="15" t="s">
        <v>114</v>
      </c>
      <c r="G4872" s="15" t="s">
        <v>2408</v>
      </c>
      <c r="H4872" s="15" t="s">
        <v>2409</v>
      </c>
      <c r="I4872" s="15" t="s">
        <v>59</v>
      </c>
      <c r="J4872" s="15" t="s">
        <v>60</v>
      </c>
      <c r="K4872" s="15" t="s">
        <v>26</v>
      </c>
      <c r="L4872" s="15" t="str">
        <f t="array" ref="L4872">_xlfn.XLOOKUP(M4872,reference_province_to_city!$A$2:$A$11,reference_province_to_city!$B$2:$B$11)</f>
        <v>Denpasar</v>
      </c>
      <c r="M4872" s="15" t="s">
        <v>24</v>
      </c>
      <c r="N4872" s="15">
        <v>80231.0</v>
      </c>
      <c r="O4872" s="15">
        <f t="array" ref="O4872">_xlfn.XLOOKUP(M4872,reference_postal_code!$B$2:$B$11,reference_postal_code!$A$2:$A$11)</f>
        <v>80231</v>
      </c>
      <c r="P4872" s="15" t="s">
        <v>63</v>
      </c>
      <c r="Q4872" s="15" t="s">
        <v>746</v>
      </c>
      <c r="R4872" s="15" t="s">
        <v>65</v>
      </c>
      <c r="S4872" s="15" t="s">
        <v>66</v>
      </c>
      <c r="T4872" s="15" t="s">
        <v>747</v>
      </c>
      <c r="U4872" s="28">
        <v>388800.0</v>
      </c>
      <c r="V4872" s="15">
        <v>5.0</v>
      </c>
      <c r="W4872" s="31">
        <v>0.2</v>
      </c>
      <c r="X4872" s="28">
        <v>140940.0</v>
      </c>
    </row>
    <row r="4873" ht="15.75" customHeight="1">
      <c r="A4873" s="15">
        <v>239.0</v>
      </c>
      <c r="B4873" s="15" t="s">
        <v>7440</v>
      </c>
      <c r="C4873" s="18">
        <v>42525.0</v>
      </c>
      <c r="D4873" s="18">
        <v>42530.0</v>
      </c>
      <c r="E4873" s="18">
        <f t="shared" si="1"/>
        <v>42530</v>
      </c>
      <c r="F4873" s="15" t="s">
        <v>114</v>
      </c>
      <c r="G4873" s="15" t="s">
        <v>2408</v>
      </c>
      <c r="H4873" s="15" t="s">
        <v>2409</v>
      </c>
      <c r="I4873" s="15" t="s">
        <v>59</v>
      </c>
      <c r="J4873" s="15" t="s">
        <v>60</v>
      </c>
      <c r="K4873" s="15" t="s">
        <v>26</v>
      </c>
      <c r="L4873" s="15" t="str">
        <f t="array" ref="L4873">_xlfn.XLOOKUP(M4873,reference_province_to_city!$A$2:$A$11,reference_province_to_city!$B$2:$B$11)</f>
        <v>Denpasar</v>
      </c>
      <c r="M4873" s="15" t="s">
        <v>24</v>
      </c>
      <c r="N4873" s="15">
        <v>80231.0</v>
      </c>
      <c r="O4873" s="15">
        <f t="array" ref="O4873">_xlfn.XLOOKUP(M4873,reference_postal_code!$B$2:$B$11,reference_postal_code!$A$2:$A$11)</f>
        <v>80231</v>
      </c>
      <c r="P4873" s="15" t="s">
        <v>63</v>
      </c>
      <c r="Q4873" s="15" t="s">
        <v>6561</v>
      </c>
      <c r="R4873" s="15" t="s">
        <v>106</v>
      </c>
      <c r="S4873" s="15" t="s">
        <v>139</v>
      </c>
      <c r="T4873" s="15" t="s">
        <v>6562</v>
      </c>
      <c r="U4873" s="28">
        <v>6295200.0</v>
      </c>
      <c r="V4873" s="15">
        <v>5.0</v>
      </c>
      <c r="W4873" s="31">
        <v>0.6</v>
      </c>
      <c r="X4873" s="28">
        <v>-5350920.0</v>
      </c>
    </row>
    <row r="4874" ht="15.75" customHeight="1">
      <c r="A4874" s="15">
        <v>70.0</v>
      </c>
      <c r="B4874" s="15" t="s">
        <v>7444</v>
      </c>
      <c r="C4874" s="18">
        <v>42525.0</v>
      </c>
      <c r="D4874" s="18">
        <v>42527.0</v>
      </c>
      <c r="E4874" s="18">
        <f t="shared" si="1"/>
        <v>42527</v>
      </c>
      <c r="F4874" s="15" t="s">
        <v>125</v>
      </c>
      <c r="G4874" s="15" t="s">
        <v>3919</v>
      </c>
      <c r="H4874" s="15" t="s">
        <v>3920</v>
      </c>
      <c r="I4874" s="15" t="s">
        <v>59</v>
      </c>
      <c r="J4874" s="15" t="s">
        <v>60</v>
      </c>
      <c r="K4874" s="15" t="s">
        <v>3174</v>
      </c>
      <c r="L4874" s="15" t="str">
        <f t="array" ref="L4874">_xlfn.XLOOKUP(M4874,reference_province_to_city!$A$2:$A$11,reference_province_to_city!$B$2:$B$11)</f>
        <v>Jakarta</v>
      </c>
      <c r="M4874" s="15" t="s">
        <v>7</v>
      </c>
      <c r="N4874" s="15">
        <v>10110.0</v>
      </c>
      <c r="O4874" s="15">
        <f t="array" ref="O4874">_xlfn.XLOOKUP(M4874,reference_postal_code!$B$2:$B$11,reference_postal_code!$A$2:$A$11)</f>
        <v>10110</v>
      </c>
      <c r="P4874" s="15" t="s">
        <v>117</v>
      </c>
      <c r="Q4874" s="15" t="s">
        <v>2993</v>
      </c>
      <c r="R4874" s="15" t="s">
        <v>65</v>
      </c>
      <c r="S4874" s="15" t="s">
        <v>66</v>
      </c>
      <c r="T4874" s="15" t="s">
        <v>2994</v>
      </c>
      <c r="U4874" s="28">
        <v>1138200.0</v>
      </c>
      <c r="V4874" s="15">
        <v>2.0</v>
      </c>
      <c r="W4874" s="31">
        <v>0.0</v>
      </c>
      <c r="X4874" s="28">
        <v>534954.0</v>
      </c>
    </row>
    <row r="4875" ht="15.75" customHeight="1">
      <c r="A4875" s="15">
        <v>2604.0</v>
      </c>
      <c r="B4875" s="15" t="s">
        <v>7441</v>
      </c>
      <c r="C4875" s="18">
        <v>42525.0</v>
      </c>
      <c r="D4875" s="18">
        <v>42525.0</v>
      </c>
      <c r="E4875" s="18">
        <f t="shared" si="1"/>
        <v>42525</v>
      </c>
      <c r="F4875" s="15" t="s">
        <v>466</v>
      </c>
      <c r="G4875" s="15" t="s">
        <v>5423</v>
      </c>
      <c r="H4875" s="15" t="s">
        <v>5424</v>
      </c>
      <c r="I4875" s="15" t="s">
        <v>59</v>
      </c>
      <c r="J4875" s="15" t="s">
        <v>60</v>
      </c>
      <c r="K4875" s="15" t="s">
        <v>28</v>
      </c>
      <c r="L4875" s="15" t="str">
        <f t="array" ref="L4875">_xlfn.XLOOKUP(M4875,reference_province_to_city!$A$2:$A$11,reference_province_to_city!$B$2:$B$11)</f>
        <v>Medan</v>
      </c>
      <c r="M4875" s="15" t="s">
        <v>11</v>
      </c>
      <c r="N4875" s="15">
        <v>20111.0</v>
      </c>
      <c r="O4875" s="15">
        <f t="array" ref="O4875">_xlfn.XLOOKUP(M4875,reference_postal_code!$B$2:$B$11,reference_postal_code!$A$2:$A$11)</f>
        <v>20111</v>
      </c>
      <c r="P4875" s="15" t="s">
        <v>77</v>
      </c>
      <c r="Q4875" s="15" t="s">
        <v>1687</v>
      </c>
      <c r="R4875" s="15" t="s">
        <v>106</v>
      </c>
      <c r="S4875" s="15" t="s">
        <v>183</v>
      </c>
      <c r="T4875" s="15" t="s">
        <v>1688</v>
      </c>
      <c r="U4875" s="28">
        <v>2051760.0</v>
      </c>
      <c r="V4875" s="15">
        <v>1.0</v>
      </c>
      <c r="W4875" s="31">
        <v>0.2</v>
      </c>
      <c r="X4875" s="28">
        <v>76941.0</v>
      </c>
    </row>
    <row r="4876" ht="15.75" customHeight="1">
      <c r="A4876" s="15">
        <v>244.0</v>
      </c>
      <c r="B4876" s="15" t="s">
        <v>7440</v>
      </c>
      <c r="C4876" s="18">
        <v>42525.0</v>
      </c>
      <c r="D4876" s="18">
        <v>42530.0</v>
      </c>
      <c r="E4876" s="18">
        <f t="shared" si="1"/>
        <v>42530</v>
      </c>
      <c r="F4876" s="15" t="s">
        <v>114</v>
      </c>
      <c r="G4876" s="15" t="s">
        <v>2408</v>
      </c>
      <c r="H4876" s="15" t="s">
        <v>2409</v>
      </c>
      <c r="I4876" s="15" t="s">
        <v>59</v>
      </c>
      <c r="J4876" s="15" t="s">
        <v>60</v>
      </c>
      <c r="K4876" s="15" t="s">
        <v>26</v>
      </c>
      <c r="L4876" s="15" t="str">
        <f t="array" ref="L4876">_xlfn.XLOOKUP(M4876,reference_province_to_city!$A$2:$A$11,reference_province_to_city!$B$2:$B$11)</f>
        <v>Denpasar</v>
      </c>
      <c r="M4876" s="15" t="s">
        <v>24</v>
      </c>
      <c r="N4876" s="15">
        <v>80231.0</v>
      </c>
      <c r="O4876" s="15">
        <f t="array" ref="O4876">_xlfn.XLOOKUP(M4876,reference_postal_code!$B$2:$B$11,reference_postal_code!$A$2:$A$11)</f>
        <v>80231</v>
      </c>
      <c r="P4876" s="15" t="s">
        <v>63</v>
      </c>
      <c r="Q4876" s="15" t="s">
        <v>809</v>
      </c>
      <c r="R4876" s="15" t="s">
        <v>65</v>
      </c>
      <c r="S4876" s="15" t="s">
        <v>93</v>
      </c>
      <c r="T4876" s="15" t="s">
        <v>810</v>
      </c>
      <c r="U4876" s="28">
        <v>111120.0</v>
      </c>
      <c r="V4876" s="15">
        <v>2.0</v>
      </c>
      <c r="W4876" s="31">
        <v>0.2</v>
      </c>
      <c r="X4876" s="28">
        <v>18057.0</v>
      </c>
    </row>
    <row r="4877" ht="15.75" customHeight="1">
      <c r="A4877" s="15">
        <v>1135.0</v>
      </c>
      <c r="B4877" s="15" t="s">
        <v>7445</v>
      </c>
      <c r="C4877" s="18">
        <v>42526.0</v>
      </c>
      <c r="D4877" s="18">
        <v>42530.0</v>
      </c>
      <c r="E4877" s="18">
        <f t="shared" si="1"/>
        <v>42530</v>
      </c>
      <c r="F4877" s="15" t="s">
        <v>55</v>
      </c>
      <c r="G4877" s="15" t="s">
        <v>1397</v>
      </c>
      <c r="H4877" s="15" t="s">
        <v>1398</v>
      </c>
      <c r="I4877" s="15" t="s">
        <v>76</v>
      </c>
      <c r="J4877" s="15" t="s">
        <v>60</v>
      </c>
      <c r="K4877" s="15" t="s">
        <v>19</v>
      </c>
      <c r="L4877" s="15" t="str">
        <f t="array" ref="L4877">_xlfn.XLOOKUP(M4877,reference_province_to_city!$A$2:$A$11,reference_province_to_city!$B$2:$B$11)</f>
        <v>Yogyakarta</v>
      </c>
      <c r="M4877" s="15" t="s">
        <v>18</v>
      </c>
      <c r="N4877" s="15">
        <v>55111.0</v>
      </c>
      <c r="O4877" s="15">
        <f t="array" ref="O4877">_xlfn.XLOOKUP(M4877,reference_postal_code!$B$2:$B$11,reference_postal_code!$A$2:$A$11)</f>
        <v>55111</v>
      </c>
      <c r="P4877" s="15" t="s">
        <v>77</v>
      </c>
      <c r="Q4877" s="15" t="s">
        <v>7274</v>
      </c>
      <c r="R4877" s="15" t="s">
        <v>65</v>
      </c>
      <c r="S4877" s="15" t="s">
        <v>79</v>
      </c>
      <c r="T4877" s="15" t="s">
        <v>7275</v>
      </c>
      <c r="U4877" s="28">
        <v>113400.0</v>
      </c>
      <c r="V4877" s="15">
        <v>3.0</v>
      </c>
      <c r="W4877" s="31">
        <v>0.2</v>
      </c>
      <c r="X4877" s="28">
        <v>39690.0</v>
      </c>
    </row>
    <row r="4878" ht="15.75" customHeight="1">
      <c r="A4878" s="15">
        <v>1134.0</v>
      </c>
      <c r="B4878" s="15" t="s">
        <v>7445</v>
      </c>
      <c r="C4878" s="18">
        <v>42526.0</v>
      </c>
      <c r="D4878" s="18">
        <v>42530.0</v>
      </c>
      <c r="E4878" s="18">
        <f t="shared" si="1"/>
        <v>42530</v>
      </c>
      <c r="F4878" s="15" t="s">
        <v>55</v>
      </c>
      <c r="G4878" s="15" t="s">
        <v>1397</v>
      </c>
      <c r="H4878" s="15" t="s">
        <v>1398</v>
      </c>
      <c r="I4878" s="15" t="s">
        <v>76</v>
      </c>
      <c r="J4878" s="15" t="s">
        <v>60</v>
      </c>
      <c r="K4878" s="15" t="s">
        <v>19</v>
      </c>
      <c r="L4878" s="15" t="str">
        <f t="array" ref="L4878">_xlfn.XLOOKUP(M4878,reference_province_to_city!$A$2:$A$11,reference_province_to_city!$B$2:$B$11)</f>
        <v>Yogyakarta</v>
      </c>
      <c r="M4878" s="15" t="s">
        <v>18</v>
      </c>
      <c r="N4878" s="15">
        <v>55111.0</v>
      </c>
      <c r="O4878" s="15">
        <f t="array" ref="O4878">_xlfn.XLOOKUP(M4878,reference_postal_code!$B$2:$B$11,reference_postal_code!$A$2:$A$11)</f>
        <v>55111</v>
      </c>
      <c r="P4878" s="15" t="s">
        <v>77</v>
      </c>
      <c r="Q4878" s="15" t="s">
        <v>3606</v>
      </c>
      <c r="R4878" s="15" t="s">
        <v>65</v>
      </c>
      <c r="S4878" s="15" t="s">
        <v>87</v>
      </c>
      <c r="T4878" s="15" t="s">
        <v>3607</v>
      </c>
      <c r="U4878" s="28">
        <v>1869120.0</v>
      </c>
      <c r="V4878" s="15">
        <v>4.0</v>
      </c>
      <c r="W4878" s="31">
        <v>0.2</v>
      </c>
      <c r="X4878" s="28">
        <v>-350460.0</v>
      </c>
    </row>
    <row r="4879" ht="15.75" customHeight="1">
      <c r="A4879" s="15">
        <v>3727.0</v>
      </c>
      <c r="B4879" s="15" t="s">
        <v>7446</v>
      </c>
      <c r="C4879" s="18">
        <v>42526.0</v>
      </c>
      <c r="D4879" s="18">
        <v>42532.0</v>
      </c>
      <c r="E4879" s="18">
        <f t="shared" si="1"/>
        <v>42532</v>
      </c>
      <c r="F4879" s="15" t="s">
        <v>55</v>
      </c>
      <c r="G4879" s="15" t="s">
        <v>1667</v>
      </c>
      <c r="H4879" s="15" t="s">
        <v>1668</v>
      </c>
      <c r="I4879" s="15" t="s">
        <v>59</v>
      </c>
      <c r="J4879" s="15" t="s">
        <v>60</v>
      </c>
      <c r="K4879" s="15" t="s">
        <v>31</v>
      </c>
      <c r="L4879" s="15" t="str">
        <f t="array" ref="L4879">_xlfn.XLOOKUP(M4879,reference_province_to_city!$A$2:$A$11,reference_province_to_city!$B$2:$B$11)</f>
        <v>Balikpapan</v>
      </c>
      <c r="M4879" s="15" t="s">
        <v>21</v>
      </c>
      <c r="N4879" s="15">
        <v>76114.0</v>
      </c>
      <c r="O4879" s="15">
        <f t="array" ref="O4879">_xlfn.XLOOKUP(M4879,reference_postal_code!$B$2:$B$11,reference_postal_code!$A$2:$A$11)</f>
        <v>76114</v>
      </c>
      <c r="P4879" s="15" t="s">
        <v>166</v>
      </c>
      <c r="Q4879" s="15" t="s">
        <v>4360</v>
      </c>
      <c r="R4879" s="15" t="s">
        <v>65</v>
      </c>
      <c r="S4879" s="15" t="s">
        <v>87</v>
      </c>
      <c r="T4879" s="15" t="s">
        <v>4361</v>
      </c>
      <c r="U4879" s="28">
        <v>5405700.0</v>
      </c>
      <c r="V4879" s="15">
        <v>2.0</v>
      </c>
      <c r="W4879" s="31">
        <v>0.0</v>
      </c>
      <c r="X4879" s="28">
        <v>1405482.0</v>
      </c>
    </row>
    <row r="4880" ht="15.75" customHeight="1">
      <c r="A4880" s="15">
        <v>3729.0</v>
      </c>
      <c r="B4880" s="15" t="s">
        <v>7446</v>
      </c>
      <c r="C4880" s="18">
        <v>42526.0</v>
      </c>
      <c r="D4880" s="18">
        <v>42532.0</v>
      </c>
      <c r="E4880" s="18">
        <f t="shared" si="1"/>
        <v>42532</v>
      </c>
      <c r="F4880" s="15" t="s">
        <v>55</v>
      </c>
      <c r="G4880" s="15" t="s">
        <v>1667</v>
      </c>
      <c r="H4880" s="15" t="s">
        <v>1668</v>
      </c>
      <c r="I4880" s="15" t="s">
        <v>59</v>
      </c>
      <c r="J4880" s="15" t="s">
        <v>60</v>
      </c>
      <c r="K4880" s="15" t="s">
        <v>31</v>
      </c>
      <c r="L4880" s="15" t="str">
        <f t="array" ref="L4880">_xlfn.XLOOKUP(M4880,reference_province_to_city!$A$2:$A$11,reference_province_to_city!$B$2:$B$11)</f>
        <v>Balikpapan</v>
      </c>
      <c r="M4880" s="15" t="s">
        <v>21</v>
      </c>
      <c r="N4880" s="15">
        <v>76114.0</v>
      </c>
      <c r="O4880" s="15">
        <f t="array" ref="O4880">_xlfn.XLOOKUP(M4880,reference_postal_code!$B$2:$B$11,reference_postal_code!$A$2:$A$11)</f>
        <v>76114</v>
      </c>
      <c r="P4880" s="15" t="s">
        <v>166</v>
      </c>
      <c r="Q4880" s="15" t="s">
        <v>3904</v>
      </c>
      <c r="R4880" s="15" t="s">
        <v>65</v>
      </c>
      <c r="S4880" s="15" t="s">
        <v>79</v>
      </c>
      <c r="T4880" s="15" t="s">
        <v>3905</v>
      </c>
      <c r="U4880" s="28">
        <v>224100.0</v>
      </c>
      <c r="V4880" s="15">
        <v>3.0</v>
      </c>
      <c r="W4880" s="31">
        <v>0.0</v>
      </c>
      <c r="X4880" s="28">
        <v>103086.0</v>
      </c>
    </row>
    <row r="4881" ht="15.75" customHeight="1">
      <c r="A4881" s="15">
        <v>5524.0</v>
      </c>
      <c r="B4881" s="15" t="s">
        <v>7447</v>
      </c>
      <c r="C4881" s="18">
        <v>42526.0</v>
      </c>
      <c r="D4881" s="18">
        <v>42528.0</v>
      </c>
      <c r="E4881" s="18">
        <f t="shared" si="1"/>
        <v>42528</v>
      </c>
      <c r="F4881" s="15" t="s">
        <v>125</v>
      </c>
      <c r="G4881" s="15" t="s">
        <v>644</v>
      </c>
      <c r="H4881" s="15" t="s">
        <v>645</v>
      </c>
      <c r="I4881" s="15" t="s">
        <v>59</v>
      </c>
      <c r="J4881" s="15" t="s">
        <v>60</v>
      </c>
      <c r="K4881" s="15" t="s">
        <v>26</v>
      </c>
      <c r="L4881" s="15" t="str">
        <f t="array" ref="L4881">_xlfn.XLOOKUP(M4881,reference_province_to_city!$A$2:$A$11,reference_province_to_city!$B$2:$B$11)</f>
        <v>Denpasar</v>
      </c>
      <c r="M4881" s="15" t="s">
        <v>24</v>
      </c>
      <c r="N4881" s="15">
        <v>80231.0</v>
      </c>
      <c r="O4881" s="15">
        <f t="array" ref="O4881">_xlfn.XLOOKUP(M4881,reference_postal_code!$B$2:$B$11,reference_postal_code!$A$2:$A$11)</f>
        <v>80231</v>
      </c>
      <c r="P4881" s="15" t="s">
        <v>63</v>
      </c>
      <c r="Q4881" s="15" t="s">
        <v>1777</v>
      </c>
      <c r="R4881" s="15" t="s">
        <v>65</v>
      </c>
      <c r="S4881" s="15" t="s">
        <v>222</v>
      </c>
      <c r="T4881" s="15" t="s">
        <v>1778</v>
      </c>
      <c r="U4881" s="28">
        <v>873600.0</v>
      </c>
      <c r="V4881" s="15">
        <v>4.0</v>
      </c>
      <c r="W4881" s="31">
        <v>0.0</v>
      </c>
      <c r="X4881" s="28">
        <v>235872.0</v>
      </c>
    </row>
    <row r="4882" ht="15.75" customHeight="1">
      <c r="A4882" s="15">
        <v>5523.0</v>
      </c>
      <c r="B4882" s="15" t="s">
        <v>7447</v>
      </c>
      <c r="C4882" s="18">
        <v>42526.0</v>
      </c>
      <c r="D4882" s="18">
        <v>42528.0</v>
      </c>
      <c r="E4882" s="18">
        <f t="shared" si="1"/>
        <v>42528</v>
      </c>
      <c r="F4882" s="15" t="s">
        <v>125</v>
      </c>
      <c r="G4882" s="15" t="s">
        <v>644</v>
      </c>
      <c r="H4882" s="15" t="s">
        <v>645</v>
      </c>
      <c r="I4882" s="15" t="s">
        <v>59</v>
      </c>
      <c r="J4882" s="15" t="s">
        <v>60</v>
      </c>
      <c r="K4882" s="15" t="s">
        <v>26</v>
      </c>
      <c r="L4882" s="15" t="str">
        <f t="array" ref="L4882">_xlfn.XLOOKUP(M4882,reference_province_to_city!$A$2:$A$11,reference_province_to_city!$B$2:$B$11)</f>
        <v>Denpasar</v>
      </c>
      <c r="M4882" s="15" t="s">
        <v>24</v>
      </c>
      <c r="N4882" s="15">
        <v>80231.0</v>
      </c>
      <c r="O4882" s="15">
        <f t="array" ref="O4882">_xlfn.XLOOKUP(M4882,reference_postal_code!$B$2:$B$11,reference_postal_code!$A$2:$A$11)</f>
        <v>80231</v>
      </c>
      <c r="P4882" s="15" t="s">
        <v>63</v>
      </c>
      <c r="Q4882" s="15" t="s">
        <v>1652</v>
      </c>
      <c r="R4882" s="15" t="s">
        <v>65</v>
      </c>
      <c r="S4882" s="15" t="s">
        <v>83</v>
      </c>
      <c r="T4882" s="15" t="s">
        <v>1653</v>
      </c>
      <c r="U4882" s="28">
        <v>323280.0</v>
      </c>
      <c r="V4882" s="15">
        <v>6.0</v>
      </c>
      <c r="W4882" s="31">
        <v>0.2</v>
      </c>
      <c r="X4882" s="28">
        <v>105066.0</v>
      </c>
    </row>
    <row r="4883" ht="15.75" customHeight="1">
      <c r="A4883" s="15">
        <v>9375.0</v>
      </c>
      <c r="B4883" s="15" t="s">
        <v>7448</v>
      </c>
      <c r="C4883" s="18">
        <v>42526.0</v>
      </c>
      <c r="D4883" s="18">
        <v>42530.0</v>
      </c>
      <c r="E4883" s="18">
        <f t="shared" si="1"/>
        <v>42530</v>
      </c>
      <c r="F4883" s="15" t="s">
        <v>55</v>
      </c>
      <c r="G4883" s="15" t="s">
        <v>4702</v>
      </c>
      <c r="H4883" s="15" t="s">
        <v>4703</v>
      </c>
      <c r="I4883" s="15" t="s">
        <v>128</v>
      </c>
      <c r="J4883" s="15" t="s">
        <v>60</v>
      </c>
      <c r="K4883" s="15" t="s">
        <v>289</v>
      </c>
      <c r="L4883" s="15" t="str">
        <f t="array" ref="L4883">_xlfn.XLOOKUP(M4883,reference_province_to_city!$A$2:$A$11,reference_province_to_city!$B$2:$B$11)</f>
        <v>Medan</v>
      </c>
      <c r="M4883" s="15" t="s">
        <v>11</v>
      </c>
      <c r="N4883" s="15">
        <v>20111.0</v>
      </c>
      <c r="O4883" s="15">
        <f t="array" ref="O4883">_xlfn.XLOOKUP(M4883,reference_postal_code!$B$2:$B$11,reference_postal_code!$A$2:$A$11)</f>
        <v>20111</v>
      </c>
      <c r="P4883" s="15" t="s">
        <v>77</v>
      </c>
      <c r="Q4883" s="15" t="s">
        <v>2504</v>
      </c>
      <c r="R4883" s="15" t="s">
        <v>65</v>
      </c>
      <c r="S4883" s="15" t="s">
        <v>226</v>
      </c>
      <c r="T4883" s="15" t="s">
        <v>2505</v>
      </c>
      <c r="U4883" s="28">
        <v>920700.0</v>
      </c>
      <c r="V4883" s="15">
        <v>6.0</v>
      </c>
      <c r="W4883" s="31">
        <v>0.0</v>
      </c>
      <c r="X4883" s="28">
        <v>239382.0</v>
      </c>
    </row>
    <row r="4884" ht="15.75" customHeight="1">
      <c r="A4884" s="15">
        <v>3728.0</v>
      </c>
      <c r="B4884" s="15" t="s">
        <v>7446</v>
      </c>
      <c r="C4884" s="18">
        <v>42526.0</v>
      </c>
      <c r="D4884" s="18">
        <v>42532.0</v>
      </c>
      <c r="E4884" s="18">
        <f t="shared" si="1"/>
        <v>42532</v>
      </c>
      <c r="F4884" s="15" t="s">
        <v>55</v>
      </c>
      <c r="G4884" s="15" t="s">
        <v>1667</v>
      </c>
      <c r="H4884" s="15" t="s">
        <v>1668</v>
      </c>
      <c r="I4884" s="15" t="s">
        <v>59</v>
      </c>
      <c r="J4884" s="15" t="s">
        <v>60</v>
      </c>
      <c r="K4884" s="15" t="s">
        <v>31</v>
      </c>
      <c r="L4884" s="15" t="str">
        <f t="array" ref="L4884">_xlfn.XLOOKUP(M4884,reference_province_to_city!$A$2:$A$11,reference_province_to_city!$B$2:$B$11)</f>
        <v>Balikpapan</v>
      </c>
      <c r="M4884" s="15" t="s">
        <v>21</v>
      </c>
      <c r="N4884" s="15">
        <v>76114.0</v>
      </c>
      <c r="O4884" s="15">
        <f t="array" ref="O4884">_xlfn.XLOOKUP(M4884,reference_postal_code!$B$2:$B$11,reference_postal_code!$A$2:$A$11)</f>
        <v>76114</v>
      </c>
      <c r="P4884" s="15" t="s">
        <v>166</v>
      </c>
      <c r="Q4884" s="15" t="s">
        <v>1217</v>
      </c>
      <c r="R4884" s="15" t="s">
        <v>65</v>
      </c>
      <c r="S4884" s="15" t="s">
        <v>93</v>
      </c>
      <c r="T4884" s="15" t="s">
        <v>1218</v>
      </c>
      <c r="U4884" s="28">
        <v>167400.0</v>
      </c>
      <c r="V4884" s="15">
        <v>2.0</v>
      </c>
      <c r="W4884" s="31">
        <v>0.0</v>
      </c>
      <c r="X4884" s="28">
        <v>41850.0</v>
      </c>
    </row>
    <row r="4885" ht="15.75" customHeight="1">
      <c r="A4885" s="15">
        <v>9120.0</v>
      </c>
      <c r="B4885" s="15" t="s">
        <v>7449</v>
      </c>
      <c r="C4885" s="18">
        <v>42527.0</v>
      </c>
      <c r="D4885" s="18">
        <v>42533.0</v>
      </c>
      <c r="E4885" s="18">
        <f t="shared" si="1"/>
        <v>42533</v>
      </c>
      <c r="F4885" s="15" t="s">
        <v>55</v>
      </c>
      <c r="G4885" s="15" t="s">
        <v>1810</v>
      </c>
      <c r="H4885" s="15" t="s">
        <v>1811</v>
      </c>
      <c r="I4885" s="15" t="s">
        <v>76</v>
      </c>
      <c r="J4885" s="15" t="s">
        <v>60</v>
      </c>
      <c r="K4885" s="15" t="s">
        <v>17</v>
      </c>
      <c r="L4885" s="15" t="str">
        <f t="array" ref="L4885">_xlfn.XLOOKUP(M4885,reference_province_to_city!$A$2:$A$11,reference_province_to_city!$B$2:$B$11)</f>
        <v>Semarang</v>
      </c>
      <c r="M4885" s="15" t="s">
        <v>15</v>
      </c>
      <c r="N4885" s="15">
        <v>50111.0</v>
      </c>
      <c r="O4885" s="15">
        <f t="array" ref="O4885">_xlfn.XLOOKUP(M4885,reference_postal_code!$B$2:$B$11,reference_postal_code!$A$2:$A$11)</f>
        <v>50111</v>
      </c>
      <c r="P4885" s="15" t="s">
        <v>77</v>
      </c>
      <c r="Q4885" s="15" t="s">
        <v>1340</v>
      </c>
      <c r="R4885" s="15" t="s">
        <v>65</v>
      </c>
      <c r="S4885" s="15" t="s">
        <v>79</v>
      </c>
      <c r="T4885" s="15" t="s">
        <v>1341</v>
      </c>
      <c r="U4885" s="28">
        <v>330750.0</v>
      </c>
      <c r="V4885" s="15">
        <v>7.0</v>
      </c>
      <c r="W4885" s="31">
        <v>0.0</v>
      </c>
      <c r="X4885" s="28">
        <v>158760.0</v>
      </c>
    </row>
    <row r="4886" ht="15.75" customHeight="1">
      <c r="A4886" s="15">
        <v>434.0</v>
      </c>
      <c r="B4886" s="15" t="s">
        <v>7450</v>
      </c>
      <c r="C4886" s="18">
        <v>42527.0</v>
      </c>
      <c r="D4886" s="18">
        <v>42528.0</v>
      </c>
      <c r="E4886" s="18">
        <f t="shared" si="1"/>
        <v>42528</v>
      </c>
      <c r="F4886" s="15" t="s">
        <v>125</v>
      </c>
      <c r="G4886" s="15" t="s">
        <v>514</v>
      </c>
      <c r="H4886" s="15" t="s">
        <v>515</v>
      </c>
      <c r="I4886" s="15" t="s">
        <v>59</v>
      </c>
      <c r="J4886" s="15" t="s">
        <v>60</v>
      </c>
      <c r="K4886" s="15" t="s">
        <v>22</v>
      </c>
      <c r="L4886" s="15" t="str">
        <f t="array" ref="L4886">_xlfn.XLOOKUP(M4886,reference_province_to_city!$A$2:$A$11,reference_province_to_city!$B$2:$B$11)</f>
        <v>Surabaya</v>
      </c>
      <c r="M4886" s="15" t="s">
        <v>20</v>
      </c>
      <c r="N4886" s="15">
        <v>60231.0</v>
      </c>
      <c r="O4886" s="15">
        <f t="array" ref="O4886">_xlfn.XLOOKUP(M4886,reference_postal_code!$B$2:$B$11,reference_postal_code!$A$2:$A$11)</f>
        <v>60231</v>
      </c>
      <c r="P4886" s="15" t="s">
        <v>166</v>
      </c>
      <c r="Q4886" s="15" t="s">
        <v>2343</v>
      </c>
      <c r="R4886" s="15" t="s">
        <v>65</v>
      </c>
      <c r="S4886" s="15" t="s">
        <v>87</v>
      </c>
      <c r="T4886" s="15" t="s">
        <v>2344</v>
      </c>
      <c r="U4886" s="28">
        <v>1.07145E7</v>
      </c>
      <c r="V4886" s="15">
        <v>5.0</v>
      </c>
      <c r="W4886" s="31">
        <v>0.0</v>
      </c>
      <c r="X4886" s="28">
        <v>3107205.0</v>
      </c>
    </row>
    <row r="4887" ht="15.75" customHeight="1">
      <c r="A4887" s="15">
        <v>5536.0</v>
      </c>
      <c r="B4887" s="15" t="s">
        <v>7451</v>
      </c>
      <c r="C4887" s="18">
        <v>42527.0</v>
      </c>
      <c r="D4887" s="18">
        <v>42528.0</v>
      </c>
      <c r="E4887" s="18">
        <f t="shared" si="1"/>
        <v>42528</v>
      </c>
      <c r="F4887" s="15" t="s">
        <v>125</v>
      </c>
      <c r="G4887" s="15" t="s">
        <v>4620</v>
      </c>
      <c r="H4887" s="15" t="s">
        <v>4621</v>
      </c>
      <c r="I4887" s="15" t="s">
        <v>59</v>
      </c>
      <c r="J4887" s="15" t="s">
        <v>60</v>
      </c>
      <c r="K4887" s="15" t="s">
        <v>22</v>
      </c>
      <c r="L4887" s="15" t="str">
        <f t="array" ref="L4887">_xlfn.XLOOKUP(M4887,reference_province_to_city!$A$2:$A$11,reference_province_to_city!$B$2:$B$11)</f>
        <v>Surabaya</v>
      </c>
      <c r="M4887" s="15" t="s">
        <v>20</v>
      </c>
      <c r="N4887" s="15">
        <v>60231.0</v>
      </c>
      <c r="O4887" s="15">
        <f t="array" ref="O4887">_xlfn.XLOOKUP(M4887,reference_postal_code!$B$2:$B$11,reference_postal_code!$A$2:$A$11)</f>
        <v>60231</v>
      </c>
      <c r="P4887" s="15" t="s">
        <v>166</v>
      </c>
      <c r="Q4887" s="15" t="s">
        <v>3129</v>
      </c>
      <c r="R4887" s="15" t="s">
        <v>65</v>
      </c>
      <c r="S4887" s="15" t="s">
        <v>83</v>
      </c>
      <c r="T4887" s="15" t="s">
        <v>3130</v>
      </c>
      <c r="U4887" s="28">
        <v>962100.0</v>
      </c>
      <c r="V4887" s="15">
        <v>3.0</v>
      </c>
      <c r="W4887" s="31">
        <v>0.0</v>
      </c>
      <c r="X4887" s="28">
        <v>461808.0</v>
      </c>
    </row>
    <row r="4888" ht="15.75" customHeight="1">
      <c r="A4888" s="15">
        <v>5532.0</v>
      </c>
      <c r="B4888" s="15" t="s">
        <v>7451</v>
      </c>
      <c r="C4888" s="18">
        <v>42527.0</v>
      </c>
      <c r="D4888" s="18">
        <v>42528.0</v>
      </c>
      <c r="E4888" s="18">
        <f t="shared" si="1"/>
        <v>42528</v>
      </c>
      <c r="F4888" s="15" t="s">
        <v>125</v>
      </c>
      <c r="G4888" s="15" t="s">
        <v>4620</v>
      </c>
      <c r="H4888" s="15" t="s">
        <v>4621</v>
      </c>
      <c r="I4888" s="15" t="s">
        <v>59</v>
      </c>
      <c r="J4888" s="15" t="s">
        <v>60</v>
      </c>
      <c r="K4888" s="15" t="s">
        <v>22</v>
      </c>
      <c r="L4888" s="15" t="str">
        <f t="array" ref="L4888">_xlfn.XLOOKUP(M4888,reference_province_to_city!$A$2:$A$11,reference_province_to_city!$B$2:$B$11)</f>
        <v>Surabaya</v>
      </c>
      <c r="M4888" s="15" t="s">
        <v>20</v>
      </c>
      <c r="N4888" s="15">
        <v>60231.0</v>
      </c>
      <c r="O4888" s="15">
        <f t="array" ref="O4888">_xlfn.XLOOKUP(M4888,reference_postal_code!$B$2:$B$11,reference_postal_code!$A$2:$A$11)</f>
        <v>60231</v>
      </c>
      <c r="P4888" s="15" t="s">
        <v>166</v>
      </c>
      <c r="Q4888" s="15" t="s">
        <v>3165</v>
      </c>
      <c r="R4888" s="15" t="s">
        <v>110</v>
      </c>
      <c r="S4888" s="15" t="s">
        <v>149</v>
      </c>
      <c r="T4888" s="15" t="s">
        <v>3166</v>
      </c>
      <c r="U4888" s="28">
        <v>2699100.0</v>
      </c>
      <c r="V4888" s="15">
        <v>6.0</v>
      </c>
      <c r="W4888" s="31">
        <v>0.0</v>
      </c>
      <c r="X4888" s="28">
        <v>1133622.0</v>
      </c>
    </row>
    <row r="4889" ht="15.75" customHeight="1">
      <c r="A4889" s="15">
        <v>9661.0</v>
      </c>
      <c r="B4889" s="15" t="s">
        <v>7452</v>
      </c>
      <c r="C4889" s="18">
        <v>42527.0</v>
      </c>
      <c r="D4889" s="18">
        <v>42532.0</v>
      </c>
      <c r="E4889" s="18">
        <f t="shared" si="1"/>
        <v>42532</v>
      </c>
      <c r="F4889" s="15" t="s">
        <v>55</v>
      </c>
      <c r="G4889" s="15" t="s">
        <v>97</v>
      </c>
      <c r="H4889" s="15" t="s">
        <v>98</v>
      </c>
      <c r="I4889" s="15" t="s">
        <v>76</v>
      </c>
      <c r="J4889" s="15" t="s">
        <v>60</v>
      </c>
      <c r="K4889" s="15" t="s">
        <v>552</v>
      </c>
      <c r="L4889" s="15" t="str">
        <f t="array" ref="L4889">_xlfn.XLOOKUP(M4889,reference_province_to_city!$A$2:$A$11,reference_province_to_city!$B$2:$B$11)</f>
        <v>Denpasar</v>
      </c>
      <c r="M4889" s="15" t="s">
        <v>24</v>
      </c>
      <c r="N4889" s="15">
        <v>80231.0</v>
      </c>
      <c r="O4889" s="15">
        <f t="array" ref="O4889">_xlfn.XLOOKUP(M4889,reference_postal_code!$B$2:$B$11,reference_postal_code!$A$2:$A$11)</f>
        <v>80231</v>
      </c>
      <c r="P4889" s="15" t="s">
        <v>63</v>
      </c>
      <c r="Q4889" s="15" t="s">
        <v>1352</v>
      </c>
      <c r="R4889" s="15" t="s">
        <v>110</v>
      </c>
      <c r="S4889" s="15" t="s">
        <v>111</v>
      </c>
      <c r="T4889" s="15" t="s">
        <v>1353</v>
      </c>
      <c r="U4889" s="28">
        <v>4.535892E7</v>
      </c>
      <c r="V4889" s="15">
        <v>9.0</v>
      </c>
      <c r="W4889" s="31">
        <v>0.2</v>
      </c>
      <c r="X4889" s="28">
        <v>3401919.0</v>
      </c>
    </row>
    <row r="4890" ht="15.75" customHeight="1">
      <c r="A4890" s="15">
        <v>5085.0</v>
      </c>
      <c r="B4890" s="15" t="s">
        <v>7453</v>
      </c>
      <c r="C4890" s="18">
        <v>42527.0</v>
      </c>
      <c r="D4890" s="18">
        <v>42530.0</v>
      </c>
      <c r="E4890" s="18">
        <f t="shared" si="1"/>
        <v>42530</v>
      </c>
      <c r="F4890" s="15" t="s">
        <v>114</v>
      </c>
      <c r="G4890" s="15" t="s">
        <v>7454</v>
      </c>
      <c r="H4890" s="15" t="s">
        <v>7455</v>
      </c>
      <c r="I4890" s="15" t="s">
        <v>128</v>
      </c>
      <c r="J4890" s="15" t="s">
        <v>60</v>
      </c>
      <c r="K4890" s="15" t="s">
        <v>33</v>
      </c>
      <c r="L4890" s="15" t="str">
        <f t="array" ref="L4890">_xlfn.XLOOKUP(M4890,reference_province_to_city!$A$2:$A$11,reference_province_to_city!$B$2:$B$11)</f>
        <v>Makassar</v>
      </c>
      <c r="M4890" s="15" t="s">
        <v>25</v>
      </c>
      <c r="N4890" s="15">
        <v>90111.0</v>
      </c>
      <c r="O4890" s="15">
        <f t="array" ref="O4890">_xlfn.XLOOKUP(M4890,reference_postal_code!$B$2:$B$11,reference_postal_code!$A$2:$A$11)</f>
        <v>90111</v>
      </c>
      <c r="P4890" s="15" t="s">
        <v>63</v>
      </c>
      <c r="Q4890" s="15" t="s">
        <v>6593</v>
      </c>
      <c r="R4890" s="15" t="s">
        <v>65</v>
      </c>
      <c r="S4890" s="15" t="s">
        <v>66</v>
      </c>
      <c r="T4890" s="15" t="s">
        <v>6594</v>
      </c>
      <c r="U4890" s="28">
        <v>1582800.0</v>
      </c>
      <c r="V4890" s="15">
        <v>4.0</v>
      </c>
      <c r="W4890" s="31">
        <v>0.0</v>
      </c>
      <c r="X4890" s="28">
        <v>728088.0</v>
      </c>
    </row>
    <row r="4891" ht="15.75" customHeight="1">
      <c r="A4891" s="15">
        <v>5534.0</v>
      </c>
      <c r="B4891" s="15" t="s">
        <v>7451</v>
      </c>
      <c r="C4891" s="18">
        <v>42527.0</v>
      </c>
      <c r="D4891" s="18">
        <v>42528.0</v>
      </c>
      <c r="E4891" s="18">
        <f t="shared" si="1"/>
        <v>42528</v>
      </c>
      <c r="F4891" s="15" t="s">
        <v>125</v>
      </c>
      <c r="G4891" s="15" t="s">
        <v>4620</v>
      </c>
      <c r="H4891" s="15" t="s">
        <v>4621</v>
      </c>
      <c r="I4891" s="15" t="s">
        <v>59</v>
      </c>
      <c r="J4891" s="15" t="s">
        <v>60</v>
      </c>
      <c r="K4891" s="15" t="s">
        <v>22</v>
      </c>
      <c r="L4891" s="15" t="str">
        <f t="array" ref="L4891">_xlfn.XLOOKUP(M4891,reference_province_to_city!$A$2:$A$11,reference_province_to_city!$B$2:$B$11)</f>
        <v>Surabaya</v>
      </c>
      <c r="M4891" s="15" t="s">
        <v>20</v>
      </c>
      <c r="N4891" s="15">
        <v>60231.0</v>
      </c>
      <c r="O4891" s="15">
        <f t="array" ref="O4891">_xlfn.XLOOKUP(M4891,reference_postal_code!$B$2:$B$11,reference_postal_code!$A$2:$A$11)</f>
        <v>60231</v>
      </c>
      <c r="P4891" s="15" t="s">
        <v>166</v>
      </c>
      <c r="Q4891" s="15" t="s">
        <v>198</v>
      </c>
      <c r="R4891" s="15" t="s">
        <v>110</v>
      </c>
      <c r="S4891" s="15" t="s">
        <v>149</v>
      </c>
      <c r="T4891" s="15" t="s">
        <v>199</v>
      </c>
      <c r="U4891" s="28">
        <v>4850550.0</v>
      </c>
      <c r="V4891" s="15">
        <v>3.0</v>
      </c>
      <c r="W4891" s="31">
        <v>0.0</v>
      </c>
      <c r="X4891" s="28">
        <v>1940220.0</v>
      </c>
    </row>
    <row r="4892" ht="15.75" customHeight="1">
      <c r="A4892" s="15">
        <v>9662.0</v>
      </c>
      <c r="B4892" s="15" t="s">
        <v>7452</v>
      </c>
      <c r="C4892" s="18">
        <v>42527.0</v>
      </c>
      <c r="D4892" s="18">
        <v>42532.0</v>
      </c>
      <c r="E4892" s="18">
        <f t="shared" si="1"/>
        <v>42532</v>
      </c>
      <c r="F4892" s="15" t="s">
        <v>55</v>
      </c>
      <c r="G4892" s="15" t="s">
        <v>97</v>
      </c>
      <c r="H4892" s="15" t="s">
        <v>98</v>
      </c>
      <c r="I4892" s="15" t="s">
        <v>76</v>
      </c>
      <c r="J4892" s="15" t="s">
        <v>60</v>
      </c>
      <c r="K4892" s="15" t="s">
        <v>26</v>
      </c>
      <c r="L4892" s="15" t="str">
        <f t="array" ref="L4892">_xlfn.XLOOKUP(M4892,reference_province_to_city!$A$2:$A$11,reference_province_to_city!$B$2:$B$11)</f>
        <v>Denpasar</v>
      </c>
      <c r="M4892" s="15" t="s">
        <v>24</v>
      </c>
      <c r="N4892" s="15">
        <v>80231.0</v>
      </c>
      <c r="O4892" s="15">
        <f t="array" ref="O4892">_xlfn.XLOOKUP(M4892,reference_postal_code!$B$2:$B$11,reference_postal_code!$A$2:$A$11)</f>
        <v>80231</v>
      </c>
      <c r="P4892" s="15" t="s">
        <v>63</v>
      </c>
      <c r="Q4892" s="15" t="s">
        <v>3031</v>
      </c>
      <c r="R4892" s="15" t="s">
        <v>110</v>
      </c>
      <c r="S4892" s="15" t="s">
        <v>149</v>
      </c>
      <c r="T4892" s="15" t="s">
        <v>3032</v>
      </c>
      <c r="U4892" s="28">
        <v>404400.0</v>
      </c>
      <c r="V4892" s="15">
        <v>2.0</v>
      </c>
      <c r="W4892" s="31">
        <v>0.0</v>
      </c>
      <c r="X4892" s="28">
        <v>56616.0</v>
      </c>
    </row>
    <row r="4893" ht="15.75" customHeight="1">
      <c r="A4893" s="15">
        <v>9663.0</v>
      </c>
      <c r="B4893" s="15" t="s">
        <v>7452</v>
      </c>
      <c r="C4893" s="18">
        <v>42527.0</v>
      </c>
      <c r="D4893" s="18">
        <v>42532.0</v>
      </c>
      <c r="E4893" s="18">
        <f t="shared" si="1"/>
        <v>42532</v>
      </c>
      <c r="F4893" s="15" t="s">
        <v>55</v>
      </c>
      <c r="G4893" s="15" t="s">
        <v>97</v>
      </c>
      <c r="H4893" s="15" t="s">
        <v>98</v>
      </c>
      <c r="I4893" s="15" t="s">
        <v>76</v>
      </c>
      <c r="J4893" s="15" t="s">
        <v>60</v>
      </c>
      <c r="K4893" s="15" t="s">
        <v>26</v>
      </c>
      <c r="L4893" s="15" t="str">
        <f t="array" ref="L4893">_xlfn.XLOOKUP(M4893,reference_province_to_city!$A$2:$A$11,reference_province_to_city!$B$2:$B$11)</f>
        <v>Denpasar</v>
      </c>
      <c r="M4893" s="15" t="s">
        <v>24</v>
      </c>
      <c r="N4893" s="15">
        <v>80231.0</v>
      </c>
      <c r="O4893" s="15">
        <f t="array" ref="O4893">_xlfn.XLOOKUP(M4893,reference_postal_code!$B$2:$B$11,reference_postal_code!$A$2:$A$11)</f>
        <v>80231</v>
      </c>
      <c r="P4893" s="15" t="s">
        <v>63</v>
      </c>
      <c r="Q4893" s="15" t="s">
        <v>3438</v>
      </c>
      <c r="R4893" s="15" t="s">
        <v>110</v>
      </c>
      <c r="S4893" s="15" t="s">
        <v>111</v>
      </c>
      <c r="T4893" s="15" t="s">
        <v>3439</v>
      </c>
      <c r="U4893" s="28">
        <v>7164000.0</v>
      </c>
      <c r="V4893" s="15">
        <v>3.0</v>
      </c>
      <c r="W4893" s="31">
        <v>0.2</v>
      </c>
      <c r="X4893" s="28">
        <v>2417850.0</v>
      </c>
    </row>
    <row r="4894" ht="15.75" customHeight="1">
      <c r="A4894" s="15">
        <v>5538.0</v>
      </c>
      <c r="B4894" s="15" t="s">
        <v>7451</v>
      </c>
      <c r="C4894" s="18">
        <v>42527.0</v>
      </c>
      <c r="D4894" s="18">
        <v>42528.0</v>
      </c>
      <c r="E4894" s="18">
        <f t="shared" si="1"/>
        <v>42528</v>
      </c>
      <c r="F4894" s="15" t="s">
        <v>125</v>
      </c>
      <c r="G4894" s="15" t="s">
        <v>4620</v>
      </c>
      <c r="H4894" s="15" t="s">
        <v>4621</v>
      </c>
      <c r="I4894" s="15" t="s">
        <v>59</v>
      </c>
      <c r="J4894" s="15" t="s">
        <v>60</v>
      </c>
      <c r="K4894" s="15" t="s">
        <v>22</v>
      </c>
      <c r="L4894" s="15" t="str">
        <f t="array" ref="L4894">_xlfn.XLOOKUP(M4894,reference_province_to_city!$A$2:$A$11,reference_province_to_city!$B$2:$B$11)</f>
        <v>Surabaya</v>
      </c>
      <c r="M4894" s="15" t="s">
        <v>20</v>
      </c>
      <c r="N4894" s="15">
        <v>60231.0</v>
      </c>
      <c r="O4894" s="15">
        <f t="array" ref="O4894">_xlfn.XLOOKUP(M4894,reference_postal_code!$B$2:$B$11,reference_postal_code!$A$2:$A$11)</f>
        <v>60231</v>
      </c>
      <c r="P4894" s="15" t="s">
        <v>166</v>
      </c>
      <c r="Q4894" s="15" t="s">
        <v>7456</v>
      </c>
      <c r="R4894" s="15" t="s">
        <v>65</v>
      </c>
      <c r="S4894" s="15" t="s">
        <v>66</v>
      </c>
      <c r="T4894" s="15" t="s">
        <v>7457</v>
      </c>
      <c r="U4894" s="28">
        <v>194400.0</v>
      </c>
      <c r="V4894" s="15">
        <v>2.0</v>
      </c>
      <c r="W4894" s="31">
        <v>0.0</v>
      </c>
      <c r="X4894" s="28">
        <v>93312.0</v>
      </c>
    </row>
    <row r="4895" ht="15.75" customHeight="1">
      <c r="A4895" s="15">
        <v>9899.0</v>
      </c>
      <c r="B4895" s="15" t="s">
        <v>7458</v>
      </c>
      <c r="C4895" s="18">
        <v>42527.0</v>
      </c>
      <c r="D4895" s="18">
        <v>42531.0</v>
      </c>
      <c r="E4895" s="18">
        <f t="shared" si="1"/>
        <v>42531</v>
      </c>
      <c r="F4895" s="15" t="s">
        <v>55</v>
      </c>
      <c r="G4895" s="15" t="s">
        <v>7459</v>
      </c>
      <c r="H4895" s="15" t="s">
        <v>7460</v>
      </c>
      <c r="I4895" s="15" t="s">
        <v>59</v>
      </c>
      <c r="J4895" s="15" t="s">
        <v>60</v>
      </c>
      <c r="K4895" s="15" t="s">
        <v>14</v>
      </c>
      <c r="L4895" s="15" t="str">
        <f t="array" ref="L4895">_xlfn.XLOOKUP(M4895,reference_province_to_city!$A$2:$A$11,reference_province_to_city!$B$2:$B$11)</f>
        <v>Bandung</v>
      </c>
      <c r="M4895" s="15" t="s">
        <v>12</v>
      </c>
      <c r="N4895" s="15">
        <v>40111.0</v>
      </c>
      <c r="O4895" s="15">
        <f t="array" ref="O4895">_xlfn.XLOOKUP(M4895,reference_postal_code!$B$2:$B$11,reference_postal_code!$A$2:$A$11)</f>
        <v>40111</v>
      </c>
      <c r="P4895" s="15" t="s">
        <v>117</v>
      </c>
      <c r="Q4895" s="15" t="s">
        <v>4779</v>
      </c>
      <c r="R4895" s="15" t="s">
        <v>106</v>
      </c>
      <c r="S4895" s="15" t="s">
        <v>139</v>
      </c>
      <c r="T4895" s="15" t="s">
        <v>4780</v>
      </c>
      <c r="U4895" s="28">
        <v>1239600.0</v>
      </c>
      <c r="V4895" s="15">
        <v>2.0</v>
      </c>
      <c r="W4895" s="31">
        <v>0.2</v>
      </c>
      <c r="X4895" s="28">
        <v>0.0</v>
      </c>
    </row>
    <row r="4896" ht="15.75" customHeight="1">
      <c r="A4896" s="15">
        <v>265.0</v>
      </c>
      <c r="B4896" s="15" t="s">
        <v>7461</v>
      </c>
      <c r="C4896" s="18">
        <v>42527.0</v>
      </c>
      <c r="D4896" s="18">
        <v>42534.0</v>
      </c>
      <c r="E4896" s="18">
        <f t="shared" si="1"/>
        <v>42534</v>
      </c>
      <c r="F4896" s="15" t="s">
        <v>55</v>
      </c>
      <c r="G4896" s="15" t="s">
        <v>4349</v>
      </c>
      <c r="H4896" s="15" t="s">
        <v>4350</v>
      </c>
      <c r="I4896" s="15" t="s">
        <v>59</v>
      </c>
      <c r="J4896" s="15" t="s">
        <v>60</v>
      </c>
      <c r="K4896" s="15" t="s">
        <v>17</v>
      </c>
      <c r="L4896" s="15" t="str">
        <f t="array" ref="L4896">_xlfn.XLOOKUP(M4896,reference_province_to_city!$A$2:$A$11,reference_province_to_city!$B$2:$B$11)</f>
        <v>Semarang</v>
      </c>
      <c r="M4896" s="15" t="s">
        <v>15</v>
      </c>
      <c r="N4896" s="15">
        <v>50111.0</v>
      </c>
      <c r="O4896" s="15">
        <f t="array" ref="O4896">_xlfn.XLOOKUP(M4896,reference_postal_code!$B$2:$B$11,reference_postal_code!$A$2:$A$11)</f>
        <v>50111</v>
      </c>
      <c r="P4896" s="15" t="s">
        <v>77</v>
      </c>
      <c r="Q4896" s="15" t="s">
        <v>6726</v>
      </c>
      <c r="R4896" s="15" t="s">
        <v>110</v>
      </c>
      <c r="S4896" s="15" t="s">
        <v>111</v>
      </c>
      <c r="T4896" s="15" t="s">
        <v>6727</v>
      </c>
      <c r="U4896" s="28">
        <v>4923360.0</v>
      </c>
      <c r="V4896" s="15">
        <v>4.0</v>
      </c>
      <c r="W4896" s="31">
        <v>0.2</v>
      </c>
      <c r="X4896" s="28">
        <v>430794.0</v>
      </c>
    </row>
    <row r="4897" ht="15.75" customHeight="1">
      <c r="A4897" s="15">
        <v>5533.0</v>
      </c>
      <c r="B4897" s="15" t="s">
        <v>7451</v>
      </c>
      <c r="C4897" s="18">
        <v>42527.0</v>
      </c>
      <c r="D4897" s="18">
        <v>42528.0</v>
      </c>
      <c r="E4897" s="18">
        <f t="shared" si="1"/>
        <v>42528</v>
      </c>
      <c r="F4897" s="15" t="s">
        <v>125</v>
      </c>
      <c r="G4897" s="15" t="s">
        <v>4620</v>
      </c>
      <c r="H4897" s="15" t="s">
        <v>4621</v>
      </c>
      <c r="I4897" s="15" t="s">
        <v>59</v>
      </c>
      <c r="J4897" s="15" t="s">
        <v>60</v>
      </c>
      <c r="K4897" s="15" t="s">
        <v>22</v>
      </c>
      <c r="L4897" s="15" t="str">
        <f t="array" ref="L4897">_xlfn.XLOOKUP(M4897,reference_province_to_city!$A$2:$A$11,reference_province_to_city!$B$2:$B$11)</f>
        <v>Surabaya</v>
      </c>
      <c r="M4897" s="15" t="s">
        <v>20</v>
      </c>
      <c r="N4897" s="15">
        <v>60231.0</v>
      </c>
      <c r="O4897" s="15">
        <f t="array" ref="O4897">_xlfn.XLOOKUP(M4897,reference_postal_code!$B$2:$B$11,reference_postal_code!$A$2:$A$11)</f>
        <v>60231</v>
      </c>
      <c r="P4897" s="15" t="s">
        <v>166</v>
      </c>
      <c r="Q4897" s="15" t="s">
        <v>3444</v>
      </c>
      <c r="R4897" s="15" t="s">
        <v>110</v>
      </c>
      <c r="S4897" s="15" t="s">
        <v>149</v>
      </c>
      <c r="T4897" s="15" t="s">
        <v>3445</v>
      </c>
      <c r="U4897" s="28">
        <v>402750.0</v>
      </c>
      <c r="V4897" s="15">
        <v>3.0</v>
      </c>
      <c r="W4897" s="31">
        <v>0.0</v>
      </c>
      <c r="X4897" s="28">
        <v>76522.0</v>
      </c>
    </row>
    <row r="4898" ht="15.75" customHeight="1">
      <c r="A4898" s="15">
        <v>5535.0</v>
      </c>
      <c r="B4898" s="15" t="s">
        <v>7451</v>
      </c>
      <c r="C4898" s="18">
        <v>42527.0</v>
      </c>
      <c r="D4898" s="18">
        <v>42528.0</v>
      </c>
      <c r="E4898" s="18">
        <f t="shared" si="1"/>
        <v>42528</v>
      </c>
      <c r="F4898" s="15" t="s">
        <v>125</v>
      </c>
      <c r="G4898" s="15" t="s">
        <v>4620</v>
      </c>
      <c r="H4898" s="15" t="s">
        <v>4621</v>
      </c>
      <c r="I4898" s="15" t="s">
        <v>59</v>
      </c>
      <c r="J4898" s="15" t="s">
        <v>60</v>
      </c>
      <c r="K4898" s="15" t="s">
        <v>22</v>
      </c>
      <c r="L4898" s="15" t="str">
        <f t="array" ref="L4898">_xlfn.XLOOKUP(M4898,reference_province_to_city!$A$2:$A$11,reference_province_to_city!$B$2:$B$11)</f>
        <v>Surabaya</v>
      </c>
      <c r="M4898" s="15" t="s">
        <v>20</v>
      </c>
      <c r="N4898" s="15">
        <v>60231.0</v>
      </c>
      <c r="O4898" s="15">
        <f t="array" ref="O4898">_xlfn.XLOOKUP(M4898,reference_postal_code!$B$2:$B$11,reference_postal_code!$A$2:$A$11)</f>
        <v>60231</v>
      </c>
      <c r="P4898" s="15" t="s">
        <v>166</v>
      </c>
      <c r="Q4898" s="15" t="s">
        <v>5836</v>
      </c>
      <c r="R4898" s="15" t="s">
        <v>65</v>
      </c>
      <c r="S4898" s="15" t="s">
        <v>66</v>
      </c>
      <c r="T4898" s="15" t="s">
        <v>5837</v>
      </c>
      <c r="U4898" s="28">
        <v>899100.0</v>
      </c>
      <c r="V4898" s="15">
        <v>3.0</v>
      </c>
      <c r="W4898" s="31">
        <v>0.0</v>
      </c>
      <c r="X4898" s="28">
        <v>422577.0</v>
      </c>
    </row>
    <row r="4899" ht="15.75" customHeight="1">
      <c r="A4899" s="15">
        <v>5537.0</v>
      </c>
      <c r="B4899" s="15" t="s">
        <v>7451</v>
      </c>
      <c r="C4899" s="18">
        <v>42527.0</v>
      </c>
      <c r="D4899" s="18">
        <v>42528.0</v>
      </c>
      <c r="E4899" s="18">
        <f t="shared" si="1"/>
        <v>42528</v>
      </c>
      <c r="F4899" s="15" t="s">
        <v>125</v>
      </c>
      <c r="G4899" s="15" t="s">
        <v>4620</v>
      </c>
      <c r="H4899" s="15" t="s">
        <v>4621</v>
      </c>
      <c r="I4899" s="15" t="s">
        <v>59</v>
      </c>
      <c r="J4899" s="15" t="s">
        <v>60</v>
      </c>
      <c r="K4899" s="15" t="s">
        <v>1550</v>
      </c>
      <c r="L4899" s="15" t="str">
        <f t="array" ref="L4899">_xlfn.XLOOKUP(M4899,reference_province_to_city!$A$2:$A$11,reference_province_to_city!$B$2:$B$11)</f>
        <v>Surabaya</v>
      </c>
      <c r="M4899" s="15" t="s">
        <v>20</v>
      </c>
      <c r="N4899" s="15">
        <v>60231.0</v>
      </c>
      <c r="O4899" s="15">
        <f t="array" ref="O4899">_xlfn.XLOOKUP(M4899,reference_postal_code!$B$2:$B$11,reference_postal_code!$A$2:$A$11)</f>
        <v>60231</v>
      </c>
      <c r="P4899" s="15" t="s">
        <v>166</v>
      </c>
      <c r="Q4899" s="15" t="s">
        <v>4478</v>
      </c>
      <c r="R4899" s="15" t="s">
        <v>65</v>
      </c>
      <c r="S4899" s="15" t="s">
        <v>83</v>
      </c>
      <c r="T4899" s="15" t="s">
        <v>4479</v>
      </c>
      <c r="U4899" s="28">
        <v>175050.0</v>
      </c>
      <c r="V4899" s="15">
        <v>3.0</v>
      </c>
      <c r="W4899" s="31">
        <v>0.0</v>
      </c>
      <c r="X4899" s="28">
        <v>84024.0</v>
      </c>
    </row>
    <row r="4900" ht="15.75" customHeight="1">
      <c r="A4900" s="15">
        <v>9898.0</v>
      </c>
      <c r="B4900" s="15" t="s">
        <v>7458</v>
      </c>
      <c r="C4900" s="18">
        <v>42527.0</v>
      </c>
      <c r="D4900" s="18">
        <v>42531.0</v>
      </c>
      <c r="E4900" s="18">
        <f t="shared" si="1"/>
        <v>42531</v>
      </c>
      <c r="F4900" s="15" t="s">
        <v>55</v>
      </c>
      <c r="G4900" s="15" t="s">
        <v>7459</v>
      </c>
      <c r="H4900" s="15" t="s">
        <v>7460</v>
      </c>
      <c r="I4900" s="15" t="s">
        <v>59</v>
      </c>
      <c r="J4900" s="15" t="s">
        <v>60</v>
      </c>
      <c r="K4900" s="15" t="s">
        <v>14</v>
      </c>
      <c r="L4900" s="15" t="str">
        <f t="array" ref="L4900">_xlfn.XLOOKUP(M4900,reference_province_to_city!$A$2:$A$11,reference_province_to_city!$B$2:$B$11)</f>
        <v>Bandung</v>
      </c>
      <c r="M4900" s="15" t="s">
        <v>12</v>
      </c>
      <c r="N4900" s="15">
        <v>40111.0</v>
      </c>
      <c r="O4900" s="15">
        <f t="array" ref="O4900">_xlfn.XLOOKUP(M4900,reference_postal_code!$B$2:$B$11,reference_postal_code!$A$2:$A$11)</f>
        <v>40111</v>
      </c>
      <c r="P4900" s="15" t="s">
        <v>117</v>
      </c>
      <c r="Q4900" s="15" t="s">
        <v>1557</v>
      </c>
      <c r="R4900" s="15" t="s">
        <v>106</v>
      </c>
      <c r="S4900" s="15" t="s">
        <v>139</v>
      </c>
      <c r="T4900" s="15" t="s">
        <v>1558</v>
      </c>
      <c r="U4900" s="28">
        <v>6994800.0</v>
      </c>
      <c r="V4900" s="15">
        <v>3.0</v>
      </c>
      <c r="W4900" s="31">
        <v>0.2</v>
      </c>
      <c r="X4900" s="28">
        <v>524610.0</v>
      </c>
    </row>
    <row r="4901" ht="15.75" customHeight="1">
      <c r="A4901" s="15">
        <v>9121.0</v>
      </c>
      <c r="B4901" s="15" t="s">
        <v>7449</v>
      </c>
      <c r="C4901" s="18">
        <v>42527.0</v>
      </c>
      <c r="D4901" s="18">
        <v>42533.0</v>
      </c>
      <c r="E4901" s="18">
        <f t="shared" si="1"/>
        <v>42533</v>
      </c>
      <c r="F4901" s="15" t="s">
        <v>55</v>
      </c>
      <c r="G4901" s="15" t="s">
        <v>1810</v>
      </c>
      <c r="H4901" s="15" t="s">
        <v>1811</v>
      </c>
      <c r="I4901" s="15" t="s">
        <v>76</v>
      </c>
      <c r="J4901" s="15" t="s">
        <v>60</v>
      </c>
      <c r="K4901" s="15" t="s">
        <v>17</v>
      </c>
      <c r="L4901" s="15" t="str">
        <f t="array" ref="L4901">_xlfn.XLOOKUP(M4901,reference_province_to_city!$A$2:$A$11,reference_province_to_city!$B$2:$B$11)</f>
        <v>Semarang</v>
      </c>
      <c r="M4901" s="15" t="s">
        <v>15</v>
      </c>
      <c r="N4901" s="15">
        <v>50111.0</v>
      </c>
      <c r="O4901" s="15">
        <f t="array" ref="O4901">_xlfn.XLOOKUP(M4901,reference_postal_code!$B$2:$B$11,reference_postal_code!$A$2:$A$11)</f>
        <v>50111</v>
      </c>
      <c r="P4901" s="15" t="s">
        <v>77</v>
      </c>
      <c r="Q4901" s="15" t="s">
        <v>7462</v>
      </c>
      <c r="R4901" s="15" t="s">
        <v>65</v>
      </c>
      <c r="S4901" s="15" t="s">
        <v>66</v>
      </c>
      <c r="T4901" s="15" t="s">
        <v>7463</v>
      </c>
      <c r="U4901" s="28">
        <v>1498500.0</v>
      </c>
      <c r="V4901" s="15">
        <v>5.0</v>
      </c>
      <c r="W4901" s="31">
        <v>0.0</v>
      </c>
      <c r="X4901" s="28">
        <v>704295.0</v>
      </c>
    </row>
    <row r="4902" ht="15.75" customHeight="1">
      <c r="A4902" s="15">
        <v>3149.0</v>
      </c>
      <c r="B4902" s="15" t="s">
        <v>7464</v>
      </c>
      <c r="C4902" s="18">
        <v>42528.0</v>
      </c>
      <c r="D4902" s="18">
        <v>42531.0</v>
      </c>
      <c r="E4902" s="18">
        <f t="shared" si="1"/>
        <v>42531</v>
      </c>
      <c r="F4902" s="15" t="s">
        <v>125</v>
      </c>
      <c r="G4902" s="15" t="s">
        <v>3694</v>
      </c>
      <c r="H4902" s="15" t="s">
        <v>3695</v>
      </c>
      <c r="I4902" s="15" t="s">
        <v>76</v>
      </c>
      <c r="J4902" s="15" t="s">
        <v>60</v>
      </c>
      <c r="K4902" s="15" t="s">
        <v>29</v>
      </c>
      <c r="L4902" s="15" t="str">
        <f t="array" ref="L4902">_xlfn.XLOOKUP(M4902,reference_province_to_city!$A$2:$A$11,reference_province_to_city!$B$2:$B$11)</f>
        <v>Palembang</v>
      </c>
      <c r="M4902" s="15" t="s">
        <v>13</v>
      </c>
      <c r="N4902" s="15">
        <v>30111.0</v>
      </c>
      <c r="O4902" s="15">
        <f t="array" ref="O4902">_xlfn.XLOOKUP(M4902,reference_postal_code!$B$2:$B$11,reference_postal_code!$A$2:$A$11)</f>
        <v>30111</v>
      </c>
      <c r="P4902" s="15" t="s">
        <v>77</v>
      </c>
      <c r="Q4902" s="15" t="s">
        <v>1123</v>
      </c>
      <c r="R4902" s="15" t="s">
        <v>65</v>
      </c>
      <c r="S4902" s="15" t="s">
        <v>66</v>
      </c>
      <c r="T4902" s="15" t="s">
        <v>1124</v>
      </c>
      <c r="U4902" s="28">
        <v>486000.0</v>
      </c>
      <c r="V4902" s="15">
        <v>5.0</v>
      </c>
      <c r="W4902" s="31">
        <v>0.0</v>
      </c>
      <c r="X4902" s="28">
        <v>233280.0</v>
      </c>
    </row>
    <row r="4903" ht="15.75" customHeight="1">
      <c r="A4903" s="15">
        <v>3578.0</v>
      </c>
      <c r="B4903" s="15" t="s">
        <v>7465</v>
      </c>
      <c r="C4903" s="18">
        <v>42528.0</v>
      </c>
      <c r="D4903" s="18">
        <v>42532.0</v>
      </c>
      <c r="E4903" s="18">
        <f t="shared" si="1"/>
        <v>42532</v>
      </c>
      <c r="F4903" s="15" t="s">
        <v>55</v>
      </c>
      <c r="G4903" s="15" t="s">
        <v>2820</v>
      </c>
      <c r="H4903" s="15" t="s">
        <v>2821</v>
      </c>
      <c r="I4903" s="15" t="s">
        <v>76</v>
      </c>
      <c r="J4903" s="15" t="s">
        <v>60</v>
      </c>
      <c r="K4903" s="15" t="s">
        <v>17</v>
      </c>
      <c r="L4903" s="15" t="str">
        <f t="array" ref="L4903">_xlfn.XLOOKUP(M4903,reference_province_to_city!$A$2:$A$11,reference_province_to_city!$B$2:$B$11)</f>
        <v>Semarang</v>
      </c>
      <c r="M4903" s="15" t="s">
        <v>15</v>
      </c>
      <c r="N4903" s="15">
        <v>50111.0</v>
      </c>
      <c r="O4903" s="15">
        <f t="array" ref="O4903">_xlfn.XLOOKUP(M4903,reference_postal_code!$B$2:$B$11,reference_postal_code!$A$2:$A$11)</f>
        <v>50111</v>
      </c>
      <c r="P4903" s="15" t="s">
        <v>77</v>
      </c>
      <c r="Q4903" s="15" t="s">
        <v>3251</v>
      </c>
      <c r="R4903" s="15" t="s">
        <v>65</v>
      </c>
      <c r="S4903" s="15" t="s">
        <v>66</v>
      </c>
      <c r="T4903" s="15" t="s">
        <v>3252</v>
      </c>
      <c r="U4903" s="28">
        <v>70950.0</v>
      </c>
      <c r="V4903" s="15">
        <v>1.0</v>
      </c>
      <c r="W4903" s="31">
        <v>0.0</v>
      </c>
      <c r="X4903" s="28">
        <v>34766.0</v>
      </c>
    </row>
    <row r="4904" ht="15.75" customHeight="1">
      <c r="A4904" s="15">
        <v>3577.0</v>
      </c>
      <c r="B4904" s="15" t="s">
        <v>7465</v>
      </c>
      <c r="C4904" s="18">
        <v>42528.0</v>
      </c>
      <c r="D4904" s="18">
        <v>42532.0</v>
      </c>
      <c r="E4904" s="18">
        <f t="shared" si="1"/>
        <v>42532</v>
      </c>
      <c r="F4904" s="15" t="s">
        <v>55</v>
      </c>
      <c r="G4904" s="15" t="s">
        <v>2820</v>
      </c>
      <c r="H4904" s="15" t="s">
        <v>2821</v>
      </c>
      <c r="I4904" s="15" t="s">
        <v>76</v>
      </c>
      <c r="J4904" s="15" t="s">
        <v>60</v>
      </c>
      <c r="K4904" s="15" t="s">
        <v>17</v>
      </c>
      <c r="L4904" s="15" t="str">
        <f t="array" ref="L4904">_xlfn.XLOOKUP(M4904,reference_province_to_city!$A$2:$A$11,reference_province_to_city!$B$2:$B$11)</f>
        <v>Semarang</v>
      </c>
      <c r="M4904" s="15" t="s">
        <v>15</v>
      </c>
      <c r="N4904" s="15">
        <v>50111.0</v>
      </c>
      <c r="O4904" s="15">
        <f t="array" ref="O4904">_xlfn.XLOOKUP(M4904,reference_postal_code!$B$2:$B$11,reference_postal_code!$A$2:$A$11)</f>
        <v>50111</v>
      </c>
      <c r="P4904" s="15" t="s">
        <v>77</v>
      </c>
      <c r="Q4904" s="15" t="s">
        <v>4665</v>
      </c>
      <c r="R4904" s="15" t="s">
        <v>65</v>
      </c>
      <c r="S4904" s="15" t="s">
        <v>83</v>
      </c>
      <c r="T4904" s="15" t="s">
        <v>4666</v>
      </c>
      <c r="U4904" s="28">
        <v>71760.0</v>
      </c>
      <c r="V4904" s="15">
        <v>1.0</v>
      </c>
      <c r="W4904" s="31">
        <v>0.2</v>
      </c>
      <c r="X4904" s="28">
        <v>23322.0</v>
      </c>
    </row>
    <row r="4905" ht="15.75" customHeight="1">
      <c r="A4905" s="15">
        <v>9583.0</v>
      </c>
      <c r="B4905" s="15" t="s">
        <v>7466</v>
      </c>
      <c r="C4905" s="18">
        <v>42528.0</v>
      </c>
      <c r="D4905" s="18">
        <v>42532.0</v>
      </c>
      <c r="E4905" s="18">
        <f t="shared" si="1"/>
        <v>42532</v>
      </c>
      <c r="F4905" s="15" t="s">
        <v>55</v>
      </c>
      <c r="G4905" s="15" t="s">
        <v>7467</v>
      </c>
      <c r="H4905" s="15" t="s">
        <v>7468</v>
      </c>
      <c r="I4905" s="15" t="s">
        <v>76</v>
      </c>
      <c r="J4905" s="15" t="s">
        <v>60</v>
      </c>
      <c r="K4905" s="15" t="s">
        <v>29</v>
      </c>
      <c r="L4905" s="15" t="str">
        <f t="array" ref="L4905">_xlfn.XLOOKUP(M4905,reference_province_to_city!$A$2:$A$11,reference_province_to_city!$B$2:$B$11)</f>
        <v>Palembang</v>
      </c>
      <c r="M4905" s="15" t="s">
        <v>13</v>
      </c>
      <c r="N4905" s="15">
        <v>30111.0</v>
      </c>
      <c r="O4905" s="15">
        <f t="array" ref="O4905">_xlfn.XLOOKUP(M4905,reference_postal_code!$B$2:$B$11,reference_postal_code!$A$2:$A$11)</f>
        <v>30111</v>
      </c>
      <c r="P4905" s="15" t="s">
        <v>77</v>
      </c>
      <c r="Q4905" s="15" t="s">
        <v>2960</v>
      </c>
      <c r="R4905" s="15" t="s">
        <v>65</v>
      </c>
      <c r="S4905" s="15" t="s">
        <v>103</v>
      </c>
      <c r="T4905" s="15" t="s">
        <v>2961</v>
      </c>
      <c r="U4905" s="28">
        <v>144720.0</v>
      </c>
      <c r="V4905" s="15">
        <v>6.0</v>
      </c>
      <c r="W4905" s="31">
        <v>0.2</v>
      </c>
      <c r="X4905" s="28">
        <v>52461.0</v>
      </c>
    </row>
    <row r="4906" ht="15.75" customHeight="1">
      <c r="A4906" s="15">
        <v>5468.0</v>
      </c>
      <c r="B4906" s="15" t="s">
        <v>7469</v>
      </c>
      <c r="C4906" s="18">
        <v>42530.0</v>
      </c>
      <c r="D4906" s="18">
        <v>42535.0</v>
      </c>
      <c r="E4906" s="18">
        <f t="shared" si="1"/>
        <v>42535</v>
      </c>
      <c r="F4906" s="15" t="s">
        <v>55</v>
      </c>
      <c r="G4906" s="15" t="s">
        <v>5024</v>
      </c>
      <c r="H4906" s="15" t="s">
        <v>5025</v>
      </c>
      <c r="I4906" s="15" t="s">
        <v>59</v>
      </c>
      <c r="J4906" s="15" t="s">
        <v>60</v>
      </c>
      <c r="K4906" s="15" t="s">
        <v>28</v>
      </c>
      <c r="L4906" s="15" t="str">
        <f t="array" ref="L4906">_xlfn.XLOOKUP(M4906,reference_province_to_city!$A$2:$A$11,reference_province_to_city!$B$2:$B$11)</f>
        <v>Medan</v>
      </c>
      <c r="M4906" s="15" t="s">
        <v>11</v>
      </c>
      <c r="N4906" s="15">
        <v>20111.0</v>
      </c>
      <c r="O4906" s="15">
        <f t="array" ref="O4906">_xlfn.XLOOKUP(M4906,reference_postal_code!$B$2:$B$11,reference_postal_code!$A$2:$A$11)</f>
        <v>20111</v>
      </c>
      <c r="P4906" s="15" t="s">
        <v>77</v>
      </c>
      <c r="Q4906" s="15" t="s">
        <v>3462</v>
      </c>
      <c r="R4906" s="15" t="s">
        <v>106</v>
      </c>
      <c r="S4906" s="15" t="s">
        <v>107</v>
      </c>
      <c r="T4906" s="15" t="s">
        <v>3463</v>
      </c>
      <c r="U4906" s="28">
        <v>1835280.0</v>
      </c>
      <c r="V4906" s="15">
        <v>3.0</v>
      </c>
      <c r="W4906" s="31">
        <v>0.2</v>
      </c>
      <c r="X4906" s="28">
        <v>206469.0</v>
      </c>
    </row>
    <row r="4907" ht="15.75" customHeight="1">
      <c r="A4907" s="15">
        <v>2839.0</v>
      </c>
      <c r="B4907" s="15" t="s">
        <v>7470</v>
      </c>
      <c r="C4907" s="18">
        <v>42530.0</v>
      </c>
      <c r="D4907" s="18">
        <v>42533.0</v>
      </c>
      <c r="E4907" s="18">
        <f t="shared" si="1"/>
        <v>42533</v>
      </c>
      <c r="F4907" s="15" t="s">
        <v>125</v>
      </c>
      <c r="G4907" s="15" t="s">
        <v>3570</v>
      </c>
      <c r="H4907" s="15" t="s">
        <v>3571</v>
      </c>
      <c r="I4907" s="15" t="s">
        <v>59</v>
      </c>
      <c r="J4907" s="15" t="s">
        <v>60</v>
      </c>
      <c r="K4907" s="15" t="s">
        <v>17</v>
      </c>
      <c r="L4907" s="15" t="str">
        <f t="array" ref="L4907">_xlfn.XLOOKUP(M4907,reference_province_to_city!$A$2:$A$11,reference_province_to_city!$B$2:$B$11)</f>
        <v>Semarang</v>
      </c>
      <c r="M4907" s="15" t="s">
        <v>15</v>
      </c>
      <c r="N4907" s="15">
        <v>50111.0</v>
      </c>
      <c r="O4907" s="15">
        <f t="array" ref="O4907">_xlfn.XLOOKUP(M4907,reference_postal_code!$B$2:$B$11,reference_postal_code!$A$2:$A$11)</f>
        <v>50111</v>
      </c>
      <c r="P4907" s="15" t="s">
        <v>77</v>
      </c>
      <c r="Q4907" s="15" t="s">
        <v>7471</v>
      </c>
      <c r="R4907" s="15" t="s">
        <v>110</v>
      </c>
      <c r="S4907" s="15" t="s">
        <v>668</v>
      </c>
      <c r="T4907" s="15" t="s">
        <v>7472</v>
      </c>
      <c r="U4907" s="28">
        <v>1.04355E7</v>
      </c>
      <c r="V4907" s="15">
        <v>2.0</v>
      </c>
      <c r="W4907" s="31">
        <v>0.5</v>
      </c>
      <c r="X4907" s="28">
        <v>-417420.0</v>
      </c>
    </row>
    <row r="4908" ht="15.75" customHeight="1">
      <c r="A4908" s="15">
        <v>1927.0</v>
      </c>
      <c r="B4908" s="15" t="s">
        <v>7473</v>
      </c>
      <c r="C4908" s="18">
        <v>42530.0</v>
      </c>
      <c r="D4908" s="18">
        <v>42536.0</v>
      </c>
      <c r="E4908" s="18">
        <f t="shared" si="1"/>
        <v>42536</v>
      </c>
      <c r="F4908" s="15" t="s">
        <v>55</v>
      </c>
      <c r="G4908" s="15" t="s">
        <v>1490</v>
      </c>
      <c r="H4908" s="15" t="s">
        <v>1491</v>
      </c>
      <c r="I4908" s="15" t="s">
        <v>59</v>
      </c>
      <c r="J4908" s="15" t="s">
        <v>60</v>
      </c>
      <c r="K4908" s="15" t="s">
        <v>14</v>
      </c>
      <c r="L4908" s="15" t="str">
        <f t="array" ref="L4908">_xlfn.XLOOKUP(M4908,reference_province_to_city!$A$2:$A$11,reference_province_to_city!$B$2:$B$11)</f>
        <v>Bandung</v>
      </c>
      <c r="M4908" s="15" t="s">
        <v>12</v>
      </c>
      <c r="N4908" s="15">
        <v>40111.0</v>
      </c>
      <c r="O4908" s="15">
        <f t="array" ref="O4908">_xlfn.XLOOKUP(M4908,reference_postal_code!$B$2:$B$11,reference_postal_code!$A$2:$A$11)</f>
        <v>40111</v>
      </c>
      <c r="P4908" s="15" t="s">
        <v>117</v>
      </c>
      <c r="Q4908" s="15" t="s">
        <v>6569</v>
      </c>
      <c r="R4908" s="15" t="s">
        <v>110</v>
      </c>
      <c r="S4908" s="15" t="s">
        <v>111</v>
      </c>
      <c r="T4908" s="15" t="s">
        <v>6570</v>
      </c>
      <c r="U4908" s="28">
        <v>2662200.0</v>
      </c>
      <c r="V4908" s="15">
        <v>3.0</v>
      </c>
      <c r="W4908" s="31">
        <v>0.2</v>
      </c>
      <c r="X4908" s="28">
        <v>299497.0</v>
      </c>
    </row>
    <row r="4909" ht="15.75" customHeight="1">
      <c r="A4909" s="15">
        <v>6047.0</v>
      </c>
      <c r="B4909" s="15" t="s">
        <v>7474</v>
      </c>
      <c r="C4909" s="18">
        <v>42530.0</v>
      </c>
      <c r="D4909" s="18">
        <v>42537.0</v>
      </c>
      <c r="E4909" s="18">
        <f t="shared" si="1"/>
        <v>42537</v>
      </c>
      <c r="F4909" s="15" t="s">
        <v>55</v>
      </c>
      <c r="G4909" s="15" t="s">
        <v>3894</v>
      </c>
      <c r="H4909" s="15" t="s">
        <v>3895</v>
      </c>
      <c r="I4909" s="15" t="s">
        <v>76</v>
      </c>
      <c r="J4909" s="15" t="s">
        <v>60</v>
      </c>
      <c r="K4909" s="15" t="s">
        <v>22</v>
      </c>
      <c r="L4909" s="15" t="str">
        <f t="array" ref="L4909">_xlfn.XLOOKUP(M4909,reference_province_to_city!$A$2:$A$11,reference_province_to_city!$B$2:$B$11)</f>
        <v>Surabaya</v>
      </c>
      <c r="M4909" s="15" t="s">
        <v>20</v>
      </c>
      <c r="N4909" s="15">
        <v>60231.0</v>
      </c>
      <c r="O4909" s="15">
        <f t="array" ref="O4909">_xlfn.XLOOKUP(M4909,reference_postal_code!$B$2:$B$11,reference_postal_code!$A$2:$A$11)</f>
        <v>60231</v>
      </c>
      <c r="P4909" s="15" t="s">
        <v>166</v>
      </c>
      <c r="Q4909" s="15" t="s">
        <v>7475</v>
      </c>
      <c r="R4909" s="15" t="s">
        <v>106</v>
      </c>
      <c r="S4909" s="15" t="s">
        <v>218</v>
      </c>
      <c r="T4909" s="15" t="s">
        <v>7476</v>
      </c>
      <c r="U4909" s="28">
        <v>1.03941E7</v>
      </c>
      <c r="V4909" s="15">
        <v>3.0</v>
      </c>
      <c r="W4909" s="31">
        <v>0.0</v>
      </c>
      <c r="X4909" s="28">
        <v>2598525.0</v>
      </c>
    </row>
    <row r="4910" ht="15.75" customHeight="1">
      <c r="A4910" s="15">
        <v>1927.0</v>
      </c>
      <c r="B4910" s="15" t="s">
        <v>7473</v>
      </c>
      <c r="C4910" s="18">
        <v>42530.0</v>
      </c>
      <c r="D4910" s="18">
        <v>42536.0</v>
      </c>
      <c r="E4910" s="18">
        <f t="shared" si="1"/>
        <v>42536</v>
      </c>
      <c r="F4910" s="15" t="s">
        <v>55</v>
      </c>
      <c r="G4910" s="15" t="s">
        <v>1490</v>
      </c>
      <c r="H4910" s="15" t="s">
        <v>1491</v>
      </c>
      <c r="I4910" s="15" t="s">
        <v>59</v>
      </c>
      <c r="J4910" s="15" t="s">
        <v>60</v>
      </c>
      <c r="L4910" s="15" t="str">
        <f t="array" ref="L4910">_xlfn.XLOOKUP(M4910,reference_province_to_city!$A$2:$A$11,reference_province_to_city!$B$2:$B$11)</f>
        <v>Bandung</v>
      </c>
      <c r="M4910" s="15" t="s">
        <v>12</v>
      </c>
      <c r="N4910" s="15">
        <v>40111.0</v>
      </c>
      <c r="O4910" s="15">
        <f t="array" ref="O4910">_xlfn.XLOOKUP(M4910,reference_postal_code!$B$2:$B$11,reference_postal_code!$A$2:$A$11)</f>
        <v>40111</v>
      </c>
      <c r="P4910" s="15" t="s">
        <v>117</v>
      </c>
      <c r="Q4910" s="15" t="s">
        <v>6569</v>
      </c>
      <c r="R4910" s="15" t="s">
        <v>110</v>
      </c>
      <c r="S4910" s="15" t="s">
        <v>111</v>
      </c>
      <c r="T4910" s="15" t="s">
        <v>6570</v>
      </c>
      <c r="U4910" s="28">
        <v>2662200.0</v>
      </c>
      <c r="V4910" s="15">
        <v>3.0</v>
      </c>
      <c r="W4910" s="31">
        <v>0.2</v>
      </c>
      <c r="X4910" s="28">
        <v>299497.0</v>
      </c>
    </row>
    <row r="4911" ht="15.75" customHeight="1">
      <c r="A4911" s="15">
        <v>557.0</v>
      </c>
      <c r="B4911" s="15" t="s">
        <v>7477</v>
      </c>
      <c r="C4911" s="18">
        <v>42531.0</v>
      </c>
      <c r="D4911" s="18">
        <v>42536.0</v>
      </c>
      <c r="E4911" s="18">
        <f t="shared" si="1"/>
        <v>42536</v>
      </c>
      <c r="F4911" s="15" t="s">
        <v>55</v>
      </c>
      <c r="G4911" s="15" t="s">
        <v>5231</v>
      </c>
      <c r="H4911" s="15" t="s">
        <v>5232</v>
      </c>
      <c r="I4911" s="15" t="s">
        <v>59</v>
      </c>
      <c r="J4911" s="15" t="s">
        <v>60</v>
      </c>
      <c r="K4911" s="15" t="s">
        <v>10</v>
      </c>
      <c r="L4911" s="15" t="str">
        <f t="array" ref="L4911">_xlfn.XLOOKUP(M4911,reference_province_to_city!$A$2:$A$11,reference_province_to_city!$B$2:$B$11)</f>
        <v>Jakarta</v>
      </c>
      <c r="M4911" s="15" t="s">
        <v>7</v>
      </c>
      <c r="N4911" s="15">
        <v>10110.0</v>
      </c>
      <c r="O4911" s="15">
        <f t="array" ref="O4911">_xlfn.XLOOKUP(M4911,reference_postal_code!$B$2:$B$11,reference_postal_code!$A$2:$A$11)</f>
        <v>10110</v>
      </c>
      <c r="P4911" s="15" t="s">
        <v>117</v>
      </c>
      <c r="Q4911" s="15" t="s">
        <v>7127</v>
      </c>
      <c r="R4911" s="15" t="s">
        <v>65</v>
      </c>
      <c r="S4911" s="15" t="s">
        <v>79</v>
      </c>
      <c r="T4911" s="15" t="s">
        <v>7128</v>
      </c>
      <c r="U4911" s="28">
        <v>310500.0</v>
      </c>
      <c r="V4911" s="15">
        <v>2.0</v>
      </c>
      <c r="W4911" s="31">
        <v>0.0</v>
      </c>
      <c r="X4911" s="28">
        <v>149040.0</v>
      </c>
    </row>
    <row r="4912" ht="15.75" customHeight="1">
      <c r="A4912" s="15">
        <v>559.0</v>
      </c>
      <c r="B4912" s="15" t="s">
        <v>7477</v>
      </c>
      <c r="C4912" s="18">
        <v>42531.0</v>
      </c>
      <c r="D4912" s="18">
        <v>42536.0</v>
      </c>
      <c r="E4912" s="18">
        <f t="shared" si="1"/>
        <v>42536</v>
      </c>
      <c r="F4912" s="15" t="s">
        <v>55</v>
      </c>
      <c r="G4912" s="15" t="s">
        <v>5231</v>
      </c>
      <c r="H4912" s="15" t="s">
        <v>5232</v>
      </c>
      <c r="I4912" s="15" t="s">
        <v>59</v>
      </c>
      <c r="J4912" s="15" t="s">
        <v>60</v>
      </c>
      <c r="K4912" s="15" t="s">
        <v>3174</v>
      </c>
      <c r="L4912" s="15" t="str">
        <f t="array" ref="L4912">_xlfn.XLOOKUP(M4912,reference_province_to_city!$A$2:$A$11,reference_province_to_city!$B$2:$B$11)</f>
        <v>Jakarta</v>
      </c>
      <c r="M4912" s="15" t="s">
        <v>7</v>
      </c>
      <c r="N4912" s="15">
        <v>10110.0</v>
      </c>
      <c r="O4912" s="15">
        <f t="array" ref="O4912">_xlfn.XLOOKUP(M4912,reference_postal_code!$B$2:$B$11,reference_postal_code!$A$2:$A$11)</f>
        <v>10110</v>
      </c>
      <c r="P4912" s="15" t="s">
        <v>117</v>
      </c>
      <c r="Q4912" s="15" t="s">
        <v>1123</v>
      </c>
      <c r="R4912" s="15" t="s">
        <v>65</v>
      </c>
      <c r="S4912" s="15" t="s">
        <v>66</v>
      </c>
      <c r="T4912" s="15" t="s">
        <v>1124</v>
      </c>
      <c r="U4912" s="28">
        <v>486000.0</v>
      </c>
      <c r="V4912" s="15">
        <v>5.0</v>
      </c>
      <c r="W4912" s="31">
        <v>0.0</v>
      </c>
      <c r="X4912" s="28">
        <v>233280.0</v>
      </c>
    </row>
    <row r="4913" ht="15.75" customHeight="1">
      <c r="A4913" s="15">
        <v>558.0</v>
      </c>
      <c r="B4913" s="15" t="s">
        <v>7477</v>
      </c>
      <c r="C4913" s="18">
        <v>42531.0</v>
      </c>
      <c r="D4913" s="18">
        <v>42536.0</v>
      </c>
      <c r="E4913" s="18">
        <f t="shared" si="1"/>
        <v>42536</v>
      </c>
      <c r="F4913" s="15" t="s">
        <v>55</v>
      </c>
      <c r="G4913" s="15" t="s">
        <v>5231</v>
      </c>
      <c r="H4913" s="15" t="s">
        <v>5232</v>
      </c>
      <c r="I4913" s="15" t="s">
        <v>59</v>
      </c>
      <c r="J4913" s="15" t="s">
        <v>60</v>
      </c>
      <c r="K4913" s="15" t="s">
        <v>10</v>
      </c>
      <c r="L4913" s="15" t="str">
        <f t="array" ref="L4913">_xlfn.XLOOKUP(M4913,reference_province_to_city!$A$2:$A$11,reference_province_to_city!$B$2:$B$11)</f>
        <v>Jakarta</v>
      </c>
      <c r="M4913" s="15" t="s">
        <v>7</v>
      </c>
      <c r="N4913" s="15">
        <v>10110.0</v>
      </c>
      <c r="O4913" s="15">
        <f t="array" ref="O4913">_xlfn.XLOOKUP(M4913,reference_postal_code!$B$2:$B$11,reference_postal_code!$A$2:$A$11)</f>
        <v>10110</v>
      </c>
      <c r="P4913" s="15" t="s">
        <v>117</v>
      </c>
      <c r="Q4913" s="15" t="s">
        <v>6907</v>
      </c>
      <c r="R4913" s="15" t="s">
        <v>106</v>
      </c>
      <c r="S4913" s="15" t="s">
        <v>218</v>
      </c>
      <c r="T4913" s="15" t="s">
        <v>6908</v>
      </c>
      <c r="U4913" s="28">
        <v>2.00352E7</v>
      </c>
      <c r="V4913" s="15">
        <v>4.0</v>
      </c>
      <c r="W4913" s="31">
        <v>0.2</v>
      </c>
      <c r="X4913" s="28">
        <v>-3255720.0</v>
      </c>
    </row>
    <row r="4914" ht="15.75" customHeight="1">
      <c r="A4914" s="15">
        <v>4583.0</v>
      </c>
      <c r="B4914" s="15" t="s">
        <v>7478</v>
      </c>
      <c r="C4914" s="18">
        <v>42531.0</v>
      </c>
      <c r="D4914" s="18">
        <v>42533.0</v>
      </c>
      <c r="E4914" s="18">
        <f t="shared" si="1"/>
        <v>42533</v>
      </c>
      <c r="F4914" s="15" t="s">
        <v>125</v>
      </c>
      <c r="G4914" s="15" t="s">
        <v>6861</v>
      </c>
      <c r="H4914" s="15" t="s">
        <v>6862</v>
      </c>
      <c r="I4914" s="15" t="s">
        <v>59</v>
      </c>
      <c r="J4914" s="15" t="s">
        <v>60</v>
      </c>
      <c r="K4914" s="15" t="s">
        <v>26</v>
      </c>
      <c r="L4914" s="15" t="str">
        <f t="array" ref="L4914">_xlfn.XLOOKUP(M4914,reference_province_to_city!$A$2:$A$11,reference_province_to_city!$B$2:$B$11)</f>
        <v>Denpasar</v>
      </c>
      <c r="M4914" s="15" t="s">
        <v>24</v>
      </c>
      <c r="N4914" s="15">
        <v>80231.0</v>
      </c>
      <c r="O4914" s="15">
        <f t="array" ref="O4914">_xlfn.XLOOKUP(M4914,reference_postal_code!$B$2:$B$11,reference_postal_code!$A$2:$A$11)</f>
        <v>80231</v>
      </c>
      <c r="P4914" s="15" t="s">
        <v>63</v>
      </c>
      <c r="Q4914" s="15" t="s">
        <v>4555</v>
      </c>
      <c r="R4914" s="15" t="s">
        <v>65</v>
      </c>
      <c r="S4914" s="15" t="s">
        <v>79</v>
      </c>
      <c r="T4914" s="15" t="s">
        <v>4556</v>
      </c>
      <c r="U4914" s="28">
        <v>354240.0</v>
      </c>
      <c r="V4914" s="15">
        <v>8.0</v>
      </c>
      <c r="W4914" s="31">
        <v>0.2</v>
      </c>
      <c r="X4914" s="28">
        <v>119556.0</v>
      </c>
    </row>
    <row r="4915" ht="15.75" customHeight="1">
      <c r="A4915" s="15">
        <v>2429.0</v>
      </c>
      <c r="B4915" s="15" t="s">
        <v>7479</v>
      </c>
      <c r="C4915" s="18">
        <v>42532.0</v>
      </c>
      <c r="D4915" s="18">
        <v>42538.0</v>
      </c>
      <c r="E4915" s="18">
        <f t="shared" si="1"/>
        <v>42538</v>
      </c>
      <c r="F4915" s="15" t="s">
        <v>55</v>
      </c>
      <c r="G4915" s="15" t="s">
        <v>1031</v>
      </c>
      <c r="H4915" s="15" t="s">
        <v>1032</v>
      </c>
      <c r="I4915" s="15" t="s">
        <v>128</v>
      </c>
      <c r="J4915" s="15" t="s">
        <v>60</v>
      </c>
      <c r="K4915" s="15" t="s">
        <v>29</v>
      </c>
      <c r="L4915" s="15" t="str">
        <f t="array" ref="L4915">_xlfn.XLOOKUP(M4915,reference_province_to_city!$A$2:$A$11,reference_province_to_city!$B$2:$B$11)</f>
        <v>Palembang</v>
      </c>
      <c r="M4915" s="15" t="s">
        <v>13</v>
      </c>
      <c r="N4915" s="15">
        <v>30111.0</v>
      </c>
      <c r="O4915" s="15">
        <f t="array" ref="O4915">_xlfn.XLOOKUP(M4915,reference_postal_code!$B$2:$B$11,reference_postal_code!$A$2:$A$11)</f>
        <v>30111</v>
      </c>
      <c r="P4915" s="15" t="s">
        <v>77</v>
      </c>
      <c r="Q4915" s="15" t="s">
        <v>603</v>
      </c>
      <c r="R4915" s="15" t="s">
        <v>65</v>
      </c>
      <c r="S4915" s="15" t="s">
        <v>83</v>
      </c>
      <c r="T4915" s="15" t="s">
        <v>604</v>
      </c>
      <c r="U4915" s="28">
        <v>124080.0</v>
      </c>
      <c r="V4915" s="15">
        <v>4.0</v>
      </c>
      <c r="W4915" s="31">
        <v>0.8</v>
      </c>
      <c r="X4915" s="28">
        <v>-204732.0</v>
      </c>
    </row>
    <row r="4916" ht="15.75" customHeight="1">
      <c r="A4916" s="15">
        <v>8370.0</v>
      </c>
      <c r="B4916" s="15" t="s">
        <v>7480</v>
      </c>
      <c r="C4916" s="18">
        <v>42532.0</v>
      </c>
      <c r="D4916" s="18">
        <v>42537.0</v>
      </c>
      <c r="E4916" s="18">
        <f t="shared" si="1"/>
        <v>42537</v>
      </c>
      <c r="F4916" s="15" t="s">
        <v>55</v>
      </c>
      <c r="G4916" s="15" t="s">
        <v>159</v>
      </c>
      <c r="H4916" s="15" t="s">
        <v>160</v>
      </c>
      <c r="I4916" s="15" t="s">
        <v>59</v>
      </c>
      <c r="J4916" s="15" t="s">
        <v>60</v>
      </c>
      <c r="K4916" s="15" t="s">
        <v>26</v>
      </c>
      <c r="L4916" s="15" t="str">
        <f t="array" ref="L4916">_xlfn.XLOOKUP(M4916,reference_province_to_city!$A$2:$A$11,reference_province_to_city!$B$2:$B$11)</f>
        <v>Denpasar</v>
      </c>
      <c r="M4916" s="15" t="s">
        <v>24</v>
      </c>
      <c r="N4916" s="15">
        <v>80231.0</v>
      </c>
      <c r="O4916" s="15">
        <f t="array" ref="O4916">_xlfn.XLOOKUP(M4916,reference_postal_code!$B$2:$B$11,reference_postal_code!$A$2:$A$11)</f>
        <v>80231</v>
      </c>
      <c r="P4916" s="15" t="s">
        <v>63</v>
      </c>
      <c r="Q4916" s="15" t="s">
        <v>756</v>
      </c>
      <c r="R4916" s="15" t="s">
        <v>106</v>
      </c>
      <c r="S4916" s="15" t="s">
        <v>218</v>
      </c>
      <c r="T4916" s="15" t="s">
        <v>757</v>
      </c>
      <c r="U4916" s="28">
        <v>1.354068E7</v>
      </c>
      <c r="V4916" s="15">
        <v>3.0</v>
      </c>
      <c r="W4916" s="31">
        <v>0.2</v>
      </c>
      <c r="X4916" s="28">
        <v>507776.0</v>
      </c>
    </row>
    <row r="4917" ht="15.75" customHeight="1">
      <c r="A4917" s="15">
        <v>2428.0</v>
      </c>
      <c r="B4917" s="15" t="s">
        <v>7479</v>
      </c>
      <c r="C4917" s="18">
        <v>42532.0</v>
      </c>
      <c r="D4917" s="18">
        <v>42538.0</v>
      </c>
      <c r="E4917" s="18">
        <f t="shared" si="1"/>
        <v>42538</v>
      </c>
      <c r="F4917" s="15" t="s">
        <v>55</v>
      </c>
      <c r="G4917" s="15" t="s">
        <v>1031</v>
      </c>
      <c r="H4917" s="15" t="s">
        <v>1032</v>
      </c>
      <c r="I4917" s="15" t="s">
        <v>128</v>
      </c>
      <c r="J4917" s="15" t="s">
        <v>60</v>
      </c>
      <c r="K4917" s="15" t="s">
        <v>29</v>
      </c>
      <c r="L4917" s="15" t="str">
        <f t="array" ref="L4917">_xlfn.XLOOKUP(M4917,reference_province_to_city!$A$2:$A$11,reference_province_to_city!$B$2:$B$11)</f>
        <v>Palembang</v>
      </c>
      <c r="M4917" s="15" t="s">
        <v>13</v>
      </c>
      <c r="N4917" s="15">
        <v>30111.0</v>
      </c>
      <c r="O4917" s="15">
        <f t="array" ref="O4917">_xlfn.XLOOKUP(M4917,reference_postal_code!$B$2:$B$11,reference_postal_code!$A$2:$A$11)</f>
        <v>30111</v>
      </c>
      <c r="P4917" s="15" t="s">
        <v>77</v>
      </c>
      <c r="Q4917" s="15" t="s">
        <v>3613</v>
      </c>
      <c r="R4917" s="15" t="s">
        <v>65</v>
      </c>
      <c r="S4917" s="15" t="s">
        <v>83</v>
      </c>
      <c r="T4917" s="15" t="s">
        <v>3614</v>
      </c>
      <c r="U4917" s="28">
        <v>20160.0</v>
      </c>
      <c r="V4917" s="15">
        <v>4.0</v>
      </c>
      <c r="W4917" s="31">
        <v>0.8</v>
      </c>
      <c r="X4917" s="28">
        <v>-32256.0</v>
      </c>
    </row>
    <row r="4918" ht="15.75" customHeight="1">
      <c r="A4918" s="15">
        <v>5668.0</v>
      </c>
      <c r="B4918" s="15" t="s">
        <v>7481</v>
      </c>
      <c r="C4918" s="18">
        <v>42532.0</v>
      </c>
      <c r="D4918" s="18">
        <v>42536.0</v>
      </c>
      <c r="E4918" s="18">
        <f t="shared" si="1"/>
        <v>42536</v>
      </c>
      <c r="F4918" s="15" t="s">
        <v>55</v>
      </c>
      <c r="G4918" s="15" t="s">
        <v>1184</v>
      </c>
      <c r="H4918" s="15" t="s">
        <v>1185</v>
      </c>
      <c r="I4918" s="15" t="s">
        <v>59</v>
      </c>
      <c r="J4918" s="15" t="s">
        <v>60</v>
      </c>
      <c r="K4918" s="15" t="s">
        <v>29</v>
      </c>
      <c r="L4918" s="15" t="str">
        <f t="array" ref="L4918">_xlfn.XLOOKUP(M4918,reference_province_to_city!$A$2:$A$11,reference_province_to_city!$B$2:$B$11)</f>
        <v>Palembang</v>
      </c>
      <c r="M4918" s="15" t="s">
        <v>13</v>
      </c>
      <c r="N4918" s="15">
        <v>30111.0</v>
      </c>
      <c r="O4918" s="15">
        <f t="array" ref="O4918">_xlfn.XLOOKUP(M4918,reference_postal_code!$B$2:$B$11,reference_postal_code!$A$2:$A$11)</f>
        <v>30111</v>
      </c>
      <c r="P4918" s="15" t="s">
        <v>77</v>
      </c>
      <c r="Q4918" s="15" t="s">
        <v>5216</v>
      </c>
      <c r="R4918" s="15" t="s">
        <v>65</v>
      </c>
      <c r="S4918" s="15" t="s">
        <v>79</v>
      </c>
      <c r="T4918" s="15" t="s">
        <v>5217</v>
      </c>
      <c r="U4918" s="28">
        <v>219300.0</v>
      </c>
      <c r="V4918" s="15">
        <v>2.0</v>
      </c>
      <c r="W4918" s="31">
        <v>0.0</v>
      </c>
      <c r="X4918" s="28">
        <v>103071.0</v>
      </c>
    </row>
    <row r="4919" ht="15.75" customHeight="1">
      <c r="A4919" s="15">
        <v>2758.0</v>
      </c>
      <c r="B4919" s="15" t="s">
        <v>7482</v>
      </c>
      <c r="C4919" s="18">
        <v>42532.0</v>
      </c>
      <c r="D4919" s="18">
        <v>42534.0</v>
      </c>
      <c r="E4919" s="18">
        <f t="shared" si="1"/>
        <v>42534</v>
      </c>
      <c r="F4919" s="15" t="s">
        <v>114</v>
      </c>
      <c r="G4919" s="15" t="s">
        <v>3233</v>
      </c>
      <c r="H4919" s="15" t="s">
        <v>3234</v>
      </c>
      <c r="I4919" s="15" t="s">
        <v>59</v>
      </c>
      <c r="J4919" s="15" t="s">
        <v>60</v>
      </c>
      <c r="K4919" s="15" t="s">
        <v>14</v>
      </c>
      <c r="L4919" s="15" t="str">
        <f t="array" ref="L4919">_xlfn.XLOOKUP(M4919,reference_province_to_city!$A$2:$A$11,reference_province_to_city!$B$2:$B$11)</f>
        <v>Bandung</v>
      </c>
      <c r="M4919" s="15" t="s">
        <v>12</v>
      </c>
      <c r="N4919" s="15">
        <v>40111.0</v>
      </c>
      <c r="O4919" s="15">
        <f t="array" ref="O4919">_xlfn.XLOOKUP(M4919,reference_postal_code!$B$2:$B$11,reference_postal_code!$A$2:$A$11)</f>
        <v>40111</v>
      </c>
      <c r="P4919" s="15" t="s">
        <v>117</v>
      </c>
      <c r="Q4919" s="15" t="s">
        <v>5132</v>
      </c>
      <c r="R4919" s="15" t="s">
        <v>110</v>
      </c>
      <c r="S4919" s="15" t="s">
        <v>149</v>
      </c>
      <c r="T4919" s="15" t="s">
        <v>5133</v>
      </c>
      <c r="U4919" s="28">
        <v>3599550.0</v>
      </c>
      <c r="V4919" s="15">
        <v>3.0</v>
      </c>
      <c r="W4919" s="31">
        <v>0.0</v>
      </c>
      <c r="X4919" s="28">
        <v>1079865.0</v>
      </c>
    </row>
    <row r="4920" ht="15.75" customHeight="1">
      <c r="A4920" s="15">
        <v>5669.0</v>
      </c>
      <c r="B4920" s="15" t="s">
        <v>7481</v>
      </c>
      <c r="C4920" s="18">
        <v>42532.0</v>
      </c>
      <c r="D4920" s="18">
        <v>42536.0</v>
      </c>
      <c r="E4920" s="18">
        <f t="shared" si="1"/>
        <v>42536</v>
      </c>
      <c r="F4920" s="15" t="s">
        <v>55</v>
      </c>
      <c r="G4920" s="15" t="s">
        <v>1184</v>
      </c>
      <c r="H4920" s="15" t="s">
        <v>1185</v>
      </c>
      <c r="I4920" s="15" t="s">
        <v>59</v>
      </c>
      <c r="J4920" s="15" t="s">
        <v>60</v>
      </c>
      <c r="K4920" s="15" t="s">
        <v>29</v>
      </c>
      <c r="L4920" s="15" t="str">
        <f t="array" ref="L4920">_xlfn.XLOOKUP(M4920,reference_province_to_city!$A$2:$A$11,reference_province_to_city!$B$2:$B$11)</f>
        <v>Palembang</v>
      </c>
      <c r="M4920" s="15" t="s">
        <v>13</v>
      </c>
      <c r="N4920" s="15">
        <v>30111.0</v>
      </c>
      <c r="O4920" s="15">
        <f t="array" ref="O4920">_xlfn.XLOOKUP(M4920,reference_postal_code!$B$2:$B$11,reference_postal_code!$A$2:$A$11)</f>
        <v>30111</v>
      </c>
      <c r="P4920" s="15" t="s">
        <v>77</v>
      </c>
      <c r="Q4920" s="15" t="s">
        <v>421</v>
      </c>
      <c r="R4920" s="15" t="s">
        <v>65</v>
      </c>
      <c r="S4920" s="15" t="s">
        <v>83</v>
      </c>
      <c r="T4920" s="15" t="s">
        <v>422</v>
      </c>
      <c r="U4920" s="28">
        <v>809760.0</v>
      </c>
      <c r="V4920" s="15">
        <v>14.0</v>
      </c>
      <c r="W4920" s="31">
        <v>0.2</v>
      </c>
      <c r="X4920" s="28">
        <v>263172.0</v>
      </c>
    </row>
    <row r="4921" ht="15.75" customHeight="1">
      <c r="A4921" s="15">
        <v>5670.0</v>
      </c>
      <c r="B4921" s="15" t="s">
        <v>7481</v>
      </c>
      <c r="C4921" s="18">
        <v>42532.0</v>
      </c>
      <c r="D4921" s="18">
        <v>42536.0</v>
      </c>
      <c r="E4921" s="18">
        <f t="shared" si="1"/>
        <v>42536</v>
      </c>
      <c r="F4921" s="15" t="s">
        <v>55</v>
      </c>
      <c r="G4921" s="15" t="s">
        <v>1184</v>
      </c>
      <c r="H4921" s="15" t="s">
        <v>1185</v>
      </c>
      <c r="I4921" s="15" t="s">
        <v>59</v>
      </c>
      <c r="J4921" s="15" t="s">
        <v>60</v>
      </c>
      <c r="K4921" s="15" t="s">
        <v>29</v>
      </c>
      <c r="L4921" s="15" t="str">
        <f t="array" ref="L4921">_xlfn.XLOOKUP(M4921,reference_province_to_city!$A$2:$A$11,reference_province_to_city!$B$2:$B$11)</f>
        <v>Palembang</v>
      </c>
      <c r="M4921" s="15" t="s">
        <v>13</v>
      </c>
      <c r="N4921" s="15">
        <v>30111.0</v>
      </c>
      <c r="O4921" s="15">
        <f t="array" ref="O4921">_xlfn.XLOOKUP(M4921,reference_postal_code!$B$2:$B$11,reference_postal_code!$A$2:$A$11)</f>
        <v>30111</v>
      </c>
      <c r="P4921" s="15" t="s">
        <v>77</v>
      </c>
      <c r="Q4921" s="15" t="s">
        <v>5394</v>
      </c>
      <c r="R4921" s="15" t="s">
        <v>110</v>
      </c>
      <c r="S4921" s="15" t="s">
        <v>149</v>
      </c>
      <c r="T4921" s="15" t="s">
        <v>5395</v>
      </c>
      <c r="U4921" s="28">
        <v>5849550.0</v>
      </c>
      <c r="V4921" s="15">
        <v>3.0</v>
      </c>
      <c r="W4921" s="31">
        <v>0.0</v>
      </c>
      <c r="X4921" s="28">
        <v>1988847.0</v>
      </c>
    </row>
    <row r="4922" ht="15.75" customHeight="1">
      <c r="A4922" s="15">
        <v>2430.0</v>
      </c>
      <c r="B4922" s="15" t="s">
        <v>7479</v>
      </c>
      <c r="C4922" s="18">
        <v>42532.0</v>
      </c>
      <c r="D4922" s="18">
        <v>42538.0</v>
      </c>
      <c r="E4922" s="18">
        <f t="shared" si="1"/>
        <v>42538</v>
      </c>
      <c r="F4922" s="15" t="s">
        <v>55</v>
      </c>
      <c r="G4922" s="15" t="s">
        <v>1031</v>
      </c>
      <c r="H4922" s="15" t="s">
        <v>1032</v>
      </c>
      <c r="I4922" s="15" t="s">
        <v>128</v>
      </c>
      <c r="J4922" s="15" t="s">
        <v>60</v>
      </c>
      <c r="K4922" s="15" t="s">
        <v>29</v>
      </c>
      <c r="L4922" s="15" t="str">
        <f t="array" ref="L4922">_xlfn.XLOOKUP(M4922,reference_province_to_city!$A$2:$A$11,reference_province_to_city!$B$2:$B$11)</f>
        <v>Palembang</v>
      </c>
      <c r="M4922" s="15" t="s">
        <v>13</v>
      </c>
      <c r="N4922" s="15">
        <v>30111.0</v>
      </c>
      <c r="O4922" s="15">
        <f t="array" ref="O4922">_xlfn.XLOOKUP(M4922,reference_postal_code!$B$2:$B$11,reference_postal_code!$A$2:$A$11)</f>
        <v>30111</v>
      </c>
      <c r="P4922" s="15" t="s">
        <v>77</v>
      </c>
      <c r="Q4922" s="15" t="s">
        <v>1130</v>
      </c>
      <c r="R4922" s="15" t="s">
        <v>106</v>
      </c>
      <c r="S4922" s="15" t="s">
        <v>139</v>
      </c>
      <c r="T4922" s="15" t="s">
        <v>1131</v>
      </c>
      <c r="U4922" s="28">
        <v>188160.0</v>
      </c>
      <c r="V4922" s="15">
        <v>7.0</v>
      </c>
      <c r="W4922" s="31">
        <v>0.6</v>
      </c>
      <c r="X4922" s="28">
        <v>-136416.0</v>
      </c>
    </row>
    <row r="4923" ht="15.75" customHeight="1">
      <c r="A4923" s="15">
        <v>437.0</v>
      </c>
      <c r="B4923" s="15" t="s">
        <v>7483</v>
      </c>
      <c r="C4923" s="18">
        <v>42533.0</v>
      </c>
      <c r="D4923" s="18">
        <v>42535.0</v>
      </c>
      <c r="E4923" s="18">
        <f t="shared" si="1"/>
        <v>42535</v>
      </c>
      <c r="F4923" s="15" t="s">
        <v>114</v>
      </c>
      <c r="G4923" s="15" t="s">
        <v>5786</v>
      </c>
      <c r="H4923" s="15" t="s">
        <v>5787</v>
      </c>
      <c r="I4923" s="15" t="s">
        <v>76</v>
      </c>
      <c r="J4923" s="15" t="s">
        <v>60</v>
      </c>
      <c r="K4923" s="15" t="s">
        <v>31</v>
      </c>
      <c r="L4923" s="15" t="str">
        <f t="array" ref="L4923">_xlfn.XLOOKUP(M4923,reference_province_to_city!$A$2:$A$11,reference_province_to_city!$B$2:$B$11)</f>
        <v>Balikpapan</v>
      </c>
      <c r="M4923" s="15" t="s">
        <v>21</v>
      </c>
      <c r="N4923" s="15">
        <v>76114.0</v>
      </c>
      <c r="O4923" s="15">
        <f t="array" ref="O4923">_xlfn.XLOOKUP(M4923,reference_postal_code!$B$2:$B$11,reference_postal_code!$A$2:$A$11)</f>
        <v>76114</v>
      </c>
      <c r="P4923" s="15" t="s">
        <v>166</v>
      </c>
      <c r="Q4923" s="15" t="s">
        <v>7484</v>
      </c>
      <c r="R4923" s="15" t="s">
        <v>110</v>
      </c>
      <c r="S4923" s="15" t="s">
        <v>668</v>
      </c>
      <c r="T4923" s="15" t="s">
        <v>7485</v>
      </c>
      <c r="U4923" s="28">
        <v>1.5119685E7</v>
      </c>
      <c r="V4923" s="15">
        <v>3.0</v>
      </c>
      <c r="W4923" s="31">
        <v>0.3</v>
      </c>
      <c r="X4923" s="28">
        <v>647987.0</v>
      </c>
    </row>
    <row r="4924" ht="15.75" customHeight="1">
      <c r="A4924" s="15">
        <v>123.0</v>
      </c>
      <c r="B4924" s="15" t="s">
        <v>7486</v>
      </c>
      <c r="C4924" s="18">
        <v>42533.0</v>
      </c>
      <c r="D4924" s="18">
        <v>42536.0</v>
      </c>
      <c r="E4924" s="18">
        <f t="shared" si="1"/>
        <v>42536</v>
      </c>
      <c r="F4924" s="15" t="s">
        <v>125</v>
      </c>
      <c r="G4924" s="15" t="s">
        <v>1805</v>
      </c>
      <c r="H4924" s="15" t="s">
        <v>1806</v>
      </c>
      <c r="I4924" s="15" t="s">
        <v>59</v>
      </c>
      <c r="J4924" s="15" t="s">
        <v>60</v>
      </c>
      <c r="K4924" s="15" t="s">
        <v>17</v>
      </c>
      <c r="L4924" s="15" t="str">
        <f t="array" ref="L4924">_xlfn.XLOOKUP(M4924,reference_province_to_city!$A$2:$A$11,reference_province_to_city!$B$2:$B$11)</f>
        <v>Semarang</v>
      </c>
      <c r="M4924" s="15" t="s">
        <v>15</v>
      </c>
      <c r="N4924" s="15">
        <v>50111.0</v>
      </c>
      <c r="O4924" s="15">
        <f t="array" ref="O4924">_xlfn.XLOOKUP(M4924,reference_postal_code!$B$2:$B$11,reference_postal_code!$A$2:$A$11)</f>
        <v>50111</v>
      </c>
      <c r="P4924" s="15" t="s">
        <v>77</v>
      </c>
      <c r="Q4924" s="15" t="s">
        <v>2580</v>
      </c>
      <c r="R4924" s="15" t="s">
        <v>65</v>
      </c>
      <c r="S4924" s="15" t="s">
        <v>173</v>
      </c>
      <c r="T4924" s="15" t="s">
        <v>2581</v>
      </c>
      <c r="U4924" s="28">
        <v>1725300.0</v>
      </c>
      <c r="V4924" s="15">
        <v>9.0</v>
      </c>
      <c r="W4924" s="31">
        <v>0.0</v>
      </c>
      <c r="X4924" s="28">
        <v>776385.0</v>
      </c>
    </row>
    <row r="4925" ht="15.75" customHeight="1">
      <c r="A4925" s="15">
        <v>124.0</v>
      </c>
      <c r="B4925" s="15" t="s">
        <v>7486</v>
      </c>
      <c r="C4925" s="18">
        <v>42533.0</v>
      </c>
      <c r="D4925" s="18">
        <v>42536.0</v>
      </c>
      <c r="E4925" s="18">
        <f t="shared" si="1"/>
        <v>42536</v>
      </c>
      <c r="F4925" s="15" t="s">
        <v>125</v>
      </c>
      <c r="G4925" s="15" t="s">
        <v>1805</v>
      </c>
      <c r="H4925" s="15" t="s">
        <v>1806</v>
      </c>
      <c r="I4925" s="15" t="s">
        <v>59</v>
      </c>
      <c r="J4925" s="15" t="s">
        <v>60</v>
      </c>
      <c r="K4925" s="15" t="s">
        <v>17</v>
      </c>
      <c r="L4925" s="15" t="str">
        <f t="array" ref="L4925">_xlfn.XLOOKUP(M4925,reference_province_to_city!$A$2:$A$11,reference_province_to_city!$B$2:$B$11)</f>
        <v>Semarang</v>
      </c>
      <c r="M4925" s="15" t="s">
        <v>15</v>
      </c>
      <c r="N4925" s="15">
        <v>50111.0</v>
      </c>
      <c r="O4925" s="15">
        <f t="array" ref="O4925">_xlfn.XLOOKUP(M4925,reference_postal_code!$B$2:$B$11,reference_postal_code!$A$2:$A$11)</f>
        <v>50111</v>
      </c>
      <c r="P4925" s="15" t="s">
        <v>77</v>
      </c>
      <c r="Q4925" s="15" t="s">
        <v>6188</v>
      </c>
      <c r="R4925" s="15" t="s">
        <v>110</v>
      </c>
      <c r="S4925" s="15" t="s">
        <v>111</v>
      </c>
      <c r="T4925" s="15" t="s">
        <v>6189</v>
      </c>
      <c r="U4925" s="28">
        <v>1020600.0</v>
      </c>
      <c r="V4925" s="15">
        <v>7.0</v>
      </c>
      <c r="W4925" s="31">
        <v>0.0</v>
      </c>
      <c r="X4925" s="28">
        <v>295974.0</v>
      </c>
    </row>
    <row r="4926" ht="15.75" customHeight="1">
      <c r="A4926" s="15">
        <v>120.0</v>
      </c>
      <c r="B4926" s="15" t="s">
        <v>7486</v>
      </c>
      <c r="C4926" s="18">
        <v>42533.0</v>
      </c>
      <c r="D4926" s="18">
        <v>42536.0</v>
      </c>
      <c r="E4926" s="18">
        <f t="shared" si="1"/>
        <v>42536</v>
      </c>
      <c r="F4926" s="15" t="s">
        <v>125</v>
      </c>
      <c r="G4926" s="15" t="s">
        <v>1805</v>
      </c>
      <c r="H4926" s="15" t="s">
        <v>1806</v>
      </c>
      <c r="I4926" s="15" t="s">
        <v>59</v>
      </c>
      <c r="J4926" s="15" t="s">
        <v>60</v>
      </c>
      <c r="K4926" s="15" t="s">
        <v>17</v>
      </c>
      <c r="L4926" s="15" t="str">
        <f t="array" ref="L4926">_xlfn.XLOOKUP(M4926,reference_province_to_city!$A$2:$A$11,reference_province_to_city!$B$2:$B$11)</f>
        <v>Semarang</v>
      </c>
      <c r="M4926" s="15" t="s">
        <v>15</v>
      </c>
      <c r="N4926" s="15">
        <v>50111.0</v>
      </c>
      <c r="O4926" s="15">
        <f t="array" ref="O4926">_xlfn.XLOOKUP(M4926,reference_postal_code!$B$2:$B$11,reference_postal_code!$A$2:$A$11)</f>
        <v>50111</v>
      </c>
      <c r="P4926" s="15" t="s">
        <v>77</v>
      </c>
      <c r="Q4926" s="15" t="s">
        <v>5777</v>
      </c>
      <c r="R4926" s="15" t="s">
        <v>106</v>
      </c>
      <c r="S4926" s="15" t="s">
        <v>139</v>
      </c>
      <c r="T4926" s="15" t="s">
        <v>5778</v>
      </c>
      <c r="U4926" s="28">
        <v>705600.0</v>
      </c>
      <c r="V4926" s="15">
        <v>3.0</v>
      </c>
      <c r="W4926" s="31">
        <v>0.0</v>
      </c>
      <c r="X4926" s="28">
        <v>275184.0</v>
      </c>
    </row>
    <row r="4927" ht="15.75" customHeight="1">
      <c r="A4927" s="15">
        <v>7148.0</v>
      </c>
      <c r="B4927" s="15" t="s">
        <v>7487</v>
      </c>
      <c r="C4927" s="18">
        <v>42533.0</v>
      </c>
      <c r="D4927" s="18">
        <v>42538.0</v>
      </c>
      <c r="E4927" s="18">
        <f t="shared" si="1"/>
        <v>42538</v>
      </c>
      <c r="F4927" s="15" t="s">
        <v>55</v>
      </c>
      <c r="G4927" s="15" t="s">
        <v>6330</v>
      </c>
      <c r="H4927" s="15" t="s">
        <v>6331</v>
      </c>
      <c r="I4927" s="15" t="s">
        <v>59</v>
      </c>
      <c r="J4927" s="15" t="s">
        <v>60</v>
      </c>
      <c r="K4927" s="15" t="s">
        <v>31</v>
      </c>
      <c r="L4927" s="15" t="str">
        <f t="array" ref="L4927">_xlfn.XLOOKUP(M4927,reference_province_to_city!$A$2:$A$11,reference_province_to_city!$B$2:$B$11)</f>
        <v>Balikpapan</v>
      </c>
      <c r="M4927" s="15" t="s">
        <v>21</v>
      </c>
      <c r="N4927" s="15">
        <v>76114.0</v>
      </c>
      <c r="O4927" s="15">
        <f t="array" ref="O4927">_xlfn.XLOOKUP(M4927,reference_postal_code!$B$2:$B$11,reference_postal_code!$A$2:$A$11)</f>
        <v>76114</v>
      </c>
      <c r="P4927" s="15" t="s">
        <v>166</v>
      </c>
      <c r="Q4927" s="15" t="s">
        <v>7488</v>
      </c>
      <c r="R4927" s="15" t="s">
        <v>65</v>
      </c>
      <c r="S4927" s="15" t="s">
        <v>66</v>
      </c>
      <c r="T4927" s="15" t="s">
        <v>7489</v>
      </c>
      <c r="U4927" s="28">
        <v>1394100.0</v>
      </c>
      <c r="V4927" s="15">
        <v>3.0</v>
      </c>
      <c r="W4927" s="31">
        <v>0.0</v>
      </c>
      <c r="X4927" s="28">
        <v>627345.0</v>
      </c>
    </row>
    <row r="4928" ht="15.75" customHeight="1">
      <c r="A4928" s="15">
        <v>8719.0</v>
      </c>
      <c r="B4928" s="15" t="s">
        <v>7490</v>
      </c>
      <c r="C4928" s="18">
        <v>42533.0</v>
      </c>
      <c r="D4928" s="18">
        <v>42537.0</v>
      </c>
      <c r="E4928" s="18">
        <f t="shared" si="1"/>
        <v>42537</v>
      </c>
      <c r="F4928" s="15" t="s">
        <v>114</v>
      </c>
      <c r="G4928" s="15" t="s">
        <v>2263</v>
      </c>
      <c r="H4928" s="15" t="s">
        <v>2264</v>
      </c>
      <c r="I4928" s="15" t="s">
        <v>76</v>
      </c>
      <c r="J4928" s="15" t="s">
        <v>60</v>
      </c>
      <c r="K4928" s="15" t="s">
        <v>19</v>
      </c>
      <c r="L4928" s="15" t="str">
        <f t="array" ref="L4928">_xlfn.XLOOKUP(M4928,reference_province_to_city!$A$2:$A$11,reference_province_to_city!$B$2:$B$11)</f>
        <v>Yogyakarta</v>
      </c>
      <c r="M4928" s="15" t="s">
        <v>18</v>
      </c>
      <c r="N4928" s="15">
        <v>55111.0</v>
      </c>
      <c r="O4928" s="15">
        <f t="array" ref="O4928">_xlfn.XLOOKUP(M4928,reference_postal_code!$B$2:$B$11,reference_postal_code!$A$2:$A$11)</f>
        <v>55111</v>
      </c>
      <c r="P4928" s="15" t="s">
        <v>77</v>
      </c>
      <c r="Q4928" s="15" t="s">
        <v>1981</v>
      </c>
      <c r="R4928" s="15" t="s">
        <v>65</v>
      </c>
      <c r="S4928" s="15" t="s">
        <v>93</v>
      </c>
      <c r="T4928" s="15" t="s">
        <v>1982</v>
      </c>
      <c r="U4928" s="28">
        <v>168960.0</v>
      </c>
      <c r="V4928" s="15">
        <v>8.0</v>
      </c>
      <c r="W4928" s="31">
        <v>0.2</v>
      </c>
      <c r="X4928" s="28">
        <v>59136.0</v>
      </c>
    </row>
    <row r="4929" ht="15.75" customHeight="1">
      <c r="A4929" s="15">
        <v>8718.0</v>
      </c>
      <c r="B4929" s="15" t="s">
        <v>7490</v>
      </c>
      <c r="C4929" s="18">
        <v>42533.0</v>
      </c>
      <c r="D4929" s="18">
        <v>42537.0</v>
      </c>
      <c r="E4929" s="18">
        <f t="shared" si="1"/>
        <v>42537</v>
      </c>
      <c r="F4929" s="15" t="s">
        <v>114</v>
      </c>
      <c r="G4929" s="15" t="s">
        <v>2263</v>
      </c>
      <c r="H4929" s="15" t="s">
        <v>2264</v>
      </c>
      <c r="I4929" s="15" t="s">
        <v>76</v>
      </c>
      <c r="J4929" s="15" t="s">
        <v>60</v>
      </c>
      <c r="K4929" s="15" t="s">
        <v>19</v>
      </c>
      <c r="L4929" s="15" t="str">
        <f t="array" ref="L4929">_xlfn.XLOOKUP(M4929,reference_province_to_city!$A$2:$A$11,reference_province_to_city!$B$2:$B$11)</f>
        <v>Yogyakarta</v>
      </c>
      <c r="M4929" s="15" t="s">
        <v>18</v>
      </c>
      <c r="N4929" s="15">
        <v>55111.0</v>
      </c>
      <c r="O4929" s="15">
        <f t="array" ref="O4929">_xlfn.XLOOKUP(M4929,reference_postal_code!$B$2:$B$11,reference_postal_code!$A$2:$A$11)</f>
        <v>55111</v>
      </c>
      <c r="P4929" s="15" t="s">
        <v>77</v>
      </c>
      <c r="Q4929" s="15" t="s">
        <v>1363</v>
      </c>
      <c r="R4929" s="15" t="s">
        <v>106</v>
      </c>
      <c r="S4929" s="15" t="s">
        <v>139</v>
      </c>
      <c r="T4929" s="15" t="s">
        <v>1364</v>
      </c>
      <c r="U4929" s="28">
        <v>104760.0</v>
      </c>
      <c r="V4929" s="15">
        <v>2.0</v>
      </c>
      <c r="W4929" s="31">
        <v>0.6</v>
      </c>
      <c r="X4929" s="28">
        <v>-68094.0</v>
      </c>
    </row>
    <row r="4930" ht="15.75" customHeight="1">
      <c r="A4930" s="15">
        <v>80.0</v>
      </c>
      <c r="B4930" s="15" t="s">
        <v>7491</v>
      </c>
      <c r="C4930" s="18">
        <v>42533.0</v>
      </c>
      <c r="D4930" s="18">
        <v>42536.0</v>
      </c>
      <c r="E4930" s="18">
        <f t="shared" si="1"/>
        <v>42536</v>
      </c>
      <c r="F4930" s="15" t="s">
        <v>125</v>
      </c>
      <c r="G4930" s="15" t="s">
        <v>5548</v>
      </c>
      <c r="H4930" s="15" t="s">
        <v>5549</v>
      </c>
      <c r="I4930" s="15" t="s">
        <v>128</v>
      </c>
      <c r="J4930" s="15" t="s">
        <v>60</v>
      </c>
      <c r="K4930" s="15" t="s">
        <v>33</v>
      </c>
      <c r="L4930" s="15" t="str">
        <f t="array" ref="L4930">_xlfn.XLOOKUP(M4930,reference_province_to_city!$A$2:$A$11,reference_province_to_city!$B$2:$B$11)</f>
        <v>Makassar</v>
      </c>
      <c r="M4930" s="15" t="s">
        <v>25</v>
      </c>
      <c r="N4930" s="15">
        <v>90111.0</v>
      </c>
      <c r="O4930" s="15">
        <f t="array" ref="O4930">_xlfn.XLOOKUP(M4930,reference_postal_code!$B$2:$B$11,reference_postal_code!$A$2:$A$11)</f>
        <v>90111</v>
      </c>
      <c r="P4930" s="15" t="s">
        <v>63</v>
      </c>
      <c r="Q4930" s="15" t="s">
        <v>1648</v>
      </c>
      <c r="R4930" s="15" t="s">
        <v>65</v>
      </c>
      <c r="S4930" s="15" t="s">
        <v>222</v>
      </c>
      <c r="T4930" s="15" t="s">
        <v>1649</v>
      </c>
      <c r="U4930" s="28">
        <v>3122400.0</v>
      </c>
      <c r="V4930" s="15">
        <v>1.0</v>
      </c>
      <c r="W4930" s="31">
        <v>0.0</v>
      </c>
      <c r="X4930" s="28">
        <v>843048.0</v>
      </c>
    </row>
    <row r="4931" ht="15.75" customHeight="1">
      <c r="A4931" s="15">
        <v>2903.0</v>
      </c>
      <c r="B4931" s="15" t="s">
        <v>7492</v>
      </c>
      <c r="C4931" s="18">
        <v>42533.0</v>
      </c>
      <c r="D4931" s="18">
        <v>42538.0</v>
      </c>
      <c r="E4931" s="18">
        <f t="shared" si="1"/>
        <v>42538</v>
      </c>
      <c r="F4931" s="15" t="s">
        <v>55</v>
      </c>
      <c r="G4931" s="15" t="s">
        <v>2717</v>
      </c>
      <c r="H4931" s="15" t="s">
        <v>2718</v>
      </c>
      <c r="I4931" s="15" t="s">
        <v>59</v>
      </c>
      <c r="J4931" s="15" t="s">
        <v>60</v>
      </c>
      <c r="K4931" s="15" t="s">
        <v>26</v>
      </c>
      <c r="L4931" s="15" t="str">
        <f t="array" ref="L4931">_xlfn.XLOOKUP(M4931,reference_province_to_city!$A$2:$A$11,reference_province_to_city!$B$2:$B$11)</f>
        <v>Denpasar</v>
      </c>
      <c r="M4931" s="15" t="s">
        <v>24</v>
      </c>
      <c r="N4931" s="15">
        <v>80231.0</v>
      </c>
      <c r="O4931" s="15">
        <f t="array" ref="O4931">_xlfn.XLOOKUP(M4931,reference_postal_code!$B$2:$B$11,reference_postal_code!$A$2:$A$11)</f>
        <v>80231</v>
      </c>
      <c r="P4931" s="15" t="s">
        <v>63</v>
      </c>
      <c r="Q4931" s="15" t="s">
        <v>2817</v>
      </c>
      <c r="R4931" s="15" t="s">
        <v>65</v>
      </c>
      <c r="S4931" s="15" t="s">
        <v>66</v>
      </c>
      <c r="T4931" s="15" t="s">
        <v>2818</v>
      </c>
      <c r="U4931" s="28">
        <v>346800.0</v>
      </c>
      <c r="V4931" s="15">
        <v>5.0</v>
      </c>
      <c r="W4931" s="31">
        <v>0.2</v>
      </c>
      <c r="X4931" s="28">
        <v>125715.0</v>
      </c>
    </row>
    <row r="4932" ht="15.75" customHeight="1">
      <c r="A4932" s="15">
        <v>438.0</v>
      </c>
      <c r="B4932" s="15" t="s">
        <v>7483</v>
      </c>
      <c r="C4932" s="18">
        <v>42533.0</v>
      </c>
      <c r="D4932" s="18">
        <v>42535.0</v>
      </c>
      <c r="E4932" s="18">
        <f t="shared" si="1"/>
        <v>42535</v>
      </c>
      <c r="F4932" s="15" t="s">
        <v>114</v>
      </c>
      <c r="G4932" s="15" t="s">
        <v>5786</v>
      </c>
      <c r="H4932" s="15" t="s">
        <v>5787</v>
      </c>
      <c r="I4932" s="15" t="s">
        <v>76</v>
      </c>
      <c r="J4932" s="15" t="s">
        <v>60</v>
      </c>
      <c r="K4932" s="15" t="s">
        <v>31</v>
      </c>
      <c r="L4932" s="15" t="str">
        <f t="array" ref="L4932">_xlfn.XLOOKUP(M4932,reference_province_to_city!$A$2:$A$11,reference_province_to_city!$B$2:$B$11)</f>
        <v>Balikpapan</v>
      </c>
      <c r="M4932" s="15" t="s">
        <v>21</v>
      </c>
      <c r="N4932" s="15">
        <v>76114.0</v>
      </c>
      <c r="O4932" s="15">
        <f t="array" ref="O4932">_xlfn.XLOOKUP(M4932,reference_postal_code!$B$2:$B$11,reference_postal_code!$A$2:$A$11)</f>
        <v>76114</v>
      </c>
      <c r="P4932" s="15" t="s">
        <v>166</v>
      </c>
      <c r="Q4932" s="15" t="s">
        <v>2218</v>
      </c>
      <c r="R4932" s="15" t="s">
        <v>65</v>
      </c>
      <c r="S4932" s="15" t="s">
        <v>66</v>
      </c>
      <c r="T4932" s="15" t="s">
        <v>2219</v>
      </c>
      <c r="U4932" s="28">
        <v>4702320.0</v>
      </c>
      <c r="V4932" s="15">
        <v>7.0</v>
      </c>
      <c r="W4932" s="31">
        <v>0.2</v>
      </c>
      <c r="X4932" s="28">
        <v>1704591.0</v>
      </c>
    </row>
    <row r="4933" ht="15.75" customHeight="1">
      <c r="A4933" s="15">
        <v>3.0</v>
      </c>
      <c r="B4933" s="15" t="s">
        <v>7493</v>
      </c>
      <c r="C4933" s="18">
        <v>42533.0</v>
      </c>
      <c r="D4933" s="18">
        <v>42537.0</v>
      </c>
      <c r="E4933" s="18">
        <f t="shared" si="1"/>
        <v>42537</v>
      </c>
      <c r="F4933" s="15" t="s">
        <v>114</v>
      </c>
      <c r="G4933" s="15" t="s">
        <v>7494</v>
      </c>
      <c r="H4933" s="15" t="s">
        <v>7495</v>
      </c>
      <c r="I4933" s="15" t="s">
        <v>128</v>
      </c>
      <c r="J4933" s="15" t="s">
        <v>60</v>
      </c>
      <c r="K4933" s="15" t="s">
        <v>14</v>
      </c>
      <c r="L4933" s="15" t="str">
        <f t="array" ref="L4933">_xlfn.XLOOKUP(M4933,reference_province_to_city!$A$2:$A$11,reference_province_to_city!$B$2:$B$11)</f>
        <v>Bandung</v>
      </c>
      <c r="M4933" s="15" t="s">
        <v>12</v>
      </c>
      <c r="N4933" s="15">
        <v>40111.0</v>
      </c>
      <c r="O4933" s="15">
        <f t="array" ref="O4933">_xlfn.XLOOKUP(M4933,reference_postal_code!$B$2:$B$11,reference_postal_code!$A$2:$A$11)</f>
        <v>40111</v>
      </c>
      <c r="P4933" s="15" t="s">
        <v>117</v>
      </c>
      <c r="Q4933" s="15" t="s">
        <v>2485</v>
      </c>
      <c r="R4933" s="15" t="s">
        <v>65</v>
      </c>
      <c r="S4933" s="15" t="s">
        <v>79</v>
      </c>
      <c r="T4933" s="15" t="s">
        <v>2486</v>
      </c>
      <c r="U4933" s="28">
        <v>219300.0</v>
      </c>
      <c r="V4933" s="15">
        <v>2.0</v>
      </c>
      <c r="W4933" s="31">
        <v>0.0</v>
      </c>
      <c r="X4933" s="28">
        <v>103071.0</v>
      </c>
    </row>
    <row r="4934" ht="15.75" customHeight="1">
      <c r="A4934" s="15">
        <v>8723.0</v>
      </c>
      <c r="B4934" s="15" t="s">
        <v>7490</v>
      </c>
      <c r="C4934" s="18">
        <v>42533.0</v>
      </c>
      <c r="D4934" s="18"/>
      <c r="E4934" s="18">
        <f t="shared" si="1"/>
        <v>42536</v>
      </c>
      <c r="F4934" s="15" t="s">
        <v>114</v>
      </c>
      <c r="G4934" s="15" t="s">
        <v>2263</v>
      </c>
      <c r="H4934" s="15" t="s">
        <v>2264</v>
      </c>
      <c r="I4934" s="15" t="s">
        <v>76</v>
      </c>
      <c r="J4934" s="15" t="s">
        <v>60</v>
      </c>
      <c r="K4934" s="15" t="s">
        <v>19</v>
      </c>
      <c r="L4934" s="15" t="str">
        <f t="array" ref="L4934">_xlfn.XLOOKUP(M4934,reference_province_to_city!$A$2:$A$11,reference_province_to_city!$B$2:$B$11)</f>
        <v>Yogyakarta</v>
      </c>
      <c r="M4934" s="15" t="s">
        <v>18</v>
      </c>
      <c r="N4934" s="15">
        <v>55111.0</v>
      </c>
      <c r="O4934" s="15">
        <f t="array" ref="O4934">_xlfn.XLOOKUP(M4934,reference_postal_code!$B$2:$B$11,reference_postal_code!$A$2:$A$11)</f>
        <v>55111</v>
      </c>
      <c r="P4934" s="15" t="s">
        <v>77</v>
      </c>
      <c r="Q4934" s="15" t="s">
        <v>1328</v>
      </c>
      <c r="R4934" s="15" t="s">
        <v>65</v>
      </c>
      <c r="S4934" s="15" t="s">
        <v>83</v>
      </c>
      <c r="T4934" s="15" t="s">
        <v>1329</v>
      </c>
      <c r="U4934" s="28">
        <v>22860.0</v>
      </c>
      <c r="V4934" s="15">
        <v>2.0</v>
      </c>
      <c r="W4934" s="31">
        <v>0.8</v>
      </c>
      <c r="X4934" s="28">
        <v>-40005.0</v>
      </c>
    </row>
    <row r="4935" ht="15.75" customHeight="1">
      <c r="A4935" s="15">
        <v>7149.0</v>
      </c>
      <c r="B4935" s="15" t="s">
        <v>7487</v>
      </c>
      <c r="C4935" s="18">
        <v>42533.0</v>
      </c>
      <c r="D4935" s="18"/>
      <c r="E4935" s="18">
        <f t="shared" si="1"/>
        <v>42536</v>
      </c>
      <c r="F4935" s="15" t="s">
        <v>55</v>
      </c>
      <c r="G4935" s="15" t="s">
        <v>6330</v>
      </c>
      <c r="H4935" s="15" t="s">
        <v>6331</v>
      </c>
      <c r="I4935" s="15" t="s">
        <v>59</v>
      </c>
      <c r="J4935" s="15" t="s">
        <v>60</v>
      </c>
      <c r="L4935" s="15" t="str">
        <f t="array" ref="L4935">_xlfn.XLOOKUP(M4935,reference_province_to_city!$A$2:$A$11,reference_province_to_city!$B$2:$B$11)</f>
        <v>Balikpapan</v>
      </c>
      <c r="M4935" s="15" t="s">
        <v>21</v>
      </c>
      <c r="N4935" s="15">
        <v>76114.0</v>
      </c>
      <c r="O4935" s="15">
        <f t="array" ref="O4935">_xlfn.XLOOKUP(M4935,reference_postal_code!$B$2:$B$11,reference_postal_code!$A$2:$A$11)</f>
        <v>76114</v>
      </c>
      <c r="P4935" s="15" t="s">
        <v>166</v>
      </c>
      <c r="Q4935" s="15" t="s">
        <v>4362</v>
      </c>
      <c r="R4935" s="15" t="s">
        <v>65</v>
      </c>
      <c r="S4935" s="15" t="s">
        <v>222</v>
      </c>
      <c r="T4935" s="15" t="s">
        <v>4363</v>
      </c>
      <c r="U4935" s="28">
        <v>788400.0</v>
      </c>
      <c r="V4935" s="15">
        <v>3.0</v>
      </c>
      <c r="W4935" s="31">
        <v>0.0</v>
      </c>
      <c r="X4935" s="28">
        <v>275940.0</v>
      </c>
    </row>
    <row r="4936" ht="15.75" customHeight="1">
      <c r="A4936" s="15">
        <v>8722.0</v>
      </c>
      <c r="B4936" s="15" t="s">
        <v>7490</v>
      </c>
      <c r="C4936" s="18">
        <v>42533.0</v>
      </c>
      <c r="D4936" s="18">
        <v>42537.0</v>
      </c>
      <c r="E4936" s="18">
        <f t="shared" si="1"/>
        <v>42537</v>
      </c>
      <c r="F4936" s="15" t="s">
        <v>114</v>
      </c>
      <c r="G4936" s="15" t="s">
        <v>2263</v>
      </c>
      <c r="H4936" s="15" t="s">
        <v>2264</v>
      </c>
      <c r="I4936" s="15" t="s">
        <v>76</v>
      </c>
      <c r="J4936" s="15" t="s">
        <v>60</v>
      </c>
      <c r="K4936" s="15" t="s">
        <v>19</v>
      </c>
      <c r="L4936" s="15" t="str">
        <f t="array" ref="L4936">_xlfn.XLOOKUP(M4936,reference_province_to_city!$A$2:$A$11,reference_province_to_city!$B$2:$B$11)</f>
        <v>Yogyakarta</v>
      </c>
      <c r="M4936" s="15" t="s">
        <v>18</v>
      </c>
      <c r="N4936" s="15">
        <v>55111.0</v>
      </c>
      <c r="O4936" s="15">
        <f t="array" ref="O4936">_xlfn.XLOOKUP(M4936,reference_postal_code!$B$2:$B$11,reference_postal_code!$A$2:$A$11)</f>
        <v>55111</v>
      </c>
      <c r="P4936" s="15" t="s">
        <v>77</v>
      </c>
      <c r="Q4936" s="15" t="s">
        <v>4639</v>
      </c>
      <c r="R4936" s="15" t="s">
        <v>65</v>
      </c>
      <c r="S4936" s="15" t="s">
        <v>87</v>
      </c>
      <c r="T4936" s="15" t="s">
        <v>4640</v>
      </c>
      <c r="U4936" s="28">
        <v>1013040.0</v>
      </c>
      <c r="V4936" s="15">
        <v>9.0</v>
      </c>
      <c r="W4936" s="31">
        <v>0.2</v>
      </c>
      <c r="X4936" s="28">
        <v>101304.0</v>
      </c>
    </row>
    <row r="4937" ht="15.75" customHeight="1">
      <c r="A4937" s="15">
        <v>8225.0</v>
      </c>
      <c r="B4937" s="15" t="s">
        <v>7496</v>
      </c>
      <c r="C4937" s="18">
        <v>42533.0</v>
      </c>
      <c r="D4937" s="18">
        <v>42537.0</v>
      </c>
      <c r="E4937" s="18">
        <f t="shared" si="1"/>
        <v>42537</v>
      </c>
      <c r="F4937" s="15" t="s">
        <v>55</v>
      </c>
      <c r="G4937" s="15" t="s">
        <v>3092</v>
      </c>
      <c r="H4937" s="15" t="s">
        <v>3093</v>
      </c>
      <c r="I4937" s="15" t="s">
        <v>128</v>
      </c>
      <c r="J4937" s="15" t="s">
        <v>60</v>
      </c>
      <c r="K4937" s="15" t="s">
        <v>19</v>
      </c>
      <c r="L4937" s="15" t="str">
        <f t="array" ref="L4937">_xlfn.XLOOKUP(M4937,reference_province_to_city!$A$2:$A$11,reference_province_to_city!$B$2:$B$11)</f>
        <v>Yogyakarta</v>
      </c>
      <c r="M4937" s="15" t="s">
        <v>18</v>
      </c>
      <c r="N4937" s="15">
        <v>55111.0</v>
      </c>
      <c r="O4937" s="15">
        <f t="array" ref="O4937">_xlfn.XLOOKUP(M4937,reference_postal_code!$B$2:$B$11,reference_postal_code!$A$2:$A$11)</f>
        <v>55111</v>
      </c>
      <c r="P4937" s="15" t="s">
        <v>77</v>
      </c>
      <c r="Q4937" s="15" t="s">
        <v>5716</v>
      </c>
      <c r="R4937" s="15" t="s">
        <v>65</v>
      </c>
      <c r="S4937" s="15" t="s">
        <v>66</v>
      </c>
      <c r="T4937" s="15" t="s">
        <v>5717</v>
      </c>
      <c r="U4937" s="28">
        <v>194400.0</v>
      </c>
      <c r="V4937" s="15">
        <v>2.0</v>
      </c>
      <c r="W4937" s="31">
        <v>0.0</v>
      </c>
      <c r="X4937" s="28">
        <v>93312.0</v>
      </c>
    </row>
    <row r="4938" ht="15.75" customHeight="1">
      <c r="A4938" s="15">
        <v>121.0</v>
      </c>
      <c r="B4938" s="15" t="s">
        <v>7486</v>
      </c>
      <c r="C4938" s="18">
        <v>42533.0</v>
      </c>
      <c r="D4938" s="18">
        <v>42536.0</v>
      </c>
      <c r="E4938" s="18">
        <f t="shared" si="1"/>
        <v>42536</v>
      </c>
      <c r="F4938" s="15" t="s">
        <v>125</v>
      </c>
      <c r="G4938" s="15" t="s">
        <v>1805</v>
      </c>
      <c r="H4938" s="15" t="s">
        <v>1806</v>
      </c>
      <c r="I4938" s="15" t="s">
        <v>59</v>
      </c>
      <c r="J4938" s="15" t="s">
        <v>60</v>
      </c>
      <c r="K4938" s="15" t="s">
        <v>17</v>
      </c>
      <c r="L4938" s="15" t="str">
        <f t="array" ref="L4938">_xlfn.XLOOKUP(M4938,reference_province_to_city!$A$2:$A$11,reference_province_to_city!$B$2:$B$11)</f>
        <v>Semarang</v>
      </c>
      <c r="M4938" s="15" t="s">
        <v>15</v>
      </c>
      <c r="N4938" s="15">
        <v>50111.0</v>
      </c>
      <c r="O4938" s="15">
        <f t="array" ref="O4938">_xlfn.XLOOKUP(M4938,reference_postal_code!$B$2:$B$11,reference_postal_code!$A$2:$A$11)</f>
        <v>50111</v>
      </c>
      <c r="P4938" s="15" t="s">
        <v>77</v>
      </c>
      <c r="Q4938" s="15" t="s">
        <v>1883</v>
      </c>
      <c r="R4938" s="15" t="s">
        <v>65</v>
      </c>
      <c r="S4938" s="15" t="s">
        <v>83</v>
      </c>
      <c r="T4938" s="15" t="s">
        <v>1884</v>
      </c>
      <c r="U4938" s="28">
        <v>462600.0</v>
      </c>
      <c r="V4938" s="15">
        <v>4.0</v>
      </c>
      <c r="W4938" s="31">
        <v>0.0</v>
      </c>
      <c r="X4938" s="28">
        <v>208170.0</v>
      </c>
    </row>
    <row r="4939" ht="15.75" customHeight="1">
      <c r="A4939" s="15">
        <v>8224.0</v>
      </c>
      <c r="B4939" s="15" t="s">
        <v>7496</v>
      </c>
      <c r="C4939" s="18">
        <v>42533.0</v>
      </c>
      <c r="D4939" s="18">
        <v>42537.0</v>
      </c>
      <c r="E4939" s="18">
        <f t="shared" si="1"/>
        <v>42537</v>
      </c>
      <c r="F4939" s="15" t="s">
        <v>55</v>
      </c>
      <c r="G4939" s="15" t="s">
        <v>3092</v>
      </c>
      <c r="H4939" s="15" t="s">
        <v>3093</v>
      </c>
      <c r="I4939" s="15" t="s">
        <v>128</v>
      </c>
      <c r="J4939" s="15" t="s">
        <v>60</v>
      </c>
      <c r="K4939" s="15" t="s">
        <v>19</v>
      </c>
      <c r="L4939" s="15" t="str">
        <f t="array" ref="L4939">_xlfn.XLOOKUP(M4939,reference_province_to_city!$A$2:$A$11,reference_province_to_city!$B$2:$B$11)</f>
        <v>Yogyakarta</v>
      </c>
      <c r="M4939" s="15" t="s">
        <v>18</v>
      </c>
      <c r="N4939" s="15">
        <v>55111.0</v>
      </c>
      <c r="O4939" s="15">
        <f t="array" ref="O4939">_xlfn.XLOOKUP(M4939,reference_postal_code!$B$2:$B$11,reference_postal_code!$A$2:$A$11)</f>
        <v>55111</v>
      </c>
      <c r="P4939" s="15" t="s">
        <v>77</v>
      </c>
      <c r="Q4939" s="15" t="s">
        <v>7488</v>
      </c>
      <c r="R4939" s="15" t="s">
        <v>65</v>
      </c>
      <c r="S4939" s="15" t="s">
        <v>66</v>
      </c>
      <c r="T4939" s="15" t="s">
        <v>7489</v>
      </c>
      <c r="U4939" s="28">
        <v>2788200.0</v>
      </c>
      <c r="V4939" s="15">
        <v>6.0</v>
      </c>
      <c r="W4939" s="31">
        <v>0.0</v>
      </c>
      <c r="X4939" s="28">
        <v>1254690.0</v>
      </c>
    </row>
    <row r="4940" ht="15.75" customHeight="1">
      <c r="A4940" s="15">
        <v>8717.0</v>
      </c>
      <c r="B4940" s="15" t="s">
        <v>7490</v>
      </c>
      <c r="C4940" s="18">
        <v>42533.0</v>
      </c>
      <c r="D4940" s="18">
        <v>42537.0</v>
      </c>
      <c r="E4940" s="18">
        <f t="shared" si="1"/>
        <v>42537</v>
      </c>
      <c r="F4940" s="15" t="s">
        <v>114</v>
      </c>
      <c r="G4940" s="15" t="s">
        <v>2263</v>
      </c>
      <c r="H4940" s="15" t="s">
        <v>2264</v>
      </c>
      <c r="I4940" s="15" t="s">
        <v>76</v>
      </c>
      <c r="J4940" s="15" t="s">
        <v>60</v>
      </c>
      <c r="K4940" s="15" t="s">
        <v>19</v>
      </c>
      <c r="L4940" s="15" t="str">
        <f t="array" ref="L4940">_xlfn.XLOOKUP(M4940,reference_province_to_city!$A$2:$A$11,reference_province_to_city!$B$2:$B$11)</f>
        <v>Yogyakarta</v>
      </c>
      <c r="M4940" s="15" t="s">
        <v>18</v>
      </c>
      <c r="N4940" s="15">
        <v>55111.0</v>
      </c>
      <c r="O4940" s="15">
        <f t="array" ref="O4940">_xlfn.XLOOKUP(M4940,reference_postal_code!$B$2:$B$11,reference_postal_code!$A$2:$A$11)</f>
        <v>55111</v>
      </c>
      <c r="P4940" s="15" t="s">
        <v>77</v>
      </c>
      <c r="Q4940" s="15" t="s">
        <v>4033</v>
      </c>
      <c r="R4940" s="15" t="s">
        <v>65</v>
      </c>
      <c r="S4940" s="15" t="s">
        <v>222</v>
      </c>
      <c r="T4940" s="15" t="s">
        <v>4034</v>
      </c>
      <c r="U4940" s="28">
        <v>965760.0</v>
      </c>
      <c r="V4940" s="15">
        <v>4.0</v>
      </c>
      <c r="W4940" s="31">
        <v>0.8</v>
      </c>
      <c r="X4940" s="28">
        <v>-2414400.0</v>
      </c>
    </row>
    <row r="4941" ht="15.75" customHeight="1">
      <c r="A4941" s="15">
        <v>8720.0</v>
      </c>
      <c r="B4941" s="15" t="s">
        <v>7490</v>
      </c>
      <c r="C4941" s="18">
        <v>42533.0</v>
      </c>
      <c r="D4941" s="18">
        <v>42537.0</v>
      </c>
      <c r="E4941" s="18">
        <f t="shared" si="1"/>
        <v>42537</v>
      </c>
      <c r="F4941" s="15" t="s">
        <v>114</v>
      </c>
      <c r="G4941" s="15" t="s">
        <v>2263</v>
      </c>
      <c r="H4941" s="15" t="s">
        <v>2264</v>
      </c>
      <c r="I4941" s="15" t="s">
        <v>76</v>
      </c>
      <c r="J4941" s="15" t="s">
        <v>60</v>
      </c>
      <c r="K4941" s="15" t="s">
        <v>19</v>
      </c>
      <c r="L4941" s="15" t="str">
        <f t="array" ref="L4941">_xlfn.XLOOKUP(M4941,reference_province_to_city!$A$2:$A$11,reference_province_to_city!$B$2:$B$11)</f>
        <v>Yogyakarta</v>
      </c>
      <c r="M4941" s="15" t="s">
        <v>18</v>
      </c>
      <c r="N4941" s="15">
        <v>55111.0</v>
      </c>
      <c r="O4941" s="15">
        <f t="array" ref="O4941">_xlfn.XLOOKUP(M4941,reference_postal_code!$B$2:$B$11,reference_postal_code!$A$2:$A$11)</f>
        <v>55111</v>
      </c>
      <c r="P4941" s="15" t="s">
        <v>77</v>
      </c>
      <c r="Q4941" s="15" t="s">
        <v>7497</v>
      </c>
      <c r="R4941" s="15" t="s">
        <v>65</v>
      </c>
      <c r="S4941" s="15" t="s">
        <v>66</v>
      </c>
      <c r="T4941" s="15" t="s">
        <v>7498</v>
      </c>
      <c r="U4941" s="28">
        <v>233280.0</v>
      </c>
      <c r="V4941" s="15">
        <v>3.0</v>
      </c>
      <c r="W4941" s="31">
        <v>0.2</v>
      </c>
      <c r="X4941" s="28">
        <v>84564.0</v>
      </c>
    </row>
    <row r="4942" ht="15.75" customHeight="1">
      <c r="A4942" s="15">
        <v>122.0</v>
      </c>
      <c r="B4942" s="15" t="s">
        <v>7486</v>
      </c>
      <c r="C4942" s="18">
        <v>42533.0</v>
      </c>
      <c r="D4942" s="18">
        <v>42536.0</v>
      </c>
      <c r="E4942" s="18">
        <f t="shared" si="1"/>
        <v>42536</v>
      </c>
      <c r="F4942" s="15" t="s">
        <v>125</v>
      </c>
      <c r="G4942" s="15" t="s">
        <v>1805</v>
      </c>
      <c r="H4942" s="15" t="s">
        <v>1806</v>
      </c>
      <c r="I4942" s="15" t="s">
        <v>59</v>
      </c>
      <c r="J4942" s="15" t="s">
        <v>60</v>
      </c>
      <c r="K4942" s="15" t="s">
        <v>17</v>
      </c>
      <c r="L4942" s="15" t="str">
        <f t="array" ref="L4942">_xlfn.XLOOKUP(M4942,reference_province_to_city!$A$2:$A$11,reference_province_to_city!$B$2:$B$11)</f>
        <v>Semarang</v>
      </c>
      <c r="M4942" s="15" t="s">
        <v>15</v>
      </c>
      <c r="N4942" s="15">
        <v>50111.0</v>
      </c>
      <c r="O4942" s="15">
        <f t="array" ref="O4942">_xlfn.XLOOKUP(M4942,reference_postal_code!$B$2:$B$11,reference_postal_code!$A$2:$A$11)</f>
        <v>50111</v>
      </c>
      <c r="P4942" s="15" t="s">
        <v>77</v>
      </c>
      <c r="Q4942" s="15" t="s">
        <v>4384</v>
      </c>
      <c r="R4942" s="15" t="s">
        <v>65</v>
      </c>
      <c r="S4942" s="15" t="s">
        <v>87</v>
      </c>
      <c r="T4942" s="15" t="s">
        <v>4385</v>
      </c>
      <c r="U4942" s="28">
        <v>3398400.0</v>
      </c>
      <c r="V4942" s="15">
        <v>6.0</v>
      </c>
      <c r="W4942" s="31">
        <v>0.0</v>
      </c>
      <c r="X4942" s="28">
        <v>951552.0</v>
      </c>
    </row>
    <row r="4943" ht="15.75" customHeight="1">
      <c r="A4943" s="15">
        <v>8721.0</v>
      </c>
      <c r="B4943" s="15" t="s">
        <v>7490</v>
      </c>
      <c r="C4943" s="18">
        <v>42533.0</v>
      </c>
      <c r="D4943" s="18">
        <v>42537.0</v>
      </c>
      <c r="E4943" s="18">
        <f t="shared" si="1"/>
        <v>42537</v>
      </c>
      <c r="F4943" s="15" t="s">
        <v>114</v>
      </c>
      <c r="G4943" s="15" t="s">
        <v>2263</v>
      </c>
      <c r="H4943" s="15" t="s">
        <v>2264</v>
      </c>
      <c r="I4943" s="15" t="s">
        <v>76</v>
      </c>
      <c r="J4943" s="15" t="s">
        <v>60</v>
      </c>
      <c r="K4943" s="15" t="s">
        <v>19</v>
      </c>
      <c r="L4943" s="15" t="str">
        <f t="array" ref="L4943">_xlfn.XLOOKUP(M4943,reference_province_to_city!$A$2:$A$11,reference_province_to_city!$B$2:$B$11)</f>
        <v>Yogyakarta</v>
      </c>
      <c r="M4943" s="15" t="s">
        <v>18</v>
      </c>
      <c r="N4943" s="15">
        <v>55111.0</v>
      </c>
      <c r="O4943" s="15">
        <f t="array" ref="O4943">_xlfn.XLOOKUP(M4943,reference_postal_code!$B$2:$B$11,reference_postal_code!$A$2:$A$11)</f>
        <v>55111</v>
      </c>
      <c r="P4943" s="15" t="s">
        <v>77</v>
      </c>
      <c r="Q4943" s="15" t="s">
        <v>3526</v>
      </c>
      <c r="R4943" s="15" t="s">
        <v>106</v>
      </c>
      <c r="S4943" s="15" t="s">
        <v>107</v>
      </c>
      <c r="T4943" s="15" t="s">
        <v>3527</v>
      </c>
      <c r="U4943" s="28">
        <v>5690580.0</v>
      </c>
      <c r="V4943" s="15">
        <v>2.0</v>
      </c>
      <c r="W4943" s="31">
        <v>0.3</v>
      </c>
      <c r="X4943" s="28">
        <v>-1788468.0</v>
      </c>
    </row>
    <row r="4944" ht="15.75" customHeight="1">
      <c r="A4944" s="15">
        <v>81.0</v>
      </c>
      <c r="B4944" s="15" t="s">
        <v>7491</v>
      </c>
      <c r="C4944" s="18">
        <v>42533.0</v>
      </c>
      <c r="D4944" s="18">
        <v>42536.0</v>
      </c>
      <c r="E4944" s="18">
        <f t="shared" si="1"/>
        <v>42536</v>
      </c>
      <c r="F4944" s="15" t="s">
        <v>125</v>
      </c>
      <c r="G4944" s="15" t="s">
        <v>5548</v>
      </c>
      <c r="H4944" s="15" t="s">
        <v>5549</v>
      </c>
      <c r="I4944" s="15" t="s">
        <v>128</v>
      </c>
      <c r="J4944" s="15" t="s">
        <v>60</v>
      </c>
      <c r="K4944" s="15" t="s">
        <v>33</v>
      </c>
      <c r="L4944" s="15" t="str">
        <f t="array" ref="L4944">_xlfn.XLOOKUP(M4944,reference_province_to_city!$A$2:$A$11,reference_province_to_city!$B$2:$B$11)</f>
        <v>Makassar</v>
      </c>
      <c r="M4944" s="15" t="s">
        <v>25</v>
      </c>
      <c r="N4944" s="15">
        <v>90111.0</v>
      </c>
      <c r="O4944" s="15">
        <f t="array" ref="O4944">_xlfn.XLOOKUP(M4944,reference_postal_code!$B$2:$B$11,reference_postal_code!$A$2:$A$11)</f>
        <v>90111</v>
      </c>
      <c r="P4944" s="15" t="s">
        <v>63</v>
      </c>
      <c r="Q4944" s="15" t="s">
        <v>2676</v>
      </c>
      <c r="R4944" s="15" t="s">
        <v>65</v>
      </c>
      <c r="S4944" s="15" t="s">
        <v>83</v>
      </c>
      <c r="T4944" s="15" t="s">
        <v>2677</v>
      </c>
      <c r="U4944" s="28">
        <v>251100.0</v>
      </c>
      <c r="V4944" s="15">
        <v>3.0</v>
      </c>
      <c r="W4944" s="31">
        <v>0.0</v>
      </c>
      <c r="X4944" s="28">
        <v>120528.0</v>
      </c>
    </row>
    <row r="4945" ht="15.75" customHeight="1">
      <c r="A4945" s="15">
        <v>8225.0</v>
      </c>
      <c r="B4945" s="15" t="s">
        <v>7496</v>
      </c>
      <c r="C4945" s="18">
        <v>42533.0</v>
      </c>
      <c r="D4945" s="18">
        <v>42537.0</v>
      </c>
      <c r="E4945" s="18">
        <f t="shared" si="1"/>
        <v>42537</v>
      </c>
      <c r="F4945" s="15" t="s">
        <v>55</v>
      </c>
      <c r="G4945" s="15" t="s">
        <v>3092</v>
      </c>
      <c r="H4945" s="15" t="s">
        <v>3093</v>
      </c>
      <c r="I4945" s="15" t="s">
        <v>128</v>
      </c>
      <c r="J4945" s="15" t="s">
        <v>60</v>
      </c>
      <c r="K4945" s="15" t="s">
        <v>19</v>
      </c>
      <c r="L4945" s="15" t="str">
        <f t="array" ref="L4945">_xlfn.XLOOKUP(M4945,reference_province_to_city!$A$2:$A$11,reference_province_to_city!$B$2:$B$11)</f>
        <v>Yogyakarta</v>
      </c>
      <c r="M4945" s="15" t="s">
        <v>18</v>
      </c>
      <c r="O4945" s="15">
        <f t="array" ref="O4945">_xlfn.XLOOKUP(M4945,reference_postal_code!$B$2:$B$11,reference_postal_code!$A$2:$A$11)</f>
        <v>55111</v>
      </c>
      <c r="P4945" s="15" t="s">
        <v>77</v>
      </c>
      <c r="Q4945" s="15" t="s">
        <v>5716</v>
      </c>
      <c r="R4945" s="15" t="s">
        <v>65</v>
      </c>
      <c r="S4945" s="15" t="s">
        <v>66</v>
      </c>
      <c r="T4945" s="15" t="s">
        <v>5717</v>
      </c>
      <c r="U4945" s="28">
        <v>194400.0</v>
      </c>
      <c r="V4945" s="15">
        <v>2.0</v>
      </c>
      <c r="W4945" s="31">
        <v>0.0</v>
      </c>
      <c r="X4945" s="28">
        <v>93312.0</v>
      </c>
    </row>
    <row r="4946" ht="15.75" customHeight="1">
      <c r="A4946" s="15">
        <v>4142.0</v>
      </c>
      <c r="B4946" s="15" t="s">
        <v>7499</v>
      </c>
      <c r="C4946" s="18">
        <v>42534.0</v>
      </c>
      <c r="D4946" s="18">
        <v>42538.0</v>
      </c>
      <c r="E4946" s="18">
        <f t="shared" si="1"/>
        <v>42538</v>
      </c>
      <c r="F4946" s="15" t="s">
        <v>55</v>
      </c>
      <c r="G4946" s="15" t="s">
        <v>2541</v>
      </c>
      <c r="H4946" s="15" t="s">
        <v>2542</v>
      </c>
      <c r="I4946" s="15" t="s">
        <v>59</v>
      </c>
      <c r="J4946" s="15" t="s">
        <v>60</v>
      </c>
      <c r="K4946" s="15" t="s">
        <v>17</v>
      </c>
      <c r="L4946" s="15" t="str">
        <f t="array" ref="L4946">_xlfn.XLOOKUP(M4946,reference_province_to_city!$A$2:$A$11,reference_province_to_city!$B$2:$B$11)</f>
        <v>Semarang</v>
      </c>
      <c r="M4946" s="15" t="s">
        <v>15</v>
      </c>
      <c r="N4946" s="15">
        <v>50111.0</v>
      </c>
      <c r="O4946" s="15">
        <f t="array" ref="O4946">_xlfn.XLOOKUP(M4946,reference_postal_code!$B$2:$B$11,reference_postal_code!$A$2:$A$11)</f>
        <v>50111</v>
      </c>
      <c r="P4946" s="15" t="s">
        <v>77</v>
      </c>
      <c r="Q4946" s="15" t="s">
        <v>3131</v>
      </c>
      <c r="R4946" s="15" t="s">
        <v>65</v>
      </c>
      <c r="S4946" s="15" t="s">
        <v>79</v>
      </c>
      <c r="T4946" s="15" t="s">
        <v>3132</v>
      </c>
      <c r="U4946" s="28">
        <v>283500.0</v>
      </c>
      <c r="V4946" s="15">
        <v>3.0</v>
      </c>
      <c r="W4946" s="31">
        <v>0.0</v>
      </c>
      <c r="X4946" s="28">
        <v>130410.0</v>
      </c>
    </row>
    <row r="4947" ht="15.75" customHeight="1">
      <c r="A4947" s="15">
        <v>3662.0</v>
      </c>
      <c r="B4947" s="15" t="s">
        <v>7500</v>
      </c>
      <c r="C4947" s="18">
        <v>42534.0</v>
      </c>
      <c r="D4947" s="18">
        <v>42536.0</v>
      </c>
      <c r="E4947" s="18">
        <f t="shared" si="1"/>
        <v>42536</v>
      </c>
      <c r="F4947" s="15" t="s">
        <v>114</v>
      </c>
      <c r="G4947" s="15" t="s">
        <v>771</v>
      </c>
      <c r="H4947" s="15" t="s">
        <v>772</v>
      </c>
      <c r="I4947" s="15" t="s">
        <v>76</v>
      </c>
      <c r="J4947" s="15" t="s">
        <v>60</v>
      </c>
      <c r="K4947" s="15" t="s">
        <v>26</v>
      </c>
      <c r="L4947" s="15" t="str">
        <f t="array" ref="L4947">_xlfn.XLOOKUP(M4947,reference_province_to_city!$A$2:$A$11,reference_province_to_city!$B$2:$B$11)</f>
        <v>Denpasar</v>
      </c>
      <c r="M4947" s="15" t="s">
        <v>24</v>
      </c>
      <c r="N4947" s="15">
        <v>80231.0</v>
      </c>
      <c r="O4947" s="15">
        <f t="array" ref="O4947">_xlfn.XLOOKUP(M4947,reference_postal_code!$B$2:$B$11,reference_postal_code!$A$2:$A$11)</f>
        <v>80231</v>
      </c>
      <c r="P4947" s="15" t="s">
        <v>63</v>
      </c>
      <c r="Q4947" s="15" t="s">
        <v>856</v>
      </c>
      <c r="R4947" s="15" t="s">
        <v>110</v>
      </c>
      <c r="S4947" s="15" t="s">
        <v>111</v>
      </c>
      <c r="T4947" s="15" t="s">
        <v>857</v>
      </c>
      <c r="U4947" s="28">
        <v>5669550.0</v>
      </c>
      <c r="V4947" s="15">
        <v>3.0</v>
      </c>
      <c r="W4947" s="31">
        <v>0.0</v>
      </c>
      <c r="X4947" s="28">
        <v>1417388.0</v>
      </c>
    </row>
    <row r="4948" ht="15.75" customHeight="1">
      <c r="A4948" s="15">
        <v>6594.0</v>
      </c>
      <c r="B4948" s="15" t="s">
        <v>7501</v>
      </c>
      <c r="C4948" s="18">
        <v>42534.0</v>
      </c>
      <c r="D4948" s="18">
        <v>42537.0</v>
      </c>
      <c r="E4948" s="18">
        <f t="shared" si="1"/>
        <v>42537</v>
      </c>
      <c r="F4948" s="15" t="s">
        <v>114</v>
      </c>
      <c r="G4948" s="15" t="s">
        <v>1646</v>
      </c>
      <c r="H4948" s="15" t="s">
        <v>1647</v>
      </c>
      <c r="I4948" s="15" t="s">
        <v>59</v>
      </c>
      <c r="J4948" s="15" t="s">
        <v>60</v>
      </c>
      <c r="K4948" s="15" t="s">
        <v>31</v>
      </c>
      <c r="L4948" s="15" t="str">
        <f t="array" ref="L4948">_xlfn.XLOOKUP(M4948,reference_province_to_city!$A$2:$A$11,reference_province_to_city!$B$2:$B$11)</f>
        <v>Balikpapan</v>
      </c>
      <c r="M4948" s="15" t="s">
        <v>21</v>
      </c>
      <c r="N4948" s="15">
        <v>76114.0</v>
      </c>
      <c r="O4948" s="15">
        <f t="array" ref="O4948">_xlfn.XLOOKUP(M4948,reference_postal_code!$B$2:$B$11,reference_postal_code!$A$2:$A$11)</f>
        <v>76114</v>
      </c>
      <c r="P4948" s="15" t="s">
        <v>166</v>
      </c>
      <c r="Q4948" s="15" t="s">
        <v>2681</v>
      </c>
      <c r="R4948" s="15" t="s">
        <v>65</v>
      </c>
      <c r="S4948" s="15" t="s">
        <v>83</v>
      </c>
      <c r="T4948" s="15" t="s">
        <v>2682</v>
      </c>
      <c r="U4948" s="28">
        <v>503520.0</v>
      </c>
      <c r="V4948" s="15">
        <v>2.0</v>
      </c>
      <c r="W4948" s="31">
        <v>0.2</v>
      </c>
      <c r="X4948" s="28">
        <v>176232.0</v>
      </c>
    </row>
    <row r="4949" ht="15.75" customHeight="1">
      <c r="A4949" s="15">
        <v>5428.0</v>
      </c>
      <c r="B4949" s="15" t="s">
        <v>7502</v>
      </c>
      <c r="C4949" s="18">
        <v>42535.0</v>
      </c>
      <c r="D4949" s="18">
        <v>42535.0</v>
      </c>
      <c r="E4949" s="18">
        <f t="shared" si="1"/>
        <v>42535</v>
      </c>
      <c r="F4949" s="15" t="s">
        <v>466</v>
      </c>
      <c r="G4949" s="15" t="s">
        <v>1321</v>
      </c>
      <c r="H4949" s="15" t="s">
        <v>1322</v>
      </c>
      <c r="I4949" s="15" t="s">
        <v>76</v>
      </c>
      <c r="J4949" s="15" t="s">
        <v>60</v>
      </c>
      <c r="K4949" s="15" t="s">
        <v>22</v>
      </c>
      <c r="L4949" s="15" t="str">
        <f t="array" ref="L4949">_xlfn.XLOOKUP(M4949,reference_province_to_city!$A$2:$A$11,reference_province_to_city!$B$2:$B$11)</f>
        <v>Surabaya</v>
      </c>
      <c r="M4949" s="15" t="s">
        <v>20</v>
      </c>
      <c r="N4949" s="15">
        <v>60231.0</v>
      </c>
      <c r="O4949" s="15">
        <f t="array" ref="O4949">_xlfn.XLOOKUP(M4949,reference_postal_code!$B$2:$B$11,reference_postal_code!$A$2:$A$11)</f>
        <v>60231</v>
      </c>
      <c r="P4949" s="15" t="s">
        <v>166</v>
      </c>
      <c r="Q4949" s="15" t="s">
        <v>768</v>
      </c>
      <c r="R4949" s="15" t="s">
        <v>106</v>
      </c>
      <c r="S4949" s="15" t="s">
        <v>183</v>
      </c>
      <c r="T4949" s="15" t="s">
        <v>769</v>
      </c>
      <c r="U4949" s="28">
        <v>8987475.0</v>
      </c>
      <c r="V4949" s="15">
        <v>5.0</v>
      </c>
      <c r="W4949" s="31">
        <v>0.15</v>
      </c>
      <c r="X4949" s="28">
        <v>528675.0</v>
      </c>
    </row>
    <row r="4950" ht="15.75" customHeight="1">
      <c r="A4950" s="15">
        <v>1102.0</v>
      </c>
      <c r="B4950" s="15" t="s">
        <v>7503</v>
      </c>
      <c r="C4950" s="18">
        <v>42535.0</v>
      </c>
      <c r="D4950" s="18">
        <v>42538.0</v>
      </c>
      <c r="E4950" s="18">
        <f t="shared" si="1"/>
        <v>42538</v>
      </c>
      <c r="F4950" s="15" t="s">
        <v>125</v>
      </c>
      <c r="G4950" s="15" t="s">
        <v>2236</v>
      </c>
      <c r="H4950" s="15" t="s">
        <v>2237</v>
      </c>
      <c r="I4950" s="15" t="s">
        <v>76</v>
      </c>
      <c r="J4950" s="15" t="s">
        <v>60</v>
      </c>
      <c r="K4950" s="15" t="s">
        <v>14</v>
      </c>
      <c r="L4950" s="15" t="str">
        <f t="array" ref="L4950">_xlfn.XLOOKUP(M4950,reference_province_to_city!$A$2:$A$11,reference_province_to_city!$B$2:$B$11)</f>
        <v>Bandung</v>
      </c>
      <c r="M4950" s="15" t="s">
        <v>12</v>
      </c>
      <c r="N4950" s="15">
        <v>40111.0</v>
      </c>
      <c r="O4950" s="15">
        <f t="array" ref="O4950">_xlfn.XLOOKUP(M4950,reference_postal_code!$B$2:$B$11,reference_postal_code!$A$2:$A$11)</f>
        <v>40111</v>
      </c>
      <c r="P4950" s="15" t="s">
        <v>117</v>
      </c>
      <c r="Q4950" s="15" t="s">
        <v>5805</v>
      </c>
      <c r="R4950" s="15" t="s">
        <v>65</v>
      </c>
      <c r="S4950" s="15" t="s">
        <v>93</v>
      </c>
      <c r="T4950" s="15" t="s">
        <v>5806</v>
      </c>
      <c r="U4950" s="28">
        <v>129600.0</v>
      </c>
      <c r="V4950" s="15">
        <v>3.0</v>
      </c>
      <c r="W4950" s="31">
        <v>0.0</v>
      </c>
      <c r="X4950" s="28">
        <v>37584.0</v>
      </c>
    </row>
    <row r="4951" ht="15.75" customHeight="1">
      <c r="A4951" s="15">
        <v>7992.0</v>
      </c>
      <c r="B4951" s="15" t="s">
        <v>7504</v>
      </c>
      <c r="C4951" s="18">
        <v>42535.0</v>
      </c>
      <c r="D4951" s="18">
        <v>42538.0</v>
      </c>
      <c r="E4951" s="18">
        <f t="shared" si="1"/>
        <v>42538</v>
      </c>
      <c r="F4951" s="15" t="s">
        <v>125</v>
      </c>
      <c r="G4951" s="15" t="s">
        <v>839</v>
      </c>
      <c r="H4951" s="15" t="s">
        <v>840</v>
      </c>
      <c r="I4951" s="15" t="s">
        <v>59</v>
      </c>
      <c r="J4951" s="15" t="s">
        <v>60</v>
      </c>
      <c r="K4951" s="15" t="s">
        <v>31</v>
      </c>
      <c r="L4951" s="15" t="str">
        <f t="array" ref="L4951">_xlfn.XLOOKUP(M4951,reference_province_to_city!$A$2:$A$11,reference_province_to_city!$B$2:$B$11)</f>
        <v>Balikpapan</v>
      </c>
      <c r="M4951" s="15" t="s">
        <v>21</v>
      </c>
      <c r="N4951" s="15">
        <v>76114.0</v>
      </c>
      <c r="O4951" s="15">
        <f t="array" ref="O4951">_xlfn.XLOOKUP(M4951,reference_postal_code!$B$2:$B$11,reference_postal_code!$A$2:$A$11)</f>
        <v>76114</v>
      </c>
      <c r="P4951" s="15" t="s">
        <v>166</v>
      </c>
      <c r="Q4951" s="15" t="s">
        <v>5370</v>
      </c>
      <c r="R4951" s="15" t="s">
        <v>65</v>
      </c>
      <c r="S4951" s="15" t="s">
        <v>83</v>
      </c>
      <c r="T4951" s="15" t="s">
        <v>5371</v>
      </c>
      <c r="U4951" s="28">
        <v>599040.0</v>
      </c>
      <c r="V4951" s="15">
        <v>4.0</v>
      </c>
      <c r="W4951" s="31">
        <v>0.7</v>
      </c>
      <c r="X4951" s="28">
        <v>-399360.0</v>
      </c>
    </row>
    <row r="4952" ht="15.75" customHeight="1">
      <c r="A4952" s="15">
        <v>7993.0</v>
      </c>
      <c r="B4952" s="15" t="s">
        <v>7504</v>
      </c>
      <c r="C4952" s="18">
        <v>42535.0</v>
      </c>
      <c r="D4952" s="18">
        <v>42538.0</v>
      </c>
      <c r="E4952" s="18">
        <f t="shared" si="1"/>
        <v>42538</v>
      </c>
      <c r="F4952" s="15" t="s">
        <v>125</v>
      </c>
      <c r="G4952" s="15" t="s">
        <v>839</v>
      </c>
      <c r="H4952" s="15" t="s">
        <v>840</v>
      </c>
      <c r="I4952" s="15" t="s">
        <v>59</v>
      </c>
      <c r="J4952" s="15" t="s">
        <v>60</v>
      </c>
      <c r="K4952" s="15" t="s">
        <v>31</v>
      </c>
      <c r="L4952" s="15" t="str">
        <f t="array" ref="L4952">_xlfn.XLOOKUP(M4952,reference_province_to_city!$A$2:$A$11,reference_province_to_city!$B$2:$B$11)</f>
        <v>Balikpapan</v>
      </c>
      <c r="M4952" s="15" t="s">
        <v>21</v>
      </c>
      <c r="N4952" s="15">
        <v>76114.0</v>
      </c>
      <c r="O4952" s="15">
        <f t="array" ref="O4952">_xlfn.XLOOKUP(M4952,reference_postal_code!$B$2:$B$11,reference_postal_code!$A$2:$A$11)</f>
        <v>76114</v>
      </c>
      <c r="P4952" s="15" t="s">
        <v>166</v>
      </c>
      <c r="Q4952" s="15" t="s">
        <v>6221</v>
      </c>
      <c r="R4952" s="15" t="s">
        <v>110</v>
      </c>
      <c r="S4952" s="15" t="s">
        <v>149</v>
      </c>
      <c r="T4952" s="15" t="s">
        <v>6222</v>
      </c>
      <c r="U4952" s="28">
        <v>276960.0</v>
      </c>
      <c r="V4952" s="15">
        <v>2.0</v>
      </c>
      <c r="W4952" s="31">
        <v>0.2</v>
      </c>
      <c r="X4952" s="28">
        <v>34620.0</v>
      </c>
    </row>
    <row r="4953" ht="15.75" customHeight="1">
      <c r="A4953" s="15">
        <v>1101.0</v>
      </c>
      <c r="B4953" s="15" t="s">
        <v>7503</v>
      </c>
      <c r="C4953" s="18">
        <v>42535.0</v>
      </c>
      <c r="D4953" s="18">
        <v>42538.0</v>
      </c>
      <c r="E4953" s="18">
        <f t="shared" si="1"/>
        <v>42538</v>
      </c>
      <c r="F4953" s="15" t="s">
        <v>125</v>
      </c>
      <c r="G4953" s="15" t="s">
        <v>2236</v>
      </c>
      <c r="H4953" s="15" t="s">
        <v>2237</v>
      </c>
      <c r="I4953" s="15" t="s">
        <v>76</v>
      </c>
      <c r="J4953" s="15" t="s">
        <v>60</v>
      </c>
      <c r="K4953" s="15" t="s">
        <v>2023</v>
      </c>
      <c r="L4953" s="15" t="str">
        <f t="array" ref="L4953">_xlfn.XLOOKUP(M4953,reference_province_to_city!$A$2:$A$11,reference_province_to_city!$B$2:$B$11)</f>
        <v>Bandung</v>
      </c>
      <c r="M4953" s="15" t="s">
        <v>12</v>
      </c>
      <c r="N4953" s="15">
        <v>40111.0</v>
      </c>
      <c r="O4953" s="15">
        <f t="array" ref="O4953">_xlfn.XLOOKUP(M4953,reference_postal_code!$B$2:$B$11,reference_postal_code!$A$2:$A$11)</f>
        <v>40111</v>
      </c>
      <c r="P4953" s="15" t="s">
        <v>117</v>
      </c>
      <c r="Q4953" s="15" t="s">
        <v>1524</v>
      </c>
      <c r="R4953" s="15" t="s">
        <v>110</v>
      </c>
      <c r="S4953" s="15" t="s">
        <v>149</v>
      </c>
      <c r="T4953" s="15" t="s">
        <v>1525</v>
      </c>
      <c r="U4953" s="28">
        <v>439350.0</v>
      </c>
      <c r="V4953" s="15">
        <v>1.0</v>
      </c>
      <c r="W4953" s="31">
        <v>0.0</v>
      </c>
      <c r="X4953" s="28">
        <v>144985.0</v>
      </c>
    </row>
    <row r="4954" ht="15.75" customHeight="1">
      <c r="A4954" s="15">
        <v>1099.0</v>
      </c>
      <c r="B4954" s="15" t="s">
        <v>7503</v>
      </c>
      <c r="C4954" s="18">
        <v>42535.0</v>
      </c>
      <c r="D4954" s="18">
        <v>42538.0</v>
      </c>
      <c r="E4954" s="18">
        <f t="shared" si="1"/>
        <v>42538</v>
      </c>
      <c r="F4954" s="15" t="s">
        <v>125</v>
      </c>
      <c r="G4954" s="15" t="s">
        <v>2236</v>
      </c>
      <c r="H4954" s="15" t="s">
        <v>2237</v>
      </c>
      <c r="I4954" s="15" t="s">
        <v>76</v>
      </c>
      <c r="J4954" s="15" t="s">
        <v>60</v>
      </c>
      <c r="K4954" s="15" t="s">
        <v>14</v>
      </c>
      <c r="L4954" s="15" t="str">
        <f t="array" ref="L4954">_xlfn.XLOOKUP(M4954,reference_province_to_city!$A$2:$A$11,reference_province_to_city!$B$2:$B$11)</f>
        <v>Bandung</v>
      </c>
      <c r="M4954" s="15" t="s">
        <v>12</v>
      </c>
      <c r="N4954" s="15">
        <v>40111.0</v>
      </c>
      <c r="O4954" s="15">
        <f t="array" ref="O4954">_xlfn.XLOOKUP(M4954,reference_postal_code!$B$2:$B$11,reference_postal_code!$A$2:$A$11)</f>
        <v>40111</v>
      </c>
      <c r="P4954" s="15" t="s">
        <v>117</v>
      </c>
      <c r="Q4954" s="15" t="s">
        <v>6680</v>
      </c>
      <c r="R4954" s="15" t="s">
        <v>65</v>
      </c>
      <c r="S4954" s="15" t="s">
        <v>93</v>
      </c>
      <c r="T4954" s="15" t="s">
        <v>6681</v>
      </c>
      <c r="U4954" s="28">
        <v>105600.0</v>
      </c>
      <c r="V4954" s="15">
        <v>4.0</v>
      </c>
      <c r="W4954" s="31">
        <v>0.0</v>
      </c>
      <c r="X4954" s="28">
        <v>30624.0</v>
      </c>
    </row>
    <row r="4955" ht="15.75" customHeight="1">
      <c r="A4955" s="15">
        <v>1100.0</v>
      </c>
      <c r="B4955" s="15" t="s">
        <v>7503</v>
      </c>
      <c r="C4955" s="18">
        <v>42535.0</v>
      </c>
      <c r="D4955" s="18">
        <v>42538.0</v>
      </c>
      <c r="E4955" s="18">
        <f t="shared" si="1"/>
        <v>42538</v>
      </c>
      <c r="F4955" s="15" t="s">
        <v>125</v>
      </c>
      <c r="G4955" s="15" t="s">
        <v>2236</v>
      </c>
      <c r="H4955" s="15" t="s">
        <v>2237</v>
      </c>
      <c r="I4955" s="15" t="s">
        <v>76</v>
      </c>
      <c r="J4955" s="15" t="s">
        <v>60</v>
      </c>
      <c r="K4955" s="15" t="s">
        <v>1132</v>
      </c>
      <c r="L4955" s="15" t="str">
        <f t="array" ref="L4955">_xlfn.XLOOKUP(M4955,reference_province_to_city!$A$2:$A$11,reference_province_to_city!$B$2:$B$11)</f>
        <v>Bandung</v>
      </c>
      <c r="M4955" s="15" t="s">
        <v>12</v>
      </c>
      <c r="N4955" s="15">
        <v>40111.0</v>
      </c>
      <c r="O4955" s="15">
        <f t="array" ref="O4955">_xlfn.XLOOKUP(M4955,reference_postal_code!$B$2:$B$11,reference_postal_code!$A$2:$A$11)</f>
        <v>40111</v>
      </c>
      <c r="P4955" s="15" t="s">
        <v>117</v>
      </c>
      <c r="Q4955" s="15" t="s">
        <v>7215</v>
      </c>
      <c r="R4955" s="15" t="s">
        <v>106</v>
      </c>
      <c r="S4955" s="15" t="s">
        <v>139</v>
      </c>
      <c r="T4955" s="15" t="s">
        <v>7216</v>
      </c>
      <c r="U4955" s="28">
        <v>130950.0</v>
      </c>
      <c r="V4955" s="15">
        <v>3.0</v>
      </c>
      <c r="W4955" s="31">
        <v>0.0</v>
      </c>
      <c r="X4955" s="28">
        <v>61546.0</v>
      </c>
    </row>
    <row r="4956" ht="15.75" customHeight="1">
      <c r="A4956" s="15">
        <v>5871.0</v>
      </c>
      <c r="B4956" s="15" t="s">
        <v>7505</v>
      </c>
      <c r="C4956" s="18">
        <v>42535.0</v>
      </c>
      <c r="D4956" s="18">
        <v>42535.0</v>
      </c>
      <c r="E4956" s="18">
        <f t="shared" si="1"/>
        <v>42535</v>
      </c>
      <c r="F4956" s="15" t="s">
        <v>466</v>
      </c>
      <c r="G4956" s="15" t="s">
        <v>2189</v>
      </c>
      <c r="H4956" s="15" t="s">
        <v>2190</v>
      </c>
      <c r="I4956" s="15" t="s">
        <v>128</v>
      </c>
      <c r="J4956" s="15" t="s">
        <v>60</v>
      </c>
      <c r="K4956" s="15" t="s">
        <v>22</v>
      </c>
      <c r="L4956" s="15" t="str">
        <f t="array" ref="L4956">_xlfn.XLOOKUP(M4956,reference_province_to_city!$A$2:$A$11,reference_province_to_city!$B$2:$B$11)</f>
        <v>Surabaya</v>
      </c>
      <c r="M4956" s="15" t="s">
        <v>20</v>
      </c>
      <c r="N4956" s="15">
        <v>60231.0</v>
      </c>
      <c r="O4956" s="15">
        <f t="array" ref="O4956">_xlfn.XLOOKUP(M4956,reference_postal_code!$B$2:$B$11,reference_postal_code!$A$2:$A$11)</f>
        <v>60231</v>
      </c>
      <c r="P4956" s="15" t="s">
        <v>166</v>
      </c>
      <c r="Q4956" s="15" t="s">
        <v>7475</v>
      </c>
      <c r="R4956" s="15" t="s">
        <v>106</v>
      </c>
      <c r="S4956" s="15" t="s">
        <v>218</v>
      </c>
      <c r="T4956" s="15" t="s">
        <v>7476</v>
      </c>
      <c r="U4956" s="28">
        <v>1.940232E7</v>
      </c>
      <c r="V4956" s="15">
        <v>7.0</v>
      </c>
      <c r="W4956" s="31">
        <v>0.2</v>
      </c>
      <c r="X4956" s="28">
        <v>1212645.0</v>
      </c>
    </row>
    <row r="4957" ht="15.75" customHeight="1">
      <c r="A4957" s="15">
        <v>7880.0</v>
      </c>
      <c r="B4957" s="15" t="s">
        <v>7506</v>
      </c>
      <c r="C4957" s="18">
        <v>42535.0</v>
      </c>
      <c r="D4957" s="18"/>
      <c r="E4957" s="18">
        <f t="shared" si="1"/>
        <v>42538</v>
      </c>
      <c r="F4957" s="15" t="s">
        <v>55</v>
      </c>
      <c r="G4957" s="15" t="s">
        <v>7507</v>
      </c>
      <c r="H4957" s="15" t="s">
        <v>7508</v>
      </c>
      <c r="I4957" s="15" t="s">
        <v>128</v>
      </c>
      <c r="J4957" s="15" t="s">
        <v>60</v>
      </c>
      <c r="K4957" s="15" t="s">
        <v>10</v>
      </c>
      <c r="L4957" s="15" t="str">
        <f t="array" ref="L4957">_xlfn.XLOOKUP(M4957,reference_province_to_city!$A$2:$A$11,reference_province_to_city!$B$2:$B$11)</f>
        <v>Jakarta</v>
      </c>
      <c r="M4957" s="15" t="s">
        <v>7</v>
      </c>
      <c r="N4957" s="15">
        <v>10110.0</v>
      </c>
      <c r="O4957" s="15">
        <f t="array" ref="O4957">_xlfn.XLOOKUP(M4957,reference_postal_code!$B$2:$B$11,reference_postal_code!$A$2:$A$11)</f>
        <v>10110</v>
      </c>
      <c r="P4957" s="15" t="s">
        <v>117</v>
      </c>
      <c r="Q4957" s="15" t="s">
        <v>7291</v>
      </c>
      <c r="R4957" s="15" t="s">
        <v>106</v>
      </c>
      <c r="S4957" s="15" t="s">
        <v>218</v>
      </c>
      <c r="T4957" s="15" t="s">
        <v>7292</v>
      </c>
      <c r="U4957" s="28">
        <v>5057640.0</v>
      </c>
      <c r="V4957" s="15">
        <v>2.0</v>
      </c>
      <c r="W4957" s="31">
        <v>0.4</v>
      </c>
      <c r="X4957" s="28">
        <v>-1770174.0</v>
      </c>
    </row>
    <row r="4958" ht="15.75" customHeight="1">
      <c r="A4958" s="15">
        <v>9060.0</v>
      </c>
      <c r="B4958" s="15" t="s">
        <v>7509</v>
      </c>
      <c r="C4958" s="18">
        <v>42535.0</v>
      </c>
      <c r="D4958" s="18">
        <v>42539.0</v>
      </c>
      <c r="E4958" s="18">
        <f t="shared" si="1"/>
        <v>42539</v>
      </c>
      <c r="F4958" s="15" t="s">
        <v>55</v>
      </c>
      <c r="G4958" s="15" t="s">
        <v>2114</v>
      </c>
      <c r="H4958" s="15" t="s">
        <v>2115</v>
      </c>
      <c r="I4958" s="15" t="s">
        <v>128</v>
      </c>
      <c r="J4958" s="15" t="s">
        <v>60</v>
      </c>
      <c r="K4958" s="15" t="s">
        <v>19</v>
      </c>
      <c r="L4958" s="15" t="str">
        <f t="array" ref="L4958">_xlfn.XLOOKUP(M4958,reference_province_to_city!$A$2:$A$11,reference_province_to_city!$B$2:$B$11)</f>
        <v>Yogyakarta</v>
      </c>
      <c r="M4958" s="15" t="s">
        <v>18</v>
      </c>
      <c r="N4958" s="15">
        <v>55111.0</v>
      </c>
      <c r="O4958" s="15">
        <f t="array" ref="O4958">_xlfn.XLOOKUP(M4958,reference_postal_code!$B$2:$B$11,reference_postal_code!$A$2:$A$11)</f>
        <v>55111</v>
      </c>
      <c r="P4958" s="15" t="s">
        <v>77</v>
      </c>
      <c r="Q4958" s="15" t="s">
        <v>4426</v>
      </c>
      <c r="R4958" s="15" t="s">
        <v>106</v>
      </c>
      <c r="S4958" s="15" t="s">
        <v>218</v>
      </c>
      <c r="T4958" s="15" t="s">
        <v>4427</v>
      </c>
      <c r="U4958" s="28">
        <v>1.672755E7</v>
      </c>
      <c r="V4958" s="15">
        <v>7.0</v>
      </c>
      <c r="W4958" s="31">
        <v>0.0</v>
      </c>
      <c r="X4958" s="28">
        <v>5018265.0</v>
      </c>
    </row>
    <row r="4959" ht="15.75" customHeight="1">
      <c r="A4959" s="15">
        <v>6050.0</v>
      </c>
      <c r="B4959" s="15" t="s">
        <v>7510</v>
      </c>
      <c r="C4959" s="18">
        <v>42536.0</v>
      </c>
      <c r="D4959" s="18">
        <v>42539.0</v>
      </c>
      <c r="E4959" s="18">
        <f t="shared" si="1"/>
        <v>42539</v>
      </c>
      <c r="F4959" s="15" t="s">
        <v>125</v>
      </c>
      <c r="G4959" s="15" t="s">
        <v>3594</v>
      </c>
      <c r="H4959" s="15" t="s">
        <v>3595</v>
      </c>
      <c r="I4959" s="15" t="s">
        <v>59</v>
      </c>
      <c r="J4959" s="15" t="s">
        <v>60</v>
      </c>
      <c r="K4959" s="15" t="s">
        <v>14</v>
      </c>
      <c r="L4959" s="15" t="str">
        <f t="array" ref="L4959">_xlfn.XLOOKUP(M4959,reference_province_to_city!$A$2:$A$11,reference_province_to_city!$B$2:$B$11)</f>
        <v>Bandung</v>
      </c>
      <c r="M4959" s="15" t="s">
        <v>12</v>
      </c>
      <c r="N4959" s="15">
        <v>40111.0</v>
      </c>
      <c r="O4959" s="15">
        <f t="array" ref="O4959">_xlfn.XLOOKUP(M4959,reference_postal_code!$B$2:$B$11,reference_postal_code!$A$2:$A$11)</f>
        <v>40111</v>
      </c>
      <c r="P4959" s="15" t="s">
        <v>117</v>
      </c>
      <c r="Q4959" s="15" t="s">
        <v>5213</v>
      </c>
      <c r="R4959" s="15" t="s">
        <v>65</v>
      </c>
      <c r="S4959" s="15" t="s">
        <v>66</v>
      </c>
      <c r="T4959" s="15" t="s">
        <v>5214</v>
      </c>
      <c r="U4959" s="28">
        <v>2602320.0</v>
      </c>
      <c r="V4959" s="15">
        <v>7.0</v>
      </c>
      <c r="W4959" s="31">
        <v>0.2</v>
      </c>
      <c r="X4959" s="28">
        <v>813225.0</v>
      </c>
    </row>
    <row r="4960" ht="15.75" customHeight="1">
      <c r="A4960" s="15">
        <v>9744.0</v>
      </c>
      <c r="B4960" s="15" t="s">
        <v>7511</v>
      </c>
      <c r="C4960" s="18">
        <v>42537.0</v>
      </c>
      <c r="D4960" s="18">
        <v>42543.0</v>
      </c>
      <c r="E4960" s="18">
        <f t="shared" si="1"/>
        <v>42543</v>
      </c>
      <c r="F4960" s="15" t="s">
        <v>55</v>
      </c>
      <c r="G4960" s="15" t="s">
        <v>4922</v>
      </c>
      <c r="H4960" s="15" t="s">
        <v>4923</v>
      </c>
      <c r="I4960" s="15" t="s">
        <v>59</v>
      </c>
      <c r="J4960" s="15" t="s">
        <v>60</v>
      </c>
      <c r="K4960" s="15" t="s">
        <v>10</v>
      </c>
      <c r="L4960" s="15" t="str">
        <f t="array" ref="L4960">_xlfn.XLOOKUP(M4960,reference_province_to_city!$A$2:$A$11,reference_province_to_city!$B$2:$B$11)</f>
        <v>Jakarta</v>
      </c>
      <c r="M4960" s="15" t="s">
        <v>7</v>
      </c>
      <c r="N4960" s="15">
        <v>10110.0</v>
      </c>
      <c r="O4960" s="15">
        <f t="array" ref="O4960">_xlfn.XLOOKUP(M4960,reference_postal_code!$B$2:$B$11,reference_postal_code!$A$2:$A$11)</f>
        <v>10110</v>
      </c>
      <c r="P4960" s="15" t="s">
        <v>117</v>
      </c>
      <c r="Q4960" s="15" t="s">
        <v>1040</v>
      </c>
      <c r="R4960" s="15" t="s">
        <v>65</v>
      </c>
      <c r="S4960" s="15" t="s">
        <v>79</v>
      </c>
      <c r="T4960" s="15" t="s">
        <v>1041</v>
      </c>
      <c r="U4960" s="28">
        <v>141750.0</v>
      </c>
      <c r="V4960" s="15">
        <v>3.0</v>
      </c>
      <c r="W4960" s="31">
        <v>0.0</v>
      </c>
      <c r="X4960" s="28">
        <v>68040.0</v>
      </c>
    </row>
    <row r="4961" ht="15.75" customHeight="1">
      <c r="A4961" s="15">
        <v>4179.0</v>
      </c>
      <c r="B4961" s="15" t="s">
        <v>7512</v>
      </c>
      <c r="C4961" s="18">
        <v>42537.0</v>
      </c>
      <c r="D4961" s="18">
        <v>42539.0</v>
      </c>
      <c r="E4961" s="18">
        <f t="shared" si="1"/>
        <v>42539</v>
      </c>
      <c r="F4961" s="15" t="s">
        <v>114</v>
      </c>
      <c r="G4961" s="15" t="s">
        <v>5428</v>
      </c>
      <c r="H4961" s="15" t="s">
        <v>5429</v>
      </c>
      <c r="I4961" s="15" t="s">
        <v>59</v>
      </c>
      <c r="J4961" s="15" t="s">
        <v>60</v>
      </c>
      <c r="K4961" s="15" t="s">
        <v>26</v>
      </c>
      <c r="L4961" s="15" t="str">
        <f t="array" ref="L4961">_xlfn.XLOOKUP(M4961,reference_province_to_city!$A$2:$A$11,reference_province_to_city!$B$2:$B$11)</f>
        <v>Denpasar</v>
      </c>
      <c r="M4961" s="15" t="s">
        <v>24</v>
      </c>
      <c r="N4961" s="15">
        <v>80231.0</v>
      </c>
      <c r="O4961" s="15">
        <f t="array" ref="O4961">_xlfn.XLOOKUP(M4961,reference_postal_code!$B$2:$B$11,reference_postal_code!$A$2:$A$11)</f>
        <v>80231</v>
      </c>
      <c r="P4961" s="15" t="s">
        <v>63</v>
      </c>
      <c r="Q4961" s="15" t="s">
        <v>3940</v>
      </c>
      <c r="R4961" s="15" t="s">
        <v>65</v>
      </c>
      <c r="S4961" s="15" t="s">
        <v>66</v>
      </c>
      <c r="T4961" s="15" t="s">
        <v>3941</v>
      </c>
      <c r="U4961" s="28">
        <v>695250.0</v>
      </c>
      <c r="V4961" s="15">
        <v>5.0</v>
      </c>
      <c r="W4961" s="31">
        <v>0.0</v>
      </c>
      <c r="X4961" s="28">
        <v>326767.0</v>
      </c>
    </row>
    <row r="4962" ht="15.75" customHeight="1">
      <c r="A4962" s="15">
        <v>9456.0</v>
      </c>
      <c r="B4962" s="15" t="s">
        <v>7513</v>
      </c>
      <c r="C4962" s="18">
        <v>42537.0</v>
      </c>
      <c r="D4962" s="18">
        <v>42540.0</v>
      </c>
      <c r="E4962" s="18">
        <f t="shared" si="1"/>
        <v>42540</v>
      </c>
      <c r="F4962" s="15" t="s">
        <v>114</v>
      </c>
      <c r="G4962" s="15" t="s">
        <v>4714</v>
      </c>
      <c r="H4962" s="15" t="s">
        <v>4715</v>
      </c>
      <c r="I4962" s="15" t="s">
        <v>76</v>
      </c>
      <c r="J4962" s="15" t="s">
        <v>60</v>
      </c>
      <c r="K4962" s="15" t="s">
        <v>14</v>
      </c>
      <c r="L4962" s="15" t="str">
        <f t="array" ref="L4962">_xlfn.XLOOKUP(M4962,reference_province_to_city!$A$2:$A$11,reference_province_to_city!$B$2:$B$11)</f>
        <v>Bandung</v>
      </c>
      <c r="M4962" s="15" t="s">
        <v>12</v>
      </c>
      <c r="N4962" s="15">
        <v>40111.0</v>
      </c>
      <c r="O4962" s="15">
        <f t="array" ref="O4962">_xlfn.XLOOKUP(M4962,reference_postal_code!$B$2:$B$11,reference_postal_code!$A$2:$A$11)</f>
        <v>40111</v>
      </c>
      <c r="P4962" s="15" t="s">
        <v>117</v>
      </c>
      <c r="Q4962" s="15" t="s">
        <v>7514</v>
      </c>
      <c r="R4962" s="15" t="s">
        <v>110</v>
      </c>
      <c r="S4962" s="15" t="s">
        <v>668</v>
      </c>
      <c r="T4962" s="15" t="s">
        <v>7515</v>
      </c>
      <c r="U4962" s="28">
        <v>1372125.0</v>
      </c>
      <c r="V4962" s="15">
        <v>1.0</v>
      </c>
      <c r="W4962" s="31">
        <v>0.5</v>
      </c>
      <c r="X4962" s="28">
        <v>-27442.0</v>
      </c>
    </row>
    <row r="4963" ht="15.75" customHeight="1">
      <c r="A4963" s="15">
        <v>7532.0</v>
      </c>
      <c r="B4963" s="15" t="s">
        <v>7516</v>
      </c>
      <c r="C4963" s="18">
        <v>42538.0</v>
      </c>
      <c r="D4963" s="18">
        <v>42540.0</v>
      </c>
      <c r="E4963" s="18">
        <f t="shared" si="1"/>
        <v>42540</v>
      </c>
      <c r="F4963" s="15" t="s">
        <v>125</v>
      </c>
      <c r="G4963" s="15" t="s">
        <v>1305</v>
      </c>
      <c r="H4963" s="15" t="s">
        <v>1306</v>
      </c>
      <c r="I4963" s="15" t="s">
        <v>59</v>
      </c>
      <c r="J4963" s="15" t="s">
        <v>60</v>
      </c>
      <c r="K4963" s="15" t="s">
        <v>22</v>
      </c>
      <c r="L4963" s="15" t="str">
        <f t="array" ref="L4963">_xlfn.XLOOKUP(M4963,reference_province_to_city!$A$2:$A$11,reference_province_to_city!$B$2:$B$11)</f>
        <v>Surabaya</v>
      </c>
      <c r="M4963" s="15" t="s">
        <v>20</v>
      </c>
      <c r="N4963" s="15">
        <v>60231.0</v>
      </c>
      <c r="O4963" s="15">
        <f t="array" ref="O4963">_xlfn.XLOOKUP(M4963,reference_postal_code!$B$2:$B$11,reference_postal_code!$A$2:$A$11)</f>
        <v>60231</v>
      </c>
      <c r="P4963" s="15" t="s">
        <v>166</v>
      </c>
      <c r="Q4963" s="15" t="s">
        <v>429</v>
      </c>
      <c r="R4963" s="15" t="s">
        <v>106</v>
      </c>
      <c r="S4963" s="15" t="s">
        <v>139</v>
      </c>
      <c r="T4963" s="15" t="s">
        <v>430</v>
      </c>
      <c r="U4963" s="28">
        <v>3995280.0</v>
      </c>
      <c r="V4963" s="15">
        <v>3.0</v>
      </c>
      <c r="W4963" s="31">
        <v>0.2</v>
      </c>
      <c r="X4963" s="28">
        <v>-199764.0</v>
      </c>
    </row>
    <row r="4964" ht="15.75" customHeight="1">
      <c r="A4964" s="15">
        <v>9604.0</v>
      </c>
      <c r="B4964" s="15" t="s">
        <v>7517</v>
      </c>
      <c r="C4964" s="18">
        <v>42538.0</v>
      </c>
      <c r="D4964" s="18">
        <v>42544.0</v>
      </c>
      <c r="E4964" s="18">
        <f t="shared" si="1"/>
        <v>42544</v>
      </c>
      <c r="F4964" s="15" t="s">
        <v>55</v>
      </c>
      <c r="G4964" s="15" t="s">
        <v>3807</v>
      </c>
      <c r="H4964" s="15" t="s">
        <v>3808</v>
      </c>
      <c r="I4964" s="15" t="s">
        <v>128</v>
      </c>
      <c r="J4964" s="15" t="s">
        <v>60</v>
      </c>
      <c r="K4964" s="15" t="s">
        <v>33</v>
      </c>
      <c r="L4964" s="15" t="str">
        <f t="array" ref="L4964">_xlfn.XLOOKUP(M4964,reference_province_to_city!$A$2:$A$11,reference_province_to_city!$B$2:$B$11)</f>
        <v>Makassar</v>
      </c>
      <c r="M4964" s="15" t="s">
        <v>25</v>
      </c>
      <c r="N4964" s="15">
        <v>90111.0</v>
      </c>
      <c r="O4964" s="15">
        <f t="array" ref="O4964">_xlfn.XLOOKUP(M4964,reference_postal_code!$B$2:$B$11,reference_postal_code!$A$2:$A$11)</f>
        <v>90111</v>
      </c>
      <c r="P4964" s="15" t="s">
        <v>63</v>
      </c>
      <c r="Q4964" s="15" t="s">
        <v>419</v>
      </c>
      <c r="R4964" s="15" t="s">
        <v>106</v>
      </c>
      <c r="S4964" s="15" t="s">
        <v>218</v>
      </c>
      <c r="T4964" s="15" t="s">
        <v>420</v>
      </c>
      <c r="U4964" s="28">
        <v>5652990.0</v>
      </c>
      <c r="V4964" s="15">
        <v>3.0</v>
      </c>
      <c r="W4964" s="31">
        <v>0.4</v>
      </c>
      <c r="X4964" s="28">
        <v>-3203361.0</v>
      </c>
    </row>
    <row r="4965" ht="15.75" customHeight="1">
      <c r="A4965" s="15">
        <v>58.0</v>
      </c>
      <c r="B4965" s="15" t="s">
        <v>7518</v>
      </c>
      <c r="C4965" s="18">
        <v>42538.0</v>
      </c>
      <c r="D4965" s="18">
        <v>42539.0</v>
      </c>
      <c r="E4965" s="18">
        <f t="shared" si="1"/>
        <v>42539</v>
      </c>
      <c r="F4965" s="15" t="s">
        <v>125</v>
      </c>
      <c r="G4965" s="15" t="s">
        <v>7519</v>
      </c>
      <c r="H4965" s="15" t="s">
        <v>7520</v>
      </c>
      <c r="I4965" s="15" t="s">
        <v>59</v>
      </c>
      <c r="J4965" s="15" t="s">
        <v>60</v>
      </c>
      <c r="K4965" s="15" t="s">
        <v>17</v>
      </c>
      <c r="L4965" s="15" t="str">
        <f t="array" ref="L4965">_xlfn.XLOOKUP(M4965,reference_province_to_city!$A$2:$A$11,reference_province_to_city!$B$2:$B$11)</f>
        <v>Semarang</v>
      </c>
      <c r="M4965" s="15" t="s">
        <v>15</v>
      </c>
      <c r="N4965" s="15">
        <v>50111.0</v>
      </c>
      <c r="O4965" s="15">
        <f t="array" ref="O4965">_xlfn.XLOOKUP(M4965,reference_postal_code!$B$2:$B$11,reference_postal_code!$A$2:$A$11)</f>
        <v>50111</v>
      </c>
      <c r="P4965" s="15" t="s">
        <v>77</v>
      </c>
      <c r="Q4965" s="15" t="s">
        <v>5193</v>
      </c>
      <c r="R4965" s="15" t="s">
        <v>106</v>
      </c>
      <c r="S4965" s="15" t="s">
        <v>107</v>
      </c>
      <c r="T4965" s="15" t="s">
        <v>5194</v>
      </c>
      <c r="U4965" s="28">
        <v>4791150.0</v>
      </c>
      <c r="V4965" s="15">
        <v>5.0</v>
      </c>
      <c r="W4965" s="31">
        <v>0.1</v>
      </c>
      <c r="X4965" s="28">
        <v>106470.0</v>
      </c>
    </row>
    <row r="4966" ht="15.75" customHeight="1">
      <c r="A4966" s="15">
        <v>7533.0</v>
      </c>
      <c r="B4966" s="15" t="s">
        <v>7516</v>
      </c>
      <c r="C4966" s="18">
        <v>42538.0</v>
      </c>
      <c r="D4966" s="18">
        <v>42540.0</v>
      </c>
      <c r="E4966" s="18">
        <f t="shared" si="1"/>
        <v>42540</v>
      </c>
      <c r="F4966" s="15" t="s">
        <v>125</v>
      </c>
      <c r="G4966" s="15" t="s">
        <v>1305</v>
      </c>
      <c r="H4966" s="15" t="s">
        <v>1306</v>
      </c>
      <c r="I4966" s="15" t="s">
        <v>59</v>
      </c>
      <c r="J4966" s="15" t="s">
        <v>60</v>
      </c>
      <c r="K4966" s="15" t="s">
        <v>22</v>
      </c>
      <c r="L4966" s="15" t="str">
        <f t="array" ref="L4966">_xlfn.XLOOKUP(M4966,reference_province_to_city!$A$2:$A$11,reference_province_to_city!$B$2:$B$11)</f>
        <v>Surabaya</v>
      </c>
      <c r="M4966" s="15" t="s">
        <v>20</v>
      </c>
      <c r="N4966" s="15">
        <v>60231.0</v>
      </c>
      <c r="O4966" s="15">
        <f t="array" ref="O4966">_xlfn.XLOOKUP(M4966,reference_postal_code!$B$2:$B$11,reference_postal_code!$A$2:$A$11)</f>
        <v>60231</v>
      </c>
      <c r="P4966" s="15" t="s">
        <v>166</v>
      </c>
      <c r="Q4966" s="15" t="s">
        <v>5681</v>
      </c>
      <c r="R4966" s="15" t="s">
        <v>106</v>
      </c>
      <c r="S4966" s="15" t="s">
        <v>107</v>
      </c>
      <c r="T4966" s="15" t="s">
        <v>5682</v>
      </c>
      <c r="U4966" s="28">
        <v>7247040.0</v>
      </c>
      <c r="V4966" s="15">
        <v>4.0</v>
      </c>
      <c r="W4966" s="31">
        <v>0.2</v>
      </c>
      <c r="X4966" s="28">
        <v>815292.0</v>
      </c>
    </row>
    <row r="4967" ht="15.75" customHeight="1">
      <c r="A4967" s="15">
        <v>7746.0</v>
      </c>
      <c r="B4967" s="15" t="s">
        <v>7521</v>
      </c>
      <c r="C4967" s="18">
        <v>42538.0</v>
      </c>
      <c r="D4967" s="18">
        <v>42543.0</v>
      </c>
      <c r="E4967" s="18">
        <f t="shared" si="1"/>
        <v>42543</v>
      </c>
      <c r="F4967" s="15" t="s">
        <v>55</v>
      </c>
      <c r="G4967" s="15" t="s">
        <v>726</v>
      </c>
      <c r="H4967" s="15" t="s">
        <v>727</v>
      </c>
      <c r="I4967" s="15" t="s">
        <v>128</v>
      </c>
      <c r="J4967" s="15" t="s">
        <v>60</v>
      </c>
      <c r="K4967" s="15" t="s">
        <v>14</v>
      </c>
      <c r="L4967" s="15" t="str">
        <f t="array" ref="L4967">_xlfn.XLOOKUP(M4967,reference_province_to_city!$A$2:$A$11,reference_province_to_city!$B$2:$B$11)</f>
        <v>Bandung</v>
      </c>
      <c r="M4967" s="15" t="s">
        <v>12</v>
      </c>
      <c r="N4967" s="15">
        <v>40111.0</v>
      </c>
      <c r="O4967" s="15">
        <f t="array" ref="O4967">_xlfn.XLOOKUP(M4967,reference_postal_code!$B$2:$B$11,reference_postal_code!$A$2:$A$11)</f>
        <v>40111</v>
      </c>
      <c r="P4967" s="15" t="s">
        <v>117</v>
      </c>
      <c r="Q4967" s="15" t="s">
        <v>723</v>
      </c>
      <c r="R4967" s="15" t="s">
        <v>65</v>
      </c>
      <c r="S4967" s="15" t="s">
        <v>93</v>
      </c>
      <c r="T4967" s="15" t="s">
        <v>724</v>
      </c>
      <c r="U4967" s="28">
        <v>147600.0</v>
      </c>
      <c r="V4967" s="15">
        <v>3.0</v>
      </c>
      <c r="W4967" s="31">
        <v>0.0</v>
      </c>
      <c r="X4967" s="28">
        <v>42804.0</v>
      </c>
    </row>
    <row r="4968" ht="15.75" customHeight="1">
      <c r="A4968" s="15">
        <v>1552.0</v>
      </c>
      <c r="B4968" s="15" t="s">
        <v>7522</v>
      </c>
      <c r="C4968" s="18">
        <v>42538.0</v>
      </c>
      <c r="D4968" s="18">
        <v>42543.0</v>
      </c>
      <c r="E4968" s="18">
        <f t="shared" si="1"/>
        <v>42543</v>
      </c>
      <c r="F4968" s="15" t="s">
        <v>55</v>
      </c>
      <c r="G4968" s="15" t="s">
        <v>3609</v>
      </c>
      <c r="H4968" s="15" t="s">
        <v>3610</v>
      </c>
      <c r="I4968" s="15" t="s">
        <v>59</v>
      </c>
      <c r="J4968" s="15" t="s">
        <v>60</v>
      </c>
      <c r="K4968" s="15" t="s">
        <v>10</v>
      </c>
      <c r="L4968" s="15" t="str">
        <f t="array" ref="L4968">_xlfn.XLOOKUP(M4968,reference_province_to_city!$A$2:$A$11,reference_province_to_city!$B$2:$B$11)</f>
        <v>Jakarta</v>
      </c>
      <c r="M4968" s="15" t="s">
        <v>7</v>
      </c>
      <c r="N4968" s="15">
        <v>10110.0</v>
      </c>
      <c r="O4968" s="15">
        <f t="array" ref="O4968">_xlfn.XLOOKUP(M4968,reference_postal_code!$B$2:$B$11,reference_postal_code!$A$2:$A$11)</f>
        <v>10110</v>
      </c>
      <c r="P4968" s="15" t="s">
        <v>117</v>
      </c>
      <c r="Q4968" s="15" t="s">
        <v>2521</v>
      </c>
      <c r="R4968" s="15" t="s">
        <v>65</v>
      </c>
      <c r="S4968" s="15" t="s">
        <v>66</v>
      </c>
      <c r="T4968" s="15" t="s">
        <v>2522</v>
      </c>
      <c r="U4968" s="28">
        <v>1679400.0</v>
      </c>
      <c r="V4968" s="15">
        <v>2.0</v>
      </c>
      <c r="W4968" s="31">
        <v>0.0</v>
      </c>
      <c r="X4968" s="28">
        <v>822906.0</v>
      </c>
    </row>
    <row r="4969" ht="15.75" customHeight="1">
      <c r="A4969" s="15">
        <v>57.0</v>
      </c>
      <c r="B4969" s="15" t="s">
        <v>7518</v>
      </c>
      <c r="C4969" s="18">
        <v>42538.0</v>
      </c>
      <c r="D4969" s="18">
        <v>42539.0</v>
      </c>
      <c r="E4969" s="18">
        <f t="shared" si="1"/>
        <v>42539</v>
      </c>
      <c r="F4969" s="15" t="s">
        <v>125</v>
      </c>
      <c r="G4969" s="15" t="s">
        <v>7519</v>
      </c>
      <c r="H4969" s="15" t="s">
        <v>7520</v>
      </c>
      <c r="I4969" s="15" t="s">
        <v>59</v>
      </c>
      <c r="J4969" s="15" t="s">
        <v>60</v>
      </c>
      <c r="K4969" s="15" t="s">
        <v>17</v>
      </c>
      <c r="L4969" s="15" t="str">
        <f t="array" ref="L4969">_xlfn.XLOOKUP(M4969,reference_province_to_city!$A$2:$A$11,reference_province_to_city!$B$2:$B$11)</f>
        <v>Semarang</v>
      </c>
      <c r="M4969" s="15" t="s">
        <v>15</v>
      </c>
      <c r="N4969" s="15">
        <v>50111.0</v>
      </c>
      <c r="O4969" s="15">
        <f t="array" ref="O4969">_xlfn.XLOOKUP(M4969,reference_postal_code!$B$2:$B$11,reference_postal_code!$A$2:$A$11)</f>
        <v>50111</v>
      </c>
      <c r="P4969" s="15" t="s">
        <v>77</v>
      </c>
      <c r="Q4969" s="15" t="s">
        <v>1257</v>
      </c>
      <c r="R4969" s="15" t="s">
        <v>65</v>
      </c>
      <c r="S4969" s="15" t="s">
        <v>66</v>
      </c>
      <c r="T4969" s="15" t="s">
        <v>1258</v>
      </c>
      <c r="U4969" s="28">
        <v>486000.0</v>
      </c>
      <c r="V4969" s="15">
        <v>5.0</v>
      </c>
      <c r="W4969" s="31">
        <v>0.0</v>
      </c>
      <c r="X4969" s="28">
        <v>233280.0</v>
      </c>
    </row>
    <row r="4970" ht="15.75" customHeight="1">
      <c r="A4970" s="15">
        <v>62.0</v>
      </c>
      <c r="B4970" s="15" t="s">
        <v>7518</v>
      </c>
      <c r="C4970" s="18">
        <v>42538.0</v>
      </c>
      <c r="D4970" s="18">
        <v>42539.0</v>
      </c>
      <c r="E4970" s="18">
        <f t="shared" si="1"/>
        <v>42539</v>
      </c>
      <c r="F4970" s="15" t="s">
        <v>125</v>
      </c>
      <c r="G4970" s="15" t="s">
        <v>7519</v>
      </c>
      <c r="H4970" s="15" t="s">
        <v>7520</v>
      </c>
      <c r="I4970" s="15" t="s">
        <v>59</v>
      </c>
      <c r="J4970" s="15" t="s">
        <v>60</v>
      </c>
      <c r="K4970" s="15" t="s">
        <v>17</v>
      </c>
      <c r="L4970" s="15" t="str">
        <f t="array" ref="L4970">_xlfn.XLOOKUP(M4970,reference_province_to_city!$A$2:$A$11,reference_province_to_city!$B$2:$B$11)</f>
        <v>Semarang</v>
      </c>
      <c r="M4970" s="15" t="s">
        <v>15</v>
      </c>
      <c r="N4970" s="15">
        <v>50111.0</v>
      </c>
      <c r="O4970" s="15">
        <f t="array" ref="O4970">_xlfn.XLOOKUP(M4970,reference_postal_code!$B$2:$B$11,reference_postal_code!$A$2:$A$11)</f>
        <v>50111</v>
      </c>
      <c r="P4970" s="15" t="s">
        <v>77</v>
      </c>
      <c r="Q4970" s="15" t="s">
        <v>1239</v>
      </c>
      <c r="R4970" s="15" t="s">
        <v>65</v>
      </c>
      <c r="S4970" s="15" t="s">
        <v>93</v>
      </c>
      <c r="T4970" s="15" t="s">
        <v>1240</v>
      </c>
      <c r="U4970" s="28">
        <v>25200.0</v>
      </c>
      <c r="V4970" s="15">
        <v>1.0</v>
      </c>
      <c r="W4970" s="31">
        <v>0.0</v>
      </c>
      <c r="X4970" s="28">
        <v>12600.0</v>
      </c>
    </row>
    <row r="4971" ht="15.75" customHeight="1">
      <c r="A4971" s="15">
        <v>59.0</v>
      </c>
      <c r="B4971" s="15" t="s">
        <v>7518</v>
      </c>
      <c r="C4971" s="18">
        <v>42538.0</v>
      </c>
      <c r="D4971" s="18">
        <v>42539.0</v>
      </c>
      <c r="E4971" s="18">
        <f t="shared" si="1"/>
        <v>42539</v>
      </c>
      <c r="F4971" s="15" t="s">
        <v>125</v>
      </c>
      <c r="G4971" s="15" t="s">
        <v>7519</v>
      </c>
      <c r="H4971" s="15" t="s">
        <v>7520</v>
      </c>
      <c r="I4971" s="15" t="s">
        <v>59</v>
      </c>
      <c r="J4971" s="15" t="s">
        <v>60</v>
      </c>
      <c r="K4971" s="15" t="s">
        <v>17</v>
      </c>
      <c r="L4971" s="15" t="str">
        <f t="array" ref="L4971">_xlfn.XLOOKUP(M4971,reference_province_to_city!$A$2:$A$11,reference_province_to_city!$B$2:$B$11)</f>
        <v>Semarang</v>
      </c>
      <c r="M4971" s="15" t="s">
        <v>15</v>
      </c>
      <c r="N4971" s="15">
        <v>50111.0</v>
      </c>
      <c r="O4971" s="15">
        <f t="array" ref="O4971">_xlfn.XLOOKUP(M4971,reference_postal_code!$B$2:$B$11,reference_postal_code!$A$2:$A$11)</f>
        <v>50111</v>
      </c>
      <c r="P4971" s="15" t="s">
        <v>77</v>
      </c>
      <c r="Q4971" s="15" t="s">
        <v>553</v>
      </c>
      <c r="R4971" s="15" t="s">
        <v>65</v>
      </c>
      <c r="S4971" s="15" t="s">
        <v>66</v>
      </c>
      <c r="T4971" s="15" t="s">
        <v>554</v>
      </c>
      <c r="U4971" s="28">
        <v>218400.0</v>
      </c>
      <c r="V4971" s="15">
        <v>2.0</v>
      </c>
      <c r="W4971" s="31">
        <v>0.0</v>
      </c>
      <c r="X4971" s="28">
        <v>104832.0</v>
      </c>
    </row>
    <row r="4972" ht="15.75" customHeight="1">
      <c r="A4972" s="15">
        <v>6617.0</v>
      </c>
      <c r="B4972" s="15" t="s">
        <v>7523</v>
      </c>
      <c r="C4972" s="18">
        <v>42538.0</v>
      </c>
      <c r="D4972" s="18">
        <v>42540.0</v>
      </c>
      <c r="E4972" s="18">
        <f t="shared" si="1"/>
        <v>42540</v>
      </c>
      <c r="F4972" s="15" t="s">
        <v>125</v>
      </c>
      <c r="G4972" s="15" t="s">
        <v>341</v>
      </c>
      <c r="H4972" s="15" t="s">
        <v>342</v>
      </c>
      <c r="I4972" s="15" t="s">
        <v>59</v>
      </c>
      <c r="J4972" s="15" t="s">
        <v>60</v>
      </c>
      <c r="K4972" s="15" t="s">
        <v>10</v>
      </c>
      <c r="L4972" s="15" t="str">
        <f t="array" ref="L4972">_xlfn.XLOOKUP(M4972,reference_province_to_city!$A$2:$A$11,reference_province_to_city!$B$2:$B$11)</f>
        <v>Jakarta</v>
      </c>
      <c r="M4972" s="15" t="s">
        <v>7</v>
      </c>
      <c r="N4972" s="15">
        <v>10110.0</v>
      </c>
      <c r="O4972" s="15">
        <f t="array" ref="O4972">_xlfn.XLOOKUP(M4972,reference_postal_code!$B$2:$B$11,reference_postal_code!$A$2:$A$11)</f>
        <v>10110</v>
      </c>
      <c r="P4972" s="15" t="s">
        <v>117</v>
      </c>
      <c r="Q4972" s="15" t="s">
        <v>7285</v>
      </c>
      <c r="R4972" s="15" t="s">
        <v>65</v>
      </c>
      <c r="S4972" s="15" t="s">
        <v>79</v>
      </c>
      <c r="T4972" s="15" t="s">
        <v>7286</v>
      </c>
      <c r="U4972" s="28">
        <v>337500.0</v>
      </c>
      <c r="V4972" s="15">
        <v>6.0</v>
      </c>
      <c r="W4972" s="31">
        <v>0.0</v>
      </c>
      <c r="X4972" s="28">
        <v>162000.0</v>
      </c>
    </row>
    <row r="4973" ht="15.75" customHeight="1">
      <c r="A4973" s="15">
        <v>7744.0</v>
      </c>
      <c r="B4973" s="15" t="s">
        <v>7521</v>
      </c>
      <c r="C4973" s="18">
        <v>42538.0</v>
      </c>
      <c r="D4973" s="18">
        <v>42543.0</v>
      </c>
      <c r="E4973" s="18">
        <f t="shared" si="1"/>
        <v>42543</v>
      </c>
      <c r="F4973" s="15" t="s">
        <v>55</v>
      </c>
      <c r="G4973" s="15" t="s">
        <v>726</v>
      </c>
      <c r="H4973" s="15" t="s">
        <v>727</v>
      </c>
      <c r="I4973" s="15" t="s">
        <v>128</v>
      </c>
      <c r="J4973" s="15" t="s">
        <v>60</v>
      </c>
      <c r="K4973" s="15" t="s">
        <v>14</v>
      </c>
      <c r="L4973" s="15" t="str">
        <f t="array" ref="L4973">_xlfn.XLOOKUP(M4973,reference_province_to_city!$A$2:$A$11,reference_province_to_city!$B$2:$B$11)</f>
        <v>Bandung</v>
      </c>
      <c r="M4973" s="15" t="s">
        <v>12</v>
      </c>
      <c r="N4973" s="15">
        <v>40111.0</v>
      </c>
      <c r="O4973" s="15">
        <f t="array" ref="O4973">_xlfn.XLOOKUP(M4973,reference_postal_code!$B$2:$B$11,reference_postal_code!$A$2:$A$11)</f>
        <v>40111</v>
      </c>
      <c r="P4973" s="15" t="s">
        <v>117</v>
      </c>
      <c r="Q4973" s="15" t="s">
        <v>5738</v>
      </c>
      <c r="R4973" s="15" t="s">
        <v>65</v>
      </c>
      <c r="S4973" s="15" t="s">
        <v>83</v>
      </c>
      <c r="T4973" s="15" t="s">
        <v>5739</v>
      </c>
      <c r="U4973" s="28">
        <v>119400.0</v>
      </c>
      <c r="V4973" s="15">
        <v>2.0</v>
      </c>
      <c r="W4973" s="31">
        <v>0.0</v>
      </c>
      <c r="X4973" s="28">
        <v>56118.0</v>
      </c>
    </row>
    <row r="4974" ht="15.75" customHeight="1">
      <c r="A4974" s="15">
        <v>61.0</v>
      </c>
      <c r="B4974" s="15" t="s">
        <v>7518</v>
      </c>
      <c r="C4974" s="18">
        <v>42538.0</v>
      </c>
      <c r="D4974" s="18">
        <v>42539.0</v>
      </c>
      <c r="E4974" s="18">
        <f t="shared" si="1"/>
        <v>42539</v>
      </c>
      <c r="F4974" s="15" t="s">
        <v>125</v>
      </c>
      <c r="G4974" s="15" t="s">
        <v>7519</v>
      </c>
      <c r="H4974" s="15" t="s">
        <v>7520</v>
      </c>
      <c r="I4974" s="15" t="s">
        <v>59</v>
      </c>
      <c r="J4974" s="15" t="s">
        <v>60</v>
      </c>
      <c r="K4974" s="15" t="s">
        <v>17</v>
      </c>
      <c r="L4974" s="15" t="str">
        <f t="array" ref="L4974">_xlfn.XLOOKUP(M4974,reference_province_to_city!$A$2:$A$11,reference_province_to_city!$B$2:$B$11)</f>
        <v>Semarang</v>
      </c>
      <c r="M4974" s="15" t="s">
        <v>15</v>
      </c>
      <c r="O4974" s="15">
        <f t="array" ref="O4974">_xlfn.XLOOKUP(M4974,reference_postal_code!$B$2:$B$11,reference_postal_code!$A$2:$A$11)</f>
        <v>50111</v>
      </c>
      <c r="P4974" s="15" t="s">
        <v>77</v>
      </c>
      <c r="Q4974" s="15" t="s">
        <v>3662</v>
      </c>
      <c r="R4974" s="15" t="s">
        <v>65</v>
      </c>
      <c r="S4974" s="15" t="s">
        <v>83</v>
      </c>
      <c r="T4974" s="15" t="s">
        <v>3663</v>
      </c>
      <c r="U4974" s="28">
        <v>727200.0</v>
      </c>
      <c r="V4974" s="15">
        <v>4.0</v>
      </c>
      <c r="W4974" s="31">
        <v>0.2</v>
      </c>
      <c r="X4974" s="28">
        <v>245430.0</v>
      </c>
    </row>
    <row r="4975" ht="15.75" customHeight="1">
      <c r="A4975" s="15">
        <v>3537.0</v>
      </c>
      <c r="B4975" s="15" t="s">
        <v>7524</v>
      </c>
      <c r="C4975" s="18">
        <v>42538.0</v>
      </c>
      <c r="D4975" s="18">
        <v>42541.0</v>
      </c>
      <c r="E4975" s="18">
        <f t="shared" si="1"/>
        <v>42541</v>
      </c>
      <c r="F4975" s="15" t="s">
        <v>114</v>
      </c>
      <c r="G4975" s="15" t="s">
        <v>5666</v>
      </c>
      <c r="H4975" s="15" t="s">
        <v>5667</v>
      </c>
      <c r="I4975" s="15" t="s">
        <v>59</v>
      </c>
      <c r="J4975" s="15" t="s">
        <v>60</v>
      </c>
      <c r="K4975" s="15" t="s">
        <v>31</v>
      </c>
      <c r="L4975" s="15" t="str">
        <f t="array" ref="L4975">_xlfn.XLOOKUP(M4975,reference_province_to_city!$A$2:$A$11,reference_province_to_city!$B$2:$B$11)</f>
        <v>Balikpapan</v>
      </c>
      <c r="M4975" s="15" t="s">
        <v>21</v>
      </c>
      <c r="N4975" s="15">
        <v>76114.0</v>
      </c>
      <c r="O4975" s="15">
        <f t="array" ref="O4975">_xlfn.XLOOKUP(M4975,reference_postal_code!$B$2:$B$11,reference_postal_code!$A$2:$A$11)</f>
        <v>76114</v>
      </c>
      <c r="P4975" s="15" t="s">
        <v>166</v>
      </c>
      <c r="Q4975" s="15" t="s">
        <v>4509</v>
      </c>
      <c r="R4975" s="15" t="s">
        <v>65</v>
      </c>
      <c r="S4975" s="15" t="s">
        <v>87</v>
      </c>
      <c r="T4975" s="15" t="s">
        <v>4510</v>
      </c>
      <c r="U4975" s="28">
        <v>611100.0</v>
      </c>
      <c r="V4975" s="15">
        <v>3.0</v>
      </c>
      <c r="W4975" s="31">
        <v>0.0</v>
      </c>
      <c r="X4975" s="28">
        <v>6111.0</v>
      </c>
    </row>
    <row r="4976" ht="15.75" customHeight="1">
      <c r="A4976" s="15">
        <v>60.0</v>
      </c>
      <c r="B4976" s="15" t="s">
        <v>7518</v>
      </c>
      <c r="C4976" s="18">
        <v>42538.0</v>
      </c>
      <c r="D4976" s="18">
        <v>42539.0</v>
      </c>
      <c r="E4976" s="18">
        <f t="shared" si="1"/>
        <v>42539</v>
      </c>
      <c r="F4976" s="15" t="s">
        <v>125</v>
      </c>
      <c r="G4976" s="15" t="s">
        <v>7519</v>
      </c>
      <c r="H4976" s="15" t="s">
        <v>7520</v>
      </c>
      <c r="I4976" s="15" t="s">
        <v>59</v>
      </c>
      <c r="J4976" s="15" t="s">
        <v>60</v>
      </c>
      <c r="K4976" s="15" t="s">
        <v>17</v>
      </c>
      <c r="L4976" s="15" t="str">
        <f t="array" ref="L4976">_xlfn.XLOOKUP(M4976,reference_province_to_city!$A$2:$A$11,reference_province_to_city!$B$2:$B$11)</f>
        <v>Semarang</v>
      </c>
      <c r="M4976" s="15" t="s">
        <v>15</v>
      </c>
      <c r="N4976" s="15">
        <v>50111.0</v>
      </c>
      <c r="O4976" s="15">
        <f t="array" ref="O4976">_xlfn.XLOOKUP(M4976,reference_postal_code!$B$2:$B$11,reference_postal_code!$A$2:$A$11)</f>
        <v>50111</v>
      </c>
      <c r="P4976" s="15" t="s">
        <v>77</v>
      </c>
      <c r="Q4976" s="15" t="s">
        <v>2401</v>
      </c>
      <c r="R4976" s="15" t="s">
        <v>110</v>
      </c>
      <c r="S4976" s="15" t="s">
        <v>149</v>
      </c>
      <c r="T4976" s="15" t="s">
        <v>2402</v>
      </c>
      <c r="U4976" s="28">
        <v>450000.0</v>
      </c>
      <c r="V4976" s="15">
        <v>2.0</v>
      </c>
      <c r="W4976" s="31">
        <v>0.0</v>
      </c>
      <c r="X4976" s="28">
        <v>49500.0</v>
      </c>
    </row>
    <row r="4977" ht="15.75" customHeight="1">
      <c r="A4977" s="15">
        <v>7745.0</v>
      </c>
      <c r="B4977" s="15" t="s">
        <v>7521</v>
      </c>
      <c r="C4977" s="18">
        <v>42538.0</v>
      </c>
      <c r="D4977" s="18">
        <v>42543.0</v>
      </c>
      <c r="E4977" s="18">
        <f t="shared" si="1"/>
        <v>42543</v>
      </c>
      <c r="F4977" s="15" t="s">
        <v>55</v>
      </c>
      <c r="G4977" s="15" t="s">
        <v>726</v>
      </c>
      <c r="H4977" s="15" t="s">
        <v>727</v>
      </c>
      <c r="I4977" s="15" t="s">
        <v>128</v>
      </c>
      <c r="J4977" s="15" t="s">
        <v>60</v>
      </c>
      <c r="K4977" s="15" t="s">
        <v>14</v>
      </c>
      <c r="L4977" s="15" t="str">
        <f t="array" ref="L4977">_xlfn.XLOOKUP(M4977,reference_province_to_city!$A$2:$A$11,reference_province_to_city!$B$2:$B$11)</f>
        <v>Bandung</v>
      </c>
      <c r="M4977" s="15" t="s">
        <v>12</v>
      </c>
      <c r="N4977" s="15">
        <v>40111.0</v>
      </c>
      <c r="O4977" s="15">
        <f t="array" ref="O4977">_xlfn.XLOOKUP(M4977,reference_postal_code!$B$2:$B$11,reference_postal_code!$A$2:$A$11)</f>
        <v>40111</v>
      </c>
      <c r="P4977" s="15" t="s">
        <v>117</v>
      </c>
      <c r="Q4977" s="15" t="s">
        <v>109</v>
      </c>
      <c r="R4977" s="15" t="s">
        <v>110</v>
      </c>
      <c r="S4977" s="15" t="s">
        <v>111</v>
      </c>
      <c r="T4977" s="15" t="s">
        <v>112</v>
      </c>
      <c r="U4977" s="28">
        <v>8504550.0</v>
      </c>
      <c r="V4977" s="15">
        <v>3.0</v>
      </c>
      <c r="W4977" s="31">
        <v>0.0</v>
      </c>
      <c r="X4977" s="28">
        <v>2296228.0</v>
      </c>
    </row>
    <row r="4978" ht="15.75" customHeight="1">
      <c r="A4978" s="15">
        <v>6616.0</v>
      </c>
      <c r="B4978" s="15" t="s">
        <v>7523</v>
      </c>
      <c r="C4978" s="18">
        <v>42538.0</v>
      </c>
      <c r="D4978" s="18">
        <v>42540.0</v>
      </c>
      <c r="E4978" s="18">
        <f t="shared" si="1"/>
        <v>42540</v>
      </c>
      <c r="F4978" s="15" t="s">
        <v>125</v>
      </c>
      <c r="G4978" s="15" t="s">
        <v>341</v>
      </c>
      <c r="H4978" s="15" t="s">
        <v>342</v>
      </c>
      <c r="I4978" s="15" t="s">
        <v>59</v>
      </c>
      <c r="J4978" s="15" t="s">
        <v>60</v>
      </c>
      <c r="K4978" s="15" t="s">
        <v>10</v>
      </c>
      <c r="L4978" s="15" t="str">
        <f t="array" ref="L4978">_xlfn.XLOOKUP(M4978,reference_province_to_city!$A$2:$A$11,reference_province_to_city!$B$2:$B$11)</f>
        <v>Jakarta</v>
      </c>
      <c r="M4978" s="15" t="s">
        <v>7</v>
      </c>
      <c r="N4978" s="15">
        <v>10110.0</v>
      </c>
      <c r="O4978" s="15">
        <f t="array" ref="O4978">_xlfn.XLOOKUP(M4978,reference_postal_code!$B$2:$B$11,reference_postal_code!$A$2:$A$11)</f>
        <v>10110</v>
      </c>
      <c r="P4978" s="15" t="s">
        <v>117</v>
      </c>
      <c r="Q4978" s="15" t="s">
        <v>768</v>
      </c>
      <c r="R4978" s="15" t="s">
        <v>106</v>
      </c>
      <c r="S4978" s="15" t="s">
        <v>183</v>
      </c>
      <c r="T4978" s="15" t="s">
        <v>769</v>
      </c>
      <c r="U4978" s="28">
        <v>3594990.0</v>
      </c>
      <c r="V4978" s="15">
        <v>2.0</v>
      </c>
      <c r="W4978" s="31">
        <v>0.15</v>
      </c>
      <c r="X4978" s="28">
        <v>211470.0</v>
      </c>
    </row>
    <row r="4979" ht="15.75" customHeight="1">
      <c r="A4979" s="15">
        <v>6618.0</v>
      </c>
      <c r="B4979" s="15" t="s">
        <v>7523</v>
      </c>
      <c r="C4979" s="18">
        <v>42538.0</v>
      </c>
      <c r="D4979" s="18">
        <v>42540.0</v>
      </c>
      <c r="E4979" s="18">
        <f t="shared" si="1"/>
        <v>42540</v>
      </c>
      <c r="F4979" s="15" t="s">
        <v>125</v>
      </c>
      <c r="G4979" s="15" t="s">
        <v>341</v>
      </c>
      <c r="H4979" s="15" t="s">
        <v>342</v>
      </c>
      <c r="I4979" s="15" t="s">
        <v>59</v>
      </c>
      <c r="J4979" s="15" t="s">
        <v>60</v>
      </c>
      <c r="K4979" s="15" t="s">
        <v>10</v>
      </c>
      <c r="L4979" s="15" t="str">
        <f t="array" ref="L4979">_xlfn.XLOOKUP(M4979,reference_province_to_city!$A$2:$A$11,reference_province_to_city!$B$2:$B$11)</f>
        <v>Jakarta</v>
      </c>
      <c r="M4979" s="15" t="s">
        <v>7</v>
      </c>
      <c r="N4979" s="15">
        <v>10110.0</v>
      </c>
      <c r="O4979" s="15">
        <f t="array" ref="O4979">_xlfn.XLOOKUP(M4979,reference_postal_code!$B$2:$B$11,reference_postal_code!$A$2:$A$11)</f>
        <v>10110</v>
      </c>
      <c r="P4979" s="15" t="s">
        <v>117</v>
      </c>
      <c r="Q4979" s="15" t="s">
        <v>6269</v>
      </c>
      <c r="R4979" s="15" t="s">
        <v>65</v>
      </c>
      <c r="S4979" s="15" t="s">
        <v>66</v>
      </c>
      <c r="T4979" s="15" t="s">
        <v>6270</v>
      </c>
      <c r="U4979" s="28">
        <v>3297600.0</v>
      </c>
      <c r="V4979" s="15">
        <v>4.0</v>
      </c>
      <c r="W4979" s="31">
        <v>0.0</v>
      </c>
      <c r="X4979" s="28">
        <v>1615824.0</v>
      </c>
    </row>
    <row r="4980" ht="15.75" customHeight="1">
      <c r="A4980" s="15">
        <v>56.0</v>
      </c>
      <c r="B4980" s="15" t="s">
        <v>7518</v>
      </c>
      <c r="C4980" s="18">
        <v>42538.0</v>
      </c>
      <c r="D4980" s="18">
        <v>42539.0</v>
      </c>
      <c r="E4980" s="18">
        <f t="shared" si="1"/>
        <v>42539</v>
      </c>
      <c r="F4980" s="15" t="s">
        <v>125</v>
      </c>
      <c r="G4980" s="15" t="s">
        <v>7519</v>
      </c>
      <c r="H4980" s="15" t="s">
        <v>7520</v>
      </c>
      <c r="I4980" s="15" t="s">
        <v>59</v>
      </c>
      <c r="J4980" s="15" t="s">
        <v>60</v>
      </c>
      <c r="K4980" s="15" t="s">
        <v>17</v>
      </c>
      <c r="L4980" s="15" t="str">
        <f t="array" ref="L4980">_xlfn.XLOOKUP(M4980,reference_province_to_city!$A$2:$A$11,reference_province_to_city!$B$2:$B$11)</f>
        <v>Semarang</v>
      </c>
      <c r="M4980" s="15" t="s">
        <v>15</v>
      </c>
      <c r="N4980" s="15">
        <v>50111.0</v>
      </c>
      <c r="O4980" s="15">
        <f t="array" ref="O4980">_xlfn.XLOOKUP(M4980,reference_postal_code!$B$2:$B$11,reference_postal_code!$A$2:$A$11)</f>
        <v>50111</v>
      </c>
      <c r="P4980" s="15" t="s">
        <v>77</v>
      </c>
      <c r="Q4980" s="15" t="s">
        <v>6426</v>
      </c>
      <c r="R4980" s="15" t="s">
        <v>65</v>
      </c>
      <c r="S4980" s="15" t="s">
        <v>87</v>
      </c>
      <c r="T4980" s="15" t="s">
        <v>6427</v>
      </c>
      <c r="U4980" s="28">
        <v>3128400.0</v>
      </c>
      <c r="V4980" s="15">
        <v>6.0</v>
      </c>
      <c r="W4980" s="31">
        <v>0.0</v>
      </c>
      <c r="X4980" s="28">
        <v>782100.0</v>
      </c>
    </row>
    <row r="4981" ht="15.75" customHeight="1">
      <c r="A4981" s="15">
        <v>6849.0</v>
      </c>
      <c r="B4981" s="15" t="s">
        <v>7525</v>
      </c>
      <c r="C4981" s="18">
        <v>42539.0</v>
      </c>
      <c r="D4981" s="18">
        <v>42542.0</v>
      </c>
      <c r="E4981" s="18">
        <f t="shared" si="1"/>
        <v>42542</v>
      </c>
      <c r="F4981" s="15" t="s">
        <v>125</v>
      </c>
      <c r="G4981" s="15" t="s">
        <v>1815</v>
      </c>
      <c r="H4981" s="15" t="s">
        <v>1816</v>
      </c>
      <c r="I4981" s="15" t="s">
        <v>59</v>
      </c>
      <c r="J4981" s="15" t="s">
        <v>60</v>
      </c>
      <c r="K4981" s="15" t="s">
        <v>10</v>
      </c>
      <c r="L4981" s="15" t="str">
        <f t="array" ref="L4981">_xlfn.XLOOKUP(M4981,reference_province_to_city!$A$2:$A$11,reference_province_to_city!$B$2:$B$11)</f>
        <v>Jakarta</v>
      </c>
      <c r="M4981" s="15" t="s">
        <v>7</v>
      </c>
      <c r="N4981" s="15">
        <v>10110.0</v>
      </c>
      <c r="O4981" s="15">
        <f t="array" ref="O4981">_xlfn.XLOOKUP(M4981,reference_postal_code!$B$2:$B$11,reference_postal_code!$A$2:$A$11)</f>
        <v>10110</v>
      </c>
      <c r="P4981" s="15" t="s">
        <v>117</v>
      </c>
      <c r="Q4981" s="15" t="s">
        <v>5399</v>
      </c>
      <c r="R4981" s="15" t="s">
        <v>65</v>
      </c>
      <c r="S4981" s="15" t="s">
        <v>66</v>
      </c>
      <c r="T4981" s="15" t="s">
        <v>5400</v>
      </c>
      <c r="U4981" s="28">
        <v>1152960.0</v>
      </c>
      <c r="V4981" s="15">
        <v>2.0</v>
      </c>
      <c r="W4981" s="31">
        <v>0.2</v>
      </c>
      <c r="X4981" s="28">
        <v>403536.0</v>
      </c>
    </row>
    <row r="4982" ht="15.75" customHeight="1">
      <c r="A4982" s="15">
        <v>9549.0</v>
      </c>
      <c r="B4982" s="15" t="s">
        <v>7526</v>
      </c>
      <c r="C4982" s="18">
        <v>42539.0</v>
      </c>
      <c r="D4982" s="18">
        <v>42541.0</v>
      </c>
      <c r="E4982" s="18">
        <f t="shared" si="1"/>
        <v>42541</v>
      </c>
      <c r="F4982" s="15" t="s">
        <v>114</v>
      </c>
      <c r="G4982" s="15" t="s">
        <v>5548</v>
      </c>
      <c r="H4982" s="15" t="s">
        <v>5549</v>
      </c>
      <c r="I4982" s="15" t="s">
        <v>128</v>
      </c>
      <c r="J4982" s="15" t="s">
        <v>60</v>
      </c>
      <c r="K4982" s="15" t="s">
        <v>33</v>
      </c>
      <c r="L4982" s="15" t="str">
        <f t="array" ref="L4982">_xlfn.XLOOKUP(M4982,reference_province_to_city!$A$2:$A$11,reference_province_to_city!$B$2:$B$11)</f>
        <v>Makassar</v>
      </c>
      <c r="M4982" s="15" t="s">
        <v>25</v>
      </c>
      <c r="N4982" s="15">
        <v>90111.0</v>
      </c>
      <c r="O4982" s="15">
        <f t="array" ref="O4982">_xlfn.XLOOKUP(M4982,reference_postal_code!$B$2:$B$11,reference_postal_code!$A$2:$A$11)</f>
        <v>90111</v>
      </c>
      <c r="P4982" s="15" t="s">
        <v>63</v>
      </c>
      <c r="Q4982" s="15" t="s">
        <v>1883</v>
      </c>
      <c r="R4982" s="15" t="s">
        <v>65</v>
      </c>
      <c r="S4982" s="15" t="s">
        <v>83</v>
      </c>
      <c r="T4982" s="15" t="s">
        <v>1884</v>
      </c>
      <c r="U4982" s="28">
        <v>69390.0</v>
      </c>
      <c r="V4982" s="15">
        <v>2.0</v>
      </c>
      <c r="W4982" s="31">
        <v>0.7</v>
      </c>
      <c r="X4982" s="28">
        <v>-57825.0</v>
      </c>
    </row>
    <row r="4983" ht="15.75" customHeight="1">
      <c r="A4983" s="15">
        <v>9550.0</v>
      </c>
      <c r="B4983" s="15" t="s">
        <v>7526</v>
      </c>
      <c r="C4983" s="18">
        <v>42539.0</v>
      </c>
      <c r="D4983" s="18">
        <v>42541.0</v>
      </c>
      <c r="E4983" s="18">
        <f t="shared" si="1"/>
        <v>42541</v>
      </c>
      <c r="F4983" s="15" t="s">
        <v>114</v>
      </c>
      <c r="G4983" s="15" t="s">
        <v>5548</v>
      </c>
      <c r="H4983" s="15" t="s">
        <v>5549</v>
      </c>
      <c r="I4983" s="15" t="s">
        <v>128</v>
      </c>
      <c r="J4983" s="15" t="s">
        <v>60</v>
      </c>
      <c r="K4983" s="15" t="s">
        <v>33</v>
      </c>
      <c r="L4983" s="15" t="str">
        <f t="array" ref="L4983">_xlfn.XLOOKUP(M4983,reference_province_to_city!$A$2:$A$11,reference_province_to_city!$B$2:$B$11)</f>
        <v>Makassar</v>
      </c>
      <c r="M4983" s="15" t="s">
        <v>25</v>
      </c>
      <c r="O4983" s="15">
        <f t="array" ref="O4983">_xlfn.XLOOKUP(M4983,reference_postal_code!$B$2:$B$11,reference_postal_code!$A$2:$A$11)</f>
        <v>90111</v>
      </c>
      <c r="P4983" s="15" t="s">
        <v>63</v>
      </c>
      <c r="Q4983" s="15" t="s">
        <v>1669</v>
      </c>
      <c r="R4983" s="15" t="s">
        <v>65</v>
      </c>
      <c r="S4983" s="15" t="s">
        <v>222</v>
      </c>
      <c r="T4983" s="15" t="s">
        <v>1670</v>
      </c>
      <c r="U4983" s="28">
        <v>6804000.0</v>
      </c>
      <c r="V4983" s="15">
        <v>3.0</v>
      </c>
      <c r="W4983" s="31">
        <v>0.2</v>
      </c>
      <c r="X4983" s="28">
        <v>1360800.0</v>
      </c>
    </row>
    <row r="4984" ht="15.75" customHeight="1">
      <c r="A4984" s="15">
        <v>9548.0</v>
      </c>
      <c r="B4984" s="15" t="s">
        <v>7526</v>
      </c>
      <c r="C4984" s="18">
        <v>42539.0</v>
      </c>
      <c r="D4984" s="18">
        <v>42541.0</v>
      </c>
      <c r="E4984" s="18">
        <f t="shared" si="1"/>
        <v>42541</v>
      </c>
      <c r="F4984" s="15" t="s">
        <v>114</v>
      </c>
      <c r="G4984" s="15" t="s">
        <v>5548</v>
      </c>
      <c r="H4984" s="15" t="s">
        <v>5549</v>
      </c>
      <c r="I4984" s="15" t="s">
        <v>128</v>
      </c>
      <c r="J4984" s="15" t="s">
        <v>60</v>
      </c>
      <c r="K4984" s="15" t="s">
        <v>33</v>
      </c>
      <c r="L4984" s="15" t="str">
        <f t="array" ref="L4984">_xlfn.XLOOKUP(M4984,reference_province_to_city!$A$2:$A$11,reference_province_to_city!$B$2:$B$11)</f>
        <v>Makassar</v>
      </c>
      <c r="M4984" s="15" t="s">
        <v>25</v>
      </c>
      <c r="N4984" s="15">
        <v>90111.0</v>
      </c>
      <c r="O4984" s="15">
        <f t="array" ref="O4984">_xlfn.XLOOKUP(M4984,reference_postal_code!$B$2:$B$11,reference_postal_code!$A$2:$A$11)</f>
        <v>90111</v>
      </c>
      <c r="P4984" s="15" t="s">
        <v>63</v>
      </c>
      <c r="Q4984" s="15" t="s">
        <v>3126</v>
      </c>
      <c r="R4984" s="15" t="s">
        <v>65</v>
      </c>
      <c r="S4984" s="15" t="s">
        <v>66</v>
      </c>
      <c r="T4984" s="15" t="s">
        <v>3127</v>
      </c>
      <c r="U4984" s="28">
        <v>102720.0</v>
      </c>
      <c r="V4984" s="15">
        <v>2.0</v>
      </c>
      <c r="W4984" s="31">
        <v>0.2</v>
      </c>
      <c r="X4984" s="28">
        <v>32100.0</v>
      </c>
    </row>
    <row r="4985" ht="15.75" customHeight="1">
      <c r="A4985" s="15">
        <v>941.0</v>
      </c>
      <c r="B4985" s="15" t="s">
        <v>7527</v>
      </c>
      <c r="C4985" s="18">
        <v>42540.0</v>
      </c>
      <c r="D4985" s="18">
        <v>42541.0</v>
      </c>
      <c r="E4985" s="18">
        <f t="shared" si="1"/>
        <v>42541</v>
      </c>
      <c r="F4985" s="15" t="s">
        <v>125</v>
      </c>
      <c r="G4985" s="15" t="s">
        <v>2991</v>
      </c>
      <c r="H4985" s="15" t="s">
        <v>2992</v>
      </c>
      <c r="I4985" s="15" t="s">
        <v>128</v>
      </c>
      <c r="J4985" s="15" t="s">
        <v>60</v>
      </c>
      <c r="K4985" s="15" t="s">
        <v>17</v>
      </c>
      <c r="L4985" s="15" t="str">
        <f t="array" ref="L4985">_xlfn.XLOOKUP(M4985,reference_province_to_city!$A$2:$A$11,reference_province_to_city!$B$2:$B$11)</f>
        <v>Semarang</v>
      </c>
      <c r="M4985" s="15" t="s">
        <v>15</v>
      </c>
      <c r="N4985" s="15">
        <v>50111.0</v>
      </c>
      <c r="O4985" s="15">
        <f t="array" ref="O4985">_xlfn.XLOOKUP(M4985,reference_postal_code!$B$2:$B$11,reference_postal_code!$A$2:$A$11)</f>
        <v>50111</v>
      </c>
      <c r="P4985" s="15" t="s">
        <v>77</v>
      </c>
      <c r="Q4985" s="15" t="s">
        <v>377</v>
      </c>
      <c r="R4985" s="15" t="s">
        <v>65</v>
      </c>
      <c r="S4985" s="15" t="s">
        <v>66</v>
      </c>
      <c r="T4985" s="15" t="s">
        <v>378</v>
      </c>
      <c r="U4985" s="28">
        <v>256800.0</v>
      </c>
      <c r="V4985" s="15">
        <v>2.0</v>
      </c>
      <c r="W4985" s="31">
        <v>0.0</v>
      </c>
      <c r="X4985" s="28">
        <v>120696.0</v>
      </c>
    </row>
    <row r="4986" ht="15.75" customHeight="1">
      <c r="A4986" s="15">
        <v>851.0</v>
      </c>
      <c r="B4986" s="15" t="s">
        <v>7528</v>
      </c>
      <c r="C4986" s="18">
        <v>42541.0</v>
      </c>
      <c r="D4986" s="18">
        <v>42546.0</v>
      </c>
      <c r="E4986" s="18">
        <f t="shared" si="1"/>
        <v>42546</v>
      </c>
      <c r="F4986" s="15" t="s">
        <v>114</v>
      </c>
      <c r="G4986" s="15" t="s">
        <v>5842</v>
      </c>
      <c r="H4986" s="15" t="s">
        <v>5843</v>
      </c>
      <c r="I4986" s="15" t="s">
        <v>128</v>
      </c>
      <c r="J4986" s="15" t="s">
        <v>60</v>
      </c>
      <c r="K4986" s="15" t="s">
        <v>26</v>
      </c>
      <c r="L4986" s="15" t="str">
        <f t="array" ref="L4986">_xlfn.XLOOKUP(M4986,reference_province_to_city!$A$2:$A$11,reference_province_to_city!$B$2:$B$11)</f>
        <v>Denpasar</v>
      </c>
      <c r="M4986" s="15" t="s">
        <v>24</v>
      </c>
      <c r="N4986" s="15">
        <v>80231.0</v>
      </c>
      <c r="O4986" s="15">
        <f t="array" ref="O4986">_xlfn.XLOOKUP(M4986,reference_postal_code!$B$2:$B$11,reference_postal_code!$A$2:$A$11)</f>
        <v>80231</v>
      </c>
      <c r="P4986" s="15" t="s">
        <v>63</v>
      </c>
      <c r="Q4986" s="15" t="s">
        <v>1886</v>
      </c>
      <c r="R4986" s="15" t="s">
        <v>65</v>
      </c>
      <c r="S4986" s="15" t="s">
        <v>93</v>
      </c>
      <c r="T4986" s="15" t="s">
        <v>1887</v>
      </c>
      <c r="U4986" s="28">
        <v>77400.0</v>
      </c>
      <c r="V4986" s="15">
        <v>2.0</v>
      </c>
      <c r="W4986" s="31">
        <v>0.0</v>
      </c>
      <c r="X4986" s="28">
        <v>20124.0</v>
      </c>
    </row>
    <row r="4987" ht="15.75" customHeight="1">
      <c r="A4987" s="15">
        <v>7287.0</v>
      </c>
      <c r="B4987" s="15" t="s">
        <v>7529</v>
      </c>
      <c r="C4987" s="18">
        <v>42541.0</v>
      </c>
      <c r="D4987" s="18">
        <v>42546.0</v>
      </c>
      <c r="E4987" s="18">
        <f t="shared" si="1"/>
        <v>42546</v>
      </c>
      <c r="F4987" s="15" t="s">
        <v>55</v>
      </c>
      <c r="G4987" s="15" t="s">
        <v>1412</v>
      </c>
      <c r="H4987" s="15" t="s">
        <v>1413</v>
      </c>
      <c r="I4987" s="15" t="s">
        <v>128</v>
      </c>
      <c r="J4987" s="15" t="s">
        <v>60</v>
      </c>
      <c r="K4987" s="15" t="s">
        <v>10</v>
      </c>
      <c r="L4987" s="15" t="str">
        <f t="array" ref="L4987">_xlfn.XLOOKUP(M4987,reference_province_to_city!$A$2:$A$11,reference_province_to_city!$B$2:$B$11)</f>
        <v>Jakarta</v>
      </c>
      <c r="M4987" s="15" t="s">
        <v>7</v>
      </c>
      <c r="N4987" s="15">
        <v>10110.0</v>
      </c>
      <c r="O4987" s="15">
        <f t="array" ref="O4987">_xlfn.XLOOKUP(M4987,reference_postal_code!$B$2:$B$11,reference_postal_code!$A$2:$A$11)</f>
        <v>10110</v>
      </c>
      <c r="P4987" s="15" t="s">
        <v>117</v>
      </c>
      <c r="Q4987" s="15" t="s">
        <v>689</v>
      </c>
      <c r="R4987" s="15" t="s">
        <v>110</v>
      </c>
      <c r="S4987" s="15" t="s">
        <v>149</v>
      </c>
      <c r="T4987" s="15" t="s">
        <v>690</v>
      </c>
      <c r="U4987" s="28">
        <v>103500.0</v>
      </c>
      <c r="V4987" s="15">
        <v>1.0</v>
      </c>
      <c r="W4987" s="31">
        <v>0.0</v>
      </c>
      <c r="X4987" s="28">
        <v>8280.0</v>
      </c>
    </row>
    <row r="4988" ht="15.75" customHeight="1">
      <c r="A4988" s="15">
        <v>1945.0</v>
      </c>
      <c r="B4988" s="15" t="s">
        <v>7530</v>
      </c>
      <c r="C4988" s="18">
        <v>42541.0</v>
      </c>
      <c r="D4988" s="18">
        <v>42547.0</v>
      </c>
      <c r="E4988" s="18">
        <f t="shared" si="1"/>
        <v>42547</v>
      </c>
      <c r="F4988" s="15" t="s">
        <v>55</v>
      </c>
      <c r="G4988" s="15" t="s">
        <v>3092</v>
      </c>
      <c r="H4988" s="15" t="s">
        <v>3093</v>
      </c>
      <c r="I4988" s="15" t="s">
        <v>128</v>
      </c>
      <c r="J4988" s="15" t="s">
        <v>60</v>
      </c>
      <c r="K4988" s="15" t="s">
        <v>19</v>
      </c>
      <c r="L4988" s="15" t="str">
        <f t="array" ref="L4988">_xlfn.XLOOKUP(M4988,reference_province_to_city!$A$2:$A$11,reference_province_to_city!$B$2:$B$11)</f>
        <v>Yogyakarta</v>
      </c>
      <c r="M4988" s="15" t="s">
        <v>18</v>
      </c>
      <c r="N4988" s="15">
        <v>55111.0</v>
      </c>
      <c r="O4988" s="15">
        <f t="array" ref="O4988">_xlfn.XLOOKUP(M4988,reference_postal_code!$B$2:$B$11,reference_postal_code!$A$2:$A$11)</f>
        <v>55111</v>
      </c>
      <c r="P4988" s="15" t="s">
        <v>77</v>
      </c>
      <c r="Q4988" s="15" t="s">
        <v>3165</v>
      </c>
      <c r="R4988" s="15" t="s">
        <v>110</v>
      </c>
      <c r="S4988" s="15" t="s">
        <v>149</v>
      </c>
      <c r="T4988" s="15" t="s">
        <v>3166</v>
      </c>
      <c r="U4988" s="28">
        <v>1439520.0</v>
      </c>
      <c r="V4988" s="15">
        <v>4.0</v>
      </c>
      <c r="W4988" s="31">
        <v>0.2</v>
      </c>
      <c r="X4988" s="28">
        <v>395868.0</v>
      </c>
    </row>
    <row r="4989" ht="15.75" customHeight="1">
      <c r="A4989" s="15">
        <v>1946.0</v>
      </c>
      <c r="B4989" s="15" t="s">
        <v>7530</v>
      </c>
      <c r="C4989" s="18">
        <v>42541.0</v>
      </c>
      <c r="D4989" s="18">
        <v>42547.0</v>
      </c>
      <c r="E4989" s="18">
        <f t="shared" si="1"/>
        <v>42547</v>
      </c>
      <c r="F4989" s="15" t="s">
        <v>55</v>
      </c>
      <c r="G4989" s="15" t="s">
        <v>3092</v>
      </c>
      <c r="H4989" s="15" t="s">
        <v>3093</v>
      </c>
      <c r="I4989" s="15" t="s">
        <v>128</v>
      </c>
      <c r="J4989" s="15" t="s">
        <v>60</v>
      </c>
      <c r="K4989" s="15" t="s">
        <v>19</v>
      </c>
      <c r="L4989" s="15" t="str">
        <f t="array" ref="L4989">_xlfn.XLOOKUP(M4989,reference_province_to_city!$A$2:$A$11,reference_province_to_city!$B$2:$B$11)</f>
        <v>Yogyakarta</v>
      </c>
      <c r="M4989" s="15" t="s">
        <v>18</v>
      </c>
      <c r="N4989" s="15">
        <v>55111.0</v>
      </c>
      <c r="O4989" s="15">
        <f t="array" ref="O4989">_xlfn.XLOOKUP(M4989,reference_postal_code!$B$2:$B$11,reference_postal_code!$A$2:$A$11)</f>
        <v>55111</v>
      </c>
      <c r="P4989" s="15" t="s">
        <v>77</v>
      </c>
      <c r="Q4989" s="15" t="s">
        <v>5857</v>
      </c>
      <c r="R4989" s="15" t="s">
        <v>65</v>
      </c>
      <c r="S4989" s="15" t="s">
        <v>66</v>
      </c>
      <c r="T4989" s="15" t="s">
        <v>5858</v>
      </c>
      <c r="U4989" s="28">
        <v>155520.0</v>
      </c>
      <c r="V4989" s="15">
        <v>2.0</v>
      </c>
      <c r="W4989" s="31">
        <v>0.2</v>
      </c>
      <c r="X4989" s="28">
        <v>54432.0</v>
      </c>
    </row>
    <row r="4990" ht="15.75" customHeight="1">
      <c r="A4990" s="15">
        <v>934.0</v>
      </c>
      <c r="B4990" s="15" t="s">
        <v>7531</v>
      </c>
      <c r="C4990" s="18">
        <v>42541.0</v>
      </c>
      <c r="D4990" s="18">
        <v>42545.0</v>
      </c>
      <c r="E4990" s="18">
        <f t="shared" si="1"/>
        <v>42545</v>
      </c>
      <c r="F4990" s="15" t="s">
        <v>55</v>
      </c>
      <c r="G4990" s="15" t="s">
        <v>5450</v>
      </c>
      <c r="H4990" s="15" t="s">
        <v>5451</v>
      </c>
      <c r="I4990" s="15" t="s">
        <v>76</v>
      </c>
      <c r="J4990" s="15" t="s">
        <v>60</v>
      </c>
      <c r="K4990" s="15" t="s">
        <v>33</v>
      </c>
      <c r="L4990" s="15" t="str">
        <f t="array" ref="L4990">_xlfn.XLOOKUP(M4990,reference_province_to_city!$A$2:$A$11,reference_province_to_city!$B$2:$B$11)</f>
        <v>Makassar</v>
      </c>
      <c r="M4990" s="15" t="s">
        <v>25</v>
      </c>
      <c r="N4990" s="15">
        <v>90111.0</v>
      </c>
      <c r="O4990" s="15">
        <f t="array" ref="O4990">_xlfn.XLOOKUP(M4990,reference_postal_code!$B$2:$B$11,reference_postal_code!$A$2:$A$11)</f>
        <v>90111</v>
      </c>
      <c r="P4990" s="15" t="s">
        <v>63</v>
      </c>
      <c r="Q4990" s="15" t="s">
        <v>7532</v>
      </c>
      <c r="R4990" s="15" t="s">
        <v>65</v>
      </c>
      <c r="S4990" s="15" t="s">
        <v>66</v>
      </c>
      <c r="T4990" s="15" t="s">
        <v>7533</v>
      </c>
      <c r="U4990" s="28">
        <v>675840.0</v>
      </c>
      <c r="V4990" s="15">
        <v>8.0</v>
      </c>
      <c r="W4990" s="31">
        <v>0.2</v>
      </c>
      <c r="X4990" s="28">
        <v>228096.0</v>
      </c>
    </row>
    <row r="4991" ht="15.75" customHeight="1">
      <c r="A4991" s="15">
        <v>1311.0</v>
      </c>
      <c r="B4991" s="15" t="s">
        <v>7534</v>
      </c>
      <c r="C4991" s="18">
        <v>42541.0</v>
      </c>
      <c r="D4991" s="18">
        <v>42542.0</v>
      </c>
      <c r="E4991" s="18">
        <f t="shared" si="1"/>
        <v>42542</v>
      </c>
      <c r="F4991" s="15" t="s">
        <v>125</v>
      </c>
      <c r="G4991" s="15" t="s">
        <v>4349</v>
      </c>
      <c r="H4991" s="15" t="s">
        <v>4350</v>
      </c>
      <c r="I4991" s="15" t="s">
        <v>59</v>
      </c>
      <c r="J4991" s="15" t="s">
        <v>60</v>
      </c>
      <c r="K4991" s="15" t="s">
        <v>17</v>
      </c>
      <c r="L4991" s="15" t="str">
        <f t="array" ref="L4991">_xlfn.XLOOKUP(M4991,reference_province_to_city!$A$2:$A$11,reference_province_to_city!$B$2:$B$11)</f>
        <v>Semarang</v>
      </c>
      <c r="M4991" s="15" t="s">
        <v>15</v>
      </c>
      <c r="N4991" s="15">
        <v>50111.0</v>
      </c>
      <c r="O4991" s="15">
        <f t="array" ref="O4991">_xlfn.XLOOKUP(M4991,reference_postal_code!$B$2:$B$11,reference_postal_code!$A$2:$A$11)</f>
        <v>50111</v>
      </c>
      <c r="P4991" s="15" t="s">
        <v>77</v>
      </c>
      <c r="Q4991" s="15" t="s">
        <v>6732</v>
      </c>
      <c r="R4991" s="15" t="s">
        <v>106</v>
      </c>
      <c r="S4991" s="15" t="s">
        <v>107</v>
      </c>
      <c r="T4991" s="15" t="s">
        <v>6733</v>
      </c>
      <c r="U4991" s="28">
        <v>2423520.0</v>
      </c>
      <c r="V4991" s="15">
        <v>2.0</v>
      </c>
      <c r="W4991" s="31">
        <v>0.2</v>
      </c>
      <c r="X4991" s="28">
        <v>-121176.0</v>
      </c>
    </row>
    <row r="4992" ht="15.75" customHeight="1">
      <c r="A4992" s="15">
        <v>935.0</v>
      </c>
      <c r="B4992" s="15" t="s">
        <v>7531</v>
      </c>
      <c r="C4992" s="18">
        <v>42541.0</v>
      </c>
      <c r="D4992" s="18">
        <v>42545.0</v>
      </c>
      <c r="E4992" s="18">
        <f t="shared" si="1"/>
        <v>42545</v>
      </c>
      <c r="F4992" s="15" t="s">
        <v>55</v>
      </c>
      <c r="G4992" s="15" t="s">
        <v>5450</v>
      </c>
      <c r="H4992" s="15" t="s">
        <v>5451</v>
      </c>
      <c r="I4992" s="15" t="s">
        <v>76</v>
      </c>
      <c r="J4992" s="15" t="s">
        <v>60</v>
      </c>
      <c r="K4992" s="15" t="s">
        <v>33</v>
      </c>
      <c r="L4992" s="15" t="str">
        <f t="array" ref="L4992">_xlfn.XLOOKUP(M4992,reference_province_to_city!$A$2:$A$11,reference_province_to_city!$B$2:$B$11)</f>
        <v>Makassar</v>
      </c>
      <c r="M4992" s="15" t="s">
        <v>25</v>
      </c>
      <c r="N4992" s="15">
        <v>90111.0</v>
      </c>
      <c r="O4992" s="15">
        <f t="array" ref="O4992">_xlfn.XLOOKUP(M4992,reference_postal_code!$B$2:$B$11,reference_postal_code!$A$2:$A$11)</f>
        <v>90111</v>
      </c>
      <c r="P4992" s="15" t="s">
        <v>63</v>
      </c>
      <c r="Q4992" s="15" t="s">
        <v>5525</v>
      </c>
      <c r="R4992" s="15" t="s">
        <v>65</v>
      </c>
      <c r="S4992" s="15" t="s">
        <v>83</v>
      </c>
      <c r="T4992" s="15" t="s">
        <v>5526</v>
      </c>
      <c r="U4992" s="28">
        <v>445770.0</v>
      </c>
      <c r="V4992" s="15">
        <v>6.0</v>
      </c>
      <c r="W4992" s="31">
        <v>0.7</v>
      </c>
      <c r="X4992" s="28">
        <v>-326898.0</v>
      </c>
    </row>
    <row r="4993" ht="15.75" customHeight="1">
      <c r="A4993" s="15">
        <v>852.0</v>
      </c>
      <c r="B4993" s="15" t="s">
        <v>7528</v>
      </c>
      <c r="C4993" s="18">
        <v>42541.0</v>
      </c>
      <c r="D4993" s="18">
        <v>42546.0</v>
      </c>
      <c r="E4993" s="18">
        <f t="shared" si="1"/>
        <v>42546</v>
      </c>
      <c r="F4993" s="15" t="s">
        <v>114</v>
      </c>
      <c r="G4993" s="15" t="s">
        <v>5842</v>
      </c>
      <c r="H4993" s="15" t="s">
        <v>5843</v>
      </c>
      <c r="I4993" s="15" t="s">
        <v>128</v>
      </c>
      <c r="J4993" s="15" t="s">
        <v>60</v>
      </c>
      <c r="K4993" s="15" t="s">
        <v>26</v>
      </c>
      <c r="L4993" s="15" t="str">
        <f t="array" ref="L4993">_xlfn.XLOOKUP(M4993,reference_province_to_city!$A$2:$A$11,reference_province_to_city!$B$2:$B$11)</f>
        <v>Denpasar</v>
      </c>
      <c r="M4993" s="15" t="s">
        <v>24</v>
      </c>
      <c r="N4993" s="15">
        <v>80231.0</v>
      </c>
      <c r="O4993" s="15">
        <f t="array" ref="O4993">_xlfn.XLOOKUP(M4993,reference_postal_code!$B$2:$B$11,reference_postal_code!$A$2:$A$11)</f>
        <v>80231</v>
      </c>
      <c r="P4993" s="15" t="s">
        <v>63</v>
      </c>
      <c r="Q4993" s="15" t="s">
        <v>5505</v>
      </c>
      <c r="R4993" s="15" t="s">
        <v>65</v>
      </c>
      <c r="S4993" s="15" t="s">
        <v>66</v>
      </c>
      <c r="T4993" s="15" t="s">
        <v>5506</v>
      </c>
      <c r="U4993" s="28">
        <v>583200.0</v>
      </c>
      <c r="V4993" s="15">
        <v>6.0</v>
      </c>
      <c r="W4993" s="31">
        <v>0.0</v>
      </c>
      <c r="X4993" s="28">
        <v>279936.0</v>
      </c>
    </row>
    <row r="4994" ht="15.75" customHeight="1">
      <c r="A4994" s="15">
        <v>7288.0</v>
      </c>
      <c r="B4994" s="15" t="s">
        <v>7529</v>
      </c>
      <c r="C4994" s="18">
        <v>42541.0</v>
      </c>
      <c r="D4994" s="18">
        <v>42546.0</v>
      </c>
      <c r="E4994" s="18">
        <f t="shared" si="1"/>
        <v>42546</v>
      </c>
      <c r="F4994" s="15" t="s">
        <v>55</v>
      </c>
      <c r="G4994" s="15" t="s">
        <v>1412</v>
      </c>
      <c r="H4994" s="15" t="s">
        <v>1413</v>
      </c>
      <c r="I4994" s="15" t="s">
        <v>128</v>
      </c>
      <c r="J4994" s="15" t="s">
        <v>60</v>
      </c>
      <c r="K4994" s="15" t="s">
        <v>10</v>
      </c>
      <c r="L4994" s="15" t="str">
        <f t="array" ref="L4994">_xlfn.XLOOKUP(M4994,reference_province_to_city!$A$2:$A$11,reference_province_to_city!$B$2:$B$11)</f>
        <v>Jakarta</v>
      </c>
      <c r="M4994" s="15" t="s">
        <v>7</v>
      </c>
      <c r="N4994" s="15">
        <v>10110.0</v>
      </c>
      <c r="O4994" s="15">
        <f t="array" ref="O4994">_xlfn.XLOOKUP(M4994,reference_postal_code!$B$2:$B$11,reference_postal_code!$A$2:$A$11)</f>
        <v>10110</v>
      </c>
      <c r="P4994" s="15" t="s">
        <v>117</v>
      </c>
      <c r="Q4994" s="15" t="s">
        <v>775</v>
      </c>
      <c r="R4994" s="15" t="s">
        <v>106</v>
      </c>
      <c r="S4994" s="15" t="s">
        <v>139</v>
      </c>
      <c r="T4994" s="15" t="s">
        <v>776</v>
      </c>
      <c r="U4994" s="28">
        <v>865350.0</v>
      </c>
      <c r="V4994" s="15">
        <v>3.0</v>
      </c>
      <c r="W4994" s="31">
        <v>0.0</v>
      </c>
      <c r="X4994" s="28">
        <v>354794.0</v>
      </c>
    </row>
    <row r="4995" ht="15.75" customHeight="1">
      <c r="A4995" s="15">
        <v>1309.0</v>
      </c>
      <c r="B4995" s="15" t="s">
        <v>7534</v>
      </c>
      <c r="C4995" s="18">
        <v>42541.0</v>
      </c>
      <c r="D4995" s="18">
        <v>42542.0</v>
      </c>
      <c r="E4995" s="18">
        <f t="shared" si="1"/>
        <v>42542</v>
      </c>
      <c r="F4995" s="15" t="s">
        <v>125</v>
      </c>
      <c r="G4995" s="15" t="s">
        <v>4349</v>
      </c>
      <c r="H4995" s="15" t="s">
        <v>4350</v>
      </c>
      <c r="I4995" s="15" t="s">
        <v>59</v>
      </c>
      <c r="J4995" s="15" t="s">
        <v>60</v>
      </c>
      <c r="K4995" s="15" t="s">
        <v>17</v>
      </c>
      <c r="L4995" s="15" t="str">
        <f t="array" ref="L4995">_xlfn.XLOOKUP(M4995,reference_province_to_city!$A$2:$A$11,reference_province_to_city!$B$2:$B$11)</f>
        <v>Semarang</v>
      </c>
      <c r="M4995" s="15" t="s">
        <v>15</v>
      </c>
      <c r="N4995" s="15">
        <v>50111.0</v>
      </c>
      <c r="O4995" s="15">
        <f t="array" ref="O4995">_xlfn.XLOOKUP(M4995,reference_postal_code!$B$2:$B$11,reference_postal_code!$A$2:$A$11)</f>
        <v>50111</v>
      </c>
      <c r="P4995" s="15" t="s">
        <v>77</v>
      </c>
      <c r="Q4995" s="15" t="s">
        <v>758</v>
      </c>
      <c r="R4995" s="15" t="s">
        <v>65</v>
      </c>
      <c r="S4995" s="15" t="s">
        <v>222</v>
      </c>
      <c r="T4995" s="15" t="s">
        <v>759</v>
      </c>
      <c r="U4995" s="28">
        <v>326700.0</v>
      </c>
      <c r="V4995" s="15">
        <v>2.0</v>
      </c>
      <c r="W4995" s="31">
        <v>0.0</v>
      </c>
      <c r="X4995" s="28">
        <v>84942.0</v>
      </c>
    </row>
    <row r="4996" ht="15.75" customHeight="1">
      <c r="A4996" s="15">
        <v>48.0</v>
      </c>
      <c r="B4996" s="15" t="s">
        <v>7535</v>
      </c>
      <c r="C4996" s="18">
        <v>42541.0</v>
      </c>
      <c r="D4996" s="18">
        <v>42546.0</v>
      </c>
      <c r="E4996" s="18">
        <f t="shared" si="1"/>
        <v>42546</v>
      </c>
      <c r="F4996" s="15" t="s">
        <v>55</v>
      </c>
      <c r="G4996" s="15" t="s">
        <v>2703</v>
      </c>
      <c r="H4996" s="15" t="s">
        <v>2704</v>
      </c>
      <c r="I4996" s="15" t="s">
        <v>59</v>
      </c>
      <c r="J4996" s="15" t="s">
        <v>60</v>
      </c>
      <c r="K4996" s="15" t="s">
        <v>541</v>
      </c>
      <c r="L4996" s="15" t="str">
        <f t="array" ref="L4996">_xlfn.XLOOKUP(M4996,reference_province_to_city!$A$2:$A$11,reference_province_to_city!$B$2:$B$11)</f>
        <v>Medan</v>
      </c>
      <c r="M4996" s="15" t="s">
        <v>11</v>
      </c>
      <c r="N4996" s="15">
        <v>20111.0</v>
      </c>
      <c r="O4996" s="15">
        <f t="array" ref="O4996">_xlfn.XLOOKUP(M4996,reference_postal_code!$B$2:$B$11,reference_postal_code!$A$2:$A$11)</f>
        <v>20111</v>
      </c>
      <c r="P4996" s="15" t="s">
        <v>77</v>
      </c>
      <c r="Q4996" s="15" t="s">
        <v>2401</v>
      </c>
      <c r="R4996" s="15" t="s">
        <v>110</v>
      </c>
      <c r="S4996" s="15" t="s">
        <v>149</v>
      </c>
      <c r="T4996" s="15" t="s">
        <v>2402</v>
      </c>
      <c r="U4996" s="28">
        <v>675000.0</v>
      </c>
      <c r="V4996" s="15">
        <v>3.0</v>
      </c>
      <c r="W4996" s="31">
        <v>0.0</v>
      </c>
      <c r="X4996" s="28">
        <v>74250.0</v>
      </c>
    </row>
    <row r="4997" ht="15.75" customHeight="1">
      <c r="A4997" s="15">
        <v>937.0</v>
      </c>
      <c r="B4997" s="15" t="s">
        <v>7531</v>
      </c>
      <c r="C4997" s="18">
        <v>42541.0</v>
      </c>
      <c r="D4997" s="18">
        <v>42545.0</v>
      </c>
      <c r="E4997" s="18">
        <f t="shared" si="1"/>
        <v>42545</v>
      </c>
      <c r="F4997" s="15" t="s">
        <v>55</v>
      </c>
      <c r="G4997" s="15" t="s">
        <v>5450</v>
      </c>
      <c r="H4997" s="15" t="s">
        <v>5451</v>
      </c>
      <c r="I4997" s="15" t="s">
        <v>76</v>
      </c>
      <c r="J4997" s="15" t="s">
        <v>60</v>
      </c>
      <c r="K4997" s="15" t="s">
        <v>33</v>
      </c>
      <c r="L4997" s="15" t="str">
        <f t="array" ref="L4997">_xlfn.XLOOKUP(M4997,reference_province_to_city!$A$2:$A$11,reference_province_to_city!$B$2:$B$11)</f>
        <v>Makassar</v>
      </c>
      <c r="M4997" s="15" t="s">
        <v>25</v>
      </c>
      <c r="N4997" s="15">
        <v>90111.0</v>
      </c>
      <c r="O4997" s="15">
        <f t="array" ref="O4997">_xlfn.XLOOKUP(M4997,reference_postal_code!$B$2:$B$11,reference_postal_code!$A$2:$A$11)</f>
        <v>90111</v>
      </c>
      <c r="P4997" s="15" t="s">
        <v>63</v>
      </c>
      <c r="Q4997" s="15" t="s">
        <v>7536</v>
      </c>
      <c r="R4997" s="15" t="s">
        <v>65</v>
      </c>
      <c r="S4997" s="15" t="s">
        <v>222</v>
      </c>
      <c r="T4997" s="15" t="s">
        <v>7537</v>
      </c>
      <c r="U4997" s="28">
        <v>6715440.0</v>
      </c>
      <c r="V4997" s="15">
        <v>2.0</v>
      </c>
      <c r="W4997" s="31">
        <v>0.2</v>
      </c>
      <c r="X4997" s="28">
        <v>503658.0</v>
      </c>
    </row>
    <row r="4998" ht="15.75" customHeight="1">
      <c r="A4998" s="15">
        <v>1310.0</v>
      </c>
      <c r="B4998" s="15" t="s">
        <v>7534</v>
      </c>
      <c r="C4998" s="18">
        <v>42541.0</v>
      </c>
      <c r="D4998" s="18">
        <v>42542.0</v>
      </c>
      <c r="E4998" s="18">
        <f t="shared" si="1"/>
        <v>42542</v>
      </c>
      <c r="F4998" s="15" t="s">
        <v>125</v>
      </c>
      <c r="G4998" s="15" t="s">
        <v>4349</v>
      </c>
      <c r="H4998" s="15" t="s">
        <v>4350</v>
      </c>
      <c r="I4998" s="15" t="s">
        <v>59</v>
      </c>
      <c r="J4998" s="15" t="s">
        <v>60</v>
      </c>
      <c r="K4998" s="15" t="s">
        <v>17</v>
      </c>
      <c r="L4998" s="15" t="str">
        <f t="array" ref="L4998">_xlfn.XLOOKUP(M4998,reference_province_to_city!$A$2:$A$11,reference_province_to_city!$B$2:$B$11)</f>
        <v>Semarang</v>
      </c>
      <c r="M4998" s="15" t="s">
        <v>15</v>
      </c>
      <c r="N4998" s="15">
        <v>50111.0</v>
      </c>
      <c r="O4998" s="15">
        <f t="array" ref="O4998">_xlfn.XLOOKUP(M4998,reference_postal_code!$B$2:$B$11,reference_postal_code!$A$2:$A$11)</f>
        <v>50111</v>
      </c>
      <c r="P4998" s="15" t="s">
        <v>77</v>
      </c>
      <c r="Q4998" s="15" t="s">
        <v>532</v>
      </c>
      <c r="R4998" s="15" t="s">
        <v>65</v>
      </c>
      <c r="S4998" s="15" t="s">
        <v>87</v>
      </c>
      <c r="T4998" s="15" t="s">
        <v>533</v>
      </c>
      <c r="U4998" s="28">
        <v>2429100.0</v>
      </c>
      <c r="V4998" s="15">
        <v>3.0</v>
      </c>
      <c r="W4998" s="31">
        <v>0.0</v>
      </c>
      <c r="X4998" s="28">
        <v>145746.0</v>
      </c>
    </row>
    <row r="4999" ht="15.75" customHeight="1">
      <c r="A4999" s="15">
        <v>1308.0</v>
      </c>
      <c r="B4999" s="15" t="s">
        <v>7534</v>
      </c>
      <c r="C4999" s="18">
        <v>42541.0</v>
      </c>
      <c r="D4999" s="18">
        <v>42542.0</v>
      </c>
      <c r="E4999" s="18">
        <f t="shared" si="1"/>
        <v>42542</v>
      </c>
      <c r="F4999" s="15" t="s">
        <v>125</v>
      </c>
      <c r="G4999" s="15" t="s">
        <v>4349</v>
      </c>
      <c r="H4999" s="15" t="s">
        <v>4350</v>
      </c>
      <c r="I4999" s="15" t="s">
        <v>59</v>
      </c>
      <c r="J4999" s="15" t="s">
        <v>60</v>
      </c>
      <c r="K4999" s="15" t="s">
        <v>17</v>
      </c>
      <c r="L4999" s="15" t="str">
        <f t="array" ref="L4999">_xlfn.XLOOKUP(M4999,reference_province_to_city!$A$2:$A$11,reference_province_to_city!$B$2:$B$11)</f>
        <v>Semarang</v>
      </c>
      <c r="M4999" s="15" t="s">
        <v>15</v>
      </c>
      <c r="N4999" s="15">
        <v>50111.0</v>
      </c>
      <c r="O4999" s="15">
        <f t="array" ref="O4999">_xlfn.XLOOKUP(M4999,reference_postal_code!$B$2:$B$11,reference_postal_code!$A$2:$A$11)</f>
        <v>50111</v>
      </c>
      <c r="P4999" s="15" t="s">
        <v>77</v>
      </c>
      <c r="Q4999" s="15" t="s">
        <v>499</v>
      </c>
      <c r="R4999" s="15" t="s">
        <v>65</v>
      </c>
      <c r="S4999" s="15" t="s">
        <v>83</v>
      </c>
      <c r="T4999" s="15" t="s">
        <v>500</v>
      </c>
      <c r="U4999" s="28">
        <v>265680.0</v>
      </c>
      <c r="V4999" s="15">
        <v>3.0</v>
      </c>
      <c r="W4999" s="31">
        <v>0.2</v>
      </c>
      <c r="X4999" s="28">
        <v>96309.0</v>
      </c>
    </row>
    <row r="5000" ht="15.75" customHeight="1">
      <c r="A5000" s="15">
        <v>1307.0</v>
      </c>
      <c r="B5000" s="15" t="s">
        <v>7534</v>
      </c>
      <c r="C5000" s="18">
        <v>42541.0</v>
      </c>
      <c r="D5000" s="18">
        <v>42542.0</v>
      </c>
      <c r="E5000" s="18">
        <f t="shared" si="1"/>
        <v>42542</v>
      </c>
      <c r="F5000" s="15" t="s">
        <v>125</v>
      </c>
      <c r="G5000" s="15" t="s">
        <v>4349</v>
      </c>
      <c r="H5000" s="15" t="s">
        <v>4350</v>
      </c>
      <c r="I5000" s="15" t="s">
        <v>59</v>
      </c>
      <c r="J5000" s="15" t="s">
        <v>60</v>
      </c>
      <c r="K5000" s="15" t="s">
        <v>17</v>
      </c>
      <c r="L5000" s="15" t="str">
        <f t="array" ref="L5000">_xlfn.XLOOKUP(M5000,reference_province_to_city!$A$2:$A$11,reference_province_to_city!$B$2:$B$11)</f>
        <v>Semarang</v>
      </c>
      <c r="M5000" s="15" t="s">
        <v>15</v>
      </c>
      <c r="N5000" s="15">
        <v>50111.0</v>
      </c>
      <c r="O5000" s="15">
        <f t="array" ref="O5000">_xlfn.XLOOKUP(M5000,reference_postal_code!$B$2:$B$11,reference_postal_code!$A$2:$A$11)</f>
        <v>50111</v>
      </c>
      <c r="P5000" s="15" t="s">
        <v>77</v>
      </c>
      <c r="Q5000" s="15" t="s">
        <v>997</v>
      </c>
      <c r="R5000" s="15" t="s">
        <v>65</v>
      </c>
      <c r="S5000" s="15" t="s">
        <v>66</v>
      </c>
      <c r="T5000" s="15" t="s">
        <v>998</v>
      </c>
      <c r="U5000" s="28">
        <v>701400.0</v>
      </c>
      <c r="V5000" s="15">
        <v>7.0</v>
      </c>
      <c r="W5000" s="31">
        <v>0.0</v>
      </c>
      <c r="X5000" s="28">
        <v>336672.0</v>
      </c>
    </row>
    <row r="5001" ht="15.75" customHeight="1">
      <c r="A5001" s="15">
        <v>936.0</v>
      </c>
      <c r="B5001" s="15" t="s">
        <v>7531</v>
      </c>
      <c r="C5001" s="18">
        <v>42541.0</v>
      </c>
      <c r="D5001" s="18">
        <v>42545.0</v>
      </c>
      <c r="E5001" s="18">
        <f t="shared" si="1"/>
        <v>42545</v>
      </c>
      <c r="F5001" s="15" t="s">
        <v>55</v>
      </c>
      <c r="G5001" s="15" t="s">
        <v>5450</v>
      </c>
      <c r="H5001" s="15" t="s">
        <v>5451</v>
      </c>
      <c r="I5001" s="15" t="s">
        <v>76</v>
      </c>
      <c r="J5001" s="15" t="s">
        <v>60</v>
      </c>
      <c r="K5001" s="15" t="s">
        <v>33</v>
      </c>
      <c r="L5001" s="15" t="str">
        <f t="array" ref="L5001">_xlfn.XLOOKUP(M5001,reference_province_to_city!$A$2:$A$11,reference_province_to_city!$B$2:$B$11)</f>
        <v>Makassar</v>
      </c>
      <c r="M5001" s="15" t="s">
        <v>25</v>
      </c>
      <c r="N5001" s="15">
        <v>90111.0</v>
      </c>
      <c r="O5001" s="15">
        <f t="array" ref="O5001">_xlfn.XLOOKUP(M5001,reference_postal_code!$B$2:$B$11,reference_postal_code!$A$2:$A$11)</f>
        <v>90111</v>
      </c>
      <c r="P5001" s="15" t="s">
        <v>63</v>
      </c>
      <c r="Q5001" s="15" t="s">
        <v>5505</v>
      </c>
      <c r="R5001" s="15" t="s">
        <v>65</v>
      </c>
      <c r="S5001" s="15" t="s">
        <v>66</v>
      </c>
      <c r="T5001" s="15" t="s">
        <v>5506</v>
      </c>
      <c r="U5001" s="28">
        <v>233280.0</v>
      </c>
      <c r="V5001" s="15">
        <v>3.0</v>
      </c>
      <c r="W5001" s="31">
        <v>0.2</v>
      </c>
      <c r="X5001" s="28">
        <v>81648.0</v>
      </c>
    </row>
    <row r="5002" ht="15.75" customHeight="1">
      <c r="A5002" s="15">
        <v>49.0</v>
      </c>
      <c r="B5002" s="15" t="s">
        <v>7535</v>
      </c>
      <c r="C5002" s="18">
        <v>42541.0</v>
      </c>
      <c r="D5002" s="18">
        <v>42546.0</v>
      </c>
      <c r="E5002" s="18">
        <f t="shared" si="1"/>
        <v>42546</v>
      </c>
      <c r="F5002" s="15" t="s">
        <v>55</v>
      </c>
      <c r="G5002" s="15" t="s">
        <v>2703</v>
      </c>
      <c r="H5002" s="15" t="s">
        <v>2704</v>
      </c>
      <c r="I5002" s="15" t="s">
        <v>59</v>
      </c>
      <c r="J5002" s="15" t="s">
        <v>60</v>
      </c>
      <c r="K5002" s="15" t="s">
        <v>28</v>
      </c>
      <c r="L5002" s="15" t="str">
        <f t="array" ref="L5002">_xlfn.XLOOKUP(M5002,reference_province_to_city!$A$2:$A$11,reference_province_to_city!$B$2:$B$11)</f>
        <v>Medan</v>
      </c>
      <c r="M5002" s="15" t="s">
        <v>11</v>
      </c>
      <c r="N5002" s="15">
        <v>20111.0</v>
      </c>
      <c r="O5002" s="15">
        <f t="array" ref="O5002">_xlfn.XLOOKUP(M5002,reference_postal_code!$B$2:$B$11,reference_postal_code!$A$2:$A$11)</f>
        <v>20111</v>
      </c>
      <c r="P5002" s="15" t="s">
        <v>77</v>
      </c>
      <c r="Q5002" s="15" t="s">
        <v>1483</v>
      </c>
      <c r="R5002" s="15" t="s">
        <v>110</v>
      </c>
      <c r="S5002" s="15" t="s">
        <v>111</v>
      </c>
      <c r="T5002" s="15" t="s">
        <v>1484</v>
      </c>
      <c r="U5002" s="28">
        <v>327000.0</v>
      </c>
      <c r="V5002" s="15">
        <v>2.0</v>
      </c>
      <c r="W5002" s="31">
        <v>0.0</v>
      </c>
      <c r="X5002" s="28">
        <v>91560.0</v>
      </c>
    </row>
    <row r="5003" ht="15.75" customHeight="1">
      <c r="A5003" s="15">
        <v>8659.0</v>
      </c>
      <c r="B5003" s="15" t="s">
        <v>7538</v>
      </c>
      <c r="C5003" s="18">
        <v>42542.0</v>
      </c>
      <c r="D5003" s="18">
        <v>42546.0</v>
      </c>
      <c r="E5003" s="18">
        <f t="shared" si="1"/>
        <v>42546</v>
      </c>
      <c r="F5003" s="15" t="s">
        <v>55</v>
      </c>
      <c r="G5003" s="15" t="s">
        <v>4702</v>
      </c>
      <c r="H5003" s="15" t="s">
        <v>4703</v>
      </c>
      <c r="I5003" s="15" t="s">
        <v>128</v>
      </c>
      <c r="J5003" s="15" t="s">
        <v>60</v>
      </c>
      <c r="K5003" s="15" t="s">
        <v>28</v>
      </c>
      <c r="L5003" s="15" t="str">
        <f t="array" ref="L5003">_xlfn.XLOOKUP(M5003,reference_province_to_city!$A$2:$A$11,reference_province_to_city!$B$2:$B$11)</f>
        <v>Medan</v>
      </c>
      <c r="M5003" s="15" t="s">
        <v>11</v>
      </c>
      <c r="N5003" s="15">
        <v>20111.0</v>
      </c>
      <c r="O5003" s="15">
        <f t="array" ref="O5003">_xlfn.XLOOKUP(M5003,reference_postal_code!$B$2:$B$11,reference_postal_code!$A$2:$A$11)</f>
        <v>20111</v>
      </c>
      <c r="P5003" s="15" t="s">
        <v>77</v>
      </c>
      <c r="Q5003" s="15" t="s">
        <v>3636</v>
      </c>
      <c r="R5003" s="15" t="s">
        <v>65</v>
      </c>
      <c r="S5003" s="15" t="s">
        <v>83</v>
      </c>
      <c r="T5003" s="15" t="s">
        <v>3637</v>
      </c>
      <c r="U5003" s="28">
        <v>12540.0</v>
      </c>
      <c r="V5003" s="15">
        <v>1.0</v>
      </c>
      <c r="W5003" s="31">
        <v>0.8</v>
      </c>
      <c r="X5003" s="28">
        <v>-20064.0</v>
      </c>
    </row>
    <row r="5004" ht="15.75" customHeight="1">
      <c r="A5004" s="15">
        <v>5226.0</v>
      </c>
      <c r="B5004" s="15" t="s">
        <v>7539</v>
      </c>
      <c r="C5004" s="18">
        <v>42542.0</v>
      </c>
      <c r="D5004" s="18">
        <v>42547.0</v>
      </c>
      <c r="E5004" s="18">
        <f t="shared" si="1"/>
        <v>42547</v>
      </c>
      <c r="F5004" s="15" t="s">
        <v>55</v>
      </c>
      <c r="G5004" s="15" t="s">
        <v>3283</v>
      </c>
      <c r="H5004" s="15" t="s">
        <v>3284</v>
      </c>
      <c r="I5004" s="15" t="s">
        <v>59</v>
      </c>
      <c r="J5004" s="15" t="s">
        <v>60</v>
      </c>
      <c r="K5004" s="15" t="s">
        <v>31</v>
      </c>
      <c r="L5004" s="15" t="str">
        <f t="array" ref="L5004">_xlfn.XLOOKUP(M5004,reference_province_to_city!$A$2:$A$11,reference_province_to_city!$B$2:$B$11)</f>
        <v>Balikpapan</v>
      </c>
      <c r="M5004" s="15" t="s">
        <v>21</v>
      </c>
      <c r="N5004" s="15">
        <v>76114.0</v>
      </c>
      <c r="O5004" s="15">
        <f t="array" ref="O5004">_xlfn.XLOOKUP(M5004,reference_postal_code!$B$2:$B$11,reference_postal_code!$A$2:$A$11)</f>
        <v>76114</v>
      </c>
      <c r="P5004" s="15" t="s">
        <v>166</v>
      </c>
      <c r="Q5004" s="15" t="s">
        <v>2034</v>
      </c>
      <c r="R5004" s="15" t="s">
        <v>65</v>
      </c>
      <c r="S5004" s="15" t="s">
        <v>83</v>
      </c>
      <c r="T5004" s="15" t="s">
        <v>2035</v>
      </c>
      <c r="U5004" s="28">
        <v>548400.0</v>
      </c>
      <c r="V5004" s="15">
        <v>5.0</v>
      </c>
      <c r="W5004" s="31">
        <v>0.2</v>
      </c>
      <c r="X5004" s="28">
        <v>191940.0</v>
      </c>
    </row>
    <row r="5005" ht="15.75" customHeight="1">
      <c r="A5005" s="15">
        <v>5228.0</v>
      </c>
      <c r="B5005" s="15" t="s">
        <v>7539</v>
      </c>
      <c r="C5005" s="18">
        <v>42542.0</v>
      </c>
      <c r="D5005" s="18">
        <v>42547.0</v>
      </c>
      <c r="E5005" s="18">
        <f t="shared" si="1"/>
        <v>42547</v>
      </c>
      <c r="F5005" s="15" t="s">
        <v>55</v>
      </c>
      <c r="G5005" s="15" t="s">
        <v>3283</v>
      </c>
      <c r="H5005" s="15" t="s">
        <v>3284</v>
      </c>
      <c r="I5005" s="15" t="s">
        <v>59</v>
      </c>
      <c r="J5005" s="15" t="s">
        <v>60</v>
      </c>
      <c r="K5005" s="15" t="s">
        <v>31</v>
      </c>
      <c r="L5005" s="15" t="str">
        <f t="array" ref="L5005">_xlfn.XLOOKUP(M5005,reference_province_to_city!$A$2:$A$11,reference_province_to_city!$B$2:$B$11)</f>
        <v>Balikpapan</v>
      </c>
      <c r="M5005" s="15" t="s">
        <v>21</v>
      </c>
      <c r="N5005" s="15">
        <v>76114.0</v>
      </c>
      <c r="O5005" s="15">
        <f t="array" ref="O5005">_xlfn.XLOOKUP(M5005,reference_postal_code!$B$2:$B$11,reference_postal_code!$A$2:$A$11)</f>
        <v>76114</v>
      </c>
      <c r="P5005" s="15" t="s">
        <v>166</v>
      </c>
      <c r="Q5005" s="15" t="s">
        <v>1822</v>
      </c>
      <c r="R5005" s="15" t="s">
        <v>106</v>
      </c>
      <c r="S5005" s="15" t="s">
        <v>183</v>
      </c>
      <c r="T5005" s="15" t="s">
        <v>1823</v>
      </c>
      <c r="U5005" s="28">
        <v>5303520.0</v>
      </c>
      <c r="V5005" s="15">
        <v>2.0</v>
      </c>
      <c r="W5005" s="31">
        <v>0.2</v>
      </c>
      <c r="X5005" s="28">
        <v>-662940.0</v>
      </c>
    </row>
    <row r="5006" ht="15.75" customHeight="1">
      <c r="A5006" s="15">
        <v>5227.0</v>
      </c>
      <c r="B5006" s="15" t="s">
        <v>7539</v>
      </c>
      <c r="C5006" s="18">
        <v>42542.0</v>
      </c>
      <c r="D5006" s="18">
        <v>42547.0</v>
      </c>
      <c r="E5006" s="18">
        <f t="shared" si="1"/>
        <v>42547</v>
      </c>
      <c r="F5006" s="15" t="s">
        <v>55</v>
      </c>
      <c r="G5006" s="15" t="s">
        <v>3283</v>
      </c>
      <c r="H5006" s="15" t="s">
        <v>3284</v>
      </c>
      <c r="I5006" s="15" t="s">
        <v>59</v>
      </c>
      <c r="J5006" s="15" t="s">
        <v>60</v>
      </c>
      <c r="K5006" s="15" t="s">
        <v>31</v>
      </c>
      <c r="L5006" s="15" t="str">
        <f t="array" ref="L5006">_xlfn.XLOOKUP(M5006,reference_province_to_city!$A$2:$A$11,reference_province_to_city!$B$2:$B$11)</f>
        <v>Balikpapan</v>
      </c>
      <c r="M5006" s="15" t="s">
        <v>21</v>
      </c>
      <c r="N5006" s="15">
        <v>76114.0</v>
      </c>
      <c r="O5006" s="15">
        <f t="array" ref="O5006">_xlfn.XLOOKUP(M5006,reference_postal_code!$B$2:$B$11,reference_postal_code!$A$2:$A$11)</f>
        <v>76114</v>
      </c>
      <c r="P5006" s="15" t="s">
        <v>166</v>
      </c>
      <c r="Q5006" s="15" t="s">
        <v>673</v>
      </c>
      <c r="R5006" s="15" t="s">
        <v>65</v>
      </c>
      <c r="S5006" s="15" t="s">
        <v>83</v>
      </c>
      <c r="T5006" s="15" t="s">
        <v>674</v>
      </c>
      <c r="U5006" s="28">
        <v>2792160.0</v>
      </c>
      <c r="V5006" s="15">
        <v>6.0</v>
      </c>
      <c r="W5006" s="31">
        <v>0.2</v>
      </c>
      <c r="X5006" s="28">
        <v>907452.0</v>
      </c>
    </row>
    <row r="5007" ht="15.75" customHeight="1">
      <c r="A5007" s="15">
        <v>2089.0</v>
      </c>
      <c r="B5007" s="15" t="s">
        <v>7540</v>
      </c>
      <c r="C5007" s="18">
        <v>42544.0</v>
      </c>
      <c r="D5007" s="18">
        <v>42549.0</v>
      </c>
      <c r="E5007" s="18">
        <f t="shared" si="1"/>
        <v>42549</v>
      </c>
      <c r="F5007" s="15" t="s">
        <v>55</v>
      </c>
      <c r="G5007" s="15" t="s">
        <v>4512</v>
      </c>
      <c r="H5007" s="15" t="s">
        <v>4513</v>
      </c>
      <c r="I5007" s="15" t="s">
        <v>59</v>
      </c>
      <c r="J5007" s="15" t="s">
        <v>60</v>
      </c>
      <c r="K5007" s="15" t="s">
        <v>19</v>
      </c>
      <c r="L5007" s="15" t="str">
        <f t="array" ref="L5007">_xlfn.XLOOKUP(M5007,reference_province_to_city!$A$2:$A$11,reference_province_to_city!$B$2:$B$11)</f>
        <v>Yogyakarta</v>
      </c>
      <c r="M5007" s="15" t="s">
        <v>18</v>
      </c>
      <c r="N5007" s="15">
        <v>55111.0</v>
      </c>
      <c r="O5007" s="15">
        <f t="array" ref="O5007">_xlfn.XLOOKUP(M5007,reference_postal_code!$B$2:$B$11,reference_postal_code!$A$2:$A$11)</f>
        <v>55111</v>
      </c>
      <c r="P5007" s="15" t="s">
        <v>77</v>
      </c>
      <c r="Q5007" s="15" t="s">
        <v>7541</v>
      </c>
      <c r="R5007" s="15" t="s">
        <v>65</v>
      </c>
      <c r="S5007" s="15" t="s">
        <v>103</v>
      </c>
      <c r="T5007" s="15" t="s">
        <v>7542</v>
      </c>
      <c r="U5007" s="28">
        <v>59400.0</v>
      </c>
      <c r="V5007" s="15">
        <v>2.0</v>
      </c>
      <c r="W5007" s="31">
        <v>0.0</v>
      </c>
      <c r="X5007" s="28">
        <v>21978.0</v>
      </c>
    </row>
    <row r="5008" ht="15.75" customHeight="1">
      <c r="A5008" s="15">
        <v>3944.0</v>
      </c>
      <c r="B5008" s="15" t="s">
        <v>7543</v>
      </c>
      <c r="C5008" s="18">
        <v>42544.0</v>
      </c>
      <c r="D5008" s="18">
        <v>42551.0</v>
      </c>
      <c r="E5008" s="18">
        <f t="shared" si="1"/>
        <v>42551</v>
      </c>
      <c r="F5008" s="15" t="s">
        <v>55</v>
      </c>
      <c r="G5008" s="15" t="s">
        <v>4609</v>
      </c>
      <c r="H5008" s="15" t="s">
        <v>4610</v>
      </c>
      <c r="I5008" s="15" t="s">
        <v>59</v>
      </c>
      <c r="J5008" s="15" t="s">
        <v>60</v>
      </c>
      <c r="K5008" s="15" t="s">
        <v>17</v>
      </c>
      <c r="L5008" s="15" t="str">
        <f t="array" ref="L5008">_xlfn.XLOOKUP(M5008,reference_province_to_city!$A$2:$A$11,reference_province_to_city!$B$2:$B$11)</f>
        <v>Semarang</v>
      </c>
      <c r="M5008" s="15" t="s">
        <v>15</v>
      </c>
      <c r="N5008" s="15">
        <v>50111.0</v>
      </c>
      <c r="O5008" s="15">
        <f t="array" ref="O5008">_xlfn.XLOOKUP(M5008,reference_postal_code!$B$2:$B$11,reference_postal_code!$A$2:$A$11)</f>
        <v>50111</v>
      </c>
      <c r="P5008" s="15" t="s">
        <v>77</v>
      </c>
      <c r="Q5008" s="15" t="s">
        <v>444</v>
      </c>
      <c r="R5008" s="15" t="s">
        <v>65</v>
      </c>
      <c r="S5008" s="15" t="s">
        <v>226</v>
      </c>
      <c r="T5008" s="15" t="s">
        <v>445</v>
      </c>
      <c r="U5008" s="28">
        <v>1.252755E7</v>
      </c>
      <c r="V5008" s="15">
        <v>7.0</v>
      </c>
      <c r="W5008" s="31">
        <v>0.0</v>
      </c>
      <c r="X5008" s="28">
        <v>250551.0</v>
      </c>
    </row>
    <row r="5009" ht="15.75" customHeight="1">
      <c r="A5009" s="15">
        <v>2088.0</v>
      </c>
      <c r="B5009" s="15" t="s">
        <v>7540</v>
      </c>
      <c r="C5009" s="18">
        <v>42544.0</v>
      </c>
      <c r="D5009" s="18">
        <v>42549.0</v>
      </c>
      <c r="E5009" s="18">
        <f t="shared" si="1"/>
        <v>42549</v>
      </c>
      <c r="F5009" s="15" t="s">
        <v>55</v>
      </c>
      <c r="G5009" s="15" t="s">
        <v>4512</v>
      </c>
      <c r="H5009" s="15" t="s">
        <v>4513</v>
      </c>
      <c r="I5009" s="15" t="s">
        <v>59</v>
      </c>
      <c r="J5009" s="15" t="s">
        <v>60</v>
      </c>
      <c r="L5009" s="15" t="str">
        <f t="array" ref="L5009">_xlfn.XLOOKUP(M5009,reference_province_to_city!$A$2:$A$11,reference_province_to_city!$B$2:$B$11)</f>
        <v>Yogyakarta</v>
      </c>
      <c r="M5009" s="15" t="s">
        <v>18</v>
      </c>
      <c r="O5009" s="15">
        <f t="array" ref="O5009">_xlfn.XLOOKUP(M5009,reference_postal_code!$B$2:$B$11,reference_postal_code!$A$2:$A$11)</f>
        <v>55111</v>
      </c>
      <c r="P5009" s="15" t="s">
        <v>77</v>
      </c>
      <c r="Q5009" s="15" t="s">
        <v>5704</v>
      </c>
      <c r="R5009" s="15" t="s">
        <v>65</v>
      </c>
      <c r="S5009" s="15" t="s">
        <v>66</v>
      </c>
      <c r="T5009" s="15" t="s">
        <v>5705</v>
      </c>
      <c r="U5009" s="28">
        <v>2200950.0</v>
      </c>
      <c r="V5009" s="15">
        <v>3.0</v>
      </c>
      <c r="W5009" s="31">
        <v>0.0</v>
      </c>
      <c r="X5009" s="28">
        <v>1034446.0</v>
      </c>
    </row>
    <row r="5010" ht="15.75" customHeight="1">
      <c r="A5010" s="15">
        <v>6931.0</v>
      </c>
      <c r="B5010" s="15" t="s">
        <v>7544</v>
      </c>
      <c r="C5010" s="18">
        <v>42544.0</v>
      </c>
      <c r="D5010" s="18">
        <v>42546.0</v>
      </c>
      <c r="E5010" s="18">
        <f t="shared" si="1"/>
        <v>42546</v>
      </c>
      <c r="F5010" s="15" t="s">
        <v>114</v>
      </c>
      <c r="G5010" s="15" t="s">
        <v>1050</v>
      </c>
      <c r="H5010" s="15" t="s">
        <v>1051</v>
      </c>
      <c r="I5010" s="15" t="s">
        <v>59</v>
      </c>
      <c r="J5010" s="15" t="s">
        <v>60</v>
      </c>
      <c r="K5010" s="15" t="s">
        <v>17</v>
      </c>
      <c r="L5010" s="15" t="str">
        <f t="array" ref="L5010">_xlfn.XLOOKUP(M5010,reference_province_to_city!$A$2:$A$11,reference_province_to_city!$B$2:$B$11)</f>
        <v>Semarang</v>
      </c>
      <c r="M5010" s="15" t="s">
        <v>15</v>
      </c>
      <c r="N5010" s="15">
        <v>50111.0</v>
      </c>
      <c r="O5010" s="15">
        <f t="array" ref="O5010">_xlfn.XLOOKUP(M5010,reference_postal_code!$B$2:$B$11,reference_postal_code!$A$2:$A$11)</f>
        <v>50111</v>
      </c>
      <c r="P5010" s="15" t="s">
        <v>77</v>
      </c>
      <c r="Q5010" s="15" t="s">
        <v>2502</v>
      </c>
      <c r="R5010" s="15" t="s">
        <v>65</v>
      </c>
      <c r="S5010" s="15" t="s">
        <v>66</v>
      </c>
      <c r="T5010" s="15" t="s">
        <v>2503</v>
      </c>
      <c r="U5010" s="28">
        <v>299700.0</v>
      </c>
      <c r="V5010" s="15">
        <v>1.0</v>
      </c>
      <c r="W5010" s="31">
        <v>0.0</v>
      </c>
      <c r="X5010" s="28">
        <v>140859.0</v>
      </c>
    </row>
    <row r="5011" ht="15.75" customHeight="1">
      <c r="A5011" s="15">
        <v>6929.0</v>
      </c>
      <c r="B5011" s="15" t="s">
        <v>7544</v>
      </c>
      <c r="C5011" s="18">
        <v>42544.0</v>
      </c>
      <c r="D5011" s="18">
        <v>42546.0</v>
      </c>
      <c r="E5011" s="18">
        <f t="shared" si="1"/>
        <v>42546</v>
      </c>
      <c r="F5011" s="15" t="s">
        <v>114</v>
      </c>
      <c r="G5011" s="15" t="s">
        <v>1050</v>
      </c>
      <c r="H5011" s="15" t="s">
        <v>1051</v>
      </c>
      <c r="I5011" s="15" t="s">
        <v>59</v>
      </c>
      <c r="J5011" s="15" t="s">
        <v>60</v>
      </c>
      <c r="K5011" s="15" t="s">
        <v>17</v>
      </c>
      <c r="L5011" s="15" t="str">
        <f t="array" ref="L5011">_xlfn.XLOOKUP(M5011,reference_province_to_city!$A$2:$A$11,reference_province_to_city!$B$2:$B$11)</f>
        <v>Semarang</v>
      </c>
      <c r="M5011" s="15" t="s">
        <v>15</v>
      </c>
      <c r="N5011" s="15">
        <v>50111.0</v>
      </c>
      <c r="O5011" s="15">
        <f t="array" ref="O5011">_xlfn.XLOOKUP(M5011,reference_postal_code!$B$2:$B$11,reference_postal_code!$A$2:$A$11)</f>
        <v>50111</v>
      </c>
      <c r="P5011" s="15" t="s">
        <v>77</v>
      </c>
      <c r="Q5011" s="15" t="s">
        <v>2168</v>
      </c>
      <c r="R5011" s="15" t="s">
        <v>65</v>
      </c>
      <c r="S5011" s="15" t="s">
        <v>79</v>
      </c>
      <c r="T5011" s="15" t="s">
        <v>2169</v>
      </c>
      <c r="U5011" s="28">
        <v>328950.0</v>
      </c>
      <c r="V5011" s="15">
        <v>3.0</v>
      </c>
      <c r="W5011" s="31">
        <v>0.0</v>
      </c>
      <c r="X5011" s="28">
        <v>154606.0</v>
      </c>
    </row>
    <row r="5012" ht="15.75" customHeight="1">
      <c r="A5012" s="15">
        <v>2086.0</v>
      </c>
      <c r="B5012" s="15" t="s">
        <v>7540</v>
      </c>
      <c r="C5012" s="18">
        <v>42544.0</v>
      </c>
      <c r="D5012" s="18">
        <v>42549.0</v>
      </c>
      <c r="E5012" s="18">
        <f t="shared" si="1"/>
        <v>42549</v>
      </c>
      <c r="F5012" s="15" t="s">
        <v>55</v>
      </c>
      <c r="G5012" s="15" t="s">
        <v>4512</v>
      </c>
      <c r="H5012" s="15" t="s">
        <v>4513</v>
      </c>
      <c r="I5012" s="15" t="s">
        <v>59</v>
      </c>
      <c r="J5012" s="15" t="s">
        <v>60</v>
      </c>
      <c r="K5012" s="15" t="s">
        <v>19</v>
      </c>
      <c r="L5012" s="15" t="str">
        <f t="array" ref="L5012">_xlfn.XLOOKUP(M5012,reference_province_to_city!$A$2:$A$11,reference_province_to_city!$B$2:$B$11)</f>
        <v>Yogyakarta</v>
      </c>
      <c r="M5012" s="15" t="s">
        <v>18</v>
      </c>
      <c r="N5012" s="15">
        <v>55111.0</v>
      </c>
      <c r="O5012" s="15">
        <f t="array" ref="O5012">_xlfn.XLOOKUP(M5012,reference_postal_code!$B$2:$B$11,reference_postal_code!$A$2:$A$11)</f>
        <v>55111</v>
      </c>
      <c r="P5012" s="15" t="s">
        <v>77</v>
      </c>
      <c r="Q5012" s="15" t="s">
        <v>4209</v>
      </c>
      <c r="R5012" s="15" t="s">
        <v>65</v>
      </c>
      <c r="S5012" s="15" t="s">
        <v>79</v>
      </c>
      <c r="T5012" s="15" t="s">
        <v>4210</v>
      </c>
      <c r="U5012" s="28">
        <v>276750.0</v>
      </c>
      <c r="V5012" s="15">
        <v>5.0</v>
      </c>
      <c r="W5012" s="31">
        <v>0.0</v>
      </c>
      <c r="X5012" s="28">
        <v>130072.0</v>
      </c>
    </row>
    <row r="5013" ht="15.75" customHeight="1">
      <c r="A5013" s="15">
        <v>6930.0</v>
      </c>
      <c r="B5013" s="15" t="s">
        <v>7544</v>
      </c>
      <c r="C5013" s="18">
        <v>42544.0</v>
      </c>
      <c r="D5013" s="18">
        <v>42546.0</v>
      </c>
      <c r="E5013" s="18">
        <f t="shared" si="1"/>
        <v>42546</v>
      </c>
      <c r="F5013" s="15" t="s">
        <v>114</v>
      </c>
      <c r="G5013" s="15" t="s">
        <v>1050</v>
      </c>
      <c r="H5013" s="15" t="s">
        <v>1051</v>
      </c>
      <c r="I5013" s="15" t="s">
        <v>59</v>
      </c>
      <c r="J5013" s="15" t="s">
        <v>60</v>
      </c>
      <c r="K5013" s="15" t="s">
        <v>17</v>
      </c>
      <c r="L5013" s="15" t="str">
        <f t="array" ref="L5013">_xlfn.XLOOKUP(M5013,reference_province_to_city!$A$2:$A$11,reference_province_to_city!$B$2:$B$11)</f>
        <v>Semarang</v>
      </c>
      <c r="M5013" s="15" t="s">
        <v>15</v>
      </c>
      <c r="N5013" s="15">
        <v>50111.0</v>
      </c>
      <c r="O5013" s="15">
        <f t="array" ref="O5013">_xlfn.XLOOKUP(M5013,reference_postal_code!$B$2:$B$11,reference_postal_code!$A$2:$A$11)</f>
        <v>50111</v>
      </c>
      <c r="P5013" s="15" t="s">
        <v>77</v>
      </c>
      <c r="Q5013" s="15" t="s">
        <v>3266</v>
      </c>
      <c r="R5013" s="15" t="s">
        <v>110</v>
      </c>
      <c r="S5013" s="15" t="s">
        <v>111</v>
      </c>
      <c r="T5013" s="15" t="s">
        <v>3267</v>
      </c>
      <c r="U5013" s="28">
        <v>1.293516E7</v>
      </c>
      <c r="V5013" s="15">
        <v>7.0</v>
      </c>
      <c r="W5013" s="31">
        <v>0.2</v>
      </c>
      <c r="X5013" s="28">
        <v>1455205.0</v>
      </c>
    </row>
    <row r="5014" ht="15.75" customHeight="1">
      <c r="A5014" s="15">
        <v>7019.0</v>
      </c>
      <c r="B5014" s="15" t="s">
        <v>7545</v>
      </c>
      <c r="C5014" s="18">
        <v>42544.0</v>
      </c>
      <c r="D5014" s="18">
        <v>42548.0</v>
      </c>
      <c r="E5014" s="18">
        <f t="shared" si="1"/>
        <v>42548</v>
      </c>
      <c r="F5014" s="15" t="s">
        <v>114</v>
      </c>
      <c r="G5014" s="15" t="s">
        <v>4161</v>
      </c>
      <c r="H5014" s="15" t="s">
        <v>4162</v>
      </c>
      <c r="I5014" s="15" t="s">
        <v>59</v>
      </c>
      <c r="J5014" s="15" t="s">
        <v>60</v>
      </c>
      <c r="K5014" s="15" t="s">
        <v>19</v>
      </c>
      <c r="L5014" s="15" t="str">
        <f t="array" ref="L5014">_xlfn.XLOOKUP(M5014,reference_province_to_city!$A$2:$A$11,reference_province_to_city!$B$2:$B$11)</f>
        <v>Yogyakarta</v>
      </c>
      <c r="M5014" s="15" t="s">
        <v>18</v>
      </c>
      <c r="N5014" s="15">
        <v>55111.0</v>
      </c>
      <c r="O5014" s="15">
        <f t="array" ref="O5014">_xlfn.XLOOKUP(M5014,reference_postal_code!$B$2:$B$11,reference_postal_code!$A$2:$A$11)</f>
        <v>55111</v>
      </c>
      <c r="P5014" s="15" t="s">
        <v>77</v>
      </c>
      <c r="Q5014" s="15" t="s">
        <v>4555</v>
      </c>
      <c r="R5014" s="15" t="s">
        <v>65</v>
      </c>
      <c r="S5014" s="15" t="s">
        <v>79</v>
      </c>
      <c r="T5014" s="15" t="s">
        <v>4556</v>
      </c>
      <c r="U5014" s="28">
        <v>387450.0</v>
      </c>
      <c r="V5014" s="15">
        <v>7.0</v>
      </c>
      <c r="W5014" s="31">
        <v>0.0</v>
      </c>
      <c r="X5014" s="28">
        <v>182102.0</v>
      </c>
    </row>
    <row r="5015" ht="15.75" customHeight="1">
      <c r="A5015" s="15">
        <v>2087.0</v>
      </c>
      <c r="B5015" s="15" t="s">
        <v>7540</v>
      </c>
      <c r="C5015" s="18">
        <v>42544.0</v>
      </c>
      <c r="D5015" s="18">
        <v>42549.0</v>
      </c>
      <c r="E5015" s="18">
        <f t="shared" si="1"/>
        <v>42549</v>
      </c>
      <c r="F5015" s="15" t="s">
        <v>55</v>
      </c>
      <c r="G5015" s="15" t="s">
        <v>4512</v>
      </c>
      <c r="H5015" s="15" t="s">
        <v>4513</v>
      </c>
      <c r="I5015" s="15" t="s">
        <v>59</v>
      </c>
      <c r="J5015" s="15" t="s">
        <v>60</v>
      </c>
      <c r="K5015" s="15" t="s">
        <v>19</v>
      </c>
      <c r="L5015" s="15" t="str">
        <f t="array" ref="L5015">_xlfn.XLOOKUP(M5015,reference_province_to_city!$A$2:$A$11,reference_province_to_city!$B$2:$B$11)</f>
        <v>Yogyakarta</v>
      </c>
      <c r="M5015" s="15" t="s">
        <v>18</v>
      </c>
      <c r="N5015" s="15">
        <v>55111.0</v>
      </c>
      <c r="O5015" s="15">
        <f t="array" ref="O5015">_xlfn.XLOOKUP(M5015,reference_postal_code!$B$2:$B$11,reference_postal_code!$A$2:$A$11)</f>
        <v>55111</v>
      </c>
      <c r="P5015" s="15" t="s">
        <v>77</v>
      </c>
      <c r="Q5015" s="15" t="s">
        <v>6517</v>
      </c>
      <c r="R5015" s="15" t="s">
        <v>65</v>
      </c>
      <c r="S5015" s="15" t="s">
        <v>87</v>
      </c>
      <c r="T5015" s="15" t="s">
        <v>6518</v>
      </c>
      <c r="U5015" s="28">
        <v>4873500.0</v>
      </c>
      <c r="V5015" s="15">
        <v>5.0</v>
      </c>
      <c r="W5015" s="31">
        <v>0.0</v>
      </c>
      <c r="X5015" s="28">
        <v>584820.0</v>
      </c>
    </row>
    <row r="5016" ht="15.75" customHeight="1">
      <c r="A5016" s="15">
        <v>2085.0</v>
      </c>
      <c r="B5016" s="15" t="s">
        <v>7540</v>
      </c>
      <c r="C5016" s="18">
        <v>42544.0</v>
      </c>
      <c r="D5016" s="18">
        <v>42549.0</v>
      </c>
      <c r="E5016" s="18">
        <f t="shared" si="1"/>
        <v>42549</v>
      </c>
      <c r="F5016" s="15" t="s">
        <v>55</v>
      </c>
      <c r="G5016" s="15" t="s">
        <v>4512</v>
      </c>
      <c r="H5016" s="15" t="s">
        <v>4513</v>
      </c>
      <c r="I5016" s="15" t="s">
        <v>59</v>
      </c>
      <c r="J5016" s="15" t="s">
        <v>60</v>
      </c>
      <c r="K5016" s="15" t="s">
        <v>19</v>
      </c>
      <c r="L5016" s="15" t="str">
        <f t="array" ref="L5016">_xlfn.XLOOKUP(M5016,reference_province_to_city!$A$2:$A$11,reference_province_to_city!$B$2:$B$11)</f>
        <v>Yogyakarta</v>
      </c>
      <c r="M5016" s="15" t="s">
        <v>18</v>
      </c>
      <c r="N5016" s="15">
        <v>55111.0</v>
      </c>
      <c r="O5016" s="15">
        <f t="array" ref="O5016">_xlfn.XLOOKUP(M5016,reference_postal_code!$B$2:$B$11,reference_postal_code!$A$2:$A$11)</f>
        <v>55111</v>
      </c>
      <c r="P5016" s="15" t="s">
        <v>77</v>
      </c>
      <c r="Q5016" s="15" t="s">
        <v>3648</v>
      </c>
      <c r="R5016" s="15" t="s">
        <v>65</v>
      </c>
      <c r="S5016" s="15" t="s">
        <v>79</v>
      </c>
      <c r="T5016" s="15" t="s">
        <v>3649</v>
      </c>
      <c r="U5016" s="28">
        <v>1831800.0</v>
      </c>
      <c r="V5016" s="15">
        <v>4.0</v>
      </c>
      <c r="W5016" s="31">
        <v>0.0</v>
      </c>
      <c r="X5016" s="28">
        <v>842628.0</v>
      </c>
    </row>
    <row r="5017" ht="15.75" customHeight="1">
      <c r="A5017" s="15">
        <v>6928.0</v>
      </c>
      <c r="B5017" s="15" t="s">
        <v>7544</v>
      </c>
      <c r="C5017" s="18">
        <v>42544.0</v>
      </c>
      <c r="D5017" s="18">
        <v>42546.0</v>
      </c>
      <c r="E5017" s="18">
        <f t="shared" si="1"/>
        <v>42546</v>
      </c>
      <c r="F5017" s="15" t="s">
        <v>114</v>
      </c>
      <c r="G5017" s="15" t="s">
        <v>1050</v>
      </c>
      <c r="H5017" s="15" t="s">
        <v>1051</v>
      </c>
      <c r="I5017" s="15" t="s">
        <v>59</v>
      </c>
      <c r="J5017" s="15" t="s">
        <v>60</v>
      </c>
      <c r="K5017" s="15" t="s">
        <v>17</v>
      </c>
      <c r="L5017" s="15" t="str">
        <f t="array" ref="L5017">_xlfn.XLOOKUP(M5017,reference_province_to_city!$A$2:$A$11,reference_province_to_city!$B$2:$B$11)</f>
        <v>Semarang</v>
      </c>
      <c r="M5017" s="15" t="s">
        <v>15</v>
      </c>
      <c r="N5017" s="15">
        <v>50111.0</v>
      </c>
      <c r="O5017" s="15">
        <f t="array" ref="O5017">_xlfn.XLOOKUP(M5017,reference_postal_code!$B$2:$B$11,reference_postal_code!$A$2:$A$11)</f>
        <v>50111</v>
      </c>
      <c r="P5017" s="15" t="s">
        <v>77</v>
      </c>
      <c r="Q5017" s="15" t="s">
        <v>5801</v>
      </c>
      <c r="R5017" s="15" t="s">
        <v>65</v>
      </c>
      <c r="S5017" s="15" t="s">
        <v>87</v>
      </c>
      <c r="T5017" s="15" t="s">
        <v>5802</v>
      </c>
      <c r="U5017" s="28">
        <v>1405200.0</v>
      </c>
      <c r="V5017" s="15">
        <v>4.0</v>
      </c>
      <c r="W5017" s="31">
        <v>0.0</v>
      </c>
      <c r="X5017" s="28">
        <v>379404.0</v>
      </c>
    </row>
    <row r="5018" ht="15.75" customHeight="1">
      <c r="A5018" s="15">
        <v>4688.0</v>
      </c>
      <c r="B5018" s="15" t="s">
        <v>7546</v>
      </c>
      <c r="C5018" s="18">
        <v>42545.0</v>
      </c>
      <c r="D5018" s="18">
        <v>42551.0</v>
      </c>
      <c r="E5018" s="18">
        <f t="shared" si="1"/>
        <v>42551</v>
      </c>
      <c r="F5018" s="15" t="s">
        <v>55</v>
      </c>
      <c r="G5018" s="15" t="s">
        <v>243</v>
      </c>
      <c r="H5018" s="15" t="s">
        <v>244</v>
      </c>
      <c r="I5018" s="15" t="s">
        <v>59</v>
      </c>
      <c r="J5018" s="15" t="s">
        <v>60</v>
      </c>
      <c r="K5018" s="15" t="s">
        <v>22</v>
      </c>
      <c r="L5018" s="15" t="str">
        <f t="array" ref="L5018">_xlfn.XLOOKUP(M5018,reference_province_to_city!$A$2:$A$11,reference_province_to_city!$B$2:$B$11)</f>
        <v>Surabaya</v>
      </c>
      <c r="M5018" s="15" t="s">
        <v>20</v>
      </c>
      <c r="N5018" s="15">
        <v>60231.0</v>
      </c>
      <c r="O5018" s="15">
        <f t="array" ref="O5018">_xlfn.XLOOKUP(M5018,reference_postal_code!$B$2:$B$11,reference_postal_code!$A$2:$A$11)</f>
        <v>60231</v>
      </c>
      <c r="P5018" s="15" t="s">
        <v>166</v>
      </c>
      <c r="Q5018" s="15" t="s">
        <v>3638</v>
      </c>
      <c r="R5018" s="15" t="s">
        <v>110</v>
      </c>
      <c r="S5018" s="15" t="s">
        <v>111</v>
      </c>
      <c r="T5018" s="15" t="s">
        <v>3639</v>
      </c>
      <c r="U5018" s="28">
        <v>6613650.0</v>
      </c>
      <c r="V5018" s="15">
        <v>9.0</v>
      </c>
      <c r="W5018" s="31">
        <v>0.0</v>
      </c>
      <c r="X5018" s="28">
        <v>1851822.0</v>
      </c>
    </row>
    <row r="5019" ht="15.75" customHeight="1">
      <c r="A5019" s="15">
        <v>9166.0</v>
      </c>
      <c r="B5019" s="15" t="s">
        <v>7547</v>
      </c>
      <c r="C5019" s="18">
        <v>42545.0</v>
      </c>
      <c r="D5019" s="18">
        <v>42547.0</v>
      </c>
      <c r="E5019" s="18">
        <f t="shared" si="1"/>
        <v>42547</v>
      </c>
      <c r="F5019" s="15" t="s">
        <v>114</v>
      </c>
      <c r="G5019" s="15" t="s">
        <v>5476</v>
      </c>
      <c r="H5019" s="15" t="s">
        <v>5477</v>
      </c>
      <c r="I5019" s="15" t="s">
        <v>59</v>
      </c>
      <c r="J5019" s="15" t="s">
        <v>60</v>
      </c>
      <c r="K5019" s="15" t="s">
        <v>26</v>
      </c>
      <c r="L5019" s="15" t="str">
        <f t="array" ref="L5019">_xlfn.XLOOKUP(M5019,reference_province_to_city!$A$2:$A$11,reference_province_to_city!$B$2:$B$11)</f>
        <v>Denpasar</v>
      </c>
      <c r="M5019" s="15" t="s">
        <v>24</v>
      </c>
      <c r="N5019" s="15">
        <v>80231.0</v>
      </c>
      <c r="O5019" s="15">
        <f t="array" ref="O5019">_xlfn.XLOOKUP(M5019,reference_postal_code!$B$2:$B$11,reference_postal_code!$A$2:$A$11)</f>
        <v>80231</v>
      </c>
      <c r="P5019" s="15" t="s">
        <v>63</v>
      </c>
      <c r="Q5019" s="15" t="s">
        <v>7027</v>
      </c>
      <c r="R5019" s="15" t="s">
        <v>110</v>
      </c>
      <c r="S5019" s="15" t="s">
        <v>668</v>
      </c>
      <c r="T5019" s="15" t="s">
        <v>7028</v>
      </c>
      <c r="U5019" s="28">
        <v>6.7152E7</v>
      </c>
      <c r="V5019" s="15">
        <v>4.0</v>
      </c>
      <c r="W5019" s="31">
        <v>0.2</v>
      </c>
      <c r="X5019" s="28">
        <v>7554600.0</v>
      </c>
    </row>
    <row r="5020" ht="15.75" customHeight="1">
      <c r="A5020" s="15">
        <v>9167.0</v>
      </c>
      <c r="B5020" s="15" t="s">
        <v>7547</v>
      </c>
      <c r="C5020" s="18">
        <v>42545.0</v>
      </c>
      <c r="D5020" s="18">
        <v>42547.0</v>
      </c>
      <c r="E5020" s="18">
        <f t="shared" si="1"/>
        <v>42547</v>
      </c>
      <c r="F5020" s="15" t="s">
        <v>114</v>
      </c>
      <c r="G5020" s="15" t="s">
        <v>5476</v>
      </c>
      <c r="H5020" s="15" t="s">
        <v>5477</v>
      </c>
      <c r="I5020" s="15" t="s">
        <v>59</v>
      </c>
      <c r="J5020" s="15" t="s">
        <v>60</v>
      </c>
      <c r="K5020" s="15" t="s">
        <v>26</v>
      </c>
      <c r="L5020" s="15" t="str">
        <f t="array" ref="L5020">_xlfn.XLOOKUP(M5020,reference_province_to_city!$A$2:$A$11,reference_province_to_city!$B$2:$B$11)</f>
        <v>Denpasar</v>
      </c>
      <c r="M5020" s="15" t="s">
        <v>24</v>
      </c>
      <c r="N5020" s="15">
        <v>80231.0</v>
      </c>
      <c r="O5020" s="15">
        <f t="array" ref="O5020">_xlfn.XLOOKUP(M5020,reference_postal_code!$B$2:$B$11,reference_postal_code!$A$2:$A$11)</f>
        <v>80231</v>
      </c>
      <c r="P5020" s="15" t="s">
        <v>63</v>
      </c>
      <c r="Q5020" s="15" t="s">
        <v>2332</v>
      </c>
      <c r="R5020" s="15" t="s">
        <v>65</v>
      </c>
      <c r="S5020" s="15" t="s">
        <v>66</v>
      </c>
      <c r="T5020" s="15" t="s">
        <v>2333</v>
      </c>
      <c r="U5020" s="28">
        <v>1572750.0</v>
      </c>
      <c r="V5020" s="15">
        <v>1.0</v>
      </c>
      <c r="W5020" s="31">
        <v>0.0</v>
      </c>
      <c r="X5020" s="28">
        <v>754920.0</v>
      </c>
    </row>
    <row r="5021" ht="15.75" customHeight="1">
      <c r="A5021" s="15">
        <v>9168.0</v>
      </c>
      <c r="B5021" s="15" t="s">
        <v>7547</v>
      </c>
      <c r="C5021" s="18">
        <v>42545.0</v>
      </c>
      <c r="D5021" s="18">
        <v>42547.0</v>
      </c>
      <c r="E5021" s="18">
        <f t="shared" si="1"/>
        <v>42547</v>
      </c>
      <c r="F5021" s="15" t="s">
        <v>114</v>
      </c>
      <c r="G5021" s="15" t="s">
        <v>5476</v>
      </c>
      <c r="H5021" s="15" t="s">
        <v>5477</v>
      </c>
      <c r="I5021" s="15" t="s">
        <v>59</v>
      </c>
      <c r="J5021" s="15" t="s">
        <v>60</v>
      </c>
      <c r="K5021" s="15" t="s">
        <v>26</v>
      </c>
      <c r="L5021" s="15" t="str">
        <f t="array" ref="L5021">_xlfn.XLOOKUP(M5021,reference_province_to_city!$A$2:$A$11,reference_province_to_city!$B$2:$B$11)</f>
        <v>Denpasar</v>
      </c>
      <c r="M5021" s="15" t="s">
        <v>24</v>
      </c>
      <c r="N5021" s="15">
        <v>80231.0</v>
      </c>
      <c r="O5021" s="15">
        <f t="array" ref="O5021">_xlfn.XLOOKUP(M5021,reference_postal_code!$B$2:$B$11,reference_postal_code!$A$2:$A$11)</f>
        <v>80231</v>
      </c>
      <c r="P5021" s="15" t="s">
        <v>63</v>
      </c>
      <c r="Q5021" s="15" t="s">
        <v>4033</v>
      </c>
      <c r="R5021" s="15" t="s">
        <v>65</v>
      </c>
      <c r="S5021" s="15" t="s">
        <v>222</v>
      </c>
      <c r="T5021" s="15" t="s">
        <v>4034</v>
      </c>
      <c r="U5021" s="28">
        <v>3621600.0</v>
      </c>
      <c r="V5021" s="15">
        <v>3.0</v>
      </c>
      <c r="W5021" s="31">
        <v>0.0</v>
      </c>
      <c r="X5021" s="28">
        <v>1086480.0</v>
      </c>
    </row>
    <row r="5022" ht="15.75" customHeight="1">
      <c r="A5022" s="15">
        <v>4704.0</v>
      </c>
      <c r="B5022" s="15" t="s">
        <v>7548</v>
      </c>
      <c r="C5022" s="18">
        <v>42545.0</v>
      </c>
      <c r="D5022" s="18">
        <v>42549.0</v>
      </c>
      <c r="E5022" s="18">
        <f t="shared" si="1"/>
        <v>42549</v>
      </c>
      <c r="F5022" s="15" t="s">
        <v>55</v>
      </c>
      <c r="G5022" s="15" t="s">
        <v>4113</v>
      </c>
      <c r="H5022" s="15" t="s">
        <v>4114</v>
      </c>
      <c r="I5022" s="15" t="s">
        <v>128</v>
      </c>
      <c r="J5022" s="15" t="s">
        <v>60</v>
      </c>
      <c r="K5022" s="15" t="s">
        <v>33</v>
      </c>
      <c r="L5022" s="15" t="str">
        <f t="array" ref="L5022">_xlfn.XLOOKUP(M5022,reference_province_to_city!$A$2:$A$11,reference_province_to_city!$B$2:$B$11)</f>
        <v>Makassar</v>
      </c>
      <c r="M5022" s="15" t="s">
        <v>25</v>
      </c>
      <c r="N5022" s="15">
        <v>90111.0</v>
      </c>
      <c r="O5022" s="15">
        <f t="array" ref="O5022">_xlfn.XLOOKUP(M5022,reference_postal_code!$B$2:$B$11,reference_postal_code!$A$2:$A$11)</f>
        <v>90111</v>
      </c>
      <c r="P5022" s="15" t="s">
        <v>63</v>
      </c>
      <c r="Q5022" s="15" t="s">
        <v>6139</v>
      </c>
      <c r="R5022" s="15" t="s">
        <v>65</v>
      </c>
      <c r="S5022" s="15" t="s">
        <v>222</v>
      </c>
      <c r="T5022" s="15" t="s">
        <v>6140</v>
      </c>
      <c r="U5022" s="28">
        <v>130680.0</v>
      </c>
      <c r="V5022" s="15">
        <v>2.0</v>
      </c>
      <c r="W5022" s="31">
        <v>0.8</v>
      </c>
      <c r="X5022" s="28">
        <v>-294030.0</v>
      </c>
    </row>
    <row r="5023" ht="15.75" customHeight="1">
      <c r="A5023" s="15">
        <v>3529.0</v>
      </c>
      <c r="B5023" s="15" t="s">
        <v>7549</v>
      </c>
      <c r="C5023" s="18">
        <v>42545.0</v>
      </c>
      <c r="D5023" s="18">
        <v>42550.0</v>
      </c>
      <c r="E5023" s="18">
        <f t="shared" si="1"/>
        <v>42550</v>
      </c>
      <c r="F5023" s="15" t="s">
        <v>55</v>
      </c>
      <c r="G5023" s="15" t="s">
        <v>5428</v>
      </c>
      <c r="H5023" s="15" t="s">
        <v>5429</v>
      </c>
      <c r="I5023" s="15" t="s">
        <v>59</v>
      </c>
      <c r="J5023" s="15" t="s">
        <v>60</v>
      </c>
      <c r="K5023" s="15" t="s">
        <v>26</v>
      </c>
      <c r="L5023" s="15" t="str">
        <f t="array" ref="L5023">_xlfn.XLOOKUP(M5023,reference_province_to_city!$A$2:$A$11,reference_province_to_city!$B$2:$B$11)</f>
        <v>Denpasar</v>
      </c>
      <c r="M5023" s="15" t="s">
        <v>24</v>
      </c>
      <c r="N5023" s="15">
        <v>80231.0</v>
      </c>
      <c r="O5023" s="15">
        <f t="array" ref="O5023">_xlfn.XLOOKUP(M5023,reference_postal_code!$B$2:$B$11,reference_postal_code!$A$2:$A$11)</f>
        <v>80231</v>
      </c>
      <c r="P5023" s="15" t="s">
        <v>63</v>
      </c>
      <c r="Q5023" s="15" t="s">
        <v>305</v>
      </c>
      <c r="R5023" s="15" t="s">
        <v>110</v>
      </c>
      <c r="S5023" s="15" t="s">
        <v>111</v>
      </c>
      <c r="T5023" s="15" t="s">
        <v>306</v>
      </c>
      <c r="U5023" s="28">
        <v>573600.0</v>
      </c>
      <c r="V5023" s="15">
        <v>4.0</v>
      </c>
      <c r="W5023" s="31">
        <v>0.2</v>
      </c>
      <c r="X5023" s="28">
        <v>-143400.0</v>
      </c>
    </row>
    <row r="5024" ht="15.75" customHeight="1">
      <c r="A5024" s="15">
        <v>2147.0</v>
      </c>
      <c r="B5024" s="15" t="s">
        <v>7550</v>
      </c>
      <c r="C5024" s="18">
        <v>42546.0</v>
      </c>
      <c r="D5024" s="18">
        <v>42550.0</v>
      </c>
      <c r="E5024" s="18">
        <f t="shared" si="1"/>
        <v>42550</v>
      </c>
      <c r="F5024" s="15" t="s">
        <v>55</v>
      </c>
      <c r="G5024" s="15" t="s">
        <v>1294</v>
      </c>
      <c r="H5024" s="15" t="s">
        <v>1295</v>
      </c>
      <c r="I5024" s="15" t="s">
        <v>128</v>
      </c>
      <c r="J5024" s="15" t="s">
        <v>60</v>
      </c>
      <c r="K5024" s="15" t="s">
        <v>31</v>
      </c>
      <c r="L5024" s="15" t="str">
        <f t="array" ref="L5024">_xlfn.XLOOKUP(M5024,reference_province_to_city!$A$2:$A$11,reference_province_to_city!$B$2:$B$11)</f>
        <v>Balikpapan</v>
      </c>
      <c r="M5024" s="15" t="s">
        <v>21</v>
      </c>
      <c r="N5024" s="15">
        <v>76114.0</v>
      </c>
      <c r="O5024" s="15">
        <f t="array" ref="O5024">_xlfn.XLOOKUP(M5024,reference_postal_code!$B$2:$B$11,reference_postal_code!$A$2:$A$11)</f>
        <v>76114</v>
      </c>
      <c r="P5024" s="15" t="s">
        <v>166</v>
      </c>
      <c r="Q5024" s="15" t="s">
        <v>5940</v>
      </c>
      <c r="R5024" s="15" t="s">
        <v>65</v>
      </c>
      <c r="S5024" s="15" t="s">
        <v>83</v>
      </c>
      <c r="T5024" s="15" t="s">
        <v>5941</v>
      </c>
      <c r="U5024" s="28">
        <v>571320.0</v>
      </c>
      <c r="V5024" s="15">
        <v>4.0</v>
      </c>
      <c r="W5024" s="31">
        <v>0.7</v>
      </c>
      <c r="X5024" s="28">
        <v>-418968.0</v>
      </c>
    </row>
    <row r="5025" ht="15.75" customHeight="1">
      <c r="A5025" s="15">
        <v>2191.0</v>
      </c>
      <c r="B5025" s="15" t="s">
        <v>7551</v>
      </c>
      <c r="C5025" s="18">
        <v>42546.0</v>
      </c>
      <c r="D5025" s="18">
        <v>42550.0</v>
      </c>
      <c r="E5025" s="18">
        <f t="shared" si="1"/>
        <v>42550</v>
      </c>
      <c r="F5025" s="15" t="s">
        <v>55</v>
      </c>
      <c r="G5025" s="15" t="s">
        <v>700</v>
      </c>
      <c r="H5025" s="15" t="s">
        <v>701</v>
      </c>
      <c r="I5025" s="15" t="s">
        <v>59</v>
      </c>
      <c r="J5025" s="15" t="s">
        <v>60</v>
      </c>
      <c r="K5025" s="15" t="s">
        <v>31</v>
      </c>
      <c r="L5025" s="15" t="str">
        <f t="array" ref="L5025">_xlfn.XLOOKUP(M5025,reference_province_to_city!$A$2:$A$11,reference_province_to_city!$B$2:$B$11)</f>
        <v>Balikpapan</v>
      </c>
      <c r="M5025" s="15" t="s">
        <v>21</v>
      </c>
      <c r="N5025" s="15">
        <v>76114.0</v>
      </c>
      <c r="O5025" s="15">
        <f t="array" ref="O5025">_xlfn.XLOOKUP(M5025,reference_postal_code!$B$2:$B$11,reference_postal_code!$A$2:$A$11)</f>
        <v>76114</v>
      </c>
      <c r="P5025" s="15" t="s">
        <v>166</v>
      </c>
      <c r="Q5025" s="15" t="s">
        <v>229</v>
      </c>
      <c r="R5025" s="15" t="s">
        <v>65</v>
      </c>
      <c r="S5025" s="15" t="s">
        <v>222</v>
      </c>
      <c r="T5025" s="15" t="s">
        <v>230</v>
      </c>
      <c r="U5025" s="28">
        <v>912150.0</v>
      </c>
      <c r="V5025" s="15">
        <v>3.0</v>
      </c>
      <c r="W5025" s="31">
        <v>0.0</v>
      </c>
      <c r="X5025" s="28">
        <v>255402.0</v>
      </c>
    </row>
    <row r="5026" ht="15.75" customHeight="1">
      <c r="A5026" s="15">
        <v>7427.0</v>
      </c>
      <c r="B5026" s="15" t="s">
        <v>7552</v>
      </c>
      <c r="C5026" s="18">
        <v>42546.0</v>
      </c>
      <c r="D5026" s="18">
        <v>42548.0</v>
      </c>
      <c r="E5026" s="18">
        <f t="shared" si="1"/>
        <v>42548</v>
      </c>
      <c r="F5026" s="15" t="s">
        <v>114</v>
      </c>
      <c r="G5026" s="15" t="s">
        <v>3016</v>
      </c>
      <c r="H5026" s="15" t="s">
        <v>3017</v>
      </c>
      <c r="I5026" s="15" t="s">
        <v>59</v>
      </c>
      <c r="J5026" s="15" t="s">
        <v>60</v>
      </c>
      <c r="K5026" s="15" t="s">
        <v>19</v>
      </c>
      <c r="L5026" s="15" t="str">
        <f t="array" ref="L5026">_xlfn.XLOOKUP(M5026,reference_province_to_city!$A$2:$A$11,reference_province_to_city!$B$2:$B$11)</f>
        <v>Yogyakarta</v>
      </c>
      <c r="M5026" s="15" t="s">
        <v>18</v>
      </c>
      <c r="N5026" s="15">
        <v>55111.0</v>
      </c>
      <c r="O5026" s="15">
        <f t="array" ref="O5026">_xlfn.XLOOKUP(M5026,reference_postal_code!$B$2:$B$11,reference_postal_code!$A$2:$A$11)</f>
        <v>55111</v>
      </c>
      <c r="P5026" s="15" t="s">
        <v>77</v>
      </c>
      <c r="Q5026" s="15" t="s">
        <v>7553</v>
      </c>
      <c r="R5026" s="15" t="s">
        <v>106</v>
      </c>
      <c r="S5026" s="15" t="s">
        <v>139</v>
      </c>
      <c r="T5026" s="15" t="s">
        <v>7554</v>
      </c>
      <c r="U5026" s="28">
        <v>490680.0</v>
      </c>
      <c r="V5026" s="15">
        <v>2.0</v>
      </c>
      <c r="W5026" s="31">
        <v>0.6</v>
      </c>
      <c r="X5026" s="28">
        <v>-392544.0</v>
      </c>
    </row>
    <row r="5027" ht="15.75" customHeight="1">
      <c r="A5027" s="15">
        <v>2148.0</v>
      </c>
      <c r="B5027" s="15" t="s">
        <v>7550</v>
      </c>
      <c r="C5027" s="18">
        <v>42546.0</v>
      </c>
      <c r="D5027" s="18">
        <v>42550.0</v>
      </c>
      <c r="E5027" s="18">
        <f t="shared" si="1"/>
        <v>42550</v>
      </c>
      <c r="F5027" s="15" t="s">
        <v>55</v>
      </c>
      <c r="G5027" s="15" t="s">
        <v>1294</v>
      </c>
      <c r="H5027" s="15" t="s">
        <v>1295</v>
      </c>
      <c r="I5027" s="15" t="s">
        <v>128</v>
      </c>
      <c r="J5027" s="15" t="s">
        <v>60</v>
      </c>
      <c r="K5027" s="15" t="s">
        <v>31</v>
      </c>
      <c r="L5027" s="15" t="str">
        <f t="array" ref="L5027">_xlfn.XLOOKUP(M5027,reference_province_to_city!$A$2:$A$11,reference_province_to_city!$B$2:$B$11)</f>
        <v>Balikpapan</v>
      </c>
      <c r="M5027" s="15" t="s">
        <v>21</v>
      </c>
      <c r="N5027" s="15">
        <v>76114.0</v>
      </c>
      <c r="O5027" s="15">
        <f t="array" ref="O5027">_xlfn.XLOOKUP(M5027,reference_postal_code!$B$2:$B$11,reference_postal_code!$A$2:$A$11)</f>
        <v>76114</v>
      </c>
      <c r="P5027" s="15" t="s">
        <v>166</v>
      </c>
      <c r="Q5027" s="15" t="s">
        <v>3319</v>
      </c>
      <c r="R5027" s="15" t="s">
        <v>65</v>
      </c>
      <c r="S5027" s="15" t="s">
        <v>87</v>
      </c>
      <c r="T5027" s="15" t="s">
        <v>3320</v>
      </c>
      <c r="U5027" s="28">
        <v>3815280.0</v>
      </c>
      <c r="V5027" s="15">
        <v>6.0</v>
      </c>
      <c r="W5027" s="31">
        <v>0.2</v>
      </c>
      <c r="X5027" s="28">
        <v>-763056.0</v>
      </c>
    </row>
    <row r="5028" ht="15.75" customHeight="1">
      <c r="A5028" s="15">
        <v>7426.0</v>
      </c>
      <c r="B5028" s="15" t="s">
        <v>7552</v>
      </c>
      <c r="C5028" s="18">
        <v>42546.0</v>
      </c>
      <c r="D5028" s="18">
        <v>42548.0</v>
      </c>
      <c r="E5028" s="18">
        <f t="shared" si="1"/>
        <v>42548</v>
      </c>
      <c r="F5028" s="15" t="s">
        <v>114</v>
      </c>
      <c r="G5028" s="15" t="s">
        <v>3016</v>
      </c>
      <c r="H5028" s="15" t="s">
        <v>3017</v>
      </c>
      <c r="I5028" s="15" t="s">
        <v>59</v>
      </c>
      <c r="J5028" s="15" t="s">
        <v>60</v>
      </c>
      <c r="K5028" s="15" t="s">
        <v>19</v>
      </c>
      <c r="L5028" s="15" t="str">
        <f t="array" ref="L5028">_xlfn.XLOOKUP(M5028,reference_province_to_city!$A$2:$A$11,reference_province_to_city!$B$2:$B$11)</f>
        <v>Yogyakarta</v>
      </c>
      <c r="M5028" s="15" t="s">
        <v>18</v>
      </c>
      <c r="N5028" s="15">
        <v>55111.0</v>
      </c>
      <c r="O5028" s="15">
        <f t="array" ref="O5028">_xlfn.XLOOKUP(M5028,reference_postal_code!$B$2:$B$11,reference_postal_code!$A$2:$A$11)</f>
        <v>55111</v>
      </c>
      <c r="P5028" s="15" t="s">
        <v>77</v>
      </c>
      <c r="Q5028" s="15" t="s">
        <v>427</v>
      </c>
      <c r="R5028" s="15" t="s">
        <v>106</v>
      </c>
      <c r="S5028" s="15" t="s">
        <v>107</v>
      </c>
      <c r="T5028" s="15" t="s">
        <v>428</v>
      </c>
      <c r="U5028" s="28">
        <v>1278690.0</v>
      </c>
      <c r="V5028" s="15">
        <v>2.0</v>
      </c>
      <c r="W5028" s="31">
        <v>0.3</v>
      </c>
      <c r="X5028" s="28">
        <v>-91335.0</v>
      </c>
    </row>
    <row r="5029" ht="15.75" customHeight="1">
      <c r="A5029" s="15">
        <v>2146.0</v>
      </c>
      <c r="B5029" s="15" t="s">
        <v>7550</v>
      </c>
      <c r="C5029" s="18">
        <v>42546.0</v>
      </c>
      <c r="D5029" s="18">
        <v>42550.0</v>
      </c>
      <c r="E5029" s="18">
        <f t="shared" si="1"/>
        <v>42550</v>
      </c>
      <c r="F5029" s="15" t="s">
        <v>55</v>
      </c>
      <c r="G5029" s="15" t="s">
        <v>1294</v>
      </c>
      <c r="H5029" s="15" t="s">
        <v>1295</v>
      </c>
      <c r="I5029" s="15" t="s">
        <v>128</v>
      </c>
      <c r="J5029" s="15" t="s">
        <v>60</v>
      </c>
      <c r="K5029" s="15" t="s">
        <v>31</v>
      </c>
      <c r="L5029" s="15" t="str">
        <f t="array" ref="L5029">_xlfn.XLOOKUP(M5029,reference_province_to_city!$A$2:$A$11,reference_province_to_city!$B$2:$B$11)</f>
        <v>Balikpapan</v>
      </c>
      <c r="M5029" s="15" t="s">
        <v>21</v>
      </c>
      <c r="N5029" s="15">
        <v>76114.0</v>
      </c>
      <c r="O5029" s="15">
        <f t="array" ref="O5029">_xlfn.XLOOKUP(M5029,reference_postal_code!$B$2:$B$11,reference_postal_code!$A$2:$A$11)</f>
        <v>76114</v>
      </c>
      <c r="P5029" s="15" t="s">
        <v>166</v>
      </c>
      <c r="Q5029" s="15" t="s">
        <v>981</v>
      </c>
      <c r="R5029" s="15" t="s">
        <v>106</v>
      </c>
      <c r="S5029" s="15" t="s">
        <v>107</v>
      </c>
      <c r="T5029" s="15" t="s">
        <v>982</v>
      </c>
      <c r="U5029" s="28">
        <v>6330870.0</v>
      </c>
      <c r="V5029" s="15">
        <v>3.0</v>
      </c>
      <c r="W5029" s="31">
        <v>0.3</v>
      </c>
      <c r="X5029" s="28">
        <v>-271323.0</v>
      </c>
    </row>
    <row r="5030" ht="15.75" customHeight="1">
      <c r="A5030" s="15">
        <v>8689.0</v>
      </c>
      <c r="B5030" s="15" t="s">
        <v>7555</v>
      </c>
      <c r="C5030" s="18">
        <v>42547.0</v>
      </c>
      <c r="D5030" s="18">
        <v>42547.0</v>
      </c>
      <c r="E5030" s="18">
        <f t="shared" si="1"/>
        <v>42547</v>
      </c>
      <c r="F5030" s="15" t="s">
        <v>466</v>
      </c>
      <c r="G5030" s="15" t="s">
        <v>4011</v>
      </c>
      <c r="H5030" s="15" t="s">
        <v>4012</v>
      </c>
      <c r="I5030" s="15" t="s">
        <v>128</v>
      </c>
      <c r="J5030" s="15" t="s">
        <v>60</v>
      </c>
      <c r="K5030" s="15" t="s">
        <v>10</v>
      </c>
      <c r="L5030" s="15" t="str">
        <f t="array" ref="L5030">_xlfn.XLOOKUP(M5030,reference_province_to_city!$A$2:$A$11,reference_province_to_city!$B$2:$B$11)</f>
        <v>Jakarta</v>
      </c>
      <c r="M5030" s="15" t="s">
        <v>7</v>
      </c>
      <c r="N5030" s="15">
        <v>10110.0</v>
      </c>
      <c r="O5030" s="15">
        <f t="array" ref="O5030">_xlfn.XLOOKUP(M5030,reference_postal_code!$B$2:$B$11,reference_postal_code!$A$2:$A$11)</f>
        <v>10110</v>
      </c>
      <c r="P5030" s="15" t="s">
        <v>117</v>
      </c>
      <c r="Q5030" s="15" t="s">
        <v>5593</v>
      </c>
      <c r="R5030" s="15" t="s">
        <v>65</v>
      </c>
      <c r="S5030" s="15" t="s">
        <v>66</v>
      </c>
      <c r="T5030" s="15" t="s">
        <v>5594</v>
      </c>
      <c r="U5030" s="28">
        <v>187200.0</v>
      </c>
      <c r="V5030" s="15">
        <v>2.0</v>
      </c>
      <c r="W5030" s="31">
        <v>0.0</v>
      </c>
      <c r="X5030" s="28">
        <v>84240.0</v>
      </c>
    </row>
    <row r="5031" ht="15.75" customHeight="1">
      <c r="A5031" s="15">
        <v>9025.0</v>
      </c>
      <c r="B5031" s="15" t="s">
        <v>7556</v>
      </c>
      <c r="C5031" s="18">
        <v>42547.0</v>
      </c>
      <c r="D5031" s="18">
        <v>42553.0</v>
      </c>
      <c r="E5031" s="18">
        <f t="shared" si="1"/>
        <v>42553</v>
      </c>
      <c r="F5031" s="15" t="s">
        <v>55</v>
      </c>
      <c r="G5031" s="15" t="s">
        <v>2908</v>
      </c>
      <c r="H5031" s="15" t="s">
        <v>2909</v>
      </c>
      <c r="I5031" s="15" t="s">
        <v>128</v>
      </c>
      <c r="J5031" s="15" t="s">
        <v>60</v>
      </c>
      <c r="K5031" s="15" t="s">
        <v>31</v>
      </c>
      <c r="L5031" s="15" t="str">
        <f t="array" ref="L5031">_xlfn.XLOOKUP(M5031,reference_province_to_city!$A$2:$A$11,reference_province_to_city!$B$2:$B$11)</f>
        <v>Balikpapan</v>
      </c>
      <c r="M5031" s="15" t="s">
        <v>21</v>
      </c>
      <c r="N5031" s="15">
        <v>76114.0</v>
      </c>
      <c r="O5031" s="15">
        <f t="array" ref="O5031">_xlfn.XLOOKUP(M5031,reference_postal_code!$B$2:$B$11,reference_postal_code!$A$2:$A$11)</f>
        <v>76114</v>
      </c>
      <c r="P5031" s="15" t="s">
        <v>166</v>
      </c>
      <c r="Q5031" s="15" t="s">
        <v>6379</v>
      </c>
      <c r="R5031" s="15" t="s">
        <v>110</v>
      </c>
      <c r="S5031" s="15" t="s">
        <v>149</v>
      </c>
      <c r="T5031" s="15" t="s">
        <v>6380</v>
      </c>
      <c r="U5031" s="28">
        <v>314550.0</v>
      </c>
      <c r="V5031" s="15">
        <v>3.0</v>
      </c>
      <c r="W5031" s="31">
        <v>0.0</v>
      </c>
      <c r="X5031" s="28">
        <v>135257.0</v>
      </c>
    </row>
    <row r="5032" ht="15.75" customHeight="1">
      <c r="A5032" s="15">
        <v>8262.0</v>
      </c>
      <c r="B5032" s="15" t="s">
        <v>7557</v>
      </c>
      <c r="C5032" s="18">
        <v>42547.0</v>
      </c>
      <c r="D5032" s="18">
        <v>42547.0</v>
      </c>
      <c r="E5032" s="18">
        <f t="shared" si="1"/>
        <v>42547</v>
      </c>
      <c r="F5032" s="15" t="s">
        <v>466</v>
      </c>
      <c r="G5032" s="15" t="s">
        <v>5530</v>
      </c>
      <c r="H5032" s="15" t="s">
        <v>5531</v>
      </c>
      <c r="I5032" s="15" t="s">
        <v>76</v>
      </c>
      <c r="J5032" s="15" t="s">
        <v>60</v>
      </c>
      <c r="K5032" s="15" t="s">
        <v>14</v>
      </c>
      <c r="L5032" s="15" t="str">
        <f t="array" ref="L5032">_xlfn.XLOOKUP(M5032,reference_province_to_city!$A$2:$A$11,reference_province_to_city!$B$2:$B$11)</f>
        <v>Bandung</v>
      </c>
      <c r="M5032" s="15" t="s">
        <v>12</v>
      </c>
      <c r="N5032" s="15">
        <v>40111.0</v>
      </c>
      <c r="O5032" s="15">
        <f t="array" ref="O5032">_xlfn.XLOOKUP(M5032,reference_postal_code!$B$2:$B$11,reference_postal_code!$A$2:$A$11)</f>
        <v>40111</v>
      </c>
      <c r="P5032" s="15" t="s">
        <v>117</v>
      </c>
      <c r="Q5032" s="15" t="s">
        <v>1694</v>
      </c>
      <c r="R5032" s="15" t="s">
        <v>65</v>
      </c>
      <c r="S5032" s="15" t="s">
        <v>87</v>
      </c>
      <c r="T5032" s="15" t="s">
        <v>1695</v>
      </c>
      <c r="U5032" s="28">
        <v>2565600.0</v>
      </c>
      <c r="V5032" s="15">
        <v>4.0</v>
      </c>
      <c r="W5032" s="31">
        <v>0.0</v>
      </c>
      <c r="X5032" s="28">
        <v>667056.0</v>
      </c>
    </row>
    <row r="5033" ht="15.75" customHeight="1">
      <c r="A5033" s="15">
        <v>8260.0</v>
      </c>
      <c r="B5033" s="15" t="s">
        <v>7557</v>
      </c>
      <c r="C5033" s="18">
        <v>42547.0</v>
      </c>
      <c r="D5033" s="18">
        <v>42547.0</v>
      </c>
      <c r="E5033" s="18">
        <f t="shared" si="1"/>
        <v>42547</v>
      </c>
      <c r="F5033" s="15" t="s">
        <v>466</v>
      </c>
      <c r="G5033" s="15" t="s">
        <v>5530</v>
      </c>
      <c r="H5033" s="15" t="s">
        <v>5531</v>
      </c>
      <c r="I5033" s="15" t="s">
        <v>76</v>
      </c>
      <c r="J5033" s="15" t="s">
        <v>60</v>
      </c>
      <c r="K5033" s="15" t="s">
        <v>14</v>
      </c>
      <c r="L5033" s="15" t="str">
        <f t="array" ref="L5033">_xlfn.XLOOKUP(M5033,reference_province_to_city!$A$2:$A$11,reference_province_to_city!$B$2:$B$11)</f>
        <v>Bandung</v>
      </c>
      <c r="M5033" s="15" t="s">
        <v>12</v>
      </c>
      <c r="N5033" s="15">
        <v>40111.0</v>
      </c>
      <c r="O5033" s="15">
        <f t="array" ref="O5033">_xlfn.XLOOKUP(M5033,reference_postal_code!$B$2:$B$11,reference_postal_code!$A$2:$A$11)</f>
        <v>40111</v>
      </c>
      <c r="P5033" s="15" t="s">
        <v>117</v>
      </c>
      <c r="Q5033" s="15" t="s">
        <v>4100</v>
      </c>
      <c r="R5033" s="15" t="s">
        <v>65</v>
      </c>
      <c r="S5033" s="15" t="s">
        <v>66</v>
      </c>
      <c r="T5033" s="15" t="s">
        <v>4101</v>
      </c>
      <c r="U5033" s="28">
        <v>5533650.0</v>
      </c>
      <c r="V5033" s="15">
        <v>9.0</v>
      </c>
      <c r="W5033" s="31">
        <v>0.0</v>
      </c>
      <c r="X5033" s="28">
        <v>2711489.0</v>
      </c>
    </row>
    <row r="5034" ht="15.75" customHeight="1">
      <c r="A5034" s="15">
        <v>8261.0</v>
      </c>
      <c r="B5034" s="15" t="s">
        <v>7557</v>
      </c>
      <c r="C5034" s="18">
        <v>42547.0</v>
      </c>
      <c r="D5034" s="18">
        <v>42547.0</v>
      </c>
      <c r="E5034" s="18">
        <f t="shared" si="1"/>
        <v>42547</v>
      </c>
      <c r="F5034" s="15" t="s">
        <v>466</v>
      </c>
      <c r="G5034" s="15" t="s">
        <v>5530</v>
      </c>
      <c r="H5034" s="15" t="s">
        <v>5531</v>
      </c>
      <c r="I5034" s="15" t="s">
        <v>76</v>
      </c>
      <c r="J5034" s="15" t="s">
        <v>60</v>
      </c>
      <c r="K5034" s="15" t="s">
        <v>14</v>
      </c>
      <c r="L5034" s="15" t="str">
        <f t="array" ref="L5034">_xlfn.XLOOKUP(M5034,reference_province_to_city!$A$2:$A$11,reference_province_to_city!$B$2:$B$11)</f>
        <v>Bandung</v>
      </c>
      <c r="M5034" s="15" t="s">
        <v>12</v>
      </c>
      <c r="N5034" s="15">
        <v>40111.0</v>
      </c>
      <c r="O5034" s="15">
        <f t="array" ref="O5034">_xlfn.XLOOKUP(M5034,reference_postal_code!$B$2:$B$11,reference_postal_code!$A$2:$A$11)</f>
        <v>40111</v>
      </c>
      <c r="P5034" s="15" t="s">
        <v>117</v>
      </c>
      <c r="Q5034" s="15" t="s">
        <v>706</v>
      </c>
      <c r="R5034" s="15" t="s">
        <v>65</v>
      </c>
      <c r="S5034" s="15" t="s">
        <v>83</v>
      </c>
      <c r="T5034" s="15" t="s">
        <v>707</v>
      </c>
      <c r="U5034" s="28">
        <v>120300.0</v>
      </c>
      <c r="V5034" s="15">
        <v>1.0</v>
      </c>
      <c r="W5034" s="31">
        <v>0.0</v>
      </c>
      <c r="X5034" s="28">
        <v>56541.0</v>
      </c>
    </row>
    <row r="5035" ht="15.75" customHeight="1">
      <c r="A5035" s="15">
        <v>8688.0</v>
      </c>
      <c r="B5035" s="15" t="s">
        <v>7555</v>
      </c>
      <c r="C5035" s="18">
        <v>42547.0</v>
      </c>
      <c r="D5035" s="18">
        <v>42547.0</v>
      </c>
      <c r="E5035" s="18">
        <f t="shared" si="1"/>
        <v>42547</v>
      </c>
      <c r="F5035" s="15" t="s">
        <v>466</v>
      </c>
      <c r="G5035" s="15" t="s">
        <v>4011</v>
      </c>
      <c r="H5035" s="15" t="s">
        <v>4012</v>
      </c>
      <c r="I5035" s="15" t="s">
        <v>128</v>
      </c>
      <c r="J5035" s="15" t="s">
        <v>60</v>
      </c>
      <c r="K5035" s="15" t="s">
        <v>10</v>
      </c>
      <c r="L5035" s="15" t="str">
        <f t="array" ref="L5035">_xlfn.XLOOKUP(M5035,reference_province_to_city!$A$2:$A$11,reference_province_to_city!$B$2:$B$11)</f>
        <v>Jakarta</v>
      </c>
      <c r="M5035" s="15" t="s">
        <v>7</v>
      </c>
      <c r="N5035" s="15">
        <v>10110.0</v>
      </c>
      <c r="O5035" s="15">
        <f t="array" ref="O5035">_xlfn.XLOOKUP(M5035,reference_postal_code!$B$2:$B$11,reference_postal_code!$A$2:$A$11)</f>
        <v>10110</v>
      </c>
      <c r="P5035" s="15" t="s">
        <v>117</v>
      </c>
      <c r="Q5035" s="15" t="s">
        <v>1953</v>
      </c>
      <c r="R5035" s="15" t="s">
        <v>65</v>
      </c>
      <c r="S5035" s="15" t="s">
        <v>103</v>
      </c>
      <c r="T5035" s="15" t="s">
        <v>1954</v>
      </c>
      <c r="U5035" s="28">
        <v>268500.0</v>
      </c>
      <c r="V5035" s="15">
        <v>5.0</v>
      </c>
      <c r="W5035" s="31">
        <v>0.0</v>
      </c>
      <c r="X5035" s="28">
        <v>134250.0</v>
      </c>
    </row>
    <row r="5036" ht="15.75" customHeight="1">
      <c r="A5036" s="15">
        <v>480.0</v>
      </c>
      <c r="B5036" s="15" t="s">
        <v>7558</v>
      </c>
      <c r="C5036" s="18">
        <v>42547.0</v>
      </c>
      <c r="D5036" s="18">
        <v>42553.0</v>
      </c>
      <c r="E5036" s="18">
        <f t="shared" si="1"/>
        <v>42553</v>
      </c>
      <c r="F5036" s="15" t="s">
        <v>55</v>
      </c>
      <c r="G5036" s="15" t="s">
        <v>1065</v>
      </c>
      <c r="H5036" s="15" t="s">
        <v>1066</v>
      </c>
      <c r="I5036" s="15" t="s">
        <v>128</v>
      </c>
      <c r="J5036" s="15" t="s">
        <v>60</v>
      </c>
      <c r="K5036" s="15" t="s">
        <v>29</v>
      </c>
      <c r="L5036" s="15" t="str">
        <f t="array" ref="L5036">_xlfn.XLOOKUP(M5036,reference_province_to_city!$A$2:$A$11,reference_province_to_city!$B$2:$B$11)</f>
        <v>Palembang</v>
      </c>
      <c r="M5036" s="15" t="s">
        <v>13</v>
      </c>
      <c r="N5036" s="15">
        <v>30111.0</v>
      </c>
      <c r="O5036" s="15">
        <f t="array" ref="O5036">_xlfn.XLOOKUP(M5036,reference_postal_code!$B$2:$B$11,reference_postal_code!$A$2:$A$11)</f>
        <v>30111</v>
      </c>
      <c r="P5036" s="15" t="s">
        <v>77</v>
      </c>
      <c r="Q5036" s="15" t="s">
        <v>3002</v>
      </c>
      <c r="R5036" s="15" t="s">
        <v>65</v>
      </c>
      <c r="S5036" s="15" t="s">
        <v>93</v>
      </c>
      <c r="T5036" s="15" t="s">
        <v>3003</v>
      </c>
      <c r="U5036" s="28">
        <v>220500.0</v>
      </c>
      <c r="V5036" s="15">
        <v>5.0</v>
      </c>
      <c r="W5036" s="31">
        <v>0.0</v>
      </c>
      <c r="X5036" s="28">
        <v>99225.0</v>
      </c>
    </row>
    <row r="5037" ht="15.75" customHeight="1">
      <c r="A5037" s="15">
        <v>481.0</v>
      </c>
      <c r="B5037" s="15" t="s">
        <v>7558</v>
      </c>
      <c r="C5037" s="18">
        <v>42547.0</v>
      </c>
      <c r="D5037" s="18">
        <v>42553.0</v>
      </c>
      <c r="E5037" s="18">
        <f t="shared" si="1"/>
        <v>42553</v>
      </c>
      <c r="F5037" s="15" t="s">
        <v>55</v>
      </c>
      <c r="G5037" s="15" t="s">
        <v>1065</v>
      </c>
      <c r="H5037" s="15" t="s">
        <v>1066</v>
      </c>
      <c r="I5037" s="15" t="s">
        <v>128</v>
      </c>
      <c r="J5037" s="15" t="s">
        <v>60</v>
      </c>
      <c r="K5037" s="15" t="s">
        <v>29</v>
      </c>
      <c r="L5037" s="15" t="str">
        <f t="array" ref="L5037">_xlfn.XLOOKUP(M5037,reference_province_to_city!$A$2:$A$11,reference_province_to_city!$B$2:$B$11)</f>
        <v>Palembang</v>
      </c>
      <c r="M5037" s="15" t="s">
        <v>13</v>
      </c>
      <c r="N5037" s="15">
        <v>30111.0</v>
      </c>
      <c r="O5037" s="15">
        <f t="array" ref="O5037">_xlfn.XLOOKUP(M5037,reference_postal_code!$B$2:$B$11,reference_postal_code!$A$2:$A$11)</f>
        <v>30111</v>
      </c>
      <c r="P5037" s="15" t="s">
        <v>77</v>
      </c>
      <c r="Q5037" s="15" t="s">
        <v>4661</v>
      </c>
      <c r="R5037" s="15" t="s">
        <v>65</v>
      </c>
      <c r="S5037" s="15" t="s">
        <v>87</v>
      </c>
      <c r="T5037" s="15" t="s">
        <v>4662</v>
      </c>
      <c r="U5037" s="28">
        <v>1.056375E7</v>
      </c>
      <c r="V5037" s="15">
        <v>5.0</v>
      </c>
      <c r="W5037" s="31">
        <v>0.0</v>
      </c>
      <c r="X5037" s="28">
        <v>1267650.0</v>
      </c>
    </row>
    <row r="5038" ht="15.75" customHeight="1">
      <c r="A5038" s="15">
        <v>1694.0</v>
      </c>
      <c r="B5038" s="15" t="s">
        <v>7559</v>
      </c>
      <c r="C5038" s="18">
        <v>42547.0</v>
      </c>
      <c r="D5038" s="18">
        <v>42550.0</v>
      </c>
      <c r="E5038" s="18">
        <f t="shared" si="1"/>
        <v>42550</v>
      </c>
      <c r="F5038" s="15" t="s">
        <v>114</v>
      </c>
      <c r="G5038" s="15" t="s">
        <v>2374</v>
      </c>
      <c r="H5038" s="15" t="s">
        <v>2375</v>
      </c>
      <c r="I5038" s="15" t="s">
        <v>76</v>
      </c>
      <c r="J5038" s="15" t="s">
        <v>60</v>
      </c>
      <c r="K5038" s="15" t="s">
        <v>26</v>
      </c>
      <c r="L5038" s="15" t="str">
        <f t="array" ref="L5038">_xlfn.XLOOKUP(M5038,reference_province_to_city!$A$2:$A$11,reference_province_to_city!$B$2:$B$11)</f>
        <v>Denpasar</v>
      </c>
      <c r="M5038" s="15" t="s">
        <v>24</v>
      </c>
      <c r="N5038" s="15">
        <v>80231.0</v>
      </c>
      <c r="O5038" s="15">
        <f t="array" ref="O5038">_xlfn.XLOOKUP(M5038,reference_postal_code!$B$2:$B$11,reference_postal_code!$A$2:$A$11)</f>
        <v>80231</v>
      </c>
      <c r="P5038" s="15" t="s">
        <v>63</v>
      </c>
      <c r="Q5038" s="15" t="s">
        <v>7560</v>
      </c>
      <c r="R5038" s="15" t="s">
        <v>110</v>
      </c>
      <c r="S5038" s="15" t="s">
        <v>149</v>
      </c>
      <c r="T5038" s="15" t="s">
        <v>7561</v>
      </c>
      <c r="U5038" s="28">
        <v>204240.0</v>
      </c>
      <c r="V5038" s="15">
        <v>2.0</v>
      </c>
      <c r="W5038" s="31">
        <v>0.2</v>
      </c>
      <c r="X5038" s="28">
        <v>53613.0</v>
      </c>
    </row>
    <row r="5039" ht="15.75" customHeight="1">
      <c r="A5039" s="15">
        <v>9027.0</v>
      </c>
      <c r="B5039" s="15" t="s">
        <v>7556</v>
      </c>
      <c r="C5039" s="18">
        <v>42547.0</v>
      </c>
      <c r="D5039" s="18">
        <v>42553.0</v>
      </c>
      <c r="E5039" s="18">
        <f t="shared" si="1"/>
        <v>42553</v>
      </c>
      <c r="F5039" s="15" t="s">
        <v>55</v>
      </c>
      <c r="G5039" s="15" t="s">
        <v>2908</v>
      </c>
      <c r="H5039" s="15" t="s">
        <v>2909</v>
      </c>
      <c r="I5039" s="15" t="s">
        <v>128</v>
      </c>
      <c r="J5039" s="15" t="s">
        <v>60</v>
      </c>
      <c r="K5039" s="15" t="s">
        <v>31</v>
      </c>
      <c r="L5039" s="15" t="str">
        <f t="array" ref="L5039">_xlfn.XLOOKUP(M5039,reference_province_to_city!$A$2:$A$11,reference_province_to_city!$B$2:$B$11)</f>
        <v>Balikpapan</v>
      </c>
      <c r="M5039" s="15" t="s">
        <v>21</v>
      </c>
      <c r="N5039" s="15">
        <v>76114.0</v>
      </c>
      <c r="O5039" s="15">
        <f t="array" ref="O5039">_xlfn.XLOOKUP(M5039,reference_postal_code!$B$2:$B$11,reference_postal_code!$A$2:$A$11)</f>
        <v>76114</v>
      </c>
      <c r="P5039" s="15" t="s">
        <v>166</v>
      </c>
      <c r="Q5039" s="15" t="s">
        <v>7562</v>
      </c>
      <c r="R5039" s="15" t="s">
        <v>106</v>
      </c>
      <c r="S5039" s="15" t="s">
        <v>139</v>
      </c>
      <c r="T5039" s="15" t="s">
        <v>7563</v>
      </c>
      <c r="U5039" s="28">
        <v>566100.0</v>
      </c>
      <c r="V5039" s="15">
        <v>3.0</v>
      </c>
      <c r="W5039" s="31">
        <v>0.0</v>
      </c>
      <c r="X5039" s="28">
        <v>192474.0</v>
      </c>
    </row>
    <row r="5040" ht="15.75" customHeight="1">
      <c r="A5040" s="15">
        <v>9774.0</v>
      </c>
      <c r="B5040" s="15" t="s">
        <v>7564</v>
      </c>
      <c r="C5040" s="18">
        <v>42547.0</v>
      </c>
      <c r="D5040" s="18">
        <v>42554.0</v>
      </c>
      <c r="E5040" s="18">
        <f t="shared" si="1"/>
        <v>42554</v>
      </c>
      <c r="F5040" s="15" t="s">
        <v>55</v>
      </c>
      <c r="G5040" s="15" t="s">
        <v>7565</v>
      </c>
      <c r="H5040" s="15" t="s">
        <v>7566</v>
      </c>
      <c r="I5040" s="15" t="s">
        <v>59</v>
      </c>
      <c r="J5040" s="15" t="s">
        <v>60</v>
      </c>
      <c r="K5040" s="15" t="s">
        <v>31</v>
      </c>
      <c r="L5040" s="15" t="str">
        <f t="array" ref="L5040">_xlfn.XLOOKUP(M5040,reference_province_to_city!$A$2:$A$11,reference_province_to_city!$B$2:$B$11)</f>
        <v>Balikpapan</v>
      </c>
      <c r="M5040" s="15" t="s">
        <v>21</v>
      </c>
      <c r="N5040" s="15">
        <v>76114.0</v>
      </c>
      <c r="O5040" s="15">
        <f t="array" ref="O5040">_xlfn.XLOOKUP(M5040,reference_postal_code!$B$2:$B$11,reference_postal_code!$A$2:$A$11)</f>
        <v>76114</v>
      </c>
      <c r="P5040" s="15" t="s">
        <v>166</v>
      </c>
      <c r="Q5040" s="15" t="s">
        <v>3782</v>
      </c>
      <c r="R5040" s="15" t="s">
        <v>110</v>
      </c>
      <c r="S5040" s="15" t="s">
        <v>111</v>
      </c>
      <c r="T5040" s="15" t="s">
        <v>3783</v>
      </c>
      <c r="U5040" s="28">
        <v>2039250.0</v>
      </c>
      <c r="V5040" s="15">
        <v>1.0</v>
      </c>
      <c r="W5040" s="31">
        <v>0.0</v>
      </c>
      <c r="X5040" s="28">
        <v>591382.0</v>
      </c>
    </row>
    <row r="5041" ht="15.75" customHeight="1">
      <c r="A5041" s="15">
        <v>8687.0</v>
      </c>
      <c r="B5041" s="15" t="s">
        <v>7555</v>
      </c>
      <c r="C5041" s="18">
        <v>42547.0</v>
      </c>
      <c r="D5041" s="18">
        <v>42547.0</v>
      </c>
      <c r="E5041" s="18">
        <f t="shared" si="1"/>
        <v>42547</v>
      </c>
      <c r="F5041" s="15" t="s">
        <v>466</v>
      </c>
      <c r="G5041" s="15" t="s">
        <v>4011</v>
      </c>
      <c r="H5041" s="15" t="s">
        <v>4012</v>
      </c>
      <c r="I5041" s="15" t="s">
        <v>128</v>
      </c>
      <c r="J5041" s="15" t="s">
        <v>60</v>
      </c>
      <c r="K5041" s="15" t="s">
        <v>10</v>
      </c>
      <c r="L5041" s="15" t="str">
        <f t="array" ref="L5041">_xlfn.XLOOKUP(M5041,reference_province_to_city!$A$2:$A$11,reference_province_to_city!$B$2:$B$11)</f>
        <v>Jakarta</v>
      </c>
      <c r="M5041" s="15" t="s">
        <v>7</v>
      </c>
      <c r="N5041" s="15">
        <v>10110.0</v>
      </c>
      <c r="O5041" s="15">
        <f t="array" ref="O5041">_xlfn.XLOOKUP(M5041,reference_postal_code!$B$2:$B$11,reference_postal_code!$A$2:$A$11)</f>
        <v>10110</v>
      </c>
      <c r="P5041" s="15" t="s">
        <v>117</v>
      </c>
      <c r="Q5041" s="15" t="s">
        <v>7236</v>
      </c>
      <c r="R5041" s="15" t="s">
        <v>65</v>
      </c>
      <c r="S5041" s="15" t="s">
        <v>226</v>
      </c>
      <c r="T5041" s="15" t="s">
        <v>7237</v>
      </c>
      <c r="U5041" s="28">
        <v>3475800.0</v>
      </c>
      <c r="V5041" s="15">
        <v>2.0</v>
      </c>
      <c r="W5041" s="31">
        <v>0.0</v>
      </c>
      <c r="X5041" s="28">
        <v>173790.0</v>
      </c>
    </row>
    <row r="5042" ht="15.75" customHeight="1">
      <c r="A5042" s="15">
        <v>6506.0</v>
      </c>
      <c r="B5042" s="15" t="s">
        <v>7567</v>
      </c>
      <c r="C5042" s="18">
        <v>42547.0</v>
      </c>
      <c r="D5042" s="18">
        <v>42551.0</v>
      </c>
      <c r="E5042" s="18">
        <f t="shared" si="1"/>
        <v>42551</v>
      </c>
      <c r="F5042" s="15" t="s">
        <v>55</v>
      </c>
      <c r="G5042" s="15" t="s">
        <v>7568</v>
      </c>
      <c r="H5042" s="15" t="s">
        <v>7569</v>
      </c>
      <c r="I5042" s="15" t="s">
        <v>128</v>
      </c>
      <c r="J5042" s="15" t="s">
        <v>60</v>
      </c>
      <c r="K5042" s="15" t="s">
        <v>26</v>
      </c>
      <c r="L5042" s="15" t="str">
        <f t="array" ref="L5042">_xlfn.XLOOKUP(M5042,reference_province_to_city!$A$2:$A$11,reference_province_to_city!$B$2:$B$11)</f>
        <v>Denpasar</v>
      </c>
      <c r="M5042" s="15" t="s">
        <v>24</v>
      </c>
      <c r="N5042" s="15">
        <v>80231.0</v>
      </c>
      <c r="O5042" s="15">
        <f t="array" ref="O5042">_xlfn.XLOOKUP(M5042,reference_postal_code!$B$2:$B$11,reference_postal_code!$A$2:$A$11)</f>
        <v>80231</v>
      </c>
      <c r="P5042" s="15" t="s">
        <v>63</v>
      </c>
      <c r="Q5042" s="15" t="s">
        <v>5407</v>
      </c>
      <c r="R5042" s="15" t="s">
        <v>65</v>
      </c>
      <c r="S5042" s="15" t="s">
        <v>93</v>
      </c>
      <c r="T5042" s="15" t="s">
        <v>5408</v>
      </c>
      <c r="U5042" s="28">
        <v>79560.0</v>
      </c>
      <c r="V5042" s="15">
        <v>3.0</v>
      </c>
      <c r="W5042" s="31">
        <v>0.2</v>
      </c>
      <c r="X5042" s="28">
        <v>6961.0</v>
      </c>
    </row>
    <row r="5043" ht="15.75" customHeight="1">
      <c r="A5043" s="15">
        <v>1286.0</v>
      </c>
      <c r="B5043" s="15" t="s">
        <v>7570</v>
      </c>
      <c r="C5043" s="18">
        <v>42547.0</v>
      </c>
      <c r="D5043" s="18">
        <v>42554.0</v>
      </c>
      <c r="E5043" s="18">
        <f t="shared" si="1"/>
        <v>42554</v>
      </c>
      <c r="F5043" s="15" t="s">
        <v>55</v>
      </c>
      <c r="G5043" s="15" t="s">
        <v>2614</v>
      </c>
      <c r="H5043" s="15" t="s">
        <v>2615</v>
      </c>
      <c r="I5043" s="15" t="s">
        <v>59</v>
      </c>
      <c r="J5043" s="15" t="s">
        <v>60</v>
      </c>
      <c r="K5043" s="15" t="s">
        <v>14</v>
      </c>
      <c r="L5043" s="15" t="str">
        <f t="array" ref="L5043">_xlfn.XLOOKUP(M5043,reference_province_to_city!$A$2:$A$11,reference_province_to_city!$B$2:$B$11)</f>
        <v>Bandung</v>
      </c>
      <c r="M5043" s="15" t="s">
        <v>12</v>
      </c>
      <c r="N5043" s="15">
        <v>40111.0</v>
      </c>
      <c r="O5043" s="15">
        <f t="array" ref="O5043">_xlfn.XLOOKUP(M5043,reference_postal_code!$B$2:$B$11,reference_postal_code!$A$2:$A$11)</f>
        <v>40111</v>
      </c>
      <c r="P5043" s="15" t="s">
        <v>117</v>
      </c>
      <c r="Q5043" s="15" t="s">
        <v>4432</v>
      </c>
      <c r="R5043" s="15" t="s">
        <v>65</v>
      </c>
      <c r="S5043" s="15" t="s">
        <v>87</v>
      </c>
      <c r="T5043" s="15" t="s">
        <v>4433</v>
      </c>
      <c r="U5043" s="28">
        <v>223500.0</v>
      </c>
      <c r="V5043" s="15">
        <v>5.0</v>
      </c>
      <c r="W5043" s="31">
        <v>0.0</v>
      </c>
      <c r="X5043" s="28">
        <v>15645.0</v>
      </c>
    </row>
    <row r="5044" ht="15.75" customHeight="1">
      <c r="A5044" s="15">
        <v>9026.0</v>
      </c>
      <c r="B5044" s="15" t="s">
        <v>7556</v>
      </c>
      <c r="C5044" s="18">
        <v>42547.0</v>
      </c>
      <c r="D5044" s="18">
        <v>42553.0</v>
      </c>
      <c r="E5044" s="18">
        <f t="shared" si="1"/>
        <v>42553</v>
      </c>
      <c r="F5044" s="15" t="s">
        <v>55</v>
      </c>
      <c r="G5044" s="15" t="s">
        <v>2908</v>
      </c>
      <c r="H5044" s="15" t="s">
        <v>2909</v>
      </c>
      <c r="I5044" s="15" t="s">
        <v>128</v>
      </c>
      <c r="J5044" s="15" t="s">
        <v>60</v>
      </c>
      <c r="K5044" s="15" t="s">
        <v>31</v>
      </c>
      <c r="L5044" s="15" t="str">
        <f t="array" ref="L5044">_xlfn.XLOOKUP(M5044,reference_province_to_city!$A$2:$A$11,reference_province_to_city!$B$2:$B$11)</f>
        <v>Balikpapan</v>
      </c>
      <c r="M5044" s="15" t="s">
        <v>21</v>
      </c>
      <c r="N5044" s="15">
        <v>76114.0</v>
      </c>
      <c r="O5044" s="15">
        <f t="array" ref="O5044">_xlfn.XLOOKUP(M5044,reference_postal_code!$B$2:$B$11,reference_postal_code!$A$2:$A$11)</f>
        <v>76114</v>
      </c>
      <c r="P5044" s="15" t="s">
        <v>166</v>
      </c>
      <c r="Q5044" s="15" t="s">
        <v>6532</v>
      </c>
      <c r="R5044" s="15" t="s">
        <v>110</v>
      </c>
      <c r="S5044" s="15" t="s">
        <v>149</v>
      </c>
      <c r="T5044" s="15" t="s">
        <v>6533</v>
      </c>
      <c r="U5044" s="28">
        <v>2099400.0</v>
      </c>
      <c r="V5044" s="15">
        <v>4.0</v>
      </c>
      <c r="W5044" s="31">
        <v>0.0</v>
      </c>
      <c r="X5044" s="28">
        <v>146958.0</v>
      </c>
    </row>
    <row r="5045" ht="15.75" customHeight="1">
      <c r="A5045" s="15">
        <v>3957.0</v>
      </c>
      <c r="B5045" s="15" t="s">
        <v>7571</v>
      </c>
      <c r="C5045" s="18">
        <v>42547.0</v>
      </c>
      <c r="D5045" s="18">
        <v>42554.0</v>
      </c>
      <c r="E5045" s="18">
        <f t="shared" si="1"/>
        <v>42554</v>
      </c>
      <c r="F5045" s="15" t="s">
        <v>55</v>
      </c>
      <c r="G5045" s="15" t="s">
        <v>3219</v>
      </c>
      <c r="H5045" s="15" t="s">
        <v>3220</v>
      </c>
      <c r="I5045" s="15" t="s">
        <v>59</v>
      </c>
      <c r="J5045" s="15" t="s">
        <v>60</v>
      </c>
      <c r="K5045" s="15" t="s">
        <v>19</v>
      </c>
      <c r="L5045" s="15" t="str">
        <f t="array" ref="L5045">_xlfn.XLOOKUP(M5045,reference_province_to_city!$A$2:$A$11,reference_province_to_city!$B$2:$B$11)</f>
        <v>Yogyakarta</v>
      </c>
      <c r="M5045" s="15" t="s">
        <v>18</v>
      </c>
      <c r="N5045" s="15">
        <v>55111.0</v>
      </c>
      <c r="O5045" s="15">
        <f t="array" ref="O5045">_xlfn.XLOOKUP(M5045,reference_postal_code!$B$2:$B$11,reference_postal_code!$A$2:$A$11)</f>
        <v>55111</v>
      </c>
      <c r="P5045" s="15" t="s">
        <v>77</v>
      </c>
      <c r="Q5045" s="15" t="s">
        <v>3730</v>
      </c>
      <c r="R5045" s="15" t="s">
        <v>106</v>
      </c>
      <c r="S5045" s="15" t="s">
        <v>139</v>
      </c>
      <c r="T5045" s="15" t="s">
        <v>3731</v>
      </c>
      <c r="U5045" s="28">
        <v>332100.0</v>
      </c>
      <c r="V5045" s="15">
        <v>3.0</v>
      </c>
      <c r="W5045" s="31">
        <v>0.0</v>
      </c>
      <c r="X5045" s="28">
        <v>96309.0</v>
      </c>
    </row>
    <row r="5046" ht="15.75" customHeight="1">
      <c r="A5046" s="15">
        <v>2905.0</v>
      </c>
      <c r="B5046" s="15" t="s">
        <v>7572</v>
      </c>
      <c r="C5046" s="18">
        <v>42548.0</v>
      </c>
      <c r="D5046" s="18">
        <v>42552.0</v>
      </c>
      <c r="E5046" s="18">
        <f t="shared" si="1"/>
        <v>42552</v>
      </c>
      <c r="F5046" s="15" t="s">
        <v>55</v>
      </c>
      <c r="G5046" s="15" t="s">
        <v>987</v>
      </c>
      <c r="H5046" s="15" t="s">
        <v>988</v>
      </c>
      <c r="I5046" s="15" t="s">
        <v>128</v>
      </c>
      <c r="J5046" s="15" t="s">
        <v>60</v>
      </c>
      <c r="K5046" s="15" t="s">
        <v>22</v>
      </c>
      <c r="L5046" s="15" t="str">
        <f t="array" ref="L5046">_xlfn.XLOOKUP(M5046,reference_province_to_city!$A$2:$A$11,reference_province_to_city!$B$2:$B$11)</f>
        <v>Surabaya</v>
      </c>
      <c r="M5046" s="15" t="s">
        <v>20</v>
      </c>
      <c r="N5046" s="15">
        <v>60231.0</v>
      </c>
      <c r="O5046" s="15">
        <f t="array" ref="O5046">_xlfn.XLOOKUP(M5046,reference_postal_code!$B$2:$B$11,reference_postal_code!$A$2:$A$11)</f>
        <v>60231</v>
      </c>
      <c r="P5046" s="15" t="s">
        <v>166</v>
      </c>
      <c r="Q5046" s="15" t="s">
        <v>1689</v>
      </c>
      <c r="R5046" s="15" t="s">
        <v>106</v>
      </c>
      <c r="S5046" s="15" t="s">
        <v>107</v>
      </c>
      <c r="T5046" s="15" t="s">
        <v>1690</v>
      </c>
      <c r="U5046" s="28">
        <v>8094870.0</v>
      </c>
      <c r="V5046" s="15">
        <v>3.0</v>
      </c>
      <c r="W5046" s="31">
        <v>0.3</v>
      </c>
      <c r="X5046" s="28">
        <v>-115641.0</v>
      </c>
    </row>
    <row r="5047" ht="15.75" customHeight="1">
      <c r="A5047" s="15">
        <v>2904.0</v>
      </c>
      <c r="B5047" s="15" t="s">
        <v>7572</v>
      </c>
      <c r="C5047" s="18">
        <v>42548.0</v>
      </c>
      <c r="D5047" s="18">
        <v>42552.0</v>
      </c>
      <c r="E5047" s="18">
        <f t="shared" si="1"/>
        <v>42552</v>
      </c>
      <c r="F5047" s="15" t="s">
        <v>55</v>
      </c>
      <c r="G5047" s="15" t="s">
        <v>987</v>
      </c>
      <c r="H5047" s="15" t="s">
        <v>988</v>
      </c>
      <c r="I5047" s="15" t="s">
        <v>128</v>
      </c>
      <c r="J5047" s="15" t="s">
        <v>60</v>
      </c>
      <c r="K5047" s="15" t="s">
        <v>22</v>
      </c>
      <c r="L5047" s="15" t="str">
        <f t="array" ref="L5047">_xlfn.XLOOKUP(M5047,reference_province_to_city!$A$2:$A$11,reference_province_to_city!$B$2:$B$11)</f>
        <v>Surabaya</v>
      </c>
      <c r="M5047" s="15" t="s">
        <v>20</v>
      </c>
      <c r="N5047" s="15">
        <v>60231.0</v>
      </c>
      <c r="O5047" s="15">
        <f t="array" ref="O5047">_xlfn.XLOOKUP(M5047,reference_postal_code!$B$2:$B$11,reference_postal_code!$A$2:$A$11)</f>
        <v>60231</v>
      </c>
      <c r="P5047" s="15" t="s">
        <v>166</v>
      </c>
      <c r="Q5047" s="15" t="s">
        <v>4221</v>
      </c>
      <c r="R5047" s="15" t="s">
        <v>65</v>
      </c>
      <c r="S5047" s="15" t="s">
        <v>66</v>
      </c>
      <c r="T5047" s="15" t="s">
        <v>4222</v>
      </c>
      <c r="U5047" s="28">
        <v>561960.0</v>
      </c>
      <c r="V5047" s="15">
        <v>7.0</v>
      </c>
      <c r="W5047" s="31">
        <v>0.2</v>
      </c>
      <c r="X5047" s="28">
        <v>182637.0</v>
      </c>
    </row>
    <row r="5048" ht="15.75" customHeight="1">
      <c r="A5048" s="15">
        <v>6149.0</v>
      </c>
      <c r="B5048" s="15" t="s">
        <v>7573</v>
      </c>
      <c r="C5048" s="18">
        <v>42548.0</v>
      </c>
      <c r="D5048" s="18">
        <v>42550.0</v>
      </c>
      <c r="E5048" s="18">
        <f t="shared" si="1"/>
        <v>42550</v>
      </c>
      <c r="F5048" s="15" t="s">
        <v>114</v>
      </c>
      <c r="G5048" s="15" t="s">
        <v>3590</v>
      </c>
      <c r="H5048" s="15" t="s">
        <v>3591</v>
      </c>
      <c r="I5048" s="15" t="s">
        <v>59</v>
      </c>
      <c r="J5048" s="15" t="s">
        <v>60</v>
      </c>
      <c r="K5048" s="15" t="s">
        <v>28</v>
      </c>
      <c r="L5048" s="15" t="str">
        <f t="array" ref="L5048">_xlfn.XLOOKUP(M5048,reference_province_to_city!$A$2:$A$11,reference_province_to_city!$B$2:$B$11)</f>
        <v>Medan</v>
      </c>
      <c r="M5048" s="15" t="s">
        <v>11</v>
      </c>
      <c r="N5048" s="15">
        <v>20111.0</v>
      </c>
      <c r="O5048" s="15">
        <f t="array" ref="O5048">_xlfn.XLOOKUP(M5048,reference_postal_code!$B$2:$B$11,reference_postal_code!$A$2:$A$11)</f>
        <v>20111</v>
      </c>
      <c r="P5048" s="15" t="s">
        <v>77</v>
      </c>
      <c r="Q5048" s="15" t="s">
        <v>856</v>
      </c>
      <c r="R5048" s="15" t="s">
        <v>110</v>
      </c>
      <c r="S5048" s="15" t="s">
        <v>111</v>
      </c>
      <c r="T5048" s="15" t="s">
        <v>857</v>
      </c>
      <c r="U5048" s="28">
        <v>3023760.0</v>
      </c>
      <c r="V5048" s="15">
        <v>2.0</v>
      </c>
      <c r="W5048" s="31">
        <v>0.2</v>
      </c>
      <c r="X5048" s="28">
        <v>188985.0</v>
      </c>
    </row>
    <row r="5049" ht="15.75" customHeight="1">
      <c r="A5049" s="15">
        <v>6753.0</v>
      </c>
      <c r="B5049" s="15" t="s">
        <v>7574</v>
      </c>
      <c r="C5049" s="18">
        <v>42549.0</v>
      </c>
      <c r="D5049" s="18">
        <v>42551.0</v>
      </c>
      <c r="E5049" s="18">
        <f t="shared" si="1"/>
        <v>42551</v>
      </c>
      <c r="F5049" s="15" t="s">
        <v>114</v>
      </c>
      <c r="G5049" s="15" t="s">
        <v>5459</v>
      </c>
      <c r="H5049" s="15" t="s">
        <v>5460</v>
      </c>
      <c r="I5049" s="15" t="s">
        <v>59</v>
      </c>
      <c r="J5049" s="15" t="s">
        <v>60</v>
      </c>
      <c r="K5049" s="15" t="s">
        <v>696</v>
      </c>
      <c r="L5049" s="15" t="str">
        <f t="array" ref="L5049">_xlfn.XLOOKUP(M5049,reference_province_to_city!$A$2:$A$11,reference_province_to_city!$B$2:$B$11)</f>
        <v>Palembang</v>
      </c>
      <c r="M5049" s="15" t="s">
        <v>13</v>
      </c>
      <c r="N5049" s="15">
        <v>30111.0</v>
      </c>
      <c r="O5049" s="15">
        <f t="array" ref="O5049">_xlfn.XLOOKUP(M5049,reference_postal_code!$B$2:$B$11,reference_postal_code!$A$2:$A$11)</f>
        <v>30111</v>
      </c>
      <c r="P5049" s="15" t="s">
        <v>77</v>
      </c>
      <c r="Q5049" s="15" t="s">
        <v>3183</v>
      </c>
      <c r="R5049" s="15" t="s">
        <v>65</v>
      </c>
      <c r="S5049" s="15" t="s">
        <v>66</v>
      </c>
      <c r="T5049" s="15" t="s">
        <v>3184</v>
      </c>
      <c r="U5049" s="28">
        <v>929400.0</v>
      </c>
      <c r="V5049" s="15">
        <v>2.0</v>
      </c>
      <c r="W5049" s="31">
        <v>0.0</v>
      </c>
      <c r="X5049" s="28">
        <v>418230.0</v>
      </c>
    </row>
    <row r="5050" ht="15.75" customHeight="1">
      <c r="A5050" s="15">
        <v>6755.0</v>
      </c>
      <c r="B5050" s="15" t="s">
        <v>7574</v>
      </c>
      <c r="C5050" s="18">
        <v>42549.0</v>
      </c>
      <c r="D5050" s="18"/>
      <c r="E5050" s="18">
        <f t="shared" si="1"/>
        <v>42552</v>
      </c>
      <c r="F5050" s="15" t="s">
        <v>114</v>
      </c>
      <c r="G5050" s="15" t="s">
        <v>5459</v>
      </c>
      <c r="H5050" s="15" t="s">
        <v>5460</v>
      </c>
      <c r="I5050" s="15" t="s">
        <v>59</v>
      </c>
      <c r="J5050" s="15" t="s">
        <v>60</v>
      </c>
      <c r="K5050" s="15" t="s">
        <v>29</v>
      </c>
      <c r="L5050" s="15" t="str">
        <f t="array" ref="L5050">_xlfn.XLOOKUP(M5050,reference_province_to_city!$A$2:$A$11,reference_province_to_city!$B$2:$B$11)</f>
        <v>Palembang</v>
      </c>
      <c r="M5050" s="15" t="s">
        <v>13</v>
      </c>
      <c r="N5050" s="15">
        <v>30111.0</v>
      </c>
      <c r="O5050" s="15">
        <f t="array" ref="O5050">_xlfn.XLOOKUP(M5050,reference_postal_code!$B$2:$B$11,reference_postal_code!$A$2:$A$11)</f>
        <v>30111</v>
      </c>
      <c r="P5050" s="15" t="s">
        <v>77</v>
      </c>
      <c r="Q5050" s="15" t="s">
        <v>250</v>
      </c>
      <c r="R5050" s="15" t="s">
        <v>65</v>
      </c>
      <c r="S5050" s="15" t="s">
        <v>222</v>
      </c>
      <c r="T5050" s="15" t="s">
        <v>251</v>
      </c>
      <c r="U5050" s="28">
        <v>4128600.0</v>
      </c>
      <c r="V5050" s="15">
        <v>4.0</v>
      </c>
      <c r="W5050" s="31">
        <v>0.0</v>
      </c>
      <c r="X5050" s="28">
        <v>1816584.0</v>
      </c>
    </row>
    <row r="5051" ht="15.75" customHeight="1">
      <c r="A5051" s="15">
        <v>6752.0</v>
      </c>
      <c r="B5051" s="15" t="s">
        <v>7574</v>
      </c>
      <c r="C5051" s="18">
        <v>42549.0</v>
      </c>
      <c r="D5051" s="18">
        <v>42551.0</v>
      </c>
      <c r="E5051" s="18">
        <f t="shared" si="1"/>
        <v>42551</v>
      </c>
      <c r="F5051" s="15" t="s">
        <v>114</v>
      </c>
      <c r="G5051" s="15" t="s">
        <v>5459</v>
      </c>
      <c r="H5051" s="15" t="s">
        <v>5460</v>
      </c>
      <c r="I5051" s="15" t="s">
        <v>59</v>
      </c>
      <c r="J5051" s="15" t="s">
        <v>60</v>
      </c>
      <c r="K5051" s="15" t="s">
        <v>29</v>
      </c>
      <c r="L5051" s="15" t="str">
        <f t="array" ref="L5051">_xlfn.XLOOKUP(M5051,reference_province_to_city!$A$2:$A$11,reference_province_to_city!$B$2:$B$11)</f>
        <v>Palembang</v>
      </c>
      <c r="M5051" s="15" t="s">
        <v>13</v>
      </c>
      <c r="N5051" s="15">
        <v>30111.0</v>
      </c>
      <c r="O5051" s="15">
        <f t="array" ref="O5051">_xlfn.XLOOKUP(M5051,reference_postal_code!$B$2:$B$11,reference_postal_code!$A$2:$A$11)</f>
        <v>30111</v>
      </c>
      <c r="P5051" s="15" t="s">
        <v>77</v>
      </c>
      <c r="Q5051" s="15" t="s">
        <v>5059</v>
      </c>
      <c r="R5051" s="15" t="s">
        <v>65</v>
      </c>
      <c r="S5051" s="15" t="s">
        <v>222</v>
      </c>
      <c r="T5051" s="15" t="s">
        <v>5060</v>
      </c>
      <c r="U5051" s="28">
        <v>131100.0</v>
      </c>
      <c r="V5051" s="15">
        <v>2.0</v>
      </c>
      <c r="W5051" s="31">
        <v>0.0</v>
      </c>
      <c r="X5051" s="28">
        <v>34086.0</v>
      </c>
    </row>
    <row r="5052" ht="15.75" customHeight="1">
      <c r="A5052" s="15">
        <v>6754.0</v>
      </c>
      <c r="B5052" s="15" t="s">
        <v>7574</v>
      </c>
      <c r="C5052" s="18">
        <v>42549.0</v>
      </c>
      <c r="D5052" s="18">
        <v>42551.0</v>
      </c>
      <c r="E5052" s="18">
        <f t="shared" si="1"/>
        <v>42551</v>
      </c>
      <c r="F5052" s="15" t="s">
        <v>114</v>
      </c>
      <c r="G5052" s="15" t="s">
        <v>5459</v>
      </c>
      <c r="H5052" s="15" t="s">
        <v>5460</v>
      </c>
      <c r="I5052" s="15" t="s">
        <v>59</v>
      </c>
      <c r="J5052" s="15" t="s">
        <v>60</v>
      </c>
      <c r="K5052" s="15" t="s">
        <v>29</v>
      </c>
      <c r="L5052" s="15" t="str">
        <f t="array" ref="L5052">_xlfn.XLOOKUP(M5052,reference_province_to_city!$A$2:$A$11,reference_province_to_city!$B$2:$B$11)</f>
        <v>Palembang</v>
      </c>
      <c r="M5052" s="15" t="s">
        <v>13</v>
      </c>
      <c r="N5052" s="15">
        <v>30111.0</v>
      </c>
      <c r="O5052" s="15">
        <f t="array" ref="O5052">_xlfn.XLOOKUP(M5052,reference_postal_code!$B$2:$B$11,reference_postal_code!$A$2:$A$11)</f>
        <v>30111</v>
      </c>
      <c r="P5052" s="15" t="s">
        <v>77</v>
      </c>
      <c r="Q5052" s="15" t="s">
        <v>5738</v>
      </c>
      <c r="R5052" s="15" t="s">
        <v>65</v>
      </c>
      <c r="S5052" s="15" t="s">
        <v>83</v>
      </c>
      <c r="T5052" s="15" t="s">
        <v>5739</v>
      </c>
      <c r="U5052" s="28">
        <v>119400.0</v>
      </c>
      <c r="V5052" s="15">
        <v>2.0</v>
      </c>
      <c r="W5052" s="31">
        <v>0.0</v>
      </c>
      <c r="X5052" s="28">
        <v>56118.0</v>
      </c>
    </row>
    <row r="5053" ht="15.75" customHeight="1">
      <c r="A5053" s="15">
        <v>4308.0</v>
      </c>
      <c r="B5053" s="15" t="s">
        <v>7575</v>
      </c>
      <c r="C5053" s="18">
        <v>42549.0</v>
      </c>
      <c r="D5053" s="18">
        <v>42549.0</v>
      </c>
      <c r="E5053" s="18">
        <f t="shared" si="1"/>
        <v>42549</v>
      </c>
      <c r="F5053" s="15" t="s">
        <v>466</v>
      </c>
      <c r="G5053" s="15" t="s">
        <v>170</v>
      </c>
      <c r="H5053" s="15" t="s">
        <v>171</v>
      </c>
      <c r="I5053" s="15" t="s">
        <v>128</v>
      </c>
      <c r="J5053" s="15" t="s">
        <v>60</v>
      </c>
      <c r="K5053" s="15" t="s">
        <v>33</v>
      </c>
      <c r="L5053" s="15" t="str">
        <f t="array" ref="L5053">_xlfn.XLOOKUP(M5053,reference_province_to_city!$A$2:$A$11,reference_province_to_city!$B$2:$B$11)</f>
        <v>Makassar</v>
      </c>
      <c r="M5053" s="15" t="s">
        <v>25</v>
      </c>
      <c r="N5053" s="15">
        <v>90111.0</v>
      </c>
      <c r="O5053" s="15">
        <f t="array" ref="O5053">_xlfn.XLOOKUP(M5053,reference_postal_code!$B$2:$B$11,reference_postal_code!$A$2:$A$11)</f>
        <v>90111</v>
      </c>
      <c r="P5053" s="15" t="s">
        <v>63</v>
      </c>
      <c r="Q5053" s="15" t="s">
        <v>2432</v>
      </c>
      <c r="R5053" s="15" t="s">
        <v>65</v>
      </c>
      <c r="S5053" s="15" t="s">
        <v>83</v>
      </c>
      <c r="T5053" s="15" t="s">
        <v>2433</v>
      </c>
      <c r="U5053" s="28">
        <v>503520.0</v>
      </c>
      <c r="V5053" s="15">
        <v>2.0</v>
      </c>
      <c r="W5053" s="31">
        <v>0.2</v>
      </c>
      <c r="X5053" s="28">
        <v>176232.0</v>
      </c>
    </row>
    <row r="5054" ht="15.75" customHeight="1">
      <c r="A5054" s="15">
        <v>4307.0</v>
      </c>
      <c r="B5054" s="15" t="s">
        <v>7575</v>
      </c>
      <c r="C5054" s="18">
        <v>42549.0</v>
      </c>
      <c r="D5054" s="18">
        <v>42549.0</v>
      </c>
      <c r="E5054" s="18">
        <f t="shared" si="1"/>
        <v>42549</v>
      </c>
      <c r="F5054" s="15" t="s">
        <v>466</v>
      </c>
      <c r="G5054" s="15" t="s">
        <v>170</v>
      </c>
      <c r="H5054" s="15" t="s">
        <v>171</v>
      </c>
      <c r="I5054" s="15" t="s">
        <v>128</v>
      </c>
      <c r="J5054" s="15" t="s">
        <v>60</v>
      </c>
      <c r="K5054" s="15" t="s">
        <v>3776</v>
      </c>
      <c r="L5054" s="15" t="str">
        <f t="array" ref="L5054">_xlfn.XLOOKUP(M5054,reference_province_to_city!$A$2:$A$11,reference_province_to_city!$B$2:$B$11)</f>
        <v>Makassar</v>
      </c>
      <c r="M5054" s="15" t="s">
        <v>25</v>
      </c>
      <c r="N5054" s="15">
        <v>90111.0</v>
      </c>
      <c r="O5054" s="15">
        <f t="array" ref="O5054">_xlfn.XLOOKUP(M5054,reference_postal_code!$B$2:$B$11,reference_postal_code!$A$2:$A$11)</f>
        <v>90111</v>
      </c>
      <c r="P5054" s="15" t="s">
        <v>63</v>
      </c>
      <c r="Q5054" s="15" t="s">
        <v>1205</v>
      </c>
      <c r="R5054" s="15" t="s">
        <v>65</v>
      </c>
      <c r="S5054" s="15" t="s">
        <v>83</v>
      </c>
      <c r="T5054" s="15" t="s">
        <v>1206</v>
      </c>
      <c r="U5054" s="28">
        <v>116280.0</v>
      </c>
      <c r="V5054" s="15">
        <v>3.0</v>
      </c>
      <c r="W5054" s="31">
        <v>0.2</v>
      </c>
      <c r="X5054" s="28">
        <v>42152.0</v>
      </c>
    </row>
    <row r="5055" ht="15.75" customHeight="1">
      <c r="A5055" s="15">
        <v>3922.0</v>
      </c>
      <c r="B5055" s="15" t="s">
        <v>7576</v>
      </c>
      <c r="C5055" s="18">
        <v>42549.0</v>
      </c>
      <c r="D5055" s="18">
        <v>42553.0</v>
      </c>
      <c r="E5055" s="18">
        <f t="shared" si="1"/>
        <v>42553</v>
      </c>
      <c r="F5055" s="15" t="s">
        <v>114</v>
      </c>
      <c r="G5055" s="15" t="s">
        <v>2560</v>
      </c>
      <c r="H5055" s="15" t="s">
        <v>2561</v>
      </c>
      <c r="I5055" s="15" t="s">
        <v>59</v>
      </c>
      <c r="J5055" s="15" t="s">
        <v>60</v>
      </c>
      <c r="K5055" s="15" t="s">
        <v>31</v>
      </c>
      <c r="L5055" s="15" t="str">
        <f t="array" ref="L5055">_xlfn.XLOOKUP(M5055,reference_province_to_city!$A$2:$A$11,reference_province_to_city!$B$2:$B$11)</f>
        <v>Balikpapan</v>
      </c>
      <c r="M5055" s="15" t="s">
        <v>21</v>
      </c>
      <c r="N5055" s="15">
        <v>76114.0</v>
      </c>
      <c r="O5055" s="15">
        <f t="array" ref="O5055">_xlfn.XLOOKUP(M5055,reference_postal_code!$B$2:$B$11,reference_postal_code!$A$2:$A$11)</f>
        <v>76114</v>
      </c>
      <c r="P5055" s="15" t="s">
        <v>166</v>
      </c>
      <c r="Q5055" s="15" t="s">
        <v>3277</v>
      </c>
      <c r="R5055" s="15" t="s">
        <v>110</v>
      </c>
      <c r="S5055" s="15" t="s">
        <v>111</v>
      </c>
      <c r="T5055" s="15" t="s">
        <v>3278</v>
      </c>
      <c r="U5055" s="28">
        <v>5399640.0</v>
      </c>
      <c r="V5055" s="15">
        <v>3.0</v>
      </c>
      <c r="W5055" s="31">
        <v>0.2</v>
      </c>
      <c r="X5055" s="28">
        <v>539964.0</v>
      </c>
    </row>
    <row r="5056" ht="15.75" customHeight="1">
      <c r="A5056" s="15">
        <v>6751.0</v>
      </c>
      <c r="B5056" s="15" t="s">
        <v>7574</v>
      </c>
      <c r="C5056" s="18">
        <v>42549.0</v>
      </c>
      <c r="D5056" s="18">
        <v>42551.0</v>
      </c>
      <c r="E5056" s="18">
        <f t="shared" si="1"/>
        <v>42551</v>
      </c>
      <c r="F5056" s="15" t="s">
        <v>114</v>
      </c>
      <c r="G5056" s="15" t="s">
        <v>5459</v>
      </c>
      <c r="H5056" s="15" t="s">
        <v>5460</v>
      </c>
      <c r="I5056" s="15" t="s">
        <v>59</v>
      </c>
      <c r="J5056" s="15" t="s">
        <v>60</v>
      </c>
      <c r="K5056" s="15" t="s">
        <v>29</v>
      </c>
      <c r="L5056" s="15" t="str">
        <f t="array" ref="L5056">_xlfn.XLOOKUP(M5056,reference_province_to_city!$A$2:$A$11,reference_province_to_city!$B$2:$B$11)</f>
        <v>Palembang</v>
      </c>
      <c r="M5056" s="15" t="s">
        <v>13</v>
      </c>
      <c r="N5056" s="15">
        <v>30111.0</v>
      </c>
      <c r="O5056" s="15">
        <f t="array" ref="O5056">_xlfn.XLOOKUP(M5056,reference_postal_code!$B$2:$B$11,reference_postal_code!$A$2:$A$11)</f>
        <v>30111</v>
      </c>
      <c r="P5056" s="15" t="s">
        <v>77</v>
      </c>
      <c r="Q5056" s="15" t="s">
        <v>5247</v>
      </c>
      <c r="R5056" s="15" t="s">
        <v>106</v>
      </c>
      <c r="S5056" s="15" t="s">
        <v>107</v>
      </c>
      <c r="T5056" s="15" t="s">
        <v>5248</v>
      </c>
      <c r="U5056" s="28">
        <v>1829400.0</v>
      </c>
      <c r="V5056" s="15">
        <v>2.0</v>
      </c>
      <c r="W5056" s="31">
        <v>0.0</v>
      </c>
      <c r="X5056" s="28">
        <v>310998.0</v>
      </c>
    </row>
    <row r="5057" ht="15.75" customHeight="1">
      <c r="A5057" s="15">
        <v>1901.0</v>
      </c>
      <c r="B5057" s="15" t="s">
        <v>7577</v>
      </c>
      <c r="C5057" s="18">
        <v>42550.0</v>
      </c>
      <c r="D5057" s="18">
        <v>42554.0</v>
      </c>
      <c r="E5057" s="18">
        <f t="shared" si="1"/>
        <v>42554</v>
      </c>
      <c r="F5057" s="15" t="s">
        <v>114</v>
      </c>
      <c r="G5057" s="15" t="s">
        <v>1971</v>
      </c>
      <c r="H5057" s="15" t="s">
        <v>1972</v>
      </c>
      <c r="I5057" s="15" t="s">
        <v>59</v>
      </c>
      <c r="J5057" s="15" t="s">
        <v>60</v>
      </c>
      <c r="K5057" s="15" t="s">
        <v>17</v>
      </c>
      <c r="L5057" s="15" t="str">
        <f t="array" ref="L5057">_xlfn.XLOOKUP(M5057,reference_province_to_city!$A$2:$A$11,reference_province_to_city!$B$2:$B$11)</f>
        <v>Semarang</v>
      </c>
      <c r="M5057" s="15" t="s">
        <v>15</v>
      </c>
      <c r="N5057" s="15">
        <v>50111.0</v>
      </c>
      <c r="O5057" s="15">
        <f t="array" ref="O5057">_xlfn.XLOOKUP(M5057,reference_postal_code!$B$2:$B$11,reference_postal_code!$A$2:$A$11)</f>
        <v>50111</v>
      </c>
      <c r="P5057" s="15" t="s">
        <v>77</v>
      </c>
      <c r="Q5057" s="15" t="s">
        <v>2154</v>
      </c>
      <c r="R5057" s="15" t="s">
        <v>65</v>
      </c>
      <c r="S5057" s="15" t="s">
        <v>87</v>
      </c>
      <c r="T5057" s="15" t="s">
        <v>2155</v>
      </c>
      <c r="U5057" s="28">
        <v>2878200.0</v>
      </c>
      <c r="V5057" s="15">
        <v>6.0</v>
      </c>
      <c r="W5057" s="31">
        <v>0.0</v>
      </c>
      <c r="X5057" s="28">
        <v>287820.0</v>
      </c>
    </row>
    <row r="5058" ht="15.75" customHeight="1">
      <c r="A5058" s="15">
        <v>8232.0</v>
      </c>
      <c r="B5058" s="15" t="s">
        <v>7578</v>
      </c>
      <c r="C5058" s="18">
        <v>42551.0</v>
      </c>
      <c r="D5058" s="18">
        <v>42553.0</v>
      </c>
      <c r="E5058" s="18">
        <f t="shared" si="1"/>
        <v>42553</v>
      </c>
      <c r="F5058" s="15" t="s">
        <v>114</v>
      </c>
      <c r="G5058" s="15" t="s">
        <v>3227</v>
      </c>
      <c r="H5058" s="15" t="s">
        <v>3228</v>
      </c>
      <c r="I5058" s="15" t="s">
        <v>59</v>
      </c>
      <c r="J5058" s="15" t="s">
        <v>60</v>
      </c>
      <c r="K5058" s="15" t="s">
        <v>31</v>
      </c>
      <c r="L5058" s="15" t="str">
        <f t="array" ref="L5058">_xlfn.XLOOKUP(M5058,reference_province_to_city!$A$2:$A$11,reference_province_to_city!$B$2:$B$11)</f>
        <v>Balikpapan</v>
      </c>
      <c r="M5058" s="15" t="s">
        <v>21</v>
      </c>
      <c r="N5058" s="15">
        <v>76114.0</v>
      </c>
      <c r="O5058" s="15">
        <f t="array" ref="O5058">_xlfn.XLOOKUP(M5058,reference_postal_code!$B$2:$B$11,reference_postal_code!$A$2:$A$11)</f>
        <v>76114</v>
      </c>
      <c r="P5058" s="15" t="s">
        <v>166</v>
      </c>
      <c r="Q5058" s="15" t="s">
        <v>4738</v>
      </c>
      <c r="R5058" s="15" t="s">
        <v>106</v>
      </c>
      <c r="S5058" s="15" t="s">
        <v>183</v>
      </c>
      <c r="T5058" s="15" t="s">
        <v>4739</v>
      </c>
      <c r="U5058" s="28">
        <v>1.90029E7</v>
      </c>
      <c r="V5058" s="15">
        <v>7.0</v>
      </c>
      <c r="W5058" s="31">
        <v>0.0</v>
      </c>
      <c r="X5058" s="28">
        <v>4370667.0</v>
      </c>
    </row>
    <row r="5059" ht="15.75" customHeight="1">
      <c r="A5059" s="15">
        <v>8231.0</v>
      </c>
      <c r="B5059" s="15" t="s">
        <v>7578</v>
      </c>
      <c r="C5059" s="18">
        <v>42551.0</v>
      </c>
      <c r="D5059" s="18">
        <v>42553.0</v>
      </c>
      <c r="E5059" s="18">
        <f t="shared" si="1"/>
        <v>42553</v>
      </c>
      <c r="F5059" s="15" t="s">
        <v>114</v>
      </c>
      <c r="G5059" s="15" t="s">
        <v>3227</v>
      </c>
      <c r="H5059" s="15" t="s">
        <v>3228</v>
      </c>
      <c r="I5059" s="15" t="s">
        <v>59</v>
      </c>
      <c r="J5059" s="15" t="s">
        <v>60</v>
      </c>
      <c r="K5059" s="15" t="s">
        <v>31</v>
      </c>
      <c r="L5059" s="15" t="str">
        <f t="array" ref="L5059">_xlfn.XLOOKUP(M5059,reference_province_to_city!$A$2:$A$11,reference_province_to_city!$B$2:$B$11)</f>
        <v>Balikpapan</v>
      </c>
      <c r="M5059" s="15" t="s">
        <v>21</v>
      </c>
      <c r="N5059" s="15">
        <v>76114.0</v>
      </c>
      <c r="O5059" s="15">
        <f t="array" ref="O5059">_xlfn.XLOOKUP(M5059,reference_postal_code!$B$2:$B$11,reference_postal_code!$A$2:$A$11)</f>
        <v>76114</v>
      </c>
      <c r="P5059" s="15" t="s">
        <v>166</v>
      </c>
      <c r="Q5059" s="15" t="s">
        <v>2653</v>
      </c>
      <c r="R5059" s="15" t="s">
        <v>65</v>
      </c>
      <c r="S5059" s="15" t="s">
        <v>93</v>
      </c>
      <c r="T5059" s="15" t="s">
        <v>2654</v>
      </c>
      <c r="U5059" s="28">
        <v>539550.0</v>
      </c>
      <c r="V5059" s="15">
        <v>3.0</v>
      </c>
      <c r="W5059" s="31">
        <v>0.0</v>
      </c>
      <c r="X5059" s="28">
        <v>145678.0</v>
      </c>
    </row>
    <row r="5060" ht="15.75" customHeight="1">
      <c r="A5060" s="15">
        <v>8882.0</v>
      </c>
      <c r="B5060" s="15" t="s">
        <v>7579</v>
      </c>
      <c r="C5060" s="18">
        <v>42551.0</v>
      </c>
      <c r="D5060" s="18">
        <v>42554.0</v>
      </c>
      <c r="E5060" s="18">
        <f t="shared" si="1"/>
        <v>42554</v>
      </c>
      <c r="F5060" s="15" t="s">
        <v>114</v>
      </c>
      <c r="G5060" s="15" t="s">
        <v>2299</v>
      </c>
      <c r="H5060" s="15" t="s">
        <v>2300</v>
      </c>
      <c r="I5060" s="15" t="s">
        <v>76</v>
      </c>
      <c r="J5060" s="15" t="s">
        <v>60</v>
      </c>
      <c r="K5060" s="15" t="s">
        <v>1132</v>
      </c>
      <c r="L5060" s="15" t="str">
        <f t="array" ref="L5060">_xlfn.XLOOKUP(M5060,reference_province_to_city!$A$2:$A$11,reference_province_to_city!$B$2:$B$11)</f>
        <v>Bandung</v>
      </c>
      <c r="M5060" s="15" t="s">
        <v>12</v>
      </c>
      <c r="N5060" s="15">
        <v>40111.0</v>
      </c>
      <c r="O5060" s="15">
        <f t="array" ref="O5060">_xlfn.XLOOKUP(M5060,reference_postal_code!$B$2:$B$11,reference_postal_code!$A$2:$A$11)</f>
        <v>40111</v>
      </c>
      <c r="P5060" s="15" t="s">
        <v>117</v>
      </c>
      <c r="Q5060" s="15" t="s">
        <v>3444</v>
      </c>
      <c r="R5060" s="15" t="s">
        <v>110</v>
      </c>
      <c r="S5060" s="15" t="s">
        <v>149</v>
      </c>
      <c r="T5060" s="15" t="s">
        <v>3445</v>
      </c>
      <c r="U5060" s="28">
        <v>751800.0</v>
      </c>
      <c r="V5060" s="15">
        <v>7.0</v>
      </c>
      <c r="W5060" s="31">
        <v>0.2</v>
      </c>
      <c r="X5060" s="28">
        <v>-9398.0</v>
      </c>
    </row>
    <row r="5061" ht="15.75" customHeight="1">
      <c r="A5061" s="15">
        <v>8905.0</v>
      </c>
      <c r="B5061" s="15" t="s">
        <v>7580</v>
      </c>
      <c r="C5061" s="18">
        <v>42552.0</v>
      </c>
      <c r="D5061" s="18">
        <v>42552.0</v>
      </c>
      <c r="E5061" s="18">
        <f t="shared" si="1"/>
        <v>42552</v>
      </c>
      <c r="F5061" s="15" t="s">
        <v>466</v>
      </c>
      <c r="G5061" s="15" t="s">
        <v>6613</v>
      </c>
      <c r="H5061" s="15" t="s">
        <v>6614</v>
      </c>
      <c r="I5061" s="15" t="s">
        <v>76</v>
      </c>
      <c r="J5061" s="15" t="s">
        <v>60</v>
      </c>
      <c r="K5061" s="15" t="s">
        <v>14</v>
      </c>
      <c r="L5061" s="15" t="str">
        <f t="array" ref="L5061">_xlfn.XLOOKUP(M5061,reference_province_to_city!$A$2:$A$11,reference_province_to_city!$B$2:$B$11)</f>
        <v>Bandung</v>
      </c>
      <c r="M5061" s="15" t="s">
        <v>12</v>
      </c>
      <c r="N5061" s="15">
        <v>40111.0</v>
      </c>
      <c r="O5061" s="15">
        <f t="array" ref="O5061">_xlfn.XLOOKUP(M5061,reference_postal_code!$B$2:$B$11,reference_postal_code!$A$2:$A$11)</f>
        <v>40111</v>
      </c>
      <c r="P5061" s="15" t="s">
        <v>117</v>
      </c>
      <c r="Q5061" s="15" t="s">
        <v>4679</v>
      </c>
      <c r="R5061" s="15" t="s">
        <v>65</v>
      </c>
      <c r="S5061" s="15" t="s">
        <v>79</v>
      </c>
      <c r="T5061" s="15" t="s">
        <v>4680</v>
      </c>
      <c r="U5061" s="28">
        <v>457950.0</v>
      </c>
      <c r="V5061" s="15">
        <v>1.0</v>
      </c>
      <c r="W5061" s="31">
        <v>0.0</v>
      </c>
      <c r="X5061" s="28">
        <v>210657.0</v>
      </c>
    </row>
    <row r="5062" ht="15.75" customHeight="1">
      <c r="A5062" s="15">
        <v>4173.0</v>
      </c>
      <c r="B5062" s="15" t="s">
        <v>7581</v>
      </c>
      <c r="C5062" s="18">
        <v>42552.0</v>
      </c>
      <c r="D5062" s="18">
        <v>42552.0</v>
      </c>
      <c r="E5062" s="18">
        <f t="shared" si="1"/>
        <v>42552</v>
      </c>
      <c r="F5062" s="15" t="s">
        <v>466</v>
      </c>
      <c r="G5062" s="15" t="s">
        <v>6242</v>
      </c>
      <c r="H5062" s="15" t="s">
        <v>6243</v>
      </c>
      <c r="I5062" s="15" t="s">
        <v>59</v>
      </c>
      <c r="J5062" s="15" t="s">
        <v>60</v>
      </c>
      <c r="K5062" s="15" t="s">
        <v>22</v>
      </c>
      <c r="L5062" s="15" t="str">
        <f t="array" ref="L5062">_xlfn.XLOOKUP(M5062,reference_province_to_city!$A$2:$A$11,reference_province_to_city!$B$2:$B$11)</f>
        <v>Surabaya</v>
      </c>
      <c r="M5062" s="15" t="s">
        <v>20</v>
      </c>
      <c r="N5062" s="15">
        <v>60231.0</v>
      </c>
      <c r="O5062" s="15">
        <f t="array" ref="O5062">_xlfn.XLOOKUP(M5062,reference_postal_code!$B$2:$B$11,reference_postal_code!$A$2:$A$11)</f>
        <v>60231</v>
      </c>
      <c r="P5062" s="15" t="s">
        <v>166</v>
      </c>
      <c r="Q5062" s="15" t="s">
        <v>2826</v>
      </c>
      <c r="R5062" s="15" t="s">
        <v>65</v>
      </c>
      <c r="S5062" s="15" t="s">
        <v>83</v>
      </c>
      <c r="T5062" s="15" t="s">
        <v>2827</v>
      </c>
      <c r="U5062" s="28">
        <v>213000.0</v>
      </c>
      <c r="V5062" s="15">
        <v>2.0</v>
      </c>
      <c r="W5062" s="31">
        <v>0.0</v>
      </c>
      <c r="X5062" s="28">
        <v>97980.0</v>
      </c>
    </row>
    <row r="5063" ht="15.75" customHeight="1">
      <c r="A5063" s="15">
        <v>9753.0</v>
      </c>
      <c r="B5063" s="15" t="s">
        <v>7582</v>
      </c>
      <c r="C5063" s="18">
        <v>42552.0</v>
      </c>
      <c r="D5063" s="18"/>
      <c r="E5063" s="18">
        <f t="shared" si="1"/>
        <v>42555</v>
      </c>
      <c r="F5063" s="15" t="s">
        <v>125</v>
      </c>
      <c r="G5063" s="15" t="s">
        <v>2493</v>
      </c>
      <c r="H5063" s="15" t="s">
        <v>2494</v>
      </c>
      <c r="I5063" s="15" t="s">
        <v>76</v>
      </c>
      <c r="J5063" s="15" t="s">
        <v>60</v>
      </c>
      <c r="K5063" s="15" t="s">
        <v>19</v>
      </c>
      <c r="L5063" s="15" t="str">
        <f t="array" ref="L5063">_xlfn.XLOOKUP(M5063,reference_province_to_city!$A$2:$A$11,reference_province_to_city!$B$2:$B$11)</f>
        <v>Yogyakarta</v>
      </c>
      <c r="M5063" s="15" t="s">
        <v>18</v>
      </c>
      <c r="N5063" s="15">
        <v>55111.0</v>
      </c>
      <c r="O5063" s="15">
        <f t="array" ref="O5063">_xlfn.XLOOKUP(M5063,reference_postal_code!$B$2:$B$11,reference_postal_code!$A$2:$A$11)</f>
        <v>55111</v>
      </c>
      <c r="P5063" s="15" t="s">
        <v>77</v>
      </c>
      <c r="Q5063" s="15" t="s">
        <v>994</v>
      </c>
      <c r="R5063" s="15" t="s">
        <v>65</v>
      </c>
      <c r="S5063" s="15" t="s">
        <v>83</v>
      </c>
      <c r="T5063" s="15" t="s">
        <v>995</v>
      </c>
      <c r="U5063" s="28">
        <v>37440.0</v>
      </c>
      <c r="V5063" s="15">
        <v>1.0</v>
      </c>
      <c r="W5063" s="31">
        <v>0.2</v>
      </c>
      <c r="X5063" s="28">
        <v>13572.0</v>
      </c>
    </row>
    <row r="5064" ht="15.75" customHeight="1">
      <c r="A5064" s="15">
        <v>4175.0</v>
      </c>
      <c r="B5064" s="15" t="s">
        <v>7581</v>
      </c>
      <c r="C5064" s="18">
        <v>42552.0</v>
      </c>
      <c r="D5064" s="18">
        <v>42552.0</v>
      </c>
      <c r="E5064" s="18">
        <f t="shared" si="1"/>
        <v>42552</v>
      </c>
      <c r="F5064" s="15" t="s">
        <v>466</v>
      </c>
      <c r="G5064" s="15" t="s">
        <v>6242</v>
      </c>
      <c r="H5064" s="15" t="s">
        <v>6243</v>
      </c>
      <c r="I5064" s="15" t="s">
        <v>59</v>
      </c>
      <c r="J5064" s="15" t="s">
        <v>60</v>
      </c>
      <c r="K5064" s="15" t="s">
        <v>22</v>
      </c>
      <c r="L5064" s="15" t="str">
        <f t="array" ref="L5064">_xlfn.XLOOKUP(M5064,reference_province_to_city!$A$2:$A$11,reference_province_to_city!$B$2:$B$11)</f>
        <v>Surabaya</v>
      </c>
      <c r="M5064" s="15" t="s">
        <v>20</v>
      </c>
      <c r="N5064" s="15">
        <v>60231.0</v>
      </c>
      <c r="O5064" s="15">
        <f t="array" ref="O5064">_xlfn.XLOOKUP(M5064,reference_postal_code!$B$2:$B$11,reference_postal_code!$A$2:$A$11)</f>
        <v>60231</v>
      </c>
      <c r="P5064" s="15" t="s">
        <v>166</v>
      </c>
      <c r="Q5064" s="15" t="s">
        <v>4784</v>
      </c>
      <c r="R5064" s="15" t="s">
        <v>65</v>
      </c>
      <c r="S5064" s="15" t="s">
        <v>83</v>
      </c>
      <c r="T5064" s="15" t="s">
        <v>4785</v>
      </c>
      <c r="U5064" s="28">
        <v>875100.0</v>
      </c>
      <c r="V5064" s="15">
        <v>2.0</v>
      </c>
      <c r="W5064" s="31">
        <v>0.0</v>
      </c>
      <c r="X5064" s="28">
        <v>420048.0</v>
      </c>
    </row>
    <row r="5065" ht="15.75" customHeight="1">
      <c r="A5065" s="15">
        <v>8906.0</v>
      </c>
      <c r="B5065" s="15" t="s">
        <v>7580</v>
      </c>
      <c r="C5065" s="18">
        <v>42552.0</v>
      </c>
      <c r="D5065" s="18">
        <v>42552.0</v>
      </c>
      <c r="E5065" s="18">
        <f t="shared" si="1"/>
        <v>42552</v>
      </c>
      <c r="F5065" s="15" t="s">
        <v>466</v>
      </c>
      <c r="G5065" s="15" t="s">
        <v>6613</v>
      </c>
      <c r="H5065" s="15" t="s">
        <v>6614</v>
      </c>
      <c r="I5065" s="15" t="s">
        <v>76</v>
      </c>
      <c r="J5065" s="15" t="s">
        <v>60</v>
      </c>
      <c r="K5065" s="15" t="s">
        <v>14</v>
      </c>
      <c r="L5065" s="15" t="str">
        <f t="array" ref="L5065">_xlfn.XLOOKUP(M5065,reference_province_to_city!$A$2:$A$11,reference_province_to_city!$B$2:$B$11)</f>
        <v>Bandung</v>
      </c>
      <c r="M5065" s="15" t="s">
        <v>12</v>
      </c>
      <c r="N5065" s="15">
        <v>40111.0</v>
      </c>
      <c r="O5065" s="15">
        <f t="array" ref="O5065">_xlfn.XLOOKUP(M5065,reference_postal_code!$B$2:$B$11,reference_postal_code!$A$2:$A$11)</f>
        <v>40111</v>
      </c>
      <c r="P5065" s="15" t="s">
        <v>117</v>
      </c>
      <c r="Q5065" s="15" t="s">
        <v>2861</v>
      </c>
      <c r="R5065" s="15" t="s">
        <v>110</v>
      </c>
      <c r="S5065" s="15" t="s">
        <v>149</v>
      </c>
      <c r="T5065" s="15" t="s">
        <v>2862</v>
      </c>
      <c r="U5065" s="28">
        <v>462600.0</v>
      </c>
      <c r="V5065" s="15">
        <v>3.0</v>
      </c>
      <c r="W5065" s="31">
        <v>0.0</v>
      </c>
      <c r="X5065" s="28">
        <v>92520.0</v>
      </c>
    </row>
    <row r="5066" ht="15.75" customHeight="1">
      <c r="A5066" s="15">
        <v>7473.0</v>
      </c>
      <c r="B5066" s="15" t="s">
        <v>7583</v>
      </c>
      <c r="C5066" s="18">
        <v>42552.0</v>
      </c>
      <c r="D5066" s="18">
        <v>42554.0</v>
      </c>
      <c r="E5066" s="18">
        <f t="shared" si="1"/>
        <v>42554</v>
      </c>
      <c r="F5066" s="15" t="s">
        <v>125</v>
      </c>
      <c r="G5066" s="15" t="s">
        <v>2310</v>
      </c>
      <c r="H5066" s="15" t="s">
        <v>2311</v>
      </c>
      <c r="I5066" s="15" t="s">
        <v>76</v>
      </c>
      <c r="J5066" s="15" t="s">
        <v>60</v>
      </c>
      <c r="K5066" s="15" t="s">
        <v>10</v>
      </c>
      <c r="L5066" s="15" t="str">
        <f t="array" ref="L5066">_xlfn.XLOOKUP(M5066,reference_province_to_city!$A$2:$A$11,reference_province_to_city!$B$2:$B$11)</f>
        <v>Jakarta</v>
      </c>
      <c r="M5066" s="15" t="s">
        <v>7</v>
      </c>
      <c r="N5066" s="15">
        <v>10110.0</v>
      </c>
      <c r="O5066" s="15">
        <f t="array" ref="O5066">_xlfn.XLOOKUP(M5066,reference_postal_code!$B$2:$B$11,reference_postal_code!$A$2:$A$11)</f>
        <v>10110</v>
      </c>
      <c r="P5066" s="15" t="s">
        <v>117</v>
      </c>
      <c r="Q5066" s="15" t="s">
        <v>5980</v>
      </c>
      <c r="R5066" s="15" t="s">
        <v>110</v>
      </c>
      <c r="S5066" s="15" t="s">
        <v>1391</v>
      </c>
      <c r="T5066" s="15" t="s">
        <v>5981</v>
      </c>
      <c r="U5066" s="28">
        <v>2.249925E7</v>
      </c>
      <c r="V5066" s="15">
        <v>5.0</v>
      </c>
      <c r="W5066" s="31">
        <v>0.0</v>
      </c>
      <c r="X5066" s="28">
        <v>6749775.0</v>
      </c>
    </row>
    <row r="5067" ht="15.75" customHeight="1">
      <c r="A5067" s="15">
        <v>8907.0</v>
      </c>
      <c r="B5067" s="15" t="s">
        <v>7580</v>
      </c>
      <c r="C5067" s="18">
        <v>42552.0</v>
      </c>
      <c r="D5067" s="18">
        <v>42552.0</v>
      </c>
      <c r="E5067" s="18">
        <f t="shared" si="1"/>
        <v>42552</v>
      </c>
      <c r="F5067" s="15" t="s">
        <v>466</v>
      </c>
      <c r="G5067" s="15" t="s">
        <v>6613</v>
      </c>
      <c r="H5067" s="15" t="s">
        <v>6614</v>
      </c>
      <c r="I5067" s="15" t="s">
        <v>76</v>
      </c>
      <c r="J5067" s="15" t="s">
        <v>60</v>
      </c>
      <c r="K5067" s="15" t="s">
        <v>14</v>
      </c>
      <c r="L5067" s="15" t="str">
        <f t="array" ref="L5067">_xlfn.XLOOKUP(M5067,reference_province_to_city!$A$2:$A$11,reference_province_to_city!$B$2:$B$11)</f>
        <v>Bandung</v>
      </c>
      <c r="M5067" s="15" t="s">
        <v>12</v>
      </c>
      <c r="N5067" s="15">
        <v>40111.0</v>
      </c>
      <c r="O5067" s="15">
        <f t="array" ref="O5067">_xlfn.XLOOKUP(M5067,reference_postal_code!$B$2:$B$11,reference_postal_code!$A$2:$A$11)</f>
        <v>40111</v>
      </c>
      <c r="P5067" s="15" t="s">
        <v>117</v>
      </c>
      <c r="Q5067" s="15" t="s">
        <v>5056</v>
      </c>
      <c r="R5067" s="15" t="s">
        <v>65</v>
      </c>
      <c r="S5067" s="15" t="s">
        <v>66</v>
      </c>
      <c r="T5067" s="15" t="s">
        <v>5057</v>
      </c>
      <c r="U5067" s="28">
        <v>1125900.0</v>
      </c>
      <c r="V5067" s="15">
        <v>9.0</v>
      </c>
      <c r="W5067" s="31">
        <v>0.0</v>
      </c>
      <c r="X5067" s="28">
        <v>506655.0</v>
      </c>
    </row>
    <row r="5068" ht="15.75" customHeight="1">
      <c r="A5068" s="15">
        <v>4174.0</v>
      </c>
      <c r="B5068" s="15" t="s">
        <v>7581</v>
      </c>
      <c r="C5068" s="18">
        <v>42552.0</v>
      </c>
      <c r="D5068" s="18">
        <v>42552.0</v>
      </c>
      <c r="E5068" s="18">
        <f t="shared" si="1"/>
        <v>42552</v>
      </c>
      <c r="F5068" s="15" t="s">
        <v>466</v>
      </c>
      <c r="G5068" s="15" t="s">
        <v>6242</v>
      </c>
      <c r="H5068" s="15" t="s">
        <v>6243</v>
      </c>
      <c r="I5068" s="15" t="s">
        <v>59</v>
      </c>
      <c r="J5068" s="15" t="s">
        <v>60</v>
      </c>
      <c r="K5068" s="15" t="s">
        <v>22</v>
      </c>
      <c r="L5068" s="15" t="str">
        <f t="array" ref="L5068">_xlfn.XLOOKUP(M5068,reference_province_to_city!$A$2:$A$11,reference_province_to_city!$B$2:$B$11)</f>
        <v>Surabaya</v>
      </c>
      <c r="M5068" s="15" t="s">
        <v>20</v>
      </c>
      <c r="N5068" s="15">
        <v>60231.0</v>
      </c>
      <c r="O5068" s="15">
        <f t="array" ref="O5068">_xlfn.XLOOKUP(M5068,reference_postal_code!$B$2:$B$11,reference_postal_code!$A$2:$A$11)</f>
        <v>60231</v>
      </c>
      <c r="P5068" s="15" t="s">
        <v>166</v>
      </c>
      <c r="Q5068" s="15" t="s">
        <v>3029</v>
      </c>
      <c r="R5068" s="15" t="s">
        <v>65</v>
      </c>
      <c r="S5068" s="15" t="s">
        <v>66</v>
      </c>
      <c r="T5068" s="15" t="s">
        <v>3030</v>
      </c>
      <c r="U5068" s="28">
        <v>194400.0</v>
      </c>
      <c r="V5068" s="15">
        <v>2.0</v>
      </c>
      <c r="W5068" s="31">
        <v>0.0</v>
      </c>
      <c r="X5068" s="28">
        <v>93312.0</v>
      </c>
    </row>
    <row r="5069" ht="15.75" customHeight="1">
      <c r="A5069" s="15">
        <v>4174.0</v>
      </c>
      <c r="B5069" s="15" t="s">
        <v>7581</v>
      </c>
      <c r="C5069" s="18">
        <v>42552.0</v>
      </c>
      <c r="D5069" s="18">
        <v>42552.0</v>
      </c>
      <c r="E5069" s="18">
        <f t="shared" si="1"/>
        <v>42552</v>
      </c>
      <c r="F5069" s="15" t="s">
        <v>466</v>
      </c>
      <c r="G5069" s="15" t="s">
        <v>6242</v>
      </c>
      <c r="H5069" s="15" t="s">
        <v>6243</v>
      </c>
      <c r="I5069" s="15" t="s">
        <v>59</v>
      </c>
      <c r="J5069" s="15" t="s">
        <v>60</v>
      </c>
      <c r="L5069" s="15" t="str">
        <f t="array" ref="L5069">_xlfn.XLOOKUP(M5069,reference_province_to_city!$A$2:$A$11,reference_province_to_city!$B$2:$B$11)</f>
        <v>Surabaya</v>
      </c>
      <c r="M5069" s="15" t="s">
        <v>20</v>
      </c>
      <c r="N5069" s="15">
        <v>60231.0</v>
      </c>
      <c r="O5069" s="15">
        <f t="array" ref="O5069">_xlfn.XLOOKUP(M5069,reference_postal_code!$B$2:$B$11,reference_postal_code!$A$2:$A$11)</f>
        <v>60231</v>
      </c>
      <c r="P5069" s="15" t="s">
        <v>166</v>
      </c>
      <c r="Q5069" s="15" t="s">
        <v>3029</v>
      </c>
      <c r="R5069" s="15" t="s">
        <v>65</v>
      </c>
      <c r="S5069" s="15" t="s">
        <v>66</v>
      </c>
      <c r="T5069" s="15" t="s">
        <v>3030</v>
      </c>
      <c r="U5069" s="28">
        <v>194400.0</v>
      </c>
      <c r="V5069" s="15">
        <v>2.0</v>
      </c>
      <c r="W5069" s="31">
        <v>0.0</v>
      </c>
      <c r="X5069" s="28">
        <v>93312.0</v>
      </c>
    </row>
    <row r="5070" ht="15.75" customHeight="1">
      <c r="A5070" s="15">
        <v>1159.0</v>
      </c>
      <c r="B5070" s="15" t="s">
        <v>7584</v>
      </c>
      <c r="C5070" s="18">
        <v>42553.0</v>
      </c>
      <c r="D5070" s="18"/>
      <c r="E5070" s="18">
        <f t="shared" si="1"/>
        <v>42556</v>
      </c>
      <c r="F5070" s="15" t="s">
        <v>114</v>
      </c>
      <c r="G5070" s="15" t="s">
        <v>1345</v>
      </c>
      <c r="H5070" s="15" t="s">
        <v>1346</v>
      </c>
      <c r="I5070" s="15" t="s">
        <v>128</v>
      </c>
      <c r="J5070" s="15" t="s">
        <v>60</v>
      </c>
      <c r="K5070" s="15" t="s">
        <v>33</v>
      </c>
      <c r="L5070" s="15" t="str">
        <f t="array" ref="L5070">_xlfn.XLOOKUP(M5070,reference_province_to_city!$A$2:$A$11,reference_province_to_city!$B$2:$B$11)</f>
        <v>Makassar</v>
      </c>
      <c r="M5070" s="15" t="s">
        <v>25</v>
      </c>
      <c r="O5070" s="15">
        <f t="array" ref="O5070">_xlfn.XLOOKUP(M5070,reference_postal_code!$B$2:$B$11,reference_postal_code!$A$2:$A$11)</f>
        <v>90111</v>
      </c>
      <c r="P5070" s="15" t="s">
        <v>63</v>
      </c>
      <c r="Q5070" s="15" t="s">
        <v>2255</v>
      </c>
      <c r="R5070" s="15" t="s">
        <v>106</v>
      </c>
      <c r="S5070" s="15" t="s">
        <v>107</v>
      </c>
      <c r="T5070" s="15" t="s">
        <v>2256</v>
      </c>
      <c r="U5070" s="28">
        <v>2927760.0</v>
      </c>
      <c r="V5070" s="15">
        <v>1.0</v>
      </c>
      <c r="W5070" s="31">
        <v>0.2</v>
      </c>
      <c r="X5070" s="28">
        <v>292776.0</v>
      </c>
    </row>
    <row r="5071" ht="15.75" customHeight="1">
      <c r="A5071" s="15">
        <v>8337.0</v>
      </c>
      <c r="B5071" s="15" t="s">
        <v>7585</v>
      </c>
      <c r="C5071" s="18">
        <v>42553.0</v>
      </c>
      <c r="D5071" s="18">
        <v>42559.0</v>
      </c>
      <c r="E5071" s="18">
        <f t="shared" si="1"/>
        <v>42559</v>
      </c>
      <c r="F5071" s="15" t="s">
        <v>55</v>
      </c>
      <c r="G5071" s="15" t="s">
        <v>1366</v>
      </c>
      <c r="H5071" s="15" t="s">
        <v>1367</v>
      </c>
      <c r="I5071" s="15" t="s">
        <v>59</v>
      </c>
      <c r="J5071" s="15" t="s">
        <v>60</v>
      </c>
      <c r="K5071" s="15" t="s">
        <v>26</v>
      </c>
      <c r="L5071" s="15" t="str">
        <f t="array" ref="L5071">_xlfn.XLOOKUP(M5071,reference_province_to_city!$A$2:$A$11,reference_province_to_city!$B$2:$B$11)</f>
        <v>Denpasar</v>
      </c>
      <c r="M5071" s="15" t="s">
        <v>24</v>
      </c>
      <c r="N5071" s="15">
        <v>80231.0</v>
      </c>
      <c r="O5071" s="15">
        <f t="array" ref="O5071">_xlfn.XLOOKUP(M5071,reference_postal_code!$B$2:$B$11,reference_postal_code!$A$2:$A$11)</f>
        <v>80231</v>
      </c>
      <c r="P5071" s="15" t="s">
        <v>63</v>
      </c>
      <c r="Q5071" s="15" t="s">
        <v>7586</v>
      </c>
      <c r="R5071" s="15" t="s">
        <v>65</v>
      </c>
      <c r="S5071" s="15" t="s">
        <v>93</v>
      </c>
      <c r="T5071" s="15" t="s">
        <v>7587</v>
      </c>
      <c r="U5071" s="28">
        <v>115500.0</v>
      </c>
      <c r="V5071" s="15">
        <v>2.0</v>
      </c>
      <c r="W5071" s="31">
        <v>0.0</v>
      </c>
      <c r="X5071" s="28">
        <v>47355.0</v>
      </c>
    </row>
    <row r="5072" ht="15.75" customHeight="1">
      <c r="A5072" s="15">
        <v>8777.0</v>
      </c>
      <c r="B5072" s="15" t="s">
        <v>7588</v>
      </c>
      <c r="C5072" s="18">
        <v>42553.0</v>
      </c>
      <c r="D5072" s="18">
        <v>42554.0</v>
      </c>
      <c r="E5072" s="18">
        <f t="shared" si="1"/>
        <v>42554</v>
      </c>
      <c r="F5072" s="15" t="s">
        <v>125</v>
      </c>
      <c r="G5072" s="15" t="s">
        <v>3092</v>
      </c>
      <c r="H5072" s="15" t="s">
        <v>3093</v>
      </c>
      <c r="I5072" s="15" t="s">
        <v>128</v>
      </c>
      <c r="J5072" s="15" t="s">
        <v>60</v>
      </c>
      <c r="K5072" s="15" t="s">
        <v>19</v>
      </c>
      <c r="L5072" s="15" t="str">
        <f t="array" ref="L5072">_xlfn.XLOOKUP(M5072,reference_province_to_city!$A$2:$A$11,reference_province_to_city!$B$2:$B$11)</f>
        <v>Yogyakarta</v>
      </c>
      <c r="M5072" s="15" t="s">
        <v>18</v>
      </c>
      <c r="N5072" s="15">
        <v>55111.0</v>
      </c>
      <c r="O5072" s="15">
        <f t="array" ref="O5072">_xlfn.XLOOKUP(M5072,reference_postal_code!$B$2:$B$11,reference_postal_code!$A$2:$A$11)</f>
        <v>55111</v>
      </c>
      <c r="P5072" s="15" t="s">
        <v>77</v>
      </c>
      <c r="Q5072" s="15" t="s">
        <v>3942</v>
      </c>
      <c r="R5072" s="15" t="s">
        <v>106</v>
      </c>
      <c r="S5072" s="15" t="s">
        <v>107</v>
      </c>
      <c r="T5072" s="15" t="s">
        <v>3943</v>
      </c>
      <c r="U5072" s="28">
        <v>7926450.0</v>
      </c>
      <c r="V5072" s="15">
        <v>5.0</v>
      </c>
      <c r="W5072" s="31">
        <v>0.3</v>
      </c>
      <c r="X5072" s="28">
        <v>0.0</v>
      </c>
    </row>
    <row r="5073" ht="15.75" customHeight="1">
      <c r="A5073" s="15">
        <v>8778.0</v>
      </c>
      <c r="B5073" s="15" t="s">
        <v>7588</v>
      </c>
      <c r="C5073" s="18">
        <v>42553.0</v>
      </c>
      <c r="D5073" s="18">
        <v>42554.0</v>
      </c>
      <c r="E5073" s="18">
        <f t="shared" si="1"/>
        <v>42554</v>
      </c>
      <c r="F5073" s="15" t="s">
        <v>125</v>
      </c>
      <c r="G5073" s="15" t="s">
        <v>3092</v>
      </c>
      <c r="H5073" s="15" t="s">
        <v>3093</v>
      </c>
      <c r="I5073" s="15" t="s">
        <v>128</v>
      </c>
      <c r="J5073" s="15" t="s">
        <v>60</v>
      </c>
      <c r="K5073" s="15" t="s">
        <v>19</v>
      </c>
      <c r="L5073" s="15" t="str">
        <f t="array" ref="L5073">_xlfn.XLOOKUP(M5073,reference_province_to_city!$A$2:$A$11,reference_province_to_city!$B$2:$B$11)</f>
        <v>Yogyakarta</v>
      </c>
      <c r="M5073" s="15" t="s">
        <v>18</v>
      </c>
      <c r="N5073" s="15">
        <v>55111.0</v>
      </c>
      <c r="O5073" s="15">
        <f t="array" ref="O5073">_xlfn.XLOOKUP(M5073,reference_postal_code!$B$2:$B$11,reference_postal_code!$A$2:$A$11)</f>
        <v>55111</v>
      </c>
      <c r="P5073" s="15" t="s">
        <v>77</v>
      </c>
      <c r="Q5073" s="15" t="s">
        <v>6665</v>
      </c>
      <c r="R5073" s="15" t="s">
        <v>65</v>
      </c>
      <c r="S5073" s="15" t="s">
        <v>66</v>
      </c>
      <c r="T5073" s="15" t="s">
        <v>6666</v>
      </c>
      <c r="U5073" s="28">
        <v>622080.0</v>
      </c>
      <c r="V5073" s="15">
        <v>8.0</v>
      </c>
      <c r="W5073" s="31">
        <v>0.2</v>
      </c>
      <c r="X5073" s="28">
        <v>217728.0</v>
      </c>
    </row>
    <row r="5074" ht="15.75" customHeight="1">
      <c r="A5074" s="15">
        <v>8049.0</v>
      </c>
      <c r="B5074" s="15" t="s">
        <v>7589</v>
      </c>
      <c r="C5074" s="18">
        <v>42554.0</v>
      </c>
      <c r="D5074" s="18">
        <v>42558.0</v>
      </c>
      <c r="E5074" s="18">
        <f t="shared" si="1"/>
        <v>42558</v>
      </c>
      <c r="F5074" s="15" t="s">
        <v>55</v>
      </c>
      <c r="G5074" s="15" t="s">
        <v>678</v>
      </c>
      <c r="H5074" s="15" t="s">
        <v>679</v>
      </c>
      <c r="I5074" s="15" t="s">
        <v>128</v>
      </c>
      <c r="J5074" s="15" t="s">
        <v>60</v>
      </c>
      <c r="K5074" s="15" t="s">
        <v>31</v>
      </c>
      <c r="L5074" s="15" t="str">
        <f t="array" ref="L5074">_xlfn.XLOOKUP(M5074,reference_province_to_city!$A$2:$A$11,reference_province_to_city!$B$2:$B$11)</f>
        <v>Balikpapan</v>
      </c>
      <c r="M5074" s="15" t="s">
        <v>21</v>
      </c>
      <c r="N5074" s="15">
        <v>76114.0</v>
      </c>
      <c r="O5074" s="15">
        <f t="array" ref="O5074">_xlfn.XLOOKUP(M5074,reference_postal_code!$B$2:$B$11,reference_postal_code!$A$2:$A$11)</f>
        <v>76114</v>
      </c>
      <c r="P5074" s="15" t="s">
        <v>166</v>
      </c>
      <c r="Q5074" s="15" t="s">
        <v>7590</v>
      </c>
      <c r="R5074" s="15" t="s">
        <v>65</v>
      </c>
      <c r="S5074" s="15" t="s">
        <v>222</v>
      </c>
      <c r="T5074" s="15" t="s">
        <v>7591</v>
      </c>
      <c r="U5074" s="28">
        <v>1.06029E7</v>
      </c>
      <c r="V5074" s="15">
        <v>7.0</v>
      </c>
      <c r="W5074" s="31">
        <v>0.0</v>
      </c>
      <c r="X5074" s="28">
        <v>2968812.0</v>
      </c>
    </row>
    <row r="5075" ht="15.75" customHeight="1">
      <c r="A5075" s="15">
        <v>3566.0</v>
      </c>
      <c r="B5075" s="15" t="s">
        <v>7592</v>
      </c>
      <c r="C5075" s="18">
        <v>42554.0</v>
      </c>
      <c r="D5075" s="18">
        <v>42557.0</v>
      </c>
      <c r="E5075" s="18">
        <f t="shared" si="1"/>
        <v>42557</v>
      </c>
      <c r="F5075" s="15" t="s">
        <v>125</v>
      </c>
      <c r="G5075" s="15" t="s">
        <v>4862</v>
      </c>
      <c r="H5075" s="15" t="s">
        <v>4863</v>
      </c>
      <c r="I5075" s="15" t="s">
        <v>59</v>
      </c>
      <c r="J5075" s="15" t="s">
        <v>60</v>
      </c>
      <c r="K5075" s="15" t="s">
        <v>10</v>
      </c>
      <c r="L5075" s="15" t="str">
        <f t="array" ref="L5075">_xlfn.XLOOKUP(M5075,reference_province_to_city!$A$2:$A$11,reference_province_to_city!$B$2:$B$11)</f>
        <v>Jakarta</v>
      </c>
      <c r="M5075" s="15" t="s">
        <v>7</v>
      </c>
      <c r="N5075" s="15">
        <v>10110.0</v>
      </c>
      <c r="O5075" s="15">
        <f t="array" ref="O5075">_xlfn.XLOOKUP(M5075,reference_postal_code!$B$2:$B$11,reference_postal_code!$A$2:$A$11)</f>
        <v>10110</v>
      </c>
      <c r="P5075" s="15" t="s">
        <v>117</v>
      </c>
      <c r="Q5075" s="15" t="s">
        <v>6296</v>
      </c>
      <c r="R5075" s="15" t="s">
        <v>65</v>
      </c>
      <c r="S5075" s="15" t="s">
        <v>103</v>
      </c>
      <c r="T5075" s="15" t="s">
        <v>6297</v>
      </c>
      <c r="U5075" s="28">
        <v>59400.0</v>
      </c>
      <c r="V5075" s="15">
        <v>2.0</v>
      </c>
      <c r="W5075" s="31">
        <v>0.0</v>
      </c>
      <c r="X5075" s="28">
        <v>1188.0</v>
      </c>
    </row>
    <row r="5076" ht="15.75" customHeight="1">
      <c r="A5076" s="15">
        <v>3565.0</v>
      </c>
      <c r="B5076" s="15" t="s">
        <v>7592</v>
      </c>
      <c r="C5076" s="18">
        <v>42554.0</v>
      </c>
      <c r="D5076" s="18">
        <v>42557.0</v>
      </c>
      <c r="E5076" s="18">
        <f t="shared" si="1"/>
        <v>42557</v>
      </c>
      <c r="F5076" s="15" t="s">
        <v>125</v>
      </c>
      <c r="G5076" s="15" t="s">
        <v>4862</v>
      </c>
      <c r="H5076" s="15" t="s">
        <v>4863</v>
      </c>
      <c r="I5076" s="15" t="s">
        <v>59</v>
      </c>
      <c r="J5076" s="15" t="s">
        <v>60</v>
      </c>
      <c r="K5076" s="15" t="s">
        <v>10</v>
      </c>
      <c r="L5076" s="15" t="str">
        <f t="array" ref="L5076">_xlfn.XLOOKUP(M5076,reference_province_to_city!$A$2:$A$11,reference_province_to_city!$B$2:$B$11)</f>
        <v>Jakarta</v>
      </c>
      <c r="M5076" s="15" t="s">
        <v>7</v>
      </c>
      <c r="N5076" s="15">
        <v>10110.0</v>
      </c>
      <c r="O5076" s="15">
        <f t="array" ref="O5076">_xlfn.XLOOKUP(M5076,reference_postal_code!$B$2:$B$11,reference_postal_code!$A$2:$A$11)</f>
        <v>10110</v>
      </c>
      <c r="P5076" s="15" t="s">
        <v>117</v>
      </c>
      <c r="Q5076" s="15" t="s">
        <v>2225</v>
      </c>
      <c r="R5076" s="15" t="s">
        <v>65</v>
      </c>
      <c r="S5076" s="15" t="s">
        <v>66</v>
      </c>
      <c r="T5076" s="15" t="s">
        <v>2226</v>
      </c>
      <c r="U5076" s="28">
        <v>194400.0</v>
      </c>
      <c r="V5076" s="15">
        <v>2.0</v>
      </c>
      <c r="W5076" s="31">
        <v>0.0</v>
      </c>
      <c r="X5076" s="28">
        <v>93312.0</v>
      </c>
    </row>
    <row r="5077" ht="15.75" customHeight="1">
      <c r="A5077" s="15">
        <v>9773.0</v>
      </c>
      <c r="B5077" s="15" t="s">
        <v>7593</v>
      </c>
      <c r="C5077" s="18">
        <v>42554.0</v>
      </c>
      <c r="D5077" s="18">
        <v>42554.0</v>
      </c>
      <c r="E5077" s="18">
        <f t="shared" si="1"/>
        <v>42554</v>
      </c>
      <c r="F5077" s="15" t="s">
        <v>466</v>
      </c>
      <c r="G5077" s="15" t="s">
        <v>639</v>
      </c>
      <c r="H5077" s="15" t="s">
        <v>640</v>
      </c>
      <c r="I5077" s="15" t="s">
        <v>128</v>
      </c>
      <c r="J5077" s="15" t="s">
        <v>60</v>
      </c>
      <c r="K5077" s="15" t="s">
        <v>33</v>
      </c>
      <c r="L5077" s="15" t="str">
        <f t="array" ref="L5077">_xlfn.XLOOKUP(M5077,reference_province_to_city!$A$2:$A$11,reference_province_to_city!$B$2:$B$11)</f>
        <v>Makassar</v>
      </c>
      <c r="M5077" s="15" t="s">
        <v>25</v>
      </c>
      <c r="N5077" s="15">
        <v>90111.0</v>
      </c>
      <c r="O5077" s="15">
        <f t="array" ref="O5077">_xlfn.XLOOKUP(M5077,reference_postal_code!$B$2:$B$11,reference_postal_code!$A$2:$A$11)</f>
        <v>90111</v>
      </c>
      <c r="P5077" s="15" t="s">
        <v>63</v>
      </c>
      <c r="Q5077" s="15" t="s">
        <v>2678</v>
      </c>
      <c r="R5077" s="15" t="s">
        <v>65</v>
      </c>
      <c r="S5077" s="15" t="s">
        <v>66</v>
      </c>
      <c r="T5077" s="15" t="s">
        <v>2679</v>
      </c>
      <c r="U5077" s="28">
        <v>1858800.0</v>
      </c>
      <c r="V5077" s="15">
        <v>5.0</v>
      </c>
      <c r="W5077" s="31">
        <v>0.2</v>
      </c>
      <c r="X5077" s="28">
        <v>580875.0</v>
      </c>
    </row>
    <row r="5078" ht="15.75" customHeight="1">
      <c r="A5078" s="15">
        <v>5938.0</v>
      </c>
      <c r="B5078" s="15" t="s">
        <v>7594</v>
      </c>
      <c r="C5078" s="18">
        <v>42555.0</v>
      </c>
      <c r="D5078" s="18">
        <v>42555.0</v>
      </c>
      <c r="E5078" s="18">
        <f t="shared" si="1"/>
        <v>42555</v>
      </c>
      <c r="F5078" s="15" t="s">
        <v>466</v>
      </c>
      <c r="G5078" s="15" t="s">
        <v>665</v>
      </c>
      <c r="H5078" s="15" t="s">
        <v>666</v>
      </c>
      <c r="I5078" s="15" t="s">
        <v>76</v>
      </c>
      <c r="J5078" s="15" t="s">
        <v>60</v>
      </c>
      <c r="K5078" s="15" t="s">
        <v>17</v>
      </c>
      <c r="L5078" s="15" t="str">
        <f t="array" ref="L5078">_xlfn.XLOOKUP(M5078,reference_province_to_city!$A$2:$A$11,reference_province_to_city!$B$2:$B$11)</f>
        <v>Semarang</v>
      </c>
      <c r="M5078" s="15" t="s">
        <v>15</v>
      </c>
      <c r="N5078" s="15">
        <v>50111.0</v>
      </c>
      <c r="O5078" s="15">
        <f t="array" ref="O5078">_xlfn.XLOOKUP(M5078,reference_postal_code!$B$2:$B$11,reference_postal_code!$A$2:$A$11)</f>
        <v>50111</v>
      </c>
      <c r="P5078" s="15" t="s">
        <v>77</v>
      </c>
      <c r="Q5078" s="15" t="s">
        <v>6224</v>
      </c>
      <c r="R5078" s="15" t="s">
        <v>110</v>
      </c>
      <c r="S5078" s="15" t="s">
        <v>111</v>
      </c>
      <c r="T5078" s="15" t="s">
        <v>6225</v>
      </c>
      <c r="U5078" s="28">
        <v>1079640.0</v>
      </c>
      <c r="V5078" s="15">
        <v>3.0</v>
      </c>
      <c r="W5078" s="31">
        <v>0.2</v>
      </c>
      <c r="X5078" s="28">
        <v>134955.0</v>
      </c>
    </row>
    <row r="5079" ht="15.75" customHeight="1">
      <c r="A5079" s="15">
        <v>4453.0</v>
      </c>
      <c r="B5079" s="15" t="s">
        <v>7595</v>
      </c>
      <c r="C5079" s="18">
        <v>42555.0</v>
      </c>
      <c r="D5079" s="18">
        <v>42557.0</v>
      </c>
      <c r="E5079" s="18">
        <f t="shared" si="1"/>
        <v>42557</v>
      </c>
      <c r="F5079" s="15" t="s">
        <v>125</v>
      </c>
      <c r="G5079" s="15" t="s">
        <v>2021</v>
      </c>
      <c r="H5079" s="15" t="s">
        <v>2022</v>
      </c>
      <c r="I5079" s="15" t="s">
        <v>59</v>
      </c>
      <c r="J5079" s="15" t="s">
        <v>60</v>
      </c>
      <c r="K5079" s="15" t="s">
        <v>14</v>
      </c>
      <c r="L5079" s="15" t="str">
        <f t="array" ref="L5079">_xlfn.XLOOKUP(M5079,reference_province_to_city!$A$2:$A$11,reference_province_to_city!$B$2:$B$11)</f>
        <v>Bandung</v>
      </c>
      <c r="M5079" s="15" t="s">
        <v>12</v>
      </c>
      <c r="N5079" s="15">
        <v>40111.0</v>
      </c>
      <c r="O5079" s="15">
        <f t="array" ref="O5079">_xlfn.XLOOKUP(M5079,reference_postal_code!$B$2:$B$11,reference_postal_code!$A$2:$A$11)</f>
        <v>40111</v>
      </c>
      <c r="P5079" s="15" t="s">
        <v>117</v>
      </c>
      <c r="Q5079" s="15" t="s">
        <v>2358</v>
      </c>
      <c r="R5079" s="15" t="s">
        <v>65</v>
      </c>
      <c r="S5079" s="15" t="s">
        <v>173</v>
      </c>
      <c r="T5079" s="15" t="s">
        <v>2359</v>
      </c>
      <c r="U5079" s="28">
        <v>659400.0</v>
      </c>
      <c r="V5079" s="15">
        <v>2.0</v>
      </c>
      <c r="W5079" s="31">
        <v>0.0</v>
      </c>
      <c r="X5079" s="28">
        <v>309918.0</v>
      </c>
    </row>
    <row r="5080" ht="15.75" customHeight="1">
      <c r="A5080" s="15">
        <v>5937.0</v>
      </c>
      <c r="B5080" s="15" t="s">
        <v>7594</v>
      </c>
      <c r="C5080" s="18">
        <v>42555.0</v>
      </c>
      <c r="D5080" s="18">
        <v>42555.0</v>
      </c>
      <c r="E5080" s="18">
        <f t="shared" si="1"/>
        <v>42555</v>
      </c>
      <c r="F5080" s="15" t="s">
        <v>466</v>
      </c>
      <c r="G5080" s="15" t="s">
        <v>665</v>
      </c>
      <c r="H5080" s="15" t="s">
        <v>666</v>
      </c>
      <c r="I5080" s="15" t="s">
        <v>76</v>
      </c>
      <c r="J5080" s="15" t="s">
        <v>60</v>
      </c>
      <c r="K5080" s="15" t="s">
        <v>3394</v>
      </c>
      <c r="L5080" s="15" t="str">
        <f t="array" ref="L5080">_xlfn.XLOOKUP(M5080,reference_province_to_city!$A$2:$A$11,reference_province_to_city!$B$2:$B$11)</f>
        <v>Semarang</v>
      </c>
      <c r="M5080" s="15" t="s">
        <v>15</v>
      </c>
      <c r="N5080" s="15">
        <v>50111.0</v>
      </c>
      <c r="O5080" s="15">
        <f t="array" ref="O5080">_xlfn.XLOOKUP(M5080,reference_postal_code!$B$2:$B$11,reference_postal_code!$A$2:$A$11)</f>
        <v>50111</v>
      </c>
      <c r="P5080" s="15" t="s">
        <v>77</v>
      </c>
      <c r="Q5080" s="15" t="s">
        <v>6569</v>
      </c>
      <c r="R5080" s="15" t="s">
        <v>110</v>
      </c>
      <c r="S5080" s="15" t="s">
        <v>111</v>
      </c>
      <c r="T5080" s="15" t="s">
        <v>6570</v>
      </c>
      <c r="U5080" s="28">
        <v>2662200.0</v>
      </c>
      <c r="V5080" s="15">
        <v>3.0</v>
      </c>
      <c r="W5080" s="31">
        <v>0.2</v>
      </c>
      <c r="X5080" s="28">
        <v>299497.0</v>
      </c>
    </row>
    <row r="5081" ht="15.75" customHeight="1">
      <c r="A5081" s="15">
        <v>4455.0</v>
      </c>
      <c r="B5081" s="15" t="s">
        <v>7595</v>
      </c>
      <c r="C5081" s="18">
        <v>42555.0</v>
      </c>
      <c r="D5081" s="18">
        <v>42557.0</v>
      </c>
      <c r="E5081" s="18">
        <f t="shared" si="1"/>
        <v>42557</v>
      </c>
      <c r="F5081" s="15" t="s">
        <v>125</v>
      </c>
      <c r="G5081" s="15" t="s">
        <v>2021</v>
      </c>
      <c r="H5081" s="15" t="s">
        <v>2022</v>
      </c>
      <c r="I5081" s="15" t="s">
        <v>59</v>
      </c>
      <c r="J5081" s="15" t="s">
        <v>60</v>
      </c>
      <c r="K5081" s="15" t="s">
        <v>14</v>
      </c>
      <c r="L5081" s="15" t="str">
        <f t="array" ref="L5081">_xlfn.XLOOKUP(M5081,reference_province_to_city!$A$2:$A$11,reference_province_to_city!$B$2:$B$11)</f>
        <v>Bandung</v>
      </c>
      <c r="M5081" s="15" t="s">
        <v>12</v>
      </c>
      <c r="N5081" s="15">
        <v>40111.0</v>
      </c>
      <c r="O5081" s="15">
        <f t="array" ref="O5081">_xlfn.XLOOKUP(M5081,reference_postal_code!$B$2:$B$11,reference_postal_code!$A$2:$A$11)</f>
        <v>40111</v>
      </c>
      <c r="P5081" s="15" t="s">
        <v>117</v>
      </c>
      <c r="Q5081" s="15" t="s">
        <v>572</v>
      </c>
      <c r="R5081" s="15" t="s">
        <v>65</v>
      </c>
      <c r="S5081" s="15" t="s">
        <v>87</v>
      </c>
      <c r="T5081" s="15" t="s">
        <v>573</v>
      </c>
      <c r="U5081" s="28">
        <v>418800.0</v>
      </c>
      <c r="V5081" s="15">
        <v>4.0</v>
      </c>
      <c r="W5081" s="31">
        <v>0.0</v>
      </c>
      <c r="X5081" s="28">
        <v>8376.0</v>
      </c>
    </row>
    <row r="5082" ht="15.75" customHeight="1">
      <c r="A5082" s="15">
        <v>4454.0</v>
      </c>
      <c r="B5082" s="15" t="s">
        <v>7595</v>
      </c>
      <c r="C5082" s="18">
        <v>42555.0</v>
      </c>
      <c r="D5082" s="18">
        <v>42557.0</v>
      </c>
      <c r="E5082" s="18">
        <f t="shared" si="1"/>
        <v>42557</v>
      </c>
      <c r="F5082" s="15" t="s">
        <v>125</v>
      </c>
      <c r="G5082" s="15" t="s">
        <v>2021</v>
      </c>
      <c r="H5082" s="15" t="s">
        <v>2022</v>
      </c>
      <c r="I5082" s="15" t="s">
        <v>59</v>
      </c>
      <c r="J5082" s="15" t="s">
        <v>60</v>
      </c>
      <c r="K5082" s="15" t="s">
        <v>14</v>
      </c>
      <c r="L5082" s="15" t="str">
        <f t="array" ref="L5082">_xlfn.XLOOKUP(M5082,reference_province_to_city!$A$2:$A$11,reference_province_to_city!$B$2:$B$11)</f>
        <v>Bandung</v>
      </c>
      <c r="M5082" s="15" t="s">
        <v>12</v>
      </c>
      <c r="N5082" s="15">
        <v>40111.0</v>
      </c>
      <c r="O5082" s="15">
        <f t="array" ref="O5082">_xlfn.XLOOKUP(M5082,reference_postal_code!$B$2:$B$11,reference_postal_code!$A$2:$A$11)</f>
        <v>40111</v>
      </c>
      <c r="P5082" s="15" t="s">
        <v>117</v>
      </c>
      <c r="Q5082" s="15" t="s">
        <v>4895</v>
      </c>
      <c r="R5082" s="15" t="s">
        <v>106</v>
      </c>
      <c r="S5082" s="15" t="s">
        <v>183</v>
      </c>
      <c r="T5082" s="15" t="s">
        <v>4896</v>
      </c>
      <c r="U5082" s="28">
        <v>1.9187475E7</v>
      </c>
      <c r="V5082" s="15">
        <v>5.0</v>
      </c>
      <c r="W5082" s="31">
        <v>0.15</v>
      </c>
      <c r="X5082" s="28">
        <v>3386025.0</v>
      </c>
    </row>
    <row r="5083" ht="15.75" customHeight="1">
      <c r="A5083" s="15">
        <v>5936.0</v>
      </c>
      <c r="B5083" s="15" t="s">
        <v>7594</v>
      </c>
      <c r="C5083" s="18">
        <v>42555.0</v>
      </c>
      <c r="D5083" s="18">
        <v>42555.0</v>
      </c>
      <c r="E5083" s="18">
        <f t="shared" si="1"/>
        <v>42555</v>
      </c>
      <c r="F5083" s="15" t="s">
        <v>466</v>
      </c>
      <c r="G5083" s="15" t="s">
        <v>665</v>
      </c>
      <c r="H5083" s="15" t="s">
        <v>666</v>
      </c>
      <c r="I5083" s="15" t="s">
        <v>76</v>
      </c>
      <c r="J5083" s="15" t="s">
        <v>60</v>
      </c>
      <c r="K5083" s="15" t="s">
        <v>17</v>
      </c>
      <c r="L5083" s="15" t="str">
        <f t="array" ref="L5083">_xlfn.XLOOKUP(M5083,reference_province_to_city!$A$2:$A$11,reference_province_to_city!$B$2:$B$11)</f>
        <v>Semarang</v>
      </c>
      <c r="M5083" s="15" t="s">
        <v>15</v>
      </c>
      <c r="N5083" s="15">
        <v>50111.0</v>
      </c>
      <c r="O5083" s="15">
        <f t="array" ref="O5083">_xlfn.XLOOKUP(M5083,reference_postal_code!$B$2:$B$11,reference_postal_code!$A$2:$A$11)</f>
        <v>50111</v>
      </c>
      <c r="P5083" s="15" t="s">
        <v>77</v>
      </c>
      <c r="Q5083" s="15" t="s">
        <v>479</v>
      </c>
      <c r="R5083" s="15" t="s">
        <v>106</v>
      </c>
      <c r="S5083" s="15" t="s">
        <v>139</v>
      </c>
      <c r="T5083" s="15" t="s">
        <v>480</v>
      </c>
      <c r="U5083" s="28">
        <v>381000.0</v>
      </c>
      <c r="V5083" s="15">
        <v>5.0</v>
      </c>
      <c r="W5083" s="31">
        <v>0.0</v>
      </c>
      <c r="X5083" s="28">
        <v>129540.0</v>
      </c>
    </row>
    <row r="5084" ht="15.75" customHeight="1">
      <c r="A5084" s="15">
        <v>4452.0</v>
      </c>
      <c r="B5084" s="15" t="s">
        <v>7595</v>
      </c>
      <c r="C5084" s="18">
        <v>42555.0</v>
      </c>
      <c r="D5084" s="18">
        <v>42557.0</v>
      </c>
      <c r="E5084" s="18">
        <f t="shared" si="1"/>
        <v>42557</v>
      </c>
      <c r="F5084" s="15" t="s">
        <v>125</v>
      </c>
      <c r="G5084" s="15" t="s">
        <v>2021</v>
      </c>
      <c r="H5084" s="15" t="s">
        <v>2022</v>
      </c>
      <c r="I5084" s="15" t="s">
        <v>59</v>
      </c>
      <c r="J5084" s="15" t="s">
        <v>60</v>
      </c>
      <c r="K5084" s="15" t="s">
        <v>14</v>
      </c>
      <c r="L5084" s="15" t="str">
        <f t="array" ref="L5084">_xlfn.XLOOKUP(M5084,reference_province_to_city!$A$2:$A$11,reference_province_to_city!$B$2:$B$11)</f>
        <v>Bandung</v>
      </c>
      <c r="M5084" s="15" t="s">
        <v>12</v>
      </c>
      <c r="N5084" s="15">
        <v>40111.0</v>
      </c>
      <c r="O5084" s="15">
        <f t="array" ref="O5084">_xlfn.XLOOKUP(M5084,reference_postal_code!$B$2:$B$11,reference_postal_code!$A$2:$A$11)</f>
        <v>40111</v>
      </c>
      <c r="P5084" s="15" t="s">
        <v>117</v>
      </c>
      <c r="Q5084" s="15" t="s">
        <v>479</v>
      </c>
      <c r="R5084" s="15" t="s">
        <v>106</v>
      </c>
      <c r="S5084" s="15" t="s">
        <v>139</v>
      </c>
      <c r="T5084" s="15" t="s">
        <v>480</v>
      </c>
      <c r="U5084" s="28">
        <v>381000.0</v>
      </c>
      <c r="V5084" s="15">
        <v>5.0</v>
      </c>
      <c r="W5084" s="31">
        <v>0.0</v>
      </c>
      <c r="X5084" s="28">
        <v>129540.0</v>
      </c>
    </row>
    <row r="5085" ht="15.75" customHeight="1">
      <c r="A5085" s="15">
        <v>6524.0</v>
      </c>
      <c r="B5085" s="15" t="s">
        <v>7596</v>
      </c>
      <c r="C5085" s="18">
        <v>42558.0</v>
      </c>
      <c r="D5085" s="18">
        <v>42564.0</v>
      </c>
      <c r="E5085" s="18">
        <f t="shared" si="1"/>
        <v>42564</v>
      </c>
      <c r="F5085" s="15" t="s">
        <v>55</v>
      </c>
      <c r="G5085" s="15" t="s">
        <v>4483</v>
      </c>
      <c r="H5085" s="15" t="s">
        <v>4484</v>
      </c>
      <c r="I5085" s="15" t="s">
        <v>76</v>
      </c>
      <c r="J5085" s="15" t="s">
        <v>60</v>
      </c>
      <c r="K5085" s="15" t="s">
        <v>19</v>
      </c>
      <c r="L5085" s="15" t="str">
        <f t="array" ref="L5085">_xlfn.XLOOKUP(M5085,reference_province_to_city!$A$2:$A$11,reference_province_to_city!$B$2:$B$11)</f>
        <v>Yogyakarta</v>
      </c>
      <c r="M5085" s="15" t="s">
        <v>18</v>
      </c>
      <c r="N5085" s="15">
        <v>55111.0</v>
      </c>
      <c r="O5085" s="15">
        <f t="array" ref="O5085">_xlfn.XLOOKUP(M5085,reference_postal_code!$B$2:$B$11,reference_postal_code!$A$2:$A$11)</f>
        <v>55111</v>
      </c>
      <c r="P5085" s="15" t="s">
        <v>77</v>
      </c>
      <c r="Q5085" s="15" t="s">
        <v>3410</v>
      </c>
      <c r="R5085" s="15" t="s">
        <v>65</v>
      </c>
      <c r="S5085" s="15" t="s">
        <v>79</v>
      </c>
      <c r="T5085" s="15" t="s">
        <v>3411</v>
      </c>
      <c r="U5085" s="28">
        <v>151200.0</v>
      </c>
      <c r="V5085" s="15">
        <v>2.0</v>
      </c>
      <c r="W5085" s="31">
        <v>0.2</v>
      </c>
      <c r="X5085" s="28">
        <v>49140.0</v>
      </c>
    </row>
    <row r="5086" ht="15.75" customHeight="1">
      <c r="A5086" s="15">
        <v>725.0</v>
      </c>
      <c r="B5086" s="15" t="s">
        <v>7597</v>
      </c>
      <c r="C5086" s="18">
        <v>42558.0</v>
      </c>
      <c r="D5086" s="18">
        <v>42563.0</v>
      </c>
      <c r="E5086" s="18">
        <f t="shared" si="1"/>
        <v>42563</v>
      </c>
      <c r="F5086" s="15" t="s">
        <v>55</v>
      </c>
      <c r="G5086" s="15" t="s">
        <v>4488</v>
      </c>
      <c r="H5086" s="15" t="s">
        <v>4489</v>
      </c>
      <c r="I5086" s="15" t="s">
        <v>128</v>
      </c>
      <c r="J5086" s="15" t="s">
        <v>60</v>
      </c>
      <c r="K5086" s="15" t="s">
        <v>14</v>
      </c>
      <c r="L5086" s="15" t="str">
        <f t="array" ref="L5086">_xlfn.XLOOKUP(M5086,reference_province_to_city!$A$2:$A$11,reference_province_to_city!$B$2:$B$11)</f>
        <v>Bandung</v>
      </c>
      <c r="M5086" s="15" t="s">
        <v>12</v>
      </c>
      <c r="O5086" s="15">
        <f t="array" ref="O5086">_xlfn.XLOOKUP(M5086,reference_postal_code!$B$2:$B$11,reference_postal_code!$A$2:$A$11)</f>
        <v>40111</v>
      </c>
      <c r="P5086" s="15" t="s">
        <v>117</v>
      </c>
      <c r="Q5086" s="15" t="s">
        <v>2403</v>
      </c>
      <c r="R5086" s="15" t="s">
        <v>65</v>
      </c>
      <c r="S5086" s="15" t="s">
        <v>226</v>
      </c>
      <c r="T5086" s="15" t="s">
        <v>2404</v>
      </c>
      <c r="U5086" s="28">
        <v>683760.0</v>
      </c>
      <c r="V5086" s="15">
        <v>7.0</v>
      </c>
      <c r="W5086" s="31">
        <v>0.2</v>
      </c>
      <c r="X5086" s="28">
        <v>76923.0</v>
      </c>
    </row>
    <row r="5087" ht="15.75" customHeight="1">
      <c r="A5087" s="15">
        <v>8797.0</v>
      </c>
      <c r="B5087" s="15" t="s">
        <v>7598</v>
      </c>
      <c r="C5087" s="18">
        <v>42558.0</v>
      </c>
      <c r="D5087" s="18">
        <v>42564.0</v>
      </c>
      <c r="E5087" s="18">
        <f t="shared" si="1"/>
        <v>42564</v>
      </c>
      <c r="F5087" s="15" t="s">
        <v>55</v>
      </c>
      <c r="G5087" s="15" t="s">
        <v>5476</v>
      </c>
      <c r="H5087" s="15" t="s">
        <v>5477</v>
      </c>
      <c r="I5087" s="15" t="s">
        <v>59</v>
      </c>
      <c r="J5087" s="15" t="s">
        <v>60</v>
      </c>
      <c r="K5087" s="15" t="s">
        <v>26</v>
      </c>
      <c r="L5087" s="15" t="str">
        <f t="array" ref="L5087">_xlfn.XLOOKUP(M5087,reference_province_to_city!$A$2:$A$11,reference_province_to_city!$B$2:$B$11)</f>
        <v>Denpasar</v>
      </c>
      <c r="M5087" s="15" t="s">
        <v>24</v>
      </c>
      <c r="N5087" s="15">
        <v>80231.0</v>
      </c>
      <c r="O5087" s="15">
        <f t="array" ref="O5087">_xlfn.XLOOKUP(M5087,reference_postal_code!$B$2:$B$11,reference_postal_code!$A$2:$A$11)</f>
        <v>80231</v>
      </c>
      <c r="P5087" s="15" t="s">
        <v>63</v>
      </c>
      <c r="Q5087" s="15" t="s">
        <v>1123</v>
      </c>
      <c r="R5087" s="15" t="s">
        <v>65</v>
      </c>
      <c r="S5087" s="15" t="s">
        <v>66</v>
      </c>
      <c r="T5087" s="15" t="s">
        <v>1124</v>
      </c>
      <c r="U5087" s="28">
        <v>194400.0</v>
      </c>
      <c r="V5087" s="15">
        <v>2.0</v>
      </c>
      <c r="W5087" s="31">
        <v>0.0</v>
      </c>
      <c r="X5087" s="28">
        <v>93312.0</v>
      </c>
    </row>
    <row r="5088" ht="15.75" customHeight="1">
      <c r="A5088" s="15">
        <v>1799.0</v>
      </c>
      <c r="B5088" s="15" t="s">
        <v>7599</v>
      </c>
      <c r="C5088" s="18">
        <v>42558.0</v>
      </c>
      <c r="D5088" s="18">
        <v>42562.0</v>
      </c>
      <c r="E5088" s="18">
        <f t="shared" si="1"/>
        <v>42562</v>
      </c>
      <c r="F5088" s="15" t="s">
        <v>55</v>
      </c>
      <c r="G5088" s="15" t="s">
        <v>1522</v>
      </c>
      <c r="H5088" s="15" t="s">
        <v>1523</v>
      </c>
      <c r="I5088" s="15" t="s">
        <v>59</v>
      </c>
      <c r="J5088" s="15" t="s">
        <v>60</v>
      </c>
      <c r="K5088" s="15" t="s">
        <v>31</v>
      </c>
      <c r="L5088" s="15" t="str">
        <f t="array" ref="L5088">_xlfn.XLOOKUP(M5088,reference_province_to_city!$A$2:$A$11,reference_province_to_city!$B$2:$B$11)</f>
        <v>Balikpapan</v>
      </c>
      <c r="M5088" s="15" t="s">
        <v>21</v>
      </c>
      <c r="N5088" s="15">
        <v>76114.0</v>
      </c>
      <c r="O5088" s="15">
        <f t="array" ref="O5088">_xlfn.XLOOKUP(M5088,reference_postal_code!$B$2:$B$11,reference_postal_code!$A$2:$A$11)</f>
        <v>76114</v>
      </c>
      <c r="P5088" s="15" t="s">
        <v>166</v>
      </c>
      <c r="Q5088" s="15" t="s">
        <v>2183</v>
      </c>
      <c r="R5088" s="15" t="s">
        <v>106</v>
      </c>
      <c r="S5088" s="15" t="s">
        <v>139</v>
      </c>
      <c r="T5088" s="15" t="s">
        <v>2184</v>
      </c>
      <c r="U5088" s="28">
        <v>3234750.0</v>
      </c>
      <c r="V5088" s="15">
        <v>5.0</v>
      </c>
      <c r="W5088" s="31">
        <v>0.0</v>
      </c>
      <c r="X5088" s="28">
        <v>1099815.0</v>
      </c>
    </row>
    <row r="5089" ht="15.75" customHeight="1">
      <c r="A5089" s="15">
        <v>2375.0</v>
      </c>
      <c r="B5089" s="15" t="s">
        <v>7600</v>
      </c>
      <c r="C5089" s="18">
        <v>42558.0</v>
      </c>
      <c r="D5089" s="18">
        <v>42562.0</v>
      </c>
      <c r="E5089" s="18">
        <f t="shared" si="1"/>
        <v>42562</v>
      </c>
      <c r="F5089" s="15" t="s">
        <v>114</v>
      </c>
      <c r="G5089" s="15" t="s">
        <v>451</v>
      </c>
      <c r="H5089" s="15" t="s">
        <v>452</v>
      </c>
      <c r="I5089" s="15" t="s">
        <v>128</v>
      </c>
      <c r="J5089" s="15" t="s">
        <v>60</v>
      </c>
      <c r="K5089" s="15" t="s">
        <v>22</v>
      </c>
      <c r="L5089" s="15" t="str">
        <f t="array" ref="L5089">_xlfn.XLOOKUP(M5089,reference_province_to_city!$A$2:$A$11,reference_province_to_city!$B$2:$B$11)</f>
        <v>Surabaya</v>
      </c>
      <c r="M5089" s="15" t="s">
        <v>20</v>
      </c>
      <c r="N5089" s="15">
        <v>60231.0</v>
      </c>
      <c r="O5089" s="15">
        <f t="array" ref="O5089">_xlfn.XLOOKUP(M5089,reference_postal_code!$B$2:$B$11,reference_postal_code!$A$2:$A$11)</f>
        <v>60231</v>
      </c>
      <c r="P5089" s="15" t="s">
        <v>166</v>
      </c>
      <c r="Q5089" s="15" t="s">
        <v>5771</v>
      </c>
      <c r="R5089" s="15" t="s">
        <v>106</v>
      </c>
      <c r="S5089" s="15" t="s">
        <v>107</v>
      </c>
      <c r="T5089" s="15" t="s">
        <v>5772</v>
      </c>
      <c r="U5089" s="28">
        <v>3800580.0</v>
      </c>
      <c r="V5089" s="15">
        <v>2.0</v>
      </c>
      <c r="W5089" s="31">
        <v>0.3</v>
      </c>
      <c r="X5089" s="28">
        <v>-217176.0</v>
      </c>
    </row>
    <row r="5090" ht="15.75" customHeight="1">
      <c r="A5090" s="15">
        <v>3983.0</v>
      </c>
      <c r="B5090" s="15" t="s">
        <v>7601</v>
      </c>
      <c r="C5090" s="18">
        <v>42558.0</v>
      </c>
      <c r="D5090" s="18">
        <v>42560.0</v>
      </c>
      <c r="E5090" s="18">
        <f t="shared" si="1"/>
        <v>42560</v>
      </c>
      <c r="F5090" s="15" t="s">
        <v>114</v>
      </c>
      <c r="G5090" s="15" t="s">
        <v>7387</v>
      </c>
      <c r="H5090" s="15" t="s">
        <v>7388</v>
      </c>
      <c r="I5090" s="15" t="s">
        <v>59</v>
      </c>
      <c r="J5090" s="15" t="s">
        <v>60</v>
      </c>
      <c r="K5090" s="15" t="s">
        <v>17</v>
      </c>
      <c r="L5090" s="15" t="str">
        <f t="array" ref="L5090">_xlfn.XLOOKUP(M5090,reference_province_to_city!$A$2:$A$11,reference_province_to_city!$B$2:$B$11)</f>
        <v>Semarang</v>
      </c>
      <c r="M5090" s="15" t="s">
        <v>15</v>
      </c>
      <c r="N5090" s="15">
        <v>50111.0</v>
      </c>
      <c r="O5090" s="15">
        <f t="array" ref="O5090">_xlfn.XLOOKUP(M5090,reference_postal_code!$B$2:$B$11,reference_postal_code!$A$2:$A$11)</f>
        <v>50111</v>
      </c>
      <c r="P5090" s="15" t="s">
        <v>77</v>
      </c>
      <c r="Q5090" s="15" t="s">
        <v>5225</v>
      </c>
      <c r="R5090" s="15" t="s">
        <v>106</v>
      </c>
      <c r="S5090" s="15" t="s">
        <v>107</v>
      </c>
      <c r="T5090" s="15" t="s">
        <v>5226</v>
      </c>
      <c r="U5090" s="28">
        <v>4319520.0</v>
      </c>
      <c r="V5090" s="15">
        <v>4.0</v>
      </c>
      <c r="W5090" s="31">
        <v>0.2</v>
      </c>
      <c r="X5090" s="28">
        <v>-53994.0</v>
      </c>
    </row>
    <row r="5091" ht="15.75" customHeight="1">
      <c r="A5091" s="15">
        <v>2374.0</v>
      </c>
      <c r="B5091" s="15" t="s">
        <v>7600</v>
      </c>
      <c r="C5091" s="18">
        <v>42558.0</v>
      </c>
      <c r="D5091" s="18">
        <v>42562.0</v>
      </c>
      <c r="E5091" s="18">
        <f t="shared" si="1"/>
        <v>42562</v>
      </c>
      <c r="F5091" s="15" t="s">
        <v>114</v>
      </c>
      <c r="G5091" s="15" t="s">
        <v>451</v>
      </c>
      <c r="H5091" s="15" t="s">
        <v>452</v>
      </c>
      <c r="I5091" s="15" t="s">
        <v>128</v>
      </c>
      <c r="J5091" s="15" t="s">
        <v>60</v>
      </c>
      <c r="K5091" s="15" t="s">
        <v>22</v>
      </c>
      <c r="L5091" s="15" t="str">
        <f t="array" ref="L5091">_xlfn.XLOOKUP(M5091,reference_province_to_city!$A$2:$A$11,reference_province_to_city!$B$2:$B$11)</f>
        <v>Surabaya</v>
      </c>
      <c r="M5091" s="15" t="s">
        <v>20</v>
      </c>
      <c r="N5091" s="15">
        <v>60231.0</v>
      </c>
      <c r="O5091" s="15">
        <f t="array" ref="O5091">_xlfn.XLOOKUP(M5091,reference_postal_code!$B$2:$B$11,reference_postal_code!$A$2:$A$11)</f>
        <v>60231</v>
      </c>
      <c r="P5091" s="15" t="s">
        <v>166</v>
      </c>
      <c r="Q5091" s="15" t="s">
        <v>4124</v>
      </c>
      <c r="R5091" s="15" t="s">
        <v>65</v>
      </c>
      <c r="S5091" s="15" t="s">
        <v>66</v>
      </c>
      <c r="T5091" s="15" t="s">
        <v>4125</v>
      </c>
      <c r="U5091" s="28">
        <v>355320.0</v>
      </c>
      <c r="V5091" s="15">
        <v>9.0</v>
      </c>
      <c r="W5091" s="31">
        <v>0.2</v>
      </c>
      <c r="X5091" s="28">
        <v>115479.0</v>
      </c>
    </row>
    <row r="5092" ht="15.75" customHeight="1">
      <c r="A5092" s="15">
        <v>2373.0</v>
      </c>
      <c r="B5092" s="15" t="s">
        <v>7600</v>
      </c>
      <c r="C5092" s="18">
        <v>42558.0</v>
      </c>
      <c r="D5092" s="18">
        <v>42562.0</v>
      </c>
      <c r="E5092" s="18">
        <f t="shared" si="1"/>
        <v>42562</v>
      </c>
      <c r="F5092" s="15" t="s">
        <v>114</v>
      </c>
      <c r="G5092" s="15" t="s">
        <v>451</v>
      </c>
      <c r="H5092" s="15" t="s">
        <v>452</v>
      </c>
      <c r="I5092" s="15" t="s">
        <v>128</v>
      </c>
      <c r="J5092" s="15" t="s">
        <v>60</v>
      </c>
      <c r="K5092" s="15" t="s">
        <v>22</v>
      </c>
      <c r="L5092" s="15" t="str">
        <f t="array" ref="L5092">_xlfn.XLOOKUP(M5092,reference_province_to_city!$A$2:$A$11,reference_province_to_city!$B$2:$B$11)</f>
        <v>Surabaya</v>
      </c>
      <c r="M5092" s="15" t="s">
        <v>20</v>
      </c>
      <c r="N5092" s="15">
        <v>60231.0</v>
      </c>
      <c r="O5092" s="15">
        <f t="array" ref="O5092">_xlfn.XLOOKUP(M5092,reference_postal_code!$B$2:$B$11,reference_postal_code!$A$2:$A$11)</f>
        <v>60231</v>
      </c>
      <c r="P5092" s="15" t="s">
        <v>166</v>
      </c>
      <c r="Q5092" s="15" t="s">
        <v>2936</v>
      </c>
      <c r="R5092" s="15" t="s">
        <v>65</v>
      </c>
      <c r="S5092" s="15" t="s">
        <v>103</v>
      </c>
      <c r="T5092" s="15" t="s">
        <v>2937</v>
      </c>
      <c r="U5092" s="28">
        <v>39480.0</v>
      </c>
      <c r="V5092" s="15">
        <v>1.0</v>
      </c>
      <c r="W5092" s="31">
        <v>0.2</v>
      </c>
      <c r="X5092" s="28">
        <v>12337.0</v>
      </c>
    </row>
    <row r="5093" ht="15.75" customHeight="1">
      <c r="A5093" s="15">
        <v>6525.0</v>
      </c>
      <c r="B5093" s="15" t="s">
        <v>7596</v>
      </c>
      <c r="C5093" s="18">
        <v>42558.0</v>
      </c>
      <c r="D5093" s="18">
        <v>42564.0</v>
      </c>
      <c r="E5093" s="18">
        <f t="shared" si="1"/>
        <v>42564</v>
      </c>
      <c r="F5093" s="15" t="s">
        <v>55</v>
      </c>
      <c r="G5093" s="15" t="s">
        <v>4483</v>
      </c>
      <c r="H5093" s="15" t="s">
        <v>4484</v>
      </c>
      <c r="I5093" s="15" t="s">
        <v>76</v>
      </c>
      <c r="J5093" s="15" t="s">
        <v>60</v>
      </c>
      <c r="K5093" s="15" t="s">
        <v>19</v>
      </c>
      <c r="L5093" s="15" t="str">
        <f t="array" ref="L5093">_xlfn.XLOOKUP(M5093,reference_province_to_city!$A$2:$A$11,reference_province_to_city!$B$2:$B$11)</f>
        <v>Yogyakarta</v>
      </c>
      <c r="M5093" s="15" t="s">
        <v>18</v>
      </c>
      <c r="N5093" s="15">
        <v>55111.0</v>
      </c>
      <c r="O5093" s="15">
        <f t="array" ref="O5093">_xlfn.XLOOKUP(M5093,reference_postal_code!$B$2:$B$11,reference_postal_code!$A$2:$A$11)</f>
        <v>55111</v>
      </c>
      <c r="P5093" s="15" t="s">
        <v>77</v>
      </c>
      <c r="Q5093" s="15" t="s">
        <v>2528</v>
      </c>
      <c r="R5093" s="15" t="s">
        <v>110</v>
      </c>
      <c r="S5093" s="15" t="s">
        <v>111</v>
      </c>
      <c r="T5093" s="15" t="s">
        <v>2529</v>
      </c>
      <c r="U5093" s="28">
        <v>899910.0</v>
      </c>
      <c r="V5093" s="15">
        <v>1.0</v>
      </c>
      <c r="W5093" s="31">
        <v>0.4</v>
      </c>
      <c r="X5093" s="28">
        <v>-194981.0</v>
      </c>
    </row>
    <row r="5094" ht="15.75" customHeight="1">
      <c r="A5094" s="15">
        <v>3985.0</v>
      </c>
      <c r="B5094" s="15" t="s">
        <v>7601</v>
      </c>
      <c r="C5094" s="18">
        <v>42558.0</v>
      </c>
      <c r="D5094" s="18">
        <v>42560.0</v>
      </c>
      <c r="E5094" s="18">
        <f t="shared" si="1"/>
        <v>42560</v>
      </c>
      <c r="F5094" s="15" t="s">
        <v>114</v>
      </c>
      <c r="G5094" s="15" t="s">
        <v>7387</v>
      </c>
      <c r="H5094" s="15" t="s">
        <v>7388</v>
      </c>
      <c r="I5094" s="15" t="s">
        <v>59</v>
      </c>
      <c r="J5094" s="15" t="s">
        <v>60</v>
      </c>
      <c r="K5094" s="15" t="s">
        <v>17</v>
      </c>
      <c r="L5094" s="15" t="str">
        <f t="array" ref="L5094">_xlfn.XLOOKUP(M5094,reference_province_to_city!$A$2:$A$11,reference_province_to_city!$B$2:$B$11)</f>
        <v>Semarang</v>
      </c>
      <c r="M5094" s="15" t="s">
        <v>15</v>
      </c>
      <c r="N5094" s="15">
        <v>50111.0</v>
      </c>
      <c r="O5094" s="15">
        <f t="array" ref="O5094">_xlfn.XLOOKUP(M5094,reference_postal_code!$B$2:$B$11,reference_postal_code!$A$2:$A$11)</f>
        <v>50111</v>
      </c>
      <c r="P5094" s="15" t="s">
        <v>77</v>
      </c>
      <c r="Q5094" s="15" t="s">
        <v>3099</v>
      </c>
      <c r="R5094" s="15" t="s">
        <v>65</v>
      </c>
      <c r="S5094" s="15" t="s">
        <v>66</v>
      </c>
      <c r="T5094" s="15" t="s">
        <v>3100</v>
      </c>
      <c r="U5094" s="28">
        <v>734100.0</v>
      </c>
      <c r="V5094" s="15">
        <v>1.0</v>
      </c>
      <c r="W5094" s="31">
        <v>0.0</v>
      </c>
      <c r="X5094" s="28">
        <v>367050.0</v>
      </c>
    </row>
    <row r="5095" ht="15.75" customHeight="1">
      <c r="A5095" s="15">
        <v>8798.0</v>
      </c>
      <c r="B5095" s="15" t="s">
        <v>7598</v>
      </c>
      <c r="C5095" s="18">
        <v>42558.0</v>
      </c>
      <c r="D5095" s="18">
        <v>42564.0</v>
      </c>
      <c r="E5095" s="18">
        <f t="shared" si="1"/>
        <v>42564</v>
      </c>
      <c r="F5095" s="15" t="s">
        <v>55</v>
      </c>
      <c r="G5095" s="15" t="s">
        <v>5476</v>
      </c>
      <c r="H5095" s="15" t="s">
        <v>5477</v>
      </c>
      <c r="I5095" s="15" t="s">
        <v>59</v>
      </c>
      <c r="J5095" s="15" t="s">
        <v>60</v>
      </c>
      <c r="K5095" s="15" t="s">
        <v>26</v>
      </c>
      <c r="L5095" s="15" t="str">
        <f t="array" ref="L5095">_xlfn.XLOOKUP(M5095,reference_province_to_city!$A$2:$A$11,reference_province_to_city!$B$2:$B$11)</f>
        <v>Denpasar</v>
      </c>
      <c r="M5095" s="15" t="s">
        <v>24</v>
      </c>
      <c r="N5095" s="15">
        <v>80231.0</v>
      </c>
      <c r="O5095" s="15">
        <f t="array" ref="O5095">_xlfn.XLOOKUP(M5095,reference_postal_code!$B$2:$B$11,reference_postal_code!$A$2:$A$11)</f>
        <v>80231</v>
      </c>
      <c r="P5095" s="15" t="s">
        <v>63</v>
      </c>
      <c r="Q5095" s="15" t="s">
        <v>2543</v>
      </c>
      <c r="R5095" s="15" t="s">
        <v>65</v>
      </c>
      <c r="S5095" s="15" t="s">
        <v>93</v>
      </c>
      <c r="T5095" s="15" t="s">
        <v>2544</v>
      </c>
      <c r="U5095" s="28">
        <v>689700.0</v>
      </c>
      <c r="V5095" s="15">
        <v>2.0</v>
      </c>
      <c r="W5095" s="31">
        <v>0.0</v>
      </c>
      <c r="X5095" s="28">
        <v>193116.0</v>
      </c>
    </row>
    <row r="5096" ht="15.75" customHeight="1">
      <c r="A5096" s="15">
        <v>6527.0</v>
      </c>
      <c r="B5096" s="15" t="s">
        <v>7596</v>
      </c>
      <c r="C5096" s="18">
        <v>42558.0</v>
      </c>
      <c r="D5096" s="18">
        <v>42564.0</v>
      </c>
      <c r="E5096" s="18">
        <f t="shared" si="1"/>
        <v>42564</v>
      </c>
      <c r="F5096" s="15" t="s">
        <v>55</v>
      </c>
      <c r="G5096" s="15" t="s">
        <v>4483</v>
      </c>
      <c r="H5096" s="15" t="s">
        <v>4484</v>
      </c>
      <c r="I5096" s="15" t="s">
        <v>76</v>
      </c>
      <c r="J5096" s="15" t="s">
        <v>60</v>
      </c>
      <c r="K5096" s="15" t="s">
        <v>19</v>
      </c>
      <c r="L5096" s="15" t="str">
        <f t="array" ref="L5096">_xlfn.XLOOKUP(M5096,reference_province_to_city!$A$2:$A$11,reference_province_to_city!$B$2:$B$11)</f>
        <v>Yogyakarta</v>
      </c>
      <c r="M5096" s="15" t="s">
        <v>18</v>
      </c>
      <c r="N5096" s="15">
        <v>55111.0</v>
      </c>
      <c r="O5096" s="15">
        <f t="array" ref="O5096">_xlfn.XLOOKUP(M5096,reference_postal_code!$B$2:$B$11,reference_postal_code!$A$2:$A$11)</f>
        <v>55111</v>
      </c>
      <c r="P5096" s="15" t="s">
        <v>77</v>
      </c>
      <c r="Q5096" s="15" t="s">
        <v>3399</v>
      </c>
      <c r="R5096" s="15" t="s">
        <v>65</v>
      </c>
      <c r="S5096" s="15" t="s">
        <v>83</v>
      </c>
      <c r="T5096" s="15" t="s">
        <v>3400</v>
      </c>
      <c r="U5096" s="28">
        <v>141300.0</v>
      </c>
      <c r="V5096" s="15">
        <v>5.0</v>
      </c>
      <c r="W5096" s="31">
        <v>0.7</v>
      </c>
      <c r="X5096" s="28">
        <v>-117750.0</v>
      </c>
    </row>
    <row r="5097" ht="15.75" customHeight="1">
      <c r="A5097" s="15">
        <v>3984.0</v>
      </c>
      <c r="B5097" s="15" t="s">
        <v>7601</v>
      </c>
      <c r="C5097" s="18">
        <v>42558.0</v>
      </c>
      <c r="D5097" s="18">
        <v>42560.0</v>
      </c>
      <c r="E5097" s="18">
        <f t="shared" si="1"/>
        <v>42560</v>
      </c>
      <c r="F5097" s="15" t="s">
        <v>114</v>
      </c>
      <c r="G5097" s="15" t="s">
        <v>7387</v>
      </c>
      <c r="H5097" s="15" t="s">
        <v>7388</v>
      </c>
      <c r="I5097" s="15" t="s">
        <v>59</v>
      </c>
      <c r="J5097" s="15" t="s">
        <v>60</v>
      </c>
      <c r="K5097" s="15" t="s">
        <v>17</v>
      </c>
      <c r="L5097" s="15" t="str">
        <f t="array" ref="L5097">_xlfn.XLOOKUP(M5097,reference_province_to_city!$A$2:$A$11,reference_province_to_city!$B$2:$B$11)</f>
        <v>Semarang</v>
      </c>
      <c r="M5097" s="15" t="s">
        <v>15</v>
      </c>
      <c r="N5097" s="15">
        <v>50111.0</v>
      </c>
      <c r="O5097" s="15">
        <f t="array" ref="O5097">_xlfn.XLOOKUP(M5097,reference_postal_code!$B$2:$B$11,reference_postal_code!$A$2:$A$11)</f>
        <v>50111</v>
      </c>
      <c r="P5097" s="15" t="s">
        <v>77</v>
      </c>
      <c r="Q5097" s="15" t="s">
        <v>4926</v>
      </c>
      <c r="R5097" s="15" t="s">
        <v>110</v>
      </c>
      <c r="S5097" s="15" t="s">
        <v>1391</v>
      </c>
      <c r="T5097" s="15" t="s">
        <v>4927</v>
      </c>
      <c r="U5097" s="28">
        <v>4.19994E7</v>
      </c>
      <c r="V5097" s="15">
        <v>5.0</v>
      </c>
      <c r="W5097" s="31">
        <v>0.2</v>
      </c>
      <c r="X5097" s="28">
        <v>1.4174797E7</v>
      </c>
    </row>
    <row r="5098" ht="15.75" customHeight="1">
      <c r="A5098" s="15">
        <v>6526.0</v>
      </c>
      <c r="B5098" s="15" t="s">
        <v>7596</v>
      </c>
      <c r="C5098" s="18">
        <v>42558.0</v>
      </c>
      <c r="D5098" s="18">
        <v>42564.0</v>
      </c>
      <c r="E5098" s="18">
        <f t="shared" si="1"/>
        <v>42564</v>
      </c>
      <c r="F5098" s="15" t="s">
        <v>55</v>
      </c>
      <c r="G5098" s="15" t="s">
        <v>4483</v>
      </c>
      <c r="H5098" s="15" t="s">
        <v>4484</v>
      </c>
      <c r="I5098" s="15" t="s">
        <v>76</v>
      </c>
      <c r="J5098" s="15" t="s">
        <v>60</v>
      </c>
      <c r="K5098" s="15" t="s">
        <v>19</v>
      </c>
      <c r="L5098" s="15" t="str">
        <f t="array" ref="L5098">_xlfn.XLOOKUP(M5098,reference_province_to_city!$A$2:$A$11,reference_province_to_city!$B$2:$B$11)</f>
        <v>Yogyakarta</v>
      </c>
      <c r="M5098" s="15" t="s">
        <v>18</v>
      </c>
      <c r="N5098" s="15">
        <v>55111.0</v>
      </c>
      <c r="O5098" s="15">
        <f t="array" ref="O5098">_xlfn.XLOOKUP(M5098,reference_postal_code!$B$2:$B$11,reference_postal_code!$A$2:$A$11)</f>
        <v>55111</v>
      </c>
      <c r="P5098" s="15" t="s">
        <v>77</v>
      </c>
      <c r="Q5098" s="15" t="s">
        <v>1328</v>
      </c>
      <c r="R5098" s="15" t="s">
        <v>65</v>
      </c>
      <c r="S5098" s="15" t="s">
        <v>83</v>
      </c>
      <c r="T5098" s="15" t="s">
        <v>1329</v>
      </c>
      <c r="U5098" s="28">
        <v>85725.0</v>
      </c>
      <c r="V5098" s="15">
        <v>5.0</v>
      </c>
      <c r="W5098" s="31">
        <v>0.7</v>
      </c>
      <c r="X5098" s="28">
        <v>-71438.0</v>
      </c>
    </row>
    <row r="5099" ht="15.75" customHeight="1">
      <c r="A5099" s="15">
        <v>2372.0</v>
      </c>
      <c r="B5099" s="15" t="s">
        <v>7600</v>
      </c>
      <c r="C5099" s="18">
        <v>42558.0</v>
      </c>
      <c r="D5099" s="18">
        <v>42562.0</v>
      </c>
      <c r="E5099" s="18">
        <f t="shared" si="1"/>
        <v>42562</v>
      </c>
      <c r="F5099" s="15" t="s">
        <v>114</v>
      </c>
      <c r="G5099" s="15" t="s">
        <v>451</v>
      </c>
      <c r="H5099" s="15" t="s">
        <v>452</v>
      </c>
      <c r="I5099" s="15" t="s">
        <v>128</v>
      </c>
      <c r="J5099" s="15" t="s">
        <v>60</v>
      </c>
      <c r="K5099" s="15" t="s">
        <v>22</v>
      </c>
      <c r="L5099" s="15" t="str">
        <f t="array" ref="L5099">_xlfn.XLOOKUP(M5099,reference_province_to_city!$A$2:$A$11,reference_province_to_city!$B$2:$B$11)</f>
        <v>Surabaya</v>
      </c>
      <c r="M5099" s="15" t="s">
        <v>20</v>
      </c>
      <c r="N5099" s="15">
        <v>60231.0</v>
      </c>
      <c r="O5099" s="15">
        <f t="array" ref="O5099">_xlfn.XLOOKUP(M5099,reference_postal_code!$B$2:$B$11,reference_postal_code!$A$2:$A$11)</f>
        <v>60231</v>
      </c>
      <c r="P5099" s="15" t="s">
        <v>166</v>
      </c>
      <c r="Q5099" s="15" t="s">
        <v>5182</v>
      </c>
      <c r="R5099" s="15" t="s">
        <v>106</v>
      </c>
      <c r="S5099" s="15" t="s">
        <v>139</v>
      </c>
      <c r="T5099" s="15" t="s">
        <v>5183</v>
      </c>
      <c r="U5099" s="28">
        <v>904320.0</v>
      </c>
      <c r="V5099" s="15">
        <v>8.0</v>
      </c>
      <c r="W5099" s="31">
        <v>0.6</v>
      </c>
      <c r="X5099" s="28">
        <v>-406944.0</v>
      </c>
    </row>
    <row r="5100" ht="15.75" customHeight="1">
      <c r="A5100" s="15">
        <v>3255.0</v>
      </c>
      <c r="B5100" s="15" t="s">
        <v>7602</v>
      </c>
      <c r="C5100" s="18">
        <v>42559.0</v>
      </c>
      <c r="D5100" s="18">
        <v>42565.0</v>
      </c>
      <c r="E5100" s="18">
        <f t="shared" si="1"/>
        <v>42565</v>
      </c>
      <c r="F5100" s="15" t="s">
        <v>55</v>
      </c>
      <c r="G5100" s="15" t="s">
        <v>3022</v>
      </c>
      <c r="H5100" s="15" t="s">
        <v>3023</v>
      </c>
      <c r="I5100" s="15" t="s">
        <v>59</v>
      </c>
      <c r="J5100" s="15" t="s">
        <v>60</v>
      </c>
      <c r="K5100" s="15" t="s">
        <v>26</v>
      </c>
      <c r="L5100" s="15" t="str">
        <f t="array" ref="L5100">_xlfn.XLOOKUP(M5100,reference_province_to_city!$A$2:$A$11,reference_province_to_city!$B$2:$B$11)</f>
        <v>Denpasar</v>
      </c>
      <c r="M5100" s="15" t="s">
        <v>24</v>
      </c>
      <c r="N5100" s="15">
        <v>80231.0</v>
      </c>
      <c r="O5100" s="15">
        <f t="array" ref="O5100">_xlfn.XLOOKUP(M5100,reference_postal_code!$B$2:$B$11,reference_postal_code!$A$2:$A$11)</f>
        <v>80231</v>
      </c>
      <c r="P5100" s="15" t="s">
        <v>63</v>
      </c>
      <c r="Q5100" s="15" t="s">
        <v>4217</v>
      </c>
      <c r="R5100" s="15" t="s">
        <v>110</v>
      </c>
      <c r="S5100" s="15" t="s">
        <v>111</v>
      </c>
      <c r="T5100" s="15" t="s">
        <v>4218</v>
      </c>
      <c r="U5100" s="28">
        <v>1619760.0</v>
      </c>
      <c r="V5100" s="15">
        <v>1.0</v>
      </c>
      <c r="W5100" s="31">
        <v>0.2</v>
      </c>
      <c r="X5100" s="28">
        <v>141729.0</v>
      </c>
    </row>
    <row r="5101" ht="15.75" customHeight="1">
      <c r="A5101" s="15">
        <v>3815.0</v>
      </c>
      <c r="B5101" s="15" t="s">
        <v>7603</v>
      </c>
      <c r="C5101" s="18">
        <v>42559.0</v>
      </c>
      <c r="D5101" s="18">
        <v>42559.0</v>
      </c>
      <c r="E5101" s="18">
        <f t="shared" si="1"/>
        <v>42559</v>
      </c>
      <c r="F5101" s="15" t="s">
        <v>466</v>
      </c>
      <c r="G5101" s="15" t="s">
        <v>2824</v>
      </c>
      <c r="H5101" s="15" t="s">
        <v>2825</v>
      </c>
      <c r="I5101" s="15" t="s">
        <v>59</v>
      </c>
      <c r="J5101" s="15" t="s">
        <v>60</v>
      </c>
      <c r="K5101" s="15" t="s">
        <v>29</v>
      </c>
      <c r="L5101" s="15" t="str">
        <f t="array" ref="L5101">_xlfn.XLOOKUP(M5101,reference_province_to_city!$A$2:$A$11,reference_province_to_city!$B$2:$B$11)</f>
        <v>Palembang</v>
      </c>
      <c r="M5101" s="15" t="s">
        <v>13</v>
      </c>
      <c r="N5101" s="15">
        <v>30111.0</v>
      </c>
      <c r="O5101" s="15">
        <f t="array" ref="O5101">_xlfn.XLOOKUP(M5101,reference_postal_code!$B$2:$B$11,reference_postal_code!$A$2:$A$11)</f>
        <v>30111</v>
      </c>
      <c r="P5101" s="15" t="s">
        <v>77</v>
      </c>
      <c r="Q5101" s="15" t="s">
        <v>7604</v>
      </c>
      <c r="R5101" s="15" t="s">
        <v>110</v>
      </c>
      <c r="S5101" s="15" t="s">
        <v>111</v>
      </c>
      <c r="T5101" s="15" t="s">
        <v>7605</v>
      </c>
      <c r="U5101" s="28">
        <v>1.23594E7</v>
      </c>
      <c r="V5101" s="15">
        <v>5.0</v>
      </c>
      <c r="W5101" s="31">
        <v>0.2</v>
      </c>
      <c r="X5101" s="28">
        <v>772462.0</v>
      </c>
    </row>
    <row r="5102" ht="15.75" customHeight="1">
      <c r="A5102" s="15">
        <v>1940.0</v>
      </c>
      <c r="B5102" s="15" t="s">
        <v>7606</v>
      </c>
      <c r="C5102" s="18">
        <v>42559.0</v>
      </c>
      <c r="D5102" s="18">
        <v>42563.0</v>
      </c>
      <c r="E5102" s="18">
        <f t="shared" si="1"/>
        <v>42563</v>
      </c>
      <c r="F5102" s="15" t="s">
        <v>55</v>
      </c>
      <c r="G5102" s="15" t="s">
        <v>2782</v>
      </c>
      <c r="H5102" s="15" t="s">
        <v>2783</v>
      </c>
      <c r="I5102" s="15" t="s">
        <v>59</v>
      </c>
      <c r="J5102" s="15" t="s">
        <v>60</v>
      </c>
      <c r="K5102" s="15" t="s">
        <v>19</v>
      </c>
      <c r="L5102" s="15" t="str">
        <f t="array" ref="L5102">_xlfn.XLOOKUP(M5102,reference_province_to_city!$A$2:$A$11,reference_province_to_city!$B$2:$B$11)</f>
        <v>Yogyakarta</v>
      </c>
      <c r="M5102" s="15" t="s">
        <v>18</v>
      </c>
      <c r="N5102" s="15">
        <v>55111.0</v>
      </c>
      <c r="O5102" s="15">
        <f t="array" ref="O5102">_xlfn.XLOOKUP(M5102,reference_postal_code!$B$2:$B$11,reference_postal_code!$A$2:$A$11)</f>
        <v>55111</v>
      </c>
      <c r="P5102" s="15" t="s">
        <v>77</v>
      </c>
      <c r="Q5102" s="15" t="s">
        <v>4026</v>
      </c>
      <c r="R5102" s="15" t="s">
        <v>65</v>
      </c>
      <c r="S5102" s="15" t="s">
        <v>83</v>
      </c>
      <c r="T5102" s="15" t="s">
        <v>4027</v>
      </c>
      <c r="U5102" s="28">
        <v>131040.0</v>
      </c>
      <c r="V5102" s="15">
        <v>4.0</v>
      </c>
      <c r="W5102" s="31">
        <v>0.7</v>
      </c>
      <c r="X5102" s="28">
        <v>-91728.0</v>
      </c>
    </row>
    <row r="5103" ht="15.75" customHeight="1">
      <c r="A5103" s="15">
        <v>3816.0</v>
      </c>
      <c r="B5103" s="15" t="s">
        <v>7603</v>
      </c>
      <c r="C5103" s="18">
        <v>42559.0</v>
      </c>
      <c r="D5103" s="18">
        <v>42559.0</v>
      </c>
      <c r="E5103" s="18">
        <f t="shared" si="1"/>
        <v>42559</v>
      </c>
      <c r="F5103" s="15" t="s">
        <v>466</v>
      </c>
      <c r="G5103" s="15" t="s">
        <v>2824</v>
      </c>
      <c r="H5103" s="15" t="s">
        <v>2825</v>
      </c>
      <c r="I5103" s="15" t="s">
        <v>59</v>
      </c>
      <c r="J5103" s="15" t="s">
        <v>60</v>
      </c>
      <c r="L5103" s="15" t="str">
        <f t="array" ref="L5103">_xlfn.XLOOKUP(M5103,reference_province_to_city!$A$2:$A$11,reference_province_to_city!$B$2:$B$11)</f>
        <v>Palembang</v>
      </c>
      <c r="M5103" s="15" t="s">
        <v>13</v>
      </c>
      <c r="N5103" s="15">
        <v>30111.0</v>
      </c>
      <c r="O5103" s="15">
        <f t="array" ref="O5103">_xlfn.XLOOKUP(M5103,reference_postal_code!$B$2:$B$11,reference_postal_code!$A$2:$A$11)</f>
        <v>30111</v>
      </c>
      <c r="P5103" s="15" t="s">
        <v>77</v>
      </c>
      <c r="Q5103" s="15" t="s">
        <v>2779</v>
      </c>
      <c r="R5103" s="15" t="s">
        <v>65</v>
      </c>
      <c r="S5103" s="15" t="s">
        <v>66</v>
      </c>
      <c r="T5103" s="15" t="s">
        <v>2780</v>
      </c>
      <c r="U5103" s="28">
        <v>239760.0</v>
      </c>
      <c r="V5103" s="15">
        <v>2.0</v>
      </c>
      <c r="W5103" s="31">
        <v>0.2</v>
      </c>
      <c r="X5103" s="28">
        <v>74925.0</v>
      </c>
    </row>
    <row r="5104" ht="15.75" customHeight="1">
      <c r="A5104" s="15">
        <v>1924.0</v>
      </c>
      <c r="B5104" s="15" t="s">
        <v>7607</v>
      </c>
      <c r="C5104" s="18">
        <v>42559.0</v>
      </c>
      <c r="D5104" s="18">
        <v>42561.0</v>
      </c>
      <c r="E5104" s="18">
        <f t="shared" si="1"/>
        <v>42561</v>
      </c>
      <c r="F5104" s="15" t="s">
        <v>114</v>
      </c>
      <c r="G5104" s="15" t="s">
        <v>7454</v>
      </c>
      <c r="H5104" s="15" t="s">
        <v>7455</v>
      </c>
      <c r="I5104" s="15" t="s">
        <v>128</v>
      </c>
      <c r="J5104" s="15" t="s">
        <v>60</v>
      </c>
      <c r="K5104" s="15" t="s">
        <v>33</v>
      </c>
      <c r="L5104" s="15" t="str">
        <f t="array" ref="L5104">_xlfn.XLOOKUP(M5104,reference_province_to_city!$A$2:$A$11,reference_province_to_city!$B$2:$B$11)</f>
        <v>Makassar</v>
      </c>
      <c r="M5104" s="15" t="s">
        <v>25</v>
      </c>
      <c r="N5104" s="15">
        <v>90111.0</v>
      </c>
      <c r="O5104" s="15">
        <f t="array" ref="O5104">_xlfn.XLOOKUP(M5104,reference_postal_code!$B$2:$B$11,reference_postal_code!$A$2:$A$11)</f>
        <v>90111</v>
      </c>
      <c r="P5104" s="15" t="s">
        <v>63</v>
      </c>
      <c r="Q5104" s="15" t="s">
        <v>597</v>
      </c>
      <c r="R5104" s="15" t="s">
        <v>65</v>
      </c>
      <c r="S5104" s="15" t="s">
        <v>93</v>
      </c>
      <c r="T5104" s="15" t="s">
        <v>598</v>
      </c>
      <c r="U5104" s="28">
        <v>714240.0</v>
      </c>
      <c r="V5104" s="15">
        <v>3.0</v>
      </c>
      <c r="W5104" s="31">
        <v>0.2</v>
      </c>
      <c r="X5104" s="28">
        <v>53568.0</v>
      </c>
    </row>
    <row r="5105" ht="15.75" customHeight="1">
      <c r="A5105" s="15">
        <v>1938.0</v>
      </c>
      <c r="B5105" s="15" t="s">
        <v>7606</v>
      </c>
      <c r="C5105" s="18">
        <v>42559.0</v>
      </c>
      <c r="D5105" s="18">
        <v>42563.0</v>
      </c>
      <c r="E5105" s="18">
        <f t="shared" si="1"/>
        <v>42563</v>
      </c>
      <c r="F5105" s="15" t="s">
        <v>55</v>
      </c>
      <c r="G5105" s="15" t="s">
        <v>2782</v>
      </c>
      <c r="H5105" s="15" t="s">
        <v>2783</v>
      </c>
      <c r="I5105" s="15" t="s">
        <v>59</v>
      </c>
      <c r="J5105" s="15" t="s">
        <v>60</v>
      </c>
      <c r="K5105" s="15" t="s">
        <v>19</v>
      </c>
      <c r="L5105" s="15" t="str">
        <f t="array" ref="L5105">_xlfn.XLOOKUP(M5105,reference_province_to_city!$A$2:$A$11,reference_province_to_city!$B$2:$B$11)</f>
        <v>Yogyakarta</v>
      </c>
      <c r="M5105" s="15" t="s">
        <v>18</v>
      </c>
      <c r="N5105" s="15">
        <v>55111.0</v>
      </c>
      <c r="O5105" s="15">
        <f t="array" ref="O5105">_xlfn.XLOOKUP(M5105,reference_postal_code!$B$2:$B$11,reference_postal_code!$A$2:$A$11)</f>
        <v>55111</v>
      </c>
      <c r="P5105" s="15" t="s">
        <v>77</v>
      </c>
      <c r="Q5105" s="15" t="s">
        <v>5370</v>
      </c>
      <c r="R5105" s="15" t="s">
        <v>65</v>
      </c>
      <c r="S5105" s="15" t="s">
        <v>83</v>
      </c>
      <c r="T5105" s="15" t="s">
        <v>5371</v>
      </c>
      <c r="U5105" s="28">
        <v>299520.0</v>
      </c>
      <c r="V5105" s="15">
        <v>2.0</v>
      </c>
      <c r="W5105" s="31">
        <v>0.7</v>
      </c>
      <c r="X5105" s="28">
        <v>-199680.0</v>
      </c>
    </row>
    <row r="5106" ht="15.75" customHeight="1">
      <c r="A5106" s="15">
        <v>1939.0</v>
      </c>
      <c r="B5106" s="15" t="s">
        <v>7606</v>
      </c>
      <c r="C5106" s="18">
        <v>42559.0</v>
      </c>
      <c r="D5106" s="18">
        <v>42563.0</v>
      </c>
      <c r="E5106" s="18">
        <f t="shared" si="1"/>
        <v>42563</v>
      </c>
      <c r="F5106" s="15" t="s">
        <v>55</v>
      </c>
      <c r="G5106" s="15" t="s">
        <v>2782</v>
      </c>
      <c r="H5106" s="15" t="s">
        <v>2783</v>
      </c>
      <c r="I5106" s="15" t="s">
        <v>59</v>
      </c>
      <c r="J5106" s="15" t="s">
        <v>60</v>
      </c>
      <c r="K5106" s="15" t="s">
        <v>19</v>
      </c>
      <c r="L5106" s="15" t="str">
        <f t="array" ref="L5106">_xlfn.XLOOKUP(M5106,reference_province_to_city!$A$2:$A$11,reference_province_to_city!$B$2:$B$11)</f>
        <v>Yogyakarta</v>
      </c>
      <c r="M5106" s="15" t="s">
        <v>18</v>
      </c>
      <c r="N5106" s="15">
        <v>55111.0</v>
      </c>
      <c r="O5106" s="15">
        <f t="array" ref="O5106">_xlfn.XLOOKUP(M5106,reference_postal_code!$B$2:$B$11,reference_postal_code!$A$2:$A$11)</f>
        <v>55111</v>
      </c>
      <c r="P5106" s="15" t="s">
        <v>77</v>
      </c>
      <c r="Q5106" s="15" t="s">
        <v>2206</v>
      </c>
      <c r="R5106" s="15" t="s">
        <v>65</v>
      </c>
      <c r="S5106" s="15" t="s">
        <v>87</v>
      </c>
      <c r="T5106" s="15" t="s">
        <v>2207</v>
      </c>
      <c r="U5106" s="28">
        <v>502320.0</v>
      </c>
      <c r="V5106" s="15">
        <v>7.0</v>
      </c>
      <c r="W5106" s="31">
        <v>0.2</v>
      </c>
      <c r="X5106" s="28">
        <v>-18837.0</v>
      </c>
    </row>
    <row r="5107" ht="15.75" customHeight="1">
      <c r="A5107" s="15">
        <v>1941.0</v>
      </c>
      <c r="B5107" s="15" t="s">
        <v>7606</v>
      </c>
      <c r="C5107" s="18">
        <v>42559.0</v>
      </c>
      <c r="D5107" s="18">
        <v>42563.0</v>
      </c>
      <c r="E5107" s="18">
        <f t="shared" si="1"/>
        <v>42563</v>
      </c>
      <c r="F5107" s="15" t="s">
        <v>55</v>
      </c>
      <c r="G5107" s="15" t="s">
        <v>2782</v>
      </c>
      <c r="H5107" s="15" t="s">
        <v>2783</v>
      </c>
      <c r="I5107" s="15" t="s">
        <v>59</v>
      </c>
      <c r="J5107" s="15" t="s">
        <v>60</v>
      </c>
      <c r="K5107" s="15" t="s">
        <v>19</v>
      </c>
      <c r="L5107" s="15" t="str">
        <f t="array" ref="L5107">_xlfn.XLOOKUP(M5107,reference_province_to_city!$A$2:$A$11,reference_province_to_city!$B$2:$B$11)</f>
        <v>Yogyakarta</v>
      </c>
      <c r="M5107" s="15" t="s">
        <v>18</v>
      </c>
      <c r="N5107" s="15">
        <v>55111.0</v>
      </c>
      <c r="O5107" s="15">
        <f t="array" ref="O5107">_xlfn.XLOOKUP(M5107,reference_postal_code!$B$2:$B$11,reference_postal_code!$A$2:$A$11)</f>
        <v>55111</v>
      </c>
      <c r="P5107" s="15" t="s">
        <v>77</v>
      </c>
      <c r="Q5107" s="15" t="s">
        <v>2974</v>
      </c>
      <c r="R5107" s="15" t="s">
        <v>106</v>
      </c>
      <c r="S5107" s="15" t="s">
        <v>107</v>
      </c>
      <c r="T5107" s="15" t="s">
        <v>2975</v>
      </c>
      <c r="U5107" s="28">
        <v>9943200.0</v>
      </c>
      <c r="V5107" s="15">
        <v>3.0</v>
      </c>
      <c r="W5107" s="31">
        <v>0.2</v>
      </c>
      <c r="X5107" s="28">
        <v>1118610.0</v>
      </c>
    </row>
    <row r="5108" ht="15.75" customHeight="1">
      <c r="A5108" s="15">
        <v>3256.0</v>
      </c>
      <c r="B5108" s="15" t="s">
        <v>7602</v>
      </c>
      <c r="C5108" s="18">
        <v>42559.0</v>
      </c>
      <c r="D5108" s="18">
        <v>42565.0</v>
      </c>
      <c r="E5108" s="18">
        <f t="shared" si="1"/>
        <v>42565</v>
      </c>
      <c r="F5108" s="15" t="s">
        <v>55</v>
      </c>
      <c r="G5108" s="15" t="s">
        <v>3022</v>
      </c>
      <c r="H5108" s="15" t="s">
        <v>3023</v>
      </c>
      <c r="I5108" s="15" t="s">
        <v>59</v>
      </c>
      <c r="J5108" s="15" t="s">
        <v>60</v>
      </c>
      <c r="K5108" s="15" t="s">
        <v>26</v>
      </c>
      <c r="L5108" s="15" t="str">
        <f t="array" ref="L5108">_xlfn.XLOOKUP(M5108,reference_province_to_city!$A$2:$A$11,reference_province_to_city!$B$2:$B$11)</f>
        <v>Denpasar</v>
      </c>
      <c r="M5108" s="15" t="s">
        <v>24</v>
      </c>
      <c r="N5108" s="15">
        <v>80231.0</v>
      </c>
      <c r="O5108" s="15">
        <f t="array" ref="O5108">_xlfn.XLOOKUP(M5108,reference_postal_code!$B$2:$B$11,reference_postal_code!$A$2:$A$11)</f>
        <v>80231</v>
      </c>
      <c r="P5108" s="15" t="s">
        <v>63</v>
      </c>
      <c r="Q5108" s="15" t="s">
        <v>1052</v>
      </c>
      <c r="R5108" s="15" t="s">
        <v>65</v>
      </c>
      <c r="S5108" s="15" t="s">
        <v>83</v>
      </c>
      <c r="T5108" s="15" t="s">
        <v>1053</v>
      </c>
      <c r="U5108" s="28">
        <v>289440.0</v>
      </c>
      <c r="V5108" s="15">
        <v>3.0</v>
      </c>
      <c r="W5108" s="31">
        <v>0.2</v>
      </c>
      <c r="X5108" s="28">
        <v>90450.0</v>
      </c>
    </row>
    <row r="5109" ht="15.75" customHeight="1">
      <c r="A5109" s="15">
        <v>7604.0</v>
      </c>
      <c r="B5109" s="15" t="s">
        <v>7608</v>
      </c>
      <c r="C5109" s="18">
        <v>42559.0</v>
      </c>
      <c r="D5109" s="18">
        <v>42563.0</v>
      </c>
      <c r="E5109" s="18">
        <f t="shared" si="1"/>
        <v>42563</v>
      </c>
      <c r="F5109" s="15" t="s">
        <v>55</v>
      </c>
      <c r="G5109" s="15" t="s">
        <v>3297</v>
      </c>
      <c r="H5109" s="15" t="s">
        <v>3298</v>
      </c>
      <c r="I5109" s="15" t="s">
        <v>128</v>
      </c>
      <c r="J5109" s="15" t="s">
        <v>60</v>
      </c>
      <c r="K5109" s="15" t="s">
        <v>33</v>
      </c>
      <c r="L5109" s="15" t="str">
        <f t="array" ref="L5109">_xlfn.XLOOKUP(M5109,reference_province_to_city!$A$2:$A$11,reference_province_to_city!$B$2:$B$11)</f>
        <v>Makassar</v>
      </c>
      <c r="M5109" s="15" t="s">
        <v>25</v>
      </c>
      <c r="N5109" s="15">
        <v>90111.0</v>
      </c>
      <c r="O5109" s="15">
        <f t="array" ref="O5109">_xlfn.XLOOKUP(M5109,reference_postal_code!$B$2:$B$11,reference_postal_code!$A$2:$A$11)</f>
        <v>90111</v>
      </c>
      <c r="P5109" s="15" t="s">
        <v>63</v>
      </c>
      <c r="Q5109" s="15" t="s">
        <v>1203</v>
      </c>
      <c r="R5109" s="15" t="s">
        <v>65</v>
      </c>
      <c r="S5109" s="15" t="s">
        <v>66</v>
      </c>
      <c r="T5109" s="15" t="s">
        <v>1204</v>
      </c>
      <c r="U5109" s="28">
        <v>194400.0</v>
      </c>
      <c r="V5109" s="15">
        <v>2.0</v>
      </c>
      <c r="W5109" s="31">
        <v>0.0</v>
      </c>
      <c r="X5109" s="28">
        <v>93312.0</v>
      </c>
    </row>
    <row r="5110" ht="15.75" customHeight="1">
      <c r="A5110" s="15">
        <v>1923.0</v>
      </c>
      <c r="B5110" s="15" t="s">
        <v>7607</v>
      </c>
      <c r="C5110" s="18">
        <v>42559.0</v>
      </c>
      <c r="D5110" s="18">
        <v>42561.0</v>
      </c>
      <c r="E5110" s="18">
        <f t="shared" si="1"/>
        <v>42561</v>
      </c>
      <c r="F5110" s="15" t="s">
        <v>114</v>
      </c>
      <c r="G5110" s="15" t="s">
        <v>7454</v>
      </c>
      <c r="H5110" s="15" t="s">
        <v>7455</v>
      </c>
      <c r="I5110" s="15" t="s">
        <v>128</v>
      </c>
      <c r="J5110" s="15" t="s">
        <v>60</v>
      </c>
      <c r="K5110" s="15" t="s">
        <v>3776</v>
      </c>
      <c r="L5110" s="15" t="str">
        <f t="array" ref="L5110">_xlfn.XLOOKUP(M5110,reference_province_to_city!$A$2:$A$11,reference_province_to_city!$B$2:$B$11)</f>
        <v>Makassar</v>
      </c>
      <c r="M5110" s="15" t="s">
        <v>25</v>
      </c>
      <c r="N5110" s="15">
        <v>90111.0</v>
      </c>
      <c r="O5110" s="15">
        <f t="array" ref="O5110">_xlfn.XLOOKUP(M5110,reference_postal_code!$B$2:$B$11,reference_postal_code!$A$2:$A$11)</f>
        <v>90111</v>
      </c>
      <c r="P5110" s="15" t="s">
        <v>63</v>
      </c>
      <c r="Q5110" s="15" t="s">
        <v>6806</v>
      </c>
      <c r="R5110" s="15" t="s">
        <v>110</v>
      </c>
      <c r="S5110" s="15" t="s">
        <v>111</v>
      </c>
      <c r="T5110" s="15" t="s">
        <v>6807</v>
      </c>
      <c r="U5110" s="28">
        <v>1.29546E7</v>
      </c>
      <c r="V5110" s="15">
        <v>9.0</v>
      </c>
      <c r="W5110" s="31">
        <v>0.2</v>
      </c>
      <c r="X5110" s="28">
        <v>1619325.0</v>
      </c>
    </row>
    <row r="5111" ht="15.75" customHeight="1">
      <c r="A5111" s="15">
        <v>1413.0</v>
      </c>
      <c r="B5111" s="15" t="s">
        <v>7609</v>
      </c>
      <c r="C5111" s="18">
        <v>42560.0</v>
      </c>
      <c r="D5111" s="18">
        <v>42564.0</v>
      </c>
      <c r="E5111" s="18">
        <f t="shared" si="1"/>
        <v>42564</v>
      </c>
      <c r="F5111" s="15" t="s">
        <v>55</v>
      </c>
      <c r="G5111" s="15" t="s">
        <v>888</v>
      </c>
      <c r="H5111" s="15" t="s">
        <v>889</v>
      </c>
      <c r="I5111" s="15" t="s">
        <v>128</v>
      </c>
      <c r="J5111" s="15" t="s">
        <v>60</v>
      </c>
      <c r="K5111" s="15" t="s">
        <v>28</v>
      </c>
      <c r="L5111" s="15" t="str">
        <f t="array" ref="L5111">_xlfn.XLOOKUP(M5111,reference_province_to_city!$A$2:$A$11,reference_province_to_city!$B$2:$B$11)</f>
        <v>Medan</v>
      </c>
      <c r="M5111" s="15" t="s">
        <v>11</v>
      </c>
      <c r="N5111" s="15">
        <v>20111.0</v>
      </c>
      <c r="O5111" s="15">
        <f t="array" ref="O5111">_xlfn.XLOOKUP(M5111,reference_postal_code!$B$2:$B$11,reference_postal_code!$A$2:$A$11)</f>
        <v>20111</v>
      </c>
      <c r="P5111" s="15" t="s">
        <v>77</v>
      </c>
      <c r="Q5111" s="15" t="s">
        <v>1515</v>
      </c>
      <c r="R5111" s="15" t="s">
        <v>106</v>
      </c>
      <c r="S5111" s="15" t="s">
        <v>139</v>
      </c>
      <c r="T5111" s="15" t="s">
        <v>1516</v>
      </c>
      <c r="U5111" s="28">
        <v>2479200.0</v>
      </c>
      <c r="V5111" s="15">
        <v>4.0</v>
      </c>
      <c r="W5111" s="31">
        <v>0.0</v>
      </c>
      <c r="X5111" s="28">
        <v>223128.0</v>
      </c>
    </row>
    <row r="5112" ht="15.75" customHeight="1">
      <c r="A5112" s="15">
        <v>1412.0</v>
      </c>
      <c r="B5112" s="15" t="s">
        <v>7609</v>
      </c>
      <c r="C5112" s="18">
        <v>42560.0</v>
      </c>
      <c r="D5112" s="18">
        <v>42564.0</v>
      </c>
      <c r="E5112" s="18">
        <f t="shared" si="1"/>
        <v>42564</v>
      </c>
      <c r="F5112" s="15" t="s">
        <v>55</v>
      </c>
      <c r="G5112" s="15" t="s">
        <v>888</v>
      </c>
      <c r="H5112" s="15" t="s">
        <v>889</v>
      </c>
      <c r="I5112" s="15" t="s">
        <v>128</v>
      </c>
      <c r="J5112" s="15" t="s">
        <v>60</v>
      </c>
      <c r="K5112" s="15" t="s">
        <v>28</v>
      </c>
      <c r="L5112" s="15" t="str">
        <f t="array" ref="L5112">_xlfn.XLOOKUP(M5112,reference_province_to_city!$A$2:$A$11,reference_province_to_city!$B$2:$B$11)</f>
        <v>Medan</v>
      </c>
      <c r="M5112" s="15" t="s">
        <v>11</v>
      </c>
      <c r="N5112" s="15">
        <v>20111.0</v>
      </c>
      <c r="O5112" s="15">
        <f t="array" ref="O5112">_xlfn.XLOOKUP(M5112,reference_postal_code!$B$2:$B$11,reference_postal_code!$A$2:$A$11)</f>
        <v>20111</v>
      </c>
      <c r="P5112" s="15" t="s">
        <v>77</v>
      </c>
      <c r="Q5112" s="15" t="s">
        <v>2547</v>
      </c>
      <c r="R5112" s="15" t="s">
        <v>106</v>
      </c>
      <c r="S5112" s="15" t="s">
        <v>107</v>
      </c>
      <c r="T5112" s="15" t="s">
        <v>2548</v>
      </c>
      <c r="U5112" s="28">
        <v>6120090.0</v>
      </c>
      <c r="V5112" s="15">
        <v>2.0</v>
      </c>
      <c r="W5112" s="31">
        <v>0.1</v>
      </c>
      <c r="X5112" s="28">
        <v>1088016.0</v>
      </c>
    </row>
    <row r="5113" ht="15.75" customHeight="1">
      <c r="A5113" s="15">
        <v>1734.0</v>
      </c>
      <c r="B5113" s="15" t="s">
        <v>7610</v>
      </c>
      <c r="C5113" s="18">
        <v>42561.0</v>
      </c>
      <c r="D5113" s="18">
        <v>42565.0</v>
      </c>
      <c r="E5113" s="18">
        <f t="shared" si="1"/>
        <v>42565</v>
      </c>
      <c r="F5113" s="15" t="s">
        <v>55</v>
      </c>
      <c r="G5113" s="15" t="s">
        <v>4430</v>
      </c>
      <c r="H5113" s="15" t="s">
        <v>4431</v>
      </c>
      <c r="I5113" s="15" t="s">
        <v>59</v>
      </c>
      <c r="J5113" s="15" t="s">
        <v>60</v>
      </c>
      <c r="K5113" s="15" t="s">
        <v>29</v>
      </c>
      <c r="L5113" s="15" t="str">
        <f t="array" ref="L5113">_xlfn.XLOOKUP(M5113,reference_province_to_city!$A$2:$A$11,reference_province_to_city!$B$2:$B$11)</f>
        <v>Palembang</v>
      </c>
      <c r="M5113" s="15" t="s">
        <v>13</v>
      </c>
      <c r="N5113" s="15">
        <v>30111.0</v>
      </c>
      <c r="O5113" s="15">
        <f t="array" ref="O5113">_xlfn.XLOOKUP(M5113,reference_postal_code!$B$2:$B$11,reference_postal_code!$A$2:$A$11)</f>
        <v>30111</v>
      </c>
      <c r="P5113" s="15" t="s">
        <v>77</v>
      </c>
      <c r="Q5113" s="15" t="s">
        <v>1769</v>
      </c>
      <c r="R5113" s="15" t="s">
        <v>65</v>
      </c>
      <c r="S5113" s="15" t="s">
        <v>93</v>
      </c>
      <c r="T5113" s="15" t="s">
        <v>1770</v>
      </c>
      <c r="U5113" s="28">
        <v>2313600.0</v>
      </c>
      <c r="V5113" s="15">
        <v>4.0</v>
      </c>
      <c r="W5113" s="31">
        <v>0.2</v>
      </c>
      <c r="X5113" s="28">
        <v>260280.0</v>
      </c>
    </row>
    <row r="5114" ht="15.75" customHeight="1">
      <c r="A5114" s="15">
        <v>536.0</v>
      </c>
      <c r="B5114" s="15" t="s">
        <v>7611</v>
      </c>
      <c r="C5114" s="18">
        <v>42561.0</v>
      </c>
      <c r="D5114" s="18">
        <v>42567.0</v>
      </c>
      <c r="E5114" s="18">
        <f t="shared" si="1"/>
        <v>42567</v>
      </c>
      <c r="F5114" s="15" t="s">
        <v>55</v>
      </c>
      <c r="G5114" s="15" t="s">
        <v>1277</v>
      </c>
      <c r="H5114" s="15" t="s">
        <v>1278</v>
      </c>
      <c r="I5114" s="15" t="s">
        <v>59</v>
      </c>
      <c r="J5114" s="15" t="s">
        <v>60</v>
      </c>
      <c r="K5114" s="15" t="s">
        <v>14</v>
      </c>
      <c r="L5114" s="15" t="str">
        <f t="array" ref="L5114">_xlfn.XLOOKUP(M5114,reference_province_to_city!$A$2:$A$11,reference_province_to_city!$B$2:$B$11)</f>
        <v>Bandung</v>
      </c>
      <c r="M5114" s="15" t="s">
        <v>12</v>
      </c>
      <c r="N5114" s="15">
        <v>40111.0</v>
      </c>
      <c r="O5114" s="15">
        <f t="array" ref="O5114">_xlfn.XLOOKUP(M5114,reference_postal_code!$B$2:$B$11,reference_postal_code!$A$2:$A$11)</f>
        <v>40111</v>
      </c>
      <c r="P5114" s="15" t="s">
        <v>117</v>
      </c>
      <c r="Q5114" s="15" t="s">
        <v>5904</v>
      </c>
      <c r="R5114" s="15" t="s">
        <v>65</v>
      </c>
      <c r="S5114" s="15" t="s">
        <v>87</v>
      </c>
      <c r="T5114" s="15" t="s">
        <v>5905</v>
      </c>
      <c r="U5114" s="28">
        <v>251520.0</v>
      </c>
      <c r="V5114" s="15">
        <v>2.0</v>
      </c>
      <c r="W5114" s="31">
        <v>0.2</v>
      </c>
      <c r="X5114" s="28">
        <v>22008.0</v>
      </c>
    </row>
    <row r="5115" ht="15.75" customHeight="1">
      <c r="A5115" s="15">
        <v>1733.0</v>
      </c>
      <c r="B5115" s="15" t="s">
        <v>7610</v>
      </c>
      <c r="C5115" s="18">
        <v>42561.0</v>
      </c>
      <c r="D5115" s="18">
        <v>42565.0</v>
      </c>
      <c r="E5115" s="18">
        <f t="shared" si="1"/>
        <v>42565</v>
      </c>
      <c r="F5115" s="15" t="s">
        <v>55</v>
      </c>
      <c r="G5115" s="15" t="s">
        <v>4430</v>
      </c>
      <c r="H5115" s="15" t="s">
        <v>4431</v>
      </c>
      <c r="I5115" s="15" t="s">
        <v>59</v>
      </c>
      <c r="J5115" s="15" t="s">
        <v>60</v>
      </c>
      <c r="K5115" s="15" t="s">
        <v>29</v>
      </c>
      <c r="L5115" s="15" t="str">
        <f t="array" ref="L5115">_xlfn.XLOOKUP(M5115,reference_province_to_city!$A$2:$A$11,reference_province_to_city!$B$2:$B$11)</f>
        <v>Palembang</v>
      </c>
      <c r="M5115" s="15" t="s">
        <v>13</v>
      </c>
      <c r="N5115" s="15">
        <v>30111.0</v>
      </c>
      <c r="O5115" s="15">
        <f t="array" ref="O5115">_xlfn.XLOOKUP(M5115,reference_postal_code!$B$2:$B$11,reference_postal_code!$A$2:$A$11)</f>
        <v>30111</v>
      </c>
      <c r="P5115" s="15" t="s">
        <v>77</v>
      </c>
      <c r="Q5115" s="15" t="s">
        <v>4661</v>
      </c>
      <c r="R5115" s="15" t="s">
        <v>65</v>
      </c>
      <c r="S5115" s="15" t="s">
        <v>87</v>
      </c>
      <c r="T5115" s="15" t="s">
        <v>4662</v>
      </c>
      <c r="U5115" s="28">
        <v>5070600.0</v>
      </c>
      <c r="V5115" s="15">
        <v>3.0</v>
      </c>
      <c r="W5115" s="31">
        <v>0.2</v>
      </c>
      <c r="X5115" s="28">
        <v>-507060.0</v>
      </c>
    </row>
    <row r="5116" ht="15.75" customHeight="1">
      <c r="A5116" s="15">
        <v>4823.0</v>
      </c>
      <c r="B5116" s="15" t="s">
        <v>7612</v>
      </c>
      <c r="C5116" s="18">
        <v>42561.0</v>
      </c>
      <c r="D5116" s="18">
        <v>42562.0</v>
      </c>
      <c r="E5116" s="18">
        <f t="shared" si="1"/>
        <v>42562</v>
      </c>
      <c r="F5116" s="15" t="s">
        <v>466</v>
      </c>
      <c r="G5116" s="15" t="s">
        <v>2493</v>
      </c>
      <c r="H5116" s="15" t="s">
        <v>2494</v>
      </c>
      <c r="I5116" s="15" t="s">
        <v>76</v>
      </c>
      <c r="J5116" s="15" t="s">
        <v>60</v>
      </c>
      <c r="K5116" s="15" t="s">
        <v>1832</v>
      </c>
      <c r="L5116" s="15" t="str">
        <f t="array" ref="L5116">_xlfn.XLOOKUP(M5116,reference_province_to_city!$A$2:$A$11,reference_province_to_city!$B$2:$B$11)</f>
        <v>Yogyakarta</v>
      </c>
      <c r="M5116" s="15" t="s">
        <v>18</v>
      </c>
      <c r="N5116" s="15">
        <v>55111.0</v>
      </c>
      <c r="O5116" s="15">
        <f t="array" ref="O5116">_xlfn.XLOOKUP(M5116,reference_postal_code!$B$2:$B$11,reference_postal_code!$A$2:$A$11)</f>
        <v>55111</v>
      </c>
      <c r="P5116" s="15" t="s">
        <v>77</v>
      </c>
      <c r="Q5116" s="15" t="s">
        <v>1791</v>
      </c>
      <c r="R5116" s="15" t="s">
        <v>65</v>
      </c>
      <c r="S5116" s="15" t="s">
        <v>83</v>
      </c>
      <c r="T5116" s="15" t="s">
        <v>1792</v>
      </c>
      <c r="U5116" s="28">
        <v>672840.0</v>
      </c>
      <c r="V5116" s="15">
        <v>6.0</v>
      </c>
      <c r="W5116" s="31">
        <v>0.7</v>
      </c>
      <c r="X5116" s="28">
        <v>-538272.0</v>
      </c>
    </row>
    <row r="5117" ht="15.75" customHeight="1">
      <c r="A5117" s="15">
        <v>7238.0</v>
      </c>
      <c r="B5117" s="15" t="s">
        <v>7613</v>
      </c>
      <c r="C5117" s="18">
        <v>42561.0</v>
      </c>
      <c r="D5117" s="18">
        <v>42561.0</v>
      </c>
      <c r="E5117" s="18">
        <f t="shared" si="1"/>
        <v>42561</v>
      </c>
      <c r="F5117" s="15" t="s">
        <v>466</v>
      </c>
      <c r="G5117" s="15" t="s">
        <v>3092</v>
      </c>
      <c r="H5117" s="15" t="s">
        <v>3093</v>
      </c>
      <c r="I5117" s="15" t="s">
        <v>128</v>
      </c>
      <c r="J5117" s="15" t="s">
        <v>60</v>
      </c>
      <c r="K5117" s="15" t="s">
        <v>19</v>
      </c>
      <c r="L5117" s="15" t="str">
        <f t="array" ref="L5117">_xlfn.XLOOKUP(M5117,reference_province_to_city!$A$2:$A$11,reference_province_to_city!$B$2:$B$11)</f>
        <v>Yogyakarta</v>
      </c>
      <c r="M5117" s="15" t="s">
        <v>18</v>
      </c>
      <c r="N5117" s="15">
        <v>55111.0</v>
      </c>
      <c r="O5117" s="15">
        <f t="array" ref="O5117">_xlfn.XLOOKUP(M5117,reference_postal_code!$B$2:$B$11,reference_postal_code!$A$2:$A$11)</f>
        <v>55111</v>
      </c>
      <c r="P5117" s="15" t="s">
        <v>77</v>
      </c>
      <c r="Q5117" s="15" t="s">
        <v>7614</v>
      </c>
      <c r="R5117" s="15" t="s">
        <v>110</v>
      </c>
      <c r="S5117" s="15" t="s">
        <v>668</v>
      </c>
      <c r="T5117" s="15" t="s">
        <v>7615</v>
      </c>
      <c r="U5117" s="28">
        <v>5129865.0</v>
      </c>
      <c r="V5117" s="15">
        <v>3.0</v>
      </c>
      <c r="W5117" s="31">
        <v>0.7</v>
      </c>
      <c r="X5117" s="28">
        <v>-4787874.0</v>
      </c>
    </row>
    <row r="5118" ht="15.75" customHeight="1">
      <c r="A5118" s="15">
        <v>478.0</v>
      </c>
      <c r="B5118" s="15" t="s">
        <v>7616</v>
      </c>
      <c r="C5118" s="18">
        <v>42563.0</v>
      </c>
      <c r="D5118" s="18">
        <v>42570.0</v>
      </c>
      <c r="E5118" s="18">
        <f t="shared" si="1"/>
        <v>42570</v>
      </c>
      <c r="F5118" s="15" t="s">
        <v>55</v>
      </c>
      <c r="G5118" s="15" t="s">
        <v>805</v>
      </c>
      <c r="H5118" s="15" t="s">
        <v>806</v>
      </c>
      <c r="I5118" s="15" t="s">
        <v>128</v>
      </c>
      <c r="J5118" s="15" t="s">
        <v>60</v>
      </c>
      <c r="K5118" s="15" t="s">
        <v>10</v>
      </c>
      <c r="L5118" s="15" t="str">
        <f t="array" ref="L5118">_xlfn.XLOOKUP(M5118,reference_province_to_city!$A$2:$A$11,reference_province_to_city!$B$2:$B$11)</f>
        <v>Jakarta</v>
      </c>
      <c r="M5118" s="15" t="s">
        <v>7</v>
      </c>
      <c r="N5118" s="15">
        <v>10110.0</v>
      </c>
      <c r="O5118" s="15">
        <f t="array" ref="O5118">_xlfn.XLOOKUP(M5118,reference_postal_code!$B$2:$B$11,reference_postal_code!$A$2:$A$11)</f>
        <v>10110</v>
      </c>
      <c r="P5118" s="15" t="s">
        <v>117</v>
      </c>
      <c r="Q5118" s="15" t="s">
        <v>2758</v>
      </c>
      <c r="R5118" s="15" t="s">
        <v>110</v>
      </c>
      <c r="S5118" s="15" t="s">
        <v>111</v>
      </c>
      <c r="T5118" s="15" t="s">
        <v>2759</v>
      </c>
      <c r="U5118" s="28">
        <v>1436400.0</v>
      </c>
      <c r="V5118" s="15">
        <v>6.0</v>
      </c>
      <c r="W5118" s="31">
        <v>0.2</v>
      </c>
      <c r="X5118" s="28">
        <v>107730.0</v>
      </c>
    </row>
    <row r="5119" ht="15.75" customHeight="1">
      <c r="A5119" s="15">
        <v>542.0</v>
      </c>
      <c r="B5119" s="15" t="s">
        <v>7617</v>
      </c>
      <c r="C5119" s="18">
        <v>42565.0</v>
      </c>
      <c r="D5119" s="18">
        <v>42568.0</v>
      </c>
      <c r="E5119" s="18">
        <f t="shared" si="1"/>
        <v>42568</v>
      </c>
      <c r="F5119" s="15" t="s">
        <v>125</v>
      </c>
      <c r="G5119" s="15" t="s">
        <v>3434</v>
      </c>
      <c r="H5119" s="15" t="s">
        <v>3435</v>
      </c>
      <c r="I5119" s="15" t="s">
        <v>128</v>
      </c>
      <c r="J5119" s="15" t="s">
        <v>60</v>
      </c>
      <c r="K5119" s="15" t="s">
        <v>10</v>
      </c>
      <c r="L5119" s="15" t="str">
        <f t="array" ref="L5119">_xlfn.XLOOKUP(M5119,reference_province_to_city!$A$2:$A$11,reference_province_to_city!$B$2:$B$11)</f>
        <v>Jakarta</v>
      </c>
      <c r="M5119" s="15" t="s">
        <v>7</v>
      </c>
      <c r="N5119" s="15">
        <v>10110.0</v>
      </c>
      <c r="O5119" s="15">
        <f t="array" ref="O5119">_xlfn.XLOOKUP(M5119,reference_postal_code!$B$2:$B$11,reference_postal_code!$A$2:$A$11)</f>
        <v>10110</v>
      </c>
      <c r="P5119" s="15" t="s">
        <v>117</v>
      </c>
      <c r="Q5119" s="15" t="s">
        <v>4774</v>
      </c>
      <c r="R5119" s="15" t="s">
        <v>110</v>
      </c>
      <c r="S5119" s="15" t="s">
        <v>111</v>
      </c>
      <c r="T5119" s="15" t="s">
        <v>4775</v>
      </c>
      <c r="U5119" s="28">
        <v>5712960.0</v>
      </c>
      <c r="V5119" s="15">
        <v>8.0</v>
      </c>
      <c r="W5119" s="31">
        <v>0.2</v>
      </c>
      <c r="X5119" s="28">
        <v>571296.0</v>
      </c>
    </row>
    <row r="5120" ht="15.75" customHeight="1">
      <c r="A5120" s="15">
        <v>7224.0</v>
      </c>
      <c r="B5120" s="15" t="s">
        <v>7618</v>
      </c>
      <c r="C5120" s="18">
        <v>42565.0</v>
      </c>
      <c r="D5120" s="18">
        <v>42569.0</v>
      </c>
      <c r="E5120" s="18">
        <f t="shared" si="1"/>
        <v>42569</v>
      </c>
      <c r="F5120" s="15" t="s">
        <v>55</v>
      </c>
      <c r="G5120" s="15" t="s">
        <v>7117</v>
      </c>
      <c r="H5120" s="15" t="s">
        <v>7118</v>
      </c>
      <c r="I5120" s="15" t="s">
        <v>59</v>
      </c>
      <c r="J5120" s="15" t="s">
        <v>60</v>
      </c>
      <c r="K5120" s="15" t="s">
        <v>1132</v>
      </c>
      <c r="L5120" s="15" t="str">
        <f t="array" ref="L5120">_xlfn.XLOOKUP(M5120,reference_province_to_city!$A$2:$A$11,reference_province_to_city!$B$2:$B$11)</f>
        <v>Bandung</v>
      </c>
      <c r="M5120" s="15" t="s">
        <v>12</v>
      </c>
      <c r="N5120" s="15">
        <v>40111.0</v>
      </c>
      <c r="O5120" s="15">
        <f t="array" ref="O5120">_xlfn.XLOOKUP(M5120,reference_postal_code!$B$2:$B$11,reference_postal_code!$A$2:$A$11)</f>
        <v>40111</v>
      </c>
      <c r="P5120" s="15" t="s">
        <v>117</v>
      </c>
      <c r="Q5120" s="15" t="s">
        <v>2024</v>
      </c>
      <c r="R5120" s="15" t="s">
        <v>110</v>
      </c>
      <c r="S5120" s="15" t="s">
        <v>111</v>
      </c>
      <c r="T5120" s="15" t="s">
        <v>2025</v>
      </c>
      <c r="U5120" s="28">
        <v>1655640.0</v>
      </c>
      <c r="V5120" s="15">
        <v>3.0</v>
      </c>
      <c r="W5120" s="31">
        <v>0.2</v>
      </c>
      <c r="X5120" s="28">
        <v>186259.0</v>
      </c>
    </row>
    <row r="5121" ht="15.75" customHeight="1">
      <c r="A5121" s="15">
        <v>7226.0</v>
      </c>
      <c r="B5121" s="15" t="s">
        <v>7618</v>
      </c>
      <c r="C5121" s="18">
        <v>42565.0</v>
      </c>
      <c r="D5121" s="18">
        <v>42569.0</v>
      </c>
      <c r="E5121" s="18">
        <f t="shared" si="1"/>
        <v>42569</v>
      </c>
      <c r="F5121" s="15" t="s">
        <v>55</v>
      </c>
      <c r="G5121" s="15" t="s">
        <v>7117</v>
      </c>
      <c r="H5121" s="15" t="s">
        <v>7118</v>
      </c>
      <c r="I5121" s="15" t="s">
        <v>59</v>
      </c>
      <c r="J5121" s="15" t="s">
        <v>60</v>
      </c>
      <c r="K5121" s="15" t="s">
        <v>14</v>
      </c>
      <c r="L5121" s="15" t="str">
        <f t="array" ref="L5121">_xlfn.XLOOKUP(M5121,reference_province_to_city!$A$2:$A$11,reference_province_to_city!$B$2:$B$11)</f>
        <v>Bandung</v>
      </c>
      <c r="M5121" s="15" t="s">
        <v>12</v>
      </c>
      <c r="N5121" s="15">
        <v>40111.0</v>
      </c>
      <c r="O5121" s="15">
        <f t="array" ref="O5121">_xlfn.XLOOKUP(M5121,reference_postal_code!$B$2:$B$11,reference_postal_code!$A$2:$A$11)</f>
        <v>40111</v>
      </c>
      <c r="P5121" s="15" t="s">
        <v>117</v>
      </c>
      <c r="Q5121" s="15" t="s">
        <v>5975</v>
      </c>
      <c r="R5121" s="15" t="s">
        <v>106</v>
      </c>
      <c r="S5121" s="15" t="s">
        <v>139</v>
      </c>
      <c r="T5121" s="15" t="s">
        <v>5976</v>
      </c>
      <c r="U5121" s="28">
        <v>462000.0</v>
      </c>
      <c r="V5121" s="15">
        <v>4.0</v>
      </c>
      <c r="W5121" s="31">
        <v>0.0</v>
      </c>
      <c r="X5121" s="28">
        <v>152460.0</v>
      </c>
    </row>
    <row r="5122" ht="15.75" customHeight="1">
      <c r="A5122" s="15">
        <v>2187.0</v>
      </c>
      <c r="B5122" s="15" t="s">
        <v>7619</v>
      </c>
      <c r="C5122" s="18">
        <v>42565.0</v>
      </c>
      <c r="D5122" s="18">
        <v>42565.0</v>
      </c>
      <c r="E5122" s="18">
        <f t="shared" si="1"/>
        <v>42565</v>
      </c>
      <c r="F5122" s="15" t="s">
        <v>466</v>
      </c>
      <c r="G5122" s="15" t="s">
        <v>5601</v>
      </c>
      <c r="H5122" s="15" t="s">
        <v>5602</v>
      </c>
      <c r="I5122" s="15" t="s">
        <v>59</v>
      </c>
      <c r="J5122" s="15" t="s">
        <v>60</v>
      </c>
      <c r="K5122" s="15" t="s">
        <v>33</v>
      </c>
      <c r="L5122" s="15" t="str">
        <f t="array" ref="L5122">_xlfn.XLOOKUP(M5122,reference_province_to_city!$A$2:$A$11,reference_province_to_city!$B$2:$B$11)</f>
        <v>Makassar</v>
      </c>
      <c r="M5122" s="15" t="s">
        <v>25</v>
      </c>
      <c r="N5122" s="15">
        <v>90111.0</v>
      </c>
      <c r="O5122" s="15">
        <f t="array" ref="O5122">_xlfn.XLOOKUP(M5122,reference_postal_code!$B$2:$B$11,reference_postal_code!$A$2:$A$11)</f>
        <v>90111</v>
      </c>
      <c r="P5122" s="15" t="s">
        <v>63</v>
      </c>
      <c r="Q5122" s="15" t="s">
        <v>4095</v>
      </c>
      <c r="R5122" s="15" t="s">
        <v>110</v>
      </c>
      <c r="S5122" s="15" t="s">
        <v>149</v>
      </c>
      <c r="T5122" s="15" t="s">
        <v>4096</v>
      </c>
      <c r="U5122" s="28">
        <v>435000.0</v>
      </c>
      <c r="V5122" s="15">
        <v>2.0</v>
      </c>
      <c r="W5122" s="31">
        <v>0.0</v>
      </c>
      <c r="X5122" s="28">
        <v>108750.0</v>
      </c>
    </row>
    <row r="5123" ht="15.75" customHeight="1">
      <c r="A5123" s="15">
        <v>599.0</v>
      </c>
      <c r="B5123" s="15" t="s">
        <v>7620</v>
      </c>
      <c r="C5123" s="18">
        <v>42565.0</v>
      </c>
      <c r="D5123" s="18">
        <v>42567.0</v>
      </c>
      <c r="E5123" s="18">
        <f t="shared" si="1"/>
        <v>42567</v>
      </c>
      <c r="F5123" s="15" t="s">
        <v>125</v>
      </c>
      <c r="G5123" s="15" t="s">
        <v>5185</v>
      </c>
      <c r="H5123" s="15" t="s">
        <v>5186</v>
      </c>
      <c r="I5123" s="15" t="s">
        <v>59</v>
      </c>
      <c r="J5123" s="15" t="s">
        <v>60</v>
      </c>
      <c r="K5123" s="15" t="s">
        <v>17</v>
      </c>
      <c r="L5123" s="15" t="str">
        <f t="array" ref="L5123">_xlfn.XLOOKUP(M5123,reference_province_to_city!$A$2:$A$11,reference_province_to_city!$B$2:$B$11)</f>
        <v>Semarang</v>
      </c>
      <c r="M5123" s="15" t="s">
        <v>15</v>
      </c>
      <c r="N5123" s="15">
        <v>50111.0</v>
      </c>
      <c r="O5123" s="15">
        <f t="array" ref="O5123">_xlfn.XLOOKUP(M5123,reference_postal_code!$B$2:$B$11,reference_postal_code!$A$2:$A$11)</f>
        <v>50111</v>
      </c>
      <c r="P5123" s="15" t="s">
        <v>77</v>
      </c>
      <c r="Q5123" s="15" t="s">
        <v>3879</v>
      </c>
      <c r="R5123" s="15" t="s">
        <v>65</v>
      </c>
      <c r="S5123" s="15" t="s">
        <v>226</v>
      </c>
      <c r="T5123" s="15" t="s">
        <v>3880</v>
      </c>
      <c r="U5123" s="28">
        <v>174480.0</v>
      </c>
      <c r="V5123" s="15">
        <v>2.0</v>
      </c>
      <c r="W5123" s="31">
        <v>0.2</v>
      </c>
      <c r="X5123" s="28">
        <v>15267.0</v>
      </c>
    </row>
    <row r="5124" ht="15.75" customHeight="1">
      <c r="A5124" s="15">
        <v>1209.0</v>
      </c>
      <c r="B5124" s="15" t="s">
        <v>7621</v>
      </c>
      <c r="C5124" s="18">
        <v>42565.0</v>
      </c>
      <c r="D5124" s="18">
        <v>42569.0</v>
      </c>
      <c r="E5124" s="18">
        <f t="shared" si="1"/>
        <v>42569</v>
      </c>
      <c r="F5124" s="15" t="s">
        <v>114</v>
      </c>
      <c r="G5124" s="15" t="s">
        <v>3785</v>
      </c>
      <c r="H5124" s="15" t="s">
        <v>3786</v>
      </c>
      <c r="I5124" s="15" t="s">
        <v>128</v>
      </c>
      <c r="J5124" s="15" t="s">
        <v>60</v>
      </c>
      <c r="K5124" s="15" t="s">
        <v>17</v>
      </c>
      <c r="L5124" s="15" t="str">
        <f t="array" ref="L5124">_xlfn.XLOOKUP(M5124,reference_province_to_city!$A$2:$A$11,reference_province_to_city!$B$2:$B$11)</f>
        <v>Semarang</v>
      </c>
      <c r="M5124" s="15" t="s">
        <v>15</v>
      </c>
      <c r="N5124" s="15">
        <v>50111.0</v>
      </c>
      <c r="O5124" s="15">
        <f t="array" ref="O5124">_xlfn.XLOOKUP(M5124,reference_postal_code!$B$2:$B$11,reference_postal_code!$A$2:$A$11)</f>
        <v>50111</v>
      </c>
      <c r="P5124" s="15" t="s">
        <v>77</v>
      </c>
      <c r="Q5124" s="15" t="s">
        <v>2960</v>
      </c>
      <c r="R5124" s="15" t="s">
        <v>65</v>
      </c>
      <c r="S5124" s="15" t="s">
        <v>103</v>
      </c>
      <c r="T5124" s="15" t="s">
        <v>2961</v>
      </c>
      <c r="U5124" s="28">
        <v>211050.0</v>
      </c>
      <c r="V5124" s="15">
        <v>7.0</v>
      </c>
      <c r="W5124" s="31">
        <v>0.0</v>
      </c>
      <c r="X5124" s="28">
        <v>103414.0</v>
      </c>
    </row>
    <row r="5125" ht="15.75" customHeight="1">
      <c r="A5125" s="15">
        <v>2154.0</v>
      </c>
      <c r="B5125" s="15" t="s">
        <v>7622</v>
      </c>
      <c r="C5125" s="18">
        <v>42565.0</v>
      </c>
      <c r="D5125" s="18">
        <v>42569.0</v>
      </c>
      <c r="E5125" s="18">
        <f t="shared" si="1"/>
        <v>42569</v>
      </c>
      <c r="F5125" s="15" t="s">
        <v>55</v>
      </c>
      <c r="G5125" s="15" t="s">
        <v>6104</v>
      </c>
      <c r="H5125" s="15" t="s">
        <v>6105</v>
      </c>
      <c r="I5125" s="15" t="s">
        <v>128</v>
      </c>
      <c r="J5125" s="15" t="s">
        <v>60</v>
      </c>
      <c r="K5125" s="15" t="s">
        <v>22</v>
      </c>
      <c r="L5125" s="15" t="str">
        <f t="array" ref="L5125">_xlfn.XLOOKUP(M5125,reference_province_to_city!$A$2:$A$11,reference_province_to_city!$B$2:$B$11)</f>
        <v>Surabaya</v>
      </c>
      <c r="M5125" s="15" t="s">
        <v>20</v>
      </c>
      <c r="N5125" s="15">
        <v>60231.0</v>
      </c>
      <c r="O5125" s="15">
        <f t="array" ref="O5125">_xlfn.XLOOKUP(M5125,reference_postal_code!$B$2:$B$11,reference_postal_code!$A$2:$A$11)</f>
        <v>60231</v>
      </c>
      <c r="P5125" s="15" t="s">
        <v>166</v>
      </c>
      <c r="Q5125" s="15" t="s">
        <v>82</v>
      </c>
      <c r="R5125" s="15" t="s">
        <v>65</v>
      </c>
      <c r="S5125" s="15" t="s">
        <v>83</v>
      </c>
      <c r="T5125" s="15" t="s">
        <v>84</v>
      </c>
      <c r="U5125" s="28">
        <v>212400.0</v>
      </c>
      <c r="V5125" s="15">
        <v>2.0</v>
      </c>
      <c r="W5125" s="31">
        <v>0.2</v>
      </c>
      <c r="X5125" s="28">
        <v>76995.0</v>
      </c>
    </row>
    <row r="5126" ht="15.75" customHeight="1">
      <c r="A5126" s="15">
        <v>6666.0</v>
      </c>
      <c r="B5126" s="15" t="s">
        <v>7623</v>
      </c>
      <c r="C5126" s="18">
        <v>42565.0</v>
      </c>
      <c r="D5126" s="18">
        <v>42569.0</v>
      </c>
      <c r="E5126" s="18">
        <f t="shared" si="1"/>
        <v>42569</v>
      </c>
      <c r="F5126" s="15" t="s">
        <v>114</v>
      </c>
      <c r="G5126" s="15" t="s">
        <v>1154</v>
      </c>
      <c r="H5126" s="15" t="s">
        <v>1155</v>
      </c>
      <c r="I5126" s="15" t="s">
        <v>59</v>
      </c>
      <c r="J5126" s="15" t="s">
        <v>60</v>
      </c>
      <c r="K5126" s="15" t="s">
        <v>19</v>
      </c>
      <c r="L5126" s="15" t="str">
        <f t="array" ref="L5126">_xlfn.XLOOKUP(M5126,reference_province_to_city!$A$2:$A$11,reference_province_to_city!$B$2:$B$11)</f>
        <v>Yogyakarta</v>
      </c>
      <c r="M5126" s="15" t="s">
        <v>18</v>
      </c>
      <c r="N5126" s="15">
        <v>55111.0</v>
      </c>
      <c r="O5126" s="15">
        <f t="array" ref="O5126">_xlfn.XLOOKUP(M5126,reference_postal_code!$B$2:$B$11,reference_postal_code!$A$2:$A$11)</f>
        <v>55111</v>
      </c>
      <c r="P5126" s="15" t="s">
        <v>77</v>
      </c>
      <c r="Q5126" s="15" t="s">
        <v>6269</v>
      </c>
      <c r="R5126" s="15" t="s">
        <v>65</v>
      </c>
      <c r="S5126" s="15" t="s">
        <v>66</v>
      </c>
      <c r="T5126" s="15" t="s">
        <v>6270</v>
      </c>
      <c r="U5126" s="28">
        <v>3297600.0</v>
      </c>
      <c r="V5126" s="15">
        <v>5.0</v>
      </c>
      <c r="W5126" s="31">
        <v>0.2</v>
      </c>
      <c r="X5126" s="28">
        <v>1195380.0</v>
      </c>
    </row>
    <row r="5127" ht="15.75" customHeight="1">
      <c r="A5127" s="15">
        <v>6958.0</v>
      </c>
      <c r="B5127" s="15" t="s">
        <v>7624</v>
      </c>
      <c r="C5127" s="18">
        <v>42565.0</v>
      </c>
      <c r="D5127" s="18">
        <v>42570.0</v>
      </c>
      <c r="E5127" s="18">
        <f t="shared" si="1"/>
        <v>42570</v>
      </c>
      <c r="F5127" s="15" t="s">
        <v>55</v>
      </c>
      <c r="G5127" s="15" t="s">
        <v>7625</v>
      </c>
      <c r="H5127" s="15" t="s">
        <v>7626</v>
      </c>
      <c r="I5127" s="15" t="s">
        <v>59</v>
      </c>
      <c r="J5127" s="15" t="s">
        <v>60</v>
      </c>
      <c r="K5127" s="15" t="s">
        <v>14</v>
      </c>
      <c r="L5127" s="15" t="str">
        <f t="array" ref="L5127">_xlfn.XLOOKUP(M5127,reference_province_to_city!$A$2:$A$11,reference_province_to_city!$B$2:$B$11)</f>
        <v>Bandung</v>
      </c>
      <c r="M5127" s="15" t="s">
        <v>12</v>
      </c>
      <c r="N5127" s="15">
        <v>40111.0</v>
      </c>
      <c r="O5127" s="15">
        <f t="array" ref="O5127">_xlfn.XLOOKUP(M5127,reference_postal_code!$B$2:$B$11,reference_postal_code!$A$2:$A$11)</f>
        <v>40111</v>
      </c>
      <c r="P5127" s="15" t="s">
        <v>117</v>
      </c>
      <c r="Q5127" s="15" t="s">
        <v>5656</v>
      </c>
      <c r="R5127" s="15" t="s">
        <v>106</v>
      </c>
      <c r="S5127" s="15" t="s">
        <v>139</v>
      </c>
      <c r="T5127" s="15" t="s">
        <v>5657</v>
      </c>
      <c r="U5127" s="28">
        <v>776250.0</v>
      </c>
      <c r="V5127" s="15">
        <v>1.0</v>
      </c>
      <c r="W5127" s="31">
        <v>0.0</v>
      </c>
      <c r="X5127" s="28">
        <v>232875.0</v>
      </c>
    </row>
    <row r="5128" ht="15.75" customHeight="1">
      <c r="A5128" s="15">
        <v>1211.0</v>
      </c>
      <c r="B5128" s="15" t="s">
        <v>7621</v>
      </c>
      <c r="C5128" s="18">
        <v>42565.0</v>
      </c>
      <c r="D5128" s="18">
        <v>42569.0</v>
      </c>
      <c r="E5128" s="18">
        <f t="shared" si="1"/>
        <v>42569</v>
      </c>
      <c r="F5128" s="15" t="s">
        <v>114</v>
      </c>
      <c r="G5128" s="15" t="s">
        <v>3785</v>
      </c>
      <c r="H5128" s="15" t="s">
        <v>3786</v>
      </c>
      <c r="I5128" s="15" t="s">
        <v>128</v>
      </c>
      <c r="J5128" s="15" t="s">
        <v>60</v>
      </c>
      <c r="K5128" s="15" t="s">
        <v>17</v>
      </c>
      <c r="L5128" s="15" t="str">
        <f t="array" ref="L5128">_xlfn.XLOOKUP(M5128,reference_province_to_city!$A$2:$A$11,reference_province_to_city!$B$2:$B$11)</f>
        <v>Semarang</v>
      </c>
      <c r="M5128" s="15" t="s">
        <v>15</v>
      </c>
      <c r="N5128" s="15">
        <v>50111.0</v>
      </c>
      <c r="O5128" s="15">
        <f t="array" ref="O5128">_xlfn.XLOOKUP(M5128,reference_postal_code!$B$2:$B$11,reference_postal_code!$A$2:$A$11)</f>
        <v>50111</v>
      </c>
      <c r="P5128" s="15" t="s">
        <v>77</v>
      </c>
      <c r="Q5128" s="15" t="s">
        <v>453</v>
      </c>
      <c r="R5128" s="15" t="s">
        <v>65</v>
      </c>
      <c r="S5128" s="15" t="s">
        <v>83</v>
      </c>
      <c r="T5128" s="15" t="s">
        <v>454</v>
      </c>
      <c r="U5128" s="28">
        <v>128160.0</v>
      </c>
      <c r="V5128" s="15">
        <v>2.0</v>
      </c>
      <c r="W5128" s="31">
        <v>0.2</v>
      </c>
      <c r="X5128" s="28">
        <v>43254.0</v>
      </c>
    </row>
    <row r="5129" ht="15.75" customHeight="1">
      <c r="A5129" s="15">
        <v>1210.0</v>
      </c>
      <c r="B5129" s="15" t="s">
        <v>7621</v>
      </c>
      <c r="C5129" s="18">
        <v>42565.0</v>
      </c>
      <c r="D5129" s="18">
        <v>42569.0</v>
      </c>
      <c r="E5129" s="18">
        <f t="shared" si="1"/>
        <v>42569</v>
      </c>
      <c r="F5129" s="15" t="s">
        <v>114</v>
      </c>
      <c r="G5129" s="15" t="s">
        <v>3785</v>
      </c>
      <c r="H5129" s="15" t="s">
        <v>3786</v>
      </c>
      <c r="I5129" s="15" t="s">
        <v>128</v>
      </c>
      <c r="J5129" s="15" t="s">
        <v>60</v>
      </c>
      <c r="K5129" s="15" t="s">
        <v>17</v>
      </c>
      <c r="L5129" s="15" t="str">
        <f t="array" ref="L5129">_xlfn.XLOOKUP(M5129,reference_province_to_city!$A$2:$A$11,reference_province_to_city!$B$2:$B$11)</f>
        <v>Semarang</v>
      </c>
      <c r="M5129" s="15" t="s">
        <v>15</v>
      </c>
      <c r="N5129" s="15">
        <v>50111.0</v>
      </c>
      <c r="O5129" s="15">
        <f t="array" ref="O5129">_xlfn.XLOOKUP(M5129,reference_postal_code!$B$2:$B$11,reference_postal_code!$A$2:$A$11)</f>
        <v>50111</v>
      </c>
      <c r="P5129" s="15" t="s">
        <v>77</v>
      </c>
      <c r="Q5129" s="15" t="s">
        <v>2277</v>
      </c>
      <c r="R5129" s="15" t="s">
        <v>65</v>
      </c>
      <c r="S5129" s="15" t="s">
        <v>93</v>
      </c>
      <c r="T5129" s="15" t="s">
        <v>2278</v>
      </c>
      <c r="U5129" s="28">
        <v>627900.0</v>
      </c>
      <c r="V5129" s="15">
        <v>7.0</v>
      </c>
      <c r="W5129" s="31">
        <v>0.0</v>
      </c>
      <c r="X5129" s="28">
        <v>156975.0</v>
      </c>
    </row>
    <row r="5130" ht="15.75" customHeight="1">
      <c r="A5130" s="15">
        <v>1207.0</v>
      </c>
      <c r="B5130" s="15" t="s">
        <v>7621</v>
      </c>
      <c r="C5130" s="18">
        <v>42565.0</v>
      </c>
      <c r="D5130" s="18">
        <v>42569.0</v>
      </c>
      <c r="E5130" s="18">
        <f t="shared" si="1"/>
        <v>42569</v>
      </c>
      <c r="F5130" s="15" t="s">
        <v>114</v>
      </c>
      <c r="G5130" s="15" t="s">
        <v>3785</v>
      </c>
      <c r="H5130" s="15" t="s">
        <v>3786</v>
      </c>
      <c r="I5130" s="15" t="s">
        <v>128</v>
      </c>
      <c r="J5130" s="15" t="s">
        <v>60</v>
      </c>
      <c r="K5130" s="15" t="s">
        <v>17</v>
      </c>
      <c r="L5130" s="15" t="str">
        <f t="array" ref="L5130">_xlfn.XLOOKUP(M5130,reference_province_to_city!$A$2:$A$11,reference_province_to_city!$B$2:$B$11)</f>
        <v>Semarang</v>
      </c>
      <c r="M5130" s="15" t="s">
        <v>15</v>
      </c>
      <c r="N5130" s="15">
        <v>50111.0</v>
      </c>
      <c r="O5130" s="15">
        <f t="array" ref="O5130">_xlfn.XLOOKUP(M5130,reference_postal_code!$B$2:$B$11,reference_postal_code!$A$2:$A$11)</f>
        <v>50111</v>
      </c>
      <c r="P5130" s="15" t="s">
        <v>77</v>
      </c>
      <c r="Q5130" s="15" t="s">
        <v>1264</v>
      </c>
      <c r="R5130" s="15" t="s">
        <v>65</v>
      </c>
      <c r="S5130" s="15" t="s">
        <v>87</v>
      </c>
      <c r="T5130" s="15" t="s">
        <v>1265</v>
      </c>
      <c r="U5130" s="28">
        <v>168150.0</v>
      </c>
      <c r="V5130" s="15">
        <v>1.0</v>
      </c>
      <c r="W5130" s="31">
        <v>0.0</v>
      </c>
      <c r="X5130" s="28">
        <v>50445.0</v>
      </c>
    </row>
    <row r="5131" ht="15.75" customHeight="1">
      <c r="A5131" s="15">
        <v>7225.0</v>
      </c>
      <c r="B5131" s="15" t="s">
        <v>7618</v>
      </c>
      <c r="C5131" s="18">
        <v>42565.0</v>
      </c>
      <c r="D5131" s="18">
        <v>42569.0</v>
      </c>
      <c r="E5131" s="18">
        <f t="shared" si="1"/>
        <v>42569</v>
      </c>
      <c r="F5131" s="15" t="s">
        <v>55</v>
      </c>
      <c r="G5131" s="15" t="s">
        <v>7117</v>
      </c>
      <c r="H5131" s="15" t="s">
        <v>7118</v>
      </c>
      <c r="I5131" s="15" t="s">
        <v>59</v>
      </c>
      <c r="J5131" s="15" t="s">
        <v>60</v>
      </c>
      <c r="K5131" s="15" t="s">
        <v>14</v>
      </c>
      <c r="L5131" s="15" t="str">
        <f t="array" ref="L5131">_xlfn.XLOOKUP(M5131,reference_province_to_city!$A$2:$A$11,reference_province_to_city!$B$2:$B$11)</f>
        <v>Bandung</v>
      </c>
      <c r="M5131" s="15" t="s">
        <v>12</v>
      </c>
      <c r="N5131" s="15">
        <v>40111.0</v>
      </c>
      <c r="O5131" s="15">
        <f t="array" ref="O5131">_xlfn.XLOOKUP(M5131,reference_postal_code!$B$2:$B$11,reference_postal_code!$A$2:$A$11)</f>
        <v>40111</v>
      </c>
      <c r="P5131" s="15" t="s">
        <v>117</v>
      </c>
      <c r="Q5131" s="15" t="s">
        <v>4611</v>
      </c>
      <c r="R5131" s="15" t="s">
        <v>65</v>
      </c>
      <c r="S5131" s="15" t="s">
        <v>222</v>
      </c>
      <c r="T5131" s="15" t="s">
        <v>4612</v>
      </c>
      <c r="U5131" s="28">
        <v>2274300.0</v>
      </c>
      <c r="V5131" s="15">
        <v>7.0</v>
      </c>
      <c r="W5131" s="31">
        <v>0.0</v>
      </c>
      <c r="X5131" s="28">
        <v>750519.0</v>
      </c>
    </row>
    <row r="5132" ht="15.75" customHeight="1">
      <c r="A5132" s="15">
        <v>1208.0</v>
      </c>
      <c r="B5132" s="15" t="s">
        <v>7621</v>
      </c>
      <c r="C5132" s="18">
        <v>42565.0</v>
      </c>
      <c r="D5132" s="18">
        <v>42569.0</v>
      </c>
      <c r="E5132" s="18">
        <f t="shared" si="1"/>
        <v>42569</v>
      </c>
      <c r="F5132" s="15" t="s">
        <v>114</v>
      </c>
      <c r="G5132" s="15" t="s">
        <v>3785</v>
      </c>
      <c r="H5132" s="15" t="s">
        <v>3786</v>
      </c>
      <c r="I5132" s="15" t="s">
        <v>128</v>
      </c>
      <c r="J5132" s="15" t="s">
        <v>60</v>
      </c>
      <c r="K5132" s="15" t="s">
        <v>17</v>
      </c>
      <c r="L5132" s="15" t="str">
        <f t="array" ref="L5132">_xlfn.XLOOKUP(M5132,reference_province_to_city!$A$2:$A$11,reference_province_to_city!$B$2:$B$11)</f>
        <v>Semarang</v>
      </c>
      <c r="M5132" s="15" t="s">
        <v>15</v>
      </c>
      <c r="N5132" s="15">
        <v>50111.0</v>
      </c>
      <c r="O5132" s="15">
        <f t="array" ref="O5132">_xlfn.XLOOKUP(M5132,reference_postal_code!$B$2:$B$11,reference_postal_code!$A$2:$A$11)</f>
        <v>50111</v>
      </c>
      <c r="P5132" s="15" t="s">
        <v>77</v>
      </c>
      <c r="Q5132" s="15" t="s">
        <v>2308</v>
      </c>
      <c r="R5132" s="15" t="s">
        <v>65</v>
      </c>
      <c r="S5132" s="15" t="s">
        <v>83</v>
      </c>
      <c r="T5132" s="15" t="s">
        <v>1784</v>
      </c>
      <c r="U5132" s="28">
        <v>137160.0</v>
      </c>
      <c r="V5132" s="15">
        <v>3.0</v>
      </c>
      <c r="W5132" s="31">
        <v>0.2</v>
      </c>
      <c r="X5132" s="28">
        <v>48006.0</v>
      </c>
    </row>
    <row r="5133" ht="15.75" customHeight="1">
      <c r="A5133" s="15">
        <v>6957.0</v>
      </c>
      <c r="B5133" s="15" t="s">
        <v>7624</v>
      </c>
      <c r="C5133" s="18">
        <v>42565.0</v>
      </c>
      <c r="D5133" s="18">
        <v>42570.0</v>
      </c>
      <c r="E5133" s="18">
        <f t="shared" si="1"/>
        <v>42570</v>
      </c>
      <c r="F5133" s="15" t="s">
        <v>55</v>
      </c>
      <c r="G5133" s="15" t="s">
        <v>7625</v>
      </c>
      <c r="H5133" s="15" t="s">
        <v>7626</v>
      </c>
      <c r="I5133" s="15" t="s">
        <v>59</v>
      </c>
      <c r="J5133" s="15" t="s">
        <v>60</v>
      </c>
      <c r="K5133" s="15" t="s">
        <v>14</v>
      </c>
      <c r="L5133" s="15" t="str">
        <f t="array" ref="L5133">_xlfn.XLOOKUP(M5133,reference_province_to_city!$A$2:$A$11,reference_province_to_city!$B$2:$B$11)</f>
        <v>Bandung</v>
      </c>
      <c r="M5133" s="15" t="s">
        <v>12</v>
      </c>
      <c r="N5133" s="15">
        <v>40111.0</v>
      </c>
      <c r="O5133" s="15">
        <f t="array" ref="O5133">_xlfn.XLOOKUP(M5133,reference_postal_code!$B$2:$B$11,reference_postal_code!$A$2:$A$11)</f>
        <v>40111</v>
      </c>
      <c r="P5133" s="15" t="s">
        <v>117</v>
      </c>
      <c r="Q5133" s="15" t="s">
        <v>6428</v>
      </c>
      <c r="R5133" s="15" t="s">
        <v>65</v>
      </c>
      <c r="S5133" s="15" t="s">
        <v>83</v>
      </c>
      <c r="T5133" s="15" t="s">
        <v>6429</v>
      </c>
      <c r="U5133" s="28">
        <v>546000.0</v>
      </c>
      <c r="V5133" s="15">
        <v>5.0</v>
      </c>
      <c r="W5133" s="31">
        <v>0.0</v>
      </c>
      <c r="X5133" s="28">
        <v>256620.0</v>
      </c>
    </row>
    <row r="5134" ht="15.75" customHeight="1">
      <c r="A5134" s="15">
        <v>1306.0</v>
      </c>
      <c r="B5134" s="15" t="s">
        <v>7627</v>
      </c>
      <c r="C5134" s="18">
        <v>42565.0</v>
      </c>
      <c r="D5134" s="18">
        <v>42567.0</v>
      </c>
      <c r="E5134" s="18">
        <f t="shared" si="1"/>
        <v>42567</v>
      </c>
      <c r="F5134" s="15" t="s">
        <v>114</v>
      </c>
      <c r="G5134" s="15" t="s">
        <v>1846</v>
      </c>
      <c r="H5134" s="15" t="s">
        <v>1847</v>
      </c>
      <c r="I5134" s="15" t="s">
        <v>59</v>
      </c>
      <c r="J5134" s="15" t="s">
        <v>60</v>
      </c>
      <c r="K5134" s="15" t="s">
        <v>31</v>
      </c>
      <c r="L5134" s="15" t="str">
        <f t="array" ref="L5134">_xlfn.XLOOKUP(M5134,reference_province_to_city!$A$2:$A$11,reference_province_to_city!$B$2:$B$11)</f>
        <v>Balikpapan</v>
      </c>
      <c r="M5134" s="15" t="s">
        <v>21</v>
      </c>
      <c r="N5134" s="15">
        <v>76114.0</v>
      </c>
      <c r="O5134" s="15">
        <f t="array" ref="O5134">_xlfn.XLOOKUP(M5134,reference_postal_code!$B$2:$B$11,reference_postal_code!$A$2:$A$11)</f>
        <v>76114</v>
      </c>
      <c r="P5134" s="15" t="s">
        <v>166</v>
      </c>
      <c r="Q5134" s="15" t="s">
        <v>7628</v>
      </c>
      <c r="R5134" s="15" t="s">
        <v>110</v>
      </c>
      <c r="S5134" s="15" t="s">
        <v>111</v>
      </c>
      <c r="T5134" s="15" t="s">
        <v>7629</v>
      </c>
      <c r="U5134" s="28">
        <v>6299160.0</v>
      </c>
      <c r="V5134" s="15">
        <v>7.0</v>
      </c>
      <c r="W5134" s="31">
        <v>0.2</v>
      </c>
      <c r="X5134" s="28">
        <v>787395.0</v>
      </c>
    </row>
    <row r="5135" ht="15.75" customHeight="1">
      <c r="A5135" s="15">
        <v>4682.0</v>
      </c>
      <c r="B5135" s="15" t="s">
        <v>7630</v>
      </c>
      <c r="C5135" s="18">
        <v>42565.0</v>
      </c>
      <c r="D5135" s="18">
        <v>42569.0</v>
      </c>
      <c r="E5135" s="18">
        <f t="shared" si="1"/>
        <v>42569</v>
      </c>
      <c r="F5135" s="15" t="s">
        <v>114</v>
      </c>
      <c r="G5135" s="15" t="s">
        <v>1798</v>
      </c>
      <c r="H5135" s="15" t="s">
        <v>1799</v>
      </c>
      <c r="I5135" s="15" t="s">
        <v>59</v>
      </c>
      <c r="J5135" s="15" t="s">
        <v>60</v>
      </c>
      <c r="K5135" s="15" t="s">
        <v>14</v>
      </c>
      <c r="L5135" s="15" t="str">
        <f t="array" ref="L5135">_xlfn.XLOOKUP(M5135,reference_province_to_city!$A$2:$A$11,reference_province_to_city!$B$2:$B$11)</f>
        <v>Bandung</v>
      </c>
      <c r="M5135" s="15" t="s">
        <v>12</v>
      </c>
      <c r="N5135" s="15">
        <v>40111.0</v>
      </c>
      <c r="O5135" s="15">
        <f t="array" ref="O5135">_xlfn.XLOOKUP(M5135,reference_postal_code!$B$2:$B$11,reference_postal_code!$A$2:$A$11)</f>
        <v>40111</v>
      </c>
      <c r="P5135" s="15" t="s">
        <v>117</v>
      </c>
      <c r="Q5135" s="15" t="s">
        <v>2936</v>
      </c>
      <c r="R5135" s="15" t="s">
        <v>65</v>
      </c>
      <c r="S5135" s="15" t="s">
        <v>103</v>
      </c>
      <c r="T5135" s="15" t="s">
        <v>2937</v>
      </c>
      <c r="U5135" s="28">
        <v>444150.0</v>
      </c>
      <c r="V5135" s="15">
        <v>9.0</v>
      </c>
      <c r="W5135" s="31">
        <v>0.0</v>
      </c>
      <c r="X5135" s="28">
        <v>199867.0</v>
      </c>
    </row>
    <row r="5136" ht="15.75" customHeight="1">
      <c r="A5136" s="15">
        <v>1212.0</v>
      </c>
      <c r="B5136" s="15" t="s">
        <v>7621</v>
      </c>
      <c r="C5136" s="18">
        <v>42565.0</v>
      </c>
      <c r="D5136" s="18">
        <v>42569.0</v>
      </c>
      <c r="E5136" s="18">
        <f t="shared" si="1"/>
        <v>42569</v>
      </c>
      <c r="F5136" s="15" t="s">
        <v>114</v>
      </c>
      <c r="G5136" s="15" t="s">
        <v>3785</v>
      </c>
      <c r="H5136" s="15" t="s">
        <v>3786</v>
      </c>
      <c r="I5136" s="15" t="s">
        <v>128</v>
      </c>
      <c r="J5136" s="15" t="s">
        <v>60</v>
      </c>
      <c r="K5136" s="15" t="s">
        <v>17</v>
      </c>
      <c r="L5136" s="15" t="str">
        <f t="array" ref="L5136">_xlfn.XLOOKUP(M5136,reference_province_to_city!$A$2:$A$11,reference_province_to_city!$B$2:$B$11)</f>
        <v>Semarang</v>
      </c>
      <c r="M5136" s="15" t="s">
        <v>15</v>
      </c>
      <c r="N5136" s="15">
        <v>50111.0</v>
      </c>
      <c r="O5136" s="15">
        <f t="array" ref="O5136">_xlfn.XLOOKUP(M5136,reference_postal_code!$B$2:$B$11,reference_postal_code!$A$2:$A$11)</f>
        <v>50111</v>
      </c>
      <c r="P5136" s="15" t="s">
        <v>77</v>
      </c>
      <c r="Q5136" s="15" t="s">
        <v>4738</v>
      </c>
      <c r="R5136" s="15" t="s">
        <v>106</v>
      </c>
      <c r="S5136" s="15" t="s">
        <v>183</v>
      </c>
      <c r="T5136" s="15" t="s">
        <v>4739</v>
      </c>
      <c r="U5136" s="28">
        <v>8687040.0</v>
      </c>
      <c r="V5136" s="15">
        <v>4.0</v>
      </c>
      <c r="W5136" s="31">
        <v>0.2</v>
      </c>
      <c r="X5136" s="28">
        <v>325764.0</v>
      </c>
    </row>
    <row r="5137" ht="15.75" customHeight="1">
      <c r="A5137" s="15">
        <v>7933.0</v>
      </c>
      <c r="B5137" s="15" t="s">
        <v>7631</v>
      </c>
      <c r="C5137" s="18">
        <v>42566.0</v>
      </c>
      <c r="D5137" s="18">
        <v>42571.0</v>
      </c>
      <c r="E5137" s="18">
        <f t="shared" si="1"/>
        <v>42571</v>
      </c>
      <c r="F5137" s="15" t="s">
        <v>55</v>
      </c>
      <c r="G5137" s="15" t="s">
        <v>1733</v>
      </c>
      <c r="H5137" s="15" t="s">
        <v>1734</v>
      </c>
      <c r="I5137" s="15" t="s">
        <v>128</v>
      </c>
      <c r="J5137" s="15" t="s">
        <v>60</v>
      </c>
      <c r="K5137" s="15" t="s">
        <v>17</v>
      </c>
      <c r="L5137" s="15" t="str">
        <f t="array" ref="L5137">_xlfn.XLOOKUP(M5137,reference_province_to_city!$A$2:$A$11,reference_province_to_city!$B$2:$B$11)</f>
        <v>Semarang</v>
      </c>
      <c r="M5137" s="15" t="s">
        <v>15</v>
      </c>
      <c r="N5137" s="15">
        <v>50111.0</v>
      </c>
      <c r="O5137" s="15">
        <f t="array" ref="O5137">_xlfn.XLOOKUP(M5137,reference_postal_code!$B$2:$B$11,reference_postal_code!$A$2:$A$11)</f>
        <v>50111</v>
      </c>
      <c r="P5137" s="15" t="s">
        <v>77</v>
      </c>
      <c r="Q5137" s="15" t="s">
        <v>718</v>
      </c>
      <c r="R5137" s="15" t="s">
        <v>65</v>
      </c>
      <c r="S5137" s="15" t="s">
        <v>66</v>
      </c>
      <c r="T5137" s="15" t="s">
        <v>719</v>
      </c>
      <c r="U5137" s="28">
        <v>1582800.0</v>
      </c>
      <c r="V5137" s="15">
        <v>5.0</v>
      </c>
      <c r="W5137" s="31">
        <v>0.2</v>
      </c>
      <c r="X5137" s="28">
        <v>514410.0</v>
      </c>
    </row>
    <row r="5138" ht="15.75" customHeight="1">
      <c r="A5138" s="15">
        <v>7932.0</v>
      </c>
      <c r="B5138" s="15" t="s">
        <v>7631</v>
      </c>
      <c r="C5138" s="18">
        <v>42566.0</v>
      </c>
      <c r="D5138" s="18">
        <v>42571.0</v>
      </c>
      <c r="E5138" s="18">
        <f t="shared" si="1"/>
        <v>42571</v>
      </c>
      <c r="F5138" s="15" t="s">
        <v>55</v>
      </c>
      <c r="G5138" s="15" t="s">
        <v>1733</v>
      </c>
      <c r="H5138" s="15" t="s">
        <v>1734</v>
      </c>
      <c r="I5138" s="15" t="s">
        <v>128</v>
      </c>
      <c r="J5138" s="15" t="s">
        <v>60</v>
      </c>
      <c r="K5138" s="15" t="s">
        <v>3394</v>
      </c>
      <c r="L5138" s="15" t="str">
        <f t="array" ref="L5138">_xlfn.XLOOKUP(M5138,reference_province_to_city!$A$2:$A$11,reference_province_to_city!$B$2:$B$11)</f>
        <v>Semarang</v>
      </c>
      <c r="M5138" s="15" t="s">
        <v>15</v>
      </c>
      <c r="N5138" s="15">
        <v>50111.0</v>
      </c>
      <c r="O5138" s="15">
        <f t="array" ref="O5138">_xlfn.XLOOKUP(M5138,reference_postal_code!$B$2:$B$11,reference_postal_code!$A$2:$A$11)</f>
        <v>50111</v>
      </c>
      <c r="P5138" s="15" t="s">
        <v>77</v>
      </c>
      <c r="Q5138" s="15" t="s">
        <v>1330</v>
      </c>
      <c r="R5138" s="15" t="s">
        <v>106</v>
      </c>
      <c r="S5138" s="15" t="s">
        <v>107</v>
      </c>
      <c r="T5138" s="15" t="s">
        <v>1331</v>
      </c>
      <c r="U5138" s="28">
        <v>3454200.0</v>
      </c>
      <c r="V5138" s="15">
        <v>3.0</v>
      </c>
      <c r="W5138" s="31">
        <v>0.2</v>
      </c>
      <c r="X5138" s="28">
        <v>345420.0</v>
      </c>
    </row>
    <row r="5139" ht="15.75" customHeight="1">
      <c r="A5139" s="15">
        <v>2238.0</v>
      </c>
      <c r="B5139" s="15" t="s">
        <v>7632</v>
      </c>
      <c r="C5139" s="18">
        <v>42566.0</v>
      </c>
      <c r="D5139" s="18">
        <v>42572.0</v>
      </c>
      <c r="E5139" s="18">
        <f t="shared" si="1"/>
        <v>42572</v>
      </c>
      <c r="F5139" s="15" t="s">
        <v>55</v>
      </c>
      <c r="G5139" s="15" t="s">
        <v>4024</v>
      </c>
      <c r="H5139" s="15" t="s">
        <v>4025</v>
      </c>
      <c r="I5139" s="15" t="s">
        <v>76</v>
      </c>
      <c r="J5139" s="15" t="s">
        <v>60</v>
      </c>
      <c r="K5139" s="15" t="s">
        <v>28</v>
      </c>
      <c r="L5139" s="15" t="str">
        <f t="array" ref="L5139">_xlfn.XLOOKUP(M5139,reference_province_to_city!$A$2:$A$11,reference_province_to_city!$B$2:$B$11)</f>
        <v>Medan</v>
      </c>
      <c r="M5139" s="15" t="s">
        <v>11</v>
      </c>
      <c r="N5139" s="15">
        <v>20111.0</v>
      </c>
      <c r="O5139" s="15">
        <f t="array" ref="O5139">_xlfn.XLOOKUP(M5139,reference_postal_code!$B$2:$B$11,reference_postal_code!$A$2:$A$11)</f>
        <v>20111</v>
      </c>
      <c r="P5139" s="15" t="s">
        <v>77</v>
      </c>
      <c r="Q5139" s="15" t="s">
        <v>7633</v>
      </c>
      <c r="R5139" s="15" t="s">
        <v>65</v>
      </c>
      <c r="S5139" s="15" t="s">
        <v>226</v>
      </c>
      <c r="T5139" s="15" t="s">
        <v>7634</v>
      </c>
      <c r="U5139" s="28">
        <v>666000.0</v>
      </c>
      <c r="V5139" s="15">
        <v>5.0</v>
      </c>
      <c r="W5139" s="31">
        <v>0.0</v>
      </c>
      <c r="X5139" s="28">
        <v>186480.0</v>
      </c>
    </row>
    <row r="5140" ht="15.75" customHeight="1">
      <c r="A5140" s="15">
        <v>602.0</v>
      </c>
      <c r="B5140" s="15" t="s">
        <v>7635</v>
      </c>
      <c r="C5140" s="18">
        <v>42567.0</v>
      </c>
      <c r="D5140" s="18">
        <v>42572.0</v>
      </c>
      <c r="E5140" s="18">
        <f t="shared" si="1"/>
        <v>42572</v>
      </c>
      <c r="F5140" s="15" t="s">
        <v>55</v>
      </c>
      <c r="G5140" s="15" t="s">
        <v>644</v>
      </c>
      <c r="H5140" s="15" t="s">
        <v>645</v>
      </c>
      <c r="I5140" s="15" t="s">
        <v>59</v>
      </c>
      <c r="J5140" s="15" t="s">
        <v>60</v>
      </c>
      <c r="K5140" s="15" t="s">
        <v>26</v>
      </c>
      <c r="L5140" s="15" t="str">
        <f t="array" ref="L5140">_xlfn.XLOOKUP(M5140,reference_province_to_city!$A$2:$A$11,reference_province_to_city!$B$2:$B$11)</f>
        <v>Denpasar</v>
      </c>
      <c r="M5140" s="15" t="s">
        <v>24</v>
      </c>
      <c r="N5140" s="15">
        <v>80231.0</v>
      </c>
      <c r="O5140" s="15">
        <f t="array" ref="O5140">_xlfn.XLOOKUP(M5140,reference_postal_code!$B$2:$B$11,reference_postal_code!$A$2:$A$11)</f>
        <v>80231</v>
      </c>
      <c r="P5140" s="15" t="s">
        <v>63</v>
      </c>
      <c r="Q5140" s="15" t="s">
        <v>3097</v>
      </c>
      <c r="R5140" s="15" t="s">
        <v>65</v>
      </c>
      <c r="S5140" s="15" t="s">
        <v>226</v>
      </c>
      <c r="T5140" s="15" t="s">
        <v>3098</v>
      </c>
      <c r="U5140" s="28">
        <v>87600.0</v>
      </c>
      <c r="V5140" s="15">
        <v>2.0</v>
      </c>
      <c r="W5140" s="31">
        <v>0.2</v>
      </c>
      <c r="X5140" s="28">
        <v>10950.0</v>
      </c>
    </row>
    <row r="5141" ht="15.75" customHeight="1">
      <c r="A5141" s="15">
        <v>6964.0</v>
      </c>
      <c r="B5141" s="15" t="s">
        <v>7636</v>
      </c>
      <c r="C5141" s="18">
        <v>42567.0</v>
      </c>
      <c r="D5141" s="18">
        <v>42571.0</v>
      </c>
      <c r="E5141" s="18">
        <f t="shared" si="1"/>
        <v>42571</v>
      </c>
      <c r="F5141" s="15" t="s">
        <v>114</v>
      </c>
      <c r="G5141" s="15" t="s">
        <v>888</v>
      </c>
      <c r="H5141" s="15" t="s">
        <v>889</v>
      </c>
      <c r="I5141" s="15" t="s">
        <v>128</v>
      </c>
      <c r="J5141" s="15" t="s">
        <v>60</v>
      </c>
      <c r="K5141" s="15" t="s">
        <v>28</v>
      </c>
      <c r="L5141" s="15" t="str">
        <f t="array" ref="L5141">_xlfn.XLOOKUP(M5141,reference_province_to_city!$A$2:$A$11,reference_province_to_city!$B$2:$B$11)</f>
        <v>Medan</v>
      </c>
      <c r="M5141" s="15" t="s">
        <v>11</v>
      </c>
      <c r="N5141" s="15">
        <v>20111.0</v>
      </c>
      <c r="O5141" s="15">
        <f t="array" ref="O5141">_xlfn.XLOOKUP(M5141,reference_postal_code!$B$2:$B$11,reference_postal_code!$A$2:$A$11)</f>
        <v>20111</v>
      </c>
      <c r="P5141" s="15" t="s">
        <v>77</v>
      </c>
      <c r="Q5141" s="15" t="s">
        <v>873</v>
      </c>
      <c r="R5141" s="15" t="s">
        <v>65</v>
      </c>
      <c r="S5141" s="15" t="s">
        <v>93</v>
      </c>
      <c r="T5141" s="15" t="s">
        <v>874</v>
      </c>
      <c r="U5141" s="28">
        <v>334800.0</v>
      </c>
      <c r="V5141" s="15">
        <v>3.0</v>
      </c>
      <c r="W5141" s="31">
        <v>0.0</v>
      </c>
      <c r="X5141" s="28">
        <v>83700.0</v>
      </c>
    </row>
    <row r="5142" ht="15.75" customHeight="1">
      <c r="A5142" s="15">
        <v>188.0</v>
      </c>
      <c r="B5142" s="15" t="s">
        <v>7637</v>
      </c>
      <c r="C5142" s="18">
        <v>42567.0</v>
      </c>
      <c r="D5142" s="18">
        <v>42573.0</v>
      </c>
      <c r="E5142" s="18">
        <f t="shared" si="1"/>
        <v>42573</v>
      </c>
      <c r="F5142" s="15" t="s">
        <v>55</v>
      </c>
      <c r="G5142" s="15" t="s">
        <v>3490</v>
      </c>
      <c r="H5142" s="15" t="s">
        <v>3491</v>
      </c>
      <c r="I5142" s="15" t="s">
        <v>128</v>
      </c>
      <c r="J5142" s="15" t="s">
        <v>60</v>
      </c>
      <c r="K5142" s="15" t="s">
        <v>26</v>
      </c>
      <c r="L5142" s="15" t="str">
        <f t="array" ref="L5142">_xlfn.XLOOKUP(M5142,reference_province_to_city!$A$2:$A$11,reference_province_to_city!$B$2:$B$11)</f>
        <v>Denpasar</v>
      </c>
      <c r="M5142" s="15" t="s">
        <v>24</v>
      </c>
      <c r="N5142" s="15">
        <v>80231.0</v>
      </c>
      <c r="O5142" s="15">
        <f t="array" ref="O5142">_xlfn.XLOOKUP(M5142,reference_postal_code!$B$2:$B$11,reference_postal_code!$A$2:$A$11)</f>
        <v>80231</v>
      </c>
      <c r="P5142" s="15" t="s">
        <v>63</v>
      </c>
      <c r="Q5142" s="15" t="s">
        <v>3970</v>
      </c>
      <c r="R5142" s="15" t="s">
        <v>65</v>
      </c>
      <c r="S5142" s="15" t="s">
        <v>87</v>
      </c>
      <c r="T5142" s="15" t="s">
        <v>3971</v>
      </c>
      <c r="U5142" s="28">
        <v>558360.0</v>
      </c>
      <c r="V5142" s="15">
        <v>3.0</v>
      </c>
      <c r="W5142" s="31">
        <v>0.2</v>
      </c>
      <c r="X5142" s="28">
        <v>55836.0</v>
      </c>
    </row>
    <row r="5143" ht="15.75" customHeight="1">
      <c r="A5143" s="15">
        <v>6963.0</v>
      </c>
      <c r="B5143" s="15" t="s">
        <v>7636</v>
      </c>
      <c r="C5143" s="18">
        <v>42567.0</v>
      </c>
      <c r="D5143" s="18">
        <v>42571.0</v>
      </c>
      <c r="E5143" s="18">
        <f t="shared" si="1"/>
        <v>42571</v>
      </c>
      <c r="F5143" s="15" t="s">
        <v>114</v>
      </c>
      <c r="G5143" s="15" t="s">
        <v>888</v>
      </c>
      <c r="H5143" s="15" t="s">
        <v>889</v>
      </c>
      <c r="I5143" s="15" t="s">
        <v>128</v>
      </c>
      <c r="J5143" s="15" t="s">
        <v>60</v>
      </c>
      <c r="K5143" s="15" t="s">
        <v>28</v>
      </c>
      <c r="L5143" s="15" t="str">
        <f t="array" ref="L5143">_xlfn.XLOOKUP(M5143,reference_province_to_city!$A$2:$A$11,reference_province_to_city!$B$2:$B$11)</f>
        <v>Medan</v>
      </c>
      <c r="M5143" s="15" t="s">
        <v>11</v>
      </c>
      <c r="N5143" s="15">
        <v>20111.0</v>
      </c>
      <c r="O5143" s="15">
        <f t="array" ref="O5143">_xlfn.XLOOKUP(M5143,reference_postal_code!$B$2:$B$11,reference_postal_code!$A$2:$A$11)</f>
        <v>20111</v>
      </c>
      <c r="P5143" s="15" t="s">
        <v>77</v>
      </c>
      <c r="Q5143" s="15" t="s">
        <v>901</v>
      </c>
      <c r="R5143" s="15" t="s">
        <v>65</v>
      </c>
      <c r="S5143" s="15" t="s">
        <v>173</v>
      </c>
      <c r="T5143" s="15" t="s">
        <v>902</v>
      </c>
      <c r="U5143" s="28">
        <v>153000.0</v>
      </c>
      <c r="V5143" s="15">
        <v>5.0</v>
      </c>
      <c r="W5143" s="31">
        <v>0.0</v>
      </c>
      <c r="X5143" s="28">
        <v>71910.0</v>
      </c>
    </row>
    <row r="5144" ht="15.75" customHeight="1">
      <c r="A5144" s="15">
        <v>601.0</v>
      </c>
      <c r="B5144" s="15" t="s">
        <v>7635</v>
      </c>
      <c r="C5144" s="18">
        <v>42567.0</v>
      </c>
      <c r="D5144" s="18">
        <v>42572.0</v>
      </c>
      <c r="E5144" s="18">
        <f t="shared" si="1"/>
        <v>42572</v>
      </c>
      <c r="F5144" s="15" t="s">
        <v>55</v>
      </c>
      <c r="G5144" s="15" t="s">
        <v>644</v>
      </c>
      <c r="H5144" s="15" t="s">
        <v>645</v>
      </c>
      <c r="I5144" s="15" t="s">
        <v>59</v>
      </c>
      <c r="J5144" s="15" t="s">
        <v>60</v>
      </c>
      <c r="K5144" s="15" t="s">
        <v>26</v>
      </c>
      <c r="L5144" s="15" t="str">
        <f t="array" ref="L5144">_xlfn.XLOOKUP(M5144,reference_province_to_city!$A$2:$A$11,reference_province_to_city!$B$2:$B$11)</f>
        <v>Denpasar</v>
      </c>
      <c r="M5144" s="15" t="s">
        <v>24</v>
      </c>
      <c r="N5144" s="15">
        <v>80231.0</v>
      </c>
      <c r="O5144" s="15">
        <f t="array" ref="O5144">_xlfn.XLOOKUP(M5144,reference_postal_code!$B$2:$B$11,reference_postal_code!$A$2:$A$11)</f>
        <v>80231</v>
      </c>
      <c r="P5144" s="15" t="s">
        <v>63</v>
      </c>
      <c r="Q5144" s="15" t="s">
        <v>1993</v>
      </c>
      <c r="R5144" s="15" t="s">
        <v>110</v>
      </c>
      <c r="S5144" s="15" t="s">
        <v>111</v>
      </c>
      <c r="T5144" s="15" t="s">
        <v>1994</v>
      </c>
      <c r="U5144" s="28">
        <v>7415640.0</v>
      </c>
      <c r="V5144" s="15">
        <v>4.0</v>
      </c>
      <c r="W5144" s="31">
        <v>0.4</v>
      </c>
      <c r="X5144" s="28">
        <v>-1730316.0</v>
      </c>
    </row>
    <row r="5145" ht="15.75" customHeight="1">
      <c r="A5145" s="15">
        <v>600.0</v>
      </c>
      <c r="B5145" s="15" t="s">
        <v>7635</v>
      </c>
      <c r="C5145" s="18">
        <v>42567.0</v>
      </c>
      <c r="D5145" s="18">
        <v>42572.0</v>
      </c>
      <c r="E5145" s="18">
        <f t="shared" si="1"/>
        <v>42572</v>
      </c>
      <c r="F5145" s="15" t="s">
        <v>55</v>
      </c>
      <c r="G5145" s="15" t="s">
        <v>644</v>
      </c>
      <c r="H5145" s="15" t="s">
        <v>645</v>
      </c>
      <c r="I5145" s="15" t="s">
        <v>59</v>
      </c>
      <c r="J5145" s="15" t="s">
        <v>60</v>
      </c>
      <c r="K5145" s="15" t="s">
        <v>26</v>
      </c>
      <c r="L5145" s="15" t="str">
        <f t="array" ref="L5145">_xlfn.XLOOKUP(M5145,reference_province_to_city!$A$2:$A$11,reference_province_to_city!$B$2:$B$11)</f>
        <v>Denpasar</v>
      </c>
      <c r="M5145" s="15" t="s">
        <v>24</v>
      </c>
      <c r="N5145" s="15">
        <v>80231.0</v>
      </c>
      <c r="O5145" s="15">
        <f t="array" ref="O5145">_xlfn.XLOOKUP(M5145,reference_postal_code!$B$2:$B$11,reference_postal_code!$A$2:$A$11)</f>
        <v>80231</v>
      </c>
      <c r="P5145" s="15" t="s">
        <v>63</v>
      </c>
      <c r="Q5145" s="15" t="s">
        <v>1795</v>
      </c>
      <c r="R5145" s="15" t="s">
        <v>110</v>
      </c>
      <c r="S5145" s="15" t="s">
        <v>111</v>
      </c>
      <c r="T5145" s="15" t="s">
        <v>1796</v>
      </c>
      <c r="U5145" s="28">
        <v>2159730.0</v>
      </c>
      <c r="V5145" s="15">
        <v>3.0</v>
      </c>
      <c r="W5145" s="31">
        <v>0.4</v>
      </c>
      <c r="X5145" s="28">
        <v>-431946.0</v>
      </c>
    </row>
    <row r="5146" ht="15.75" customHeight="1">
      <c r="A5146" s="15">
        <v>3365.0</v>
      </c>
      <c r="B5146" s="15" t="s">
        <v>7638</v>
      </c>
      <c r="C5146" s="18">
        <v>42567.0</v>
      </c>
      <c r="D5146" s="18">
        <v>42569.0</v>
      </c>
      <c r="E5146" s="18">
        <f t="shared" si="1"/>
        <v>42569</v>
      </c>
      <c r="F5146" s="15" t="s">
        <v>114</v>
      </c>
      <c r="G5146" s="15" t="s">
        <v>1733</v>
      </c>
      <c r="H5146" s="15" t="s">
        <v>1734</v>
      </c>
      <c r="I5146" s="15" t="s">
        <v>128</v>
      </c>
      <c r="J5146" s="15" t="s">
        <v>60</v>
      </c>
      <c r="K5146" s="15" t="s">
        <v>17</v>
      </c>
      <c r="L5146" s="15" t="str">
        <f t="array" ref="L5146">_xlfn.XLOOKUP(M5146,reference_province_to_city!$A$2:$A$11,reference_province_to_city!$B$2:$B$11)</f>
        <v>Semarang</v>
      </c>
      <c r="M5146" s="15" t="s">
        <v>15</v>
      </c>
      <c r="N5146" s="15">
        <v>50111.0</v>
      </c>
      <c r="O5146" s="15">
        <f t="array" ref="O5146">_xlfn.XLOOKUP(M5146,reference_postal_code!$B$2:$B$11,reference_postal_code!$A$2:$A$11)</f>
        <v>50111</v>
      </c>
      <c r="P5146" s="15" t="s">
        <v>77</v>
      </c>
      <c r="Q5146" s="15" t="s">
        <v>4149</v>
      </c>
      <c r="R5146" s="15" t="s">
        <v>106</v>
      </c>
      <c r="S5146" s="15" t="s">
        <v>139</v>
      </c>
      <c r="T5146" s="15" t="s">
        <v>4150</v>
      </c>
      <c r="U5146" s="28">
        <v>143280.0</v>
      </c>
      <c r="V5146" s="15">
        <v>3.0</v>
      </c>
      <c r="W5146" s="31">
        <v>0.6</v>
      </c>
      <c r="X5146" s="28">
        <v>-57312.0</v>
      </c>
    </row>
    <row r="5147" ht="15.75" customHeight="1">
      <c r="A5147" s="15">
        <v>6967.0</v>
      </c>
      <c r="B5147" s="15" t="s">
        <v>7636</v>
      </c>
      <c r="C5147" s="18">
        <v>42567.0</v>
      </c>
      <c r="D5147" s="18">
        <v>42571.0</v>
      </c>
      <c r="E5147" s="18">
        <f t="shared" si="1"/>
        <v>42571</v>
      </c>
      <c r="F5147" s="15" t="s">
        <v>114</v>
      </c>
      <c r="G5147" s="15" t="s">
        <v>888</v>
      </c>
      <c r="H5147" s="15" t="s">
        <v>889</v>
      </c>
      <c r="I5147" s="15" t="s">
        <v>128</v>
      </c>
      <c r="J5147" s="15" t="s">
        <v>60</v>
      </c>
      <c r="K5147" s="15" t="s">
        <v>28</v>
      </c>
      <c r="L5147" s="15" t="str">
        <f t="array" ref="L5147">_xlfn.XLOOKUP(M5147,reference_province_to_city!$A$2:$A$11,reference_province_to_city!$B$2:$B$11)</f>
        <v>Medan</v>
      </c>
      <c r="M5147" s="15" t="s">
        <v>11</v>
      </c>
      <c r="N5147" s="15">
        <v>20111.0</v>
      </c>
      <c r="O5147" s="15">
        <f t="array" ref="O5147">_xlfn.XLOOKUP(M5147,reference_postal_code!$B$2:$B$11,reference_postal_code!$A$2:$A$11)</f>
        <v>20111</v>
      </c>
      <c r="P5147" s="15" t="s">
        <v>77</v>
      </c>
      <c r="Q5147" s="15" t="s">
        <v>1205</v>
      </c>
      <c r="R5147" s="15" t="s">
        <v>65</v>
      </c>
      <c r="S5147" s="15" t="s">
        <v>83</v>
      </c>
      <c r="T5147" s="15" t="s">
        <v>1206</v>
      </c>
      <c r="U5147" s="28">
        <v>96900.0</v>
      </c>
      <c r="V5147" s="15">
        <v>2.0</v>
      </c>
      <c r="W5147" s="31">
        <v>0.0</v>
      </c>
      <c r="X5147" s="28">
        <v>47481.0</v>
      </c>
    </row>
    <row r="5148" ht="15.75" customHeight="1">
      <c r="A5148" s="15">
        <v>6966.0</v>
      </c>
      <c r="B5148" s="15" t="s">
        <v>7636</v>
      </c>
      <c r="C5148" s="18">
        <v>42567.0</v>
      </c>
      <c r="D5148" s="18">
        <v>42571.0</v>
      </c>
      <c r="E5148" s="18">
        <f t="shared" si="1"/>
        <v>42571</v>
      </c>
      <c r="F5148" s="15" t="s">
        <v>114</v>
      </c>
      <c r="G5148" s="15" t="s">
        <v>888</v>
      </c>
      <c r="H5148" s="15" t="s">
        <v>889</v>
      </c>
      <c r="I5148" s="15" t="s">
        <v>128</v>
      </c>
      <c r="J5148" s="15" t="s">
        <v>60</v>
      </c>
      <c r="K5148" s="15" t="s">
        <v>28</v>
      </c>
      <c r="L5148" s="15" t="str">
        <f t="array" ref="L5148">_xlfn.XLOOKUP(M5148,reference_province_to_city!$A$2:$A$11,reference_province_to_city!$B$2:$B$11)</f>
        <v>Medan</v>
      </c>
      <c r="M5148" s="15" t="s">
        <v>11</v>
      </c>
      <c r="N5148" s="15">
        <v>20111.0</v>
      </c>
      <c r="O5148" s="15">
        <f t="array" ref="O5148">_xlfn.XLOOKUP(M5148,reference_postal_code!$B$2:$B$11,reference_postal_code!$A$2:$A$11)</f>
        <v>20111</v>
      </c>
      <c r="P5148" s="15" t="s">
        <v>77</v>
      </c>
      <c r="Q5148" s="15" t="s">
        <v>4722</v>
      </c>
      <c r="R5148" s="15" t="s">
        <v>110</v>
      </c>
      <c r="S5148" s="15" t="s">
        <v>149</v>
      </c>
      <c r="T5148" s="15" t="s">
        <v>4723</v>
      </c>
      <c r="U5148" s="28">
        <v>1139700.0</v>
      </c>
      <c r="V5148" s="15">
        <v>2.0</v>
      </c>
      <c r="W5148" s="31">
        <v>0.0</v>
      </c>
      <c r="X5148" s="28">
        <v>273528.0</v>
      </c>
    </row>
    <row r="5149" ht="15.75" customHeight="1">
      <c r="A5149" s="15">
        <v>6965.0</v>
      </c>
      <c r="B5149" s="15" t="s">
        <v>7636</v>
      </c>
      <c r="C5149" s="18">
        <v>42567.0</v>
      </c>
      <c r="D5149" s="18">
        <v>42571.0</v>
      </c>
      <c r="E5149" s="18">
        <f t="shared" si="1"/>
        <v>42571</v>
      </c>
      <c r="F5149" s="15" t="s">
        <v>114</v>
      </c>
      <c r="G5149" s="15" t="s">
        <v>888</v>
      </c>
      <c r="H5149" s="15" t="s">
        <v>889</v>
      </c>
      <c r="I5149" s="15" t="s">
        <v>128</v>
      </c>
      <c r="J5149" s="15" t="s">
        <v>60</v>
      </c>
      <c r="K5149" s="15" t="s">
        <v>28</v>
      </c>
      <c r="L5149" s="15" t="str">
        <f t="array" ref="L5149">_xlfn.XLOOKUP(M5149,reference_province_to_city!$A$2:$A$11,reference_province_to_city!$B$2:$B$11)</f>
        <v>Medan</v>
      </c>
      <c r="M5149" s="15" t="s">
        <v>11</v>
      </c>
      <c r="N5149" s="15">
        <v>20111.0</v>
      </c>
      <c r="O5149" s="15">
        <f t="array" ref="O5149">_xlfn.XLOOKUP(M5149,reference_postal_code!$B$2:$B$11,reference_postal_code!$A$2:$A$11)</f>
        <v>20111</v>
      </c>
      <c r="P5149" s="15" t="s">
        <v>77</v>
      </c>
      <c r="Q5149" s="15" t="s">
        <v>421</v>
      </c>
      <c r="R5149" s="15" t="s">
        <v>65</v>
      </c>
      <c r="S5149" s="15" t="s">
        <v>83</v>
      </c>
      <c r="T5149" s="15" t="s">
        <v>422</v>
      </c>
      <c r="U5149" s="28">
        <v>361500.0</v>
      </c>
      <c r="V5149" s="15">
        <v>5.0</v>
      </c>
      <c r="W5149" s="31">
        <v>0.0</v>
      </c>
      <c r="X5149" s="28">
        <v>166290.0</v>
      </c>
    </row>
    <row r="5150" ht="15.75" customHeight="1">
      <c r="A5150" s="15">
        <v>189.0</v>
      </c>
      <c r="B5150" s="15" t="s">
        <v>7637</v>
      </c>
      <c r="C5150" s="18">
        <v>42567.0</v>
      </c>
      <c r="D5150" s="18">
        <v>42573.0</v>
      </c>
      <c r="E5150" s="18">
        <f t="shared" si="1"/>
        <v>42573</v>
      </c>
      <c r="F5150" s="15" t="s">
        <v>55</v>
      </c>
      <c r="G5150" s="15" t="s">
        <v>3490</v>
      </c>
      <c r="H5150" s="15" t="s">
        <v>3491</v>
      </c>
      <c r="I5150" s="15" t="s">
        <v>128</v>
      </c>
      <c r="J5150" s="15" t="s">
        <v>60</v>
      </c>
      <c r="K5150" s="15" t="s">
        <v>26</v>
      </c>
      <c r="L5150" s="15" t="str">
        <f t="array" ref="L5150">_xlfn.XLOOKUP(M5150,reference_province_to_city!$A$2:$A$11,reference_province_to_city!$B$2:$B$11)</f>
        <v>Denpasar</v>
      </c>
      <c r="M5150" s="15" t="s">
        <v>24</v>
      </c>
      <c r="N5150" s="15">
        <v>80231.0</v>
      </c>
      <c r="O5150" s="15">
        <f t="array" ref="O5150">_xlfn.XLOOKUP(M5150,reference_postal_code!$B$2:$B$11,reference_postal_code!$A$2:$A$11)</f>
        <v>80231</v>
      </c>
      <c r="P5150" s="15" t="s">
        <v>63</v>
      </c>
      <c r="Q5150" s="15" t="s">
        <v>5056</v>
      </c>
      <c r="R5150" s="15" t="s">
        <v>65</v>
      </c>
      <c r="S5150" s="15" t="s">
        <v>66</v>
      </c>
      <c r="T5150" s="15" t="s">
        <v>5057</v>
      </c>
      <c r="U5150" s="28">
        <v>300240.0</v>
      </c>
      <c r="V5150" s="15">
        <v>3.0</v>
      </c>
      <c r="W5150" s="31">
        <v>0.2</v>
      </c>
      <c r="X5150" s="28">
        <v>93825.0</v>
      </c>
    </row>
    <row r="5151" ht="15.75" customHeight="1">
      <c r="A5151" s="15">
        <v>6968.0</v>
      </c>
      <c r="B5151" s="15" t="s">
        <v>7636</v>
      </c>
      <c r="C5151" s="18">
        <v>42567.0</v>
      </c>
      <c r="D5151" s="18">
        <v>42571.0</v>
      </c>
      <c r="E5151" s="18">
        <f t="shared" si="1"/>
        <v>42571</v>
      </c>
      <c r="F5151" s="15" t="s">
        <v>114</v>
      </c>
      <c r="G5151" s="15" t="s">
        <v>888</v>
      </c>
      <c r="H5151" s="15" t="s">
        <v>889</v>
      </c>
      <c r="I5151" s="15" t="s">
        <v>128</v>
      </c>
      <c r="J5151" s="15" t="s">
        <v>60</v>
      </c>
      <c r="K5151" s="15" t="s">
        <v>28</v>
      </c>
      <c r="L5151" s="15" t="str">
        <f t="array" ref="L5151">_xlfn.XLOOKUP(M5151,reference_province_to_city!$A$2:$A$11,reference_province_to_city!$B$2:$B$11)</f>
        <v>Medan</v>
      </c>
      <c r="M5151" s="15" t="s">
        <v>11</v>
      </c>
      <c r="N5151" s="15">
        <v>20111.0</v>
      </c>
      <c r="O5151" s="15">
        <f t="array" ref="O5151">_xlfn.XLOOKUP(M5151,reference_postal_code!$B$2:$B$11,reference_postal_code!$A$2:$A$11)</f>
        <v>20111</v>
      </c>
      <c r="P5151" s="15" t="s">
        <v>77</v>
      </c>
      <c r="Q5151" s="15" t="s">
        <v>7639</v>
      </c>
      <c r="R5151" s="15" t="s">
        <v>65</v>
      </c>
      <c r="S5151" s="15" t="s">
        <v>66</v>
      </c>
      <c r="T5151" s="15" t="s">
        <v>7640</v>
      </c>
      <c r="U5151" s="28">
        <v>901800.0</v>
      </c>
      <c r="V5151" s="15">
        <v>9.0</v>
      </c>
      <c r="W5151" s="31">
        <v>0.0</v>
      </c>
      <c r="X5151" s="28">
        <v>432864.0</v>
      </c>
    </row>
    <row r="5152" ht="15.75" customHeight="1">
      <c r="A5152" s="15">
        <v>2048.0</v>
      </c>
      <c r="B5152" s="15" t="s">
        <v>7641</v>
      </c>
      <c r="C5152" s="18">
        <v>42568.0</v>
      </c>
      <c r="D5152" s="18">
        <v>42572.0</v>
      </c>
      <c r="E5152" s="18">
        <f t="shared" si="1"/>
        <v>42572</v>
      </c>
      <c r="F5152" s="15" t="s">
        <v>55</v>
      </c>
      <c r="G5152" s="15" t="s">
        <v>1603</v>
      </c>
      <c r="H5152" s="15" t="s">
        <v>1604</v>
      </c>
      <c r="I5152" s="15" t="s">
        <v>128</v>
      </c>
      <c r="J5152" s="15" t="s">
        <v>60</v>
      </c>
      <c r="K5152" s="15" t="s">
        <v>19</v>
      </c>
      <c r="L5152" s="15" t="str">
        <f t="array" ref="L5152">_xlfn.XLOOKUP(M5152,reference_province_to_city!$A$2:$A$11,reference_province_to_city!$B$2:$B$11)</f>
        <v>Yogyakarta</v>
      </c>
      <c r="M5152" s="15" t="s">
        <v>18</v>
      </c>
      <c r="N5152" s="15">
        <v>55111.0</v>
      </c>
      <c r="O5152" s="15">
        <f t="array" ref="O5152">_xlfn.XLOOKUP(M5152,reference_postal_code!$B$2:$B$11,reference_postal_code!$A$2:$A$11)</f>
        <v>55111</v>
      </c>
      <c r="P5152" s="15" t="s">
        <v>77</v>
      </c>
      <c r="Q5152" s="15" t="s">
        <v>1047</v>
      </c>
      <c r="R5152" s="15" t="s">
        <v>65</v>
      </c>
      <c r="S5152" s="15" t="s">
        <v>66</v>
      </c>
      <c r="T5152" s="15" t="s">
        <v>1048</v>
      </c>
      <c r="U5152" s="28">
        <v>832200.0</v>
      </c>
      <c r="V5152" s="15">
        <v>1.0</v>
      </c>
      <c r="W5152" s="31">
        <v>0.0</v>
      </c>
      <c r="X5152" s="28">
        <v>399456.0</v>
      </c>
    </row>
    <row r="5153" ht="15.75" customHeight="1">
      <c r="A5153" s="15">
        <v>6277.0</v>
      </c>
      <c r="B5153" s="15" t="s">
        <v>7642</v>
      </c>
      <c r="C5153" s="18">
        <v>42568.0</v>
      </c>
      <c r="D5153" s="18">
        <v>42573.0</v>
      </c>
      <c r="E5153" s="18">
        <f t="shared" si="1"/>
        <v>42573</v>
      </c>
      <c r="F5153" s="15" t="s">
        <v>114</v>
      </c>
      <c r="G5153" s="15" t="s">
        <v>2939</v>
      </c>
      <c r="H5153" s="15" t="s">
        <v>2940</v>
      </c>
      <c r="I5153" s="15" t="s">
        <v>59</v>
      </c>
      <c r="J5153" s="15" t="s">
        <v>60</v>
      </c>
      <c r="K5153" s="15" t="s">
        <v>29</v>
      </c>
      <c r="L5153" s="15" t="str">
        <f t="array" ref="L5153">_xlfn.XLOOKUP(M5153,reference_province_to_city!$A$2:$A$11,reference_province_to_city!$B$2:$B$11)</f>
        <v>Palembang</v>
      </c>
      <c r="M5153" s="15" t="s">
        <v>13</v>
      </c>
      <c r="N5153" s="15">
        <v>30111.0</v>
      </c>
      <c r="O5153" s="15">
        <f t="array" ref="O5153">_xlfn.XLOOKUP(M5153,reference_postal_code!$B$2:$B$11,reference_postal_code!$A$2:$A$11)</f>
        <v>30111</v>
      </c>
      <c r="P5153" s="15" t="s">
        <v>77</v>
      </c>
      <c r="Q5153" s="15" t="s">
        <v>223</v>
      </c>
      <c r="R5153" s="15" t="s">
        <v>65</v>
      </c>
      <c r="S5153" s="15" t="s">
        <v>79</v>
      </c>
      <c r="T5153" s="15" t="s">
        <v>224</v>
      </c>
      <c r="U5153" s="28">
        <v>1315650.0</v>
      </c>
      <c r="V5153" s="15">
        <v>7.0</v>
      </c>
      <c r="W5153" s="31">
        <v>0.0</v>
      </c>
      <c r="X5153" s="28">
        <v>618355.0</v>
      </c>
    </row>
    <row r="5154" ht="15.75" customHeight="1">
      <c r="A5154" s="15">
        <v>3108.0</v>
      </c>
      <c r="B5154" s="15" t="s">
        <v>7643</v>
      </c>
      <c r="C5154" s="18">
        <v>42568.0</v>
      </c>
      <c r="D5154" s="18">
        <v>42573.0</v>
      </c>
      <c r="E5154" s="18">
        <f t="shared" si="1"/>
        <v>42573</v>
      </c>
      <c r="F5154" s="15" t="s">
        <v>55</v>
      </c>
      <c r="G5154" s="15" t="s">
        <v>1419</v>
      </c>
      <c r="H5154" s="15" t="s">
        <v>1420</v>
      </c>
      <c r="I5154" s="15" t="s">
        <v>59</v>
      </c>
      <c r="J5154" s="15" t="s">
        <v>60</v>
      </c>
      <c r="K5154" s="15" t="s">
        <v>33</v>
      </c>
      <c r="L5154" s="15" t="str">
        <f t="array" ref="L5154">_xlfn.XLOOKUP(M5154,reference_province_to_city!$A$2:$A$11,reference_province_to_city!$B$2:$B$11)</f>
        <v>Makassar</v>
      </c>
      <c r="M5154" s="15" t="s">
        <v>25</v>
      </c>
      <c r="N5154" s="15">
        <v>90111.0</v>
      </c>
      <c r="O5154" s="15">
        <f t="array" ref="O5154">_xlfn.XLOOKUP(M5154,reference_postal_code!$B$2:$B$11,reference_postal_code!$A$2:$A$11)</f>
        <v>90111</v>
      </c>
      <c r="P5154" s="15" t="s">
        <v>63</v>
      </c>
      <c r="Q5154" s="15" t="s">
        <v>1674</v>
      </c>
      <c r="R5154" s="15" t="s">
        <v>65</v>
      </c>
      <c r="S5154" s="15" t="s">
        <v>66</v>
      </c>
      <c r="T5154" s="15" t="s">
        <v>1675</v>
      </c>
      <c r="U5154" s="28">
        <v>328950.0</v>
      </c>
      <c r="V5154" s="15">
        <v>3.0</v>
      </c>
      <c r="W5154" s="31">
        <v>0.0</v>
      </c>
      <c r="X5154" s="28">
        <v>151317.0</v>
      </c>
    </row>
    <row r="5155" ht="15.75" customHeight="1">
      <c r="A5155" s="15">
        <v>6274.0</v>
      </c>
      <c r="B5155" s="15" t="s">
        <v>7642</v>
      </c>
      <c r="C5155" s="18">
        <v>42568.0</v>
      </c>
      <c r="D5155" s="18">
        <v>42573.0</v>
      </c>
      <c r="E5155" s="18">
        <f t="shared" si="1"/>
        <v>42573</v>
      </c>
      <c r="F5155" s="15" t="s">
        <v>114</v>
      </c>
      <c r="G5155" s="15" t="s">
        <v>2939</v>
      </c>
      <c r="H5155" s="15" t="s">
        <v>2940</v>
      </c>
      <c r="I5155" s="15" t="s">
        <v>59</v>
      </c>
      <c r="J5155" s="15" t="s">
        <v>60</v>
      </c>
      <c r="K5155" s="15" t="s">
        <v>29</v>
      </c>
      <c r="L5155" s="15" t="str">
        <f t="array" ref="L5155">_xlfn.XLOOKUP(M5155,reference_province_to_city!$A$2:$A$11,reference_province_to_city!$B$2:$B$11)</f>
        <v>Palembang</v>
      </c>
      <c r="M5155" s="15" t="s">
        <v>13</v>
      </c>
      <c r="N5155" s="15">
        <v>30111.0</v>
      </c>
      <c r="O5155" s="15">
        <f t="array" ref="O5155">_xlfn.XLOOKUP(M5155,reference_postal_code!$B$2:$B$11,reference_postal_code!$A$2:$A$11)</f>
        <v>30111</v>
      </c>
      <c r="P5155" s="15" t="s">
        <v>77</v>
      </c>
      <c r="Q5155" s="15" t="s">
        <v>318</v>
      </c>
      <c r="R5155" s="15" t="s">
        <v>106</v>
      </c>
      <c r="S5155" s="15" t="s">
        <v>139</v>
      </c>
      <c r="T5155" s="15" t="s">
        <v>319</v>
      </c>
      <c r="U5155" s="28">
        <v>186300.0</v>
      </c>
      <c r="V5155" s="15">
        <v>3.0</v>
      </c>
      <c r="W5155" s="31">
        <v>0.0</v>
      </c>
      <c r="X5155" s="28">
        <v>67068.0</v>
      </c>
    </row>
    <row r="5156" ht="15.75" customHeight="1">
      <c r="A5156" s="15">
        <v>6275.0</v>
      </c>
      <c r="B5156" s="15" t="s">
        <v>7642</v>
      </c>
      <c r="C5156" s="18">
        <v>42568.0</v>
      </c>
      <c r="D5156" s="18"/>
      <c r="E5156" s="18">
        <f t="shared" si="1"/>
        <v>42571</v>
      </c>
      <c r="F5156" s="15" t="s">
        <v>114</v>
      </c>
      <c r="G5156" s="15" t="s">
        <v>2939</v>
      </c>
      <c r="H5156" s="15" t="s">
        <v>2940</v>
      </c>
      <c r="I5156" s="15" t="s">
        <v>59</v>
      </c>
      <c r="J5156" s="15" t="s">
        <v>60</v>
      </c>
      <c r="K5156" s="15" t="s">
        <v>29</v>
      </c>
      <c r="L5156" s="15" t="str">
        <f t="array" ref="L5156">_xlfn.XLOOKUP(M5156,reference_province_to_city!$A$2:$A$11,reference_province_to_city!$B$2:$B$11)</f>
        <v>Palembang</v>
      </c>
      <c r="M5156" s="15" t="s">
        <v>13</v>
      </c>
      <c r="N5156" s="15">
        <v>30111.0</v>
      </c>
      <c r="O5156" s="15">
        <f t="array" ref="O5156">_xlfn.XLOOKUP(M5156,reference_postal_code!$B$2:$B$11,reference_postal_code!$A$2:$A$11)</f>
        <v>30111</v>
      </c>
      <c r="P5156" s="15" t="s">
        <v>77</v>
      </c>
      <c r="Q5156" s="15" t="s">
        <v>7644</v>
      </c>
      <c r="R5156" s="15" t="s">
        <v>110</v>
      </c>
      <c r="S5156" s="15" t="s">
        <v>149</v>
      </c>
      <c r="T5156" s="15" t="s">
        <v>7645</v>
      </c>
      <c r="U5156" s="28">
        <v>6426000.0</v>
      </c>
      <c r="V5156" s="15">
        <v>3.0</v>
      </c>
      <c r="W5156" s="31">
        <v>0.0</v>
      </c>
      <c r="X5156" s="28">
        <v>1349460.0</v>
      </c>
    </row>
    <row r="5157" ht="15.75" customHeight="1">
      <c r="A5157" s="15">
        <v>3110.0</v>
      </c>
      <c r="B5157" s="15" t="s">
        <v>7643</v>
      </c>
      <c r="C5157" s="18">
        <v>42568.0</v>
      </c>
      <c r="D5157" s="18">
        <v>42573.0</v>
      </c>
      <c r="E5157" s="18">
        <f t="shared" si="1"/>
        <v>42573</v>
      </c>
      <c r="F5157" s="15" t="s">
        <v>55</v>
      </c>
      <c r="G5157" s="15" t="s">
        <v>1419</v>
      </c>
      <c r="H5157" s="15" t="s">
        <v>1420</v>
      </c>
      <c r="I5157" s="15" t="s">
        <v>59</v>
      </c>
      <c r="J5157" s="15" t="s">
        <v>60</v>
      </c>
      <c r="K5157" s="15" t="s">
        <v>33</v>
      </c>
      <c r="L5157" s="15" t="str">
        <f t="array" ref="L5157">_xlfn.XLOOKUP(M5157,reference_province_to_city!$A$2:$A$11,reference_province_to_city!$B$2:$B$11)</f>
        <v>Makassar</v>
      </c>
      <c r="M5157" s="15" t="s">
        <v>25</v>
      </c>
      <c r="N5157" s="15">
        <v>90111.0</v>
      </c>
      <c r="O5157" s="15">
        <f t="array" ref="O5157">_xlfn.XLOOKUP(M5157,reference_postal_code!$B$2:$B$11,reference_postal_code!$A$2:$A$11)</f>
        <v>90111</v>
      </c>
      <c r="P5157" s="15" t="s">
        <v>63</v>
      </c>
      <c r="Q5157" s="15" t="s">
        <v>6991</v>
      </c>
      <c r="R5157" s="15" t="s">
        <v>65</v>
      </c>
      <c r="S5157" s="15" t="s">
        <v>66</v>
      </c>
      <c r="T5157" s="15" t="s">
        <v>6992</v>
      </c>
      <c r="U5157" s="28">
        <v>114600.0</v>
      </c>
      <c r="V5157" s="15">
        <v>1.0</v>
      </c>
      <c r="W5157" s="31">
        <v>0.0</v>
      </c>
      <c r="X5157" s="28">
        <v>56154.0</v>
      </c>
    </row>
    <row r="5158" ht="15.75" customHeight="1">
      <c r="A5158" s="15">
        <v>2046.0</v>
      </c>
      <c r="B5158" s="15" t="s">
        <v>7641</v>
      </c>
      <c r="C5158" s="18">
        <v>42568.0</v>
      </c>
      <c r="D5158" s="18">
        <v>42572.0</v>
      </c>
      <c r="E5158" s="18">
        <f t="shared" si="1"/>
        <v>42572</v>
      </c>
      <c r="F5158" s="15" t="s">
        <v>55</v>
      </c>
      <c r="G5158" s="15" t="s">
        <v>1603</v>
      </c>
      <c r="H5158" s="15" t="s">
        <v>1604</v>
      </c>
      <c r="I5158" s="15" t="s">
        <v>128</v>
      </c>
      <c r="J5158" s="15" t="s">
        <v>60</v>
      </c>
      <c r="K5158" s="15" t="s">
        <v>19</v>
      </c>
      <c r="L5158" s="15" t="str">
        <f t="array" ref="L5158">_xlfn.XLOOKUP(M5158,reference_province_to_city!$A$2:$A$11,reference_province_to_city!$B$2:$B$11)</f>
        <v>Yogyakarta</v>
      </c>
      <c r="M5158" s="15" t="s">
        <v>18</v>
      </c>
      <c r="N5158" s="15">
        <v>55111.0</v>
      </c>
      <c r="O5158" s="15">
        <f t="array" ref="O5158">_xlfn.XLOOKUP(M5158,reference_postal_code!$B$2:$B$11,reference_postal_code!$A$2:$A$11)</f>
        <v>55111</v>
      </c>
      <c r="P5158" s="15" t="s">
        <v>77</v>
      </c>
      <c r="Q5158" s="15" t="s">
        <v>5146</v>
      </c>
      <c r="R5158" s="15" t="s">
        <v>65</v>
      </c>
      <c r="S5158" s="15" t="s">
        <v>222</v>
      </c>
      <c r="T5158" s="15" t="s">
        <v>5147</v>
      </c>
      <c r="U5158" s="28">
        <v>2439600.0</v>
      </c>
      <c r="V5158" s="15">
        <v>2.0</v>
      </c>
      <c r="W5158" s="31">
        <v>0.0</v>
      </c>
      <c r="X5158" s="28">
        <v>683088.0</v>
      </c>
    </row>
    <row r="5159" ht="15.75" customHeight="1">
      <c r="A5159" s="15">
        <v>2047.0</v>
      </c>
      <c r="B5159" s="15" t="s">
        <v>7641</v>
      </c>
      <c r="C5159" s="18">
        <v>42568.0</v>
      </c>
      <c r="D5159" s="18">
        <v>42572.0</v>
      </c>
      <c r="E5159" s="18">
        <f t="shared" si="1"/>
        <v>42572</v>
      </c>
      <c r="F5159" s="15" t="s">
        <v>55</v>
      </c>
      <c r="G5159" s="15" t="s">
        <v>1603</v>
      </c>
      <c r="H5159" s="15" t="s">
        <v>1604</v>
      </c>
      <c r="I5159" s="15" t="s">
        <v>128</v>
      </c>
      <c r="J5159" s="15" t="s">
        <v>60</v>
      </c>
      <c r="K5159" s="15" t="s">
        <v>19</v>
      </c>
      <c r="L5159" s="15" t="str">
        <f t="array" ref="L5159">_xlfn.XLOOKUP(M5159,reference_province_to_city!$A$2:$A$11,reference_province_to_city!$B$2:$B$11)</f>
        <v>Yogyakarta</v>
      </c>
      <c r="M5159" s="15" t="s">
        <v>18</v>
      </c>
      <c r="N5159" s="15">
        <v>55111.0</v>
      </c>
      <c r="O5159" s="15">
        <f t="array" ref="O5159">_xlfn.XLOOKUP(M5159,reference_postal_code!$B$2:$B$11,reference_postal_code!$A$2:$A$11)</f>
        <v>55111</v>
      </c>
      <c r="P5159" s="15" t="s">
        <v>77</v>
      </c>
      <c r="Q5159" s="15" t="s">
        <v>3438</v>
      </c>
      <c r="R5159" s="15" t="s">
        <v>110</v>
      </c>
      <c r="S5159" s="15" t="s">
        <v>111</v>
      </c>
      <c r="T5159" s="15" t="s">
        <v>3439</v>
      </c>
      <c r="U5159" s="28">
        <v>8955000.0</v>
      </c>
      <c r="V5159" s="15">
        <v>3.0</v>
      </c>
      <c r="W5159" s="31">
        <v>0.0</v>
      </c>
      <c r="X5159" s="28">
        <v>4208850.0</v>
      </c>
    </row>
    <row r="5160" ht="15.75" customHeight="1">
      <c r="A5160" s="15">
        <v>6280.0</v>
      </c>
      <c r="B5160" s="15" t="s">
        <v>7642</v>
      </c>
      <c r="C5160" s="18">
        <v>42568.0</v>
      </c>
      <c r="D5160" s="18">
        <v>42573.0</v>
      </c>
      <c r="E5160" s="18">
        <f t="shared" si="1"/>
        <v>42573</v>
      </c>
      <c r="F5160" s="15" t="s">
        <v>114</v>
      </c>
      <c r="G5160" s="15" t="s">
        <v>2939</v>
      </c>
      <c r="H5160" s="15" t="s">
        <v>2940</v>
      </c>
      <c r="I5160" s="15" t="s">
        <v>59</v>
      </c>
      <c r="J5160" s="15" t="s">
        <v>60</v>
      </c>
      <c r="K5160" s="15" t="s">
        <v>29</v>
      </c>
      <c r="L5160" s="15" t="str">
        <f t="array" ref="L5160">_xlfn.XLOOKUP(M5160,reference_province_to_city!$A$2:$A$11,reference_province_to_city!$B$2:$B$11)</f>
        <v>Palembang</v>
      </c>
      <c r="M5160" s="15" t="s">
        <v>13</v>
      </c>
      <c r="N5160" s="15">
        <v>30111.0</v>
      </c>
      <c r="O5160" s="15">
        <f t="array" ref="O5160">_xlfn.XLOOKUP(M5160,reference_postal_code!$B$2:$B$11,reference_postal_code!$A$2:$A$11)</f>
        <v>30111</v>
      </c>
      <c r="P5160" s="15" t="s">
        <v>77</v>
      </c>
      <c r="Q5160" s="15" t="s">
        <v>992</v>
      </c>
      <c r="R5160" s="15" t="s">
        <v>65</v>
      </c>
      <c r="S5160" s="15" t="s">
        <v>83</v>
      </c>
      <c r="T5160" s="15" t="s">
        <v>993</v>
      </c>
      <c r="U5160" s="28">
        <v>192240.0</v>
      </c>
      <c r="V5160" s="15">
        <v>3.0</v>
      </c>
      <c r="W5160" s="31">
        <v>0.2</v>
      </c>
      <c r="X5160" s="28">
        <v>62478.0</v>
      </c>
    </row>
    <row r="5161" ht="15.75" customHeight="1">
      <c r="A5161" s="15">
        <v>3109.0</v>
      </c>
      <c r="B5161" s="15" t="s">
        <v>7643</v>
      </c>
      <c r="C5161" s="18">
        <v>42568.0</v>
      </c>
      <c r="D5161" s="18">
        <v>42573.0</v>
      </c>
      <c r="E5161" s="18">
        <f t="shared" si="1"/>
        <v>42573</v>
      </c>
      <c r="F5161" s="15" t="s">
        <v>55</v>
      </c>
      <c r="G5161" s="15" t="s">
        <v>1419</v>
      </c>
      <c r="H5161" s="15" t="s">
        <v>1420</v>
      </c>
      <c r="I5161" s="15" t="s">
        <v>59</v>
      </c>
      <c r="J5161" s="15" t="s">
        <v>60</v>
      </c>
      <c r="K5161" s="15" t="s">
        <v>33</v>
      </c>
      <c r="L5161" s="15" t="str">
        <f t="array" ref="L5161">_xlfn.XLOOKUP(M5161,reference_province_to_city!$A$2:$A$11,reference_province_to_city!$B$2:$B$11)</f>
        <v>Makassar</v>
      </c>
      <c r="M5161" s="15" t="s">
        <v>25</v>
      </c>
      <c r="N5161" s="15">
        <v>90111.0</v>
      </c>
      <c r="O5161" s="15">
        <f t="array" ref="O5161">_xlfn.XLOOKUP(M5161,reference_postal_code!$B$2:$B$11,reference_postal_code!$A$2:$A$11)</f>
        <v>90111</v>
      </c>
      <c r="P5161" s="15" t="s">
        <v>63</v>
      </c>
      <c r="Q5161" s="15" t="s">
        <v>615</v>
      </c>
      <c r="R5161" s="15" t="s">
        <v>65</v>
      </c>
      <c r="S5161" s="15" t="s">
        <v>87</v>
      </c>
      <c r="T5161" s="15" t="s">
        <v>616</v>
      </c>
      <c r="U5161" s="28">
        <v>3644100.0</v>
      </c>
      <c r="V5161" s="15">
        <v>3.0</v>
      </c>
      <c r="W5161" s="31">
        <v>0.0</v>
      </c>
      <c r="X5161" s="28">
        <v>72882.0</v>
      </c>
    </row>
    <row r="5162" ht="15.75" customHeight="1">
      <c r="A5162" s="15">
        <v>6276.0</v>
      </c>
      <c r="B5162" s="15" t="s">
        <v>7642</v>
      </c>
      <c r="C5162" s="18">
        <v>42568.0</v>
      </c>
      <c r="D5162" s="18">
        <v>42573.0</v>
      </c>
      <c r="E5162" s="18">
        <f t="shared" si="1"/>
        <v>42573</v>
      </c>
      <c r="F5162" s="15" t="s">
        <v>114</v>
      </c>
      <c r="G5162" s="15" t="s">
        <v>2939</v>
      </c>
      <c r="H5162" s="15" t="s">
        <v>2940</v>
      </c>
      <c r="I5162" s="15" t="s">
        <v>59</v>
      </c>
      <c r="J5162" s="15" t="s">
        <v>60</v>
      </c>
      <c r="L5162" s="15" t="str">
        <f t="array" ref="L5162">_xlfn.XLOOKUP(M5162,reference_province_to_city!$A$2:$A$11,reference_province_to_city!$B$2:$B$11)</f>
        <v>Palembang</v>
      </c>
      <c r="M5162" s="15" t="s">
        <v>13</v>
      </c>
      <c r="N5162" s="15">
        <v>30111.0</v>
      </c>
      <c r="O5162" s="15">
        <f t="array" ref="O5162">_xlfn.XLOOKUP(M5162,reference_postal_code!$B$2:$B$11,reference_postal_code!$A$2:$A$11)</f>
        <v>30111</v>
      </c>
      <c r="P5162" s="15" t="s">
        <v>77</v>
      </c>
      <c r="Q5162" s="15" t="s">
        <v>7646</v>
      </c>
      <c r="R5162" s="15" t="s">
        <v>106</v>
      </c>
      <c r="S5162" s="15" t="s">
        <v>139</v>
      </c>
      <c r="T5162" s="15" t="s">
        <v>7647</v>
      </c>
      <c r="U5162" s="28">
        <v>371250.0</v>
      </c>
      <c r="V5162" s="15">
        <v>5.0</v>
      </c>
      <c r="W5162" s="31">
        <v>0.0</v>
      </c>
      <c r="X5162" s="28">
        <v>163350.0</v>
      </c>
    </row>
    <row r="5163" ht="15.75" customHeight="1">
      <c r="A5163" s="15">
        <v>7842.0</v>
      </c>
      <c r="B5163" s="15" t="s">
        <v>7648</v>
      </c>
      <c r="C5163" s="18">
        <v>42568.0</v>
      </c>
      <c r="D5163" s="18">
        <v>42573.0</v>
      </c>
      <c r="E5163" s="18">
        <f t="shared" si="1"/>
        <v>42573</v>
      </c>
      <c r="F5163" s="15" t="s">
        <v>55</v>
      </c>
      <c r="G5163" s="15" t="s">
        <v>2854</v>
      </c>
      <c r="H5163" s="15" t="s">
        <v>2855</v>
      </c>
      <c r="I5163" s="15" t="s">
        <v>59</v>
      </c>
      <c r="J5163" s="15" t="s">
        <v>60</v>
      </c>
      <c r="K5163" s="15" t="s">
        <v>26</v>
      </c>
      <c r="L5163" s="15" t="str">
        <f t="array" ref="L5163">_xlfn.XLOOKUP(M5163,reference_province_to_city!$A$2:$A$11,reference_province_to_city!$B$2:$B$11)</f>
        <v>Denpasar</v>
      </c>
      <c r="M5163" s="15" t="s">
        <v>24</v>
      </c>
      <c r="N5163" s="15">
        <v>80231.0</v>
      </c>
      <c r="O5163" s="15">
        <f t="array" ref="O5163">_xlfn.XLOOKUP(M5163,reference_postal_code!$B$2:$B$11,reference_postal_code!$A$2:$A$11)</f>
        <v>80231</v>
      </c>
      <c r="P5163" s="15" t="s">
        <v>63</v>
      </c>
      <c r="Q5163" s="15" t="s">
        <v>1899</v>
      </c>
      <c r="R5163" s="15" t="s">
        <v>65</v>
      </c>
      <c r="S5163" s="15" t="s">
        <v>222</v>
      </c>
      <c r="T5163" s="15" t="s">
        <v>1900</v>
      </c>
      <c r="U5163" s="28">
        <v>689400.0</v>
      </c>
      <c r="V5163" s="15">
        <v>2.0</v>
      </c>
      <c r="W5163" s="31">
        <v>0.0</v>
      </c>
      <c r="X5163" s="28">
        <v>206820.0</v>
      </c>
    </row>
    <row r="5164" ht="15.75" customHeight="1">
      <c r="A5164" s="15">
        <v>43.0</v>
      </c>
      <c r="B5164" s="15" t="s">
        <v>7649</v>
      </c>
      <c r="C5164" s="18">
        <v>42568.0</v>
      </c>
      <c r="D5164" s="18">
        <v>42573.0</v>
      </c>
      <c r="E5164" s="18">
        <f t="shared" si="1"/>
        <v>42573</v>
      </c>
      <c r="F5164" s="15" t="s">
        <v>55</v>
      </c>
      <c r="G5164" s="15" t="s">
        <v>1149</v>
      </c>
      <c r="H5164" s="15" t="s">
        <v>1150</v>
      </c>
      <c r="I5164" s="15" t="s">
        <v>128</v>
      </c>
      <c r="J5164" s="15" t="s">
        <v>60</v>
      </c>
      <c r="K5164" s="15" t="s">
        <v>29</v>
      </c>
      <c r="L5164" s="15" t="str">
        <f t="array" ref="L5164">_xlfn.XLOOKUP(M5164,reference_province_to_city!$A$2:$A$11,reference_province_to_city!$B$2:$B$11)</f>
        <v>Palembang</v>
      </c>
      <c r="M5164" s="15" t="s">
        <v>13</v>
      </c>
      <c r="N5164" s="15">
        <v>30111.0</v>
      </c>
      <c r="O5164" s="15">
        <f t="array" ref="O5164">_xlfn.XLOOKUP(M5164,reference_postal_code!$B$2:$B$11,reference_postal_code!$A$2:$A$11)</f>
        <v>30111</v>
      </c>
      <c r="P5164" s="15" t="s">
        <v>77</v>
      </c>
      <c r="Q5164" s="15" t="s">
        <v>3606</v>
      </c>
      <c r="R5164" s="15" t="s">
        <v>65</v>
      </c>
      <c r="S5164" s="15" t="s">
        <v>87</v>
      </c>
      <c r="T5164" s="15" t="s">
        <v>3607</v>
      </c>
      <c r="U5164" s="28">
        <v>1168200.0</v>
      </c>
      <c r="V5164" s="15">
        <v>2.0</v>
      </c>
      <c r="W5164" s="31">
        <v>0.0</v>
      </c>
      <c r="X5164" s="28">
        <v>58410.0</v>
      </c>
    </row>
    <row r="5165" ht="15.75" customHeight="1">
      <c r="A5165" s="15">
        <v>3111.0</v>
      </c>
      <c r="B5165" s="15" t="s">
        <v>7643</v>
      </c>
      <c r="C5165" s="18">
        <v>42568.0</v>
      </c>
      <c r="D5165" s="18">
        <v>42573.0</v>
      </c>
      <c r="E5165" s="18">
        <f t="shared" si="1"/>
        <v>42573</v>
      </c>
      <c r="F5165" s="15" t="s">
        <v>55</v>
      </c>
      <c r="G5165" s="15" t="s">
        <v>1419</v>
      </c>
      <c r="H5165" s="15" t="s">
        <v>1420</v>
      </c>
      <c r="I5165" s="15" t="s">
        <v>59</v>
      </c>
      <c r="J5165" s="15" t="s">
        <v>60</v>
      </c>
      <c r="K5165" s="15" t="s">
        <v>33</v>
      </c>
      <c r="L5165" s="15" t="str">
        <f t="array" ref="L5165">_xlfn.XLOOKUP(M5165,reference_province_to_city!$A$2:$A$11,reference_province_to_city!$B$2:$B$11)</f>
        <v>Makassar</v>
      </c>
      <c r="M5165" s="15" t="s">
        <v>25</v>
      </c>
      <c r="N5165" s="15">
        <v>90111.0</v>
      </c>
      <c r="O5165" s="15">
        <f t="array" ref="O5165">_xlfn.XLOOKUP(M5165,reference_postal_code!$B$2:$B$11,reference_postal_code!$A$2:$A$11)</f>
        <v>90111</v>
      </c>
      <c r="P5165" s="15" t="s">
        <v>63</v>
      </c>
      <c r="Q5165" s="15" t="s">
        <v>2761</v>
      </c>
      <c r="R5165" s="15" t="s">
        <v>65</v>
      </c>
      <c r="S5165" s="15" t="s">
        <v>66</v>
      </c>
      <c r="T5165" s="15" t="s">
        <v>2762</v>
      </c>
      <c r="U5165" s="28">
        <v>777600.0</v>
      </c>
      <c r="V5165" s="15">
        <v>8.0</v>
      </c>
      <c r="W5165" s="31">
        <v>0.0</v>
      </c>
      <c r="X5165" s="28">
        <v>381024.0</v>
      </c>
    </row>
    <row r="5166" ht="15.75" customHeight="1">
      <c r="A5166" s="15">
        <v>6278.0</v>
      </c>
      <c r="B5166" s="15" t="s">
        <v>7642</v>
      </c>
      <c r="C5166" s="18">
        <v>42568.0</v>
      </c>
      <c r="D5166" s="18">
        <v>42573.0</v>
      </c>
      <c r="E5166" s="18">
        <f t="shared" si="1"/>
        <v>42573</v>
      </c>
      <c r="F5166" s="15" t="s">
        <v>114</v>
      </c>
      <c r="G5166" s="15" t="s">
        <v>2939</v>
      </c>
      <c r="H5166" s="15" t="s">
        <v>2940</v>
      </c>
      <c r="I5166" s="15" t="s">
        <v>59</v>
      </c>
      <c r="J5166" s="15" t="s">
        <v>60</v>
      </c>
      <c r="K5166" s="15" t="s">
        <v>29</v>
      </c>
      <c r="L5166" s="15" t="str">
        <f t="array" ref="L5166">_xlfn.XLOOKUP(M5166,reference_province_to_city!$A$2:$A$11,reference_province_to_city!$B$2:$B$11)</f>
        <v>Palembang</v>
      </c>
      <c r="M5166" s="15" t="s">
        <v>13</v>
      </c>
      <c r="N5166" s="15">
        <v>30111.0</v>
      </c>
      <c r="O5166" s="15">
        <f t="array" ref="O5166">_xlfn.XLOOKUP(M5166,reference_postal_code!$B$2:$B$11,reference_postal_code!$A$2:$A$11)</f>
        <v>30111</v>
      </c>
      <c r="P5166" s="15" t="s">
        <v>77</v>
      </c>
      <c r="Q5166" s="15" t="s">
        <v>6426</v>
      </c>
      <c r="R5166" s="15" t="s">
        <v>65</v>
      </c>
      <c r="S5166" s="15" t="s">
        <v>87</v>
      </c>
      <c r="T5166" s="15" t="s">
        <v>6427</v>
      </c>
      <c r="U5166" s="28">
        <v>1042800.0</v>
      </c>
      <c r="V5166" s="15">
        <v>2.0</v>
      </c>
      <c r="W5166" s="31">
        <v>0.0</v>
      </c>
      <c r="X5166" s="28">
        <v>260700.0</v>
      </c>
    </row>
    <row r="5167" ht="15.75" customHeight="1">
      <c r="A5167" s="15">
        <v>3112.0</v>
      </c>
      <c r="B5167" s="15" t="s">
        <v>7643</v>
      </c>
      <c r="C5167" s="18">
        <v>42568.0</v>
      </c>
      <c r="D5167" s="18">
        <v>42573.0</v>
      </c>
      <c r="E5167" s="18">
        <f t="shared" si="1"/>
        <v>42573</v>
      </c>
      <c r="F5167" s="15" t="s">
        <v>55</v>
      </c>
      <c r="G5167" s="15" t="s">
        <v>1419</v>
      </c>
      <c r="H5167" s="15" t="s">
        <v>1420</v>
      </c>
      <c r="I5167" s="15" t="s">
        <v>59</v>
      </c>
      <c r="J5167" s="15" t="s">
        <v>60</v>
      </c>
      <c r="K5167" s="15" t="s">
        <v>33</v>
      </c>
      <c r="L5167" s="15" t="str">
        <f t="array" ref="L5167">_xlfn.XLOOKUP(M5167,reference_province_to_city!$A$2:$A$11,reference_province_to_city!$B$2:$B$11)</f>
        <v>Makassar</v>
      </c>
      <c r="M5167" s="15" t="s">
        <v>25</v>
      </c>
      <c r="O5167" s="15">
        <f t="array" ref="O5167">_xlfn.XLOOKUP(M5167,reference_postal_code!$B$2:$B$11,reference_postal_code!$A$2:$A$11)</f>
        <v>90111</v>
      </c>
      <c r="P5167" s="15" t="s">
        <v>63</v>
      </c>
      <c r="Q5167" s="15" t="s">
        <v>194</v>
      </c>
      <c r="R5167" s="15" t="s">
        <v>65</v>
      </c>
      <c r="S5167" s="15" t="s">
        <v>87</v>
      </c>
      <c r="T5167" s="15" t="s">
        <v>195</v>
      </c>
      <c r="U5167" s="28">
        <v>3977550.0</v>
      </c>
      <c r="V5167" s="15">
        <v>1.0</v>
      </c>
      <c r="W5167" s="31">
        <v>0.0</v>
      </c>
      <c r="X5167" s="28">
        <v>715959.0</v>
      </c>
    </row>
    <row r="5168" ht="15.75" customHeight="1">
      <c r="A5168" s="15">
        <v>6279.0</v>
      </c>
      <c r="B5168" s="15" t="s">
        <v>7642</v>
      </c>
      <c r="C5168" s="18">
        <v>42568.0</v>
      </c>
      <c r="D5168" s="18">
        <v>42573.0</v>
      </c>
      <c r="E5168" s="18">
        <f t="shared" si="1"/>
        <v>42573</v>
      </c>
      <c r="F5168" s="15" t="s">
        <v>114</v>
      </c>
      <c r="G5168" s="15" t="s">
        <v>2939</v>
      </c>
      <c r="H5168" s="15" t="s">
        <v>2940</v>
      </c>
      <c r="I5168" s="15" t="s">
        <v>59</v>
      </c>
      <c r="J5168" s="15" t="s">
        <v>60</v>
      </c>
      <c r="K5168" s="15" t="s">
        <v>29</v>
      </c>
      <c r="L5168" s="15" t="str">
        <f t="array" ref="L5168">_xlfn.XLOOKUP(M5168,reference_province_to_city!$A$2:$A$11,reference_province_to_city!$B$2:$B$11)</f>
        <v>Palembang</v>
      </c>
      <c r="M5168" s="15" t="s">
        <v>13</v>
      </c>
      <c r="O5168" s="15">
        <f t="array" ref="O5168">_xlfn.XLOOKUP(M5168,reference_postal_code!$B$2:$B$11,reference_postal_code!$A$2:$A$11)</f>
        <v>30111</v>
      </c>
      <c r="P5168" s="15" t="s">
        <v>77</v>
      </c>
      <c r="Q5168" s="15" t="s">
        <v>6866</v>
      </c>
      <c r="R5168" s="15" t="s">
        <v>110</v>
      </c>
      <c r="S5168" s="15" t="s">
        <v>111</v>
      </c>
      <c r="T5168" s="15" t="s">
        <v>6867</v>
      </c>
      <c r="U5168" s="28">
        <v>311760.0</v>
      </c>
      <c r="V5168" s="15">
        <v>2.0</v>
      </c>
      <c r="W5168" s="31">
        <v>0.2</v>
      </c>
      <c r="X5168" s="28">
        <v>-70146.0</v>
      </c>
    </row>
    <row r="5169" ht="15.75" customHeight="1">
      <c r="A5169" s="15">
        <v>6275.0</v>
      </c>
      <c r="B5169" s="15" t="s">
        <v>7642</v>
      </c>
      <c r="C5169" s="18">
        <v>42568.0</v>
      </c>
      <c r="D5169" s="18">
        <v>42573.0</v>
      </c>
      <c r="E5169" s="18">
        <f t="shared" si="1"/>
        <v>42573</v>
      </c>
      <c r="F5169" s="15" t="s">
        <v>114</v>
      </c>
      <c r="G5169" s="15" t="s">
        <v>2939</v>
      </c>
      <c r="H5169" s="15" t="s">
        <v>2940</v>
      </c>
      <c r="I5169" s="15" t="s">
        <v>59</v>
      </c>
      <c r="J5169" s="15" t="s">
        <v>60</v>
      </c>
      <c r="K5169" s="15" t="s">
        <v>29</v>
      </c>
      <c r="L5169" s="15" t="str">
        <f t="array" ref="L5169">_xlfn.XLOOKUP(M5169,reference_province_to_city!$A$2:$A$11,reference_province_to_city!$B$2:$B$11)</f>
        <v>Palembang</v>
      </c>
      <c r="M5169" s="15" t="s">
        <v>13</v>
      </c>
      <c r="N5169" s="15">
        <v>30111.0</v>
      </c>
      <c r="O5169" s="15">
        <f t="array" ref="O5169">_xlfn.XLOOKUP(M5169,reference_postal_code!$B$2:$B$11,reference_postal_code!$A$2:$A$11)</f>
        <v>30111</v>
      </c>
      <c r="P5169" s="15" t="s">
        <v>77</v>
      </c>
      <c r="Q5169" s="15" t="s">
        <v>7644</v>
      </c>
      <c r="R5169" s="15" t="s">
        <v>110</v>
      </c>
      <c r="S5169" s="15" t="s">
        <v>149</v>
      </c>
      <c r="T5169" s="15" t="s">
        <v>7645</v>
      </c>
      <c r="U5169" s="28">
        <v>6426000.0</v>
      </c>
      <c r="V5169" s="15">
        <v>3.0</v>
      </c>
      <c r="W5169" s="31">
        <v>0.0</v>
      </c>
      <c r="X5169" s="28">
        <v>1349460.0</v>
      </c>
    </row>
    <row r="5170" ht="15.75" customHeight="1">
      <c r="A5170" s="15">
        <v>1203.0</v>
      </c>
      <c r="B5170" s="15" t="s">
        <v>7650</v>
      </c>
      <c r="C5170" s="18">
        <v>42569.0</v>
      </c>
      <c r="D5170" s="18">
        <v>42575.0</v>
      </c>
      <c r="E5170" s="18">
        <f t="shared" si="1"/>
        <v>42575</v>
      </c>
      <c r="F5170" s="15" t="s">
        <v>55</v>
      </c>
      <c r="G5170" s="15" t="s">
        <v>5252</v>
      </c>
      <c r="H5170" s="15" t="s">
        <v>5253</v>
      </c>
      <c r="I5170" s="15" t="s">
        <v>128</v>
      </c>
      <c r="J5170" s="15" t="s">
        <v>60</v>
      </c>
      <c r="K5170" s="15" t="s">
        <v>22</v>
      </c>
      <c r="L5170" s="15" t="str">
        <f t="array" ref="L5170">_xlfn.XLOOKUP(M5170,reference_province_to_city!$A$2:$A$11,reference_province_to_city!$B$2:$B$11)</f>
        <v>Surabaya</v>
      </c>
      <c r="M5170" s="15" t="s">
        <v>20</v>
      </c>
      <c r="N5170" s="15">
        <v>60231.0</v>
      </c>
      <c r="O5170" s="15">
        <f t="array" ref="O5170">_xlfn.XLOOKUP(M5170,reference_postal_code!$B$2:$B$11,reference_postal_code!$A$2:$A$11)</f>
        <v>60231</v>
      </c>
      <c r="P5170" s="15" t="s">
        <v>166</v>
      </c>
      <c r="Q5170" s="15" t="s">
        <v>272</v>
      </c>
      <c r="R5170" s="15" t="s">
        <v>106</v>
      </c>
      <c r="S5170" s="15" t="s">
        <v>107</v>
      </c>
      <c r="T5170" s="15" t="s">
        <v>273</v>
      </c>
      <c r="U5170" s="28">
        <v>1.281528E7</v>
      </c>
      <c r="V5170" s="15">
        <v>3.0</v>
      </c>
      <c r="W5170" s="31">
        <v>0.2</v>
      </c>
      <c r="X5170" s="28">
        <v>160191.0</v>
      </c>
    </row>
    <row r="5171" ht="15.75" customHeight="1">
      <c r="A5171" s="15">
        <v>8141.0</v>
      </c>
      <c r="B5171" s="15" t="s">
        <v>7651</v>
      </c>
      <c r="C5171" s="18">
        <v>42569.0</v>
      </c>
      <c r="D5171" s="18">
        <v>42573.0</v>
      </c>
      <c r="E5171" s="18">
        <f t="shared" si="1"/>
        <v>42573</v>
      </c>
      <c r="F5171" s="15" t="s">
        <v>55</v>
      </c>
      <c r="G5171" s="15" t="s">
        <v>5405</v>
      </c>
      <c r="H5171" s="15" t="s">
        <v>5406</v>
      </c>
      <c r="I5171" s="15" t="s">
        <v>76</v>
      </c>
      <c r="J5171" s="15" t="s">
        <v>60</v>
      </c>
      <c r="L5171" s="15" t="str">
        <f t="array" ref="L5171">_xlfn.XLOOKUP(M5171,reference_province_to_city!$A$2:$A$11,reference_province_to_city!$B$2:$B$11)</f>
        <v>Bandung</v>
      </c>
      <c r="M5171" s="15" t="s">
        <v>12</v>
      </c>
      <c r="N5171" s="15">
        <v>40111.0</v>
      </c>
      <c r="O5171" s="15">
        <f t="array" ref="O5171">_xlfn.XLOOKUP(M5171,reference_postal_code!$B$2:$B$11,reference_postal_code!$A$2:$A$11)</f>
        <v>40111</v>
      </c>
      <c r="P5171" s="15" t="s">
        <v>117</v>
      </c>
      <c r="Q5171" s="15" t="s">
        <v>6247</v>
      </c>
      <c r="R5171" s="15" t="s">
        <v>65</v>
      </c>
      <c r="S5171" s="15" t="s">
        <v>66</v>
      </c>
      <c r="T5171" s="15" t="s">
        <v>6248</v>
      </c>
      <c r="U5171" s="28">
        <v>277440.0</v>
      </c>
      <c r="V5171" s="15">
        <v>4.0</v>
      </c>
      <c r="W5171" s="31">
        <v>0.2</v>
      </c>
      <c r="X5171" s="28">
        <v>100572.0</v>
      </c>
    </row>
    <row r="5172" ht="15.75" customHeight="1">
      <c r="A5172" s="15">
        <v>3661.0</v>
      </c>
      <c r="B5172" s="15" t="s">
        <v>7652</v>
      </c>
      <c r="C5172" s="18">
        <v>42569.0</v>
      </c>
      <c r="D5172" s="18">
        <v>42574.0</v>
      </c>
      <c r="E5172" s="18">
        <f t="shared" si="1"/>
        <v>42574</v>
      </c>
      <c r="F5172" s="15" t="s">
        <v>55</v>
      </c>
      <c r="G5172" s="15" t="s">
        <v>2769</v>
      </c>
      <c r="H5172" s="15" t="s">
        <v>2770</v>
      </c>
      <c r="I5172" s="15" t="s">
        <v>128</v>
      </c>
      <c r="J5172" s="15" t="s">
        <v>60</v>
      </c>
      <c r="K5172" s="15" t="s">
        <v>26</v>
      </c>
      <c r="L5172" s="15" t="str">
        <f t="array" ref="L5172">_xlfn.XLOOKUP(M5172,reference_province_to_city!$A$2:$A$11,reference_province_to_city!$B$2:$B$11)</f>
        <v>Denpasar</v>
      </c>
      <c r="M5172" s="15" t="s">
        <v>24</v>
      </c>
      <c r="N5172" s="15">
        <v>80231.0</v>
      </c>
      <c r="O5172" s="15">
        <f t="array" ref="O5172">_xlfn.XLOOKUP(M5172,reference_postal_code!$B$2:$B$11,reference_postal_code!$A$2:$A$11)</f>
        <v>80231</v>
      </c>
      <c r="P5172" s="15" t="s">
        <v>63</v>
      </c>
      <c r="Q5172" s="15" t="s">
        <v>6035</v>
      </c>
      <c r="R5172" s="15" t="s">
        <v>65</v>
      </c>
      <c r="S5172" s="15" t="s">
        <v>226</v>
      </c>
      <c r="T5172" s="15" t="s">
        <v>6036</v>
      </c>
      <c r="U5172" s="28">
        <v>507000.0</v>
      </c>
      <c r="V5172" s="15">
        <v>5.0</v>
      </c>
      <c r="W5172" s="31">
        <v>0.2</v>
      </c>
      <c r="X5172" s="28">
        <v>63375.0</v>
      </c>
    </row>
    <row r="5173" ht="15.75" customHeight="1">
      <c r="A5173" s="15">
        <v>1842.0</v>
      </c>
      <c r="B5173" s="15" t="s">
        <v>7653</v>
      </c>
      <c r="C5173" s="18">
        <v>42569.0</v>
      </c>
      <c r="D5173" s="18"/>
      <c r="E5173" s="18">
        <f t="shared" si="1"/>
        <v>42572</v>
      </c>
      <c r="F5173" s="15" t="s">
        <v>55</v>
      </c>
      <c r="G5173" s="15" t="s">
        <v>987</v>
      </c>
      <c r="H5173" s="15" t="s">
        <v>988</v>
      </c>
      <c r="I5173" s="15" t="s">
        <v>128</v>
      </c>
      <c r="J5173" s="15" t="s">
        <v>60</v>
      </c>
      <c r="K5173" s="15" t="s">
        <v>22</v>
      </c>
      <c r="L5173" s="15" t="str">
        <f t="array" ref="L5173">_xlfn.XLOOKUP(M5173,reference_province_to_city!$A$2:$A$11,reference_province_to_city!$B$2:$B$11)</f>
        <v>Surabaya</v>
      </c>
      <c r="M5173" s="15" t="s">
        <v>20</v>
      </c>
      <c r="N5173" s="15">
        <v>60231.0</v>
      </c>
      <c r="O5173" s="15">
        <f t="array" ref="O5173">_xlfn.XLOOKUP(M5173,reference_postal_code!$B$2:$B$11,reference_postal_code!$A$2:$A$11)</f>
        <v>60231</v>
      </c>
      <c r="P5173" s="15" t="s">
        <v>166</v>
      </c>
      <c r="Q5173" s="15" t="s">
        <v>1685</v>
      </c>
      <c r="R5173" s="15" t="s">
        <v>106</v>
      </c>
      <c r="S5173" s="15" t="s">
        <v>107</v>
      </c>
      <c r="T5173" s="15" t="s">
        <v>1686</v>
      </c>
      <c r="U5173" s="28">
        <v>2112150.0</v>
      </c>
      <c r="V5173" s="15">
        <v>1.0</v>
      </c>
      <c r="W5173" s="31">
        <v>0.0</v>
      </c>
      <c r="X5173" s="28">
        <v>591402.0</v>
      </c>
    </row>
    <row r="5174" ht="15.75" customHeight="1">
      <c r="A5174" s="15">
        <v>8139.0</v>
      </c>
      <c r="B5174" s="15" t="s">
        <v>7651</v>
      </c>
      <c r="C5174" s="18">
        <v>42569.0</v>
      </c>
      <c r="D5174" s="18">
        <v>42573.0</v>
      </c>
      <c r="E5174" s="18">
        <f t="shared" si="1"/>
        <v>42573</v>
      </c>
      <c r="F5174" s="15" t="s">
        <v>55</v>
      </c>
      <c r="G5174" s="15" t="s">
        <v>5405</v>
      </c>
      <c r="H5174" s="15" t="s">
        <v>5406</v>
      </c>
      <c r="I5174" s="15" t="s">
        <v>76</v>
      </c>
      <c r="J5174" s="15" t="s">
        <v>60</v>
      </c>
      <c r="K5174" s="15" t="s">
        <v>14</v>
      </c>
      <c r="L5174" s="15" t="str">
        <f t="array" ref="L5174">_xlfn.XLOOKUP(M5174,reference_province_to_city!$A$2:$A$11,reference_province_to_city!$B$2:$B$11)</f>
        <v>Bandung</v>
      </c>
      <c r="M5174" s="15" t="s">
        <v>12</v>
      </c>
      <c r="N5174" s="15">
        <v>40111.0</v>
      </c>
      <c r="O5174" s="15">
        <f t="array" ref="O5174">_xlfn.XLOOKUP(M5174,reference_postal_code!$B$2:$B$11,reference_postal_code!$A$2:$A$11)</f>
        <v>40111</v>
      </c>
      <c r="P5174" s="15" t="s">
        <v>117</v>
      </c>
      <c r="Q5174" s="15" t="s">
        <v>6680</v>
      </c>
      <c r="R5174" s="15" t="s">
        <v>65</v>
      </c>
      <c r="S5174" s="15" t="s">
        <v>93</v>
      </c>
      <c r="T5174" s="15" t="s">
        <v>6681</v>
      </c>
      <c r="U5174" s="28">
        <v>168960.0</v>
      </c>
      <c r="V5174" s="15">
        <v>8.0</v>
      </c>
      <c r="W5174" s="31">
        <v>0.2</v>
      </c>
      <c r="X5174" s="28">
        <v>19008.0</v>
      </c>
    </row>
    <row r="5175" ht="15.75" customHeight="1">
      <c r="A5175" s="15">
        <v>4730.0</v>
      </c>
      <c r="B5175" s="15" t="s">
        <v>7654</v>
      </c>
      <c r="C5175" s="18">
        <v>42569.0</v>
      </c>
      <c r="D5175" s="18">
        <v>42574.0</v>
      </c>
      <c r="E5175" s="18">
        <f t="shared" si="1"/>
        <v>42574</v>
      </c>
      <c r="F5175" s="15" t="s">
        <v>114</v>
      </c>
      <c r="G5175" s="15" t="s">
        <v>7075</v>
      </c>
      <c r="H5175" s="15" t="s">
        <v>7076</v>
      </c>
      <c r="I5175" s="15" t="s">
        <v>59</v>
      </c>
      <c r="J5175" s="15" t="s">
        <v>60</v>
      </c>
      <c r="K5175" s="15" t="s">
        <v>28</v>
      </c>
      <c r="L5175" s="15" t="str">
        <f t="array" ref="L5175">_xlfn.XLOOKUP(M5175,reference_province_to_city!$A$2:$A$11,reference_province_to_city!$B$2:$B$11)</f>
        <v>Medan</v>
      </c>
      <c r="M5175" s="15" t="s">
        <v>11</v>
      </c>
      <c r="N5175" s="15">
        <v>20111.0</v>
      </c>
      <c r="O5175" s="15">
        <f t="array" ref="O5175">_xlfn.XLOOKUP(M5175,reference_postal_code!$B$2:$B$11,reference_postal_code!$A$2:$A$11)</f>
        <v>20111</v>
      </c>
      <c r="P5175" s="15" t="s">
        <v>77</v>
      </c>
      <c r="Q5175" s="15" t="s">
        <v>4772</v>
      </c>
      <c r="R5175" s="15" t="s">
        <v>110</v>
      </c>
      <c r="S5175" s="15" t="s">
        <v>149</v>
      </c>
      <c r="T5175" s="15" t="s">
        <v>4773</v>
      </c>
      <c r="U5175" s="28">
        <v>233640.0</v>
      </c>
      <c r="V5175" s="15">
        <v>3.0</v>
      </c>
      <c r="W5175" s="31">
        <v>0.2</v>
      </c>
      <c r="X5175" s="28">
        <v>49648.0</v>
      </c>
    </row>
    <row r="5176" ht="15.75" customHeight="1">
      <c r="A5176" s="15">
        <v>6848.0</v>
      </c>
      <c r="B5176" s="15" t="s">
        <v>7655</v>
      </c>
      <c r="C5176" s="18">
        <v>42569.0</v>
      </c>
      <c r="D5176" s="18">
        <v>42573.0</v>
      </c>
      <c r="E5176" s="18">
        <f t="shared" si="1"/>
        <v>42573</v>
      </c>
      <c r="F5176" s="15" t="s">
        <v>55</v>
      </c>
      <c r="G5176" s="15" t="s">
        <v>4884</v>
      </c>
      <c r="H5176" s="15" t="s">
        <v>4885</v>
      </c>
      <c r="I5176" s="15" t="s">
        <v>59</v>
      </c>
      <c r="J5176" s="15" t="s">
        <v>60</v>
      </c>
      <c r="K5176" s="15" t="s">
        <v>28</v>
      </c>
      <c r="L5176" s="15" t="str">
        <f t="array" ref="L5176">_xlfn.XLOOKUP(M5176,reference_province_to_city!$A$2:$A$11,reference_province_to_city!$B$2:$B$11)</f>
        <v>Medan</v>
      </c>
      <c r="M5176" s="15" t="s">
        <v>11</v>
      </c>
      <c r="N5176" s="15">
        <v>20111.0</v>
      </c>
      <c r="O5176" s="15">
        <f t="array" ref="O5176">_xlfn.XLOOKUP(M5176,reference_postal_code!$B$2:$B$11,reference_postal_code!$A$2:$A$11)</f>
        <v>20111</v>
      </c>
      <c r="P5176" s="15" t="s">
        <v>77</v>
      </c>
      <c r="Q5176" s="15" t="s">
        <v>7656</v>
      </c>
      <c r="R5176" s="15" t="s">
        <v>110</v>
      </c>
      <c r="S5176" s="15" t="s">
        <v>111</v>
      </c>
      <c r="T5176" s="15" t="s">
        <v>7657</v>
      </c>
      <c r="U5176" s="28">
        <v>839880.0</v>
      </c>
      <c r="V5176" s="15">
        <v>1.0</v>
      </c>
      <c r="W5176" s="31">
        <v>0.2</v>
      </c>
      <c r="X5176" s="28">
        <v>52493.0</v>
      </c>
    </row>
    <row r="5177" ht="15.75" customHeight="1">
      <c r="A5177" s="15">
        <v>1201.0</v>
      </c>
      <c r="B5177" s="15" t="s">
        <v>7650</v>
      </c>
      <c r="C5177" s="18">
        <v>42569.0</v>
      </c>
      <c r="D5177" s="18">
        <v>42575.0</v>
      </c>
      <c r="E5177" s="18">
        <f t="shared" si="1"/>
        <v>42575</v>
      </c>
      <c r="F5177" s="15" t="s">
        <v>55</v>
      </c>
      <c r="G5177" s="15" t="s">
        <v>5252</v>
      </c>
      <c r="H5177" s="15" t="s">
        <v>5253</v>
      </c>
      <c r="I5177" s="15" t="s">
        <v>128</v>
      </c>
      <c r="J5177" s="15" t="s">
        <v>60</v>
      </c>
      <c r="L5177" s="15" t="str">
        <f t="array" ref="L5177">_xlfn.XLOOKUP(M5177,reference_province_to_city!$A$2:$A$11,reference_province_to_city!$B$2:$B$11)</f>
        <v>Surabaya</v>
      </c>
      <c r="M5177" s="15" t="s">
        <v>20</v>
      </c>
      <c r="N5177" s="15">
        <v>60231.0</v>
      </c>
      <c r="O5177" s="15">
        <f t="array" ref="O5177">_xlfn.XLOOKUP(M5177,reference_postal_code!$B$2:$B$11,reference_postal_code!$A$2:$A$11)</f>
        <v>60231</v>
      </c>
      <c r="P5177" s="15" t="s">
        <v>166</v>
      </c>
      <c r="Q5177" s="15" t="s">
        <v>2547</v>
      </c>
      <c r="R5177" s="15" t="s">
        <v>106</v>
      </c>
      <c r="S5177" s="15" t="s">
        <v>107</v>
      </c>
      <c r="T5177" s="15" t="s">
        <v>2548</v>
      </c>
      <c r="U5177" s="28">
        <v>8160120.0</v>
      </c>
      <c r="V5177" s="15">
        <v>3.0</v>
      </c>
      <c r="W5177" s="31">
        <v>0.2</v>
      </c>
      <c r="X5177" s="28">
        <v>612009.0</v>
      </c>
    </row>
    <row r="5178" ht="15.75" customHeight="1">
      <c r="A5178" s="15">
        <v>1204.0</v>
      </c>
      <c r="B5178" s="15" t="s">
        <v>7650</v>
      </c>
      <c r="C5178" s="18">
        <v>42569.0</v>
      </c>
      <c r="D5178" s="18">
        <v>42575.0</v>
      </c>
      <c r="E5178" s="18">
        <f t="shared" si="1"/>
        <v>42575</v>
      </c>
      <c r="F5178" s="15" t="s">
        <v>55</v>
      </c>
      <c r="G5178" s="15" t="s">
        <v>5252</v>
      </c>
      <c r="H5178" s="15" t="s">
        <v>5253</v>
      </c>
      <c r="I5178" s="15" t="s">
        <v>128</v>
      </c>
      <c r="J5178" s="15" t="s">
        <v>60</v>
      </c>
      <c r="K5178" s="15" t="s">
        <v>22</v>
      </c>
      <c r="L5178" s="15" t="str">
        <f t="array" ref="L5178">_xlfn.XLOOKUP(M5178,reference_province_to_city!$A$2:$A$11,reference_province_to_city!$B$2:$B$11)</f>
        <v>Surabaya</v>
      </c>
      <c r="M5178" s="15" t="s">
        <v>20</v>
      </c>
      <c r="N5178" s="15">
        <v>60231.0</v>
      </c>
      <c r="O5178" s="15">
        <f t="array" ref="O5178">_xlfn.XLOOKUP(M5178,reference_postal_code!$B$2:$B$11,reference_postal_code!$A$2:$A$11)</f>
        <v>60231</v>
      </c>
      <c r="P5178" s="15" t="s">
        <v>166</v>
      </c>
      <c r="Q5178" s="15" t="s">
        <v>7658</v>
      </c>
      <c r="R5178" s="15" t="s">
        <v>65</v>
      </c>
      <c r="S5178" s="15" t="s">
        <v>87</v>
      </c>
      <c r="T5178" s="15" t="s">
        <v>7659</v>
      </c>
      <c r="U5178" s="28">
        <v>8903520.0</v>
      </c>
      <c r="V5178" s="15">
        <v>2.0</v>
      </c>
      <c r="W5178" s="31">
        <v>0.2</v>
      </c>
      <c r="X5178" s="28">
        <v>0.0</v>
      </c>
    </row>
    <row r="5179" ht="15.75" customHeight="1">
      <c r="A5179" s="15">
        <v>8140.0</v>
      </c>
      <c r="B5179" s="15" t="s">
        <v>7651</v>
      </c>
      <c r="C5179" s="18">
        <v>42569.0</v>
      </c>
      <c r="D5179" s="18">
        <v>42573.0</v>
      </c>
      <c r="E5179" s="18">
        <f t="shared" si="1"/>
        <v>42573</v>
      </c>
      <c r="F5179" s="15" t="s">
        <v>55</v>
      </c>
      <c r="G5179" s="15" t="s">
        <v>5405</v>
      </c>
      <c r="H5179" s="15" t="s">
        <v>5406</v>
      </c>
      <c r="I5179" s="15" t="s">
        <v>76</v>
      </c>
      <c r="J5179" s="15" t="s">
        <v>60</v>
      </c>
      <c r="L5179" s="15" t="str">
        <f t="array" ref="L5179">_xlfn.XLOOKUP(M5179,reference_province_to_city!$A$2:$A$11,reference_province_to_city!$B$2:$B$11)</f>
        <v>Bandung</v>
      </c>
      <c r="M5179" s="15" t="s">
        <v>12</v>
      </c>
      <c r="N5179" s="15">
        <v>40111.0</v>
      </c>
      <c r="O5179" s="15">
        <f t="array" ref="O5179">_xlfn.XLOOKUP(M5179,reference_postal_code!$B$2:$B$11,reference_postal_code!$A$2:$A$11)</f>
        <v>40111</v>
      </c>
      <c r="P5179" s="15" t="s">
        <v>117</v>
      </c>
      <c r="Q5179" s="15" t="s">
        <v>5143</v>
      </c>
      <c r="R5179" s="15" t="s">
        <v>65</v>
      </c>
      <c r="S5179" s="15" t="s">
        <v>87</v>
      </c>
      <c r="T5179" s="15" t="s">
        <v>5144</v>
      </c>
      <c r="U5179" s="28">
        <v>4261200.0</v>
      </c>
      <c r="V5179" s="15">
        <v>10.0</v>
      </c>
      <c r="W5179" s="31">
        <v>0.2</v>
      </c>
      <c r="X5179" s="28">
        <v>372855.0</v>
      </c>
    </row>
    <row r="5180" ht="15.75" customHeight="1">
      <c r="A5180" s="15">
        <v>1205.0</v>
      </c>
      <c r="B5180" s="15" t="s">
        <v>7650</v>
      </c>
      <c r="C5180" s="18">
        <v>42569.0</v>
      </c>
      <c r="D5180" s="18">
        <v>42575.0</v>
      </c>
      <c r="E5180" s="18">
        <f t="shared" si="1"/>
        <v>42575</v>
      </c>
      <c r="F5180" s="15" t="s">
        <v>55</v>
      </c>
      <c r="G5180" s="15" t="s">
        <v>5252</v>
      </c>
      <c r="H5180" s="15" t="s">
        <v>5253</v>
      </c>
      <c r="I5180" s="15" t="s">
        <v>128</v>
      </c>
      <c r="J5180" s="15" t="s">
        <v>60</v>
      </c>
      <c r="L5180" s="15" t="str">
        <f t="array" ref="L5180">_xlfn.XLOOKUP(M5180,reference_province_to_city!$A$2:$A$11,reference_province_to_city!$B$2:$B$11)</f>
        <v>Surabaya</v>
      </c>
      <c r="M5180" s="15" t="s">
        <v>20</v>
      </c>
      <c r="N5180" s="15">
        <v>60231.0</v>
      </c>
      <c r="O5180" s="15">
        <f t="array" ref="O5180">_xlfn.XLOOKUP(M5180,reference_postal_code!$B$2:$B$11,reference_postal_code!$A$2:$A$11)</f>
        <v>60231</v>
      </c>
      <c r="P5180" s="15" t="s">
        <v>166</v>
      </c>
      <c r="Q5180" s="15" t="s">
        <v>4661</v>
      </c>
      <c r="R5180" s="15" t="s">
        <v>65</v>
      </c>
      <c r="S5180" s="15" t="s">
        <v>87</v>
      </c>
      <c r="T5180" s="15" t="s">
        <v>4662</v>
      </c>
      <c r="U5180" s="28">
        <v>5070600.0</v>
      </c>
      <c r="V5180" s="15">
        <v>3.0</v>
      </c>
      <c r="W5180" s="31">
        <v>0.2</v>
      </c>
      <c r="X5180" s="28">
        <v>-507060.0</v>
      </c>
    </row>
    <row r="5181" ht="15.75" customHeight="1">
      <c r="A5181" s="15">
        <v>1202.0</v>
      </c>
      <c r="B5181" s="15" t="s">
        <v>7650</v>
      </c>
      <c r="C5181" s="18">
        <v>42569.0</v>
      </c>
      <c r="D5181" s="18">
        <v>42575.0</v>
      </c>
      <c r="E5181" s="18">
        <f t="shared" si="1"/>
        <v>42575</v>
      </c>
      <c r="F5181" s="15" t="s">
        <v>55</v>
      </c>
      <c r="G5181" s="15" t="s">
        <v>5252</v>
      </c>
      <c r="H5181" s="15" t="s">
        <v>5253</v>
      </c>
      <c r="I5181" s="15" t="s">
        <v>128</v>
      </c>
      <c r="J5181" s="15" t="s">
        <v>60</v>
      </c>
      <c r="L5181" s="15" t="str">
        <f t="array" ref="L5181">_xlfn.XLOOKUP(M5181,reference_province_to_city!$A$2:$A$11,reference_province_to_city!$B$2:$B$11)</f>
        <v>Surabaya</v>
      </c>
      <c r="M5181" s="15" t="s">
        <v>20</v>
      </c>
      <c r="N5181" s="15">
        <v>60231.0</v>
      </c>
      <c r="O5181" s="15">
        <f t="array" ref="O5181">_xlfn.XLOOKUP(M5181,reference_postal_code!$B$2:$B$11,reference_postal_code!$A$2:$A$11)</f>
        <v>60231</v>
      </c>
      <c r="P5181" s="15" t="s">
        <v>166</v>
      </c>
      <c r="Q5181" s="15" t="s">
        <v>6117</v>
      </c>
      <c r="R5181" s="15" t="s">
        <v>65</v>
      </c>
      <c r="S5181" s="15" t="s">
        <v>83</v>
      </c>
      <c r="T5181" s="15" t="s">
        <v>3614</v>
      </c>
      <c r="U5181" s="28">
        <v>28080.0</v>
      </c>
      <c r="V5181" s="15">
        <v>3.0</v>
      </c>
      <c r="W5181" s="31">
        <v>0.7</v>
      </c>
      <c r="X5181" s="28">
        <v>-21528.0</v>
      </c>
    </row>
    <row r="5182" ht="15.75" customHeight="1">
      <c r="A5182" s="15">
        <v>5987.0</v>
      </c>
      <c r="B5182" s="15" t="s">
        <v>7660</v>
      </c>
      <c r="C5182" s="18">
        <v>42570.0</v>
      </c>
      <c r="D5182" s="18">
        <v>42576.0</v>
      </c>
      <c r="E5182" s="18">
        <f t="shared" si="1"/>
        <v>42576</v>
      </c>
      <c r="F5182" s="15" t="s">
        <v>55</v>
      </c>
      <c r="G5182" s="15" t="s">
        <v>509</v>
      </c>
      <c r="H5182" s="15" t="s">
        <v>510</v>
      </c>
      <c r="I5182" s="15" t="s">
        <v>59</v>
      </c>
      <c r="J5182" s="15" t="s">
        <v>60</v>
      </c>
      <c r="K5182" s="15" t="s">
        <v>29</v>
      </c>
      <c r="L5182" s="15" t="str">
        <f t="array" ref="L5182">_xlfn.XLOOKUP(M5182,reference_province_to_city!$A$2:$A$11,reference_province_to_city!$B$2:$B$11)</f>
        <v>Palembang</v>
      </c>
      <c r="M5182" s="15" t="s">
        <v>13</v>
      </c>
      <c r="N5182" s="15">
        <v>30111.0</v>
      </c>
      <c r="O5182" s="15">
        <f t="array" ref="O5182">_xlfn.XLOOKUP(M5182,reference_postal_code!$B$2:$B$11,reference_postal_code!$A$2:$A$11)</f>
        <v>30111</v>
      </c>
      <c r="P5182" s="15" t="s">
        <v>77</v>
      </c>
      <c r="Q5182" s="15" t="s">
        <v>4365</v>
      </c>
      <c r="R5182" s="15" t="s">
        <v>65</v>
      </c>
      <c r="S5182" s="15" t="s">
        <v>87</v>
      </c>
      <c r="T5182" s="15" t="s">
        <v>4366</v>
      </c>
      <c r="U5182" s="28">
        <v>1318800.0</v>
      </c>
      <c r="V5182" s="15">
        <v>4.0</v>
      </c>
      <c r="W5182" s="31">
        <v>0.0</v>
      </c>
      <c r="X5182" s="28">
        <v>13188.0</v>
      </c>
    </row>
    <row r="5183" ht="15.75" customHeight="1">
      <c r="A5183" s="15">
        <v>7278.0</v>
      </c>
      <c r="B5183" s="15" t="s">
        <v>7661</v>
      </c>
      <c r="C5183" s="18">
        <v>42570.0</v>
      </c>
      <c r="D5183" s="18">
        <v>42572.0</v>
      </c>
      <c r="E5183" s="18">
        <f t="shared" si="1"/>
        <v>42572</v>
      </c>
      <c r="F5183" s="15" t="s">
        <v>125</v>
      </c>
      <c r="G5183" s="15" t="s">
        <v>3811</v>
      </c>
      <c r="H5183" s="15" t="s">
        <v>3812</v>
      </c>
      <c r="I5183" s="15" t="s">
        <v>76</v>
      </c>
      <c r="J5183" s="15" t="s">
        <v>60</v>
      </c>
      <c r="K5183" s="15" t="s">
        <v>17</v>
      </c>
      <c r="L5183" s="15" t="str">
        <f t="array" ref="L5183">_xlfn.XLOOKUP(M5183,reference_province_to_city!$A$2:$A$11,reference_province_to_city!$B$2:$B$11)</f>
        <v>Semarang</v>
      </c>
      <c r="M5183" s="15" t="s">
        <v>15</v>
      </c>
      <c r="N5183" s="15">
        <v>50111.0</v>
      </c>
      <c r="O5183" s="15">
        <f t="array" ref="O5183">_xlfn.XLOOKUP(M5183,reference_postal_code!$B$2:$B$11,reference_postal_code!$A$2:$A$11)</f>
        <v>50111</v>
      </c>
      <c r="P5183" s="15" t="s">
        <v>77</v>
      </c>
      <c r="Q5183" s="15" t="s">
        <v>2268</v>
      </c>
      <c r="R5183" s="15" t="s">
        <v>110</v>
      </c>
      <c r="S5183" s="15" t="s">
        <v>111</v>
      </c>
      <c r="T5183" s="15" t="s">
        <v>2269</v>
      </c>
      <c r="U5183" s="28">
        <v>539760.0</v>
      </c>
      <c r="V5183" s="15">
        <v>2.0</v>
      </c>
      <c r="W5183" s="31">
        <v>0.2</v>
      </c>
      <c r="X5183" s="28">
        <v>67470.0</v>
      </c>
    </row>
    <row r="5184" ht="15.75" customHeight="1">
      <c r="A5184" s="15">
        <v>5985.0</v>
      </c>
      <c r="B5184" s="15" t="s">
        <v>7660</v>
      </c>
      <c r="C5184" s="18">
        <v>42570.0</v>
      </c>
      <c r="D5184" s="18">
        <v>42576.0</v>
      </c>
      <c r="E5184" s="18">
        <f t="shared" si="1"/>
        <v>42576</v>
      </c>
      <c r="F5184" s="15" t="s">
        <v>55</v>
      </c>
      <c r="G5184" s="15" t="s">
        <v>509</v>
      </c>
      <c r="H5184" s="15" t="s">
        <v>510</v>
      </c>
      <c r="I5184" s="15" t="s">
        <v>59</v>
      </c>
      <c r="J5184" s="15" t="s">
        <v>60</v>
      </c>
      <c r="K5184" s="15" t="s">
        <v>29</v>
      </c>
      <c r="L5184" s="15" t="str">
        <f t="array" ref="L5184">_xlfn.XLOOKUP(M5184,reference_province_to_city!$A$2:$A$11,reference_province_to_city!$B$2:$B$11)</f>
        <v>Palembang</v>
      </c>
      <c r="M5184" s="15" t="s">
        <v>13</v>
      </c>
      <c r="N5184" s="15">
        <v>30111.0</v>
      </c>
      <c r="O5184" s="15">
        <f t="array" ref="O5184">_xlfn.XLOOKUP(M5184,reference_postal_code!$B$2:$B$11,reference_postal_code!$A$2:$A$11)</f>
        <v>30111</v>
      </c>
      <c r="P5184" s="15" t="s">
        <v>77</v>
      </c>
      <c r="Q5184" s="15" t="s">
        <v>5472</v>
      </c>
      <c r="R5184" s="15" t="s">
        <v>106</v>
      </c>
      <c r="S5184" s="15" t="s">
        <v>139</v>
      </c>
      <c r="T5184" s="15" t="s">
        <v>5473</v>
      </c>
      <c r="U5184" s="28">
        <v>2783700.0</v>
      </c>
      <c r="V5184" s="15">
        <v>6.0</v>
      </c>
      <c r="W5184" s="31">
        <v>0.0</v>
      </c>
      <c r="X5184" s="28">
        <v>1141317.0</v>
      </c>
    </row>
    <row r="5185" ht="15.75" customHeight="1">
      <c r="A5185" s="15">
        <v>5988.0</v>
      </c>
      <c r="B5185" s="15" t="s">
        <v>7660</v>
      </c>
      <c r="C5185" s="18">
        <v>42570.0</v>
      </c>
      <c r="D5185" s="18">
        <v>42576.0</v>
      </c>
      <c r="E5185" s="18">
        <f t="shared" si="1"/>
        <v>42576</v>
      </c>
      <c r="F5185" s="15" t="s">
        <v>55</v>
      </c>
      <c r="G5185" s="15" t="s">
        <v>509</v>
      </c>
      <c r="H5185" s="15" t="s">
        <v>510</v>
      </c>
      <c r="I5185" s="15" t="s">
        <v>59</v>
      </c>
      <c r="J5185" s="15" t="s">
        <v>60</v>
      </c>
      <c r="K5185" s="15" t="s">
        <v>29</v>
      </c>
      <c r="L5185" s="15" t="str">
        <f t="array" ref="L5185">_xlfn.XLOOKUP(M5185,reference_province_to_city!$A$2:$A$11,reference_province_to_city!$B$2:$B$11)</f>
        <v>Palembang</v>
      </c>
      <c r="M5185" s="15" t="s">
        <v>13</v>
      </c>
      <c r="N5185" s="15">
        <v>30111.0</v>
      </c>
      <c r="O5185" s="15">
        <f t="array" ref="O5185">_xlfn.XLOOKUP(M5185,reference_postal_code!$B$2:$B$11,reference_postal_code!$A$2:$A$11)</f>
        <v>30111</v>
      </c>
      <c r="P5185" s="15" t="s">
        <v>77</v>
      </c>
      <c r="Q5185" s="15" t="s">
        <v>3946</v>
      </c>
      <c r="R5185" s="15" t="s">
        <v>65</v>
      </c>
      <c r="S5185" s="15" t="s">
        <v>66</v>
      </c>
      <c r="T5185" s="15" t="s">
        <v>3947</v>
      </c>
      <c r="U5185" s="28">
        <v>3689100.0</v>
      </c>
      <c r="V5185" s="15">
        <v>6.0</v>
      </c>
      <c r="W5185" s="31">
        <v>0.0</v>
      </c>
      <c r="X5185" s="28">
        <v>1807659.0</v>
      </c>
    </row>
    <row r="5186" ht="15.75" customHeight="1">
      <c r="A5186" s="15">
        <v>5986.0</v>
      </c>
      <c r="B5186" s="15" t="s">
        <v>7660</v>
      </c>
      <c r="C5186" s="18">
        <v>42570.0</v>
      </c>
      <c r="D5186" s="18">
        <v>42576.0</v>
      </c>
      <c r="E5186" s="18">
        <f t="shared" si="1"/>
        <v>42576</v>
      </c>
      <c r="F5186" s="15" t="s">
        <v>55</v>
      </c>
      <c r="G5186" s="15" t="s">
        <v>509</v>
      </c>
      <c r="H5186" s="15" t="s">
        <v>510</v>
      </c>
      <c r="I5186" s="15" t="s">
        <v>59</v>
      </c>
      <c r="J5186" s="15" t="s">
        <v>60</v>
      </c>
      <c r="K5186" s="15" t="s">
        <v>29</v>
      </c>
      <c r="L5186" s="15" t="str">
        <f t="array" ref="L5186">_xlfn.XLOOKUP(M5186,reference_province_to_city!$A$2:$A$11,reference_province_to_city!$B$2:$B$11)</f>
        <v>Palembang</v>
      </c>
      <c r="M5186" s="15" t="s">
        <v>13</v>
      </c>
      <c r="N5186" s="15">
        <v>30111.0</v>
      </c>
      <c r="O5186" s="15">
        <f t="array" ref="O5186">_xlfn.XLOOKUP(M5186,reference_postal_code!$B$2:$B$11,reference_postal_code!$A$2:$A$11)</f>
        <v>30111</v>
      </c>
      <c r="P5186" s="15" t="s">
        <v>77</v>
      </c>
      <c r="Q5186" s="15" t="s">
        <v>673</v>
      </c>
      <c r="R5186" s="15" t="s">
        <v>65</v>
      </c>
      <c r="S5186" s="15" t="s">
        <v>83</v>
      </c>
      <c r="T5186" s="15" t="s">
        <v>674</v>
      </c>
      <c r="U5186" s="28">
        <v>1163400.0</v>
      </c>
      <c r="V5186" s="15">
        <v>2.0</v>
      </c>
      <c r="W5186" s="31">
        <v>0.0</v>
      </c>
      <c r="X5186" s="28">
        <v>535164.0</v>
      </c>
    </row>
    <row r="5187" ht="15.75" customHeight="1">
      <c r="A5187" s="15">
        <v>5990.0</v>
      </c>
      <c r="B5187" s="15" t="s">
        <v>7660</v>
      </c>
      <c r="C5187" s="18">
        <v>42570.0</v>
      </c>
      <c r="D5187" s="18">
        <v>42576.0</v>
      </c>
      <c r="E5187" s="18">
        <f t="shared" si="1"/>
        <v>42576</v>
      </c>
      <c r="F5187" s="15" t="s">
        <v>55</v>
      </c>
      <c r="G5187" s="15" t="s">
        <v>509</v>
      </c>
      <c r="H5187" s="15" t="s">
        <v>510</v>
      </c>
      <c r="I5187" s="15" t="s">
        <v>59</v>
      </c>
      <c r="J5187" s="15" t="s">
        <v>60</v>
      </c>
      <c r="K5187" s="15" t="s">
        <v>29</v>
      </c>
      <c r="L5187" s="15" t="str">
        <f t="array" ref="L5187">_xlfn.XLOOKUP(M5187,reference_province_to_city!$A$2:$A$11,reference_province_to_city!$B$2:$B$11)</f>
        <v>Palembang</v>
      </c>
      <c r="M5187" s="15" t="s">
        <v>13</v>
      </c>
      <c r="N5187" s="15">
        <v>30111.0</v>
      </c>
      <c r="O5187" s="15">
        <f t="array" ref="O5187">_xlfn.XLOOKUP(M5187,reference_postal_code!$B$2:$B$11,reference_postal_code!$A$2:$A$11)</f>
        <v>30111</v>
      </c>
      <c r="P5187" s="15" t="s">
        <v>77</v>
      </c>
      <c r="Q5187" s="15" t="s">
        <v>4082</v>
      </c>
      <c r="R5187" s="15" t="s">
        <v>106</v>
      </c>
      <c r="S5187" s="15" t="s">
        <v>183</v>
      </c>
      <c r="T5187" s="15" t="s">
        <v>4083</v>
      </c>
      <c r="U5187" s="28">
        <v>7573500.0</v>
      </c>
      <c r="V5187" s="15">
        <v>5.0</v>
      </c>
      <c r="W5187" s="31">
        <v>0.0</v>
      </c>
      <c r="X5187" s="28">
        <v>1893375.0</v>
      </c>
    </row>
    <row r="5188" ht="15.75" customHeight="1">
      <c r="A5188" s="15">
        <v>7279.0</v>
      </c>
      <c r="B5188" s="15" t="s">
        <v>7661</v>
      </c>
      <c r="C5188" s="18">
        <v>42570.0</v>
      </c>
      <c r="D5188" s="18">
        <v>42572.0</v>
      </c>
      <c r="E5188" s="18">
        <f t="shared" si="1"/>
        <v>42572</v>
      </c>
      <c r="F5188" s="15" t="s">
        <v>125</v>
      </c>
      <c r="G5188" s="15" t="s">
        <v>3811</v>
      </c>
      <c r="H5188" s="15" t="s">
        <v>3812</v>
      </c>
      <c r="I5188" s="15" t="s">
        <v>76</v>
      </c>
      <c r="J5188" s="15" t="s">
        <v>60</v>
      </c>
      <c r="K5188" s="15" t="s">
        <v>17</v>
      </c>
      <c r="L5188" s="15" t="str">
        <f t="array" ref="L5188">_xlfn.XLOOKUP(M5188,reference_province_to_city!$A$2:$A$11,reference_province_to_city!$B$2:$B$11)</f>
        <v>Semarang</v>
      </c>
      <c r="M5188" s="15" t="s">
        <v>15</v>
      </c>
      <c r="N5188" s="15">
        <v>50111.0</v>
      </c>
      <c r="O5188" s="15">
        <f t="array" ref="O5188">_xlfn.XLOOKUP(M5188,reference_postal_code!$B$2:$B$11,reference_postal_code!$A$2:$A$11)</f>
        <v>50111</v>
      </c>
      <c r="P5188" s="15" t="s">
        <v>77</v>
      </c>
      <c r="Q5188" s="15" t="s">
        <v>5394</v>
      </c>
      <c r="R5188" s="15" t="s">
        <v>110</v>
      </c>
      <c r="S5188" s="15" t="s">
        <v>149</v>
      </c>
      <c r="T5188" s="15" t="s">
        <v>5395</v>
      </c>
      <c r="U5188" s="28">
        <v>5849550.0</v>
      </c>
      <c r="V5188" s="15">
        <v>3.0</v>
      </c>
      <c r="W5188" s="31">
        <v>0.0</v>
      </c>
      <c r="X5188" s="28">
        <v>1988847.0</v>
      </c>
    </row>
    <row r="5189" ht="15.75" customHeight="1">
      <c r="A5189" s="15">
        <v>5989.0</v>
      </c>
      <c r="B5189" s="15" t="s">
        <v>7660</v>
      </c>
      <c r="C5189" s="18">
        <v>42570.0</v>
      </c>
      <c r="D5189" s="18">
        <v>42576.0</v>
      </c>
      <c r="E5189" s="18">
        <f t="shared" si="1"/>
        <v>42576</v>
      </c>
      <c r="F5189" s="15" t="s">
        <v>55</v>
      </c>
      <c r="G5189" s="15" t="s">
        <v>509</v>
      </c>
      <c r="H5189" s="15" t="s">
        <v>510</v>
      </c>
      <c r="I5189" s="15" t="s">
        <v>59</v>
      </c>
      <c r="J5189" s="15" t="s">
        <v>60</v>
      </c>
      <c r="K5189" s="15" t="s">
        <v>29</v>
      </c>
      <c r="L5189" s="15" t="str">
        <f t="array" ref="L5189">_xlfn.XLOOKUP(M5189,reference_province_to_city!$A$2:$A$11,reference_province_to_city!$B$2:$B$11)</f>
        <v>Palembang</v>
      </c>
      <c r="M5189" s="15" t="s">
        <v>13</v>
      </c>
      <c r="N5189" s="15">
        <v>30111.0</v>
      </c>
      <c r="O5189" s="15">
        <f t="array" ref="O5189">_xlfn.XLOOKUP(M5189,reference_postal_code!$B$2:$B$11,reference_postal_code!$A$2:$A$11)</f>
        <v>30111</v>
      </c>
      <c r="P5189" s="15" t="s">
        <v>77</v>
      </c>
      <c r="Q5189" s="15" t="s">
        <v>6231</v>
      </c>
      <c r="R5189" s="15" t="s">
        <v>65</v>
      </c>
      <c r="S5189" s="15" t="s">
        <v>83</v>
      </c>
      <c r="T5189" s="15" t="s">
        <v>6232</v>
      </c>
      <c r="U5189" s="28">
        <v>129000.0</v>
      </c>
      <c r="V5189" s="15">
        <v>1.0</v>
      </c>
      <c r="W5189" s="31">
        <v>0.0</v>
      </c>
      <c r="X5189" s="28">
        <v>60630.0</v>
      </c>
    </row>
    <row r="5190" ht="15.75" customHeight="1">
      <c r="A5190" s="15">
        <v>7987.0</v>
      </c>
      <c r="B5190" s="15" t="s">
        <v>7662</v>
      </c>
      <c r="C5190" s="18">
        <v>42571.0</v>
      </c>
      <c r="D5190" s="18">
        <v>42574.0</v>
      </c>
      <c r="E5190" s="18">
        <f t="shared" si="1"/>
        <v>42574</v>
      </c>
      <c r="F5190" s="15" t="s">
        <v>114</v>
      </c>
      <c r="G5190" s="15" t="s">
        <v>1128</v>
      </c>
      <c r="H5190" s="15" t="s">
        <v>1129</v>
      </c>
      <c r="I5190" s="15" t="s">
        <v>59</v>
      </c>
      <c r="J5190" s="15" t="s">
        <v>60</v>
      </c>
      <c r="K5190" s="15" t="s">
        <v>26</v>
      </c>
      <c r="L5190" s="15" t="str">
        <f t="array" ref="L5190">_xlfn.XLOOKUP(M5190,reference_province_to_city!$A$2:$A$11,reference_province_to_city!$B$2:$B$11)</f>
        <v>Denpasar</v>
      </c>
      <c r="M5190" s="15" t="s">
        <v>24</v>
      </c>
      <c r="N5190" s="15">
        <v>80231.0</v>
      </c>
      <c r="O5190" s="15">
        <f t="array" ref="O5190">_xlfn.XLOOKUP(M5190,reference_postal_code!$B$2:$B$11,reference_postal_code!$A$2:$A$11)</f>
        <v>80231</v>
      </c>
      <c r="P5190" s="15" t="s">
        <v>63</v>
      </c>
      <c r="Q5190" s="15" t="s">
        <v>2950</v>
      </c>
      <c r="R5190" s="15" t="s">
        <v>110</v>
      </c>
      <c r="S5190" s="15" t="s">
        <v>111</v>
      </c>
      <c r="T5190" s="15" t="s">
        <v>2951</v>
      </c>
      <c r="U5190" s="28">
        <v>1349250.0</v>
      </c>
      <c r="V5190" s="15">
        <v>5.0</v>
      </c>
      <c r="W5190" s="31">
        <v>0.0</v>
      </c>
      <c r="X5190" s="28">
        <v>647640.0</v>
      </c>
    </row>
    <row r="5191" ht="15.75" customHeight="1">
      <c r="A5191" s="15">
        <v>5665.0</v>
      </c>
      <c r="B5191" s="15" t="s">
        <v>7663</v>
      </c>
      <c r="C5191" s="18">
        <v>42572.0</v>
      </c>
      <c r="D5191" s="18">
        <v>42572.0</v>
      </c>
      <c r="E5191" s="18">
        <f t="shared" si="1"/>
        <v>42572</v>
      </c>
      <c r="F5191" s="15" t="s">
        <v>466</v>
      </c>
      <c r="G5191" s="15" t="s">
        <v>6989</v>
      </c>
      <c r="H5191" s="15" t="s">
        <v>6990</v>
      </c>
      <c r="I5191" s="15" t="s">
        <v>128</v>
      </c>
      <c r="J5191" s="15" t="s">
        <v>60</v>
      </c>
      <c r="L5191" s="15" t="str">
        <f t="array" ref="L5191">_xlfn.XLOOKUP(M5191,reference_province_to_city!$A$2:$A$11,reference_province_to_city!$B$2:$B$11)</f>
        <v>Makassar</v>
      </c>
      <c r="M5191" s="15" t="s">
        <v>25</v>
      </c>
      <c r="N5191" s="15">
        <v>90111.0</v>
      </c>
      <c r="O5191" s="15">
        <f t="array" ref="O5191">_xlfn.XLOOKUP(M5191,reference_postal_code!$B$2:$B$11,reference_postal_code!$A$2:$A$11)</f>
        <v>90111</v>
      </c>
      <c r="P5191" s="15" t="s">
        <v>63</v>
      </c>
      <c r="Q5191" s="15" t="s">
        <v>2016</v>
      </c>
      <c r="R5191" s="15" t="s">
        <v>65</v>
      </c>
      <c r="S5191" s="15" t="s">
        <v>83</v>
      </c>
      <c r="T5191" s="15" t="s">
        <v>2017</v>
      </c>
      <c r="U5191" s="28">
        <v>166320.0</v>
      </c>
      <c r="V5191" s="15">
        <v>7.0</v>
      </c>
      <c r="W5191" s="31">
        <v>0.7</v>
      </c>
      <c r="X5191" s="28">
        <v>-121968.0</v>
      </c>
    </row>
    <row r="5192" ht="15.75" customHeight="1">
      <c r="A5192" s="15">
        <v>5834.0</v>
      </c>
      <c r="B5192" s="15" t="s">
        <v>7664</v>
      </c>
      <c r="C5192" s="18">
        <v>42572.0</v>
      </c>
      <c r="D5192" s="18">
        <v>42577.0</v>
      </c>
      <c r="E5192" s="18">
        <f t="shared" si="1"/>
        <v>42577</v>
      </c>
      <c r="F5192" s="15" t="s">
        <v>55</v>
      </c>
      <c r="G5192" s="15" t="s">
        <v>3467</v>
      </c>
      <c r="H5192" s="15" t="s">
        <v>3468</v>
      </c>
      <c r="I5192" s="15" t="s">
        <v>59</v>
      </c>
      <c r="J5192" s="15" t="s">
        <v>60</v>
      </c>
      <c r="K5192" s="15" t="s">
        <v>28</v>
      </c>
      <c r="L5192" s="15" t="str">
        <f t="array" ref="L5192">_xlfn.XLOOKUP(M5192,reference_province_to_city!$A$2:$A$11,reference_province_to_city!$B$2:$B$11)</f>
        <v>Medan</v>
      </c>
      <c r="M5192" s="15" t="s">
        <v>11</v>
      </c>
      <c r="N5192" s="15">
        <v>20111.0</v>
      </c>
      <c r="O5192" s="15">
        <f t="array" ref="O5192">_xlfn.XLOOKUP(M5192,reference_postal_code!$B$2:$B$11,reference_postal_code!$A$2:$A$11)</f>
        <v>20111</v>
      </c>
      <c r="P5192" s="15" t="s">
        <v>77</v>
      </c>
      <c r="Q5192" s="15" t="s">
        <v>3359</v>
      </c>
      <c r="R5192" s="15" t="s">
        <v>106</v>
      </c>
      <c r="S5192" s="15" t="s">
        <v>107</v>
      </c>
      <c r="T5192" s="15" t="s">
        <v>3360</v>
      </c>
      <c r="U5192" s="28">
        <v>5458800.0</v>
      </c>
      <c r="V5192" s="15">
        <v>5.0</v>
      </c>
      <c r="W5192" s="31">
        <v>0.2</v>
      </c>
      <c r="X5192" s="28">
        <v>0.0</v>
      </c>
    </row>
    <row r="5193" ht="15.75" customHeight="1">
      <c r="A5193" s="15">
        <v>6561.0</v>
      </c>
      <c r="B5193" s="15" t="s">
        <v>7665</v>
      </c>
      <c r="C5193" s="18">
        <v>42572.0</v>
      </c>
      <c r="D5193" s="18">
        <v>42577.0</v>
      </c>
      <c r="E5193" s="18">
        <f t="shared" si="1"/>
        <v>42577</v>
      </c>
      <c r="F5193" s="15" t="s">
        <v>55</v>
      </c>
      <c r="G5193" s="15" t="s">
        <v>883</v>
      </c>
      <c r="H5193" s="15" t="s">
        <v>884</v>
      </c>
      <c r="I5193" s="15" t="s">
        <v>128</v>
      </c>
      <c r="J5193" s="15" t="s">
        <v>60</v>
      </c>
      <c r="K5193" s="15" t="s">
        <v>10</v>
      </c>
      <c r="L5193" s="15" t="str">
        <f t="array" ref="L5193">_xlfn.XLOOKUP(M5193,reference_province_to_city!$A$2:$A$11,reference_province_to_city!$B$2:$B$11)</f>
        <v>Jakarta</v>
      </c>
      <c r="M5193" s="15" t="s">
        <v>7</v>
      </c>
      <c r="N5193" s="15">
        <v>10110.0</v>
      </c>
      <c r="O5193" s="15">
        <f t="array" ref="O5193">_xlfn.XLOOKUP(M5193,reference_postal_code!$B$2:$B$11,reference_postal_code!$A$2:$A$11)</f>
        <v>10110</v>
      </c>
      <c r="P5193" s="15" t="s">
        <v>117</v>
      </c>
      <c r="Q5193" s="15" t="s">
        <v>5365</v>
      </c>
      <c r="R5193" s="15" t="s">
        <v>65</v>
      </c>
      <c r="S5193" s="15" t="s">
        <v>79</v>
      </c>
      <c r="T5193" s="15" t="s">
        <v>5366</v>
      </c>
      <c r="U5193" s="28">
        <v>47250.0</v>
      </c>
      <c r="V5193" s="15">
        <v>1.0</v>
      </c>
      <c r="W5193" s="31">
        <v>0.0</v>
      </c>
      <c r="X5193" s="28">
        <v>22680.0</v>
      </c>
    </row>
    <row r="5194" ht="15.75" customHeight="1">
      <c r="A5194" s="15">
        <v>6560.0</v>
      </c>
      <c r="B5194" s="15" t="s">
        <v>7665</v>
      </c>
      <c r="C5194" s="18">
        <v>42572.0</v>
      </c>
      <c r="D5194" s="18">
        <v>42577.0</v>
      </c>
      <c r="E5194" s="18">
        <f t="shared" si="1"/>
        <v>42577</v>
      </c>
      <c r="F5194" s="15" t="s">
        <v>55</v>
      </c>
      <c r="G5194" s="15" t="s">
        <v>883</v>
      </c>
      <c r="H5194" s="15" t="s">
        <v>884</v>
      </c>
      <c r="I5194" s="15" t="s">
        <v>128</v>
      </c>
      <c r="J5194" s="15" t="s">
        <v>60</v>
      </c>
      <c r="K5194" s="15" t="s">
        <v>10</v>
      </c>
      <c r="L5194" s="15" t="str">
        <f t="array" ref="L5194">_xlfn.XLOOKUP(M5194,reference_province_to_city!$A$2:$A$11,reference_province_to_city!$B$2:$B$11)</f>
        <v>Jakarta</v>
      </c>
      <c r="M5194" s="15" t="s">
        <v>7</v>
      </c>
      <c r="N5194" s="15">
        <v>10110.0</v>
      </c>
      <c r="O5194" s="15">
        <f t="array" ref="O5194">_xlfn.XLOOKUP(M5194,reference_postal_code!$B$2:$B$11,reference_postal_code!$A$2:$A$11)</f>
        <v>10110</v>
      </c>
      <c r="P5194" s="15" t="s">
        <v>117</v>
      </c>
      <c r="Q5194" s="15" t="s">
        <v>4003</v>
      </c>
      <c r="R5194" s="15" t="s">
        <v>65</v>
      </c>
      <c r="S5194" s="15" t="s">
        <v>173</v>
      </c>
      <c r="T5194" s="15" t="s">
        <v>4004</v>
      </c>
      <c r="U5194" s="28">
        <v>6298500.0</v>
      </c>
      <c r="V5194" s="15">
        <v>5.0</v>
      </c>
      <c r="W5194" s="31">
        <v>0.0</v>
      </c>
      <c r="X5194" s="28">
        <v>2960295.0</v>
      </c>
    </row>
    <row r="5195" ht="15.75" customHeight="1">
      <c r="A5195" s="15">
        <v>5833.0</v>
      </c>
      <c r="B5195" s="15" t="s">
        <v>7664</v>
      </c>
      <c r="C5195" s="18">
        <v>42572.0</v>
      </c>
      <c r="D5195" s="18">
        <v>42577.0</v>
      </c>
      <c r="E5195" s="18">
        <f t="shared" si="1"/>
        <v>42577</v>
      </c>
      <c r="F5195" s="15" t="s">
        <v>55</v>
      </c>
      <c r="G5195" s="15" t="s">
        <v>3467</v>
      </c>
      <c r="H5195" s="15" t="s">
        <v>3468</v>
      </c>
      <c r="I5195" s="15" t="s">
        <v>59</v>
      </c>
      <c r="J5195" s="15" t="s">
        <v>60</v>
      </c>
      <c r="K5195" s="15" t="s">
        <v>28</v>
      </c>
      <c r="L5195" s="15" t="str">
        <f t="array" ref="L5195">_xlfn.XLOOKUP(M5195,reference_province_to_city!$A$2:$A$11,reference_province_to_city!$B$2:$B$11)</f>
        <v>Medan</v>
      </c>
      <c r="M5195" s="15" t="s">
        <v>11</v>
      </c>
      <c r="N5195" s="15">
        <v>20111.0</v>
      </c>
      <c r="O5195" s="15">
        <f t="array" ref="O5195">_xlfn.XLOOKUP(M5195,reference_postal_code!$B$2:$B$11,reference_postal_code!$A$2:$A$11)</f>
        <v>20111</v>
      </c>
      <c r="P5195" s="15" t="s">
        <v>77</v>
      </c>
      <c r="Q5195" s="15" t="s">
        <v>2626</v>
      </c>
      <c r="R5195" s="15" t="s">
        <v>65</v>
      </c>
      <c r="S5195" s="15" t="s">
        <v>79</v>
      </c>
      <c r="T5195" s="15" t="s">
        <v>2627</v>
      </c>
      <c r="U5195" s="28">
        <v>93960.0</v>
      </c>
      <c r="V5195" s="15">
        <v>3.0</v>
      </c>
      <c r="W5195" s="31">
        <v>0.2</v>
      </c>
      <c r="X5195" s="28">
        <v>30537.0</v>
      </c>
    </row>
    <row r="5196" ht="15.75" customHeight="1">
      <c r="A5196" s="15">
        <v>5664.0</v>
      </c>
      <c r="B5196" s="15" t="s">
        <v>7663</v>
      </c>
      <c r="C5196" s="18">
        <v>42572.0</v>
      </c>
      <c r="D5196" s="18">
        <v>42572.0</v>
      </c>
      <c r="E5196" s="18">
        <f t="shared" si="1"/>
        <v>42572</v>
      </c>
      <c r="F5196" s="15" t="s">
        <v>466</v>
      </c>
      <c r="G5196" s="15" t="s">
        <v>6989</v>
      </c>
      <c r="H5196" s="15" t="s">
        <v>6990</v>
      </c>
      <c r="I5196" s="15" t="s">
        <v>128</v>
      </c>
      <c r="J5196" s="15" t="s">
        <v>60</v>
      </c>
      <c r="K5196" s="15" t="s">
        <v>33</v>
      </c>
      <c r="L5196" s="15" t="str">
        <f t="array" ref="L5196">_xlfn.XLOOKUP(M5196,reference_province_to_city!$A$2:$A$11,reference_province_to_city!$B$2:$B$11)</f>
        <v>Makassar</v>
      </c>
      <c r="M5196" s="15" t="s">
        <v>25</v>
      </c>
      <c r="N5196" s="15">
        <v>90111.0</v>
      </c>
      <c r="O5196" s="15">
        <f t="array" ref="O5196">_xlfn.XLOOKUP(M5196,reference_postal_code!$B$2:$B$11,reference_postal_code!$A$2:$A$11)</f>
        <v>90111</v>
      </c>
      <c r="P5196" s="15" t="s">
        <v>63</v>
      </c>
      <c r="Q5196" s="15" t="s">
        <v>7666</v>
      </c>
      <c r="R5196" s="15" t="s">
        <v>65</v>
      </c>
      <c r="S5196" s="15" t="s">
        <v>93</v>
      </c>
      <c r="T5196" s="15" t="s">
        <v>7667</v>
      </c>
      <c r="U5196" s="28">
        <v>279840.0</v>
      </c>
      <c r="V5196" s="15">
        <v>2.0</v>
      </c>
      <c r="W5196" s="31">
        <v>0.2</v>
      </c>
      <c r="X5196" s="28">
        <v>20988.0</v>
      </c>
    </row>
    <row r="5197" ht="15.75" customHeight="1">
      <c r="A5197" s="15">
        <v>5666.0</v>
      </c>
      <c r="B5197" s="15" t="s">
        <v>7663</v>
      </c>
      <c r="C5197" s="18">
        <v>42572.0</v>
      </c>
      <c r="D5197" s="18">
        <v>42572.0</v>
      </c>
      <c r="E5197" s="18">
        <f t="shared" si="1"/>
        <v>42572</v>
      </c>
      <c r="F5197" s="15" t="s">
        <v>466</v>
      </c>
      <c r="G5197" s="15" t="s">
        <v>6989</v>
      </c>
      <c r="H5197" s="15" t="s">
        <v>6990</v>
      </c>
      <c r="I5197" s="15" t="s">
        <v>128</v>
      </c>
      <c r="J5197" s="15" t="s">
        <v>60</v>
      </c>
      <c r="K5197" s="15" t="s">
        <v>33</v>
      </c>
      <c r="L5197" s="15" t="str">
        <f t="array" ref="L5197">_xlfn.XLOOKUP(M5197,reference_province_to_city!$A$2:$A$11,reference_province_to_city!$B$2:$B$11)</f>
        <v>Makassar</v>
      </c>
      <c r="M5197" s="15" t="s">
        <v>25</v>
      </c>
      <c r="N5197" s="15">
        <v>90111.0</v>
      </c>
      <c r="O5197" s="15">
        <f t="array" ref="O5197">_xlfn.XLOOKUP(M5197,reference_postal_code!$B$2:$B$11,reference_postal_code!$A$2:$A$11)</f>
        <v>90111</v>
      </c>
      <c r="P5197" s="15" t="s">
        <v>63</v>
      </c>
      <c r="Q5197" s="15" t="s">
        <v>1779</v>
      </c>
      <c r="R5197" s="15" t="s">
        <v>65</v>
      </c>
      <c r="S5197" s="15" t="s">
        <v>87</v>
      </c>
      <c r="T5197" s="15" t="s">
        <v>1780</v>
      </c>
      <c r="U5197" s="28">
        <v>1000320.0</v>
      </c>
      <c r="V5197" s="15">
        <v>1.0</v>
      </c>
      <c r="W5197" s="31">
        <v>0.2</v>
      </c>
      <c r="X5197" s="28">
        <v>62520.0</v>
      </c>
    </row>
    <row r="5198" ht="15.75" customHeight="1">
      <c r="A5198" s="15">
        <v>2071.0</v>
      </c>
      <c r="B5198" s="15" t="s">
        <v>7668</v>
      </c>
      <c r="C5198" s="18">
        <v>42572.0</v>
      </c>
      <c r="D5198" s="18">
        <v>42574.0</v>
      </c>
      <c r="E5198" s="18">
        <f t="shared" si="1"/>
        <v>42574</v>
      </c>
      <c r="F5198" s="15" t="s">
        <v>114</v>
      </c>
      <c r="G5198" s="15" t="s">
        <v>2831</v>
      </c>
      <c r="H5198" s="15" t="s">
        <v>2832</v>
      </c>
      <c r="I5198" s="15" t="s">
        <v>128</v>
      </c>
      <c r="J5198" s="15" t="s">
        <v>60</v>
      </c>
      <c r="K5198" s="15" t="s">
        <v>17</v>
      </c>
      <c r="L5198" s="15" t="str">
        <f t="array" ref="L5198">_xlfn.XLOOKUP(M5198,reference_province_to_city!$A$2:$A$11,reference_province_to_city!$B$2:$B$11)</f>
        <v>Semarang</v>
      </c>
      <c r="M5198" s="15" t="s">
        <v>15</v>
      </c>
      <c r="N5198" s="15">
        <v>50111.0</v>
      </c>
      <c r="O5198" s="15">
        <f t="array" ref="O5198">_xlfn.XLOOKUP(M5198,reference_postal_code!$B$2:$B$11,reference_postal_code!$A$2:$A$11)</f>
        <v>50111</v>
      </c>
      <c r="P5198" s="15" t="s">
        <v>77</v>
      </c>
      <c r="Q5198" s="15" t="s">
        <v>3309</v>
      </c>
      <c r="R5198" s="15" t="s">
        <v>65</v>
      </c>
      <c r="S5198" s="15" t="s">
        <v>83</v>
      </c>
      <c r="T5198" s="15" t="s">
        <v>3310</v>
      </c>
      <c r="U5198" s="28">
        <v>29115.0</v>
      </c>
      <c r="V5198" s="15">
        <v>1.0</v>
      </c>
      <c r="W5198" s="31">
        <v>0.7</v>
      </c>
      <c r="X5198" s="28">
        <v>-19410.0</v>
      </c>
    </row>
    <row r="5199" ht="15.75" customHeight="1">
      <c r="A5199" s="15">
        <v>5667.0</v>
      </c>
      <c r="B5199" s="15" t="s">
        <v>7663</v>
      </c>
      <c r="C5199" s="18">
        <v>42572.0</v>
      </c>
      <c r="D5199" s="18">
        <v>42572.0</v>
      </c>
      <c r="E5199" s="18">
        <f t="shared" si="1"/>
        <v>42572</v>
      </c>
      <c r="F5199" s="15" t="s">
        <v>466</v>
      </c>
      <c r="G5199" s="15" t="s">
        <v>6989</v>
      </c>
      <c r="H5199" s="15" t="s">
        <v>6990</v>
      </c>
      <c r="I5199" s="15" t="s">
        <v>128</v>
      </c>
      <c r="J5199" s="15" t="s">
        <v>60</v>
      </c>
      <c r="K5199" s="15" t="s">
        <v>33</v>
      </c>
      <c r="L5199" s="15" t="str">
        <f t="array" ref="L5199">_xlfn.XLOOKUP(M5199,reference_province_to_city!$A$2:$A$11,reference_province_to_city!$B$2:$B$11)</f>
        <v>Makassar</v>
      </c>
      <c r="M5199" s="15" t="s">
        <v>25</v>
      </c>
      <c r="N5199" s="15">
        <v>90111.0</v>
      </c>
      <c r="O5199" s="15">
        <f t="array" ref="O5199">_xlfn.XLOOKUP(M5199,reference_postal_code!$B$2:$B$11,reference_postal_code!$A$2:$A$11)</f>
        <v>90111</v>
      </c>
      <c r="P5199" s="15" t="s">
        <v>63</v>
      </c>
      <c r="Q5199" s="15" t="s">
        <v>3406</v>
      </c>
      <c r="R5199" s="15" t="s">
        <v>65</v>
      </c>
      <c r="S5199" s="15" t="s">
        <v>87</v>
      </c>
      <c r="T5199" s="15" t="s">
        <v>3407</v>
      </c>
      <c r="U5199" s="28">
        <v>1492320.0</v>
      </c>
      <c r="V5199" s="15">
        <v>2.0</v>
      </c>
      <c r="W5199" s="31">
        <v>0.2</v>
      </c>
      <c r="X5199" s="28">
        <v>130578.0</v>
      </c>
    </row>
    <row r="5200" ht="15.75" customHeight="1">
      <c r="A5200" s="15">
        <v>8759.0</v>
      </c>
      <c r="B5200" s="15" t="s">
        <v>7669</v>
      </c>
      <c r="C5200" s="18">
        <v>42573.0</v>
      </c>
      <c r="D5200" s="18">
        <v>42577.0</v>
      </c>
      <c r="E5200" s="18">
        <f t="shared" si="1"/>
        <v>42577</v>
      </c>
      <c r="F5200" s="15" t="s">
        <v>55</v>
      </c>
      <c r="G5200" s="15" t="s">
        <v>4705</v>
      </c>
      <c r="H5200" s="15" t="s">
        <v>4706</v>
      </c>
      <c r="I5200" s="15" t="s">
        <v>128</v>
      </c>
      <c r="J5200" s="15" t="s">
        <v>60</v>
      </c>
      <c r="K5200" s="15" t="s">
        <v>17</v>
      </c>
      <c r="L5200" s="15" t="str">
        <f t="array" ref="L5200">_xlfn.XLOOKUP(M5200,reference_province_to_city!$A$2:$A$11,reference_province_to_city!$B$2:$B$11)</f>
        <v>Semarang</v>
      </c>
      <c r="M5200" s="15" t="s">
        <v>15</v>
      </c>
      <c r="N5200" s="15">
        <v>50111.0</v>
      </c>
      <c r="O5200" s="15">
        <f t="array" ref="O5200">_xlfn.XLOOKUP(M5200,reference_postal_code!$B$2:$B$11,reference_postal_code!$A$2:$A$11)</f>
        <v>50111</v>
      </c>
      <c r="P5200" s="15" t="s">
        <v>77</v>
      </c>
      <c r="Q5200" s="15" t="s">
        <v>5566</v>
      </c>
      <c r="R5200" s="15" t="s">
        <v>106</v>
      </c>
      <c r="S5200" s="15" t="s">
        <v>139</v>
      </c>
      <c r="T5200" s="15" t="s">
        <v>5567</v>
      </c>
      <c r="U5200" s="28">
        <v>411300.0</v>
      </c>
      <c r="V5200" s="15">
        <v>3.0</v>
      </c>
      <c r="W5200" s="31">
        <v>0.0</v>
      </c>
      <c r="X5200" s="28">
        <v>139842.0</v>
      </c>
    </row>
    <row r="5201" ht="15.75" customHeight="1">
      <c r="A5201" s="15">
        <v>4441.0</v>
      </c>
      <c r="B5201" s="15" t="s">
        <v>7670</v>
      </c>
      <c r="C5201" s="18">
        <v>42573.0</v>
      </c>
      <c r="D5201" s="18">
        <v>42577.0</v>
      </c>
      <c r="E5201" s="18">
        <f t="shared" si="1"/>
        <v>42577</v>
      </c>
      <c r="F5201" s="15" t="s">
        <v>55</v>
      </c>
      <c r="G5201" s="15" t="s">
        <v>2939</v>
      </c>
      <c r="H5201" s="15" t="s">
        <v>2940</v>
      </c>
      <c r="I5201" s="15" t="s">
        <v>59</v>
      </c>
      <c r="J5201" s="15" t="s">
        <v>60</v>
      </c>
      <c r="K5201" s="15" t="s">
        <v>29</v>
      </c>
      <c r="L5201" s="15" t="str">
        <f t="array" ref="L5201">_xlfn.XLOOKUP(M5201,reference_province_to_city!$A$2:$A$11,reference_province_to_city!$B$2:$B$11)</f>
        <v>Palembang</v>
      </c>
      <c r="M5201" s="15" t="s">
        <v>13</v>
      </c>
      <c r="N5201" s="15">
        <v>30111.0</v>
      </c>
      <c r="O5201" s="15">
        <f t="array" ref="O5201">_xlfn.XLOOKUP(M5201,reference_postal_code!$B$2:$B$11,reference_postal_code!$A$2:$A$11)</f>
        <v>30111</v>
      </c>
      <c r="P5201" s="15" t="s">
        <v>77</v>
      </c>
      <c r="Q5201" s="15" t="s">
        <v>6205</v>
      </c>
      <c r="R5201" s="15" t="s">
        <v>110</v>
      </c>
      <c r="S5201" s="15" t="s">
        <v>149</v>
      </c>
      <c r="T5201" s="15" t="s">
        <v>6206</v>
      </c>
      <c r="U5201" s="28">
        <v>1649250.0</v>
      </c>
      <c r="V5201" s="15">
        <v>1.0</v>
      </c>
      <c r="W5201" s="31">
        <v>0.0</v>
      </c>
      <c r="X5201" s="28">
        <v>544252.0</v>
      </c>
    </row>
    <row r="5202" ht="15.75" customHeight="1">
      <c r="A5202" s="15">
        <v>8757.0</v>
      </c>
      <c r="B5202" s="15" t="s">
        <v>7669</v>
      </c>
      <c r="C5202" s="18">
        <v>42573.0</v>
      </c>
      <c r="D5202" s="18">
        <v>42577.0</v>
      </c>
      <c r="E5202" s="18">
        <f t="shared" si="1"/>
        <v>42577</v>
      </c>
      <c r="F5202" s="15" t="s">
        <v>55</v>
      </c>
      <c r="G5202" s="15" t="s">
        <v>4705</v>
      </c>
      <c r="H5202" s="15" t="s">
        <v>4706</v>
      </c>
      <c r="I5202" s="15" t="s">
        <v>128</v>
      </c>
      <c r="J5202" s="15" t="s">
        <v>60</v>
      </c>
      <c r="K5202" s="15" t="s">
        <v>17</v>
      </c>
      <c r="L5202" s="15" t="str">
        <f t="array" ref="L5202">_xlfn.XLOOKUP(M5202,reference_province_to_city!$A$2:$A$11,reference_province_to_city!$B$2:$B$11)</f>
        <v>Semarang</v>
      </c>
      <c r="M5202" s="15" t="s">
        <v>15</v>
      </c>
      <c r="N5202" s="15">
        <v>50111.0</v>
      </c>
      <c r="O5202" s="15">
        <f t="array" ref="O5202">_xlfn.XLOOKUP(M5202,reference_postal_code!$B$2:$B$11,reference_postal_code!$A$2:$A$11)</f>
        <v>50111</v>
      </c>
      <c r="P5202" s="15" t="s">
        <v>77</v>
      </c>
      <c r="Q5202" s="15" t="s">
        <v>4576</v>
      </c>
      <c r="R5202" s="15" t="s">
        <v>65</v>
      </c>
      <c r="S5202" s="15" t="s">
        <v>222</v>
      </c>
      <c r="T5202" s="15" t="s">
        <v>4577</v>
      </c>
      <c r="U5202" s="28">
        <v>565200.0</v>
      </c>
      <c r="V5202" s="15">
        <v>2.0</v>
      </c>
      <c r="W5202" s="31">
        <v>0.0</v>
      </c>
      <c r="X5202" s="28">
        <v>158256.0</v>
      </c>
    </row>
    <row r="5203" ht="15.75" customHeight="1">
      <c r="A5203" s="15">
        <v>4443.0</v>
      </c>
      <c r="B5203" s="15" t="s">
        <v>7670</v>
      </c>
      <c r="C5203" s="18">
        <v>42573.0</v>
      </c>
      <c r="D5203" s="18">
        <v>42577.0</v>
      </c>
      <c r="E5203" s="18">
        <f t="shared" si="1"/>
        <v>42577</v>
      </c>
      <c r="F5203" s="15" t="s">
        <v>55</v>
      </c>
      <c r="G5203" s="15" t="s">
        <v>2939</v>
      </c>
      <c r="H5203" s="15" t="s">
        <v>2940</v>
      </c>
      <c r="I5203" s="15" t="s">
        <v>59</v>
      </c>
      <c r="J5203" s="15" t="s">
        <v>60</v>
      </c>
      <c r="K5203" s="15" t="s">
        <v>29</v>
      </c>
      <c r="L5203" s="15" t="str">
        <f t="array" ref="L5203">_xlfn.XLOOKUP(M5203,reference_province_to_city!$A$2:$A$11,reference_province_to_city!$B$2:$B$11)</f>
        <v>Palembang</v>
      </c>
      <c r="M5203" s="15" t="s">
        <v>13</v>
      </c>
      <c r="N5203" s="15">
        <v>30111.0</v>
      </c>
      <c r="O5203" s="15">
        <f t="array" ref="O5203">_xlfn.XLOOKUP(M5203,reference_postal_code!$B$2:$B$11,reference_postal_code!$A$2:$A$11)</f>
        <v>30111</v>
      </c>
      <c r="P5203" s="15" t="s">
        <v>77</v>
      </c>
      <c r="Q5203" s="15" t="s">
        <v>4975</v>
      </c>
      <c r="R5203" s="15" t="s">
        <v>65</v>
      </c>
      <c r="S5203" s="15" t="s">
        <v>93</v>
      </c>
      <c r="T5203" s="15" t="s">
        <v>4976</v>
      </c>
      <c r="U5203" s="28">
        <v>438000.0</v>
      </c>
      <c r="V5203" s="15">
        <v>5.0</v>
      </c>
      <c r="W5203" s="31">
        <v>0.0</v>
      </c>
      <c r="X5203" s="28">
        <v>157680.0</v>
      </c>
    </row>
    <row r="5204" ht="15.75" customHeight="1">
      <c r="A5204" s="15">
        <v>4442.0</v>
      </c>
      <c r="B5204" s="15" t="s">
        <v>7670</v>
      </c>
      <c r="C5204" s="18">
        <v>42573.0</v>
      </c>
      <c r="D5204" s="18">
        <v>42577.0</v>
      </c>
      <c r="E5204" s="18">
        <f t="shared" si="1"/>
        <v>42577</v>
      </c>
      <c r="F5204" s="15" t="s">
        <v>55</v>
      </c>
      <c r="G5204" s="15" t="s">
        <v>2939</v>
      </c>
      <c r="H5204" s="15" t="s">
        <v>2940</v>
      </c>
      <c r="I5204" s="15" t="s">
        <v>59</v>
      </c>
      <c r="J5204" s="15" t="s">
        <v>60</v>
      </c>
      <c r="K5204" s="15" t="s">
        <v>29</v>
      </c>
      <c r="L5204" s="15" t="str">
        <f t="array" ref="L5204">_xlfn.XLOOKUP(M5204,reference_province_to_city!$A$2:$A$11,reference_province_to_city!$B$2:$B$11)</f>
        <v>Palembang</v>
      </c>
      <c r="M5204" s="15" t="s">
        <v>13</v>
      </c>
      <c r="N5204" s="15">
        <v>30111.0</v>
      </c>
      <c r="O5204" s="15">
        <f t="array" ref="O5204">_xlfn.XLOOKUP(M5204,reference_postal_code!$B$2:$B$11,reference_postal_code!$A$2:$A$11)</f>
        <v>30111</v>
      </c>
      <c r="P5204" s="15" t="s">
        <v>77</v>
      </c>
      <c r="Q5204" s="15" t="s">
        <v>3487</v>
      </c>
      <c r="R5204" s="15" t="s">
        <v>65</v>
      </c>
      <c r="S5204" s="15" t="s">
        <v>87</v>
      </c>
      <c r="T5204" s="15" t="s">
        <v>3488</v>
      </c>
      <c r="U5204" s="28">
        <v>1.448775E7</v>
      </c>
      <c r="V5204" s="15">
        <v>5.0</v>
      </c>
      <c r="W5204" s="31">
        <v>0.0</v>
      </c>
      <c r="X5204" s="28">
        <v>2028285.0</v>
      </c>
    </row>
    <row r="5205" ht="15.75" customHeight="1">
      <c r="A5205" s="15">
        <v>5453.0</v>
      </c>
      <c r="B5205" s="15" t="s">
        <v>7671</v>
      </c>
      <c r="C5205" s="18">
        <v>42573.0</v>
      </c>
      <c r="D5205" s="18">
        <v>42580.0</v>
      </c>
      <c r="E5205" s="18">
        <f t="shared" si="1"/>
        <v>42580</v>
      </c>
      <c r="F5205" s="15" t="s">
        <v>55</v>
      </c>
      <c r="G5205" s="15" t="s">
        <v>545</v>
      </c>
      <c r="H5205" s="15" t="s">
        <v>546</v>
      </c>
      <c r="I5205" s="15" t="s">
        <v>76</v>
      </c>
      <c r="J5205" s="15" t="s">
        <v>60</v>
      </c>
      <c r="K5205" s="15" t="s">
        <v>26</v>
      </c>
      <c r="L5205" s="15" t="str">
        <f t="array" ref="L5205">_xlfn.XLOOKUP(M5205,reference_province_to_city!$A$2:$A$11,reference_province_to_city!$B$2:$B$11)</f>
        <v>Denpasar</v>
      </c>
      <c r="M5205" s="15" t="s">
        <v>24</v>
      </c>
      <c r="N5205" s="15">
        <v>80231.0</v>
      </c>
      <c r="O5205" s="15">
        <f t="array" ref="O5205">_xlfn.XLOOKUP(M5205,reference_postal_code!$B$2:$B$11,reference_postal_code!$A$2:$A$11)</f>
        <v>80231</v>
      </c>
      <c r="P5205" s="15" t="s">
        <v>63</v>
      </c>
      <c r="Q5205" s="15" t="s">
        <v>5288</v>
      </c>
      <c r="R5205" s="15" t="s">
        <v>65</v>
      </c>
      <c r="S5205" s="15" t="s">
        <v>226</v>
      </c>
      <c r="T5205" s="15" t="s">
        <v>5289</v>
      </c>
      <c r="U5205" s="28">
        <v>1293000.0</v>
      </c>
      <c r="V5205" s="15">
        <v>5.0</v>
      </c>
      <c r="W5205" s="31">
        <v>0.0</v>
      </c>
      <c r="X5205" s="28">
        <v>374970.0</v>
      </c>
    </row>
    <row r="5206" ht="15.75" customHeight="1">
      <c r="A5206" s="15">
        <v>1117.0</v>
      </c>
      <c r="B5206" s="15" t="s">
        <v>7672</v>
      </c>
      <c r="C5206" s="18">
        <v>42573.0</v>
      </c>
      <c r="D5206" s="18">
        <v>42575.0</v>
      </c>
      <c r="E5206" s="18">
        <f t="shared" si="1"/>
        <v>42575</v>
      </c>
      <c r="F5206" s="15" t="s">
        <v>114</v>
      </c>
      <c r="G5206" s="15" t="s">
        <v>6786</v>
      </c>
      <c r="H5206" s="15" t="s">
        <v>6787</v>
      </c>
      <c r="I5206" s="15" t="s">
        <v>128</v>
      </c>
      <c r="J5206" s="15" t="s">
        <v>60</v>
      </c>
      <c r="K5206" s="15" t="s">
        <v>28</v>
      </c>
      <c r="L5206" s="15" t="str">
        <f t="array" ref="L5206">_xlfn.XLOOKUP(M5206,reference_province_to_city!$A$2:$A$11,reference_province_to_city!$B$2:$B$11)</f>
        <v>Medan</v>
      </c>
      <c r="M5206" s="15" t="s">
        <v>11</v>
      </c>
      <c r="N5206" s="15">
        <v>20111.0</v>
      </c>
      <c r="O5206" s="15">
        <f t="array" ref="O5206">_xlfn.XLOOKUP(M5206,reference_postal_code!$B$2:$B$11,reference_postal_code!$A$2:$A$11)</f>
        <v>20111</v>
      </c>
      <c r="P5206" s="15" t="s">
        <v>77</v>
      </c>
      <c r="Q5206" s="15" t="s">
        <v>5365</v>
      </c>
      <c r="R5206" s="15" t="s">
        <v>65</v>
      </c>
      <c r="S5206" s="15" t="s">
        <v>79</v>
      </c>
      <c r="T5206" s="15" t="s">
        <v>5366</v>
      </c>
      <c r="U5206" s="28">
        <v>94500.0</v>
      </c>
      <c r="V5206" s="15">
        <v>2.0</v>
      </c>
      <c r="W5206" s="31">
        <v>0.0</v>
      </c>
      <c r="X5206" s="28">
        <v>45360.0</v>
      </c>
    </row>
    <row r="5207" ht="15.75" customHeight="1">
      <c r="A5207" s="15">
        <v>4444.0</v>
      </c>
      <c r="B5207" s="15" t="s">
        <v>7670</v>
      </c>
      <c r="C5207" s="18">
        <v>42573.0</v>
      </c>
      <c r="D5207" s="18">
        <v>42577.0</v>
      </c>
      <c r="E5207" s="18">
        <f t="shared" si="1"/>
        <v>42577</v>
      </c>
      <c r="F5207" s="15" t="s">
        <v>55</v>
      </c>
      <c r="G5207" s="15" t="s">
        <v>2939</v>
      </c>
      <c r="H5207" s="15" t="s">
        <v>2940</v>
      </c>
      <c r="I5207" s="15" t="s">
        <v>59</v>
      </c>
      <c r="J5207" s="15" t="s">
        <v>60</v>
      </c>
      <c r="K5207" s="15" t="s">
        <v>29</v>
      </c>
      <c r="L5207" s="15" t="str">
        <f t="array" ref="L5207">_xlfn.XLOOKUP(M5207,reference_province_to_city!$A$2:$A$11,reference_province_to_city!$B$2:$B$11)</f>
        <v>Palembang</v>
      </c>
      <c r="M5207" s="15" t="s">
        <v>13</v>
      </c>
      <c r="N5207" s="15">
        <v>30111.0</v>
      </c>
      <c r="O5207" s="15">
        <f t="array" ref="O5207">_xlfn.XLOOKUP(M5207,reference_postal_code!$B$2:$B$11,reference_postal_code!$A$2:$A$11)</f>
        <v>30111</v>
      </c>
      <c r="P5207" s="15" t="s">
        <v>77</v>
      </c>
      <c r="Q5207" s="15" t="s">
        <v>3989</v>
      </c>
      <c r="R5207" s="15" t="s">
        <v>65</v>
      </c>
      <c r="S5207" s="15" t="s">
        <v>66</v>
      </c>
      <c r="T5207" s="15" t="s">
        <v>3990</v>
      </c>
      <c r="U5207" s="28">
        <v>486000.0</v>
      </c>
      <c r="V5207" s="15">
        <v>5.0</v>
      </c>
      <c r="W5207" s="31">
        <v>0.0</v>
      </c>
      <c r="X5207" s="28">
        <v>233280.0</v>
      </c>
    </row>
    <row r="5208" ht="15.75" customHeight="1">
      <c r="A5208" s="15">
        <v>8758.0</v>
      </c>
      <c r="B5208" s="15" t="s">
        <v>7669</v>
      </c>
      <c r="C5208" s="18">
        <v>42573.0</v>
      </c>
      <c r="D5208" s="18">
        <v>42577.0</v>
      </c>
      <c r="E5208" s="18">
        <f t="shared" si="1"/>
        <v>42577</v>
      </c>
      <c r="F5208" s="15" t="s">
        <v>55</v>
      </c>
      <c r="G5208" s="15" t="s">
        <v>4705</v>
      </c>
      <c r="H5208" s="15" t="s">
        <v>4706</v>
      </c>
      <c r="I5208" s="15" t="s">
        <v>128</v>
      </c>
      <c r="J5208" s="15" t="s">
        <v>60</v>
      </c>
      <c r="K5208" s="15" t="s">
        <v>17</v>
      </c>
      <c r="L5208" s="15" t="str">
        <f t="array" ref="L5208">_xlfn.XLOOKUP(M5208,reference_province_to_city!$A$2:$A$11,reference_province_to_city!$B$2:$B$11)</f>
        <v>Semarang</v>
      </c>
      <c r="M5208" s="15" t="s">
        <v>15</v>
      </c>
      <c r="N5208" s="15">
        <v>50111.0</v>
      </c>
      <c r="O5208" s="15">
        <f t="array" ref="O5208">_xlfn.XLOOKUP(M5208,reference_postal_code!$B$2:$B$11,reference_postal_code!$A$2:$A$11)</f>
        <v>50111</v>
      </c>
      <c r="P5208" s="15" t="s">
        <v>77</v>
      </c>
      <c r="Q5208" s="15" t="s">
        <v>2869</v>
      </c>
      <c r="R5208" s="15" t="s">
        <v>65</v>
      </c>
      <c r="S5208" s="15" t="s">
        <v>66</v>
      </c>
      <c r="T5208" s="15" t="s">
        <v>2870</v>
      </c>
      <c r="U5208" s="28">
        <v>777600.0</v>
      </c>
      <c r="V5208" s="15">
        <v>8.0</v>
      </c>
      <c r="W5208" s="31">
        <v>0.0</v>
      </c>
      <c r="X5208" s="28">
        <v>373248.0</v>
      </c>
    </row>
    <row r="5209" ht="15.75" customHeight="1">
      <c r="A5209" s="15">
        <v>8760.0</v>
      </c>
      <c r="B5209" s="15" t="s">
        <v>7669</v>
      </c>
      <c r="C5209" s="18">
        <v>42573.0</v>
      </c>
      <c r="D5209" s="18">
        <v>42577.0</v>
      </c>
      <c r="E5209" s="18">
        <f t="shared" si="1"/>
        <v>42577</v>
      </c>
      <c r="F5209" s="15" t="s">
        <v>55</v>
      </c>
      <c r="G5209" s="15" t="s">
        <v>4705</v>
      </c>
      <c r="H5209" s="15" t="s">
        <v>4706</v>
      </c>
      <c r="I5209" s="15" t="s">
        <v>128</v>
      </c>
      <c r="J5209" s="15" t="s">
        <v>60</v>
      </c>
      <c r="K5209" s="15" t="s">
        <v>17</v>
      </c>
      <c r="L5209" s="15" t="str">
        <f t="array" ref="L5209">_xlfn.XLOOKUP(M5209,reference_province_to_city!$A$2:$A$11,reference_province_to_city!$B$2:$B$11)</f>
        <v>Semarang</v>
      </c>
      <c r="M5209" s="15" t="s">
        <v>15</v>
      </c>
      <c r="N5209" s="15">
        <v>50111.0</v>
      </c>
      <c r="O5209" s="15">
        <f t="array" ref="O5209">_xlfn.XLOOKUP(M5209,reference_postal_code!$B$2:$B$11,reference_postal_code!$A$2:$A$11)</f>
        <v>50111</v>
      </c>
      <c r="P5209" s="15" t="s">
        <v>77</v>
      </c>
      <c r="Q5209" s="15" t="s">
        <v>460</v>
      </c>
      <c r="R5209" s="15" t="s">
        <v>65</v>
      </c>
      <c r="S5209" s="15" t="s">
        <v>83</v>
      </c>
      <c r="T5209" s="15" t="s">
        <v>461</v>
      </c>
      <c r="U5209" s="28">
        <v>81000.0</v>
      </c>
      <c r="V5209" s="15">
        <v>3.0</v>
      </c>
      <c r="W5209" s="31">
        <v>0.0</v>
      </c>
      <c r="X5209" s="28">
        <v>38880.0</v>
      </c>
    </row>
    <row r="5210" ht="15.75" customHeight="1">
      <c r="A5210" s="15">
        <v>1527.0</v>
      </c>
      <c r="B5210" s="15" t="s">
        <v>7673</v>
      </c>
      <c r="C5210" s="18">
        <v>42573.0</v>
      </c>
      <c r="D5210" s="18">
        <v>42578.0</v>
      </c>
      <c r="E5210" s="18">
        <f t="shared" si="1"/>
        <v>42578</v>
      </c>
      <c r="F5210" s="15" t="s">
        <v>55</v>
      </c>
      <c r="G5210" s="15" t="s">
        <v>7024</v>
      </c>
      <c r="H5210" s="15" t="s">
        <v>7025</v>
      </c>
      <c r="I5210" s="15" t="s">
        <v>59</v>
      </c>
      <c r="J5210" s="15" t="s">
        <v>60</v>
      </c>
      <c r="K5210" s="15" t="s">
        <v>10</v>
      </c>
      <c r="L5210" s="15" t="str">
        <f t="array" ref="L5210">_xlfn.XLOOKUP(M5210,reference_province_to_city!$A$2:$A$11,reference_province_to_city!$B$2:$B$11)</f>
        <v>Jakarta</v>
      </c>
      <c r="M5210" s="15" t="s">
        <v>7</v>
      </c>
      <c r="N5210" s="15">
        <v>10110.0</v>
      </c>
      <c r="O5210" s="15">
        <f t="array" ref="O5210">_xlfn.XLOOKUP(M5210,reference_postal_code!$B$2:$B$11,reference_postal_code!$A$2:$A$11)</f>
        <v>10110</v>
      </c>
      <c r="P5210" s="15" t="s">
        <v>117</v>
      </c>
      <c r="Q5210" s="15" t="s">
        <v>1314</v>
      </c>
      <c r="R5210" s="15" t="s">
        <v>65</v>
      </c>
      <c r="S5210" s="15" t="s">
        <v>93</v>
      </c>
      <c r="T5210" s="15" t="s">
        <v>1315</v>
      </c>
      <c r="U5210" s="28">
        <v>62400.0</v>
      </c>
      <c r="V5210" s="15">
        <v>2.0</v>
      </c>
      <c r="W5210" s="31">
        <v>0.2</v>
      </c>
      <c r="X5210" s="28">
        <v>5460.0</v>
      </c>
    </row>
    <row r="5211" ht="15.75" customHeight="1">
      <c r="A5211" s="15">
        <v>1528.0</v>
      </c>
      <c r="B5211" s="15" t="s">
        <v>7673</v>
      </c>
      <c r="C5211" s="18">
        <v>42573.0</v>
      </c>
      <c r="D5211" s="18">
        <v>42578.0</v>
      </c>
      <c r="E5211" s="18">
        <f t="shared" si="1"/>
        <v>42578</v>
      </c>
      <c r="F5211" s="15" t="s">
        <v>55</v>
      </c>
      <c r="G5211" s="15" t="s">
        <v>7024</v>
      </c>
      <c r="H5211" s="15" t="s">
        <v>7025</v>
      </c>
      <c r="I5211" s="15" t="s">
        <v>59</v>
      </c>
      <c r="J5211" s="15" t="s">
        <v>60</v>
      </c>
      <c r="K5211" s="15" t="s">
        <v>10</v>
      </c>
      <c r="L5211" s="15" t="str">
        <f t="array" ref="L5211">_xlfn.XLOOKUP(M5211,reference_province_to_city!$A$2:$A$11,reference_province_to_city!$B$2:$B$11)</f>
        <v>Jakarta</v>
      </c>
      <c r="M5211" s="15" t="s">
        <v>7</v>
      </c>
      <c r="N5211" s="15">
        <v>10110.0</v>
      </c>
      <c r="O5211" s="15">
        <f t="array" ref="O5211">_xlfn.XLOOKUP(M5211,reference_postal_code!$B$2:$B$11,reference_postal_code!$A$2:$A$11)</f>
        <v>10110</v>
      </c>
      <c r="P5211" s="15" t="s">
        <v>117</v>
      </c>
      <c r="Q5211" s="15" t="s">
        <v>2833</v>
      </c>
      <c r="R5211" s="15" t="s">
        <v>106</v>
      </c>
      <c r="S5211" s="15" t="s">
        <v>139</v>
      </c>
      <c r="T5211" s="15" t="s">
        <v>2834</v>
      </c>
      <c r="U5211" s="28">
        <v>174720.0</v>
      </c>
      <c r="V5211" s="15">
        <v>2.0</v>
      </c>
      <c r="W5211" s="31">
        <v>0.2</v>
      </c>
      <c r="X5211" s="28">
        <v>50232.0</v>
      </c>
    </row>
    <row r="5212" ht="15.75" customHeight="1">
      <c r="A5212" s="15">
        <v>835.0</v>
      </c>
      <c r="B5212" s="15" t="s">
        <v>7674</v>
      </c>
      <c r="C5212" s="18">
        <v>42574.0</v>
      </c>
      <c r="D5212" s="18">
        <v>42578.0</v>
      </c>
      <c r="E5212" s="18">
        <f t="shared" si="1"/>
        <v>42578</v>
      </c>
      <c r="F5212" s="15" t="s">
        <v>55</v>
      </c>
      <c r="G5212" s="15" t="s">
        <v>3116</v>
      </c>
      <c r="H5212" s="15" t="s">
        <v>3117</v>
      </c>
      <c r="I5212" s="15" t="s">
        <v>128</v>
      </c>
      <c r="J5212" s="15" t="s">
        <v>60</v>
      </c>
      <c r="K5212" s="15" t="s">
        <v>10</v>
      </c>
      <c r="L5212" s="15" t="str">
        <f t="array" ref="L5212">_xlfn.XLOOKUP(M5212,reference_province_to_city!$A$2:$A$11,reference_province_to_city!$B$2:$B$11)</f>
        <v>Jakarta</v>
      </c>
      <c r="M5212" s="15" t="s">
        <v>7</v>
      </c>
      <c r="N5212" s="15">
        <v>10110.0</v>
      </c>
      <c r="O5212" s="15">
        <f t="array" ref="O5212">_xlfn.XLOOKUP(M5212,reference_postal_code!$B$2:$B$11,reference_postal_code!$A$2:$A$11)</f>
        <v>10110</v>
      </c>
      <c r="P5212" s="15" t="s">
        <v>117</v>
      </c>
      <c r="Q5212" s="15" t="s">
        <v>5303</v>
      </c>
      <c r="R5212" s="15" t="s">
        <v>65</v>
      </c>
      <c r="S5212" s="15" t="s">
        <v>222</v>
      </c>
      <c r="T5212" s="15" t="s">
        <v>5304</v>
      </c>
      <c r="U5212" s="28">
        <v>355440.0</v>
      </c>
      <c r="V5212" s="15">
        <v>2.0</v>
      </c>
      <c r="W5212" s="31">
        <v>0.2</v>
      </c>
      <c r="X5212" s="28">
        <v>97746.0</v>
      </c>
    </row>
    <row r="5213" ht="15.75" customHeight="1">
      <c r="A5213" s="15">
        <v>7072.0</v>
      </c>
      <c r="B5213" s="15" t="s">
        <v>7675</v>
      </c>
      <c r="C5213" s="18">
        <v>42574.0</v>
      </c>
      <c r="D5213" s="18">
        <v>42579.0</v>
      </c>
      <c r="E5213" s="18">
        <f t="shared" si="1"/>
        <v>42579</v>
      </c>
      <c r="F5213" s="15" t="s">
        <v>55</v>
      </c>
      <c r="G5213" s="15" t="s">
        <v>644</v>
      </c>
      <c r="H5213" s="15" t="s">
        <v>645</v>
      </c>
      <c r="I5213" s="15" t="s">
        <v>59</v>
      </c>
      <c r="J5213" s="15" t="s">
        <v>60</v>
      </c>
      <c r="K5213" s="15" t="s">
        <v>26</v>
      </c>
      <c r="L5213" s="15" t="str">
        <f t="array" ref="L5213">_xlfn.XLOOKUP(M5213,reference_province_to_city!$A$2:$A$11,reference_province_to_city!$B$2:$B$11)</f>
        <v>Denpasar</v>
      </c>
      <c r="M5213" s="15" t="s">
        <v>24</v>
      </c>
      <c r="N5213" s="15">
        <v>80231.0</v>
      </c>
      <c r="O5213" s="15">
        <f t="array" ref="O5213">_xlfn.XLOOKUP(M5213,reference_postal_code!$B$2:$B$11,reference_postal_code!$A$2:$A$11)</f>
        <v>80231</v>
      </c>
      <c r="P5213" s="15" t="s">
        <v>63</v>
      </c>
      <c r="Q5213" s="15" t="s">
        <v>7676</v>
      </c>
      <c r="R5213" s="15" t="s">
        <v>65</v>
      </c>
      <c r="S5213" s="15" t="s">
        <v>93</v>
      </c>
      <c r="T5213" s="15" t="s">
        <v>7677</v>
      </c>
      <c r="U5213" s="28">
        <v>66720.0</v>
      </c>
      <c r="V5213" s="15">
        <v>2.0</v>
      </c>
      <c r="W5213" s="31">
        <v>0.2</v>
      </c>
      <c r="X5213" s="28">
        <v>5004.0</v>
      </c>
    </row>
    <row r="5214" ht="15.75" customHeight="1">
      <c r="A5214" s="15">
        <v>7074.0</v>
      </c>
      <c r="B5214" s="15" t="s">
        <v>7675</v>
      </c>
      <c r="C5214" s="18">
        <v>42574.0</v>
      </c>
      <c r="D5214" s="18">
        <v>42579.0</v>
      </c>
      <c r="E5214" s="18">
        <f t="shared" si="1"/>
        <v>42579</v>
      </c>
      <c r="F5214" s="15" t="s">
        <v>55</v>
      </c>
      <c r="G5214" s="15" t="s">
        <v>644</v>
      </c>
      <c r="H5214" s="15" t="s">
        <v>645</v>
      </c>
      <c r="I5214" s="15" t="s">
        <v>59</v>
      </c>
      <c r="J5214" s="15" t="s">
        <v>60</v>
      </c>
      <c r="K5214" s="15" t="s">
        <v>26</v>
      </c>
      <c r="L5214" s="15" t="str">
        <f t="array" ref="L5214">_xlfn.XLOOKUP(M5214,reference_province_to_city!$A$2:$A$11,reference_province_to_city!$B$2:$B$11)</f>
        <v>Denpasar</v>
      </c>
      <c r="M5214" s="15" t="s">
        <v>24</v>
      </c>
      <c r="N5214" s="15">
        <v>80231.0</v>
      </c>
      <c r="O5214" s="15">
        <f t="array" ref="O5214">_xlfn.XLOOKUP(M5214,reference_postal_code!$B$2:$B$11,reference_postal_code!$A$2:$A$11)</f>
        <v>80231</v>
      </c>
      <c r="P5214" s="15" t="s">
        <v>63</v>
      </c>
      <c r="Q5214" s="15" t="s">
        <v>1895</v>
      </c>
      <c r="R5214" s="15" t="s">
        <v>65</v>
      </c>
      <c r="S5214" s="15" t="s">
        <v>93</v>
      </c>
      <c r="T5214" s="15" t="s">
        <v>1896</v>
      </c>
      <c r="U5214" s="28">
        <v>2638800.0</v>
      </c>
      <c r="V5214" s="15">
        <v>5.0</v>
      </c>
      <c r="W5214" s="31">
        <v>0.2</v>
      </c>
      <c r="X5214" s="28">
        <v>230895.0</v>
      </c>
    </row>
    <row r="5215" ht="15.75" customHeight="1">
      <c r="A5215" s="15">
        <v>7076.0</v>
      </c>
      <c r="B5215" s="15" t="s">
        <v>7675</v>
      </c>
      <c r="C5215" s="18">
        <v>42574.0</v>
      </c>
      <c r="D5215" s="18">
        <v>42579.0</v>
      </c>
      <c r="E5215" s="18">
        <f t="shared" si="1"/>
        <v>42579</v>
      </c>
      <c r="F5215" s="15" t="s">
        <v>55</v>
      </c>
      <c r="G5215" s="15" t="s">
        <v>644</v>
      </c>
      <c r="H5215" s="15" t="s">
        <v>645</v>
      </c>
      <c r="I5215" s="15" t="s">
        <v>59</v>
      </c>
      <c r="J5215" s="15" t="s">
        <v>60</v>
      </c>
      <c r="K5215" s="15" t="s">
        <v>552</v>
      </c>
      <c r="L5215" s="15" t="str">
        <f t="array" ref="L5215">_xlfn.XLOOKUP(M5215,reference_province_to_city!$A$2:$A$11,reference_province_to_city!$B$2:$B$11)</f>
        <v>Denpasar</v>
      </c>
      <c r="M5215" s="15" t="s">
        <v>24</v>
      </c>
      <c r="N5215" s="15">
        <v>80231.0</v>
      </c>
      <c r="O5215" s="15">
        <f t="array" ref="O5215">_xlfn.XLOOKUP(M5215,reference_postal_code!$B$2:$B$11,reference_postal_code!$A$2:$A$11)</f>
        <v>80231</v>
      </c>
      <c r="P5215" s="15" t="s">
        <v>63</v>
      </c>
      <c r="Q5215" s="15" t="s">
        <v>5001</v>
      </c>
      <c r="R5215" s="15" t="s">
        <v>65</v>
      </c>
      <c r="S5215" s="15" t="s">
        <v>226</v>
      </c>
      <c r="T5215" s="15" t="s">
        <v>5002</v>
      </c>
      <c r="U5215" s="28">
        <v>200160.0</v>
      </c>
      <c r="V5215" s="15">
        <v>2.0</v>
      </c>
      <c r="W5215" s="31">
        <v>0.2</v>
      </c>
      <c r="X5215" s="28">
        <v>15012.0</v>
      </c>
    </row>
    <row r="5216" ht="15.75" customHeight="1">
      <c r="A5216" s="15">
        <v>8705.0</v>
      </c>
      <c r="B5216" s="15" t="s">
        <v>7678</v>
      </c>
      <c r="C5216" s="18">
        <v>42574.0</v>
      </c>
      <c r="D5216" s="18">
        <v>42577.0</v>
      </c>
      <c r="E5216" s="18">
        <f t="shared" si="1"/>
        <v>42577</v>
      </c>
      <c r="F5216" s="15" t="s">
        <v>125</v>
      </c>
      <c r="G5216" s="15" t="s">
        <v>2481</v>
      </c>
      <c r="H5216" s="15" t="s">
        <v>2482</v>
      </c>
      <c r="I5216" s="15" t="s">
        <v>59</v>
      </c>
      <c r="J5216" s="15" t="s">
        <v>60</v>
      </c>
      <c r="K5216" s="15" t="s">
        <v>22</v>
      </c>
      <c r="L5216" s="15" t="str">
        <f t="array" ref="L5216">_xlfn.XLOOKUP(M5216,reference_province_to_city!$A$2:$A$11,reference_province_to_city!$B$2:$B$11)</f>
        <v>Surabaya</v>
      </c>
      <c r="M5216" s="15" t="s">
        <v>20</v>
      </c>
      <c r="N5216" s="15">
        <v>60231.0</v>
      </c>
      <c r="O5216" s="15">
        <f t="array" ref="O5216">_xlfn.XLOOKUP(M5216,reference_postal_code!$B$2:$B$11,reference_postal_code!$A$2:$A$11)</f>
        <v>60231</v>
      </c>
      <c r="P5216" s="15" t="s">
        <v>166</v>
      </c>
      <c r="Q5216" s="15" t="s">
        <v>892</v>
      </c>
      <c r="R5216" s="15" t="s">
        <v>110</v>
      </c>
      <c r="S5216" s="15" t="s">
        <v>111</v>
      </c>
      <c r="T5216" s="15" t="s">
        <v>392</v>
      </c>
      <c r="U5216" s="28">
        <v>1727040.0</v>
      </c>
      <c r="V5216" s="15">
        <v>8.0</v>
      </c>
      <c r="W5216" s="31">
        <v>0.2</v>
      </c>
      <c r="X5216" s="28">
        <v>172704.0</v>
      </c>
    </row>
    <row r="5217" ht="15.75" customHeight="1">
      <c r="A5217" s="15">
        <v>7073.0</v>
      </c>
      <c r="B5217" s="15" t="s">
        <v>7675</v>
      </c>
      <c r="C5217" s="18">
        <v>42574.0</v>
      </c>
      <c r="D5217" s="18">
        <v>42579.0</v>
      </c>
      <c r="E5217" s="18">
        <f t="shared" si="1"/>
        <v>42579</v>
      </c>
      <c r="F5217" s="15" t="s">
        <v>55</v>
      </c>
      <c r="G5217" s="15" t="s">
        <v>644</v>
      </c>
      <c r="H5217" s="15" t="s">
        <v>645</v>
      </c>
      <c r="I5217" s="15" t="s">
        <v>59</v>
      </c>
      <c r="J5217" s="15" t="s">
        <v>60</v>
      </c>
      <c r="K5217" s="15" t="s">
        <v>552</v>
      </c>
      <c r="L5217" s="15" t="str">
        <f t="array" ref="L5217">_xlfn.XLOOKUP(M5217,reference_province_to_city!$A$2:$A$11,reference_province_to_city!$B$2:$B$11)</f>
        <v>Denpasar</v>
      </c>
      <c r="M5217" s="15" t="s">
        <v>24</v>
      </c>
      <c r="N5217" s="15">
        <v>80231.0</v>
      </c>
      <c r="O5217" s="15">
        <f t="array" ref="O5217">_xlfn.XLOOKUP(M5217,reference_postal_code!$B$2:$B$11,reference_postal_code!$A$2:$A$11)</f>
        <v>80231</v>
      </c>
      <c r="P5217" s="15" t="s">
        <v>63</v>
      </c>
      <c r="Q5217" s="15" t="s">
        <v>5542</v>
      </c>
      <c r="R5217" s="15" t="s">
        <v>65</v>
      </c>
      <c r="S5217" s="15" t="s">
        <v>66</v>
      </c>
      <c r="T5217" s="15" t="s">
        <v>5543</v>
      </c>
      <c r="U5217" s="28">
        <v>77760.0</v>
      </c>
      <c r="V5217" s="15">
        <v>1.0</v>
      </c>
      <c r="W5217" s="31">
        <v>0.2</v>
      </c>
      <c r="X5217" s="28">
        <v>27216.0</v>
      </c>
    </row>
    <row r="5218" ht="15.75" customHeight="1">
      <c r="A5218" s="15">
        <v>834.0</v>
      </c>
      <c r="B5218" s="15" t="s">
        <v>7674</v>
      </c>
      <c r="C5218" s="18">
        <v>42574.0</v>
      </c>
      <c r="D5218" s="18">
        <v>42578.0</v>
      </c>
      <c r="E5218" s="18">
        <f t="shared" si="1"/>
        <v>42578</v>
      </c>
      <c r="F5218" s="15" t="s">
        <v>55</v>
      </c>
      <c r="G5218" s="15" t="s">
        <v>3116</v>
      </c>
      <c r="H5218" s="15" t="s">
        <v>3117</v>
      </c>
      <c r="I5218" s="15" t="s">
        <v>128</v>
      </c>
      <c r="J5218" s="15" t="s">
        <v>60</v>
      </c>
      <c r="K5218" s="15" t="s">
        <v>10</v>
      </c>
      <c r="L5218" s="15" t="str">
        <f t="array" ref="L5218">_xlfn.XLOOKUP(M5218,reference_province_to_city!$A$2:$A$11,reference_province_to_city!$B$2:$B$11)</f>
        <v>Jakarta</v>
      </c>
      <c r="M5218" s="15" t="s">
        <v>7</v>
      </c>
      <c r="N5218" s="15">
        <v>10110.0</v>
      </c>
      <c r="O5218" s="15">
        <f t="array" ref="O5218">_xlfn.XLOOKUP(M5218,reference_postal_code!$B$2:$B$11,reference_postal_code!$A$2:$A$11)</f>
        <v>10110</v>
      </c>
      <c r="P5218" s="15" t="s">
        <v>117</v>
      </c>
      <c r="Q5218" s="15" t="s">
        <v>3261</v>
      </c>
      <c r="R5218" s="15" t="s">
        <v>65</v>
      </c>
      <c r="S5218" s="15" t="s">
        <v>93</v>
      </c>
      <c r="T5218" s="15" t="s">
        <v>3262</v>
      </c>
      <c r="U5218" s="28">
        <v>528240.0</v>
      </c>
      <c r="V5218" s="15">
        <v>2.0</v>
      </c>
      <c r="W5218" s="31">
        <v>0.2</v>
      </c>
      <c r="X5218" s="28">
        <v>39618.0</v>
      </c>
    </row>
    <row r="5219" ht="15.75" customHeight="1">
      <c r="A5219" s="15">
        <v>7075.0</v>
      </c>
      <c r="B5219" s="15" t="s">
        <v>7675</v>
      </c>
      <c r="C5219" s="18">
        <v>42574.0</v>
      </c>
      <c r="D5219" s="18">
        <v>42579.0</v>
      </c>
      <c r="E5219" s="18">
        <f t="shared" si="1"/>
        <v>42579</v>
      </c>
      <c r="F5219" s="15" t="s">
        <v>55</v>
      </c>
      <c r="G5219" s="15" t="s">
        <v>644</v>
      </c>
      <c r="H5219" s="15" t="s">
        <v>645</v>
      </c>
      <c r="I5219" s="15" t="s">
        <v>59</v>
      </c>
      <c r="J5219" s="15" t="s">
        <v>60</v>
      </c>
      <c r="K5219" s="15" t="s">
        <v>99</v>
      </c>
      <c r="L5219" s="15" t="str">
        <f t="array" ref="L5219">_xlfn.XLOOKUP(M5219,reference_province_to_city!$A$2:$A$11,reference_province_to_city!$B$2:$B$11)</f>
        <v>Denpasar</v>
      </c>
      <c r="M5219" s="15" t="s">
        <v>24</v>
      </c>
      <c r="N5219" s="15">
        <v>80231.0</v>
      </c>
      <c r="O5219" s="15">
        <f t="array" ref="O5219">_xlfn.XLOOKUP(M5219,reference_postal_code!$B$2:$B$11,reference_postal_code!$A$2:$A$11)</f>
        <v>80231</v>
      </c>
      <c r="P5219" s="15" t="s">
        <v>63</v>
      </c>
      <c r="Q5219" s="15" t="s">
        <v>263</v>
      </c>
      <c r="R5219" s="15" t="s">
        <v>65</v>
      </c>
      <c r="S5219" s="15" t="s">
        <v>83</v>
      </c>
      <c r="T5219" s="15" t="s">
        <v>264</v>
      </c>
      <c r="U5219" s="28">
        <v>71280.0</v>
      </c>
      <c r="V5219" s="15">
        <v>4.0</v>
      </c>
      <c r="W5219" s="31">
        <v>0.8</v>
      </c>
      <c r="X5219" s="28">
        <v>-124740.0</v>
      </c>
    </row>
    <row r="5220" ht="15.75" customHeight="1">
      <c r="A5220" s="15">
        <v>4237.0</v>
      </c>
      <c r="B5220" s="15" t="s">
        <v>7679</v>
      </c>
      <c r="C5220" s="18">
        <v>42574.0</v>
      </c>
      <c r="D5220" s="18">
        <v>42578.0</v>
      </c>
      <c r="E5220" s="18">
        <f t="shared" si="1"/>
        <v>42578</v>
      </c>
      <c r="F5220" s="15" t="s">
        <v>55</v>
      </c>
      <c r="G5220" s="15" t="s">
        <v>694</v>
      </c>
      <c r="H5220" s="15" t="s">
        <v>695</v>
      </c>
      <c r="I5220" s="15" t="s">
        <v>76</v>
      </c>
      <c r="J5220" s="15" t="s">
        <v>60</v>
      </c>
      <c r="K5220" s="15" t="s">
        <v>29</v>
      </c>
      <c r="L5220" s="15" t="str">
        <f t="array" ref="L5220">_xlfn.XLOOKUP(M5220,reference_province_to_city!$A$2:$A$11,reference_province_to_city!$B$2:$B$11)</f>
        <v>Palembang</v>
      </c>
      <c r="M5220" s="15" t="s">
        <v>13</v>
      </c>
      <c r="N5220" s="15">
        <v>30111.0</v>
      </c>
      <c r="O5220" s="15">
        <f t="array" ref="O5220">_xlfn.XLOOKUP(M5220,reference_postal_code!$B$2:$B$11,reference_postal_code!$A$2:$A$11)</f>
        <v>30111</v>
      </c>
      <c r="P5220" s="15" t="s">
        <v>77</v>
      </c>
      <c r="Q5220" s="15" t="s">
        <v>2921</v>
      </c>
      <c r="R5220" s="15" t="s">
        <v>65</v>
      </c>
      <c r="S5220" s="15" t="s">
        <v>83</v>
      </c>
      <c r="T5220" s="15" t="s">
        <v>2922</v>
      </c>
      <c r="U5220" s="28">
        <v>171240.0</v>
      </c>
      <c r="V5220" s="15">
        <v>4.0</v>
      </c>
      <c r="W5220" s="31">
        <v>0.8</v>
      </c>
      <c r="X5220" s="28">
        <v>-282546.0</v>
      </c>
    </row>
    <row r="5221" ht="15.75" customHeight="1">
      <c r="A5221" s="15">
        <v>836.0</v>
      </c>
      <c r="B5221" s="15" t="s">
        <v>7674</v>
      </c>
      <c r="C5221" s="18">
        <v>42574.0</v>
      </c>
      <c r="D5221" s="18">
        <v>42578.0</v>
      </c>
      <c r="E5221" s="18">
        <f t="shared" si="1"/>
        <v>42578</v>
      </c>
      <c r="F5221" s="15" t="s">
        <v>55</v>
      </c>
      <c r="G5221" s="15" t="s">
        <v>3116</v>
      </c>
      <c r="H5221" s="15" t="s">
        <v>3117</v>
      </c>
      <c r="I5221" s="15" t="s">
        <v>128</v>
      </c>
      <c r="J5221" s="15" t="s">
        <v>60</v>
      </c>
      <c r="K5221" s="15" t="s">
        <v>10</v>
      </c>
      <c r="L5221" s="15" t="str">
        <f t="array" ref="L5221">_xlfn.XLOOKUP(M5221,reference_province_to_city!$A$2:$A$11,reference_province_to_city!$B$2:$B$11)</f>
        <v>Jakarta</v>
      </c>
      <c r="M5221" s="15" t="s">
        <v>7</v>
      </c>
      <c r="N5221" s="15">
        <v>10110.0</v>
      </c>
      <c r="O5221" s="15">
        <f t="array" ref="O5221">_xlfn.XLOOKUP(M5221,reference_postal_code!$B$2:$B$11,reference_postal_code!$A$2:$A$11)</f>
        <v>10110</v>
      </c>
      <c r="P5221" s="15" t="s">
        <v>117</v>
      </c>
      <c r="Q5221" s="15" t="s">
        <v>5378</v>
      </c>
      <c r="R5221" s="15" t="s">
        <v>110</v>
      </c>
      <c r="S5221" s="15" t="s">
        <v>668</v>
      </c>
      <c r="T5221" s="15" t="s">
        <v>5379</v>
      </c>
      <c r="U5221" s="28">
        <v>3982125.0</v>
      </c>
      <c r="V5221" s="15">
        <v>1.0</v>
      </c>
      <c r="W5221" s="31">
        <v>0.5</v>
      </c>
      <c r="X5221" s="28">
        <v>-1672493.0</v>
      </c>
    </row>
    <row r="5222" ht="15.75" customHeight="1">
      <c r="A5222" s="15">
        <v>6762.0</v>
      </c>
      <c r="B5222" s="15" t="s">
        <v>7680</v>
      </c>
      <c r="C5222" s="18">
        <v>42575.0</v>
      </c>
      <c r="D5222" s="18">
        <v>42577.0</v>
      </c>
      <c r="E5222" s="18">
        <f t="shared" si="1"/>
        <v>42577</v>
      </c>
      <c r="F5222" s="15" t="s">
        <v>114</v>
      </c>
      <c r="G5222" s="15" t="s">
        <v>3957</v>
      </c>
      <c r="H5222" s="15" t="s">
        <v>3958</v>
      </c>
      <c r="I5222" s="15" t="s">
        <v>128</v>
      </c>
      <c r="J5222" s="15" t="s">
        <v>60</v>
      </c>
      <c r="K5222" s="15" t="s">
        <v>19</v>
      </c>
      <c r="L5222" s="15" t="str">
        <f t="array" ref="L5222">_xlfn.XLOOKUP(M5222,reference_province_to_city!$A$2:$A$11,reference_province_to_city!$B$2:$B$11)</f>
        <v>Yogyakarta</v>
      </c>
      <c r="M5222" s="15" t="s">
        <v>18</v>
      </c>
      <c r="N5222" s="15">
        <v>55111.0</v>
      </c>
      <c r="O5222" s="15">
        <f t="array" ref="O5222">_xlfn.XLOOKUP(M5222,reference_postal_code!$B$2:$B$11,reference_postal_code!$A$2:$A$11)</f>
        <v>55111</v>
      </c>
      <c r="P5222" s="15" t="s">
        <v>77</v>
      </c>
      <c r="Q5222" s="15" t="s">
        <v>4413</v>
      </c>
      <c r="R5222" s="15" t="s">
        <v>106</v>
      </c>
      <c r="S5222" s="15" t="s">
        <v>107</v>
      </c>
      <c r="T5222" s="15" t="s">
        <v>4414</v>
      </c>
      <c r="U5222" s="28">
        <v>3806460.0</v>
      </c>
      <c r="V5222" s="15">
        <v>2.0</v>
      </c>
      <c r="W5222" s="31">
        <v>0.1</v>
      </c>
      <c r="X5222" s="28">
        <v>465234.0</v>
      </c>
    </row>
    <row r="5223" ht="15.75" customHeight="1">
      <c r="A5223" s="15">
        <v>8741.0</v>
      </c>
      <c r="B5223" s="15" t="s">
        <v>7681</v>
      </c>
      <c r="C5223" s="18">
        <v>42575.0</v>
      </c>
      <c r="D5223" s="18">
        <v>42576.0</v>
      </c>
      <c r="E5223" s="18">
        <f t="shared" si="1"/>
        <v>42576</v>
      </c>
      <c r="F5223" s="15" t="s">
        <v>125</v>
      </c>
      <c r="G5223" s="15" t="s">
        <v>1741</v>
      </c>
      <c r="H5223" s="15" t="s">
        <v>1742</v>
      </c>
      <c r="I5223" s="15" t="s">
        <v>59</v>
      </c>
      <c r="J5223" s="15" t="s">
        <v>60</v>
      </c>
      <c r="K5223" s="15" t="s">
        <v>17</v>
      </c>
      <c r="L5223" s="15" t="str">
        <f t="array" ref="L5223">_xlfn.XLOOKUP(M5223,reference_province_to_city!$A$2:$A$11,reference_province_to_city!$B$2:$B$11)</f>
        <v>Semarang</v>
      </c>
      <c r="M5223" s="15" t="s">
        <v>15</v>
      </c>
      <c r="N5223" s="15">
        <v>50111.0</v>
      </c>
      <c r="O5223" s="15">
        <f t="array" ref="O5223">_xlfn.XLOOKUP(M5223,reference_postal_code!$B$2:$B$11,reference_postal_code!$A$2:$A$11)</f>
        <v>50111</v>
      </c>
      <c r="P5223" s="15" t="s">
        <v>77</v>
      </c>
      <c r="Q5223" s="15" t="s">
        <v>282</v>
      </c>
      <c r="R5223" s="15" t="s">
        <v>65</v>
      </c>
      <c r="S5223" s="15" t="s">
        <v>93</v>
      </c>
      <c r="T5223" s="15" t="s">
        <v>283</v>
      </c>
      <c r="U5223" s="28">
        <v>1098000.0</v>
      </c>
      <c r="V5223" s="15">
        <v>5.0</v>
      </c>
      <c r="W5223" s="31">
        <v>0.0</v>
      </c>
      <c r="X5223" s="28">
        <v>318420.0</v>
      </c>
    </row>
    <row r="5224" ht="15.75" customHeight="1">
      <c r="A5224" s="15">
        <v>9895.0</v>
      </c>
      <c r="B5224" s="15" t="s">
        <v>7682</v>
      </c>
      <c r="C5224" s="18">
        <v>42576.0</v>
      </c>
      <c r="D5224" s="18">
        <v>42579.0</v>
      </c>
      <c r="E5224" s="18">
        <f t="shared" si="1"/>
        <v>42579</v>
      </c>
      <c r="F5224" s="15" t="s">
        <v>114</v>
      </c>
      <c r="G5224" s="15" t="s">
        <v>4411</v>
      </c>
      <c r="H5224" s="15" t="s">
        <v>4412</v>
      </c>
      <c r="I5224" s="15" t="s">
        <v>128</v>
      </c>
      <c r="J5224" s="15" t="s">
        <v>60</v>
      </c>
      <c r="K5224" s="15" t="s">
        <v>33</v>
      </c>
      <c r="L5224" s="15" t="str">
        <f t="array" ref="L5224">_xlfn.XLOOKUP(M5224,reference_province_to_city!$A$2:$A$11,reference_province_to_city!$B$2:$B$11)</f>
        <v>Makassar</v>
      </c>
      <c r="M5224" s="15" t="s">
        <v>25</v>
      </c>
      <c r="N5224" s="15">
        <v>90111.0</v>
      </c>
      <c r="O5224" s="15">
        <f t="array" ref="O5224">_xlfn.XLOOKUP(M5224,reference_postal_code!$B$2:$B$11,reference_postal_code!$A$2:$A$11)</f>
        <v>90111</v>
      </c>
      <c r="P5224" s="15" t="s">
        <v>63</v>
      </c>
      <c r="Q5224" s="15" t="s">
        <v>708</v>
      </c>
      <c r="R5224" s="15" t="s">
        <v>106</v>
      </c>
      <c r="S5224" s="15" t="s">
        <v>139</v>
      </c>
      <c r="T5224" s="15" t="s">
        <v>709</v>
      </c>
      <c r="U5224" s="28">
        <v>1428000.0</v>
      </c>
      <c r="V5224" s="15">
        <v>5.0</v>
      </c>
      <c r="W5224" s="31">
        <v>0.0</v>
      </c>
      <c r="X5224" s="28">
        <v>414120.0</v>
      </c>
    </row>
    <row r="5225" ht="15.75" customHeight="1">
      <c r="A5225" s="15">
        <v>2156.0</v>
      </c>
      <c r="B5225" s="15" t="s">
        <v>7683</v>
      </c>
      <c r="C5225" s="18">
        <v>42576.0</v>
      </c>
      <c r="D5225" s="18"/>
      <c r="E5225" s="18">
        <f t="shared" si="1"/>
        <v>42579</v>
      </c>
      <c r="F5225" s="15" t="s">
        <v>114</v>
      </c>
      <c r="G5225" s="15" t="s">
        <v>7684</v>
      </c>
      <c r="H5225" s="15" t="s">
        <v>7685</v>
      </c>
      <c r="I5225" s="15" t="s">
        <v>59</v>
      </c>
      <c r="J5225" s="15" t="s">
        <v>60</v>
      </c>
      <c r="K5225" s="15" t="s">
        <v>19</v>
      </c>
      <c r="L5225" s="15" t="str">
        <f t="array" ref="L5225">_xlfn.XLOOKUP(M5225,reference_province_to_city!$A$2:$A$11,reference_province_to_city!$B$2:$B$11)</f>
        <v>Yogyakarta</v>
      </c>
      <c r="M5225" s="15" t="s">
        <v>18</v>
      </c>
      <c r="N5225" s="15">
        <v>55111.0</v>
      </c>
      <c r="O5225" s="15">
        <f t="array" ref="O5225">_xlfn.XLOOKUP(M5225,reference_postal_code!$B$2:$B$11,reference_postal_code!$A$2:$A$11)</f>
        <v>55111</v>
      </c>
      <c r="P5225" s="15" t="s">
        <v>77</v>
      </c>
      <c r="Q5225" s="15" t="s">
        <v>1953</v>
      </c>
      <c r="R5225" s="15" t="s">
        <v>65</v>
      </c>
      <c r="S5225" s="15" t="s">
        <v>103</v>
      </c>
      <c r="T5225" s="15" t="s">
        <v>1954</v>
      </c>
      <c r="U5225" s="28">
        <v>322200.0</v>
      </c>
      <c r="V5225" s="15">
        <v>6.0</v>
      </c>
      <c r="W5225" s="31">
        <v>0.0</v>
      </c>
      <c r="X5225" s="28">
        <v>161100.0</v>
      </c>
    </row>
    <row r="5226" ht="15.75" customHeight="1">
      <c r="A5226" s="15">
        <v>9892.0</v>
      </c>
      <c r="B5226" s="15" t="s">
        <v>7682</v>
      </c>
      <c r="C5226" s="18">
        <v>42576.0</v>
      </c>
      <c r="D5226" s="18">
        <v>42579.0</v>
      </c>
      <c r="E5226" s="18">
        <f t="shared" si="1"/>
        <v>42579</v>
      </c>
      <c r="F5226" s="15" t="s">
        <v>114</v>
      </c>
      <c r="G5226" s="15" t="s">
        <v>4411</v>
      </c>
      <c r="H5226" s="15" t="s">
        <v>4412</v>
      </c>
      <c r="I5226" s="15" t="s">
        <v>128</v>
      </c>
      <c r="J5226" s="15" t="s">
        <v>60</v>
      </c>
      <c r="K5226" s="15" t="s">
        <v>33</v>
      </c>
      <c r="L5226" s="15" t="str">
        <f t="array" ref="L5226">_xlfn.XLOOKUP(M5226,reference_province_to_city!$A$2:$A$11,reference_province_to_city!$B$2:$B$11)</f>
        <v>Makassar</v>
      </c>
      <c r="M5226" s="15" t="s">
        <v>25</v>
      </c>
      <c r="N5226" s="15">
        <v>90111.0</v>
      </c>
      <c r="O5226" s="15">
        <f t="array" ref="O5226">_xlfn.XLOOKUP(M5226,reference_postal_code!$B$2:$B$11,reference_postal_code!$A$2:$A$11)</f>
        <v>90111</v>
      </c>
      <c r="P5226" s="15" t="s">
        <v>63</v>
      </c>
      <c r="Q5226" s="15" t="s">
        <v>5077</v>
      </c>
      <c r="R5226" s="15" t="s">
        <v>110</v>
      </c>
      <c r="S5226" s="15" t="s">
        <v>149</v>
      </c>
      <c r="T5226" s="15" t="s">
        <v>5078</v>
      </c>
      <c r="U5226" s="28">
        <v>1863750.0</v>
      </c>
      <c r="V5226" s="15">
        <v>7.0</v>
      </c>
      <c r="W5226" s="31">
        <v>0.0</v>
      </c>
      <c r="X5226" s="28">
        <v>726862.0</v>
      </c>
    </row>
    <row r="5227" ht="15.75" customHeight="1">
      <c r="A5227" s="15">
        <v>498.0</v>
      </c>
      <c r="B5227" s="15" t="s">
        <v>7686</v>
      </c>
      <c r="C5227" s="18">
        <v>42576.0</v>
      </c>
      <c r="D5227" s="18">
        <v>42582.0</v>
      </c>
      <c r="E5227" s="18">
        <f t="shared" si="1"/>
        <v>42582</v>
      </c>
      <c r="F5227" s="15" t="s">
        <v>55</v>
      </c>
      <c r="G5227" s="15" t="s">
        <v>432</v>
      </c>
      <c r="H5227" s="15" t="s">
        <v>433</v>
      </c>
      <c r="I5227" s="15" t="s">
        <v>59</v>
      </c>
      <c r="J5227" s="15" t="s">
        <v>60</v>
      </c>
      <c r="K5227" s="15" t="s">
        <v>28</v>
      </c>
      <c r="L5227" s="15" t="str">
        <f t="array" ref="L5227">_xlfn.XLOOKUP(M5227,reference_province_to_city!$A$2:$A$11,reference_province_to_city!$B$2:$B$11)</f>
        <v>Medan</v>
      </c>
      <c r="M5227" s="15" t="s">
        <v>11</v>
      </c>
      <c r="N5227" s="15">
        <v>20111.0</v>
      </c>
      <c r="O5227" s="15">
        <f t="array" ref="O5227">_xlfn.XLOOKUP(M5227,reference_postal_code!$B$2:$B$11,reference_postal_code!$A$2:$A$11)</f>
        <v>20111</v>
      </c>
      <c r="P5227" s="15" t="s">
        <v>77</v>
      </c>
      <c r="Q5227" s="15" t="s">
        <v>138</v>
      </c>
      <c r="R5227" s="15" t="s">
        <v>106</v>
      </c>
      <c r="S5227" s="15" t="s">
        <v>139</v>
      </c>
      <c r="T5227" s="15" t="s">
        <v>140</v>
      </c>
      <c r="U5227" s="28">
        <v>3836400.0</v>
      </c>
      <c r="V5227" s="15">
        <v>4.0</v>
      </c>
      <c r="W5227" s="31">
        <v>0.0</v>
      </c>
      <c r="X5227" s="28">
        <v>1227648.0</v>
      </c>
    </row>
    <row r="5228" ht="15.75" customHeight="1">
      <c r="A5228" s="15">
        <v>9891.0</v>
      </c>
      <c r="B5228" s="15" t="s">
        <v>7682</v>
      </c>
      <c r="C5228" s="18">
        <v>42576.0</v>
      </c>
      <c r="D5228" s="18">
        <v>42579.0</v>
      </c>
      <c r="E5228" s="18">
        <f t="shared" si="1"/>
        <v>42579</v>
      </c>
      <c r="F5228" s="15" t="s">
        <v>114</v>
      </c>
      <c r="G5228" s="15" t="s">
        <v>4411</v>
      </c>
      <c r="H5228" s="15" t="s">
        <v>4412</v>
      </c>
      <c r="I5228" s="15" t="s">
        <v>128</v>
      </c>
      <c r="J5228" s="15" t="s">
        <v>60</v>
      </c>
      <c r="K5228" s="15" t="s">
        <v>33</v>
      </c>
      <c r="L5228" s="15" t="str">
        <f t="array" ref="L5228">_xlfn.XLOOKUP(M5228,reference_province_to_city!$A$2:$A$11,reference_province_to_city!$B$2:$B$11)</f>
        <v>Makassar</v>
      </c>
      <c r="M5228" s="15" t="s">
        <v>25</v>
      </c>
      <c r="N5228" s="15">
        <v>90111.0</v>
      </c>
      <c r="O5228" s="15">
        <f t="array" ref="O5228">_xlfn.XLOOKUP(M5228,reference_postal_code!$B$2:$B$11,reference_postal_code!$A$2:$A$11)</f>
        <v>90111</v>
      </c>
      <c r="P5228" s="15" t="s">
        <v>63</v>
      </c>
      <c r="Q5228" s="15" t="s">
        <v>4759</v>
      </c>
      <c r="R5228" s="15" t="s">
        <v>65</v>
      </c>
      <c r="S5228" s="15" t="s">
        <v>66</v>
      </c>
      <c r="T5228" s="15" t="s">
        <v>4760</v>
      </c>
      <c r="U5228" s="28">
        <v>309300.0</v>
      </c>
      <c r="V5228" s="15">
        <v>2.0</v>
      </c>
      <c r="W5228" s="31">
        <v>0.0</v>
      </c>
      <c r="X5228" s="28">
        <v>145371.0</v>
      </c>
    </row>
    <row r="5229" ht="15.75" customHeight="1">
      <c r="A5229" s="15">
        <v>499.0</v>
      </c>
      <c r="B5229" s="15" t="s">
        <v>7686</v>
      </c>
      <c r="C5229" s="18">
        <v>42576.0</v>
      </c>
      <c r="D5229" s="18">
        <v>42582.0</v>
      </c>
      <c r="E5229" s="18">
        <f t="shared" si="1"/>
        <v>42582</v>
      </c>
      <c r="F5229" s="15" t="s">
        <v>55</v>
      </c>
      <c r="G5229" s="15" t="s">
        <v>432</v>
      </c>
      <c r="H5229" s="15" t="s">
        <v>433</v>
      </c>
      <c r="I5229" s="15" t="s">
        <v>59</v>
      </c>
      <c r="J5229" s="15" t="s">
        <v>60</v>
      </c>
      <c r="K5229" s="15" t="s">
        <v>28</v>
      </c>
      <c r="L5229" s="15" t="str">
        <f t="array" ref="L5229">_xlfn.XLOOKUP(M5229,reference_province_to_city!$A$2:$A$11,reference_province_to_city!$B$2:$B$11)</f>
        <v>Medan</v>
      </c>
      <c r="M5229" s="15" t="s">
        <v>11</v>
      </c>
      <c r="N5229" s="15">
        <v>20111.0</v>
      </c>
      <c r="O5229" s="15">
        <f t="array" ref="O5229">_xlfn.XLOOKUP(M5229,reference_postal_code!$B$2:$B$11,reference_postal_code!$A$2:$A$11)</f>
        <v>20111</v>
      </c>
      <c r="P5229" s="15" t="s">
        <v>77</v>
      </c>
      <c r="Q5229" s="15" t="s">
        <v>1241</v>
      </c>
      <c r="R5229" s="15" t="s">
        <v>106</v>
      </c>
      <c r="S5229" s="15" t="s">
        <v>107</v>
      </c>
      <c r="T5229" s="15" t="s">
        <v>1242</v>
      </c>
      <c r="U5229" s="28">
        <v>3623520.0</v>
      </c>
      <c r="V5229" s="15">
        <v>2.0</v>
      </c>
      <c r="W5229" s="31">
        <v>0.2</v>
      </c>
      <c r="X5229" s="28">
        <v>271764.0</v>
      </c>
    </row>
    <row r="5230" ht="15.75" customHeight="1">
      <c r="A5230" s="15">
        <v>3579.0</v>
      </c>
      <c r="B5230" s="15" t="s">
        <v>7687</v>
      </c>
      <c r="C5230" s="18">
        <v>42576.0</v>
      </c>
      <c r="D5230" s="18">
        <v>42580.0</v>
      </c>
      <c r="E5230" s="18">
        <f t="shared" si="1"/>
        <v>42580</v>
      </c>
      <c r="F5230" s="15" t="s">
        <v>55</v>
      </c>
      <c r="G5230" s="15" t="s">
        <v>6339</v>
      </c>
      <c r="H5230" s="15" t="s">
        <v>6340</v>
      </c>
      <c r="I5230" s="15" t="s">
        <v>59</v>
      </c>
      <c r="J5230" s="15" t="s">
        <v>60</v>
      </c>
      <c r="K5230" s="15" t="s">
        <v>28</v>
      </c>
      <c r="L5230" s="15" t="str">
        <f t="array" ref="L5230">_xlfn.XLOOKUP(M5230,reference_province_to_city!$A$2:$A$11,reference_province_to_city!$B$2:$B$11)</f>
        <v>Medan</v>
      </c>
      <c r="M5230" s="15" t="s">
        <v>11</v>
      </c>
      <c r="N5230" s="15">
        <v>20111.0</v>
      </c>
      <c r="O5230" s="15">
        <f t="array" ref="O5230">_xlfn.XLOOKUP(M5230,reference_postal_code!$B$2:$B$11,reference_postal_code!$A$2:$A$11)</f>
        <v>20111</v>
      </c>
      <c r="P5230" s="15" t="s">
        <v>77</v>
      </c>
      <c r="Q5230" s="15" t="s">
        <v>474</v>
      </c>
      <c r="R5230" s="15" t="s">
        <v>65</v>
      </c>
      <c r="S5230" s="15" t="s">
        <v>87</v>
      </c>
      <c r="T5230" s="15" t="s">
        <v>475</v>
      </c>
      <c r="U5230" s="28">
        <v>118350.0</v>
      </c>
      <c r="V5230" s="15">
        <v>1.0</v>
      </c>
      <c r="W5230" s="31">
        <v>0.0</v>
      </c>
      <c r="X5230" s="28">
        <v>4734.0</v>
      </c>
    </row>
    <row r="5231" ht="15.75" customHeight="1">
      <c r="A5231" s="15">
        <v>3580.0</v>
      </c>
      <c r="B5231" s="15" t="s">
        <v>7687</v>
      </c>
      <c r="C5231" s="18">
        <v>42576.0</v>
      </c>
      <c r="D5231" s="18">
        <v>42580.0</v>
      </c>
      <c r="E5231" s="18">
        <f t="shared" si="1"/>
        <v>42580</v>
      </c>
      <c r="F5231" s="15" t="s">
        <v>55</v>
      </c>
      <c r="G5231" s="15" t="s">
        <v>6339</v>
      </c>
      <c r="H5231" s="15" t="s">
        <v>6340</v>
      </c>
      <c r="I5231" s="15" t="s">
        <v>59</v>
      </c>
      <c r="J5231" s="15" t="s">
        <v>60</v>
      </c>
      <c r="K5231" s="15" t="s">
        <v>28</v>
      </c>
      <c r="L5231" s="15" t="str">
        <f t="array" ref="L5231">_xlfn.XLOOKUP(M5231,reference_province_to_city!$A$2:$A$11,reference_province_to_city!$B$2:$B$11)</f>
        <v>Medan</v>
      </c>
      <c r="M5231" s="15" t="s">
        <v>11</v>
      </c>
      <c r="N5231" s="15">
        <v>20111.0</v>
      </c>
      <c r="O5231" s="15">
        <f t="array" ref="O5231">_xlfn.XLOOKUP(M5231,reference_postal_code!$B$2:$B$11,reference_postal_code!$A$2:$A$11)</f>
        <v>20111</v>
      </c>
      <c r="P5231" s="15" t="s">
        <v>77</v>
      </c>
      <c r="Q5231" s="15" t="s">
        <v>3027</v>
      </c>
      <c r="R5231" s="15" t="s">
        <v>65</v>
      </c>
      <c r="S5231" s="15" t="s">
        <v>66</v>
      </c>
      <c r="T5231" s="15" t="s">
        <v>3028</v>
      </c>
      <c r="U5231" s="28">
        <v>982500.0</v>
      </c>
      <c r="V5231" s="15">
        <v>5.0</v>
      </c>
      <c r="W5231" s="31">
        <v>0.0</v>
      </c>
      <c r="X5231" s="28">
        <v>481425.0</v>
      </c>
    </row>
    <row r="5232" ht="15.75" customHeight="1">
      <c r="A5232" s="15">
        <v>9893.0</v>
      </c>
      <c r="B5232" s="15" t="s">
        <v>7682</v>
      </c>
      <c r="C5232" s="18">
        <v>42576.0</v>
      </c>
      <c r="D5232" s="18">
        <v>42579.0</v>
      </c>
      <c r="E5232" s="18">
        <f t="shared" si="1"/>
        <v>42579</v>
      </c>
      <c r="F5232" s="15" t="s">
        <v>114</v>
      </c>
      <c r="G5232" s="15" t="s">
        <v>4411</v>
      </c>
      <c r="H5232" s="15" t="s">
        <v>4412</v>
      </c>
      <c r="I5232" s="15" t="s">
        <v>128</v>
      </c>
      <c r="J5232" s="15" t="s">
        <v>60</v>
      </c>
      <c r="K5232" s="15" t="s">
        <v>33</v>
      </c>
      <c r="L5232" s="15" t="str">
        <f t="array" ref="L5232">_xlfn.XLOOKUP(M5232,reference_province_to_city!$A$2:$A$11,reference_province_to_city!$B$2:$B$11)</f>
        <v>Makassar</v>
      </c>
      <c r="M5232" s="15" t="s">
        <v>25</v>
      </c>
      <c r="N5232" s="15">
        <v>90111.0</v>
      </c>
      <c r="O5232" s="15">
        <f t="array" ref="O5232">_xlfn.XLOOKUP(M5232,reference_postal_code!$B$2:$B$11,reference_postal_code!$A$2:$A$11)</f>
        <v>90111</v>
      </c>
      <c r="P5232" s="15" t="s">
        <v>63</v>
      </c>
      <c r="Q5232" s="15" t="s">
        <v>4774</v>
      </c>
      <c r="R5232" s="15" t="s">
        <v>110</v>
      </c>
      <c r="S5232" s="15" t="s">
        <v>111</v>
      </c>
      <c r="T5232" s="15" t="s">
        <v>4775</v>
      </c>
      <c r="U5232" s="28">
        <v>4463250.0</v>
      </c>
      <c r="V5232" s="15">
        <v>5.0</v>
      </c>
      <c r="W5232" s="31">
        <v>0.0</v>
      </c>
      <c r="X5232" s="28">
        <v>1249710.0</v>
      </c>
    </row>
    <row r="5233" ht="15.75" customHeight="1">
      <c r="A5233" s="15">
        <v>3106.0</v>
      </c>
      <c r="B5233" s="15" t="s">
        <v>7688</v>
      </c>
      <c r="C5233" s="18">
        <v>42576.0</v>
      </c>
      <c r="D5233" s="18">
        <v>42580.0</v>
      </c>
      <c r="E5233" s="18">
        <f t="shared" si="1"/>
        <v>42580</v>
      </c>
      <c r="F5233" s="15" t="s">
        <v>55</v>
      </c>
      <c r="G5233" s="15" t="s">
        <v>3753</v>
      </c>
      <c r="H5233" s="15" t="s">
        <v>3754</v>
      </c>
      <c r="I5233" s="15" t="s">
        <v>128</v>
      </c>
      <c r="J5233" s="15" t="s">
        <v>60</v>
      </c>
      <c r="K5233" s="15" t="s">
        <v>19</v>
      </c>
      <c r="L5233" s="15" t="str">
        <f t="array" ref="L5233">_xlfn.XLOOKUP(M5233,reference_province_to_city!$A$2:$A$11,reference_province_to_city!$B$2:$B$11)</f>
        <v>Yogyakarta</v>
      </c>
      <c r="M5233" s="15" t="s">
        <v>18</v>
      </c>
      <c r="N5233" s="15">
        <v>55111.0</v>
      </c>
      <c r="O5233" s="15">
        <f t="array" ref="O5233">_xlfn.XLOOKUP(M5233,reference_postal_code!$B$2:$B$11,reference_postal_code!$A$2:$A$11)</f>
        <v>55111</v>
      </c>
      <c r="P5233" s="15" t="s">
        <v>77</v>
      </c>
      <c r="Q5233" s="15" t="s">
        <v>7259</v>
      </c>
      <c r="R5233" s="15" t="s">
        <v>65</v>
      </c>
      <c r="S5233" s="15" t="s">
        <v>79</v>
      </c>
      <c r="T5233" s="15" t="s">
        <v>7260</v>
      </c>
      <c r="U5233" s="28">
        <v>235680.0</v>
      </c>
      <c r="V5233" s="15">
        <v>4.0</v>
      </c>
      <c r="W5233" s="31">
        <v>0.2</v>
      </c>
      <c r="X5233" s="28">
        <v>85434.0</v>
      </c>
    </row>
    <row r="5234" ht="15.75" customHeight="1">
      <c r="A5234" s="15">
        <v>5244.0</v>
      </c>
      <c r="B5234" s="15" t="s">
        <v>7689</v>
      </c>
      <c r="C5234" s="18">
        <v>42576.0</v>
      </c>
      <c r="D5234" s="18">
        <v>42577.0</v>
      </c>
      <c r="E5234" s="18">
        <f t="shared" si="1"/>
        <v>42577</v>
      </c>
      <c r="F5234" s="15" t="s">
        <v>125</v>
      </c>
      <c r="G5234" s="15" t="s">
        <v>2339</v>
      </c>
      <c r="H5234" s="15" t="s">
        <v>2340</v>
      </c>
      <c r="I5234" s="15" t="s">
        <v>76</v>
      </c>
      <c r="J5234" s="15" t="s">
        <v>60</v>
      </c>
      <c r="K5234" s="15" t="s">
        <v>33</v>
      </c>
      <c r="L5234" s="15" t="str">
        <f t="array" ref="L5234">_xlfn.XLOOKUP(M5234,reference_province_to_city!$A$2:$A$11,reference_province_to_city!$B$2:$B$11)</f>
        <v>Makassar</v>
      </c>
      <c r="M5234" s="15" t="s">
        <v>25</v>
      </c>
      <c r="O5234" s="15">
        <f t="array" ref="O5234">_xlfn.XLOOKUP(M5234,reference_postal_code!$B$2:$B$11,reference_postal_code!$A$2:$A$11)</f>
        <v>90111</v>
      </c>
      <c r="P5234" s="15" t="s">
        <v>63</v>
      </c>
      <c r="Q5234" s="15" t="s">
        <v>2306</v>
      </c>
      <c r="R5234" s="15" t="s">
        <v>65</v>
      </c>
      <c r="S5234" s="15" t="s">
        <v>83</v>
      </c>
      <c r="T5234" s="15" t="s">
        <v>2307</v>
      </c>
      <c r="U5234" s="28">
        <v>156600.0</v>
      </c>
      <c r="V5234" s="15">
        <v>1.0</v>
      </c>
      <c r="W5234" s="31">
        <v>0.0</v>
      </c>
      <c r="X5234" s="28">
        <v>72036.0</v>
      </c>
    </row>
    <row r="5235" ht="15.75" customHeight="1">
      <c r="A5235" s="15">
        <v>3581.0</v>
      </c>
      <c r="B5235" s="15" t="s">
        <v>7687</v>
      </c>
      <c r="C5235" s="18">
        <v>42576.0</v>
      </c>
      <c r="D5235" s="18">
        <v>42580.0</v>
      </c>
      <c r="E5235" s="18">
        <f t="shared" si="1"/>
        <v>42580</v>
      </c>
      <c r="F5235" s="15" t="s">
        <v>55</v>
      </c>
      <c r="G5235" s="15" t="s">
        <v>6339</v>
      </c>
      <c r="H5235" s="15" t="s">
        <v>6340</v>
      </c>
      <c r="I5235" s="15" t="s">
        <v>59</v>
      </c>
      <c r="J5235" s="15" t="s">
        <v>60</v>
      </c>
      <c r="K5235" s="15" t="s">
        <v>28</v>
      </c>
      <c r="L5235" s="15" t="str">
        <f t="array" ref="L5235">_xlfn.XLOOKUP(M5235,reference_province_to_city!$A$2:$A$11,reference_province_to_city!$B$2:$B$11)</f>
        <v>Medan</v>
      </c>
      <c r="M5235" s="15" t="s">
        <v>11</v>
      </c>
      <c r="N5235" s="15">
        <v>20111.0</v>
      </c>
      <c r="O5235" s="15">
        <f t="array" ref="O5235">_xlfn.XLOOKUP(M5235,reference_postal_code!$B$2:$B$11,reference_postal_code!$A$2:$A$11)</f>
        <v>20111</v>
      </c>
      <c r="P5235" s="15" t="s">
        <v>77</v>
      </c>
      <c r="Q5235" s="15" t="s">
        <v>6995</v>
      </c>
      <c r="R5235" s="15" t="s">
        <v>106</v>
      </c>
      <c r="S5235" s="15" t="s">
        <v>218</v>
      </c>
      <c r="T5235" s="15" t="s">
        <v>6996</v>
      </c>
      <c r="U5235" s="28">
        <v>3.64512E7</v>
      </c>
      <c r="V5235" s="15">
        <v>8.0</v>
      </c>
      <c r="W5235" s="31">
        <v>0.0</v>
      </c>
      <c r="X5235" s="28">
        <v>5832192.0</v>
      </c>
    </row>
    <row r="5236" ht="15.75" customHeight="1">
      <c r="A5236" s="15">
        <v>5446.0</v>
      </c>
      <c r="B5236" s="15" t="s">
        <v>7690</v>
      </c>
      <c r="C5236" s="18">
        <v>42576.0</v>
      </c>
      <c r="D5236" s="18">
        <v>42580.0</v>
      </c>
      <c r="E5236" s="18">
        <f t="shared" si="1"/>
        <v>42580</v>
      </c>
      <c r="F5236" s="15" t="s">
        <v>55</v>
      </c>
      <c r="G5236" s="15" t="s">
        <v>6875</v>
      </c>
      <c r="H5236" s="15" t="s">
        <v>6876</v>
      </c>
      <c r="I5236" s="15" t="s">
        <v>76</v>
      </c>
      <c r="J5236" s="15" t="s">
        <v>60</v>
      </c>
      <c r="K5236" s="15" t="s">
        <v>17</v>
      </c>
      <c r="L5236" s="15" t="str">
        <f t="array" ref="L5236">_xlfn.XLOOKUP(M5236,reference_province_to_city!$A$2:$A$11,reference_province_to_city!$B$2:$B$11)</f>
        <v>Semarang</v>
      </c>
      <c r="M5236" s="15" t="s">
        <v>15</v>
      </c>
      <c r="N5236" s="15">
        <v>50111.0</v>
      </c>
      <c r="O5236" s="15">
        <f t="array" ref="O5236">_xlfn.XLOOKUP(M5236,reference_postal_code!$B$2:$B$11,reference_postal_code!$A$2:$A$11)</f>
        <v>50111</v>
      </c>
      <c r="P5236" s="15" t="s">
        <v>77</v>
      </c>
      <c r="Q5236" s="15" t="s">
        <v>4155</v>
      </c>
      <c r="R5236" s="15" t="s">
        <v>65</v>
      </c>
      <c r="S5236" s="15" t="s">
        <v>173</v>
      </c>
      <c r="T5236" s="15" t="s">
        <v>4156</v>
      </c>
      <c r="U5236" s="28">
        <v>314040.0</v>
      </c>
      <c r="V5236" s="15">
        <v>1.0</v>
      </c>
      <c r="W5236" s="31">
        <v>0.2</v>
      </c>
      <c r="X5236" s="28">
        <v>105988.0</v>
      </c>
    </row>
    <row r="5237" ht="15.75" customHeight="1">
      <c r="A5237" s="15">
        <v>1987.0</v>
      </c>
      <c r="B5237" s="15" t="s">
        <v>7691</v>
      </c>
      <c r="C5237" s="18">
        <v>42576.0</v>
      </c>
      <c r="D5237" s="18">
        <v>42578.0</v>
      </c>
      <c r="E5237" s="18">
        <f t="shared" si="1"/>
        <v>42578</v>
      </c>
      <c r="F5237" s="15" t="s">
        <v>125</v>
      </c>
      <c r="G5237" s="15" t="s">
        <v>6330</v>
      </c>
      <c r="H5237" s="15" t="s">
        <v>6331</v>
      </c>
      <c r="I5237" s="15" t="s">
        <v>59</v>
      </c>
      <c r="J5237" s="15" t="s">
        <v>60</v>
      </c>
      <c r="L5237" s="15" t="str">
        <f t="array" ref="L5237">_xlfn.XLOOKUP(M5237,reference_province_to_city!$A$2:$A$11,reference_province_to_city!$B$2:$B$11)</f>
        <v>Balikpapan</v>
      </c>
      <c r="M5237" s="15" t="s">
        <v>21</v>
      </c>
      <c r="N5237" s="15">
        <v>76114.0</v>
      </c>
      <c r="O5237" s="15">
        <f t="array" ref="O5237">_xlfn.XLOOKUP(M5237,reference_postal_code!$B$2:$B$11,reference_postal_code!$A$2:$A$11)</f>
        <v>76114</v>
      </c>
      <c r="P5237" s="15" t="s">
        <v>166</v>
      </c>
      <c r="Q5237" s="15" t="s">
        <v>1466</v>
      </c>
      <c r="R5237" s="15" t="s">
        <v>110</v>
      </c>
      <c r="S5237" s="15" t="s">
        <v>1391</v>
      </c>
      <c r="T5237" s="15" t="s">
        <v>1467</v>
      </c>
      <c r="U5237" s="28">
        <v>2.159964E7</v>
      </c>
      <c r="V5237" s="15">
        <v>4.0</v>
      </c>
      <c r="W5237" s="31">
        <v>0.4</v>
      </c>
      <c r="X5237" s="28">
        <v>2879952.0</v>
      </c>
    </row>
    <row r="5238" ht="15.75" customHeight="1">
      <c r="A5238" s="15">
        <v>497.0</v>
      </c>
      <c r="B5238" s="15" t="s">
        <v>7686</v>
      </c>
      <c r="C5238" s="18">
        <v>42576.0</v>
      </c>
      <c r="D5238" s="18">
        <v>42582.0</v>
      </c>
      <c r="E5238" s="18">
        <f t="shared" si="1"/>
        <v>42582</v>
      </c>
      <c r="F5238" s="15" t="s">
        <v>55</v>
      </c>
      <c r="G5238" s="15" t="s">
        <v>432</v>
      </c>
      <c r="H5238" s="15" t="s">
        <v>433</v>
      </c>
      <c r="I5238" s="15" t="s">
        <v>59</v>
      </c>
      <c r="J5238" s="15" t="s">
        <v>60</v>
      </c>
      <c r="K5238" s="15" t="s">
        <v>289</v>
      </c>
      <c r="L5238" s="15" t="str">
        <f t="array" ref="L5238">_xlfn.XLOOKUP(M5238,reference_province_to_city!$A$2:$A$11,reference_province_to_city!$B$2:$B$11)</f>
        <v>Medan</v>
      </c>
      <c r="M5238" s="15" t="s">
        <v>11</v>
      </c>
      <c r="N5238" s="15">
        <v>20111.0</v>
      </c>
      <c r="O5238" s="15">
        <f t="array" ref="O5238">_xlfn.XLOOKUP(M5238,reference_postal_code!$B$2:$B$11,reference_postal_code!$A$2:$A$11)</f>
        <v>20111</v>
      </c>
      <c r="P5238" s="15" t="s">
        <v>77</v>
      </c>
      <c r="Q5238" s="15" t="s">
        <v>2322</v>
      </c>
      <c r="R5238" s="15" t="s">
        <v>65</v>
      </c>
      <c r="S5238" s="15" t="s">
        <v>83</v>
      </c>
      <c r="T5238" s="15" t="s">
        <v>2323</v>
      </c>
      <c r="U5238" s="28">
        <v>1794240.0</v>
      </c>
      <c r="V5238" s="15">
        <v>8.0</v>
      </c>
      <c r="W5238" s="31">
        <v>0.2</v>
      </c>
      <c r="X5238" s="28">
        <v>605556.0</v>
      </c>
    </row>
    <row r="5239" ht="15.75" customHeight="1">
      <c r="A5239" s="15">
        <v>3010.0</v>
      </c>
      <c r="B5239" s="15" t="s">
        <v>7692</v>
      </c>
      <c r="C5239" s="18">
        <v>42576.0</v>
      </c>
      <c r="D5239" s="18">
        <v>42580.0</v>
      </c>
      <c r="E5239" s="18">
        <f t="shared" si="1"/>
        <v>42580</v>
      </c>
      <c r="F5239" s="15" t="s">
        <v>55</v>
      </c>
      <c r="G5239" s="15" t="s">
        <v>3025</v>
      </c>
      <c r="H5239" s="15" t="s">
        <v>3026</v>
      </c>
      <c r="I5239" s="15" t="s">
        <v>128</v>
      </c>
      <c r="J5239" s="15" t="s">
        <v>60</v>
      </c>
      <c r="K5239" s="15" t="s">
        <v>19</v>
      </c>
      <c r="L5239" s="15" t="str">
        <f t="array" ref="L5239">_xlfn.XLOOKUP(M5239,reference_province_to_city!$A$2:$A$11,reference_province_to_city!$B$2:$B$11)</f>
        <v>Yogyakarta</v>
      </c>
      <c r="M5239" s="15" t="s">
        <v>18</v>
      </c>
      <c r="N5239" s="15">
        <v>55111.0</v>
      </c>
      <c r="O5239" s="15">
        <f t="array" ref="O5239">_xlfn.XLOOKUP(M5239,reference_postal_code!$B$2:$B$11,reference_postal_code!$A$2:$A$11)</f>
        <v>55111</v>
      </c>
      <c r="P5239" s="15" t="s">
        <v>77</v>
      </c>
      <c r="Q5239" s="15" t="s">
        <v>6219</v>
      </c>
      <c r="R5239" s="15" t="s">
        <v>65</v>
      </c>
      <c r="S5239" s="15" t="s">
        <v>222</v>
      </c>
      <c r="T5239" s="15" t="s">
        <v>6220</v>
      </c>
      <c r="U5239" s="28">
        <v>3658200.0</v>
      </c>
      <c r="V5239" s="15">
        <v>5.0</v>
      </c>
      <c r="W5239" s="31">
        <v>0.2</v>
      </c>
      <c r="X5239" s="28">
        <v>411547.0</v>
      </c>
    </row>
    <row r="5240" ht="15.75" customHeight="1">
      <c r="A5240" s="15">
        <v>500.0</v>
      </c>
      <c r="B5240" s="15" t="s">
        <v>7686</v>
      </c>
      <c r="C5240" s="18">
        <v>42576.0</v>
      </c>
      <c r="D5240" s="18">
        <v>42582.0</v>
      </c>
      <c r="E5240" s="18">
        <f t="shared" si="1"/>
        <v>42582</v>
      </c>
      <c r="F5240" s="15" t="s">
        <v>55</v>
      </c>
      <c r="G5240" s="15" t="s">
        <v>432</v>
      </c>
      <c r="H5240" s="15" t="s">
        <v>433</v>
      </c>
      <c r="I5240" s="15" t="s">
        <v>59</v>
      </c>
      <c r="J5240" s="15" t="s">
        <v>60</v>
      </c>
      <c r="K5240" s="15" t="s">
        <v>28</v>
      </c>
      <c r="L5240" s="15" t="str">
        <f t="array" ref="L5240">_xlfn.XLOOKUP(M5240,reference_province_to_city!$A$2:$A$11,reference_province_to_city!$B$2:$B$11)</f>
        <v>Medan</v>
      </c>
      <c r="M5240" s="15" t="s">
        <v>11</v>
      </c>
      <c r="O5240" s="15">
        <f t="array" ref="O5240">_xlfn.XLOOKUP(M5240,reference_postal_code!$B$2:$B$11,reference_postal_code!$A$2:$A$11)</f>
        <v>20111</v>
      </c>
      <c r="P5240" s="15" t="s">
        <v>77</v>
      </c>
      <c r="Q5240" s="15" t="s">
        <v>5975</v>
      </c>
      <c r="R5240" s="15" t="s">
        <v>106</v>
      </c>
      <c r="S5240" s="15" t="s">
        <v>139</v>
      </c>
      <c r="T5240" s="15" t="s">
        <v>5976</v>
      </c>
      <c r="U5240" s="28">
        <v>1039500.0</v>
      </c>
      <c r="V5240" s="15">
        <v>9.0</v>
      </c>
      <c r="W5240" s="31">
        <v>0.0</v>
      </c>
      <c r="X5240" s="28">
        <v>343035.0</v>
      </c>
    </row>
    <row r="5241" ht="15.75" customHeight="1">
      <c r="A5241" s="15">
        <v>8309.0</v>
      </c>
      <c r="B5241" s="15" t="s">
        <v>7693</v>
      </c>
      <c r="C5241" s="18">
        <v>42576.0</v>
      </c>
      <c r="D5241" s="18">
        <v>42576.0</v>
      </c>
      <c r="E5241" s="18">
        <f t="shared" si="1"/>
        <v>42576</v>
      </c>
      <c r="F5241" s="15" t="s">
        <v>466</v>
      </c>
      <c r="G5241" s="15" t="s">
        <v>2176</v>
      </c>
      <c r="H5241" s="15" t="s">
        <v>2177</v>
      </c>
      <c r="I5241" s="15" t="s">
        <v>76</v>
      </c>
      <c r="J5241" s="15" t="s">
        <v>60</v>
      </c>
      <c r="K5241" s="15" t="s">
        <v>33</v>
      </c>
      <c r="L5241" s="15" t="str">
        <f t="array" ref="L5241">_xlfn.XLOOKUP(M5241,reference_province_to_city!$A$2:$A$11,reference_province_to_city!$B$2:$B$11)</f>
        <v>Makassar</v>
      </c>
      <c r="M5241" s="15" t="s">
        <v>25</v>
      </c>
      <c r="N5241" s="15">
        <v>90111.0</v>
      </c>
      <c r="O5241" s="15">
        <f t="array" ref="O5241">_xlfn.XLOOKUP(M5241,reference_postal_code!$B$2:$B$11,reference_postal_code!$A$2:$A$11)</f>
        <v>90111</v>
      </c>
      <c r="P5241" s="15" t="s">
        <v>63</v>
      </c>
      <c r="Q5241" s="15" t="s">
        <v>3734</v>
      </c>
      <c r="R5241" s="15" t="s">
        <v>65</v>
      </c>
      <c r="S5241" s="15" t="s">
        <v>93</v>
      </c>
      <c r="T5241" s="15" t="s">
        <v>3735</v>
      </c>
      <c r="U5241" s="28">
        <v>557550.0</v>
      </c>
      <c r="V5241" s="15">
        <v>9.0</v>
      </c>
      <c r="W5241" s="31">
        <v>0.0</v>
      </c>
      <c r="X5241" s="28">
        <v>167265.0</v>
      </c>
    </row>
    <row r="5242" ht="15.75" customHeight="1">
      <c r="A5242" s="15">
        <v>9894.0</v>
      </c>
      <c r="B5242" s="15" t="s">
        <v>7682</v>
      </c>
      <c r="C5242" s="18">
        <v>42576.0</v>
      </c>
      <c r="D5242" s="18">
        <v>42579.0</v>
      </c>
      <c r="E5242" s="18">
        <f t="shared" si="1"/>
        <v>42579</v>
      </c>
      <c r="F5242" s="15" t="s">
        <v>114</v>
      </c>
      <c r="G5242" s="15" t="s">
        <v>4411</v>
      </c>
      <c r="H5242" s="15" t="s">
        <v>4412</v>
      </c>
      <c r="I5242" s="15" t="s">
        <v>128</v>
      </c>
      <c r="J5242" s="15" t="s">
        <v>60</v>
      </c>
      <c r="K5242" s="15" t="s">
        <v>33</v>
      </c>
      <c r="L5242" s="15" t="str">
        <f t="array" ref="L5242">_xlfn.XLOOKUP(M5242,reference_province_to_city!$A$2:$A$11,reference_province_to_city!$B$2:$B$11)</f>
        <v>Makassar</v>
      </c>
      <c r="M5242" s="15" t="s">
        <v>25</v>
      </c>
      <c r="N5242" s="15">
        <v>90111.0</v>
      </c>
      <c r="O5242" s="15">
        <f t="array" ref="O5242">_xlfn.XLOOKUP(M5242,reference_postal_code!$B$2:$B$11,reference_postal_code!$A$2:$A$11)</f>
        <v>90111</v>
      </c>
      <c r="P5242" s="15" t="s">
        <v>63</v>
      </c>
      <c r="Q5242" s="15" t="s">
        <v>3620</v>
      </c>
      <c r="R5242" s="15" t="s">
        <v>106</v>
      </c>
      <c r="S5242" s="15" t="s">
        <v>107</v>
      </c>
      <c r="T5242" s="15" t="s">
        <v>3621</v>
      </c>
      <c r="U5242" s="28">
        <v>6053400.0</v>
      </c>
      <c r="V5242" s="15">
        <v>4.0</v>
      </c>
      <c r="W5242" s="31">
        <v>0.0</v>
      </c>
      <c r="X5242" s="28">
        <v>1452816.0</v>
      </c>
    </row>
    <row r="5243" ht="15.75" customHeight="1">
      <c r="A5243" s="15">
        <v>8633.0</v>
      </c>
      <c r="B5243" s="15" t="s">
        <v>7694</v>
      </c>
      <c r="C5243" s="18">
        <v>42579.0</v>
      </c>
      <c r="D5243" s="18">
        <v>42580.0</v>
      </c>
      <c r="E5243" s="18">
        <f t="shared" si="1"/>
        <v>42580</v>
      </c>
      <c r="F5243" s="15" t="s">
        <v>125</v>
      </c>
      <c r="G5243" s="15" t="s">
        <v>5231</v>
      </c>
      <c r="H5243" s="15" t="s">
        <v>5232</v>
      </c>
      <c r="I5243" s="15" t="s">
        <v>59</v>
      </c>
      <c r="J5243" s="15" t="s">
        <v>60</v>
      </c>
      <c r="K5243" s="15" t="s">
        <v>10</v>
      </c>
      <c r="L5243" s="15" t="str">
        <f t="array" ref="L5243">_xlfn.XLOOKUP(M5243,reference_province_to_city!$A$2:$A$11,reference_province_to_city!$B$2:$B$11)</f>
        <v>Jakarta</v>
      </c>
      <c r="M5243" s="15" t="s">
        <v>7</v>
      </c>
      <c r="N5243" s="15">
        <v>10110.0</v>
      </c>
      <c r="O5243" s="15">
        <f t="array" ref="O5243">_xlfn.XLOOKUP(M5243,reference_postal_code!$B$2:$B$11,reference_postal_code!$A$2:$A$11)</f>
        <v>10110</v>
      </c>
      <c r="P5243" s="15" t="s">
        <v>117</v>
      </c>
      <c r="Q5243" s="15" t="s">
        <v>5557</v>
      </c>
      <c r="R5243" s="15" t="s">
        <v>65</v>
      </c>
      <c r="S5243" s="15" t="s">
        <v>83</v>
      </c>
      <c r="T5243" s="15" t="s">
        <v>5558</v>
      </c>
      <c r="U5243" s="28">
        <v>2.054646E7</v>
      </c>
      <c r="V5243" s="15">
        <v>6.0</v>
      </c>
      <c r="W5243" s="31">
        <v>0.7</v>
      </c>
      <c r="X5243" s="28">
        <v>-1.369764E7</v>
      </c>
    </row>
    <row r="5244" ht="15.75" customHeight="1">
      <c r="A5244" s="15">
        <v>5679.0</v>
      </c>
      <c r="B5244" s="15" t="s">
        <v>7695</v>
      </c>
      <c r="C5244" s="18">
        <v>42579.0</v>
      </c>
      <c r="D5244" s="18"/>
      <c r="E5244" s="18">
        <f t="shared" si="1"/>
        <v>42582</v>
      </c>
      <c r="F5244" s="15" t="s">
        <v>55</v>
      </c>
      <c r="G5244" s="15" t="s">
        <v>4119</v>
      </c>
      <c r="H5244" s="15" t="s">
        <v>4120</v>
      </c>
      <c r="I5244" s="15" t="s">
        <v>76</v>
      </c>
      <c r="J5244" s="15" t="s">
        <v>60</v>
      </c>
      <c r="K5244" s="15" t="s">
        <v>29</v>
      </c>
      <c r="L5244" s="15" t="str">
        <f t="array" ref="L5244">_xlfn.XLOOKUP(M5244,reference_province_to_city!$A$2:$A$11,reference_province_to_city!$B$2:$B$11)</f>
        <v>Palembang</v>
      </c>
      <c r="M5244" s="15" t="s">
        <v>13</v>
      </c>
      <c r="N5244" s="15">
        <v>30111.0</v>
      </c>
      <c r="O5244" s="15">
        <f t="array" ref="O5244">_xlfn.XLOOKUP(M5244,reference_postal_code!$B$2:$B$11,reference_postal_code!$A$2:$A$11)</f>
        <v>30111</v>
      </c>
      <c r="P5244" s="15" t="s">
        <v>77</v>
      </c>
      <c r="Q5244" s="15" t="s">
        <v>3436</v>
      </c>
      <c r="R5244" s="15" t="s">
        <v>65</v>
      </c>
      <c r="S5244" s="15" t="s">
        <v>103</v>
      </c>
      <c r="T5244" s="15" t="s">
        <v>3437</v>
      </c>
      <c r="U5244" s="28">
        <v>306600.0</v>
      </c>
      <c r="V5244" s="15">
        <v>7.0</v>
      </c>
      <c r="W5244" s="31">
        <v>0.0</v>
      </c>
      <c r="X5244" s="28">
        <v>137970.0</v>
      </c>
    </row>
    <row r="5245" ht="15.75" customHeight="1">
      <c r="A5245" s="15">
        <v>6927.0</v>
      </c>
      <c r="B5245" s="15" t="s">
        <v>7696</v>
      </c>
      <c r="C5245" s="18">
        <v>42579.0</v>
      </c>
      <c r="D5245" s="18">
        <v>42585.0</v>
      </c>
      <c r="E5245" s="18">
        <f t="shared" si="1"/>
        <v>42585</v>
      </c>
      <c r="F5245" s="15" t="s">
        <v>55</v>
      </c>
      <c r="G5245" s="15" t="s">
        <v>4562</v>
      </c>
      <c r="H5245" s="15" t="s">
        <v>4563</v>
      </c>
      <c r="I5245" s="15" t="s">
        <v>59</v>
      </c>
      <c r="J5245" s="15" t="s">
        <v>60</v>
      </c>
      <c r="K5245" s="15" t="s">
        <v>10</v>
      </c>
      <c r="L5245" s="15" t="str">
        <f t="array" ref="L5245">_xlfn.XLOOKUP(M5245,reference_province_to_city!$A$2:$A$11,reference_province_to_city!$B$2:$B$11)</f>
        <v>Jakarta</v>
      </c>
      <c r="M5245" s="15" t="s">
        <v>7</v>
      </c>
      <c r="N5245" s="15">
        <v>10110.0</v>
      </c>
      <c r="O5245" s="15">
        <f t="array" ref="O5245">_xlfn.XLOOKUP(M5245,reference_postal_code!$B$2:$B$11,reference_postal_code!$A$2:$A$11)</f>
        <v>10110</v>
      </c>
      <c r="P5245" s="15" t="s">
        <v>117</v>
      </c>
      <c r="Q5245" s="15" t="s">
        <v>565</v>
      </c>
      <c r="R5245" s="15" t="s">
        <v>65</v>
      </c>
      <c r="S5245" s="15" t="s">
        <v>79</v>
      </c>
      <c r="T5245" s="15" t="s">
        <v>566</v>
      </c>
      <c r="U5245" s="28">
        <v>283500.0</v>
      </c>
      <c r="V5245" s="15">
        <v>3.0</v>
      </c>
      <c r="W5245" s="31">
        <v>0.0</v>
      </c>
      <c r="X5245" s="28">
        <v>130410.0</v>
      </c>
    </row>
    <row r="5246" ht="15.75" customHeight="1">
      <c r="A5246" s="15">
        <v>5680.0</v>
      </c>
      <c r="B5246" s="15" t="s">
        <v>7695</v>
      </c>
      <c r="C5246" s="18">
        <v>42579.0</v>
      </c>
      <c r="D5246" s="18">
        <v>42585.0</v>
      </c>
      <c r="E5246" s="18">
        <f t="shared" si="1"/>
        <v>42585</v>
      </c>
      <c r="F5246" s="15" t="s">
        <v>55</v>
      </c>
      <c r="G5246" s="15" t="s">
        <v>4119</v>
      </c>
      <c r="H5246" s="15" t="s">
        <v>4120</v>
      </c>
      <c r="I5246" s="15" t="s">
        <v>76</v>
      </c>
      <c r="J5246" s="15" t="s">
        <v>60</v>
      </c>
      <c r="K5246" s="15" t="s">
        <v>29</v>
      </c>
      <c r="L5246" s="15" t="str">
        <f t="array" ref="L5246">_xlfn.XLOOKUP(M5246,reference_province_to_city!$A$2:$A$11,reference_province_to_city!$B$2:$B$11)</f>
        <v>Palembang</v>
      </c>
      <c r="M5246" s="15" t="s">
        <v>13</v>
      </c>
      <c r="N5246" s="15">
        <v>30111.0</v>
      </c>
      <c r="O5246" s="15">
        <f t="array" ref="O5246">_xlfn.XLOOKUP(M5246,reference_postal_code!$B$2:$B$11,reference_postal_code!$A$2:$A$11)</f>
        <v>30111</v>
      </c>
      <c r="P5246" s="15" t="s">
        <v>77</v>
      </c>
      <c r="Q5246" s="15" t="s">
        <v>710</v>
      </c>
      <c r="R5246" s="15" t="s">
        <v>65</v>
      </c>
      <c r="S5246" s="15" t="s">
        <v>66</v>
      </c>
      <c r="T5246" s="15" t="s">
        <v>711</v>
      </c>
      <c r="U5246" s="28">
        <v>1648800.0</v>
      </c>
      <c r="V5246" s="15">
        <v>2.0</v>
      </c>
      <c r="W5246" s="31">
        <v>0.0</v>
      </c>
      <c r="X5246" s="28">
        <v>807912.0</v>
      </c>
    </row>
    <row r="5247" ht="15.75" customHeight="1">
      <c r="A5247" s="15">
        <v>9592.0</v>
      </c>
      <c r="B5247" s="15" t="s">
        <v>7697</v>
      </c>
      <c r="C5247" s="18">
        <v>42579.0</v>
      </c>
      <c r="D5247" s="18">
        <v>42583.0</v>
      </c>
      <c r="E5247" s="18">
        <f t="shared" si="1"/>
        <v>42583</v>
      </c>
      <c r="F5247" s="15" t="s">
        <v>55</v>
      </c>
      <c r="G5247" s="15" t="s">
        <v>3329</v>
      </c>
      <c r="H5247" s="15" t="s">
        <v>3330</v>
      </c>
      <c r="I5247" s="15" t="s">
        <v>76</v>
      </c>
      <c r="J5247" s="15" t="s">
        <v>60</v>
      </c>
      <c r="K5247" s="15" t="s">
        <v>28</v>
      </c>
      <c r="L5247" s="15" t="str">
        <f t="array" ref="L5247">_xlfn.XLOOKUP(M5247,reference_province_to_city!$A$2:$A$11,reference_province_to_city!$B$2:$B$11)</f>
        <v>Medan</v>
      </c>
      <c r="M5247" s="15" t="s">
        <v>11</v>
      </c>
      <c r="N5247" s="15">
        <v>20111.0</v>
      </c>
      <c r="O5247" s="15">
        <f t="array" ref="O5247">_xlfn.XLOOKUP(M5247,reference_postal_code!$B$2:$B$11,reference_postal_code!$A$2:$A$11)</f>
        <v>20111</v>
      </c>
      <c r="P5247" s="15" t="s">
        <v>77</v>
      </c>
      <c r="Q5247" s="15" t="s">
        <v>2640</v>
      </c>
      <c r="R5247" s="15" t="s">
        <v>106</v>
      </c>
      <c r="S5247" s="15" t="s">
        <v>139</v>
      </c>
      <c r="T5247" s="15" t="s">
        <v>2641</v>
      </c>
      <c r="U5247" s="28">
        <v>370500.0</v>
      </c>
      <c r="V5247" s="15">
        <v>5.0</v>
      </c>
      <c r="W5247" s="31">
        <v>0.6</v>
      </c>
      <c r="X5247" s="28">
        <v>-148200.0</v>
      </c>
    </row>
    <row r="5248" ht="15.75" customHeight="1">
      <c r="A5248" s="15">
        <v>8632.0</v>
      </c>
      <c r="B5248" s="15" t="s">
        <v>7694</v>
      </c>
      <c r="C5248" s="18">
        <v>42579.0</v>
      </c>
      <c r="D5248" s="18">
        <v>42580.0</v>
      </c>
      <c r="E5248" s="18">
        <f t="shared" si="1"/>
        <v>42580</v>
      </c>
      <c r="F5248" s="15" t="s">
        <v>125</v>
      </c>
      <c r="G5248" s="15" t="s">
        <v>5231</v>
      </c>
      <c r="H5248" s="15" t="s">
        <v>5232</v>
      </c>
      <c r="I5248" s="15" t="s">
        <v>59</v>
      </c>
      <c r="J5248" s="15" t="s">
        <v>60</v>
      </c>
      <c r="K5248" s="15" t="s">
        <v>10</v>
      </c>
      <c r="L5248" s="15" t="str">
        <f t="array" ref="L5248">_xlfn.XLOOKUP(M5248,reference_province_to_city!$A$2:$A$11,reference_province_to_city!$B$2:$B$11)</f>
        <v>Jakarta</v>
      </c>
      <c r="M5248" s="15" t="s">
        <v>7</v>
      </c>
      <c r="N5248" s="15">
        <v>10110.0</v>
      </c>
      <c r="O5248" s="15">
        <f t="array" ref="O5248">_xlfn.XLOOKUP(M5248,reference_postal_code!$B$2:$B$11,reference_postal_code!$A$2:$A$11)</f>
        <v>10110</v>
      </c>
      <c r="P5248" s="15" t="s">
        <v>117</v>
      </c>
      <c r="Q5248" s="15" t="s">
        <v>310</v>
      </c>
      <c r="R5248" s="15" t="s">
        <v>106</v>
      </c>
      <c r="S5248" s="15" t="s">
        <v>183</v>
      </c>
      <c r="T5248" s="15" t="s">
        <v>311</v>
      </c>
      <c r="U5248" s="28">
        <v>2661750.0</v>
      </c>
      <c r="V5248" s="15">
        <v>5.0</v>
      </c>
      <c r="W5248" s="31">
        <v>0.5</v>
      </c>
      <c r="X5248" s="28">
        <v>-1171170.0</v>
      </c>
    </row>
    <row r="5249" ht="15.75" customHeight="1">
      <c r="A5249" s="15">
        <v>8634.0</v>
      </c>
      <c r="B5249" s="15" t="s">
        <v>7694</v>
      </c>
      <c r="C5249" s="18">
        <v>42579.0</v>
      </c>
      <c r="D5249" s="18">
        <v>42580.0</v>
      </c>
      <c r="E5249" s="18">
        <f t="shared" si="1"/>
        <v>42580</v>
      </c>
      <c r="F5249" s="15" t="s">
        <v>125</v>
      </c>
      <c r="G5249" s="15" t="s">
        <v>5231</v>
      </c>
      <c r="H5249" s="15" t="s">
        <v>5232</v>
      </c>
      <c r="I5249" s="15" t="s">
        <v>59</v>
      </c>
      <c r="J5249" s="15" t="s">
        <v>60</v>
      </c>
      <c r="K5249" s="15" t="s">
        <v>10</v>
      </c>
      <c r="L5249" s="15" t="str">
        <f t="array" ref="L5249">_xlfn.XLOOKUP(M5249,reference_province_to_city!$A$2:$A$11,reference_province_to_city!$B$2:$B$11)</f>
        <v>Jakarta</v>
      </c>
      <c r="M5249" s="15" t="s">
        <v>7</v>
      </c>
      <c r="N5249" s="15">
        <v>10110.0</v>
      </c>
      <c r="O5249" s="15">
        <f t="array" ref="O5249">_xlfn.XLOOKUP(M5249,reference_postal_code!$B$2:$B$11,reference_postal_code!$A$2:$A$11)</f>
        <v>10110</v>
      </c>
      <c r="P5249" s="15" t="s">
        <v>117</v>
      </c>
      <c r="Q5249" s="15" t="s">
        <v>3585</v>
      </c>
      <c r="R5249" s="15" t="s">
        <v>65</v>
      </c>
      <c r="S5249" s="15" t="s">
        <v>222</v>
      </c>
      <c r="T5249" s="15" t="s">
        <v>3586</v>
      </c>
      <c r="U5249" s="28">
        <v>142200.0</v>
      </c>
      <c r="V5249" s="15">
        <v>3.0</v>
      </c>
      <c r="W5249" s="31">
        <v>0.2</v>
      </c>
      <c r="X5249" s="28">
        <v>10665.0</v>
      </c>
    </row>
    <row r="5250" ht="15.75" customHeight="1">
      <c r="A5250" s="15">
        <v>9593.0</v>
      </c>
      <c r="B5250" s="15" t="s">
        <v>7697</v>
      </c>
      <c r="C5250" s="18">
        <v>42579.0</v>
      </c>
      <c r="D5250" s="18">
        <v>42583.0</v>
      </c>
      <c r="E5250" s="18">
        <f t="shared" si="1"/>
        <v>42583</v>
      </c>
      <c r="F5250" s="15" t="s">
        <v>55</v>
      </c>
      <c r="G5250" s="15" t="s">
        <v>3329</v>
      </c>
      <c r="H5250" s="15" t="s">
        <v>3330</v>
      </c>
      <c r="I5250" s="15" t="s">
        <v>76</v>
      </c>
      <c r="J5250" s="15" t="s">
        <v>60</v>
      </c>
      <c r="K5250" s="15" t="s">
        <v>28</v>
      </c>
      <c r="L5250" s="15" t="str">
        <f t="array" ref="L5250">_xlfn.XLOOKUP(M5250,reference_province_to_city!$A$2:$A$11,reference_province_to_city!$B$2:$B$11)</f>
        <v>Medan</v>
      </c>
      <c r="M5250" s="15" t="s">
        <v>11</v>
      </c>
      <c r="N5250" s="15">
        <v>20111.0</v>
      </c>
      <c r="O5250" s="15">
        <f t="array" ref="O5250">_xlfn.XLOOKUP(M5250,reference_postal_code!$B$2:$B$11,reference_postal_code!$A$2:$A$11)</f>
        <v>20111</v>
      </c>
      <c r="P5250" s="15" t="s">
        <v>77</v>
      </c>
      <c r="Q5250" s="15" t="s">
        <v>7698</v>
      </c>
      <c r="R5250" s="15" t="s">
        <v>106</v>
      </c>
      <c r="S5250" s="15" t="s">
        <v>139</v>
      </c>
      <c r="T5250" s="15" t="s">
        <v>7699</v>
      </c>
      <c r="U5250" s="28">
        <v>4540800.0</v>
      </c>
      <c r="V5250" s="15">
        <v>5.0</v>
      </c>
      <c r="W5250" s="31">
        <v>0.6</v>
      </c>
      <c r="X5250" s="28">
        <v>-5676000.0</v>
      </c>
    </row>
    <row r="5251" ht="15.75" customHeight="1">
      <c r="A5251" s="15">
        <v>8650.0</v>
      </c>
      <c r="B5251" s="15" t="s">
        <v>7700</v>
      </c>
      <c r="C5251" s="18">
        <v>42580.0</v>
      </c>
      <c r="D5251" s="18">
        <v>42585.0</v>
      </c>
      <c r="E5251" s="18">
        <f t="shared" si="1"/>
        <v>42585</v>
      </c>
      <c r="F5251" s="15" t="s">
        <v>55</v>
      </c>
      <c r="G5251" s="15" t="s">
        <v>6606</v>
      </c>
      <c r="H5251" s="15" t="s">
        <v>6607</v>
      </c>
      <c r="I5251" s="15" t="s">
        <v>59</v>
      </c>
      <c r="J5251" s="15" t="s">
        <v>60</v>
      </c>
      <c r="K5251" s="15" t="s">
        <v>289</v>
      </c>
      <c r="L5251" s="15" t="str">
        <f t="array" ref="L5251">_xlfn.XLOOKUP(M5251,reference_province_to_city!$A$2:$A$11,reference_province_to_city!$B$2:$B$11)</f>
        <v>Medan</v>
      </c>
      <c r="M5251" s="15" t="s">
        <v>11</v>
      </c>
      <c r="N5251" s="15">
        <v>20111.0</v>
      </c>
      <c r="O5251" s="15">
        <f t="array" ref="O5251">_xlfn.XLOOKUP(M5251,reference_postal_code!$B$2:$B$11,reference_postal_code!$A$2:$A$11)</f>
        <v>20111</v>
      </c>
      <c r="P5251" s="15" t="s">
        <v>77</v>
      </c>
      <c r="Q5251" s="15" t="s">
        <v>3064</v>
      </c>
      <c r="R5251" s="15" t="s">
        <v>65</v>
      </c>
      <c r="S5251" s="15" t="s">
        <v>83</v>
      </c>
      <c r="T5251" s="15" t="s">
        <v>3065</v>
      </c>
      <c r="U5251" s="28">
        <v>410940.0</v>
      </c>
      <c r="V5251" s="15">
        <v>3.0</v>
      </c>
      <c r="W5251" s="31">
        <v>0.7</v>
      </c>
      <c r="X5251" s="28">
        <v>-301356.0</v>
      </c>
    </row>
    <row r="5252" ht="15.75" customHeight="1">
      <c r="A5252" s="15">
        <v>8649.0</v>
      </c>
      <c r="B5252" s="15" t="s">
        <v>7700</v>
      </c>
      <c r="C5252" s="18">
        <v>42580.0</v>
      </c>
      <c r="D5252" s="18">
        <v>42585.0</v>
      </c>
      <c r="E5252" s="18">
        <f t="shared" si="1"/>
        <v>42585</v>
      </c>
      <c r="F5252" s="15" t="s">
        <v>55</v>
      </c>
      <c r="G5252" s="15" t="s">
        <v>6606</v>
      </c>
      <c r="H5252" s="15" t="s">
        <v>6607</v>
      </c>
      <c r="I5252" s="15" t="s">
        <v>59</v>
      </c>
      <c r="J5252" s="15" t="s">
        <v>60</v>
      </c>
      <c r="K5252" s="15" t="s">
        <v>28</v>
      </c>
      <c r="L5252" s="15" t="str">
        <f t="array" ref="L5252">_xlfn.XLOOKUP(M5252,reference_province_to_city!$A$2:$A$11,reference_province_to_city!$B$2:$B$11)</f>
        <v>Medan</v>
      </c>
      <c r="M5252" s="15" t="s">
        <v>11</v>
      </c>
      <c r="N5252" s="15">
        <v>20111.0</v>
      </c>
      <c r="O5252" s="15">
        <f t="array" ref="O5252">_xlfn.XLOOKUP(M5252,reference_postal_code!$B$2:$B$11,reference_postal_code!$A$2:$A$11)</f>
        <v>20111</v>
      </c>
      <c r="P5252" s="15" t="s">
        <v>77</v>
      </c>
      <c r="Q5252" s="15" t="s">
        <v>3541</v>
      </c>
      <c r="R5252" s="15" t="s">
        <v>65</v>
      </c>
      <c r="S5252" s="15" t="s">
        <v>87</v>
      </c>
      <c r="T5252" s="15" t="s">
        <v>3542</v>
      </c>
      <c r="U5252" s="28">
        <v>1.05714E7</v>
      </c>
      <c r="V5252" s="15">
        <v>5.0</v>
      </c>
      <c r="W5252" s="31">
        <v>0.2</v>
      </c>
      <c r="X5252" s="28">
        <v>396427.0</v>
      </c>
    </row>
    <row r="5253" ht="15.75" customHeight="1">
      <c r="A5253" s="15">
        <v>4879.0</v>
      </c>
      <c r="B5253" s="15" t="s">
        <v>7701</v>
      </c>
      <c r="C5253" s="18">
        <v>42580.0</v>
      </c>
      <c r="D5253" s="18">
        <v>42582.0</v>
      </c>
      <c r="E5253" s="18">
        <f t="shared" si="1"/>
        <v>42582</v>
      </c>
      <c r="F5253" s="15" t="s">
        <v>125</v>
      </c>
      <c r="G5253" s="15" t="s">
        <v>4062</v>
      </c>
      <c r="H5253" s="15" t="s">
        <v>4063</v>
      </c>
      <c r="I5253" s="15" t="s">
        <v>59</v>
      </c>
      <c r="J5253" s="15" t="s">
        <v>60</v>
      </c>
      <c r="K5253" s="15" t="s">
        <v>26</v>
      </c>
      <c r="L5253" s="15" t="str">
        <f t="array" ref="L5253">_xlfn.XLOOKUP(M5253,reference_province_to_city!$A$2:$A$11,reference_province_to_city!$B$2:$B$11)</f>
        <v>Denpasar</v>
      </c>
      <c r="M5253" s="15" t="s">
        <v>24</v>
      </c>
      <c r="N5253" s="15">
        <v>80231.0</v>
      </c>
      <c r="O5253" s="15">
        <f t="array" ref="O5253">_xlfn.XLOOKUP(M5253,reference_postal_code!$B$2:$B$11,reference_postal_code!$A$2:$A$11)</f>
        <v>80231</v>
      </c>
      <c r="P5253" s="15" t="s">
        <v>63</v>
      </c>
      <c r="Q5253" s="15" t="s">
        <v>3881</v>
      </c>
      <c r="R5253" s="15" t="s">
        <v>65</v>
      </c>
      <c r="S5253" s="15" t="s">
        <v>83</v>
      </c>
      <c r="T5253" s="15" t="s">
        <v>3882</v>
      </c>
      <c r="U5253" s="28">
        <v>33210.0</v>
      </c>
      <c r="V5253" s="15">
        <v>3.0</v>
      </c>
      <c r="W5253" s="31">
        <v>0.7</v>
      </c>
      <c r="X5253" s="28">
        <v>-22140.0</v>
      </c>
    </row>
    <row r="5254" ht="15.75" customHeight="1">
      <c r="A5254" s="15">
        <v>3445.0</v>
      </c>
      <c r="B5254" s="15" t="s">
        <v>7702</v>
      </c>
      <c r="C5254" s="18">
        <v>42580.0</v>
      </c>
      <c r="D5254" s="18">
        <v>42584.0</v>
      </c>
      <c r="E5254" s="18">
        <f t="shared" si="1"/>
        <v>42584</v>
      </c>
      <c r="F5254" s="15" t="s">
        <v>55</v>
      </c>
      <c r="G5254" s="15" t="s">
        <v>126</v>
      </c>
      <c r="H5254" s="15" t="s">
        <v>127</v>
      </c>
      <c r="I5254" s="15" t="s">
        <v>128</v>
      </c>
      <c r="J5254" s="15" t="s">
        <v>60</v>
      </c>
      <c r="K5254" s="15" t="s">
        <v>19</v>
      </c>
      <c r="L5254" s="15" t="str">
        <f t="array" ref="L5254">_xlfn.XLOOKUP(M5254,reference_province_to_city!$A$2:$A$11,reference_province_to_city!$B$2:$B$11)</f>
        <v>Yogyakarta</v>
      </c>
      <c r="M5254" s="15" t="s">
        <v>18</v>
      </c>
      <c r="N5254" s="15">
        <v>55111.0</v>
      </c>
      <c r="O5254" s="15">
        <f t="array" ref="O5254">_xlfn.XLOOKUP(M5254,reference_postal_code!$B$2:$B$11,reference_postal_code!$A$2:$A$11)</f>
        <v>55111</v>
      </c>
      <c r="P5254" s="15" t="s">
        <v>77</v>
      </c>
      <c r="Q5254" s="15" t="s">
        <v>3319</v>
      </c>
      <c r="R5254" s="15" t="s">
        <v>65</v>
      </c>
      <c r="S5254" s="15" t="s">
        <v>87</v>
      </c>
      <c r="T5254" s="15" t="s">
        <v>3320</v>
      </c>
      <c r="U5254" s="28">
        <v>1271760.0</v>
      </c>
      <c r="V5254" s="15">
        <v>2.0</v>
      </c>
      <c r="W5254" s="31">
        <v>0.2</v>
      </c>
      <c r="X5254" s="28">
        <v>-254352.0</v>
      </c>
    </row>
    <row r="5255" ht="15.75" customHeight="1">
      <c r="A5255" s="15">
        <v>2174.0</v>
      </c>
      <c r="B5255" s="15" t="s">
        <v>7703</v>
      </c>
      <c r="C5255" s="18">
        <v>42581.0</v>
      </c>
      <c r="D5255" s="18">
        <v>42586.0</v>
      </c>
      <c r="E5255" s="18">
        <f t="shared" si="1"/>
        <v>42586</v>
      </c>
      <c r="F5255" s="15" t="s">
        <v>55</v>
      </c>
      <c r="G5255" s="15" t="s">
        <v>3644</v>
      </c>
      <c r="H5255" s="15" t="s">
        <v>3645</v>
      </c>
      <c r="I5255" s="15" t="s">
        <v>76</v>
      </c>
      <c r="J5255" s="15" t="s">
        <v>60</v>
      </c>
      <c r="K5255" s="15" t="s">
        <v>10</v>
      </c>
      <c r="L5255" s="15" t="str">
        <f t="array" ref="L5255">_xlfn.XLOOKUP(M5255,reference_province_to_city!$A$2:$A$11,reference_province_to_city!$B$2:$B$11)</f>
        <v>Jakarta</v>
      </c>
      <c r="M5255" s="15" t="s">
        <v>7</v>
      </c>
      <c r="N5255" s="15">
        <v>10110.0</v>
      </c>
      <c r="O5255" s="15">
        <f t="array" ref="O5255">_xlfn.XLOOKUP(M5255,reference_postal_code!$B$2:$B$11,reference_postal_code!$A$2:$A$11)</f>
        <v>10110</v>
      </c>
      <c r="P5255" s="15" t="s">
        <v>117</v>
      </c>
      <c r="Q5255" s="15" t="s">
        <v>3684</v>
      </c>
      <c r="R5255" s="15" t="s">
        <v>65</v>
      </c>
      <c r="S5255" s="15" t="s">
        <v>83</v>
      </c>
      <c r="T5255" s="15" t="s">
        <v>3685</v>
      </c>
      <c r="U5255" s="28">
        <v>138960.0</v>
      </c>
      <c r="V5255" s="15">
        <v>3.0</v>
      </c>
      <c r="W5255" s="31">
        <v>0.8</v>
      </c>
      <c r="X5255" s="28">
        <v>-208440.0</v>
      </c>
    </row>
    <row r="5256" ht="15.75" customHeight="1">
      <c r="A5256" s="15">
        <v>7455.0</v>
      </c>
      <c r="B5256" s="15" t="s">
        <v>7704</v>
      </c>
      <c r="C5256" s="18">
        <v>42581.0</v>
      </c>
      <c r="D5256" s="18">
        <v>42586.0</v>
      </c>
      <c r="E5256" s="18">
        <f t="shared" si="1"/>
        <v>42586</v>
      </c>
      <c r="F5256" s="15" t="s">
        <v>55</v>
      </c>
      <c r="G5256" s="15" t="s">
        <v>1366</v>
      </c>
      <c r="H5256" s="15" t="s">
        <v>1367</v>
      </c>
      <c r="I5256" s="15" t="s">
        <v>59</v>
      </c>
      <c r="J5256" s="15" t="s">
        <v>60</v>
      </c>
      <c r="K5256" s="15" t="s">
        <v>99</v>
      </c>
      <c r="L5256" s="15" t="str">
        <f t="array" ref="L5256">_xlfn.XLOOKUP(M5256,reference_province_to_city!$A$2:$A$11,reference_province_to_city!$B$2:$B$11)</f>
        <v>Denpasar</v>
      </c>
      <c r="M5256" s="15" t="s">
        <v>24</v>
      </c>
      <c r="N5256" s="15">
        <v>80231.0</v>
      </c>
      <c r="O5256" s="15">
        <f t="array" ref="O5256">_xlfn.XLOOKUP(M5256,reference_postal_code!$B$2:$B$11,reference_postal_code!$A$2:$A$11)</f>
        <v>80231</v>
      </c>
      <c r="P5256" s="15" t="s">
        <v>63</v>
      </c>
      <c r="Q5256" s="15" t="s">
        <v>7705</v>
      </c>
      <c r="R5256" s="15" t="s">
        <v>65</v>
      </c>
      <c r="S5256" s="15" t="s">
        <v>79</v>
      </c>
      <c r="T5256" s="15" t="s">
        <v>821</v>
      </c>
      <c r="U5256" s="28">
        <v>138720.0</v>
      </c>
      <c r="V5256" s="15">
        <v>4.0</v>
      </c>
      <c r="W5256" s="31">
        <v>0.2</v>
      </c>
      <c r="X5256" s="28">
        <v>46818.0</v>
      </c>
    </row>
    <row r="5257" ht="15.75" customHeight="1">
      <c r="A5257" s="15">
        <v>7908.0</v>
      </c>
      <c r="B5257" s="15" t="s">
        <v>7706</v>
      </c>
      <c r="C5257" s="18">
        <v>42581.0</v>
      </c>
      <c r="D5257" s="18">
        <v>42584.0</v>
      </c>
      <c r="E5257" s="18">
        <f t="shared" si="1"/>
        <v>42584</v>
      </c>
      <c r="F5257" s="15" t="s">
        <v>125</v>
      </c>
      <c r="G5257" s="15" t="s">
        <v>2077</v>
      </c>
      <c r="H5257" s="15" t="s">
        <v>2078</v>
      </c>
      <c r="I5257" s="15" t="s">
        <v>128</v>
      </c>
      <c r="J5257" s="15" t="s">
        <v>60</v>
      </c>
      <c r="K5257" s="15" t="s">
        <v>31</v>
      </c>
      <c r="L5257" s="15" t="str">
        <f t="array" ref="L5257">_xlfn.XLOOKUP(M5257,reference_province_to_city!$A$2:$A$11,reference_province_to_city!$B$2:$B$11)</f>
        <v>Balikpapan</v>
      </c>
      <c r="M5257" s="15" t="s">
        <v>21</v>
      </c>
      <c r="N5257" s="15">
        <v>76114.0</v>
      </c>
      <c r="O5257" s="15">
        <f t="array" ref="O5257">_xlfn.XLOOKUP(M5257,reference_postal_code!$B$2:$B$11,reference_postal_code!$A$2:$A$11)</f>
        <v>76114</v>
      </c>
      <c r="P5257" s="15" t="s">
        <v>166</v>
      </c>
      <c r="Q5257" s="15" t="s">
        <v>5112</v>
      </c>
      <c r="R5257" s="15" t="s">
        <v>65</v>
      </c>
      <c r="S5257" s="15" t="s">
        <v>222</v>
      </c>
      <c r="T5257" s="15" t="s">
        <v>5113</v>
      </c>
      <c r="U5257" s="28">
        <v>1.07346E7</v>
      </c>
      <c r="V5257" s="15">
        <v>2.0</v>
      </c>
      <c r="W5257" s="31">
        <v>0.0</v>
      </c>
      <c r="X5257" s="28">
        <v>2683650.0</v>
      </c>
    </row>
    <row r="5258" ht="15.75" customHeight="1">
      <c r="A5258" s="15">
        <v>7456.0</v>
      </c>
      <c r="B5258" s="15" t="s">
        <v>7704</v>
      </c>
      <c r="C5258" s="18">
        <v>42581.0</v>
      </c>
      <c r="D5258" s="18">
        <v>42586.0</v>
      </c>
      <c r="E5258" s="18">
        <f t="shared" si="1"/>
        <v>42586</v>
      </c>
      <c r="F5258" s="15" t="s">
        <v>55</v>
      </c>
      <c r="G5258" s="15" t="s">
        <v>1366</v>
      </c>
      <c r="H5258" s="15" t="s">
        <v>1367</v>
      </c>
      <c r="I5258" s="15" t="s">
        <v>59</v>
      </c>
      <c r="J5258" s="15" t="s">
        <v>60</v>
      </c>
      <c r="K5258" s="15" t="s">
        <v>26</v>
      </c>
      <c r="L5258" s="15" t="str">
        <f t="array" ref="L5258">_xlfn.XLOOKUP(M5258,reference_province_to_city!$A$2:$A$11,reference_province_to_city!$B$2:$B$11)</f>
        <v>Denpasar</v>
      </c>
      <c r="M5258" s="15" t="s">
        <v>24</v>
      </c>
      <c r="N5258" s="15">
        <v>80231.0</v>
      </c>
      <c r="O5258" s="15">
        <f t="array" ref="O5258">_xlfn.XLOOKUP(M5258,reference_postal_code!$B$2:$B$11,reference_postal_code!$A$2:$A$11)</f>
        <v>80231</v>
      </c>
      <c r="P5258" s="15" t="s">
        <v>63</v>
      </c>
      <c r="Q5258" s="15" t="s">
        <v>5485</v>
      </c>
      <c r="R5258" s="15" t="s">
        <v>65</v>
      </c>
      <c r="S5258" s="15" t="s">
        <v>87</v>
      </c>
      <c r="T5258" s="15" t="s">
        <v>5486</v>
      </c>
      <c r="U5258" s="28">
        <v>1.554936E7</v>
      </c>
      <c r="V5258" s="15">
        <v>2.0</v>
      </c>
      <c r="W5258" s="31">
        <v>0.2</v>
      </c>
      <c r="X5258" s="28">
        <v>777468.0</v>
      </c>
    </row>
    <row r="5259" ht="15.75" customHeight="1">
      <c r="A5259" s="15">
        <v>4675.0</v>
      </c>
      <c r="B5259" s="15" t="s">
        <v>7707</v>
      </c>
      <c r="C5259" s="18">
        <v>42582.0</v>
      </c>
      <c r="D5259" s="18">
        <v>42588.0</v>
      </c>
      <c r="E5259" s="18">
        <f t="shared" si="1"/>
        <v>42588</v>
      </c>
      <c r="F5259" s="15" t="s">
        <v>55</v>
      </c>
      <c r="G5259" s="15" t="s">
        <v>2408</v>
      </c>
      <c r="H5259" s="15" t="s">
        <v>2409</v>
      </c>
      <c r="I5259" s="15" t="s">
        <v>59</v>
      </c>
      <c r="J5259" s="15" t="s">
        <v>60</v>
      </c>
      <c r="K5259" s="15" t="s">
        <v>26</v>
      </c>
      <c r="L5259" s="15" t="str">
        <f t="array" ref="L5259">_xlfn.XLOOKUP(M5259,reference_province_to_city!$A$2:$A$11,reference_province_to_city!$B$2:$B$11)</f>
        <v>Denpasar</v>
      </c>
      <c r="M5259" s="15" t="s">
        <v>24</v>
      </c>
      <c r="N5259" s="15">
        <v>80231.0</v>
      </c>
      <c r="O5259" s="15">
        <f t="array" ref="O5259">_xlfn.XLOOKUP(M5259,reference_postal_code!$B$2:$B$11,reference_postal_code!$A$2:$A$11)</f>
        <v>80231</v>
      </c>
      <c r="P5259" s="15" t="s">
        <v>63</v>
      </c>
      <c r="Q5259" s="15" t="s">
        <v>265</v>
      </c>
      <c r="R5259" s="15" t="s">
        <v>106</v>
      </c>
      <c r="S5259" s="15" t="s">
        <v>139</v>
      </c>
      <c r="T5259" s="15" t="s">
        <v>266</v>
      </c>
      <c r="U5259" s="28">
        <v>4094100.0</v>
      </c>
      <c r="V5259" s="15">
        <v>3.0</v>
      </c>
      <c r="W5259" s="31">
        <v>0.0</v>
      </c>
      <c r="X5259" s="28">
        <v>450351.0</v>
      </c>
    </row>
    <row r="5260" ht="15.75" customHeight="1">
      <c r="A5260" s="15">
        <v>4673.0</v>
      </c>
      <c r="B5260" s="15" t="s">
        <v>7707</v>
      </c>
      <c r="C5260" s="18">
        <v>42582.0</v>
      </c>
      <c r="D5260" s="18">
        <v>42588.0</v>
      </c>
      <c r="E5260" s="18">
        <f t="shared" si="1"/>
        <v>42588</v>
      </c>
      <c r="F5260" s="15" t="s">
        <v>55</v>
      </c>
      <c r="G5260" s="15" t="s">
        <v>2408</v>
      </c>
      <c r="H5260" s="15" t="s">
        <v>2409</v>
      </c>
      <c r="I5260" s="15" t="s">
        <v>59</v>
      </c>
      <c r="J5260" s="15" t="s">
        <v>60</v>
      </c>
      <c r="K5260" s="15" t="s">
        <v>26</v>
      </c>
      <c r="L5260" s="15" t="str">
        <f t="array" ref="L5260">_xlfn.XLOOKUP(M5260,reference_province_to_city!$A$2:$A$11,reference_province_to_city!$B$2:$B$11)</f>
        <v>Denpasar</v>
      </c>
      <c r="M5260" s="15" t="s">
        <v>24</v>
      </c>
      <c r="N5260" s="15">
        <v>80231.0</v>
      </c>
      <c r="O5260" s="15">
        <f t="array" ref="O5260">_xlfn.XLOOKUP(M5260,reference_postal_code!$B$2:$B$11,reference_postal_code!$A$2:$A$11)</f>
        <v>80231</v>
      </c>
      <c r="P5260" s="15" t="s">
        <v>63</v>
      </c>
      <c r="Q5260" s="15" t="s">
        <v>6256</v>
      </c>
      <c r="R5260" s="15" t="s">
        <v>110</v>
      </c>
      <c r="S5260" s="15" t="s">
        <v>111</v>
      </c>
      <c r="T5260" s="15" t="s">
        <v>6257</v>
      </c>
      <c r="U5260" s="28">
        <v>9539400.0</v>
      </c>
      <c r="V5260" s="15">
        <v>4.0</v>
      </c>
      <c r="W5260" s="31">
        <v>0.0</v>
      </c>
      <c r="X5260" s="28">
        <v>2480244.0</v>
      </c>
    </row>
    <row r="5261" ht="15.75" customHeight="1">
      <c r="A5261" s="15">
        <v>4674.0</v>
      </c>
      <c r="B5261" s="15" t="s">
        <v>7707</v>
      </c>
      <c r="C5261" s="18">
        <v>42582.0</v>
      </c>
      <c r="D5261" s="18">
        <v>42588.0</v>
      </c>
      <c r="E5261" s="18">
        <f t="shared" si="1"/>
        <v>42588</v>
      </c>
      <c r="F5261" s="15" t="s">
        <v>55</v>
      </c>
      <c r="G5261" s="15" t="s">
        <v>2408</v>
      </c>
      <c r="H5261" s="15" t="s">
        <v>2409</v>
      </c>
      <c r="I5261" s="15" t="s">
        <v>59</v>
      </c>
      <c r="J5261" s="15" t="s">
        <v>60</v>
      </c>
      <c r="K5261" s="15" t="s">
        <v>26</v>
      </c>
      <c r="L5261" s="15" t="str">
        <f t="array" ref="L5261">_xlfn.XLOOKUP(M5261,reference_province_to_city!$A$2:$A$11,reference_province_to_city!$B$2:$B$11)</f>
        <v>Denpasar</v>
      </c>
      <c r="M5261" s="15" t="s">
        <v>24</v>
      </c>
      <c r="N5261" s="15">
        <v>80231.0</v>
      </c>
      <c r="O5261" s="15">
        <f t="array" ref="O5261">_xlfn.XLOOKUP(M5261,reference_postal_code!$B$2:$B$11,reference_postal_code!$A$2:$A$11)</f>
        <v>80231</v>
      </c>
      <c r="P5261" s="15" t="s">
        <v>63</v>
      </c>
      <c r="Q5261" s="15" t="s">
        <v>3825</v>
      </c>
      <c r="R5261" s="15" t="s">
        <v>110</v>
      </c>
      <c r="S5261" s="15" t="s">
        <v>111</v>
      </c>
      <c r="T5261" s="15" t="s">
        <v>3826</v>
      </c>
      <c r="U5261" s="28">
        <v>1784850.0</v>
      </c>
      <c r="V5261" s="15">
        <v>1.0</v>
      </c>
      <c r="W5261" s="31">
        <v>0.0</v>
      </c>
      <c r="X5261" s="28">
        <v>499758.0</v>
      </c>
    </row>
    <row r="5262" ht="15.75" customHeight="1">
      <c r="A5262" s="15">
        <v>8168.0</v>
      </c>
      <c r="B5262" s="15" t="s">
        <v>7708</v>
      </c>
      <c r="C5262" s="18">
        <v>42582.0</v>
      </c>
      <c r="D5262" s="18">
        <v>42587.0</v>
      </c>
      <c r="E5262" s="18">
        <f t="shared" si="1"/>
        <v>42587</v>
      </c>
      <c r="F5262" s="15" t="s">
        <v>55</v>
      </c>
      <c r="G5262" s="15" t="s">
        <v>1000</v>
      </c>
      <c r="H5262" s="15" t="s">
        <v>1001</v>
      </c>
      <c r="I5262" s="15" t="s">
        <v>128</v>
      </c>
      <c r="J5262" s="15" t="s">
        <v>60</v>
      </c>
      <c r="K5262" s="15" t="s">
        <v>17</v>
      </c>
      <c r="L5262" s="15" t="str">
        <f t="array" ref="L5262">_xlfn.XLOOKUP(M5262,reference_province_to_city!$A$2:$A$11,reference_province_to_city!$B$2:$B$11)</f>
        <v>Semarang</v>
      </c>
      <c r="M5262" s="15" t="s">
        <v>15</v>
      </c>
      <c r="N5262" s="15">
        <v>50111.0</v>
      </c>
      <c r="O5262" s="15">
        <f t="array" ref="O5262">_xlfn.XLOOKUP(M5262,reference_postal_code!$B$2:$B$11,reference_postal_code!$A$2:$A$11)</f>
        <v>50111</v>
      </c>
      <c r="P5262" s="15" t="s">
        <v>77</v>
      </c>
      <c r="Q5262" s="15" t="s">
        <v>5139</v>
      </c>
      <c r="R5262" s="15" t="s">
        <v>106</v>
      </c>
      <c r="S5262" s="15" t="s">
        <v>218</v>
      </c>
      <c r="T5262" s="15" t="s">
        <v>5140</v>
      </c>
      <c r="U5262" s="28">
        <v>1.294692E7</v>
      </c>
      <c r="V5262" s="15">
        <v>7.0</v>
      </c>
      <c r="W5262" s="31">
        <v>0.2</v>
      </c>
      <c r="X5262" s="28">
        <v>-485510.0</v>
      </c>
    </row>
    <row r="5263" ht="15.75" customHeight="1">
      <c r="A5263" s="15">
        <v>4672.0</v>
      </c>
      <c r="B5263" s="15" t="s">
        <v>7707</v>
      </c>
      <c r="C5263" s="18">
        <v>42582.0</v>
      </c>
      <c r="D5263" s="18">
        <v>42588.0</v>
      </c>
      <c r="E5263" s="18">
        <f t="shared" si="1"/>
        <v>42588</v>
      </c>
      <c r="F5263" s="15" t="s">
        <v>55</v>
      </c>
      <c r="G5263" s="15" t="s">
        <v>2408</v>
      </c>
      <c r="H5263" s="15" t="s">
        <v>2409</v>
      </c>
      <c r="I5263" s="15" t="s">
        <v>59</v>
      </c>
      <c r="J5263" s="15" t="s">
        <v>60</v>
      </c>
      <c r="K5263" s="15" t="s">
        <v>26</v>
      </c>
      <c r="L5263" s="15" t="str">
        <f t="array" ref="L5263">_xlfn.XLOOKUP(M5263,reference_province_to_city!$A$2:$A$11,reference_province_to_city!$B$2:$B$11)</f>
        <v>Denpasar</v>
      </c>
      <c r="M5263" s="15" t="s">
        <v>24</v>
      </c>
      <c r="N5263" s="15">
        <v>80231.0</v>
      </c>
      <c r="O5263" s="15">
        <f t="array" ref="O5263">_xlfn.XLOOKUP(M5263,reference_postal_code!$B$2:$B$11,reference_postal_code!$A$2:$A$11)</f>
        <v>80231</v>
      </c>
      <c r="P5263" s="15" t="s">
        <v>63</v>
      </c>
      <c r="Q5263" s="15" t="s">
        <v>1730</v>
      </c>
      <c r="R5263" s="15" t="s">
        <v>65</v>
      </c>
      <c r="S5263" s="15" t="s">
        <v>222</v>
      </c>
      <c r="T5263" s="15" t="s">
        <v>1731</v>
      </c>
      <c r="U5263" s="28">
        <v>4247100.0</v>
      </c>
      <c r="V5263" s="15">
        <v>4.0</v>
      </c>
      <c r="W5263" s="31">
        <v>0.1</v>
      </c>
      <c r="X5263" s="28">
        <v>1085370.0</v>
      </c>
    </row>
    <row r="5264" ht="15.75" customHeight="1">
      <c r="A5264" s="15">
        <v>7771.0</v>
      </c>
      <c r="B5264" s="15" t="s">
        <v>7709</v>
      </c>
      <c r="C5264" s="18">
        <v>42583.0</v>
      </c>
      <c r="D5264" s="18">
        <v>42583.0</v>
      </c>
      <c r="E5264" s="18">
        <f t="shared" si="1"/>
        <v>42583</v>
      </c>
      <c r="F5264" s="15" t="s">
        <v>466</v>
      </c>
      <c r="G5264" s="15" t="s">
        <v>823</v>
      </c>
      <c r="H5264" s="15" t="s">
        <v>824</v>
      </c>
      <c r="I5264" s="15" t="s">
        <v>128</v>
      </c>
      <c r="J5264" s="15" t="s">
        <v>60</v>
      </c>
      <c r="K5264" s="15" t="s">
        <v>14</v>
      </c>
      <c r="L5264" s="15" t="str">
        <f t="array" ref="L5264">_xlfn.XLOOKUP(M5264,reference_province_to_city!$A$2:$A$11,reference_province_to_city!$B$2:$B$11)</f>
        <v>Bandung</v>
      </c>
      <c r="M5264" s="15" t="s">
        <v>12</v>
      </c>
      <c r="N5264" s="15">
        <v>40111.0</v>
      </c>
      <c r="O5264" s="15">
        <f t="array" ref="O5264">_xlfn.XLOOKUP(M5264,reference_postal_code!$B$2:$B$11,reference_postal_code!$A$2:$A$11)</f>
        <v>40111</v>
      </c>
      <c r="P5264" s="15" t="s">
        <v>117</v>
      </c>
      <c r="Q5264" s="15" t="s">
        <v>1899</v>
      </c>
      <c r="R5264" s="15" t="s">
        <v>65</v>
      </c>
      <c r="S5264" s="15" t="s">
        <v>222</v>
      </c>
      <c r="T5264" s="15" t="s">
        <v>1900</v>
      </c>
      <c r="U5264" s="28">
        <v>689400.0</v>
      </c>
      <c r="V5264" s="15">
        <v>2.0</v>
      </c>
      <c r="W5264" s="31">
        <v>0.0</v>
      </c>
      <c r="X5264" s="28">
        <v>206820.0</v>
      </c>
    </row>
    <row r="5265" ht="15.75" customHeight="1">
      <c r="A5265" s="15">
        <v>7102.0</v>
      </c>
      <c r="B5265" s="15" t="s">
        <v>7710</v>
      </c>
      <c r="C5265" s="18">
        <v>42583.0</v>
      </c>
      <c r="D5265" s="18">
        <v>42587.0</v>
      </c>
      <c r="E5265" s="18">
        <f t="shared" si="1"/>
        <v>42587</v>
      </c>
      <c r="F5265" s="15" t="s">
        <v>114</v>
      </c>
      <c r="G5265" s="15" t="s">
        <v>934</v>
      </c>
      <c r="H5265" s="15" t="s">
        <v>935</v>
      </c>
      <c r="I5265" s="15" t="s">
        <v>128</v>
      </c>
      <c r="J5265" s="15" t="s">
        <v>60</v>
      </c>
      <c r="K5265" s="15" t="s">
        <v>552</v>
      </c>
      <c r="L5265" s="15" t="str">
        <f t="array" ref="L5265">_xlfn.XLOOKUP(M5265,reference_province_to_city!$A$2:$A$11,reference_province_to_city!$B$2:$B$11)</f>
        <v>Denpasar</v>
      </c>
      <c r="M5265" s="15" t="s">
        <v>24</v>
      </c>
      <c r="N5265" s="15">
        <v>80231.0</v>
      </c>
      <c r="O5265" s="15">
        <f t="array" ref="O5265">_xlfn.XLOOKUP(M5265,reference_postal_code!$B$2:$B$11,reference_postal_code!$A$2:$A$11)</f>
        <v>80231</v>
      </c>
      <c r="P5265" s="15" t="s">
        <v>63</v>
      </c>
      <c r="Q5265" s="15" t="s">
        <v>4869</v>
      </c>
      <c r="R5265" s="15" t="s">
        <v>65</v>
      </c>
      <c r="S5265" s="15" t="s">
        <v>66</v>
      </c>
      <c r="T5265" s="15" t="s">
        <v>4870</v>
      </c>
      <c r="U5265" s="28">
        <v>294720.0</v>
      </c>
      <c r="V5265" s="15">
        <v>2.0</v>
      </c>
      <c r="W5265" s="31">
        <v>0.2</v>
      </c>
      <c r="X5265" s="28">
        <v>99468.0</v>
      </c>
    </row>
    <row r="5266" ht="15.75" customHeight="1">
      <c r="A5266" s="15">
        <v>7770.0</v>
      </c>
      <c r="B5266" s="15" t="s">
        <v>7709</v>
      </c>
      <c r="C5266" s="18">
        <v>42583.0</v>
      </c>
      <c r="D5266" s="18">
        <v>42583.0</v>
      </c>
      <c r="E5266" s="18">
        <f t="shared" si="1"/>
        <v>42583</v>
      </c>
      <c r="F5266" s="15" t="s">
        <v>466</v>
      </c>
      <c r="G5266" s="15" t="s">
        <v>823</v>
      </c>
      <c r="H5266" s="15" t="s">
        <v>824</v>
      </c>
      <c r="I5266" s="15" t="s">
        <v>128</v>
      </c>
      <c r="J5266" s="15" t="s">
        <v>60</v>
      </c>
      <c r="K5266" s="15" t="s">
        <v>14</v>
      </c>
      <c r="L5266" s="15" t="str">
        <f t="array" ref="L5266">_xlfn.XLOOKUP(M5266,reference_province_to_city!$A$2:$A$11,reference_province_to_city!$B$2:$B$11)</f>
        <v>Bandung</v>
      </c>
      <c r="M5266" s="15" t="s">
        <v>12</v>
      </c>
      <c r="N5266" s="15">
        <v>40111.0</v>
      </c>
      <c r="O5266" s="15">
        <f t="array" ref="O5266">_xlfn.XLOOKUP(M5266,reference_postal_code!$B$2:$B$11,reference_postal_code!$A$2:$A$11)</f>
        <v>40111</v>
      </c>
      <c r="P5266" s="15" t="s">
        <v>117</v>
      </c>
      <c r="Q5266" s="15" t="s">
        <v>1580</v>
      </c>
      <c r="R5266" s="15" t="s">
        <v>110</v>
      </c>
      <c r="S5266" s="15" t="s">
        <v>111</v>
      </c>
      <c r="T5266" s="15" t="s">
        <v>1581</v>
      </c>
      <c r="U5266" s="28">
        <v>1.559592E7</v>
      </c>
      <c r="V5266" s="15">
        <v>2.0</v>
      </c>
      <c r="W5266" s="31">
        <v>0.2</v>
      </c>
      <c r="X5266" s="28">
        <v>1364643.0</v>
      </c>
    </row>
    <row r="5267" ht="15.75" customHeight="1">
      <c r="A5267" s="15">
        <v>9155.0</v>
      </c>
      <c r="B5267" s="15" t="s">
        <v>7711</v>
      </c>
      <c r="C5267" s="18">
        <v>42583.0</v>
      </c>
      <c r="D5267" s="18">
        <v>42585.0</v>
      </c>
      <c r="E5267" s="18">
        <f t="shared" si="1"/>
        <v>42585</v>
      </c>
      <c r="F5267" s="15" t="s">
        <v>114</v>
      </c>
      <c r="G5267" s="15" t="s">
        <v>4562</v>
      </c>
      <c r="H5267" s="15" t="s">
        <v>4563</v>
      </c>
      <c r="I5267" s="15" t="s">
        <v>59</v>
      </c>
      <c r="J5267" s="15" t="s">
        <v>60</v>
      </c>
      <c r="K5267" s="15" t="s">
        <v>10</v>
      </c>
      <c r="L5267" s="15" t="str">
        <f t="array" ref="L5267">_xlfn.XLOOKUP(M5267,reference_province_to_city!$A$2:$A$11,reference_province_to_city!$B$2:$B$11)</f>
        <v>Jakarta</v>
      </c>
      <c r="M5267" s="15" t="s">
        <v>7</v>
      </c>
      <c r="N5267" s="15">
        <v>10110.0</v>
      </c>
      <c r="O5267" s="15">
        <f t="array" ref="O5267">_xlfn.XLOOKUP(M5267,reference_postal_code!$B$2:$B$11,reference_postal_code!$A$2:$A$11)</f>
        <v>10110</v>
      </c>
      <c r="P5267" s="15" t="s">
        <v>117</v>
      </c>
      <c r="Q5267" s="15" t="s">
        <v>138</v>
      </c>
      <c r="R5267" s="15" t="s">
        <v>106</v>
      </c>
      <c r="S5267" s="15" t="s">
        <v>139</v>
      </c>
      <c r="T5267" s="15" t="s">
        <v>140</v>
      </c>
      <c r="U5267" s="28">
        <v>289680.0</v>
      </c>
      <c r="V5267" s="15">
        <v>2.0</v>
      </c>
      <c r="W5267" s="31">
        <v>0.2</v>
      </c>
      <c r="X5267" s="28">
        <v>47073.0</v>
      </c>
    </row>
    <row r="5268" ht="15.75" customHeight="1">
      <c r="A5268" s="15">
        <v>5246.0</v>
      </c>
      <c r="B5268" s="15" t="s">
        <v>7712</v>
      </c>
      <c r="C5268" s="18">
        <v>42584.0</v>
      </c>
      <c r="D5268" s="18">
        <v>42586.0</v>
      </c>
      <c r="E5268" s="18">
        <f t="shared" si="1"/>
        <v>42586</v>
      </c>
      <c r="F5268" s="15" t="s">
        <v>114</v>
      </c>
      <c r="G5268" s="15" t="s">
        <v>451</v>
      </c>
      <c r="H5268" s="15" t="s">
        <v>452</v>
      </c>
      <c r="I5268" s="15" t="s">
        <v>128</v>
      </c>
      <c r="J5268" s="15" t="s">
        <v>60</v>
      </c>
      <c r="K5268" s="15" t="s">
        <v>22</v>
      </c>
      <c r="L5268" s="15" t="str">
        <f t="array" ref="L5268">_xlfn.XLOOKUP(M5268,reference_province_to_city!$A$2:$A$11,reference_province_to_city!$B$2:$B$11)</f>
        <v>Surabaya</v>
      </c>
      <c r="M5268" s="15" t="s">
        <v>20</v>
      </c>
      <c r="N5268" s="15">
        <v>60231.0</v>
      </c>
      <c r="O5268" s="15">
        <f t="array" ref="O5268">_xlfn.XLOOKUP(M5268,reference_postal_code!$B$2:$B$11,reference_postal_code!$A$2:$A$11)</f>
        <v>60231</v>
      </c>
      <c r="P5268" s="15" t="s">
        <v>166</v>
      </c>
      <c r="Q5268" s="15" t="s">
        <v>7382</v>
      </c>
      <c r="R5268" s="15" t="s">
        <v>110</v>
      </c>
      <c r="S5268" s="15" t="s">
        <v>111</v>
      </c>
      <c r="T5268" s="15" t="s">
        <v>7383</v>
      </c>
      <c r="U5268" s="28">
        <v>5003640.0</v>
      </c>
      <c r="V5268" s="15">
        <v>3.0</v>
      </c>
      <c r="W5268" s="31">
        <v>0.2</v>
      </c>
      <c r="X5268" s="28">
        <v>500364.0</v>
      </c>
    </row>
    <row r="5269" ht="15.75" customHeight="1">
      <c r="A5269" s="15">
        <v>5245.0</v>
      </c>
      <c r="B5269" s="15" t="s">
        <v>7712</v>
      </c>
      <c r="C5269" s="18">
        <v>42584.0</v>
      </c>
      <c r="D5269" s="18">
        <v>42586.0</v>
      </c>
      <c r="E5269" s="18">
        <f t="shared" si="1"/>
        <v>42586</v>
      </c>
      <c r="F5269" s="15" t="s">
        <v>114</v>
      </c>
      <c r="G5269" s="15" t="s">
        <v>451</v>
      </c>
      <c r="H5269" s="15" t="s">
        <v>452</v>
      </c>
      <c r="I5269" s="15" t="s">
        <v>128</v>
      </c>
      <c r="J5269" s="15" t="s">
        <v>60</v>
      </c>
      <c r="K5269" s="15" t="s">
        <v>22</v>
      </c>
      <c r="L5269" s="15" t="str">
        <f t="array" ref="L5269">_xlfn.XLOOKUP(M5269,reference_province_to_city!$A$2:$A$11,reference_province_to_city!$B$2:$B$11)</f>
        <v>Surabaya</v>
      </c>
      <c r="M5269" s="15" t="s">
        <v>20</v>
      </c>
      <c r="N5269" s="15">
        <v>60231.0</v>
      </c>
      <c r="O5269" s="15">
        <f t="array" ref="O5269">_xlfn.XLOOKUP(M5269,reference_postal_code!$B$2:$B$11,reference_postal_code!$A$2:$A$11)</f>
        <v>60231</v>
      </c>
      <c r="P5269" s="15" t="s">
        <v>166</v>
      </c>
      <c r="Q5269" s="15" t="s">
        <v>7713</v>
      </c>
      <c r="R5269" s="15" t="s">
        <v>106</v>
      </c>
      <c r="S5269" s="15" t="s">
        <v>218</v>
      </c>
      <c r="T5269" s="15" t="s">
        <v>7714</v>
      </c>
      <c r="U5269" s="28">
        <v>2046960.0</v>
      </c>
      <c r="V5269" s="15">
        <v>2.0</v>
      </c>
      <c r="W5269" s="31">
        <v>0.2</v>
      </c>
      <c r="X5269" s="28">
        <v>230283.0</v>
      </c>
    </row>
    <row r="5270" ht="15.75" customHeight="1">
      <c r="A5270" s="15">
        <v>5247.0</v>
      </c>
      <c r="B5270" s="15" t="s">
        <v>7712</v>
      </c>
      <c r="C5270" s="18">
        <v>42584.0</v>
      </c>
      <c r="D5270" s="18">
        <v>42586.0</v>
      </c>
      <c r="E5270" s="18">
        <f t="shared" si="1"/>
        <v>42586</v>
      </c>
      <c r="F5270" s="15" t="s">
        <v>114</v>
      </c>
      <c r="G5270" s="15" t="s">
        <v>451</v>
      </c>
      <c r="H5270" s="15" t="s">
        <v>452</v>
      </c>
      <c r="I5270" s="15" t="s">
        <v>128</v>
      </c>
      <c r="J5270" s="15" t="s">
        <v>60</v>
      </c>
      <c r="K5270" s="15" t="s">
        <v>22</v>
      </c>
      <c r="L5270" s="15" t="str">
        <f t="array" ref="L5270">_xlfn.XLOOKUP(M5270,reference_province_to_city!$A$2:$A$11,reference_province_to_city!$B$2:$B$11)</f>
        <v>Surabaya</v>
      </c>
      <c r="M5270" s="15" t="s">
        <v>20</v>
      </c>
      <c r="N5270" s="15">
        <v>60231.0</v>
      </c>
      <c r="O5270" s="15">
        <f t="array" ref="O5270">_xlfn.XLOOKUP(M5270,reference_postal_code!$B$2:$B$11,reference_postal_code!$A$2:$A$11)</f>
        <v>60231</v>
      </c>
      <c r="P5270" s="15" t="s">
        <v>166</v>
      </c>
      <c r="Q5270" s="15" t="s">
        <v>5031</v>
      </c>
      <c r="R5270" s="15" t="s">
        <v>65</v>
      </c>
      <c r="S5270" s="15" t="s">
        <v>83</v>
      </c>
      <c r="T5270" s="15" t="s">
        <v>5032</v>
      </c>
      <c r="U5270" s="28">
        <v>188160.0</v>
      </c>
      <c r="V5270" s="15">
        <v>2.0</v>
      </c>
      <c r="W5270" s="31">
        <v>0.2</v>
      </c>
      <c r="X5270" s="28">
        <v>70560.0</v>
      </c>
    </row>
    <row r="5271" ht="15.75" customHeight="1">
      <c r="A5271" s="15">
        <v>6159.0</v>
      </c>
      <c r="B5271" s="15" t="s">
        <v>7715</v>
      </c>
      <c r="C5271" s="18">
        <v>42585.0</v>
      </c>
      <c r="D5271" s="18">
        <v>42587.0</v>
      </c>
      <c r="E5271" s="18">
        <f t="shared" si="1"/>
        <v>42587</v>
      </c>
      <c r="F5271" s="15" t="s">
        <v>114</v>
      </c>
      <c r="G5271" s="15" t="s">
        <v>7716</v>
      </c>
      <c r="H5271" s="15" t="s">
        <v>7717</v>
      </c>
      <c r="I5271" s="15" t="s">
        <v>59</v>
      </c>
      <c r="J5271" s="15" t="s">
        <v>60</v>
      </c>
      <c r="K5271" s="15" t="s">
        <v>28</v>
      </c>
      <c r="L5271" s="15" t="str">
        <f t="array" ref="L5271">_xlfn.XLOOKUP(M5271,reference_province_to_city!$A$2:$A$11,reference_province_to_city!$B$2:$B$11)</f>
        <v>Medan</v>
      </c>
      <c r="M5271" s="15" t="s">
        <v>11</v>
      </c>
      <c r="N5271" s="15">
        <v>20111.0</v>
      </c>
      <c r="O5271" s="15">
        <f t="array" ref="O5271">_xlfn.XLOOKUP(M5271,reference_postal_code!$B$2:$B$11,reference_postal_code!$A$2:$A$11)</f>
        <v>20111</v>
      </c>
      <c r="P5271" s="15" t="s">
        <v>77</v>
      </c>
      <c r="Q5271" s="15" t="s">
        <v>7718</v>
      </c>
      <c r="R5271" s="15" t="s">
        <v>110</v>
      </c>
      <c r="S5271" s="15" t="s">
        <v>149</v>
      </c>
      <c r="T5271" s="15" t="s">
        <v>7719</v>
      </c>
      <c r="U5271" s="28">
        <v>2509200.0</v>
      </c>
      <c r="V5271" s="15">
        <v>12.0</v>
      </c>
      <c r="W5271" s="31">
        <v>0.0</v>
      </c>
      <c r="X5271" s="28">
        <v>351288.0</v>
      </c>
    </row>
    <row r="5272" ht="15.75" customHeight="1">
      <c r="A5272" s="15">
        <v>6158.0</v>
      </c>
      <c r="B5272" s="15" t="s">
        <v>7715</v>
      </c>
      <c r="C5272" s="18">
        <v>42585.0</v>
      </c>
      <c r="D5272" s="18">
        <v>42587.0</v>
      </c>
      <c r="E5272" s="18">
        <f t="shared" si="1"/>
        <v>42587</v>
      </c>
      <c r="F5272" s="15" t="s">
        <v>114</v>
      </c>
      <c r="G5272" s="15" t="s">
        <v>7716</v>
      </c>
      <c r="H5272" s="15" t="s">
        <v>7717</v>
      </c>
      <c r="I5272" s="15" t="s">
        <v>59</v>
      </c>
      <c r="J5272" s="15" t="s">
        <v>60</v>
      </c>
      <c r="K5272" s="15" t="s">
        <v>28</v>
      </c>
      <c r="L5272" s="15" t="str">
        <f t="array" ref="L5272">_xlfn.XLOOKUP(M5272,reference_province_to_city!$A$2:$A$11,reference_province_to_city!$B$2:$B$11)</f>
        <v>Medan</v>
      </c>
      <c r="M5272" s="15" t="s">
        <v>11</v>
      </c>
      <c r="N5272" s="15">
        <v>20111.0</v>
      </c>
      <c r="O5272" s="15">
        <f t="array" ref="O5272">_xlfn.XLOOKUP(M5272,reference_postal_code!$B$2:$B$11,reference_postal_code!$A$2:$A$11)</f>
        <v>20111</v>
      </c>
      <c r="P5272" s="15" t="s">
        <v>77</v>
      </c>
      <c r="Q5272" s="15" t="s">
        <v>238</v>
      </c>
      <c r="R5272" s="15" t="s">
        <v>65</v>
      </c>
      <c r="S5272" s="15" t="s">
        <v>173</v>
      </c>
      <c r="T5272" s="15" t="s">
        <v>239</v>
      </c>
      <c r="U5272" s="28">
        <v>1223100.0</v>
      </c>
      <c r="V5272" s="15">
        <v>3.0</v>
      </c>
      <c r="W5272" s="31">
        <v>0.0</v>
      </c>
      <c r="X5272" s="28">
        <v>574857.0</v>
      </c>
    </row>
    <row r="5273" ht="15.75" customHeight="1">
      <c r="A5273" s="15">
        <v>1767.0</v>
      </c>
      <c r="B5273" s="15" t="s">
        <v>7720</v>
      </c>
      <c r="C5273" s="18">
        <v>42586.0</v>
      </c>
      <c r="D5273" s="18">
        <v>42590.0</v>
      </c>
      <c r="E5273" s="18">
        <f t="shared" si="1"/>
        <v>42590</v>
      </c>
      <c r="F5273" s="15" t="s">
        <v>55</v>
      </c>
      <c r="G5273" s="15" t="s">
        <v>7721</v>
      </c>
      <c r="H5273" s="15" t="s">
        <v>7722</v>
      </c>
      <c r="I5273" s="15" t="s">
        <v>76</v>
      </c>
      <c r="J5273" s="15" t="s">
        <v>60</v>
      </c>
      <c r="K5273" s="15" t="s">
        <v>29</v>
      </c>
      <c r="L5273" s="15" t="str">
        <f t="array" ref="L5273">_xlfn.XLOOKUP(M5273,reference_province_to_city!$A$2:$A$11,reference_province_to_city!$B$2:$B$11)</f>
        <v>Palembang</v>
      </c>
      <c r="M5273" s="15" t="s">
        <v>13</v>
      </c>
      <c r="N5273" s="15">
        <v>30111.0</v>
      </c>
      <c r="O5273" s="15">
        <f t="array" ref="O5273">_xlfn.XLOOKUP(M5273,reference_postal_code!$B$2:$B$11,reference_postal_code!$A$2:$A$11)</f>
        <v>30111</v>
      </c>
      <c r="P5273" s="15" t="s">
        <v>77</v>
      </c>
      <c r="Q5273" s="15" t="s">
        <v>7723</v>
      </c>
      <c r="R5273" s="15" t="s">
        <v>65</v>
      </c>
      <c r="S5273" s="15" t="s">
        <v>79</v>
      </c>
      <c r="T5273" s="15" t="s">
        <v>7724</v>
      </c>
      <c r="U5273" s="28">
        <v>147300.0</v>
      </c>
      <c r="V5273" s="15">
        <v>2.0</v>
      </c>
      <c r="W5273" s="31">
        <v>0.0</v>
      </c>
      <c r="X5273" s="28">
        <v>72177.0</v>
      </c>
    </row>
    <row r="5274" ht="15.75" customHeight="1">
      <c r="A5274" s="15">
        <v>4086.0</v>
      </c>
      <c r="B5274" s="15" t="s">
        <v>7725</v>
      </c>
      <c r="C5274" s="18">
        <v>42586.0</v>
      </c>
      <c r="D5274" s="18">
        <v>42588.0</v>
      </c>
      <c r="E5274" s="18">
        <f t="shared" si="1"/>
        <v>42588</v>
      </c>
      <c r="F5274" s="15" t="s">
        <v>114</v>
      </c>
      <c r="G5274" s="15" t="s">
        <v>477</v>
      </c>
      <c r="H5274" s="15" t="s">
        <v>478</v>
      </c>
      <c r="I5274" s="15" t="s">
        <v>128</v>
      </c>
      <c r="J5274" s="15" t="s">
        <v>60</v>
      </c>
      <c r="K5274" s="15" t="s">
        <v>31</v>
      </c>
      <c r="L5274" s="15" t="str">
        <f t="array" ref="L5274">_xlfn.XLOOKUP(M5274,reference_province_to_city!$A$2:$A$11,reference_province_to_city!$B$2:$B$11)</f>
        <v>Balikpapan</v>
      </c>
      <c r="M5274" s="15" t="s">
        <v>21</v>
      </c>
      <c r="N5274" s="15">
        <v>76114.0</v>
      </c>
      <c r="O5274" s="15">
        <f t="array" ref="O5274">_xlfn.XLOOKUP(M5274,reference_postal_code!$B$2:$B$11,reference_postal_code!$A$2:$A$11)</f>
        <v>76114</v>
      </c>
      <c r="P5274" s="15" t="s">
        <v>166</v>
      </c>
      <c r="Q5274" s="15" t="s">
        <v>1881</v>
      </c>
      <c r="R5274" s="15" t="s">
        <v>110</v>
      </c>
      <c r="S5274" s="15" t="s">
        <v>111</v>
      </c>
      <c r="T5274" s="15" t="s">
        <v>1882</v>
      </c>
      <c r="U5274" s="28">
        <v>4535760.0</v>
      </c>
      <c r="V5274" s="15">
        <v>2.0</v>
      </c>
      <c r="W5274" s="31">
        <v>0.2</v>
      </c>
      <c r="X5274" s="28">
        <v>453576.0</v>
      </c>
    </row>
    <row r="5275" ht="15.75" customHeight="1">
      <c r="A5275" s="15">
        <v>1764.0</v>
      </c>
      <c r="B5275" s="15" t="s">
        <v>7720</v>
      </c>
      <c r="C5275" s="18">
        <v>42586.0</v>
      </c>
      <c r="D5275" s="18">
        <v>42590.0</v>
      </c>
      <c r="E5275" s="18">
        <f t="shared" si="1"/>
        <v>42590</v>
      </c>
      <c r="F5275" s="15" t="s">
        <v>55</v>
      </c>
      <c r="G5275" s="15" t="s">
        <v>7721</v>
      </c>
      <c r="H5275" s="15" t="s">
        <v>7722</v>
      </c>
      <c r="I5275" s="15" t="s">
        <v>76</v>
      </c>
      <c r="J5275" s="15" t="s">
        <v>60</v>
      </c>
      <c r="K5275" s="15" t="s">
        <v>29</v>
      </c>
      <c r="L5275" s="15" t="str">
        <f t="array" ref="L5275">_xlfn.XLOOKUP(M5275,reference_province_to_city!$A$2:$A$11,reference_province_to_city!$B$2:$B$11)</f>
        <v>Palembang</v>
      </c>
      <c r="M5275" s="15" t="s">
        <v>13</v>
      </c>
      <c r="N5275" s="15">
        <v>30111.0</v>
      </c>
      <c r="O5275" s="15">
        <f t="array" ref="O5275">_xlfn.XLOOKUP(M5275,reference_postal_code!$B$2:$B$11,reference_postal_code!$A$2:$A$11)</f>
        <v>30111</v>
      </c>
      <c r="P5275" s="15" t="s">
        <v>77</v>
      </c>
      <c r="Q5275" s="15" t="s">
        <v>5296</v>
      </c>
      <c r="R5275" s="15" t="s">
        <v>65</v>
      </c>
      <c r="S5275" s="15" t="s">
        <v>226</v>
      </c>
      <c r="T5275" s="15" t="s">
        <v>5297</v>
      </c>
      <c r="U5275" s="28">
        <v>525900.0</v>
      </c>
      <c r="V5275" s="15">
        <v>2.0</v>
      </c>
      <c r="W5275" s="31">
        <v>0.0</v>
      </c>
      <c r="X5275" s="28">
        <v>157770.0</v>
      </c>
    </row>
    <row r="5276" ht="15.75" customHeight="1">
      <c r="A5276" s="15">
        <v>1765.0</v>
      </c>
      <c r="B5276" s="15" t="s">
        <v>7720</v>
      </c>
      <c r="C5276" s="18">
        <v>42586.0</v>
      </c>
      <c r="D5276" s="18">
        <v>42590.0</v>
      </c>
      <c r="E5276" s="18">
        <f t="shared" si="1"/>
        <v>42590</v>
      </c>
      <c r="F5276" s="15" t="s">
        <v>55</v>
      </c>
      <c r="G5276" s="15" t="s">
        <v>7721</v>
      </c>
      <c r="H5276" s="15" t="s">
        <v>7722</v>
      </c>
      <c r="I5276" s="15" t="s">
        <v>76</v>
      </c>
      <c r="J5276" s="15" t="s">
        <v>60</v>
      </c>
      <c r="K5276" s="15" t="s">
        <v>29</v>
      </c>
      <c r="L5276" s="15" t="str">
        <f t="array" ref="L5276">_xlfn.XLOOKUP(M5276,reference_province_to_city!$A$2:$A$11,reference_province_to_city!$B$2:$B$11)</f>
        <v>Palembang</v>
      </c>
      <c r="M5276" s="15" t="s">
        <v>13</v>
      </c>
      <c r="N5276" s="15">
        <v>30111.0</v>
      </c>
      <c r="O5276" s="15">
        <f t="array" ref="O5276">_xlfn.XLOOKUP(M5276,reference_postal_code!$B$2:$B$11,reference_postal_code!$A$2:$A$11)</f>
        <v>30111</v>
      </c>
      <c r="P5276" s="15" t="s">
        <v>77</v>
      </c>
      <c r="Q5276" s="15" t="s">
        <v>851</v>
      </c>
      <c r="R5276" s="15" t="s">
        <v>65</v>
      </c>
      <c r="S5276" s="15" t="s">
        <v>79</v>
      </c>
      <c r="T5276" s="15" t="s">
        <v>852</v>
      </c>
      <c r="U5276" s="28">
        <v>61950.0</v>
      </c>
      <c r="V5276" s="15">
        <v>1.0</v>
      </c>
      <c r="W5276" s="31">
        <v>0.0</v>
      </c>
      <c r="X5276" s="28">
        <v>28497.0</v>
      </c>
    </row>
    <row r="5277" ht="15.75" customHeight="1">
      <c r="A5277" s="15">
        <v>2688.0</v>
      </c>
      <c r="B5277" s="15" t="s">
        <v>7726</v>
      </c>
      <c r="C5277" s="18">
        <v>42586.0</v>
      </c>
      <c r="D5277" s="18">
        <v>42587.0</v>
      </c>
      <c r="E5277" s="18">
        <f t="shared" si="1"/>
        <v>42587</v>
      </c>
      <c r="F5277" s="15" t="s">
        <v>125</v>
      </c>
      <c r="G5277" s="15" t="s">
        <v>4438</v>
      </c>
      <c r="H5277" s="15" t="s">
        <v>4439</v>
      </c>
      <c r="I5277" s="15" t="s">
        <v>59</v>
      </c>
      <c r="J5277" s="15" t="s">
        <v>60</v>
      </c>
      <c r="K5277" s="15" t="s">
        <v>26</v>
      </c>
      <c r="L5277" s="15" t="str">
        <f t="array" ref="L5277">_xlfn.XLOOKUP(M5277,reference_province_to_city!$A$2:$A$11,reference_province_to_city!$B$2:$B$11)</f>
        <v>Denpasar</v>
      </c>
      <c r="M5277" s="15" t="s">
        <v>24</v>
      </c>
      <c r="O5277" s="15">
        <f t="array" ref="O5277">_xlfn.XLOOKUP(M5277,reference_postal_code!$B$2:$B$11,reference_postal_code!$A$2:$A$11)</f>
        <v>80231</v>
      </c>
      <c r="P5277" s="15" t="s">
        <v>63</v>
      </c>
      <c r="Q5277" s="15" t="s">
        <v>5738</v>
      </c>
      <c r="R5277" s="15" t="s">
        <v>65</v>
      </c>
      <c r="S5277" s="15" t="s">
        <v>83</v>
      </c>
      <c r="T5277" s="15" t="s">
        <v>5739</v>
      </c>
      <c r="U5277" s="28">
        <v>59700.0</v>
      </c>
      <c r="V5277" s="15">
        <v>5.0</v>
      </c>
      <c r="W5277" s="31">
        <v>0.8</v>
      </c>
      <c r="X5277" s="28">
        <v>-98505.0</v>
      </c>
    </row>
    <row r="5278" ht="15.75" customHeight="1">
      <c r="A5278" s="15">
        <v>1766.0</v>
      </c>
      <c r="B5278" s="15" t="s">
        <v>7720</v>
      </c>
      <c r="C5278" s="18">
        <v>42586.0</v>
      </c>
      <c r="D5278" s="18">
        <v>42590.0</v>
      </c>
      <c r="E5278" s="18">
        <f t="shared" si="1"/>
        <v>42590</v>
      </c>
      <c r="F5278" s="15" t="s">
        <v>55</v>
      </c>
      <c r="G5278" s="15" t="s">
        <v>7721</v>
      </c>
      <c r="H5278" s="15" t="s">
        <v>7722</v>
      </c>
      <c r="I5278" s="15" t="s">
        <v>76</v>
      </c>
      <c r="J5278" s="15" t="s">
        <v>60</v>
      </c>
      <c r="K5278" s="15" t="s">
        <v>29</v>
      </c>
      <c r="L5278" s="15" t="str">
        <f t="array" ref="L5278">_xlfn.XLOOKUP(M5278,reference_province_to_city!$A$2:$A$11,reference_province_to_city!$B$2:$B$11)</f>
        <v>Palembang</v>
      </c>
      <c r="M5278" s="15" t="s">
        <v>13</v>
      </c>
      <c r="N5278" s="15">
        <v>30111.0</v>
      </c>
      <c r="O5278" s="15">
        <f t="array" ref="O5278">_xlfn.XLOOKUP(M5278,reference_postal_code!$B$2:$B$11,reference_postal_code!$A$2:$A$11)</f>
        <v>30111</v>
      </c>
      <c r="P5278" s="15" t="s">
        <v>77</v>
      </c>
      <c r="Q5278" s="15" t="s">
        <v>2159</v>
      </c>
      <c r="R5278" s="15" t="s">
        <v>106</v>
      </c>
      <c r="S5278" s="15" t="s">
        <v>139</v>
      </c>
      <c r="T5278" s="15" t="s">
        <v>2160</v>
      </c>
      <c r="U5278" s="28">
        <v>1647000.0</v>
      </c>
      <c r="V5278" s="15">
        <v>9.0</v>
      </c>
      <c r="W5278" s="31">
        <v>0.0</v>
      </c>
      <c r="X5278" s="28">
        <v>691740.0</v>
      </c>
    </row>
    <row r="5279" ht="15.75" customHeight="1">
      <c r="A5279" s="15">
        <v>4087.0</v>
      </c>
      <c r="B5279" s="15" t="s">
        <v>7725</v>
      </c>
      <c r="C5279" s="18">
        <v>42586.0</v>
      </c>
      <c r="D5279" s="18">
        <v>42588.0</v>
      </c>
      <c r="E5279" s="18">
        <f t="shared" si="1"/>
        <v>42588</v>
      </c>
      <c r="F5279" s="15" t="s">
        <v>114</v>
      </c>
      <c r="G5279" s="15" t="s">
        <v>477</v>
      </c>
      <c r="H5279" s="15" t="s">
        <v>478</v>
      </c>
      <c r="I5279" s="15" t="s">
        <v>128</v>
      </c>
      <c r="J5279" s="15" t="s">
        <v>60</v>
      </c>
      <c r="K5279" s="15" t="s">
        <v>31</v>
      </c>
      <c r="L5279" s="15" t="str">
        <f t="array" ref="L5279">_xlfn.XLOOKUP(M5279,reference_province_to_city!$A$2:$A$11,reference_province_to_city!$B$2:$B$11)</f>
        <v>Balikpapan</v>
      </c>
      <c r="M5279" s="15" t="s">
        <v>21</v>
      </c>
      <c r="N5279" s="15">
        <v>76114.0</v>
      </c>
      <c r="O5279" s="15">
        <f t="array" ref="O5279">_xlfn.XLOOKUP(M5279,reference_postal_code!$B$2:$B$11,reference_postal_code!$A$2:$A$11)</f>
        <v>76114</v>
      </c>
      <c r="P5279" s="15" t="s">
        <v>166</v>
      </c>
      <c r="Q5279" s="15" t="s">
        <v>423</v>
      </c>
      <c r="R5279" s="15" t="s">
        <v>65</v>
      </c>
      <c r="S5279" s="15" t="s">
        <v>83</v>
      </c>
      <c r="T5279" s="15" t="s">
        <v>424</v>
      </c>
      <c r="U5279" s="28">
        <v>314280.0</v>
      </c>
      <c r="V5279" s="15">
        <v>3.0</v>
      </c>
      <c r="W5279" s="31">
        <v>0.2</v>
      </c>
      <c r="X5279" s="28">
        <v>106069.0</v>
      </c>
    </row>
    <row r="5280" ht="15.75" customHeight="1">
      <c r="A5280" s="15">
        <v>4088.0</v>
      </c>
      <c r="B5280" s="15" t="s">
        <v>7725</v>
      </c>
      <c r="C5280" s="18">
        <v>42586.0</v>
      </c>
      <c r="D5280" s="18">
        <v>42588.0</v>
      </c>
      <c r="E5280" s="18">
        <f t="shared" si="1"/>
        <v>42588</v>
      </c>
      <c r="F5280" s="15" t="s">
        <v>114</v>
      </c>
      <c r="G5280" s="15" t="s">
        <v>477</v>
      </c>
      <c r="H5280" s="15" t="s">
        <v>478</v>
      </c>
      <c r="I5280" s="15" t="s">
        <v>128</v>
      </c>
      <c r="J5280" s="15" t="s">
        <v>60</v>
      </c>
      <c r="K5280" s="15" t="s">
        <v>31</v>
      </c>
      <c r="L5280" s="15" t="str">
        <f t="array" ref="L5280">_xlfn.XLOOKUP(M5280,reference_province_to_city!$A$2:$A$11,reference_province_to_city!$B$2:$B$11)</f>
        <v>Balikpapan</v>
      </c>
      <c r="M5280" s="15" t="s">
        <v>21</v>
      </c>
      <c r="N5280" s="15">
        <v>76114.0</v>
      </c>
      <c r="O5280" s="15">
        <f t="array" ref="O5280">_xlfn.XLOOKUP(M5280,reference_postal_code!$B$2:$B$11,reference_postal_code!$A$2:$A$11)</f>
        <v>76114</v>
      </c>
      <c r="P5280" s="15" t="s">
        <v>166</v>
      </c>
      <c r="Q5280" s="15" t="s">
        <v>338</v>
      </c>
      <c r="R5280" s="15" t="s">
        <v>65</v>
      </c>
      <c r="S5280" s="15" t="s">
        <v>83</v>
      </c>
      <c r="T5280" s="15" t="s">
        <v>339</v>
      </c>
      <c r="U5280" s="28">
        <v>176760.0</v>
      </c>
      <c r="V5280" s="15">
        <v>3.0</v>
      </c>
      <c r="W5280" s="31">
        <v>0.2</v>
      </c>
      <c r="X5280" s="28">
        <v>59656.0</v>
      </c>
    </row>
    <row r="5281" ht="15.75" customHeight="1">
      <c r="A5281" s="15">
        <v>9490.0</v>
      </c>
      <c r="B5281" s="15" t="s">
        <v>7727</v>
      </c>
      <c r="C5281" s="18">
        <v>42587.0</v>
      </c>
      <c r="D5281" s="18">
        <v>42593.0</v>
      </c>
      <c r="E5281" s="18">
        <f t="shared" si="1"/>
        <v>42593</v>
      </c>
      <c r="F5281" s="15" t="s">
        <v>55</v>
      </c>
      <c r="G5281" s="15" t="s">
        <v>4705</v>
      </c>
      <c r="H5281" s="15" t="s">
        <v>4706</v>
      </c>
      <c r="I5281" s="15" t="s">
        <v>128</v>
      </c>
      <c r="J5281" s="15" t="s">
        <v>60</v>
      </c>
      <c r="K5281" s="15" t="s">
        <v>17</v>
      </c>
      <c r="L5281" s="15" t="str">
        <f t="array" ref="L5281">_xlfn.XLOOKUP(M5281,reference_province_to_city!$A$2:$A$11,reference_province_to_city!$B$2:$B$11)</f>
        <v>Semarang</v>
      </c>
      <c r="M5281" s="15" t="s">
        <v>15</v>
      </c>
      <c r="N5281" s="15">
        <v>50111.0</v>
      </c>
      <c r="O5281" s="15">
        <f t="array" ref="O5281">_xlfn.XLOOKUP(M5281,reference_postal_code!$B$2:$B$11,reference_postal_code!$A$2:$A$11)</f>
        <v>50111</v>
      </c>
      <c r="P5281" s="15" t="s">
        <v>77</v>
      </c>
      <c r="Q5281" s="15" t="s">
        <v>5589</v>
      </c>
      <c r="R5281" s="15" t="s">
        <v>65</v>
      </c>
      <c r="S5281" s="15" t="s">
        <v>93</v>
      </c>
      <c r="T5281" s="15" t="s">
        <v>5590</v>
      </c>
      <c r="U5281" s="28">
        <v>2955750.0</v>
      </c>
      <c r="V5281" s="15">
        <v>7.0</v>
      </c>
      <c r="W5281" s="31">
        <v>0.0</v>
      </c>
      <c r="X5281" s="28">
        <v>886725.0</v>
      </c>
    </row>
    <row r="5282" ht="15.75" customHeight="1">
      <c r="A5282" s="15">
        <v>3447.0</v>
      </c>
      <c r="B5282" s="15" t="s">
        <v>7728</v>
      </c>
      <c r="C5282" s="18">
        <v>42588.0</v>
      </c>
      <c r="D5282" s="18">
        <v>42589.0</v>
      </c>
      <c r="E5282" s="18">
        <f t="shared" si="1"/>
        <v>42589</v>
      </c>
      <c r="F5282" s="15" t="s">
        <v>125</v>
      </c>
      <c r="G5282" s="15" t="s">
        <v>1000</v>
      </c>
      <c r="H5282" s="15" t="s">
        <v>1001</v>
      </c>
      <c r="I5282" s="15" t="s">
        <v>128</v>
      </c>
      <c r="J5282" s="15" t="s">
        <v>60</v>
      </c>
      <c r="K5282" s="15" t="s">
        <v>17</v>
      </c>
      <c r="L5282" s="15" t="str">
        <f t="array" ref="L5282">_xlfn.XLOOKUP(M5282,reference_province_to_city!$A$2:$A$11,reference_province_to_city!$B$2:$B$11)</f>
        <v>Semarang</v>
      </c>
      <c r="M5282" s="15" t="s">
        <v>15</v>
      </c>
      <c r="N5282" s="15">
        <v>50111.0</v>
      </c>
      <c r="O5282" s="15">
        <f t="array" ref="O5282">_xlfn.XLOOKUP(M5282,reference_postal_code!$B$2:$B$11,reference_postal_code!$A$2:$A$11)</f>
        <v>50111</v>
      </c>
      <c r="P5282" s="15" t="s">
        <v>77</v>
      </c>
      <c r="Q5282" s="15" t="s">
        <v>1439</v>
      </c>
      <c r="R5282" s="15" t="s">
        <v>65</v>
      </c>
      <c r="S5282" s="15" t="s">
        <v>66</v>
      </c>
      <c r="T5282" s="15" t="s">
        <v>1440</v>
      </c>
      <c r="U5282" s="28">
        <v>1063200.0</v>
      </c>
      <c r="V5282" s="15">
        <v>2.0</v>
      </c>
      <c r="W5282" s="31">
        <v>0.0</v>
      </c>
      <c r="X5282" s="28">
        <v>499704.0</v>
      </c>
    </row>
    <row r="5283" ht="15.75" customHeight="1">
      <c r="A5283" s="15">
        <v>5943.0</v>
      </c>
      <c r="B5283" s="15" t="s">
        <v>7729</v>
      </c>
      <c r="C5283" s="18">
        <v>42588.0</v>
      </c>
      <c r="D5283" s="18">
        <v>42595.0</v>
      </c>
      <c r="E5283" s="18">
        <f t="shared" si="1"/>
        <v>42595</v>
      </c>
      <c r="F5283" s="15" t="s">
        <v>55</v>
      </c>
      <c r="G5283" s="15" t="s">
        <v>2585</v>
      </c>
      <c r="H5283" s="15" t="s">
        <v>2586</v>
      </c>
      <c r="I5283" s="15" t="s">
        <v>59</v>
      </c>
      <c r="J5283" s="15" t="s">
        <v>60</v>
      </c>
      <c r="K5283" s="15" t="s">
        <v>33</v>
      </c>
      <c r="L5283" s="15" t="str">
        <f t="array" ref="L5283">_xlfn.XLOOKUP(M5283,reference_province_to_city!$A$2:$A$11,reference_province_to_city!$B$2:$B$11)</f>
        <v>Makassar</v>
      </c>
      <c r="M5283" s="15" t="s">
        <v>25</v>
      </c>
      <c r="N5283" s="15">
        <v>90111.0</v>
      </c>
      <c r="O5283" s="15">
        <f t="array" ref="O5283">_xlfn.XLOOKUP(M5283,reference_postal_code!$B$2:$B$11,reference_postal_code!$A$2:$A$11)</f>
        <v>90111</v>
      </c>
      <c r="P5283" s="15" t="s">
        <v>63</v>
      </c>
      <c r="Q5283" s="15" t="s">
        <v>6267</v>
      </c>
      <c r="R5283" s="15" t="s">
        <v>110</v>
      </c>
      <c r="S5283" s="15" t="s">
        <v>111</v>
      </c>
      <c r="T5283" s="15" t="s">
        <v>6268</v>
      </c>
      <c r="U5283" s="28">
        <v>3167520.0</v>
      </c>
      <c r="V5283" s="15">
        <v>4.0</v>
      </c>
      <c r="W5283" s="31">
        <v>0.2</v>
      </c>
      <c r="X5283" s="28">
        <v>277158.0</v>
      </c>
    </row>
    <row r="5284" ht="15.75" customHeight="1">
      <c r="A5284" s="15">
        <v>9511.0</v>
      </c>
      <c r="B5284" s="15" t="s">
        <v>7730</v>
      </c>
      <c r="C5284" s="18">
        <v>42588.0</v>
      </c>
      <c r="D5284" s="18">
        <v>42593.0</v>
      </c>
      <c r="E5284" s="18">
        <f t="shared" si="1"/>
        <v>42593</v>
      </c>
      <c r="F5284" s="15" t="s">
        <v>55</v>
      </c>
      <c r="G5284" s="15" t="s">
        <v>2074</v>
      </c>
      <c r="H5284" s="15" t="s">
        <v>2075</v>
      </c>
      <c r="I5284" s="15" t="s">
        <v>59</v>
      </c>
      <c r="J5284" s="15" t="s">
        <v>60</v>
      </c>
      <c r="K5284" s="15" t="s">
        <v>19</v>
      </c>
      <c r="L5284" s="15" t="str">
        <f t="array" ref="L5284">_xlfn.XLOOKUP(M5284,reference_province_to_city!$A$2:$A$11,reference_province_to_city!$B$2:$B$11)</f>
        <v>Yogyakarta</v>
      </c>
      <c r="M5284" s="15" t="s">
        <v>18</v>
      </c>
      <c r="N5284" s="15">
        <v>55111.0</v>
      </c>
      <c r="O5284" s="15">
        <f t="array" ref="O5284">_xlfn.XLOOKUP(M5284,reference_postal_code!$B$2:$B$11,reference_postal_code!$A$2:$A$11)</f>
        <v>55111</v>
      </c>
      <c r="P5284" s="15" t="s">
        <v>77</v>
      </c>
      <c r="Q5284" s="15" t="s">
        <v>129</v>
      </c>
      <c r="R5284" s="15" t="s">
        <v>65</v>
      </c>
      <c r="S5284" s="15" t="s">
        <v>93</v>
      </c>
      <c r="T5284" s="15" t="s">
        <v>130</v>
      </c>
      <c r="U5284" s="28">
        <v>575100.0</v>
      </c>
      <c r="V5284" s="15">
        <v>9.0</v>
      </c>
      <c r="W5284" s="31">
        <v>0.0</v>
      </c>
      <c r="X5284" s="28">
        <v>235791.0</v>
      </c>
    </row>
    <row r="5285" ht="15.75" customHeight="1">
      <c r="A5285" s="15">
        <v>6583.0</v>
      </c>
      <c r="B5285" s="15" t="s">
        <v>7731</v>
      </c>
      <c r="C5285" s="18">
        <v>42589.0</v>
      </c>
      <c r="D5285" s="18">
        <v>42593.0</v>
      </c>
      <c r="E5285" s="18">
        <f t="shared" si="1"/>
        <v>42593</v>
      </c>
      <c r="F5285" s="15" t="s">
        <v>55</v>
      </c>
      <c r="G5285" s="15" t="s">
        <v>2766</v>
      </c>
      <c r="H5285" s="15" t="s">
        <v>2767</v>
      </c>
      <c r="I5285" s="15" t="s">
        <v>128</v>
      </c>
      <c r="J5285" s="15" t="s">
        <v>60</v>
      </c>
      <c r="K5285" s="15" t="s">
        <v>14</v>
      </c>
      <c r="L5285" s="15" t="str">
        <f t="array" ref="L5285">_xlfn.XLOOKUP(M5285,reference_province_to_city!$A$2:$A$11,reference_province_to_city!$B$2:$B$11)</f>
        <v>Bandung</v>
      </c>
      <c r="M5285" s="15" t="s">
        <v>12</v>
      </c>
      <c r="N5285" s="15">
        <v>40111.0</v>
      </c>
      <c r="O5285" s="15">
        <f t="array" ref="O5285">_xlfn.XLOOKUP(M5285,reference_postal_code!$B$2:$B$11,reference_postal_code!$A$2:$A$11)</f>
        <v>40111</v>
      </c>
      <c r="P5285" s="15" t="s">
        <v>117</v>
      </c>
      <c r="Q5285" s="15" t="s">
        <v>3596</v>
      </c>
      <c r="R5285" s="15" t="s">
        <v>110</v>
      </c>
      <c r="S5285" s="15" t="s">
        <v>149</v>
      </c>
      <c r="T5285" s="15" t="s">
        <v>3597</v>
      </c>
      <c r="U5285" s="28">
        <v>2699550.0</v>
      </c>
      <c r="V5285" s="15">
        <v>3.0</v>
      </c>
      <c r="W5285" s="31">
        <v>0.0</v>
      </c>
      <c r="X5285" s="28">
        <v>1295784.0</v>
      </c>
    </row>
    <row r="5286" ht="15.75" customHeight="1">
      <c r="A5286" s="15">
        <v>1801.0</v>
      </c>
      <c r="B5286" s="15" t="s">
        <v>7732</v>
      </c>
      <c r="C5286" s="18">
        <v>42590.0</v>
      </c>
      <c r="D5286" s="18">
        <v>42592.0</v>
      </c>
      <c r="E5286" s="18">
        <f t="shared" si="1"/>
        <v>42592</v>
      </c>
      <c r="F5286" s="15" t="s">
        <v>114</v>
      </c>
      <c r="G5286" s="15" t="s">
        <v>3539</v>
      </c>
      <c r="H5286" s="15" t="s">
        <v>3540</v>
      </c>
      <c r="I5286" s="15" t="s">
        <v>59</v>
      </c>
      <c r="J5286" s="15" t="s">
        <v>60</v>
      </c>
      <c r="K5286" s="15" t="s">
        <v>19</v>
      </c>
      <c r="L5286" s="15" t="str">
        <f t="array" ref="L5286">_xlfn.XLOOKUP(M5286,reference_province_to_city!$A$2:$A$11,reference_province_to_city!$B$2:$B$11)</f>
        <v>Yogyakarta</v>
      </c>
      <c r="M5286" s="15" t="s">
        <v>18</v>
      </c>
      <c r="N5286" s="15">
        <v>55111.0</v>
      </c>
      <c r="O5286" s="15">
        <f t="array" ref="O5286">_xlfn.XLOOKUP(M5286,reference_postal_code!$B$2:$B$11,reference_postal_code!$A$2:$A$11)</f>
        <v>55111</v>
      </c>
      <c r="P5286" s="15" t="s">
        <v>77</v>
      </c>
      <c r="Q5286" s="15" t="s">
        <v>7093</v>
      </c>
      <c r="R5286" s="15" t="s">
        <v>65</v>
      </c>
      <c r="S5286" s="15" t="s">
        <v>66</v>
      </c>
      <c r="T5286" s="15" t="s">
        <v>7094</v>
      </c>
      <c r="U5286" s="28">
        <v>809280.0</v>
      </c>
      <c r="V5286" s="15">
        <v>3.0</v>
      </c>
      <c r="W5286" s="31">
        <v>0.2</v>
      </c>
      <c r="X5286" s="28">
        <v>263016.0</v>
      </c>
    </row>
    <row r="5287" ht="15.75" customHeight="1">
      <c r="A5287" s="15">
        <v>3497.0</v>
      </c>
      <c r="B5287" s="15" t="s">
        <v>7733</v>
      </c>
      <c r="C5287" s="18">
        <v>42590.0</v>
      </c>
      <c r="D5287" s="18">
        <v>42597.0</v>
      </c>
      <c r="E5287" s="18">
        <f t="shared" si="1"/>
        <v>42597</v>
      </c>
      <c r="F5287" s="15" t="s">
        <v>55</v>
      </c>
      <c r="G5287" s="15" t="s">
        <v>5913</v>
      </c>
      <c r="H5287" s="15" t="s">
        <v>5914</v>
      </c>
      <c r="I5287" s="15" t="s">
        <v>76</v>
      </c>
      <c r="J5287" s="15" t="s">
        <v>60</v>
      </c>
      <c r="K5287" s="15" t="s">
        <v>22</v>
      </c>
      <c r="L5287" s="15" t="str">
        <f t="array" ref="L5287">_xlfn.XLOOKUP(M5287,reference_province_to_city!$A$2:$A$11,reference_province_to_city!$B$2:$B$11)</f>
        <v>Surabaya</v>
      </c>
      <c r="M5287" s="15" t="s">
        <v>20</v>
      </c>
      <c r="N5287" s="15">
        <v>60231.0</v>
      </c>
      <c r="O5287" s="15">
        <f t="array" ref="O5287">_xlfn.XLOOKUP(M5287,reference_postal_code!$B$2:$B$11,reference_postal_code!$A$2:$A$11)</f>
        <v>60231</v>
      </c>
      <c r="P5287" s="15" t="s">
        <v>166</v>
      </c>
      <c r="Q5287" s="15" t="s">
        <v>4532</v>
      </c>
      <c r="R5287" s="15" t="s">
        <v>106</v>
      </c>
      <c r="S5287" s="15" t="s">
        <v>218</v>
      </c>
      <c r="T5287" s="15" t="s">
        <v>4533</v>
      </c>
      <c r="U5287" s="28">
        <v>7695360.0</v>
      </c>
      <c r="V5287" s="15">
        <v>2.0</v>
      </c>
      <c r="W5287" s="31">
        <v>0.2</v>
      </c>
      <c r="X5287" s="28">
        <v>192384.0</v>
      </c>
    </row>
    <row r="5288" ht="15.75" customHeight="1">
      <c r="A5288" s="15">
        <v>3499.0</v>
      </c>
      <c r="B5288" s="15" t="s">
        <v>7733</v>
      </c>
      <c r="C5288" s="18">
        <v>42590.0</v>
      </c>
      <c r="D5288" s="18">
        <v>42597.0</v>
      </c>
      <c r="E5288" s="18">
        <f t="shared" si="1"/>
        <v>42597</v>
      </c>
      <c r="F5288" s="15" t="s">
        <v>55</v>
      </c>
      <c r="G5288" s="15" t="s">
        <v>5913</v>
      </c>
      <c r="H5288" s="15" t="s">
        <v>5914</v>
      </c>
      <c r="I5288" s="15" t="s">
        <v>76</v>
      </c>
      <c r="J5288" s="15" t="s">
        <v>60</v>
      </c>
      <c r="K5288" s="15" t="s">
        <v>22</v>
      </c>
      <c r="L5288" s="15" t="str">
        <f t="array" ref="L5288">_xlfn.XLOOKUP(M5288,reference_province_to_city!$A$2:$A$11,reference_province_to_city!$B$2:$B$11)</f>
        <v>Surabaya</v>
      </c>
      <c r="M5288" s="15" t="s">
        <v>20</v>
      </c>
      <c r="N5288" s="15">
        <v>60231.0</v>
      </c>
      <c r="O5288" s="15">
        <f t="array" ref="O5288">_xlfn.XLOOKUP(M5288,reference_postal_code!$B$2:$B$11,reference_postal_code!$A$2:$A$11)</f>
        <v>60231</v>
      </c>
      <c r="P5288" s="15" t="s">
        <v>166</v>
      </c>
      <c r="Q5288" s="15" t="s">
        <v>2308</v>
      </c>
      <c r="R5288" s="15" t="s">
        <v>65</v>
      </c>
      <c r="S5288" s="15" t="s">
        <v>83</v>
      </c>
      <c r="T5288" s="15" t="s">
        <v>1784</v>
      </c>
      <c r="U5288" s="28">
        <v>228600.0</v>
      </c>
      <c r="V5288" s="15">
        <v>5.0</v>
      </c>
      <c r="W5288" s="31">
        <v>0.2</v>
      </c>
      <c r="X5288" s="28">
        <v>80010.0</v>
      </c>
    </row>
    <row r="5289" ht="15.75" customHeight="1">
      <c r="A5289" s="15">
        <v>3196.0</v>
      </c>
      <c r="B5289" s="15" t="s">
        <v>7734</v>
      </c>
      <c r="C5289" s="18">
        <v>42590.0</v>
      </c>
      <c r="D5289" s="18">
        <v>42595.0</v>
      </c>
      <c r="E5289" s="18">
        <f t="shared" si="1"/>
        <v>42595</v>
      </c>
      <c r="F5289" s="15" t="s">
        <v>55</v>
      </c>
      <c r="G5289" s="15" t="s">
        <v>4988</v>
      </c>
      <c r="H5289" s="15" t="s">
        <v>4989</v>
      </c>
      <c r="I5289" s="15" t="s">
        <v>76</v>
      </c>
      <c r="J5289" s="15" t="s">
        <v>60</v>
      </c>
      <c r="K5289" s="15" t="s">
        <v>19</v>
      </c>
      <c r="L5289" s="15" t="str">
        <f t="array" ref="L5289">_xlfn.XLOOKUP(M5289,reference_province_to_city!$A$2:$A$11,reference_province_to_city!$B$2:$B$11)</f>
        <v>Yogyakarta</v>
      </c>
      <c r="M5289" s="15" t="s">
        <v>18</v>
      </c>
      <c r="N5289" s="15">
        <v>55111.0</v>
      </c>
      <c r="O5289" s="15">
        <f t="array" ref="O5289">_xlfn.XLOOKUP(M5289,reference_postal_code!$B$2:$B$11,reference_postal_code!$A$2:$A$11)</f>
        <v>55111</v>
      </c>
      <c r="P5289" s="15" t="s">
        <v>77</v>
      </c>
      <c r="Q5289" s="15" t="s">
        <v>102</v>
      </c>
      <c r="R5289" s="15" t="s">
        <v>65</v>
      </c>
      <c r="S5289" s="15" t="s">
        <v>103</v>
      </c>
      <c r="T5289" s="15" t="s">
        <v>104</v>
      </c>
      <c r="U5289" s="28">
        <v>350100.0</v>
      </c>
      <c r="V5289" s="15">
        <v>3.0</v>
      </c>
      <c r="W5289" s="31">
        <v>0.0</v>
      </c>
      <c r="X5289" s="28">
        <v>3501.0</v>
      </c>
    </row>
    <row r="5290" ht="15.75" customHeight="1">
      <c r="A5290" s="15">
        <v>3498.0</v>
      </c>
      <c r="B5290" s="15" t="s">
        <v>7733</v>
      </c>
      <c r="C5290" s="18">
        <v>42590.0</v>
      </c>
      <c r="D5290" s="18">
        <v>42597.0</v>
      </c>
      <c r="E5290" s="18">
        <f t="shared" si="1"/>
        <v>42597</v>
      </c>
      <c r="F5290" s="15" t="s">
        <v>55</v>
      </c>
      <c r="G5290" s="15" t="s">
        <v>5913</v>
      </c>
      <c r="H5290" s="15" t="s">
        <v>5914</v>
      </c>
      <c r="I5290" s="15" t="s">
        <v>76</v>
      </c>
      <c r="J5290" s="15" t="s">
        <v>60</v>
      </c>
      <c r="K5290" s="15" t="s">
        <v>22</v>
      </c>
      <c r="L5290" s="15" t="str">
        <f t="array" ref="L5290">_xlfn.XLOOKUP(M5290,reference_province_to_city!$A$2:$A$11,reference_province_to_city!$B$2:$B$11)</f>
        <v>Surabaya</v>
      </c>
      <c r="M5290" s="15" t="s">
        <v>20</v>
      </c>
      <c r="N5290" s="15">
        <v>60231.0</v>
      </c>
      <c r="O5290" s="15">
        <f t="array" ref="O5290">_xlfn.XLOOKUP(M5290,reference_postal_code!$B$2:$B$11,reference_postal_code!$A$2:$A$11)</f>
        <v>60231</v>
      </c>
      <c r="P5290" s="15" t="s">
        <v>166</v>
      </c>
      <c r="Q5290" s="15" t="s">
        <v>5146</v>
      </c>
      <c r="R5290" s="15" t="s">
        <v>65</v>
      </c>
      <c r="S5290" s="15" t="s">
        <v>222</v>
      </c>
      <c r="T5290" s="15" t="s">
        <v>5147</v>
      </c>
      <c r="U5290" s="28">
        <v>7318800.0</v>
      </c>
      <c r="V5290" s="15">
        <v>6.0</v>
      </c>
      <c r="W5290" s="31">
        <v>0.0</v>
      </c>
      <c r="X5290" s="28">
        <v>2049264.0</v>
      </c>
    </row>
    <row r="5291" ht="15.75" customHeight="1">
      <c r="A5291" s="15">
        <v>1800.0</v>
      </c>
      <c r="B5291" s="15" t="s">
        <v>7732</v>
      </c>
      <c r="C5291" s="18">
        <v>42590.0</v>
      </c>
      <c r="D5291" s="18">
        <v>42592.0</v>
      </c>
      <c r="E5291" s="18">
        <f t="shared" si="1"/>
        <v>42592</v>
      </c>
      <c r="F5291" s="15" t="s">
        <v>114</v>
      </c>
      <c r="G5291" s="15" t="s">
        <v>3539</v>
      </c>
      <c r="H5291" s="15" t="s">
        <v>3540</v>
      </c>
      <c r="I5291" s="15" t="s">
        <v>59</v>
      </c>
      <c r="J5291" s="15" t="s">
        <v>60</v>
      </c>
      <c r="K5291" s="15" t="s">
        <v>19</v>
      </c>
      <c r="L5291" s="15" t="str">
        <f t="array" ref="L5291">_xlfn.XLOOKUP(M5291,reference_province_to_city!$A$2:$A$11,reference_province_to_city!$B$2:$B$11)</f>
        <v>Yogyakarta</v>
      </c>
      <c r="M5291" s="15" t="s">
        <v>18</v>
      </c>
      <c r="N5291" s="15">
        <v>55111.0</v>
      </c>
      <c r="O5291" s="15">
        <f t="array" ref="O5291">_xlfn.XLOOKUP(M5291,reference_postal_code!$B$2:$B$11,reference_postal_code!$A$2:$A$11)</f>
        <v>55111</v>
      </c>
      <c r="P5291" s="15" t="s">
        <v>77</v>
      </c>
      <c r="Q5291" s="15" t="s">
        <v>3846</v>
      </c>
      <c r="R5291" s="15" t="s">
        <v>65</v>
      </c>
      <c r="S5291" s="15" t="s">
        <v>103</v>
      </c>
      <c r="T5291" s="15" t="s">
        <v>3847</v>
      </c>
      <c r="U5291" s="28">
        <v>167520.0</v>
      </c>
      <c r="V5291" s="15">
        <v>4.0</v>
      </c>
      <c r="W5291" s="31">
        <v>0.2</v>
      </c>
      <c r="X5291" s="28">
        <v>54444.0</v>
      </c>
    </row>
    <row r="5292" ht="15.75" customHeight="1">
      <c r="A5292" s="15">
        <v>5257.0</v>
      </c>
      <c r="B5292" s="15" t="s">
        <v>7735</v>
      </c>
      <c r="C5292" s="18">
        <v>42590.0</v>
      </c>
      <c r="D5292" s="18">
        <v>42596.0</v>
      </c>
      <c r="E5292" s="18">
        <f t="shared" si="1"/>
        <v>42596</v>
      </c>
      <c r="F5292" s="15" t="s">
        <v>55</v>
      </c>
      <c r="G5292" s="15" t="s">
        <v>2328</v>
      </c>
      <c r="H5292" s="15" t="s">
        <v>2329</v>
      </c>
      <c r="I5292" s="15" t="s">
        <v>59</v>
      </c>
      <c r="J5292" s="15" t="s">
        <v>60</v>
      </c>
      <c r="K5292" s="15" t="s">
        <v>10</v>
      </c>
      <c r="L5292" s="15" t="str">
        <f t="array" ref="L5292">_xlfn.XLOOKUP(M5292,reference_province_to_city!$A$2:$A$11,reference_province_to_city!$B$2:$B$11)</f>
        <v>Jakarta</v>
      </c>
      <c r="M5292" s="15" t="s">
        <v>7</v>
      </c>
      <c r="N5292" s="15">
        <v>10110.0</v>
      </c>
      <c r="O5292" s="15">
        <f t="array" ref="O5292">_xlfn.XLOOKUP(M5292,reference_postal_code!$B$2:$B$11,reference_postal_code!$A$2:$A$11)</f>
        <v>10110</v>
      </c>
      <c r="P5292" s="15" t="s">
        <v>117</v>
      </c>
      <c r="Q5292" s="15" t="s">
        <v>3326</v>
      </c>
      <c r="R5292" s="15" t="s">
        <v>65</v>
      </c>
      <c r="S5292" s="15" t="s">
        <v>66</v>
      </c>
      <c r="T5292" s="15" t="s">
        <v>3327</v>
      </c>
      <c r="U5292" s="28">
        <v>158400.0</v>
      </c>
      <c r="V5292" s="15">
        <v>2.0</v>
      </c>
      <c r="W5292" s="31">
        <v>0.0</v>
      </c>
      <c r="X5292" s="28">
        <v>71280.0</v>
      </c>
    </row>
    <row r="5293" ht="15.75" customHeight="1">
      <c r="A5293" s="15">
        <v>3519.0</v>
      </c>
      <c r="B5293" s="15" t="s">
        <v>7736</v>
      </c>
      <c r="C5293" s="18">
        <v>42591.0</v>
      </c>
      <c r="D5293" s="18">
        <v>42594.0</v>
      </c>
      <c r="E5293" s="18">
        <f t="shared" si="1"/>
        <v>42594</v>
      </c>
      <c r="F5293" s="15" t="s">
        <v>125</v>
      </c>
      <c r="G5293" s="15" t="s">
        <v>3524</v>
      </c>
      <c r="H5293" s="15" t="s">
        <v>3525</v>
      </c>
      <c r="I5293" s="15" t="s">
        <v>59</v>
      </c>
      <c r="J5293" s="15" t="s">
        <v>60</v>
      </c>
      <c r="K5293" s="15" t="s">
        <v>17</v>
      </c>
      <c r="L5293" s="15" t="str">
        <f t="array" ref="L5293">_xlfn.XLOOKUP(M5293,reference_province_to_city!$A$2:$A$11,reference_province_to_city!$B$2:$B$11)</f>
        <v>Semarang</v>
      </c>
      <c r="M5293" s="15" t="s">
        <v>15</v>
      </c>
      <c r="N5293" s="15">
        <v>50111.0</v>
      </c>
      <c r="O5293" s="15">
        <f t="array" ref="O5293">_xlfn.XLOOKUP(M5293,reference_postal_code!$B$2:$B$11,reference_postal_code!$A$2:$A$11)</f>
        <v>50111</v>
      </c>
      <c r="P5293" s="15" t="s">
        <v>77</v>
      </c>
      <c r="Q5293" s="15" t="s">
        <v>2966</v>
      </c>
      <c r="R5293" s="15" t="s">
        <v>65</v>
      </c>
      <c r="S5293" s="15" t="s">
        <v>222</v>
      </c>
      <c r="T5293" s="15" t="s">
        <v>2967</v>
      </c>
      <c r="U5293" s="28">
        <v>8543040.0</v>
      </c>
      <c r="V5293" s="15">
        <v>4.0</v>
      </c>
      <c r="W5293" s="31">
        <v>0.2</v>
      </c>
      <c r="X5293" s="28">
        <v>961092.0</v>
      </c>
    </row>
    <row r="5294" ht="15.75" customHeight="1">
      <c r="A5294" s="15">
        <v>9161.0</v>
      </c>
      <c r="B5294" s="15" t="s">
        <v>7737</v>
      </c>
      <c r="C5294" s="18">
        <v>42591.0</v>
      </c>
      <c r="D5294" s="18">
        <v>42596.0</v>
      </c>
      <c r="E5294" s="18">
        <f t="shared" si="1"/>
        <v>42596</v>
      </c>
      <c r="F5294" s="15" t="s">
        <v>55</v>
      </c>
      <c r="G5294" s="15" t="s">
        <v>2202</v>
      </c>
      <c r="H5294" s="15" t="s">
        <v>2203</v>
      </c>
      <c r="I5294" s="15" t="s">
        <v>76</v>
      </c>
      <c r="J5294" s="15" t="s">
        <v>60</v>
      </c>
      <c r="K5294" s="15" t="s">
        <v>29</v>
      </c>
      <c r="L5294" s="15" t="str">
        <f t="array" ref="L5294">_xlfn.XLOOKUP(M5294,reference_province_to_city!$A$2:$A$11,reference_province_to_city!$B$2:$B$11)</f>
        <v>Palembang</v>
      </c>
      <c r="M5294" s="15" t="s">
        <v>13</v>
      </c>
      <c r="N5294" s="15">
        <v>30111.0</v>
      </c>
      <c r="O5294" s="15">
        <f t="array" ref="O5294">_xlfn.XLOOKUP(M5294,reference_postal_code!$B$2:$B$11,reference_postal_code!$A$2:$A$11)</f>
        <v>30111</v>
      </c>
      <c r="P5294" s="15" t="s">
        <v>77</v>
      </c>
      <c r="Q5294" s="15" t="s">
        <v>7085</v>
      </c>
      <c r="R5294" s="15" t="s">
        <v>65</v>
      </c>
      <c r="S5294" s="15" t="s">
        <v>83</v>
      </c>
      <c r="T5294" s="15" t="s">
        <v>7086</v>
      </c>
      <c r="U5294" s="28">
        <v>178200.0</v>
      </c>
      <c r="V5294" s="15">
        <v>5.0</v>
      </c>
      <c r="W5294" s="31">
        <v>0.7</v>
      </c>
      <c r="X5294" s="28">
        <v>-118800.0</v>
      </c>
    </row>
    <row r="5295" ht="15.75" customHeight="1">
      <c r="A5295" s="15">
        <v>3518.0</v>
      </c>
      <c r="B5295" s="15" t="s">
        <v>7736</v>
      </c>
      <c r="C5295" s="18">
        <v>42591.0</v>
      </c>
      <c r="D5295" s="18">
        <v>42594.0</v>
      </c>
      <c r="E5295" s="18">
        <f t="shared" si="1"/>
        <v>42594</v>
      </c>
      <c r="F5295" s="15" t="s">
        <v>125</v>
      </c>
      <c r="G5295" s="15" t="s">
        <v>3524</v>
      </c>
      <c r="H5295" s="15" t="s">
        <v>3525</v>
      </c>
      <c r="I5295" s="15" t="s">
        <v>59</v>
      </c>
      <c r="J5295" s="15" t="s">
        <v>60</v>
      </c>
      <c r="K5295" s="15" t="s">
        <v>17</v>
      </c>
      <c r="L5295" s="15" t="str">
        <f t="array" ref="L5295">_xlfn.XLOOKUP(M5295,reference_province_to_city!$A$2:$A$11,reference_province_to_city!$B$2:$B$11)</f>
        <v>Semarang</v>
      </c>
      <c r="M5295" s="15" t="s">
        <v>15</v>
      </c>
      <c r="N5295" s="15">
        <v>50111.0</v>
      </c>
      <c r="O5295" s="15">
        <f t="array" ref="O5295">_xlfn.XLOOKUP(M5295,reference_postal_code!$B$2:$B$11,reference_postal_code!$A$2:$A$11)</f>
        <v>50111</v>
      </c>
      <c r="P5295" s="15" t="s">
        <v>77</v>
      </c>
      <c r="Q5295" s="15" t="s">
        <v>6538</v>
      </c>
      <c r="R5295" s="15" t="s">
        <v>110</v>
      </c>
      <c r="S5295" s="15" t="s">
        <v>111</v>
      </c>
      <c r="T5295" s="15" t="s">
        <v>6539</v>
      </c>
      <c r="U5295" s="28">
        <v>671760.0</v>
      </c>
      <c r="V5295" s="15">
        <v>2.0</v>
      </c>
      <c r="W5295" s="31">
        <v>0.2</v>
      </c>
      <c r="X5295" s="28">
        <v>67176.0</v>
      </c>
    </row>
    <row r="5296" ht="15.75" customHeight="1">
      <c r="A5296" s="15">
        <v>9160.0</v>
      </c>
      <c r="B5296" s="15" t="s">
        <v>7737</v>
      </c>
      <c r="C5296" s="18">
        <v>42591.0</v>
      </c>
      <c r="D5296" s="18">
        <v>42596.0</v>
      </c>
      <c r="E5296" s="18">
        <f t="shared" si="1"/>
        <v>42596</v>
      </c>
      <c r="F5296" s="15" t="s">
        <v>55</v>
      </c>
      <c r="G5296" s="15" t="s">
        <v>2202</v>
      </c>
      <c r="H5296" s="15" t="s">
        <v>2203</v>
      </c>
      <c r="I5296" s="15" t="s">
        <v>76</v>
      </c>
      <c r="J5296" s="15" t="s">
        <v>60</v>
      </c>
      <c r="K5296" s="15" t="s">
        <v>29</v>
      </c>
      <c r="L5296" s="15" t="str">
        <f t="array" ref="L5296">_xlfn.XLOOKUP(M5296,reference_province_to_city!$A$2:$A$11,reference_province_to_city!$B$2:$B$11)</f>
        <v>Palembang</v>
      </c>
      <c r="M5296" s="15" t="s">
        <v>13</v>
      </c>
      <c r="N5296" s="15">
        <v>30111.0</v>
      </c>
      <c r="O5296" s="15">
        <f t="array" ref="O5296">_xlfn.XLOOKUP(M5296,reference_postal_code!$B$2:$B$11,reference_postal_code!$A$2:$A$11)</f>
        <v>30111</v>
      </c>
      <c r="P5296" s="15" t="s">
        <v>77</v>
      </c>
      <c r="Q5296" s="15" t="s">
        <v>2257</v>
      </c>
      <c r="R5296" s="15" t="s">
        <v>65</v>
      </c>
      <c r="S5296" s="15" t="s">
        <v>83</v>
      </c>
      <c r="T5296" s="15" t="s">
        <v>2258</v>
      </c>
      <c r="U5296" s="28">
        <v>65070.0</v>
      </c>
      <c r="V5296" s="15">
        <v>3.0</v>
      </c>
      <c r="W5296" s="31">
        <v>0.7</v>
      </c>
      <c r="X5296" s="28">
        <v>-45549.0</v>
      </c>
    </row>
    <row r="5297" ht="15.75" customHeight="1">
      <c r="A5297" s="15">
        <v>3517.0</v>
      </c>
      <c r="B5297" s="15" t="s">
        <v>7736</v>
      </c>
      <c r="C5297" s="18">
        <v>42591.0</v>
      </c>
      <c r="D5297" s="18"/>
      <c r="E5297" s="18">
        <f t="shared" si="1"/>
        <v>42594</v>
      </c>
      <c r="F5297" s="15" t="s">
        <v>125</v>
      </c>
      <c r="G5297" s="15" t="s">
        <v>3524</v>
      </c>
      <c r="H5297" s="15" t="s">
        <v>3525</v>
      </c>
      <c r="I5297" s="15" t="s">
        <v>59</v>
      </c>
      <c r="J5297" s="15" t="s">
        <v>60</v>
      </c>
      <c r="K5297" s="15" t="s">
        <v>17</v>
      </c>
      <c r="L5297" s="15" t="str">
        <f t="array" ref="L5297">_xlfn.XLOOKUP(M5297,reference_province_to_city!$A$2:$A$11,reference_province_to_city!$B$2:$B$11)</f>
        <v>Semarang</v>
      </c>
      <c r="M5297" s="15" t="s">
        <v>15</v>
      </c>
      <c r="N5297" s="15">
        <v>50111.0</v>
      </c>
      <c r="O5297" s="15">
        <f t="array" ref="O5297">_xlfn.XLOOKUP(M5297,reference_postal_code!$B$2:$B$11,reference_postal_code!$A$2:$A$11)</f>
        <v>50111</v>
      </c>
      <c r="P5297" s="15" t="s">
        <v>77</v>
      </c>
      <c r="Q5297" s="15" t="s">
        <v>3902</v>
      </c>
      <c r="R5297" s="15" t="s">
        <v>65</v>
      </c>
      <c r="S5297" s="15" t="s">
        <v>66</v>
      </c>
      <c r="T5297" s="15" t="s">
        <v>3903</v>
      </c>
      <c r="U5297" s="28">
        <v>462240.0</v>
      </c>
      <c r="V5297" s="15">
        <v>9.0</v>
      </c>
      <c r="W5297" s="31">
        <v>0.2</v>
      </c>
      <c r="X5297" s="28">
        <v>144450.0</v>
      </c>
    </row>
    <row r="5298" ht="15.75" customHeight="1">
      <c r="A5298" s="15">
        <v>8306.0</v>
      </c>
      <c r="B5298" s="15" t="s">
        <v>7738</v>
      </c>
      <c r="C5298" s="18">
        <v>42593.0</v>
      </c>
      <c r="D5298" s="18">
        <v>42598.0</v>
      </c>
      <c r="E5298" s="18">
        <f t="shared" si="1"/>
        <v>42598</v>
      </c>
      <c r="F5298" s="15" t="s">
        <v>55</v>
      </c>
      <c r="G5298" s="15" t="s">
        <v>3322</v>
      </c>
      <c r="H5298" s="15" t="s">
        <v>3323</v>
      </c>
      <c r="I5298" s="15" t="s">
        <v>76</v>
      </c>
      <c r="J5298" s="15" t="s">
        <v>60</v>
      </c>
      <c r="K5298" s="15" t="s">
        <v>22</v>
      </c>
      <c r="L5298" s="15" t="str">
        <f t="array" ref="L5298">_xlfn.XLOOKUP(M5298,reference_province_to_city!$A$2:$A$11,reference_province_to_city!$B$2:$B$11)</f>
        <v>Surabaya</v>
      </c>
      <c r="M5298" s="15" t="s">
        <v>20</v>
      </c>
      <c r="N5298" s="15">
        <v>60231.0</v>
      </c>
      <c r="O5298" s="15">
        <f t="array" ref="O5298">_xlfn.XLOOKUP(M5298,reference_postal_code!$B$2:$B$11,reference_postal_code!$A$2:$A$11)</f>
        <v>60231</v>
      </c>
      <c r="P5298" s="15" t="s">
        <v>166</v>
      </c>
      <c r="Q5298" s="15" t="s">
        <v>5505</v>
      </c>
      <c r="R5298" s="15" t="s">
        <v>65</v>
      </c>
      <c r="S5298" s="15" t="s">
        <v>66</v>
      </c>
      <c r="T5298" s="15" t="s">
        <v>5506</v>
      </c>
      <c r="U5298" s="28">
        <v>486000.0</v>
      </c>
      <c r="V5298" s="15">
        <v>5.0</v>
      </c>
      <c r="W5298" s="31">
        <v>0.0</v>
      </c>
      <c r="X5298" s="28">
        <v>233280.0</v>
      </c>
    </row>
    <row r="5299" ht="15.75" customHeight="1">
      <c r="A5299" s="15">
        <v>8308.0</v>
      </c>
      <c r="B5299" s="15" t="s">
        <v>7738</v>
      </c>
      <c r="C5299" s="18">
        <v>42593.0</v>
      </c>
      <c r="D5299" s="18">
        <v>42598.0</v>
      </c>
      <c r="E5299" s="18">
        <f t="shared" si="1"/>
        <v>42598</v>
      </c>
      <c r="F5299" s="15" t="s">
        <v>55</v>
      </c>
      <c r="G5299" s="15" t="s">
        <v>3322</v>
      </c>
      <c r="H5299" s="15" t="s">
        <v>3323</v>
      </c>
      <c r="I5299" s="15" t="s">
        <v>76</v>
      </c>
      <c r="J5299" s="15" t="s">
        <v>60</v>
      </c>
      <c r="K5299" s="15" t="s">
        <v>22</v>
      </c>
      <c r="L5299" s="15" t="str">
        <f t="array" ref="L5299">_xlfn.XLOOKUP(M5299,reference_province_to_city!$A$2:$A$11,reference_province_to_city!$B$2:$B$11)</f>
        <v>Surabaya</v>
      </c>
      <c r="M5299" s="15" t="s">
        <v>20</v>
      </c>
      <c r="N5299" s="15">
        <v>60231.0</v>
      </c>
      <c r="O5299" s="15">
        <f t="array" ref="O5299">_xlfn.XLOOKUP(M5299,reference_postal_code!$B$2:$B$11,reference_postal_code!$A$2:$A$11)</f>
        <v>60231</v>
      </c>
      <c r="P5299" s="15" t="s">
        <v>166</v>
      </c>
      <c r="Q5299" s="15" t="s">
        <v>673</v>
      </c>
      <c r="R5299" s="15" t="s">
        <v>65</v>
      </c>
      <c r="S5299" s="15" t="s">
        <v>83</v>
      </c>
      <c r="T5299" s="15" t="s">
        <v>674</v>
      </c>
      <c r="U5299" s="28">
        <v>1163400.0</v>
      </c>
      <c r="V5299" s="15">
        <v>2.0</v>
      </c>
      <c r="W5299" s="31">
        <v>0.0</v>
      </c>
      <c r="X5299" s="28">
        <v>535164.0</v>
      </c>
    </row>
    <row r="5300" ht="15.75" customHeight="1">
      <c r="A5300" s="15">
        <v>8307.0</v>
      </c>
      <c r="B5300" s="15" t="s">
        <v>7738</v>
      </c>
      <c r="C5300" s="18">
        <v>42593.0</v>
      </c>
      <c r="D5300" s="18">
        <v>42598.0</v>
      </c>
      <c r="E5300" s="18">
        <f t="shared" si="1"/>
        <v>42598</v>
      </c>
      <c r="F5300" s="15" t="s">
        <v>55</v>
      </c>
      <c r="G5300" s="15" t="s">
        <v>3322</v>
      </c>
      <c r="H5300" s="15" t="s">
        <v>3323</v>
      </c>
      <c r="I5300" s="15" t="s">
        <v>76</v>
      </c>
      <c r="J5300" s="15" t="s">
        <v>60</v>
      </c>
      <c r="K5300" s="15" t="s">
        <v>22</v>
      </c>
      <c r="L5300" s="15" t="str">
        <f t="array" ref="L5300">_xlfn.XLOOKUP(M5300,reference_province_to_city!$A$2:$A$11,reference_province_to_city!$B$2:$B$11)</f>
        <v>Surabaya</v>
      </c>
      <c r="M5300" s="15" t="s">
        <v>20</v>
      </c>
      <c r="N5300" s="15">
        <v>60231.0</v>
      </c>
      <c r="O5300" s="15">
        <f t="array" ref="O5300">_xlfn.XLOOKUP(M5300,reference_postal_code!$B$2:$B$11,reference_postal_code!$A$2:$A$11)</f>
        <v>60231</v>
      </c>
      <c r="P5300" s="15" t="s">
        <v>166</v>
      </c>
      <c r="Q5300" s="15" t="s">
        <v>4665</v>
      </c>
      <c r="R5300" s="15" t="s">
        <v>65</v>
      </c>
      <c r="S5300" s="15" t="s">
        <v>83</v>
      </c>
      <c r="T5300" s="15" t="s">
        <v>4666</v>
      </c>
      <c r="U5300" s="28">
        <v>627900.0</v>
      </c>
      <c r="V5300" s="15">
        <v>7.0</v>
      </c>
      <c r="W5300" s="31">
        <v>0.0</v>
      </c>
      <c r="X5300" s="28">
        <v>288834.0</v>
      </c>
    </row>
    <row r="5301" ht="15.75" customHeight="1">
      <c r="A5301" s="15">
        <v>9403.0</v>
      </c>
      <c r="B5301" s="15" t="s">
        <v>7739</v>
      </c>
      <c r="C5301" s="18">
        <v>42594.0</v>
      </c>
      <c r="D5301" s="18">
        <v>42599.0</v>
      </c>
      <c r="E5301" s="18">
        <f t="shared" si="1"/>
        <v>42599</v>
      </c>
      <c r="F5301" s="15" t="s">
        <v>114</v>
      </c>
      <c r="G5301" s="15" t="s">
        <v>2900</v>
      </c>
      <c r="H5301" s="15" t="s">
        <v>2901</v>
      </c>
      <c r="I5301" s="15" t="s">
        <v>59</v>
      </c>
      <c r="J5301" s="15" t="s">
        <v>60</v>
      </c>
      <c r="K5301" s="15" t="s">
        <v>28</v>
      </c>
      <c r="L5301" s="15" t="str">
        <f t="array" ref="L5301">_xlfn.XLOOKUP(M5301,reference_province_to_city!$A$2:$A$11,reference_province_to_city!$B$2:$B$11)</f>
        <v>Medan</v>
      </c>
      <c r="M5301" s="15" t="s">
        <v>11</v>
      </c>
      <c r="N5301" s="15">
        <v>20111.0</v>
      </c>
      <c r="O5301" s="15">
        <f t="array" ref="O5301">_xlfn.XLOOKUP(M5301,reference_postal_code!$B$2:$B$11,reference_postal_code!$A$2:$A$11)</f>
        <v>20111</v>
      </c>
      <c r="P5301" s="15" t="s">
        <v>77</v>
      </c>
      <c r="Q5301" s="15" t="s">
        <v>5325</v>
      </c>
      <c r="R5301" s="15" t="s">
        <v>106</v>
      </c>
      <c r="S5301" s="15" t="s">
        <v>218</v>
      </c>
      <c r="T5301" s="15" t="s">
        <v>5326</v>
      </c>
      <c r="U5301" s="28">
        <v>3137220.0</v>
      </c>
      <c r="V5301" s="15">
        <v>2.0</v>
      </c>
      <c r="W5301" s="31">
        <v>0.4</v>
      </c>
      <c r="X5301" s="28">
        <v>-993453.0</v>
      </c>
    </row>
    <row r="5302" ht="15.75" customHeight="1">
      <c r="A5302" s="15">
        <v>2573.0</v>
      </c>
      <c r="B5302" s="15" t="s">
        <v>7740</v>
      </c>
      <c r="C5302" s="18">
        <v>42594.0</v>
      </c>
      <c r="D5302" s="18">
        <v>42597.0</v>
      </c>
      <c r="E5302" s="18">
        <f t="shared" si="1"/>
        <v>42597</v>
      </c>
      <c r="F5302" s="15" t="s">
        <v>114</v>
      </c>
      <c r="G5302" s="15" t="s">
        <v>7267</v>
      </c>
      <c r="H5302" s="15" t="s">
        <v>7268</v>
      </c>
      <c r="I5302" s="15" t="s">
        <v>59</v>
      </c>
      <c r="J5302" s="15" t="s">
        <v>60</v>
      </c>
      <c r="K5302" s="15" t="s">
        <v>22</v>
      </c>
      <c r="L5302" s="15" t="str">
        <f t="array" ref="L5302">_xlfn.XLOOKUP(M5302,reference_province_to_city!$A$2:$A$11,reference_province_to_city!$B$2:$B$11)</f>
        <v>Surabaya</v>
      </c>
      <c r="M5302" s="15" t="s">
        <v>20</v>
      </c>
      <c r="N5302" s="15">
        <v>60231.0</v>
      </c>
      <c r="O5302" s="15">
        <f t="array" ref="O5302">_xlfn.XLOOKUP(M5302,reference_postal_code!$B$2:$B$11,reference_postal_code!$A$2:$A$11)</f>
        <v>60231</v>
      </c>
      <c r="P5302" s="15" t="s">
        <v>166</v>
      </c>
      <c r="Q5302" s="15" t="s">
        <v>6441</v>
      </c>
      <c r="R5302" s="15" t="s">
        <v>110</v>
      </c>
      <c r="S5302" s="15" t="s">
        <v>149</v>
      </c>
      <c r="T5302" s="15" t="s">
        <v>6442</v>
      </c>
      <c r="U5302" s="28">
        <v>2.099916E7</v>
      </c>
      <c r="V5302" s="15">
        <v>7.0</v>
      </c>
      <c r="W5302" s="31">
        <v>0.2</v>
      </c>
      <c r="X5302" s="28">
        <v>787469.0</v>
      </c>
    </row>
    <row r="5303" ht="15.75" customHeight="1">
      <c r="A5303" s="15">
        <v>1087.0</v>
      </c>
      <c r="B5303" s="15" t="s">
        <v>7741</v>
      </c>
      <c r="C5303" s="18">
        <v>42594.0</v>
      </c>
      <c r="D5303" s="18">
        <v>42594.0</v>
      </c>
      <c r="E5303" s="18">
        <f t="shared" si="1"/>
        <v>42594</v>
      </c>
      <c r="F5303" s="15" t="s">
        <v>466</v>
      </c>
      <c r="G5303" s="15" t="s">
        <v>5300</v>
      </c>
      <c r="H5303" s="15" t="s">
        <v>5301</v>
      </c>
      <c r="I5303" s="15" t="s">
        <v>59</v>
      </c>
      <c r="J5303" s="15" t="s">
        <v>60</v>
      </c>
      <c r="K5303" s="15" t="s">
        <v>31</v>
      </c>
      <c r="L5303" s="15" t="str">
        <f t="array" ref="L5303">_xlfn.XLOOKUP(M5303,reference_province_to_city!$A$2:$A$11,reference_province_to_city!$B$2:$B$11)</f>
        <v>Balikpapan</v>
      </c>
      <c r="M5303" s="15" t="s">
        <v>21</v>
      </c>
      <c r="N5303" s="15">
        <v>76114.0</v>
      </c>
      <c r="O5303" s="15">
        <f t="array" ref="O5303">_xlfn.XLOOKUP(M5303,reference_postal_code!$B$2:$B$11,reference_postal_code!$A$2:$A$11)</f>
        <v>76114</v>
      </c>
      <c r="P5303" s="15" t="s">
        <v>166</v>
      </c>
      <c r="Q5303" s="15" t="s">
        <v>1172</v>
      </c>
      <c r="R5303" s="15" t="s">
        <v>65</v>
      </c>
      <c r="S5303" s="15" t="s">
        <v>66</v>
      </c>
      <c r="T5303" s="15" t="s">
        <v>1173</v>
      </c>
      <c r="U5303" s="28">
        <v>97200.0</v>
      </c>
      <c r="V5303" s="15">
        <v>1.0</v>
      </c>
      <c r="W5303" s="31">
        <v>0.0</v>
      </c>
      <c r="X5303" s="28">
        <v>46656.0</v>
      </c>
    </row>
    <row r="5304" ht="15.75" customHeight="1">
      <c r="A5304" s="15">
        <v>4646.0</v>
      </c>
      <c r="B5304" s="15" t="s">
        <v>7742</v>
      </c>
      <c r="C5304" s="18">
        <v>42594.0</v>
      </c>
      <c r="D5304" s="18">
        <v>42598.0</v>
      </c>
      <c r="E5304" s="18">
        <f t="shared" si="1"/>
        <v>42598</v>
      </c>
      <c r="F5304" s="15" t="s">
        <v>55</v>
      </c>
      <c r="G5304" s="15" t="s">
        <v>2176</v>
      </c>
      <c r="H5304" s="15" t="s">
        <v>2177</v>
      </c>
      <c r="I5304" s="15" t="s">
        <v>76</v>
      </c>
      <c r="J5304" s="15" t="s">
        <v>60</v>
      </c>
      <c r="K5304" s="15" t="s">
        <v>33</v>
      </c>
      <c r="L5304" s="15" t="str">
        <f t="array" ref="L5304">_xlfn.XLOOKUP(M5304,reference_province_to_city!$A$2:$A$11,reference_province_to_city!$B$2:$B$11)</f>
        <v>Makassar</v>
      </c>
      <c r="M5304" s="15" t="s">
        <v>25</v>
      </c>
      <c r="N5304" s="15">
        <v>90111.0</v>
      </c>
      <c r="O5304" s="15">
        <f t="array" ref="O5304">_xlfn.XLOOKUP(M5304,reference_postal_code!$B$2:$B$11,reference_postal_code!$A$2:$A$11)</f>
        <v>90111</v>
      </c>
      <c r="P5304" s="15" t="s">
        <v>63</v>
      </c>
      <c r="Q5304" s="15" t="s">
        <v>434</v>
      </c>
      <c r="R5304" s="15" t="s">
        <v>106</v>
      </c>
      <c r="S5304" s="15" t="s">
        <v>107</v>
      </c>
      <c r="T5304" s="15" t="s">
        <v>435</v>
      </c>
      <c r="U5304" s="28">
        <v>2186460.0</v>
      </c>
      <c r="V5304" s="15">
        <v>2.0</v>
      </c>
      <c r="W5304" s="31">
        <v>0.1</v>
      </c>
      <c r="X5304" s="28">
        <v>-121470.0</v>
      </c>
    </row>
    <row r="5305" ht="15.75" customHeight="1">
      <c r="A5305" s="15">
        <v>8137.0</v>
      </c>
      <c r="B5305" s="15" t="s">
        <v>7743</v>
      </c>
      <c r="C5305" s="18">
        <v>42594.0</v>
      </c>
      <c r="D5305" s="18">
        <v>42598.0</v>
      </c>
      <c r="E5305" s="18">
        <f t="shared" si="1"/>
        <v>42598</v>
      </c>
      <c r="F5305" s="15" t="s">
        <v>55</v>
      </c>
      <c r="G5305" s="15" t="s">
        <v>4767</v>
      </c>
      <c r="H5305" s="15" t="s">
        <v>4768</v>
      </c>
      <c r="I5305" s="15" t="s">
        <v>128</v>
      </c>
      <c r="J5305" s="15" t="s">
        <v>60</v>
      </c>
      <c r="K5305" s="15" t="s">
        <v>28</v>
      </c>
      <c r="L5305" s="15" t="str">
        <f t="array" ref="L5305">_xlfn.XLOOKUP(M5305,reference_province_to_city!$A$2:$A$11,reference_province_to_city!$B$2:$B$11)</f>
        <v>Medan</v>
      </c>
      <c r="M5305" s="15" t="s">
        <v>11</v>
      </c>
      <c r="N5305" s="15">
        <v>20111.0</v>
      </c>
      <c r="O5305" s="15">
        <f t="array" ref="O5305">_xlfn.XLOOKUP(M5305,reference_postal_code!$B$2:$B$11,reference_postal_code!$A$2:$A$11)</f>
        <v>20111</v>
      </c>
      <c r="P5305" s="15" t="s">
        <v>77</v>
      </c>
      <c r="Q5305" s="15" t="s">
        <v>4078</v>
      </c>
      <c r="R5305" s="15" t="s">
        <v>106</v>
      </c>
      <c r="S5305" s="15" t="s">
        <v>218</v>
      </c>
      <c r="T5305" s="15" t="s">
        <v>4079</v>
      </c>
      <c r="U5305" s="28">
        <v>8434388.0</v>
      </c>
      <c r="V5305" s="15">
        <v>7.0</v>
      </c>
      <c r="W5305" s="31">
        <v>0.45</v>
      </c>
      <c r="X5305" s="28">
        <v>-3833813.0</v>
      </c>
    </row>
    <row r="5306" ht="15.75" customHeight="1">
      <c r="A5306" s="15">
        <v>9404.0</v>
      </c>
      <c r="B5306" s="15" t="s">
        <v>7739</v>
      </c>
      <c r="C5306" s="18">
        <v>42594.0</v>
      </c>
      <c r="D5306" s="18">
        <v>42599.0</v>
      </c>
      <c r="E5306" s="18">
        <f t="shared" si="1"/>
        <v>42599</v>
      </c>
      <c r="F5306" s="15" t="s">
        <v>114</v>
      </c>
      <c r="G5306" s="15" t="s">
        <v>2900</v>
      </c>
      <c r="H5306" s="15" t="s">
        <v>2901</v>
      </c>
      <c r="I5306" s="15" t="s">
        <v>59</v>
      </c>
      <c r="J5306" s="15" t="s">
        <v>60</v>
      </c>
      <c r="K5306" s="15" t="s">
        <v>28</v>
      </c>
      <c r="L5306" s="15" t="str">
        <f t="array" ref="L5306">_xlfn.XLOOKUP(M5306,reference_province_to_city!$A$2:$A$11,reference_province_to_city!$B$2:$B$11)</f>
        <v>Medan</v>
      </c>
      <c r="M5306" s="15" t="s">
        <v>11</v>
      </c>
      <c r="N5306" s="15">
        <v>20111.0</v>
      </c>
      <c r="O5306" s="15">
        <f t="array" ref="O5306">_xlfn.XLOOKUP(M5306,reference_postal_code!$B$2:$B$11,reference_postal_code!$A$2:$A$11)</f>
        <v>20111</v>
      </c>
      <c r="P5306" s="15" t="s">
        <v>77</v>
      </c>
      <c r="Q5306" s="15" t="s">
        <v>194</v>
      </c>
      <c r="R5306" s="15" t="s">
        <v>65</v>
      </c>
      <c r="S5306" s="15" t="s">
        <v>87</v>
      </c>
      <c r="T5306" s="15" t="s">
        <v>195</v>
      </c>
      <c r="U5306" s="28">
        <v>2.38653E7</v>
      </c>
      <c r="V5306" s="15">
        <v>6.0</v>
      </c>
      <c r="W5306" s="31">
        <v>0.0</v>
      </c>
      <c r="X5306" s="28">
        <v>4295754.0</v>
      </c>
    </row>
    <row r="5307" ht="15.75" customHeight="1">
      <c r="A5307" s="15">
        <v>9717.0</v>
      </c>
      <c r="B5307" s="15" t="s">
        <v>7744</v>
      </c>
      <c r="C5307" s="18">
        <v>42594.0</v>
      </c>
      <c r="D5307" s="18">
        <v>42596.0</v>
      </c>
      <c r="E5307" s="18">
        <f t="shared" si="1"/>
        <v>42596</v>
      </c>
      <c r="F5307" s="15" t="s">
        <v>114</v>
      </c>
      <c r="G5307" s="15" t="s">
        <v>375</v>
      </c>
      <c r="H5307" s="15" t="s">
        <v>376</v>
      </c>
      <c r="I5307" s="15" t="s">
        <v>76</v>
      </c>
      <c r="J5307" s="15" t="s">
        <v>60</v>
      </c>
      <c r="K5307" s="15" t="s">
        <v>29</v>
      </c>
      <c r="L5307" s="15" t="str">
        <f t="array" ref="L5307">_xlfn.XLOOKUP(M5307,reference_province_to_city!$A$2:$A$11,reference_province_to_city!$B$2:$B$11)</f>
        <v>Palembang</v>
      </c>
      <c r="M5307" s="15" t="s">
        <v>13</v>
      </c>
      <c r="N5307" s="15">
        <v>30111.0</v>
      </c>
      <c r="O5307" s="15">
        <f t="array" ref="O5307">_xlfn.XLOOKUP(M5307,reference_postal_code!$B$2:$B$11,reference_postal_code!$A$2:$A$11)</f>
        <v>30111</v>
      </c>
      <c r="P5307" s="15" t="s">
        <v>77</v>
      </c>
      <c r="Q5307" s="15" t="s">
        <v>7666</v>
      </c>
      <c r="R5307" s="15" t="s">
        <v>65</v>
      </c>
      <c r="S5307" s="15" t="s">
        <v>93</v>
      </c>
      <c r="T5307" s="15" t="s">
        <v>7667</v>
      </c>
      <c r="U5307" s="28">
        <v>559680.0</v>
      </c>
      <c r="V5307" s="15">
        <v>4.0</v>
      </c>
      <c r="W5307" s="31">
        <v>0.2</v>
      </c>
      <c r="X5307" s="28">
        <v>41976.0</v>
      </c>
    </row>
    <row r="5308" ht="15.75" customHeight="1">
      <c r="A5308" s="15">
        <v>6021.0</v>
      </c>
      <c r="B5308" s="15" t="s">
        <v>7745</v>
      </c>
      <c r="C5308" s="18">
        <v>42595.0</v>
      </c>
      <c r="D5308" s="18">
        <v>42595.0</v>
      </c>
      <c r="E5308" s="18">
        <f t="shared" si="1"/>
        <v>42595</v>
      </c>
      <c r="F5308" s="15" t="s">
        <v>466</v>
      </c>
      <c r="G5308" s="15" t="s">
        <v>3581</v>
      </c>
      <c r="H5308" s="15" t="s">
        <v>3582</v>
      </c>
      <c r="I5308" s="15" t="s">
        <v>59</v>
      </c>
      <c r="J5308" s="15" t="s">
        <v>60</v>
      </c>
      <c r="K5308" s="15" t="s">
        <v>28</v>
      </c>
      <c r="L5308" s="15" t="str">
        <f t="array" ref="L5308">_xlfn.XLOOKUP(M5308,reference_province_to_city!$A$2:$A$11,reference_province_to_city!$B$2:$B$11)</f>
        <v>Medan</v>
      </c>
      <c r="M5308" s="15" t="s">
        <v>11</v>
      </c>
      <c r="N5308" s="15">
        <v>20111.0</v>
      </c>
      <c r="O5308" s="15">
        <f t="array" ref="O5308">_xlfn.XLOOKUP(M5308,reference_postal_code!$B$2:$B$11,reference_postal_code!$A$2:$A$11)</f>
        <v>20111</v>
      </c>
      <c r="P5308" s="15" t="s">
        <v>77</v>
      </c>
      <c r="Q5308" s="15" t="s">
        <v>4909</v>
      </c>
      <c r="R5308" s="15" t="s">
        <v>65</v>
      </c>
      <c r="S5308" s="15" t="s">
        <v>222</v>
      </c>
      <c r="T5308" s="15" t="s">
        <v>4910</v>
      </c>
      <c r="U5308" s="28">
        <v>260100.0</v>
      </c>
      <c r="V5308" s="15">
        <v>2.0</v>
      </c>
      <c r="W5308" s="31">
        <v>0.0</v>
      </c>
      <c r="X5308" s="28">
        <v>70227.0</v>
      </c>
    </row>
    <row r="5309" ht="15.75" customHeight="1">
      <c r="A5309" s="15">
        <v>3763.0</v>
      </c>
      <c r="B5309" s="15" t="s">
        <v>7746</v>
      </c>
      <c r="C5309" s="18">
        <v>42595.0</v>
      </c>
      <c r="D5309" s="18"/>
      <c r="E5309" s="18">
        <f t="shared" si="1"/>
        <v>42598</v>
      </c>
      <c r="F5309" s="15" t="s">
        <v>114</v>
      </c>
      <c r="G5309" s="15" t="s">
        <v>1294</v>
      </c>
      <c r="H5309" s="15" t="s">
        <v>1295</v>
      </c>
      <c r="I5309" s="15" t="s">
        <v>128</v>
      </c>
      <c r="J5309" s="15" t="s">
        <v>60</v>
      </c>
      <c r="K5309" s="15" t="s">
        <v>31</v>
      </c>
      <c r="L5309" s="15" t="str">
        <f t="array" ref="L5309">_xlfn.XLOOKUP(M5309,reference_province_to_city!$A$2:$A$11,reference_province_to_city!$B$2:$B$11)</f>
        <v>Balikpapan</v>
      </c>
      <c r="M5309" s="15" t="s">
        <v>21</v>
      </c>
      <c r="N5309" s="15">
        <v>76114.0</v>
      </c>
      <c r="O5309" s="15">
        <f t="array" ref="O5309">_xlfn.XLOOKUP(M5309,reference_postal_code!$B$2:$B$11,reference_postal_code!$A$2:$A$11)</f>
        <v>76114</v>
      </c>
      <c r="P5309" s="15" t="s">
        <v>166</v>
      </c>
      <c r="Q5309" s="15" t="s">
        <v>931</v>
      </c>
      <c r="R5309" s="15" t="s">
        <v>106</v>
      </c>
      <c r="S5309" s="15" t="s">
        <v>183</v>
      </c>
      <c r="T5309" s="15" t="s">
        <v>932</v>
      </c>
      <c r="U5309" s="28">
        <v>3629400.0</v>
      </c>
      <c r="V5309" s="15">
        <v>2.0</v>
      </c>
      <c r="W5309" s="31">
        <v>0.0</v>
      </c>
      <c r="X5309" s="28">
        <v>362940.0</v>
      </c>
    </row>
    <row r="5310" ht="15.75" customHeight="1">
      <c r="A5310" s="15">
        <v>8876.0</v>
      </c>
      <c r="B5310" s="15" t="s">
        <v>7747</v>
      </c>
      <c r="C5310" s="18">
        <v>42595.0</v>
      </c>
      <c r="D5310" s="18">
        <v>42601.0</v>
      </c>
      <c r="E5310" s="18">
        <f t="shared" si="1"/>
        <v>42601</v>
      </c>
      <c r="F5310" s="15" t="s">
        <v>55</v>
      </c>
      <c r="G5310" s="15" t="s">
        <v>1457</v>
      </c>
      <c r="H5310" s="15" t="s">
        <v>1458</v>
      </c>
      <c r="I5310" s="15" t="s">
        <v>59</v>
      </c>
      <c r="J5310" s="15" t="s">
        <v>60</v>
      </c>
      <c r="K5310" s="15" t="s">
        <v>33</v>
      </c>
      <c r="L5310" s="15" t="str">
        <f t="array" ref="L5310">_xlfn.XLOOKUP(M5310,reference_province_to_city!$A$2:$A$11,reference_province_to_city!$B$2:$B$11)</f>
        <v>Makassar</v>
      </c>
      <c r="M5310" s="15" t="s">
        <v>25</v>
      </c>
      <c r="N5310" s="15">
        <v>90111.0</v>
      </c>
      <c r="O5310" s="15">
        <f t="array" ref="O5310">_xlfn.XLOOKUP(M5310,reference_postal_code!$B$2:$B$11,reference_postal_code!$A$2:$A$11)</f>
        <v>90111</v>
      </c>
      <c r="P5310" s="15" t="s">
        <v>63</v>
      </c>
      <c r="Q5310" s="15" t="s">
        <v>7236</v>
      </c>
      <c r="R5310" s="15" t="s">
        <v>65</v>
      </c>
      <c r="S5310" s="15" t="s">
        <v>226</v>
      </c>
      <c r="T5310" s="15" t="s">
        <v>7237</v>
      </c>
      <c r="U5310" s="28">
        <v>2780640.0</v>
      </c>
      <c r="V5310" s="15">
        <v>2.0</v>
      </c>
      <c r="W5310" s="31">
        <v>0.2</v>
      </c>
      <c r="X5310" s="28">
        <v>-521370.0</v>
      </c>
    </row>
    <row r="5311" ht="15.75" customHeight="1">
      <c r="A5311" s="15">
        <v>3764.0</v>
      </c>
      <c r="B5311" s="15" t="s">
        <v>7746</v>
      </c>
      <c r="C5311" s="18">
        <v>42595.0</v>
      </c>
      <c r="D5311" s="18">
        <v>42600.0</v>
      </c>
      <c r="E5311" s="18">
        <f t="shared" si="1"/>
        <v>42600</v>
      </c>
      <c r="F5311" s="15" t="s">
        <v>114</v>
      </c>
      <c r="G5311" s="15" t="s">
        <v>1294</v>
      </c>
      <c r="H5311" s="15" t="s">
        <v>1295</v>
      </c>
      <c r="I5311" s="15" t="s">
        <v>128</v>
      </c>
      <c r="J5311" s="15" t="s">
        <v>60</v>
      </c>
      <c r="K5311" s="15" t="s">
        <v>31</v>
      </c>
      <c r="L5311" s="15" t="str">
        <f t="array" ref="L5311">_xlfn.XLOOKUP(M5311,reference_province_to_city!$A$2:$A$11,reference_province_to_city!$B$2:$B$11)</f>
        <v>Balikpapan</v>
      </c>
      <c r="M5311" s="15" t="s">
        <v>21</v>
      </c>
      <c r="N5311" s="15">
        <v>76114.0</v>
      </c>
      <c r="O5311" s="15">
        <f t="array" ref="O5311">_xlfn.XLOOKUP(M5311,reference_postal_code!$B$2:$B$11,reference_postal_code!$A$2:$A$11)</f>
        <v>76114</v>
      </c>
      <c r="P5311" s="15" t="s">
        <v>166</v>
      </c>
      <c r="Q5311" s="15" t="s">
        <v>957</v>
      </c>
      <c r="R5311" s="15" t="s">
        <v>65</v>
      </c>
      <c r="S5311" s="15" t="s">
        <v>83</v>
      </c>
      <c r="T5311" s="15" t="s">
        <v>958</v>
      </c>
      <c r="U5311" s="28">
        <v>127800.0</v>
      </c>
      <c r="V5311" s="15">
        <v>3.0</v>
      </c>
      <c r="W5311" s="31">
        <v>0.0</v>
      </c>
      <c r="X5311" s="28">
        <v>62622.0</v>
      </c>
    </row>
    <row r="5312" ht="15.75" customHeight="1">
      <c r="A5312" s="15">
        <v>7926.0</v>
      </c>
      <c r="B5312" s="15" t="s">
        <v>7748</v>
      </c>
      <c r="C5312" s="18">
        <v>42595.0</v>
      </c>
      <c r="D5312" s="18">
        <v>42598.0</v>
      </c>
      <c r="E5312" s="18">
        <f t="shared" si="1"/>
        <v>42598</v>
      </c>
      <c r="F5312" s="15" t="s">
        <v>125</v>
      </c>
      <c r="G5312" s="15" t="s">
        <v>3968</v>
      </c>
      <c r="H5312" s="15" t="s">
        <v>3969</v>
      </c>
      <c r="I5312" s="15" t="s">
        <v>59</v>
      </c>
      <c r="J5312" s="15" t="s">
        <v>60</v>
      </c>
      <c r="K5312" s="15" t="s">
        <v>26</v>
      </c>
      <c r="L5312" s="15" t="str">
        <f t="array" ref="L5312">_xlfn.XLOOKUP(M5312,reference_province_to_city!$A$2:$A$11,reference_province_to_city!$B$2:$B$11)</f>
        <v>Denpasar</v>
      </c>
      <c r="M5312" s="15" t="s">
        <v>24</v>
      </c>
      <c r="N5312" s="15">
        <v>80231.0</v>
      </c>
      <c r="O5312" s="15">
        <f t="array" ref="O5312">_xlfn.XLOOKUP(M5312,reference_postal_code!$B$2:$B$11,reference_postal_code!$A$2:$A$11)</f>
        <v>80231</v>
      </c>
      <c r="P5312" s="15" t="s">
        <v>63</v>
      </c>
      <c r="Q5312" s="15" t="s">
        <v>3036</v>
      </c>
      <c r="R5312" s="15" t="s">
        <v>65</v>
      </c>
      <c r="S5312" s="15" t="s">
        <v>79</v>
      </c>
      <c r="T5312" s="15" t="s">
        <v>3037</v>
      </c>
      <c r="U5312" s="28">
        <v>1554000.0</v>
      </c>
      <c r="V5312" s="15">
        <v>7.0</v>
      </c>
      <c r="W5312" s="31">
        <v>0.0</v>
      </c>
      <c r="X5312" s="28">
        <v>777000.0</v>
      </c>
    </row>
    <row r="5313" ht="15.75" customHeight="1">
      <c r="A5313" s="15">
        <v>1747.0</v>
      </c>
      <c r="B5313" s="15" t="s">
        <v>7749</v>
      </c>
      <c r="C5313" s="18">
        <v>42595.0</v>
      </c>
      <c r="D5313" s="18">
        <v>42599.0</v>
      </c>
      <c r="E5313" s="18">
        <f t="shared" si="1"/>
        <v>42599</v>
      </c>
      <c r="F5313" s="15" t="s">
        <v>114</v>
      </c>
      <c r="G5313" s="15" t="s">
        <v>2377</v>
      </c>
      <c r="H5313" s="15" t="s">
        <v>2378</v>
      </c>
      <c r="I5313" s="15" t="s">
        <v>59</v>
      </c>
      <c r="J5313" s="15" t="s">
        <v>60</v>
      </c>
      <c r="K5313" s="15" t="s">
        <v>14</v>
      </c>
      <c r="L5313" s="15" t="str">
        <f t="array" ref="L5313">_xlfn.XLOOKUP(M5313,reference_province_to_city!$A$2:$A$11,reference_province_to_city!$B$2:$B$11)</f>
        <v>Bandung</v>
      </c>
      <c r="M5313" s="15" t="s">
        <v>12</v>
      </c>
      <c r="N5313" s="15">
        <v>40111.0</v>
      </c>
      <c r="O5313" s="15">
        <f t="array" ref="O5313">_xlfn.XLOOKUP(M5313,reference_postal_code!$B$2:$B$11,reference_postal_code!$A$2:$A$11)</f>
        <v>40111</v>
      </c>
      <c r="P5313" s="15" t="s">
        <v>117</v>
      </c>
      <c r="Q5313" s="15" t="s">
        <v>2643</v>
      </c>
      <c r="R5313" s="15" t="s">
        <v>65</v>
      </c>
      <c r="S5313" s="15" t="s">
        <v>83</v>
      </c>
      <c r="T5313" s="15" t="s">
        <v>2644</v>
      </c>
      <c r="U5313" s="28">
        <v>168480.0</v>
      </c>
      <c r="V5313" s="15">
        <v>8.0</v>
      </c>
      <c r="W5313" s="31">
        <v>0.7</v>
      </c>
      <c r="X5313" s="28">
        <v>-123552.0</v>
      </c>
    </row>
    <row r="5314" ht="15.75" customHeight="1">
      <c r="A5314" s="15">
        <v>6022.0</v>
      </c>
      <c r="B5314" s="15" t="s">
        <v>7745</v>
      </c>
      <c r="C5314" s="18">
        <v>42595.0</v>
      </c>
      <c r="D5314" s="18">
        <v>42595.0</v>
      </c>
      <c r="E5314" s="18">
        <f t="shared" si="1"/>
        <v>42595</v>
      </c>
      <c r="F5314" s="15" t="s">
        <v>466</v>
      </c>
      <c r="G5314" s="15" t="s">
        <v>3581</v>
      </c>
      <c r="H5314" s="15" t="s">
        <v>3582</v>
      </c>
      <c r="I5314" s="15" t="s">
        <v>59</v>
      </c>
      <c r="J5314" s="15" t="s">
        <v>60</v>
      </c>
      <c r="K5314" s="15" t="s">
        <v>28</v>
      </c>
      <c r="L5314" s="15" t="str">
        <f t="array" ref="L5314">_xlfn.XLOOKUP(M5314,reference_province_to_city!$A$2:$A$11,reference_province_to_city!$B$2:$B$11)</f>
        <v>Medan</v>
      </c>
      <c r="M5314" s="15" t="s">
        <v>11</v>
      </c>
      <c r="N5314" s="15">
        <v>20111.0</v>
      </c>
      <c r="O5314" s="15">
        <f t="array" ref="O5314">_xlfn.XLOOKUP(M5314,reference_postal_code!$B$2:$B$11,reference_postal_code!$A$2:$A$11)</f>
        <v>20111</v>
      </c>
      <c r="P5314" s="15" t="s">
        <v>77</v>
      </c>
      <c r="Q5314" s="15" t="s">
        <v>2054</v>
      </c>
      <c r="R5314" s="15" t="s">
        <v>110</v>
      </c>
      <c r="S5314" s="15" t="s">
        <v>149</v>
      </c>
      <c r="T5314" s="15" t="s">
        <v>2055</v>
      </c>
      <c r="U5314" s="28">
        <v>1079700.0</v>
      </c>
      <c r="V5314" s="15">
        <v>2.0</v>
      </c>
      <c r="W5314" s="31">
        <v>0.0</v>
      </c>
      <c r="X5314" s="28">
        <v>226737.0</v>
      </c>
    </row>
    <row r="5315" ht="15.75" customHeight="1">
      <c r="A5315" s="15">
        <v>8877.0</v>
      </c>
      <c r="B5315" s="15" t="s">
        <v>7747</v>
      </c>
      <c r="C5315" s="18">
        <v>42595.0</v>
      </c>
      <c r="D5315" s="18">
        <v>42601.0</v>
      </c>
      <c r="E5315" s="18">
        <f t="shared" si="1"/>
        <v>42601</v>
      </c>
      <c r="F5315" s="15" t="s">
        <v>55</v>
      </c>
      <c r="G5315" s="15" t="s">
        <v>1457</v>
      </c>
      <c r="H5315" s="15" t="s">
        <v>1458</v>
      </c>
      <c r="I5315" s="15" t="s">
        <v>59</v>
      </c>
      <c r="J5315" s="15" t="s">
        <v>60</v>
      </c>
      <c r="K5315" s="15" t="s">
        <v>33</v>
      </c>
      <c r="L5315" s="15" t="str">
        <f t="array" ref="L5315">_xlfn.XLOOKUP(M5315,reference_province_to_city!$A$2:$A$11,reference_province_to_city!$B$2:$B$11)</f>
        <v>Makassar</v>
      </c>
      <c r="M5315" s="15" t="s">
        <v>25</v>
      </c>
      <c r="N5315" s="15">
        <v>90111.0</v>
      </c>
      <c r="O5315" s="15">
        <f t="array" ref="O5315">_xlfn.XLOOKUP(M5315,reference_postal_code!$B$2:$B$11,reference_postal_code!$A$2:$A$11)</f>
        <v>90111</v>
      </c>
      <c r="P5315" s="15" t="s">
        <v>63</v>
      </c>
      <c r="Q5315" s="15" t="s">
        <v>560</v>
      </c>
      <c r="R5315" s="15" t="s">
        <v>65</v>
      </c>
      <c r="S5315" s="15" t="s">
        <v>222</v>
      </c>
      <c r="T5315" s="15" t="s">
        <v>561</v>
      </c>
      <c r="U5315" s="28">
        <v>883860.0</v>
      </c>
      <c r="V5315" s="15">
        <v>1.0</v>
      </c>
      <c r="W5315" s="31">
        <v>0.8</v>
      </c>
      <c r="X5315" s="28">
        <v>-2298036.0</v>
      </c>
    </row>
    <row r="5316" ht="15.75" customHeight="1">
      <c r="A5316" s="15">
        <v>7925.0</v>
      </c>
      <c r="B5316" s="15" t="s">
        <v>7748</v>
      </c>
      <c r="C5316" s="18">
        <v>42595.0</v>
      </c>
      <c r="D5316" s="18">
        <v>42598.0</v>
      </c>
      <c r="E5316" s="18">
        <f t="shared" si="1"/>
        <v>42598</v>
      </c>
      <c r="F5316" s="15" t="s">
        <v>125</v>
      </c>
      <c r="G5316" s="15" t="s">
        <v>3968</v>
      </c>
      <c r="H5316" s="15" t="s">
        <v>3969</v>
      </c>
      <c r="I5316" s="15" t="s">
        <v>59</v>
      </c>
      <c r="J5316" s="15" t="s">
        <v>60</v>
      </c>
      <c r="K5316" s="15" t="s">
        <v>26</v>
      </c>
      <c r="L5316" s="15" t="str">
        <f t="array" ref="L5316">_xlfn.XLOOKUP(M5316,reference_province_to_city!$A$2:$A$11,reference_province_to_city!$B$2:$B$11)</f>
        <v>Denpasar</v>
      </c>
      <c r="M5316" s="15" t="s">
        <v>24</v>
      </c>
      <c r="N5316" s="15">
        <v>80231.0</v>
      </c>
      <c r="O5316" s="15">
        <f t="array" ref="O5316">_xlfn.XLOOKUP(M5316,reference_postal_code!$B$2:$B$11,reference_postal_code!$A$2:$A$11)</f>
        <v>80231</v>
      </c>
      <c r="P5316" s="15" t="s">
        <v>63</v>
      </c>
      <c r="Q5316" s="15" t="s">
        <v>2676</v>
      </c>
      <c r="R5316" s="15" t="s">
        <v>65</v>
      </c>
      <c r="S5316" s="15" t="s">
        <v>83</v>
      </c>
      <c r="T5316" s="15" t="s">
        <v>2677</v>
      </c>
      <c r="U5316" s="28">
        <v>334800.0</v>
      </c>
      <c r="V5316" s="15">
        <v>4.0</v>
      </c>
      <c r="W5316" s="31">
        <v>0.0</v>
      </c>
      <c r="X5316" s="28">
        <v>160704.0</v>
      </c>
    </row>
    <row r="5317" ht="15.75" customHeight="1">
      <c r="A5317" s="15">
        <v>1748.0</v>
      </c>
      <c r="B5317" s="15" t="s">
        <v>7749</v>
      </c>
      <c r="C5317" s="18">
        <v>42595.0</v>
      </c>
      <c r="D5317" s="18">
        <v>42599.0</v>
      </c>
      <c r="E5317" s="18">
        <f t="shared" si="1"/>
        <v>42599</v>
      </c>
      <c r="F5317" s="15" t="s">
        <v>114</v>
      </c>
      <c r="G5317" s="15" t="s">
        <v>2377</v>
      </c>
      <c r="H5317" s="15" t="s">
        <v>2378</v>
      </c>
      <c r="I5317" s="15" t="s">
        <v>59</v>
      </c>
      <c r="J5317" s="15" t="s">
        <v>60</v>
      </c>
      <c r="K5317" s="15" t="s">
        <v>14</v>
      </c>
      <c r="L5317" s="15" t="str">
        <f t="array" ref="L5317">_xlfn.XLOOKUP(M5317,reference_province_to_city!$A$2:$A$11,reference_province_to_city!$B$2:$B$11)</f>
        <v>Bandung</v>
      </c>
      <c r="M5317" s="15" t="s">
        <v>12</v>
      </c>
      <c r="N5317" s="15">
        <v>40111.0</v>
      </c>
      <c r="O5317" s="15">
        <f t="array" ref="O5317">_xlfn.XLOOKUP(M5317,reference_postal_code!$B$2:$B$11,reference_postal_code!$A$2:$A$11)</f>
        <v>40111</v>
      </c>
      <c r="P5317" s="15" t="s">
        <v>117</v>
      </c>
      <c r="Q5317" s="15" t="s">
        <v>3762</v>
      </c>
      <c r="R5317" s="15" t="s">
        <v>65</v>
      </c>
      <c r="S5317" s="15" t="s">
        <v>66</v>
      </c>
      <c r="T5317" s="15" t="s">
        <v>3763</v>
      </c>
      <c r="U5317" s="28">
        <v>154080.0</v>
      </c>
      <c r="V5317" s="15">
        <v>3.0</v>
      </c>
      <c r="W5317" s="31">
        <v>0.2</v>
      </c>
      <c r="X5317" s="28">
        <v>48150.0</v>
      </c>
    </row>
    <row r="5318" ht="15.75" customHeight="1">
      <c r="A5318" s="15">
        <v>5381.0</v>
      </c>
      <c r="B5318" s="15" t="s">
        <v>7750</v>
      </c>
      <c r="C5318" s="18">
        <v>42596.0</v>
      </c>
      <c r="D5318" s="18">
        <v>42600.0</v>
      </c>
      <c r="E5318" s="18">
        <f t="shared" si="1"/>
        <v>42600</v>
      </c>
      <c r="F5318" s="15" t="s">
        <v>55</v>
      </c>
      <c r="G5318" s="15" t="s">
        <v>7188</v>
      </c>
      <c r="H5318" s="15" t="s">
        <v>7189</v>
      </c>
      <c r="I5318" s="15" t="s">
        <v>59</v>
      </c>
      <c r="J5318" s="15" t="s">
        <v>60</v>
      </c>
      <c r="K5318" s="15" t="s">
        <v>31</v>
      </c>
      <c r="L5318" s="15" t="str">
        <f t="array" ref="L5318">_xlfn.XLOOKUP(M5318,reference_province_to_city!$A$2:$A$11,reference_province_to_city!$B$2:$B$11)</f>
        <v>Balikpapan</v>
      </c>
      <c r="M5318" s="15" t="s">
        <v>21</v>
      </c>
      <c r="N5318" s="15">
        <v>76114.0</v>
      </c>
      <c r="O5318" s="15">
        <f t="array" ref="O5318">_xlfn.XLOOKUP(M5318,reference_postal_code!$B$2:$B$11,reference_postal_code!$A$2:$A$11)</f>
        <v>76114</v>
      </c>
      <c r="P5318" s="15" t="s">
        <v>166</v>
      </c>
      <c r="Q5318" s="15" t="s">
        <v>1958</v>
      </c>
      <c r="R5318" s="15" t="s">
        <v>110</v>
      </c>
      <c r="S5318" s="15" t="s">
        <v>668</v>
      </c>
      <c r="T5318" s="15" t="s">
        <v>1959</v>
      </c>
      <c r="U5318" s="28">
        <v>1583280.0</v>
      </c>
      <c r="V5318" s="15">
        <v>6.0</v>
      </c>
      <c r="W5318" s="31">
        <v>0.2</v>
      </c>
      <c r="X5318" s="28">
        <v>534357.0</v>
      </c>
    </row>
    <row r="5319" ht="15.75" customHeight="1">
      <c r="A5319" s="15">
        <v>5380.0</v>
      </c>
      <c r="B5319" s="15" t="s">
        <v>7750</v>
      </c>
      <c r="C5319" s="18">
        <v>42596.0</v>
      </c>
      <c r="D5319" s="18">
        <v>42600.0</v>
      </c>
      <c r="E5319" s="18">
        <f t="shared" si="1"/>
        <v>42600</v>
      </c>
      <c r="F5319" s="15" t="s">
        <v>55</v>
      </c>
      <c r="G5319" s="15" t="s">
        <v>7188</v>
      </c>
      <c r="H5319" s="15" t="s">
        <v>7189</v>
      </c>
      <c r="I5319" s="15" t="s">
        <v>59</v>
      </c>
      <c r="J5319" s="15" t="s">
        <v>60</v>
      </c>
      <c r="K5319" s="15" t="s">
        <v>31</v>
      </c>
      <c r="L5319" s="15" t="str">
        <f t="array" ref="L5319">_xlfn.XLOOKUP(M5319,reference_province_to_city!$A$2:$A$11,reference_province_to_city!$B$2:$B$11)</f>
        <v>Balikpapan</v>
      </c>
      <c r="M5319" s="15" t="s">
        <v>21</v>
      </c>
      <c r="N5319" s="15">
        <v>76114.0</v>
      </c>
      <c r="O5319" s="15">
        <f t="array" ref="O5319">_xlfn.XLOOKUP(M5319,reference_postal_code!$B$2:$B$11,reference_postal_code!$A$2:$A$11)</f>
        <v>76114</v>
      </c>
      <c r="P5319" s="15" t="s">
        <v>166</v>
      </c>
      <c r="Q5319" s="15" t="s">
        <v>7751</v>
      </c>
      <c r="R5319" s="15" t="s">
        <v>65</v>
      </c>
      <c r="S5319" s="15" t="s">
        <v>66</v>
      </c>
      <c r="T5319" s="15" t="s">
        <v>7752</v>
      </c>
      <c r="U5319" s="28">
        <v>233100.0</v>
      </c>
      <c r="V5319" s="15">
        <v>3.0</v>
      </c>
      <c r="W5319" s="31">
        <v>0.0</v>
      </c>
      <c r="X5319" s="28">
        <v>114219.0</v>
      </c>
    </row>
    <row r="5320" ht="15.75" customHeight="1">
      <c r="A5320" s="15">
        <v>8693.0</v>
      </c>
      <c r="B5320" s="15" t="s">
        <v>7753</v>
      </c>
      <c r="C5320" s="18">
        <v>42596.0</v>
      </c>
      <c r="D5320" s="18">
        <v>42600.0</v>
      </c>
      <c r="E5320" s="18">
        <f t="shared" si="1"/>
        <v>42600</v>
      </c>
      <c r="F5320" s="15" t="s">
        <v>55</v>
      </c>
      <c r="G5320" s="15" t="s">
        <v>1229</v>
      </c>
      <c r="H5320" s="15" t="s">
        <v>1230</v>
      </c>
      <c r="I5320" s="15" t="s">
        <v>128</v>
      </c>
      <c r="J5320" s="15" t="s">
        <v>60</v>
      </c>
      <c r="K5320" s="15" t="s">
        <v>10</v>
      </c>
      <c r="L5320" s="15" t="str">
        <f t="array" ref="L5320">_xlfn.XLOOKUP(M5320,reference_province_to_city!$A$2:$A$11,reference_province_to_city!$B$2:$B$11)</f>
        <v>Jakarta</v>
      </c>
      <c r="M5320" s="15" t="s">
        <v>7</v>
      </c>
      <c r="N5320" s="15">
        <v>10110.0</v>
      </c>
      <c r="O5320" s="15">
        <f t="array" ref="O5320">_xlfn.XLOOKUP(M5320,reference_postal_code!$B$2:$B$11,reference_postal_code!$A$2:$A$11)</f>
        <v>10110</v>
      </c>
      <c r="P5320" s="15" t="s">
        <v>117</v>
      </c>
      <c r="Q5320" s="15" t="s">
        <v>6857</v>
      </c>
      <c r="R5320" s="15" t="s">
        <v>110</v>
      </c>
      <c r="S5320" s="15" t="s">
        <v>149</v>
      </c>
      <c r="T5320" s="15" t="s">
        <v>6858</v>
      </c>
      <c r="U5320" s="28">
        <v>4199400.0</v>
      </c>
      <c r="V5320" s="15">
        <v>5.0</v>
      </c>
      <c r="W5320" s="31">
        <v>0.2</v>
      </c>
      <c r="X5320" s="28">
        <v>734895.0</v>
      </c>
    </row>
    <row r="5321" ht="15.75" customHeight="1">
      <c r="A5321" s="15">
        <v>8691.0</v>
      </c>
      <c r="B5321" s="15" t="s">
        <v>7753</v>
      </c>
      <c r="C5321" s="18">
        <v>42596.0</v>
      </c>
      <c r="D5321" s="18">
        <v>42600.0</v>
      </c>
      <c r="E5321" s="18">
        <f t="shared" si="1"/>
        <v>42600</v>
      </c>
      <c r="F5321" s="15" t="s">
        <v>55</v>
      </c>
      <c r="G5321" s="15" t="s">
        <v>1229</v>
      </c>
      <c r="H5321" s="15" t="s">
        <v>1230</v>
      </c>
      <c r="I5321" s="15" t="s">
        <v>128</v>
      </c>
      <c r="J5321" s="15" t="s">
        <v>60</v>
      </c>
      <c r="K5321" s="15" t="s">
        <v>10</v>
      </c>
      <c r="L5321" s="15" t="str">
        <f t="array" ref="L5321">_xlfn.XLOOKUP(M5321,reference_province_to_city!$A$2:$A$11,reference_province_to_city!$B$2:$B$11)</f>
        <v>Jakarta</v>
      </c>
      <c r="M5321" s="15" t="s">
        <v>7</v>
      </c>
      <c r="N5321" s="15">
        <v>10110.0</v>
      </c>
      <c r="O5321" s="15">
        <f t="array" ref="O5321">_xlfn.XLOOKUP(M5321,reference_postal_code!$B$2:$B$11,reference_postal_code!$A$2:$A$11)</f>
        <v>10110</v>
      </c>
      <c r="P5321" s="15" t="s">
        <v>117</v>
      </c>
      <c r="Q5321" s="15" t="s">
        <v>5818</v>
      </c>
      <c r="R5321" s="15" t="s">
        <v>110</v>
      </c>
      <c r="S5321" s="15" t="s">
        <v>111</v>
      </c>
      <c r="T5321" s="15" t="s">
        <v>5819</v>
      </c>
      <c r="U5321" s="28">
        <v>3898440.0</v>
      </c>
      <c r="V5321" s="15">
        <v>2.0</v>
      </c>
      <c r="W5321" s="31">
        <v>0.4</v>
      </c>
      <c r="X5321" s="28">
        <v>-844662.0</v>
      </c>
    </row>
    <row r="5322" ht="15.75" customHeight="1">
      <c r="A5322" s="15">
        <v>8692.0</v>
      </c>
      <c r="B5322" s="15" t="s">
        <v>7753</v>
      </c>
      <c r="C5322" s="18">
        <v>42596.0</v>
      </c>
      <c r="D5322" s="18">
        <v>42600.0</v>
      </c>
      <c r="E5322" s="18">
        <f t="shared" si="1"/>
        <v>42600</v>
      </c>
      <c r="F5322" s="15" t="s">
        <v>55</v>
      </c>
      <c r="G5322" s="15" t="s">
        <v>1229</v>
      </c>
      <c r="H5322" s="15" t="s">
        <v>1230</v>
      </c>
      <c r="I5322" s="15" t="s">
        <v>128</v>
      </c>
      <c r="J5322" s="15" t="s">
        <v>60</v>
      </c>
      <c r="K5322" s="15" t="s">
        <v>10</v>
      </c>
      <c r="L5322" s="15" t="str">
        <f t="array" ref="L5322">_xlfn.XLOOKUP(M5322,reference_province_to_city!$A$2:$A$11,reference_province_to_city!$B$2:$B$11)</f>
        <v>Jakarta</v>
      </c>
      <c r="M5322" s="15" t="s">
        <v>7</v>
      </c>
      <c r="N5322" s="15">
        <v>10110.0</v>
      </c>
      <c r="O5322" s="15">
        <f t="array" ref="O5322">_xlfn.XLOOKUP(M5322,reference_postal_code!$B$2:$B$11,reference_postal_code!$A$2:$A$11)</f>
        <v>10110</v>
      </c>
      <c r="P5322" s="15" t="s">
        <v>117</v>
      </c>
      <c r="Q5322" s="15" t="s">
        <v>1629</v>
      </c>
      <c r="R5322" s="15" t="s">
        <v>110</v>
      </c>
      <c r="S5322" s="15" t="s">
        <v>111</v>
      </c>
      <c r="T5322" s="15" t="s">
        <v>1630</v>
      </c>
      <c r="U5322" s="28">
        <v>3707820.0</v>
      </c>
      <c r="V5322" s="15">
        <v>2.0</v>
      </c>
      <c r="W5322" s="31">
        <v>0.4</v>
      </c>
      <c r="X5322" s="28">
        <v>-741564.0</v>
      </c>
    </row>
    <row r="5323" ht="15.75" customHeight="1">
      <c r="A5323" s="15">
        <v>7049.0</v>
      </c>
      <c r="B5323" s="15" t="s">
        <v>7754</v>
      </c>
      <c r="C5323" s="18">
        <v>42596.0</v>
      </c>
      <c r="D5323" s="18">
        <v>42598.0</v>
      </c>
      <c r="E5323" s="18">
        <f t="shared" si="1"/>
        <v>42598</v>
      </c>
      <c r="F5323" s="15" t="s">
        <v>125</v>
      </c>
      <c r="G5323" s="15" t="s">
        <v>4296</v>
      </c>
      <c r="H5323" s="15" t="s">
        <v>4297</v>
      </c>
      <c r="I5323" s="15" t="s">
        <v>59</v>
      </c>
      <c r="J5323" s="15" t="s">
        <v>60</v>
      </c>
      <c r="K5323" s="15" t="s">
        <v>29</v>
      </c>
      <c r="L5323" s="15" t="str">
        <f t="array" ref="L5323">_xlfn.XLOOKUP(M5323,reference_province_to_city!$A$2:$A$11,reference_province_to_city!$B$2:$B$11)</f>
        <v>Palembang</v>
      </c>
      <c r="M5323" s="15" t="s">
        <v>13</v>
      </c>
      <c r="N5323" s="15">
        <v>30111.0</v>
      </c>
      <c r="O5323" s="15">
        <f t="array" ref="O5323">_xlfn.XLOOKUP(M5323,reference_postal_code!$B$2:$B$11,reference_postal_code!$A$2:$A$11)</f>
        <v>30111</v>
      </c>
      <c r="P5323" s="15" t="s">
        <v>77</v>
      </c>
      <c r="Q5323" s="15" t="s">
        <v>2225</v>
      </c>
      <c r="R5323" s="15" t="s">
        <v>65</v>
      </c>
      <c r="S5323" s="15" t="s">
        <v>66</v>
      </c>
      <c r="T5323" s="15" t="s">
        <v>2226</v>
      </c>
      <c r="U5323" s="28">
        <v>233280.0</v>
      </c>
      <c r="V5323" s="15">
        <v>3.0</v>
      </c>
      <c r="W5323" s="31">
        <v>0.2</v>
      </c>
      <c r="X5323" s="28">
        <v>81648.0</v>
      </c>
    </row>
    <row r="5324" ht="15.75" customHeight="1">
      <c r="A5324" s="15">
        <v>2555.0</v>
      </c>
      <c r="B5324" s="15" t="s">
        <v>7755</v>
      </c>
      <c r="C5324" s="18">
        <v>42597.0</v>
      </c>
      <c r="D5324" s="18">
        <v>42602.0</v>
      </c>
      <c r="E5324" s="18">
        <f t="shared" si="1"/>
        <v>42602</v>
      </c>
      <c r="F5324" s="15" t="s">
        <v>55</v>
      </c>
      <c r="G5324" s="15" t="s">
        <v>3111</v>
      </c>
      <c r="H5324" s="15" t="s">
        <v>3112</v>
      </c>
      <c r="I5324" s="15" t="s">
        <v>59</v>
      </c>
      <c r="J5324" s="15" t="s">
        <v>60</v>
      </c>
      <c r="K5324" s="15" t="s">
        <v>26</v>
      </c>
      <c r="L5324" s="15" t="str">
        <f t="array" ref="L5324">_xlfn.XLOOKUP(M5324,reference_province_to_city!$A$2:$A$11,reference_province_to_city!$B$2:$B$11)</f>
        <v>Denpasar</v>
      </c>
      <c r="M5324" s="15" t="s">
        <v>24</v>
      </c>
      <c r="N5324" s="15">
        <v>80231.0</v>
      </c>
      <c r="O5324" s="15">
        <f t="array" ref="O5324">_xlfn.XLOOKUP(M5324,reference_postal_code!$B$2:$B$11,reference_postal_code!$A$2:$A$11)</f>
        <v>80231</v>
      </c>
      <c r="P5324" s="15" t="s">
        <v>63</v>
      </c>
      <c r="Q5324" s="15" t="s">
        <v>1975</v>
      </c>
      <c r="R5324" s="15" t="s">
        <v>110</v>
      </c>
      <c r="S5324" s="15" t="s">
        <v>111</v>
      </c>
      <c r="T5324" s="15" t="s">
        <v>1976</v>
      </c>
      <c r="U5324" s="28">
        <v>1.058316E7</v>
      </c>
      <c r="V5324" s="15">
        <v>7.0</v>
      </c>
      <c r="W5324" s="31">
        <v>0.2</v>
      </c>
      <c r="X5324" s="28">
        <v>1058316.0</v>
      </c>
    </row>
    <row r="5325" ht="15.75" customHeight="1">
      <c r="A5325" s="15">
        <v>1089.0</v>
      </c>
      <c r="B5325" s="15" t="s">
        <v>7756</v>
      </c>
      <c r="C5325" s="18">
        <v>42597.0</v>
      </c>
      <c r="D5325" s="18">
        <v>42602.0</v>
      </c>
      <c r="E5325" s="18">
        <f t="shared" si="1"/>
        <v>42602</v>
      </c>
      <c r="F5325" s="15" t="s">
        <v>114</v>
      </c>
      <c r="G5325" s="15" t="s">
        <v>4421</v>
      </c>
      <c r="H5325" s="15" t="s">
        <v>4422</v>
      </c>
      <c r="I5325" s="15" t="s">
        <v>128</v>
      </c>
      <c r="J5325" s="15" t="s">
        <v>60</v>
      </c>
      <c r="K5325" s="15" t="s">
        <v>31</v>
      </c>
      <c r="L5325" s="15" t="str">
        <f t="array" ref="L5325">_xlfn.XLOOKUP(M5325,reference_province_to_city!$A$2:$A$11,reference_province_to_city!$B$2:$B$11)</f>
        <v>Balikpapan</v>
      </c>
      <c r="M5325" s="15" t="s">
        <v>21</v>
      </c>
      <c r="N5325" s="15">
        <v>76114.0</v>
      </c>
      <c r="O5325" s="15">
        <f t="array" ref="O5325">_xlfn.XLOOKUP(M5325,reference_postal_code!$B$2:$B$11,reference_postal_code!$A$2:$A$11)</f>
        <v>76114</v>
      </c>
      <c r="P5325" s="15" t="s">
        <v>166</v>
      </c>
      <c r="Q5325" s="15" t="s">
        <v>1340</v>
      </c>
      <c r="R5325" s="15" t="s">
        <v>65</v>
      </c>
      <c r="S5325" s="15" t="s">
        <v>79</v>
      </c>
      <c r="T5325" s="15" t="s">
        <v>1341</v>
      </c>
      <c r="U5325" s="28">
        <v>47250.0</v>
      </c>
      <c r="V5325" s="15">
        <v>1.0</v>
      </c>
      <c r="W5325" s="31">
        <v>0.0</v>
      </c>
      <c r="X5325" s="28">
        <v>22680.0</v>
      </c>
    </row>
    <row r="5326" ht="15.75" customHeight="1">
      <c r="A5326" s="15">
        <v>637.0</v>
      </c>
      <c r="B5326" s="15" t="s">
        <v>7757</v>
      </c>
      <c r="C5326" s="18">
        <v>42597.0</v>
      </c>
      <c r="D5326" s="18">
        <v>42603.0</v>
      </c>
      <c r="E5326" s="18">
        <f t="shared" si="1"/>
        <v>42603</v>
      </c>
      <c r="F5326" s="15" t="s">
        <v>55</v>
      </c>
      <c r="G5326" s="15" t="s">
        <v>2239</v>
      </c>
      <c r="H5326" s="15" t="s">
        <v>2240</v>
      </c>
      <c r="I5326" s="15" t="s">
        <v>59</v>
      </c>
      <c r="J5326" s="15" t="s">
        <v>60</v>
      </c>
      <c r="L5326" s="15" t="str">
        <f t="array" ref="L5326">_xlfn.XLOOKUP(M5326,reference_province_to_city!$A$2:$A$11,reference_province_to_city!$B$2:$B$11)</f>
        <v>Jakarta</v>
      </c>
      <c r="M5326" s="15" t="s">
        <v>7</v>
      </c>
      <c r="N5326" s="15">
        <v>10110.0</v>
      </c>
      <c r="O5326" s="15">
        <f t="array" ref="O5326">_xlfn.XLOOKUP(M5326,reference_postal_code!$B$2:$B$11,reference_postal_code!$A$2:$A$11)</f>
        <v>10110</v>
      </c>
      <c r="P5326" s="15" t="s">
        <v>117</v>
      </c>
      <c r="Q5326" s="15" t="s">
        <v>2681</v>
      </c>
      <c r="R5326" s="15" t="s">
        <v>65</v>
      </c>
      <c r="S5326" s="15" t="s">
        <v>83</v>
      </c>
      <c r="T5326" s="15" t="s">
        <v>2682</v>
      </c>
      <c r="U5326" s="28">
        <v>283230.0</v>
      </c>
      <c r="V5326" s="15">
        <v>3.0</v>
      </c>
      <c r="W5326" s="31">
        <v>0.7</v>
      </c>
      <c r="X5326" s="28">
        <v>-207702.0</v>
      </c>
    </row>
    <row r="5327" ht="15.75" customHeight="1">
      <c r="A5327" s="15">
        <v>638.0</v>
      </c>
      <c r="B5327" s="15" t="s">
        <v>7757</v>
      </c>
      <c r="C5327" s="18">
        <v>42597.0</v>
      </c>
      <c r="D5327" s="18">
        <v>42603.0</v>
      </c>
      <c r="E5327" s="18">
        <f t="shared" si="1"/>
        <v>42603</v>
      </c>
      <c r="F5327" s="15" t="s">
        <v>55</v>
      </c>
      <c r="G5327" s="15" t="s">
        <v>2239</v>
      </c>
      <c r="H5327" s="15" t="s">
        <v>2240</v>
      </c>
      <c r="I5327" s="15" t="s">
        <v>59</v>
      </c>
      <c r="J5327" s="15" t="s">
        <v>60</v>
      </c>
      <c r="K5327" s="15" t="s">
        <v>10</v>
      </c>
      <c r="L5327" s="15" t="str">
        <f t="array" ref="L5327">_xlfn.XLOOKUP(M5327,reference_province_to_city!$A$2:$A$11,reference_province_to_city!$B$2:$B$11)</f>
        <v>Jakarta</v>
      </c>
      <c r="M5327" s="15" t="s">
        <v>7</v>
      </c>
      <c r="N5327" s="15">
        <v>10110.0</v>
      </c>
      <c r="O5327" s="15">
        <f t="array" ref="O5327">_xlfn.XLOOKUP(M5327,reference_postal_code!$B$2:$B$11,reference_postal_code!$A$2:$A$11)</f>
        <v>10110</v>
      </c>
      <c r="P5327" s="15" t="s">
        <v>117</v>
      </c>
      <c r="Q5327" s="15" t="s">
        <v>2674</v>
      </c>
      <c r="R5327" s="15" t="s">
        <v>65</v>
      </c>
      <c r="S5327" s="15" t="s">
        <v>222</v>
      </c>
      <c r="T5327" s="15" t="s">
        <v>2675</v>
      </c>
      <c r="U5327" s="28">
        <v>1834920.0</v>
      </c>
      <c r="V5327" s="15">
        <v>3.0</v>
      </c>
      <c r="W5327" s="31">
        <v>0.2</v>
      </c>
      <c r="X5327" s="28">
        <v>183492.0</v>
      </c>
    </row>
    <row r="5328" ht="15.75" customHeight="1">
      <c r="A5328" s="15">
        <v>8898.0</v>
      </c>
      <c r="B5328" s="15" t="s">
        <v>7758</v>
      </c>
      <c r="C5328" s="18">
        <v>42597.0</v>
      </c>
      <c r="D5328" s="18">
        <v>42604.0</v>
      </c>
      <c r="E5328" s="18">
        <f t="shared" si="1"/>
        <v>42604</v>
      </c>
      <c r="F5328" s="15" t="s">
        <v>55</v>
      </c>
      <c r="G5328" s="15" t="s">
        <v>5428</v>
      </c>
      <c r="H5328" s="15" t="s">
        <v>5429</v>
      </c>
      <c r="I5328" s="15" t="s">
        <v>59</v>
      </c>
      <c r="J5328" s="15" t="s">
        <v>60</v>
      </c>
      <c r="K5328" s="15" t="s">
        <v>26</v>
      </c>
      <c r="L5328" s="15" t="str">
        <f t="array" ref="L5328">_xlfn.XLOOKUP(M5328,reference_province_to_city!$A$2:$A$11,reference_province_to_city!$B$2:$B$11)</f>
        <v>Denpasar</v>
      </c>
      <c r="M5328" s="15" t="s">
        <v>24</v>
      </c>
      <c r="N5328" s="15">
        <v>80231.0</v>
      </c>
      <c r="O5328" s="15">
        <f t="array" ref="O5328">_xlfn.XLOOKUP(M5328,reference_postal_code!$B$2:$B$11,reference_postal_code!$A$2:$A$11)</f>
        <v>80231</v>
      </c>
      <c r="P5328" s="15" t="s">
        <v>63</v>
      </c>
      <c r="Q5328" s="15" t="s">
        <v>7759</v>
      </c>
      <c r="R5328" s="15" t="s">
        <v>65</v>
      </c>
      <c r="S5328" s="15" t="s">
        <v>66</v>
      </c>
      <c r="T5328" s="15" t="s">
        <v>7760</v>
      </c>
      <c r="U5328" s="28">
        <v>562800.0</v>
      </c>
      <c r="V5328" s="15">
        <v>4.0</v>
      </c>
      <c r="W5328" s="31">
        <v>0.0</v>
      </c>
      <c r="X5328" s="28">
        <v>270144.0</v>
      </c>
    </row>
    <row r="5329" ht="15.75" customHeight="1">
      <c r="A5329" s="15">
        <v>1088.0</v>
      </c>
      <c r="B5329" s="15" t="s">
        <v>7756</v>
      </c>
      <c r="C5329" s="18">
        <v>42597.0</v>
      </c>
      <c r="D5329" s="18">
        <v>42602.0</v>
      </c>
      <c r="E5329" s="18">
        <f t="shared" si="1"/>
        <v>42602</v>
      </c>
      <c r="F5329" s="15" t="s">
        <v>114</v>
      </c>
      <c r="G5329" s="15" t="s">
        <v>4421</v>
      </c>
      <c r="H5329" s="15" t="s">
        <v>4422</v>
      </c>
      <c r="I5329" s="15" t="s">
        <v>128</v>
      </c>
      <c r="J5329" s="15" t="s">
        <v>60</v>
      </c>
      <c r="K5329" s="15" t="s">
        <v>31</v>
      </c>
      <c r="L5329" s="15" t="str">
        <f t="array" ref="L5329">_xlfn.XLOOKUP(M5329,reference_province_to_city!$A$2:$A$11,reference_province_to_city!$B$2:$B$11)</f>
        <v>Balikpapan</v>
      </c>
      <c r="M5329" s="15" t="s">
        <v>21</v>
      </c>
      <c r="N5329" s="15">
        <v>76114.0</v>
      </c>
      <c r="O5329" s="15">
        <f t="array" ref="O5329">_xlfn.XLOOKUP(M5329,reference_postal_code!$B$2:$B$11,reference_postal_code!$A$2:$A$11)</f>
        <v>76114</v>
      </c>
      <c r="P5329" s="15" t="s">
        <v>166</v>
      </c>
      <c r="Q5329" s="15" t="s">
        <v>4091</v>
      </c>
      <c r="R5329" s="15" t="s">
        <v>110</v>
      </c>
      <c r="S5329" s="15" t="s">
        <v>111</v>
      </c>
      <c r="T5329" s="15" t="s">
        <v>4092</v>
      </c>
      <c r="U5329" s="28">
        <v>1079640.0</v>
      </c>
      <c r="V5329" s="15">
        <v>3.0</v>
      </c>
      <c r="W5329" s="31">
        <v>0.2</v>
      </c>
      <c r="X5329" s="28">
        <v>107964.0</v>
      </c>
    </row>
    <row r="5330" ht="15.75" customHeight="1">
      <c r="A5330" s="15">
        <v>8896.0</v>
      </c>
      <c r="B5330" s="15" t="s">
        <v>7758</v>
      </c>
      <c r="C5330" s="18">
        <v>42597.0</v>
      </c>
      <c r="D5330" s="18">
        <v>42604.0</v>
      </c>
      <c r="E5330" s="18">
        <f t="shared" si="1"/>
        <v>42604</v>
      </c>
      <c r="F5330" s="15" t="s">
        <v>55</v>
      </c>
      <c r="G5330" s="15" t="s">
        <v>5428</v>
      </c>
      <c r="H5330" s="15" t="s">
        <v>5429</v>
      </c>
      <c r="I5330" s="15" t="s">
        <v>59</v>
      </c>
      <c r="J5330" s="15" t="s">
        <v>60</v>
      </c>
      <c r="K5330" s="15" t="s">
        <v>26</v>
      </c>
      <c r="L5330" s="15" t="str">
        <f t="array" ref="L5330">_xlfn.XLOOKUP(M5330,reference_province_to_city!$A$2:$A$11,reference_province_to_city!$B$2:$B$11)</f>
        <v>Denpasar</v>
      </c>
      <c r="M5330" s="15" t="s">
        <v>24</v>
      </c>
      <c r="N5330" s="15">
        <v>80231.0</v>
      </c>
      <c r="O5330" s="15">
        <f t="array" ref="O5330">_xlfn.XLOOKUP(M5330,reference_postal_code!$B$2:$B$11,reference_postal_code!$A$2:$A$11)</f>
        <v>80231</v>
      </c>
      <c r="P5330" s="15" t="s">
        <v>63</v>
      </c>
      <c r="Q5330" s="15" t="s">
        <v>2206</v>
      </c>
      <c r="R5330" s="15" t="s">
        <v>65</v>
      </c>
      <c r="S5330" s="15" t="s">
        <v>87</v>
      </c>
      <c r="T5330" s="15" t="s">
        <v>2207</v>
      </c>
      <c r="U5330" s="28">
        <v>269100.0</v>
      </c>
      <c r="V5330" s="15">
        <v>3.0</v>
      </c>
      <c r="W5330" s="31">
        <v>0.0</v>
      </c>
      <c r="X5330" s="28">
        <v>45747.0</v>
      </c>
    </row>
    <row r="5331" ht="15.75" customHeight="1">
      <c r="A5331" s="15">
        <v>8897.0</v>
      </c>
      <c r="B5331" s="15" t="s">
        <v>7758</v>
      </c>
      <c r="C5331" s="18">
        <v>42597.0</v>
      </c>
      <c r="D5331" s="18">
        <v>42604.0</v>
      </c>
      <c r="E5331" s="18">
        <f t="shared" si="1"/>
        <v>42604</v>
      </c>
      <c r="F5331" s="15" t="s">
        <v>55</v>
      </c>
      <c r="G5331" s="15" t="s">
        <v>5428</v>
      </c>
      <c r="H5331" s="15" t="s">
        <v>5429</v>
      </c>
      <c r="I5331" s="15" t="s">
        <v>59</v>
      </c>
      <c r="J5331" s="15" t="s">
        <v>60</v>
      </c>
      <c r="K5331" s="15" t="s">
        <v>26</v>
      </c>
      <c r="L5331" s="15" t="str">
        <f t="array" ref="L5331">_xlfn.XLOOKUP(M5331,reference_province_to_city!$A$2:$A$11,reference_province_to_city!$B$2:$B$11)</f>
        <v>Denpasar</v>
      </c>
      <c r="M5331" s="15" t="s">
        <v>24</v>
      </c>
      <c r="N5331" s="15">
        <v>80231.0</v>
      </c>
      <c r="O5331" s="15">
        <f t="array" ref="O5331">_xlfn.XLOOKUP(M5331,reference_postal_code!$B$2:$B$11,reference_postal_code!$A$2:$A$11)</f>
        <v>80231</v>
      </c>
      <c r="P5331" s="15" t="s">
        <v>63</v>
      </c>
      <c r="Q5331" s="15" t="s">
        <v>216</v>
      </c>
      <c r="R5331" s="15" t="s">
        <v>110</v>
      </c>
      <c r="S5331" s="15" t="s">
        <v>111</v>
      </c>
      <c r="T5331" s="15" t="s">
        <v>217</v>
      </c>
      <c r="U5331" s="28">
        <v>2484000.0</v>
      </c>
      <c r="V5331" s="15">
        <v>3.0</v>
      </c>
      <c r="W5331" s="31">
        <v>0.2</v>
      </c>
      <c r="X5331" s="28">
        <v>155250.0</v>
      </c>
    </row>
    <row r="5332" ht="15.75" customHeight="1">
      <c r="A5332" s="15">
        <v>8895.0</v>
      </c>
      <c r="B5332" s="15" t="s">
        <v>7758</v>
      </c>
      <c r="C5332" s="18">
        <v>42597.0</v>
      </c>
      <c r="D5332" s="18">
        <v>42604.0</v>
      </c>
      <c r="E5332" s="18">
        <f t="shared" si="1"/>
        <v>42604</v>
      </c>
      <c r="F5332" s="15" t="s">
        <v>55</v>
      </c>
      <c r="G5332" s="15" t="s">
        <v>5428</v>
      </c>
      <c r="H5332" s="15" t="s">
        <v>5429</v>
      </c>
      <c r="I5332" s="15" t="s">
        <v>59</v>
      </c>
      <c r="J5332" s="15" t="s">
        <v>60</v>
      </c>
      <c r="K5332" s="15" t="s">
        <v>26</v>
      </c>
      <c r="L5332" s="15" t="str">
        <f t="array" ref="L5332">_xlfn.XLOOKUP(M5332,reference_province_to_city!$A$2:$A$11,reference_province_to_city!$B$2:$B$11)</f>
        <v>Denpasar</v>
      </c>
      <c r="M5332" s="15" t="s">
        <v>24</v>
      </c>
      <c r="N5332" s="15">
        <v>80231.0</v>
      </c>
      <c r="O5332" s="15">
        <f t="array" ref="O5332">_xlfn.XLOOKUP(M5332,reference_postal_code!$B$2:$B$11,reference_postal_code!$A$2:$A$11)</f>
        <v>80231</v>
      </c>
      <c r="P5332" s="15" t="s">
        <v>63</v>
      </c>
      <c r="Q5332" s="15" t="s">
        <v>1999</v>
      </c>
      <c r="R5332" s="15" t="s">
        <v>106</v>
      </c>
      <c r="S5332" s="15" t="s">
        <v>139</v>
      </c>
      <c r="T5332" s="15" t="s">
        <v>2000</v>
      </c>
      <c r="U5332" s="28">
        <v>4680450.0</v>
      </c>
      <c r="V5332" s="15">
        <v>3.0</v>
      </c>
      <c r="W5332" s="31">
        <v>0.0</v>
      </c>
      <c r="X5332" s="28">
        <v>655263.0</v>
      </c>
    </row>
    <row r="5333" ht="15.75" customHeight="1">
      <c r="A5333" s="15">
        <v>2858.0</v>
      </c>
      <c r="B5333" s="15" t="s">
        <v>7761</v>
      </c>
      <c r="C5333" s="18">
        <v>42597.0</v>
      </c>
      <c r="D5333" s="18">
        <v>42599.0</v>
      </c>
      <c r="E5333" s="18">
        <f t="shared" si="1"/>
        <v>42599</v>
      </c>
      <c r="F5333" s="15" t="s">
        <v>114</v>
      </c>
      <c r="G5333" s="15" t="s">
        <v>7387</v>
      </c>
      <c r="H5333" s="15" t="s">
        <v>7388</v>
      </c>
      <c r="I5333" s="15" t="s">
        <v>59</v>
      </c>
      <c r="J5333" s="15" t="s">
        <v>60</v>
      </c>
      <c r="K5333" s="15" t="s">
        <v>17</v>
      </c>
      <c r="L5333" s="15" t="str">
        <f t="array" ref="L5333">_xlfn.XLOOKUP(M5333,reference_province_to_city!$A$2:$A$11,reference_province_to_city!$B$2:$B$11)</f>
        <v>Semarang</v>
      </c>
      <c r="M5333" s="15" t="s">
        <v>15</v>
      </c>
      <c r="N5333" s="15">
        <v>50111.0</v>
      </c>
      <c r="O5333" s="15">
        <f t="array" ref="O5333">_xlfn.XLOOKUP(M5333,reference_postal_code!$B$2:$B$11,reference_postal_code!$A$2:$A$11)</f>
        <v>50111</v>
      </c>
      <c r="P5333" s="15" t="s">
        <v>77</v>
      </c>
      <c r="Q5333" s="15" t="s">
        <v>1685</v>
      </c>
      <c r="R5333" s="15" t="s">
        <v>106</v>
      </c>
      <c r="S5333" s="15" t="s">
        <v>107</v>
      </c>
      <c r="T5333" s="15" t="s">
        <v>1686</v>
      </c>
      <c r="U5333" s="28">
        <v>3379440.0</v>
      </c>
      <c r="V5333" s="15">
        <v>2.0</v>
      </c>
      <c r="W5333" s="31">
        <v>0.2</v>
      </c>
      <c r="X5333" s="28">
        <v>337944.0</v>
      </c>
    </row>
    <row r="5334" ht="15.75" customHeight="1">
      <c r="A5334" s="15">
        <v>6134.0</v>
      </c>
      <c r="B5334" s="15" t="s">
        <v>7762</v>
      </c>
      <c r="C5334" s="18">
        <v>42598.0</v>
      </c>
      <c r="D5334" s="18">
        <v>42601.0</v>
      </c>
      <c r="E5334" s="18">
        <f t="shared" si="1"/>
        <v>42601</v>
      </c>
      <c r="F5334" s="15" t="s">
        <v>125</v>
      </c>
      <c r="G5334" s="15" t="s">
        <v>7763</v>
      </c>
      <c r="H5334" s="15" t="s">
        <v>7764</v>
      </c>
      <c r="I5334" s="15" t="s">
        <v>128</v>
      </c>
      <c r="J5334" s="15" t="s">
        <v>60</v>
      </c>
      <c r="K5334" s="15" t="s">
        <v>33</v>
      </c>
      <c r="L5334" s="15" t="str">
        <f t="array" ref="L5334">_xlfn.XLOOKUP(M5334,reference_province_to_city!$A$2:$A$11,reference_province_to_city!$B$2:$B$11)</f>
        <v>Makassar</v>
      </c>
      <c r="M5334" s="15" t="s">
        <v>25</v>
      </c>
      <c r="N5334" s="15">
        <v>90111.0</v>
      </c>
      <c r="O5334" s="15">
        <f t="array" ref="O5334">_xlfn.XLOOKUP(M5334,reference_postal_code!$B$2:$B$11,reference_postal_code!$A$2:$A$11)</f>
        <v>90111</v>
      </c>
      <c r="P5334" s="15" t="s">
        <v>63</v>
      </c>
      <c r="Q5334" s="15" t="s">
        <v>2314</v>
      </c>
      <c r="R5334" s="15" t="s">
        <v>106</v>
      </c>
      <c r="S5334" s="15" t="s">
        <v>218</v>
      </c>
      <c r="T5334" s="15" t="s">
        <v>2315</v>
      </c>
      <c r="U5334" s="28">
        <v>2419200.0</v>
      </c>
      <c r="V5334" s="15">
        <v>2.0</v>
      </c>
      <c r="W5334" s="31">
        <v>0.2</v>
      </c>
      <c r="X5334" s="28">
        <v>181440.0</v>
      </c>
    </row>
    <row r="5335" ht="15.75" customHeight="1">
      <c r="A5335" s="15">
        <v>2659.0</v>
      </c>
      <c r="B5335" s="15" t="s">
        <v>7765</v>
      </c>
      <c r="C5335" s="18">
        <v>42598.0</v>
      </c>
      <c r="D5335" s="18">
        <v>42602.0</v>
      </c>
      <c r="E5335" s="18">
        <f t="shared" si="1"/>
        <v>42602</v>
      </c>
      <c r="F5335" s="15" t="s">
        <v>55</v>
      </c>
      <c r="G5335" s="15" t="s">
        <v>3951</v>
      </c>
      <c r="H5335" s="15" t="s">
        <v>3952</v>
      </c>
      <c r="I5335" s="15" t="s">
        <v>59</v>
      </c>
      <c r="J5335" s="15" t="s">
        <v>60</v>
      </c>
      <c r="K5335" s="15" t="s">
        <v>26</v>
      </c>
      <c r="L5335" s="15" t="str">
        <f t="array" ref="L5335">_xlfn.XLOOKUP(M5335,reference_province_to_city!$A$2:$A$11,reference_province_to_city!$B$2:$B$11)</f>
        <v>Denpasar</v>
      </c>
      <c r="M5335" s="15" t="s">
        <v>24</v>
      </c>
      <c r="N5335" s="15">
        <v>80231.0</v>
      </c>
      <c r="O5335" s="15">
        <f t="array" ref="O5335">_xlfn.XLOOKUP(M5335,reference_postal_code!$B$2:$B$11,reference_postal_code!$A$2:$A$11)</f>
        <v>80231</v>
      </c>
      <c r="P5335" s="15" t="s">
        <v>63</v>
      </c>
      <c r="Q5335" s="15" t="s">
        <v>3464</v>
      </c>
      <c r="R5335" s="15" t="s">
        <v>65</v>
      </c>
      <c r="S5335" s="15" t="s">
        <v>173</v>
      </c>
      <c r="T5335" s="15" t="s">
        <v>3465</v>
      </c>
      <c r="U5335" s="28">
        <v>162900.0</v>
      </c>
      <c r="V5335" s="15">
        <v>3.0</v>
      </c>
      <c r="W5335" s="31">
        <v>0.0</v>
      </c>
      <c r="X5335" s="28">
        <v>76563.0</v>
      </c>
    </row>
    <row r="5336" ht="15.75" customHeight="1">
      <c r="A5336" s="15">
        <v>7889.0</v>
      </c>
      <c r="B5336" s="15" t="s">
        <v>7766</v>
      </c>
      <c r="C5336" s="18">
        <v>42598.0</v>
      </c>
      <c r="D5336" s="18">
        <v>42604.0</v>
      </c>
      <c r="E5336" s="18">
        <f t="shared" si="1"/>
        <v>42604</v>
      </c>
      <c r="F5336" s="15" t="s">
        <v>55</v>
      </c>
      <c r="G5336" s="15" t="s">
        <v>2725</v>
      </c>
      <c r="H5336" s="15" t="s">
        <v>2726</v>
      </c>
      <c r="I5336" s="15" t="s">
        <v>59</v>
      </c>
      <c r="J5336" s="15" t="s">
        <v>60</v>
      </c>
      <c r="K5336" s="15" t="s">
        <v>26</v>
      </c>
      <c r="L5336" s="15" t="str">
        <f t="array" ref="L5336">_xlfn.XLOOKUP(M5336,reference_province_to_city!$A$2:$A$11,reference_province_to_city!$B$2:$B$11)</f>
        <v>Denpasar</v>
      </c>
      <c r="M5336" s="15" t="s">
        <v>24</v>
      </c>
      <c r="N5336" s="15">
        <v>80231.0</v>
      </c>
      <c r="O5336" s="15">
        <f t="array" ref="O5336">_xlfn.XLOOKUP(M5336,reference_postal_code!$B$2:$B$11,reference_postal_code!$A$2:$A$11)</f>
        <v>80231</v>
      </c>
      <c r="P5336" s="15" t="s">
        <v>63</v>
      </c>
      <c r="Q5336" s="15" t="s">
        <v>2747</v>
      </c>
      <c r="R5336" s="15" t="s">
        <v>65</v>
      </c>
      <c r="S5336" s="15" t="s">
        <v>66</v>
      </c>
      <c r="T5336" s="15" t="s">
        <v>2748</v>
      </c>
      <c r="U5336" s="28">
        <v>486000.0</v>
      </c>
      <c r="V5336" s="15">
        <v>5.0</v>
      </c>
      <c r="W5336" s="31">
        <v>0.0</v>
      </c>
      <c r="X5336" s="28">
        <v>233280.0</v>
      </c>
    </row>
    <row r="5337" ht="15.75" customHeight="1">
      <c r="A5337" s="15">
        <v>3350.0</v>
      </c>
      <c r="B5337" s="15" t="s">
        <v>7767</v>
      </c>
      <c r="C5337" s="18">
        <v>42599.0</v>
      </c>
      <c r="D5337" s="18"/>
      <c r="E5337" s="18">
        <f t="shared" si="1"/>
        <v>42602</v>
      </c>
      <c r="F5337" s="15" t="s">
        <v>55</v>
      </c>
      <c r="G5337" s="15" t="s">
        <v>5946</v>
      </c>
      <c r="H5337" s="15" t="s">
        <v>5947</v>
      </c>
      <c r="I5337" s="15" t="s">
        <v>59</v>
      </c>
      <c r="J5337" s="15" t="s">
        <v>60</v>
      </c>
      <c r="K5337" s="15" t="s">
        <v>22</v>
      </c>
      <c r="L5337" s="15" t="str">
        <f t="array" ref="L5337">_xlfn.XLOOKUP(M5337,reference_province_to_city!$A$2:$A$11,reference_province_to_city!$B$2:$B$11)</f>
        <v>Surabaya</v>
      </c>
      <c r="M5337" s="15" t="s">
        <v>20</v>
      </c>
      <c r="N5337" s="15">
        <v>60231.0</v>
      </c>
      <c r="O5337" s="15">
        <f t="array" ref="O5337">_xlfn.XLOOKUP(M5337,reference_postal_code!$B$2:$B$11,reference_postal_code!$A$2:$A$11)</f>
        <v>60231</v>
      </c>
      <c r="P5337" s="15" t="s">
        <v>166</v>
      </c>
      <c r="Q5337" s="15" t="s">
        <v>3159</v>
      </c>
      <c r="R5337" s="15" t="s">
        <v>65</v>
      </c>
      <c r="S5337" s="15" t="s">
        <v>83</v>
      </c>
      <c r="T5337" s="15" t="s">
        <v>3160</v>
      </c>
      <c r="U5337" s="28">
        <v>235680.0</v>
      </c>
      <c r="V5337" s="15">
        <v>4.0</v>
      </c>
      <c r="W5337" s="31">
        <v>0.2</v>
      </c>
      <c r="X5337" s="28">
        <v>85434.0</v>
      </c>
    </row>
    <row r="5338" ht="15.75" customHeight="1">
      <c r="A5338" s="15">
        <v>9126.0</v>
      </c>
      <c r="B5338" s="15" t="s">
        <v>7768</v>
      </c>
      <c r="C5338" s="18">
        <v>42600.0</v>
      </c>
      <c r="D5338" s="18">
        <v>42602.0</v>
      </c>
      <c r="E5338" s="18">
        <f t="shared" si="1"/>
        <v>42602</v>
      </c>
      <c r="F5338" s="15" t="s">
        <v>114</v>
      </c>
      <c r="G5338" s="15" t="s">
        <v>2578</v>
      </c>
      <c r="H5338" s="15" t="s">
        <v>2579</v>
      </c>
      <c r="I5338" s="15" t="s">
        <v>76</v>
      </c>
      <c r="J5338" s="15" t="s">
        <v>60</v>
      </c>
      <c r="K5338" s="15" t="s">
        <v>19</v>
      </c>
      <c r="L5338" s="15" t="str">
        <f t="array" ref="L5338">_xlfn.XLOOKUP(M5338,reference_province_to_city!$A$2:$A$11,reference_province_to_city!$B$2:$B$11)</f>
        <v>Yogyakarta</v>
      </c>
      <c r="M5338" s="15" t="s">
        <v>18</v>
      </c>
      <c r="N5338" s="15">
        <v>55111.0</v>
      </c>
      <c r="O5338" s="15">
        <f t="array" ref="O5338">_xlfn.XLOOKUP(M5338,reference_postal_code!$B$2:$B$11,reference_postal_code!$A$2:$A$11)</f>
        <v>55111</v>
      </c>
      <c r="P5338" s="15" t="s">
        <v>77</v>
      </c>
      <c r="Q5338" s="15" t="s">
        <v>3856</v>
      </c>
      <c r="R5338" s="15" t="s">
        <v>106</v>
      </c>
      <c r="S5338" s="15" t="s">
        <v>139</v>
      </c>
      <c r="T5338" s="15" t="s">
        <v>3857</v>
      </c>
      <c r="U5338" s="28">
        <v>80160.0</v>
      </c>
      <c r="V5338" s="15">
        <v>4.0</v>
      </c>
      <c r="W5338" s="31">
        <v>0.6</v>
      </c>
      <c r="X5338" s="28">
        <v>-32064.0</v>
      </c>
    </row>
    <row r="5339" ht="15.75" customHeight="1">
      <c r="A5339" s="15">
        <v>803.0</v>
      </c>
      <c r="B5339" s="15" t="s">
        <v>7769</v>
      </c>
      <c r="C5339" s="18">
        <v>42600.0</v>
      </c>
      <c r="D5339" s="18">
        <v>42605.0</v>
      </c>
      <c r="E5339" s="18">
        <f t="shared" si="1"/>
        <v>42605</v>
      </c>
      <c r="F5339" s="15" t="s">
        <v>114</v>
      </c>
      <c r="G5339" s="15" t="s">
        <v>6129</v>
      </c>
      <c r="H5339" s="15" t="s">
        <v>6130</v>
      </c>
      <c r="I5339" s="15" t="s">
        <v>128</v>
      </c>
      <c r="J5339" s="15" t="s">
        <v>60</v>
      </c>
      <c r="K5339" s="15" t="s">
        <v>33</v>
      </c>
      <c r="L5339" s="15" t="str">
        <f t="array" ref="L5339">_xlfn.XLOOKUP(M5339,reference_province_to_city!$A$2:$A$11,reference_province_to_city!$B$2:$B$11)</f>
        <v>Makassar</v>
      </c>
      <c r="M5339" s="15" t="s">
        <v>25</v>
      </c>
      <c r="N5339" s="15">
        <v>90111.0</v>
      </c>
      <c r="O5339" s="15">
        <f t="array" ref="O5339">_xlfn.XLOOKUP(M5339,reference_postal_code!$B$2:$B$11,reference_postal_code!$A$2:$A$11)</f>
        <v>90111</v>
      </c>
      <c r="P5339" s="15" t="s">
        <v>63</v>
      </c>
      <c r="Q5339" s="15" t="s">
        <v>2282</v>
      </c>
      <c r="R5339" s="15" t="s">
        <v>65</v>
      </c>
      <c r="S5339" s="15" t="s">
        <v>222</v>
      </c>
      <c r="T5339" s="15" t="s">
        <v>2283</v>
      </c>
      <c r="U5339" s="28">
        <v>5329800.0</v>
      </c>
      <c r="V5339" s="15">
        <v>9.0</v>
      </c>
      <c r="W5339" s="31">
        <v>0.0</v>
      </c>
      <c r="X5339" s="28">
        <v>1492344.0</v>
      </c>
    </row>
    <row r="5340" ht="15.75" customHeight="1">
      <c r="A5340" s="15">
        <v>9125.0</v>
      </c>
      <c r="B5340" s="15" t="s">
        <v>7768</v>
      </c>
      <c r="C5340" s="18">
        <v>42600.0</v>
      </c>
      <c r="D5340" s="18">
        <v>42602.0</v>
      </c>
      <c r="E5340" s="18">
        <f t="shared" si="1"/>
        <v>42602</v>
      </c>
      <c r="F5340" s="15" t="s">
        <v>114</v>
      </c>
      <c r="G5340" s="15" t="s">
        <v>2578</v>
      </c>
      <c r="H5340" s="15" t="s">
        <v>2579</v>
      </c>
      <c r="I5340" s="15" t="s">
        <v>76</v>
      </c>
      <c r="J5340" s="15" t="s">
        <v>60</v>
      </c>
      <c r="K5340" s="15" t="s">
        <v>19</v>
      </c>
      <c r="L5340" s="15" t="str">
        <f t="array" ref="L5340">_xlfn.XLOOKUP(M5340,reference_province_to_city!$A$2:$A$11,reference_province_to_city!$B$2:$B$11)</f>
        <v>Yogyakarta</v>
      </c>
      <c r="M5340" s="15" t="s">
        <v>18</v>
      </c>
      <c r="N5340" s="15">
        <v>55111.0</v>
      </c>
      <c r="O5340" s="15">
        <f t="array" ref="O5340">_xlfn.XLOOKUP(M5340,reference_postal_code!$B$2:$B$11,reference_postal_code!$A$2:$A$11)</f>
        <v>55111</v>
      </c>
      <c r="P5340" s="15" t="s">
        <v>77</v>
      </c>
      <c r="Q5340" s="15" t="s">
        <v>4149</v>
      </c>
      <c r="R5340" s="15" t="s">
        <v>106</v>
      </c>
      <c r="S5340" s="15" t="s">
        <v>139</v>
      </c>
      <c r="T5340" s="15" t="s">
        <v>4150</v>
      </c>
      <c r="U5340" s="28">
        <v>143280.0</v>
      </c>
      <c r="V5340" s="15">
        <v>3.0</v>
      </c>
      <c r="W5340" s="31">
        <v>0.6</v>
      </c>
      <c r="X5340" s="28">
        <v>-57312.0</v>
      </c>
    </row>
    <row r="5341" ht="15.75" customHeight="1">
      <c r="A5341" s="15">
        <v>6056.0</v>
      </c>
      <c r="B5341" s="15" t="s">
        <v>7770</v>
      </c>
      <c r="C5341" s="18">
        <v>42600.0</v>
      </c>
      <c r="D5341" s="18">
        <v>42602.0</v>
      </c>
      <c r="E5341" s="18">
        <f t="shared" si="1"/>
        <v>42602</v>
      </c>
      <c r="F5341" s="15" t="s">
        <v>125</v>
      </c>
      <c r="G5341" s="15" t="s">
        <v>415</v>
      </c>
      <c r="H5341" s="15" t="s">
        <v>416</v>
      </c>
      <c r="I5341" s="15" t="s">
        <v>59</v>
      </c>
      <c r="J5341" s="15" t="s">
        <v>60</v>
      </c>
      <c r="K5341" s="15" t="s">
        <v>28</v>
      </c>
      <c r="L5341" s="15" t="str">
        <f t="array" ref="L5341">_xlfn.XLOOKUP(M5341,reference_province_to_city!$A$2:$A$11,reference_province_to_city!$B$2:$B$11)</f>
        <v>Medan</v>
      </c>
      <c r="M5341" s="15" t="s">
        <v>11</v>
      </c>
      <c r="N5341" s="15">
        <v>20111.0</v>
      </c>
      <c r="O5341" s="15">
        <f t="array" ref="O5341">_xlfn.XLOOKUP(M5341,reference_postal_code!$B$2:$B$11,reference_postal_code!$A$2:$A$11)</f>
        <v>20111</v>
      </c>
      <c r="P5341" s="15" t="s">
        <v>77</v>
      </c>
      <c r="Q5341" s="15" t="s">
        <v>603</v>
      </c>
      <c r="R5341" s="15" t="s">
        <v>65</v>
      </c>
      <c r="S5341" s="15" t="s">
        <v>83</v>
      </c>
      <c r="T5341" s="15" t="s">
        <v>604</v>
      </c>
      <c r="U5341" s="28">
        <v>31020.0</v>
      </c>
      <c r="V5341" s="15">
        <v>1.0</v>
      </c>
      <c r="W5341" s="31">
        <v>0.8</v>
      </c>
      <c r="X5341" s="28">
        <v>-51183.0</v>
      </c>
    </row>
    <row r="5342" ht="15.75" customHeight="1">
      <c r="A5342" s="15">
        <v>6057.0</v>
      </c>
      <c r="B5342" s="15" t="s">
        <v>7770</v>
      </c>
      <c r="C5342" s="18">
        <v>42600.0</v>
      </c>
      <c r="D5342" s="18">
        <v>42602.0</v>
      </c>
      <c r="E5342" s="18">
        <f t="shared" si="1"/>
        <v>42602</v>
      </c>
      <c r="F5342" s="15" t="s">
        <v>125</v>
      </c>
      <c r="G5342" s="15" t="s">
        <v>415</v>
      </c>
      <c r="H5342" s="15" t="s">
        <v>416</v>
      </c>
      <c r="I5342" s="15" t="s">
        <v>59</v>
      </c>
      <c r="J5342" s="15" t="s">
        <v>60</v>
      </c>
      <c r="K5342" s="15" t="s">
        <v>28</v>
      </c>
      <c r="L5342" s="15" t="str">
        <f t="array" ref="L5342">_xlfn.XLOOKUP(M5342,reference_province_to_city!$A$2:$A$11,reference_province_to_city!$B$2:$B$11)</f>
        <v>Medan</v>
      </c>
      <c r="M5342" s="15" t="s">
        <v>11</v>
      </c>
      <c r="N5342" s="15">
        <v>20111.0</v>
      </c>
      <c r="O5342" s="15">
        <f t="array" ref="O5342">_xlfn.XLOOKUP(M5342,reference_postal_code!$B$2:$B$11,reference_postal_code!$A$2:$A$11)</f>
        <v>20111</v>
      </c>
      <c r="P5342" s="15" t="s">
        <v>77</v>
      </c>
      <c r="Q5342" s="15" t="s">
        <v>3027</v>
      </c>
      <c r="R5342" s="15" t="s">
        <v>65</v>
      </c>
      <c r="S5342" s="15" t="s">
        <v>66</v>
      </c>
      <c r="T5342" s="15" t="s">
        <v>3028</v>
      </c>
      <c r="U5342" s="28">
        <v>1257600.0</v>
      </c>
      <c r="V5342" s="15">
        <v>8.0</v>
      </c>
      <c r="W5342" s="31">
        <v>0.2</v>
      </c>
      <c r="X5342" s="28">
        <v>455880.0</v>
      </c>
    </row>
    <row r="5343" ht="15.75" customHeight="1">
      <c r="A5343" s="15">
        <v>2956.0</v>
      </c>
      <c r="B5343" s="15" t="s">
        <v>7771</v>
      </c>
      <c r="C5343" s="18">
        <v>42600.0</v>
      </c>
      <c r="D5343" s="18">
        <v>42606.0</v>
      </c>
      <c r="E5343" s="18">
        <f t="shared" si="1"/>
        <v>42606</v>
      </c>
      <c r="F5343" s="15" t="s">
        <v>55</v>
      </c>
      <c r="G5343" s="15" t="s">
        <v>3726</v>
      </c>
      <c r="H5343" s="15" t="s">
        <v>3727</v>
      </c>
      <c r="I5343" s="15" t="s">
        <v>128</v>
      </c>
      <c r="J5343" s="15" t="s">
        <v>60</v>
      </c>
      <c r="K5343" s="15" t="s">
        <v>19</v>
      </c>
      <c r="L5343" s="15" t="str">
        <f t="array" ref="L5343">_xlfn.XLOOKUP(M5343,reference_province_to_city!$A$2:$A$11,reference_province_to_city!$B$2:$B$11)</f>
        <v>Yogyakarta</v>
      </c>
      <c r="M5343" s="15" t="s">
        <v>18</v>
      </c>
      <c r="N5343" s="15">
        <v>55111.0</v>
      </c>
      <c r="O5343" s="15">
        <f t="array" ref="O5343">_xlfn.XLOOKUP(M5343,reference_postal_code!$B$2:$B$11,reference_postal_code!$A$2:$A$11)</f>
        <v>55111</v>
      </c>
      <c r="P5343" s="15" t="s">
        <v>77</v>
      </c>
      <c r="Q5343" s="15" t="s">
        <v>2246</v>
      </c>
      <c r="R5343" s="15" t="s">
        <v>110</v>
      </c>
      <c r="S5343" s="15" t="s">
        <v>111</v>
      </c>
      <c r="T5343" s="15" t="s">
        <v>2247</v>
      </c>
      <c r="U5343" s="28">
        <v>599850.0</v>
      </c>
      <c r="V5343" s="15">
        <v>1.0</v>
      </c>
      <c r="W5343" s="31">
        <v>0.0</v>
      </c>
      <c r="X5343" s="28">
        <v>173956.0</v>
      </c>
    </row>
    <row r="5344" ht="15.75" customHeight="1">
      <c r="A5344" s="15">
        <v>7097.0</v>
      </c>
      <c r="B5344" s="15" t="s">
        <v>7772</v>
      </c>
      <c r="C5344" s="18">
        <v>42601.0</v>
      </c>
      <c r="D5344" s="18">
        <v>42602.0</v>
      </c>
      <c r="E5344" s="18">
        <f t="shared" si="1"/>
        <v>42602</v>
      </c>
      <c r="F5344" s="15" t="s">
        <v>125</v>
      </c>
      <c r="G5344" s="15" t="s">
        <v>1662</v>
      </c>
      <c r="H5344" s="15" t="s">
        <v>1663</v>
      </c>
      <c r="I5344" s="15" t="s">
        <v>59</v>
      </c>
      <c r="J5344" s="15" t="s">
        <v>60</v>
      </c>
      <c r="K5344" s="15" t="s">
        <v>14</v>
      </c>
      <c r="L5344" s="15" t="str">
        <f t="array" ref="L5344">_xlfn.XLOOKUP(M5344,reference_province_to_city!$A$2:$A$11,reference_province_to_city!$B$2:$B$11)</f>
        <v>Bandung</v>
      </c>
      <c r="M5344" s="15" t="s">
        <v>12</v>
      </c>
      <c r="N5344" s="15">
        <v>40111.0</v>
      </c>
      <c r="O5344" s="15">
        <f t="array" ref="O5344">_xlfn.XLOOKUP(M5344,reference_postal_code!$B$2:$B$11,reference_postal_code!$A$2:$A$11)</f>
        <v>40111</v>
      </c>
      <c r="P5344" s="15" t="s">
        <v>117</v>
      </c>
      <c r="Q5344" s="15" t="s">
        <v>7046</v>
      </c>
      <c r="R5344" s="15" t="s">
        <v>65</v>
      </c>
      <c r="S5344" s="15" t="s">
        <v>83</v>
      </c>
      <c r="T5344" s="15" t="s">
        <v>7047</v>
      </c>
      <c r="U5344" s="28">
        <v>4151760.0</v>
      </c>
      <c r="V5344" s="15">
        <v>2.0</v>
      </c>
      <c r="W5344" s="31">
        <v>0.2</v>
      </c>
      <c r="X5344" s="28">
        <v>1349322.0</v>
      </c>
    </row>
    <row r="5345" ht="15.75" customHeight="1">
      <c r="A5345" s="15">
        <v>7096.0</v>
      </c>
      <c r="B5345" s="15" t="s">
        <v>7772</v>
      </c>
      <c r="C5345" s="18">
        <v>42601.0</v>
      </c>
      <c r="D5345" s="18">
        <v>42602.0</v>
      </c>
      <c r="E5345" s="18">
        <f t="shared" si="1"/>
        <v>42602</v>
      </c>
      <c r="F5345" s="15" t="s">
        <v>125</v>
      </c>
      <c r="G5345" s="15" t="s">
        <v>1662</v>
      </c>
      <c r="H5345" s="15" t="s">
        <v>1663</v>
      </c>
      <c r="I5345" s="15" t="s">
        <v>59</v>
      </c>
      <c r="J5345" s="15" t="s">
        <v>60</v>
      </c>
      <c r="K5345" s="15" t="s">
        <v>14</v>
      </c>
      <c r="L5345" s="15" t="str">
        <f t="array" ref="L5345">_xlfn.XLOOKUP(M5345,reference_province_to_city!$A$2:$A$11,reference_province_to_city!$B$2:$B$11)</f>
        <v>Bandung</v>
      </c>
      <c r="M5345" s="15" t="s">
        <v>12</v>
      </c>
      <c r="N5345" s="15">
        <v>40111.0</v>
      </c>
      <c r="O5345" s="15">
        <f t="array" ref="O5345">_xlfn.XLOOKUP(M5345,reference_postal_code!$B$2:$B$11,reference_postal_code!$A$2:$A$11)</f>
        <v>40111</v>
      </c>
      <c r="P5345" s="15" t="s">
        <v>117</v>
      </c>
      <c r="Q5345" s="15" t="s">
        <v>360</v>
      </c>
      <c r="R5345" s="15" t="s">
        <v>65</v>
      </c>
      <c r="S5345" s="15" t="s">
        <v>83</v>
      </c>
      <c r="T5345" s="15" t="s">
        <v>361</v>
      </c>
      <c r="U5345" s="28">
        <v>2200320.0</v>
      </c>
      <c r="V5345" s="15">
        <v>6.0</v>
      </c>
      <c r="W5345" s="31">
        <v>0.2</v>
      </c>
      <c r="X5345" s="28">
        <v>825120.0</v>
      </c>
    </row>
    <row r="5346" ht="15.75" customHeight="1">
      <c r="A5346" s="15">
        <v>7098.0</v>
      </c>
      <c r="B5346" s="15" t="s">
        <v>7772</v>
      </c>
      <c r="C5346" s="18">
        <v>42601.0</v>
      </c>
      <c r="D5346" s="18">
        <v>42602.0</v>
      </c>
      <c r="E5346" s="18">
        <f t="shared" si="1"/>
        <v>42602</v>
      </c>
      <c r="F5346" s="15" t="s">
        <v>125</v>
      </c>
      <c r="G5346" s="15" t="s">
        <v>1662</v>
      </c>
      <c r="H5346" s="15" t="s">
        <v>1663</v>
      </c>
      <c r="I5346" s="15" t="s">
        <v>59</v>
      </c>
      <c r="J5346" s="15" t="s">
        <v>60</v>
      </c>
      <c r="K5346" s="15" t="s">
        <v>14</v>
      </c>
      <c r="L5346" s="15" t="str">
        <f t="array" ref="L5346">_xlfn.XLOOKUP(M5346,reference_province_to_city!$A$2:$A$11,reference_province_to_city!$B$2:$B$11)</f>
        <v>Bandung</v>
      </c>
      <c r="M5346" s="15" t="s">
        <v>12</v>
      </c>
      <c r="N5346" s="15">
        <v>40111.0</v>
      </c>
      <c r="O5346" s="15">
        <f t="array" ref="O5346">_xlfn.XLOOKUP(M5346,reference_postal_code!$B$2:$B$11,reference_postal_code!$A$2:$A$11)</f>
        <v>40111</v>
      </c>
      <c r="P5346" s="15" t="s">
        <v>117</v>
      </c>
      <c r="Q5346" s="15" t="s">
        <v>580</v>
      </c>
      <c r="R5346" s="15" t="s">
        <v>65</v>
      </c>
      <c r="S5346" s="15" t="s">
        <v>83</v>
      </c>
      <c r="T5346" s="15" t="s">
        <v>581</v>
      </c>
      <c r="U5346" s="28">
        <v>379800.0</v>
      </c>
      <c r="V5346" s="15">
        <v>5.0</v>
      </c>
      <c r="W5346" s="31">
        <v>0.2</v>
      </c>
      <c r="X5346" s="28">
        <v>137678.0</v>
      </c>
    </row>
    <row r="5347" ht="15.75" customHeight="1">
      <c r="A5347" s="15">
        <v>1902.0</v>
      </c>
      <c r="B5347" s="15" t="s">
        <v>7773</v>
      </c>
      <c r="C5347" s="18">
        <v>42602.0</v>
      </c>
      <c r="D5347" s="18">
        <v>42605.0</v>
      </c>
      <c r="E5347" s="18">
        <f t="shared" si="1"/>
        <v>42605</v>
      </c>
      <c r="F5347" s="15" t="s">
        <v>125</v>
      </c>
      <c r="G5347" s="15" t="s">
        <v>1775</v>
      </c>
      <c r="H5347" s="15" t="s">
        <v>1776</v>
      </c>
      <c r="I5347" s="15" t="s">
        <v>76</v>
      </c>
      <c r="J5347" s="15" t="s">
        <v>60</v>
      </c>
      <c r="K5347" s="15" t="s">
        <v>31</v>
      </c>
      <c r="L5347" s="15" t="str">
        <f t="array" ref="L5347">_xlfn.XLOOKUP(M5347,reference_province_to_city!$A$2:$A$11,reference_province_to_city!$B$2:$B$11)</f>
        <v>Balikpapan</v>
      </c>
      <c r="M5347" s="15" t="s">
        <v>21</v>
      </c>
      <c r="N5347" s="15">
        <v>76114.0</v>
      </c>
      <c r="O5347" s="15">
        <f t="array" ref="O5347">_xlfn.XLOOKUP(M5347,reference_postal_code!$B$2:$B$11,reference_postal_code!$A$2:$A$11)</f>
        <v>76114</v>
      </c>
      <c r="P5347" s="15" t="s">
        <v>166</v>
      </c>
      <c r="Q5347" s="15" t="s">
        <v>6245</v>
      </c>
      <c r="R5347" s="15" t="s">
        <v>110</v>
      </c>
      <c r="S5347" s="15" t="s">
        <v>111</v>
      </c>
      <c r="T5347" s="15" t="s">
        <v>6246</v>
      </c>
      <c r="U5347" s="28">
        <v>221700.0</v>
      </c>
      <c r="V5347" s="15">
        <v>2.0</v>
      </c>
      <c r="W5347" s="31">
        <v>0.0</v>
      </c>
      <c r="X5347" s="28">
        <v>59859.0</v>
      </c>
    </row>
    <row r="5348" ht="15.75" customHeight="1">
      <c r="A5348" s="15">
        <v>5313.0</v>
      </c>
      <c r="B5348" s="15" t="s">
        <v>7774</v>
      </c>
      <c r="C5348" s="18">
        <v>42603.0</v>
      </c>
      <c r="D5348" s="18">
        <v>42609.0</v>
      </c>
      <c r="E5348" s="18">
        <f t="shared" si="1"/>
        <v>42609</v>
      </c>
      <c r="F5348" s="15" t="s">
        <v>55</v>
      </c>
      <c r="G5348" s="15" t="s">
        <v>6613</v>
      </c>
      <c r="H5348" s="15" t="s">
        <v>6614</v>
      </c>
      <c r="I5348" s="15" t="s">
        <v>76</v>
      </c>
      <c r="J5348" s="15" t="s">
        <v>60</v>
      </c>
      <c r="K5348" s="15" t="s">
        <v>14</v>
      </c>
      <c r="L5348" s="15" t="str">
        <f t="array" ref="L5348">_xlfn.XLOOKUP(M5348,reference_province_to_city!$A$2:$A$11,reference_province_to_city!$B$2:$B$11)</f>
        <v>Bandung</v>
      </c>
      <c r="M5348" s="15" t="s">
        <v>12</v>
      </c>
      <c r="N5348" s="15">
        <v>40111.0</v>
      </c>
      <c r="O5348" s="15">
        <f t="array" ref="O5348">_xlfn.XLOOKUP(M5348,reference_postal_code!$B$2:$B$11,reference_postal_code!$A$2:$A$11)</f>
        <v>40111</v>
      </c>
      <c r="P5348" s="15" t="s">
        <v>117</v>
      </c>
      <c r="Q5348" s="15" t="s">
        <v>5296</v>
      </c>
      <c r="R5348" s="15" t="s">
        <v>65</v>
      </c>
      <c r="S5348" s="15" t="s">
        <v>226</v>
      </c>
      <c r="T5348" s="15" t="s">
        <v>5297</v>
      </c>
      <c r="U5348" s="28">
        <v>420720.0</v>
      </c>
      <c r="V5348" s="15">
        <v>2.0</v>
      </c>
      <c r="W5348" s="31">
        <v>0.2</v>
      </c>
      <c r="X5348" s="28">
        <v>52590.0</v>
      </c>
    </row>
    <row r="5349" ht="15.75" customHeight="1">
      <c r="A5349" s="15">
        <v>9880.0</v>
      </c>
      <c r="B5349" s="15" t="s">
        <v>7775</v>
      </c>
      <c r="C5349" s="18">
        <v>42603.0</v>
      </c>
      <c r="D5349" s="18">
        <v>42607.0</v>
      </c>
      <c r="E5349" s="18">
        <f t="shared" si="1"/>
        <v>42607</v>
      </c>
      <c r="F5349" s="15" t="s">
        <v>55</v>
      </c>
      <c r="G5349" s="15" t="s">
        <v>1166</v>
      </c>
      <c r="H5349" s="15" t="s">
        <v>1167</v>
      </c>
      <c r="I5349" s="15" t="s">
        <v>59</v>
      </c>
      <c r="J5349" s="15" t="s">
        <v>60</v>
      </c>
      <c r="K5349" s="15" t="s">
        <v>14</v>
      </c>
      <c r="L5349" s="15" t="str">
        <f t="array" ref="L5349">_xlfn.XLOOKUP(M5349,reference_province_to_city!$A$2:$A$11,reference_province_to_city!$B$2:$B$11)</f>
        <v>Bandung</v>
      </c>
      <c r="M5349" s="15" t="s">
        <v>12</v>
      </c>
      <c r="N5349" s="15">
        <v>40111.0</v>
      </c>
      <c r="O5349" s="15">
        <f t="array" ref="O5349">_xlfn.XLOOKUP(M5349,reference_postal_code!$B$2:$B$11,reference_postal_code!$A$2:$A$11)</f>
        <v>40111</v>
      </c>
      <c r="P5349" s="15" t="s">
        <v>117</v>
      </c>
      <c r="Q5349" s="15" t="s">
        <v>3359</v>
      </c>
      <c r="R5349" s="15" t="s">
        <v>106</v>
      </c>
      <c r="S5349" s="15" t="s">
        <v>107</v>
      </c>
      <c r="T5349" s="15" t="s">
        <v>3360</v>
      </c>
      <c r="U5349" s="28">
        <v>8597610.0</v>
      </c>
      <c r="V5349" s="15">
        <v>7.0</v>
      </c>
      <c r="W5349" s="31">
        <v>0.1</v>
      </c>
      <c r="X5349" s="28">
        <v>955290.0</v>
      </c>
    </row>
    <row r="5350" ht="15.75" customHeight="1">
      <c r="A5350" s="15">
        <v>6870.0</v>
      </c>
      <c r="B5350" s="15" t="s">
        <v>7776</v>
      </c>
      <c r="C5350" s="18">
        <v>42603.0</v>
      </c>
      <c r="D5350" s="18">
        <v>42610.0</v>
      </c>
      <c r="E5350" s="18">
        <f t="shared" si="1"/>
        <v>42610</v>
      </c>
      <c r="F5350" s="15" t="s">
        <v>55</v>
      </c>
      <c r="G5350" s="15" t="s">
        <v>7454</v>
      </c>
      <c r="H5350" s="15" t="s">
        <v>7455</v>
      </c>
      <c r="I5350" s="15" t="s">
        <v>128</v>
      </c>
      <c r="J5350" s="15" t="s">
        <v>60</v>
      </c>
      <c r="K5350" s="15" t="s">
        <v>33</v>
      </c>
      <c r="L5350" s="15" t="str">
        <f t="array" ref="L5350">_xlfn.XLOOKUP(M5350,reference_province_to_city!$A$2:$A$11,reference_province_to_city!$B$2:$B$11)</f>
        <v>Makassar</v>
      </c>
      <c r="M5350" s="15" t="s">
        <v>25</v>
      </c>
      <c r="N5350" s="15">
        <v>90111.0</v>
      </c>
      <c r="O5350" s="15">
        <f t="array" ref="O5350">_xlfn.XLOOKUP(M5350,reference_postal_code!$B$2:$B$11,reference_postal_code!$A$2:$A$11)</f>
        <v>90111</v>
      </c>
      <c r="P5350" s="15" t="s">
        <v>63</v>
      </c>
      <c r="Q5350" s="15" t="s">
        <v>4943</v>
      </c>
      <c r="R5350" s="15" t="s">
        <v>65</v>
      </c>
      <c r="S5350" s="15" t="s">
        <v>66</v>
      </c>
      <c r="T5350" s="15" t="s">
        <v>4944</v>
      </c>
      <c r="U5350" s="28">
        <v>194400.0</v>
      </c>
      <c r="V5350" s="15">
        <v>2.0</v>
      </c>
      <c r="W5350" s="31">
        <v>0.0</v>
      </c>
      <c r="X5350" s="28">
        <v>93312.0</v>
      </c>
    </row>
    <row r="5351" ht="15.75" customHeight="1">
      <c r="A5351" s="15">
        <v>6866.0</v>
      </c>
      <c r="B5351" s="15" t="s">
        <v>7776</v>
      </c>
      <c r="C5351" s="18">
        <v>42603.0</v>
      </c>
      <c r="D5351" s="18">
        <v>42610.0</v>
      </c>
      <c r="E5351" s="18">
        <f t="shared" si="1"/>
        <v>42610</v>
      </c>
      <c r="F5351" s="15" t="s">
        <v>55</v>
      </c>
      <c r="G5351" s="15" t="s">
        <v>7454</v>
      </c>
      <c r="H5351" s="15" t="s">
        <v>7455</v>
      </c>
      <c r="I5351" s="15" t="s">
        <v>128</v>
      </c>
      <c r="J5351" s="15" t="s">
        <v>60</v>
      </c>
      <c r="K5351" s="15" t="s">
        <v>33</v>
      </c>
      <c r="L5351" s="15" t="str">
        <f t="array" ref="L5351">_xlfn.XLOOKUP(M5351,reference_province_to_city!$A$2:$A$11,reference_province_to_city!$B$2:$B$11)</f>
        <v>Makassar</v>
      </c>
      <c r="M5351" s="15" t="s">
        <v>25</v>
      </c>
      <c r="N5351" s="15">
        <v>90111.0</v>
      </c>
      <c r="O5351" s="15">
        <f t="array" ref="O5351">_xlfn.XLOOKUP(M5351,reference_postal_code!$B$2:$B$11,reference_postal_code!$A$2:$A$11)</f>
        <v>90111</v>
      </c>
      <c r="P5351" s="15" t="s">
        <v>63</v>
      </c>
      <c r="Q5351" s="15" t="s">
        <v>6136</v>
      </c>
      <c r="R5351" s="15" t="s">
        <v>110</v>
      </c>
      <c r="S5351" s="15" t="s">
        <v>111</v>
      </c>
      <c r="T5351" s="15" t="s">
        <v>6137</v>
      </c>
      <c r="U5351" s="28">
        <v>1379400.0</v>
      </c>
      <c r="V5351" s="15">
        <v>5.0</v>
      </c>
      <c r="W5351" s="31">
        <v>0.2</v>
      </c>
      <c r="X5351" s="28">
        <v>-310365.0</v>
      </c>
    </row>
    <row r="5352" ht="15.75" customHeight="1">
      <c r="A5352" s="15">
        <v>6869.0</v>
      </c>
      <c r="B5352" s="15" t="s">
        <v>7776</v>
      </c>
      <c r="C5352" s="18">
        <v>42603.0</v>
      </c>
      <c r="D5352" s="18">
        <v>42610.0</v>
      </c>
      <c r="E5352" s="18">
        <f t="shared" si="1"/>
        <v>42610</v>
      </c>
      <c r="F5352" s="15" t="s">
        <v>55</v>
      </c>
      <c r="G5352" s="15" t="s">
        <v>7454</v>
      </c>
      <c r="H5352" s="15" t="s">
        <v>7455</v>
      </c>
      <c r="I5352" s="15" t="s">
        <v>128</v>
      </c>
      <c r="J5352" s="15" t="s">
        <v>60</v>
      </c>
      <c r="K5352" s="15" t="s">
        <v>33</v>
      </c>
      <c r="L5352" s="15" t="str">
        <f t="array" ref="L5352">_xlfn.XLOOKUP(M5352,reference_province_to_city!$A$2:$A$11,reference_province_to_city!$B$2:$B$11)</f>
        <v>Makassar</v>
      </c>
      <c r="M5352" s="15" t="s">
        <v>25</v>
      </c>
      <c r="N5352" s="15">
        <v>90111.0</v>
      </c>
      <c r="O5352" s="15">
        <f t="array" ref="O5352">_xlfn.XLOOKUP(M5352,reference_postal_code!$B$2:$B$11,reference_postal_code!$A$2:$A$11)</f>
        <v>90111</v>
      </c>
      <c r="P5352" s="15" t="s">
        <v>63</v>
      </c>
      <c r="Q5352" s="15" t="s">
        <v>2837</v>
      </c>
      <c r="R5352" s="15" t="s">
        <v>106</v>
      </c>
      <c r="S5352" s="15" t="s">
        <v>218</v>
      </c>
      <c r="T5352" s="15" t="s">
        <v>2838</v>
      </c>
      <c r="U5352" s="28">
        <v>4.330584E7</v>
      </c>
      <c r="V5352" s="15">
        <v>9.0</v>
      </c>
      <c r="W5352" s="31">
        <v>0.2</v>
      </c>
      <c r="X5352" s="28">
        <v>2706615.0</v>
      </c>
    </row>
    <row r="5353" ht="15.75" customHeight="1">
      <c r="A5353" s="15">
        <v>8831.0</v>
      </c>
      <c r="B5353" s="15" t="s">
        <v>7777</v>
      </c>
      <c r="C5353" s="18">
        <v>42603.0</v>
      </c>
      <c r="D5353" s="18">
        <v>42606.0</v>
      </c>
      <c r="E5353" s="18">
        <f t="shared" si="1"/>
        <v>42606</v>
      </c>
      <c r="F5353" s="15" t="s">
        <v>114</v>
      </c>
      <c r="G5353" s="15" t="s">
        <v>3625</v>
      </c>
      <c r="H5353" s="15" t="s">
        <v>3626</v>
      </c>
      <c r="I5353" s="15" t="s">
        <v>128</v>
      </c>
      <c r="J5353" s="15" t="s">
        <v>60</v>
      </c>
      <c r="K5353" s="15" t="s">
        <v>19</v>
      </c>
      <c r="L5353" s="15" t="str">
        <f t="array" ref="L5353">_xlfn.XLOOKUP(M5353,reference_province_to_city!$A$2:$A$11,reference_province_to_city!$B$2:$B$11)</f>
        <v>Yogyakarta</v>
      </c>
      <c r="M5353" s="15" t="s">
        <v>18</v>
      </c>
      <c r="N5353" s="15">
        <v>55111.0</v>
      </c>
      <c r="O5353" s="15">
        <f t="array" ref="O5353">_xlfn.XLOOKUP(M5353,reference_postal_code!$B$2:$B$11,reference_postal_code!$A$2:$A$11)</f>
        <v>55111</v>
      </c>
      <c r="P5353" s="15" t="s">
        <v>77</v>
      </c>
      <c r="Q5353" s="15" t="s">
        <v>3636</v>
      </c>
      <c r="R5353" s="15" t="s">
        <v>65</v>
      </c>
      <c r="S5353" s="15" t="s">
        <v>83</v>
      </c>
      <c r="T5353" s="15" t="s">
        <v>3637</v>
      </c>
      <c r="U5353" s="28">
        <v>501600.0</v>
      </c>
      <c r="V5353" s="15">
        <v>10.0</v>
      </c>
      <c r="W5353" s="31">
        <v>0.2</v>
      </c>
      <c r="X5353" s="28">
        <v>175560.0</v>
      </c>
    </row>
    <row r="5354" ht="15.75" customHeight="1">
      <c r="A5354" s="15">
        <v>6865.0</v>
      </c>
      <c r="B5354" s="15" t="s">
        <v>7776</v>
      </c>
      <c r="C5354" s="18">
        <v>42603.0</v>
      </c>
      <c r="D5354" s="18">
        <v>42610.0</v>
      </c>
      <c r="E5354" s="18">
        <f t="shared" si="1"/>
        <v>42610</v>
      </c>
      <c r="F5354" s="15" t="s">
        <v>55</v>
      </c>
      <c r="G5354" s="15" t="s">
        <v>7454</v>
      </c>
      <c r="H5354" s="15" t="s">
        <v>7455</v>
      </c>
      <c r="I5354" s="15" t="s">
        <v>128</v>
      </c>
      <c r="J5354" s="15" t="s">
        <v>60</v>
      </c>
      <c r="K5354" s="15" t="s">
        <v>33</v>
      </c>
      <c r="L5354" s="15" t="str">
        <f t="array" ref="L5354">_xlfn.XLOOKUP(M5354,reference_province_to_city!$A$2:$A$11,reference_province_to_city!$B$2:$B$11)</f>
        <v>Makassar</v>
      </c>
      <c r="M5354" s="15" t="s">
        <v>25</v>
      </c>
      <c r="N5354" s="15">
        <v>90111.0</v>
      </c>
      <c r="O5354" s="15">
        <f t="array" ref="O5354">_xlfn.XLOOKUP(M5354,reference_postal_code!$B$2:$B$11,reference_postal_code!$A$2:$A$11)</f>
        <v>90111</v>
      </c>
      <c r="P5354" s="15" t="s">
        <v>63</v>
      </c>
      <c r="Q5354" s="15" t="s">
        <v>7085</v>
      </c>
      <c r="R5354" s="15" t="s">
        <v>65</v>
      </c>
      <c r="S5354" s="15" t="s">
        <v>83</v>
      </c>
      <c r="T5354" s="15" t="s">
        <v>7086</v>
      </c>
      <c r="U5354" s="28">
        <v>190080.0</v>
      </c>
      <c r="V5354" s="15">
        <v>2.0</v>
      </c>
      <c r="W5354" s="31">
        <v>0.2</v>
      </c>
      <c r="X5354" s="28">
        <v>71280.0</v>
      </c>
    </row>
    <row r="5355" ht="15.75" customHeight="1">
      <c r="A5355" s="15">
        <v>6871.0</v>
      </c>
      <c r="B5355" s="15" t="s">
        <v>7776</v>
      </c>
      <c r="C5355" s="18">
        <v>42603.0</v>
      </c>
      <c r="D5355" s="18">
        <v>42610.0</v>
      </c>
      <c r="E5355" s="18">
        <f t="shared" si="1"/>
        <v>42610</v>
      </c>
      <c r="F5355" s="15" t="s">
        <v>55</v>
      </c>
      <c r="G5355" s="15" t="s">
        <v>7454</v>
      </c>
      <c r="H5355" s="15" t="s">
        <v>7455</v>
      </c>
      <c r="I5355" s="15" t="s">
        <v>128</v>
      </c>
      <c r="J5355" s="15" t="s">
        <v>60</v>
      </c>
      <c r="K5355" s="15" t="s">
        <v>33</v>
      </c>
      <c r="L5355" s="15" t="str">
        <f t="array" ref="L5355">_xlfn.XLOOKUP(M5355,reference_province_to_city!$A$2:$A$11,reference_province_to_city!$B$2:$B$11)</f>
        <v>Makassar</v>
      </c>
      <c r="M5355" s="15" t="s">
        <v>25</v>
      </c>
      <c r="N5355" s="15">
        <v>90111.0</v>
      </c>
      <c r="O5355" s="15">
        <f t="array" ref="O5355">_xlfn.XLOOKUP(M5355,reference_postal_code!$B$2:$B$11,reference_postal_code!$A$2:$A$11)</f>
        <v>90111</v>
      </c>
      <c r="P5355" s="15" t="s">
        <v>63</v>
      </c>
      <c r="Q5355" s="15" t="s">
        <v>5454</v>
      </c>
      <c r="R5355" s="15" t="s">
        <v>65</v>
      </c>
      <c r="S5355" s="15" t="s">
        <v>66</v>
      </c>
      <c r="T5355" s="15" t="s">
        <v>5455</v>
      </c>
      <c r="U5355" s="28">
        <v>712800.0</v>
      </c>
      <c r="V5355" s="15">
        <v>9.0</v>
      </c>
      <c r="W5355" s="31">
        <v>0.0</v>
      </c>
      <c r="X5355" s="28">
        <v>320760.0</v>
      </c>
    </row>
    <row r="5356" ht="15.75" customHeight="1">
      <c r="A5356" s="15">
        <v>5630.0</v>
      </c>
      <c r="B5356" s="15" t="s">
        <v>7778</v>
      </c>
      <c r="C5356" s="18">
        <v>42603.0</v>
      </c>
      <c r="D5356" s="18">
        <v>42605.0</v>
      </c>
      <c r="E5356" s="18">
        <f t="shared" si="1"/>
        <v>42605</v>
      </c>
      <c r="F5356" s="15" t="s">
        <v>114</v>
      </c>
      <c r="G5356" s="15" t="s">
        <v>665</v>
      </c>
      <c r="H5356" s="15" t="s">
        <v>666</v>
      </c>
      <c r="I5356" s="15" t="s">
        <v>76</v>
      </c>
      <c r="J5356" s="15" t="s">
        <v>60</v>
      </c>
      <c r="K5356" s="15" t="s">
        <v>17</v>
      </c>
      <c r="L5356" s="15" t="str">
        <f t="array" ref="L5356">_xlfn.XLOOKUP(M5356,reference_province_to_city!$A$2:$A$11,reference_province_to_city!$B$2:$B$11)</f>
        <v>Semarang</v>
      </c>
      <c r="M5356" s="15" t="s">
        <v>15</v>
      </c>
      <c r="N5356" s="15">
        <v>50111.0</v>
      </c>
      <c r="O5356" s="15">
        <f t="array" ref="O5356">_xlfn.XLOOKUP(M5356,reference_postal_code!$B$2:$B$11,reference_postal_code!$A$2:$A$11)</f>
        <v>50111</v>
      </c>
      <c r="P5356" s="15" t="s">
        <v>77</v>
      </c>
      <c r="Q5356" s="15" t="s">
        <v>5171</v>
      </c>
      <c r="R5356" s="15" t="s">
        <v>106</v>
      </c>
      <c r="S5356" s="15" t="s">
        <v>218</v>
      </c>
      <c r="T5356" s="15" t="s">
        <v>5172</v>
      </c>
      <c r="U5356" s="28">
        <v>1.222938E7</v>
      </c>
      <c r="V5356" s="15">
        <v>9.0</v>
      </c>
      <c r="W5356" s="31">
        <v>0.4</v>
      </c>
      <c r="X5356" s="28">
        <v>-5095575.0</v>
      </c>
    </row>
    <row r="5357" ht="15.75" customHeight="1">
      <c r="A5357" s="15">
        <v>5312.0</v>
      </c>
      <c r="B5357" s="15" t="s">
        <v>7774</v>
      </c>
      <c r="C5357" s="18">
        <v>42603.0</v>
      </c>
      <c r="D5357" s="18">
        <v>42609.0</v>
      </c>
      <c r="E5357" s="18">
        <f t="shared" si="1"/>
        <v>42609</v>
      </c>
      <c r="F5357" s="15" t="s">
        <v>55</v>
      </c>
      <c r="G5357" s="15" t="s">
        <v>6613</v>
      </c>
      <c r="H5357" s="15" t="s">
        <v>6614</v>
      </c>
      <c r="I5357" s="15" t="s">
        <v>76</v>
      </c>
      <c r="J5357" s="15" t="s">
        <v>60</v>
      </c>
      <c r="K5357" s="15" t="s">
        <v>14</v>
      </c>
      <c r="L5357" s="15" t="str">
        <f t="array" ref="L5357">_xlfn.XLOOKUP(M5357,reference_province_to_city!$A$2:$A$11,reference_province_to_city!$B$2:$B$11)</f>
        <v>Bandung</v>
      </c>
      <c r="M5357" s="15" t="s">
        <v>12</v>
      </c>
      <c r="N5357" s="15">
        <v>40111.0</v>
      </c>
      <c r="O5357" s="15">
        <f t="array" ref="O5357">_xlfn.XLOOKUP(M5357,reference_postal_code!$B$2:$B$11,reference_postal_code!$A$2:$A$11)</f>
        <v>40111</v>
      </c>
      <c r="P5357" s="15" t="s">
        <v>117</v>
      </c>
      <c r="Q5357" s="15" t="s">
        <v>2204</v>
      </c>
      <c r="R5357" s="15" t="s">
        <v>65</v>
      </c>
      <c r="S5357" s="15" t="s">
        <v>79</v>
      </c>
      <c r="T5357" s="15" t="s">
        <v>2205</v>
      </c>
      <c r="U5357" s="28">
        <v>138240.0</v>
      </c>
      <c r="V5357" s="15">
        <v>4.0</v>
      </c>
      <c r="W5357" s="31">
        <v>0.2</v>
      </c>
      <c r="X5357" s="28">
        <v>50112.0</v>
      </c>
    </row>
    <row r="5358" ht="15.75" customHeight="1">
      <c r="A5358" s="15">
        <v>6868.0</v>
      </c>
      <c r="B5358" s="15" t="s">
        <v>7776</v>
      </c>
      <c r="C5358" s="18">
        <v>42603.0</v>
      </c>
      <c r="D5358" s="18">
        <v>42610.0</v>
      </c>
      <c r="E5358" s="18">
        <f t="shared" si="1"/>
        <v>42610</v>
      </c>
      <c r="F5358" s="15" t="s">
        <v>55</v>
      </c>
      <c r="G5358" s="15" t="s">
        <v>7454</v>
      </c>
      <c r="H5358" s="15" t="s">
        <v>7455</v>
      </c>
      <c r="I5358" s="15" t="s">
        <v>128</v>
      </c>
      <c r="J5358" s="15" t="s">
        <v>60</v>
      </c>
      <c r="K5358" s="15" t="s">
        <v>33</v>
      </c>
      <c r="L5358" s="15" t="str">
        <f t="array" ref="L5358">_xlfn.XLOOKUP(M5358,reference_province_to_city!$A$2:$A$11,reference_province_to_city!$B$2:$B$11)</f>
        <v>Makassar</v>
      </c>
      <c r="M5358" s="15" t="s">
        <v>25</v>
      </c>
      <c r="N5358" s="15">
        <v>90111.0</v>
      </c>
      <c r="O5358" s="15">
        <f t="array" ref="O5358">_xlfn.XLOOKUP(M5358,reference_postal_code!$B$2:$B$11,reference_postal_code!$A$2:$A$11)</f>
        <v>90111</v>
      </c>
      <c r="P5358" s="15" t="s">
        <v>63</v>
      </c>
      <c r="Q5358" s="15" t="s">
        <v>6010</v>
      </c>
      <c r="R5358" s="15" t="s">
        <v>110</v>
      </c>
      <c r="S5358" s="15" t="s">
        <v>111</v>
      </c>
      <c r="T5358" s="15" t="s">
        <v>6011</v>
      </c>
      <c r="U5358" s="28">
        <v>479760.0</v>
      </c>
      <c r="V5358" s="15">
        <v>2.0</v>
      </c>
      <c r="W5358" s="31">
        <v>0.2</v>
      </c>
      <c r="X5358" s="28">
        <v>-119940.0</v>
      </c>
    </row>
    <row r="5359" ht="15.75" customHeight="1">
      <c r="A5359" s="15">
        <v>6867.0</v>
      </c>
      <c r="B5359" s="15" t="s">
        <v>7776</v>
      </c>
      <c r="C5359" s="18">
        <v>42603.0</v>
      </c>
      <c r="D5359" s="18">
        <v>42610.0</v>
      </c>
      <c r="E5359" s="18">
        <f t="shared" si="1"/>
        <v>42610</v>
      </c>
      <c r="F5359" s="15" t="s">
        <v>55</v>
      </c>
      <c r="G5359" s="15" t="s">
        <v>7454</v>
      </c>
      <c r="H5359" s="15" t="s">
        <v>7455</v>
      </c>
      <c r="I5359" s="15" t="s">
        <v>128</v>
      </c>
      <c r="J5359" s="15" t="s">
        <v>60</v>
      </c>
      <c r="K5359" s="15" t="s">
        <v>33</v>
      </c>
      <c r="L5359" s="15" t="str">
        <f t="array" ref="L5359">_xlfn.XLOOKUP(M5359,reference_province_to_city!$A$2:$A$11,reference_province_to_city!$B$2:$B$11)</f>
        <v>Makassar</v>
      </c>
      <c r="M5359" s="15" t="s">
        <v>25</v>
      </c>
      <c r="N5359" s="15">
        <v>90111.0</v>
      </c>
      <c r="O5359" s="15">
        <f t="array" ref="O5359">_xlfn.XLOOKUP(M5359,reference_postal_code!$B$2:$B$11,reference_postal_code!$A$2:$A$11)</f>
        <v>90111</v>
      </c>
      <c r="P5359" s="15" t="s">
        <v>63</v>
      </c>
      <c r="Q5359" s="15" t="s">
        <v>2692</v>
      </c>
      <c r="R5359" s="15" t="s">
        <v>110</v>
      </c>
      <c r="S5359" s="15" t="s">
        <v>149</v>
      </c>
      <c r="T5359" s="15" t="s">
        <v>2693</v>
      </c>
      <c r="U5359" s="28">
        <v>3824550.0</v>
      </c>
      <c r="V5359" s="15">
        <v>3.0</v>
      </c>
      <c r="W5359" s="31">
        <v>0.0</v>
      </c>
      <c r="X5359" s="28">
        <v>1376838.0</v>
      </c>
    </row>
    <row r="5360" ht="15.75" customHeight="1">
      <c r="A5360" s="15">
        <v>656.0</v>
      </c>
      <c r="B5360" s="15" t="s">
        <v>7779</v>
      </c>
      <c r="C5360" s="18">
        <v>42604.0</v>
      </c>
      <c r="D5360" s="18">
        <v>42610.0</v>
      </c>
      <c r="E5360" s="18">
        <f t="shared" si="1"/>
        <v>42610</v>
      </c>
      <c r="F5360" s="15" t="s">
        <v>55</v>
      </c>
      <c r="G5360" s="15" t="s">
        <v>2717</v>
      </c>
      <c r="H5360" s="15" t="s">
        <v>2718</v>
      </c>
      <c r="I5360" s="15" t="s">
        <v>59</v>
      </c>
      <c r="J5360" s="15" t="s">
        <v>60</v>
      </c>
      <c r="K5360" s="15" t="s">
        <v>26</v>
      </c>
      <c r="L5360" s="15" t="str">
        <f t="array" ref="L5360">_xlfn.XLOOKUP(M5360,reference_province_to_city!$A$2:$A$11,reference_province_to_city!$B$2:$B$11)</f>
        <v>Denpasar</v>
      </c>
      <c r="M5360" s="15" t="s">
        <v>24</v>
      </c>
      <c r="N5360" s="15">
        <v>80231.0</v>
      </c>
      <c r="O5360" s="15">
        <f t="array" ref="O5360">_xlfn.XLOOKUP(M5360,reference_postal_code!$B$2:$B$11,reference_postal_code!$A$2:$A$11)</f>
        <v>80231</v>
      </c>
      <c r="P5360" s="15" t="s">
        <v>63</v>
      </c>
      <c r="Q5360" s="15" t="s">
        <v>370</v>
      </c>
      <c r="R5360" s="15" t="s">
        <v>65</v>
      </c>
      <c r="S5360" s="15" t="s">
        <v>83</v>
      </c>
      <c r="T5360" s="15" t="s">
        <v>371</v>
      </c>
      <c r="U5360" s="28">
        <v>49770.0</v>
      </c>
      <c r="V5360" s="15">
        <v>2.0</v>
      </c>
      <c r="W5360" s="31">
        <v>0.7</v>
      </c>
      <c r="X5360" s="28">
        <v>-39816.0</v>
      </c>
    </row>
    <row r="5361" ht="15.75" customHeight="1">
      <c r="A5361" s="15">
        <v>7736.0</v>
      </c>
      <c r="B5361" s="15" t="s">
        <v>7780</v>
      </c>
      <c r="C5361" s="18">
        <v>42604.0</v>
      </c>
      <c r="D5361" s="18">
        <v>42608.0</v>
      </c>
      <c r="E5361" s="18">
        <f t="shared" si="1"/>
        <v>42608</v>
      </c>
      <c r="F5361" s="15" t="s">
        <v>55</v>
      </c>
      <c r="G5361" s="15" t="s">
        <v>3778</v>
      </c>
      <c r="H5361" s="15" t="s">
        <v>3779</v>
      </c>
      <c r="I5361" s="15" t="s">
        <v>128</v>
      </c>
      <c r="J5361" s="15" t="s">
        <v>60</v>
      </c>
      <c r="K5361" s="15" t="s">
        <v>19</v>
      </c>
      <c r="L5361" s="15" t="str">
        <f t="array" ref="L5361">_xlfn.XLOOKUP(M5361,reference_province_to_city!$A$2:$A$11,reference_province_to_city!$B$2:$B$11)</f>
        <v>Yogyakarta</v>
      </c>
      <c r="M5361" s="15" t="s">
        <v>18</v>
      </c>
      <c r="N5361" s="15">
        <v>55111.0</v>
      </c>
      <c r="O5361" s="15">
        <f t="array" ref="O5361">_xlfn.XLOOKUP(M5361,reference_postal_code!$B$2:$B$11,reference_postal_code!$A$2:$A$11)</f>
        <v>55111</v>
      </c>
      <c r="P5361" s="15" t="s">
        <v>77</v>
      </c>
      <c r="Q5361" s="15" t="s">
        <v>5505</v>
      </c>
      <c r="R5361" s="15" t="s">
        <v>65</v>
      </c>
      <c r="S5361" s="15" t="s">
        <v>66</v>
      </c>
      <c r="T5361" s="15" t="s">
        <v>5506</v>
      </c>
      <c r="U5361" s="28">
        <v>291600.0</v>
      </c>
      <c r="V5361" s="15">
        <v>3.0</v>
      </c>
      <c r="W5361" s="31">
        <v>0.0</v>
      </c>
      <c r="X5361" s="28">
        <v>139968.0</v>
      </c>
    </row>
    <row r="5362" ht="15.75" customHeight="1">
      <c r="A5362" s="15">
        <v>9617.0</v>
      </c>
      <c r="B5362" s="15" t="s">
        <v>7781</v>
      </c>
      <c r="C5362" s="18">
        <v>42604.0</v>
      </c>
      <c r="D5362" s="18">
        <v>42611.0</v>
      </c>
      <c r="E5362" s="18">
        <f t="shared" si="1"/>
        <v>42611</v>
      </c>
      <c r="F5362" s="15" t="s">
        <v>55</v>
      </c>
      <c r="G5362" s="15" t="s">
        <v>1565</v>
      </c>
      <c r="H5362" s="15" t="s">
        <v>1566</v>
      </c>
      <c r="I5362" s="15" t="s">
        <v>128</v>
      </c>
      <c r="J5362" s="15" t="s">
        <v>60</v>
      </c>
      <c r="K5362" s="15" t="s">
        <v>28</v>
      </c>
      <c r="L5362" s="15" t="str">
        <f t="array" ref="L5362">_xlfn.XLOOKUP(M5362,reference_province_to_city!$A$2:$A$11,reference_province_to_city!$B$2:$B$11)</f>
        <v>Medan</v>
      </c>
      <c r="M5362" s="15" t="s">
        <v>11</v>
      </c>
      <c r="N5362" s="15">
        <v>20111.0</v>
      </c>
      <c r="O5362" s="15">
        <f t="array" ref="O5362">_xlfn.XLOOKUP(M5362,reference_postal_code!$B$2:$B$11,reference_postal_code!$A$2:$A$11)</f>
        <v>20111</v>
      </c>
      <c r="P5362" s="15" t="s">
        <v>77</v>
      </c>
      <c r="Q5362" s="15" t="s">
        <v>5805</v>
      </c>
      <c r="R5362" s="15" t="s">
        <v>65</v>
      </c>
      <c r="S5362" s="15" t="s">
        <v>93</v>
      </c>
      <c r="T5362" s="15" t="s">
        <v>5806</v>
      </c>
      <c r="U5362" s="28">
        <v>86400.0</v>
      </c>
      <c r="V5362" s="15">
        <v>2.0</v>
      </c>
      <c r="W5362" s="31">
        <v>0.0</v>
      </c>
      <c r="X5362" s="28">
        <v>25056.0</v>
      </c>
    </row>
    <row r="5363" ht="15.75" customHeight="1">
      <c r="A5363" s="15">
        <v>655.0</v>
      </c>
      <c r="B5363" s="15" t="s">
        <v>7779</v>
      </c>
      <c r="C5363" s="18">
        <v>42604.0</v>
      </c>
      <c r="D5363" s="18"/>
      <c r="E5363" s="18">
        <f t="shared" si="1"/>
        <v>42607</v>
      </c>
      <c r="F5363" s="15" t="s">
        <v>55</v>
      </c>
      <c r="G5363" s="15" t="s">
        <v>2717</v>
      </c>
      <c r="H5363" s="15" t="s">
        <v>2718</v>
      </c>
      <c r="I5363" s="15" t="s">
        <v>59</v>
      </c>
      <c r="J5363" s="15" t="s">
        <v>60</v>
      </c>
      <c r="K5363" s="15" t="s">
        <v>26</v>
      </c>
      <c r="L5363" s="15" t="str">
        <f t="array" ref="L5363">_xlfn.XLOOKUP(M5363,reference_province_to_city!$A$2:$A$11,reference_province_to_city!$B$2:$B$11)</f>
        <v>Denpasar</v>
      </c>
      <c r="M5363" s="15" t="s">
        <v>24</v>
      </c>
      <c r="N5363" s="15">
        <v>80231.0</v>
      </c>
      <c r="O5363" s="15">
        <f t="array" ref="O5363">_xlfn.XLOOKUP(M5363,reference_postal_code!$B$2:$B$11,reference_postal_code!$A$2:$A$11)</f>
        <v>80231</v>
      </c>
      <c r="P5363" s="15" t="s">
        <v>63</v>
      </c>
      <c r="Q5363" s="15" t="s">
        <v>5335</v>
      </c>
      <c r="R5363" s="15" t="s">
        <v>65</v>
      </c>
      <c r="S5363" s="15" t="s">
        <v>222</v>
      </c>
      <c r="T5363" s="15" t="s">
        <v>5336</v>
      </c>
      <c r="U5363" s="28">
        <v>1703280.0</v>
      </c>
      <c r="V5363" s="15">
        <v>2.0</v>
      </c>
      <c r="W5363" s="31">
        <v>0.2</v>
      </c>
      <c r="X5363" s="28">
        <v>127746.0</v>
      </c>
    </row>
    <row r="5364" ht="15.75" customHeight="1">
      <c r="A5364" s="15">
        <v>4900.0</v>
      </c>
      <c r="B5364" s="15" t="s">
        <v>7782</v>
      </c>
      <c r="C5364" s="18">
        <v>42604.0</v>
      </c>
      <c r="D5364" s="18">
        <v>42609.0</v>
      </c>
      <c r="E5364" s="18">
        <f t="shared" si="1"/>
        <v>42609</v>
      </c>
      <c r="F5364" s="15" t="s">
        <v>55</v>
      </c>
      <c r="G5364" s="15" t="s">
        <v>2437</v>
      </c>
      <c r="H5364" s="15" t="s">
        <v>2438</v>
      </c>
      <c r="I5364" s="15" t="s">
        <v>59</v>
      </c>
      <c r="J5364" s="15" t="s">
        <v>60</v>
      </c>
      <c r="K5364" s="15" t="s">
        <v>19</v>
      </c>
      <c r="L5364" s="15" t="str">
        <f t="array" ref="L5364">_xlfn.XLOOKUP(M5364,reference_province_to_city!$A$2:$A$11,reference_province_to_city!$B$2:$B$11)</f>
        <v>Yogyakarta</v>
      </c>
      <c r="M5364" s="15" t="s">
        <v>18</v>
      </c>
      <c r="N5364" s="15">
        <v>55111.0</v>
      </c>
      <c r="O5364" s="15">
        <f t="array" ref="O5364">_xlfn.XLOOKUP(M5364,reference_postal_code!$B$2:$B$11,reference_postal_code!$A$2:$A$11)</f>
        <v>55111</v>
      </c>
      <c r="P5364" s="15" t="s">
        <v>77</v>
      </c>
      <c r="Q5364" s="15" t="s">
        <v>4999</v>
      </c>
      <c r="R5364" s="15" t="s">
        <v>65</v>
      </c>
      <c r="S5364" s="15" t="s">
        <v>83</v>
      </c>
      <c r="T5364" s="15" t="s">
        <v>5000</v>
      </c>
      <c r="U5364" s="28">
        <v>395280.0</v>
      </c>
      <c r="V5364" s="15">
        <v>8.0</v>
      </c>
      <c r="W5364" s="31">
        <v>0.7</v>
      </c>
      <c r="X5364" s="28">
        <v>-276696.0</v>
      </c>
    </row>
    <row r="5365" ht="15.75" customHeight="1">
      <c r="A5365" s="15">
        <v>4107.0</v>
      </c>
      <c r="B5365" s="15" t="s">
        <v>7783</v>
      </c>
      <c r="C5365" s="18">
        <v>42604.0</v>
      </c>
      <c r="D5365" s="18">
        <v>42608.0</v>
      </c>
      <c r="E5365" s="18">
        <f t="shared" si="1"/>
        <v>42608</v>
      </c>
      <c r="F5365" s="15" t="s">
        <v>55</v>
      </c>
      <c r="G5365" s="15" t="s">
        <v>960</v>
      </c>
      <c r="H5365" s="15" t="s">
        <v>961</v>
      </c>
      <c r="I5365" s="15" t="s">
        <v>59</v>
      </c>
      <c r="J5365" s="15" t="s">
        <v>60</v>
      </c>
      <c r="K5365" s="15" t="s">
        <v>22</v>
      </c>
      <c r="L5365" s="15" t="str">
        <f t="array" ref="L5365">_xlfn.XLOOKUP(M5365,reference_province_to_city!$A$2:$A$11,reference_province_to_city!$B$2:$B$11)</f>
        <v>Surabaya</v>
      </c>
      <c r="M5365" s="15" t="s">
        <v>20</v>
      </c>
      <c r="N5365" s="15">
        <v>60231.0</v>
      </c>
      <c r="O5365" s="15">
        <f t="array" ref="O5365">_xlfn.XLOOKUP(M5365,reference_postal_code!$B$2:$B$11,reference_postal_code!$A$2:$A$11)</f>
        <v>60231</v>
      </c>
      <c r="P5365" s="15" t="s">
        <v>166</v>
      </c>
      <c r="Q5365" s="15" t="s">
        <v>234</v>
      </c>
      <c r="R5365" s="15" t="s">
        <v>65</v>
      </c>
      <c r="S5365" s="15" t="s">
        <v>83</v>
      </c>
      <c r="T5365" s="15" t="s">
        <v>235</v>
      </c>
      <c r="U5365" s="28">
        <v>64680.0</v>
      </c>
      <c r="V5365" s="15">
        <v>2.0</v>
      </c>
      <c r="W5365" s="31">
        <v>0.8</v>
      </c>
      <c r="X5365" s="28">
        <v>-103488.0</v>
      </c>
    </row>
    <row r="5366" ht="15.75" customHeight="1">
      <c r="A5366" s="15">
        <v>9023.0</v>
      </c>
      <c r="B5366" s="15" t="s">
        <v>7784</v>
      </c>
      <c r="C5366" s="18">
        <v>42604.0</v>
      </c>
      <c r="D5366" s="18">
        <v>42605.0</v>
      </c>
      <c r="E5366" s="18">
        <f t="shared" si="1"/>
        <v>42605</v>
      </c>
      <c r="F5366" s="15" t="s">
        <v>125</v>
      </c>
      <c r="G5366" s="15" t="s">
        <v>4137</v>
      </c>
      <c r="H5366" s="15" t="s">
        <v>4138</v>
      </c>
      <c r="I5366" s="15" t="s">
        <v>76</v>
      </c>
      <c r="J5366" s="15" t="s">
        <v>60</v>
      </c>
      <c r="K5366" s="15" t="s">
        <v>29</v>
      </c>
      <c r="L5366" s="15" t="str">
        <f t="array" ref="L5366">_xlfn.XLOOKUP(M5366,reference_province_to_city!$A$2:$A$11,reference_province_to_city!$B$2:$B$11)</f>
        <v>Palembang</v>
      </c>
      <c r="M5366" s="15" t="s">
        <v>13</v>
      </c>
      <c r="N5366" s="15">
        <v>30111.0</v>
      </c>
      <c r="O5366" s="15">
        <f t="array" ref="O5366">_xlfn.XLOOKUP(M5366,reference_postal_code!$B$2:$B$11,reference_postal_code!$A$2:$A$11)</f>
        <v>30111</v>
      </c>
      <c r="P5366" s="15" t="s">
        <v>77</v>
      </c>
      <c r="Q5366" s="15" t="s">
        <v>2594</v>
      </c>
      <c r="R5366" s="15" t="s">
        <v>106</v>
      </c>
      <c r="S5366" s="15" t="s">
        <v>139</v>
      </c>
      <c r="T5366" s="15" t="s">
        <v>2595</v>
      </c>
      <c r="U5366" s="28">
        <v>1474920.0</v>
      </c>
      <c r="V5366" s="15">
        <v>3.0</v>
      </c>
      <c r="W5366" s="31">
        <v>0.2</v>
      </c>
      <c r="X5366" s="28">
        <v>147492.0</v>
      </c>
    </row>
    <row r="5367" ht="15.75" customHeight="1">
      <c r="A5367" s="15">
        <v>657.0</v>
      </c>
      <c r="B5367" s="15" t="s">
        <v>7779</v>
      </c>
      <c r="C5367" s="18">
        <v>42604.0</v>
      </c>
      <c r="D5367" s="18"/>
      <c r="E5367" s="18">
        <f t="shared" si="1"/>
        <v>42607</v>
      </c>
      <c r="F5367" s="15" t="s">
        <v>55</v>
      </c>
      <c r="G5367" s="15" t="s">
        <v>2717</v>
      </c>
      <c r="H5367" s="15" t="s">
        <v>2718</v>
      </c>
      <c r="I5367" s="15" t="s">
        <v>59</v>
      </c>
      <c r="J5367" s="15" t="s">
        <v>60</v>
      </c>
      <c r="K5367" s="15" t="s">
        <v>26</v>
      </c>
      <c r="L5367" s="15" t="str">
        <f t="array" ref="L5367">_xlfn.XLOOKUP(M5367,reference_province_to_city!$A$2:$A$11,reference_province_to_city!$B$2:$B$11)</f>
        <v>Denpasar</v>
      </c>
      <c r="M5367" s="15" t="s">
        <v>24</v>
      </c>
      <c r="O5367" s="15">
        <f t="array" ref="O5367">_xlfn.XLOOKUP(M5367,reference_postal_code!$B$2:$B$11,reference_postal_code!$A$2:$A$11)</f>
        <v>80231</v>
      </c>
      <c r="P5367" s="15" t="s">
        <v>63</v>
      </c>
      <c r="Q5367" s="15" t="s">
        <v>928</v>
      </c>
      <c r="R5367" s="15" t="s">
        <v>65</v>
      </c>
      <c r="S5367" s="15" t="s">
        <v>173</v>
      </c>
      <c r="T5367" s="15" t="s">
        <v>929</v>
      </c>
      <c r="U5367" s="28">
        <v>2014320.0</v>
      </c>
      <c r="V5367" s="15">
        <v>2.0</v>
      </c>
      <c r="W5367" s="31">
        <v>0.2</v>
      </c>
      <c r="X5367" s="28">
        <v>679833.0</v>
      </c>
    </row>
    <row r="5368" ht="15.75" customHeight="1">
      <c r="A5368" s="15">
        <v>7990.0</v>
      </c>
      <c r="B5368" s="15" t="s">
        <v>7785</v>
      </c>
      <c r="C5368" s="18">
        <v>42605.0</v>
      </c>
      <c r="D5368" s="18">
        <v>42611.0</v>
      </c>
      <c r="E5368" s="18">
        <f t="shared" si="1"/>
        <v>42611</v>
      </c>
      <c r="F5368" s="15" t="s">
        <v>55</v>
      </c>
      <c r="G5368" s="15" t="s">
        <v>2578</v>
      </c>
      <c r="H5368" s="15" t="s">
        <v>2579</v>
      </c>
      <c r="I5368" s="15" t="s">
        <v>76</v>
      </c>
      <c r="J5368" s="15" t="s">
        <v>60</v>
      </c>
      <c r="K5368" s="15" t="s">
        <v>19</v>
      </c>
      <c r="L5368" s="15" t="str">
        <f t="array" ref="L5368">_xlfn.XLOOKUP(M5368,reference_province_to_city!$A$2:$A$11,reference_province_to_city!$B$2:$B$11)</f>
        <v>Yogyakarta</v>
      </c>
      <c r="M5368" s="15" t="s">
        <v>18</v>
      </c>
      <c r="N5368" s="15">
        <v>55111.0</v>
      </c>
      <c r="O5368" s="15">
        <f t="array" ref="O5368">_xlfn.XLOOKUP(M5368,reference_postal_code!$B$2:$B$11,reference_postal_code!$A$2:$A$11)</f>
        <v>55111</v>
      </c>
      <c r="P5368" s="15" t="s">
        <v>77</v>
      </c>
      <c r="Q5368" s="15" t="s">
        <v>3006</v>
      </c>
      <c r="R5368" s="15" t="s">
        <v>65</v>
      </c>
      <c r="S5368" s="15" t="s">
        <v>87</v>
      </c>
      <c r="T5368" s="15" t="s">
        <v>3007</v>
      </c>
      <c r="U5368" s="28">
        <v>224550.0</v>
      </c>
      <c r="V5368" s="15">
        <v>1.0</v>
      </c>
      <c r="W5368" s="31">
        <v>0.0</v>
      </c>
      <c r="X5368" s="28">
        <v>62874.0</v>
      </c>
    </row>
    <row r="5369" ht="15.75" customHeight="1">
      <c r="A5369" s="15">
        <v>3114.0</v>
      </c>
      <c r="B5369" s="15" t="s">
        <v>7786</v>
      </c>
      <c r="C5369" s="18">
        <v>42605.0</v>
      </c>
      <c r="D5369" s="18">
        <v>42612.0</v>
      </c>
      <c r="E5369" s="18">
        <f t="shared" si="1"/>
        <v>42612</v>
      </c>
      <c r="F5369" s="15" t="s">
        <v>55</v>
      </c>
      <c r="G5369" s="15" t="s">
        <v>2139</v>
      </c>
      <c r="H5369" s="15" t="s">
        <v>2140</v>
      </c>
      <c r="I5369" s="15" t="s">
        <v>59</v>
      </c>
      <c r="J5369" s="15" t="s">
        <v>60</v>
      </c>
      <c r="K5369" s="15" t="s">
        <v>33</v>
      </c>
      <c r="L5369" s="15" t="str">
        <f t="array" ref="L5369">_xlfn.XLOOKUP(M5369,reference_province_to_city!$A$2:$A$11,reference_province_to_city!$B$2:$B$11)</f>
        <v>Makassar</v>
      </c>
      <c r="M5369" s="15" t="s">
        <v>25</v>
      </c>
      <c r="N5369" s="15">
        <v>90111.0</v>
      </c>
      <c r="O5369" s="15">
        <f t="array" ref="O5369">_xlfn.XLOOKUP(M5369,reference_postal_code!$B$2:$B$11,reference_postal_code!$A$2:$A$11)</f>
        <v>90111</v>
      </c>
      <c r="P5369" s="15" t="s">
        <v>63</v>
      </c>
      <c r="Q5369" s="15" t="s">
        <v>238</v>
      </c>
      <c r="R5369" s="15" t="s">
        <v>65</v>
      </c>
      <c r="S5369" s="15" t="s">
        <v>173</v>
      </c>
      <c r="T5369" s="15" t="s">
        <v>239</v>
      </c>
      <c r="U5369" s="28">
        <v>2038500.0</v>
      </c>
      <c r="V5369" s="15">
        <v>5.0</v>
      </c>
      <c r="W5369" s="31">
        <v>0.0</v>
      </c>
      <c r="X5369" s="28">
        <v>958095.0</v>
      </c>
    </row>
    <row r="5370" ht="15.75" customHeight="1">
      <c r="A5370" s="15">
        <v>3115.0</v>
      </c>
      <c r="B5370" s="15" t="s">
        <v>7786</v>
      </c>
      <c r="C5370" s="18">
        <v>42605.0</v>
      </c>
      <c r="D5370" s="18">
        <v>42612.0</v>
      </c>
      <c r="E5370" s="18">
        <f t="shared" si="1"/>
        <v>42612</v>
      </c>
      <c r="F5370" s="15" t="s">
        <v>55</v>
      </c>
      <c r="G5370" s="15" t="s">
        <v>2139</v>
      </c>
      <c r="H5370" s="15" t="s">
        <v>2140</v>
      </c>
      <c r="I5370" s="15" t="s">
        <v>59</v>
      </c>
      <c r="J5370" s="15" t="s">
        <v>60</v>
      </c>
      <c r="K5370" s="15" t="s">
        <v>33</v>
      </c>
      <c r="L5370" s="15" t="str">
        <f t="array" ref="L5370">_xlfn.XLOOKUP(M5370,reference_province_to_city!$A$2:$A$11,reference_province_to_city!$B$2:$B$11)</f>
        <v>Makassar</v>
      </c>
      <c r="M5370" s="15" t="s">
        <v>25</v>
      </c>
      <c r="N5370" s="15">
        <v>90111.0</v>
      </c>
      <c r="O5370" s="15">
        <f t="array" ref="O5370">_xlfn.XLOOKUP(M5370,reference_postal_code!$B$2:$B$11,reference_postal_code!$A$2:$A$11)</f>
        <v>90111</v>
      </c>
      <c r="P5370" s="15" t="s">
        <v>63</v>
      </c>
      <c r="Q5370" s="15" t="s">
        <v>2817</v>
      </c>
      <c r="R5370" s="15" t="s">
        <v>65</v>
      </c>
      <c r="S5370" s="15" t="s">
        <v>66</v>
      </c>
      <c r="T5370" s="15" t="s">
        <v>2818</v>
      </c>
      <c r="U5370" s="28">
        <v>520200.0</v>
      </c>
      <c r="V5370" s="15">
        <v>6.0</v>
      </c>
      <c r="W5370" s="31">
        <v>0.0</v>
      </c>
      <c r="X5370" s="28">
        <v>254898.0</v>
      </c>
    </row>
    <row r="5371" ht="15.75" customHeight="1">
      <c r="A5371" s="15">
        <v>3017.0</v>
      </c>
      <c r="B5371" s="15" t="s">
        <v>7787</v>
      </c>
      <c r="C5371" s="18">
        <v>42605.0</v>
      </c>
      <c r="D5371" s="18">
        <v>42612.0</v>
      </c>
      <c r="E5371" s="18">
        <f t="shared" si="1"/>
        <v>42612</v>
      </c>
      <c r="F5371" s="15" t="s">
        <v>55</v>
      </c>
      <c r="G5371" s="15" t="s">
        <v>7788</v>
      </c>
      <c r="H5371" s="15" t="s">
        <v>7789</v>
      </c>
      <c r="I5371" s="15" t="s">
        <v>76</v>
      </c>
      <c r="J5371" s="15" t="s">
        <v>60</v>
      </c>
      <c r="K5371" s="15" t="s">
        <v>33</v>
      </c>
      <c r="L5371" s="15" t="str">
        <f t="array" ref="L5371">_xlfn.XLOOKUP(M5371,reference_province_to_city!$A$2:$A$11,reference_province_to_city!$B$2:$B$11)</f>
        <v>Makassar</v>
      </c>
      <c r="M5371" s="15" t="s">
        <v>25</v>
      </c>
      <c r="N5371" s="15">
        <v>90111.0</v>
      </c>
      <c r="O5371" s="15">
        <f t="array" ref="O5371">_xlfn.XLOOKUP(M5371,reference_postal_code!$B$2:$B$11,reference_postal_code!$A$2:$A$11)</f>
        <v>90111</v>
      </c>
      <c r="P5371" s="15" t="s">
        <v>63</v>
      </c>
      <c r="Q5371" s="15" t="s">
        <v>86</v>
      </c>
      <c r="R5371" s="15" t="s">
        <v>65</v>
      </c>
      <c r="S5371" s="15" t="s">
        <v>87</v>
      </c>
      <c r="T5371" s="15" t="s">
        <v>88</v>
      </c>
      <c r="U5371" s="28">
        <v>1.090944E7</v>
      </c>
      <c r="V5371" s="15">
        <v>8.0</v>
      </c>
      <c r="W5371" s="31">
        <v>0.2</v>
      </c>
      <c r="X5371" s="28">
        <v>-2590992.0</v>
      </c>
    </row>
    <row r="5372" ht="15.75" customHeight="1">
      <c r="A5372" s="15">
        <v>7991.0</v>
      </c>
      <c r="B5372" s="15" t="s">
        <v>7785</v>
      </c>
      <c r="C5372" s="18">
        <v>42605.0</v>
      </c>
      <c r="D5372" s="18">
        <v>42611.0</v>
      </c>
      <c r="E5372" s="18">
        <f t="shared" si="1"/>
        <v>42611</v>
      </c>
      <c r="F5372" s="15" t="s">
        <v>55</v>
      </c>
      <c r="G5372" s="15" t="s">
        <v>2578</v>
      </c>
      <c r="H5372" s="15" t="s">
        <v>2579</v>
      </c>
      <c r="I5372" s="15" t="s">
        <v>76</v>
      </c>
      <c r="J5372" s="15" t="s">
        <v>60</v>
      </c>
      <c r="K5372" s="15" t="s">
        <v>19</v>
      </c>
      <c r="L5372" s="15" t="str">
        <f t="array" ref="L5372">_xlfn.XLOOKUP(M5372,reference_province_to_city!$A$2:$A$11,reference_province_to_city!$B$2:$B$11)</f>
        <v>Yogyakarta</v>
      </c>
      <c r="M5372" s="15" t="s">
        <v>18</v>
      </c>
      <c r="N5372" s="15">
        <v>55111.0</v>
      </c>
      <c r="O5372" s="15">
        <f t="array" ref="O5372">_xlfn.XLOOKUP(M5372,reference_postal_code!$B$2:$B$11,reference_postal_code!$A$2:$A$11)</f>
        <v>55111</v>
      </c>
      <c r="P5372" s="15" t="s">
        <v>77</v>
      </c>
      <c r="Q5372" s="15" t="s">
        <v>3712</v>
      </c>
      <c r="R5372" s="15" t="s">
        <v>110</v>
      </c>
      <c r="S5372" s="15" t="s">
        <v>149</v>
      </c>
      <c r="T5372" s="15" t="s">
        <v>3713</v>
      </c>
      <c r="U5372" s="28">
        <v>29700.0</v>
      </c>
      <c r="V5372" s="15">
        <v>2.0</v>
      </c>
      <c r="W5372" s="31">
        <v>0.0</v>
      </c>
      <c r="X5372" s="28">
        <v>13365.0</v>
      </c>
    </row>
    <row r="5373" ht="15.75" customHeight="1">
      <c r="A5373" s="15">
        <v>5615.0</v>
      </c>
      <c r="B5373" s="15" t="s">
        <v>7790</v>
      </c>
      <c r="C5373" s="18">
        <v>42605.0</v>
      </c>
      <c r="D5373" s="18">
        <v>42609.0</v>
      </c>
      <c r="E5373" s="18">
        <f t="shared" si="1"/>
        <v>42609</v>
      </c>
      <c r="F5373" s="15" t="s">
        <v>55</v>
      </c>
      <c r="G5373" s="15" t="s">
        <v>2769</v>
      </c>
      <c r="H5373" s="15" t="s">
        <v>2770</v>
      </c>
      <c r="I5373" s="15" t="s">
        <v>128</v>
      </c>
      <c r="J5373" s="15" t="s">
        <v>60</v>
      </c>
      <c r="K5373" s="15" t="s">
        <v>26</v>
      </c>
      <c r="L5373" s="15" t="str">
        <f t="array" ref="L5373">_xlfn.XLOOKUP(M5373,reference_province_to_city!$A$2:$A$11,reference_province_to_city!$B$2:$B$11)</f>
        <v>Denpasar</v>
      </c>
      <c r="M5373" s="15" t="s">
        <v>24</v>
      </c>
      <c r="N5373" s="15">
        <v>80231.0</v>
      </c>
      <c r="O5373" s="15">
        <f t="array" ref="O5373">_xlfn.XLOOKUP(M5373,reference_postal_code!$B$2:$B$11,reference_postal_code!$A$2:$A$11)</f>
        <v>80231</v>
      </c>
      <c r="P5373" s="15" t="s">
        <v>63</v>
      </c>
      <c r="Q5373" s="15" t="s">
        <v>129</v>
      </c>
      <c r="R5373" s="15" t="s">
        <v>65</v>
      </c>
      <c r="S5373" s="15" t="s">
        <v>93</v>
      </c>
      <c r="T5373" s="15" t="s">
        <v>130</v>
      </c>
      <c r="U5373" s="28">
        <v>319500.0</v>
      </c>
      <c r="V5373" s="15">
        <v>5.0</v>
      </c>
      <c r="W5373" s="31">
        <v>0.0</v>
      </c>
      <c r="X5373" s="28">
        <v>130995.0</v>
      </c>
    </row>
    <row r="5374" ht="15.75" customHeight="1">
      <c r="A5374" s="15">
        <v>3019.0</v>
      </c>
      <c r="B5374" s="15" t="s">
        <v>7787</v>
      </c>
      <c r="C5374" s="18">
        <v>42605.0</v>
      </c>
      <c r="D5374" s="18"/>
      <c r="E5374" s="18">
        <f t="shared" si="1"/>
        <v>42608</v>
      </c>
      <c r="F5374" s="15" t="s">
        <v>55</v>
      </c>
      <c r="G5374" s="15" t="s">
        <v>7788</v>
      </c>
      <c r="H5374" s="15" t="s">
        <v>7789</v>
      </c>
      <c r="I5374" s="15" t="s">
        <v>76</v>
      </c>
      <c r="J5374" s="15" t="s">
        <v>60</v>
      </c>
      <c r="K5374" s="15" t="s">
        <v>33</v>
      </c>
      <c r="L5374" s="15" t="str">
        <f t="array" ref="L5374">_xlfn.XLOOKUP(M5374,reference_province_to_city!$A$2:$A$11,reference_province_to_city!$B$2:$B$11)</f>
        <v>Makassar</v>
      </c>
      <c r="M5374" s="15" t="s">
        <v>25</v>
      </c>
      <c r="N5374" s="15">
        <v>90111.0</v>
      </c>
      <c r="O5374" s="15">
        <f t="array" ref="O5374">_xlfn.XLOOKUP(M5374,reference_postal_code!$B$2:$B$11,reference_postal_code!$A$2:$A$11)</f>
        <v>90111</v>
      </c>
      <c r="P5374" s="15" t="s">
        <v>63</v>
      </c>
      <c r="Q5374" s="15" t="s">
        <v>2455</v>
      </c>
      <c r="R5374" s="15" t="s">
        <v>110</v>
      </c>
      <c r="S5374" s="15" t="s">
        <v>149</v>
      </c>
      <c r="T5374" s="15" t="s">
        <v>2456</v>
      </c>
      <c r="U5374" s="28">
        <v>9996000.0</v>
      </c>
      <c r="V5374" s="15">
        <v>7.0</v>
      </c>
      <c r="W5374" s="31">
        <v>0.2</v>
      </c>
      <c r="X5374" s="28">
        <v>-499800.0</v>
      </c>
    </row>
    <row r="5375" ht="15.75" customHeight="1">
      <c r="A5375" s="15">
        <v>5616.0</v>
      </c>
      <c r="B5375" s="15" t="s">
        <v>7790</v>
      </c>
      <c r="C5375" s="18">
        <v>42605.0</v>
      </c>
      <c r="D5375" s="18">
        <v>42609.0</v>
      </c>
      <c r="E5375" s="18">
        <f t="shared" si="1"/>
        <v>42609</v>
      </c>
      <c r="F5375" s="15" t="s">
        <v>55</v>
      </c>
      <c r="G5375" s="15" t="s">
        <v>2769</v>
      </c>
      <c r="H5375" s="15" t="s">
        <v>2770</v>
      </c>
      <c r="I5375" s="15" t="s">
        <v>128</v>
      </c>
      <c r="J5375" s="15" t="s">
        <v>60</v>
      </c>
      <c r="K5375" s="15" t="s">
        <v>26</v>
      </c>
      <c r="L5375" s="15" t="str">
        <f t="array" ref="L5375">_xlfn.XLOOKUP(M5375,reference_province_to_city!$A$2:$A$11,reference_province_to_city!$B$2:$B$11)</f>
        <v>Denpasar</v>
      </c>
      <c r="M5375" s="15" t="s">
        <v>24</v>
      </c>
      <c r="N5375" s="15">
        <v>80231.0</v>
      </c>
      <c r="O5375" s="15">
        <f t="array" ref="O5375">_xlfn.XLOOKUP(M5375,reference_postal_code!$B$2:$B$11,reference_postal_code!$A$2:$A$11)</f>
        <v>80231</v>
      </c>
      <c r="P5375" s="15" t="s">
        <v>63</v>
      </c>
      <c r="Q5375" s="15" t="s">
        <v>1648</v>
      </c>
      <c r="R5375" s="15" t="s">
        <v>65</v>
      </c>
      <c r="S5375" s="15" t="s">
        <v>222</v>
      </c>
      <c r="T5375" s="15" t="s">
        <v>1649</v>
      </c>
      <c r="U5375" s="28">
        <v>1.5612E7</v>
      </c>
      <c r="V5375" s="15">
        <v>5.0</v>
      </c>
      <c r="W5375" s="31">
        <v>0.0</v>
      </c>
      <c r="X5375" s="28">
        <v>4215240.0</v>
      </c>
    </row>
    <row r="5376" ht="15.75" customHeight="1">
      <c r="A5376" s="15">
        <v>3118.0</v>
      </c>
      <c r="B5376" s="15" t="s">
        <v>7786</v>
      </c>
      <c r="C5376" s="18">
        <v>42605.0</v>
      </c>
      <c r="D5376" s="18">
        <v>42612.0</v>
      </c>
      <c r="E5376" s="18">
        <f t="shared" si="1"/>
        <v>42612</v>
      </c>
      <c r="F5376" s="15" t="s">
        <v>55</v>
      </c>
      <c r="G5376" s="15" t="s">
        <v>2139</v>
      </c>
      <c r="H5376" s="15" t="s">
        <v>2140</v>
      </c>
      <c r="I5376" s="15" t="s">
        <v>59</v>
      </c>
      <c r="J5376" s="15" t="s">
        <v>60</v>
      </c>
      <c r="K5376" s="15" t="s">
        <v>33</v>
      </c>
      <c r="L5376" s="15" t="str">
        <f t="array" ref="L5376">_xlfn.XLOOKUP(M5376,reference_province_to_city!$A$2:$A$11,reference_province_to_city!$B$2:$B$11)</f>
        <v>Makassar</v>
      </c>
      <c r="M5376" s="15" t="s">
        <v>25</v>
      </c>
      <c r="N5376" s="15">
        <v>90111.0</v>
      </c>
      <c r="O5376" s="15">
        <f t="array" ref="O5376">_xlfn.XLOOKUP(M5376,reference_postal_code!$B$2:$B$11,reference_postal_code!$A$2:$A$11)</f>
        <v>90111</v>
      </c>
      <c r="P5376" s="15" t="s">
        <v>63</v>
      </c>
      <c r="Q5376" s="15" t="s">
        <v>4622</v>
      </c>
      <c r="R5376" s="15" t="s">
        <v>65</v>
      </c>
      <c r="S5376" s="15" t="s">
        <v>226</v>
      </c>
      <c r="T5376" s="15" t="s">
        <v>4623</v>
      </c>
      <c r="U5376" s="28">
        <v>238200.0</v>
      </c>
      <c r="V5376" s="15">
        <v>4.0</v>
      </c>
      <c r="W5376" s="31">
        <v>0.0</v>
      </c>
      <c r="X5376" s="28">
        <v>2382.0</v>
      </c>
    </row>
    <row r="5377" ht="15.75" customHeight="1">
      <c r="A5377" s="15">
        <v>3113.0</v>
      </c>
      <c r="B5377" s="15" t="s">
        <v>7786</v>
      </c>
      <c r="C5377" s="18">
        <v>42605.0</v>
      </c>
      <c r="D5377" s="18">
        <v>42612.0</v>
      </c>
      <c r="E5377" s="18">
        <f t="shared" si="1"/>
        <v>42612</v>
      </c>
      <c r="F5377" s="15" t="s">
        <v>55</v>
      </c>
      <c r="G5377" s="15" t="s">
        <v>2139</v>
      </c>
      <c r="H5377" s="15" t="s">
        <v>2140</v>
      </c>
      <c r="I5377" s="15" t="s">
        <v>59</v>
      </c>
      <c r="J5377" s="15" t="s">
        <v>60</v>
      </c>
      <c r="K5377" s="15" t="s">
        <v>33</v>
      </c>
      <c r="L5377" s="15" t="str">
        <f t="array" ref="L5377">_xlfn.XLOOKUP(M5377,reference_province_to_city!$A$2:$A$11,reference_province_to_city!$B$2:$B$11)</f>
        <v>Makassar</v>
      </c>
      <c r="M5377" s="15" t="s">
        <v>25</v>
      </c>
      <c r="O5377" s="15">
        <f t="array" ref="O5377">_xlfn.XLOOKUP(M5377,reference_postal_code!$B$2:$B$11,reference_postal_code!$A$2:$A$11)</f>
        <v>90111</v>
      </c>
      <c r="P5377" s="15" t="s">
        <v>63</v>
      </c>
      <c r="Q5377" s="15" t="s">
        <v>1973</v>
      </c>
      <c r="R5377" s="15" t="s">
        <v>110</v>
      </c>
      <c r="S5377" s="15" t="s">
        <v>668</v>
      </c>
      <c r="T5377" s="15" t="s">
        <v>1974</v>
      </c>
      <c r="U5377" s="28">
        <v>1.2564E7</v>
      </c>
      <c r="V5377" s="15">
        <v>3.0</v>
      </c>
      <c r="W5377" s="31">
        <v>0.2</v>
      </c>
      <c r="X5377" s="28">
        <v>942300.0</v>
      </c>
    </row>
    <row r="5378" ht="15.75" customHeight="1">
      <c r="A5378" s="15">
        <v>3117.0</v>
      </c>
      <c r="B5378" s="15" t="s">
        <v>7786</v>
      </c>
      <c r="C5378" s="18">
        <v>42605.0</v>
      </c>
      <c r="D5378" s="18">
        <v>42612.0</v>
      </c>
      <c r="E5378" s="18">
        <f t="shared" si="1"/>
        <v>42612</v>
      </c>
      <c r="F5378" s="15" t="s">
        <v>55</v>
      </c>
      <c r="G5378" s="15" t="s">
        <v>2139</v>
      </c>
      <c r="H5378" s="15" t="s">
        <v>2140</v>
      </c>
      <c r="I5378" s="15" t="s">
        <v>59</v>
      </c>
      <c r="J5378" s="15" t="s">
        <v>60</v>
      </c>
      <c r="K5378" s="15" t="s">
        <v>33</v>
      </c>
      <c r="L5378" s="15" t="str">
        <f t="array" ref="L5378">_xlfn.XLOOKUP(M5378,reference_province_to_city!$A$2:$A$11,reference_province_to_city!$B$2:$B$11)</f>
        <v>Makassar</v>
      </c>
      <c r="M5378" s="15" t="s">
        <v>25</v>
      </c>
      <c r="N5378" s="15">
        <v>90111.0</v>
      </c>
      <c r="O5378" s="15">
        <f t="array" ref="O5378">_xlfn.XLOOKUP(M5378,reference_postal_code!$B$2:$B$11,reference_postal_code!$A$2:$A$11)</f>
        <v>90111</v>
      </c>
      <c r="P5378" s="15" t="s">
        <v>63</v>
      </c>
      <c r="Q5378" s="15" t="s">
        <v>3343</v>
      </c>
      <c r="R5378" s="15" t="s">
        <v>65</v>
      </c>
      <c r="S5378" s="15" t="s">
        <v>222</v>
      </c>
      <c r="T5378" s="15" t="s">
        <v>3344</v>
      </c>
      <c r="U5378" s="28">
        <v>646500.0</v>
      </c>
      <c r="V5378" s="15">
        <v>5.0</v>
      </c>
      <c r="W5378" s="31">
        <v>0.0</v>
      </c>
      <c r="X5378" s="28">
        <v>168090.0</v>
      </c>
    </row>
    <row r="5379" ht="15.75" customHeight="1">
      <c r="A5379" s="15">
        <v>3116.0</v>
      </c>
      <c r="B5379" s="15" t="s">
        <v>7786</v>
      </c>
      <c r="C5379" s="18">
        <v>42605.0</v>
      </c>
      <c r="D5379" s="18">
        <v>42612.0</v>
      </c>
      <c r="E5379" s="18">
        <f t="shared" si="1"/>
        <v>42612</v>
      </c>
      <c r="F5379" s="15" t="s">
        <v>55</v>
      </c>
      <c r="G5379" s="15" t="s">
        <v>2139</v>
      </c>
      <c r="H5379" s="15" t="s">
        <v>2140</v>
      </c>
      <c r="I5379" s="15" t="s">
        <v>59</v>
      </c>
      <c r="J5379" s="15" t="s">
        <v>60</v>
      </c>
      <c r="K5379" s="15" t="s">
        <v>33</v>
      </c>
      <c r="L5379" s="15" t="str">
        <f t="array" ref="L5379">_xlfn.XLOOKUP(M5379,reference_province_to_city!$A$2:$A$11,reference_province_to_city!$B$2:$B$11)</f>
        <v>Makassar</v>
      </c>
      <c r="M5379" s="15" t="s">
        <v>25</v>
      </c>
      <c r="N5379" s="15">
        <v>90111.0</v>
      </c>
      <c r="O5379" s="15">
        <f t="array" ref="O5379">_xlfn.XLOOKUP(M5379,reference_postal_code!$B$2:$B$11,reference_postal_code!$A$2:$A$11)</f>
        <v>90111</v>
      </c>
      <c r="P5379" s="15" t="s">
        <v>63</v>
      </c>
      <c r="Q5379" s="15" t="s">
        <v>4166</v>
      </c>
      <c r="R5379" s="15" t="s">
        <v>106</v>
      </c>
      <c r="S5379" s="15" t="s">
        <v>107</v>
      </c>
      <c r="T5379" s="15" t="s">
        <v>4167</v>
      </c>
      <c r="U5379" s="28">
        <v>7990560.0</v>
      </c>
      <c r="V5379" s="15">
        <v>6.0</v>
      </c>
      <c r="W5379" s="31">
        <v>0.2</v>
      </c>
      <c r="X5379" s="28">
        <v>-599292.0</v>
      </c>
    </row>
    <row r="5380" ht="15.75" customHeight="1">
      <c r="A5380" s="15">
        <v>7988.0</v>
      </c>
      <c r="B5380" s="15" t="s">
        <v>7785</v>
      </c>
      <c r="C5380" s="18">
        <v>42605.0</v>
      </c>
      <c r="D5380" s="18">
        <v>42611.0</v>
      </c>
      <c r="E5380" s="18">
        <f t="shared" si="1"/>
        <v>42611</v>
      </c>
      <c r="F5380" s="15" t="s">
        <v>55</v>
      </c>
      <c r="G5380" s="15" t="s">
        <v>2578</v>
      </c>
      <c r="H5380" s="15" t="s">
        <v>2579</v>
      </c>
      <c r="I5380" s="15" t="s">
        <v>76</v>
      </c>
      <c r="J5380" s="15" t="s">
        <v>60</v>
      </c>
      <c r="K5380" s="15" t="s">
        <v>19</v>
      </c>
      <c r="L5380" s="15" t="str">
        <f t="array" ref="L5380">_xlfn.XLOOKUP(M5380,reference_province_to_city!$A$2:$A$11,reference_province_to_city!$B$2:$B$11)</f>
        <v>Yogyakarta</v>
      </c>
      <c r="M5380" s="15" t="s">
        <v>18</v>
      </c>
      <c r="N5380" s="15">
        <v>55111.0</v>
      </c>
      <c r="O5380" s="15">
        <f t="array" ref="O5380">_xlfn.XLOOKUP(M5380,reference_postal_code!$B$2:$B$11,reference_postal_code!$A$2:$A$11)</f>
        <v>55111</v>
      </c>
      <c r="P5380" s="15" t="s">
        <v>77</v>
      </c>
      <c r="Q5380" s="15" t="s">
        <v>3410</v>
      </c>
      <c r="R5380" s="15" t="s">
        <v>65</v>
      </c>
      <c r="S5380" s="15" t="s">
        <v>79</v>
      </c>
      <c r="T5380" s="15" t="s">
        <v>3411</v>
      </c>
      <c r="U5380" s="28">
        <v>378000.0</v>
      </c>
      <c r="V5380" s="15">
        <v>4.0</v>
      </c>
      <c r="W5380" s="31">
        <v>0.0</v>
      </c>
      <c r="X5380" s="28">
        <v>173880.0</v>
      </c>
    </row>
    <row r="5381" ht="15.75" customHeight="1">
      <c r="A5381" s="15">
        <v>7989.0</v>
      </c>
      <c r="B5381" s="15" t="s">
        <v>7785</v>
      </c>
      <c r="C5381" s="18">
        <v>42605.0</v>
      </c>
      <c r="D5381" s="18">
        <v>42611.0</v>
      </c>
      <c r="E5381" s="18">
        <f t="shared" si="1"/>
        <v>42611</v>
      </c>
      <c r="F5381" s="15" t="s">
        <v>55</v>
      </c>
      <c r="G5381" s="15" t="s">
        <v>2578</v>
      </c>
      <c r="H5381" s="15" t="s">
        <v>2579</v>
      </c>
      <c r="I5381" s="15" t="s">
        <v>76</v>
      </c>
      <c r="J5381" s="15" t="s">
        <v>60</v>
      </c>
      <c r="K5381" s="15" t="s">
        <v>19</v>
      </c>
      <c r="L5381" s="15" t="str">
        <f t="array" ref="L5381">_xlfn.XLOOKUP(M5381,reference_province_to_city!$A$2:$A$11,reference_province_to_city!$B$2:$B$11)</f>
        <v>Yogyakarta</v>
      </c>
      <c r="M5381" s="15" t="s">
        <v>18</v>
      </c>
      <c r="N5381" s="15">
        <v>55111.0</v>
      </c>
      <c r="O5381" s="15">
        <f t="array" ref="O5381">_xlfn.XLOOKUP(M5381,reference_postal_code!$B$2:$B$11,reference_postal_code!$A$2:$A$11)</f>
        <v>55111</v>
      </c>
      <c r="P5381" s="15" t="s">
        <v>77</v>
      </c>
      <c r="Q5381" s="15" t="s">
        <v>7791</v>
      </c>
      <c r="R5381" s="15" t="s">
        <v>65</v>
      </c>
      <c r="S5381" s="15" t="s">
        <v>79</v>
      </c>
      <c r="T5381" s="15" t="s">
        <v>7792</v>
      </c>
      <c r="U5381" s="28">
        <v>563850.0</v>
      </c>
      <c r="V5381" s="15">
        <v>3.0</v>
      </c>
      <c r="W5381" s="31">
        <v>0.0</v>
      </c>
      <c r="X5381" s="28">
        <v>265009.0</v>
      </c>
    </row>
    <row r="5382" ht="15.75" customHeight="1">
      <c r="A5382" s="15">
        <v>5617.0</v>
      </c>
      <c r="B5382" s="15" t="s">
        <v>7790</v>
      </c>
      <c r="C5382" s="18">
        <v>42605.0</v>
      </c>
      <c r="D5382" s="18">
        <v>42609.0</v>
      </c>
      <c r="E5382" s="18">
        <f t="shared" si="1"/>
        <v>42609</v>
      </c>
      <c r="F5382" s="15" t="s">
        <v>55</v>
      </c>
      <c r="G5382" s="15" t="s">
        <v>2769</v>
      </c>
      <c r="H5382" s="15" t="s">
        <v>2770</v>
      </c>
      <c r="I5382" s="15" t="s">
        <v>128</v>
      </c>
      <c r="J5382" s="15" t="s">
        <v>60</v>
      </c>
      <c r="K5382" s="15" t="s">
        <v>26</v>
      </c>
      <c r="L5382" s="15" t="str">
        <f t="array" ref="L5382">_xlfn.XLOOKUP(M5382,reference_province_to_city!$A$2:$A$11,reference_province_to_city!$B$2:$B$11)</f>
        <v>Denpasar</v>
      </c>
      <c r="M5382" s="15" t="s">
        <v>24</v>
      </c>
      <c r="N5382" s="15">
        <v>80231.0</v>
      </c>
      <c r="O5382" s="15">
        <f t="array" ref="O5382">_xlfn.XLOOKUP(M5382,reference_postal_code!$B$2:$B$11,reference_postal_code!$A$2:$A$11)</f>
        <v>80231</v>
      </c>
      <c r="P5382" s="15" t="s">
        <v>63</v>
      </c>
      <c r="Q5382" s="15" t="s">
        <v>4247</v>
      </c>
      <c r="R5382" s="15" t="s">
        <v>65</v>
      </c>
      <c r="S5382" s="15" t="s">
        <v>93</v>
      </c>
      <c r="T5382" s="15" t="s">
        <v>4248</v>
      </c>
      <c r="U5382" s="28">
        <v>440100.0</v>
      </c>
      <c r="V5382" s="15">
        <v>6.0</v>
      </c>
      <c r="W5382" s="31">
        <v>0.0</v>
      </c>
      <c r="X5382" s="28">
        <v>118827.0</v>
      </c>
    </row>
    <row r="5383" ht="15.75" customHeight="1">
      <c r="A5383" s="15">
        <v>3018.0</v>
      </c>
      <c r="B5383" s="15" t="s">
        <v>7787</v>
      </c>
      <c r="C5383" s="18">
        <v>42605.0</v>
      </c>
      <c r="D5383" s="18">
        <v>42612.0</v>
      </c>
      <c r="E5383" s="18">
        <f t="shared" si="1"/>
        <v>42612</v>
      </c>
      <c r="F5383" s="15" t="s">
        <v>55</v>
      </c>
      <c r="G5383" s="15" t="s">
        <v>7788</v>
      </c>
      <c r="H5383" s="15" t="s">
        <v>7789</v>
      </c>
      <c r="I5383" s="15" t="s">
        <v>76</v>
      </c>
      <c r="J5383" s="15" t="s">
        <v>60</v>
      </c>
      <c r="K5383" s="15" t="s">
        <v>33</v>
      </c>
      <c r="L5383" s="15" t="str">
        <f t="array" ref="L5383">_xlfn.XLOOKUP(M5383,reference_province_to_city!$A$2:$A$11,reference_province_to_city!$B$2:$B$11)</f>
        <v>Makassar</v>
      </c>
      <c r="M5383" s="15" t="s">
        <v>25</v>
      </c>
      <c r="N5383" s="15">
        <v>90111.0</v>
      </c>
      <c r="O5383" s="15">
        <f t="array" ref="O5383">_xlfn.XLOOKUP(M5383,reference_postal_code!$B$2:$B$11,reference_postal_code!$A$2:$A$11)</f>
        <v>90111</v>
      </c>
      <c r="P5383" s="15" t="s">
        <v>63</v>
      </c>
      <c r="Q5383" s="15" t="s">
        <v>5182</v>
      </c>
      <c r="R5383" s="15" t="s">
        <v>106</v>
      </c>
      <c r="S5383" s="15" t="s">
        <v>139</v>
      </c>
      <c r="T5383" s="15" t="s">
        <v>5183</v>
      </c>
      <c r="U5383" s="28">
        <v>339120.0</v>
      </c>
      <c r="V5383" s="15">
        <v>3.0</v>
      </c>
      <c r="W5383" s="31">
        <v>0.6</v>
      </c>
      <c r="X5383" s="28">
        <v>-152604.0</v>
      </c>
    </row>
    <row r="5384" ht="15.75" customHeight="1">
      <c r="A5384" s="15">
        <v>1870.0</v>
      </c>
      <c r="B5384" s="15" t="s">
        <v>7793</v>
      </c>
      <c r="C5384" s="18">
        <v>42608.0</v>
      </c>
      <c r="D5384" s="18">
        <v>42611.0</v>
      </c>
      <c r="E5384" s="18">
        <f t="shared" si="1"/>
        <v>42611</v>
      </c>
      <c r="F5384" s="15" t="s">
        <v>114</v>
      </c>
      <c r="G5384" s="15" t="s">
        <v>2328</v>
      </c>
      <c r="H5384" s="15" t="s">
        <v>2329</v>
      </c>
      <c r="I5384" s="15" t="s">
        <v>59</v>
      </c>
      <c r="J5384" s="15" t="s">
        <v>60</v>
      </c>
      <c r="K5384" s="15" t="s">
        <v>10</v>
      </c>
      <c r="L5384" s="15" t="str">
        <f t="array" ref="L5384">_xlfn.XLOOKUP(M5384,reference_province_to_city!$A$2:$A$11,reference_province_to_city!$B$2:$B$11)</f>
        <v>Jakarta</v>
      </c>
      <c r="M5384" s="15" t="s">
        <v>7</v>
      </c>
      <c r="N5384" s="15">
        <v>10110.0</v>
      </c>
      <c r="O5384" s="15">
        <f t="array" ref="O5384">_xlfn.XLOOKUP(M5384,reference_postal_code!$B$2:$B$11,reference_postal_code!$A$2:$A$11)</f>
        <v>10110</v>
      </c>
      <c r="P5384" s="15" t="s">
        <v>117</v>
      </c>
      <c r="Q5384" s="15" t="s">
        <v>2747</v>
      </c>
      <c r="R5384" s="15" t="s">
        <v>65</v>
      </c>
      <c r="S5384" s="15" t="s">
        <v>66</v>
      </c>
      <c r="T5384" s="15" t="s">
        <v>2748</v>
      </c>
      <c r="U5384" s="28">
        <v>97200.0</v>
      </c>
      <c r="V5384" s="15">
        <v>1.0</v>
      </c>
      <c r="W5384" s="31">
        <v>0.0</v>
      </c>
      <c r="X5384" s="28">
        <v>46656.0</v>
      </c>
    </row>
    <row r="5385" ht="15.75" customHeight="1">
      <c r="A5385" s="15">
        <v>8357.0</v>
      </c>
      <c r="B5385" s="15" t="s">
        <v>7794</v>
      </c>
      <c r="C5385" s="18">
        <v>42608.0</v>
      </c>
      <c r="D5385" s="18">
        <v>42612.0</v>
      </c>
      <c r="E5385" s="18">
        <f t="shared" si="1"/>
        <v>42612</v>
      </c>
      <c r="F5385" s="15" t="s">
        <v>55</v>
      </c>
      <c r="G5385" s="15" t="s">
        <v>248</v>
      </c>
      <c r="H5385" s="15" t="s">
        <v>249</v>
      </c>
      <c r="I5385" s="15" t="s">
        <v>59</v>
      </c>
      <c r="J5385" s="15" t="s">
        <v>60</v>
      </c>
      <c r="K5385" s="15" t="s">
        <v>10</v>
      </c>
      <c r="L5385" s="15" t="str">
        <f t="array" ref="L5385">_xlfn.XLOOKUP(M5385,reference_province_to_city!$A$2:$A$11,reference_province_to_city!$B$2:$B$11)</f>
        <v>Jakarta</v>
      </c>
      <c r="M5385" s="15" t="s">
        <v>7</v>
      </c>
      <c r="N5385" s="15">
        <v>10110.0</v>
      </c>
      <c r="O5385" s="15">
        <f t="array" ref="O5385">_xlfn.XLOOKUP(M5385,reference_postal_code!$B$2:$B$11,reference_postal_code!$A$2:$A$11)</f>
        <v>10110</v>
      </c>
      <c r="P5385" s="15" t="s">
        <v>117</v>
      </c>
      <c r="Q5385" s="15" t="s">
        <v>1573</v>
      </c>
      <c r="R5385" s="15" t="s">
        <v>106</v>
      </c>
      <c r="S5385" s="15" t="s">
        <v>139</v>
      </c>
      <c r="T5385" s="15" t="s">
        <v>1574</v>
      </c>
      <c r="U5385" s="28">
        <v>2798100.0</v>
      </c>
      <c r="V5385" s="15">
        <v>3.0</v>
      </c>
      <c r="W5385" s="31">
        <v>0.0</v>
      </c>
      <c r="X5385" s="28">
        <v>615582.0</v>
      </c>
    </row>
    <row r="5386" ht="15.75" customHeight="1">
      <c r="A5386" s="15">
        <v>7706.0</v>
      </c>
      <c r="B5386" s="15" t="s">
        <v>7795</v>
      </c>
      <c r="C5386" s="18">
        <v>42608.0</v>
      </c>
      <c r="D5386" s="18">
        <v>42615.0</v>
      </c>
      <c r="E5386" s="18">
        <f t="shared" si="1"/>
        <v>42615</v>
      </c>
      <c r="F5386" s="15" t="s">
        <v>55</v>
      </c>
      <c r="G5386" s="15" t="s">
        <v>1419</v>
      </c>
      <c r="H5386" s="15" t="s">
        <v>1420</v>
      </c>
      <c r="I5386" s="15" t="s">
        <v>59</v>
      </c>
      <c r="J5386" s="15" t="s">
        <v>60</v>
      </c>
      <c r="K5386" s="15" t="s">
        <v>33</v>
      </c>
      <c r="L5386" s="15" t="str">
        <f t="array" ref="L5386">_xlfn.XLOOKUP(M5386,reference_province_to_city!$A$2:$A$11,reference_province_to_city!$B$2:$B$11)</f>
        <v>Makassar</v>
      </c>
      <c r="M5386" s="15" t="s">
        <v>25</v>
      </c>
      <c r="N5386" s="15">
        <v>90111.0</v>
      </c>
      <c r="O5386" s="15">
        <f t="array" ref="O5386">_xlfn.XLOOKUP(M5386,reference_postal_code!$B$2:$B$11,reference_postal_code!$A$2:$A$11)</f>
        <v>90111</v>
      </c>
      <c r="P5386" s="15" t="s">
        <v>63</v>
      </c>
      <c r="Q5386" s="15" t="s">
        <v>2161</v>
      </c>
      <c r="R5386" s="15" t="s">
        <v>110</v>
      </c>
      <c r="S5386" s="15" t="s">
        <v>149</v>
      </c>
      <c r="T5386" s="15" t="s">
        <v>2162</v>
      </c>
      <c r="U5386" s="28">
        <v>7199550.0</v>
      </c>
      <c r="V5386" s="15">
        <v>3.0</v>
      </c>
      <c r="W5386" s="31">
        <v>0.0</v>
      </c>
      <c r="X5386" s="28">
        <v>2447847.0</v>
      </c>
    </row>
    <row r="5387" ht="15.75" customHeight="1">
      <c r="A5387" s="15">
        <v>5448.0</v>
      </c>
      <c r="B5387" s="15" t="s">
        <v>7796</v>
      </c>
      <c r="C5387" s="18">
        <v>42608.0</v>
      </c>
      <c r="D5387" s="18">
        <v>42613.0</v>
      </c>
      <c r="E5387" s="18">
        <f t="shared" si="1"/>
        <v>42613</v>
      </c>
      <c r="F5387" s="15" t="s">
        <v>55</v>
      </c>
      <c r="G5387" s="15" t="s">
        <v>6104</v>
      </c>
      <c r="H5387" s="15" t="s">
        <v>6105</v>
      </c>
      <c r="I5387" s="15" t="s">
        <v>128</v>
      </c>
      <c r="J5387" s="15" t="s">
        <v>60</v>
      </c>
      <c r="K5387" s="15" t="s">
        <v>22</v>
      </c>
      <c r="L5387" s="15" t="str">
        <f t="array" ref="L5387">_xlfn.XLOOKUP(M5387,reference_province_to_city!$A$2:$A$11,reference_province_to_city!$B$2:$B$11)</f>
        <v>Surabaya</v>
      </c>
      <c r="M5387" s="15" t="s">
        <v>20</v>
      </c>
      <c r="N5387" s="15">
        <v>60231.0</v>
      </c>
      <c r="O5387" s="15">
        <f t="array" ref="O5387">_xlfn.XLOOKUP(M5387,reference_postal_code!$B$2:$B$11,reference_postal_code!$A$2:$A$11)</f>
        <v>60231</v>
      </c>
      <c r="P5387" s="15" t="s">
        <v>166</v>
      </c>
      <c r="Q5387" s="15" t="s">
        <v>1545</v>
      </c>
      <c r="R5387" s="15" t="s">
        <v>110</v>
      </c>
      <c r="S5387" s="15" t="s">
        <v>149</v>
      </c>
      <c r="T5387" s="15" t="s">
        <v>1546</v>
      </c>
      <c r="U5387" s="28">
        <v>3749250.0</v>
      </c>
      <c r="V5387" s="15">
        <v>5.0</v>
      </c>
      <c r="W5387" s="31">
        <v>0.0</v>
      </c>
      <c r="X5387" s="28">
        <v>1312237.0</v>
      </c>
    </row>
    <row r="5388" ht="15.75" customHeight="1">
      <c r="A5388" s="15">
        <v>7704.0</v>
      </c>
      <c r="B5388" s="15" t="s">
        <v>7795</v>
      </c>
      <c r="C5388" s="18">
        <v>42608.0</v>
      </c>
      <c r="D5388" s="18">
        <v>42615.0</v>
      </c>
      <c r="E5388" s="18">
        <f t="shared" si="1"/>
        <v>42615</v>
      </c>
      <c r="F5388" s="15" t="s">
        <v>55</v>
      </c>
      <c r="G5388" s="15" t="s">
        <v>1419</v>
      </c>
      <c r="H5388" s="15" t="s">
        <v>1420</v>
      </c>
      <c r="I5388" s="15" t="s">
        <v>59</v>
      </c>
      <c r="J5388" s="15" t="s">
        <v>60</v>
      </c>
      <c r="K5388" s="15" t="s">
        <v>33</v>
      </c>
      <c r="L5388" s="15" t="str">
        <f t="array" ref="L5388">_xlfn.XLOOKUP(M5388,reference_province_to_city!$A$2:$A$11,reference_province_to_city!$B$2:$B$11)</f>
        <v>Makassar</v>
      </c>
      <c r="M5388" s="15" t="s">
        <v>25</v>
      </c>
      <c r="O5388" s="15">
        <f t="array" ref="O5388">_xlfn.XLOOKUP(M5388,reference_postal_code!$B$2:$B$11,reference_postal_code!$A$2:$A$11)</f>
        <v>90111</v>
      </c>
      <c r="P5388" s="15" t="s">
        <v>63</v>
      </c>
      <c r="Q5388" s="15" t="s">
        <v>4232</v>
      </c>
      <c r="R5388" s="15" t="s">
        <v>110</v>
      </c>
      <c r="S5388" s="15" t="s">
        <v>111</v>
      </c>
      <c r="T5388" s="15" t="s">
        <v>4233</v>
      </c>
      <c r="U5388" s="28">
        <v>3149550.0</v>
      </c>
      <c r="V5388" s="15">
        <v>3.0</v>
      </c>
      <c r="W5388" s="31">
        <v>0.0</v>
      </c>
      <c r="X5388" s="28">
        <v>881874.0</v>
      </c>
    </row>
    <row r="5389" ht="15.75" customHeight="1">
      <c r="A5389" s="15">
        <v>994.0</v>
      </c>
      <c r="B5389" s="15" t="s">
        <v>7797</v>
      </c>
      <c r="C5389" s="18">
        <v>42608.0</v>
      </c>
      <c r="D5389" s="18">
        <v>42609.0</v>
      </c>
      <c r="E5389" s="18">
        <f t="shared" si="1"/>
        <v>42609</v>
      </c>
      <c r="F5389" s="15" t="s">
        <v>125</v>
      </c>
      <c r="G5389" s="15" t="s">
        <v>2560</v>
      </c>
      <c r="H5389" s="15" t="s">
        <v>2561</v>
      </c>
      <c r="I5389" s="15" t="s">
        <v>59</v>
      </c>
      <c r="J5389" s="15" t="s">
        <v>60</v>
      </c>
      <c r="K5389" s="15" t="s">
        <v>31</v>
      </c>
      <c r="L5389" s="15" t="str">
        <f t="array" ref="L5389">_xlfn.XLOOKUP(M5389,reference_province_to_city!$A$2:$A$11,reference_province_to_city!$B$2:$B$11)</f>
        <v>Balikpapan</v>
      </c>
      <c r="M5389" s="15" t="s">
        <v>21</v>
      </c>
      <c r="N5389" s="15">
        <v>76114.0</v>
      </c>
      <c r="O5389" s="15">
        <f t="array" ref="O5389">_xlfn.XLOOKUP(M5389,reference_postal_code!$B$2:$B$11,reference_postal_code!$A$2:$A$11)</f>
        <v>76114</v>
      </c>
      <c r="P5389" s="15" t="s">
        <v>166</v>
      </c>
      <c r="Q5389" s="15" t="s">
        <v>3913</v>
      </c>
      <c r="R5389" s="15" t="s">
        <v>65</v>
      </c>
      <c r="S5389" s="15" t="s">
        <v>66</v>
      </c>
      <c r="T5389" s="15" t="s">
        <v>3914</v>
      </c>
      <c r="U5389" s="28">
        <v>2323500.0</v>
      </c>
      <c r="V5389" s="15">
        <v>5.0</v>
      </c>
      <c r="W5389" s="31">
        <v>0.0</v>
      </c>
      <c r="X5389" s="28">
        <v>1045575.0</v>
      </c>
    </row>
    <row r="5390" ht="15.75" customHeight="1">
      <c r="A5390" s="15">
        <v>4584.0</v>
      </c>
      <c r="B5390" s="15" t="s">
        <v>7798</v>
      </c>
      <c r="C5390" s="18">
        <v>42608.0</v>
      </c>
      <c r="D5390" s="18">
        <v>42610.0</v>
      </c>
      <c r="E5390" s="18">
        <f t="shared" si="1"/>
        <v>42610</v>
      </c>
      <c r="F5390" s="15" t="s">
        <v>114</v>
      </c>
      <c r="G5390" s="15" t="s">
        <v>2473</v>
      </c>
      <c r="H5390" s="15" t="s">
        <v>2474</v>
      </c>
      <c r="I5390" s="15" t="s">
        <v>128</v>
      </c>
      <c r="J5390" s="15" t="s">
        <v>60</v>
      </c>
      <c r="K5390" s="15" t="s">
        <v>26</v>
      </c>
      <c r="L5390" s="15" t="str">
        <f t="array" ref="L5390">_xlfn.XLOOKUP(M5390,reference_province_to_city!$A$2:$A$11,reference_province_to_city!$B$2:$B$11)</f>
        <v>Denpasar</v>
      </c>
      <c r="M5390" s="15" t="s">
        <v>24</v>
      </c>
      <c r="N5390" s="15">
        <v>80231.0</v>
      </c>
      <c r="O5390" s="15">
        <f t="array" ref="O5390">_xlfn.XLOOKUP(M5390,reference_postal_code!$B$2:$B$11,reference_postal_code!$A$2:$A$11)</f>
        <v>80231</v>
      </c>
      <c r="P5390" s="15" t="s">
        <v>63</v>
      </c>
      <c r="Q5390" s="15" t="s">
        <v>610</v>
      </c>
      <c r="R5390" s="15" t="s">
        <v>65</v>
      </c>
      <c r="S5390" s="15" t="s">
        <v>93</v>
      </c>
      <c r="T5390" s="15" t="s">
        <v>611</v>
      </c>
      <c r="U5390" s="28">
        <v>123900.0</v>
      </c>
      <c r="V5390" s="15">
        <v>2.0</v>
      </c>
      <c r="W5390" s="31">
        <v>0.0</v>
      </c>
      <c r="X5390" s="28">
        <v>56994.0</v>
      </c>
    </row>
    <row r="5391" ht="15.75" customHeight="1">
      <c r="A5391" s="15">
        <v>3932.0</v>
      </c>
      <c r="B5391" s="15" t="s">
        <v>7799</v>
      </c>
      <c r="C5391" s="18">
        <v>42608.0</v>
      </c>
      <c r="D5391" s="18">
        <v>42615.0</v>
      </c>
      <c r="E5391" s="18">
        <f t="shared" si="1"/>
        <v>42615</v>
      </c>
      <c r="F5391" s="15" t="s">
        <v>55</v>
      </c>
      <c r="G5391" s="15" t="s">
        <v>3280</v>
      </c>
      <c r="H5391" s="15" t="s">
        <v>3281</v>
      </c>
      <c r="I5391" s="15" t="s">
        <v>128</v>
      </c>
      <c r="J5391" s="15" t="s">
        <v>60</v>
      </c>
      <c r="K5391" s="15" t="s">
        <v>10</v>
      </c>
      <c r="L5391" s="15" t="str">
        <f t="array" ref="L5391">_xlfn.XLOOKUP(M5391,reference_province_to_city!$A$2:$A$11,reference_province_to_city!$B$2:$B$11)</f>
        <v>Jakarta</v>
      </c>
      <c r="M5391" s="15" t="s">
        <v>7</v>
      </c>
      <c r="N5391" s="15">
        <v>10110.0</v>
      </c>
      <c r="O5391" s="15">
        <f t="array" ref="O5391">_xlfn.XLOOKUP(M5391,reference_postal_code!$B$2:$B$11,reference_postal_code!$A$2:$A$11)</f>
        <v>10110</v>
      </c>
      <c r="P5391" s="15" t="s">
        <v>117</v>
      </c>
      <c r="Q5391" s="15" t="s">
        <v>2538</v>
      </c>
      <c r="R5391" s="15" t="s">
        <v>65</v>
      </c>
      <c r="S5391" s="15" t="s">
        <v>93</v>
      </c>
      <c r="T5391" s="15" t="s">
        <v>2539</v>
      </c>
      <c r="U5391" s="28">
        <v>82080.0</v>
      </c>
      <c r="V5391" s="15">
        <v>3.0</v>
      </c>
      <c r="W5391" s="31">
        <v>0.2</v>
      </c>
      <c r="X5391" s="28">
        <v>24624.0</v>
      </c>
    </row>
    <row r="5392" ht="15.75" customHeight="1">
      <c r="A5392" s="15">
        <v>7705.0</v>
      </c>
      <c r="B5392" s="15" t="s">
        <v>7795</v>
      </c>
      <c r="C5392" s="18">
        <v>42608.0</v>
      </c>
      <c r="D5392" s="18">
        <v>42615.0</v>
      </c>
      <c r="E5392" s="18">
        <f t="shared" si="1"/>
        <v>42615</v>
      </c>
      <c r="F5392" s="15" t="s">
        <v>55</v>
      </c>
      <c r="G5392" s="15" t="s">
        <v>1419</v>
      </c>
      <c r="H5392" s="15" t="s">
        <v>1420</v>
      </c>
      <c r="I5392" s="15" t="s">
        <v>59</v>
      </c>
      <c r="J5392" s="15" t="s">
        <v>60</v>
      </c>
      <c r="K5392" s="15" t="s">
        <v>33</v>
      </c>
      <c r="L5392" s="15" t="str">
        <f t="array" ref="L5392">_xlfn.XLOOKUP(M5392,reference_province_to_city!$A$2:$A$11,reference_province_to_city!$B$2:$B$11)</f>
        <v>Makassar</v>
      </c>
      <c r="M5392" s="15" t="s">
        <v>25</v>
      </c>
      <c r="N5392" s="15">
        <v>90111.0</v>
      </c>
      <c r="O5392" s="15">
        <f t="array" ref="O5392">_xlfn.XLOOKUP(M5392,reference_postal_code!$B$2:$B$11,reference_postal_code!$A$2:$A$11)</f>
        <v>90111</v>
      </c>
      <c r="P5392" s="15" t="s">
        <v>63</v>
      </c>
      <c r="Q5392" s="15" t="s">
        <v>2064</v>
      </c>
      <c r="R5392" s="15" t="s">
        <v>106</v>
      </c>
      <c r="S5392" s="15" t="s">
        <v>218</v>
      </c>
      <c r="T5392" s="15" t="s">
        <v>2065</v>
      </c>
      <c r="U5392" s="28">
        <v>6717600.0</v>
      </c>
      <c r="V5392" s="15">
        <v>4.0</v>
      </c>
      <c r="W5392" s="31">
        <v>0.0</v>
      </c>
      <c r="X5392" s="28">
        <v>1477872.0</v>
      </c>
    </row>
    <row r="5393" ht="15.75" customHeight="1">
      <c r="A5393" s="15">
        <v>7703.0</v>
      </c>
      <c r="B5393" s="15" t="s">
        <v>7795</v>
      </c>
      <c r="C5393" s="18">
        <v>42608.0</v>
      </c>
      <c r="D5393" s="18">
        <v>42615.0</v>
      </c>
      <c r="E5393" s="18">
        <f t="shared" si="1"/>
        <v>42615</v>
      </c>
      <c r="F5393" s="15" t="s">
        <v>55</v>
      </c>
      <c r="G5393" s="15" t="s">
        <v>1419</v>
      </c>
      <c r="H5393" s="15" t="s">
        <v>1420</v>
      </c>
      <c r="I5393" s="15" t="s">
        <v>59</v>
      </c>
      <c r="J5393" s="15" t="s">
        <v>60</v>
      </c>
      <c r="K5393" s="15" t="s">
        <v>33</v>
      </c>
      <c r="L5393" s="15" t="str">
        <f t="array" ref="L5393">_xlfn.XLOOKUP(M5393,reference_province_to_city!$A$2:$A$11,reference_province_to_city!$B$2:$B$11)</f>
        <v>Makassar</v>
      </c>
      <c r="M5393" s="15" t="s">
        <v>25</v>
      </c>
      <c r="N5393" s="15">
        <v>90111.0</v>
      </c>
      <c r="O5393" s="15">
        <f t="array" ref="O5393">_xlfn.XLOOKUP(M5393,reference_postal_code!$B$2:$B$11,reference_postal_code!$A$2:$A$11)</f>
        <v>90111</v>
      </c>
      <c r="P5393" s="15" t="s">
        <v>63</v>
      </c>
      <c r="Q5393" s="15" t="s">
        <v>6816</v>
      </c>
      <c r="R5393" s="15" t="s">
        <v>65</v>
      </c>
      <c r="S5393" s="15" t="s">
        <v>66</v>
      </c>
      <c r="T5393" s="15" t="s">
        <v>6817</v>
      </c>
      <c r="U5393" s="28">
        <v>173400.0</v>
      </c>
      <c r="V5393" s="15">
        <v>2.0</v>
      </c>
      <c r="W5393" s="31">
        <v>0.0</v>
      </c>
      <c r="X5393" s="28">
        <v>84966.0</v>
      </c>
    </row>
    <row r="5394" ht="15.75" customHeight="1">
      <c r="A5394" s="15">
        <v>993.0</v>
      </c>
      <c r="B5394" s="15" t="s">
        <v>7797</v>
      </c>
      <c r="C5394" s="18">
        <v>42608.0</v>
      </c>
      <c r="D5394" s="18">
        <v>42609.0</v>
      </c>
      <c r="E5394" s="18">
        <f t="shared" si="1"/>
        <v>42609</v>
      </c>
      <c r="F5394" s="15" t="s">
        <v>125</v>
      </c>
      <c r="G5394" s="15" t="s">
        <v>2560</v>
      </c>
      <c r="H5394" s="15" t="s">
        <v>2561</v>
      </c>
      <c r="I5394" s="15" t="s">
        <v>59</v>
      </c>
      <c r="J5394" s="15" t="s">
        <v>60</v>
      </c>
      <c r="K5394" s="15" t="s">
        <v>31</v>
      </c>
      <c r="L5394" s="15" t="str">
        <f t="array" ref="L5394">_xlfn.XLOOKUP(M5394,reference_province_to_city!$A$2:$A$11,reference_province_to_city!$B$2:$B$11)</f>
        <v>Balikpapan</v>
      </c>
      <c r="M5394" s="15" t="s">
        <v>21</v>
      </c>
      <c r="N5394" s="15">
        <v>76114.0</v>
      </c>
      <c r="O5394" s="15">
        <f t="array" ref="O5394">_xlfn.XLOOKUP(M5394,reference_postal_code!$B$2:$B$11,reference_postal_code!$A$2:$A$11)</f>
        <v>76114</v>
      </c>
      <c r="P5394" s="15" t="s">
        <v>166</v>
      </c>
      <c r="Q5394" s="15" t="s">
        <v>7800</v>
      </c>
      <c r="R5394" s="15" t="s">
        <v>65</v>
      </c>
      <c r="S5394" s="15" t="s">
        <v>103</v>
      </c>
      <c r="T5394" s="15" t="s">
        <v>7801</v>
      </c>
      <c r="U5394" s="28">
        <v>153450.0</v>
      </c>
      <c r="V5394" s="15">
        <v>3.0</v>
      </c>
      <c r="W5394" s="31">
        <v>0.0</v>
      </c>
      <c r="X5394" s="28">
        <v>73656.0</v>
      </c>
    </row>
    <row r="5395" ht="15.75" customHeight="1">
      <c r="A5395" s="15">
        <v>5447.0</v>
      </c>
      <c r="B5395" s="15" t="s">
        <v>7796</v>
      </c>
      <c r="C5395" s="18">
        <v>42608.0</v>
      </c>
      <c r="D5395" s="18">
        <v>42613.0</v>
      </c>
      <c r="E5395" s="18">
        <f t="shared" si="1"/>
        <v>42613</v>
      </c>
      <c r="F5395" s="15" t="s">
        <v>55</v>
      </c>
      <c r="G5395" s="15" t="s">
        <v>6104</v>
      </c>
      <c r="H5395" s="15" t="s">
        <v>6105</v>
      </c>
      <c r="I5395" s="15" t="s">
        <v>128</v>
      </c>
      <c r="J5395" s="15" t="s">
        <v>60</v>
      </c>
      <c r="K5395" s="15" t="s">
        <v>22</v>
      </c>
      <c r="L5395" s="15" t="str">
        <f t="array" ref="L5395">_xlfn.XLOOKUP(M5395,reference_province_to_city!$A$2:$A$11,reference_province_to_city!$B$2:$B$11)</f>
        <v>Surabaya</v>
      </c>
      <c r="M5395" s="15" t="s">
        <v>20</v>
      </c>
      <c r="N5395" s="15">
        <v>60231.0</v>
      </c>
      <c r="O5395" s="15">
        <f t="array" ref="O5395">_xlfn.XLOOKUP(M5395,reference_postal_code!$B$2:$B$11,reference_postal_code!$A$2:$A$11)</f>
        <v>60231</v>
      </c>
      <c r="P5395" s="15" t="s">
        <v>166</v>
      </c>
      <c r="Q5395" s="15" t="s">
        <v>7802</v>
      </c>
      <c r="R5395" s="15" t="s">
        <v>110</v>
      </c>
      <c r="S5395" s="15" t="s">
        <v>111</v>
      </c>
      <c r="T5395" s="15" t="s">
        <v>7803</v>
      </c>
      <c r="U5395" s="28">
        <v>495000.0</v>
      </c>
      <c r="V5395" s="15">
        <v>6.0</v>
      </c>
      <c r="W5395" s="31">
        <v>0.0</v>
      </c>
      <c r="X5395" s="28">
        <v>123750.0</v>
      </c>
    </row>
    <row r="5396" ht="15.75" customHeight="1">
      <c r="A5396" s="15">
        <v>9311.0</v>
      </c>
      <c r="B5396" s="15" t="s">
        <v>7804</v>
      </c>
      <c r="C5396" s="18">
        <v>42608.0</v>
      </c>
      <c r="D5396" s="18">
        <v>42613.0</v>
      </c>
      <c r="E5396" s="18">
        <f t="shared" si="1"/>
        <v>42613</v>
      </c>
      <c r="F5396" s="15" t="s">
        <v>55</v>
      </c>
      <c r="G5396" s="15" t="s">
        <v>5985</v>
      </c>
      <c r="H5396" s="15" t="s">
        <v>5986</v>
      </c>
      <c r="I5396" s="15" t="s">
        <v>128</v>
      </c>
      <c r="J5396" s="15" t="s">
        <v>60</v>
      </c>
      <c r="K5396" s="15" t="s">
        <v>29</v>
      </c>
      <c r="L5396" s="15" t="str">
        <f t="array" ref="L5396">_xlfn.XLOOKUP(M5396,reference_province_to_city!$A$2:$A$11,reference_province_to_city!$B$2:$B$11)</f>
        <v>Palembang</v>
      </c>
      <c r="M5396" s="15" t="s">
        <v>13</v>
      </c>
      <c r="N5396" s="15">
        <v>30111.0</v>
      </c>
      <c r="O5396" s="15">
        <f t="array" ref="O5396">_xlfn.XLOOKUP(M5396,reference_postal_code!$B$2:$B$11,reference_postal_code!$A$2:$A$11)</f>
        <v>30111</v>
      </c>
      <c r="P5396" s="15" t="s">
        <v>77</v>
      </c>
      <c r="Q5396" s="15" t="s">
        <v>5895</v>
      </c>
      <c r="R5396" s="15" t="s">
        <v>65</v>
      </c>
      <c r="S5396" s="15" t="s">
        <v>83</v>
      </c>
      <c r="T5396" s="15" t="s">
        <v>5896</v>
      </c>
      <c r="U5396" s="28">
        <v>2200320.0</v>
      </c>
      <c r="V5396" s="15">
        <v>8.0</v>
      </c>
      <c r="W5396" s="31">
        <v>0.2</v>
      </c>
      <c r="X5396" s="28">
        <v>687600.0</v>
      </c>
    </row>
    <row r="5397" ht="15.75" customHeight="1">
      <c r="A5397" s="15">
        <v>1463.0</v>
      </c>
      <c r="B5397" s="15" t="s">
        <v>7805</v>
      </c>
      <c r="C5397" s="18">
        <v>42608.0</v>
      </c>
      <c r="D5397" s="18">
        <v>42610.0</v>
      </c>
      <c r="E5397" s="18">
        <f t="shared" si="1"/>
        <v>42610</v>
      </c>
      <c r="F5397" s="15" t="s">
        <v>125</v>
      </c>
      <c r="G5397" s="15" t="s">
        <v>477</v>
      </c>
      <c r="H5397" s="15" t="s">
        <v>478</v>
      </c>
      <c r="I5397" s="15" t="s">
        <v>128</v>
      </c>
      <c r="J5397" s="15" t="s">
        <v>60</v>
      </c>
      <c r="K5397" s="15" t="s">
        <v>31</v>
      </c>
      <c r="L5397" s="15" t="str">
        <f t="array" ref="L5397">_xlfn.XLOOKUP(M5397,reference_province_to_city!$A$2:$A$11,reference_province_to_city!$B$2:$B$11)</f>
        <v>Balikpapan</v>
      </c>
      <c r="M5397" s="15" t="s">
        <v>21</v>
      </c>
      <c r="N5397" s="15">
        <v>76114.0</v>
      </c>
      <c r="O5397" s="15">
        <f t="array" ref="O5397">_xlfn.XLOOKUP(M5397,reference_postal_code!$B$2:$B$11,reference_postal_code!$A$2:$A$11)</f>
        <v>76114</v>
      </c>
      <c r="P5397" s="15" t="s">
        <v>166</v>
      </c>
      <c r="Q5397" s="15" t="s">
        <v>2565</v>
      </c>
      <c r="R5397" s="15" t="s">
        <v>110</v>
      </c>
      <c r="S5397" s="15" t="s">
        <v>149</v>
      </c>
      <c r="T5397" s="15" t="s">
        <v>2566</v>
      </c>
      <c r="U5397" s="28">
        <v>2399760.0</v>
      </c>
      <c r="V5397" s="15">
        <v>2.0</v>
      </c>
      <c r="W5397" s="31">
        <v>0.2</v>
      </c>
      <c r="X5397" s="28">
        <v>659934.0</v>
      </c>
    </row>
    <row r="5398" ht="15.75" customHeight="1">
      <c r="A5398" s="15">
        <v>6695.0</v>
      </c>
      <c r="B5398" s="15" t="s">
        <v>7806</v>
      </c>
      <c r="C5398" s="18">
        <v>42608.0</v>
      </c>
      <c r="D5398" s="18">
        <v>42612.0</v>
      </c>
      <c r="E5398" s="18">
        <f t="shared" si="1"/>
        <v>42612</v>
      </c>
      <c r="F5398" s="15" t="s">
        <v>55</v>
      </c>
      <c r="G5398" s="15" t="s">
        <v>2280</v>
      </c>
      <c r="H5398" s="15" t="s">
        <v>2281</v>
      </c>
      <c r="I5398" s="15" t="s">
        <v>76</v>
      </c>
      <c r="J5398" s="15" t="s">
        <v>60</v>
      </c>
      <c r="K5398" s="15" t="s">
        <v>17</v>
      </c>
      <c r="L5398" s="15" t="str">
        <f t="array" ref="L5398">_xlfn.XLOOKUP(M5398,reference_province_to_city!$A$2:$A$11,reference_province_to_city!$B$2:$B$11)</f>
        <v>Semarang</v>
      </c>
      <c r="M5398" s="15" t="s">
        <v>15</v>
      </c>
      <c r="N5398" s="15">
        <v>50111.0</v>
      </c>
      <c r="O5398" s="15">
        <f t="array" ref="O5398">_xlfn.XLOOKUP(M5398,reference_postal_code!$B$2:$B$11,reference_postal_code!$A$2:$A$11)</f>
        <v>50111</v>
      </c>
      <c r="P5398" s="15" t="s">
        <v>77</v>
      </c>
      <c r="Q5398" s="15" t="s">
        <v>2418</v>
      </c>
      <c r="R5398" s="15" t="s">
        <v>110</v>
      </c>
      <c r="S5398" s="15" t="s">
        <v>149</v>
      </c>
      <c r="T5398" s="15" t="s">
        <v>2419</v>
      </c>
      <c r="U5398" s="28">
        <v>719550.0</v>
      </c>
      <c r="V5398" s="15">
        <v>3.0</v>
      </c>
      <c r="W5398" s="31">
        <v>0.0</v>
      </c>
      <c r="X5398" s="28">
        <v>223060.0</v>
      </c>
    </row>
    <row r="5399" ht="15.75" customHeight="1">
      <c r="A5399" s="15">
        <v>9586.0</v>
      </c>
      <c r="B5399" s="15" t="s">
        <v>7807</v>
      </c>
      <c r="C5399" s="18">
        <v>42608.0</v>
      </c>
      <c r="D5399" s="18">
        <v>42610.0</v>
      </c>
      <c r="E5399" s="18">
        <f t="shared" si="1"/>
        <v>42610</v>
      </c>
      <c r="F5399" s="15" t="s">
        <v>125</v>
      </c>
      <c r="G5399" s="15" t="s">
        <v>5318</v>
      </c>
      <c r="H5399" s="15" t="s">
        <v>5319</v>
      </c>
      <c r="I5399" s="15" t="s">
        <v>128</v>
      </c>
      <c r="J5399" s="15" t="s">
        <v>60</v>
      </c>
      <c r="K5399" s="15" t="s">
        <v>31</v>
      </c>
      <c r="L5399" s="15" t="str">
        <f t="array" ref="L5399">_xlfn.XLOOKUP(M5399,reference_province_to_city!$A$2:$A$11,reference_province_to_city!$B$2:$B$11)</f>
        <v>Balikpapan</v>
      </c>
      <c r="M5399" s="15" t="s">
        <v>21</v>
      </c>
      <c r="N5399" s="15">
        <v>76114.0</v>
      </c>
      <c r="O5399" s="15">
        <f t="array" ref="O5399">_xlfn.XLOOKUP(M5399,reference_postal_code!$B$2:$B$11,reference_postal_code!$A$2:$A$11)</f>
        <v>76114</v>
      </c>
      <c r="P5399" s="15" t="s">
        <v>166</v>
      </c>
      <c r="Q5399" s="15" t="s">
        <v>1664</v>
      </c>
      <c r="R5399" s="15" t="s">
        <v>65</v>
      </c>
      <c r="S5399" s="15" t="s">
        <v>66</v>
      </c>
      <c r="T5399" s="15" t="s">
        <v>1665</v>
      </c>
      <c r="U5399" s="28">
        <v>465120.0</v>
      </c>
      <c r="V5399" s="15">
        <v>1.0</v>
      </c>
      <c r="W5399" s="31">
        <v>0.2</v>
      </c>
      <c r="X5399" s="28">
        <v>168606.0</v>
      </c>
    </row>
    <row r="5400" ht="15.75" customHeight="1">
      <c r="A5400" s="15">
        <v>2857.0</v>
      </c>
      <c r="B5400" s="15" t="s">
        <v>7808</v>
      </c>
      <c r="C5400" s="18">
        <v>42608.0</v>
      </c>
      <c r="D5400" s="18">
        <v>42611.0</v>
      </c>
      <c r="E5400" s="18">
        <f t="shared" si="1"/>
        <v>42611</v>
      </c>
      <c r="F5400" s="15" t="s">
        <v>125</v>
      </c>
      <c r="G5400" s="15" t="s">
        <v>2690</v>
      </c>
      <c r="H5400" s="15" t="s">
        <v>2691</v>
      </c>
      <c r="I5400" s="15" t="s">
        <v>128</v>
      </c>
      <c r="J5400" s="15" t="s">
        <v>60</v>
      </c>
      <c r="K5400" s="15" t="s">
        <v>26</v>
      </c>
      <c r="L5400" s="15" t="str">
        <f t="array" ref="L5400">_xlfn.XLOOKUP(M5400,reference_province_to_city!$A$2:$A$11,reference_province_to_city!$B$2:$B$11)</f>
        <v>Denpasar</v>
      </c>
      <c r="M5400" s="15" t="s">
        <v>24</v>
      </c>
      <c r="N5400" s="15">
        <v>80231.0</v>
      </c>
      <c r="O5400" s="15">
        <f t="array" ref="O5400">_xlfn.XLOOKUP(M5400,reference_postal_code!$B$2:$B$11,reference_postal_code!$A$2:$A$11)</f>
        <v>80231</v>
      </c>
      <c r="P5400" s="15" t="s">
        <v>63</v>
      </c>
      <c r="Q5400" s="15" t="s">
        <v>2368</v>
      </c>
      <c r="R5400" s="15" t="s">
        <v>106</v>
      </c>
      <c r="S5400" s="15" t="s">
        <v>107</v>
      </c>
      <c r="T5400" s="15" t="s">
        <v>2369</v>
      </c>
      <c r="U5400" s="28">
        <v>2.404704E7</v>
      </c>
      <c r="V5400" s="15">
        <v>4.0</v>
      </c>
      <c r="W5400" s="31">
        <v>0.2</v>
      </c>
      <c r="X5400" s="28">
        <v>1502940.0</v>
      </c>
    </row>
    <row r="5401" ht="15.75" customHeight="1">
      <c r="A5401" s="15">
        <v>3933.0</v>
      </c>
      <c r="B5401" s="15" t="s">
        <v>7799</v>
      </c>
      <c r="C5401" s="18">
        <v>42608.0</v>
      </c>
      <c r="D5401" s="18">
        <v>42615.0</v>
      </c>
      <c r="E5401" s="18">
        <f t="shared" si="1"/>
        <v>42615</v>
      </c>
      <c r="F5401" s="15" t="s">
        <v>55</v>
      </c>
      <c r="G5401" s="15" t="s">
        <v>3280</v>
      </c>
      <c r="H5401" s="15" t="s">
        <v>3281</v>
      </c>
      <c r="I5401" s="15" t="s">
        <v>128</v>
      </c>
      <c r="J5401" s="15" t="s">
        <v>60</v>
      </c>
      <c r="K5401" s="15" t="s">
        <v>10</v>
      </c>
      <c r="L5401" s="15" t="str">
        <f t="array" ref="L5401">_xlfn.XLOOKUP(M5401,reference_province_to_city!$A$2:$A$11,reference_province_to_city!$B$2:$B$11)</f>
        <v>Jakarta</v>
      </c>
      <c r="M5401" s="15" t="s">
        <v>7</v>
      </c>
      <c r="N5401" s="15">
        <v>10110.0</v>
      </c>
      <c r="O5401" s="15">
        <f t="array" ref="O5401">_xlfn.XLOOKUP(M5401,reference_postal_code!$B$2:$B$11,reference_postal_code!$A$2:$A$11)</f>
        <v>10110</v>
      </c>
      <c r="P5401" s="15" t="s">
        <v>117</v>
      </c>
      <c r="Q5401" s="15" t="s">
        <v>3165</v>
      </c>
      <c r="R5401" s="15" t="s">
        <v>110</v>
      </c>
      <c r="S5401" s="15" t="s">
        <v>149</v>
      </c>
      <c r="T5401" s="15" t="s">
        <v>3166</v>
      </c>
      <c r="U5401" s="28">
        <v>719760.0</v>
      </c>
      <c r="V5401" s="15">
        <v>2.0</v>
      </c>
      <c r="W5401" s="31">
        <v>0.2</v>
      </c>
      <c r="X5401" s="28">
        <v>197934.0</v>
      </c>
    </row>
    <row r="5402" ht="15.75" customHeight="1">
      <c r="A5402" s="15">
        <v>1464.0</v>
      </c>
      <c r="B5402" s="15" t="s">
        <v>7805</v>
      </c>
      <c r="C5402" s="18">
        <v>42608.0</v>
      </c>
      <c r="D5402" s="18">
        <v>42610.0</v>
      </c>
      <c r="E5402" s="18">
        <f t="shared" si="1"/>
        <v>42610</v>
      </c>
      <c r="F5402" s="15" t="s">
        <v>125</v>
      </c>
      <c r="G5402" s="15" t="s">
        <v>477</v>
      </c>
      <c r="H5402" s="15" t="s">
        <v>478</v>
      </c>
      <c r="I5402" s="15" t="s">
        <v>128</v>
      </c>
      <c r="J5402" s="15" t="s">
        <v>60</v>
      </c>
      <c r="K5402" s="15" t="s">
        <v>31</v>
      </c>
      <c r="L5402" s="15" t="str">
        <f t="array" ref="L5402">_xlfn.XLOOKUP(M5402,reference_province_to_city!$A$2:$A$11,reference_province_to_city!$B$2:$B$11)</f>
        <v>Balikpapan</v>
      </c>
      <c r="M5402" s="15" t="s">
        <v>21</v>
      </c>
      <c r="N5402" s="15">
        <v>76114.0</v>
      </c>
      <c r="O5402" s="15">
        <f t="array" ref="O5402">_xlfn.XLOOKUP(M5402,reference_postal_code!$B$2:$B$11,reference_postal_code!$A$2:$A$11)</f>
        <v>76114</v>
      </c>
      <c r="P5402" s="15" t="s">
        <v>166</v>
      </c>
      <c r="Q5402" s="15" t="s">
        <v>2255</v>
      </c>
      <c r="R5402" s="15" t="s">
        <v>106</v>
      </c>
      <c r="S5402" s="15" t="s">
        <v>107</v>
      </c>
      <c r="T5402" s="15" t="s">
        <v>2256</v>
      </c>
      <c r="U5402" s="28">
        <v>1.537074E7</v>
      </c>
      <c r="V5402" s="15">
        <v>6.0</v>
      </c>
      <c r="W5402" s="31">
        <v>0.3</v>
      </c>
      <c r="X5402" s="28">
        <v>-439164.0</v>
      </c>
    </row>
    <row r="5403" ht="15.75" customHeight="1">
      <c r="A5403" s="15">
        <v>7707.0</v>
      </c>
      <c r="B5403" s="15" t="s">
        <v>7795</v>
      </c>
      <c r="C5403" s="18">
        <v>42608.0</v>
      </c>
      <c r="D5403" s="18">
        <v>42615.0</v>
      </c>
      <c r="E5403" s="18">
        <f t="shared" si="1"/>
        <v>42615</v>
      </c>
      <c r="F5403" s="15" t="s">
        <v>55</v>
      </c>
      <c r="G5403" s="15" t="s">
        <v>1419</v>
      </c>
      <c r="H5403" s="15" t="s">
        <v>1420</v>
      </c>
      <c r="I5403" s="15" t="s">
        <v>59</v>
      </c>
      <c r="J5403" s="15" t="s">
        <v>60</v>
      </c>
      <c r="K5403" s="15" t="s">
        <v>33</v>
      </c>
      <c r="L5403" s="15" t="str">
        <f t="array" ref="L5403">_xlfn.XLOOKUP(M5403,reference_province_to_city!$A$2:$A$11,reference_province_to_city!$B$2:$B$11)</f>
        <v>Makassar</v>
      </c>
      <c r="M5403" s="15" t="s">
        <v>25</v>
      </c>
      <c r="N5403" s="15">
        <v>90111.0</v>
      </c>
      <c r="O5403" s="15">
        <f t="array" ref="O5403">_xlfn.XLOOKUP(M5403,reference_postal_code!$B$2:$B$11,reference_postal_code!$A$2:$A$11)</f>
        <v>90111</v>
      </c>
      <c r="P5403" s="15" t="s">
        <v>63</v>
      </c>
      <c r="Q5403" s="15" t="s">
        <v>1463</v>
      </c>
      <c r="R5403" s="15" t="s">
        <v>65</v>
      </c>
      <c r="S5403" s="15" t="s">
        <v>93</v>
      </c>
      <c r="T5403" s="15" t="s">
        <v>1464</v>
      </c>
      <c r="U5403" s="28">
        <v>129600.0</v>
      </c>
      <c r="V5403" s="15">
        <v>3.0</v>
      </c>
      <c r="W5403" s="31">
        <v>0.0</v>
      </c>
      <c r="X5403" s="28">
        <v>37584.0</v>
      </c>
    </row>
    <row r="5404" ht="15.75" customHeight="1">
      <c r="A5404" s="15">
        <v>7252.0</v>
      </c>
      <c r="B5404" s="15" t="s">
        <v>7809</v>
      </c>
      <c r="C5404" s="18">
        <v>42609.0</v>
      </c>
      <c r="D5404" s="18">
        <v>42615.0</v>
      </c>
      <c r="E5404" s="18">
        <f t="shared" si="1"/>
        <v>42615</v>
      </c>
      <c r="F5404" s="15" t="s">
        <v>55</v>
      </c>
      <c r="G5404" s="15" t="s">
        <v>4305</v>
      </c>
      <c r="H5404" s="15" t="s">
        <v>4306</v>
      </c>
      <c r="I5404" s="15" t="s">
        <v>128</v>
      </c>
      <c r="J5404" s="15" t="s">
        <v>60</v>
      </c>
      <c r="K5404" s="15" t="s">
        <v>19</v>
      </c>
      <c r="L5404" s="15" t="str">
        <f t="array" ref="L5404">_xlfn.XLOOKUP(M5404,reference_province_to_city!$A$2:$A$11,reference_province_to_city!$B$2:$B$11)</f>
        <v>Yogyakarta</v>
      </c>
      <c r="M5404" s="15" t="s">
        <v>18</v>
      </c>
      <c r="N5404" s="15">
        <v>55111.0</v>
      </c>
      <c r="O5404" s="15">
        <f t="array" ref="O5404">_xlfn.XLOOKUP(M5404,reference_postal_code!$B$2:$B$11,reference_postal_code!$A$2:$A$11)</f>
        <v>55111</v>
      </c>
      <c r="P5404" s="15" t="s">
        <v>77</v>
      </c>
      <c r="Q5404" s="15" t="s">
        <v>7810</v>
      </c>
      <c r="R5404" s="15" t="s">
        <v>65</v>
      </c>
      <c r="S5404" s="15" t="s">
        <v>79</v>
      </c>
      <c r="T5404" s="15" t="s">
        <v>7811</v>
      </c>
      <c r="U5404" s="28">
        <v>138240.0</v>
      </c>
      <c r="V5404" s="15">
        <v>4.0</v>
      </c>
      <c r="W5404" s="31">
        <v>0.2</v>
      </c>
      <c r="X5404" s="28">
        <v>50112.0</v>
      </c>
    </row>
    <row r="5405" ht="15.75" customHeight="1">
      <c r="A5405" s="15">
        <v>5603.0</v>
      </c>
      <c r="B5405" s="15" t="s">
        <v>7812</v>
      </c>
      <c r="C5405" s="18">
        <v>42609.0</v>
      </c>
      <c r="D5405" s="18">
        <v>42611.0</v>
      </c>
      <c r="E5405" s="18">
        <f t="shared" si="1"/>
        <v>42611</v>
      </c>
      <c r="F5405" s="15" t="s">
        <v>114</v>
      </c>
      <c r="G5405" s="15" t="s">
        <v>6897</v>
      </c>
      <c r="H5405" s="15" t="s">
        <v>6898</v>
      </c>
      <c r="I5405" s="15" t="s">
        <v>128</v>
      </c>
      <c r="J5405" s="15" t="s">
        <v>60</v>
      </c>
      <c r="L5405" s="15" t="str">
        <f t="array" ref="L5405">_xlfn.XLOOKUP(M5405,reference_province_to_city!$A$2:$A$11,reference_province_to_city!$B$2:$B$11)</f>
        <v>Surabaya</v>
      </c>
      <c r="M5405" s="15" t="s">
        <v>20</v>
      </c>
      <c r="N5405" s="15">
        <v>60231.0</v>
      </c>
      <c r="O5405" s="15">
        <f t="array" ref="O5405">_xlfn.XLOOKUP(M5405,reference_postal_code!$B$2:$B$11,reference_postal_code!$A$2:$A$11)</f>
        <v>60231</v>
      </c>
      <c r="P5405" s="15" t="s">
        <v>166</v>
      </c>
      <c r="Q5405" s="15" t="s">
        <v>6410</v>
      </c>
      <c r="R5405" s="15" t="s">
        <v>65</v>
      </c>
      <c r="S5405" s="15" t="s">
        <v>87</v>
      </c>
      <c r="T5405" s="15" t="s">
        <v>6411</v>
      </c>
      <c r="U5405" s="28">
        <v>212400.0</v>
      </c>
      <c r="V5405" s="15">
        <v>1.0</v>
      </c>
      <c r="W5405" s="31">
        <v>0.2</v>
      </c>
      <c r="X5405" s="28">
        <v>15930.0</v>
      </c>
    </row>
    <row r="5406" ht="15.75" customHeight="1">
      <c r="A5406" s="15">
        <v>3343.0</v>
      </c>
      <c r="B5406" s="15" t="s">
        <v>7813</v>
      </c>
      <c r="C5406" s="18">
        <v>42609.0</v>
      </c>
      <c r="D5406" s="18">
        <v>42614.0</v>
      </c>
      <c r="E5406" s="18">
        <f t="shared" si="1"/>
        <v>42614</v>
      </c>
      <c r="F5406" s="15" t="s">
        <v>114</v>
      </c>
      <c r="G5406" s="15" t="s">
        <v>7519</v>
      </c>
      <c r="H5406" s="15" t="s">
        <v>7520</v>
      </c>
      <c r="I5406" s="15" t="s">
        <v>59</v>
      </c>
      <c r="J5406" s="15" t="s">
        <v>60</v>
      </c>
      <c r="K5406" s="15" t="s">
        <v>17</v>
      </c>
      <c r="L5406" s="15" t="str">
        <f t="array" ref="L5406">_xlfn.XLOOKUP(M5406,reference_province_to_city!$A$2:$A$11,reference_province_to_city!$B$2:$B$11)</f>
        <v>Semarang</v>
      </c>
      <c r="M5406" s="15" t="s">
        <v>15</v>
      </c>
      <c r="N5406" s="15">
        <v>50111.0</v>
      </c>
      <c r="O5406" s="15">
        <f t="array" ref="O5406">_xlfn.XLOOKUP(M5406,reference_postal_code!$B$2:$B$11,reference_postal_code!$A$2:$A$11)</f>
        <v>50111</v>
      </c>
      <c r="P5406" s="15" t="s">
        <v>77</v>
      </c>
      <c r="Q5406" s="15" t="s">
        <v>2555</v>
      </c>
      <c r="R5406" s="15" t="s">
        <v>106</v>
      </c>
      <c r="S5406" s="15" t="s">
        <v>218</v>
      </c>
      <c r="T5406" s="15" t="s">
        <v>2556</v>
      </c>
      <c r="U5406" s="28">
        <v>3669225.0</v>
      </c>
      <c r="V5406" s="15">
        <v>1.0</v>
      </c>
      <c r="W5406" s="31">
        <v>0.3</v>
      </c>
      <c r="X5406" s="28">
        <v>314505.0</v>
      </c>
    </row>
    <row r="5407" ht="15.75" customHeight="1">
      <c r="A5407" s="15">
        <v>3345.0</v>
      </c>
      <c r="B5407" s="15" t="s">
        <v>7813</v>
      </c>
      <c r="C5407" s="18">
        <v>42609.0</v>
      </c>
      <c r="D5407" s="18">
        <v>42614.0</v>
      </c>
      <c r="E5407" s="18">
        <f t="shared" si="1"/>
        <v>42614</v>
      </c>
      <c r="F5407" s="15" t="s">
        <v>114</v>
      </c>
      <c r="G5407" s="15" t="s">
        <v>7519</v>
      </c>
      <c r="H5407" s="15" t="s">
        <v>7520</v>
      </c>
      <c r="I5407" s="15" t="s">
        <v>59</v>
      </c>
      <c r="J5407" s="15" t="s">
        <v>60</v>
      </c>
      <c r="K5407" s="15" t="s">
        <v>17</v>
      </c>
      <c r="L5407" s="15" t="str">
        <f t="array" ref="L5407">_xlfn.XLOOKUP(M5407,reference_province_to_city!$A$2:$A$11,reference_province_to_city!$B$2:$B$11)</f>
        <v>Semarang</v>
      </c>
      <c r="M5407" s="15" t="s">
        <v>15</v>
      </c>
      <c r="N5407" s="15">
        <v>50111.0</v>
      </c>
      <c r="O5407" s="15">
        <f t="array" ref="O5407">_xlfn.XLOOKUP(M5407,reference_postal_code!$B$2:$B$11,reference_postal_code!$A$2:$A$11)</f>
        <v>50111</v>
      </c>
      <c r="P5407" s="15" t="s">
        <v>77</v>
      </c>
      <c r="Q5407" s="15" t="s">
        <v>7243</v>
      </c>
      <c r="R5407" s="15" t="s">
        <v>65</v>
      </c>
      <c r="S5407" s="15" t="s">
        <v>66</v>
      </c>
      <c r="T5407" s="15" t="s">
        <v>7244</v>
      </c>
      <c r="U5407" s="28">
        <v>1223100.0</v>
      </c>
      <c r="V5407" s="15">
        <v>9.0</v>
      </c>
      <c r="W5407" s="31">
        <v>0.0</v>
      </c>
      <c r="X5407" s="28">
        <v>550395.0</v>
      </c>
    </row>
    <row r="5408" ht="15.75" customHeight="1">
      <c r="A5408" s="15">
        <v>3342.0</v>
      </c>
      <c r="B5408" s="15" t="s">
        <v>7813</v>
      </c>
      <c r="C5408" s="18">
        <v>42609.0</v>
      </c>
      <c r="D5408" s="18">
        <v>42614.0</v>
      </c>
      <c r="E5408" s="18">
        <f t="shared" si="1"/>
        <v>42614</v>
      </c>
      <c r="F5408" s="15" t="s">
        <v>114</v>
      </c>
      <c r="G5408" s="15" t="s">
        <v>7519</v>
      </c>
      <c r="H5408" s="15" t="s">
        <v>7520</v>
      </c>
      <c r="I5408" s="15" t="s">
        <v>59</v>
      </c>
      <c r="J5408" s="15" t="s">
        <v>60</v>
      </c>
      <c r="K5408" s="15" t="s">
        <v>17</v>
      </c>
      <c r="L5408" s="15" t="str">
        <f t="array" ref="L5408">_xlfn.XLOOKUP(M5408,reference_province_to_city!$A$2:$A$11,reference_province_to_city!$B$2:$B$11)</f>
        <v>Semarang</v>
      </c>
      <c r="M5408" s="15" t="s">
        <v>15</v>
      </c>
      <c r="N5408" s="15">
        <v>50111.0</v>
      </c>
      <c r="O5408" s="15">
        <f t="array" ref="O5408">_xlfn.XLOOKUP(M5408,reference_postal_code!$B$2:$B$11,reference_postal_code!$A$2:$A$11)</f>
        <v>50111</v>
      </c>
      <c r="P5408" s="15" t="s">
        <v>77</v>
      </c>
      <c r="Q5408" s="15" t="s">
        <v>811</v>
      </c>
      <c r="R5408" s="15" t="s">
        <v>65</v>
      </c>
      <c r="S5408" s="15" t="s">
        <v>66</v>
      </c>
      <c r="T5408" s="15" t="s">
        <v>812</v>
      </c>
      <c r="U5408" s="28">
        <v>1844550.0</v>
      </c>
      <c r="V5408" s="15">
        <v>3.0</v>
      </c>
      <c r="W5408" s="31">
        <v>0.0</v>
      </c>
      <c r="X5408" s="28">
        <v>903830.0</v>
      </c>
    </row>
    <row r="5409" ht="15.75" customHeight="1">
      <c r="A5409" s="15">
        <v>3344.0</v>
      </c>
      <c r="B5409" s="15" t="s">
        <v>7813</v>
      </c>
      <c r="C5409" s="18">
        <v>42609.0</v>
      </c>
      <c r="D5409" s="18">
        <v>42614.0</v>
      </c>
      <c r="E5409" s="18">
        <f t="shared" si="1"/>
        <v>42614</v>
      </c>
      <c r="F5409" s="15" t="s">
        <v>114</v>
      </c>
      <c r="G5409" s="15" t="s">
        <v>7519</v>
      </c>
      <c r="H5409" s="15" t="s">
        <v>7520</v>
      </c>
      <c r="I5409" s="15" t="s">
        <v>59</v>
      </c>
      <c r="J5409" s="15" t="s">
        <v>60</v>
      </c>
      <c r="K5409" s="15" t="s">
        <v>17</v>
      </c>
      <c r="L5409" s="15" t="str">
        <f t="array" ref="L5409">_xlfn.XLOOKUP(M5409,reference_province_to_city!$A$2:$A$11,reference_province_to_city!$B$2:$B$11)</f>
        <v>Semarang</v>
      </c>
      <c r="M5409" s="15" t="s">
        <v>15</v>
      </c>
      <c r="N5409" s="15">
        <v>50111.0</v>
      </c>
      <c r="O5409" s="15">
        <f t="array" ref="O5409">_xlfn.XLOOKUP(M5409,reference_postal_code!$B$2:$B$11,reference_postal_code!$A$2:$A$11)</f>
        <v>50111</v>
      </c>
      <c r="P5409" s="15" t="s">
        <v>77</v>
      </c>
      <c r="Q5409" s="15" t="s">
        <v>5089</v>
      </c>
      <c r="R5409" s="15" t="s">
        <v>110</v>
      </c>
      <c r="S5409" s="15" t="s">
        <v>111</v>
      </c>
      <c r="T5409" s="15" t="s">
        <v>5090</v>
      </c>
      <c r="U5409" s="28">
        <v>899550.0</v>
      </c>
      <c r="V5409" s="15">
        <v>3.0</v>
      </c>
      <c r="W5409" s="31">
        <v>0.0</v>
      </c>
      <c r="X5409" s="28">
        <v>431784.0</v>
      </c>
    </row>
    <row r="5410" ht="15.75" customHeight="1">
      <c r="A5410" s="15">
        <v>744.0</v>
      </c>
      <c r="B5410" s="15" t="s">
        <v>7814</v>
      </c>
      <c r="C5410" s="18">
        <v>42609.0</v>
      </c>
      <c r="D5410" s="18">
        <v>42614.0</v>
      </c>
      <c r="E5410" s="18">
        <f t="shared" si="1"/>
        <v>42614</v>
      </c>
      <c r="F5410" s="15" t="s">
        <v>55</v>
      </c>
      <c r="G5410" s="15" t="s">
        <v>4456</v>
      </c>
      <c r="H5410" s="15" t="s">
        <v>4457</v>
      </c>
      <c r="I5410" s="15" t="s">
        <v>59</v>
      </c>
      <c r="J5410" s="15" t="s">
        <v>60</v>
      </c>
      <c r="K5410" s="15" t="s">
        <v>1069</v>
      </c>
      <c r="L5410" s="15" t="str">
        <f t="array" ref="L5410">_xlfn.XLOOKUP(M5410,reference_province_to_city!$A$2:$A$11,reference_province_to_city!$B$2:$B$11)</f>
        <v>Semarang</v>
      </c>
      <c r="M5410" s="15" t="s">
        <v>15</v>
      </c>
      <c r="N5410" s="15">
        <v>50111.0</v>
      </c>
      <c r="O5410" s="15">
        <f t="array" ref="O5410">_xlfn.XLOOKUP(M5410,reference_postal_code!$B$2:$B$11,reference_postal_code!$A$2:$A$11)</f>
        <v>50111</v>
      </c>
      <c r="P5410" s="15" t="s">
        <v>77</v>
      </c>
      <c r="Q5410" s="15" t="s">
        <v>5072</v>
      </c>
      <c r="R5410" s="15" t="s">
        <v>65</v>
      </c>
      <c r="S5410" s="15" t="s">
        <v>66</v>
      </c>
      <c r="T5410" s="15" t="s">
        <v>5073</v>
      </c>
      <c r="U5410" s="28">
        <v>52920.0</v>
      </c>
      <c r="V5410" s="15">
        <v>1.0</v>
      </c>
      <c r="W5410" s="31">
        <v>0.2</v>
      </c>
      <c r="X5410" s="28">
        <v>17199.0</v>
      </c>
    </row>
    <row r="5411" ht="15.75" customHeight="1">
      <c r="A5411" s="15">
        <v>3347.0</v>
      </c>
      <c r="B5411" s="15" t="s">
        <v>7813</v>
      </c>
      <c r="C5411" s="18">
        <v>42609.0</v>
      </c>
      <c r="D5411" s="18">
        <v>42614.0</v>
      </c>
      <c r="E5411" s="18">
        <f t="shared" si="1"/>
        <v>42614</v>
      </c>
      <c r="F5411" s="15" t="s">
        <v>114</v>
      </c>
      <c r="G5411" s="15" t="s">
        <v>7519</v>
      </c>
      <c r="H5411" s="15" t="s">
        <v>7520</v>
      </c>
      <c r="I5411" s="15" t="s">
        <v>59</v>
      </c>
      <c r="J5411" s="15" t="s">
        <v>60</v>
      </c>
      <c r="K5411" s="15" t="s">
        <v>17</v>
      </c>
      <c r="L5411" s="15" t="str">
        <f t="array" ref="L5411">_xlfn.XLOOKUP(M5411,reference_province_to_city!$A$2:$A$11,reference_province_to_city!$B$2:$B$11)</f>
        <v>Semarang</v>
      </c>
      <c r="M5411" s="15" t="s">
        <v>15</v>
      </c>
      <c r="N5411" s="15">
        <v>50111.0</v>
      </c>
      <c r="O5411" s="15">
        <f t="array" ref="O5411">_xlfn.XLOOKUP(M5411,reference_postal_code!$B$2:$B$11,reference_postal_code!$A$2:$A$11)</f>
        <v>50111</v>
      </c>
      <c r="P5411" s="15" t="s">
        <v>77</v>
      </c>
      <c r="Q5411" s="15" t="s">
        <v>2091</v>
      </c>
      <c r="R5411" s="15" t="s">
        <v>65</v>
      </c>
      <c r="S5411" s="15" t="s">
        <v>83</v>
      </c>
      <c r="T5411" s="15" t="s">
        <v>2092</v>
      </c>
      <c r="U5411" s="28">
        <v>435000.0</v>
      </c>
      <c r="V5411" s="15">
        <v>5.0</v>
      </c>
      <c r="W5411" s="31">
        <v>0.0</v>
      </c>
      <c r="X5411" s="28">
        <v>208800.0</v>
      </c>
    </row>
    <row r="5412" ht="15.75" customHeight="1">
      <c r="A5412" s="15">
        <v>743.0</v>
      </c>
      <c r="B5412" s="15" t="s">
        <v>7814</v>
      </c>
      <c r="C5412" s="18">
        <v>42609.0</v>
      </c>
      <c r="D5412" s="18">
        <v>42614.0</v>
      </c>
      <c r="E5412" s="18">
        <f t="shared" si="1"/>
        <v>42614</v>
      </c>
      <c r="F5412" s="15" t="s">
        <v>55</v>
      </c>
      <c r="G5412" s="15" t="s">
        <v>4456</v>
      </c>
      <c r="H5412" s="15" t="s">
        <v>4457</v>
      </c>
      <c r="I5412" s="15" t="s">
        <v>59</v>
      </c>
      <c r="J5412" s="15" t="s">
        <v>60</v>
      </c>
      <c r="K5412" s="15" t="s">
        <v>17</v>
      </c>
      <c r="L5412" s="15" t="str">
        <f t="array" ref="L5412">_xlfn.XLOOKUP(M5412,reference_province_to_city!$A$2:$A$11,reference_province_to_city!$B$2:$B$11)</f>
        <v>Semarang</v>
      </c>
      <c r="M5412" s="15" t="s">
        <v>15</v>
      </c>
      <c r="N5412" s="15">
        <v>50111.0</v>
      </c>
      <c r="O5412" s="15">
        <f t="array" ref="O5412">_xlfn.XLOOKUP(M5412,reference_postal_code!$B$2:$B$11,reference_postal_code!$A$2:$A$11)</f>
        <v>50111</v>
      </c>
      <c r="P5412" s="15" t="s">
        <v>77</v>
      </c>
      <c r="Q5412" s="15" t="s">
        <v>1106</v>
      </c>
      <c r="R5412" s="15" t="s">
        <v>65</v>
      </c>
      <c r="S5412" s="15" t="s">
        <v>226</v>
      </c>
      <c r="T5412" s="15" t="s">
        <v>1107</v>
      </c>
      <c r="U5412" s="28">
        <v>772800.0</v>
      </c>
      <c r="V5412" s="15">
        <v>5.0</v>
      </c>
      <c r="W5412" s="31">
        <v>0.2</v>
      </c>
      <c r="X5412" s="28">
        <v>-164220.0</v>
      </c>
    </row>
    <row r="5413" ht="15.75" customHeight="1">
      <c r="A5413" s="15">
        <v>745.0</v>
      </c>
      <c r="B5413" s="15" t="s">
        <v>7814</v>
      </c>
      <c r="C5413" s="18">
        <v>42609.0</v>
      </c>
      <c r="D5413" s="18">
        <v>42614.0</v>
      </c>
      <c r="E5413" s="18">
        <f t="shared" si="1"/>
        <v>42614</v>
      </c>
      <c r="F5413" s="15" t="s">
        <v>55</v>
      </c>
      <c r="G5413" s="15" t="s">
        <v>4456</v>
      </c>
      <c r="H5413" s="15" t="s">
        <v>4457</v>
      </c>
      <c r="I5413" s="15" t="s">
        <v>59</v>
      </c>
      <c r="J5413" s="15" t="s">
        <v>60</v>
      </c>
      <c r="K5413" s="15" t="s">
        <v>17</v>
      </c>
      <c r="L5413" s="15" t="str">
        <f t="array" ref="L5413">_xlfn.XLOOKUP(M5413,reference_province_to_city!$A$2:$A$11,reference_province_to_city!$B$2:$B$11)</f>
        <v>Semarang</v>
      </c>
      <c r="M5413" s="15" t="s">
        <v>15</v>
      </c>
      <c r="N5413" s="15">
        <v>50111.0</v>
      </c>
      <c r="O5413" s="15">
        <f t="array" ref="O5413">_xlfn.XLOOKUP(M5413,reference_postal_code!$B$2:$B$11,reference_postal_code!$A$2:$A$11)</f>
        <v>50111</v>
      </c>
      <c r="P5413" s="15" t="s">
        <v>77</v>
      </c>
      <c r="Q5413" s="15" t="s">
        <v>6247</v>
      </c>
      <c r="R5413" s="15" t="s">
        <v>65</v>
      </c>
      <c r="S5413" s="15" t="s">
        <v>66</v>
      </c>
      <c r="T5413" s="15" t="s">
        <v>6248</v>
      </c>
      <c r="U5413" s="28">
        <v>69360.0</v>
      </c>
      <c r="V5413" s="15">
        <v>1.0</v>
      </c>
      <c r="W5413" s="31">
        <v>0.2</v>
      </c>
      <c r="X5413" s="28">
        <v>25143.0</v>
      </c>
    </row>
    <row r="5414" ht="15.75" customHeight="1">
      <c r="A5414" s="15">
        <v>746.0</v>
      </c>
      <c r="B5414" s="15" t="s">
        <v>7814</v>
      </c>
      <c r="C5414" s="18">
        <v>42609.0</v>
      </c>
      <c r="D5414" s="18">
        <v>42614.0</v>
      </c>
      <c r="E5414" s="18">
        <f t="shared" si="1"/>
        <v>42614</v>
      </c>
      <c r="F5414" s="15" t="s">
        <v>55</v>
      </c>
      <c r="G5414" s="15" t="s">
        <v>4456</v>
      </c>
      <c r="H5414" s="15" t="s">
        <v>4457</v>
      </c>
      <c r="I5414" s="15" t="s">
        <v>59</v>
      </c>
      <c r="J5414" s="15" t="s">
        <v>60</v>
      </c>
      <c r="K5414" s="15" t="s">
        <v>17</v>
      </c>
      <c r="L5414" s="15" t="str">
        <f t="array" ref="L5414">_xlfn.XLOOKUP(M5414,reference_province_to_city!$A$2:$A$11,reference_province_to_city!$B$2:$B$11)</f>
        <v>Semarang</v>
      </c>
      <c r="M5414" s="15" t="s">
        <v>15</v>
      </c>
      <c r="N5414" s="15">
        <v>50111.0</v>
      </c>
      <c r="O5414" s="15">
        <f t="array" ref="O5414">_xlfn.XLOOKUP(M5414,reference_postal_code!$B$2:$B$11,reference_postal_code!$A$2:$A$11)</f>
        <v>50111</v>
      </c>
      <c r="P5414" s="15" t="s">
        <v>77</v>
      </c>
      <c r="Q5414" s="15" t="s">
        <v>5288</v>
      </c>
      <c r="R5414" s="15" t="s">
        <v>65</v>
      </c>
      <c r="S5414" s="15" t="s">
        <v>226</v>
      </c>
      <c r="T5414" s="15" t="s">
        <v>5289</v>
      </c>
      <c r="U5414" s="28">
        <v>827520.0</v>
      </c>
      <c r="V5414" s="15">
        <v>4.0</v>
      </c>
      <c r="W5414" s="31">
        <v>0.2</v>
      </c>
      <c r="X5414" s="28">
        <v>93096.0</v>
      </c>
    </row>
    <row r="5415" ht="15.75" customHeight="1">
      <c r="A5415" s="15">
        <v>3346.0</v>
      </c>
      <c r="B5415" s="15" t="s">
        <v>7813</v>
      </c>
      <c r="C5415" s="18">
        <v>42609.0</v>
      </c>
      <c r="D5415" s="18">
        <v>42614.0</v>
      </c>
      <c r="E5415" s="18">
        <f t="shared" si="1"/>
        <v>42614</v>
      </c>
      <c r="F5415" s="15" t="s">
        <v>114</v>
      </c>
      <c r="G5415" s="15" t="s">
        <v>7519</v>
      </c>
      <c r="H5415" s="15" t="s">
        <v>7520</v>
      </c>
      <c r="I5415" s="15" t="s">
        <v>59</v>
      </c>
      <c r="J5415" s="15" t="s">
        <v>60</v>
      </c>
      <c r="K5415" s="15" t="s">
        <v>17</v>
      </c>
      <c r="L5415" s="15" t="str">
        <f t="array" ref="L5415">_xlfn.XLOOKUP(M5415,reference_province_to_city!$A$2:$A$11,reference_province_to_city!$B$2:$B$11)</f>
        <v>Semarang</v>
      </c>
      <c r="M5415" s="15" t="s">
        <v>15</v>
      </c>
      <c r="N5415" s="15">
        <v>50111.0</v>
      </c>
      <c r="O5415" s="15">
        <f t="array" ref="O5415">_xlfn.XLOOKUP(M5415,reference_postal_code!$B$2:$B$11,reference_postal_code!$A$2:$A$11)</f>
        <v>50111</v>
      </c>
      <c r="P5415" s="15" t="s">
        <v>77</v>
      </c>
      <c r="Q5415" s="15" t="s">
        <v>3436</v>
      </c>
      <c r="R5415" s="15" t="s">
        <v>65</v>
      </c>
      <c r="S5415" s="15" t="s">
        <v>103</v>
      </c>
      <c r="T5415" s="15" t="s">
        <v>3437</v>
      </c>
      <c r="U5415" s="28">
        <v>175200.0</v>
      </c>
      <c r="V5415" s="15">
        <v>4.0</v>
      </c>
      <c r="W5415" s="31">
        <v>0.0</v>
      </c>
      <c r="X5415" s="28">
        <v>78840.0</v>
      </c>
    </row>
    <row r="5416" ht="15.75" customHeight="1">
      <c r="A5416" s="15">
        <v>5604.0</v>
      </c>
      <c r="B5416" s="15" t="s">
        <v>7812</v>
      </c>
      <c r="C5416" s="18">
        <v>42609.0</v>
      </c>
      <c r="D5416" s="18">
        <v>42611.0</v>
      </c>
      <c r="E5416" s="18">
        <f t="shared" si="1"/>
        <v>42611</v>
      </c>
      <c r="F5416" s="15" t="s">
        <v>114</v>
      </c>
      <c r="G5416" s="15" t="s">
        <v>6897</v>
      </c>
      <c r="H5416" s="15" t="s">
        <v>6898</v>
      </c>
      <c r="I5416" s="15" t="s">
        <v>128</v>
      </c>
      <c r="J5416" s="15" t="s">
        <v>60</v>
      </c>
      <c r="K5416" s="15" t="s">
        <v>22</v>
      </c>
      <c r="L5416" s="15" t="str">
        <f t="array" ref="L5416">_xlfn.XLOOKUP(M5416,reference_province_to_city!$A$2:$A$11,reference_province_to_city!$B$2:$B$11)</f>
        <v>Surabaya</v>
      </c>
      <c r="M5416" s="15" t="s">
        <v>20</v>
      </c>
      <c r="N5416" s="15">
        <v>60231.0</v>
      </c>
      <c r="O5416" s="15">
        <f t="array" ref="O5416">_xlfn.XLOOKUP(M5416,reference_postal_code!$B$2:$B$11,reference_postal_code!$A$2:$A$11)</f>
        <v>60231</v>
      </c>
      <c r="P5416" s="15" t="s">
        <v>166</v>
      </c>
      <c r="Q5416" s="15" t="s">
        <v>1498</v>
      </c>
      <c r="R5416" s="15" t="s">
        <v>65</v>
      </c>
      <c r="S5416" s="15" t="s">
        <v>66</v>
      </c>
      <c r="T5416" s="15" t="s">
        <v>1499</v>
      </c>
      <c r="U5416" s="28">
        <v>1198800.0</v>
      </c>
      <c r="V5416" s="15">
        <v>5.0</v>
      </c>
      <c r="W5416" s="31">
        <v>0.2</v>
      </c>
      <c r="X5416" s="28">
        <v>419580.0</v>
      </c>
    </row>
    <row r="5417" ht="15.75" customHeight="1">
      <c r="A5417" s="15">
        <v>4070.0</v>
      </c>
      <c r="B5417" s="15" t="s">
        <v>7815</v>
      </c>
      <c r="C5417" s="18">
        <v>42610.0</v>
      </c>
      <c r="D5417" s="18">
        <v>42613.0</v>
      </c>
      <c r="E5417" s="18">
        <f t="shared" si="1"/>
        <v>42613</v>
      </c>
      <c r="F5417" s="15" t="s">
        <v>125</v>
      </c>
      <c r="G5417" s="15" t="s">
        <v>6548</v>
      </c>
      <c r="H5417" s="15" t="s">
        <v>6549</v>
      </c>
      <c r="I5417" s="15" t="s">
        <v>59</v>
      </c>
      <c r="J5417" s="15" t="s">
        <v>60</v>
      </c>
      <c r="K5417" s="15" t="s">
        <v>29</v>
      </c>
      <c r="L5417" s="15" t="str">
        <f t="array" ref="L5417">_xlfn.XLOOKUP(M5417,reference_province_to_city!$A$2:$A$11,reference_province_to_city!$B$2:$B$11)</f>
        <v>Palembang</v>
      </c>
      <c r="M5417" s="15" t="s">
        <v>13</v>
      </c>
      <c r="O5417" s="15">
        <f t="array" ref="O5417">_xlfn.XLOOKUP(M5417,reference_postal_code!$B$2:$B$11,reference_postal_code!$A$2:$A$11)</f>
        <v>30111</v>
      </c>
      <c r="P5417" s="15" t="s">
        <v>77</v>
      </c>
      <c r="Q5417" s="15" t="s">
        <v>2913</v>
      </c>
      <c r="R5417" s="15" t="s">
        <v>65</v>
      </c>
      <c r="S5417" s="15" t="s">
        <v>83</v>
      </c>
      <c r="T5417" s="15" t="s">
        <v>2914</v>
      </c>
      <c r="U5417" s="28">
        <v>197100.0</v>
      </c>
      <c r="V5417" s="15">
        <v>9.0</v>
      </c>
      <c r="W5417" s="31">
        <v>0.8</v>
      </c>
      <c r="X5417" s="28">
        <v>-325215.0</v>
      </c>
    </row>
    <row r="5418" ht="15.75" customHeight="1">
      <c r="A5418" s="15">
        <v>2692.0</v>
      </c>
      <c r="B5418" s="15" t="s">
        <v>7816</v>
      </c>
      <c r="C5418" s="18">
        <v>42610.0</v>
      </c>
      <c r="D5418" s="18">
        <v>42615.0</v>
      </c>
      <c r="E5418" s="18">
        <f t="shared" si="1"/>
        <v>42615</v>
      </c>
      <c r="F5418" s="15" t="s">
        <v>55</v>
      </c>
      <c r="G5418" s="15" t="s">
        <v>2533</v>
      </c>
      <c r="H5418" s="15" t="s">
        <v>2534</v>
      </c>
      <c r="I5418" s="15" t="s">
        <v>59</v>
      </c>
      <c r="J5418" s="15" t="s">
        <v>60</v>
      </c>
      <c r="K5418" s="15" t="s">
        <v>29</v>
      </c>
      <c r="L5418" s="15" t="str">
        <f t="array" ref="L5418">_xlfn.XLOOKUP(M5418,reference_province_to_city!$A$2:$A$11,reference_province_to_city!$B$2:$B$11)</f>
        <v>Palembang</v>
      </c>
      <c r="M5418" s="15" t="s">
        <v>13</v>
      </c>
      <c r="N5418" s="15">
        <v>30111.0</v>
      </c>
      <c r="O5418" s="15">
        <f t="array" ref="O5418">_xlfn.XLOOKUP(M5418,reference_postal_code!$B$2:$B$11,reference_postal_code!$A$2:$A$11)</f>
        <v>30111</v>
      </c>
      <c r="P5418" s="15" t="s">
        <v>77</v>
      </c>
      <c r="Q5418" s="15" t="s">
        <v>3253</v>
      </c>
      <c r="R5418" s="15" t="s">
        <v>65</v>
      </c>
      <c r="S5418" s="15" t="s">
        <v>66</v>
      </c>
      <c r="T5418" s="15" t="s">
        <v>3254</v>
      </c>
      <c r="U5418" s="28">
        <v>232200.0</v>
      </c>
      <c r="V5418" s="15">
        <v>3.0</v>
      </c>
      <c r="W5418" s="31">
        <v>0.2</v>
      </c>
      <c r="X5418" s="28">
        <v>84172.0</v>
      </c>
    </row>
    <row r="5419" ht="15.75" customHeight="1">
      <c r="A5419" s="15">
        <v>4071.0</v>
      </c>
      <c r="B5419" s="15" t="s">
        <v>7815</v>
      </c>
      <c r="C5419" s="18">
        <v>42610.0</v>
      </c>
      <c r="D5419" s="18">
        <v>42613.0</v>
      </c>
      <c r="E5419" s="18">
        <f t="shared" si="1"/>
        <v>42613</v>
      </c>
      <c r="F5419" s="15" t="s">
        <v>125</v>
      </c>
      <c r="G5419" s="15" t="s">
        <v>6548</v>
      </c>
      <c r="H5419" s="15" t="s">
        <v>6549</v>
      </c>
      <c r="I5419" s="15" t="s">
        <v>59</v>
      </c>
      <c r="J5419" s="15" t="s">
        <v>60</v>
      </c>
      <c r="K5419" s="15" t="s">
        <v>29</v>
      </c>
      <c r="L5419" s="15" t="str">
        <f t="array" ref="L5419">_xlfn.XLOOKUP(M5419,reference_province_to_city!$A$2:$A$11,reference_province_to_city!$B$2:$B$11)</f>
        <v>Palembang</v>
      </c>
      <c r="M5419" s="15" t="s">
        <v>13</v>
      </c>
      <c r="N5419" s="15">
        <v>30111.0</v>
      </c>
      <c r="O5419" s="15">
        <f t="array" ref="O5419">_xlfn.XLOOKUP(M5419,reference_postal_code!$B$2:$B$11,reference_postal_code!$A$2:$A$11)</f>
        <v>30111</v>
      </c>
      <c r="P5419" s="15" t="s">
        <v>77</v>
      </c>
      <c r="Q5419" s="15" t="s">
        <v>7190</v>
      </c>
      <c r="R5419" s="15" t="s">
        <v>65</v>
      </c>
      <c r="S5419" s="15" t="s">
        <v>83</v>
      </c>
      <c r="T5419" s="15" t="s">
        <v>7191</v>
      </c>
      <c r="U5419" s="28">
        <v>150360.0</v>
      </c>
      <c r="V5419" s="15">
        <v>4.0</v>
      </c>
      <c r="W5419" s="31">
        <v>0.8</v>
      </c>
      <c r="X5419" s="28">
        <v>-248094.0</v>
      </c>
    </row>
    <row r="5420" ht="15.75" customHeight="1">
      <c r="A5420" s="15">
        <v>4072.0</v>
      </c>
      <c r="B5420" s="15" t="s">
        <v>7815</v>
      </c>
      <c r="C5420" s="18">
        <v>42610.0</v>
      </c>
      <c r="D5420" s="18">
        <v>42613.0</v>
      </c>
      <c r="E5420" s="18">
        <f t="shared" si="1"/>
        <v>42613</v>
      </c>
      <c r="F5420" s="15" t="s">
        <v>125</v>
      </c>
      <c r="G5420" s="15" t="s">
        <v>6548</v>
      </c>
      <c r="H5420" s="15" t="s">
        <v>6549</v>
      </c>
      <c r="I5420" s="15" t="s">
        <v>59</v>
      </c>
      <c r="J5420" s="15" t="s">
        <v>60</v>
      </c>
      <c r="K5420" s="15" t="s">
        <v>696</v>
      </c>
      <c r="L5420" s="15" t="str">
        <f t="array" ref="L5420">_xlfn.XLOOKUP(M5420,reference_province_to_city!$A$2:$A$11,reference_province_to_city!$B$2:$B$11)</f>
        <v>Palembang</v>
      </c>
      <c r="M5420" s="15" t="s">
        <v>13</v>
      </c>
      <c r="N5420" s="15">
        <v>30111.0</v>
      </c>
      <c r="O5420" s="15">
        <f t="array" ref="O5420">_xlfn.XLOOKUP(M5420,reference_postal_code!$B$2:$B$11,reference_postal_code!$A$2:$A$11)</f>
        <v>30111</v>
      </c>
      <c r="P5420" s="15" t="s">
        <v>77</v>
      </c>
      <c r="Q5420" s="15" t="s">
        <v>4213</v>
      </c>
      <c r="R5420" s="15" t="s">
        <v>106</v>
      </c>
      <c r="S5420" s="15" t="s">
        <v>183</v>
      </c>
      <c r="T5420" s="15" t="s">
        <v>4214</v>
      </c>
      <c r="U5420" s="28">
        <v>2345592.0</v>
      </c>
      <c r="V5420" s="15">
        <v>2.0</v>
      </c>
      <c r="W5420" s="31">
        <v>0.32</v>
      </c>
      <c r="X5420" s="28">
        <v>-793362.0</v>
      </c>
    </row>
    <row r="5421" ht="15.75" customHeight="1">
      <c r="A5421" s="15">
        <v>2693.0</v>
      </c>
      <c r="B5421" s="15" t="s">
        <v>7816</v>
      </c>
      <c r="C5421" s="18">
        <v>42610.0</v>
      </c>
      <c r="D5421" s="18">
        <v>42615.0</v>
      </c>
      <c r="E5421" s="18">
        <f t="shared" si="1"/>
        <v>42615</v>
      </c>
      <c r="F5421" s="15" t="s">
        <v>55</v>
      </c>
      <c r="G5421" s="15" t="s">
        <v>2533</v>
      </c>
      <c r="H5421" s="15" t="s">
        <v>2534</v>
      </c>
      <c r="I5421" s="15" t="s">
        <v>59</v>
      </c>
      <c r="J5421" s="15" t="s">
        <v>60</v>
      </c>
      <c r="K5421" s="15" t="s">
        <v>29</v>
      </c>
      <c r="L5421" s="15" t="str">
        <f t="array" ref="L5421">_xlfn.XLOOKUP(M5421,reference_province_to_city!$A$2:$A$11,reference_province_to_city!$B$2:$B$11)</f>
        <v>Palembang</v>
      </c>
      <c r="M5421" s="15" t="s">
        <v>13</v>
      </c>
      <c r="N5421" s="15">
        <v>30111.0</v>
      </c>
      <c r="O5421" s="15">
        <f t="array" ref="O5421">_xlfn.XLOOKUP(M5421,reference_postal_code!$B$2:$B$11,reference_postal_code!$A$2:$A$11)</f>
        <v>30111</v>
      </c>
      <c r="P5421" s="15" t="s">
        <v>77</v>
      </c>
      <c r="Q5421" s="15" t="s">
        <v>367</v>
      </c>
      <c r="R5421" s="15" t="s">
        <v>110</v>
      </c>
      <c r="S5421" s="15" t="s">
        <v>111</v>
      </c>
      <c r="T5421" s="15" t="s">
        <v>368</v>
      </c>
      <c r="U5421" s="28">
        <v>1628640.0</v>
      </c>
      <c r="V5421" s="15">
        <v>3.0</v>
      </c>
      <c r="W5421" s="31">
        <v>0.2</v>
      </c>
      <c r="X5421" s="28">
        <v>122148.0</v>
      </c>
    </row>
    <row r="5422" ht="15.75" customHeight="1">
      <c r="A5422" s="15">
        <v>8426.0</v>
      </c>
      <c r="B5422" s="15" t="s">
        <v>7817</v>
      </c>
      <c r="C5422" s="18">
        <v>42610.0</v>
      </c>
      <c r="D5422" s="18">
        <v>42612.0</v>
      </c>
      <c r="E5422" s="18">
        <f t="shared" si="1"/>
        <v>42612</v>
      </c>
      <c r="F5422" s="15" t="s">
        <v>125</v>
      </c>
      <c r="G5422" s="15" t="s">
        <v>4952</v>
      </c>
      <c r="H5422" s="15" t="s">
        <v>4953</v>
      </c>
      <c r="I5422" s="15" t="s">
        <v>128</v>
      </c>
      <c r="J5422" s="15" t="s">
        <v>60</v>
      </c>
      <c r="K5422" s="15" t="s">
        <v>33</v>
      </c>
      <c r="L5422" s="15" t="str">
        <f t="array" ref="L5422">_xlfn.XLOOKUP(M5422,reference_province_to_city!$A$2:$A$11,reference_province_to_city!$B$2:$B$11)</f>
        <v>Makassar</v>
      </c>
      <c r="M5422" s="15" t="s">
        <v>25</v>
      </c>
      <c r="N5422" s="15">
        <v>90111.0</v>
      </c>
      <c r="O5422" s="15">
        <f t="array" ref="O5422">_xlfn.XLOOKUP(M5422,reference_postal_code!$B$2:$B$11,reference_postal_code!$A$2:$A$11)</f>
        <v>90111</v>
      </c>
      <c r="P5422" s="15" t="s">
        <v>63</v>
      </c>
      <c r="Q5422" s="15" t="s">
        <v>2897</v>
      </c>
      <c r="R5422" s="15" t="s">
        <v>65</v>
      </c>
      <c r="S5422" s="15" t="s">
        <v>83</v>
      </c>
      <c r="T5422" s="15" t="s">
        <v>2898</v>
      </c>
      <c r="U5422" s="28">
        <v>276480.0</v>
      </c>
      <c r="V5422" s="15">
        <v>8.0</v>
      </c>
      <c r="W5422" s="31">
        <v>0.7</v>
      </c>
      <c r="X5422" s="28">
        <v>-184320.0</v>
      </c>
    </row>
    <row r="5423" ht="15.75" customHeight="1">
      <c r="A5423" s="15">
        <v>1242.0</v>
      </c>
      <c r="B5423" s="15" t="s">
        <v>7818</v>
      </c>
      <c r="C5423" s="18">
        <v>42611.0</v>
      </c>
      <c r="D5423" s="18">
        <v>42617.0</v>
      </c>
      <c r="E5423" s="18">
        <f t="shared" si="1"/>
        <v>42617</v>
      </c>
      <c r="F5423" s="15" t="s">
        <v>55</v>
      </c>
      <c r="G5423" s="15" t="s">
        <v>6018</v>
      </c>
      <c r="H5423" s="15" t="s">
        <v>6019</v>
      </c>
      <c r="I5423" s="15" t="s">
        <v>76</v>
      </c>
      <c r="J5423" s="15" t="s">
        <v>60</v>
      </c>
      <c r="K5423" s="15" t="s">
        <v>17</v>
      </c>
      <c r="L5423" s="15" t="str">
        <f t="array" ref="L5423">_xlfn.XLOOKUP(M5423,reference_province_to_city!$A$2:$A$11,reference_province_to_city!$B$2:$B$11)</f>
        <v>Semarang</v>
      </c>
      <c r="M5423" s="15" t="s">
        <v>15</v>
      </c>
      <c r="N5423" s="15">
        <v>50111.0</v>
      </c>
      <c r="O5423" s="15">
        <f t="array" ref="O5423">_xlfn.XLOOKUP(M5423,reference_postal_code!$B$2:$B$11,reference_postal_code!$A$2:$A$11)</f>
        <v>50111</v>
      </c>
      <c r="P5423" s="15" t="s">
        <v>77</v>
      </c>
      <c r="Q5423" s="15" t="s">
        <v>7802</v>
      </c>
      <c r="R5423" s="15" t="s">
        <v>110</v>
      </c>
      <c r="S5423" s="15" t="s">
        <v>111</v>
      </c>
      <c r="T5423" s="15" t="s">
        <v>7803</v>
      </c>
      <c r="U5423" s="28">
        <v>330000.0</v>
      </c>
      <c r="V5423" s="15">
        <v>4.0</v>
      </c>
      <c r="W5423" s="31">
        <v>0.0</v>
      </c>
      <c r="X5423" s="28">
        <v>82500.0</v>
      </c>
    </row>
    <row r="5424" ht="15.75" customHeight="1">
      <c r="A5424" s="15">
        <v>102.0</v>
      </c>
      <c r="B5424" s="15" t="s">
        <v>7819</v>
      </c>
      <c r="C5424" s="18">
        <v>42611.0</v>
      </c>
      <c r="D5424" s="18">
        <v>42615.0</v>
      </c>
      <c r="E5424" s="18">
        <f t="shared" si="1"/>
        <v>42615</v>
      </c>
      <c r="F5424" s="15" t="s">
        <v>55</v>
      </c>
      <c r="G5424" s="15" t="s">
        <v>665</v>
      </c>
      <c r="H5424" s="15" t="s">
        <v>666</v>
      </c>
      <c r="I5424" s="15" t="s">
        <v>76</v>
      </c>
      <c r="J5424" s="15" t="s">
        <v>60</v>
      </c>
      <c r="K5424" s="15" t="s">
        <v>17</v>
      </c>
      <c r="L5424" s="15" t="str">
        <f t="array" ref="L5424">_xlfn.XLOOKUP(M5424,reference_province_to_city!$A$2:$A$11,reference_province_to_city!$B$2:$B$11)</f>
        <v>Semarang</v>
      </c>
      <c r="M5424" s="15" t="s">
        <v>15</v>
      </c>
      <c r="N5424" s="15">
        <v>50111.0</v>
      </c>
      <c r="O5424" s="15">
        <f t="array" ref="O5424">_xlfn.XLOOKUP(M5424,reference_postal_code!$B$2:$B$11,reference_postal_code!$A$2:$A$11)</f>
        <v>50111</v>
      </c>
      <c r="P5424" s="15" t="s">
        <v>77</v>
      </c>
      <c r="Q5424" s="15" t="s">
        <v>2208</v>
      </c>
      <c r="R5424" s="15" t="s">
        <v>65</v>
      </c>
      <c r="S5424" s="15" t="s">
        <v>83</v>
      </c>
      <c r="T5424" s="15" t="s">
        <v>2209</v>
      </c>
      <c r="U5424" s="28">
        <v>26820.0</v>
      </c>
      <c r="V5424" s="15">
        <v>3.0</v>
      </c>
      <c r="W5424" s="31">
        <v>0.8</v>
      </c>
      <c r="X5424" s="28">
        <v>-45594.0</v>
      </c>
    </row>
    <row r="5425" ht="15.75" customHeight="1">
      <c r="A5425" s="15">
        <v>1176.0</v>
      </c>
      <c r="B5425" s="15" t="s">
        <v>7820</v>
      </c>
      <c r="C5425" s="18">
        <v>42611.0</v>
      </c>
      <c r="D5425" s="18">
        <v>42616.0</v>
      </c>
      <c r="E5425" s="18">
        <f t="shared" si="1"/>
        <v>42616</v>
      </c>
      <c r="F5425" s="15" t="s">
        <v>55</v>
      </c>
      <c r="G5425" s="15" t="s">
        <v>6031</v>
      </c>
      <c r="H5425" s="15" t="s">
        <v>6032</v>
      </c>
      <c r="I5425" s="15" t="s">
        <v>76</v>
      </c>
      <c r="J5425" s="15" t="s">
        <v>60</v>
      </c>
      <c r="K5425" s="15" t="s">
        <v>33</v>
      </c>
      <c r="L5425" s="15" t="str">
        <f t="array" ref="L5425">_xlfn.XLOOKUP(M5425,reference_province_to_city!$A$2:$A$11,reference_province_to_city!$B$2:$B$11)</f>
        <v>Makassar</v>
      </c>
      <c r="M5425" s="15" t="s">
        <v>25</v>
      </c>
      <c r="N5425" s="15">
        <v>90111.0</v>
      </c>
      <c r="O5425" s="15">
        <f t="array" ref="O5425">_xlfn.XLOOKUP(M5425,reference_postal_code!$B$2:$B$11,reference_postal_code!$A$2:$A$11)</f>
        <v>90111</v>
      </c>
      <c r="P5425" s="15" t="s">
        <v>63</v>
      </c>
      <c r="Q5425" s="15" t="s">
        <v>601</v>
      </c>
      <c r="R5425" s="15" t="s">
        <v>65</v>
      </c>
      <c r="S5425" s="15" t="s">
        <v>226</v>
      </c>
      <c r="T5425" s="15" t="s">
        <v>602</v>
      </c>
      <c r="U5425" s="28">
        <v>418950.0</v>
      </c>
      <c r="V5425" s="15">
        <v>3.0</v>
      </c>
      <c r="W5425" s="31">
        <v>0.0</v>
      </c>
      <c r="X5425" s="28">
        <v>121495.0</v>
      </c>
    </row>
    <row r="5426" ht="15.75" customHeight="1">
      <c r="A5426" s="15">
        <v>4686.0</v>
      </c>
      <c r="B5426" s="15" t="s">
        <v>7821</v>
      </c>
      <c r="C5426" s="18">
        <v>42611.0</v>
      </c>
      <c r="D5426" s="18">
        <v>42616.0</v>
      </c>
      <c r="E5426" s="18">
        <f t="shared" si="1"/>
        <v>42616</v>
      </c>
      <c r="F5426" s="15" t="s">
        <v>55</v>
      </c>
      <c r="G5426" s="15" t="s">
        <v>1345</v>
      </c>
      <c r="H5426" s="15" t="s">
        <v>1346</v>
      </c>
      <c r="I5426" s="15" t="s">
        <v>128</v>
      </c>
      <c r="J5426" s="15" t="s">
        <v>60</v>
      </c>
      <c r="K5426" s="15" t="s">
        <v>33</v>
      </c>
      <c r="L5426" s="15" t="str">
        <f t="array" ref="L5426">_xlfn.XLOOKUP(M5426,reference_province_to_city!$A$2:$A$11,reference_province_to_city!$B$2:$B$11)</f>
        <v>Makassar</v>
      </c>
      <c r="M5426" s="15" t="s">
        <v>25</v>
      </c>
      <c r="N5426" s="15">
        <v>90111.0</v>
      </c>
      <c r="O5426" s="15">
        <f t="array" ref="O5426">_xlfn.XLOOKUP(M5426,reference_postal_code!$B$2:$B$11,reference_postal_code!$A$2:$A$11)</f>
        <v>90111</v>
      </c>
      <c r="P5426" s="15" t="s">
        <v>63</v>
      </c>
      <c r="Q5426" s="15" t="s">
        <v>962</v>
      </c>
      <c r="R5426" s="15" t="s">
        <v>65</v>
      </c>
      <c r="S5426" s="15" t="s">
        <v>83</v>
      </c>
      <c r="T5426" s="15" t="s">
        <v>963</v>
      </c>
      <c r="U5426" s="28">
        <v>52290.0</v>
      </c>
      <c r="V5426" s="15">
        <v>2.0</v>
      </c>
      <c r="W5426" s="31">
        <v>0.7</v>
      </c>
      <c r="X5426" s="28">
        <v>-41832.0</v>
      </c>
    </row>
    <row r="5427" ht="15.75" customHeight="1">
      <c r="A5427" s="15">
        <v>101.0</v>
      </c>
      <c r="B5427" s="15" t="s">
        <v>7819</v>
      </c>
      <c r="C5427" s="18">
        <v>42611.0</v>
      </c>
      <c r="D5427" s="18">
        <v>42615.0</v>
      </c>
      <c r="E5427" s="18">
        <f t="shared" si="1"/>
        <v>42615</v>
      </c>
      <c r="F5427" s="15" t="s">
        <v>55</v>
      </c>
      <c r="G5427" s="15" t="s">
        <v>665</v>
      </c>
      <c r="H5427" s="15" t="s">
        <v>666</v>
      </c>
      <c r="I5427" s="15" t="s">
        <v>76</v>
      </c>
      <c r="J5427" s="15" t="s">
        <v>60</v>
      </c>
      <c r="K5427" s="15" t="s">
        <v>17</v>
      </c>
      <c r="L5427" s="15" t="str">
        <f t="array" ref="L5427">_xlfn.XLOOKUP(M5427,reference_province_to_city!$A$2:$A$11,reference_province_to_city!$B$2:$B$11)</f>
        <v>Semarang</v>
      </c>
      <c r="M5427" s="15" t="s">
        <v>15</v>
      </c>
      <c r="N5427" s="15">
        <v>50111.0</v>
      </c>
      <c r="O5427" s="15">
        <f t="array" ref="O5427">_xlfn.XLOOKUP(M5427,reference_postal_code!$B$2:$B$11,reference_postal_code!$A$2:$A$11)</f>
        <v>50111</v>
      </c>
      <c r="P5427" s="15" t="s">
        <v>77</v>
      </c>
      <c r="Q5427" s="15" t="s">
        <v>2570</v>
      </c>
      <c r="R5427" s="15" t="s">
        <v>110</v>
      </c>
      <c r="S5427" s="15" t="s">
        <v>149</v>
      </c>
      <c r="T5427" s="15" t="s">
        <v>2571</v>
      </c>
      <c r="U5427" s="28">
        <v>1439640.0</v>
      </c>
      <c r="V5427" s="15">
        <v>3.0</v>
      </c>
      <c r="W5427" s="31">
        <v>0.2</v>
      </c>
      <c r="X5427" s="28">
        <v>-161960.0</v>
      </c>
    </row>
    <row r="5428" ht="15.75" customHeight="1">
      <c r="A5428" s="15">
        <v>4685.0</v>
      </c>
      <c r="B5428" s="15" t="s">
        <v>7821</v>
      </c>
      <c r="C5428" s="18">
        <v>42611.0</v>
      </c>
      <c r="D5428" s="18">
        <v>42616.0</v>
      </c>
      <c r="E5428" s="18">
        <f t="shared" si="1"/>
        <v>42616</v>
      </c>
      <c r="F5428" s="15" t="s">
        <v>55</v>
      </c>
      <c r="G5428" s="15" t="s">
        <v>1345</v>
      </c>
      <c r="H5428" s="15" t="s">
        <v>1346</v>
      </c>
      <c r="I5428" s="15" t="s">
        <v>128</v>
      </c>
      <c r="J5428" s="15" t="s">
        <v>60</v>
      </c>
      <c r="K5428" s="15" t="s">
        <v>33</v>
      </c>
      <c r="L5428" s="15" t="str">
        <f t="array" ref="L5428">_xlfn.XLOOKUP(M5428,reference_province_to_city!$A$2:$A$11,reference_province_to_city!$B$2:$B$11)</f>
        <v>Makassar</v>
      </c>
      <c r="M5428" s="15" t="s">
        <v>25</v>
      </c>
      <c r="N5428" s="15">
        <v>90111.0</v>
      </c>
      <c r="O5428" s="15">
        <f t="array" ref="O5428">_xlfn.XLOOKUP(M5428,reference_postal_code!$B$2:$B$11,reference_postal_code!$A$2:$A$11)</f>
        <v>90111</v>
      </c>
      <c r="P5428" s="15" t="s">
        <v>63</v>
      </c>
      <c r="Q5428" s="15" t="s">
        <v>6820</v>
      </c>
      <c r="R5428" s="15" t="s">
        <v>106</v>
      </c>
      <c r="S5428" s="15" t="s">
        <v>183</v>
      </c>
      <c r="T5428" s="15" t="s">
        <v>6821</v>
      </c>
      <c r="U5428" s="28">
        <v>2458200.0</v>
      </c>
      <c r="V5428" s="15">
        <v>4.0</v>
      </c>
      <c r="W5428" s="31">
        <v>0.5</v>
      </c>
      <c r="X5428" s="28">
        <v>-1229100.0</v>
      </c>
    </row>
    <row r="5429" ht="15.75" customHeight="1">
      <c r="A5429" s="15">
        <v>4684.0</v>
      </c>
      <c r="B5429" s="15" t="s">
        <v>7821</v>
      </c>
      <c r="C5429" s="18">
        <v>42611.0</v>
      </c>
      <c r="D5429" s="18">
        <v>42616.0</v>
      </c>
      <c r="E5429" s="18">
        <f t="shared" si="1"/>
        <v>42616</v>
      </c>
      <c r="F5429" s="15" t="s">
        <v>55</v>
      </c>
      <c r="G5429" s="15" t="s">
        <v>1345</v>
      </c>
      <c r="H5429" s="15" t="s">
        <v>1346</v>
      </c>
      <c r="I5429" s="15" t="s">
        <v>128</v>
      </c>
      <c r="J5429" s="15" t="s">
        <v>60</v>
      </c>
      <c r="K5429" s="15" t="s">
        <v>33</v>
      </c>
      <c r="L5429" s="15" t="str">
        <f t="array" ref="L5429">_xlfn.XLOOKUP(M5429,reference_province_to_city!$A$2:$A$11,reference_province_to_city!$B$2:$B$11)</f>
        <v>Makassar</v>
      </c>
      <c r="M5429" s="15" t="s">
        <v>25</v>
      </c>
      <c r="N5429" s="15">
        <v>90111.0</v>
      </c>
      <c r="O5429" s="15">
        <f t="array" ref="O5429">_xlfn.XLOOKUP(M5429,reference_postal_code!$B$2:$B$11,reference_postal_code!$A$2:$A$11)</f>
        <v>90111</v>
      </c>
      <c r="P5429" s="15" t="s">
        <v>63</v>
      </c>
      <c r="Q5429" s="15" t="s">
        <v>2314</v>
      </c>
      <c r="R5429" s="15" t="s">
        <v>106</v>
      </c>
      <c r="S5429" s="15" t="s">
        <v>218</v>
      </c>
      <c r="T5429" s="15" t="s">
        <v>2315</v>
      </c>
      <c r="U5429" s="28">
        <v>3628800.0</v>
      </c>
      <c r="V5429" s="15">
        <v>4.0</v>
      </c>
      <c r="W5429" s="31">
        <v>0.4</v>
      </c>
      <c r="X5429" s="28">
        <v>-846720.0</v>
      </c>
    </row>
    <row r="5430" ht="15.75" customHeight="1">
      <c r="A5430" s="15">
        <v>100.0</v>
      </c>
      <c r="B5430" s="15" t="s">
        <v>7819</v>
      </c>
      <c r="C5430" s="18">
        <v>42611.0</v>
      </c>
      <c r="D5430" s="18">
        <v>42615.0</v>
      </c>
      <c r="E5430" s="18">
        <f t="shared" si="1"/>
        <v>42615</v>
      </c>
      <c r="F5430" s="15" t="s">
        <v>55</v>
      </c>
      <c r="G5430" s="15" t="s">
        <v>665</v>
      </c>
      <c r="H5430" s="15" t="s">
        <v>666</v>
      </c>
      <c r="I5430" s="15" t="s">
        <v>76</v>
      </c>
      <c r="J5430" s="15" t="s">
        <v>60</v>
      </c>
      <c r="K5430" s="15" t="s">
        <v>17</v>
      </c>
      <c r="L5430" s="15" t="str">
        <f t="array" ref="L5430">_xlfn.XLOOKUP(M5430,reference_province_to_city!$A$2:$A$11,reference_province_to_city!$B$2:$B$11)</f>
        <v>Semarang</v>
      </c>
      <c r="M5430" s="15" t="s">
        <v>15</v>
      </c>
      <c r="N5430" s="15">
        <v>50111.0</v>
      </c>
      <c r="O5430" s="15">
        <f t="array" ref="O5430">_xlfn.XLOOKUP(M5430,reference_postal_code!$B$2:$B$11,reference_postal_code!$A$2:$A$11)</f>
        <v>50111</v>
      </c>
      <c r="P5430" s="15" t="s">
        <v>77</v>
      </c>
      <c r="Q5430" s="15" t="s">
        <v>6682</v>
      </c>
      <c r="R5430" s="15" t="s">
        <v>65</v>
      </c>
      <c r="S5430" s="15" t="s">
        <v>66</v>
      </c>
      <c r="T5430" s="15" t="s">
        <v>6683</v>
      </c>
      <c r="U5430" s="28">
        <v>969360.0</v>
      </c>
      <c r="V5430" s="15">
        <v>7.0</v>
      </c>
      <c r="W5430" s="31">
        <v>0.2</v>
      </c>
      <c r="X5430" s="28">
        <v>339276.0</v>
      </c>
    </row>
    <row r="5431" ht="15.75" customHeight="1">
      <c r="A5431" s="15">
        <v>4687.0</v>
      </c>
      <c r="B5431" s="15" t="s">
        <v>7821</v>
      </c>
      <c r="C5431" s="18">
        <v>42611.0</v>
      </c>
      <c r="D5431" s="18">
        <v>42616.0</v>
      </c>
      <c r="E5431" s="18">
        <f t="shared" si="1"/>
        <v>42616</v>
      </c>
      <c r="F5431" s="15" t="s">
        <v>55</v>
      </c>
      <c r="G5431" s="15" t="s">
        <v>1345</v>
      </c>
      <c r="H5431" s="15" t="s">
        <v>1346</v>
      </c>
      <c r="I5431" s="15" t="s">
        <v>128</v>
      </c>
      <c r="J5431" s="15" t="s">
        <v>60</v>
      </c>
      <c r="K5431" s="15" t="s">
        <v>33</v>
      </c>
      <c r="L5431" s="15" t="str">
        <f t="array" ref="L5431">_xlfn.XLOOKUP(M5431,reference_province_to_city!$A$2:$A$11,reference_province_to_city!$B$2:$B$11)</f>
        <v>Makassar</v>
      </c>
      <c r="M5431" s="15" t="s">
        <v>25</v>
      </c>
      <c r="N5431" s="15">
        <v>90111.0</v>
      </c>
      <c r="O5431" s="15">
        <f t="array" ref="O5431">_xlfn.XLOOKUP(M5431,reference_postal_code!$B$2:$B$11,reference_postal_code!$A$2:$A$11)</f>
        <v>90111</v>
      </c>
      <c r="P5431" s="15" t="s">
        <v>63</v>
      </c>
      <c r="Q5431" s="15" t="s">
        <v>3142</v>
      </c>
      <c r="R5431" s="15" t="s">
        <v>65</v>
      </c>
      <c r="S5431" s="15" t="s">
        <v>103</v>
      </c>
      <c r="T5431" s="15" t="s">
        <v>3143</v>
      </c>
      <c r="U5431" s="28">
        <v>158760.0</v>
      </c>
      <c r="V5431" s="15">
        <v>7.0</v>
      </c>
      <c r="W5431" s="31">
        <v>0.2</v>
      </c>
      <c r="X5431" s="28">
        <v>-35721.0</v>
      </c>
    </row>
    <row r="5432" ht="15.75" customHeight="1">
      <c r="A5432" s="15">
        <v>6337.0</v>
      </c>
      <c r="B5432" s="15" t="s">
        <v>7822</v>
      </c>
      <c r="C5432" s="18">
        <v>42612.0</v>
      </c>
      <c r="D5432" s="18">
        <v>42619.0</v>
      </c>
      <c r="E5432" s="18">
        <f t="shared" si="1"/>
        <v>42619</v>
      </c>
      <c r="F5432" s="15" t="s">
        <v>55</v>
      </c>
      <c r="G5432" s="15" t="s">
        <v>849</v>
      </c>
      <c r="H5432" s="15" t="s">
        <v>850</v>
      </c>
      <c r="I5432" s="15" t="s">
        <v>59</v>
      </c>
      <c r="J5432" s="15" t="s">
        <v>60</v>
      </c>
      <c r="K5432" s="15" t="s">
        <v>17</v>
      </c>
      <c r="L5432" s="15" t="str">
        <f t="array" ref="L5432">_xlfn.XLOOKUP(M5432,reference_province_to_city!$A$2:$A$11,reference_province_to_city!$B$2:$B$11)</f>
        <v>Semarang</v>
      </c>
      <c r="M5432" s="15" t="s">
        <v>15</v>
      </c>
      <c r="N5432" s="15">
        <v>50111.0</v>
      </c>
      <c r="O5432" s="15">
        <f t="array" ref="O5432">_xlfn.XLOOKUP(M5432,reference_postal_code!$B$2:$B$11,reference_postal_code!$A$2:$A$11)</f>
        <v>50111</v>
      </c>
      <c r="P5432" s="15" t="s">
        <v>77</v>
      </c>
      <c r="Q5432" s="15" t="s">
        <v>4681</v>
      </c>
      <c r="R5432" s="15" t="s">
        <v>106</v>
      </c>
      <c r="S5432" s="15" t="s">
        <v>139</v>
      </c>
      <c r="T5432" s="15" t="s">
        <v>4682</v>
      </c>
      <c r="U5432" s="28">
        <v>705600.0</v>
      </c>
      <c r="V5432" s="15">
        <v>4.0</v>
      </c>
      <c r="W5432" s="31">
        <v>0.0</v>
      </c>
      <c r="X5432" s="28">
        <v>239904.0</v>
      </c>
    </row>
    <row r="5433" ht="15.75" customHeight="1">
      <c r="A5433" s="15">
        <v>329.0</v>
      </c>
      <c r="B5433" s="15" t="s">
        <v>7823</v>
      </c>
      <c r="C5433" s="18">
        <v>42612.0</v>
      </c>
      <c r="D5433" s="18">
        <v>42614.0</v>
      </c>
      <c r="E5433" s="18">
        <f t="shared" si="1"/>
        <v>42614</v>
      </c>
      <c r="F5433" s="15" t="s">
        <v>125</v>
      </c>
      <c r="G5433" s="15" t="s">
        <v>3788</v>
      </c>
      <c r="H5433" s="15" t="s">
        <v>3789</v>
      </c>
      <c r="I5433" s="15" t="s">
        <v>59</v>
      </c>
      <c r="J5433" s="15" t="s">
        <v>60</v>
      </c>
      <c r="K5433" s="15" t="s">
        <v>31</v>
      </c>
      <c r="L5433" s="15" t="str">
        <f t="array" ref="L5433">_xlfn.XLOOKUP(M5433,reference_province_to_city!$A$2:$A$11,reference_province_to_city!$B$2:$B$11)</f>
        <v>Balikpapan</v>
      </c>
      <c r="M5433" s="15" t="s">
        <v>21</v>
      </c>
      <c r="N5433" s="15">
        <v>76114.0</v>
      </c>
      <c r="O5433" s="15">
        <f t="array" ref="O5433">_xlfn.XLOOKUP(M5433,reference_postal_code!$B$2:$B$11,reference_postal_code!$A$2:$A$11)</f>
        <v>76114</v>
      </c>
      <c r="P5433" s="15" t="s">
        <v>166</v>
      </c>
      <c r="Q5433" s="15" t="s">
        <v>2434</v>
      </c>
      <c r="R5433" s="15" t="s">
        <v>106</v>
      </c>
      <c r="S5433" s="15" t="s">
        <v>107</v>
      </c>
      <c r="T5433" s="15" t="s">
        <v>2435</v>
      </c>
      <c r="U5433" s="28">
        <v>1.180116E7</v>
      </c>
      <c r="V5433" s="15">
        <v>4.0</v>
      </c>
      <c r="W5433" s="31">
        <v>0.3</v>
      </c>
      <c r="X5433" s="28">
        <v>-3877524.0</v>
      </c>
    </row>
    <row r="5434" ht="15.75" customHeight="1">
      <c r="A5434" s="15">
        <v>6338.0</v>
      </c>
      <c r="B5434" s="15" t="s">
        <v>7822</v>
      </c>
      <c r="C5434" s="18">
        <v>42612.0</v>
      </c>
      <c r="D5434" s="18">
        <v>42619.0</v>
      </c>
      <c r="E5434" s="18">
        <f t="shared" si="1"/>
        <v>42619</v>
      </c>
      <c r="F5434" s="15" t="s">
        <v>55</v>
      </c>
      <c r="G5434" s="15" t="s">
        <v>849</v>
      </c>
      <c r="H5434" s="15" t="s">
        <v>850</v>
      </c>
      <c r="I5434" s="15" t="s">
        <v>59</v>
      </c>
      <c r="J5434" s="15" t="s">
        <v>60</v>
      </c>
      <c r="K5434" s="15" t="s">
        <v>17</v>
      </c>
      <c r="L5434" s="15" t="str">
        <f t="array" ref="L5434">_xlfn.XLOOKUP(M5434,reference_province_to_city!$A$2:$A$11,reference_province_to_city!$B$2:$B$11)</f>
        <v>Semarang</v>
      </c>
      <c r="M5434" s="15" t="s">
        <v>15</v>
      </c>
      <c r="N5434" s="15">
        <v>50111.0</v>
      </c>
      <c r="O5434" s="15">
        <f t="array" ref="O5434">_xlfn.XLOOKUP(M5434,reference_postal_code!$B$2:$B$11,reference_postal_code!$A$2:$A$11)</f>
        <v>50111</v>
      </c>
      <c r="P5434" s="15" t="s">
        <v>77</v>
      </c>
      <c r="Q5434" s="15" t="s">
        <v>4716</v>
      </c>
      <c r="R5434" s="15" t="s">
        <v>110</v>
      </c>
      <c r="S5434" s="15" t="s">
        <v>111</v>
      </c>
      <c r="T5434" s="15" t="s">
        <v>4717</v>
      </c>
      <c r="U5434" s="28">
        <v>5099400.0</v>
      </c>
      <c r="V5434" s="15">
        <v>5.0</v>
      </c>
      <c r="W5434" s="31">
        <v>0.2</v>
      </c>
      <c r="X5434" s="28">
        <v>637425.0</v>
      </c>
    </row>
    <row r="5435" ht="15.75" customHeight="1">
      <c r="A5435" s="15">
        <v>331.0</v>
      </c>
      <c r="B5435" s="15" t="s">
        <v>7823</v>
      </c>
      <c r="C5435" s="18">
        <v>42612.0</v>
      </c>
      <c r="D5435" s="18">
        <v>42614.0</v>
      </c>
      <c r="E5435" s="18">
        <f t="shared" si="1"/>
        <v>42614</v>
      </c>
      <c r="F5435" s="15" t="s">
        <v>125</v>
      </c>
      <c r="G5435" s="15" t="s">
        <v>3788</v>
      </c>
      <c r="H5435" s="15" t="s">
        <v>3789</v>
      </c>
      <c r="I5435" s="15" t="s">
        <v>59</v>
      </c>
      <c r="J5435" s="15" t="s">
        <v>60</v>
      </c>
      <c r="K5435" s="15" t="s">
        <v>31</v>
      </c>
      <c r="L5435" s="15" t="str">
        <f t="array" ref="L5435">_xlfn.XLOOKUP(M5435,reference_province_to_city!$A$2:$A$11,reference_province_to_city!$B$2:$B$11)</f>
        <v>Balikpapan</v>
      </c>
      <c r="M5435" s="15" t="s">
        <v>21</v>
      </c>
      <c r="N5435" s="15">
        <v>76114.0</v>
      </c>
      <c r="O5435" s="15">
        <f t="array" ref="O5435">_xlfn.XLOOKUP(M5435,reference_postal_code!$B$2:$B$11,reference_postal_code!$A$2:$A$11)</f>
        <v>76114</v>
      </c>
      <c r="P5435" s="15" t="s">
        <v>166</v>
      </c>
      <c r="Q5435" s="15" t="s">
        <v>2432</v>
      </c>
      <c r="R5435" s="15" t="s">
        <v>65</v>
      </c>
      <c r="S5435" s="15" t="s">
        <v>83</v>
      </c>
      <c r="T5435" s="15" t="s">
        <v>2433</v>
      </c>
      <c r="U5435" s="28">
        <v>566460.0</v>
      </c>
      <c r="V5435" s="15">
        <v>6.0</v>
      </c>
      <c r="W5435" s="31">
        <v>0.7</v>
      </c>
      <c r="X5435" s="28">
        <v>-415404.0</v>
      </c>
    </row>
    <row r="5436" ht="15.75" customHeight="1">
      <c r="A5436" s="15">
        <v>328.0</v>
      </c>
      <c r="B5436" s="15" t="s">
        <v>7823</v>
      </c>
      <c r="C5436" s="18">
        <v>42612.0</v>
      </c>
      <c r="D5436" s="18">
        <v>42614.0</v>
      </c>
      <c r="E5436" s="18">
        <f t="shared" si="1"/>
        <v>42614</v>
      </c>
      <c r="F5436" s="15" t="s">
        <v>125</v>
      </c>
      <c r="G5436" s="15" t="s">
        <v>3788</v>
      </c>
      <c r="H5436" s="15" t="s">
        <v>3789</v>
      </c>
      <c r="I5436" s="15" t="s">
        <v>59</v>
      </c>
      <c r="J5436" s="15" t="s">
        <v>60</v>
      </c>
      <c r="K5436" s="15" t="s">
        <v>31</v>
      </c>
      <c r="L5436" s="15" t="str">
        <f t="array" ref="L5436">_xlfn.XLOOKUP(M5436,reference_province_to_city!$A$2:$A$11,reference_province_to_city!$B$2:$B$11)</f>
        <v>Balikpapan</v>
      </c>
      <c r="M5436" s="15" t="s">
        <v>21</v>
      </c>
      <c r="N5436" s="15">
        <v>76114.0</v>
      </c>
      <c r="O5436" s="15">
        <f t="array" ref="O5436">_xlfn.XLOOKUP(M5436,reference_postal_code!$B$2:$B$11,reference_postal_code!$A$2:$A$11)</f>
        <v>76114</v>
      </c>
      <c r="P5436" s="15" t="s">
        <v>166</v>
      </c>
      <c r="Q5436" s="15" t="s">
        <v>3291</v>
      </c>
      <c r="R5436" s="15" t="s">
        <v>65</v>
      </c>
      <c r="S5436" s="15" t="s">
        <v>87</v>
      </c>
      <c r="T5436" s="15" t="s">
        <v>3292</v>
      </c>
      <c r="U5436" s="28">
        <v>813360.0</v>
      </c>
      <c r="V5436" s="15">
        <v>2.0</v>
      </c>
      <c r="W5436" s="31">
        <v>0.2</v>
      </c>
      <c r="X5436" s="28">
        <v>50835.0</v>
      </c>
    </row>
    <row r="5437" ht="15.75" customHeight="1">
      <c r="A5437" s="15">
        <v>327.0</v>
      </c>
      <c r="B5437" s="15" t="s">
        <v>7823</v>
      </c>
      <c r="C5437" s="18">
        <v>42612.0</v>
      </c>
      <c r="D5437" s="18">
        <v>42614.0</v>
      </c>
      <c r="E5437" s="18">
        <f t="shared" si="1"/>
        <v>42614</v>
      </c>
      <c r="F5437" s="15" t="s">
        <v>125</v>
      </c>
      <c r="G5437" s="15" t="s">
        <v>3788</v>
      </c>
      <c r="H5437" s="15" t="s">
        <v>3789</v>
      </c>
      <c r="I5437" s="15" t="s">
        <v>59</v>
      </c>
      <c r="J5437" s="15" t="s">
        <v>60</v>
      </c>
      <c r="K5437" s="15" t="s">
        <v>31</v>
      </c>
      <c r="L5437" s="15" t="str">
        <f t="array" ref="L5437">_xlfn.XLOOKUP(M5437,reference_province_to_city!$A$2:$A$11,reference_province_to_city!$B$2:$B$11)</f>
        <v>Balikpapan</v>
      </c>
      <c r="M5437" s="15" t="s">
        <v>21</v>
      </c>
      <c r="N5437" s="15">
        <v>76114.0</v>
      </c>
      <c r="O5437" s="15">
        <f t="array" ref="O5437">_xlfn.XLOOKUP(M5437,reference_postal_code!$B$2:$B$11,reference_postal_code!$A$2:$A$11)</f>
        <v>76114</v>
      </c>
      <c r="P5437" s="15" t="s">
        <v>166</v>
      </c>
      <c r="Q5437" s="15" t="s">
        <v>391</v>
      </c>
      <c r="R5437" s="15" t="s">
        <v>110</v>
      </c>
      <c r="S5437" s="15" t="s">
        <v>111</v>
      </c>
      <c r="T5437" s="15" t="s">
        <v>392</v>
      </c>
      <c r="U5437" s="28">
        <v>4363470.0</v>
      </c>
      <c r="V5437" s="15">
        <v>3.0</v>
      </c>
      <c r="W5437" s="31">
        <v>0.4</v>
      </c>
      <c r="X5437" s="28">
        <v>-1018143.0</v>
      </c>
    </row>
    <row r="5438" ht="15.75" customHeight="1">
      <c r="A5438" s="15">
        <v>330.0</v>
      </c>
      <c r="B5438" s="15" t="s">
        <v>7823</v>
      </c>
      <c r="C5438" s="18">
        <v>42612.0</v>
      </c>
      <c r="D5438" s="18">
        <v>42614.0</v>
      </c>
      <c r="E5438" s="18">
        <f t="shared" si="1"/>
        <v>42614</v>
      </c>
      <c r="F5438" s="15" t="s">
        <v>125</v>
      </c>
      <c r="G5438" s="15" t="s">
        <v>3788</v>
      </c>
      <c r="H5438" s="15" t="s">
        <v>3789</v>
      </c>
      <c r="I5438" s="15" t="s">
        <v>59</v>
      </c>
      <c r="J5438" s="15" t="s">
        <v>60</v>
      </c>
      <c r="K5438" s="15" t="s">
        <v>2048</v>
      </c>
      <c r="L5438" s="15" t="str">
        <f t="array" ref="L5438">_xlfn.XLOOKUP(M5438,reference_province_to_city!$A$2:$A$11,reference_province_to_city!$B$2:$B$11)</f>
        <v>Balikpapan</v>
      </c>
      <c r="M5438" s="15" t="s">
        <v>21</v>
      </c>
      <c r="N5438" s="15">
        <v>76114.0</v>
      </c>
      <c r="O5438" s="15">
        <f t="array" ref="O5438">_xlfn.XLOOKUP(M5438,reference_postal_code!$B$2:$B$11,reference_postal_code!$A$2:$A$11)</f>
        <v>76114</v>
      </c>
      <c r="P5438" s="15" t="s">
        <v>166</v>
      </c>
      <c r="Q5438" s="15" t="s">
        <v>223</v>
      </c>
      <c r="R5438" s="15" t="s">
        <v>65</v>
      </c>
      <c r="S5438" s="15" t="s">
        <v>79</v>
      </c>
      <c r="T5438" s="15" t="s">
        <v>224</v>
      </c>
      <c r="U5438" s="28">
        <v>1503600.0</v>
      </c>
      <c r="V5438" s="15">
        <v>10.0</v>
      </c>
      <c r="W5438" s="31">
        <v>0.2</v>
      </c>
      <c r="X5438" s="28">
        <v>507465.0</v>
      </c>
    </row>
    <row r="5439" ht="15.75" customHeight="1">
      <c r="A5439" s="15">
        <v>5774.0</v>
      </c>
      <c r="B5439" s="15" t="s">
        <v>7824</v>
      </c>
      <c r="C5439" s="18">
        <v>42613.0</v>
      </c>
      <c r="D5439" s="18">
        <v>42619.0</v>
      </c>
      <c r="E5439" s="18">
        <f t="shared" si="1"/>
        <v>42619</v>
      </c>
      <c r="F5439" s="15" t="s">
        <v>55</v>
      </c>
      <c r="G5439" s="15" t="s">
        <v>5185</v>
      </c>
      <c r="H5439" s="15" t="s">
        <v>5186</v>
      </c>
      <c r="I5439" s="15" t="s">
        <v>59</v>
      </c>
      <c r="J5439" s="15" t="s">
        <v>60</v>
      </c>
      <c r="K5439" s="15" t="s">
        <v>17</v>
      </c>
      <c r="L5439" s="15" t="str">
        <f t="array" ref="L5439">_xlfn.XLOOKUP(M5439,reference_province_to_city!$A$2:$A$11,reference_province_to_city!$B$2:$B$11)</f>
        <v>Semarang</v>
      </c>
      <c r="M5439" s="15" t="s">
        <v>15</v>
      </c>
      <c r="N5439" s="15">
        <v>50111.0</v>
      </c>
      <c r="O5439" s="15">
        <f t="array" ref="O5439">_xlfn.XLOOKUP(M5439,reference_postal_code!$B$2:$B$11,reference_postal_code!$A$2:$A$11)</f>
        <v>50111</v>
      </c>
      <c r="P5439" s="15" t="s">
        <v>77</v>
      </c>
      <c r="Q5439" s="15" t="s">
        <v>7276</v>
      </c>
      <c r="R5439" s="15" t="s">
        <v>65</v>
      </c>
      <c r="S5439" s="15" t="s">
        <v>87</v>
      </c>
      <c r="T5439" s="15" t="s">
        <v>7277</v>
      </c>
      <c r="U5439" s="28">
        <v>359520.0</v>
      </c>
      <c r="V5439" s="15">
        <v>2.0</v>
      </c>
      <c r="W5439" s="31">
        <v>0.2</v>
      </c>
      <c r="X5439" s="28">
        <v>35952.0</v>
      </c>
    </row>
    <row r="5440" ht="15.75" customHeight="1">
      <c r="A5440" s="15">
        <v>2144.0</v>
      </c>
      <c r="B5440" s="15" t="s">
        <v>7825</v>
      </c>
      <c r="C5440" s="18">
        <v>42614.0</v>
      </c>
      <c r="D5440" s="18">
        <v>42618.0</v>
      </c>
      <c r="E5440" s="18">
        <f t="shared" si="1"/>
        <v>42618</v>
      </c>
      <c r="F5440" s="15" t="s">
        <v>55</v>
      </c>
      <c r="G5440" s="15" t="s">
        <v>678</v>
      </c>
      <c r="H5440" s="15" t="s">
        <v>679</v>
      </c>
      <c r="I5440" s="15" t="s">
        <v>128</v>
      </c>
      <c r="J5440" s="15" t="s">
        <v>60</v>
      </c>
      <c r="K5440" s="15" t="s">
        <v>31</v>
      </c>
      <c r="L5440" s="15" t="str">
        <f t="array" ref="L5440">_xlfn.XLOOKUP(M5440,reference_province_to_city!$A$2:$A$11,reference_province_to_city!$B$2:$B$11)</f>
        <v>Balikpapan</v>
      </c>
      <c r="M5440" s="15" t="s">
        <v>21</v>
      </c>
      <c r="N5440" s="15">
        <v>76114.0</v>
      </c>
      <c r="O5440" s="15">
        <f t="array" ref="O5440">_xlfn.XLOOKUP(M5440,reference_postal_code!$B$2:$B$11,reference_postal_code!$A$2:$A$11)</f>
        <v>76114</v>
      </c>
      <c r="P5440" s="15" t="s">
        <v>166</v>
      </c>
      <c r="Q5440" s="15" t="s">
        <v>6764</v>
      </c>
      <c r="R5440" s="15" t="s">
        <v>110</v>
      </c>
      <c r="S5440" s="15" t="s">
        <v>111</v>
      </c>
      <c r="T5440" s="15" t="s">
        <v>6765</v>
      </c>
      <c r="U5440" s="28">
        <v>359820.0</v>
      </c>
      <c r="V5440" s="15">
        <v>2.0</v>
      </c>
      <c r="W5440" s="31">
        <v>0.4</v>
      </c>
      <c r="X5440" s="28">
        <v>-71964.0</v>
      </c>
    </row>
    <row r="5441" ht="15.75" customHeight="1">
      <c r="A5441" s="15">
        <v>6080.0</v>
      </c>
      <c r="B5441" s="15" t="s">
        <v>7826</v>
      </c>
      <c r="C5441" s="18">
        <v>42614.0</v>
      </c>
      <c r="D5441" s="18">
        <v>42620.0</v>
      </c>
      <c r="E5441" s="18">
        <f t="shared" si="1"/>
        <v>42620</v>
      </c>
      <c r="F5441" s="15" t="s">
        <v>55</v>
      </c>
      <c r="G5441" s="15" t="s">
        <v>1476</v>
      </c>
      <c r="H5441" s="15" t="s">
        <v>1477</v>
      </c>
      <c r="I5441" s="15" t="s">
        <v>59</v>
      </c>
      <c r="J5441" s="15" t="s">
        <v>60</v>
      </c>
      <c r="K5441" s="15" t="s">
        <v>10</v>
      </c>
      <c r="L5441" s="15" t="str">
        <f t="array" ref="L5441">_xlfn.XLOOKUP(M5441,reference_province_to_city!$A$2:$A$11,reference_province_to_city!$B$2:$B$11)</f>
        <v>Jakarta</v>
      </c>
      <c r="M5441" s="15" t="s">
        <v>7</v>
      </c>
      <c r="N5441" s="15">
        <v>10110.0</v>
      </c>
      <c r="O5441" s="15">
        <f t="array" ref="O5441">_xlfn.XLOOKUP(M5441,reference_postal_code!$B$2:$B$11,reference_postal_code!$A$2:$A$11)</f>
        <v>10110</v>
      </c>
      <c r="P5441" s="15" t="s">
        <v>117</v>
      </c>
      <c r="Q5441" s="15" t="s">
        <v>138</v>
      </c>
      <c r="R5441" s="15" t="s">
        <v>106</v>
      </c>
      <c r="S5441" s="15" t="s">
        <v>139</v>
      </c>
      <c r="T5441" s="15" t="s">
        <v>140</v>
      </c>
      <c r="U5441" s="28">
        <v>2877300.0</v>
      </c>
      <c r="V5441" s="15">
        <v>3.0</v>
      </c>
      <c r="W5441" s="31">
        <v>0.0</v>
      </c>
      <c r="X5441" s="28">
        <v>920736.0</v>
      </c>
    </row>
    <row r="5442" ht="15.75" customHeight="1">
      <c r="A5442" s="15">
        <v>350.0</v>
      </c>
      <c r="B5442" s="15" t="s">
        <v>7827</v>
      </c>
      <c r="C5442" s="18">
        <v>42614.0</v>
      </c>
      <c r="D5442" s="18">
        <v>42616.0</v>
      </c>
      <c r="E5442" s="18">
        <f t="shared" si="1"/>
        <v>42616</v>
      </c>
      <c r="F5442" s="15" t="s">
        <v>125</v>
      </c>
      <c r="G5442" s="15" t="s">
        <v>6031</v>
      </c>
      <c r="H5442" s="15" t="s">
        <v>6032</v>
      </c>
      <c r="I5442" s="15" t="s">
        <v>76</v>
      </c>
      <c r="J5442" s="15" t="s">
        <v>60</v>
      </c>
      <c r="K5442" s="15" t="s">
        <v>33</v>
      </c>
      <c r="L5442" s="15" t="str">
        <f t="array" ref="L5442">_xlfn.XLOOKUP(M5442,reference_province_to_city!$A$2:$A$11,reference_province_to_city!$B$2:$B$11)</f>
        <v>Makassar</v>
      </c>
      <c r="M5442" s="15" t="s">
        <v>25</v>
      </c>
      <c r="N5442" s="15">
        <v>90111.0</v>
      </c>
      <c r="O5442" s="15">
        <f t="array" ref="O5442">_xlfn.XLOOKUP(M5442,reference_postal_code!$B$2:$B$11,reference_postal_code!$A$2:$A$11)</f>
        <v>90111</v>
      </c>
      <c r="P5442" s="15" t="s">
        <v>63</v>
      </c>
      <c r="Q5442" s="15" t="s">
        <v>4709</v>
      </c>
      <c r="R5442" s="15" t="s">
        <v>110</v>
      </c>
      <c r="S5442" s="15" t="s">
        <v>149</v>
      </c>
      <c r="T5442" s="15" t="s">
        <v>4710</v>
      </c>
      <c r="U5442" s="28">
        <v>101850.0</v>
      </c>
      <c r="V5442" s="15">
        <v>1.0</v>
      </c>
      <c r="W5442" s="31">
        <v>0.0</v>
      </c>
      <c r="X5442" s="28">
        <v>34629.0</v>
      </c>
    </row>
    <row r="5443" ht="15.75" customHeight="1">
      <c r="A5443" s="15">
        <v>6985.0</v>
      </c>
      <c r="B5443" s="15" t="s">
        <v>7828</v>
      </c>
      <c r="C5443" s="18">
        <v>42614.0</v>
      </c>
      <c r="D5443" s="18">
        <v>42618.0</v>
      </c>
      <c r="E5443" s="18">
        <f t="shared" si="1"/>
        <v>42618</v>
      </c>
      <c r="F5443" s="15" t="s">
        <v>55</v>
      </c>
      <c r="G5443" s="15" t="s">
        <v>3168</v>
      </c>
      <c r="H5443" s="15" t="s">
        <v>3169</v>
      </c>
      <c r="I5443" s="15" t="s">
        <v>59</v>
      </c>
      <c r="J5443" s="15" t="s">
        <v>60</v>
      </c>
      <c r="K5443" s="15" t="s">
        <v>10</v>
      </c>
      <c r="L5443" s="15" t="str">
        <f t="array" ref="L5443">_xlfn.XLOOKUP(M5443,reference_province_to_city!$A$2:$A$11,reference_province_to_city!$B$2:$B$11)</f>
        <v>Jakarta</v>
      </c>
      <c r="M5443" s="15" t="s">
        <v>7</v>
      </c>
      <c r="N5443" s="15">
        <v>10110.0</v>
      </c>
      <c r="O5443" s="15">
        <f t="array" ref="O5443">_xlfn.XLOOKUP(M5443,reference_postal_code!$B$2:$B$11,reference_postal_code!$A$2:$A$11)</f>
        <v>10110</v>
      </c>
      <c r="P5443" s="15" t="s">
        <v>117</v>
      </c>
      <c r="Q5443" s="15" t="s">
        <v>6434</v>
      </c>
      <c r="R5443" s="15" t="s">
        <v>65</v>
      </c>
      <c r="S5443" s="15" t="s">
        <v>222</v>
      </c>
      <c r="T5443" s="15" t="s">
        <v>6435</v>
      </c>
      <c r="U5443" s="28">
        <v>5651100.0</v>
      </c>
      <c r="V5443" s="15">
        <v>4.0</v>
      </c>
      <c r="W5443" s="31">
        <v>0.1</v>
      </c>
      <c r="X5443" s="28">
        <v>1067430.0</v>
      </c>
    </row>
    <row r="5444" ht="15.75" customHeight="1">
      <c r="A5444" s="15">
        <v>353.0</v>
      </c>
      <c r="B5444" s="15" t="s">
        <v>7827</v>
      </c>
      <c r="C5444" s="18">
        <v>42614.0</v>
      </c>
      <c r="D5444" s="18"/>
      <c r="E5444" s="18">
        <f t="shared" si="1"/>
        <v>42617</v>
      </c>
      <c r="F5444" s="15" t="s">
        <v>125</v>
      </c>
      <c r="G5444" s="15" t="s">
        <v>6031</v>
      </c>
      <c r="H5444" s="15" t="s">
        <v>6032</v>
      </c>
      <c r="I5444" s="15" t="s">
        <v>76</v>
      </c>
      <c r="J5444" s="15" t="s">
        <v>60</v>
      </c>
      <c r="K5444" s="15" t="s">
        <v>33</v>
      </c>
      <c r="L5444" s="15" t="str">
        <f t="array" ref="L5444">_xlfn.XLOOKUP(M5444,reference_province_to_city!$A$2:$A$11,reference_province_to_city!$B$2:$B$11)</f>
        <v>Makassar</v>
      </c>
      <c r="M5444" s="15" t="s">
        <v>25</v>
      </c>
      <c r="N5444" s="15">
        <v>90111.0</v>
      </c>
      <c r="O5444" s="15">
        <f t="array" ref="O5444">_xlfn.XLOOKUP(M5444,reference_postal_code!$B$2:$B$11,reference_postal_code!$A$2:$A$11)</f>
        <v>90111</v>
      </c>
      <c r="P5444" s="15" t="s">
        <v>63</v>
      </c>
      <c r="Q5444" s="15" t="s">
        <v>2218</v>
      </c>
      <c r="R5444" s="15" t="s">
        <v>65</v>
      </c>
      <c r="S5444" s="15" t="s">
        <v>66</v>
      </c>
      <c r="T5444" s="15" t="s">
        <v>2219</v>
      </c>
      <c r="U5444" s="28">
        <v>736800.0</v>
      </c>
      <c r="V5444" s="15">
        <v>4.0</v>
      </c>
      <c r="W5444" s="31">
        <v>0.0</v>
      </c>
      <c r="X5444" s="28">
        <v>346296.0</v>
      </c>
    </row>
    <row r="5445" ht="15.75" customHeight="1">
      <c r="A5445" s="15">
        <v>352.0</v>
      </c>
      <c r="B5445" s="15" t="s">
        <v>7827</v>
      </c>
      <c r="C5445" s="18">
        <v>42614.0</v>
      </c>
      <c r="D5445" s="18">
        <v>42616.0</v>
      </c>
      <c r="E5445" s="18">
        <f t="shared" si="1"/>
        <v>42616</v>
      </c>
      <c r="F5445" s="15" t="s">
        <v>125</v>
      </c>
      <c r="G5445" s="15" t="s">
        <v>6031</v>
      </c>
      <c r="H5445" s="15" t="s">
        <v>6032</v>
      </c>
      <c r="I5445" s="15" t="s">
        <v>76</v>
      </c>
      <c r="J5445" s="15" t="s">
        <v>60</v>
      </c>
      <c r="K5445" s="15" t="s">
        <v>33</v>
      </c>
      <c r="L5445" s="15" t="str">
        <f t="array" ref="L5445">_xlfn.XLOOKUP(M5445,reference_province_to_city!$A$2:$A$11,reference_province_to_city!$B$2:$B$11)</f>
        <v>Makassar</v>
      </c>
      <c r="M5445" s="15" t="s">
        <v>25</v>
      </c>
      <c r="N5445" s="15">
        <v>90111.0</v>
      </c>
      <c r="O5445" s="15">
        <f t="array" ref="O5445">_xlfn.XLOOKUP(M5445,reference_postal_code!$B$2:$B$11,reference_postal_code!$A$2:$A$11)</f>
        <v>90111</v>
      </c>
      <c r="P5445" s="15" t="s">
        <v>63</v>
      </c>
      <c r="Q5445" s="15" t="s">
        <v>2308</v>
      </c>
      <c r="R5445" s="15" t="s">
        <v>65</v>
      </c>
      <c r="S5445" s="15" t="s">
        <v>83</v>
      </c>
      <c r="T5445" s="15" t="s">
        <v>1784</v>
      </c>
      <c r="U5445" s="28">
        <v>45720.0</v>
      </c>
      <c r="V5445" s="15">
        <v>1.0</v>
      </c>
      <c r="W5445" s="31">
        <v>0.2</v>
      </c>
      <c r="X5445" s="28">
        <v>16002.0</v>
      </c>
    </row>
    <row r="5446" ht="15.75" customHeight="1">
      <c r="A5446" s="15">
        <v>6988.0</v>
      </c>
      <c r="B5446" s="15" t="s">
        <v>7828</v>
      </c>
      <c r="C5446" s="18">
        <v>42614.0</v>
      </c>
      <c r="D5446" s="18">
        <v>42618.0</v>
      </c>
      <c r="E5446" s="18">
        <f t="shared" si="1"/>
        <v>42618</v>
      </c>
      <c r="F5446" s="15" t="s">
        <v>55</v>
      </c>
      <c r="G5446" s="15" t="s">
        <v>3168</v>
      </c>
      <c r="H5446" s="15" t="s">
        <v>3169</v>
      </c>
      <c r="I5446" s="15" t="s">
        <v>59</v>
      </c>
      <c r="J5446" s="15" t="s">
        <v>60</v>
      </c>
      <c r="K5446" s="15" t="s">
        <v>10</v>
      </c>
      <c r="L5446" s="15" t="str">
        <f t="array" ref="L5446">_xlfn.XLOOKUP(M5446,reference_province_to_city!$A$2:$A$11,reference_province_to_city!$B$2:$B$11)</f>
        <v>Jakarta</v>
      </c>
      <c r="M5446" s="15" t="s">
        <v>7</v>
      </c>
      <c r="N5446" s="15">
        <v>10110.0</v>
      </c>
      <c r="O5446" s="15">
        <f t="array" ref="O5446">_xlfn.XLOOKUP(M5446,reference_postal_code!$B$2:$B$11,reference_postal_code!$A$2:$A$11)</f>
        <v>10110</v>
      </c>
      <c r="P5446" s="15" t="s">
        <v>117</v>
      </c>
      <c r="Q5446" s="15" t="s">
        <v>2016</v>
      </c>
      <c r="R5446" s="15" t="s">
        <v>65</v>
      </c>
      <c r="S5446" s="15" t="s">
        <v>83</v>
      </c>
      <c r="T5446" s="15" t="s">
        <v>2017</v>
      </c>
      <c r="U5446" s="28">
        <v>396000.0</v>
      </c>
      <c r="V5446" s="15">
        <v>5.0</v>
      </c>
      <c r="W5446" s="31">
        <v>0.0</v>
      </c>
      <c r="X5446" s="28">
        <v>190080.0</v>
      </c>
    </row>
    <row r="5447" ht="15.75" customHeight="1">
      <c r="A5447" s="15">
        <v>6077.0</v>
      </c>
      <c r="B5447" s="15" t="s">
        <v>7826</v>
      </c>
      <c r="C5447" s="18">
        <v>42614.0</v>
      </c>
      <c r="D5447" s="18">
        <v>42620.0</v>
      </c>
      <c r="E5447" s="18">
        <f t="shared" si="1"/>
        <v>42620</v>
      </c>
      <c r="F5447" s="15" t="s">
        <v>55</v>
      </c>
      <c r="G5447" s="15" t="s">
        <v>1476</v>
      </c>
      <c r="H5447" s="15" t="s">
        <v>1477</v>
      </c>
      <c r="I5447" s="15" t="s">
        <v>59</v>
      </c>
      <c r="J5447" s="15" t="s">
        <v>60</v>
      </c>
      <c r="K5447" s="15" t="s">
        <v>10</v>
      </c>
      <c r="L5447" s="15" t="str">
        <f t="array" ref="L5447">_xlfn.XLOOKUP(M5447,reference_province_to_city!$A$2:$A$11,reference_province_to_city!$B$2:$B$11)</f>
        <v>Jakarta</v>
      </c>
      <c r="M5447" s="15" t="s">
        <v>7</v>
      </c>
      <c r="N5447" s="15">
        <v>10110.0</v>
      </c>
      <c r="O5447" s="15">
        <f t="array" ref="O5447">_xlfn.XLOOKUP(M5447,reference_postal_code!$B$2:$B$11,reference_postal_code!$A$2:$A$11)</f>
        <v>10110</v>
      </c>
      <c r="P5447" s="15" t="s">
        <v>117</v>
      </c>
      <c r="Q5447" s="15" t="s">
        <v>355</v>
      </c>
      <c r="R5447" s="15" t="s">
        <v>110</v>
      </c>
      <c r="S5447" s="15" t="s">
        <v>149</v>
      </c>
      <c r="T5447" s="15" t="s">
        <v>356</v>
      </c>
      <c r="U5447" s="28">
        <v>7033500.0</v>
      </c>
      <c r="V5447" s="15">
        <v>6.0</v>
      </c>
      <c r="W5447" s="31">
        <v>0.0</v>
      </c>
      <c r="X5447" s="28">
        <v>3094740.0</v>
      </c>
    </row>
    <row r="5448" ht="15.75" customHeight="1">
      <c r="A5448" s="15">
        <v>6986.0</v>
      </c>
      <c r="B5448" s="15" t="s">
        <v>7828</v>
      </c>
      <c r="C5448" s="18">
        <v>42614.0</v>
      </c>
      <c r="D5448" s="18"/>
      <c r="E5448" s="18">
        <f t="shared" si="1"/>
        <v>42617</v>
      </c>
      <c r="F5448" s="15" t="s">
        <v>55</v>
      </c>
      <c r="G5448" s="15" t="s">
        <v>3168</v>
      </c>
      <c r="H5448" s="15" t="s">
        <v>3169</v>
      </c>
      <c r="I5448" s="15" t="s">
        <v>59</v>
      </c>
      <c r="J5448" s="15" t="s">
        <v>60</v>
      </c>
      <c r="K5448" s="15" t="s">
        <v>10</v>
      </c>
      <c r="L5448" s="15" t="str">
        <f t="array" ref="L5448">_xlfn.XLOOKUP(M5448,reference_province_to_city!$A$2:$A$11,reference_province_to_city!$B$2:$B$11)</f>
        <v>Jakarta</v>
      </c>
      <c r="M5448" s="15" t="s">
        <v>7</v>
      </c>
      <c r="N5448" s="15">
        <v>10110.0</v>
      </c>
      <c r="O5448" s="15">
        <f t="array" ref="O5448">_xlfn.XLOOKUP(M5448,reference_postal_code!$B$2:$B$11,reference_postal_code!$A$2:$A$11)</f>
        <v>10110</v>
      </c>
      <c r="P5448" s="15" t="s">
        <v>117</v>
      </c>
      <c r="Q5448" s="15" t="s">
        <v>499</v>
      </c>
      <c r="R5448" s="15" t="s">
        <v>65</v>
      </c>
      <c r="S5448" s="15" t="s">
        <v>83</v>
      </c>
      <c r="T5448" s="15" t="s">
        <v>500</v>
      </c>
      <c r="U5448" s="28">
        <v>442800.0</v>
      </c>
      <c r="V5448" s="15">
        <v>4.0</v>
      </c>
      <c r="W5448" s="31">
        <v>0.0</v>
      </c>
      <c r="X5448" s="28">
        <v>216972.0</v>
      </c>
    </row>
    <row r="5449" ht="15.75" customHeight="1">
      <c r="A5449" s="15">
        <v>6079.0</v>
      </c>
      <c r="B5449" s="15" t="s">
        <v>7826</v>
      </c>
      <c r="C5449" s="18">
        <v>42614.0</v>
      </c>
      <c r="D5449" s="18">
        <v>42620.0</v>
      </c>
      <c r="E5449" s="18">
        <f t="shared" si="1"/>
        <v>42620</v>
      </c>
      <c r="F5449" s="15" t="s">
        <v>55</v>
      </c>
      <c r="G5449" s="15" t="s">
        <v>1476</v>
      </c>
      <c r="H5449" s="15" t="s">
        <v>1477</v>
      </c>
      <c r="I5449" s="15" t="s">
        <v>59</v>
      </c>
      <c r="J5449" s="15" t="s">
        <v>60</v>
      </c>
      <c r="K5449" s="15" t="s">
        <v>10</v>
      </c>
      <c r="L5449" s="15" t="str">
        <f t="array" ref="L5449">_xlfn.XLOOKUP(M5449,reference_province_to_city!$A$2:$A$11,reference_province_to_city!$B$2:$B$11)</f>
        <v>Jakarta</v>
      </c>
      <c r="M5449" s="15" t="s">
        <v>7</v>
      </c>
      <c r="N5449" s="15">
        <v>10110.0</v>
      </c>
      <c r="O5449" s="15">
        <f t="array" ref="O5449">_xlfn.XLOOKUP(M5449,reference_postal_code!$B$2:$B$11,reference_postal_code!$A$2:$A$11)</f>
        <v>10110</v>
      </c>
      <c r="P5449" s="15" t="s">
        <v>117</v>
      </c>
      <c r="Q5449" s="15" t="s">
        <v>3097</v>
      </c>
      <c r="R5449" s="15" t="s">
        <v>65</v>
      </c>
      <c r="S5449" s="15" t="s">
        <v>226</v>
      </c>
      <c r="T5449" s="15" t="s">
        <v>3098</v>
      </c>
      <c r="U5449" s="28">
        <v>164250.0</v>
      </c>
      <c r="V5449" s="15">
        <v>3.0</v>
      </c>
      <c r="W5449" s="31">
        <v>0.0</v>
      </c>
      <c r="X5449" s="28">
        <v>49275.0</v>
      </c>
    </row>
    <row r="5450" ht="15.75" customHeight="1">
      <c r="A5450" s="15">
        <v>963.0</v>
      </c>
      <c r="B5450" s="15" t="s">
        <v>7829</v>
      </c>
      <c r="C5450" s="18">
        <v>42614.0</v>
      </c>
      <c r="D5450" s="18">
        <v>42617.0</v>
      </c>
      <c r="E5450" s="18">
        <f t="shared" si="1"/>
        <v>42617</v>
      </c>
      <c r="F5450" s="15" t="s">
        <v>125</v>
      </c>
      <c r="G5450" s="15" t="s">
        <v>7312</v>
      </c>
      <c r="H5450" s="15" t="s">
        <v>7313</v>
      </c>
      <c r="I5450" s="15" t="s">
        <v>128</v>
      </c>
      <c r="J5450" s="15" t="s">
        <v>60</v>
      </c>
      <c r="K5450" s="15" t="s">
        <v>14</v>
      </c>
      <c r="L5450" s="15" t="str">
        <f t="array" ref="L5450">_xlfn.XLOOKUP(M5450,reference_province_to_city!$A$2:$A$11,reference_province_to_city!$B$2:$B$11)</f>
        <v>Bandung</v>
      </c>
      <c r="M5450" s="15" t="s">
        <v>12</v>
      </c>
      <c r="N5450" s="15">
        <v>40111.0</v>
      </c>
      <c r="O5450" s="15">
        <f t="array" ref="O5450">_xlfn.XLOOKUP(M5450,reference_postal_code!$B$2:$B$11,reference_postal_code!$A$2:$A$11)</f>
        <v>40111</v>
      </c>
      <c r="P5450" s="15" t="s">
        <v>117</v>
      </c>
      <c r="Q5450" s="15" t="s">
        <v>3615</v>
      </c>
      <c r="R5450" s="15" t="s">
        <v>65</v>
      </c>
      <c r="S5450" s="15" t="s">
        <v>173</v>
      </c>
      <c r="T5450" s="15" t="s">
        <v>3616</v>
      </c>
      <c r="U5450" s="28">
        <v>328200.0</v>
      </c>
      <c r="V5450" s="15">
        <v>2.0</v>
      </c>
      <c r="W5450" s="31">
        <v>0.0</v>
      </c>
      <c r="X5450" s="28">
        <v>164100.0</v>
      </c>
    </row>
    <row r="5451" ht="15.75" customHeight="1">
      <c r="A5451" s="15">
        <v>2145.0</v>
      </c>
      <c r="B5451" s="15" t="s">
        <v>7825</v>
      </c>
      <c r="C5451" s="18">
        <v>42614.0</v>
      </c>
      <c r="D5451" s="18">
        <v>42618.0</v>
      </c>
      <c r="E5451" s="18">
        <f t="shared" si="1"/>
        <v>42618</v>
      </c>
      <c r="F5451" s="15" t="s">
        <v>55</v>
      </c>
      <c r="G5451" s="15" t="s">
        <v>678</v>
      </c>
      <c r="H5451" s="15" t="s">
        <v>679</v>
      </c>
      <c r="I5451" s="15" t="s">
        <v>128</v>
      </c>
      <c r="J5451" s="15" t="s">
        <v>60</v>
      </c>
      <c r="K5451" s="15" t="s">
        <v>31</v>
      </c>
      <c r="L5451" s="15" t="str">
        <f t="array" ref="L5451">_xlfn.XLOOKUP(M5451,reference_province_to_city!$A$2:$A$11,reference_province_to_city!$B$2:$B$11)</f>
        <v>Balikpapan</v>
      </c>
      <c r="M5451" s="15" t="s">
        <v>21</v>
      </c>
      <c r="N5451" s="15">
        <v>76114.0</v>
      </c>
      <c r="O5451" s="15">
        <f t="array" ref="O5451">_xlfn.XLOOKUP(M5451,reference_postal_code!$B$2:$B$11,reference_postal_code!$A$2:$A$11)</f>
        <v>76114</v>
      </c>
      <c r="P5451" s="15" t="s">
        <v>166</v>
      </c>
      <c r="Q5451" s="15" t="s">
        <v>1210</v>
      </c>
      <c r="R5451" s="15" t="s">
        <v>65</v>
      </c>
      <c r="S5451" s="15" t="s">
        <v>103</v>
      </c>
      <c r="T5451" s="15" t="s">
        <v>1211</v>
      </c>
      <c r="U5451" s="28">
        <v>250320.0</v>
      </c>
      <c r="V5451" s="15">
        <v>7.0</v>
      </c>
      <c r="W5451" s="31">
        <v>0.2</v>
      </c>
      <c r="X5451" s="28">
        <v>81354.0</v>
      </c>
    </row>
    <row r="5452" ht="15.75" customHeight="1">
      <c r="A5452" s="15">
        <v>7482.0</v>
      </c>
      <c r="B5452" s="15" t="s">
        <v>7830</v>
      </c>
      <c r="C5452" s="18">
        <v>42614.0</v>
      </c>
      <c r="D5452" s="18">
        <v>42616.0</v>
      </c>
      <c r="E5452" s="18">
        <f t="shared" si="1"/>
        <v>42616</v>
      </c>
      <c r="F5452" s="15" t="s">
        <v>114</v>
      </c>
      <c r="G5452" s="15" t="s">
        <v>1289</v>
      </c>
      <c r="H5452" s="15" t="s">
        <v>1290</v>
      </c>
      <c r="I5452" s="15" t="s">
        <v>76</v>
      </c>
      <c r="J5452" s="15" t="s">
        <v>60</v>
      </c>
      <c r="K5452" s="15" t="s">
        <v>26</v>
      </c>
      <c r="L5452" s="15" t="str">
        <f t="array" ref="L5452">_xlfn.XLOOKUP(M5452,reference_province_to_city!$A$2:$A$11,reference_province_to_city!$B$2:$B$11)</f>
        <v>Denpasar</v>
      </c>
      <c r="M5452" s="15" t="s">
        <v>24</v>
      </c>
      <c r="N5452" s="15">
        <v>80231.0</v>
      </c>
      <c r="O5452" s="15">
        <f t="array" ref="O5452">_xlfn.XLOOKUP(M5452,reference_postal_code!$B$2:$B$11,reference_postal_code!$A$2:$A$11)</f>
        <v>80231</v>
      </c>
      <c r="P5452" s="15" t="s">
        <v>63</v>
      </c>
      <c r="Q5452" s="15" t="s">
        <v>2580</v>
      </c>
      <c r="R5452" s="15" t="s">
        <v>65</v>
      </c>
      <c r="S5452" s="15" t="s">
        <v>173</v>
      </c>
      <c r="T5452" s="15" t="s">
        <v>2581</v>
      </c>
      <c r="U5452" s="28">
        <v>191700.0</v>
      </c>
      <c r="V5452" s="15">
        <v>1.0</v>
      </c>
      <c r="W5452" s="31">
        <v>0.0</v>
      </c>
      <c r="X5452" s="28">
        <v>86265.0</v>
      </c>
    </row>
    <row r="5453" ht="15.75" customHeight="1">
      <c r="A5453" s="15">
        <v>351.0</v>
      </c>
      <c r="B5453" s="15" t="s">
        <v>7827</v>
      </c>
      <c r="C5453" s="18">
        <v>42614.0</v>
      </c>
      <c r="D5453" s="18">
        <v>42616.0</v>
      </c>
      <c r="E5453" s="18">
        <f t="shared" si="1"/>
        <v>42616</v>
      </c>
      <c r="F5453" s="15" t="s">
        <v>125</v>
      </c>
      <c r="G5453" s="15" t="s">
        <v>6031</v>
      </c>
      <c r="H5453" s="15" t="s">
        <v>6032</v>
      </c>
      <c r="I5453" s="15" t="s">
        <v>76</v>
      </c>
      <c r="J5453" s="15" t="s">
        <v>60</v>
      </c>
      <c r="K5453" s="15" t="s">
        <v>33</v>
      </c>
      <c r="L5453" s="15" t="str">
        <f t="array" ref="L5453">_xlfn.XLOOKUP(M5453,reference_province_to_city!$A$2:$A$11,reference_province_to_city!$B$2:$B$11)</f>
        <v>Makassar</v>
      </c>
      <c r="M5453" s="15" t="s">
        <v>25</v>
      </c>
      <c r="O5453" s="15">
        <f t="array" ref="O5453">_xlfn.XLOOKUP(M5453,reference_postal_code!$B$2:$B$11,reference_postal_code!$A$2:$A$11)</f>
        <v>90111</v>
      </c>
      <c r="P5453" s="15" t="s">
        <v>63</v>
      </c>
      <c r="Q5453" s="15" t="s">
        <v>2218</v>
      </c>
      <c r="R5453" s="15" t="s">
        <v>65</v>
      </c>
      <c r="S5453" s="15" t="s">
        <v>66</v>
      </c>
      <c r="T5453" s="15" t="s">
        <v>2219</v>
      </c>
      <c r="U5453" s="28">
        <v>368400.0</v>
      </c>
      <c r="V5453" s="15">
        <v>2.0</v>
      </c>
      <c r="W5453" s="31">
        <v>0.0</v>
      </c>
      <c r="X5453" s="28">
        <v>173148.0</v>
      </c>
    </row>
    <row r="5454" ht="15.75" customHeight="1">
      <c r="A5454" s="15">
        <v>2143.0</v>
      </c>
      <c r="B5454" s="15" t="s">
        <v>7825</v>
      </c>
      <c r="C5454" s="18">
        <v>42614.0</v>
      </c>
      <c r="D5454" s="18">
        <v>42618.0</v>
      </c>
      <c r="E5454" s="18">
        <f t="shared" si="1"/>
        <v>42618</v>
      </c>
      <c r="F5454" s="15" t="s">
        <v>55</v>
      </c>
      <c r="G5454" s="15" t="s">
        <v>678</v>
      </c>
      <c r="H5454" s="15" t="s">
        <v>679</v>
      </c>
      <c r="I5454" s="15" t="s">
        <v>128</v>
      </c>
      <c r="J5454" s="15" t="s">
        <v>60</v>
      </c>
      <c r="K5454" s="15" t="s">
        <v>31</v>
      </c>
      <c r="L5454" s="15" t="str">
        <f t="array" ref="L5454">_xlfn.XLOOKUP(M5454,reference_province_to_city!$A$2:$A$11,reference_province_to_city!$B$2:$B$11)</f>
        <v>Balikpapan</v>
      </c>
      <c r="M5454" s="15" t="s">
        <v>21</v>
      </c>
      <c r="N5454" s="15">
        <v>76114.0</v>
      </c>
      <c r="O5454" s="15">
        <f t="array" ref="O5454">_xlfn.XLOOKUP(M5454,reference_postal_code!$B$2:$B$11,reference_postal_code!$A$2:$A$11)</f>
        <v>76114</v>
      </c>
      <c r="P5454" s="15" t="s">
        <v>166</v>
      </c>
      <c r="Q5454" s="15" t="s">
        <v>7407</v>
      </c>
      <c r="R5454" s="15" t="s">
        <v>65</v>
      </c>
      <c r="S5454" s="15" t="s">
        <v>66</v>
      </c>
      <c r="T5454" s="15" t="s">
        <v>7408</v>
      </c>
      <c r="U5454" s="28">
        <v>457200.0</v>
      </c>
      <c r="V5454" s="15">
        <v>6.0</v>
      </c>
      <c r="W5454" s="31">
        <v>0.2</v>
      </c>
      <c r="X5454" s="28">
        <v>148590.0</v>
      </c>
    </row>
    <row r="5455" ht="15.75" customHeight="1">
      <c r="A5455" s="15">
        <v>6984.0</v>
      </c>
      <c r="B5455" s="15" t="s">
        <v>7828</v>
      </c>
      <c r="C5455" s="18">
        <v>42614.0</v>
      </c>
      <c r="D5455" s="18">
        <v>42618.0</v>
      </c>
      <c r="E5455" s="18">
        <f t="shared" si="1"/>
        <v>42618</v>
      </c>
      <c r="F5455" s="15" t="s">
        <v>55</v>
      </c>
      <c r="G5455" s="15" t="s">
        <v>3168</v>
      </c>
      <c r="H5455" s="15" t="s">
        <v>3169</v>
      </c>
      <c r="I5455" s="15" t="s">
        <v>59</v>
      </c>
      <c r="J5455" s="15" t="s">
        <v>60</v>
      </c>
      <c r="K5455" s="15" t="s">
        <v>10</v>
      </c>
      <c r="L5455" s="15" t="str">
        <f t="array" ref="L5455">_xlfn.XLOOKUP(M5455,reference_province_to_city!$A$2:$A$11,reference_province_to_city!$B$2:$B$11)</f>
        <v>Jakarta</v>
      </c>
      <c r="M5455" s="15" t="s">
        <v>7</v>
      </c>
      <c r="N5455" s="15">
        <v>10110.0</v>
      </c>
      <c r="O5455" s="15">
        <f t="array" ref="O5455">_xlfn.XLOOKUP(M5455,reference_postal_code!$B$2:$B$11,reference_postal_code!$A$2:$A$11)</f>
        <v>10110</v>
      </c>
      <c r="P5455" s="15" t="s">
        <v>117</v>
      </c>
      <c r="Q5455" s="15" t="s">
        <v>7008</v>
      </c>
      <c r="R5455" s="15" t="s">
        <v>110</v>
      </c>
      <c r="S5455" s="15" t="s">
        <v>111</v>
      </c>
      <c r="T5455" s="15" t="s">
        <v>7009</v>
      </c>
      <c r="U5455" s="28">
        <v>131700.0</v>
      </c>
      <c r="V5455" s="15">
        <v>1.0</v>
      </c>
      <c r="W5455" s="31">
        <v>0.0</v>
      </c>
      <c r="X5455" s="28">
        <v>34242.0</v>
      </c>
    </row>
    <row r="5456" ht="15.75" customHeight="1">
      <c r="A5456" s="15">
        <v>6987.0</v>
      </c>
      <c r="B5456" s="15" t="s">
        <v>7828</v>
      </c>
      <c r="C5456" s="18">
        <v>42614.0</v>
      </c>
      <c r="D5456" s="18">
        <v>42618.0</v>
      </c>
      <c r="E5456" s="18">
        <f t="shared" si="1"/>
        <v>42618</v>
      </c>
      <c r="F5456" s="15" t="s">
        <v>55</v>
      </c>
      <c r="G5456" s="15" t="s">
        <v>3168</v>
      </c>
      <c r="H5456" s="15" t="s">
        <v>3169</v>
      </c>
      <c r="I5456" s="15" t="s">
        <v>59</v>
      </c>
      <c r="J5456" s="15" t="s">
        <v>60</v>
      </c>
      <c r="K5456" s="15" t="s">
        <v>10</v>
      </c>
      <c r="L5456" s="15" t="str">
        <f t="array" ref="L5456">_xlfn.XLOOKUP(M5456,reference_province_to_city!$A$2:$A$11,reference_province_to_city!$B$2:$B$11)</f>
        <v>Jakarta</v>
      </c>
      <c r="M5456" s="15" t="s">
        <v>7</v>
      </c>
      <c r="N5456" s="15">
        <v>10110.0</v>
      </c>
      <c r="O5456" s="15">
        <f t="array" ref="O5456">_xlfn.XLOOKUP(M5456,reference_postal_code!$B$2:$B$11,reference_postal_code!$A$2:$A$11)</f>
        <v>10110</v>
      </c>
      <c r="P5456" s="15" t="s">
        <v>117</v>
      </c>
      <c r="Q5456" s="15" t="s">
        <v>2277</v>
      </c>
      <c r="R5456" s="15" t="s">
        <v>65</v>
      </c>
      <c r="S5456" s="15" t="s">
        <v>93</v>
      </c>
      <c r="T5456" s="15" t="s">
        <v>2278</v>
      </c>
      <c r="U5456" s="28">
        <v>179400.0</v>
      </c>
      <c r="V5456" s="15">
        <v>2.0</v>
      </c>
      <c r="W5456" s="31">
        <v>0.0</v>
      </c>
      <c r="X5456" s="28">
        <v>44850.0</v>
      </c>
    </row>
    <row r="5457" ht="15.75" customHeight="1">
      <c r="A5457" s="15">
        <v>6983.0</v>
      </c>
      <c r="B5457" s="15" t="s">
        <v>7828</v>
      </c>
      <c r="C5457" s="18">
        <v>42614.0</v>
      </c>
      <c r="D5457" s="18">
        <v>42618.0</v>
      </c>
      <c r="E5457" s="18">
        <f t="shared" si="1"/>
        <v>42618</v>
      </c>
      <c r="F5457" s="15" t="s">
        <v>55</v>
      </c>
      <c r="G5457" s="15" t="s">
        <v>3168</v>
      </c>
      <c r="H5457" s="15" t="s">
        <v>3169</v>
      </c>
      <c r="I5457" s="15" t="s">
        <v>59</v>
      </c>
      <c r="J5457" s="15" t="s">
        <v>60</v>
      </c>
      <c r="K5457" s="15" t="s">
        <v>10</v>
      </c>
      <c r="L5457" s="15" t="str">
        <f t="array" ref="L5457">_xlfn.XLOOKUP(M5457,reference_province_to_city!$A$2:$A$11,reference_province_to_city!$B$2:$B$11)</f>
        <v>Jakarta</v>
      </c>
      <c r="M5457" s="15" t="s">
        <v>7</v>
      </c>
      <c r="N5457" s="15">
        <v>10110.0</v>
      </c>
      <c r="O5457" s="15">
        <f t="array" ref="O5457">_xlfn.XLOOKUP(M5457,reference_postal_code!$B$2:$B$11,reference_postal_code!$A$2:$A$11)</f>
        <v>10110</v>
      </c>
      <c r="P5457" s="15" t="s">
        <v>117</v>
      </c>
      <c r="Q5457" s="15" t="s">
        <v>421</v>
      </c>
      <c r="R5457" s="15" t="s">
        <v>65</v>
      </c>
      <c r="S5457" s="15" t="s">
        <v>83</v>
      </c>
      <c r="T5457" s="15" t="s">
        <v>422</v>
      </c>
      <c r="U5457" s="28">
        <v>361500.0</v>
      </c>
      <c r="V5457" s="15">
        <v>5.0</v>
      </c>
      <c r="W5457" s="31">
        <v>0.0</v>
      </c>
      <c r="X5457" s="28">
        <v>166290.0</v>
      </c>
    </row>
    <row r="5458" ht="15.75" customHeight="1">
      <c r="A5458" s="15">
        <v>354.0</v>
      </c>
      <c r="B5458" s="15" t="s">
        <v>7827</v>
      </c>
      <c r="C5458" s="18">
        <v>42614.0</v>
      </c>
      <c r="D5458" s="18">
        <v>42616.0</v>
      </c>
      <c r="E5458" s="18">
        <f t="shared" si="1"/>
        <v>42616</v>
      </c>
      <c r="F5458" s="15" t="s">
        <v>125</v>
      </c>
      <c r="G5458" s="15" t="s">
        <v>6031</v>
      </c>
      <c r="H5458" s="15" t="s">
        <v>6032</v>
      </c>
      <c r="I5458" s="15" t="s">
        <v>76</v>
      </c>
      <c r="J5458" s="15" t="s">
        <v>60</v>
      </c>
      <c r="K5458" s="15" t="s">
        <v>33</v>
      </c>
      <c r="L5458" s="15" t="str">
        <f t="array" ref="L5458">_xlfn.XLOOKUP(M5458,reference_province_to_city!$A$2:$A$11,reference_province_to_city!$B$2:$B$11)</f>
        <v>Makassar</v>
      </c>
      <c r="M5458" s="15" t="s">
        <v>25</v>
      </c>
      <c r="N5458" s="15">
        <v>90111.0</v>
      </c>
      <c r="O5458" s="15">
        <f t="array" ref="O5458">_xlfn.XLOOKUP(M5458,reference_postal_code!$B$2:$B$11,reference_postal_code!$A$2:$A$11)</f>
        <v>90111</v>
      </c>
      <c r="P5458" s="15" t="s">
        <v>63</v>
      </c>
      <c r="Q5458" s="15" t="s">
        <v>1946</v>
      </c>
      <c r="R5458" s="15" t="s">
        <v>65</v>
      </c>
      <c r="S5458" s="15" t="s">
        <v>83</v>
      </c>
      <c r="T5458" s="15" t="s">
        <v>1947</v>
      </c>
      <c r="U5458" s="28">
        <v>6.532752E7</v>
      </c>
      <c r="V5458" s="15">
        <v>4.0</v>
      </c>
      <c r="W5458" s="31">
        <v>0.2</v>
      </c>
      <c r="X5458" s="28">
        <v>2.1231444E7</v>
      </c>
    </row>
    <row r="5459" ht="15.75" customHeight="1">
      <c r="A5459" s="15">
        <v>6078.0</v>
      </c>
      <c r="B5459" s="15" t="s">
        <v>7826</v>
      </c>
      <c r="C5459" s="18">
        <v>42614.0</v>
      </c>
      <c r="D5459" s="18">
        <v>42620.0</v>
      </c>
      <c r="E5459" s="18">
        <f t="shared" si="1"/>
        <v>42620</v>
      </c>
      <c r="F5459" s="15" t="s">
        <v>55</v>
      </c>
      <c r="G5459" s="15" t="s">
        <v>1476</v>
      </c>
      <c r="H5459" s="15" t="s">
        <v>1477</v>
      </c>
      <c r="I5459" s="15" t="s">
        <v>59</v>
      </c>
      <c r="J5459" s="15" t="s">
        <v>60</v>
      </c>
      <c r="K5459" s="15" t="s">
        <v>3174</v>
      </c>
      <c r="L5459" s="15" t="str">
        <f t="array" ref="L5459">_xlfn.XLOOKUP(M5459,reference_province_to_city!$A$2:$A$11,reference_province_to_city!$B$2:$B$11)</f>
        <v>Jakarta</v>
      </c>
      <c r="M5459" s="15" t="s">
        <v>7</v>
      </c>
      <c r="N5459" s="15">
        <v>10110.0</v>
      </c>
      <c r="O5459" s="15">
        <f t="array" ref="O5459">_xlfn.XLOOKUP(M5459,reference_postal_code!$B$2:$B$11,reference_postal_code!$A$2:$A$11)</f>
        <v>10110</v>
      </c>
      <c r="P5459" s="15" t="s">
        <v>117</v>
      </c>
      <c r="Q5459" s="15" t="s">
        <v>1163</v>
      </c>
      <c r="R5459" s="15" t="s">
        <v>110</v>
      </c>
      <c r="S5459" s="15" t="s">
        <v>149</v>
      </c>
      <c r="T5459" s="15" t="s">
        <v>1164</v>
      </c>
      <c r="U5459" s="28">
        <v>1087200.0</v>
      </c>
      <c r="V5459" s="15">
        <v>2.0</v>
      </c>
      <c r="W5459" s="31">
        <v>0.0</v>
      </c>
      <c r="X5459" s="28">
        <v>456624.0</v>
      </c>
    </row>
    <row r="5460" ht="15.75" customHeight="1">
      <c r="A5460" s="15">
        <v>8680.0</v>
      </c>
      <c r="B5460" s="15" t="s">
        <v>7831</v>
      </c>
      <c r="C5460" s="18">
        <v>42615.0</v>
      </c>
      <c r="D5460" s="18">
        <v>42620.0</v>
      </c>
      <c r="E5460" s="18">
        <f t="shared" si="1"/>
        <v>42620</v>
      </c>
      <c r="F5460" s="15" t="s">
        <v>114</v>
      </c>
      <c r="G5460" s="15" t="s">
        <v>3694</v>
      </c>
      <c r="H5460" s="15" t="s">
        <v>3695</v>
      </c>
      <c r="I5460" s="15" t="s">
        <v>76</v>
      </c>
      <c r="J5460" s="15" t="s">
        <v>60</v>
      </c>
      <c r="K5460" s="15" t="s">
        <v>29</v>
      </c>
      <c r="L5460" s="15" t="str">
        <f t="array" ref="L5460">_xlfn.XLOOKUP(M5460,reference_province_to_city!$A$2:$A$11,reference_province_to_city!$B$2:$B$11)</f>
        <v>Palembang</v>
      </c>
      <c r="M5460" s="15" t="s">
        <v>13</v>
      </c>
      <c r="N5460" s="15">
        <v>30111.0</v>
      </c>
      <c r="O5460" s="15">
        <f t="array" ref="O5460">_xlfn.XLOOKUP(M5460,reference_postal_code!$B$2:$B$11,reference_postal_code!$A$2:$A$11)</f>
        <v>30111</v>
      </c>
      <c r="P5460" s="15" t="s">
        <v>77</v>
      </c>
      <c r="Q5460" s="15" t="s">
        <v>6848</v>
      </c>
      <c r="R5460" s="15" t="s">
        <v>110</v>
      </c>
      <c r="S5460" s="15" t="s">
        <v>149</v>
      </c>
      <c r="T5460" s="15" t="s">
        <v>6849</v>
      </c>
      <c r="U5460" s="28">
        <v>2393400.0</v>
      </c>
      <c r="V5460" s="15">
        <v>5.0</v>
      </c>
      <c r="W5460" s="31">
        <v>0.2</v>
      </c>
      <c r="X5460" s="28">
        <v>508597.0</v>
      </c>
    </row>
    <row r="5461" ht="15.75" customHeight="1">
      <c r="A5461" s="15">
        <v>3416.0</v>
      </c>
      <c r="B5461" s="15" t="s">
        <v>7832</v>
      </c>
      <c r="C5461" s="18">
        <v>42615.0</v>
      </c>
      <c r="D5461" s="18">
        <v>42615.0</v>
      </c>
      <c r="E5461" s="18">
        <f t="shared" si="1"/>
        <v>42615</v>
      </c>
      <c r="F5461" s="15" t="s">
        <v>466</v>
      </c>
      <c r="G5461" s="15" t="s">
        <v>2541</v>
      </c>
      <c r="H5461" s="15" t="s">
        <v>2542</v>
      </c>
      <c r="I5461" s="15" t="s">
        <v>59</v>
      </c>
      <c r="J5461" s="15" t="s">
        <v>60</v>
      </c>
      <c r="K5461" s="15" t="s">
        <v>17</v>
      </c>
      <c r="L5461" s="15" t="str">
        <f t="array" ref="L5461">_xlfn.XLOOKUP(M5461,reference_province_to_city!$A$2:$A$11,reference_province_to_city!$B$2:$B$11)</f>
        <v>Semarang</v>
      </c>
      <c r="M5461" s="15" t="s">
        <v>15</v>
      </c>
      <c r="N5461" s="15">
        <v>50111.0</v>
      </c>
      <c r="O5461" s="15">
        <f t="array" ref="O5461">_xlfn.XLOOKUP(M5461,reference_postal_code!$B$2:$B$11,reference_postal_code!$A$2:$A$11)</f>
        <v>50111</v>
      </c>
      <c r="P5461" s="15" t="s">
        <v>77</v>
      </c>
      <c r="Q5461" s="15" t="s">
        <v>2699</v>
      </c>
      <c r="R5461" s="15" t="s">
        <v>65</v>
      </c>
      <c r="S5461" s="15" t="s">
        <v>103</v>
      </c>
      <c r="T5461" s="15" t="s">
        <v>2700</v>
      </c>
      <c r="U5461" s="28">
        <v>27150.0</v>
      </c>
      <c r="V5461" s="15">
        <v>1.0</v>
      </c>
      <c r="W5461" s="31">
        <v>0.0</v>
      </c>
      <c r="X5461" s="28">
        <v>9774.0</v>
      </c>
    </row>
    <row r="5462" ht="15.75" customHeight="1">
      <c r="A5462" s="15">
        <v>6765.0</v>
      </c>
      <c r="B5462" s="15" t="s">
        <v>7833</v>
      </c>
      <c r="C5462" s="18">
        <v>42615.0</v>
      </c>
      <c r="D5462" s="18">
        <v>42621.0</v>
      </c>
      <c r="E5462" s="18">
        <f t="shared" si="1"/>
        <v>42621</v>
      </c>
      <c r="F5462" s="15" t="s">
        <v>55</v>
      </c>
      <c r="G5462" s="15" t="s">
        <v>4352</v>
      </c>
      <c r="H5462" s="15" t="s">
        <v>4353</v>
      </c>
      <c r="I5462" s="15" t="s">
        <v>59</v>
      </c>
      <c r="J5462" s="15" t="s">
        <v>60</v>
      </c>
      <c r="K5462" s="15" t="s">
        <v>10</v>
      </c>
      <c r="L5462" s="15" t="str">
        <f t="array" ref="L5462">_xlfn.XLOOKUP(M5462,reference_province_to_city!$A$2:$A$11,reference_province_to_city!$B$2:$B$11)</f>
        <v>Jakarta</v>
      </c>
      <c r="M5462" s="15" t="s">
        <v>7</v>
      </c>
      <c r="N5462" s="15">
        <v>10110.0</v>
      </c>
      <c r="O5462" s="15">
        <f t="array" ref="O5462">_xlfn.XLOOKUP(M5462,reference_postal_code!$B$2:$B$11,reference_postal_code!$A$2:$A$11)</f>
        <v>10110</v>
      </c>
      <c r="P5462" s="15" t="s">
        <v>117</v>
      </c>
      <c r="Q5462" s="15" t="s">
        <v>7834</v>
      </c>
      <c r="R5462" s="15" t="s">
        <v>110</v>
      </c>
      <c r="S5462" s="15" t="s">
        <v>668</v>
      </c>
      <c r="T5462" s="15" t="s">
        <v>7835</v>
      </c>
      <c r="U5462" s="28">
        <v>2.04435E7</v>
      </c>
      <c r="V5462" s="15">
        <v>3.0</v>
      </c>
      <c r="W5462" s="31">
        <v>0.3</v>
      </c>
      <c r="X5462" s="28">
        <v>-292050.0</v>
      </c>
    </row>
    <row r="5463" ht="15.75" customHeight="1">
      <c r="A5463" s="15">
        <v>9235.0</v>
      </c>
      <c r="B5463" s="15" t="s">
        <v>7836</v>
      </c>
      <c r="C5463" s="18">
        <v>42615.0</v>
      </c>
      <c r="D5463" s="18">
        <v>42619.0</v>
      </c>
      <c r="E5463" s="18">
        <f t="shared" si="1"/>
        <v>42619</v>
      </c>
      <c r="F5463" s="15" t="s">
        <v>55</v>
      </c>
      <c r="G5463" s="15" t="s">
        <v>2573</v>
      </c>
      <c r="H5463" s="15" t="s">
        <v>2574</v>
      </c>
      <c r="I5463" s="15" t="s">
        <v>59</v>
      </c>
      <c r="J5463" s="15" t="s">
        <v>60</v>
      </c>
      <c r="L5463" s="15" t="str">
        <f t="array" ref="L5463">_xlfn.XLOOKUP(M5463,reference_province_to_city!$A$2:$A$11,reference_province_to_city!$B$2:$B$11)</f>
        <v>Yogyakarta</v>
      </c>
      <c r="M5463" s="15" t="s">
        <v>18</v>
      </c>
      <c r="N5463" s="15">
        <v>55111.0</v>
      </c>
      <c r="O5463" s="15">
        <f t="array" ref="O5463">_xlfn.XLOOKUP(M5463,reference_postal_code!$B$2:$B$11,reference_postal_code!$A$2:$A$11)</f>
        <v>55111</v>
      </c>
      <c r="P5463" s="15" t="s">
        <v>77</v>
      </c>
      <c r="Q5463" s="15" t="s">
        <v>1629</v>
      </c>
      <c r="R5463" s="15" t="s">
        <v>110</v>
      </c>
      <c r="S5463" s="15" t="s">
        <v>111</v>
      </c>
      <c r="T5463" s="15" t="s">
        <v>1630</v>
      </c>
      <c r="U5463" s="28">
        <v>1.636752E7</v>
      </c>
      <c r="V5463" s="15">
        <v>4.0</v>
      </c>
      <c r="W5463" s="31">
        <v>0.2</v>
      </c>
      <c r="X5463" s="28">
        <v>1022970.0</v>
      </c>
    </row>
    <row r="5464" ht="15.75" customHeight="1">
      <c r="A5464" s="15">
        <v>6764.0</v>
      </c>
      <c r="B5464" s="15" t="s">
        <v>7833</v>
      </c>
      <c r="C5464" s="18">
        <v>42615.0</v>
      </c>
      <c r="D5464" s="18">
        <v>42621.0</v>
      </c>
      <c r="E5464" s="18">
        <f t="shared" si="1"/>
        <v>42621</v>
      </c>
      <c r="F5464" s="15" t="s">
        <v>55</v>
      </c>
      <c r="G5464" s="15" t="s">
        <v>4352</v>
      </c>
      <c r="H5464" s="15" t="s">
        <v>4353</v>
      </c>
      <c r="I5464" s="15" t="s">
        <v>59</v>
      </c>
      <c r="J5464" s="15" t="s">
        <v>60</v>
      </c>
      <c r="K5464" s="15" t="s">
        <v>10</v>
      </c>
      <c r="L5464" s="15" t="str">
        <f t="array" ref="L5464">_xlfn.XLOOKUP(M5464,reference_province_to_city!$A$2:$A$11,reference_province_to_city!$B$2:$B$11)</f>
        <v>Jakarta</v>
      </c>
      <c r="M5464" s="15" t="s">
        <v>7</v>
      </c>
      <c r="N5464" s="15">
        <v>10110.0</v>
      </c>
      <c r="O5464" s="15">
        <f t="array" ref="O5464">_xlfn.XLOOKUP(M5464,reference_postal_code!$B$2:$B$11,reference_postal_code!$A$2:$A$11)</f>
        <v>10110</v>
      </c>
      <c r="P5464" s="15" t="s">
        <v>117</v>
      </c>
      <c r="Q5464" s="15" t="s">
        <v>4365</v>
      </c>
      <c r="R5464" s="15" t="s">
        <v>65</v>
      </c>
      <c r="S5464" s="15" t="s">
        <v>87</v>
      </c>
      <c r="T5464" s="15" t="s">
        <v>4366</v>
      </c>
      <c r="U5464" s="28">
        <v>527520.0</v>
      </c>
      <c r="V5464" s="15">
        <v>2.0</v>
      </c>
      <c r="W5464" s="31">
        <v>0.2</v>
      </c>
      <c r="X5464" s="28">
        <v>-125286.0</v>
      </c>
    </row>
    <row r="5465" ht="15.75" customHeight="1">
      <c r="A5465" s="15">
        <v>7078.0</v>
      </c>
      <c r="B5465" s="15" t="s">
        <v>7837</v>
      </c>
      <c r="C5465" s="18">
        <v>42615.0</v>
      </c>
      <c r="D5465" s="18">
        <v>42619.0</v>
      </c>
      <c r="E5465" s="18">
        <f t="shared" si="1"/>
        <v>42619</v>
      </c>
      <c r="F5465" s="15" t="s">
        <v>55</v>
      </c>
      <c r="G5465" s="15" t="s">
        <v>2782</v>
      </c>
      <c r="H5465" s="15" t="s">
        <v>2783</v>
      </c>
      <c r="I5465" s="15" t="s">
        <v>59</v>
      </c>
      <c r="J5465" s="15" t="s">
        <v>60</v>
      </c>
      <c r="K5465" s="15" t="s">
        <v>1832</v>
      </c>
      <c r="L5465" s="15" t="str">
        <f t="array" ref="L5465">_xlfn.XLOOKUP(M5465,reference_province_to_city!$A$2:$A$11,reference_province_to_city!$B$2:$B$11)</f>
        <v>Yogyakarta</v>
      </c>
      <c r="M5465" s="15" t="s">
        <v>18</v>
      </c>
      <c r="N5465" s="15">
        <v>55111.0</v>
      </c>
      <c r="O5465" s="15">
        <f t="array" ref="O5465">_xlfn.XLOOKUP(M5465,reference_postal_code!$B$2:$B$11,reference_postal_code!$A$2:$A$11)</f>
        <v>55111</v>
      </c>
      <c r="P5465" s="15" t="s">
        <v>77</v>
      </c>
      <c r="Q5465" s="15" t="s">
        <v>5991</v>
      </c>
      <c r="R5465" s="15" t="s">
        <v>65</v>
      </c>
      <c r="S5465" s="15" t="s">
        <v>83</v>
      </c>
      <c r="T5465" s="15" t="s">
        <v>5992</v>
      </c>
      <c r="U5465" s="28">
        <v>343665.0</v>
      </c>
      <c r="V5465" s="15">
        <v>7.0</v>
      </c>
      <c r="W5465" s="31">
        <v>0.7</v>
      </c>
      <c r="X5465" s="28">
        <v>-263476.0</v>
      </c>
    </row>
    <row r="5466" ht="15.75" customHeight="1">
      <c r="A5466" s="15">
        <v>1408.0</v>
      </c>
      <c r="B5466" s="15" t="s">
        <v>7838</v>
      </c>
      <c r="C5466" s="18">
        <v>42615.0</v>
      </c>
      <c r="D5466" s="18">
        <v>42619.0</v>
      </c>
      <c r="E5466" s="18">
        <f t="shared" si="1"/>
        <v>42619</v>
      </c>
      <c r="F5466" s="15" t="s">
        <v>55</v>
      </c>
      <c r="G5466" s="15" t="s">
        <v>3919</v>
      </c>
      <c r="H5466" s="15" t="s">
        <v>3920</v>
      </c>
      <c r="I5466" s="15" t="s">
        <v>59</v>
      </c>
      <c r="J5466" s="15" t="s">
        <v>60</v>
      </c>
      <c r="K5466" s="15" t="s">
        <v>10</v>
      </c>
      <c r="L5466" s="15" t="str">
        <f t="array" ref="L5466">_xlfn.XLOOKUP(M5466,reference_province_to_city!$A$2:$A$11,reference_province_to_city!$B$2:$B$11)</f>
        <v>Jakarta</v>
      </c>
      <c r="M5466" s="15" t="s">
        <v>7</v>
      </c>
      <c r="N5466" s="15">
        <v>10110.0</v>
      </c>
      <c r="O5466" s="15">
        <f t="array" ref="O5466">_xlfn.XLOOKUP(M5466,reference_postal_code!$B$2:$B$11,reference_postal_code!$A$2:$A$11)</f>
        <v>10110</v>
      </c>
      <c r="P5466" s="15" t="s">
        <v>117</v>
      </c>
      <c r="Q5466" s="15" t="s">
        <v>3873</v>
      </c>
      <c r="R5466" s="15" t="s">
        <v>65</v>
      </c>
      <c r="S5466" s="15" t="s">
        <v>93</v>
      </c>
      <c r="T5466" s="15" t="s">
        <v>3874</v>
      </c>
      <c r="U5466" s="28">
        <v>1132200.0</v>
      </c>
      <c r="V5466" s="15">
        <v>2.0</v>
      </c>
      <c r="W5466" s="31">
        <v>0.0</v>
      </c>
      <c r="X5466" s="28">
        <v>294372.0</v>
      </c>
    </row>
    <row r="5467" ht="15.75" customHeight="1">
      <c r="A5467" s="15">
        <v>8679.0</v>
      </c>
      <c r="B5467" s="15" t="s">
        <v>7831</v>
      </c>
      <c r="C5467" s="18">
        <v>42615.0</v>
      </c>
      <c r="D5467" s="18">
        <v>42620.0</v>
      </c>
      <c r="E5467" s="18">
        <f t="shared" si="1"/>
        <v>42620</v>
      </c>
      <c r="F5467" s="15" t="s">
        <v>114</v>
      </c>
      <c r="G5467" s="15" t="s">
        <v>3694</v>
      </c>
      <c r="H5467" s="15" t="s">
        <v>3695</v>
      </c>
      <c r="I5467" s="15" t="s">
        <v>76</v>
      </c>
      <c r="J5467" s="15" t="s">
        <v>60</v>
      </c>
      <c r="K5467" s="15" t="s">
        <v>29</v>
      </c>
      <c r="L5467" s="15" t="str">
        <f t="array" ref="L5467">_xlfn.XLOOKUP(M5467,reference_province_to_city!$A$2:$A$11,reference_province_to_city!$B$2:$B$11)</f>
        <v>Palembang</v>
      </c>
      <c r="M5467" s="15" t="s">
        <v>13</v>
      </c>
      <c r="O5467" s="15">
        <f t="array" ref="O5467">_xlfn.XLOOKUP(M5467,reference_postal_code!$B$2:$B$11,reference_postal_code!$A$2:$A$11)</f>
        <v>30111</v>
      </c>
      <c r="P5467" s="15" t="s">
        <v>77</v>
      </c>
      <c r="Q5467" s="15" t="s">
        <v>4389</v>
      </c>
      <c r="R5467" s="15" t="s">
        <v>65</v>
      </c>
      <c r="S5467" s="15" t="s">
        <v>83</v>
      </c>
      <c r="T5467" s="15" t="s">
        <v>4390</v>
      </c>
      <c r="U5467" s="28">
        <v>129120.0</v>
      </c>
      <c r="V5467" s="15">
        <v>8.0</v>
      </c>
      <c r="W5467" s="31">
        <v>0.8</v>
      </c>
      <c r="X5467" s="28">
        <v>-200136.0</v>
      </c>
    </row>
    <row r="5468" ht="15.75" customHeight="1">
      <c r="A5468" s="15">
        <v>9233.0</v>
      </c>
      <c r="B5468" s="15" t="s">
        <v>7836</v>
      </c>
      <c r="C5468" s="18">
        <v>42615.0</v>
      </c>
      <c r="D5468" s="18">
        <v>42619.0</v>
      </c>
      <c r="E5468" s="18">
        <f t="shared" si="1"/>
        <v>42619</v>
      </c>
      <c r="F5468" s="15" t="s">
        <v>55</v>
      </c>
      <c r="G5468" s="15" t="s">
        <v>2573</v>
      </c>
      <c r="H5468" s="15" t="s">
        <v>2574</v>
      </c>
      <c r="I5468" s="15" t="s">
        <v>59</v>
      </c>
      <c r="J5468" s="15" t="s">
        <v>60</v>
      </c>
      <c r="K5468" s="15" t="s">
        <v>19</v>
      </c>
      <c r="L5468" s="15" t="str">
        <f t="array" ref="L5468">_xlfn.XLOOKUP(M5468,reference_province_to_city!$A$2:$A$11,reference_province_to_city!$B$2:$B$11)</f>
        <v>Yogyakarta</v>
      </c>
      <c r="M5468" s="15" t="s">
        <v>18</v>
      </c>
      <c r="N5468" s="15">
        <v>55111.0</v>
      </c>
      <c r="O5468" s="15">
        <f t="array" ref="O5468">_xlfn.XLOOKUP(M5468,reference_postal_code!$B$2:$B$11,reference_postal_code!$A$2:$A$11)</f>
        <v>55111</v>
      </c>
      <c r="P5468" s="15" t="s">
        <v>77</v>
      </c>
      <c r="Q5468" s="15" t="s">
        <v>290</v>
      </c>
      <c r="R5468" s="15" t="s">
        <v>106</v>
      </c>
      <c r="S5468" s="15" t="s">
        <v>139</v>
      </c>
      <c r="T5468" s="15" t="s">
        <v>291</v>
      </c>
      <c r="U5468" s="28">
        <v>1420200.0</v>
      </c>
      <c r="V5468" s="15">
        <v>9.0</v>
      </c>
      <c r="W5468" s="31">
        <v>0.0</v>
      </c>
      <c r="X5468" s="28">
        <v>468666.0</v>
      </c>
    </row>
    <row r="5469" ht="15.75" customHeight="1">
      <c r="A5469" s="15">
        <v>1409.0</v>
      </c>
      <c r="B5469" s="15" t="s">
        <v>7838</v>
      </c>
      <c r="C5469" s="18">
        <v>42615.0</v>
      </c>
      <c r="D5469" s="18">
        <v>42619.0</v>
      </c>
      <c r="E5469" s="18">
        <f t="shared" si="1"/>
        <v>42619</v>
      </c>
      <c r="F5469" s="15" t="s">
        <v>55</v>
      </c>
      <c r="G5469" s="15" t="s">
        <v>3919</v>
      </c>
      <c r="H5469" s="15" t="s">
        <v>3920</v>
      </c>
      <c r="I5469" s="15" t="s">
        <v>59</v>
      </c>
      <c r="J5469" s="15" t="s">
        <v>60</v>
      </c>
      <c r="K5469" s="15" t="s">
        <v>10</v>
      </c>
      <c r="L5469" s="15" t="str">
        <f t="array" ref="L5469">_xlfn.XLOOKUP(M5469,reference_province_to_city!$A$2:$A$11,reference_province_to_city!$B$2:$B$11)</f>
        <v>Jakarta</v>
      </c>
      <c r="M5469" s="15" t="s">
        <v>7</v>
      </c>
      <c r="N5469" s="15">
        <v>10110.0</v>
      </c>
      <c r="O5469" s="15">
        <f t="array" ref="O5469">_xlfn.XLOOKUP(M5469,reference_postal_code!$B$2:$B$11,reference_postal_code!$A$2:$A$11)</f>
        <v>10110</v>
      </c>
      <c r="P5469" s="15" t="s">
        <v>117</v>
      </c>
      <c r="Q5469" s="15" t="s">
        <v>2905</v>
      </c>
      <c r="R5469" s="15" t="s">
        <v>106</v>
      </c>
      <c r="S5469" s="15" t="s">
        <v>139</v>
      </c>
      <c r="T5469" s="15" t="s">
        <v>2906</v>
      </c>
      <c r="U5469" s="28">
        <v>599700.0</v>
      </c>
      <c r="V5469" s="15">
        <v>2.0</v>
      </c>
      <c r="W5469" s="31">
        <v>0.0</v>
      </c>
      <c r="X5469" s="28">
        <v>149925.0</v>
      </c>
    </row>
    <row r="5470" ht="15.75" customHeight="1">
      <c r="A5470" s="15">
        <v>8179.0</v>
      </c>
      <c r="B5470" s="15" t="s">
        <v>7839</v>
      </c>
      <c r="C5470" s="18">
        <v>42615.0</v>
      </c>
      <c r="D5470" s="18">
        <v>42621.0</v>
      </c>
      <c r="E5470" s="18">
        <f t="shared" si="1"/>
        <v>42621</v>
      </c>
      <c r="F5470" s="15" t="s">
        <v>55</v>
      </c>
      <c r="G5470" s="15" t="s">
        <v>4947</v>
      </c>
      <c r="H5470" s="15" t="s">
        <v>4948</v>
      </c>
      <c r="I5470" s="15" t="s">
        <v>59</v>
      </c>
      <c r="J5470" s="15" t="s">
        <v>60</v>
      </c>
      <c r="K5470" s="15" t="s">
        <v>22</v>
      </c>
      <c r="L5470" s="15" t="str">
        <f t="array" ref="L5470">_xlfn.XLOOKUP(M5470,reference_province_to_city!$A$2:$A$11,reference_province_to_city!$B$2:$B$11)</f>
        <v>Surabaya</v>
      </c>
      <c r="M5470" s="15" t="s">
        <v>20</v>
      </c>
      <c r="O5470" s="15">
        <f t="array" ref="O5470">_xlfn.XLOOKUP(M5470,reference_postal_code!$B$2:$B$11,reference_postal_code!$A$2:$A$11)</f>
        <v>60231</v>
      </c>
      <c r="P5470" s="15" t="s">
        <v>166</v>
      </c>
      <c r="Q5470" s="15" t="s">
        <v>3583</v>
      </c>
      <c r="R5470" s="15" t="s">
        <v>110</v>
      </c>
      <c r="S5470" s="15" t="s">
        <v>1391</v>
      </c>
      <c r="T5470" s="15" t="s">
        <v>3584</v>
      </c>
      <c r="U5470" s="28">
        <v>1.49997E7</v>
      </c>
      <c r="V5470" s="15">
        <v>2.0</v>
      </c>
      <c r="W5470" s="31">
        <v>0.0</v>
      </c>
      <c r="X5470" s="28">
        <v>6749865.0</v>
      </c>
    </row>
    <row r="5471" ht="15.75" customHeight="1">
      <c r="A5471" s="15">
        <v>9238.0</v>
      </c>
      <c r="B5471" s="15" t="s">
        <v>7836</v>
      </c>
      <c r="C5471" s="18">
        <v>42615.0</v>
      </c>
      <c r="D5471" s="18">
        <v>42619.0</v>
      </c>
      <c r="E5471" s="18">
        <f t="shared" si="1"/>
        <v>42619</v>
      </c>
      <c r="F5471" s="15" t="s">
        <v>55</v>
      </c>
      <c r="G5471" s="15" t="s">
        <v>2573</v>
      </c>
      <c r="H5471" s="15" t="s">
        <v>2574</v>
      </c>
      <c r="I5471" s="15" t="s">
        <v>59</v>
      </c>
      <c r="J5471" s="15" t="s">
        <v>60</v>
      </c>
      <c r="L5471" s="15" t="str">
        <f t="array" ref="L5471">_xlfn.XLOOKUP(M5471,reference_province_to_city!$A$2:$A$11,reference_province_to_city!$B$2:$B$11)</f>
        <v>Yogyakarta</v>
      </c>
      <c r="M5471" s="15" t="s">
        <v>18</v>
      </c>
      <c r="N5471" s="15">
        <v>55111.0</v>
      </c>
      <c r="O5471" s="15">
        <f t="array" ref="O5471">_xlfn.XLOOKUP(M5471,reference_postal_code!$B$2:$B$11,reference_postal_code!$A$2:$A$11)</f>
        <v>55111</v>
      </c>
      <c r="P5471" s="15" t="s">
        <v>77</v>
      </c>
      <c r="Q5471" s="15" t="s">
        <v>2034</v>
      </c>
      <c r="R5471" s="15" t="s">
        <v>65</v>
      </c>
      <c r="S5471" s="15" t="s">
        <v>83</v>
      </c>
      <c r="T5471" s="15" t="s">
        <v>2035</v>
      </c>
      <c r="U5471" s="28">
        <v>109680.0</v>
      </c>
      <c r="V5471" s="15">
        <v>1.0</v>
      </c>
      <c r="W5471" s="31">
        <v>0.2</v>
      </c>
      <c r="X5471" s="28">
        <v>38388.0</v>
      </c>
    </row>
    <row r="5472" ht="15.75" customHeight="1">
      <c r="A5472" s="15">
        <v>7080.0</v>
      </c>
      <c r="B5472" s="15" t="s">
        <v>7837</v>
      </c>
      <c r="C5472" s="18">
        <v>42615.0</v>
      </c>
      <c r="D5472" s="18">
        <v>42619.0</v>
      </c>
      <c r="E5472" s="18">
        <f t="shared" si="1"/>
        <v>42619</v>
      </c>
      <c r="F5472" s="15" t="s">
        <v>55</v>
      </c>
      <c r="G5472" s="15" t="s">
        <v>2782</v>
      </c>
      <c r="H5472" s="15" t="s">
        <v>2783</v>
      </c>
      <c r="I5472" s="15" t="s">
        <v>59</v>
      </c>
      <c r="J5472" s="15" t="s">
        <v>60</v>
      </c>
      <c r="K5472" s="15" t="s">
        <v>19</v>
      </c>
      <c r="L5472" s="15" t="str">
        <f t="array" ref="L5472">_xlfn.XLOOKUP(M5472,reference_province_to_city!$A$2:$A$11,reference_province_to_city!$B$2:$B$11)</f>
        <v>Yogyakarta</v>
      </c>
      <c r="M5472" s="15" t="s">
        <v>18</v>
      </c>
      <c r="O5472" s="15">
        <f t="array" ref="O5472">_xlfn.XLOOKUP(M5472,reference_postal_code!$B$2:$B$11,reference_postal_code!$A$2:$A$11)</f>
        <v>55111</v>
      </c>
      <c r="P5472" s="15" t="s">
        <v>77</v>
      </c>
      <c r="Q5472" s="15" t="s">
        <v>511</v>
      </c>
      <c r="R5472" s="15" t="s">
        <v>65</v>
      </c>
      <c r="S5472" s="15" t="s">
        <v>93</v>
      </c>
      <c r="T5472" s="15" t="s">
        <v>512</v>
      </c>
      <c r="U5472" s="28">
        <v>291840.0</v>
      </c>
      <c r="V5472" s="15">
        <v>4.0</v>
      </c>
      <c r="W5472" s="31">
        <v>0.2</v>
      </c>
      <c r="X5472" s="28">
        <v>51072.0</v>
      </c>
    </row>
    <row r="5473" ht="15.75" customHeight="1">
      <c r="A5473" s="15">
        <v>9069.0</v>
      </c>
      <c r="B5473" s="15" t="s">
        <v>7840</v>
      </c>
      <c r="C5473" s="18">
        <v>42615.0</v>
      </c>
      <c r="D5473" s="18">
        <v>42618.0</v>
      </c>
      <c r="E5473" s="18">
        <f t="shared" si="1"/>
        <v>42618</v>
      </c>
      <c r="F5473" s="15" t="s">
        <v>114</v>
      </c>
      <c r="G5473" s="15" t="s">
        <v>2957</v>
      </c>
      <c r="H5473" s="15" t="s">
        <v>2958</v>
      </c>
      <c r="I5473" s="15" t="s">
        <v>59</v>
      </c>
      <c r="J5473" s="15" t="s">
        <v>60</v>
      </c>
      <c r="K5473" s="15" t="s">
        <v>31</v>
      </c>
      <c r="L5473" s="15" t="str">
        <f t="array" ref="L5473">_xlfn.XLOOKUP(M5473,reference_province_to_city!$A$2:$A$11,reference_province_to_city!$B$2:$B$11)</f>
        <v>Balikpapan</v>
      </c>
      <c r="M5473" s="15" t="s">
        <v>21</v>
      </c>
      <c r="N5473" s="15">
        <v>76114.0</v>
      </c>
      <c r="O5473" s="15">
        <f t="array" ref="O5473">_xlfn.XLOOKUP(M5473,reference_postal_code!$B$2:$B$11,reference_postal_code!$A$2:$A$11)</f>
        <v>76114</v>
      </c>
      <c r="P5473" s="15" t="s">
        <v>166</v>
      </c>
      <c r="Q5473" s="15" t="s">
        <v>5225</v>
      </c>
      <c r="R5473" s="15" t="s">
        <v>106</v>
      </c>
      <c r="S5473" s="15" t="s">
        <v>107</v>
      </c>
      <c r="T5473" s="15" t="s">
        <v>5226</v>
      </c>
      <c r="U5473" s="28">
        <v>3239640.0</v>
      </c>
      <c r="V5473" s="15">
        <v>3.0</v>
      </c>
      <c r="W5473" s="31">
        <v>0.2</v>
      </c>
      <c r="X5473" s="28">
        <v>-40496.0</v>
      </c>
    </row>
    <row r="5474" ht="15.75" customHeight="1">
      <c r="A5474" s="15">
        <v>7083.0</v>
      </c>
      <c r="B5474" s="15" t="s">
        <v>7837</v>
      </c>
      <c r="C5474" s="18">
        <v>42615.0</v>
      </c>
      <c r="D5474" s="18">
        <v>42619.0</v>
      </c>
      <c r="E5474" s="18">
        <f t="shared" si="1"/>
        <v>42619</v>
      </c>
      <c r="F5474" s="15" t="s">
        <v>55</v>
      </c>
      <c r="G5474" s="15" t="s">
        <v>2782</v>
      </c>
      <c r="H5474" s="15" t="s">
        <v>2783</v>
      </c>
      <c r="I5474" s="15" t="s">
        <v>59</v>
      </c>
      <c r="J5474" s="15" t="s">
        <v>60</v>
      </c>
      <c r="K5474" s="15" t="s">
        <v>19</v>
      </c>
      <c r="L5474" s="15" t="str">
        <f t="array" ref="L5474">_xlfn.XLOOKUP(M5474,reference_province_to_city!$A$2:$A$11,reference_province_to_city!$B$2:$B$11)</f>
        <v>Yogyakarta</v>
      </c>
      <c r="M5474" s="15" t="s">
        <v>18</v>
      </c>
      <c r="N5474" s="15">
        <v>55111.0</v>
      </c>
      <c r="O5474" s="15">
        <f t="array" ref="O5474">_xlfn.XLOOKUP(M5474,reference_postal_code!$B$2:$B$11,reference_postal_code!$A$2:$A$11)</f>
        <v>55111</v>
      </c>
      <c r="P5474" s="15" t="s">
        <v>77</v>
      </c>
      <c r="Q5474" s="15" t="s">
        <v>5920</v>
      </c>
      <c r="R5474" s="15" t="s">
        <v>65</v>
      </c>
      <c r="S5474" s="15" t="s">
        <v>83</v>
      </c>
      <c r="T5474" s="15" t="s">
        <v>4569</v>
      </c>
      <c r="U5474" s="28">
        <v>258300.0</v>
      </c>
      <c r="V5474" s="15">
        <v>5.0</v>
      </c>
      <c r="W5474" s="31">
        <v>0.7</v>
      </c>
      <c r="X5474" s="28">
        <v>-189420.0</v>
      </c>
    </row>
    <row r="5475" ht="15.75" customHeight="1">
      <c r="A5475" s="15">
        <v>7081.0</v>
      </c>
      <c r="B5475" s="15" t="s">
        <v>7837</v>
      </c>
      <c r="C5475" s="18">
        <v>42615.0</v>
      </c>
      <c r="D5475" s="18">
        <v>42619.0</v>
      </c>
      <c r="E5475" s="18">
        <f t="shared" si="1"/>
        <v>42619</v>
      </c>
      <c r="F5475" s="15" t="s">
        <v>55</v>
      </c>
      <c r="G5475" s="15" t="s">
        <v>2782</v>
      </c>
      <c r="H5475" s="15" t="s">
        <v>2783</v>
      </c>
      <c r="I5475" s="15" t="s">
        <v>59</v>
      </c>
      <c r="J5475" s="15" t="s">
        <v>60</v>
      </c>
      <c r="K5475" s="15" t="s">
        <v>19</v>
      </c>
      <c r="L5475" s="15" t="str">
        <f t="array" ref="L5475">_xlfn.XLOOKUP(M5475,reference_province_to_city!$A$2:$A$11,reference_province_to_city!$B$2:$B$11)</f>
        <v>Yogyakarta</v>
      </c>
      <c r="M5475" s="15" t="s">
        <v>18</v>
      </c>
      <c r="N5475" s="15">
        <v>55111.0</v>
      </c>
      <c r="O5475" s="15">
        <f t="array" ref="O5475">_xlfn.XLOOKUP(M5475,reference_postal_code!$B$2:$B$11,reference_postal_code!$A$2:$A$11)</f>
        <v>55111</v>
      </c>
      <c r="P5475" s="15" t="s">
        <v>77</v>
      </c>
      <c r="Q5475" s="15" t="s">
        <v>3804</v>
      </c>
      <c r="R5475" s="15" t="s">
        <v>106</v>
      </c>
      <c r="S5475" s="15" t="s">
        <v>218</v>
      </c>
      <c r="T5475" s="15" t="s">
        <v>3805</v>
      </c>
      <c r="U5475" s="28">
        <v>7087770.0</v>
      </c>
      <c r="V5475" s="15">
        <v>3.0</v>
      </c>
      <c r="W5475" s="31">
        <v>0.4</v>
      </c>
      <c r="X5475" s="28">
        <v>-2244461.0</v>
      </c>
    </row>
    <row r="5476" ht="15.75" customHeight="1">
      <c r="A5476" s="15">
        <v>9070.0</v>
      </c>
      <c r="B5476" s="15" t="s">
        <v>7840</v>
      </c>
      <c r="C5476" s="18">
        <v>42615.0</v>
      </c>
      <c r="D5476" s="18">
        <v>42618.0</v>
      </c>
      <c r="E5476" s="18">
        <f t="shared" si="1"/>
        <v>42618</v>
      </c>
      <c r="F5476" s="15" t="s">
        <v>114</v>
      </c>
      <c r="G5476" s="15" t="s">
        <v>2957</v>
      </c>
      <c r="H5476" s="15" t="s">
        <v>2958</v>
      </c>
      <c r="I5476" s="15" t="s">
        <v>59</v>
      </c>
      <c r="J5476" s="15" t="s">
        <v>60</v>
      </c>
      <c r="K5476" s="15" t="s">
        <v>31</v>
      </c>
      <c r="L5476" s="15" t="str">
        <f t="array" ref="L5476">_xlfn.XLOOKUP(M5476,reference_province_to_city!$A$2:$A$11,reference_province_to_city!$B$2:$B$11)</f>
        <v>Balikpapan</v>
      </c>
      <c r="M5476" s="15" t="s">
        <v>21</v>
      </c>
      <c r="N5476" s="15">
        <v>76114.0</v>
      </c>
      <c r="O5476" s="15">
        <f t="array" ref="O5476">_xlfn.XLOOKUP(M5476,reference_postal_code!$B$2:$B$11,reference_postal_code!$A$2:$A$11)</f>
        <v>76114</v>
      </c>
      <c r="P5476" s="15" t="s">
        <v>166</v>
      </c>
      <c r="Q5476" s="15" t="s">
        <v>2358</v>
      </c>
      <c r="R5476" s="15" t="s">
        <v>65</v>
      </c>
      <c r="S5476" s="15" t="s">
        <v>173</v>
      </c>
      <c r="T5476" s="15" t="s">
        <v>2359</v>
      </c>
      <c r="U5476" s="28">
        <v>989100.0</v>
      </c>
      <c r="V5476" s="15">
        <v>3.0</v>
      </c>
      <c r="W5476" s="31">
        <v>0.0</v>
      </c>
      <c r="X5476" s="28">
        <v>464877.0</v>
      </c>
    </row>
    <row r="5477" ht="15.75" customHeight="1">
      <c r="A5477" s="15">
        <v>9234.0</v>
      </c>
      <c r="B5477" s="15" t="s">
        <v>7836</v>
      </c>
      <c r="C5477" s="18">
        <v>42615.0</v>
      </c>
      <c r="D5477" s="18">
        <v>42619.0</v>
      </c>
      <c r="E5477" s="18">
        <f t="shared" si="1"/>
        <v>42619</v>
      </c>
      <c r="F5477" s="15" t="s">
        <v>55</v>
      </c>
      <c r="G5477" s="15" t="s">
        <v>2573</v>
      </c>
      <c r="H5477" s="15" t="s">
        <v>2574</v>
      </c>
      <c r="I5477" s="15" t="s">
        <v>59</v>
      </c>
      <c r="J5477" s="15" t="s">
        <v>60</v>
      </c>
      <c r="K5477" s="15" t="s">
        <v>19</v>
      </c>
      <c r="L5477" s="15" t="str">
        <f t="array" ref="L5477">_xlfn.XLOOKUP(M5477,reference_province_to_city!$A$2:$A$11,reference_province_to_city!$B$2:$B$11)</f>
        <v>Yogyakarta</v>
      </c>
      <c r="M5477" s="15" t="s">
        <v>18</v>
      </c>
      <c r="N5477" s="15">
        <v>55111.0</v>
      </c>
      <c r="O5477" s="15">
        <f t="array" ref="O5477">_xlfn.XLOOKUP(M5477,reference_postal_code!$B$2:$B$11,reference_postal_code!$A$2:$A$11)</f>
        <v>55111</v>
      </c>
      <c r="P5477" s="15" t="s">
        <v>77</v>
      </c>
      <c r="Q5477" s="15" t="s">
        <v>474</v>
      </c>
      <c r="R5477" s="15" t="s">
        <v>65</v>
      </c>
      <c r="S5477" s="15" t="s">
        <v>87</v>
      </c>
      <c r="T5477" s="15" t="s">
        <v>475</v>
      </c>
      <c r="U5477" s="28">
        <v>355050.0</v>
      </c>
      <c r="V5477" s="15">
        <v>3.0</v>
      </c>
      <c r="W5477" s="31">
        <v>0.0</v>
      </c>
      <c r="X5477" s="28">
        <v>14202.0</v>
      </c>
    </row>
    <row r="5478" ht="15.75" customHeight="1">
      <c r="A5478" s="15">
        <v>5429.0</v>
      </c>
      <c r="B5478" s="15" t="s">
        <v>7841</v>
      </c>
      <c r="C5478" s="18">
        <v>42615.0</v>
      </c>
      <c r="D5478" s="18">
        <v>42617.0</v>
      </c>
      <c r="E5478" s="18">
        <f t="shared" si="1"/>
        <v>42617</v>
      </c>
      <c r="F5478" s="15" t="s">
        <v>125</v>
      </c>
      <c r="G5478" s="15" t="s">
        <v>2911</v>
      </c>
      <c r="H5478" s="15" t="s">
        <v>2912</v>
      </c>
      <c r="I5478" s="15" t="s">
        <v>76</v>
      </c>
      <c r="J5478" s="15" t="s">
        <v>60</v>
      </c>
      <c r="K5478" s="15" t="s">
        <v>29</v>
      </c>
      <c r="L5478" s="15" t="str">
        <f t="array" ref="L5478">_xlfn.XLOOKUP(M5478,reference_province_to_city!$A$2:$A$11,reference_province_to_city!$B$2:$B$11)</f>
        <v>Palembang</v>
      </c>
      <c r="M5478" s="15" t="s">
        <v>13</v>
      </c>
      <c r="N5478" s="15">
        <v>30111.0</v>
      </c>
      <c r="O5478" s="15">
        <f t="array" ref="O5478">_xlfn.XLOOKUP(M5478,reference_postal_code!$B$2:$B$11,reference_postal_code!$A$2:$A$11)</f>
        <v>30111</v>
      </c>
      <c r="P5478" s="15" t="s">
        <v>77</v>
      </c>
      <c r="Q5478" s="15" t="s">
        <v>1067</v>
      </c>
      <c r="R5478" s="15" t="s">
        <v>65</v>
      </c>
      <c r="S5478" s="15" t="s">
        <v>87</v>
      </c>
      <c r="T5478" s="15" t="s">
        <v>1068</v>
      </c>
      <c r="U5478" s="28">
        <v>697950.0</v>
      </c>
      <c r="V5478" s="15">
        <v>3.0</v>
      </c>
      <c r="W5478" s="31">
        <v>0.0</v>
      </c>
      <c r="X5478" s="28">
        <v>181467.0</v>
      </c>
    </row>
    <row r="5479" ht="15.75" customHeight="1">
      <c r="A5479" s="15">
        <v>3417.0</v>
      </c>
      <c r="B5479" s="15" t="s">
        <v>7832</v>
      </c>
      <c r="C5479" s="18">
        <v>42615.0</v>
      </c>
      <c r="D5479" s="18"/>
      <c r="E5479" s="18">
        <f t="shared" si="1"/>
        <v>42618</v>
      </c>
      <c r="F5479" s="15" t="s">
        <v>466</v>
      </c>
      <c r="G5479" s="15" t="s">
        <v>2541</v>
      </c>
      <c r="H5479" s="15" t="s">
        <v>2542</v>
      </c>
      <c r="I5479" s="15" t="s">
        <v>59</v>
      </c>
      <c r="J5479" s="15" t="s">
        <v>60</v>
      </c>
      <c r="K5479" s="15" t="s">
        <v>17</v>
      </c>
      <c r="L5479" s="15" t="str">
        <f t="array" ref="L5479">_xlfn.XLOOKUP(M5479,reference_province_to_city!$A$2:$A$11,reference_province_to_city!$B$2:$B$11)</f>
        <v>Semarang</v>
      </c>
      <c r="M5479" s="15" t="s">
        <v>15</v>
      </c>
      <c r="N5479" s="15">
        <v>50111.0</v>
      </c>
      <c r="O5479" s="15">
        <f t="array" ref="O5479">_xlfn.XLOOKUP(M5479,reference_postal_code!$B$2:$B$11,reference_postal_code!$A$2:$A$11)</f>
        <v>50111</v>
      </c>
      <c r="P5479" s="15" t="s">
        <v>77</v>
      </c>
      <c r="Q5479" s="15" t="s">
        <v>1284</v>
      </c>
      <c r="R5479" s="15" t="s">
        <v>65</v>
      </c>
      <c r="S5479" s="15" t="s">
        <v>83</v>
      </c>
      <c r="T5479" s="15" t="s">
        <v>1285</v>
      </c>
      <c r="U5479" s="28">
        <v>123900.0</v>
      </c>
      <c r="V5479" s="15">
        <v>2.0</v>
      </c>
      <c r="W5479" s="31">
        <v>0.0</v>
      </c>
      <c r="X5479" s="28">
        <v>58233.0</v>
      </c>
    </row>
    <row r="5480" ht="15.75" customHeight="1">
      <c r="A5480" s="15">
        <v>9237.0</v>
      </c>
      <c r="B5480" s="15" t="s">
        <v>7836</v>
      </c>
      <c r="C5480" s="18">
        <v>42615.0</v>
      </c>
      <c r="D5480" s="18">
        <v>42619.0</v>
      </c>
      <c r="E5480" s="18">
        <f t="shared" si="1"/>
        <v>42619</v>
      </c>
      <c r="F5480" s="15" t="s">
        <v>55</v>
      </c>
      <c r="G5480" s="15" t="s">
        <v>2573</v>
      </c>
      <c r="H5480" s="15" t="s">
        <v>2574</v>
      </c>
      <c r="I5480" s="15" t="s">
        <v>59</v>
      </c>
      <c r="J5480" s="15" t="s">
        <v>60</v>
      </c>
      <c r="K5480" s="15" t="s">
        <v>19</v>
      </c>
      <c r="L5480" s="15" t="str">
        <f t="array" ref="L5480">_xlfn.XLOOKUP(M5480,reference_province_to_city!$A$2:$A$11,reference_province_to_city!$B$2:$B$11)</f>
        <v>Yogyakarta</v>
      </c>
      <c r="M5480" s="15" t="s">
        <v>18</v>
      </c>
      <c r="N5480" s="15">
        <v>55111.0</v>
      </c>
      <c r="O5480" s="15">
        <f t="array" ref="O5480">_xlfn.XLOOKUP(M5480,reference_postal_code!$B$2:$B$11,reference_postal_code!$A$2:$A$11)</f>
        <v>55111</v>
      </c>
      <c r="P5480" s="15" t="s">
        <v>77</v>
      </c>
      <c r="Q5480" s="15" t="s">
        <v>1746</v>
      </c>
      <c r="R5480" s="15" t="s">
        <v>106</v>
      </c>
      <c r="S5480" s="15" t="s">
        <v>218</v>
      </c>
      <c r="T5480" s="15" t="s">
        <v>1747</v>
      </c>
      <c r="U5480" s="28">
        <v>8530920.0</v>
      </c>
      <c r="V5480" s="15">
        <v>3.0</v>
      </c>
      <c r="W5480" s="31">
        <v>0.2</v>
      </c>
      <c r="X5480" s="28">
        <v>426546.0</v>
      </c>
    </row>
    <row r="5481" ht="15.75" customHeight="1">
      <c r="A5481" s="15">
        <v>7082.0</v>
      </c>
      <c r="B5481" s="15" t="s">
        <v>7837</v>
      </c>
      <c r="C5481" s="18">
        <v>42615.0</v>
      </c>
      <c r="D5481" s="18">
        <v>42619.0</v>
      </c>
      <c r="E5481" s="18">
        <f t="shared" si="1"/>
        <v>42619</v>
      </c>
      <c r="F5481" s="15" t="s">
        <v>55</v>
      </c>
      <c r="G5481" s="15" t="s">
        <v>2782</v>
      </c>
      <c r="H5481" s="15" t="s">
        <v>2783</v>
      </c>
      <c r="I5481" s="15" t="s">
        <v>59</v>
      </c>
      <c r="J5481" s="15" t="s">
        <v>60</v>
      </c>
      <c r="K5481" s="15" t="s">
        <v>19</v>
      </c>
      <c r="L5481" s="15" t="str">
        <f t="array" ref="L5481">_xlfn.XLOOKUP(M5481,reference_province_to_city!$A$2:$A$11,reference_province_to_city!$B$2:$B$11)</f>
        <v>Yogyakarta</v>
      </c>
      <c r="M5481" s="15" t="s">
        <v>18</v>
      </c>
      <c r="N5481" s="15">
        <v>55111.0</v>
      </c>
      <c r="O5481" s="15">
        <f t="array" ref="O5481">_xlfn.XLOOKUP(M5481,reference_postal_code!$B$2:$B$11,reference_postal_code!$A$2:$A$11)</f>
        <v>55111</v>
      </c>
      <c r="P5481" s="15" t="s">
        <v>77</v>
      </c>
      <c r="Q5481" s="15" t="s">
        <v>4718</v>
      </c>
      <c r="R5481" s="15" t="s">
        <v>110</v>
      </c>
      <c r="S5481" s="15" t="s">
        <v>149</v>
      </c>
      <c r="T5481" s="15" t="s">
        <v>4719</v>
      </c>
      <c r="U5481" s="28">
        <v>1.51902E7</v>
      </c>
      <c r="V5481" s="15">
        <v>3.0</v>
      </c>
      <c r="W5481" s="31">
        <v>0.2</v>
      </c>
      <c r="X5481" s="28">
        <v>4557060.0</v>
      </c>
    </row>
    <row r="5482" ht="15.75" customHeight="1">
      <c r="A5482" s="15">
        <v>6763.0</v>
      </c>
      <c r="B5482" s="15" t="s">
        <v>7833</v>
      </c>
      <c r="C5482" s="18">
        <v>42615.0</v>
      </c>
      <c r="D5482" s="18">
        <v>42621.0</v>
      </c>
      <c r="E5482" s="18">
        <f t="shared" si="1"/>
        <v>42621</v>
      </c>
      <c r="F5482" s="15" t="s">
        <v>55</v>
      </c>
      <c r="G5482" s="15" t="s">
        <v>4352</v>
      </c>
      <c r="H5482" s="15" t="s">
        <v>4353</v>
      </c>
      <c r="I5482" s="15" t="s">
        <v>59</v>
      </c>
      <c r="J5482" s="15" t="s">
        <v>60</v>
      </c>
      <c r="K5482" s="15" t="s">
        <v>10</v>
      </c>
      <c r="L5482" s="15" t="str">
        <f t="array" ref="L5482">_xlfn.XLOOKUP(M5482,reference_province_to_city!$A$2:$A$11,reference_province_to_city!$B$2:$B$11)</f>
        <v>Jakarta</v>
      </c>
      <c r="M5482" s="15" t="s">
        <v>7</v>
      </c>
      <c r="N5482" s="15">
        <v>10110.0</v>
      </c>
      <c r="O5482" s="15">
        <f t="array" ref="O5482">_xlfn.XLOOKUP(M5482,reference_postal_code!$B$2:$B$11,reference_postal_code!$A$2:$A$11)</f>
        <v>10110</v>
      </c>
      <c r="P5482" s="15" t="s">
        <v>117</v>
      </c>
      <c r="Q5482" s="15" t="s">
        <v>2485</v>
      </c>
      <c r="R5482" s="15" t="s">
        <v>65</v>
      </c>
      <c r="S5482" s="15" t="s">
        <v>79</v>
      </c>
      <c r="T5482" s="15" t="s">
        <v>2486</v>
      </c>
      <c r="U5482" s="28">
        <v>438600.0</v>
      </c>
      <c r="V5482" s="15">
        <v>5.0</v>
      </c>
      <c r="W5482" s="31">
        <v>0.2</v>
      </c>
      <c r="X5482" s="28">
        <v>148028.0</v>
      </c>
    </row>
    <row r="5483" ht="15.75" customHeight="1">
      <c r="A5483" s="15">
        <v>7079.0</v>
      </c>
      <c r="B5483" s="15" t="s">
        <v>7837</v>
      </c>
      <c r="C5483" s="18">
        <v>42615.0</v>
      </c>
      <c r="D5483" s="18">
        <v>42619.0</v>
      </c>
      <c r="E5483" s="18">
        <f t="shared" si="1"/>
        <v>42619</v>
      </c>
      <c r="F5483" s="15" t="s">
        <v>55</v>
      </c>
      <c r="G5483" s="15" t="s">
        <v>2782</v>
      </c>
      <c r="H5483" s="15" t="s">
        <v>2783</v>
      </c>
      <c r="I5483" s="15" t="s">
        <v>59</v>
      </c>
      <c r="J5483" s="15" t="s">
        <v>60</v>
      </c>
      <c r="K5483" s="15" t="s">
        <v>19</v>
      </c>
      <c r="L5483" s="15" t="str">
        <f t="array" ref="L5483">_xlfn.XLOOKUP(M5483,reference_province_to_city!$A$2:$A$11,reference_province_to_city!$B$2:$B$11)</f>
        <v>Yogyakarta</v>
      </c>
      <c r="M5483" s="15" t="s">
        <v>18</v>
      </c>
      <c r="N5483" s="15">
        <v>55111.0</v>
      </c>
      <c r="O5483" s="15">
        <f t="array" ref="O5483">_xlfn.XLOOKUP(M5483,reference_postal_code!$B$2:$B$11,reference_postal_code!$A$2:$A$11)</f>
        <v>55111</v>
      </c>
      <c r="P5483" s="15" t="s">
        <v>77</v>
      </c>
      <c r="Q5483" s="15" t="s">
        <v>7842</v>
      </c>
      <c r="R5483" s="15" t="s">
        <v>65</v>
      </c>
      <c r="S5483" s="15" t="s">
        <v>222</v>
      </c>
      <c r="T5483" s="15" t="s">
        <v>7843</v>
      </c>
      <c r="U5483" s="28">
        <v>4641840.0</v>
      </c>
      <c r="V5483" s="15">
        <v>9.0</v>
      </c>
      <c r="W5483" s="31">
        <v>0.2</v>
      </c>
      <c r="X5483" s="28">
        <v>522207.0</v>
      </c>
    </row>
    <row r="5484" ht="15.75" customHeight="1">
      <c r="A5484" s="15">
        <v>6937.0</v>
      </c>
      <c r="B5484" s="15" t="s">
        <v>7844</v>
      </c>
      <c r="C5484" s="18">
        <v>42615.0</v>
      </c>
      <c r="D5484" s="18">
        <v>42617.0</v>
      </c>
      <c r="E5484" s="18">
        <f t="shared" si="1"/>
        <v>42617</v>
      </c>
      <c r="F5484" s="15" t="s">
        <v>125</v>
      </c>
      <c r="G5484" s="15" t="s">
        <v>3073</v>
      </c>
      <c r="H5484" s="15" t="s">
        <v>3074</v>
      </c>
      <c r="I5484" s="15" t="s">
        <v>76</v>
      </c>
      <c r="J5484" s="15" t="s">
        <v>60</v>
      </c>
      <c r="K5484" s="15" t="s">
        <v>31</v>
      </c>
      <c r="L5484" s="15" t="str">
        <f t="array" ref="L5484">_xlfn.XLOOKUP(M5484,reference_province_to_city!$A$2:$A$11,reference_province_to_city!$B$2:$B$11)</f>
        <v>Balikpapan</v>
      </c>
      <c r="M5484" s="15" t="s">
        <v>21</v>
      </c>
      <c r="N5484" s="15">
        <v>76114.0</v>
      </c>
      <c r="O5484" s="15">
        <f t="array" ref="O5484">_xlfn.XLOOKUP(M5484,reference_postal_code!$B$2:$B$11,reference_postal_code!$A$2:$A$11)</f>
        <v>76114</v>
      </c>
      <c r="P5484" s="15" t="s">
        <v>166</v>
      </c>
      <c r="Q5484" s="15" t="s">
        <v>3370</v>
      </c>
      <c r="R5484" s="15" t="s">
        <v>106</v>
      </c>
      <c r="S5484" s="15" t="s">
        <v>139</v>
      </c>
      <c r="T5484" s="15" t="s">
        <v>3371</v>
      </c>
      <c r="U5484" s="28">
        <v>1264080.0</v>
      </c>
      <c r="V5484" s="15">
        <v>2.0</v>
      </c>
      <c r="W5484" s="31">
        <v>0.6</v>
      </c>
      <c r="X5484" s="28">
        <v>-1137672.0</v>
      </c>
    </row>
    <row r="5485" ht="15.75" customHeight="1">
      <c r="A5485" s="15">
        <v>9236.0</v>
      </c>
      <c r="B5485" s="15" t="s">
        <v>7836</v>
      </c>
      <c r="C5485" s="18">
        <v>42615.0</v>
      </c>
      <c r="D5485" s="18">
        <v>42619.0</v>
      </c>
      <c r="E5485" s="18">
        <f t="shared" si="1"/>
        <v>42619</v>
      </c>
      <c r="F5485" s="15" t="s">
        <v>55</v>
      </c>
      <c r="G5485" s="15" t="s">
        <v>2573</v>
      </c>
      <c r="H5485" s="15" t="s">
        <v>2574</v>
      </c>
      <c r="I5485" s="15" t="s">
        <v>59</v>
      </c>
      <c r="J5485" s="15" t="s">
        <v>60</v>
      </c>
      <c r="K5485" s="15" t="s">
        <v>19</v>
      </c>
      <c r="L5485" s="15" t="str">
        <f t="array" ref="L5485">_xlfn.XLOOKUP(M5485,reference_province_to_city!$A$2:$A$11,reference_province_to_city!$B$2:$B$11)</f>
        <v>Yogyakarta</v>
      </c>
      <c r="M5485" s="15" t="s">
        <v>18</v>
      </c>
      <c r="N5485" s="15">
        <v>55111.0</v>
      </c>
      <c r="O5485" s="15">
        <f t="array" ref="O5485">_xlfn.XLOOKUP(M5485,reference_postal_code!$B$2:$B$11,reference_postal_code!$A$2:$A$11)</f>
        <v>55111</v>
      </c>
      <c r="P5485" s="15" t="s">
        <v>77</v>
      </c>
      <c r="Q5485" s="15" t="s">
        <v>1342</v>
      </c>
      <c r="R5485" s="15" t="s">
        <v>65</v>
      </c>
      <c r="S5485" s="15" t="s">
        <v>93</v>
      </c>
      <c r="T5485" s="15" t="s">
        <v>1343</v>
      </c>
      <c r="U5485" s="28">
        <v>280350.0</v>
      </c>
      <c r="V5485" s="15">
        <v>7.0</v>
      </c>
      <c r="W5485" s="31">
        <v>0.0</v>
      </c>
      <c r="X5485" s="28">
        <v>78498.0</v>
      </c>
    </row>
    <row r="5486" ht="15.75" customHeight="1">
      <c r="A5486" s="15">
        <v>7080.0</v>
      </c>
      <c r="B5486" s="15" t="s">
        <v>7837</v>
      </c>
      <c r="C5486" s="18">
        <v>42615.0</v>
      </c>
      <c r="D5486" s="18">
        <v>42619.0</v>
      </c>
      <c r="E5486" s="18">
        <f t="shared" si="1"/>
        <v>42619</v>
      </c>
      <c r="F5486" s="15" t="s">
        <v>55</v>
      </c>
      <c r="G5486" s="15" t="s">
        <v>2782</v>
      </c>
      <c r="H5486" s="15" t="s">
        <v>2783</v>
      </c>
      <c r="I5486" s="15" t="s">
        <v>59</v>
      </c>
      <c r="J5486" s="15" t="s">
        <v>60</v>
      </c>
      <c r="K5486" s="15" t="s">
        <v>19</v>
      </c>
      <c r="L5486" s="15" t="str">
        <f t="array" ref="L5486">_xlfn.XLOOKUP(M5486,reference_province_to_city!$A$2:$A$11,reference_province_to_city!$B$2:$B$11)</f>
        <v>Yogyakarta</v>
      </c>
      <c r="M5486" s="15" t="s">
        <v>18</v>
      </c>
      <c r="N5486" s="15">
        <v>55111.0</v>
      </c>
      <c r="O5486" s="15">
        <f t="array" ref="O5486">_xlfn.XLOOKUP(M5486,reference_postal_code!$B$2:$B$11,reference_postal_code!$A$2:$A$11)</f>
        <v>55111</v>
      </c>
      <c r="P5486" s="15" t="s">
        <v>77</v>
      </c>
      <c r="Q5486" s="15" t="s">
        <v>511</v>
      </c>
      <c r="R5486" s="15" t="s">
        <v>65</v>
      </c>
      <c r="S5486" s="15" t="s">
        <v>93</v>
      </c>
      <c r="T5486" s="15" t="s">
        <v>512</v>
      </c>
      <c r="U5486" s="28">
        <v>291840.0</v>
      </c>
      <c r="V5486" s="15">
        <v>4.0</v>
      </c>
      <c r="W5486" s="31">
        <v>0.2</v>
      </c>
      <c r="X5486" s="28">
        <v>51072.0</v>
      </c>
    </row>
    <row r="5487" ht="15.75" customHeight="1">
      <c r="A5487" s="15">
        <v>8179.0</v>
      </c>
      <c r="B5487" s="15" t="s">
        <v>7839</v>
      </c>
      <c r="C5487" s="18">
        <v>42615.0</v>
      </c>
      <c r="D5487" s="18">
        <v>42621.0</v>
      </c>
      <c r="E5487" s="18">
        <f t="shared" si="1"/>
        <v>42621</v>
      </c>
      <c r="F5487" s="15" t="s">
        <v>55</v>
      </c>
      <c r="G5487" s="15" t="s">
        <v>4947</v>
      </c>
      <c r="H5487" s="15" t="s">
        <v>4948</v>
      </c>
      <c r="I5487" s="15" t="s">
        <v>59</v>
      </c>
      <c r="J5487" s="15" t="s">
        <v>60</v>
      </c>
      <c r="K5487" s="15" t="s">
        <v>983</v>
      </c>
      <c r="L5487" s="15" t="str">
        <f t="array" ref="L5487">_xlfn.XLOOKUP(M5487,reference_province_to_city!$A$2:$A$11,reference_province_to_city!$B$2:$B$11)</f>
        <v>Surabaya</v>
      </c>
      <c r="M5487" s="15" t="s">
        <v>20</v>
      </c>
      <c r="N5487" s="15">
        <v>60231.0</v>
      </c>
      <c r="O5487" s="15">
        <f t="array" ref="O5487">_xlfn.XLOOKUP(M5487,reference_postal_code!$B$2:$B$11,reference_postal_code!$A$2:$A$11)</f>
        <v>60231</v>
      </c>
      <c r="P5487" s="15" t="s">
        <v>166</v>
      </c>
      <c r="Q5487" s="15" t="s">
        <v>3583</v>
      </c>
      <c r="R5487" s="15" t="s">
        <v>110</v>
      </c>
      <c r="S5487" s="15" t="s">
        <v>1391</v>
      </c>
      <c r="T5487" s="15" t="s">
        <v>3584</v>
      </c>
      <c r="U5487" s="28">
        <v>1.49997E7</v>
      </c>
      <c r="V5487" s="15">
        <v>2.0</v>
      </c>
      <c r="W5487" s="31">
        <v>0.0</v>
      </c>
      <c r="X5487" s="28">
        <v>6749865.0</v>
      </c>
    </row>
    <row r="5488" ht="15.75" customHeight="1">
      <c r="A5488" s="15">
        <v>2772.0</v>
      </c>
      <c r="B5488" s="15" t="s">
        <v>7845</v>
      </c>
      <c r="C5488" s="18">
        <v>42616.0</v>
      </c>
      <c r="D5488" s="18">
        <v>42623.0</v>
      </c>
      <c r="E5488" s="18">
        <f t="shared" si="1"/>
        <v>42623</v>
      </c>
      <c r="F5488" s="15" t="s">
        <v>55</v>
      </c>
      <c r="G5488" s="15" t="s">
        <v>4922</v>
      </c>
      <c r="H5488" s="15" t="s">
        <v>4923</v>
      </c>
      <c r="I5488" s="15" t="s">
        <v>59</v>
      </c>
      <c r="J5488" s="15" t="s">
        <v>60</v>
      </c>
      <c r="K5488" s="15" t="s">
        <v>10</v>
      </c>
      <c r="L5488" s="15" t="str">
        <f t="array" ref="L5488">_xlfn.XLOOKUP(M5488,reference_province_to_city!$A$2:$A$11,reference_province_to_city!$B$2:$B$11)</f>
        <v>Jakarta</v>
      </c>
      <c r="M5488" s="15" t="s">
        <v>7</v>
      </c>
      <c r="N5488" s="15">
        <v>10110.0</v>
      </c>
      <c r="O5488" s="15">
        <f t="array" ref="O5488">_xlfn.XLOOKUP(M5488,reference_postal_code!$B$2:$B$11,reference_postal_code!$A$2:$A$11)</f>
        <v>10110</v>
      </c>
      <c r="P5488" s="15" t="s">
        <v>117</v>
      </c>
      <c r="Q5488" s="15" t="s">
        <v>795</v>
      </c>
      <c r="R5488" s="15" t="s">
        <v>65</v>
      </c>
      <c r="S5488" s="15" t="s">
        <v>87</v>
      </c>
      <c r="T5488" s="15" t="s">
        <v>796</v>
      </c>
      <c r="U5488" s="28">
        <v>817500.0</v>
      </c>
      <c r="V5488" s="15">
        <v>5.0</v>
      </c>
      <c r="W5488" s="31">
        <v>0.0</v>
      </c>
      <c r="X5488" s="28">
        <v>212550.0</v>
      </c>
    </row>
    <row r="5489" ht="15.75" customHeight="1">
      <c r="A5489" s="15">
        <v>871.0</v>
      </c>
      <c r="B5489" s="15" t="s">
        <v>7846</v>
      </c>
      <c r="C5489" s="18">
        <v>42616.0</v>
      </c>
      <c r="D5489" s="18">
        <v>42618.0</v>
      </c>
      <c r="E5489" s="18">
        <f t="shared" si="1"/>
        <v>42618</v>
      </c>
      <c r="F5489" s="15" t="s">
        <v>125</v>
      </c>
      <c r="G5489" s="15" t="s">
        <v>1038</v>
      </c>
      <c r="H5489" s="15" t="s">
        <v>1039</v>
      </c>
      <c r="I5489" s="15" t="s">
        <v>76</v>
      </c>
      <c r="J5489" s="15" t="s">
        <v>60</v>
      </c>
      <c r="K5489" s="15" t="s">
        <v>33</v>
      </c>
      <c r="L5489" s="15" t="str">
        <f t="array" ref="L5489">_xlfn.XLOOKUP(M5489,reference_province_to_city!$A$2:$A$11,reference_province_to_city!$B$2:$B$11)</f>
        <v>Makassar</v>
      </c>
      <c r="M5489" s="15" t="s">
        <v>25</v>
      </c>
      <c r="N5489" s="15">
        <v>90111.0</v>
      </c>
      <c r="O5489" s="15">
        <f t="array" ref="O5489">_xlfn.XLOOKUP(M5489,reference_postal_code!$B$2:$B$11,reference_postal_code!$A$2:$A$11)</f>
        <v>90111</v>
      </c>
      <c r="P5489" s="15" t="s">
        <v>63</v>
      </c>
      <c r="Q5489" s="15" t="s">
        <v>5489</v>
      </c>
      <c r="R5489" s="15" t="s">
        <v>110</v>
      </c>
      <c r="S5489" s="15" t="s">
        <v>111</v>
      </c>
      <c r="T5489" s="15" t="s">
        <v>5490</v>
      </c>
      <c r="U5489" s="28">
        <v>4211730.0</v>
      </c>
      <c r="V5489" s="15">
        <v>3.0</v>
      </c>
      <c r="W5489" s="31">
        <v>0.4</v>
      </c>
      <c r="X5489" s="28">
        <v>-701955.0</v>
      </c>
    </row>
    <row r="5490" ht="15.75" customHeight="1">
      <c r="A5490" s="15">
        <v>2283.0</v>
      </c>
      <c r="B5490" s="15" t="s">
        <v>7847</v>
      </c>
      <c r="C5490" s="18">
        <v>42616.0</v>
      </c>
      <c r="D5490" s="18">
        <v>42618.0</v>
      </c>
      <c r="E5490" s="18">
        <f t="shared" si="1"/>
        <v>42618</v>
      </c>
      <c r="F5490" s="15" t="s">
        <v>125</v>
      </c>
      <c r="G5490" s="15" t="s">
        <v>639</v>
      </c>
      <c r="H5490" s="15" t="s">
        <v>640</v>
      </c>
      <c r="I5490" s="15" t="s">
        <v>128</v>
      </c>
      <c r="J5490" s="15" t="s">
        <v>60</v>
      </c>
      <c r="K5490" s="15" t="s">
        <v>33</v>
      </c>
      <c r="L5490" s="15" t="str">
        <f t="array" ref="L5490">_xlfn.XLOOKUP(M5490,reference_province_to_city!$A$2:$A$11,reference_province_to_city!$B$2:$B$11)</f>
        <v>Makassar</v>
      </c>
      <c r="M5490" s="15" t="s">
        <v>25</v>
      </c>
      <c r="N5490" s="15">
        <v>90111.0</v>
      </c>
      <c r="O5490" s="15">
        <f t="array" ref="O5490">_xlfn.XLOOKUP(M5490,reference_postal_code!$B$2:$B$11,reference_postal_code!$A$2:$A$11)</f>
        <v>90111</v>
      </c>
      <c r="P5490" s="15" t="s">
        <v>63</v>
      </c>
      <c r="Q5490" s="15" t="s">
        <v>6662</v>
      </c>
      <c r="R5490" s="15" t="s">
        <v>65</v>
      </c>
      <c r="S5490" s="15" t="s">
        <v>66</v>
      </c>
      <c r="T5490" s="15" t="s">
        <v>6663</v>
      </c>
      <c r="U5490" s="28">
        <v>722400.0</v>
      </c>
      <c r="V5490" s="15">
        <v>7.0</v>
      </c>
      <c r="W5490" s="31">
        <v>0.0</v>
      </c>
      <c r="X5490" s="28">
        <v>332304.0</v>
      </c>
    </row>
    <row r="5491" ht="15.75" customHeight="1">
      <c r="A5491" s="15">
        <v>6782.0</v>
      </c>
      <c r="B5491" s="15" t="s">
        <v>7848</v>
      </c>
      <c r="C5491" s="18">
        <v>42616.0</v>
      </c>
      <c r="D5491" s="18">
        <v>42621.0</v>
      </c>
      <c r="E5491" s="18">
        <f t="shared" si="1"/>
        <v>42621</v>
      </c>
      <c r="F5491" s="15" t="s">
        <v>114</v>
      </c>
      <c r="G5491" s="15" t="s">
        <v>1683</v>
      </c>
      <c r="H5491" s="15" t="s">
        <v>1684</v>
      </c>
      <c r="I5491" s="15" t="s">
        <v>59</v>
      </c>
      <c r="J5491" s="15" t="s">
        <v>60</v>
      </c>
      <c r="L5491" s="15" t="str">
        <f t="array" ref="L5491">_xlfn.XLOOKUP(M5491,reference_province_to_city!$A$2:$A$11,reference_province_to_city!$B$2:$B$11)</f>
        <v>Jakarta</v>
      </c>
      <c r="M5491" s="15" t="s">
        <v>7</v>
      </c>
      <c r="N5491" s="15">
        <v>10110.0</v>
      </c>
      <c r="O5491" s="15">
        <f t="array" ref="O5491">_xlfn.XLOOKUP(M5491,reference_postal_code!$B$2:$B$11,reference_postal_code!$A$2:$A$11)</f>
        <v>10110</v>
      </c>
      <c r="P5491" s="15" t="s">
        <v>117</v>
      </c>
      <c r="Q5491" s="15" t="s">
        <v>5216</v>
      </c>
      <c r="R5491" s="15" t="s">
        <v>65</v>
      </c>
      <c r="S5491" s="15" t="s">
        <v>79</v>
      </c>
      <c r="T5491" s="15" t="s">
        <v>5217</v>
      </c>
      <c r="U5491" s="28">
        <v>877200.0</v>
      </c>
      <c r="V5491" s="15">
        <v>8.0</v>
      </c>
      <c r="W5491" s="31">
        <v>0.0</v>
      </c>
      <c r="X5491" s="28">
        <v>412284.0</v>
      </c>
    </row>
    <row r="5492" ht="15.75" customHeight="1">
      <c r="A5492" s="15">
        <v>1382.0</v>
      </c>
      <c r="B5492" s="15" t="s">
        <v>7849</v>
      </c>
      <c r="C5492" s="18">
        <v>42616.0</v>
      </c>
      <c r="D5492" s="18">
        <v>42622.0</v>
      </c>
      <c r="E5492" s="18">
        <f t="shared" si="1"/>
        <v>42622</v>
      </c>
      <c r="F5492" s="15" t="s">
        <v>55</v>
      </c>
      <c r="G5492" s="15" t="s">
        <v>3797</v>
      </c>
      <c r="H5492" s="15" t="s">
        <v>3798</v>
      </c>
      <c r="I5492" s="15" t="s">
        <v>76</v>
      </c>
      <c r="J5492" s="15" t="s">
        <v>60</v>
      </c>
      <c r="K5492" s="15" t="s">
        <v>2023</v>
      </c>
      <c r="L5492" s="15" t="str">
        <f t="array" ref="L5492">_xlfn.XLOOKUP(M5492,reference_province_to_city!$A$2:$A$11,reference_province_to_city!$B$2:$B$11)</f>
        <v>Bandung</v>
      </c>
      <c r="M5492" s="15" t="s">
        <v>12</v>
      </c>
      <c r="N5492" s="15">
        <v>40111.0</v>
      </c>
      <c r="O5492" s="15">
        <f t="array" ref="O5492">_xlfn.XLOOKUP(M5492,reference_postal_code!$B$2:$B$11,reference_postal_code!$A$2:$A$11)</f>
        <v>40111</v>
      </c>
      <c r="P5492" s="15" t="s">
        <v>117</v>
      </c>
      <c r="Q5492" s="15" t="s">
        <v>5241</v>
      </c>
      <c r="R5492" s="15" t="s">
        <v>106</v>
      </c>
      <c r="S5492" s="15" t="s">
        <v>139</v>
      </c>
      <c r="T5492" s="15" t="s">
        <v>5242</v>
      </c>
      <c r="U5492" s="28">
        <v>1259280.0</v>
      </c>
      <c r="V5492" s="15">
        <v>3.0</v>
      </c>
      <c r="W5492" s="31">
        <v>0.6</v>
      </c>
      <c r="X5492" s="28">
        <v>-1353726.0</v>
      </c>
    </row>
    <row r="5493" ht="15.75" customHeight="1">
      <c r="A5493" s="15">
        <v>6779.0</v>
      </c>
      <c r="B5493" s="15" t="s">
        <v>7848</v>
      </c>
      <c r="C5493" s="18">
        <v>42616.0</v>
      </c>
      <c r="D5493" s="18">
        <v>42621.0</v>
      </c>
      <c r="E5493" s="18">
        <f t="shared" si="1"/>
        <v>42621</v>
      </c>
      <c r="F5493" s="15" t="s">
        <v>114</v>
      </c>
      <c r="G5493" s="15" t="s">
        <v>1683</v>
      </c>
      <c r="H5493" s="15" t="s">
        <v>1684</v>
      </c>
      <c r="I5493" s="15" t="s">
        <v>59</v>
      </c>
      <c r="J5493" s="15" t="s">
        <v>60</v>
      </c>
      <c r="K5493" s="15" t="s">
        <v>10</v>
      </c>
      <c r="L5493" s="15" t="str">
        <f t="array" ref="L5493">_xlfn.XLOOKUP(M5493,reference_province_to_city!$A$2:$A$11,reference_province_to_city!$B$2:$B$11)</f>
        <v>Jakarta</v>
      </c>
      <c r="M5493" s="15" t="s">
        <v>7</v>
      </c>
      <c r="N5493" s="15">
        <v>10110.0</v>
      </c>
      <c r="O5493" s="15">
        <f t="array" ref="O5493">_xlfn.XLOOKUP(M5493,reference_postal_code!$B$2:$B$11,reference_postal_code!$A$2:$A$11)</f>
        <v>10110</v>
      </c>
      <c r="P5493" s="15" t="s">
        <v>117</v>
      </c>
      <c r="Q5493" s="15" t="s">
        <v>4213</v>
      </c>
      <c r="R5493" s="15" t="s">
        <v>106</v>
      </c>
      <c r="S5493" s="15" t="s">
        <v>183</v>
      </c>
      <c r="T5493" s="15" t="s">
        <v>4214</v>
      </c>
      <c r="U5493" s="28">
        <v>5174100.0</v>
      </c>
      <c r="V5493" s="15">
        <v>3.0</v>
      </c>
      <c r="W5493" s="31">
        <v>0.0</v>
      </c>
      <c r="X5493" s="28">
        <v>465669.0</v>
      </c>
    </row>
    <row r="5494" ht="15.75" customHeight="1">
      <c r="A5494" s="15">
        <v>5354.0</v>
      </c>
      <c r="B5494" s="15" t="s">
        <v>7850</v>
      </c>
      <c r="C5494" s="18">
        <v>42616.0</v>
      </c>
      <c r="D5494" s="18"/>
      <c r="E5494" s="18">
        <f t="shared" si="1"/>
        <v>42619</v>
      </c>
      <c r="F5494" s="15" t="s">
        <v>125</v>
      </c>
      <c r="G5494" s="15" t="s">
        <v>4421</v>
      </c>
      <c r="H5494" s="15" t="s">
        <v>4422</v>
      </c>
      <c r="I5494" s="15" t="s">
        <v>128</v>
      </c>
      <c r="J5494" s="15" t="s">
        <v>60</v>
      </c>
      <c r="K5494" s="15" t="s">
        <v>31</v>
      </c>
      <c r="L5494" s="15" t="str">
        <f t="array" ref="L5494">_xlfn.XLOOKUP(M5494,reference_province_to_city!$A$2:$A$11,reference_province_to_city!$B$2:$B$11)</f>
        <v>Balikpapan</v>
      </c>
      <c r="M5494" s="15" t="s">
        <v>21</v>
      </c>
      <c r="N5494" s="15">
        <v>76114.0</v>
      </c>
      <c r="O5494" s="15">
        <f t="array" ref="O5494">_xlfn.XLOOKUP(M5494,reference_postal_code!$B$2:$B$11,reference_postal_code!$A$2:$A$11)</f>
        <v>76114</v>
      </c>
      <c r="P5494" s="15" t="s">
        <v>166</v>
      </c>
      <c r="Q5494" s="15" t="s">
        <v>5991</v>
      </c>
      <c r="R5494" s="15" t="s">
        <v>65</v>
      </c>
      <c r="S5494" s="15" t="s">
        <v>83</v>
      </c>
      <c r="T5494" s="15" t="s">
        <v>5992</v>
      </c>
      <c r="U5494" s="28">
        <v>1309200.0</v>
      </c>
      <c r="V5494" s="15">
        <v>8.0</v>
      </c>
      <c r="W5494" s="31">
        <v>0.0</v>
      </c>
      <c r="X5494" s="28">
        <v>615324.0</v>
      </c>
    </row>
    <row r="5495" ht="15.75" customHeight="1">
      <c r="A5495" s="15">
        <v>6780.0</v>
      </c>
      <c r="B5495" s="15" t="s">
        <v>7848</v>
      </c>
      <c r="C5495" s="18">
        <v>42616.0</v>
      </c>
      <c r="D5495" s="18">
        <v>42621.0</v>
      </c>
      <c r="E5495" s="18">
        <f t="shared" si="1"/>
        <v>42621</v>
      </c>
      <c r="F5495" s="15" t="s">
        <v>114</v>
      </c>
      <c r="G5495" s="15" t="s">
        <v>1683</v>
      </c>
      <c r="H5495" s="15" t="s">
        <v>1684</v>
      </c>
      <c r="I5495" s="15" t="s">
        <v>59</v>
      </c>
      <c r="J5495" s="15" t="s">
        <v>60</v>
      </c>
      <c r="K5495" s="15" t="s">
        <v>10</v>
      </c>
      <c r="L5495" s="15" t="str">
        <f t="array" ref="L5495">_xlfn.XLOOKUP(M5495,reference_province_to_city!$A$2:$A$11,reference_province_to_city!$B$2:$B$11)</f>
        <v>Jakarta</v>
      </c>
      <c r="M5495" s="15" t="s">
        <v>7</v>
      </c>
      <c r="O5495" s="15">
        <f t="array" ref="O5495">_xlfn.XLOOKUP(M5495,reference_postal_code!$B$2:$B$11,reference_postal_code!$A$2:$A$11)</f>
        <v>10110</v>
      </c>
      <c r="P5495" s="15" t="s">
        <v>117</v>
      </c>
      <c r="Q5495" s="15" t="s">
        <v>3730</v>
      </c>
      <c r="R5495" s="15" t="s">
        <v>106</v>
      </c>
      <c r="S5495" s="15" t="s">
        <v>139</v>
      </c>
      <c r="T5495" s="15" t="s">
        <v>3731</v>
      </c>
      <c r="U5495" s="28">
        <v>221400.0</v>
      </c>
      <c r="V5495" s="15">
        <v>2.0</v>
      </c>
      <c r="W5495" s="31">
        <v>0.0</v>
      </c>
      <c r="X5495" s="28">
        <v>64206.0</v>
      </c>
    </row>
    <row r="5496" ht="15.75" customHeight="1">
      <c r="A5496" s="15">
        <v>870.0</v>
      </c>
      <c r="B5496" s="15" t="s">
        <v>7846</v>
      </c>
      <c r="C5496" s="18">
        <v>42616.0</v>
      </c>
      <c r="D5496" s="18">
        <v>42618.0</v>
      </c>
      <c r="E5496" s="18">
        <f t="shared" si="1"/>
        <v>42618</v>
      </c>
      <c r="F5496" s="15" t="s">
        <v>125</v>
      </c>
      <c r="G5496" s="15" t="s">
        <v>1038</v>
      </c>
      <c r="H5496" s="15" t="s">
        <v>1039</v>
      </c>
      <c r="I5496" s="15" t="s">
        <v>76</v>
      </c>
      <c r="J5496" s="15" t="s">
        <v>60</v>
      </c>
      <c r="K5496" s="15" t="s">
        <v>33</v>
      </c>
      <c r="L5496" s="15" t="str">
        <f t="array" ref="L5496">_xlfn.XLOOKUP(M5496,reference_province_to_city!$A$2:$A$11,reference_province_to_city!$B$2:$B$11)</f>
        <v>Makassar</v>
      </c>
      <c r="M5496" s="15" t="s">
        <v>25</v>
      </c>
      <c r="N5496" s="15">
        <v>90111.0</v>
      </c>
      <c r="O5496" s="15">
        <f t="array" ref="O5496">_xlfn.XLOOKUP(M5496,reference_postal_code!$B$2:$B$11,reference_postal_code!$A$2:$A$11)</f>
        <v>90111</v>
      </c>
      <c r="P5496" s="15" t="s">
        <v>63</v>
      </c>
      <c r="Q5496" s="15" t="s">
        <v>5557</v>
      </c>
      <c r="R5496" s="15" t="s">
        <v>65</v>
      </c>
      <c r="S5496" s="15" t="s">
        <v>83</v>
      </c>
      <c r="T5496" s="15" t="s">
        <v>5558</v>
      </c>
      <c r="U5496" s="28">
        <v>1.712205E7</v>
      </c>
      <c r="V5496" s="15">
        <v>5.0</v>
      </c>
      <c r="W5496" s="31">
        <v>0.7</v>
      </c>
      <c r="X5496" s="28">
        <v>-1.14147E7</v>
      </c>
    </row>
    <row r="5497" ht="15.75" customHeight="1">
      <c r="A5497" s="15">
        <v>6781.0</v>
      </c>
      <c r="B5497" s="15" t="s">
        <v>7848</v>
      </c>
      <c r="C5497" s="18">
        <v>42616.0</v>
      </c>
      <c r="D5497" s="18">
        <v>42621.0</v>
      </c>
      <c r="E5497" s="18">
        <f t="shared" si="1"/>
        <v>42621</v>
      </c>
      <c r="F5497" s="15" t="s">
        <v>114</v>
      </c>
      <c r="G5497" s="15" t="s">
        <v>1683</v>
      </c>
      <c r="H5497" s="15" t="s">
        <v>1684</v>
      </c>
      <c r="I5497" s="15" t="s">
        <v>59</v>
      </c>
      <c r="J5497" s="15" t="s">
        <v>60</v>
      </c>
      <c r="K5497" s="15" t="s">
        <v>10</v>
      </c>
      <c r="L5497" s="15" t="str">
        <f t="array" ref="L5497">_xlfn.XLOOKUP(M5497,reference_province_to_city!$A$2:$A$11,reference_province_to_city!$B$2:$B$11)</f>
        <v>Jakarta</v>
      </c>
      <c r="M5497" s="15" t="s">
        <v>7</v>
      </c>
      <c r="N5497" s="15">
        <v>10110.0</v>
      </c>
      <c r="O5497" s="15">
        <f t="array" ref="O5497">_xlfn.XLOOKUP(M5497,reference_postal_code!$B$2:$B$11,reference_postal_code!$A$2:$A$11)</f>
        <v>10110</v>
      </c>
      <c r="P5497" s="15" t="s">
        <v>117</v>
      </c>
      <c r="Q5497" s="15" t="s">
        <v>4199</v>
      </c>
      <c r="R5497" s="15" t="s">
        <v>65</v>
      </c>
      <c r="S5497" s="15" t="s">
        <v>83</v>
      </c>
      <c r="T5497" s="15" t="s">
        <v>4200</v>
      </c>
      <c r="U5497" s="28">
        <v>191400.0</v>
      </c>
      <c r="V5497" s="15">
        <v>2.0</v>
      </c>
      <c r="W5497" s="31">
        <v>0.0</v>
      </c>
      <c r="X5497" s="28">
        <v>88044.0</v>
      </c>
    </row>
    <row r="5498" ht="15.75" customHeight="1">
      <c r="A5498" s="15">
        <v>2160.0</v>
      </c>
      <c r="B5498" s="15" t="s">
        <v>7851</v>
      </c>
      <c r="C5498" s="18">
        <v>42616.0</v>
      </c>
      <c r="D5498" s="18">
        <v>42622.0</v>
      </c>
      <c r="E5498" s="18">
        <f t="shared" si="1"/>
        <v>42622</v>
      </c>
      <c r="F5498" s="15" t="s">
        <v>55</v>
      </c>
      <c r="G5498" s="15" t="s">
        <v>1866</v>
      </c>
      <c r="H5498" s="15" t="s">
        <v>1867</v>
      </c>
      <c r="I5498" s="15" t="s">
        <v>59</v>
      </c>
      <c r="J5498" s="15" t="s">
        <v>60</v>
      </c>
      <c r="K5498" s="15" t="s">
        <v>29</v>
      </c>
      <c r="L5498" s="15" t="str">
        <f t="array" ref="L5498">_xlfn.XLOOKUP(M5498,reference_province_to_city!$A$2:$A$11,reference_province_to_city!$B$2:$B$11)</f>
        <v>Palembang</v>
      </c>
      <c r="M5498" s="15" t="s">
        <v>13</v>
      </c>
      <c r="N5498" s="15">
        <v>30111.0</v>
      </c>
      <c r="O5498" s="15">
        <f t="array" ref="O5498">_xlfn.XLOOKUP(M5498,reference_postal_code!$B$2:$B$11,reference_postal_code!$A$2:$A$11)</f>
        <v>30111</v>
      </c>
      <c r="P5498" s="15" t="s">
        <v>77</v>
      </c>
      <c r="Q5498" s="15" t="s">
        <v>4892</v>
      </c>
      <c r="R5498" s="15" t="s">
        <v>65</v>
      </c>
      <c r="S5498" s="15" t="s">
        <v>83</v>
      </c>
      <c r="T5498" s="15" t="s">
        <v>4893</v>
      </c>
      <c r="U5498" s="28">
        <v>132120.0</v>
      </c>
      <c r="V5498" s="15">
        <v>3.0</v>
      </c>
      <c r="W5498" s="31">
        <v>0.8</v>
      </c>
      <c r="X5498" s="28">
        <v>-224604.0</v>
      </c>
    </row>
    <row r="5499" ht="15.75" customHeight="1">
      <c r="A5499" s="15">
        <v>8660.0</v>
      </c>
      <c r="B5499" s="15" t="s">
        <v>7852</v>
      </c>
      <c r="C5499" s="18">
        <v>42616.0</v>
      </c>
      <c r="D5499" s="18">
        <v>42621.0</v>
      </c>
      <c r="E5499" s="18">
        <f t="shared" si="1"/>
        <v>42621</v>
      </c>
      <c r="F5499" s="15" t="s">
        <v>55</v>
      </c>
      <c r="G5499" s="15" t="s">
        <v>6619</v>
      </c>
      <c r="H5499" s="15" t="s">
        <v>6620</v>
      </c>
      <c r="I5499" s="15" t="s">
        <v>128</v>
      </c>
      <c r="J5499" s="15" t="s">
        <v>60</v>
      </c>
      <c r="K5499" s="15" t="s">
        <v>31</v>
      </c>
      <c r="L5499" s="15" t="str">
        <f t="array" ref="L5499">_xlfn.XLOOKUP(M5499,reference_province_to_city!$A$2:$A$11,reference_province_to_city!$B$2:$B$11)</f>
        <v>Balikpapan</v>
      </c>
      <c r="M5499" s="15" t="s">
        <v>21</v>
      </c>
      <c r="N5499" s="15">
        <v>76114.0</v>
      </c>
      <c r="O5499" s="15">
        <f t="array" ref="O5499">_xlfn.XLOOKUP(M5499,reference_postal_code!$B$2:$B$11,reference_postal_code!$A$2:$A$11)</f>
        <v>76114</v>
      </c>
      <c r="P5499" s="15" t="s">
        <v>166</v>
      </c>
      <c r="Q5499" s="15" t="s">
        <v>3253</v>
      </c>
      <c r="R5499" s="15" t="s">
        <v>65</v>
      </c>
      <c r="S5499" s="15" t="s">
        <v>66</v>
      </c>
      <c r="T5499" s="15" t="s">
        <v>3254</v>
      </c>
      <c r="U5499" s="28">
        <v>464400.0</v>
      </c>
      <c r="V5499" s="15">
        <v>6.0</v>
      </c>
      <c r="W5499" s="31">
        <v>0.2</v>
      </c>
      <c r="X5499" s="28">
        <v>168345.0</v>
      </c>
    </row>
    <row r="5500" ht="15.75" customHeight="1">
      <c r="A5500" s="15">
        <v>7563.0</v>
      </c>
      <c r="B5500" s="15" t="s">
        <v>7853</v>
      </c>
      <c r="C5500" s="18">
        <v>42616.0</v>
      </c>
      <c r="D5500" s="18">
        <v>42620.0</v>
      </c>
      <c r="E5500" s="18">
        <f t="shared" si="1"/>
        <v>42620</v>
      </c>
      <c r="F5500" s="15" t="s">
        <v>55</v>
      </c>
      <c r="G5500" s="15" t="s">
        <v>7257</v>
      </c>
      <c r="H5500" s="15" t="s">
        <v>7258</v>
      </c>
      <c r="I5500" s="15" t="s">
        <v>59</v>
      </c>
      <c r="J5500" s="15" t="s">
        <v>60</v>
      </c>
      <c r="K5500" s="15" t="s">
        <v>22</v>
      </c>
      <c r="L5500" s="15" t="str">
        <f t="array" ref="L5500">_xlfn.XLOOKUP(M5500,reference_province_to_city!$A$2:$A$11,reference_province_to_city!$B$2:$B$11)</f>
        <v>Surabaya</v>
      </c>
      <c r="M5500" s="15" t="s">
        <v>20</v>
      </c>
      <c r="N5500" s="15">
        <v>60231.0</v>
      </c>
      <c r="O5500" s="15">
        <f t="array" ref="O5500">_xlfn.XLOOKUP(M5500,reference_postal_code!$B$2:$B$11,reference_postal_code!$A$2:$A$11)</f>
        <v>60231</v>
      </c>
      <c r="P5500" s="15" t="s">
        <v>166</v>
      </c>
      <c r="Q5500" s="15" t="s">
        <v>7854</v>
      </c>
      <c r="R5500" s="15" t="s">
        <v>106</v>
      </c>
      <c r="S5500" s="15" t="s">
        <v>183</v>
      </c>
      <c r="T5500" s="15" t="s">
        <v>7855</v>
      </c>
      <c r="U5500" s="28">
        <v>2981160.0</v>
      </c>
      <c r="V5500" s="15">
        <v>4.0</v>
      </c>
      <c r="W5500" s="31">
        <v>0.3</v>
      </c>
      <c r="X5500" s="28">
        <v>0.0</v>
      </c>
    </row>
    <row r="5501" ht="15.75" customHeight="1">
      <c r="A5501" s="15">
        <v>5354.0</v>
      </c>
      <c r="B5501" s="15" t="s">
        <v>7850</v>
      </c>
      <c r="C5501" s="18">
        <v>42616.0</v>
      </c>
      <c r="D5501" s="18">
        <v>42619.0</v>
      </c>
      <c r="E5501" s="18">
        <f t="shared" si="1"/>
        <v>42619</v>
      </c>
      <c r="F5501" s="15" t="s">
        <v>125</v>
      </c>
      <c r="G5501" s="15" t="s">
        <v>4421</v>
      </c>
      <c r="H5501" s="15" t="s">
        <v>4422</v>
      </c>
      <c r="I5501" s="15" t="s">
        <v>128</v>
      </c>
      <c r="J5501" s="15" t="s">
        <v>60</v>
      </c>
      <c r="K5501" s="15" t="s">
        <v>31</v>
      </c>
      <c r="L5501" s="15" t="str">
        <f t="array" ref="L5501">_xlfn.XLOOKUP(M5501,reference_province_to_city!$A$2:$A$11,reference_province_to_city!$B$2:$B$11)</f>
        <v>Balikpapan</v>
      </c>
      <c r="M5501" s="15" t="s">
        <v>21</v>
      </c>
      <c r="N5501" s="15">
        <v>76114.0</v>
      </c>
      <c r="O5501" s="15">
        <f t="array" ref="O5501">_xlfn.XLOOKUP(M5501,reference_postal_code!$B$2:$B$11,reference_postal_code!$A$2:$A$11)</f>
        <v>76114</v>
      </c>
      <c r="P5501" s="15" t="s">
        <v>166</v>
      </c>
      <c r="Q5501" s="15" t="s">
        <v>5991</v>
      </c>
      <c r="R5501" s="15" t="s">
        <v>65</v>
      </c>
      <c r="S5501" s="15" t="s">
        <v>83</v>
      </c>
      <c r="T5501" s="15" t="s">
        <v>5992</v>
      </c>
      <c r="U5501" s="28">
        <v>1309200.0</v>
      </c>
      <c r="V5501" s="15">
        <v>8.0</v>
      </c>
      <c r="W5501" s="31">
        <v>0.0</v>
      </c>
      <c r="X5501" s="28">
        <v>615324.0</v>
      </c>
    </row>
    <row r="5502" ht="15.75" customHeight="1">
      <c r="A5502" s="15">
        <v>5809.0</v>
      </c>
      <c r="B5502" s="15" t="s">
        <v>7856</v>
      </c>
      <c r="C5502" s="18">
        <v>42617.0</v>
      </c>
      <c r="D5502" s="18">
        <v>42620.0</v>
      </c>
      <c r="E5502" s="18">
        <f t="shared" si="1"/>
        <v>42620</v>
      </c>
      <c r="F5502" s="15" t="s">
        <v>114</v>
      </c>
      <c r="G5502" s="15" t="s">
        <v>211</v>
      </c>
      <c r="H5502" s="15" t="s">
        <v>212</v>
      </c>
      <c r="I5502" s="15" t="s">
        <v>59</v>
      </c>
      <c r="J5502" s="15" t="s">
        <v>60</v>
      </c>
      <c r="K5502" s="15" t="s">
        <v>14</v>
      </c>
      <c r="L5502" s="15" t="str">
        <f t="array" ref="L5502">_xlfn.XLOOKUP(M5502,reference_province_to_city!$A$2:$A$11,reference_province_to_city!$B$2:$B$11)</f>
        <v>Bandung</v>
      </c>
      <c r="M5502" s="15" t="s">
        <v>12</v>
      </c>
      <c r="N5502" s="15">
        <v>40111.0</v>
      </c>
      <c r="O5502" s="15">
        <f t="array" ref="O5502">_xlfn.XLOOKUP(M5502,reference_postal_code!$B$2:$B$11,reference_postal_code!$A$2:$A$11)</f>
        <v>40111</v>
      </c>
      <c r="P5502" s="15" t="s">
        <v>117</v>
      </c>
      <c r="Q5502" s="15" t="s">
        <v>1196</v>
      </c>
      <c r="R5502" s="15" t="s">
        <v>65</v>
      </c>
      <c r="S5502" s="15" t="s">
        <v>93</v>
      </c>
      <c r="T5502" s="15" t="s">
        <v>1197</v>
      </c>
      <c r="U5502" s="28">
        <v>476160.0</v>
      </c>
      <c r="V5502" s="15">
        <v>2.0</v>
      </c>
      <c r="W5502" s="31">
        <v>0.2</v>
      </c>
      <c r="X5502" s="28">
        <v>124992.0</v>
      </c>
    </row>
    <row r="5503" ht="15.75" customHeight="1">
      <c r="A5503" s="15">
        <v>3789.0</v>
      </c>
      <c r="B5503" s="15" t="s">
        <v>7857</v>
      </c>
      <c r="C5503" s="18">
        <v>42617.0</v>
      </c>
      <c r="D5503" s="18">
        <v>42622.0</v>
      </c>
      <c r="E5503" s="18">
        <f t="shared" si="1"/>
        <v>42622</v>
      </c>
      <c r="F5503" s="15" t="s">
        <v>55</v>
      </c>
      <c r="G5503" s="15" t="s">
        <v>2481</v>
      </c>
      <c r="H5503" s="15" t="s">
        <v>2482</v>
      </c>
      <c r="I5503" s="15" t="s">
        <v>59</v>
      </c>
      <c r="J5503" s="15" t="s">
        <v>60</v>
      </c>
      <c r="K5503" s="15" t="s">
        <v>22</v>
      </c>
      <c r="L5503" s="15" t="str">
        <f t="array" ref="L5503">_xlfn.XLOOKUP(M5503,reference_province_to_city!$A$2:$A$11,reference_province_to_city!$B$2:$B$11)</f>
        <v>Surabaya</v>
      </c>
      <c r="M5503" s="15" t="s">
        <v>20</v>
      </c>
      <c r="N5503" s="15">
        <v>60231.0</v>
      </c>
      <c r="O5503" s="15">
        <f t="array" ref="O5503">_xlfn.XLOOKUP(M5503,reference_postal_code!$B$2:$B$11,reference_postal_code!$A$2:$A$11)</f>
        <v>60231</v>
      </c>
      <c r="P5503" s="15" t="s">
        <v>166</v>
      </c>
      <c r="Q5503" s="15" t="s">
        <v>631</v>
      </c>
      <c r="R5503" s="15" t="s">
        <v>65</v>
      </c>
      <c r="S5503" s="15" t="s">
        <v>93</v>
      </c>
      <c r="T5503" s="15" t="s">
        <v>632</v>
      </c>
      <c r="U5503" s="28">
        <v>935640.0</v>
      </c>
      <c r="V5503" s="15">
        <v>3.0</v>
      </c>
      <c r="W5503" s="31">
        <v>0.2</v>
      </c>
      <c r="X5503" s="28">
        <v>105259.0</v>
      </c>
    </row>
    <row r="5504" ht="15.75" customHeight="1">
      <c r="A5504" s="15">
        <v>5807.0</v>
      </c>
      <c r="B5504" s="15" t="s">
        <v>7856</v>
      </c>
      <c r="C5504" s="18">
        <v>42617.0</v>
      </c>
      <c r="D5504" s="18">
        <v>42620.0</v>
      </c>
      <c r="E5504" s="18">
        <f t="shared" si="1"/>
        <v>42620</v>
      </c>
      <c r="F5504" s="15" t="s">
        <v>114</v>
      </c>
      <c r="G5504" s="15" t="s">
        <v>211</v>
      </c>
      <c r="H5504" s="15" t="s">
        <v>212</v>
      </c>
      <c r="I5504" s="15" t="s">
        <v>59</v>
      </c>
      <c r="J5504" s="15" t="s">
        <v>60</v>
      </c>
      <c r="K5504" s="15" t="s">
        <v>14</v>
      </c>
      <c r="L5504" s="15" t="str">
        <f t="array" ref="L5504">_xlfn.XLOOKUP(M5504,reference_province_to_city!$A$2:$A$11,reference_province_to_city!$B$2:$B$11)</f>
        <v>Bandung</v>
      </c>
      <c r="M5504" s="15" t="s">
        <v>12</v>
      </c>
      <c r="N5504" s="15">
        <v>40111.0</v>
      </c>
      <c r="O5504" s="15">
        <f t="array" ref="O5504">_xlfn.XLOOKUP(M5504,reference_postal_code!$B$2:$B$11,reference_postal_code!$A$2:$A$11)</f>
        <v>40111</v>
      </c>
      <c r="P5504" s="15" t="s">
        <v>117</v>
      </c>
      <c r="Q5504" s="15" t="s">
        <v>740</v>
      </c>
      <c r="R5504" s="15" t="s">
        <v>65</v>
      </c>
      <c r="S5504" s="15" t="s">
        <v>66</v>
      </c>
      <c r="T5504" s="15" t="s">
        <v>741</v>
      </c>
      <c r="U5504" s="28">
        <v>182880.0</v>
      </c>
      <c r="V5504" s="15">
        <v>3.0</v>
      </c>
      <c r="W5504" s="31">
        <v>0.2</v>
      </c>
      <c r="X5504" s="28">
        <v>61722.0</v>
      </c>
    </row>
    <row r="5505" ht="15.75" customHeight="1">
      <c r="A5505" s="15">
        <v>5331.0</v>
      </c>
      <c r="B5505" s="15" t="s">
        <v>7858</v>
      </c>
      <c r="C5505" s="18">
        <v>42617.0</v>
      </c>
      <c r="D5505" s="18">
        <v>42621.0</v>
      </c>
      <c r="E5505" s="18">
        <f t="shared" si="1"/>
        <v>42621</v>
      </c>
      <c r="F5505" s="15" t="s">
        <v>55</v>
      </c>
      <c r="G5505" s="15" t="s">
        <v>899</v>
      </c>
      <c r="H5505" s="15" t="s">
        <v>900</v>
      </c>
      <c r="I5505" s="15" t="s">
        <v>59</v>
      </c>
      <c r="J5505" s="15" t="s">
        <v>60</v>
      </c>
      <c r="K5505" s="15" t="s">
        <v>10</v>
      </c>
      <c r="L5505" s="15" t="str">
        <f t="array" ref="L5505">_xlfn.XLOOKUP(M5505,reference_province_to_city!$A$2:$A$11,reference_province_to_city!$B$2:$B$11)</f>
        <v>Jakarta</v>
      </c>
      <c r="M5505" s="15" t="s">
        <v>7</v>
      </c>
      <c r="N5505" s="15">
        <v>10110.0</v>
      </c>
      <c r="O5505" s="15">
        <f t="array" ref="O5505">_xlfn.XLOOKUP(M5505,reference_postal_code!$B$2:$B$11,reference_postal_code!$A$2:$A$11)</f>
        <v>10110</v>
      </c>
      <c r="P5505" s="15" t="s">
        <v>117</v>
      </c>
      <c r="Q5505" s="15" t="s">
        <v>5926</v>
      </c>
      <c r="R5505" s="15" t="s">
        <v>106</v>
      </c>
      <c r="S5505" s="15" t="s">
        <v>139</v>
      </c>
      <c r="T5505" s="15" t="s">
        <v>5927</v>
      </c>
      <c r="U5505" s="28">
        <v>959100.0</v>
      </c>
      <c r="V5505" s="15">
        <v>1.0</v>
      </c>
      <c r="W5505" s="31">
        <v>0.0</v>
      </c>
      <c r="X5505" s="28">
        <v>374049.0</v>
      </c>
    </row>
    <row r="5506" ht="15.75" customHeight="1">
      <c r="A5506" s="15">
        <v>3788.0</v>
      </c>
      <c r="B5506" s="15" t="s">
        <v>7857</v>
      </c>
      <c r="C5506" s="18">
        <v>42617.0</v>
      </c>
      <c r="D5506" s="18">
        <v>42622.0</v>
      </c>
      <c r="E5506" s="18">
        <f t="shared" si="1"/>
        <v>42622</v>
      </c>
      <c r="F5506" s="15" t="s">
        <v>55</v>
      </c>
      <c r="G5506" s="15" t="s">
        <v>2481</v>
      </c>
      <c r="H5506" s="15" t="s">
        <v>2482</v>
      </c>
      <c r="I5506" s="15" t="s">
        <v>59</v>
      </c>
      <c r="J5506" s="15" t="s">
        <v>60</v>
      </c>
      <c r="K5506" s="15" t="s">
        <v>22</v>
      </c>
      <c r="L5506" s="15" t="str">
        <f t="array" ref="L5506">_xlfn.XLOOKUP(M5506,reference_province_to_city!$A$2:$A$11,reference_province_to_city!$B$2:$B$11)</f>
        <v>Surabaya</v>
      </c>
      <c r="M5506" s="15" t="s">
        <v>20</v>
      </c>
      <c r="N5506" s="15">
        <v>60231.0</v>
      </c>
      <c r="O5506" s="15">
        <f t="array" ref="O5506">_xlfn.XLOOKUP(M5506,reference_postal_code!$B$2:$B$11,reference_postal_code!$A$2:$A$11)</f>
        <v>60231</v>
      </c>
      <c r="P5506" s="15" t="s">
        <v>166</v>
      </c>
      <c r="Q5506" s="15" t="s">
        <v>2732</v>
      </c>
      <c r="R5506" s="15" t="s">
        <v>65</v>
      </c>
      <c r="S5506" s="15" t="s">
        <v>93</v>
      </c>
      <c r="T5506" s="15" t="s">
        <v>2733</v>
      </c>
      <c r="U5506" s="28">
        <v>58680.0</v>
      </c>
      <c r="V5506" s="15">
        <v>1.0</v>
      </c>
      <c r="W5506" s="31">
        <v>0.2</v>
      </c>
      <c r="X5506" s="28">
        <v>15404.0</v>
      </c>
    </row>
    <row r="5507" ht="15.75" customHeight="1">
      <c r="A5507" s="15">
        <v>6040.0</v>
      </c>
      <c r="B5507" s="15" t="s">
        <v>7859</v>
      </c>
      <c r="C5507" s="18">
        <v>42617.0</v>
      </c>
      <c r="D5507" s="18">
        <v>42621.0</v>
      </c>
      <c r="E5507" s="18">
        <f t="shared" si="1"/>
        <v>42621</v>
      </c>
      <c r="F5507" s="15" t="s">
        <v>55</v>
      </c>
      <c r="G5507" s="15" t="s">
        <v>2021</v>
      </c>
      <c r="H5507" s="15" t="s">
        <v>2022</v>
      </c>
      <c r="I5507" s="15" t="s">
        <v>59</v>
      </c>
      <c r="J5507" s="15" t="s">
        <v>60</v>
      </c>
      <c r="K5507" s="15" t="s">
        <v>14</v>
      </c>
      <c r="L5507" s="15" t="str">
        <f t="array" ref="L5507">_xlfn.XLOOKUP(M5507,reference_province_to_city!$A$2:$A$11,reference_province_to_city!$B$2:$B$11)</f>
        <v>Bandung</v>
      </c>
      <c r="M5507" s="15" t="s">
        <v>12</v>
      </c>
      <c r="N5507" s="15">
        <v>40111.0</v>
      </c>
      <c r="O5507" s="15">
        <f t="array" ref="O5507">_xlfn.XLOOKUP(M5507,reference_postal_code!$B$2:$B$11,reference_postal_code!$A$2:$A$11)</f>
        <v>40111</v>
      </c>
      <c r="P5507" s="15" t="s">
        <v>117</v>
      </c>
      <c r="Q5507" s="15" t="s">
        <v>1981</v>
      </c>
      <c r="R5507" s="15" t="s">
        <v>65</v>
      </c>
      <c r="S5507" s="15" t="s">
        <v>93</v>
      </c>
      <c r="T5507" s="15" t="s">
        <v>1982</v>
      </c>
      <c r="U5507" s="28">
        <v>79200.0</v>
      </c>
      <c r="V5507" s="15">
        <v>3.0</v>
      </c>
      <c r="W5507" s="31">
        <v>0.0</v>
      </c>
      <c r="X5507" s="28">
        <v>38016.0</v>
      </c>
    </row>
    <row r="5508" ht="15.75" customHeight="1">
      <c r="A5508" s="15">
        <v>6039.0</v>
      </c>
      <c r="B5508" s="15" t="s">
        <v>7859</v>
      </c>
      <c r="C5508" s="18">
        <v>42617.0</v>
      </c>
      <c r="D5508" s="18">
        <v>42621.0</v>
      </c>
      <c r="E5508" s="18">
        <f t="shared" si="1"/>
        <v>42621</v>
      </c>
      <c r="F5508" s="15" t="s">
        <v>55</v>
      </c>
      <c r="G5508" s="15" t="s">
        <v>2021</v>
      </c>
      <c r="H5508" s="15" t="s">
        <v>2022</v>
      </c>
      <c r="I5508" s="15" t="s">
        <v>59</v>
      </c>
      <c r="J5508" s="15" t="s">
        <v>60</v>
      </c>
      <c r="K5508" s="15" t="s">
        <v>14</v>
      </c>
      <c r="L5508" s="15" t="str">
        <f t="array" ref="L5508">_xlfn.XLOOKUP(M5508,reference_province_to_city!$A$2:$A$11,reference_province_to_city!$B$2:$B$11)</f>
        <v>Bandung</v>
      </c>
      <c r="M5508" s="15" t="s">
        <v>12</v>
      </c>
      <c r="N5508" s="15">
        <v>40111.0</v>
      </c>
      <c r="O5508" s="15">
        <f t="array" ref="O5508">_xlfn.XLOOKUP(M5508,reference_postal_code!$B$2:$B$11,reference_postal_code!$A$2:$A$11)</f>
        <v>40111</v>
      </c>
      <c r="P5508" s="15" t="s">
        <v>117</v>
      </c>
      <c r="Q5508" s="15" t="s">
        <v>417</v>
      </c>
      <c r="R5508" s="15" t="s">
        <v>65</v>
      </c>
      <c r="S5508" s="15" t="s">
        <v>87</v>
      </c>
      <c r="T5508" s="15" t="s">
        <v>418</v>
      </c>
      <c r="U5508" s="28">
        <v>1948800.0</v>
      </c>
      <c r="V5508" s="15">
        <v>4.0</v>
      </c>
      <c r="W5508" s="31">
        <v>0.0</v>
      </c>
      <c r="X5508" s="28">
        <v>77952.0</v>
      </c>
    </row>
    <row r="5509" ht="15.75" customHeight="1">
      <c r="A5509" s="15">
        <v>6038.0</v>
      </c>
      <c r="B5509" s="15" t="s">
        <v>7859</v>
      </c>
      <c r="C5509" s="18">
        <v>42617.0</v>
      </c>
      <c r="D5509" s="18">
        <v>42621.0</v>
      </c>
      <c r="E5509" s="18">
        <f t="shared" si="1"/>
        <v>42621</v>
      </c>
      <c r="F5509" s="15" t="s">
        <v>55</v>
      </c>
      <c r="G5509" s="15" t="s">
        <v>2021</v>
      </c>
      <c r="H5509" s="15" t="s">
        <v>2022</v>
      </c>
      <c r="I5509" s="15" t="s">
        <v>59</v>
      </c>
      <c r="J5509" s="15" t="s">
        <v>60</v>
      </c>
      <c r="K5509" s="15" t="s">
        <v>14</v>
      </c>
      <c r="L5509" s="15" t="str">
        <f t="array" ref="L5509">_xlfn.XLOOKUP(M5509,reference_province_to_city!$A$2:$A$11,reference_province_to_city!$B$2:$B$11)</f>
        <v>Bandung</v>
      </c>
      <c r="M5509" s="15" t="s">
        <v>12</v>
      </c>
      <c r="N5509" s="15">
        <v>40111.0</v>
      </c>
      <c r="O5509" s="15">
        <f t="array" ref="O5509">_xlfn.XLOOKUP(M5509,reference_postal_code!$B$2:$B$11,reference_postal_code!$A$2:$A$11)</f>
        <v>40111</v>
      </c>
      <c r="P5509" s="15" t="s">
        <v>117</v>
      </c>
      <c r="Q5509" s="15" t="s">
        <v>4416</v>
      </c>
      <c r="R5509" s="15" t="s">
        <v>65</v>
      </c>
      <c r="S5509" s="15" t="s">
        <v>83</v>
      </c>
      <c r="T5509" s="15" t="s">
        <v>4417</v>
      </c>
      <c r="U5509" s="28">
        <v>1709100.0</v>
      </c>
      <c r="V5509" s="15">
        <v>6.0</v>
      </c>
      <c r="W5509" s="31">
        <v>0.0</v>
      </c>
      <c r="X5509" s="28">
        <v>820368.0</v>
      </c>
    </row>
    <row r="5510" ht="15.75" customHeight="1">
      <c r="A5510" s="15">
        <v>5332.0</v>
      </c>
      <c r="B5510" s="15" t="s">
        <v>7858</v>
      </c>
      <c r="C5510" s="18">
        <v>42617.0</v>
      </c>
      <c r="D5510" s="18">
        <v>42621.0</v>
      </c>
      <c r="E5510" s="18">
        <f t="shared" si="1"/>
        <v>42621</v>
      </c>
      <c r="F5510" s="15" t="s">
        <v>55</v>
      </c>
      <c r="G5510" s="15" t="s">
        <v>899</v>
      </c>
      <c r="H5510" s="15" t="s">
        <v>900</v>
      </c>
      <c r="I5510" s="15" t="s">
        <v>59</v>
      </c>
      <c r="J5510" s="15" t="s">
        <v>60</v>
      </c>
      <c r="K5510" s="15" t="s">
        <v>10</v>
      </c>
      <c r="L5510" s="15" t="str">
        <f t="array" ref="L5510">_xlfn.XLOOKUP(M5510,reference_province_to_city!$A$2:$A$11,reference_province_to_city!$B$2:$B$11)</f>
        <v>Jakarta</v>
      </c>
      <c r="M5510" s="15" t="s">
        <v>7</v>
      </c>
      <c r="N5510" s="15">
        <v>10110.0</v>
      </c>
      <c r="O5510" s="15">
        <f t="array" ref="O5510">_xlfn.XLOOKUP(M5510,reference_postal_code!$B$2:$B$11,reference_postal_code!$A$2:$A$11)</f>
        <v>10110</v>
      </c>
      <c r="P5510" s="15" t="s">
        <v>117</v>
      </c>
      <c r="Q5510" s="15" t="s">
        <v>3662</v>
      </c>
      <c r="R5510" s="15" t="s">
        <v>65</v>
      </c>
      <c r="S5510" s="15" t="s">
        <v>83</v>
      </c>
      <c r="T5510" s="15" t="s">
        <v>3663</v>
      </c>
      <c r="U5510" s="28">
        <v>909000.0</v>
      </c>
      <c r="V5510" s="15">
        <v>5.0</v>
      </c>
      <c r="W5510" s="31">
        <v>0.2</v>
      </c>
      <c r="X5510" s="28">
        <v>306787.0</v>
      </c>
    </row>
    <row r="5511" ht="15.75" customHeight="1">
      <c r="A5511" s="15">
        <v>9929.0</v>
      </c>
      <c r="B5511" s="15" t="s">
        <v>7860</v>
      </c>
      <c r="C5511" s="18">
        <v>42617.0</v>
      </c>
      <c r="D5511" s="18">
        <v>42617.0</v>
      </c>
      <c r="E5511" s="18">
        <f t="shared" si="1"/>
        <v>42617</v>
      </c>
      <c r="F5511" s="15" t="s">
        <v>466</v>
      </c>
      <c r="G5511" s="15" t="s">
        <v>298</v>
      </c>
      <c r="H5511" s="15" t="s">
        <v>299</v>
      </c>
      <c r="I5511" s="15" t="s">
        <v>59</v>
      </c>
      <c r="J5511" s="15" t="s">
        <v>60</v>
      </c>
      <c r="K5511" s="15" t="s">
        <v>10</v>
      </c>
      <c r="L5511" s="15" t="str">
        <f t="array" ref="L5511">_xlfn.XLOOKUP(M5511,reference_province_to_city!$A$2:$A$11,reference_province_to_city!$B$2:$B$11)</f>
        <v>Jakarta</v>
      </c>
      <c r="M5511" s="15" t="s">
        <v>7</v>
      </c>
      <c r="N5511" s="15">
        <v>10110.0</v>
      </c>
      <c r="O5511" s="15">
        <f t="array" ref="O5511">_xlfn.XLOOKUP(M5511,reference_postal_code!$B$2:$B$11,reference_postal_code!$A$2:$A$11)</f>
        <v>10110</v>
      </c>
      <c r="P5511" s="15" t="s">
        <v>117</v>
      </c>
      <c r="Q5511" s="15" t="s">
        <v>7861</v>
      </c>
      <c r="R5511" s="15" t="s">
        <v>106</v>
      </c>
      <c r="S5511" s="15" t="s">
        <v>139</v>
      </c>
      <c r="T5511" s="15" t="s">
        <v>7862</v>
      </c>
      <c r="U5511" s="28">
        <v>364050.0</v>
      </c>
      <c r="V5511" s="15">
        <v>3.0</v>
      </c>
      <c r="W5511" s="31">
        <v>0.0</v>
      </c>
      <c r="X5511" s="28">
        <v>131058.0</v>
      </c>
    </row>
    <row r="5512" ht="15.75" customHeight="1">
      <c r="A5512" s="15">
        <v>5808.0</v>
      </c>
      <c r="B5512" s="15" t="s">
        <v>7856</v>
      </c>
      <c r="C5512" s="18">
        <v>42617.0</v>
      </c>
      <c r="D5512" s="18">
        <v>42620.0</v>
      </c>
      <c r="E5512" s="18">
        <f t="shared" si="1"/>
        <v>42620</v>
      </c>
      <c r="F5512" s="15" t="s">
        <v>114</v>
      </c>
      <c r="G5512" s="15" t="s">
        <v>211</v>
      </c>
      <c r="H5512" s="15" t="s">
        <v>212</v>
      </c>
      <c r="I5512" s="15" t="s">
        <v>59</v>
      </c>
      <c r="J5512" s="15" t="s">
        <v>60</v>
      </c>
      <c r="K5512" s="15" t="s">
        <v>14</v>
      </c>
      <c r="L5512" s="15" t="str">
        <f t="array" ref="L5512">_xlfn.XLOOKUP(M5512,reference_province_to_city!$A$2:$A$11,reference_province_to_city!$B$2:$B$11)</f>
        <v>Bandung</v>
      </c>
      <c r="M5512" s="15" t="s">
        <v>12</v>
      </c>
      <c r="N5512" s="15">
        <v>40111.0</v>
      </c>
      <c r="O5512" s="15">
        <f t="array" ref="O5512">_xlfn.XLOOKUP(M5512,reference_postal_code!$B$2:$B$11,reference_postal_code!$A$2:$A$11)</f>
        <v>40111</v>
      </c>
      <c r="P5512" s="15" t="s">
        <v>117</v>
      </c>
      <c r="Q5512" s="15" t="s">
        <v>4763</v>
      </c>
      <c r="R5512" s="15" t="s">
        <v>65</v>
      </c>
      <c r="S5512" s="15" t="s">
        <v>222</v>
      </c>
      <c r="T5512" s="15" t="s">
        <v>4764</v>
      </c>
      <c r="U5512" s="28">
        <v>1307520.0</v>
      </c>
      <c r="V5512" s="15">
        <v>2.0</v>
      </c>
      <c r="W5512" s="31">
        <v>0.2</v>
      </c>
      <c r="X5512" s="28">
        <v>130752.0</v>
      </c>
    </row>
    <row r="5513" ht="15.75" customHeight="1">
      <c r="A5513" s="15">
        <v>9930.0</v>
      </c>
      <c r="B5513" s="15" t="s">
        <v>7860</v>
      </c>
      <c r="C5513" s="18">
        <v>42617.0</v>
      </c>
      <c r="D5513" s="18">
        <v>42617.0</v>
      </c>
      <c r="E5513" s="18">
        <f t="shared" si="1"/>
        <v>42617</v>
      </c>
      <c r="F5513" s="15" t="s">
        <v>466</v>
      </c>
      <c r="G5513" s="15" t="s">
        <v>298</v>
      </c>
      <c r="H5513" s="15" t="s">
        <v>299</v>
      </c>
      <c r="I5513" s="15" t="s">
        <v>59</v>
      </c>
      <c r="J5513" s="15" t="s">
        <v>60</v>
      </c>
      <c r="K5513" s="15" t="s">
        <v>10</v>
      </c>
      <c r="L5513" s="15" t="str">
        <f t="array" ref="L5513">_xlfn.XLOOKUP(M5513,reference_province_to_city!$A$2:$A$11,reference_province_to_city!$B$2:$B$11)</f>
        <v>Jakarta</v>
      </c>
      <c r="M5513" s="15" t="s">
        <v>7</v>
      </c>
      <c r="N5513" s="15">
        <v>10110.0</v>
      </c>
      <c r="O5513" s="15">
        <f t="array" ref="O5513">_xlfn.XLOOKUP(M5513,reference_postal_code!$B$2:$B$11,reference_postal_code!$A$2:$A$11)</f>
        <v>10110</v>
      </c>
      <c r="P5513" s="15" t="s">
        <v>117</v>
      </c>
      <c r="Q5513" s="15" t="s">
        <v>4926</v>
      </c>
      <c r="R5513" s="15" t="s">
        <v>110</v>
      </c>
      <c r="S5513" s="15" t="s">
        <v>1391</v>
      </c>
      <c r="T5513" s="15" t="s">
        <v>4927</v>
      </c>
      <c r="U5513" s="28">
        <v>4.19994E7</v>
      </c>
      <c r="V5513" s="15">
        <v>5.0</v>
      </c>
      <c r="W5513" s="31">
        <v>0.2</v>
      </c>
      <c r="X5513" s="28">
        <v>1.4174797E7</v>
      </c>
    </row>
    <row r="5514" ht="15.75" customHeight="1">
      <c r="A5514" s="15">
        <v>9073.0</v>
      </c>
      <c r="B5514" s="15" t="s">
        <v>7863</v>
      </c>
      <c r="C5514" s="18">
        <v>42617.0</v>
      </c>
      <c r="D5514" s="18">
        <v>42621.0</v>
      </c>
      <c r="E5514" s="18">
        <f t="shared" si="1"/>
        <v>42621</v>
      </c>
      <c r="F5514" s="15" t="s">
        <v>55</v>
      </c>
      <c r="G5514" s="15" t="s">
        <v>90</v>
      </c>
      <c r="H5514" s="15" t="s">
        <v>91</v>
      </c>
      <c r="I5514" s="15" t="s">
        <v>59</v>
      </c>
      <c r="J5514" s="15" t="s">
        <v>60</v>
      </c>
      <c r="K5514" s="15" t="s">
        <v>29</v>
      </c>
      <c r="L5514" s="15" t="str">
        <f t="array" ref="L5514">_xlfn.XLOOKUP(M5514,reference_province_to_city!$A$2:$A$11,reference_province_to_city!$B$2:$B$11)</f>
        <v>Palembang</v>
      </c>
      <c r="M5514" s="15" t="s">
        <v>13</v>
      </c>
      <c r="N5514" s="15">
        <v>30111.0</v>
      </c>
      <c r="O5514" s="15">
        <f t="array" ref="O5514">_xlfn.XLOOKUP(M5514,reference_postal_code!$B$2:$B$11,reference_postal_code!$A$2:$A$11)</f>
        <v>30111</v>
      </c>
      <c r="P5514" s="15" t="s">
        <v>77</v>
      </c>
      <c r="Q5514" s="15" t="s">
        <v>1936</v>
      </c>
      <c r="R5514" s="15" t="s">
        <v>65</v>
      </c>
      <c r="S5514" s="15" t="s">
        <v>173</v>
      </c>
      <c r="T5514" s="15" t="s">
        <v>1937</v>
      </c>
      <c r="U5514" s="28">
        <v>248400.0</v>
      </c>
      <c r="V5514" s="15">
        <v>2.0</v>
      </c>
      <c r="W5514" s="31">
        <v>0.0</v>
      </c>
      <c r="X5514" s="28">
        <v>116748.0</v>
      </c>
    </row>
    <row r="5515" ht="15.75" customHeight="1">
      <c r="A5515" s="15">
        <v>8737.0</v>
      </c>
      <c r="B5515" s="15" t="s">
        <v>7864</v>
      </c>
      <c r="C5515" s="18">
        <v>42617.0</v>
      </c>
      <c r="D5515" s="18">
        <v>42622.0</v>
      </c>
      <c r="E5515" s="18">
        <f t="shared" si="1"/>
        <v>42622</v>
      </c>
      <c r="F5515" s="15" t="s">
        <v>55</v>
      </c>
      <c r="G5515" s="15" t="s">
        <v>1060</v>
      </c>
      <c r="H5515" s="15" t="s">
        <v>1061</v>
      </c>
      <c r="I5515" s="15" t="s">
        <v>128</v>
      </c>
      <c r="J5515" s="15" t="s">
        <v>60</v>
      </c>
      <c r="K5515" s="15" t="s">
        <v>22</v>
      </c>
      <c r="L5515" s="15" t="str">
        <f t="array" ref="L5515">_xlfn.XLOOKUP(M5515,reference_province_to_city!$A$2:$A$11,reference_province_to_city!$B$2:$B$11)</f>
        <v>Surabaya</v>
      </c>
      <c r="M5515" s="15" t="s">
        <v>20</v>
      </c>
      <c r="N5515" s="15">
        <v>60231.0</v>
      </c>
      <c r="O5515" s="15">
        <f t="array" ref="O5515">_xlfn.XLOOKUP(M5515,reference_postal_code!$B$2:$B$11,reference_postal_code!$A$2:$A$11)</f>
        <v>60231</v>
      </c>
      <c r="P5515" s="15" t="s">
        <v>166</v>
      </c>
      <c r="Q5515" s="15" t="s">
        <v>702</v>
      </c>
      <c r="R5515" s="15" t="s">
        <v>65</v>
      </c>
      <c r="S5515" s="15" t="s">
        <v>87</v>
      </c>
      <c r="T5515" s="15" t="s">
        <v>703</v>
      </c>
      <c r="U5515" s="28">
        <v>8031150.0</v>
      </c>
      <c r="V5515" s="15">
        <v>3.0</v>
      </c>
      <c r="W5515" s="31">
        <v>0.0</v>
      </c>
      <c r="X5515" s="28">
        <v>2409345.0</v>
      </c>
    </row>
    <row r="5516" ht="15.75" customHeight="1">
      <c r="A5516" s="15">
        <v>9074.0</v>
      </c>
      <c r="B5516" s="15" t="s">
        <v>7863</v>
      </c>
      <c r="C5516" s="18">
        <v>42617.0</v>
      </c>
      <c r="D5516" s="18">
        <v>42621.0</v>
      </c>
      <c r="E5516" s="18">
        <f t="shared" si="1"/>
        <v>42621</v>
      </c>
      <c r="F5516" s="15" t="s">
        <v>55</v>
      </c>
      <c r="G5516" s="15" t="s">
        <v>90</v>
      </c>
      <c r="H5516" s="15" t="s">
        <v>91</v>
      </c>
      <c r="I5516" s="15" t="s">
        <v>59</v>
      </c>
      <c r="J5516" s="15" t="s">
        <v>60</v>
      </c>
      <c r="K5516" s="15" t="s">
        <v>29</v>
      </c>
      <c r="L5516" s="15" t="str">
        <f t="array" ref="L5516">_xlfn.XLOOKUP(M5516,reference_province_to_city!$A$2:$A$11,reference_province_to_city!$B$2:$B$11)</f>
        <v>Palembang</v>
      </c>
      <c r="M5516" s="15" t="s">
        <v>13</v>
      </c>
      <c r="N5516" s="15">
        <v>30111.0</v>
      </c>
      <c r="O5516" s="15">
        <f t="array" ref="O5516">_xlfn.XLOOKUP(M5516,reference_postal_code!$B$2:$B$11,reference_postal_code!$A$2:$A$11)</f>
        <v>30111</v>
      </c>
      <c r="P5516" s="15" t="s">
        <v>77</v>
      </c>
      <c r="Q5516" s="15" t="s">
        <v>1478</v>
      </c>
      <c r="R5516" s="15" t="s">
        <v>110</v>
      </c>
      <c r="S5516" s="15" t="s">
        <v>149</v>
      </c>
      <c r="T5516" s="15" t="s">
        <v>1479</v>
      </c>
      <c r="U5516" s="28">
        <v>4199250.0</v>
      </c>
      <c r="V5516" s="15">
        <v>5.0</v>
      </c>
      <c r="W5516" s="31">
        <v>0.0</v>
      </c>
      <c r="X5516" s="28">
        <v>1007820.0</v>
      </c>
    </row>
    <row r="5517" ht="15.75" customHeight="1">
      <c r="A5517" s="15">
        <v>9602.0</v>
      </c>
      <c r="B5517" s="15" t="s">
        <v>7865</v>
      </c>
      <c r="C5517" s="18">
        <v>42617.0</v>
      </c>
      <c r="D5517" s="18">
        <v>42622.0</v>
      </c>
      <c r="E5517" s="18">
        <f t="shared" si="1"/>
        <v>42622</v>
      </c>
      <c r="F5517" s="15" t="s">
        <v>55</v>
      </c>
      <c r="G5517" s="15" t="s">
        <v>2725</v>
      </c>
      <c r="H5517" s="15" t="s">
        <v>2726</v>
      </c>
      <c r="I5517" s="15" t="s">
        <v>59</v>
      </c>
      <c r="J5517" s="15" t="s">
        <v>60</v>
      </c>
      <c r="K5517" s="15" t="s">
        <v>26</v>
      </c>
      <c r="L5517" s="15" t="str">
        <f t="array" ref="L5517">_xlfn.XLOOKUP(M5517,reference_province_to_city!$A$2:$A$11,reference_province_to_city!$B$2:$B$11)</f>
        <v>Denpasar</v>
      </c>
      <c r="M5517" s="15" t="s">
        <v>24</v>
      </c>
      <c r="N5517" s="15">
        <v>80231.0</v>
      </c>
      <c r="O5517" s="15">
        <f t="array" ref="O5517">_xlfn.XLOOKUP(M5517,reference_postal_code!$B$2:$B$11,reference_postal_code!$A$2:$A$11)</f>
        <v>80231</v>
      </c>
      <c r="P5517" s="15" t="s">
        <v>63</v>
      </c>
      <c r="Q5517" s="15" t="s">
        <v>5775</v>
      </c>
      <c r="R5517" s="15" t="s">
        <v>65</v>
      </c>
      <c r="S5517" s="15" t="s">
        <v>66</v>
      </c>
      <c r="T5517" s="15" t="s">
        <v>5776</v>
      </c>
      <c r="U5517" s="28">
        <v>3592500.0</v>
      </c>
      <c r="V5517" s="15">
        <v>5.0</v>
      </c>
      <c r="W5517" s="31">
        <v>0.0</v>
      </c>
      <c r="X5517" s="28">
        <v>1724400.0</v>
      </c>
    </row>
    <row r="5518" ht="15.75" customHeight="1">
      <c r="A5518" s="15">
        <v>6037.0</v>
      </c>
      <c r="B5518" s="15" t="s">
        <v>7859</v>
      </c>
      <c r="C5518" s="18">
        <v>42617.0</v>
      </c>
      <c r="D5518" s="18">
        <v>42621.0</v>
      </c>
      <c r="E5518" s="18">
        <f t="shared" si="1"/>
        <v>42621</v>
      </c>
      <c r="F5518" s="15" t="s">
        <v>55</v>
      </c>
      <c r="G5518" s="15" t="s">
        <v>2021</v>
      </c>
      <c r="H5518" s="15" t="s">
        <v>2022</v>
      </c>
      <c r="I5518" s="15" t="s">
        <v>59</v>
      </c>
      <c r="J5518" s="15" t="s">
        <v>60</v>
      </c>
      <c r="K5518" s="15" t="s">
        <v>14</v>
      </c>
      <c r="L5518" s="15" t="str">
        <f t="array" ref="L5518">_xlfn.XLOOKUP(M5518,reference_province_to_city!$A$2:$A$11,reference_province_to_city!$B$2:$B$11)</f>
        <v>Bandung</v>
      </c>
      <c r="M5518" s="15" t="s">
        <v>12</v>
      </c>
      <c r="N5518" s="15">
        <v>40111.0</v>
      </c>
      <c r="O5518" s="15">
        <f t="array" ref="O5518">_xlfn.XLOOKUP(M5518,reference_postal_code!$B$2:$B$11,reference_postal_code!$A$2:$A$11)</f>
        <v>40111</v>
      </c>
      <c r="P5518" s="15" t="s">
        <v>117</v>
      </c>
      <c r="Q5518" s="15" t="s">
        <v>4817</v>
      </c>
      <c r="R5518" s="15" t="s">
        <v>106</v>
      </c>
      <c r="S5518" s="15" t="s">
        <v>139</v>
      </c>
      <c r="T5518" s="15" t="s">
        <v>4818</v>
      </c>
      <c r="U5518" s="28">
        <v>639000.0</v>
      </c>
      <c r="V5518" s="15">
        <v>3.0</v>
      </c>
      <c r="W5518" s="31">
        <v>0.0</v>
      </c>
      <c r="X5518" s="28">
        <v>249210.0</v>
      </c>
    </row>
    <row r="5519" ht="15.75" customHeight="1">
      <c r="A5519" s="15">
        <v>5333.0</v>
      </c>
      <c r="B5519" s="15" t="s">
        <v>7858</v>
      </c>
      <c r="C5519" s="18">
        <v>42617.0</v>
      </c>
      <c r="D5519" s="18">
        <v>42621.0</v>
      </c>
      <c r="E5519" s="18">
        <f t="shared" si="1"/>
        <v>42621</v>
      </c>
      <c r="F5519" s="15" t="s">
        <v>55</v>
      </c>
      <c r="G5519" s="15" t="s">
        <v>899</v>
      </c>
      <c r="H5519" s="15" t="s">
        <v>900</v>
      </c>
      <c r="I5519" s="15" t="s">
        <v>59</v>
      </c>
      <c r="J5519" s="15" t="s">
        <v>60</v>
      </c>
      <c r="K5519" s="15" t="s">
        <v>10</v>
      </c>
      <c r="L5519" s="15" t="str">
        <f t="array" ref="L5519">_xlfn.XLOOKUP(M5519,reference_province_to_city!$A$2:$A$11,reference_province_to_city!$B$2:$B$11)</f>
        <v>Jakarta</v>
      </c>
      <c r="M5519" s="15" t="s">
        <v>7</v>
      </c>
      <c r="N5519" s="15">
        <v>10110.0</v>
      </c>
      <c r="O5519" s="15">
        <f t="array" ref="O5519">_xlfn.XLOOKUP(M5519,reference_postal_code!$B$2:$B$11,reference_postal_code!$A$2:$A$11)</f>
        <v>10110</v>
      </c>
      <c r="P5519" s="15" t="s">
        <v>117</v>
      </c>
      <c r="Q5519" s="15" t="s">
        <v>7866</v>
      </c>
      <c r="R5519" s="15" t="s">
        <v>65</v>
      </c>
      <c r="S5519" s="15" t="s">
        <v>226</v>
      </c>
      <c r="T5519" s="15" t="s">
        <v>7867</v>
      </c>
      <c r="U5519" s="28">
        <v>340800.0</v>
      </c>
      <c r="V5519" s="15">
        <v>4.0</v>
      </c>
      <c r="W5519" s="31">
        <v>0.0</v>
      </c>
      <c r="X5519" s="28">
        <v>98832.0</v>
      </c>
    </row>
    <row r="5520" ht="15.75" customHeight="1">
      <c r="A5520" s="15">
        <v>7524.0</v>
      </c>
      <c r="B5520" s="15" t="s">
        <v>7868</v>
      </c>
      <c r="C5520" s="18">
        <v>42618.0</v>
      </c>
      <c r="D5520" s="18">
        <v>42624.0</v>
      </c>
      <c r="E5520" s="18">
        <f t="shared" si="1"/>
        <v>42624</v>
      </c>
      <c r="F5520" s="15" t="s">
        <v>55</v>
      </c>
      <c r="G5520" s="15" t="s">
        <v>3853</v>
      </c>
      <c r="H5520" s="15" t="s">
        <v>3854</v>
      </c>
      <c r="I5520" s="15" t="s">
        <v>59</v>
      </c>
      <c r="J5520" s="15" t="s">
        <v>60</v>
      </c>
      <c r="K5520" s="15" t="s">
        <v>31</v>
      </c>
      <c r="L5520" s="15" t="str">
        <f t="array" ref="L5520">_xlfn.XLOOKUP(M5520,reference_province_to_city!$A$2:$A$11,reference_province_to_city!$B$2:$B$11)</f>
        <v>Balikpapan</v>
      </c>
      <c r="M5520" s="15" t="s">
        <v>21</v>
      </c>
      <c r="N5520" s="15">
        <v>76114.0</v>
      </c>
      <c r="O5520" s="15">
        <f t="array" ref="O5520">_xlfn.XLOOKUP(M5520,reference_postal_code!$B$2:$B$11,reference_postal_code!$A$2:$A$11)</f>
        <v>76114</v>
      </c>
      <c r="P5520" s="15" t="s">
        <v>166</v>
      </c>
      <c r="Q5520" s="15" t="s">
        <v>622</v>
      </c>
      <c r="R5520" s="15" t="s">
        <v>106</v>
      </c>
      <c r="S5520" s="15" t="s">
        <v>107</v>
      </c>
      <c r="T5520" s="15" t="s">
        <v>623</v>
      </c>
      <c r="U5520" s="28">
        <v>1278690.0</v>
      </c>
      <c r="V5520" s="15">
        <v>2.0</v>
      </c>
      <c r="W5520" s="31">
        <v>0.3</v>
      </c>
      <c r="X5520" s="28">
        <v>-18267.0</v>
      </c>
    </row>
    <row r="5521" ht="15.75" customHeight="1">
      <c r="A5521" s="15">
        <v>3877.0</v>
      </c>
      <c r="B5521" s="15" t="s">
        <v>7869</v>
      </c>
      <c r="C5521" s="18">
        <v>42618.0</v>
      </c>
      <c r="D5521" s="18">
        <v>42620.0</v>
      </c>
      <c r="E5521" s="18">
        <f t="shared" si="1"/>
        <v>42620</v>
      </c>
      <c r="F5521" s="15" t="s">
        <v>114</v>
      </c>
      <c r="G5521" s="15" t="s">
        <v>3121</v>
      </c>
      <c r="H5521" s="15" t="s">
        <v>3122</v>
      </c>
      <c r="I5521" s="15" t="s">
        <v>59</v>
      </c>
      <c r="J5521" s="15" t="s">
        <v>60</v>
      </c>
      <c r="K5521" s="15" t="s">
        <v>14</v>
      </c>
      <c r="L5521" s="15" t="str">
        <f t="array" ref="L5521">_xlfn.XLOOKUP(M5521,reference_province_to_city!$A$2:$A$11,reference_province_to_city!$B$2:$B$11)</f>
        <v>Bandung</v>
      </c>
      <c r="M5521" s="15" t="s">
        <v>12</v>
      </c>
      <c r="N5521" s="15">
        <v>40111.0</v>
      </c>
      <c r="O5521" s="15">
        <f t="array" ref="O5521">_xlfn.XLOOKUP(M5521,reference_postal_code!$B$2:$B$11,reference_postal_code!$A$2:$A$11)</f>
        <v>40111</v>
      </c>
      <c r="P5521" s="15" t="s">
        <v>117</v>
      </c>
      <c r="Q5521" s="15" t="s">
        <v>555</v>
      </c>
      <c r="R5521" s="15" t="s">
        <v>65</v>
      </c>
      <c r="S5521" s="15" t="s">
        <v>66</v>
      </c>
      <c r="T5521" s="15" t="s">
        <v>556</v>
      </c>
      <c r="U5521" s="28">
        <v>154080.0</v>
      </c>
      <c r="V5521" s="15">
        <v>3.0</v>
      </c>
      <c r="W5521" s="31">
        <v>0.2</v>
      </c>
      <c r="X5521" s="28">
        <v>48150.0</v>
      </c>
    </row>
    <row r="5522" ht="15.75" customHeight="1">
      <c r="A5522" s="15">
        <v>441.0</v>
      </c>
      <c r="B5522" s="15" t="s">
        <v>7870</v>
      </c>
      <c r="C5522" s="18">
        <v>42618.0</v>
      </c>
      <c r="D5522" s="18">
        <v>42620.0</v>
      </c>
      <c r="E5522" s="18">
        <f t="shared" si="1"/>
        <v>42620</v>
      </c>
      <c r="F5522" s="15" t="s">
        <v>114</v>
      </c>
      <c r="G5522" s="15" t="s">
        <v>3951</v>
      </c>
      <c r="H5522" s="15" t="s">
        <v>3952</v>
      </c>
      <c r="I5522" s="15" t="s">
        <v>59</v>
      </c>
      <c r="J5522" s="15" t="s">
        <v>60</v>
      </c>
      <c r="K5522" s="15" t="s">
        <v>26</v>
      </c>
      <c r="L5522" s="15" t="str">
        <f t="array" ref="L5522">_xlfn.XLOOKUP(M5522,reference_province_to_city!$A$2:$A$11,reference_province_to_city!$B$2:$B$11)</f>
        <v>Denpasar</v>
      </c>
      <c r="M5522" s="15" t="s">
        <v>24</v>
      </c>
      <c r="N5522" s="15">
        <v>80231.0</v>
      </c>
      <c r="O5522" s="15">
        <f t="array" ref="O5522">_xlfn.XLOOKUP(M5522,reference_postal_code!$B$2:$B$11,reference_postal_code!$A$2:$A$11)</f>
        <v>80231</v>
      </c>
      <c r="P5522" s="15" t="s">
        <v>63</v>
      </c>
      <c r="Q5522" s="15" t="s">
        <v>1793</v>
      </c>
      <c r="R5522" s="15" t="s">
        <v>106</v>
      </c>
      <c r="S5522" s="15" t="s">
        <v>139</v>
      </c>
      <c r="T5522" s="15" t="s">
        <v>1794</v>
      </c>
      <c r="U5522" s="28">
        <v>183300.0</v>
      </c>
      <c r="V5522" s="15">
        <v>1.0</v>
      </c>
      <c r="W5522" s="31">
        <v>0.0</v>
      </c>
      <c r="X5522" s="28">
        <v>54990.0</v>
      </c>
    </row>
    <row r="5523" ht="15.75" customHeight="1">
      <c r="A5523" s="15">
        <v>4615.0</v>
      </c>
      <c r="B5523" s="15" t="s">
        <v>7871</v>
      </c>
      <c r="C5523" s="18">
        <v>42618.0</v>
      </c>
      <c r="D5523" s="18">
        <v>42623.0</v>
      </c>
      <c r="E5523" s="18">
        <f t="shared" si="1"/>
        <v>42623</v>
      </c>
      <c r="F5523" s="15" t="s">
        <v>55</v>
      </c>
      <c r="G5523" s="15" t="s">
        <v>2202</v>
      </c>
      <c r="H5523" s="15" t="s">
        <v>2203</v>
      </c>
      <c r="I5523" s="15" t="s">
        <v>76</v>
      </c>
      <c r="J5523" s="15" t="s">
        <v>60</v>
      </c>
      <c r="K5523" s="15" t="s">
        <v>29</v>
      </c>
      <c r="L5523" s="15" t="str">
        <f t="array" ref="L5523">_xlfn.XLOOKUP(M5523,reference_province_to_city!$A$2:$A$11,reference_province_to_city!$B$2:$B$11)</f>
        <v>Palembang</v>
      </c>
      <c r="M5523" s="15" t="s">
        <v>13</v>
      </c>
      <c r="N5523" s="15">
        <v>30111.0</v>
      </c>
      <c r="O5523" s="15">
        <f t="array" ref="O5523">_xlfn.XLOOKUP(M5523,reference_postal_code!$B$2:$B$11,reference_postal_code!$A$2:$A$11)</f>
        <v>30111</v>
      </c>
      <c r="P5523" s="15" t="s">
        <v>77</v>
      </c>
      <c r="Q5523" s="15" t="s">
        <v>6434</v>
      </c>
      <c r="R5523" s="15" t="s">
        <v>65</v>
      </c>
      <c r="S5523" s="15" t="s">
        <v>222</v>
      </c>
      <c r="T5523" s="15" t="s">
        <v>6435</v>
      </c>
      <c r="U5523" s="28">
        <v>941850.0</v>
      </c>
      <c r="V5523" s="15">
        <v>3.0</v>
      </c>
      <c r="W5523" s="31">
        <v>0.8</v>
      </c>
      <c r="X5523" s="28">
        <v>-2495903.0</v>
      </c>
    </row>
    <row r="5524" ht="15.75" customHeight="1">
      <c r="A5524" s="15">
        <v>7593.0</v>
      </c>
      <c r="B5524" s="15" t="s">
        <v>7872</v>
      </c>
      <c r="C5524" s="18">
        <v>42618.0</v>
      </c>
      <c r="D5524" s="18">
        <v>42622.0</v>
      </c>
      <c r="E5524" s="18">
        <f t="shared" si="1"/>
        <v>42622</v>
      </c>
      <c r="F5524" s="15" t="s">
        <v>55</v>
      </c>
      <c r="G5524" s="15" t="s">
        <v>5024</v>
      </c>
      <c r="H5524" s="15" t="s">
        <v>5025</v>
      </c>
      <c r="I5524" s="15" t="s">
        <v>59</v>
      </c>
      <c r="J5524" s="15" t="s">
        <v>60</v>
      </c>
      <c r="K5524" s="15" t="s">
        <v>28</v>
      </c>
      <c r="L5524" s="15" t="str">
        <f t="array" ref="L5524">_xlfn.XLOOKUP(M5524,reference_province_to_city!$A$2:$A$11,reference_province_to_city!$B$2:$B$11)</f>
        <v>Medan</v>
      </c>
      <c r="M5524" s="15" t="s">
        <v>11</v>
      </c>
      <c r="N5524" s="15">
        <v>20111.0</v>
      </c>
      <c r="O5524" s="15">
        <f t="array" ref="O5524">_xlfn.XLOOKUP(M5524,reference_postal_code!$B$2:$B$11,reference_postal_code!$A$2:$A$11)</f>
        <v>20111</v>
      </c>
      <c r="P5524" s="15" t="s">
        <v>77</v>
      </c>
      <c r="Q5524" s="15" t="s">
        <v>2519</v>
      </c>
      <c r="R5524" s="15" t="s">
        <v>65</v>
      </c>
      <c r="S5524" s="15" t="s">
        <v>93</v>
      </c>
      <c r="T5524" s="15" t="s">
        <v>2520</v>
      </c>
      <c r="U5524" s="28">
        <v>118080.0</v>
      </c>
      <c r="V5524" s="15">
        <v>3.0</v>
      </c>
      <c r="W5524" s="31">
        <v>0.2</v>
      </c>
      <c r="X5524" s="28">
        <v>8856.0</v>
      </c>
    </row>
    <row r="5525" ht="15.75" customHeight="1">
      <c r="A5525" s="15">
        <v>6777.0</v>
      </c>
      <c r="B5525" s="15" t="s">
        <v>7873</v>
      </c>
      <c r="C5525" s="18">
        <v>42618.0</v>
      </c>
      <c r="D5525" s="18">
        <v>42624.0</v>
      </c>
      <c r="E5525" s="18">
        <f t="shared" si="1"/>
        <v>42624</v>
      </c>
      <c r="F5525" s="15" t="s">
        <v>55</v>
      </c>
      <c r="G5525" s="15" t="s">
        <v>3077</v>
      </c>
      <c r="H5525" s="15" t="s">
        <v>3078</v>
      </c>
      <c r="I5525" s="15" t="s">
        <v>59</v>
      </c>
      <c r="J5525" s="15" t="s">
        <v>60</v>
      </c>
      <c r="K5525" s="15" t="s">
        <v>10</v>
      </c>
      <c r="L5525" s="15" t="str">
        <f t="array" ref="L5525">_xlfn.XLOOKUP(M5525,reference_province_to_city!$A$2:$A$11,reference_province_to_city!$B$2:$B$11)</f>
        <v>Jakarta</v>
      </c>
      <c r="M5525" s="15" t="s">
        <v>7</v>
      </c>
      <c r="N5525" s="15">
        <v>10110.0</v>
      </c>
      <c r="O5525" s="15">
        <f t="array" ref="O5525">_xlfn.XLOOKUP(M5525,reference_postal_code!$B$2:$B$11,reference_postal_code!$A$2:$A$11)</f>
        <v>10110</v>
      </c>
      <c r="P5525" s="15" t="s">
        <v>117</v>
      </c>
      <c r="Q5525" s="15" t="s">
        <v>3606</v>
      </c>
      <c r="R5525" s="15" t="s">
        <v>65</v>
      </c>
      <c r="S5525" s="15" t="s">
        <v>87</v>
      </c>
      <c r="T5525" s="15" t="s">
        <v>3607</v>
      </c>
      <c r="U5525" s="28">
        <v>1401840.0</v>
      </c>
      <c r="V5525" s="15">
        <v>3.0</v>
      </c>
      <c r="W5525" s="31">
        <v>0.2</v>
      </c>
      <c r="X5525" s="28">
        <v>-262845.0</v>
      </c>
    </row>
    <row r="5526" ht="15.75" customHeight="1">
      <c r="A5526" s="15">
        <v>3145.0</v>
      </c>
      <c r="B5526" s="15" t="s">
        <v>7874</v>
      </c>
      <c r="C5526" s="18">
        <v>42618.0</v>
      </c>
      <c r="D5526" s="18">
        <v>42624.0</v>
      </c>
      <c r="E5526" s="18">
        <f t="shared" si="1"/>
        <v>42624</v>
      </c>
      <c r="F5526" s="15" t="s">
        <v>55</v>
      </c>
      <c r="G5526" s="15" t="s">
        <v>2114</v>
      </c>
      <c r="H5526" s="15" t="s">
        <v>2115</v>
      </c>
      <c r="I5526" s="15" t="s">
        <v>128</v>
      </c>
      <c r="J5526" s="15" t="s">
        <v>60</v>
      </c>
      <c r="K5526" s="15" t="s">
        <v>19</v>
      </c>
      <c r="L5526" s="15" t="str">
        <f t="array" ref="L5526">_xlfn.XLOOKUP(M5526,reference_province_to_city!$A$2:$A$11,reference_province_to_city!$B$2:$B$11)</f>
        <v>Yogyakarta</v>
      </c>
      <c r="M5526" s="15" t="s">
        <v>18</v>
      </c>
      <c r="N5526" s="15">
        <v>55111.0</v>
      </c>
      <c r="O5526" s="15">
        <f t="array" ref="O5526">_xlfn.XLOOKUP(M5526,reference_postal_code!$B$2:$B$11,reference_postal_code!$A$2:$A$11)</f>
        <v>55111</v>
      </c>
      <c r="P5526" s="15" t="s">
        <v>77</v>
      </c>
      <c r="Q5526" s="15" t="s">
        <v>1871</v>
      </c>
      <c r="R5526" s="15" t="s">
        <v>106</v>
      </c>
      <c r="S5526" s="15" t="s">
        <v>107</v>
      </c>
      <c r="T5526" s="15" t="s">
        <v>1872</v>
      </c>
      <c r="U5526" s="28">
        <v>5217030.0</v>
      </c>
      <c r="V5526" s="15">
        <v>7.0</v>
      </c>
      <c r="W5526" s="31">
        <v>0.3</v>
      </c>
      <c r="X5526" s="28">
        <v>-372645.0</v>
      </c>
    </row>
    <row r="5527" ht="15.75" customHeight="1">
      <c r="A5527" s="15">
        <v>3524.0</v>
      </c>
      <c r="B5527" s="15" t="s">
        <v>7875</v>
      </c>
      <c r="C5527" s="18">
        <v>42618.0</v>
      </c>
      <c r="D5527" s="18">
        <v>42623.0</v>
      </c>
      <c r="E5527" s="18">
        <f t="shared" si="1"/>
        <v>42623</v>
      </c>
      <c r="F5527" s="15" t="s">
        <v>55</v>
      </c>
      <c r="G5527" s="15" t="s">
        <v>442</v>
      </c>
      <c r="H5527" s="15" t="s">
        <v>443</v>
      </c>
      <c r="I5527" s="15" t="s">
        <v>128</v>
      </c>
      <c r="J5527" s="15" t="s">
        <v>60</v>
      </c>
      <c r="K5527" s="15" t="s">
        <v>33</v>
      </c>
      <c r="L5527" s="15" t="str">
        <f t="array" ref="L5527">_xlfn.XLOOKUP(M5527,reference_province_to_city!$A$2:$A$11,reference_province_to_city!$B$2:$B$11)</f>
        <v>Makassar</v>
      </c>
      <c r="M5527" s="15" t="s">
        <v>25</v>
      </c>
      <c r="N5527" s="15">
        <v>90111.0</v>
      </c>
      <c r="O5527" s="15">
        <f t="array" ref="O5527">_xlfn.XLOOKUP(M5527,reference_postal_code!$B$2:$B$11,reference_postal_code!$A$2:$A$11)</f>
        <v>90111</v>
      </c>
      <c r="P5527" s="15" t="s">
        <v>63</v>
      </c>
      <c r="Q5527" s="15" t="s">
        <v>4095</v>
      </c>
      <c r="R5527" s="15" t="s">
        <v>110</v>
      </c>
      <c r="S5527" s="15" t="s">
        <v>149</v>
      </c>
      <c r="T5527" s="15" t="s">
        <v>4096</v>
      </c>
      <c r="U5527" s="28">
        <v>1740000.0</v>
      </c>
      <c r="V5527" s="15">
        <v>8.0</v>
      </c>
      <c r="W5527" s="31">
        <v>0.0</v>
      </c>
      <c r="X5527" s="28">
        <v>435000.0</v>
      </c>
    </row>
    <row r="5528" ht="15.75" customHeight="1">
      <c r="A5528" s="15">
        <v>445.0</v>
      </c>
      <c r="B5528" s="15" t="s">
        <v>7870</v>
      </c>
      <c r="C5528" s="18">
        <v>42618.0</v>
      </c>
      <c r="D5528" s="18"/>
      <c r="E5528" s="18">
        <f t="shared" si="1"/>
        <v>42621</v>
      </c>
      <c r="F5528" s="15" t="s">
        <v>114</v>
      </c>
      <c r="G5528" s="15" t="s">
        <v>3951</v>
      </c>
      <c r="H5528" s="15" t="s">
        <v>3952</v>
      </c>
      <c r="I5528" s="15" t="s">
        <v>59</v>
      </c>
      <c r="J5528" s="15" t="s">
        <v>60</v>
      </c>
      <c r="K5528" s="15" t="s">
        <v>26</v>
      </c>
      <c r="L5528" s="15" t="str">
        <f t="array" ref="L5528">_xlfn.XLOOKUP(M5528,reference_province_to_city!$A$2:$A$11,reference_province_to_city!$B$2:$B$11)</f>
        <v>Denpasar</v>
      </c>
      <c r="M5528" s="15" t="s">
        <v>24</v>
      </c>
      <c r="N5528" s="15">
        <v>80231.0</v>
      </c>
      <c r="O5528" s="15">
        <f t="array" ref="O5528">_xlfn.XLOOKUP(M5528,reference_postal_code!$B$2:$B$11,reference_postal_code!$A$2:$A$11)</f>
        <v>80231</v>
      </c>
      <c r="P5528" s="15" t="s">
        <v>63</v>
      </c>
      <c r="Q5528" s="15" t="s">
        <v>2301</v>
      </c>
      <c r="R5528" s="15" t="s">
        <v>106</v>
      </c>
      <c r="S5528" s="15" t="s">
        <v>107</v>
      </c>
      <c r="T5528" s="15" t="s">
        <v>2302</v>
      </c>
      <c r="U5528" s="28">
        <v>3644100.0</v>
      </c>
      <c r="V5528" s="15">
        <v>3.0</v>
      </c>
      <c r="W5528" s="31">
        <v>0.0</v>
      </c>
      <c r="X5528" s="28">
        <v>437292.0</v>
      </c>
    </row>
    <row r="5529" ht="15.75" customHeight="1">
      <c r="A5529" s="15">
        <v>4945.0</v>
      </c>
      <c r="B5529" s="15" t="s">
        <v>7876</v>
      </c>
      <c r="C5529" s="18">
        <v>42618.0</v>
      </c>
      <c r="D5529" s="18">
        <v>42619.0</v>
      </c>
      <c r="E5529" s="18">
        <f t="shared" si="1"/>
        <v>42619</v>
      </c>
      <c r="F5529" s="15" t="s">
        <v>125</v>
      </c>
      <c r="G5529" s="15" t="s">
        <v>2619</v>
      </c>
      <c r="H5529" s="15" t="s">
        <v>2620</v>
      </c>
      <c r="I5529" s="15" t="s">
        <v>59</v>
      </c>
      <c r="J5529" s="15" t="s">
        <v>60</v>
      </c>
      <c r="K5529" s="15" t="s">
        <v>31</v>
      </c>
      <c r="L5529" s="15" t="str">
        <f t="array" ref="L5529">_xlfn.XLOOKUP(M5529,reference_province_to_city!$A$2:$A$11,reference_province_to_city!$B$2:$B$11)</f>
        <v>Balikpapan</v>
      </c>
      <c r="M5529" s="15" t="s">
        <v>21</v>
      </c>
      <c r="N5529" s="15">
        <v>76114.0</v>
      </c>
      <c r="O5529" s="15">
        <f t="array" ref="O5529">_xlfn.XLOOKUP(M5529,reference_postal_code!$B$2:$B$11,reference_postal_code!$A$2:$A$11)</f>
        <v>76114</v>
      </c>
      <c r="P5529" s="15" t="s">
        <v>166</v>
      </c>
      <c r="Q5529" s="15" t="s">
        <v>7877</v>
      </c>
      <c r="R5529" s="15" t="s">
        <v>65</v>
      </c>
      <c r="S5529" s="15" t="s">
        <v>66</v>
      </c>
      <c r="T5529" s="15" t="s">
        <v>7878</v>
      </c>
      <c r="U5529" s="28">
        <v>1441200.0</v>
      </c>
      <c r="V5529" s="15">
        <v>2.0</v>
      </c>
      <c r="W5529" s="31">
        <v>0.0</v>
      </c>
      <c r="X5529" s="28">
        <v>691776.0</v>
      </c>
    </row>
    <row r="5530" ht="15.75" customHeight="1">
      <c r="A5530" s="15">
        <v>3876.0</v>
      </c>
      <c r="B5530" s="15" t="s">
        <v>7869</v>
      </c>
      <c r="C5530" s="18">
        <v>42618.0</v>
      </c>
      <c r="D5530" s="18">
        <v>42620.0</v>
      </c>
      <c r="E5530" s="18">
        <f t="shared" si="1"/>
        <v>42620</v>
      </c>
      <c r="F5530" s="15" t="s">
        <v>114</v>
      </c>
      <c r="G5530" s="15" t="s">
        <v>3121</v>
      </c>
      <c r="H5530" s="15" t="s">
        <v>3122</v>
      </c>
      <c r="I5530" s="15" t="s">
        <v>59</v>
      </c>
      <c r="J5530" s="15" t="s">
        <v>60</v>
      </c>
      <c r="K5530" s="15" t="s">
        <v>14</v>
      </c>
      <c r="L5530" s="15" t="str">
        <f t="array" ref="L5530">_xlfn.XLOOKUP(M5530,reference_province_to_city!$A$2:$A$11,reference_province_to_city!$B$2:$B$11)</f>
        <v>Bandung</v>
      </c>
      <c r="M5530" s="15" t="s">
        <v>12</v>
      </c>
      <c r="N5530" s="15">
        <v>40111.0</v>
      </c>
      <c r="O5530" s="15">
        <f t="array" ref="O5530">_xlfn.XLOOKUP(M5530,reference_postal_code!$B$2:$B$11,reference_postal_code!$A$2:$A$11)</f>
        <v>40111</v>
      </c>
      <c r="P5530" s="15" t="s">
        <v>117</v>
      </c>
      <c r="Q5530" s="15" t="s">
        <v>1638</v>
      </c>
      <c r="R5530" s="15" t="s">
        <v>110</v>
      </c>
      <c r="S5530" s="15" t="s">
        <v>111</v>
      </c>
      <c r="T5530" s="15" t="s">
        <v>1639</v>
      </c>
      <c r="U5530" s="28">
        <v>1631760.0</v>
      </c>
      <c r="V5530" s="15">
        <v>2.0</v>
      </c>
      <c r="W5530" s="31">
        <v>0.2</v>
      </c>
      <c r="X5530" s="28">
        <v>101985.0</v>
      </c>
    </row>
    <row r="5531" ht="15.75" customHeight="1">
      <c r="A5531" s="15">
        <v>7523.0</v>
      </c>
      <c r="B5531" s="15" t="s">
        <v>7868</v>
      </c>
      <c r="C5531" s="18">
        <v>42618.0</v>
      </c>
      <c r="D5531" s="18">
        <v>42624.0</v>
      </c>
      <c r="E5531" s="18">
        <f t="shared" si="1"/>
        <v>42624</v>
      </c>
      <c r="F5531" s="15" t="s">
        <v>55</v>
      </c>
      <c r="G5531" s="15" t="s">
        <v>3853</v>
      </c>
      <c r="H5531" s="15" t="s">
        <v>3854</v>
      </c>
      <c r="I5531" s="15" t="s">
        <v>59</v>
      </c>
      <c r="J5531" s="15" t="s">
        <v>60</v>
      </c>
      <c r="K5531" s="15" t="s">
        <v>31</v>
      </c>
      <c r="L5531" s="15" t="str">
        <f t="array" ref="L5531">_xlfn.XLOOKUP(M5531,reference_province_to_city!$A$2:$A$11,reference_province_to_city!$B$2:$B$11)</f>
        <v>Balikpapan</v>
      </c>
      <c r="M5531" s="15" t="s">
        <v>21</v>
      </c>
      <c r="N5531" s="15">
        <v>76114.0</v>
      </c>
      <c r="O5531" s="15">
        <f t="array" ref="O5531">_xlfn.XLOOKUP(M5531,reference_postal_code!$B$2:$B$11,reference_postal_code!$A$2:$A$11)</f>
        <v>76114</v>
      </c>
      <c r="P5531" s="15" t="s">
        <v>166</v>
      </c>
      <c r="Q5531" s="15" t="s">
        <v>4051</v>
      </c>
      <c r="R5531" s="15" t="s">
        <v>65</v>
      </c>
      <c r="S5531" s="15" t="s">
        <v>83</v>
      </c>
      <c r="T5531" s="15" t="s">
        <v>4052</v>
      </c>
      <c r="U5531" s="28">
        <v>132840.0</v>
      </c>
      <c r="V5531" s="15">
        <v>6.0</v>
      </c>
      <c r="W5531" s="31">
        <v>0.7</v>
      </c>
      <c r="X5531" s="28">
        <v>-97416.0</v>
      </c>
    </row>
    <row r="5532" ht="15.75" customHeight="1">
      <c r="A5532" s="15">
        <v>5382.0</v>
      </c>
      <c r="B5532" s="15" t="s">
        <v>7879</v>
      </c>
      <c r="C5532" s="18">
        <v>42618.0</v>
      </c>
      <c r="D5532" s="18">
        <v>42620.0</v>
      </c>
      <c r="E5532" s="18">
        <f t="shared" si="1"/>
        <v>42620</v>
      </c>
      <c r="F5532" s="15" t="s">
        <v>114</v>
      </c>
      <c r="G5532" s="15" t="s">
        <v>2157</v>
      </c>
      <c r="H5532" s="15" t="s">
        <v>2158</v>
      </c>
      <c r="I5532" s="15" t="s">
        <v>128</v>
      </c>
      <c r="J5532" s="15" t="s">
        <v>60</v>
      </c>
      <c r="K5532" s="15" t="s">
        <v>10</v>
      </c>
      <c r="L5532" s="15" t="str">
        <f t="array" ref="L5532">_xlfn.XLOOKUP(M5532,reference_province_to_city!$A$2:$A$11,reference_province_to_city!$B$2:$B$11)</f>
        <v>Jakarta</v>
      </c>
      <c r="M5532" s="15" t="s">
        <v>7</v>
      </c>
      <c r="N5532" s="15">
        <v>10110.0</v>
      </c>
      <c r="O5532" s="15">
        <f t="array" ref="O5532">_xlfn.XLOOKUP(M5532,reference_postal_code!$B$2:$B$11,reference_postal_code!$A$2:$A$11)</f>
        <v>10110</v>
      </c>
      <c r="P5532" s="15" t="s">
        <v>117</v>
      </c>
      <c r="Q5532" s="15" t="s">
        <v>5505</v>
      </c>
      <c r="R5532" s="15" t="s">
        <v>65</v>
      </c>
      <c r="S5532" s="15" t="s">
        <v>66</v>
      </c>
      <c r="T5532" s="15" t="s">
        <v>5506</v>
      </c>
      <c r="U5532" s="28">
        <v>388800.0</v>
      </c>
      <c r="V5532" s="15">
        <v>5.0</v>
      </c>
      <c r="W5532" s="31">
        <v>0.2</v>
      </c>
      <c r="X5532" s="28">
        <v>136080.0</v>
      </c>
    </row>
    <row r="5533" ht="15.75" customHeight="1">
      <c r="A5533" s="15">
        <v>7550.0</v>
      </c>
      <c r="B5533" s="15" t="s">
        <v>7880</v>
      </c>
      <c r="C5533" s="18">
        <v>42618.0</v>
      </c>
      <c r="D5533" s="18">
        <v>42620.0</v>
      </c>
      <c r="E5533" s="18">
        <f t="shared" si="1"/>
        <v>42620</v>
      </c>
      <c r="F5533" s="15" t="s">
        <v>125</v>
      </c>
      <c r="G5533" s="15" t="s">
        <v>4305</v>
      </c>
      <c r="H5533" s="15" t="s">
        <v>4306</v>
      </c>
      <c r="I5533" s="15" t="s">
        <v>128</v>
      </c>
      <c r="J5533" s="15" t="s">
        <v>60</v>
      </c>
      <c r="K5533" s="15" t="s">
        <v>19</v>
      </c>
      <c r="L5533" s="15" t="str">
        <f t="array" ref="L5533">_xlfn.XLOOKUP(M5533,reference_province_to_city!$A$2:$A$11,reference_province_to_city!$B$2:$B$11)</f>
        <v>Yogyakarta</v>
      </c>
      <c r="M5533" s="15" t="s">
        <v>18</v>
      </c>
      <c r="N5533" s="15">
        <v>55111.0</v>
      </c>
      <c r="O5533" s="15">
        <f t="array" ref="O5533">_xlfn.XLOOKUP(M5533,reference_postal_code!$B$2:$B$11,reference_postal_code!$A$2:$A$11)</f>
        <v>55111</v>
      </c>
      <c r="P5533" s="15" t="s">
        <v>77</v>
      </c>
      <c r="Q5533" s="15" t="s">
        <v>3185</v>
      </c>
      <c r="R5533" s="15" t="s">
        <v>106</v>
      </c>
      <c r="S5533" s="15" t="s">
        <v>139</v>
      </c>
      <c r="T5533" s="15" t="s">
        <v>3186</v>
      </c>
      <c r="U5533" s="28">
        <v>318060.0</v>
      </c>
      <c r="V5533" s="15">
        <v>3.0</v>
      </c>
      <c r="W5533" s="31">
        <v>0.6</v>
      </c>
      <c r="X5533" s="28">
        <v>-174933.0</v>
      </c>
    </row>
    <row r="5534" ht="15.75" customHeight="1">
      <c r="A5534" s="15">
        <v>7591.0</v>
      </c>
      <c r="B5534" s="15" t="s">
        <v>7872</v>
      </c>
      <c r="C5534" s="18">
        <v>42618.0</v>
      </c>
      <c r="D5534" s="18">
        <v>42622.0</v>
      </c>
      <c r="E5534" s="18">
        <f t="shared" si="1"/>
        <v>42622</v>
      </c>
      <c r="F5534" s="15" t="s">
        <v>55</v>
      </c>
      <c r="G5534" s="15" t="s">
        <v>5024</v>
      </c>
      <c r="H5534" s="15" t="s">
        <v>5025</v>
      </c>
      <c r="I5534" s="15" t="s">
        <v>59</v>
      </c>
      <c r="J5534" s="15" t="s">
        <v>60</v>
      </c>
      <c r="K5534" s="15" t="s">
        <v>28</v>
      </c>
      <c r="L5534" s="15" t="str">
        <f t="array" ref="L5534">_xlfn.XLOOKUP(M5534,reference_province_to_city!$A$2:$A$11,reference_province_to_city!$B$2:$B$11)</f>
        <v>Medan</v>
      </c>
      <c r="M5534" s="15" t="s">
        <v>11</v>
      </c>
      <c r="N5534" s="15">
        <v>20111.0</v>
      </c>
      <c r="O5534" s="15">
        <f t="array" ref="O5534">_xlfn.XLOOKUP(M5534,reference_postal_code!$B$2:$B$11,reference_postal_code!$A$2:$A$11)</f>
        <v>20111</v>
      </c>
      <c r="P5534" s="15" t="s">
        <v>77</v>
      </c>
      <c r="Q5534" s="15" t="s">
        <v>7861</v>
      </c>
      <c r="R5534" s="15" t="s">
        <v>106</v>
      </c>
      <c r="S5534" s="15" t="s">
        <v>139</v>
      </c>
      <c r="T5534" s="15" t="s">
        <v>7862</v>
      </c>
      <c r="U5534" s="28">
        <v>873720.0</v>
      </c>
      <c r="V5534" s="15">
        <v>9.0</v>
      </c>
      <c r="W5534" s="31">
        <v>0.2</v>
      </c>
      <c r="X5534" s="28">
        <v>174744.0</v>
      </c>
    </row>
    <row r="5535" ht="15.75" customHeight="1">
      <c r="A5535" s="15">
        <v>7071.0</v>
      </c>
      <c r="B5535" s="15" t="s">
        <v>7881</v>
      </c>
      <c r="C5535" s="18">
        <v>42618.0</v>
      </c>
      <c r="D5535" s="18">
        <v>42623.0</v>
      </c>
      <c r="E5535" s="18">
        <f t="shared" si="1"/>
        <v>42623</v>
      </c>
      <c r="F5535" s="15" t="s">
        <v>114</v>
      </c>
      <c r="G5535" s="15" t="s">
        <v>6613</v>
      </c>
      <c r="H5535" s="15" t="s">
        <v>6614</v>
      </c>
      <c r="I5535" s="15" t="s">
        <v>76</v>
      </c>
      <c r="J5535" s="15" t="s">
        <v>60</v>
      </c>
      <c r="K5535" s="15" t="s">
        <v>14</v>
      </c>
      <c r="L5535" s="15" t="str">
        <f t="array" ref="L5535">_xlfn.XLOOKUP(M5535,reference_province_to_city!$A$2:$A$11,reference_province_to_city!$B$2:$B$11)</f>
        <v>Bandung</v>
      </c>
      <c r="M5535" s="15" t="s">
        <v>12</v>
      </c>
      <c r="N5535" s="15">
        <v>40111.0</v>
      </c>
      <c r="O5535" s="15">
        <f t="array" ref="O5535">_xlfn.XLOOKUP(M5535,reference_postal_code!$B$2:$B$11,reference_postal_code!$A$2:$A$11)</f>
        <v>40111</v>
      </c>
      <c r="P5535" s="15" t="s">
        <v>117</v>
      </c>
      <c r="Q5535" s="15" t="s">
        <v>6247</v>
      </c>
      <c r="R5535" s="15" t="s">
        <v>65</v>
      </c>
      <c r="S5535" s="15" t="s">
        <v>66</v>
      </c>
      <c r="T5535" s="15" t="s">
        <v>6248</v>
      </c>
      <c r="U5535" s="28">
        <v>138720.0</v>
      </c>
      <c r="V5535" s="15">
        <v>2.0</v>
      </c>
      <c r="W5535" s="31">
        <v>0.2</v>
      </c>
      <c r="X5535" s="28">
        <v>50286.0</v>
      </c>
    </row>
    <row r="5536" ht="15.75" customHeight="1">
      <c r="A5536" s="15">
        <v>446.0</v>
      </c>
      <c r="B5536" s="15" t="s">
        <v>7870</v>
      </c>
      <c r="C5536" s="18">
        <v>42618.0</v>
      </c>
      <c r="D5536" s="18">
        <v>42620.0</v>
      </c>
      <c r="E5536" s="18">
        <f t="shared" si="1"/>
        <v>42620</v>
      </c>
      <c r="F5536" s="15" t="s">
        <v>114</v>
      </c>
      <c r="G5536" s="15" t="s">
        <v>3951</v>
      </c>
      <c r="H5536" s="15" t="s">
        <v>3952</v>
      </c>
      <c r="I5536" s="15" t="s">
        <v>59</v>
      </c>
      <c r="J5536" s="15" t="s">
        <v>60</v>
      </c>
      <c r="K5536" s="15" t="s">
        <v>26</v>
      </c>
      <c r="L5536" s="15" t="str">
        <f t="array" ref="L5536">_xlfn.XLOOKUP(M5536,reference_province_to_city!$A$2:$A$11,reference_province_to_city!$B$2:$B$11)</f>
        <v>Denpasar</v>
      </c>
      <c r="M5536" s="15" t="s">
        <v>24</v>
      </c>
      <c r="N5536" s="15">
        <v>80231.0</v>
      </c>
      <c r="O5536" s="15">
        <f t="array" ref="O5536">_xlfn.XLOOKUP(M5536,reference_postal_code!$B$2:$B$11,reference_postal_code!$A$2:$A$11)</f>
        <v>80231</v>
      </c>
      <c r="P5536" s="15" t="s">
        <v>63</v>
      </c>
      <c r="Q5536" s="15" t="s">
        <v>4219</v>
      </c>
      <c r="R5536" s="15" t="s">
        <v>65</v>
      </c>
      <c r="S5536" s="15" t="s">
        <v>79</v>
      </c>
      <c r="T5536" s="15" t="s">
        <v>4220</v>
      </c>
      <c r="U5536" s="28">
        <v>330750.0</v>
      </c>
      <c r="V5536" s="15">
        <v>7.0</v>
      </c>
      <c r="W5536" s="31">
        <v>0.0</v>
      </c>
      <c r="X5536" s="28">
        <v>158760.0</v>
      </c>
    </row>
    <row r="5537" ht="15.75" customHeight="1">
      <c r="A5537" s="15">
        <v>6876.0</v>
      </c>
      <c r="B5537" s="15" t="s">
        <v>7882</v>
      </c>
      <c r="C5537" s="18">
        <v>42618.0</v>
      </c>
      <c r="D5537" s="18">
        <v>42623.0</v>
      </c>
      <c r="E5537" s="18">
        <f t="shared" si="1"/>
        <v>42623</v>
      </c>
      <c r="F5537" s="15" t="s">
        <v>55</v>
      </c>
      <c r="G5537" s="15" t="s">
        <v>164</v>
      </c>
      <c r="H5537" s="15" t="s">
        <v>165</v>
      </c>
      <c r="I5537" s="15" t="s">
        <v>59</v>
      </c>
      <c r="J5537" s="15" t="s">
        <v>60</v>
      </c>
      <c r="K5537" s="15" t="s">
        <v>22</v>
      </c>
      <c r="L5537" s="15" t="str">
        <f t="array" ref="L5537">_xlfn.XLOOKUP(M5537,reference_province_to_city!$A$2:$A$11,reference_province_to_city!$B$2:$B$11)</f>
        <v>Surabaya</v>
      </c>
      <c r="M5537" s="15" t="s">
        <v>20</v>
      </c>
      <c r="N5537" s="15">
        <v>60231.0</v>
      </c>
      <c r="O5537" s="15">
        <f t="array" ref="O5537">_xlfn.XLOOKUP(M5537,reference_postal_code!$B$2:$B$11,reference_postal_code!$A$2:$A$11)</f>
        <v>60231</v>
      </c>
      <c r="P5537" s="15" t="s">
        <v>166</v>
      </c>
      <c r="Q5537" s="15" t="s">
        <v>5750</v>
      </c>
      <c r="R5537" s="15" t="s">
        <v>65</v>
      </c>
      <c r="S5537" s="15" t="s">
        <v>79</v>
      </c>
      <c r="T5537" s="15" t="s">
        <v>5751</v>
      </c>
      <c r="U5537" s="28">
        <v>375900.0</v>
      </c>
      <c r="V5537" s="15">
        <v>2.0</v>
      </c>
      <c r="W5537" s="31">
        <v>0.0</v>
      </c>
      <c r="X5537" s="28">
        <v>176673.0</v>
      </c>
    </row>
    <row r="5538" ht="15.75" customHeight="1">
      <c r="A5538" s="15">
        <v>3874.0</v>
      </c>
      <c r="B5538" s="15" t="s">
        <v>7869</v>
      </c>
      <c r="C5538" s="18">
        <v>42618.0</v>
      </c>
      <c r="D5538" s="18">
        <v>42620.0</v>
      </c>
      <c r="E5538" s="18">
        <f t="shared" si="1"/>
        <v>42620</v>
      </c>
      <c r="F5538" s="15" t="s">
        <v>114</v>
      </c>
      <c r="G5538" s="15" t="s">
        <v>3121</v>
      </c>
      <c r="H5538" s="15" t="s">
        <v>3122</v>
      </c>
      <c r="I5538" s="15" t="s">
        <v>59</v>
      </c>
      <c r="J5538" s="15" t="s">
        <v>60</v>
      </c>
      <c r="K5538" s="15" t="s">
        <v>14</v>
      </c>
      <c r="L5538" s="15" t="str">
        <f t="array" ref="L5538">_xlfn.XLOOKUP(M5538,reference_province_to_city!$A$2:$A$11,reference_province_to_city!$B$2:$B$11)</f>
        <v>Bandung</v>
      </c>
      <c r="M5538" s="15" t="s">
        <v>12</v>
      </c>
      <c r="N5538" s="15">
        <v>40111.0</v>
      </c>
      <c r="O5538" s="15">
        <f t="array" ref="O5538">_xlfn.XLOOKUP(M5538,reference_postal_code!$B$2:$B$11,reference_postal_code!$A$2:$A$11)</f>
        <v>40111</v>
      </c>
      <c r="P5538" s="15" t="s">
        <v>117</v>
      </c>
      <c r="Q5538" s="15" t="s">
        <v>3144</v>
      </c>
      <c r="R5538" s="15" t="s">
        <v>65</v>
      </c>
      <c r="S5538" s="15" t="s">
        <v>173</v>
      </c>
      <c r="T5538" s="15" t="s">
        <v>3145</v>
      </c>
      <c r="U5538" s="28">
        <v>352080.0</v>
      </c>
      <c r="V5538" s="15">
        <v>3.0</v>
      </c>
      <c r="W5538" s="31">
        <v>0.2</v>
      </c>
      <c r="X5538" s="28">
        <v>114426.0</v>
      </c>
    </row>
    <row r="5539" ht="15.75" customHeight="1">
      <c r="A5539" s="15">
        <v>6877.0</v>
      </c>
      <c r="B5539" s="15" t="s">
        <v>7882</v>
      </c>
      <c r="C5539" s="18">
        <v>42618.0</v>
      </c>
      <c r="D5539" s="18">
        <v>42623.0</v>
      </c>
      <c r="E5539" s="18">
        <f t="shared" si="1"/>
        <v>42623</v>
      </c>
      <c r="F5539" s="15" t="s">
        <v>55</v>
      </c>
      <c r="G5539" s="15" t="s">
        <v>164</v>
      </c>
      <c r="H5539" s="15" t="s">
        <v>165</v>
      </c>
      <c r="I5539" s="15" t="s">
        <v>59</v>
      </c>
      <c r="J5539" s="15" t="s">
        <v>60</v>
      </c>
      <c r="K5539" s="15" t="s">
        <v>22</v>
      </c>
      <c r="L5539" s="15" t="str">
        <f t="array" ref="L5539">_xlfn.XLOOKUP(M5539,reference_province_to_city!$A$2:$A$11,reference_province_to_city!$B$2:$B$11)</f>
        <v>Surabaya</v>
      </c>
      <c r="M5539" s="15" t="s">
        <v>20</v>
      </c>
      <c r="N5539" s="15">
        <v>60231.0</v>
      </c>
      <c r="O5539" s="15">
        <f t="array" ref="O5539">_xlfn.XLOOKUP(M5539,reference_postal_code!$B$2:$B$11,reference_postal_code!$A$2:$A$11)</f>
        <v>60231</v>
      </c>
      <c r="P5539" s="15" t="s">
        <v>166</v>
      </c>
      <c r="Q5539" s="15" t="s">
        <v>1843</v>
      </c>
      <c r="R5539" s="15" t="s">
        <v>106</v>
      </c>
      <c r="S5539" s="15" t="s">
        <v>218</v>
      </c>
      <c r="T5539" s="15" t="s">
        <v>1844</v>
      </c>
      <c r="U5539" s="28">
        <v>2.47941E7</v>
      </c>
      <c r="V5539" s="15">
        <v>3.0</v>
      </c>
      <c r="W5539" s="31">
        <v>0.0</v>
      </c>
      <c r="X5539" s="28">
        <v>4710879.0</v>
      </c>
    </row>
    <row r="5540" ht="15.75" customHeight="1">
      <c r="A5540" s="15">
        <v>5880.0</v>
      </c>
      <c r="B5540" s="15" t="s">
        <v>7883</v>
      </c>
      <c r="C5540" s="18">
        <v>42618.0</v>
      </c>
      <c r="D5540" s="18">
        <v>42624.0</v>
      </c>
      <c r="E5540" s="18">
        <f t="shared" si="1"/>
        <v>42624</v>
      </c>
      <c r="F5540" s="15" t="s">
        <v>55</v>
      </c>
      <c r="G5540" s="15" t="s">
        <v>268</v>
      </c>
      <c r="H5540" s="15" t="s">
        <v>269</v>
      </c>
      <c r="I5540" s="15" t="s">
        <v>59</v>
      </c>
      <c r="J5540" s="15" t="s">
        <v>60</v>
      </c>
      <c r="K5540" s="15" t="s">
        <v>26</v>
      </c>
      <c r="L5540" s="15" t="str">
        <f t="array" ref="L5540">_xlfn.XLOOKUP(M5540,reference_province_to_city!$A$2:$A$11,reference_province_to_city!$B$2:$B$11)</f>
        <v>Denpasar</v>
      </c>
      <c r="M5540" s="15" t="s">
        <v>24</v>
      </c>
      <c r="N5540" s="15">
        <v>80231.0</v>
      </c>
      <c r="O5540" s="15">
        <f t="array" ref="O5540">_xlfn.XLOOKUP(M5540,reference_postal_code!$B$2:$B$11,reference_postal_code!$A$2:$A$11)</f>
        <v>80231</v>
      </c>
      <c r="P5540" s="15" t="s">
        <v>63</v>
      </c>
      <c r="Q5540" s="15" t="s">
        <v>4183</v>
      </c>
      <c r="R5540" s="15" t="s">
        <v>65</v>
      </c>
      <c r="S5540" s="15" t="s">
        <v>66</v>
      </c>
      <c r="T5540" s="15" t="s">
        <v>4184</v>
      </c>
      <c r="U5540" s="28">
        <v>2882400.0</v>
      </c>
      <c r="V5540" s="15">
        <v>4.0</v>
      </c>
      <c r="W5540" s="31">
        <v>0.0</v>
      </c>
      <c r="X5540" s="28">
        <v>1383552.0</v>
      </c>
    </row>
    <row r="5541" ht="15.75" customHeight="1">
      <c r="A5541" s="15">
        <v>4616.0</v>
      </c>
      <c r="B5541" s="15" t="s">
        <v>7871</v>
      </c>
      <c r="C5541" s="18">
        <v>42618.0</v>
      </c>
      <c r="D5541" s="18">
        <v>42623.0</v>
      </c>
      <c r="E5541" s="18">
        <f t="shared" si="1"/>
        <v>42623</v>
      </c>
      <c r="F5541" s="15" t="s">
        <v>55</v>
      </c>
      <c r="G5541" s="15" t="s">
        <v>2202</v>
      </c>
      <c r="H5541" s="15" t="s">
        <v>2203</v>
      </c>
      <c r="I5541" s="15" t="s">
        <v>76</v>
      </c>
      <c r="J5541" s="15" t="s">
        <v>60</v>
      </c>
      <c r="K5541" s="15" t="s">
        <v>29</v>
      </c>
      <c r="L5541" s="15" t="str">
        <f t="array" ref="L5541">_xlfn.XLOOKUP(M5541,reference_province_to_city!$A$2:$A$11,reference_province_to_city!$B$2:$B$11)</f>
        <v>Palembang</v>
      </c>
      <c r="M5541" s="15" t="s">
        <v>13</v>
      </c>
      <c r="N5541" s="15">
        <v>30111.0</v>
      </c>
      <c r="O5541" s="15">
        <f t="array" ref="O5541">_xlfn.XLOOKUP(M5541,reference_postal_code!$B$2:$B$11,reference_postal_code!$A$2:$A$11)</f>
        <v>30111</v>
      </c>
      <c r="P5541" s="15" t="s">
        <v>77</v>
      </c>
      <c r="Q5541" s="15" t="s">
        <v>3676</v>
      </c>
      <c r="R5541" s="15" t="s">
        <v>65</v>
      </c>
      <c r="S5541" s="15" t="s">
        <v>103</v>
      </c>
      <c r="T5541" s="15" t="s">
        <v>3677</v>
      </c>
      <c r="U5541" s="28">
        <v>426600.0</v>
      </c>
      <c r="V5541" s="15">
        <v>9.0</v>
      </c>
      <c r="W5541" s="31">
        <v>0.2</v>
      </c>
      <c r="X5541" s="28">
        <v>63990.0</v>
      </c>
    </row>
    <row r="5542" ht="15.75" customHeight="1">
      <c r="A5542" s="15">
        <v>444.0</v>
      </c>
      <c r="B5542" s="15" t="s">
        <v>7870</v>
      </c>
      <c r="C5542" s="18">
        <v>42618.0</v>
      </c>
      <c r="D5542" s="18">
        <v>42620.0</v>
      </c>
      <c r="E5542" s="18">
        <f t="shared" si="1"/>
        <v>42620</v>
      </c>
      <c r="F5542" s="15" t="s">
        <v>114</v>
      </c>
      <c r="G5542" s="15" t="s">
        <v>3951</v>
      </c>
      <c r="H5542" s="15" t="s">
        <v>3952</v>
      </c>
      <c r="I5542" s="15" t="s">
        <v>59</v>
      </c>
      <c r="J5542" s="15" t="s">
        <v>60</v>
      </c>
      <c r="K5542" s="15" t="s">
        <v>26</v>
      </c>
      <c r="L5542" s="15" t="str">
        <f t="array" ref="L5542">_xlfn.XLOOKUP(M5542,reference_province_to_city!$A$2:$A$11,reference_province_to_city!$B$2:$B$11)</f>
        <v>Denpasar</v>
      </c>
      <c r="M5542" s="15" t="s">
        <v>24</v>
      </c>
      <c r="N5542" s="15">
        <v>80231.0</v>
      </c>
      <c r="O5542" s="15">
        <f t="array" ref="O5542">_xlfn.XLOOKUP(M5542,reference_postal_code!$B$2:$B$11,reference_postal_code!$A$2:$A$11)</f>
        <v>80231</v>
      </c>
      <c r="P5542" s="15" t="s">
        <v>63</v>
      </c>
      <c r="Q5542" s="15" t="s">
        <v>4418</v>
      </c>
      <c r="R5542" s="15" t="s">
        <v>65</v>
      </c>
      <c r="S5542" s="15" t="s">
        <v>66</v>
      </c>
      <c r="T5542" s="15" t="s">
        <v>4419</v>
      </c>
      <c r="U5542" s="28">
        <v>1370400.0</v>
      </c>
      <c r="V5542" s="15">
        <v>4.0</v>
      </c>
      <c r="W5542" s="31">
        <v>0.0</v>
      </c>
      <c r="X5542" s="28">
        <v>630384.0</v>
      </c>
    </row>
    <row r="5543" ht="15.75" customHeight="1">
      <c r="A5543" s="15">
        <v>4946.0</v>
      </c>
      <c r="B5543" s="15" t="s">
        <v>7876</v>
      </c>
      <c r="C5543" s="18">
        <v>42618.0</v>
      </c>
      <c r="D5543" s="18">
        <v>42619.0</v>
      </c>
      <c r="E5543" s="18">
        <f t="shared" si="1"/>
        <v>42619</v>
      </c>
      <c r="F5543" s="15" t="s">
        <v>125</v>
      </c>
      <c r="G5543" s="15" t="s">
        <v>2619</v>
      </c>
      <c r="H5543" s="15" t="s">
        <v>2620</v>
      </c>
      <c r="I5543" s="15" t="s">
        <v>59</v>
      </c>
      <c r="J5543" s="15" t="s">
        <v>60</v>
      </c>
      <c r="L5543" s="15" t="str">
        <f t="array" ref="L5543">_xlfn.XLOOKUP(M5543,reference_province_to_city!$A$2:$A$11,reference_province_to_city!$B$2:$B$11)</f>
        <v>Balikpapan</v>
      </c>
      <c r="M5543" s="15" t="s">
        <v>21</v>
      </c>
      <c r="N5543" s="15">
        <v>76114.0</v>
      </c>
      <c r="O5543" s="15">
        <f t="array" ref="O5543">_xlfn.XLOOKUP(M5543,reference_postal_code!$B$2:$B$11,reference_postal_code!$A$2:$A$11)</f>
        <v>76114</v>
      </c>
      <c r="P5543" s="15" t="s">
        <v>166</v>
      </c>
      <c r="Q5543" s="15" t="s">
        <v>2913</v>
      </c>
      <c r="R5543" s="15" t="s">
        <v>65</v>
      </c>
      <c r="S5543" s="15" t="s">
        <v>83</v>
      </c>
      <c r="T5543" s="15" t="s">
        <v>2914</v>
      </c>
      <c r="U5543" s="28">
        <v>175200.0</v>
      </c>
      <c r="V5543" s="15">
        <v>2.0</v>
      </c>
      <c r="W5543" s="31">
        <v>0.2</v>
      </c>
      <c r="X5543" s="28">
        <v>59130.0</v>
      </c>
    </row>
    <row r="5544" ht="15.75" customHeight="1">
      <c r="A5544" s="15">
        <v>141.0</v>
      </c>
      <c r="B5544" s="15" t="s">
        <v>7884</v>
      </c>
      <c r="C5544" s="18">
        <v>42618.0</v>
      </c>
      <c r="D5544" s="18">
        <v>42620.0</v>
      </c>
      <c r="E5544" s="18">
        <f t="shared" si="1"/>
        <v>42620</v>
      </c>
      <c r="F5544" s="15" t="s">
        <v>114</v>
      </c>
      <c r="G5544" s="15" t="s">
        <v>888</v>
      </c>
      <c r="H5544" s="15" t="s">
        <v>889</v>
      </c>
      <c r="I5544" s="15" t="s">
        <v>128</v>
      </c>
      <c r="J5544" s="15" t="s">
        <v>60</v>
      </c>
      <c r="K5544" s="15" t="s">
        <v>28</v>
      </c>
      <c r="L5544" s="15" t="str">
        <f t="array" ref="L5544">_xlfn.XLOOKUP(M5544,reference_province_to_city!$A$2:$A$11,reference_province_to_city!$B$2:$B$11)</f>
        <v>Medan</v>
      </c>
      <c r="M5544" s="15" t="s">
        <v>11</v>
      </c>
      <c r="N5544" s="15">
        <v>20111.0</v>
      </c>
      <c r="O5544" s="15">
        <f t="array" ref="O5544">_xlfn.XLOOKUP(M5544,reference_postal_code!$B$2:$B$11,reference_postal_code!$A$2:$A$11)</f>
        <v>20111</v>
      </c>
      <c r="P5544" s="15" t="s">
        <v>77</v>
      </c>
      <c r="Q5544" s="15" t="s">
        <v>5656</v>
      </c>
      <c r="R5544" s="15" t="s">
        <v>106</v>
      </c>
      <c r="S5544" s="15" t="s">
        <v>139</v>
      </c>
      <c r="T5544" s="15" t="s">
        <v>5657</v>
      </c>
      <c r="U5544" s="28">
        <v>1242000.0</v>
      </c>
      <c r="V5544" s="15">
        <v>2.0</v>
      </c>
      <c r="W5544" s="31">
        <v>0.2</v>
      </c>
      <c r="X5544" s="28">
        <v>155250.0</v>
      </c>
    </row>
    <row r="5545" ht="15.75" customHeight="1">
      <c r="A5545" s="15">
        <v>7594.0</v>
      </c>
      <c r="B5545" s="15" t="s">
        <v>7872</v>
      </c>
      <c r="C5545" s="18">
        <v>42618.0</v>
      </c>
      <c r="D5545" s="18">
        <v>42622.0</v>
      </c>
      <c r="E5545" s="18">
        <f t="shared" si="1"/>
        <v>42622</v>
      </c>
      <c r="F5545" s="15" t="s">
        <v>55</v>
      </c>
      <c r="G5545" s="15" t="s">
        <v>5024</v>
      </c>
      <c r="H5545" s="15" t="s">
        <v>5025</v>
      </c>
      <c r="I5545" s="15" t="s">
        <v>59</v>
      </c>
      <c r="J5545" s="15" t="s">
        <v>60</v>
      </c>
      <c r="K5545" s="15" t="s">
        <v>28</v>
      </c>
      <c r="L5545" s="15" t="str">
        <f t="array" ref="L5545">_xlfn.XLOOKUP(M5545,reference_province_to_city!$A$2:$A$11,reference_province_to_city!$B$2:$B$11)</f>
        <v>Medan</v>
      </c>
      <c r="M5545" s="15" t="s">
        <v>11</v>
      </c>
      <c r="N5545" s="15">
        <v>20111.0</v>
      </c>
      <c r="O5545" s="15">
        <f t="array" ref="O5545">_xlfn.XLOOKUP(M5545,reference_postal_code!$B$2:$B$11,reference_postal_code!$A$2:$A$11)</f>
        <v>20111</v>
      </c>
      <c r="P5545" s="15" t="s">
        <v>77</v>
      </c>
      <c r="Q5545" s="15" t="s">
        <v>5263</v>
      </c>
      <c r="R5545" s="15" t="s">
        <v>106</v>
      </c>
      <c r="S5545" s="15" t="s">
        <v>107</v>
      </c>
      <c r="T5545" s="15" t="s">
        <v>5264</v>
      </c>
      <c r="U5545" s="28">
        <v>1.3309065E7</v>
      </c>
      <c r="V5545" s="15">
        <v>3.0</v>
      </c>
      <c r="W5545" s="31">
        <v>0.3</v>
      </c>
      <c r="X5545" s="28">
        <v>-950647.0</v>
      </c>
    </row>
    <row r="5546" ht="15.75" customHeight="1">
      <c r="A5546" s="15">
        <v>442.0</v>
      </c>
      <c r="B5546" s="15" t="s">
        <v>7870</v>
      </c>
      <c r="C5546" s="18">
        <v>42618.0</v>
      </c>
      <c r="D5546" s="18">
        <v>42620.0</v>
      </c>
      <c r="E5546" s="18">
        <f t="shared" si="1"/>
        <v>42620</v>
      </c>
      <c r="F5546" s="15" t="s">
        <v>114</v>
      </c>
      <c r="G5546" s="15" t="s">
        <v>3951</v>
      </c>
      <c r="H5546" s="15" t="s">
        <v>3952</v>
      </c>
      <c r="I5546" s="15" t="s">
        <v>59</v>
      </c>
      <c r="J5546" s="15" t="s">
        <v>60</v>
      </c>
      <c r="K5546" s="15" t="s">
        <v>26</v>
      </c>
      <c r="L5546" s="15" t="str">
        <f t="array" ref="L5546">_xlfn.XLOOKUP(M5546,reference_province_to_city!$A$2:$A$11,reference_province_to_city!$B$2:$B$11)</f>
        <v>Denpasar</v>
      </c>
      <c r="M5546" s="15" t="s">
        <v>24</v>
      </c>
      <c r="N5546" s="15">
        <v>80231.0</v>
      </c>
      <c r="O5546" s="15">
        <f t="array" ref="O5546">_xlfn.XLOOKUP(M5546,reference_postal_code!$B$2:$B$11,reference_postal_code!$A$2:$A$11)</f>
        <v>80231</v>
      </c>
      <c r="P5546" s="15" t="s">
        <v>63</v>
      </c>
      <c r="Q5546" s="15" t="s">
        <v>6517</v>
      </c>
      <c r="R5546" s="15" t="s">
        <v>65</v>
      </c>
      <c r="S5546" s="15" t="s">
        <v>87</v>
      </c>
      <c r="T5546" s="15" t="s">
        <v>6518</v>
      </c>
      <c r="U5546" s="28">
        <v>2924100.0</v>
      </c>
      <c r="V5546" s="15">
        <v>3.0</v>
      </c>
      <c r="W5546" s="31">
        <v>0.0</v>
      </c>
      <c r="X5546" s="28">
        <v>350892.0</v>
      </c>
    </row>
    <row r="5547" ht="15.75" customHeight="1">
      <c r="A5547" s="15">
        <v>5384.0</v>
      </c>
      <c r="B5547" s="15" t="s">
        <v>7879</v>
      </c>
      <c r="C5547" s="18">
        <v>42618.0</v>
      </c>
      <c r="D5547" s="18">
        <v>42620.0</v>
      </c>
      <c r="E5547" s="18">
        <f t="shared" si="1"/>
        <v>42620</v>
      </c>
      <c r="F5547" s="15" t="s">
        <v>114</v>
      </c>
      <c r="G5547" s="15" t="s">
        <v>2157</v>
      </c>
      <c r="H5547" s="15" t="s">
        <v>2158</v>
      </c>
      <c r="I5547" s="15" t="s">
        <v>128</v>
      </c>
      <c r="J5547" s="15" t="s">
        <v>60</v>
      </c>
      <c r="K5547" s="15" t="s">
        <v>10</v>
      </c>
      <c r="L5547" s="15" t="str">
        <f t="array" ref="L5547">_xlfn.XLOOKUP(M5547,reference_province_to_city!$A$2:$A$11,reference_province_to_city!$B$2:$B$11)</f>
        <v>Jakarta</v>
      </c>
      <c r="M5547" s="15" t="s">
        <v>7</v>
      </c>
      <c r="N5547" s="15">
        <v>10110.0</v>
      </c>
      <c r="O5547" s="15">
        <f t="array" ref="O5547">_xlfn.XLOOKUP(M5547,reference_postal_code!$B$2:$B$11,reference_postal_code!$A$2:$A$11)</f>
        <v>10110</v>
      </c>
      <c r="P5547" s="15" t="s">
        <v>117</v>
      </c>
      <c r="Q5547" s="15" t="s">
        <v>6691</v>
      </c>
      <c r="R5547" s="15" t="s">
        <v>65</v>
      </c>
      <c r="S5547" s="15" t="s">
        <v>66</v>
      </c>
      <c r="T5547" s="15" t="s">
        <v>6692</v>
      </c>
      <c r="U5547" s="28">
        <v>155520.0</v>
      </c>
      <c r="V5547" s="15">
        <v>2.0</v>
      </c>
      <c r="W5547" s="31">
        <v>0.2</v>
      </c>
      <c r="X5547" s="28">
        <v>56376.0</v>
      </c>
    </row>
    <row r="5548" ht="15.75" customHeight="1">
      <c r="A5548" s="15">
        <v>1281.0</v>
      </c>
      <c r="B5548" s="15" t="s">
        <v>7885</v>
      </c>
      <c r="C5548" s="18">
        <v>42618.0</v>
      </c>
      <c r="D5548" s="18">
        <v>42619.0</v>
      </c>
      <c r="E5548" s="18">
        <f t="shared" si="1"/>
        <v>42619</v>
      </c>
      <c r="F5548" s="15" t="s">
        <v>125</v>
      </c>
      <c r="G5548" s="15" t="s">
        <v>4296</v>
      </c>
      <c r="H5548" s="15" t="s">
        <v>4297</v>
      </c>
      <c r="I5548" s="15" t="s">
        <v>59</v>
      </c>
      <c r="J5548" s="15" t="s">
        <v>60</v>
      </c>
      <c r="K5548" s="15" t="s">
        <v>29</v>
      </c>
      <c r="L5548" s="15" t="str">
        <f t="array" ref="L5548">_xlfn.XLOOKUP(M5548,reference_province_to_city!$A$2:$A$11,reference_province_to_city!$B$2:$B$11)</f>
        <v>Palembang</v>
      </c>
      <c r="M5548" s="15" t="s">
        <v>13</v>
      </c>
      <c r="N5548" s="15">
        <v>30111.0</v>
      </c>
      <c r="O5548" s="15">
        <f t="array" ref="O5548">_xlfn.XLOOKUP(M5548,reference_postal_code!$B$2:$B$11,reference_postal_code!$A$2:$A$11)</f>
        <v>30111</v>
      </c>
      <c r="P5548" s="15" t="s">
        <v>77</v>
      </c>
      <c r="Q5548" s="15" t="s">
        <v>1728</v>
      </c>
      <c r="R5548" s="15" t="s">
        <v>110</v>
      </c>
      <c r="S5548" s="15" t="s">
        <v>111</v>
      </c>
      <c r="T5548" s="15" t="s">
        <v>1729</v>
      </c>
      <c r="U5548" s="28">
        <v>4176000.0</v>
      </c>
      <c r="V5548" s="15">
        <v>3.0</v>
      </c>
      <c r="W5548" s="31">
        <v>0.0</v>
      </c>
      <c r="X5548" s="28">
        <v>1211040.0</v>
      </c>
    </row>
    <row r="5549" ht="15.75" customHeight="1">
      <c r="A5549" s="15">
        <v>9142.0</v>
      </c>
      <c r="B5549" s="15" t="s">
        <v>7886</v>
      </c>
      <c r="C5549" s="18">
        <v>42618.0</v>
      </c>
      <c r="D5549" s="18">
        <v>42620.0</v>
      </c>
      <c r="E5549" s="18">
        <f t="shared" si="1"/>
        <v>42620</v>
      </c>
      <c r="F5549" s="15" t="s">
        <v>125</v>
      </c>
      <c r="G5549" s="15" t="s">
        <v>5034</v>
      </c>
      <c r="H5549" s="15" t="s">
        <v>5035</v>
      </c>
      <c r="I5549" s="15" t="s">
        <v>128</v>
      </c>
      <c r="J5549" s="15" t="s">
        <v>60</v>
      </c>
      <c r="K5549" s="15" t="s">
        <v>28</v>
      </c>
      <c r="L5549" s="15" t="str">
        <f t="array" ref="L5549">_xlfn.XLOOKUP(M5549,reference_province_to_city!$A$2:$A$11,reference_province_to_city!$B$2:$B$11)</f>
        <v>Medan</v>
      </c>
      <c r="M5549" s="15" t="s">
        <v>11</v>
      </c>
      <c r="N5549" s="15">
        <v>20111.0</v>
      </c>
      <c r="O5549" s="15">
        <f t="array" ref="O5549">_xlfn.XLOOKUP(M5549,reference_postal_code!$B$2:$B$11,reference_postal_code!$A$2:$A$11)</f>
        <v>20111</v>
      </c>
      <c r="P5549" s="15" t="s">
        <v>77</v>
      </c>
      <c r="Q5549" s="15" t="s">
        <v>1483</v>
      </c>
      <c r="R5549" s="15" t="s">
        <v>110</v>
      </c>
      <c r="S5549" s="15" t="s">
        <v>111</v>
      </c>
      <c r="T5549" s="15" t="s">
        <v>1484</v>
      </c>
      <c r="U5549" s="28">
        <v>654000.0</v>
      </c>
      <c r="V5549" s="15">
        <v>4.0</v>
      </c>
      <c r="W5549" s="31">
        <v>0.0</v>
      </c>
      <c r="X5549" s="28">
        <v>183120.0</v>
      </c>
    </row>
    <row r="5550" ht="15.75" customHeight="1">
      <c r="A5550" s="15">
        <v>5383.0</v>
      </c>
      <c r="B5550" s="15" t="s">
        <v>7879</v>
      </c>
      <c r="C5550" s="18">
        <v>42618.0</v>
      </c>
      <c r="D5550" s="18">
        <v>42620.0</v>
      </c>
      <c r="E5550" s="18">
        <f t="shared" si="1"/>
        <v>42620</v>
      </c>
      <c r="F5550" s="15" t="s">
        <v>114</v>
      </c>
      <c r="G5550" s="15" t="s">
        <v>2157</v>
      </c>
      <c r="H5550" s="15" t="s">
        <v>2158</v>
      </c>
      <c r="I5550" s="15" t="s">
        <v>128</v>
      </c>
      <c r="J5550" s="15" t="s">
        <v>60</v>
      </c>
      <c r="K5550" s="15" t="s">
        <v>10</v>
      </c>
      <c r="L5550" s="15" t="str">
        <f t="array" ref="L5550">_xlfn.XLOOKUP(M5550,reference_province_to_city!$A$2:$A$11,reference_province_to_city!$B$2:$B$11)</f>
        <v>Jakarta</v>
      </c>
      <c r="M5550" s="15" t="s">
        <v>7</v>
      </c>
      <c r="N5550" s="15">
        <v>10110.0</v>
      </c>
      <c r="O5550" s="15">
        <f t="array" ref="O5550">_xlfn.XLOOKUP(M5550,reference_postal_code!$B$2:$B$11,reference_postal_code!$A$2:$A$11)</f>
        <v>10110</v>
      </c>
      <c r="P5550" s="15" t="s">
        <v>117</v>
      </c>
      <c r="Q5550" s="15" t="s">
        <v>365</v>
      </c>
      <c r="R5550" s="15" t="s">
        <v>65</v>
      </c>
      <c r="S5550" s="15" t="s">
        <v>103</v>
      </c>
      <c r="T5550" s="15" t="s">
        <v>366</v>
      </c>
      <c r="U5550" s="28">
        <v>237120.0</v>
      </c>
      <c r="V5550" s="15">
        <v>8.0</v>
      </c>
      <c r="W5550" s="31">
        <v>0.2</v>
      </c>
      <c r="X5550" s="28">
        <v>80028.0</v>
      </c>
    </row>
    <row r="5551" ht="15.75" customHeight="1">
      <c r="A5551" s="15">
        <v>7592.0</v>
      </c>
      <c r="B5551" s="15" t="s">
        <v>7872</v>
      </c>
      <c r="C5551" s="18">
        <v>42618.0</v>
      </c>
      <c r="D5551" s="18">
        <v>42622.0</v>
      </c>
      <c r="E5551" s="18">
        <f t="shared" si="1"/>
        <v>42622</v>
      </c>
      <c r="F5551" s="15" t="s">
        <v>55</v>
      </c>
      <c r="G5551" s="15" t="s">
        <v>5024</v>
      </c>
      <c r="H5551" s="15" t="s">
        <v>5025</v>
      </c>
      <c r="I5551" s="15" t="s">
        <v>59</v>
      </c>
      <c r="J5551" s="15" t="s">
        <v>60</v>
      </c>
      <c r="K5551" s="15" t="s">
        <v>28</v>
      </c>
      <c r="L5551" s="15" t="str">
        <f t="array" ref="L5551">_xlfn.XLOOKUP(M5551,reference_province_to_city!$A$2:$A$11,reference_province_to_city!$B$2:$B$11)</f>
        <v>Medan</v>
      </c>
      <c r="M5551" s="15" t="s">
        <v>11</v>
      </c>
      <c r="N5551" s="15">
        <v>20111.0</v>
      </c>
      <c r="O5551" s="15">
        <f t="array" ref="O5551">_xlfn.XLOOKUP(M5551,reference_postal_code!$B$2:$B$11,reference_postal_code!$A$2:$A$11)</f>
        <v>20111</v>
      </c>
      <c r="P5551" s="15" t="s">
        <v>77</v>
      </c>
      <c r="Q5551" s="15" t="s">
        <v>427</v>
      </c>
      <c r="R5551" s="15" t="s">
        <v>106</v>
      </c>
      <c r="S5551" s="15" t="s">
        <v>107</v>
      </c>
      <c r="T5551" s="15" t="s">
        <v>428</v>
      </c>
      <c r="U5551" s="28">
        <v>1068690.0</v>
      </c>
      <c r="V5551" s="15">
        <v>2.0</v>
      </c>
      <c r="W5551" s="31">
        <v>0.3</v>
      </c>
      <c r="X5551" s="28">
        <v>-290073.0</v>
      </c>
    </row>
    <row r="5552" ht="15.75" customHeight="1">
      <c r="A5552" s="15">
        <v>7522.0</v>
      </c>
      <c r="B5552" s="15" t="s">
        <v>7868</v>
      </c>
      <c r="C5552" s="18">
        <v>42618.0</v>
      </c>
      <c r="D5552" s="18">
        <v>42624.0</v>
      </c>
      <c r="E5552" s="18">
        <f t="shared" si="1"/>
        <v>42624</v>
      </c>
      <c r="F5552" s="15" t="s">
        <v>55</v>
      </c>
      <c r="G5552" s="15" t="s">
        <v>3853</v>
      </c>
      <c r="H5552" s="15" t="s">
        <v>3854</v>
      </c>
      <c r="I5552" s="15" t="s">
        <v>59</v>
      </c>
      <c r="J5552" s="15" t="s">
        <v>60</v>
      </c>
      <c r="K5552" s="15" t="s">
        <v>31</v>
      </c>
      <c r="L5552" s="15" t="str">
        <f t="array" ref="L5552">_xlfn.XLOOKUP(M5552,reference_province_to_city!$A$2:$A$11,reference_province_to_city!$B$2:$B$11)</f>
        <v>Balikpapan</v>
      </c>
      <c r="M5552" s="15" t="s">
        <v>21</v>
      </c>
      <c r="N5552" s="15">
        <v>76114.0</v>
      </c>
      <c r="O5552" s="15">
        <f t="array" ref="O5552">_xlfn.XLOOKUP(M5552,reference_postal_code!$B$2:$B$11,reference_postal_code!$A$2:$A$11)</f>
        <v>76114</v>
      </c>
      <c r="P5552" s="15" t="s">
        <v>166</v>
      </c>
      <c r="Q5552" s="15" t="s">
        <v>4570</v>
      </c>
      <c r="R5552" s="15" t="s">
        <v>65</v>
      </c>
      <c r="S5552" s="15" t="s">
        <v>83</v>
      </c>
      <c r="T5552" s="15" t="s">
        <v>4571</v>
      </c>
      <c r="U5552" s="28">
        <v>134280.0</v>
      </c>
      <c r="V5552" s="15">
        <v>2.0</v>
      </c>
      <c r="W5552" s="31">
        <v>0.7</v>
      </c>
      <c r="X5552" s="28">
        <v>-111900.0</v>
      </c>
    </row>
    <row r="5553" ht="15.75" customHeight="1">
      <c r="A5553" s="15">
        <v>4947.0</v>
      </c>
      <c r="B5553" s="15" t="s">
        <v>7876</v>
      </c>
      <c r="C5553" s="18">
        <v>42618.0</v>
      </c>
      <c r="D5553" s="18">
        <v>42619.0</v>
      </c>
      <c r="E5553" s="18">
        <f t="shared" si="1"/>
        <v>42619</v>
      </c>
      <c r="F5553" s="15" t="s">
        <v>125</v>
      </c>
      <c r="G5553" s="15" t="s">
        <v>2619</v>
      </c>
      <c r="H5553" s="15" t="s">
        <v>2620</v>
      </c>
      <c r="I5553" s="15" t="s">
        <v>59</v>
      </c>
      <c r="J5553" s="15" t="s">
        <v>60</v>
      </c>
      <c r="K5553" s="15" t="s">
        <v>31</v>
      </c>
      <c r="L5553" s="15" t="str">
        <f t="array" ref="L5553">_xlfn.XLOOKUP(M5553,reference_province_to_city!$A$2:$A$11,reference_province_to_city!$B$2:$B$11)</f>
        <v>Balikpapan</v>
      </c>
      <c r="M5553" s="15" t="s">
        <v>21</v>
      </c>
      <c r="N5553" s="15">
        <v>76114.0</v>
      </c>
      <c r="O5553" s="15">
        <f t="array" ref="O5553">_xlfn.XLOOKUP(M5553,reference_postal_code!$B$2:$B$11,reference_postal_code!$A$2:$A$11)</f>
        <v>76114</v>
      </c>
      <c r="P5553" s="15" t="s">
        <v>166</v>
      </c>
      <c r="Q5553" s="15" t="s">
        <v>2289</v>
      </c>
      <c r="R5553" s="15" t="s">
        <v>65</v>
      </c>
      <c r="S5553" s="15" t="s">
        <v>103</v>
      </c>
      <c r="T5553" s="15" t="s">
        <v>2290</v>
      </c>
      <c r="U5553" s="28">
        <v>65400.0</v>
      </c>
      <c r="V5553" s="15">
        <v>2.0</v>
      </c>
      <c r="W5553" s="31">
        <v>0.0</v>
      </c>
      <c r="X5553" s="28">
        <v>26814.0</v>
      </c>
    </row>
    <row r="5554" ht="15.75" customHeight="1">
      <c r="A5554" s="15">
        <v>443.0</v>
      </c>
      <c r="B5554" s="15" t="s">
        <v>7870</v>
      </c>
      <c r="C5554" s="18">
        <v>42618.0</v>
      </c>
      <c r="D5554" s="18">
        <v>42620.0</v>
      </c>
      <c r="E5554" s="18">
        <f t="shared" si="1"/>
        <v>42620</v>
      </c>
      <c r="F5554" s="15" t="s">
        <v>114</v>
      </c>
      <c r="G5554" s="15" t="s">
        <v>3951</v>
      </c>
      <c r="H5554" s="15" t="s">
        <v>3952</v>
      </c>
      <c r="I5554" s="15" t="s">
        <v>59</v>
      </c>
      <c r="J5554" s="15" t="s">
        <v>60</v>
      </c>
      <c r="K5554" s="15" t="s">
        <v>26</v>
      </c>
      <c r="L5554" s="15" t="str">
        <f t="array" ref="L5554">_xlfn.XLOOKUP(M5554,reference_province_to_city!$A$2:$A$11,reference_province_to_city!$B$2:$B$11)</f>
        <v>Denpasar</v>
      </c>
      <c r="M5554" s="15" t="s">
        <v>24</v>
      </c>
      <c r="N5554" s="15">
        <v>80231.0</v>
      </c>
      <c r="O5554" s="15">
        <f t="array" ref="O5554">_xlfn.XLOOKUP(M5554,reference_postal_code!$B$2:$B$11,reference_postal_code!$A$2:$A$11)</f>
        <v>80231</v>
      </c>
      <c r="P5554" s="15" t="s">
        <v>63</v>
      </c>
      <c r="Q5554" s="15" t="s">
        <v>2388</v>
      </c>
      <c r="R5554" s="15" t="s">
        <v>65</v>
      </c>
      <c r="S5554" s="15" t="s">
        <v>87</v>
      </c>
      <c r="T5554" s="15" t="s">
        <v>2389</v>
      </c>
      <c r="U5554" s="28">
        <v>1064250.0</v>
      </c>
      <c r="V5554" s="15">
        <v>3.0</v>
      </c>
      <c r="W5554" s="31">
        <v>0.0</v>
      </c>
      <c r="X5554" s="28">
        <v>308632.0</v>
      </c>
    </row>
    <row r="5555" ht="15.75" customHeight="1">
      <c r="A5555" s="15">
        <v>1795.0</v>
      </c>
      <c r="B5555" s="15" t="s">
        <v>7887</v>
      </c>
      <c r="C5555" s="18">
        <v>42618.0</v>
      </c>
      <c r="D5555" s="18">
        <v>42623.0</v>
      </c>
      <c r="E5555" s="18">
        <f t="shared" si="1"/>
        <v>42623</v>
      </c>
      <c r="F5555" s="15" t="s">
        <v>55</v>
      </c>
      <c r="G5555" s="15" t="s">
        <v>5735</v>
      </c>
      <c r="H5555" s="15" t="s">
        <v>5736</v>
      </c>
      <c r="I5555" s="15" t="s">
        <v>76</v>
      </c>
      <c r="J5555" s="15" t="s">
        <v>60</v>
      </c>
      <c r="K5555" s="15" t="s">
        <v>33</v>
      </c>
      <c r="L5555" s="15" t="str">
        <f t="array" ref="L5555">_xlfn.XLOOKUP(M5555,reference_province_to_city!$A$2:$A$11,reference_province_to_city!$B$2:$B$11)</f>
        <v>Makassar</v>
      </c>
      <c r="M5555" s="15" t="s">
        <v>25</v>
      </c>
      <c r="N5555" s="15">
        <v>90111.0</v>
      </c>
      <c r="O5555" s="15">
        <f t="array" ref="O5555">_xlfn.XLOOKUP(M5555,reference_postal_code!$B$2:$B$11,reference_postal_code!$A$2:$A$11)</f>
        <v>90111</v>
      </c>
      <c r="P5555" s="15" t="s">
        <v>63</v>
      </c>
      <c r="Q5555" s="15" t="s">
        <v>5294</v>
      </c>
      <c r="R5555" s="15" t="s">
        <v>65</v>
      </c>
      <c r="S5555" s="15" t="s">
        <v>93</v>
      </c>
      <c r="T5555" s="15" t="s">
        <v>5295</v>
      </c>
      <c r="U5555" s="28">
        <v>1619100.0</v>
      </c>
      <c r="V5555" s="15">
        <v>3.0</v>
      </c>
      <c r="W5555" s="31">
        <v>0.0</v>
      </c>
      <c r="X5555" s="28">
        <v>404775.0</v>
      </c>
    </row>
    <row r="5556" ht="15.75" customHeight="1">
      <c r="A5556" s="15">
        <v>3875.0</v>
      </c>
      <c r="B5556" s="15" t="s">
        <v>7869</v>
      </c>
      <c r="C5556" s="18">
        <v>42618.0</v>
      </c>
      <c r="D5556" s="18">
        <v>42620.0</v>
      </c>
      <c r="E5556" s="18">
        <f t="shared" si="1"/>
        <v>42620</v>
      </c>
      <c r="F5556" s="15" t="s">
        <v>114</v>
      </c>
      <c r="G5556" s="15" t="s">
        <v>3121</v>
      </c>
      <c r="H5556" s="15" t="s">
        <v>3122</v>
      </c>
      <c r="I5556" s="15" t="s">
        <v>59</v>
      </c>
      <c r="J5556" s="15" t="s">
        <v>60</v>
      </c>
      <c r="K5556" s="15" t="s">
        <v>14</v>
      </c>
      <c r="L5556" s="15" t="str">
        <f t="array" ref="L5556">_xlfn.XLOOKUP(M5556,reference_province_to_city!$A$2:$A$11,reference_province_to_city!$B$2:$B$11)</f>
        <v>Bandung</v>
      </c>
      <c r="M5556" s="15" t="s">
        <v>12</v>
      </c>
      <c r="N5556" s="15">
        <v>40111.0</v>
      </c>
      <c r="O5556" s="15">
        <f t="array" ref="O5556">_xlfn.XLOOKUP(M5556,reference_postal_code!$B$2:$B$11,reference_postal_code!$A$2:$A$11)</f>
        <v>40111</v>
      </c>
      <c r="P5556" s="15" t="s">
        <v>117</v>
      </c>
      <c r="Q5556" s="15" t="s">
        <v>807</v>
      </c>
      <c r="R5556" s="15" t="s">
        <v>65</v>
      </c>
      <c r="S5556" s="15" t="s">
        <v>83</v>
      </c>
      <c r="T5556" s="15" t="s">
        <v>808</v>
      </c>
      <c r="U5556" s="28">
        <v>1290870.0</v>
      </c>
      <c r="V5556" s="15">
        <v>7.0</v>
      </c>
      <c r="W5556" s="31">
        <v>0.7</v>
      </c>
      <c r="X5556" s="28">
        <v>-946638.0</v>
      </c>
    </row>
    <row r="5557" ht="15.75" customHeight="1">
      <c r="A5557" s="15">
        <v>3617.0</v>
      </c>
      <c r="B5557" s="15" t="s">
        <v>7888</v>
      </c>
      <c r="C5557" s="18">
        <v>42618.0</v>
      </c>
      <c r="D5557" s="18">
        <v>42622.0</v>
      </c>
      <c r="E5557" s="18">
        <f t="shared" si="1"/>
        <v>42622</v>
      </c>
      <c r="F5557" s="15" t="s">
        <v>55</v>
      </c>
      <c r="G5557" s="15" t="s">
        <v>336</v>
      </c>
      <c r="H5557" s="15" t="s">
        <v>337</v>
      </c>
      <c r="I5557" s="15" t="s">
        <v>59</v>
      </c>
      <c r="J5557" s="15" t="s">
        <v>60</v>
      </c>
      <c r="K5557" s="15" t="s">
        <v>29</v>
      </c>
      <c r="L5557" s="15" t="str">
        <f t="array" ref="L5557">_xlfn.XLOOKUP(M5557,reference_province_to_city!$A$2:$A$11,reference_province_to_city!$B$2:$B$11)</f>
        <v>Palembang</v>
      </c>
      <c r="M5557" s="15" t="s">
        <v>13</v>
      </c>
      <c r="N5557" s="15">
        <v>30111.0</v>
      </c>
      <c r="O5557" s="15">
        <f t="array" ref="O5557">_xlfn.XLOOKUP(M5557,reference_postal_code!$B$2:$B$11,reference_postal_code!$A$2:$A$11)</f>
        <v>30111</v>
      </c>
      <c r="P5557" s="15" t="s">
        <v>77</v>
      </c>
      <c r="Q5557" s="15" t="s">
        <v>844</v>
      </c>
      <c r="R5557" s="15" t="s">
        <v>65</v>
      </c>
      <c r="S5557" s="15" t="s">
        <v>83</v>
      </c>
      <c r="T5557" s="15" t="s">
        <v>845</v>
      </c>
      <c r="U5557" s="28">
        <v>143325.0</v>
      </c>
      <c r="V5557" s="15">
        <v>5.0</v>
      </c>
      <c r="W5557" s="31">
        <v>0.7</v>
      </c>
      <c r="X5557" s="28">
        <v>-109882.0</v>
      </c>
    </row>
    <row r="5558" ht="15.75" customHeight="1">
      <c r="A5558" s="15">
        <v>2687.0</v>
      </c>
      <c r="B5558" s="15" t="s">
        <v>7889</v>
      </c>
      <c r="C5558" s="18">
        <v>42619.0</v>
      </c>
      <c r="D5558" s="18">
        <v>42624.0</v>
      </c>
      <c r="E5558" s="18">
        <f t="shared" si="1"/>
        <v>42624</v>
      </c>
      <c r="F5558" s="15" t="s">
        <v>55</v>
      </c>
      <c r="G5558" s="15" t="s">
        <v>2808</v>
      </c>
      <c r="H5558" s="15" t="s">
        <v>2809</v>
      </c>
      <c r="I5558" s="15" t="s">
        <v>59</v>
      </c>
      <c r="J5558" s="15" t="s">
        <v>60</v>
      </c>
      <c r="K5558" s="15" t="s">
        <v>14</v>
      </c>
      <c r="L5558" s="15" t="str">
        <f t="array" ref="L5558">_xlfn.XLOOKUP(M5558,reference_province_to_city!$A$2:$A$11,reference_province_to_city!$B$2:$B$11)</f>
        <v>Bandung</v>
      </c>
      <c r="M5558" s="15" t="s">
        <v>12</v>
      </c>
      <c r="N5558" s="15">
        <v>40111.0</v>
      </c>
      <c r="O5558" s="15">
        <f t="array" ref="O5558">_xlfn.XLOOKUP(M5558,reference_postal_code!$B$2:$B$11,reference_postal_code!$A$2:$A$11)</f>
        <v>40111</v>
      </c>
      <c r="P5558" s="15" t="s">
        <v>117</v>
      </c>
      <c r="Q5558" s="15" t="s">
        <v>453</v>
      </c>
      <c r="R5558" s="15" t="s">
        <v>65</v>
      </c>
      <c r="S5558" s="15" t="s">
        <v>83</v>
      </c>
      <c r="T5558" s="15" t="s">
        <v>454</v>
      </c>
      <c r="U5558" s="28">
        <v>48060.0</v>
      </c>
      <c r="V5558" s="15">
        <v>2.0</v>
      </c>
      <c r="W5558" s="31">
        <v>0.7</v>
      </c>
      <c r="X5558" s="28">
        <v>-36846.0</v>
      </c>
    </row>
    <row r="5559" ht="15.75" customHeight="1">
      <c r="A5559" s="15">
        <v>5352.0</v>
      </c>
      <c r="B5559" s="15" t="s">
        <v>7890</v>
      </c>
      <c r="C5559" s="18">
        <v>42619.0</v>
      </c>
      <c r="D5559" s="18">
        <v>42625.0</v>
      </c>
      <c r="E5559" s="18">
        <f t="shared" si="1"/>
        <v>42625</v>
      </c>
      <c r="F5559" s="15" t="s">
        <v>55</v>
      </c>
      <c r="G5559" s="15" t="s">
        <v>4036</v>
      </c>
      <c r="H5559" s="15" t="s">
        <v>4037</v>
      </c>
      <c r="I5559" s="15" t="s">
        <v>128</v>
      </c>
      <c r="J5559" s="15" t="s">
        <v>60</v>
      </c>
      <c r="K5559" s="15" t="s">
        <v>29</v>
      </c>
      <c r="L5559" s="15" t="str">
        <f t="array" ref="L5559">_xlfn.XLOOKUP(M5559,reference_province_to_city!$A$2:$A$11,reference_province_to_city!$B$2:$B$11)</f>
        <v>Palembang</v>
      </c>
      <c r="M5559" s="15" t="s">
        <v>13</v>
      </c>
      <c r="N5559" s="15">
        <v>30111.0</v>
      </c>
      <c r="O5559" s="15">
        <f t="array" ref="O5559">_xlfn.XLOOKUP(M5559,reference_postal_code!$B$2:$B$11,reference_postal_code!$A$2:$A$11)</f>
        <v>30111</v>
      </c>
      <c r="P5559" s="15" t="s">
        <v>77</v>
      </c>
      <c r="Q5559" s="15" t="s">
        <v>3027</v>
      </c>
      <c r="R5559" s="15" t="s">
        <v>65</v>
      </c>
      <c r="S5559" s="15" t="s">
        <v>66</v>
      </c>
      <c r="T5559" s="15" t="s">
        <v>3028</v>
      </c>
      <c r="U5559" s="28">
        <v>628800.0</v>
      </c>
      <c r="V5559" s="15">
        <v>4.0</v>
      </c>
      <c r="W5559" s="31">
        <v>0.2</v>
      </c>
      <c r="X5559" s="28">
        <v>227940.0</v>
      </c>
    </row>
    <row r="5560" ht="15.75" customHeight="1">
      <c r="A5560" s="15">
        <v>4514.0</v>
      </c>
      <c r="B5560" s="15" t="s">
        <v>7891</v>
      </c>
      <c r="C5560" s="18">
        <v>42619.0</v>
      </c>
      <c r="D5560" s="18">
        <v>42621.0</v>
      </c>
      <c r="E5560" s="18">
        <f t="shared" si="1"/>
        <v>42621</v>
      </c>
      <c r="F5560" s="15" t="s">
        <v>125</v>
      </c>
      <c r="G5560" s="15" t="s">
        <v>849</v>
      </c>
      <c r="H5560" s="15" t="s">
        <v>850</v>
      </c>
      <c r="I5560" s="15" t="s">
        <v>59</v>
      </c>
      <c r="J5560" s="15" t="s">
        <v>60</v>
      </c>
      <c r="K5560" s="15" t="s">
        <v>17</v>
      </c>
      <c r="L5560" s="15" t="str">
        <f t="array" ref="L5560">_xlfn.XLOOKUP(M5560,reference_province_to_city!$A$2:$A$11,reference_province_to_city!$B$2:$B$11)</f>
        <v>Semarang</v>
      </c>
      <c r="M5560" s="15" t="s">
        <v>15</v>
      </c>
      <c r="N5560" s="15">
        <v>50111.0</v>
      </c>
      <c r="O5560" s="15">
        <f t="array" ref="O5560">_xlfn.XLOOKUP(M5560,reference_postal_code!$B$2:$B$11,reference_postal_code!$A$2:$A$11)</f>
        <v>50111</v>
      </c>
      <c r="P5560" s="15" t="s">
        <v>77</v>
      </c>
      <c r="Q5560" s="15" t="s">
        <v>5445</v>
      </c>
      <c r="R5560" s="15" t="s">
        <v>65</v>
      </c>
      <c r="S5560" s="15" t="s">
        <v>87</v>
      </c>
      <c r="T5560" s="15" t="s">
        <v>5446</v>
      </c>
      <c r="U5560" s="28">
        <v>161760.0</v>
      </c>
      <c r="V5560" s="15">
        <v>1.0</v>
      </c>
      <c r="W5560" s="31">
        <v>0.2</v>
      </c>
      <c r="X5560" s="28">
        <v>12132.0</v>
      </c>
    </row>
    <row r="5561" ht="15.75" customHeight="1">
      <c r="A5561" s="15">
        <v>5353.0</v>
      </c>
      <c r="B5561" s="15" t="s">
        <v>7890</v>
      </c>
      <c r="C5561" s="18">
        <v>42619.0</v>
      </c>
      <c r="D5561" s="18">
        <v>42625.0</v>
      </c>
      <c r="E5561" s="18">
        <f t="shared" si="1"/>
        <v>42625</v>
      </c>
      <c r="F5561" s="15" t="s">
        <v>55</v>
      </c>
      <c r="G5561" s="15" t="s">
        <v>4036</v>
      </c>
      <c r="H5561" s="15" t="s">
        <v>4037</v>
      </c>
      <c r="I5561" s="15" t="s">
        <v>128</v>
      </c>
      <c r="J5561" s="15" t="s">
        <v>60</v>
      </c>
      <c r="K5561" s="15" t="s">
        <v>29</v>
      </c>
      <c r="L5561" s="15" t="str">
        <f t="array" ref="L5561">_xlfn.XLOOKUP(M5561,reference_province_to_city!$A$2:$A$11,reference_province_to_city!$B$2:$B$11)</f>
        <v>Palembang</v>
      </c>
      <c r="M5561" s="15" t="s">
        <v>13</v>
      </c>
      <c r="N5561" s="15">
        <v>30111.0</v>
      </c>
      <c r="O5561" s="15">
        <f t="array" ref="O5561">_xlfn.XLOOKUP(M5561,reference_postal_code!$B$2:$B$11,reference_postal_code!$A$2:$A$11)</f>
        <v>30111</v>
      </c>
      <c r="P5561" s="15" t="s">
        <v>77</v>
      </c>
      <c r="Q5561" s="15" t="s">
        <v>7892</v>
      </c>
      <c r="R5561" s="15" t="s">
        <v>110</v>
      </c>
      <c r="S5561" s="15" t="s">
        <v>111</v>
      </c>
      <c r="T5561" s="15" t="s">
        <v>7893</v>
      </c>
      <c r="U5561" s="28">
        <v>4943760.0</v>
      </c>
      <c r="V5561" s="15">
        <v>2.0</v>
      </c>
      <c r="W5561" s="31">
        <v>0.2</v>
      </c>
      <c r="X5561" s="28">
        <v>556173.0</v>
      </c>
    </row>
    <row r="5562" ht="15.75" customHeight="1">
      <c r="A5562" s="15">
        <v>1043.0</v>
      </c>
      <c r="B5562" s="15" t="s">
        <v>7894</v>
      </c>
      <c r="C5562" s="18">
        <v>42619.0</v>
      </c>
      <c r="D5562" s="18">
        <v>42622.0</v>
      </c>
      <c r="E5562" s="18">
        <f t="shared" si="1"/>
        <v>42622</v>
      </c>
      <c r="F5562" s="15" t="s">
        <v>114</v>
      </c>
      <c r="G5562" s="15" t="s">
        <v>4268</v>
      </c>
      <c r="H5562" s="15" t="s">
        <v>4269</v>
      </c>
      <c r="I5562" s="15" t="s">
        <v>59</v>
      </c>
      <c r="J5562" s="15" t="s">
        <v>60</v>
      </c>
      <c r="K5562" s="15" t="s">
        <v>28</v>
      </c>
      <c r="L5562" s="15" t="str">
        <f t="array" ref="L5562">_xlfn.XLOOKUP(M5562,reference_province_to_city!$A$2:$A$11,reference_province_to_city!$B$2:$B$11)</f>
        <v>Medan</v>
      </c>
      <c r="M5562" s="15" t="s">
        <v>11</v>
      </c>
      <c r="N5562" s="15">
        <v>20111.0</v>
      </c>
      <c r="O5562" s="15">
        <f t="array" ref="O5562">_xlfn.XLOOKUP(M5562,reference_postal_code!$B$2:$B$11,reference_postal_code!$A$2:$A$11)</f>
        <v>20111</v>
      </c>
      <c r="P5562" s="15" t="s">
        <v>77</v>
      </c>
      <c r="Q5562" s="15" t="s">
        <v>4895</v>
      </c>
      <c r="R5562" s="15" t="s">
        <v>106</v>
      </c>
      <c r="S5562" s="15" t="s">
        <v>183</v>
      </c>
      <c r="T5562" s="15" t="s">
        <v>4896</v>
      </c>
      <c r="U5562" s="28">
        <v>1.083528E7</v>
      </c>
      <c r="V5562" s="15">
        <v>3.0</v>
      </c>
      <c r="W5562" s="31">
        <v>0.2</v>
      </c>
      <c r="X5562" s="28">
        <v>1354410.0</v>
      </c>
    </row>
    <row r="5563" ht="15.75" customHeight="1">
      <c r="A5563" s="15">
        <v>2686.0</v>
      </c>
      <c r="B5563" s="15" t="s">
        <v>7889</v>
      </c>
      <c r="C5563" s="18">
        <v>42619.0</v>
      </c>
      <c r="D5563" s="18">
        <v>42624.0</v>
      </c>
      <c r="E5563" s="18">
        <f t="shared" si="1"/>
        <v>42624</v>
      </c>
      <c r="F5563" s="15" t="s">
        <v>55</v>
      </c>
      <c r="G5563" s="15" t="s">
        <v>2808</v>
      </c>
      <c r="H5563" s="15" t="s">
        <v>2809</v>
      </c>
      <c r="I5563" s="15" t="s">
        <v>59</v>
      </c>
      <c r="J5563" s="15" t="s">
        <v>60</v>
      </c>
      <c r="K5563" s="15" t="s">
        <v>14</v>
      </c>
      <c r="L5563" s="15" t="str">
        <f t="array" ref="L5563">_xlfn.XLOOKUP(M5563,reference_province_to_city!$A$2:$A$11,reference_province_to_city!$B$2:$B$11)</f>
        <v>Bandung</v>
      </c>
      <c r="M5563" s="15" t="s">
        <v>12</v>
      </c>
      <c r="N5563" s="15">
        <v>40111.0</v>
      </c>
      <c r="O5563" s="15">
        <f t="array" ref="O5563">_xlfn.XLOOKUP(M5563,reference_postal_code!$B$2:$B$11,reference_postal_code!$A$2:$A$11)</f>
        <v>40111</v>
      </c>
      <c r="P5563" s="15" t="s">
        <v>117</v>
      </c>
      <c r="Q5563" s="15" t="s">
        <v>6078</v>
      </c>
      <c r="R5563" s="15" t="s">
        <v>65</v>
      </c>
      <c r="S5563" s="15" t="s">
        <v>173</v>
      </c>
      <c r="T5563" s="15" t="s">
        <v>6079</v>
      </c>
      <c r="U5563" s="28">
        <v>1439280.0</v>
      </c>
      <c r="V5563" s="15">
        <v>3.0</v>
      </c>
      <c r="W5563" s="31">
        <v>0.2</v>
      </c>
      <c r="X5563" s="28">
        <v>449775.0</v>
      </c>
    </row>
    <row r="5564" ht="15.75" customHeight="1">
      <c r="A5564" s="15">
        <v>99.0</v>
      </c>
      <c r="B5564" s="15" t="s">
        <v>7895</v>
      </c>
      <c r="C5564" s="18">
        <v>42619.0</v>
      </c>
      <c r="D5564" s="18">
        <v>42624.0</v>
      </c>
      <c r="E5564" s="18">
        <f t="shared" si="1"/>
        <v>42624</v>
      </c>
      <c r="F5564" s="15" t="s">
        <v>55</v>
      </c>
      <c r="G5564" s="15" t="s">
        <v>6767</v>
      </c>
      <c r="H5564" s="15" t="s">
        <v>6768</v>
      </c>
      <c r="I5564" s="15" t="s">
        <v>128</v>
      </c>
      <c r="J5564" s="15" t="s">
        <v>60</v>
      </c>
      <c r="K5564" s="15" t="s">
        <v>19</v>
      </c>
      <c r="L5564" s="15" t="str">
        <f t="array" ref="L5564">_xlfn.XLOOKUP(M5564,reference_province_to_city!$A$2:$A$11,reference_province_to_city!$B$2:$B$11)</f>
        <v>Yogyakarta</v>
      </c>
      <c r="M5564" s="15" t="s">
        <v>18</v>
      </c>
      <c r="N5564" s="15">
        <v>55111.0</v>
      </c>
      <c r="O5564" s="15">
        <f t="array" ref="O5564">_xlfn.XLOOKUP(M5564,reference_postal_code!$B$2:$B$11,reference_postal_code!$A$2:$A$11)</f>
        <v>55111</v>
      </c>
      <c r="P5564" s="15" t="s">
        <v>77</v>
      </c>
      <c r="Q5564" s="15" t="s">
        <v>3271</v>
      </c>
      <c r="R5564" s="15" t="s">
        <v>65</v>
      </c>
      <c r="S5564" s="15" t="s">
        <v>222</v>
      </c>
      <c r="T5564" s="15" t="s">
        <v>3272</v>
      </c>
      <c r="U5564" s="28">
        <v>1168200.0</v>
      </c>
      <c r="V5564" s="15">
        <v>6.0</v>
      </c>
      <c r="W5564" s="31">
        <v>0.0</v>
      </c>
      <c r="X5564" s="28">
        <v>338778.0</v>
      </c>
    </row>
    <row r="5565" ht="15.75" customHeight="1">
      <c r="A5565" s="15">
        <v>1042.0</v>
      </c>
      <c r="B5565" s="15" t="s">
        <v>7894</v>
      </c>
      <c r="C5565" s="18">
        <v>42619.0</v>
      </c>
      <c r="D5565" s="18">
        <v>42622.0</v>
      </c>
      <c r="E5565" s="18">
        <f t="shared" si="1"/>
        <v>42622</v>
      </c>
      <c r="F5565" s="15" t="s">
        <v>114</v>
      </c>
      <c r="G5565" s="15" t="s">
        <v>4268</v>
      </c>
      <c r="H5565" s="15" t="s">
        <v>4269</v>
      </c>
      <c r="I5565" s="15" t="s">
        <v>59</v>
      </c>
      <c r="J5565" s="15" t="s">
        <v>60</v>
      </c>
      <c r="K5565" s="15" t="s">
        <v>28</v>
      </c>
      <c r="L5565" s="15" t="str">
        <f t="array" ref="L5565">_xlfn.XLOOKUP(M5565,reference_province_to_city!$A$2:$A$11,reference_province_to_city!$B$2:$B$11)</f>
        <v>Medan</v>
      </c>
      <c r="M5565" s="15" t="s">
        <v>11</v>
      </c>
      <c r="N5565" s="15">
        <v>20111.0</v>
      </c>
      <c r="O5565" s="15">
        <f t="array" ref="O5565">_xlfn.XLOOKUP(M5565,reference_postal_code!$B$2:$B$11,reference_postal_code!$A$2:$A$11)</f>
        <v>20111</v>
      </c>
      <c r="P5565" s="15" t="s">
        <v>77</v>
      </c>
      <c r="Q5565" s="15" t="s">
        <v>6678</v>
      </c>
      <c r="R5565" s="15" t="s">
        <v>110</v>
      </c>
      <c r="S5565" s="15" t="s">
        <v>149</v>
      </c>
      <c r="T5565" s="15" t="s">
        <v>6679</v>
      </c>
      <c r="U5565" s="28">
        <v>477900.0</v>
      </c>
      <c r="V5565" s="15">
        <v>2.0</v>
      </c>
      <c r="W5565" s="31">
        <v>0.0</v>
      </c>
      <c r="X5565" s="28">
        <v>167265.0</v>
      </c>
    </row>
    <row r="5566" ht="15.75" customHeight="1">
      <c r="A5566" s="15">
        <v>2028.0</v>
      </c>
      <c r="B5566" s="15" t="s">
        <v>7896</v>
      </c>
      <c r="C5566" s="18">
        <v>42621.0</v>
      </c>
      <c r="D5566" s="18">
        <v>42623.0</v>
      </c>
      <c r="E5566" s="18">
        <f t="shared" si="1"/>
        <v>42623</v>
      </c>
      <c r="F5566" s="15" t="s">
        <v>114</v>
      </c>
      <c r="G5566" s="15" t="s">
        <v>1121</v>
      </c>
      <c r="H5566" s="15" t="s">
        <v>1122</v>
      </c>
      <c r="I5566" s="15" t="s">
        <v>76</v>
      </c>
      <c r="J5566" s="15" t="s">
        <v>60</v>
      </c>
      <c r="K5566" s="15" t="s">
        <v>14</v>
      </c>
      <c r="L5566" s="15" t="str">
        <f t="array" ref="L5566">_xlfn.XLOOKUP(M5566,reference_province_to_city!$A$2:$A$11,reference_province_to_city!$B$2:$B$11)</f>
        <v>Bandung</v>
      </c>
      <c r="M5566" s="15" t="s">
        <v>12</v>
      </c>
      <c r="N5566" s="15">
        <v>40111.0</v>
      </c>
      <c r="O5566" s="15">
        <f t="array" ref="O5566">_xlfn.XLOOKUP(M5566,reference_postal_code!$B$2:$B$11,reference_postal_code!$A$2:$A$11)</f>
        <v>40111</v>
      </c>
      <c r="P5566" s="15" t="s">
        <v>117</v>
      </c>
      <c r="Q5566" s="15" t="s">
        <v>2681</v>
      </c>
      <c r="R5566" s="15" t="s">
        <v>65</v>
      </c>
      <c r="S5566" s="15" t="s">
        <v>83</v>
      </c>
      <c r="T5566" s="15" t="s">
        <v>2682</v>
      </c>
      <c r="U5566" s="28">
        <v>1007040.0</v>
      </c>
      <c r="V5566" s="15">
        <v>4.0</v>
      </c>
      <c r="W5566" s="31">
        <v>0.2</v>
      </c>
      <c r="X5566" s="28">
        <v>352464.0</v>
      </c>
    </row>
    <row r="5567" ht="15.75" customHeight="1">
      <c r="A5567" s="15">
        <v>2027.0</v>
      </c>
      <c r="B5567" s="15" t="s">
        <v>7896</v>
      </c>
      <c r="C5567" s="18">
        <v>42621.0</v>
      </c>
      <c r="D5567" s="18">
        <v>42623.0</v>
      </c>
      <c r="E5567" s="18">
        <f t="shared" si="1"/>
        <v>42623</v>
      </c>
      <c r="F5567" s="15" t="s">
        <v>114</v>
      </c>
      <c r="G5567" s="15" t="s">
        <v>1121</v>
      </c>
      <c r="H5567" s="15" t="s">
        <v>1122</v>
      </c>
      <c r="I5567" s="15" t="s">
        <v>76</v>
      </c>
      <c r="J5567" s="15" t="s">
        <v>60</v>
      </c>
      <c r="K5567" s="15" t="s">
        <v>14</v>
      </c>
      <c r="L5567" s="15" t="str">
        <f t="array" ref="L5567">_xlfn.XLOOKUP(M5567,reference_province_to_city!$A$2:$A$11,reference_province_to_city!$B$2:$B$11)</f>
        <v>Bandung</v>
      </c>
      <c r="M5567" s="15" t="s">
        <v>12</v>
      </c>
      <c r="N5567" s="15">
        <v>40111.0</v>
      </c>
      <c r="O5567" s="15">
        <f t="array" ref="O5567">_xlfn.XLOOKUP(M5567,reference_postal_code!$B$2:$B$11,reference_postal_code!$A$2:$A$11)</f>
        <v>40111</v>
      </c>
      <c r="P5567" s="15" t="s">
        <v>117</v>
      </c>
      <c r="Q5567" s="15" t="s">
        <v>2797</v>
      </c>
      <c r="R5567" s="15" t="s">
        <v>65</v>
      </c>
      <c r="S5567" s="15" t="s">
        <v>83</v>
      </c>
      <c r="T5567" s="15" t="s">
        <v>2798</v>
      </c>
      <c r="U5567" s="28">
        <v>495360.0</v>
      </c>
      <c r="V5567" s="15">
        <v>2.0</v>
      </c>
      <c r="W5567" s="31">
        <v>0.2</v>
      </c>
      <c r="X5567" s="28">
        <v>173376.0</v>
      </c>
    </row>
    <row r="5568" ht="15.75" customHeight="1">
      <c r="A5568" s="15">
        <v>4393.0</v>
      </c>
      <c r="B5568" s="15" t="s">
        <v>7897</v>
      </c>
      <c r="C5568" s="18">
        <v>42621.0</v>
      </c>
      <c r="D5568" s="18">
        <v>42625.0</v>
      </c>
      <c r="E5568" s="18">
        <f t="shared" si="1"/>
        <v>42625</v>
      </c>
      <c r="F5568" s="15" t="s">
        <v>55</v>
      </c>
      <c r="G5568" s="15" t="s">
        <v>1021</v>
      </c>
      <c r="H5568" s="15" t="s">
        <v>1022</v>
      </c>
      <c r="I5568" s="15" t="s">
        <v>128</v>
      </c>
      <c r="J5568" s="15" t="s">
        <v>60</v>
      </c>
      <c r="K5568" s="15" t="s">
        <v>10</v>
      </c>
      <c r="L5568" s="15" t="str">
        <f t="array" ref="L5568">_xlfn.XLOOKUP(M5568,reference_province_to_city!$A$2:$A$11,reference_province_to_city!$B$2:$B$11)</f>
        <v>Jakarta</v>
      </c>
      <c r="M5568" s="15" t="s">
        <v>7</v>
      </c>
      <c r="N5568" s="15">
        <v>10110.0</v>
      </c>
      <c r="O5568" s="15">
        <f t="array" ref="O5568">_xlfn.XLOOKUP(M5568,reference_postal_code!$B$2:$B$11,reference_postal_code!$A$2:$A$11)</f>
        <v>10110</v>
      </c>
      <c r="P5568" s="15" t="s">
        <v>117</v>
      </c>
      <c r="Q5568" s="15" t="s">
        <v>1895</v>
      </c>
      <c r="R5568" s="15" t="s">
        <v>65</v>
      </c>
      <c r="S5568" s="15" t="s">
        <v>93</v>
      </c>
      <c r="T5568" s="15" t="s">
        <v>1896</v>
      </c>
      <c r="U5568" s="28">
        <v>1055520.0</v>
      </c>
      <c r="V5568" s="15">
        <v>2.0</v>
      </c>
      <c r="W5568" s="31">
        <v>0.2</v>
      </c>
      <c r="X5568" s="28">
        <v>92358.0</v>
      </c>
    </row>
    <row r="5569" ht="15.75" customHeight="1">
      <c r="A5569" s="15">
        <v>401.0</v>
      </c>
      <c r="B5569" s="15" t="s">
        <v>7898</v>
      </c>
      <c r="C5569" s="18">
        <v>42621.0</v>
      </c>
      <c r="D5569" s="18">
        <v>42623.0</v>
      </c>
      <c r="E5569" s="18">
        <f t="shared" si="1"/>
        <v>42623</v>
      </c>
      <c r="F5569" s="15" t="s">
        <v>114</v>
      </c>
      <c r="G5569" s="15" t="s">
        <v>5323</v>
      </c>
      <c r="H5569" s="15" t="s">
        <v>5324</v>
      </c>
      <c r="I5569" s="15" t="s">
        <v>59</v>
      </c>
      <c r="J5569" s="15" t="s">
        <v>60</v>
      </c>
      <c r="K5569" s="15" t="s">
        <v>19</v>
      </c>
      <c r="L5569" s="15" t="str">
        <f t="array" ref="L5569">_xlfn.XLOOKUP(M5569,reference_province_to_city!$A$2:$A$11,reference_province_to_city!$B$2:$B$11)</f>
        <v>Yogyakarta</v>
      </c>
      <c r="M5569" s="15" t="s">
        <v>18</v>
      </c>
      <c r="N5569" s="15">
        <v>55111.0</v>
      </c>
      <c r="O5569" s="15">
        <f t="array" ref="O5569">_xlfn.XLOOKUP(M5569,reference_postal_code!$B$2:$B$11,reference_postal_code!$A$2:$A$11)</f>
        <v>55111</v>
      </c>
      <c r="P5569" s="15" t="s">
        <v>77</v>
      </c>
      <c r="Q5569" s="15" t="s">
        <v>608</v>
      </c>
      <c r="R5569" s="15" t="s">
        <v>65</v>
      </c>
      <c r="S5569" s="15" t="s">
        <v>87</v>
      </c>
      <c r="T5569" s="15" t="s">
        <v>609</v>
      </c>
      <c r="U5569" s="28">
        <v>1967040.0</v>
      </c>
      <c r="V5569" s="15">
        <v>4.0</v>
      </c>
      <c r="W5569" s="31">
        <v>0.2</v>
      </c>
      <c r="X5569" s="28">
        <v>-491760.0</v>
      </c>
    </row>
    <row r="5570" ht="15.75" customHeight="1">
      <c r="A5570" s="15">
        <v>6834.0</v>
      </c>
      <c r="B5570" s="15" t="s">
        <v>7899</v>
      </c>
      <c r="C5570" s="18">
        <v>42621.0</v>
      </c>
      <c r="D5570" s="18">
        <v>42621.0</v>
      </c>
      <c r="E5570" s="18">
        <f t="shared" si="1"/>
        <v>42621</v>
      </c>
      <c r="F5570" s="15" t="s">
        <v>466</v>
      </c>
      <c r="G5570" s="15" t="s">
        <v>1128</v>
      </c>
      <c r="H5570" s="15" t="s">
        <v>1129</v>
      </c>
      <c r="I5570" s="15" t="s">
        <v>59</v>
      </c>
      <c r="J5570" s="15" t="s">
        <v>60</v>
      </c>
      <c r="K5570" s="15" t="s">
        <v>26</v>
      </c>
      <c r="L5570" s="15" t="str">
        <f t="array" ref="L5570">_xlfn.XLOOKUP(M5570,reference_province_to_city!$A$2:$A$11,reference_province_to_city!$B$2:$B$11)</f>
        <v>Denpasar</v>
      </c>
      <c r="M5570" s="15" t="s">
        <v>24</v>
      </c>
      <c r="N5570" s="15">
        <v>80231.0</v>
      </c>
      <c r="O5570" s="15">
        <f t="array" ref="O5570">_xlfn.XLOOKUP(M5570,reference_postal_code!$B$2:$B$11,reference_postal_code!$A$2:$A$11)</f>
        <v>80231</v>
      </c>
      <c r="P5570" s="15" t="s">
        <v>63</v>
      </c>
      <c r="Q5570" s="15" t="s">
        <v>3653</v>
      </c>
      <c r="R5570" s="15" t="s">
        <v>106</v>
      </c>
      <c r="S5570" s="15" t="s">
        <v>218</v>
      </c>
      <c r="T5570" s="15" t="s">
        <v>3654</v>
      </c>
      <c r="U5570" s="28">
        <v>2190600.0</v>
      </c>
      <c r="V5570" s="15">
        <v>1.0</v>
      </c>
      <c r="W5570" s="31">
        <v>0.2</v>
      </c>
      <c r="X5570" s="28">
        <v>-191677.0</v>
      </c>
    </row>
    <row r="5571" ht="15.75" customHeight="1">
      <c r="A5571" s="15">
        <v>2592.0</v>
      </c>
      <c r="B5571" s="15" t="s">
        <v>7900</v>
      </c>
      <c r="C5571" s="18">
        <v>42621.0</v>
      </c>
      <c r="D5571" s="18">
        <v>42627.0</v>
      </c>
      <c r="E5571" s="18">
        <f t="shared" si="1"/>
        <v>42627</v>
      </c>
      <c r="F5571" s="15" t="s">
        <v>55</v>
      </c>
      <c r="G5571" s="15" t="s">
        <v>1184</v>
      </c>
      <c r="H5571" s="15" t="s">
        <v>1185</v>
      </c>
      <c r="I5571" s="15" t="s">
        <v>59</v>
      </c>
      <c r="J5571" s="15" t="s">
        <v>60</v>
      </c>
      <c r="K5571" s="15" t="s">
        <v>29</v>
      </c>
      <c r="L5571" s="15" t="str">
        <f t="array" ref="L5571">_xlfn.XLOOKUP(M5571,reference_province_to_city!$A$2:$A$11,reference_province_to_city!$B$2:$B$11)</f>
        <v>Palembang</v>
      </c>
      <c r="M5571" s="15" t="s">
        <v>13</v>
      </c>
      <c r="N5571" s="15">
        <v>30111.0</v>
      </c>
      <c r="O5571" s="15">
        <f t="array" ref="O5571">_xlfn.XLOOKUP(M5571,reference_postal_code!$B$2:$B$11,reference_postal_code!$A$2:$A$11)</f>
        <v>30111</v>
      </c>
      <c r="P5571" s="15" t="s">
        <v>77</v>
      </c>
      <c r="Q5571" s="15" t="s">
        <v>2837</v>
      </c>
      <c r="R5571" s="15" t="s">
        <v>106</v>
      </c>
      <c r="S5571" s="15" t="s">
        <v>218</v>
      </c>
      <c r="T5571" s="15" t="s">
        <v>2838</v>
      </c>
      <c r="U5571" s="28">
        <v>9022050.0</v>
      </c>
      <c r="V5571" s="15">
        <v>3.0</v>
      </c>
      <c r="W5571" s="31">
        <v>0.5</v>
      </c>
      <c r="X5571" s="28">
        <v>-4511025.0</v>
      </c>
    </row>
    <row r="5572" ht="15.75" customHeight="1">
      <c r="A5572" s="15">
        <v>402.0</v>
      </c>
      <c r="B5572" s="15" t="s">
        <v>7898</v>
      </c>
      <c r="C5572" s="18">
        <v>42621.0</v>
      </c>
      <c r="D5572" s="18">
        <v>42623.0</v>
      </c>
      <c r="E5572" s="18">
        <f t="shared" si="1"/>
        <v>42623</v>
      </c>
      <c r="F5572" s="15" t="s">
        <v>114</v>
      </c>
      <c r="G5572" s="15" t="s">
        <v>5323</v>
      </c>
      <c r="H5572" s="15" t="s">
        <v>5324</v>
      </c>
      <c r="I5572" s="15" t="s">
        <v>59</v>
      </c>
      <c r="J5572" s="15" t="s">
        <v>60</v>
      </c>
      <c r="K5572" s="15" t="s">
        <v>19</v>
      </c>
      <c r="L5572" s="15" t="str">
        <f t="array" ref="L5572">_xlfn.XLOOKUP(M5572,reference_province_to_city!$A$2:$A$11,reference_province_to_city!$B$2:$B$11)</f>
        <v>Yogyakarta</v>
      </c>
      <c r="M5572" s="15" t="s">
        <v>18</v>
      </c>
      <c r="N5572" s="15">
        <v>55111.0</v>
      </c>
      <c r="O5572" s="15">
        <f t="array" ref="O5572">_xlfn.XLOOKUP(M5572,reference_postal_code!$B$2:$B$11,reference_postal_code!$A$2:$A$11)</f>
        <v>55111</v>
      </c>
      <c r="P5572" s="15" t="s">
        <v>77</v>
      </c>
      <c r="Q5572" s="15" t="s">
        <v>2054</v>
      </c>
      <c r="R5572" s="15" t="s">
        <v>110</v>
      </c>
      <c r="S5572" s="15" t="s">
        <v>149</v>
      </c>
      <c r="T5572" s="15" t="s">
        <v>2055</v>
      </c>
      <c r="U5572" s="28">
        <v>863760.0</v>
      </c>
      <c r="V5572" s="15">
        <v>2.0</v>
      </c>
      <c r="W5572" s="31">
        <v>0.2</v>
      </c>
      <c r="X5572" s="28">
        <v>10797.0</v>
      </c>
    </row>
    <row r="5573" ht="15.75" customHeight="1">
      <c r="A5573" s="15">
        <v>7465.0</v>
      </c>
      <c r="B5573" s="15" t="s">
        <v>7901</v>
      </c>
      <c r="C5573" s="18">
        <v>42621.0</v>
      </c>
      <c r="D5573" s="18">
        <v>42628.0</v>
      </c>
      <c r="E5573" s="18">
        <f t="shared" si="1"/>
        <v>42628</v>
      </c>
      <c r="F5573" s="15" t="s">
        <v>55</v>
      </c>
      <c r="G5573" s="15" t="s">
        <v>7459</v>
      </c>
      <c r="H5573" s="15" t="s">
        <v>7460</v>
      </c>
      <c r="I5573" s="15" t="s">
        <v>59</v>
      </c>
      <c r="J5573" s="15" t="s">
        <v>60</v>
      </c>
      <c r="K5573" s="15" t="s">
        <v>14</v>
      </c>
      <c r="L5573" s="15" t="str">
        <f t="array" ref="L5573">_xlfn.XLOOKUP(M5573,reference_province_to_city!$A$2:$A$11,reference_province_to_city!$B$2:$B$11)</f>
        <v>Bandung</v>
      </c>
      <c r="M5573" s="15" t="s">
        <v>12</v>
      </c>
      <c r="N5573" s="15">
        <v>40111.0</v>
      </c>
      <c r="O5573" s="15">
        <f t="array" ref="O5573">_xlfn.XLOOKUP(M5573,reference_postal_code!$B$2:$B$11,reference_postal_code!$A$2:$A$11)</f>
        <v>40111</v>
      </c>
      <c r="P5573" s="15" t="s">
        <v>117</v>
      </c>
      <c r="Q5573" s="15" t="s">
        <v>3126</v>
      </c>
      <c r="R5573" s="15" t="s">
        <v>65</v>
      </c>
      <c r="S5573" s="15" t="s">
        <v>66</v>
      </c>
      <c r="T5573" s="15" t="s">
        <v>3127</v>
      </c>
      <c r="U5573" s="28">
        <v>513600.0</v>
      </c>
      <c r="V5573" s="15">
        <v>8.0</v>
      </c>
      <c r="W5573" s="31">
        <v>0.0</v>
      </c>
      <c r="X5573" s="28">
        <v>231120.0</v>
      </c>
    </row>
    <row r="5574" ht="15.75" customHeight="1">
      <c r="A5574" s="15">
        <v>399.0</v>
      </c>
      <c r="B5574" s="15" t="s">
        <v>7898</v>
      </c>
      <c r="C5574" s="18">
        <v>42621.0</v>
      </c>
      <c r="D5574" s="18">
        <v>42623.0</v>
      </c>
      <c r="E5574" s="18">
        <f t="shared" si="1"/>
        <v>42623</v>
      </c>
      <c r="F5574" s="15" t="s">
        <v>114</v>
      </c>
      <c r="G5574" s="15" t="s">
        <v>5323</v>
      </c>
      <c r="H5574" s="15" t="s">
        <v>5324</v>
      </c>
      <c r="I5574" s="15" t="s">
        <v>59</v>
      </c>
      <c r="J5574" s="15" t="s">
        <v>60</v>
      </c>
      <c r="K5574" s="15" t="s">
        <v>19</v>
      </c>
      <c r="L5574" s="15" t="str">
        <f t="array" ref="L5574">_xlfn.XLOOKUP(M5574,reference_province_to_city!$A$2:$A$11,reference_province_to_city!$B$2:$B$11)</f>
        <v>Yogyakarta</v>
      </c>
      <c r="M5574" s="15" t="s">
        <v>18</v>
      </c>
      <c r="N5574" s="15">
        <v>55111.0</v>
      </c>
      <c r="O5574" s="15">
        <f t="array" ref="O5574">_xlfn.XLOOKUP(M5574,reference_postal_code!$B$2:$B$11,reference_postal_code!$A$2:$A$11)</f>
        <v>55111</v>
      </c>
      <c r="P5574" s="15" t="s">
        <v>77</v>
      </c>
      <c r="Q5574" s="15" t="s">
        <v>7276</v>
      </c>
      <c r="R5574" s="15" t="s">
        <v>65</v>
      </c>
      <c r="S5574" s="15" t="s">
        <v>87</v>
      </c>
      <c r="T5574" s="15" t="s">
        <v>7277</v>
      </c>
      <c r="U5574" s="28">
        <v>539280.0</v>
      </c>
      <c r="V5574" s="15">
        <v>3.0</v>
      </c>
      <c r="W5574" s="31">
        <v>0.2</v>
      </c>
      <c r="X5574" s="28">
        <v>53928.0</v>
      </c>
    </row>
    <row r="5575" ht="15.75" customHeight="1">
      <c r="A5575" s="15">
        <v>4394.0</v>
      </c>
      <c r="B5575" s="15" t="s">
        <v>7897</v>
      </c>
      <c r="C5575" s="18">
        <v>42621.0</v>
      </c>
      <c r="D5575" s="18">
        <v>42625.0</v>
      </c>
      <c r="E5575" s="18">
        <f t="shared" si="1"/>
        <v>42625</v>
      </c>
      <c r="F5575" s="15" t="s">
        <v>55</v>
      </c>
      <c r="G5575" s="15" t="s">
        <v>1021</v>
      </c>
      <c r="H5575" s="15" t="s">
        <v>1022</v>
      </c>
      <c r="I5575" s="15" t="s">
        <v>128</v>
      </c>
      <c r="J5575" s="15" t="s">
        <v>60</v>
      </c>
      <c r="K5575" s="15" t="s">
        <v>10</v>
      </c>
      <c r="L5575" s="15" t="str">
        <f t="array" ref="L5575">_xlfn.XLOOKUP(M5575,reference_province_to_city!$A$2:$A$11,reference_province_to_city!$B$2:$B$11)</f>
        <v>Jakarta</v>
      </c>
      <c r="M5575" s="15" t="s">
        <v>7</v>
      </c>
      <c r="N5575" s="15">
        <v>10110.0</v>
      </c>
      <c r="O5575" s="15">
        <f t="array" ref="O5575">_xlfn.XLOOKUP(M5575,reference_postal_code!$B$2:$B$11,reference_postal_code!$A$2:$A$11)</f>
        <v>10110</v>
      </c>
      <c r="P5575" s="15" t="s">
        <v>117</v>
      </c>
      <c r="Q5575" s="15" t="s">
        <v>5865</v>
      </c>
      <c r="R5575" s="15" t="s">
        <v>110</v>
      </c>
      <c r="S5575" s="15" t="s">
        <v>111</v>
      </c>
      <c r="T5575" s="15" t="s">
        <v>5866</v>
      </c>
      <c r="U5575" s="28">
        <v>899400.0</v>
      </c>
      <c r="V5575" s="15">
        <v>5.0</v>
      </c>
      <c r="W5575" s="31">
        <v>0.2</v>
      </c>
      <c r="X5575" s="28">
        <v>326032.0</v>
      </c>
    </row>
    <row r="5576" ht="15.75" customHeight="1">
      <c r="A5576" s="15">
        <v>7402.0</v>
      </c>
      <c r="B5576" s="15" t="s">
        <v>7902</v>
      </c>
      <c r="C5576" s="18">
        <v>42621.0</v>
      </c>
      <c r="D5576" s="18">
        <v>42626.0</v>
      </c>
      <c r="E5576" s="18">
        <f t="shared" si="1"/>
        <v>42626</v>
      </c>
      <c r="F5576" s="15" t="s">
        <v>55</v>
      </c>
      <c r="G5576" s="15" t="s">
        <v>4296</v>
      </c>
      <c r="H5576" s="15" t="s">
        <v>4297</v>
      </c>
      <c r="I5576" s="15" t="s">
        <v>59</v>
      </c>
      <c r="J5576" s="15" t="s">
        <v>60</v>
      </c>
      <c r="K5576" s="15" t="s">
        <v>29</v>
      </c>
      <c r="L5576" s="15" t="str">
        <f t="array" ref="L5576">_xlfn.XLOOKUP(M5576,reference_province_to_city!$A$2:$A$11,reference_province_to_city!$B$2:$B$11)</f>
        <v>Palembang</v>
      </c>
      <c r="M5576" s="15" t="s">
        <v>13</v>
      </c>
      <c r="N5576" s="15">
        <v>30111.0</v>
      </c>
      <c r="O5576" s="15">
        <f t="array" ref="O5576">_xlfn.XLOOKUP(M5576,reference_postal_code!$B$2:$B$11,reference_postal_code!$A$2:$A$11)</f>
        <v>30111</v>
      </c>
      <c r="P5576" s="15" t="s">
        <v>77</v>
      </c>
      <c r="Q5576" s="15" t="s">
        <v>5072</v>
      </c>
      <c r="R5576" s="15" t="s">
        <v>65</v>
      </c>
      <c r="S5576" s="15" t="s">
        <v>66</v>
      </c>
      <c r="T5576" s="15" t="s">
        <v>5073</v>
      </c>
      <c r="U5576" s="28">
        <v>463050.0</v>
      </c>
      <c r="V5576" s="15">
        <v>7.0</v>
      </c>
      <c r="W5576" s="31">
        <v>0.0</v>
      </c>
      <c r="X5576" s="28">
        <v>213003.0</v>
      </c>
    </row>
    <row r="5577" ht="15.75" customHeight="1">
      <c r="A5577" s="15">
        <v>5083.0</v>
      </c>
      <c r="B5577" s="15" t="s">
        <v>7903</v>
      </c>
      <c r="C5577" s="18">
        <v>42621.0</v>
      </c>
      <c r="D5577" s="18">
        <v>42625.0</v>
      </c>
      <c r="E5577" s="18">
        <f t="shared" si="1"/>
        <v>42625</v>
      </c>
      <c r="F5577" s="15" t="s">
        <v>55</v>
      </c>
      <c r="G5577" s="15" t="s">
        <v>7188</v>
      </c>
      <c r="H5577" s="15" t="s">
        <v>7189</v>
      </c>
      <c r="I5577" s="15" t="s">
        <v>59</v>
      </c>
      <c r="J5577" s="15" t="s">
        <v>60</v>
      </c>
      <c r="K5577" s="15" t="s">
        <v>31</v>
      </c>
      <c r="L5577" s="15" t="str">
        <f t="array" ref="L5577">_xlfn.XLOOKUP(M5577,reference_province_to_city!$A$2:$A$11,reference_province_to_city!$B$2:$B$11)</f>
        <v>Balikpapan</v>
      </c>
      <c r="M5577" s="15" t="s">
        <v>21</v>
      </c>
      <c r="N5577" s="15">
        <v>76114.0</v>
      </c>
      <c r="O5577" s="15">
        <f t="array" ref="O5577">_xlfn.XLOOKUP(M5577,reference_postal_code!$B$2:$B$11,reference_postal_code!$A$2:$A$11)</f>
        <v>76114</v>
      </c>
      <c r="P5577" s="15" t="s">
        <v>166</v>
      </c>
      <c r="Q5577" s="15" t="s">
        <v>3013</v>
      </c>
      <c r="R5577" s="15" t="s">
        <v>110</v>
      </c>
      <c r="S5577" s="15" t="s">
        <v>149</v>
      </c>
      <c r="T5577" s="15" t="s">
        <v>3014</v>
      </c>
      <c r="U5577" s="28">
        <v>527520.0</v>
      </c>
      <c r="V5577" s="15">
        <v>4.0</v>
      </c>
      <c r="W5577" s="31">
        <v>0.2</v>
      </c>
      <c r="X5577" s="28">
        <v>125286.0</v>
      </c>
    </row>
    <row r="5578" ht="15.75" customHeight="1">
      <c r="A5578" s="15">
        <v>5084.0</v>
      </c>
      <c r="B5578" s="15" t="s">
        <v>7903</v>
      </c>
      <c r="C5578" s="18">
        <v>42621.0</v>
      </c>
      <c r="D5578" s="18">
        <v>42625.0</v>
      </c>
      <c r="E5578" s="18">
        <f t="shared" si="1"/>
        <v>42625</v>
      </c>
      <c r="F5578" s="15" t="s">
        <v>55</v>
      </c>
      <c r="G5578" s="15" t="s">
        <v>7188</v>
      </c>
      <c r="H5578" s="15" t="s">
        <v>7189</v>
      </c>
      <c r="I5578" s="15" t="s">
        <v>59</v>
      </c>
      <c r="J5578" s="15" t="s">
        <v>60</v>
      </c>
      <c r="K5578" s="15" t="s">
        <v>31</v>
      </c>
      <c r="L5578" s="15" t="str">
        <f t="array" ref="L5578">_xlfn.XLOOKUP(M5578,reference_province_to_city!$A$2:$A$11,reference_province_to_city!$B$2:$B$11)</f>
        <v>Balikpapan</v>
      </c>
      <c r="M5578" s="15" t="s">
        <v>21</v>
      </c>
      <c r="N5578" s="15">
        <v>76114.0</v>
      </c>
      <c r="O5578" s="15">
        <f t="array" ref="O5578">_xlfn.XLOOKUP(M5578,reference_postal_code!$B$2:$B$11,reference_postal_code!$A$2:$A$11)</f>
        <v>76114</v>
      </c>
      <c r="P5578" s="15" t="s">
        <v>166</v>
      </c>
      <c r="Q5578" s="15" t="s">
        <v>5678</v>
      </c>
      <c r="R5578" s="15" t="s">
        <v>65</v>
      </c>
      <c r="S5578" s="15" t="s">
        <v>66</v>
      </c>
      <c r="T5578" s="15" t="s">
        <v>5679</v>
      </c>
      <c r="U5578" s="28">
        <v>970560.0</v>
      </c>
      <c r="V5578" s="15">
        <v>3.0</v>
      </c>
      <c r="W5578" s="31">
        <v>0.2</v>
      </c>
      <c r="X5578" s="28">
        <v>351828.0</v>
      </c>
    </row>
    <row r="5579" ht="15.75" customHeight="1">
      <c r="A5579" s="15">
        <v>7401.0</v>
      </c>
      <c r="B5579" s="15" t="s">
        <v>7902</v>
      </c>
      <c r="C5579" s="18">
        <v>42621.0</v>
      </c>
      <c r="D5579" s="18">
        <v>42626.0</v>
      </c>
      <c r="E5579" s="18">
        <f t="shared" si="1"/>
        <v>42626</v>
      </c>
      <c r="F5579" s="15" t="s">
        <v>55</v>
      </c>
      <c r="G5579" s="15" t="s">
        <v>4296</v>
      </c>
      <c r="H5579" s="15" t="s">
        <v>4297</v>
      </c>
      <c r="I5579" s="15" t="s">
        <v>59</v>
      </c>
      <c r="J5579" s="15" t="s">
        <v>60</v>
      </c>
      <c r="K5579" s="15" t="s">
        <v>2941</v>
      </c>
      <c r="L5579" s="15" t="str">
        <f t="array" ref="L5579">_xlfn.XLOOKUP(M5579,reference_province_to_city!$A$2:$A$11,reference_province_to_city!$B$2:$B$11)</f>
        <v>Palembang</v>
      </c>
      <c r="M5579" s="15" t="s">
        <v>13</v>
      </c>
      <c r="N5579" s="15">
        <v>30111.0</v>
      </c>
      <c r="O5579" s="15">
        <f t="array" ref="O5579">_xlfn.XLOOKUP(M5579,reference_postal_code!$B$2:$B$11,reference_postal_code!$A$2:$A$11)</f>
        <v>30111</v>
      </c>
      <c r="P5579" s="15" t="s">
        <v>77</v>
      </c>
      <c r="Q5579" s="15" t="s">
        <v>2183</v>
      </c>
      <c r="R5579" s="15" t="s">
        <v>106</v>
      </c>
      <c r="S5579" s="15" t="s">
        <v>139</v>
      </c>
      <c r="T5579" s="15" t="s">
        <v>2184</v>
      </c>
      <c r="U5579" s="28">
        <v>646950.0</v>
      </c>
      <c r="V5579" s="15">
        <v>1.0</v>
      </c>
      <c r="W5579" s="31">
        <v>0.0</v>
      </c>
      <c r="X5579" s="28">
        <v>219963.0</v>
      </c>
    </row>
    <row r="5580" ht="15.75" customHeight="1">
      <c r="A5580" s="15">
        <v>7464.0</v>
      </c>
      <c r="B5580" s="15" t="s">
        <v>7901</v>
      </c>
      <c r="C5580" s="18">
        <v>42621.0</v>
      </c>
      <c r="D5580" s="18">
        <v>42628.0</v>
      </c>
      <c r="E5580" s="18">
        <f t="shared" si="1"/>
        <v>42628</v>
      </c>
      <c r="F5580" s="15" t="s">
        <v>55</v>
      </c>
      <c r="G5580" s="15" t="s">
        <v>7459</v>
      </c>
      <c r="H5580" s="15" t="s">
        <v>7460</v>
      </c>
      <c r="I5580" s="15" t="s">
        <v>59</v>
      </c>
      <c r="J5580" s="15" t="s">
        <v>60</v>
      </c>
      <c r="K5580" s="15" t="s">
        <v>14</v>
      </c>
      <c r="L5580" s="15" t="str">
        <f t="array" ref="L5580">_xlfn.XLOOKUP(M5580,reference_province_to_city!$A$2:$A$11,reference_province_to_city!$B$2:$B$11)</f>
        <v>Bandung</v>
      </c>
      <c r="M5580" s="15" t="s">
        <v>12</v>
      </c>
      <c r="N5580" s="15">
        <v>40111.0</v>
      </c>
      <c r="O5580" s="15">
        <f t="array" ref="O5580">_xlfn.XLOOKUP(M5580,reference_postal_code!$B$2:$B$11,reference_postal_code!$A$2:$A$11)</f>
        <v>40111</v>
      </c>
      <c r="P5580" s="15" t="s">
        <v>117</v>
      </c>
      <c r="Q5580" s="15" t="s">
        <v>873</v>
      </c>
      <c r="R5580" s="15" t="s">
        <v>65</v>
      </c>
      <c r="S5580" s="15" t="s">
        <v>93</v>
      </c>
      <c r="T5580" s="15" t="s">
        <v>874</v>
      </c>
      <c r="U5580" s="28">
        <v>223200.0</v>
      </c>
      <c r="V5580" s="15">
        <v>2.0</v>
      </c>
      <c r="W5580" s="31">
        <v>0.0</v>
      </c>
      <c r="X5580" s="28">
        <v>55800.0</v>
      </c>
    </row>
    <row r="5581" ht="15.75" customHeight="1">
      <c r="A5581" s="15">
        <v>2544.0</v>
      </c>
      <c r="B5581" s="15" t="s">
        <v>7904</v>
      </c>
      <c r="C5581" s="18">
        <v>42621.0</v>
      </c>
      <c r="D5581" s="18">
        <v>42627.0</v>
      </c>
      <c r="E5581" s="18">
        <f t="shared" si="1"/>
        <v>42627</v>
      </c>
      <c r="F5581" s="15" t="s">
        <v>55</v>
      </c>
      <c r="G5581" s="15" t="s">
        <v>578</v>
      </c>
      <c r="H5581" s="15" t="s">
        <v>579</v>
      </c>
      <c r="I5581" s="15" t="s">
        <v>76</v>
      </c>
      <c r="J5581" s="15" t="s">
        <v>60</v>
      </c>
      <c r="K5581" s="15" t="s">
        <v>29</v>
      </c>
      <c r="L5581" s="15" t="str">
        <f t="array" ref="L5581">_xlfn.XLOOKUP(M5581,reference_province_to_city!$A$2:$A$11,reference_province_to_city!$B$2:$B$11)</f>
        <v>Palembang</v>
      </c>
      <c r="M5581" s="15" t="s">
        <v>13</v>
      </c>
      <c r="N5581" s="15">
        <v>30111.0</v>
      </c>
      <c r="O5581" s="15">
        <f t="array" ref="O5581">_xlfn.XLOOKUP(M5581,reference_postal_code!$B$2:$B$11,reference_postal_code!$A$2:$A$11)</f>
        <v>30111</v>
      </c>
      <c r="P5581" s="15" t="s">
        <v>77</v>
      </c>
      <c r="Q5581" s="15" t="s">
        <v>6676</v>
      </c>
      <c r="R5581" s="15" t="s">
        <v>106</v>
      </c>
      <c r="S5581" s="15" t="s">
        <v>183</v>
      </c>
      <c r="T5581" s="15" t="s">
        <v>6677</v>
      </c>
      <c r="U5581" s="28">
        <v>2609100.0</v>
      </c>
      <c r="V5581" s="15">
        <v>3.0</v>
      </c>
      <c r="W5581" s="31">
        <v>0.0</v>
      </c>
      <c r="X5581" s="28">
        <v>208728.0</v>
      </c>
    </row>
    <row r="5582" ht="15.75" customHeight="1">
      <c r="A5582" s="15">
        <v>2545.0</v>
      </c>
      <c r="B5582" s="15" t="s">
        <v>7904</v>
      </c>
      <c r="C5582" s="18">
        <v>42621.0</v>
      </c>
      <c r="D5582" s="18">
        <v>42627.0</v>
      </c>
      <c r="E5582" s="18">
        <f t="shared" si="1"/>
        <v>42627</v>
      </c>
      <c r="F5582" s="15" t="s">
        <v>55</v>
      </c>
      <c r="G5582" s="15" t="s">
        <v>578</v>
      </c>
      <c r="H5582" s="15" t="s">
        <v>579</v>
      </c>
      <c r="I5582" s="15" t="s">
        <v>76</v>
      </c>
      <c r="J5582" s="15" t="s">
        <v>60</v>
      </c>
      <c r="K5582" s="15" t="s">
        <v>29</v>
      </c>
      <c r="L5582" s="15" t="str">
        <f t="array" ref="L5582">_xlfn.XLOOKUP(M5582,reference_province_to_city!$A$2:$A$11,reference_province_to_city!$B$2:$B$11)</f>
        <v>Palembang</v>
      </c>
      <c r="M5582" s="15" t="s">
        <v>13</v>
      </c>
      <c r="N5582" s="15">
        <v>30111.0</v>
      </c>
      <c r="O5582" s="15">
        <f t="array" ref="O5582">_xlfn.XLOOKUP(M5582,reference_postal_code!$B$2:$B$11,reference_postal_code!$A$2:$A$11)</f>
        <v>30111</v>
      </c>
      <c r="P5582" s="15" t="s">
        <v>77</v>
      </c>
      <c r="Q5582" s="15" t="s">
        <v>4209</v>
      </c>
      <c r="R5582" s="15" t="s">
        <v>65</v>
      </c>
      <c r="S5582" s="15" t="s">
        <v>79</v>
      </c>
      <c r="T5582" s="15" t="s">
        <v>4210</v>
      </c>
      <c r="U5582" s="28">
        <v>221400.0</v>
      </c>
      <c r="V5582" s="15">
        <v>4.0</v>
      </c>
      <c r="W5582" s="31">
        <v>0.0</v>
      </c>
      <c r="X5582" s="28">
        <v>104058.0</v>
      </c>
    </row>
    <row r="5583" ht="15.75" customHeight="1">
      <c r="A5583" s="15">
        <v>7466.0</v>
      </c>
      <c r="B5583" s="15" t="s">
        <v>7901</v>
      </c>
      <c r="C5583" s="18">
        <v>42621.0</v>
      </c>
      <c r="D5583" s="18">
        <v>42628.0</v>
      </c>
      <c r="E5583" s="18">
        <f t="shared" si="1"/>
        <v>42628</v>
      </c>
      <c r="F5583" s="15" t="s">
        <v>55</v>
      </c>
      <c r="G5583" s="15" t="s">
        <v>7459</v>
      </c>
      <c r="H5583" s="15" t="s">
        <v>7460</v>
      </c>
      <c r="I5583" s="15" t="s">
        <v>59</v>
      </c>
      <c r="J5583" s="15" t="s">
        <v>60</v>
      </c>
      <c r="K5583" s="15" t="s">
        <v>14</v>
      </c>
      <c r="L5583" s="15" t="str">
        <f t="array" ref="L5583">_xlfn.XLOOKUP(M5583,reference_province_to_city!$A$2:$A$11,reference_province_to_city!$B$2:$B$11)</f>
        <v>Bandung</v>
      </c>
      <c r="M5583" s="15" t="s">
        <v>12</v>
      </c>
      <c r="N5583" s="15">
        <v>40111.0</v>
      </c>
      <c r="O5583" s="15">
        <f t="array" ref="O5583">_xlfn.XLOOKUP(M5583,reference_postal_code!$B$2:$B$11,reference_postal_code!$A$2:$A$11)</f>
        <v>40111</v>
      </c>
      <c r="P5583" s="15" t="s">
        <v>117</v>
      </c>
      <c r="Q5583" s="15" t="s">
        <v>6557</v>
      </c>
      <c r="R5583" s="15" t="s">
        <v>65</v>
      </c>
      <c r="S5583" s="15" t="s">
        <v>87</v>
      </c>
      <c r="T5583" s="15" t="s">
        <v>6558</v>
      </c>
      <c r="U5583" s="28">
        <v>3926100.0</v>
      </c>
      <c r="V5583" s="15">
        <v>2.0</v>
      </c>
      <c r="W5583" s="31">
        <v>0.0</v>
      </c>
      <c r="X5583" s="28">
        <v>981525.0</v>
      </c>
    </row>
    <row r="5584" ht="15.75" customHeight="1">
      <c r="A5584" s="15">
        <v>3005.0</v>
      </c>
      <c r="B5584" s="15" t="s">
        <v>7905</v>
      </c>
      <c r="C5584" s="18">
        <v>42621.0</v>
      </c>
      <c r="D5584" s="18">
        <v>42623.0</v>
      </c>
      <c r="E5584" s="18">
        <f t="shared" si="1"/>
        <v>42623</v>
      </c>
      <c r="F5584" s="15" t="s">
        <v>125</v>
      </c>
      <c r="G5584" s="15" t="s">
        <v>497</v>
      </c>
      <c r="H5584" s="15" t="s">
        <v>498</v>
      </c>
      <c r="I5584" s="15" t="s">
        <v>76</v>
      </c>
      <c r="J5584" s="15" t="s">
        <v>60</v>
      </c>
      <c r="K5584" s="15" t="s">
        <v>19</v>
      </c>
      <c r="L5584" s="15" t="str">
        <f t="array" ref="L5584">_xlfn.XLOOKUP(M5584,reference_province_to_city!$A$2:$A$11,reference_province_to_city!$B$2:$B$11)</f>
        <v>Yogyakarta</v>
      </c>
      <c r="M5584" s="15" t="s">
        <v>18</v>
      </c>
      <c r="N5584" s="15">
        <v>55111.0</v>
      </c>
      <c r="O5584" s="15">
        <f t="array" ref="O5584">_xlfn.XLOOKUP(M5584,reference_postal_code!$B$2:$B$11,reference_postal_code!$A$2:$A$11)</f>
        <v>55111</v>
      </c>
      <c r="P5584" s="15" t="s">
        <v>77</v>
      </c>
      <c r="Q5584" s="15" t="s">
        <v>5270</v>
      </c>
      <c r="R5584" s="15" t="s">
        <v>65</v>
      </c>
      <c r="S5584" s="15" t="s">
        <v>222</v>
      </c>
      <c r="T5584" s="15" t="s">
        <v>5271</v>
      </c>
      <c r="U5584" s="28">
        <v>3112200.0</v>
      </c>
      <c r="V5584" s="15">
        <v>1.0</v>
      </c>
      <c r="W5584" s="31">
        <v>0.0</v>
      </c>
      <c r="X5584" s="28">
        <v>933660.0</v>
      </c>
    </row>
    <row r="5585" ht="15.75" customHeight="1">
      <c r="A5585" s="15">
        <v>400.0</v>
      </c>
      <c r="B5585" s="15" t="s">
        <v>7898</v>
      </c>
      <c r="C5585" s="18">
        <v>42621.0</v>
      </c>
      <c r="D5585" s="18">
        <v>42623.0</v>
      </c>
      <c r="E5585" s="18">
        <f t="shared" si="1"/>
        <v>42623</v>
      </c>
      <c r="F5585" s="15" t="s">
        <v>114</v>
      </c>
      <c r="G5585" s="15" t="s">
        <v>5323</v>
      </c>
      <c r="H5585" s="15" t="s">
        <v>5324</v>
      </c>
      <c r="I5585" s="15" t="s">
        <v>59</v>
      </c>
      <c r="J5585" s="15" t="s">
        <v>60</v>
      </c>
      <c r="K5585" s="15" t="s">
        <v>19</v>
      </c>
      <c r="L5585" s="15" t="str">
        <f t="array" ref="L5585">_xlfn.XLOOKUP(M5585,reference_province_to_city!$A$2:$A$11,reference_province_to_city!$B$2:$B$11)</f>
        <v>Yogyakarta</v>
      </c>
      <c r="M5585" s="15" t="s">
        <v>18</v>
      </c>
      <c r="N5585" s="15">
        <v>55111.0</v>
      </c>
      <c r="O5585" s="15">
        <f t="array" ref="O5585">_xlfn.XLOOKUP(M5585,reference_postal_code!$B$2:$B$11,reference_postal_code!$A$2:$A$11)</f>
        <v>55111</v>
      </c>
      <c r="P5585" s="15" t="s">
        <v>77</v>
      </c>
      <c r="Q5585" s="15" t="s">
        <v>6014</v>
      </c>
      <c r="R5585" s="15" t="s">
        <v>106</v>
      </c>
      <c r="S5585" s="15" t="s">
        <v>183</v>
      </c>
      <c r="T5585" s="15" t="s">
        <v>6015</v>
      </c>
      <c r="U5585" s="28">
        <v>3.5943984E7</v>
      </c>
      <c r="V5585" s="15">
        <v>4.0</v>
      </c>
      <c r="W5585" s="31">
        <v>0.32</v>
      </c>
      <c r="X5585" s="28">
        <v>-4757292.0</v>
      </c>
    </row>
    <row r="5586" ht="15.75" customHeight="1">
      <c r="A5586" s="15">
        <v>2591.0</v>
      </c>
      <c r="B5586" s="15" t="s">
        <v>7900</v>
      </c>
      <c r="C5586" s="18">
        <v>42621.0</v>
      </c>
      <c r="D5586" s="18">
        <v>42627.0</v>
      </c>
      <c r="E5586" s="18">
        <f t="shared" si="1"/>
        <v>42627</v>
      </c>
      <c r="F5586" s="15" t="s">
        <v>55</v>
      </c>
      <c r="G5586" s="15" t="s">
        <v>1184</v>
      </c>
      <c r="H5586" s="15" t="s">
        <v>1185</v>
      </c>
      <c r="I5586" s="15" t="s">
        <v>59</v>
      </c>
      <c r="J5586" s="15" t="s">
        <v>60</v>
      </c>
      <c r="K5586" s="15" t="s">
        <v>29</v>
      </c>
      <c r="L5586" s="15" t="str">
        <f t="array" ref="L5586">_xlfn.XLOOKUP(M5586,reference_province_to_city!$A$2:$A$11,reference_province_to_city!$B$2:$B$11)</f>
        <v>Palembang</v>
      </c>
      <c r="M5586" s="15" t="s">
        <v>13</v>
      </c>
      <c r="N5586" s="15">
        <v>30111.0</v>
      </c>
      <c r="O5586" s="15">
        <f t="array" ref="O5586">_xlfn.XLOOKUP(M5586,reference_postal_code!$B$2:$B$11,reference_postal_code!$A$2:$A$11)</f>
        <v>30111</v>
      </c>
      <c r="P5586" s="15" t="s">
        <v>77</v>
      </c>
      <c r="Q5586" s="15" t="s">
        <v>3185</v>
      </c>
      <c r="R5586" s="15" t="s">
        <v>106</v>
      </c>
      <c r="S5586" s="15" t="s">
        <v>139</v>
      </c>
      <c r="T5586" s="15" t="s">
        <v>3186</v>
      </c>
      <c r="U5586" s="28">
        <v>212040.0</v>
      </c>
      <c r="V5586" s="15">
        <v>2.0</v>
      </c>
      <c r="W5586" s="31">
        <v>0.6</v>
      </c>
      <c r="X5586" s="28">
        <v>-116622.0</v>
      </c>
    </row>
    <row r="5587" ht="15.75" customHeight="1">
      <c r="A5587" s="15">
        <v>992.0</v>
      </c>
      <c r="B5587" s="15" t="s">
        <v>7906</v>
      </c>
      <c r="C5587" s="18">
        <v>42622.0</v>
      </c>
      <c r="D5587" s="18">
        <v>42624.0</v>
      </c>
      <c r="E5587" s="18">
        <f t="shared" si="1"/>
        <v>42624</v>
      </c>
      <c r="F5587" s="15" t="s">
        <v>125</v>
      </c>
      <c r="G5587" s="15" t="s">
        <v>2687</v>
      </c>
      <c r="H5587" s="15" t="s">
        <v>2688</v>
      </c>
      <c r="I5587" s="15" t="s">
        <v>59</v>
      </c>
      <c r="J5587" s="15" t="s">
        <v>60</v>
      </c>
      <c r="K5587" s="15" t="s">
        <v>29</v>
      </c>
      <c r="L5587" s="15" t="str">
        <f t="array" ref="L5587">_xlfn.XLOOKUP(M5587,reference_province_to_city!$A$2:$A$11,reference_province_to_city!$B$2:$B$11)</f>
        <v>Palembang</v>
      </c>
      <c r="M5587" s="15" t="s">
        <v>13</v>
      </c>
      <c r="N5587" s="15">
        <v>30111.0</v>
      </c>
      <c r="O5587" s="15">
        <f t="array" ref="O5587">_xlfn.XLOOKUP(M5587,reference_postal_code!$B$2:$B$11,reference_postal_code!$A$2:$A$11)</f>
        <v>30111</v>
      </c>
      <c r="P5587" s="15" t="s">
        <v>77</v>
      </c>
      <c r="Q5587" s="15" t="s">
        <v>3827</v>
      </c>
      <c r="R5587" s="15" t="s">
        <v>65</v>
      </c>
      <c r="S5587" s="15" t="s">
        <v>83</v>
      </c>
      <c r="T5587" s="15" t="s">
        <v>3828</v>
      </c>
      <c r="U5587" s="28">
        <v>219360.0</v>
      </c>
      <c r="V5587" s="15">
        <v>2.0</v>
      </c>
      <c r="W5587" s="31">
        <v>0.2</v>
      </c>
      <c r="X5587" s="28">
        <v>82260.0</v>
      </c>
    </row>
    <row r="5588" ht="15.75" customHeight="1">
      <c r="A5588" s="15">
        <v>2995.0</v>
      </c>
      <c r="B5588" s="15" t="s">
        <v>7907</v>
      </c>
      <c r="C5588" s="18">
        <v>42622.0</v>
      </c>
      <c r="D5588" s="18">
        <v>42626.0</v>
      </c>
      <c r="E5588" s="18">
        <f t="shared" si="1"/>
        <v>42626</v>
      </c>
      <c r="F5588" s="15" t="s">
        <v>114</v>
      </c>
      <c r="G5588" s="15" t="s">
        <v>2854</v>
      </c>
      <c r="H5588" s="15" t="s">
        <v>2855</v>
      </c>
      <c r="I5588" s="15" t="s">
        <v>59</v>
      </c>
      <c r="J5588" s="15" t="s">
        <v>60</v>
      </c>
      <c r="K5588" s="15" t="s">
        <v>26</v>
      </c>
      <c r="L5588" s="15" t="str">
        <f t="array" ref="L5588">_xlfn.XLOOKUP(M5588,reference_province_to_city!$A$2:$A$11,reference_province_to_city!$B$2:$B$11)</f>
        <v>Denpasar</v>
      </c>
      <c r="M5588" s="15" t="s">
        <v>24</v>
      </c>
      <c r="N5588" s="15">
        <v>80231.0</v>
      </c>
      <c r="O5588" s="15">
        <f t="array" ref="O5588">_xlfn.XLOOKUP(M5588,reference_postal_code!$B$2:$B$11,reference_postal_code!$A$2:$A$11)</f>
        <v>80231</v>
      </c>
      <c r="P5588" s="15" t="s">
        <v>63</v>
      </c>
      <c r="Q5588" s="15" t="s">
        <v>412</v>
      </c>
      <c r="R5588" s="15" t="s">
        <v>65</v>
      </c>
      <c r="S5588" s="15" t="s">
        <v>83</v>
      </c>
      <c r="T5588" s="15" t="s">
        <v>413</v>
      </c>
      <c r="U5588" s="28">
        <v>830400.0</v>
      </c>
      <c r="V5588" s="15">
        <v>4.0</v>
      </c>
      <c r="W5588" s="31">
        <v>0.2</v>
      </c>
      <c r="X5588" s="28">
        <v>280260.0</v>
      </c>
    </row>
    <row r="5589" ht="15.75" customHeight="1">
      <c r="A5589" s="15">
        <v>3568.0</v>
      </c>
      <c r="B5589" s="15" t="s">
        <v>7908</v>
      </c>
      <c r="C5589" s="18">
        <v>42622.0</v>
      </c>
      <c r="D5589" s="18">
        <v>42627.0</v>
      </c>
      <c r="E5589" s="18">
        <f t="shared" si="1"/>
        <v>42627</v>
      </c>
      <c r="F5589" s="15" t="s">
        <v>114</v>
      </c>
      <c r="G5589" s="15" t="s">
        <v>3680</v>
      </c>
      <c r="H5589" s="15" t="s">
        <v>3681</v>
      </c>
      <c r="I5589" s="15" t="s">
        <v>76</v>
      </c>
      <c r="J5589" s="15" t="s">
        <v>60</v>
      </c>
      <c r="K5589" s="15" t="s">
        <v>17</v>
      </c>
      <c r="L5589" s="15" t="str">
        <f t="array" ref="L5589">_xlfn.XLOOKUP(M5589,reference_province_to_city!$A$2:$A$11,reference_province_to_city!$B$2:$B$11)</f>
        <v>Semarang</v>
      </c>
      <c r="M5589" s="15" t="s">
        <v>15</v>
      </c>
      <c r="N5589" s="15">
        <v>50111.0</v>
      </c>
      <c r="O5589" s="15">
        <f t="array" ref="O5589">_xlfn.XLOOKUP(M5589,reference_postal_code!$B$2:$B$11,reference_postal_code!$A$2:$A$11)</f>
        <v>50111</v>
      </c>
      <c r="P5589" s="15" t="s">
        <v>77</v>
      </c>
      <c r="Q5589" s="15" t="s">
        <v>5049</v>
      </c>
      <c r="R5589" s="15" t="s">
        <v>106</v>
      </c>
      <c r="S5589" s="15" t="s">
        <v>139</v>
      </c>
      <c r="T5589" s="15" t="s">
        <v>5050</v>
      </c>
      <c r="U5589" s="28">
        <v>225120.0</v>
      </c>
      <c r="V5589" s="15">
        <v>4.0</v>
      </c>
      <c r="W5589" s="31">
        <v>0.6</v>
      </c>
      <c r="X5589" s="28">
        <v>-180096.0</v>
      </c>
    </row>
    <row r="5590" ht="15.75" customHeight="1">
      <c r="A5590" s="15">
        <v>2494.0</v>
      </c>
      <c r="B5590" s="15" t="s">
        <v>7909</v>
      </c>
      <c r="C5590" s="18">
        <v>42623.0</v>
      </c>
      <c r="D5590" s="18">
        <v>42627.0</v>
      </c>
      <c r="E5590" s="18">
        <f t="shared" si="1"/>
        <v>42627</v>
      </c>
      <c r="F5590" s="15" t="s">
        <v>114</v>
      </c>
      <c r="G5590" s="15" t="s">
        <v>629</v>
      </c>
      <c r="H5590" s="15" t="s">
        <v>630</v>
      </c>
      <c r="I5590" s="15" t="s">
        <v>59</v>
      </c>
      <c r="J5590" s="15" t="s">
        <v>60</v>
      </c>
      <c r="K5590" s="15" t="s">
        <v>696</v>
      </c>
      <c r="L5590" s="15" t="str">
        <f t="array" ref="L5590">_xlfn.XLOOKUP(M5590,reference_province_to_city!$A$2:$A$11,reference_province_to_city!$B$2:$B$11)</f>
        <v>Palembang</v>
      </c>
      <c r="M5590" s="15" t="s">
        <v>13</v>
      </c>
      <c r="N5590" s="15">
        <v>30111.0</v>
      </c>
      <c r="O5590" s="15">
        <f t="array" ref="O5590">_xlfn.XLOOKUP(M5590,reference_postal_code!$B$2:$B$11,reference_postal_code!$A$2:$A$11)</f>
        <v>30111</v>
      </c>
      <c r="P5590" s="15" t="s">
        <v>77</v>
      </c>
      <c r="Q5590" s="15" t="s">
        <v>1807</v>
      </c>
      <c r="R5590" s="15" t="s">
        <v>106</v>
      </c>
      <c r="S5590" s="15" t="s">
        <v>218</v>
      </c>
      <c r="T5590" s="15" t="s">
        <v>1808</v>
      </c>
      <c r="U5590" s="28">
        <v>4513950.0</v>
      </c>
      <c r="V5590" s="15">
        <v>5.0</v>
      </c>
      <c r="W5590" s="31">
        <v>0.3</v>
      </c>
      <c r="X5590" s="28">
        <v>-515880.0</v>
      </c>
    </row>
    <row r="5591" ht="15.75" customHeight="1">
      <c r="A5591" s="15">
        <v>8617.0</v>
      </c>
      <c r="B5591" s="15" t="s">
        <v>7910</v>
      </c>
      <c r="C5591" s="18">
        <v>42623.0</v>
      </c>
      <c r="D5591" s="18">
        <v>42627.0</v>
      </c>
      <c r="E5591" s="18">
        <f t="shared" si="1"/>
        <v>42627</v>
      </c>
      <c r="F5591" s="15" t="s">
        <v>55</v>
      </c>
      <c r="G5591" s="15" t="s">
        <v>7021</v>
      </c>
      <c r="H5591" s="15" t="s">
        <v>7022</v>
      </c>
      <c r="I5591" s="15" t="s">
        <v>59</v>
      </c>
      <c r="J5591" s="15" t="s">
        <v>60</v>
      </c>
      <c r="K5591" s="15" t="s">
        <v>10</v>
      </c>
      <c r="L5591" s="15" t="str">
        <f t="array" ref="L5591">_xlfn.XLOOKUP(M5591,reference_province_to_city!$A$2:$A$11,reference_province_to_city!$B$2:$B$11)</f>
        <v>Jakarta</v>
      </c>
      <c r="M5591" s="15" t="s">
        <v>7</v>
      </c>
      <c r="N5591" s="15">
        <v>10110.0</v>
      </c>
      <c r="O5591" s="15">
        <f t="array" ref="O5591">_xlfn.XLOOKUP(M5591,reference_postal_code!$B$2:$B$11,reference_postal_code!$A$2:$A$11)</f>
        <v>10110</v>
      </c>
      <c r="P5591" s="15" t="s">
        <v>117</v>
      </c>
      <c r="Q5591" s="15" t="s">
        <v>1125</v>
      </c>
      <c r="R5591" s="15" t="s">
        <v>65</v>
      </c>
      <c r="S5591" s="15" t="s">
        <v>66</v>
      </c>
      <c r="T5591" s="15" t="s">
        <v>1126</v>
      </c>
      <c r="U5591" s="28">
        <v>1229700.0</v>
      </c>
      <c r="V5591" s="15">
        <v>2.0</v>
      </c>
      <c r="W5591" s="31">
        <v>0.0</v>
      </c>
      <c r="X5591" s="28">
        <v>602553.0</v>
      </c>
    </row>
    <row r="5592" ht="15.75" customHeight="1">
      <c r="A5592" s="15">
        <v>2495.0</v>
      </c>
      <c r="B5592" s="15" t="s">
        <v>7909</v>
      </c>
      <c r="C5592" s="18">
        <v>42623.0</v>
      </c>
      <c r="D5592" s="18">
        <v>42627.0</v>
      </c>
      <c r="E5592" s="18">
        <f t="shared" si="1"/>
        <v>42627</v>
      </c>
      <c r="F5592" s="15" t="s">
        <v>114</v>
      </c>
      <c r="G5592" s="15" t="s">
        <v>629</v>
      </c>
      <c r="H5592" s="15" t="s">
        <v>630</v>
      </c>
      <c r="I5592" s="15" t="s">
        <v>59</v>
      </c>
      <c r="J5592" s="15" t="s">
        <v>60</v>
      </c>
      <c r="K5592" s="15" t="s">
        <v>29</v>
      </c>
      <c r="L5592" s="15" t="str">
        <f t="array" ref="L5592">_xlfn.XLOOKUP(M5592,reference_province_to_city!$A$2:$A$11,reference_province_to_city!$B$2:$B$11)</f>
        <v>Palembang</v>
      </c>
      <c r="M5592" s="15" t="s">
        <v>13</v>
      </c>
      <c r="N5592" s="15">
        <v>30111.0</v>
      </c>
      <c r="O5592" s="15">
        <f t="array" ref="O5592">_xlfn.XLOOKUP(M5592,reference_postal_code!$B$2:$B$11,reference_postal_code!$A$2:$A$11)</f>
        <v>30111</v>
      </c>
      <c r="P5592" s="15" t="s">
        <v>77</v>
      </c>
      <c r="Q5592" s="15" t="s">
        <v>2223</v>
      </c>
      <c r="R5592" s="15" t="s">
        <v>110</v>
      </c>
      <c r="S5592" s="15" t="s">
        <v>111</v>
      </c>
      <c r="T5592" s="15" t="s">
        <v>2224</v>
      </c>
      <c r="U5592" s="28">
        <v>1.07994E7</v>
      </c>
      <c r="V5592" s="15">
        <v>5.0</v>
      </c>
      <c r="W5592" s="31">
        <v>0.2</v>
      </c>
      <c r="X5592" s="28">
        <v>809955.0</v>
      </c>
    </row>
    <row r="5593" ht="15.75" customHeight="1">
      <c r="A5593" s="15">
        <v>8616.0</v>
      </c>
      <c r="B5593" s="15" t="s">
        <v>7910</v>
      </c>
      <c r="C5593" s="18">
        <v>42623.0</v>
      </c>
      <c r="D5593" s="18">
        <v>42627.0</v>
      </c>
      <c r="E5593" s="18">
        <f t="shared" si="1"/>
        <v>42627</v>
      </c>
      <c r="F5593" s="15" t="s">
        <v>55</v>
      </c>
      <c r="G5593" s="15" t="s">
        <v>7021</v>
      </c>
      <c r="H5593" s="15" t="s">
        <v>7022</v>
      </c>
      <c r="I5593" s="15" t="s">
        <v>59</v>
      </c>
      <c r="J5593" s="15" t="s">
        <v>60</v>
      </c>
      <c r="K5593" s="15" t="s">
        <v>10</v>
      </c>
      <c r="L5593" s="15" t="str">
        <f t="array" ref="L5593">_xlfn.XLOOKUP(M5593,reference_province_to_city!$A$2:$A$11,reference_province_to_city!$B$2:$B$11)</f>
        <v>Jakarta</v>
      </c>
      <c r="M5593" s="15" t="s">
        <v>7</v>
      </c>
      <c r="N5593" s="15">
        <v>10110.0</v>
      </c>
      <c r="O5593" s="15">
        <f t="array" ref="O5593">_xlfn.XLOOKUP(M5593,reference_postal_code!$B$2:$B$11,reference_postal_code!$A$2:$A$11)</f>
        <v>10110</v>
      </c>
      <c r="P5593" s="15" t="s">
        <v>117</v>
      </c>
      <c r="Q5593" s="15" t="s">
        <v>263</v>
      </c>
      <c r="R5593" s="15" t="s">
        <v>65</v>
      </c>
      <c r="S5593" s="15" t="s">
        <v>83</v>
      </c>
      <c r="T5593" s="15" t="s">
        <v>264</v>
      </c>
      <c r="U5593" s="28">
        <v>213840.0</v>
      </c>
      <c r="V5593" s="15">
        <v>3.0</v>
      </c>
      <c r="W5593" s="31">
        <v>0.2</v>
      </c>
      <c r="X5593" s="28">
        <v>66825.0</v>
      </c>
    </row>
    <row r="5594" ht="15.75" customHeight="1">
      <c r="A5594" s="15">
        <v>8618.0</v>
      </c>
      <c r="B5594" s="15" t="s">
        <v>7910</v>
      </c>
      <c r="C5594" s="18">
        <v>42623.0</v>
      </c>
      <c r="D5594" s="18">
        <v>42627.0</v>
      </c>
      <c r="E5594" s="18">
        <f t="shared" si="1"/>
        <v>42627</v>
      </c>
      <c r="F5594" s="15" t="s">
        <v>55</v>
      </c>
      <c r="G5594" s="15" t="s">
        <v>7021</v>
      </c>
      <c r="H5594" s="15" t="s">
        <v>7022</v>
      </c>
      <c r="I5594" s="15" t="s">
        <v>59</v>
      </c>
      <c r="J5594" s="15" t="s">
        <v>60</v>
      </c>
      <c r="K5594" s="15" t="s">
        <v>10</v>
      </c>
      <c r="L5594" s="15" t="str">
        <f t="array" ref="L5594">_xlfn.XLOOKUP(M5594,reference_province_to_city!$A$2:$A$11,reference_province_to_city!$B$2:$B$11)</f>
        <v>Jakarta</v>
      </c>
      <c r="M5594" s="15" t="s">
        <v>7</v>
      </c>
      <c r="N5594" s="15">
        <v>10110.0</v>
      </c>
      <c r="O5594" s="15">
        <f t="array" ref="O5594">_xlfn.XLOOKUP(M5594,reference_postal_code!$B$2:$B$11,reference_postal_code!$A$2:$A$11)</f>
        <v>10110</v>
      </c>
      <c r="P5594" s="15" t="s">
        <v>117</v>
      </c>
      <c r="Q5594" s="15" t="s">
        <v>5525</v>
      </c>
      <c r="R5594" s="15" t="s">
        <v>65</v>
      </c>
      <c r="S5594" s="15" t="s">
        <v>83</v>
      </c>
      <c r="T5594" s="15" t="s">
        <v>5526</v>
      </c>
      <c r="U5594" s="28">
        <v>594360.0</v>
      </c>
      <c r="V5594" s="15">
        <v>3.0</v>
      </c>
      <c r="W5594" s="31">
        <v>0.2</v>
      </c>
      <c r="X5594" s="28">
        <v>208026.0</v>
      </c>
    </row>
    <row r="5595" ht="15.75" customHeight="1">
      <c r="A5595" s="15">
        <v>9086.0</v>
      </c>
      <c r="B5595" s="15" t="s">
        <v>7911</v>
      </c>
      <c r="C5595" s="18">
        <v>42623.0</v>
      </c>
      <c r="D5595" s="18">
        <v>42625.0</v>
      </c>
      <c r="E5595" s="18">
        <f t="shared" si="1"/>
        <v>42625</v>
      </c>
      <c r="F5595" s="15" t="s">
        <v>114</v>
      </c>
      <c r="G5595" s="15" t="s">
        <v>2031</v>
      </c>
      <c r="H5595" s="15" t="s">
        <v>2032</v>
      </c>
      <c r="I5595" s="15" t="s">
        <v>59</v>
      </c>
      <c r="J5595" s="15" t="s">
        <v>60</v>
      </c>
      <c r="K5595" s="15" t="s">
        <v>14</v>
      </c>
      <c r="L5595" s="15" t="str">
        <f t="array" ref="L5595">_xlfn.XLOOKUP(M5595,reference_province_to_city!$A$2:$A$11,reference_province_to_city!$B$2:$B$11)</f>
        <v>Bandung</v>
      </c>
      <c r="M5595" s="15" t="s">
        <v>12</v>
      </c>
      <c r="N5595" s="15">
        <v>40111.0</v>
      </c>
      <c r="O5595" s="15">
        <f t="array" ref="O5595">_xlfn.XLOOKUP(M5595,reference_postal_code!$B$2:$B$11,reference_postal_code!$A$2:$A$11)</f>
        <v>40111</v>
      </c>
      <c r="P5595" s="15" t="s">
        <v>117</v>
      </c>
      <c r="Q5595" s="15" t="s">
        <v>7046</v>
      </c>
      <c r="R5595" s="15" t="s">
        <v>65</v>
      </c>
      <c r="S5595" s="15" t="s">
        <v>83</v>
      </c>
      <c r="T5595" s="15" t="s">
        <v>7047</v>
      </c>
      <c r="U5595" s="28">
        <v>4151760.0</v>
      </c>
      <c r="V5595" s="15">
        <v>2.0</v>
      </c>
      <c r="W5595" s="31">
        <v>0.2</v>
      </c>
      <c r="X5595" s="28">
        <v>1349322.0</v>
      </c>
    </row>
    <row r="5596" ht="15.75" customHeight="1">
      <c r="A5596" s="15">
        <v>8615.0</v>
      </c>
      <c r="B5596" s="15" t="s">
        <v>7910</v>
      </c>
      <c r="C5596" s="18">
        <v>42623.0</v>
      </c>
      <c r="D5596" s="18">
        <v>42627.0</v>
      </c>
      <c r="E5596" s="18">
        <f t="shared" si="1"/>
        <v>42627</v>
      </c>
      <c r="F5596" s="15" t="s">
        <v>55</v>
      </c>
      <c r="G5596" s="15" t="s">
        <v>7021</v>
      </c>
      <c r="H5596" s="15" t="s">
        <v>7022</v>
      </c>
      <c r="I5596" s="15" t="s">
        <v>59</v>
      </c>
      <c r="J5596" s="15" t="s">
        <v>60</v>
      </c>
      <c r="K5596" s="15" t="s">
        <v>10</v>
      </c>
      <c r="L5596" s="15" t="str">
        <f t="array" ref="L5596">_xlfn.XLOOKUP(M5596,reference_province_to_city!$A$2:$A$11,reference_province_to_city!$B$2:$B$11)</f>
        <v>Jakarta</v>
      </c>
      <c r="M5596" s="15" t="s">
        <v>7</v>
      </c>
      <c r="N5596" s="15">
        <v>10110.0</v>
      </c>
      <c r="O5596" s="15">
        <f t="array" ref="O5596">_xlfn.XLOOKUP(M5596,reference_postal_code!$B$2:$B$11,reference_postal_code!$A$2:$A$11)</f>
        <v>10110</v>
      </c>
      <c r="P5596" s="15" t="s">
        <v>117</v>
      </c>
      <c r="Q5596" s="15" t="s">
        <v>4555</v>
      </c>
      <c r="R5596" s="15" t="s">
        <v>65</v>
      </c>
      <c r="S5596" s="15" t="s">
        <v>79</v>
      </c>
      <c r="T5596" s="15" t="s">
        <v>4556</v>
      </c>
      <c r="U5596" s="28">
        <v>110700.0</v>
      </c>
      <c r="V5596" s="15">
        <v>2.0</v>
      </c>
      <c r="W5596" s="31">
        <v>0.0</v>
      </c>
      <c r="X5596" s="28">
        <v>52029.0</v>
      </c>
    </row>
    <row r="5597" ht="15.75" customHeight="1">
      <c r="A5597" s="15">
        <v>2206.0</v>
      </c>
      <c r="B5597" s="15" t="s">
        <v>7912</v>
      </c>
      <c r="C5597" s="18">
        <v>42623.0</v>
      </c>
      <c r="D5597" s="18">
        <v>42625.0</v>
      </c>
      <c r="E5597" s="18">
        <f t="shared" si="1"/>
        <v>42625</v>
      </c>
      <c r="F5597" s="15" t="s">
        <v>114</v>
      </c>
      <c r="G5597" s="15" t="s">
        <v>5450</v>
      </c>
      <c r="H5597" s="15" t="s">
        <v>5451</v>
      </c>
      <c r="I5597" s="15" t="s">
        <v>76</v>
      </c>
      <c r="J5597" s="15" t="s">
        <v>60</v>
      </c>
      <c r="K5597" s="15" t="s">
        <v>33</v>
      </c>
      <c r="L5597" s="15" t="str">
        <f t="array" ref="L5597">_xlfn.XLOOKUP(M5597,reference_province_to_city!$A$2:$A$11,reference_province_to_city!$B$2:$B$11)</f>
        <v>Makassar</v>
      </c>
      <c r="M5597" s="15" t="s">
        <v>25</v>
      </c>
      <c r="N5597" s="15">
        <v>90111.0</v>
      </c>
      <c r="O5597" s="15">
        <f t="array" ref="O5597">_xlfn.XLOOKUP(M5597,reference_postal_code!$B$2:$B$11,reference_postal_code!$A$2:$A$11)</f>
        <v>90111</v>
      </c>
      <c r="P5597" s="15" t="s">
        <v>63</v>
      </c>
      <c r="Q5597" s="15" t="s">
        <v>5589</v>
      </c>
      <c r="R5597" s="15" t="s">
        <v>65</v>
      </c>
      <c r="S5597" s="15" t="s">
        <v>93</v>
      </c>
      <c r="T5597" s="15" t="s">
        <v>5590</v>
      </c>
      <c r="U5597" s="28">
        <v>1013400.0</v>
      </c>
      <c r="V5597" s="15">
        <v>3.0</v>
      </c>
      <c r="W5597" s="31">
        <v>0.2</v>
      </c>
      <c r="X5597" s="28">
        <v>126675.0</v>
      </c>
    </row>
    <row r="5598" ht="15.75" customHeight="1">
      <c r="A5598" s="15">
        <v>1620.0</v>
      </c>
      <c r="B5598" s="15" t="s">
        <v>7913</v>
      </c>
      <c r="C5598" s="18">
        <v>42623.0</v>
      </c>
      <c r="D5598" s="18">
        <v>42627.0</v>
      </c>
      <c r="E5598" s="18">
        <f t="shared" si="1"/>
        <v>42627</v>
      </c>
      <c r="F5598" s="15" t="s">
        <v>114</v>
      </c>
      <c r="G5598" s="15" t="s">
        <v>5756</v>
      </c>
      <c r="H5598" s="15" t="s">
        <v>5757</v>
      </c>
      <c r="I5598" s="15" t="s">
        <v>76</v>
      </c>
      <c r="J5598" s="15" t="s">
        <v>60</v>
      </c>
      <c r="L5598" s="15" t="str">
        <f t="array" ref="L5598">_xlfn.XLOOKUP(M5598,reference_province_to_city!$A$2:$A$11,reference_province_to_city!$B$2:$B$11)</f>
        <v>Medan</v>
      </c>
      <c r="M5598" s="15" t="s">
        <v>11</v>
      </c>
      <c r="N5598" s="15">
        <v>20111.0</v>
      </c>
      <c r="O5598" s="15">
        <f t="array" ref="O5598">_xlfn.XLOOKUP(M5598,reference_postal_code!$B$2:$B$11,reference_postal_code!$A$2:$A$11)</f>
        <v>20111</v>
      </c>
      <c r="P5598" s="15" t="s">
        <v>77</v>
      </c>
      <c r="Q5598" s="15" t="s">
        <v>4221</v>
      </c>
      <c r="R5598" s="15" t="s">
        <v>65</v>
      </c>
      <c r="S5598" s="15" t="s">
        <v>66</v>
      </c>
      <c r="T5598" s="15" t="s">
        <v>4222</v>
      </c>
      <c r="U5598" s="28">
        <v>100350.0</v>
      </c>
      <c r="V5598" s="15">
        <v>1.0</v>
      </c>
      <c r="W5598" s="31">
        <v>0.0</v>
      </c>
      <c r="X5598" s="28">
        <v>46161.0</v>
      </c>
    </row>
    <row r="5599" ht="15.75" customHeight="1">
      <c r="A5599" s="15">
        <v>1619.0</v>
      </c>
      <c r="B5599" s="15" t="s">
        <v>7913</v>
      </c>
      <c r="C5599" s="18">
        <v>42623.0</v>
      </c>
      <c r="D5599" s="18">
        <v>42627.0</v>
      </c>
      <c r="E5599" s="18">
        <f t="shared" si="1"/>
        <v>42627</v>
      </c>
      <c r="F5599" s="15" t="s">
        <v>114</v>
      </c>
      <c r="G5599" s="15" t="s">
        <v>5756</v>
      </c>
      <c r="H5599" s="15" t="s">
        <v>5757</v>
      </c>
      <c r="I5599" s="15" t="s">
        <v>76</v>
      </c>
      <c r="J5599" s="15" t="s">
        <v>60</v>
      </c>
      <c r="K5599" s="15" t="s">
        <v>28</v>
      </c>
      <c r="L5599" s="15" t="str">
        <f t="array" ref="L5599">_xlfn.XLOOKUP(M5599,reference_province_to_city!$A$2:$A$11,reference_province_to_city!$B$2:$B$11)</f>
        <v>Medan</v>
      </c>
      <c r="M5599" s="15" t="s">
        <v>11</v>
      </c>
      <c r="N5599" s="15">
        <v>20111.0</v>
      </c>
      <c r="O5599" s="15">
        <f t="array" ref="O5599">_xlfn.XLOOKUP(M5599,reference_postal_code!$B$2:$B$11,reference_postal_code!$A$2:$A$11)</f>
        <v>20111</v>
      </c>
      <c r="P5599" s="15" t="s">
        <v>77</v>
      </c>
      <c r="Q5599" s="15" t="s">
        <v>7914</v>
      </c>
      <c r="R5599" s="15" t="s">
        <v>65</v>
      </c>
      <c r="S5599" s="15" t="s">
        <v>87</v>
      </c>
      <c r="T5599" s="15" t="s">
        <v>7915</v>
      </c>
      <c r="U5599" s="28">
        <v>892200.0</v>
      </c>
      <c r="V5599" s="15">
        <v>2.0</v>
      </c>
      <c r="W5599" s="31">
        <v>0.0</v>
      </c>
      <c r="X5599" s="28">
        <v>133830.0</v>
      </c>
    </row>
    <row r="5600" ht="15.75" customHeight="1">
      <c r="A5600" s="15">
        <v>6707.0</v>
      </c>
      <c r="B5600" s="15" t="s">
        <v>7916</v>
      </c>
      <c r="C5600" s="18">
        <v>42623.0</v>
      </c>
      <c r="D5600" s="18">
        <v>42628.0</v>
      </c>
      <c r="E5600" s="18">
        <f t="shared" si="1"/>
        <v>42628</v>
      </c>
      <c r="F5600" s="15" t="s">
        <v>55</v>
      </c>
      <c r="G5600" s="15" t="s">
        <v>4488</v>
      </c>
      <c r="H5600" s="15" t="s">
        <v>4489</v>
      </c>
      <c r="I5600" s="15" t="s">
        <v>128</v>
      </c>
      <c r="J5600" s="15" t="s">
        <v>60</v>
      </c>
      <c r="K5600" s="15" t="s">
        <v>14</v>
      </c>
      <c r="L5600" s="15" t="str">
        <f t="array" ref="L5600">_xlfn.XLOOKUP(M5600,reference_province_to_city!$A$2:$A$11,reference_province_to_city!$B$2:$B$11)</f>
        <v>Bandung</v>
      </c>
      <c r="M5600" s="15" t="s">
        <v>12</v>
      </c>
      <c r="N5600" s="15">
        <v>40111.0</v>
      </c>
      <c r="O5600" s="15">
        <f t="array" ref="O5600">_xlfn.XLOOKUP(M5600,reference_postal_code!$B$2:$B$11,reference_postal_code!$A$2:$A$11)</f>
        <v>40111</v>
      </c>
      <c r="P5600" s="15" t="s">
        <v>117</v>
      </c>
      <c r="Q5600" s="15" t="s">
        <v>1728</v>
      </c>
      <c r="R5600" s="15" t="s">
        <v>110</v>
      </c>
      <c r="S5600" s="15" t="s">
        <v>111</v>
      </c>
      <c r="T5600" s="15" t="s">
        <v>1729</v>
      </c>
      <c r="U5600" s="28">
        <v>7795200.0</v>
      </c>
      <c r="V5600" s="15">
        <v>7.0</v>
      </c>
      <c r="W5600" s="31">
        <v>0.2</v>
      </c>
      <c r="X5600" s="28">
        <v>876960.0</v>
      </c>
    </row>
    <row r="5601" ht="15.75" customHeight="1">
      <c r="A5601" s="15">
        <v>614.0</v>
      </c>
      <c r="B5601" s="15" t="s">
        <v>7917</v>
      </c>
      <c r="C5601" s="18">
        <v>42624.0</v>
      </c>
      <c r="D5601" s="18">
        <v>42626.0</v>
      </c>
      <c r="E5601" s="18">
        <f t="shared" si="1"/>
        <v>42626</v>
      </c>
      <c r="F5601" s="15" t="s">
        <v>114</v>
      </c>
      <c r="G5601" s="15" t="s">
        <v>1437</v>
      </c>
      <c r="H5601" s="15" t="s">
        <v>1438</v>
      </c>
      <c r="I5601" s="15" t="s">
        <v>128</v>
      </c>
      <c r="J5601" s="15" t="s">
        <v>60</v>
      </c>
      <c r="K5601" s="15" t="s">
        <v>14</v>
      </c>
      <c r="L5601" s="15" t="str">
        <f t="array" ref="L5601">_xlfn.XLOOKUP(M5601,reference_province_to_city!$A$2:$A$11,reference_province_to_city!$B$2:$B$11)</f>
        <v>Bandung</v>
      </c>
      <c r="M5601" s="15" t="s">
        <v>12</v>
      </c>
      <c r="N5601" s="15">
        <v>40111.0</v>
      </c>
      <c r="O5601" s="15">
        <f t="array" ref="O5601">_xlfn.XLOOKUP(M5601,reference_postal_code!$B$2:$B$11,reference_postal_code!$A$2:$A$11)</f>
        <v>40111</v>
      </c>
      <c r="P5601" s="15" t="s">
        <v>117</v>
      </c>
      <c r="Q5601" s="15" t="s">
        <v>788</v>
      </c>
      <c r="R5601" s="15" t="s">
        <v>110</v>
      </c>
      <c r="S5601" s="15" t="s">
        <v>111</v>
      </c>
      <c r="T5601" s="15" t="s">
        <v>789</v>
      </c>
      <c r="U5601" s="28">
        <v>1.093419E7</v>
      </c>
      <c r="V5601" s="15">
        <v>9.0</v>
      </c>
      <c r="W5601" s="31">
        <v>0.4</v>
      </c>
      <c r="X5601" s="28">
        <v>-2369075.0</v>
      </c>
    </row>
    <row r="5602" ht="15.75" customHeight="1">
      <c r="A5602" s="15">
        <v>5241.0</v>
      </c>
      <c r="B5602" s="15" t="s">
        <v>7918</v>
      </c>
      <c r="C5602" s="18">
        <v>42624.0</v>
      </c>
      <c r="D5602" s="18">
        <v>42630.0</v>
      </c>
      <c r="E5602" s="18">
        <f t="shared" si="1"/>
        <v>42630</v>
      </c>
      <c r="F5602" s="15" t="s">
        <v>55</v>
      </c>
      <c r="G5602" s="15" t="s">
        <v>5174</v>
      </c>
      <c r="H5602" s="15" t="s">
        <v>5175</v>
      </c>
      <c r="I5602" s="15" t="s">
        <v>59</v>
      </c>
      <c r="J5602" s="15" t="s">
        <v>60</v>
      </c>
      <c r="K5602" s="15" t="s">
        <v>17</v>
      </c>
      <c r="L5602" s="15" t="str">
        <f t="array" ref="L5602">_xlfn.XLOOKUP(M5602,reference_province_to_city!$A$2:$A$11,reference_province_to_city!$B$2:$B$11)</f>
        <v>Semarang</v>
      </c>
      <c r="M5602" s="15" t="s">
        <v>15</v>
      </c>
      <c r="N5602" s="15">
        <v>50111.0</v>
      </c>
      <c r="O5602" s="15">
        <f t="array" ref="O5602">_xlfn.XLOOKUP(M5602,reference_postal_code!$B$2:$B$11,reference_postal_code!$A$2:$A$11)</f>
        <v>50111</v>
      </c>
      <c r="P5602" s="15" t="s">
        <v>77</v>
      </c>
      <c r="Q5602" s="15" t="s">
        <v>1791</v>
      </c>
      <c r="R5602" s="15" t="s">
        <v>65</v>
      </c>
      <c r="S5602" s="15" t="s">
        <v>83</v>
      </c>
      <c r="T5602" s="15" t="s">
        <v>1792</v>
      </c>
      <c r="U5602" s="28">
        <v>598080.0</v>
      </c>
      <c r="V5602" s="15">
        <v>2.0</v>
      </c>
      <c r="W5602" s="31">
        <v>0.2</v>
      </c>
      <c r="X5602" s="28">
        <v>194376.0</v>
      </c>
    </row>
    <row r="5603" ht="15.75" customHeight="1">
      <c r="A5603" s="15">
        <v>3595.0</v>
      </c>
      <c r="B5603" s="15" t="s">
        <v>7919</v>
      </c>
      <c r="C5603" s="18">
        <v>42624.0</v>
      </c>
      <c r="D5603" s="18">
        <v>42630.0</v>
      </c>
      <c r="E5603" s="18">
        <f t="shared" si="1"/>
        <v>42630</v>
      </c>
      <c r="F5603" s="15" t="s">
        <v>55</v>
      </c>
      <c r="G5603" s="15" t="s">
        <v>2493</v>
      </c>
      <c r="H5603" s="15" t="s">
        <v>2494</v>
      </c>
      <c r="I5603" s="15" t="s">
        <v>76</v>
      </c>
      <c r="J5603" s="15" t="s">
        <v>60</v>
      </c>
      <c r="K5603" s="15" t="s">
        <v>19</v>
      </c>
      <c r="L5603" s="15" t="str">
        <f t="array" ref="L5603">_xlfn.XLOOKUP(M5603,reference_province_to_city!$A$2:$A$11,reference_province_to_city!$B$2:$B$11)</f>
        <v>Yogyakarta</v>
      </c>
      <c r="M5603" s="15" t="s">
        <v>18</v>
      </c>
      <c r="N5603" s="15">
        <v>55111.0</v>
      </c>
      <c r="O5603" s="15">
        <f t="array" ref="O5603">_xlfn.XLOOKUP(M5603,reference_postal_code!$B$2:$B$11,reference_postal_code!$A$2:$A$11)</f>
        <v>55111</v>
      </c>
      <c r="P5603" s="15" t="s">
        <v>77</v>
      </c>
      <c r="Q5603" s="15" t="s">
        <v>4639</v>
      </c>
      <c r="R5603" s="15" t="s">
        <v>65</v>
      </c>
      <c r="S5603" s="15" t="s">
        <v>87</v>
      </c>
      <c r="T5603" s="15" t="s">
        <v>4640</v>
      </c>
      <c r="U5603" s="28">
        <v>562800.0</v>
      </c>
      <c r="V5603" s="15">
        <v>5.0</v>
      </c>
      <c r="W5603" s="31">
        <v>0.2</v>
      </c>
      <c r="X5603" s="28">
        <v>56280.0</v>
      </c>
    </row>
    <row r="5604" ht="15.75" customHeight="1">
      <c r="A5604" s="15">
        <v>6109.0</v>
      </c>
      <c r="B5604" s="15" t="s">
        <v>7920</v>
      </c>
      <c r="C5604" s="18">
        <v>42624.0</v>
      </c>
      <c r="D5604" s="18">
        <v>42629.0</v>
      </c>
      <c r="E5604" s="18">
        <f t="shared" si="1"/>
        <v>42629</v>
      </c>
      <c r="F5604" s="15" t="s">
        <v>55</v>
      </c>
      <c r="G5604" s="15" t="s">
        <v>3283</v>
      </c>
      <c r="H5604" s="15" t="s">
        <v>3284</v>
      </c>
      <c r="I5604" s="15" t="s">
        <v>59</v>
      </c>
      <c r="J5604" s="15" t="s">
        <v>60</v>
      </c>
      <c r="K5604" s="15" t="s">
        <v>31</v>
      </c>
      <c r="L5604" s="15" t="str">
        <f t="array" ref="L5604">_xlfn.XLOOKUP(M5604,reference_province_to_city!$A$2:$A$11,reference_province_to_city!$B$2:$B$11)</f>
        <v>Balikpapan</v>
      </c>
      <c r="M5604" s="15" t="s">
        <v>21</v>
      </c>
      <c r="N5604" s="15">
        <v>76114.0</v>
      </c>
      <c r="O5604" s="15">
        <f t="array" ref="O5604">_xlfn.XLOOKUP(M5604,reference_postal_code!$B$2:$B$11,reference_postal_code!$A$2:$A$11)</f>
        <v>76114</v>
      </c>
      <c r="P5604" s="15" t="s">
        <v>166</v>
      </c>
      <c r="Q5604" s="15" t="s">
        <v>896</v>
      </c>
      <c r="R5604" s="15" t="s">
        <v>65</v>
      </c>
      <c r="S5604" s="15" t="s">
        <v>79</v>
      </c>
      <c r="T5604" s="15" t="s">
        <v>897</v>
      </c>
      <c r="U5604" s="28">
        <v>90000.0</v>
      </c>
      <c r="V5604" s="15">
        <v>2.0</v>
      </c>
      <c r="W5604" s="31">
        <v>0.2</v>
      </c>
      <c r="X5604" s="28">
        <v>31500.0</v>
      </c>
    </row>
    <row r="5605" ht="15.75" customHeight="1">
      <c r="A5605" s="15">
        <v>252.0</v>
      </c>
      <c r="B5605" s="15" t="s">
        <v>7921</v>
      </c>
      <c r="C5605" s="18">
        <v>42624.0</v>
      </c>
      <c r="D5605" s="18">
        <v>42630.0</v>
      </c>
      <c r="E5605" s="18">
        <f t="shared" si="1"/>
        <v>42630</v>
      </c>
      <c r="F5605" s="15" t="s">
        <v>55</v>
      </c>
      <c r="G5605" s="15" t="s">
        <v>6302</v>
      </c>
      <c r="H5605" s="15" t="s">
        <v>6303</v>
      </c>
      <c r="I5605" s="15" t="s">
        <v>59</v>
      </c>
      <c r="J5605" s="15" t="s">
        <v>60</v>
      </c>
      <c r="K5605" s="15" t="s">
        <v>10</v>
      </c>
      <c r="L5605" s="15" t="str">
        <f t="array" ref="L5605">_xlfn.XLOOKUP(M5605,reference_province_to_city!$A$2:$A$11,reference_province_to_city!$B$2:$B$11)</f>
        <v>Jakarta</v>
      </c>
      <c r="M5605" s="15" t="s">
        <v>7</v>
      </c>
      <c r="N5605" s="15">
        <v>10110.0</v>
      </c>
      <c r="O5605" s="15">
        <f t="array" ref="O5605">_xlfn.XLOOKUP(M5605,reference_postal_code!$B$2:$B$11,reference_postal_code!$A$2:$A$11)</f>
        <v>10110</v>
      </c>
      <c r="P5605" s="15" t="s">
        <v>117</v>
      </c>
      <c r="Q5605" s="15" t="s">
        <v>3959</v>
      </c>
      <c r="R5605" s="15" t="s">
        <v>110</v>
      </c>
      <c r="S5605" s="15" t="s">
        <v>149</v>
      </c>
      <c r="T5605" s="15" t="s">
        <v>3960</v>
      </c>
      <c r="U5605" s="28">
        <v>5.021055E7</v>
      </c>
      <c r="V5605" s="15">
        <v>13.0</v>
      </c>
      <c r="W5605" s="31">
        <v>0.0</v>
      </c>
      <c r="X5605" s="28">
        <v>9540004.0</v>
      </c>
    </row>
    <row r="5606" ht="15.75" customHeight="1">
      <c r="A5606" s="15">
        <v>4641.0</v>
      </c>
      <c r="B5606" s="15" t="s">
        <v>7922</v>
      </c>
      <c r="C5606" s="18">
        <v>42624.0</v>
      </c>
      <c r="D5606" s="18">
        <v>42629.0</v>
      </c>
      <c r="E5606" s="18">
        <f t="shared" si="1"/>
        <v>42629</v>
      </c>
      <c r="F5606" s="15" t="s">
        <v>55</v>
      </c>
      <c r="G5606" s="15" t="s">
        <v>3539</v>
      </c>
      <c r="H5606" s="15" t="s">
        <v>3540</v>
      </c>
      <c r="I5606" s="15" t="s">
        <v>59</v>
      </c>
      <c r="J5606" s="15" t="s">
        <v>60</v>
      </c>
      <c r="K5606" s="15" t="s">
        <v>19</v>
      </c>
      <c r="L5606" s="15" t="str">
        <f t="array" ref="L5606">_xlfn.XLOOKUP(M5606,reference_province_to_city!$A$2:$A$11,reference_province_to_city!$B$2:$B$11)</f>
        <v>Yogyakarta</v>
      </c>
      <c r="M5606" s="15" t="s">
        <v>18</v>
      </c>
      <c r="N5606" s="15">
        <v>55111.0</v>
      </c>
      <c r="O5606" s="15">
        <f t="array" ref="O5606">_xlfn.XLOOKUP(M5606,reference_postal_code!$B$2:$B$11,reference_postal_code!$A$2:$A$11)</f>
        <v>55111</v>
      </c>
      <c r="P5606" s="15" t="s">
        <v>77</v>
      </c>
      <c r="Q5606" s="15" t="s">
        <v>7162</v>
      </c>
      <c r="R5606" s="15" t="s">
        <v>65</v>
      </c>
      <c r="S5606" s="15" t="s">
        <v>173</v>
      </c>
      <c r="T5606" s="15" t="s">
        <v>7163</v>
      </c>
      <c r="U5606" s="28">
        <v>166350.0</v>
      </c>
      <c r="V5606" s="15">
        <v>1.0</v>
      </c>
      <c r="W5606" s="31">
        <v>0.0</v>
      </c>
      <c r="X5606" s="28">
        <v>81512.0</v>
      </c>
    </row>
    <row r="5607" ht="15.75" customHeight="1">
      <c r="A5607" s="15">
        <v>7210.0</v>
      </c>
      <c r="B5607" s="15" t="s">
        <v>7923</v>
      </c>
      <c r="C5607" s="18">
        <v>42624.0</v>
      </c>
      <c r="D5607" s="18"/>
      <c r="E5607" s="18">
        <f t="shared" si="1"/>
        <v>42627</v>
      </c>
      <c r="F5607" s="15" t="s">
        <v>125</v>
      </c>
      <c r="G5607" s="15" t="s">
        <v>477</v>
      </c>
      <c r="H5607" s="15" t="s">
        <v>478</v>
      </c>
      <c r="I5607" s="15" t="s">
        <v>128</v>
      </c>
      <c r="J5607" s="15" t="s">
        <v>60</v>
      </c>
      <c r="K5607" s="15" t="s">
        <v>31</v>
      </c>
      <c r="L5607" s="15" t="str">
        <f t="array" ref="L5607">_xlfn.XLOOKUP(M5607,reference_province_to_city!$A$2:$A$11,reference_province_to_city!$B$2:$B$11)</f>
        <v>Balikpapan</v>
      </c>
      <c r="M5607" s="15" t="s">
        <v>21</v>
      </c>
      <c r="N5607" s="15">
        <v>76114.0</v>
      </c>
      <c r="O5607" s="15">
        <f t="array" ref="O5607">_xlfn.XLOOKUP(M5607,reference_postal_code!$B$2:$B$11,reference_postal_code!$A$2:$A$11)</f>
        <v>76114</v>
      </c>
      <c r="P5607" s="15" t="s">
        <v>166</v>
      </c>
      <c r="Q5607" s="15" t="s">
        <v>2616</v>
      </c>
      <c r="R5607" s="15" t="s">
        <v>65</v>
      </c>
      <c r="S5607" s="15" t="s">
        <v>66</v>
      </c>
      <c r="T5607" s="15" t="s">
        <v>2617</v>
      </c>
      <c r="U5607" s="28">
        <v>143520.0</v>
      </c>
      <c r="V5607" s="15">
        <v>2.0</v>
      </c>
      <c r="W5607" s="31">
        <v>0.2</v>
      </c>
      <c r="X5607" s="28">
        <v>44850.0</v>
      </c>
    </row>
    <row r="5608" ht="15.75" customHeight="1">
      <c r="A5608" s="15">
        <v>4640.0</v>
      </c>
      <c r="B5608" s="15" t="s">
        <v>7922</v>
      </c>
      <c r="C5608" s="18">
        <v>42624.0</v>
      </c>
      <c r="D5608" s="18">
        <v>42629.0</v>
      </c>
      <c r="E5608" s="18">
        <f t="shared" si="1"/>
        <v>42629</v>
      </c>
      <c r="F5608" s="15" t="s">
        <v>55</v>
      </c>
      <c r="G5608" s="15" t="s">
        <v>3539</v>
      </c>
      <c r="H5608" s="15" t="s">
        <v>3540</v>
      </c>
      <c r="I5608" s="15" t="s">
        <v>59</v>
      </c>
      <c r="J5608" s="15" t="s">
        <v>60</v>
      </c>
      <c r="K5608" s="15" t="s">
        <v>19</v>
      </c>
      <c r="L5608" s="15" t="str">
        <f t="array" ref="L5608">_xlfn.XLOOKUP(M5608,reference_province_to_city!$A$2:$A$11,reference_province_to_city!$B$2:$B$11)</f>
        <v>Yogyakarta</v>
      </c>
      <c r="M5608" s="15" t="s">
        <v>18</v>
      </c>
      <c r="N5608" s="15">
        <v>55111.0</v>
      </c>
      <c r="O5608" s="15">
        <f t="array" ref="O5608">_xlfn.XLOOKUP(M5608,reference_postal_code!$B$2:$B$11,reference_postal_code!$A$2:$A$11)</f>
        <v>55111</v>
      </c>
      <c r="P5608" s="15" t="s">
        <v>77</v>
      </c>
      <c r="Q5608" s="15" t="s">
        <v>5151</v>
      </c>
      <c r="R5608" s="15" t="s">
        <v>110</v>
      </c>
      <c r="S5608" s="15" t="s">
        <v>1391</v>
      </c>
      <c r="T5608" s="15" t="s">
        <v>5152</v>
      </c>
      <c r="U5608" s="28">
        <v>2.39988E7</v>
      </c>
      <c r="V5608" s="15">
        <v>8.0</v>
      </c>
      <c r="W5608" s="31">
        <v>0.0</v>
      </c>
      <c r="X5608" s="28">
        <v>1.1279436E7</v>
      </c>
    </row>
    <row r="5609" ht="15.75" customHeight="1">
      <c r="A5609" s="15">
        <v>5240.0</v>
      </c>
      <c r="B5609" s="15" t="s">
        <v>7918</v>
      </c>
      <c r="C5609" s="18">
        <v>42624.0</v>
      </c>
      <c r="D5609" s="18">
        <v>42630.0</v>
      </c>
      <c r="E5609" s="18">
        <f t="shared" si="1"/>
        <v>42630</v>
      </c>
      <c r="F5609" s="15" t="s">
        <v>55</v>
      </c>
      <c r="G5609" s="15" t="s">
        <v>5174</v>
      </c>
      <c r="H5609" s="15" t="s">
        <v>5175</v>
      </c>
      <c r="I5609" s="15" t="s">
        <v>59</v>
      </c>
      <c r="J5609" s="15" t="s">
        <v>60</v>
      </c>
      <c r="K5609" s="15" t="s">
        <v>17</v>
      </c>
      <c r="L5609" s="15" t="str">
        <f t="array" ref="L5609">_xlfn.XLOOKUP(M5609,reference_province_to_city!$A$2:$A$11,reference_province_to_city!$B$2:$B$11)</f>
        <v>Semarang</v>
      </c>
      <c r="M5609" s="15" t="s">
        <v>15</v>
      </c>
      <c r="N5609" s="15">
        <v>50111.0</v>
      </c>
      <c r="O5609" s="15">
        <f t="array" ref="O5609">_xlfn.XLOOKUP(M5609,reference_postal_code!$B$2:$B$11,reference_postal_code!$A$2:$A$11)</f>
        <v>50111</v>
      </c>
      <c r="P5609" s="15" t="s">
        <v>77</v>
      </c>
      <c r="Q5609" s="15" t="s">
        <v>3953</v>
      </c>
      <c r="R5609" s="15" t="s">
        <v>65</v>
      </c>
      <c r="S5609" s="15" t="s">
        <v>87</v>
      </c>
      <c r="T5609" s="15" t="s">
        <v>3954</v>
      </c>
      <c r="U5609" s="28">
        <v>4994100.0</v>
      </c>
      <c r="V5609" s="15">
        <v>3.0</v>
      </c>
      <c r="W5609" s="31">
        <v>0.0</v>
      </c>
      <c r="X5609" s="28">
        <v>99882.0</v>
      </c>
    </row>
    <row r="5610" ht="15.75" customHeight="1">
      <c r="A5610" s="15">
        <v>251.0</v>
      </c>
      <c r="B5610" s="15" t="s">
        <v>7921</v>
      </c>
      <c r="C5610" s="18">
        <v>42624.0</v>
      </c>
      <c r="D5610" s="18">
        <v>42630.0</v>
      </c>
      <c r="E5610" s="18">
        <f t="shared" si="1"/>
        <v>42630</v>
      </c>
      <c r="F5610" s="15" t="s">
        <v>55</v>
      </c>
      <c r="G5610" s="15" t="s">
        <v>6302</v>
      </c>
      <c r="H5610" s="15" t="s">
        <v>6303</v>
      </c>
      <c r="I5610" s="15" t="s">
        <v>59</v>
      </c>
      <c r="J5610" s="15" t="s">
        <v>60</v>
      </c>
      <c r="K5610" s="15" t="s">
        <v>10</v>
      </c>
      <c r="L5610" s="15" t="str">
        <f t="array" ref="L5610">_xlfn.XLOOKUP(M5610,reference_province_to_city!$A$2:$A$11,reference_province_to_city!$B$2:$B$11)</f>
        <v>Jakarta</v>
      </c>
      <c r="M5610" s="15" t="s">
        <v>7</v>
      </c>
      <c r="N5610" s="15">
        <v>10110.0</v>
      </c>
      <c r="O5610" s="15">
        <f t="array" ref="O5610">_xlfn.XLOOKUP(M5610,reference_postal_code!$B$2:$B$11,reference_postal_code!$A$2:$A$11)</f>
        <v>10110</v>
      </c>
      <c r="P5610" s="15" t="s">
        <v>117</v>
      </c>
      <c r="Q5610" s="15" t="s">
        <v>2351</v>
      </c>
      <c r="R5610" s="15" t="s">
        <v>65</v>
      </c>
      <c r="S5610" s="15" t="s">
        <v>66</v>
      </c>
      <c r="T5610" s="15" t="s">
        <v>2352</v>
      </c>
      <c r="U5610" s="28">
        <v>114150.0</v>
      </c>
      <c r="V5610" s="15">
        <v>1.0</v>
      </c>
      <c r="W5610" s="31">
        <v>0.0</v>
      </c>
      <c r="X5610" s="28">
        <v>53650.0</v>
      </c>
    </row>
    <row r="5611" ht="15.75" customHeight="1">
      <c r="A5611" s="15">
        <v>9973.0</v>
      </c>
      <c r="B5611" s="15" t="s">
        <v>7924</v>
      </c>
      <c r="C5611" s="18">
        <v>42624.0</v>
      </c>
      <c r="D5611" s="18">
        <v>42630.0</v>
      </c>
      <c r="E5611" s="18">
        <f t="shared" si="1"/>
        <v>42630</v>
      </c>
      <c r="F5611" s="15" t="s">
        <v>55</v>
      </c>
      <c r="G5611" s="15" t="s">
        <v>2777</v>
      </c>
      <c r="H5611" s="15" t="s">
        <v>2778</v>
      </c>
      <c r="I5611" s="15" t="s">
        <v>59</v>
      </c>
      <c r="J5611" s="15" t="s">
        <v>60</v>
      </c>
      <c r="K5611" s="15" t="s">
        <v>28</v>
      </c>
      <c r="L5611" s="15" t="str">
        <f t="array" ref="L5611">_xlfn.XLOOKUP(M5611,reference_province_to_city!$A$2:$A$11,reference_province_to_city!$B$2:$B$11)</f>
        <v>Medan</v>
      </c>
      <c r="M5611" s="15" t="s">
        <v>11</v>
      </c>
      <c r="N5611" s="15">
        <v>20111.0</v>
      </c>
      <c r="O5611" s="15">
        <f t="array" ref="O5611">_xlfn.XLOOKUP(M5611,reference_postal_code!$B$2:$B$11,reference_postal_code!$A$2:$A$11)</f>
        <v>20111</v>
      </c>
      <c r="P5611" s="15" t="s">
        <v>77</v>
      </c>
      <c r="Q5611" s="15" t="s">
        <v>1247</v>
      </c>
      <c r="R5611" s="15" t="s">
        <v>65</v>
      </c>
      <c r="S5611" s="15" t="s">
        <v>173</v>
      </c>
      <c r="T5611" s="15" t="s">
        <v>1248</v>
      </c>
      <c r="U5611" s="28">
        <v>1493520.0</v>
      </c>
      <c r="V5611" s="15">
        <v>2.0</v>
      </c>
      <c r="W5611" s="31">
        <v>0.2</v>
      </c>
      <c r="X5611" s="28">
        <v>504063.0</v>
      </c>
    </row>
    <row r="5612" ht="15.75" customHeight="1">
      <c r="A5612" s="15">
        <v>5414.0</v>
      </c>
      <c r="B5612" s="15" t="s">
        <v>7925</v>
      </c>
      <c r="C5612" s="18">
        <v>42624.0</v>
      </c>
      <c r="D5612" s="18">
        <v>42627.0</v>
      </c>
      <c r="E5612" s="18">
        <f t="shared" si="1"/>
        <v>42627</v>
      </c>
      <c r="F5612" s="15" t="s">
        <v>125</v>
      </c>
      <c r="G5612" s="15" t="s">
        <v>2563</v>
      </c>
      <c r="H5612" s="15" t="s">
        <v>2564</v>
      </c>
      <c r="I5612" s="15" t="s">
        <v>59</v>
      </c>
      <c r="J5612" s="15" t="s">
        <v>60</v>
      </c>
      <c r="K5612" s="15" t="s">
        <v>26</v>
      </c>
      <c r="L5612" s="15" t="str">
        <f t="array" ref="L5612">_xlfn.XLOOKUP(M5612,reference_province_to_city!$A$2:$A$11,reference_province_to_city!$B$2:$B$11)</f>
        <v>Denpasar</v>
      </c>
      <c r="M5612" s="15" t="s">
        <v>24</v>
      </c>
      <c r="N5612" s="15">
        <v>80231.0</v>
      </c>
      <c r="O5612" s="15">
        <f t="array" ref="O5612">_xlfn.XLOOKUP(M5612,reference_postal_code!$B$2:$B$11,reference_postal_code!$A$2:$A$11)</f>
        <v>80231</v>
      </c>
      <c r="P5612" s="15" t="s">
        <v>63</v>
      </c>
      <c r="Q5612" s="15" t="s">
        <v>1640</v>
      </c>
      <c r="R5612" s="15" t="s">
        <v>110</v>
      </c>
      <c r="S5612" s="15" t="s">
        <v>111</v>
      </c>
      <c r="T5612" s="15" t="s">
        <v>1641</v>
      </c>
      <c r="U5612" s="28">
        <v>3371250.0</v>
      </c>
      <c r="V5612" s="15">
        <v>5.0</v>
      </c>
      <c r="W5612" s="31">
        <v>0.0</v>
      </c>
      <c r="X5612" s="28">
        <v>943950.0</v>
      </c>
    </row>
    <row r="5613" ht="15.75" customHeight="1">
      <c r="A5613" s="15">
        <v>613.0</v>
      </c>
      <c r="B5613" s="15" t="s">
        <v>7917</v>
      </c>
      <c r="C5613" s="18">
        <v>42624.0</v>
      </c>
      <c r="D5613" s="18">
        <v>42626.0</v>
      </c>
      <c r="E5613" s="18">
        <f t="shared" si="1"/>
        <v>42626</v>
      </c>
      <c r="F5613" s="15" t="s">
        <v>114</v>
      </c>
      <c r="G5613" s="15" t="s">
        <v>1437</v>
      </c>
      <c r="H5613" s="15" t="s">
        <v>1438</v>
      </c>
      <c r="I5613" s="15" t="s">
        <v>128</v>
      </c>
      <c r="J5613" s="15" t="s">
        <v>60</v>
      </c>
      <c r="K5613" s="15" t="s">
        <v>14</v>
      </c>
      <c r="L5613" s="15" t="str">
        <f t="array" ref="L5613">_xlfn.XLOOKUP(M5613,reference_province_to_city!$A$2:$A$11,reference_province_to_city!$B$2:$B$11)</f>
        <v>Bandung</v>
      </c>
      <c r="M5613" s="15" t="s">
        <v>12</v>
      </c>
      <c r="N5613" s="15">
        <v>40111.0</v>
      </c>
      <c r="O5613" s="15">
        <f t="array" ref="O5613">_xlfn.XLOOKUP(M5613,reference_postal_code!$B$2:$B$11,reference_postal_code!$A$2:$A$11)</f>
        <v>40111</v>
      </c>
      <c r="P5613" s="15" t="s">
        <v>117</v>
      </c>
      <c r="Q5613" s="15" t="s">
        <v>343</v>
      </c>
      <c r="R5613" s="15" t="s">
        <v>65</v>
      </c>
      <c r="S5613" s="15" t="s">
        <v>66</v>
      </c>
      <c r="T5613" s="15" t="s">
        <v>344</v>
      </c>
      <c r="U5613" s="28">
        <v>126720.0</v>
      </c>
      <c r="V5613" s="15">
        <v>2.0</v>
      </c>
      <c r="W5613" s="31">
        <v>0.2</v>
      </c>
      <c r="X5613" s="28">
        <v>39600.0</v>
      </c>
    </row>
    <row r="5614" ht="15.75" customHeight="1">
      <c r="A5614" s="15">
        <v>7209.0</v>
      </c>
      <c r="B5614" s="15" t="s">
        <v>7923</v>
      </c>
      <c r="C5614" s="18">
        <v>42624.0</v>
      </c>
      <c r="D5614" s="18">
        <v>42626.0</v>
      </c>
      <c r="E5614" s="18">
        <f t="shared" si="1"/>
        <v>42626</v>
      </c>
      <c r="F5614" s="15" t="s">
        <v>125</v>
      </c>
      <c r="G5614" s="15" t="s">
        <v>477</v>
      </c>
      <c r="H5614" s="15" t="s">
        <v>478</v>
      </c>
      <c r="I5614" s="15" t="s">
        <v>128</v>
      </c>
      <c r="J5614" s="15" t="s">
        <v>60</v>
      </c>
      <c r="K5614" s="15" t="s">
        <v>31</v>
      </c>
      <c r="L5614" s="15" t="str">
        <f t="array" ref="L5614">_xlfn.XLOOKUP(M5614,reference_province_to_city!$A$2:$A$11,reference_province_to_city!$B$2:$B$11)</f>
        <v>Balikpapan</v>
      </c>
      <c r="M5614" s="15" t="s">
        <v>21</v>
      </c>
      <c r="N5614" s="15">
        <v>76114.0</v>
      </c>
      <c r="O5614" s="15">
        <f t="array" ref="O5614">_xlfn.XLOOKUP(M5614,reference_postal_code!$B$2:$B$11,reference_postal_code!$A$2:$A$11)</f>
        <v>76114</v>
      </c>
      <c r="P5614" s="15" t="s">
        <v>166</v>
      </c>
      <c r="Q5614" s="15" t="s">
        <v>2763</v>
      </c>
      <c r="R5614" s="15" t="s">
        <v>65</v>
      </c>
      <c r="S5614" s="15" t="s">
        <v>66</v>
      </c>
      <c r="T5614" s="15" t="s">
        <v>2764</v>
      </c>
      <c r="U5614" s="28">
        <v>311040.0</v>
      </c>
      <c r="V5614" s="15">
        <v>4.0</v>
      </c>
      <c r="W5614" s="31">
        <v>0.2</v>
      </c>
      <c r="X5614" s="28">
        <v>108864.0</v>
      </c>
    </row>
    <row r="5615" ht="15.75" customHeight="1">
      <c r="A5615" s="15">
        <v>6110.0</v>
      </c>
      <c r="B5615" s="15" t="s">
        <v>7920</v>
      </c>
      <c r="C5615" s="18">
        <v>42624.0</v>
      </c>
      <c r="D5615" s="18">
        <v>42629.0</v>
      </c>
      <c r="E5615" s="18">
        <f t="shared" si="1"/>
        <v>42629</v>
      </c>
      <c r="F5615" s="15" t="s">
        <v>55</v>
      </c>
      <c r="G5615" s="15" t="s">
        <v>3283</v>
      </c>
      <c r="H5615" s="15" t="s">
        <v>3284</v>
      </c>
      <c r="I5615" s="15" t="s">
        <v>59</v>
      </c>
      <c r="J5615" s="15" t="s">
        <v>60</v>
      </c>
      <c r="K5615" s="15" t="s">
        <v>31</v>
      </c>
      <c r="L5615" s="15" t="str">
        <f t="array" ref="L5615">_xlfn.XLOOKUP(M5615,reference_province_to_city!$A$2:$A$11,reference_province_to_city!$B$2:$B$11)</f>
        <v>Balikpapan</v>
      </c>
      <c r="M5615" s="15" t="s">
        <v>21</v>
      </c>
      <c r="N5615" s="15">
        <v>76114.0</v>
      </c>
      <c r="O5615" s="15">
        <f t="array" ref="O5615">_xlfn.XLOOKUP(M5615,reference_postal_code!$B$2:$B$11,reference_postal_code!$A$2:$A$11)</f>
        <v>76114</v>
      </c>
      <c r="P5615" s="15" t="s">
        <v>166</v>
      </c>
      <c r="Q5615" s="15" t="s">
        <v>2799</v>
      </c>
      <c r="R5615" s="15" t="s">
        <v>65</v>
      </c>
      <c r="S5615" s="15" t="s">
        <v>83</v>
      </c>
      <c r="T5615" s="15" t="s">
        <v>2800</v>
      </c>
      <c r="U5615" s="28">
        <v>28620.0</v>
      </c>
      <c r="V5615" s="15">
        <v>3.0</v>
      </c>
      <c r="W5615" s="31">
        <v>0.8</v>
      </c>
      <c r="X5615" s="28">
        <v>-48654.0</v>
      </c>
    </row>
    <row r="5616" ht="15.75" customHeight="1">
      <c r="A5616" s="15">
        <v>3594.0</v>
      </c>
      <c r="B5616" s="15" t="s">
        <v>7919</v>
      </c>
      <c r="C5616" s="18">
        <v>42624.0</v>
      </c>
      <c r="D5616" s="18">
        <v>42630.0</v>
      </c>
      <c r="E5616" s="18">
        <f t="shared" si="1"/>
        <v>42630</v>
      </c>
      <c r="F5616" s="15" t="s">
        <v>55</v>
      </c>
      <c r="G5616" s="15" t="s">
        <v>2493</v>
      </c>
      <c r="H5616" s="15" t="s">
        <v>2494</v>
      </c>
      <c r="I5616" s="15" t="s">
        <v>76</v>
      </c>
      <c r="J5616" s="15" t="s">
        <v>60</v>
      </c>
      <c r="L5616" s="15" t="str">
        <f t="array" ref="L5616">_xlfn.XLOOKUP(M5616,reference_province_to_city!$A$2:$A$11,reference_province_to_city!$B$2:$B$11)</f>
        <v>Yogyakarta</v>
      </c>
      <c r="M5616" s="15" t="s">
        <v>18</v>
      </c>
      <c r="N5616" s="15">
        <v>55111.0</v>
      </c>
      <c r="O5616" s="15">
        <f t="array" ref="O5616">_xlfn.XLOOKUP(M5616,reference_postal_code!$B$2:$B$11,reference_postal_code!$A$2:$A$11)</f>
        <v>55111</v>
      </c>
      <c r="P5616" s="15" t="s">
        <v>77</v>
      </c>
      <c r="Q5616" s="15" t="s">
        <v>1791</v>
      </c>
      <c r="R5616" s="15" t="s">
        <v>65</v>
      </c>
      <c r="S5616" s="15" t="s">
        <v>83</v>
      </c>
      <c r="T5616" s="15" t="s">
        <v>1792</v>
      </c>
      <c r="U5616" s="28">
        <v>336420.0</v>
      </c>
      <c r="V5616" s="15">
        <v>3.0</v>
      </c>
      <c r="W5616" s="31">
        <v>0.7</v>
      </c>
      <c r="X5616" s="28">
        <v>-269136.0</v>
      </c>
    </row>
    <row r="5617" ht="15.75" customHeight="1">
      <c r="A5617" s="15">
        <v>7208.0</v>
      </c>
      <c r="B5617" s="15" t="s">
        <v>7923</v>
      </c>
      <c r="C5617" s="18">
        <v>42624.0</v>
      </c>
      <c r="D5617" s="18">
        <v>42626.0</v>
      </c>
      <c r="E5617" s="18">
        <f t="shared" si="1"/>
        <v>42626</v>
      </c>
      <c r="F5617" s="15" t="s">
        <v>125</v>
      </c>
      <c r="G5617" s="15" t="s">
        <v>477</v>
      </c>
      <c r="H5617" s="15" t="s">
        <v>478</v>
      </c>
      <c r="I5617" s="15" t="s">
        <v>128</v>
      </c>
      <c r="J5617" s="15" t="s">
        <v>60</v>
      </c>
      <c r="K5617" s="15" t="s">
        <v>31</v>
      </c>
      <c r="L5617" s="15" t="str">
        <f t="array" ref="L5617">_xlfn.XLOOKUP(M5617,reference_province_to_city!$A$2:$A$11,reference_province_to_city!$B$2:$B$11)</f>
        <v>Balikpapan</v>
      </c>
      <c r="M5617" s="15" t="s">
        <v>21</v>
      </c>
      <c r="N5617" s="15">
        <v>76114.0</v>
      </c>
      <c r="O5617" s="15">
        <f t="array" ref="O5617">_xlfn.XLOOKUP(M5617,reference_postal_code!$B$2:$B$11,reference_postal_code!$A$2:$A$11)</f>
        <v>76114</v>
      </c>
      <c r="P5617" s="15" t="s">
        <v>166</v>
      </c>
      <c r="Q5617" s="15" t="s">
        <v>6479</v>
      </c>
      <c r="R5617" s="15" t="s">
        <v>65</v>
      </c>
      <c r="S5617" s="15" t="s">
        <v>93</v>
      </c>
      <c r="T5617" s="15" t="s">
        <v>6480</v>
      </c>
      <c r="U5617" s="28">
        <v>43680.0</v>
      </c>
      <c r="V5617" s="15">
        <v>2.0</v>
      </c>
      <c r="W5617" s="31">
        <v>0.2</v>
      </c>
      <c r="X5617" s="28">
        <v>13650.0</v>
      </c>
    </row>
    <row r="5618" ht="15.75" customHeight="1">
      <c r="A5618" s="15">
        <v>8807.0</v>
      </c>
      <c r="B5618" s="15" t="s">
        <v>7926</v>
      </c>
      <c r="C5618" s="18">
        <v>42625.0</v>
      </c>
      <c r="D5618" s="18">
        <v>42629.0</v>
      </c>
      <c r="E5618" s="18">
        <f t="shared" si="1"/>
        <v>42629</v>
      </c>
      <c r="F5618" s="15" t="s">
        <v>55</v>
      </c>
      <c r="G5618" s="15" t="s">
        <v>1603</v>
      </c>
      <c r="H5618" s="15" t="s">
        <v>1604</v>
      </c>
      <c r="I5618" s="15" t="s">
        <v>128</v>
      </c>
      <c r="J5618" s="15" t="s">
        <v>60</v>
      </c>
      <c r="K5618" s="15" t="s">
        <v>19</v>
      </c>
      <c r="L5618" s="15" t="str">
        <f t="array" ref="L5618">_xlfn.XLOOKUP(M5618,reference_province_to_city!$A$2:$A$11,reference_province_to_city!$B$2:$B$11)</f>
        <v>Yogyakarta</v>
      </c>
      <c r="M5618" s="15" t="s">
        <v>18</v>
      </c>
      <c r="N5618" s="15">
        <v>55111.0</v>
      </c>
      <c r="O5618" s="15">
        <f t="array" ref="O5618">_xlfn.XLOOKUP(M5618,reference_postal_code!$B$2:$B$11,reference_postal_code!$A$2:$A$11)</f>
        <v>55111</v>
      </c>
      <c r="P5618" s="15" t="s">
        <v>77</v>
      </c>
      <c r="Q5618" s="15" t="s">
        <v>863</v>
      </c>
      <c r="R5618" s="15" t="s">
        <v>106</v>
      </c>
      <c r="S5618" s="15" t="s">
        <v>139</v>
      </c>
      <c r="T5618" s="15" t="s">
        <v>864</v>
      </c>
      <c r="U5618" s="28">
        <v>607200.0</v>
      </c>
      <c r="V5618" s="15">
        <v>2.0</v>
      </c>
      <c r="W5618" s="31">
        <v>0.0</v>
      </c>
      <c r="X5618" s="28">
        <v>218592.0</v>
      </c>
    </row>
    <row r="5619" ht="15.75" customHeight="1">
      <c r="A5619" s="15">
        <v>7253.0</v>
      </c>
      <c r="B5619" s="15" t="s">
        <v>7927</v>
      </c>
      <c r="C5619" s="18">
        <v>42625.0</v>
      </c>
      <c r="D5619" s="18">
        <v>42631.0</v>
      </c>
      <c r="E5619" s="18">
        <f t="shared" si="1"/>
        <v>42631</v>
      </c>
      <c r="F5619" s="15" t="s">
        <v>55</v>
      </c>
      <c r="G5619" s="15" t="s">
        <v>4488</v>
      </c>
      <c r="H5619" s="15" t="s">
        <v>4489</v>
      </c>
      <c r="I5619" s="15" t="s">
        <v>128</v>
      </c>
      <c r="J5619" s="15" t="s">
        <v>60</v>
      </c>
      <c r="K5619" s="15" t="s">
        <v>2023</v>
      </c>
      <c r="L5619" s="15" t="str">
        <f t="array" ref="L5619">_xlfn.XLOOKUP(M5619,reference_province_to_city!$A$2:$A$11,reference_province_to_city!$B$2:$B$11)</f>
        <v>Bandung</v>
      </c>
      <c r="M5619" s="15" t="s">
        <v>12</v>
      </c>
      <c r="N5619" s="15">
        <v>40111.0</v>
      </c>
      <c r="O5619" s="15">
        <f t="array" ref="O5619">_xlfn.XLOOKUP(M5619,reference_postal_code!$B$2:$B$11,reference_postal_code!$A$2:$A$11)</f>
        <v>40111</v>
      </c>
      <c r="P5619" s="15" t="s">
        <v>117</v>
      </c>
      <c r="Q5619" s="15" t="s">
        <v>4797</v>
      </c>
      <c r="R5619" s="15" t="s">
        <v>65</v>
      </c>
      <c r="S5619" s="15" t="s">
        <v>66</v>
      </c>
      <c r="T5619" s="15" t="s">
        <v>4798</v>
      </c>
      <c r="U5619" s="28">
        <v>1027800.0</v>
      </c>
      <c r="V5619" s="15">
        <v>3.0</v>
      </c>
      <c r="W5619" s="31">
        <v>0.0</v>
      </c>
      <c r="X5619" s="28">
        <v>472788.0</v>
      </c>
    </row>
    <row r="5620" ht="15.75" customHeight="1">
      <c r="A5620" s="15">
        <v>6844.0</v>
      </c>
      <c r="B5620" s="15" t="s">
        <v>7928</v>
      </c>
      <c r="C5620" s="18">
        <v>42625.0</v>
      </c>
      <c r="D5620" s="18">
        <v>42630.0</v>
      </c>
      <c r="E5620" s="18">
        <f t="shared" si="1"/>
        <v>42630</v>
      </c>
      <c r="F5620" s="15" t="s">
        <v>55</v>
      </c>
      <c r="G5620" s="15" t="s">
        <v>1555</v>
      </c>
      <c r="H5620" s="15" t="s">
        <v>1556</v>
      </c>
      <c r="I5620" s="15" t="s">
        <v>128</v>
      </c>
      <c r="J5620" s="15" t="s">
        <v>60</v>
      </c>
      <c r="K5620" s="15" t="s">
        <v>19</v>
      </c>
      <c r="L5620" s="15" t="str">
        <f t="array" ref="L5620">_xlfn.XLOOKUP(M5620,reference_province_to_city!$A$2:$A$11,reference_province_to_city!$B$2:$B$11)</f>
        <v>Yogyakarta</v>
      </c>
      <c r="M5620" s="15" t="s">
        <v>18</v>
      </c>
      <c r="N5620" s="15">
        <v>55111.0</v>
      </c>
      <c r="O5620" s="15">
        <f t="array" ref="O5620">_xlfn.XLOOKUP(M5620,reference_postal_code!$B$2:$B$11,reference_postal_code!$A$2:$A$11)</f>
        <v>55111</v>
      </c>
      <c r="P5620" s="15" t="s">
        <v>77</v>
      </c>
      <c r="Q5620" s="15" t="s">
        <v>4509</v>
      </c>
      <c r="R5620" s="15" t="s">
        <v>65</v>
      </c>
      <c r="S5620" s="15" t="s">
        <v>87</v>
      </c>
      <c r="T5620" s="15" t="s">
        <v>4510</v>
      </c>
      <c r="U5620" s="28">
        <v>1018500.0</v>
      </c>
      <c r="V5620" s="15">
        <v>5.0</v>
      </c>
      <c r="W5620" s="31">
        <v>0.0</v>
      </c>
      <c r="X5620" s="28">
        <v>10185.0</v>
      </c>
    </row>
    <row r="5621" ht="15.75" customHeight="1">
      <c r="A5621" s="15">
        <v>312.0</v>
      </c>
      <c r="B5621" s="15" t="s">
        <v>7929</v>
      </c>
      <c r="C5621" s="18">
        <v>42625.0</v>
      </c>
      <c r="D5621" s="18">
        <v>42627.0</v>
      </c>
      <c r="E5621" s="18">
        <f t="shared" si="1"/>
        <v>42627</v>
      </c>
      <c r="F5621" s="15" t="s">
        <v>114</v>
      </c>
      <c r="G5621" s="15" t="s">
        <v>5043</v>
      </c>
      <c r="H5621" s="15" t="s">
        <v>5044</v>
      </c>
      <c r="I5621" s="15" t="s">
        <v>128</v>
      </c>
      <c r="J5621" s="15" t="s">
        <v>60</v>
      </c>
      <c r="L5621" s="15" t="str">
        <f t="array" ref="L5621">_xlfn.XLOOKUP(M5621,reference_province_to_city!$A$2:$A$11,reference_province_to_city!$B$2:$B$11)</f>
        <v>Jakarta</v>
      </c>
      <c r="M5621" s="15" t="s">
        <v>7</v>
      </c>
      <c r="N5621" s="15">
        <v>10110.0</v>
      </c>
      <c r="O5621" s="15">
        <f t="array" ref="O5621">_xlfn.XLOOKUP(M5621,reference_postal_code!$B$2:$B$11,reference_postal_code!$A$2:$A$11)</f>
        <v>10110</v>
      </c>
      <c r="P5621" s="15" t="s">
        <v>117</v>
      </c>
      <c r="Q5621" s="15" t="s">
        <v>708</v>
      </c>
      <c r="R5621" s="15" t="s">
        <v>106</v>
      </c>
      <c r="S5621" s="15" t="s">
        <v>139</v>
      </c>
      <c r="T5621" s="15" t="s">
        <v>709</v>
      </c>
      <c r="U5621" s="28">
        <v>228480.0</v>
      </c>
      <c r="V5621" s="15">
        <v>1.0</v>
      </c>
      <c r="W5621" s="31">
        <v>0.2</v>
      </c>
      <c r="X5621" s="28">
        <v>25704.0</v>
      </c>
    </row>
    <row r="5622" ht="15.75" customHeight="1">
      <c r="A5622" s="15">
        <v>8770.0</v>
      </c>
      <c r="B5622" s="15" t="s">
        <v>7930</v>
      </c>
      <c r="C5622" s="18">
        <v>42625.0</v>
      </c>
      <c r="D5622" s="18">
        <v>42626.0</v>
      </c>
      <c r="E5622" s="18">
        <f t="shared" si="1"/>
        <v>42626</v>
      </c>
      <c r="F5622" s="15" t="s">
        <v>466</v>
      </c>
      <c r="G5622" s="15" t="s">
        <v>5786</v>
      </c>
      <c r="H5622" s="15" t="s">
        <v>5787</v>
      </c>
      <c r="I5622" s="15" t="s">
        <v>76</v>
      </c>
      <c r="J5622" s="15" t="s">
        <v>60</v>
      </c>
      <c r="K5622" s="15" t="s">
        <v>31</v>
      </c>
      <c r="L5622" s="15" t="str">
        <f t="array" ref="L5622">_xlfn.XLOOKUP(M5622,reference_province_to_city!$A$2:$A$11,reference_province_to_city!$B$2:$B$11)</f>
        <v>Balikpapan</v>
      </c>
      <c r="M5622" s="15" t="s">
        <v>21</v>
      </c>
      <c r="N5622" s="15">
        <v>76114.0</v>
      </c>
      <c r="O5622" s="15">
        <f t="array" ref="O5622">_xlfn.XLOOKUP(M5622,reference_postal_code!$B$2:$B$11,reference_postal_code!$A$2:$A$11)</f>
        <v>76114</v>
      </c>
      <c r="P5622" s="15" t="s">
        <v>166</v>
      </c>
      <c r="Q5622" s="15" t="s">
        <v>4356</v>
      </c>
      <c r="R5622" s="15" t="s">
        <v>110</v>
      </c>
      <c r="S5622" s="15" t="s">
        <v>111</v>
      </c>
      <c r="T5622" s="15" t="s">
        <v>4357</v>
      </c>
      <c r="U5622" s="28">
        <v>2204280.0</v>
      </c>
      <c r="V5622" s="15">
        <v>3.0</v>
      </c>
      <c r="W5622" s="31">
        <v>0.2</v>
      </c>
      <c r="X5622" s="28">
        <v>137767.0</v>
      </c>
    </row>
    <row r="5623" ht="15.75" customHeight="1">
      <c r="A5623" s="15">
        <v>6842.0</v>
      </c>
      <c r="B5623" s="15" t="s">
        <v>7928</v>
      </c>
      <c r="C5623" s="18">
        <v>42625.0</v>
      </c>
      <c r="D5623" s="18">
        <v>42630.0</v>
      </c>
      <c r="E5623" s="18">
        <f t="shared" si="1"/>
        <v>42630</v>
      </c>
      <c r="F5623" s="15" t="s">
        <v>55</v>
      </c>
      <c r="G5623" s="15" t="s">
        <v>1555</v>
      </c>
      <c r="H5623" s="15" t="s">
        <v>1556</v>
      </c>
      <c r="I5623" s="15" t="s">
        <v>128</v>
      </c>
      <c r="J5623" s="15" t="s">
        <v>60</v>
      </c>
      <c r="K5623" s="15" t="s">
        <v>19</v>
      </c>
      <c r="L5623" s="15" t="str">
        <f t="array" ref="L5623">_xlfn.XLOOKUP(M5623,reference_province_to_city!$A$2:$A$11,reference_province_to_city!$B$2:$B$11)</f>
        <v>Yogyakarta</v>
      </c>
      <c r="M5623" s="15" t="s">
        <v>18</v>
      </c>
      <c r="N5623" s="15">
        <v>55111.0</v>
      </c>
      <c r="O5623" s="15">
        <f t="array" ref="O5623">_xlfn.XLOOKUP(M5623,reference_postal_code!$B$2:$B$11,reference_postal_code!$A$2:$A$11)</f>
        <v>55111</v>
      </c>
      <c r="P5623" s="15" t="s">
        <v>77</v>
      </c>
      <c r="Q5623" s="15" t="s">
        <v>689</v>
      </c>
      <c r="R5623" s="15" t="s">
        <v>110</v>
      </c>
      <c r="S5623" s="15" t="s">
        <v>149</v>
      </c>
      <c r="T5623" s="15" t="s">
        <v>690</v>
      </c>
      <c r="U5623" s="28">
        <v>310500.0</v>
      </c>
      <c r="V5623" s="15">
        <v>3.0</v>
      </c>
      <c r="W5623" s="31">
        <v>0.0</v>
      </c>
      <c r="X5623" s="28">
        <v>24840.0</v>
      </c>
    </row>
    <row r="5624" ht="15.75" customHeight="1">
      <c r="A5624" s="15">
        <v>6727.0</v>
      </c>
      <c r="B5624" s="15" t="s">
        <v>7931</v>
      </c>
      <c r="C5624" s="18">
        <v>42625.0</v>
      </c>
      <c r="D5624" s="18">
        <v>42629.0</v>
      </c>
      <c r="E5624" s="18">
        <f t="shared" si="1"/>
        <v>42629</v>
      </c>
      <c r="F5624" s="15" t="s">
        <v>55</v>
      </c>
      <c r="G5624" s="15" t="s">
        <v>4584</v>
      </c>
      <c r="H5624" s="15" t="s">
        <v>4585</v>
      </c>
      <c r="I5624" s="15" t="s">
        <v>59</v>
      </c>
      <c r="J5624" s="15" t="s">
        <v>60</v>
      </c>
      <c r="K5624" s="15" t="s">
        <v>26</v>
      </c>
      <c r="L5624" s="15" t="str">
        <f t="array" ref="L5624">_xlfn.XLOOKUP(M5624,reference_province_to_city!$A$2:$A$11,reference_province_to_city!$B$2:$B$11)</f>
        <v>Denpasar</v>
      </c>
      <c r="M5624" s="15" t="s">
        <v>24</v>
      </c>
      <c r="N5624" s="15">
        <v>80231.0</v>
      </c>
      <c r="O5624" s="15">
        <f t="array" ref="O5624">_xlfn.XLOOKUP(M5624,reference_postal_code!$B$2:$B$11,reference_postal_code!$A$2:$A$11)</f>
        <v>80231</v>
      </c>
      <c r="P5624" s="15" t="s">
        <v>63</v>
      </c>
      <c r="Q5624" s="15" t="s">
        <v>3309</v>
      </c>
      <c r="R5624" s="15" t="s">
        <v>65</v>
      </c>
      <c r="S5624" s="15" t="s">
        <v>83</v>
      </c>
      <c r="T5624" s="15" t="s">
        <v>3310</v>
      </c>
      <c r="U5624" s="28">
        <v>310560.0</v>
      </c>
      <c r="V5624" s="15">
        <v>4.0</v>
      </c>
      <c r="W5624" s="31">
        <v>0.2</v>
      </c>
      <c r="X5624" s="28">
        <v>116460.0</v>
      </c>
    </row>
    <row r="5625" ht="15.75" customHeight="1">
      <c r="A5625" s="15">
        <v>6843.0</v>
      </c>
      <c r="B5625" s="15" t="s">
        <v>7928</v>
      </c>
      <c r="C5625" s="18">
        <v>42625.0</v>
      </c>
      <c r="D5625" s="18">
        <v>42630.0</v>
      </c>
      <c r="E5625" s="18">
        <f t="shared" si="1"/>
        <v>42630</v>
      </c>
      <c r="F5625" s="15" t="s">
        <v>55</v>
      </c>
      <c r="G5625" s="15" t="s">
        <v>1555</v>
      </c>
      <c r="H5625" s="15" t="s">
        <v>1556</v>
      </c>
      <c r="I5625" s="15" t="s">
        <v>128</v>
      </c>
      <c r="J5625" s="15" t="s">
        <v>60</v>
      </c>
      <c r="K5625" s="15" t="s">
        <v>19</v>
      </c>
      <c r="L5625" s="15" t="str">
        <f t="array" ref="L5625">_xlfn.XLOOKUP(M5625,reference_province_to_city!$A$2:$A$11,reference_province_to_city!$B$2:$B$11)</f>
        <v>Yogyakarta</v>
      </c>
      <c r="M5625" s="15" t="s">
        <v>18</v>
      </c>
      <c r="N5625" s="15">
        <v>55111.0</v>
      </c>
      <c r="O5625" s="15">
        <f t="array" ref="O5625">_xlfn.XLOOKUP(M5625,reference_postal_code!$B$2:$B$11,reference_postal_code!$A$2:$A$11)</f>
        <v>55111</v>
      </c>
      <c r="P5625" s="15" t="s">
        <v>77</v>
      </c>
      <c r="Q5625" s="15" t="s">
        <v>3732</v>
      </c>
      <c r="R5625" s="15" t="s">
        <v>65</v>
      </c>
      <c r="S5625" s="15" t="s">
        <v>103</v>
      </c>
      <c r="T5625" s="15" t="s">
        <v>3733</v>
      </c>
      <c r="U5625" s="28">
        <v>170100.0</v>
      </c>
      <c r="V5625" s="15">
        <v>3.0</v>
      </c>
      <c r="W5625" s="31">
        <v>0.0</v>
      </c>
      <c r="X5625" s="28">
        <v>78246.0</v>
      </c>
    </row>
    <row r="5626" ht="15.75" customHeight="1">
      <c r="A5626" s="15">
        <v>313.0</v>
      </c>
      <c r="B5626" s="15" t="s">
        <v>7929</v>
      </c>
      <c r="C5626" s="18">
        <v>42625.0</v>
      </c>
      <c r="D5626" s="18">
        <v>42627.0</v>
      </c>
      <c r="E5626" s="18">
        <f t="shared" si="1"/>
        <v>42627</v>
      </c>
      <c r="F5626" s="15" t="s">
        <v>114</v>
      </c>
      <c r="G5626" s="15" t="s">
        <v>5043</v>
      </c>
      <c r="H5626" s="15" t="s">
        <v>5044</v>
      </c>
      <c r="I5626" s="15" t="s">
        <v>128</v>
      </c>
      <c r="J5626" s="15" t="s">
        <v>60</v>
      </c>
      <c r="K5626" s="15" t="s">
        <v>10</v>
      </c>
      <c r="L5626" s="15" t="str">
        <f t="array" ref="L5626">_xlfn.XLOOKUP(M5626,reference_province_to_city!$A$2:$A$11,reference_province_to_city!$B$2:$B$11)</f>
        <v>Jakarta</v>
      </c>
      <c r="M5626" s="15" t="s">
        <v>7</v>
      </c>
      <c r="N5626" s="15">
        <v>10110.0</v>
      </c>
      <c r="O5626" s="15">
        <f t="array" ref="O5626">_xlfn.XLOOKUP(M5626,reference_postal_code!$B$2:$B$11,reference_postal_code!$A$2:$A$11)</f>
        <v>10110</v>
      </c>
      <c r="P5626" s="15" t="s">
        <v>117</v>
      </c>
      <c r="Q5626" s="15" t="s">
        <v>4320</v>
      </c>
      <c r="R5626" s="15" t="s">
        <v>65</v>
      </c>
      <c r="S5626" s="15" t="s">
        <v>79</v>
      </c>
      <c r="T5626" s="15" t="s">
        <v>4321</v>
      </c>
      <c r="U5626" s="28">
        <v>93960.0</v>
      </c>
      <c r="V5626" s="15">
        <v>3.0</v>
      </c>
      <c r="W5626" s="31">
        <v>0.2</v>
      </c>
      <c r="X5626" s="28">
        <v>30537.0</v>
      </c>
    </row>
    <row r="5627" ht="15.75" customHeight="1">
      <c r="A5627" s="15">
        <v>8771.0</v>
      </c>
      <c r="B5627" s="15" t="s">
        <v>7930</v>
      </c>
      <c r="C5627" s="18">
        <v>42625.0</v>
      </c>
      <c r="D5627" s="18">
        <v>42626.0</v>
      </c>
      <c r="E5627" s="18">
        <f t="shared" si="1"/>
        <v>42626</v>
      </c>
      <c r="F5627" s="15" t="s">
        <v>466</v>
      </c>
      <c r="G5627" s="15" t="s">
        <v>5786</v>
      </c>
      <c r="H5627" s="15" t="s">
        <v>5787</v>
      </c>
      <c r="I5627" s="15" t="s">
        <v>76</v>
      </c>
      <c r="J5627" s="15" t="s">
        <v>60</v>
      </c>
      <c r="K5627" s="15" t="s">
        <v>31</v>
      </c>
      <c r="L5627" s="15" t="str">
        <f t="array" ref="L5627">_xlfn.XLOOKUP(M5627,reference_province_to_city!$A$2:$A$11,reference_province_to_city!$B$2:$B$11)</f>
        <v>Balikpapan</v>
      </c>
      <c r="M5627" s="15" t="s">
        <v>21</v>
      </c>
      <c r="N5627" s="15">
        <v>76114.0</v>
      </c>
      <c r="O5627" s="15">
        <f t="array" ref="O5627">_xlfn.XLOOKUP(M5627,reference_postal_code!$B$2:$B$11,reference_postal_code!$A$2:$A$11)</f>
        <v>76114</v>
      </c>
      <c r="P5627" s="15" t="s">
        <v>166</v>
      </c>
      <c r="Q5627" s="15" t="s">
        <v>952</v>
      </c>
      <c r="R5627" s="15" t="s">
        <v>106</v>
      </c>
      <c r="S5627" s="15" t="s">
        <v>107</v>
      </c>
      <c r="T5627" s="15" t="s">
        <v>953</v>
      </c>
      <c r="U5627" s="28">
        <v>1247040.0</v>
      </c>
      <c r="V5627" s="15">
        <v>4.0</v>
      </c>
      <c r="W5627" s="31">
        <v>0.2</v>
      </c>
      <c r="X5627" s="28">
        <v>77940.0</v>
      </c>
    </row>
    <row r="5628" ht="15.75" customHeight="1">
      <c r="A5628" s="15">
        <v>310.0</v>
      </c>
      <c r="B5628" s="15" t="s">
        <v>7929</v>
      </c>
      <c r="C5628" s="18">
        <v>42625.0</v>
      </c>
      <c r="D5628" s="18">
        <v>42627.0</v>
      </c>
      <c r="E5628" s="18">
        <f t="shared" si="1"/>
        <v>42627</v>
      </c>
      <c r="F5628" s="15" t="s">
        <v>114</v>
      </c>
      <c r="G5628" s="15" t="s">
        <v>5043</v>
      </c>
      <c r="H5628" s="15" t="s">
        <v>5044</v>
      </c>
      <c r="I5628" s="15" t="s">
        <v>128</v>
      </c>
      <c r="J5628" s="15" t="s">
        <v>60</v>
      </c>
      <c r="K5628" s="15" t="s">
        <v>10</v>
      </c>
      <c r="L5628" s="15" t="str">
        <f t="array" ref="L5628">_xlfn.XLOOKUP(M5628,reference_province_to_city!$A$2:$A$11,reference_province_to_city!$B$2:$B$11)</f>
        <v>Jakarta</v>
      </c>
      <c r="M5628" s="15" t="s">
        <v>7</v>
      </c>
      <c r="N5628" s="15">
        <v>10110.0</v>
      </c>
      <c r="O5628" s="15">
        <f t="array" ref="O5628">_xlfn.XLOOKUP(M5628,reference_postal_code!$B$2:$B$11,reference_postal_code!$A$2:$A$11)</f>
        <v>10110</v>
      </c>
      <c r="P5628" s="15" t="s">
        <v>117</v>
      </c>
      <c r="Q5628" s="15" t="s">
        <v>1103</v>
      </c>
      <c r="R5628" s="15" t="s">
        <v>106</v>
      </c>
      <c r="S5628" s="15" t="s">
        <v>139</v>
      </c>
      <c r="T5628" s="15" t="s">
        <v>1104</v>
      </c>
      <c r="U5628" s="28">
        <v>227040.0</v>
      </c>
      <c r="V5628" s="15">
        <v>4.0</v>
      </c>
      <c r="W5628" s="31">
        <v>0.2</v>
      </c>
      <c r="X5628" s="28">
        <v>53922.0</v>
      </c>
    </row>
    <row r="5629" ht="15.75" customHeight="1">
      <c r="A5629" s="15">
        <v>6726.0</v>
      </c>
      <c r="B5629" s="15" t="s">
        <v>7931</v>
      </c>
      <c r="C5629" s="18">
        <v>42625.0</v>
      </c>
      <c r="D5629" s="18">
        <v>42629.0</v>
      </c>
      <c r="E5629" s="18">
        <f t="shared" si="1"/>
        <v>42629</v>
      </c>
      <c r="F5629" s="15" t="s">
        <v>55</v>
      </c>
      <c r="G5629" s="15" t="s">
        <v>4584</v>
      </c>
      <c r="H5629" s="15" t="s">
        <v>4585</v>
      </c>
      <c r="I5629" s="15" t="s">
        <v>59</v>
      </c>
      <c r="J5629" s="15" t="s">
        <v>60</v>
      </c>
      <c r="K5629" s="15" t="s">
        <v>26</v>
      </c>
      <c r="L5629" s="15" t="str">
        <f t="array" ref="L5629">_xlfn.XLOOKUP(M5629,reference_province_to_city!$A$2:$A$11,reference_province_to_city!$B$2:$B$11)</f>
        <v>Denpasar</v>
      </c>
      <c r="M5629" s="15" t="s">
        <v>24</v>
      </c>
      <c r="N5629" s="15">
        <v>80231.0</v>
      </c>
      <c r="O5629" s="15">
        <f t="array" ref="O5629">_xlfn.XLOOKUP(M5629,reference_postal_code!$B$2:$B$11,reference_postal_code!$A$2:$A$11)</f>
        <v>80231</v>
      </c>
      <c r="P5629" s="15" t="s">
        <v>63</v>
      </c>
      <c r="Q5629" s="15" t="s">
        <v>4555</v>
      </c>
      <c r="R5629" s="15" t="s">
        <v>65</v>
      </c>
      <c r="S5629" s="15" t="s">
        <v>79</v>
      </c>
      <c r="T5629" s="15" t="s">
        <v>4556</v>
      </c>
      <c r="U5629" s="28">
        <v>166050.0</v>
      </c>
      <c r="V5629" s="15">
        <v>3.0</v>
      </c>
      <c r="W5629" s="31">
        <v>0.0</v>
      </c>
      <c r="X5629" s="28">
        <v>78044.0</v>
      </c>
    </row>
    <row r="5630" ht="15.75" customHeight="1">
      <c r="A5630" s="15">
        <v>311.0</v>
      </c>
      <c r="B5630" s="15" t="s">
        <v>7929</v>
      </c>
      <c r="C5630" s="18">
        <v>42625.0</v>
      </c>
      <c r="D5630" s="18">
        <v>42627.0</v>
      </c>
      <c r="E5630" s="18">
        <f t="shared" si="1"/>
        <v>42627</v>
      </c>
      <c r="F5630" s="15" t="s">
        <v>114</v>
      </c>
      <c r="G5630" s="15" t="s">
        <v>5043</v>
      </c>
      <c r="H5630" s="15" t="s">
        <v>5044</v>
      </c>
      <c r="I5630" s="15" t="s">
        <v>128</v>
      </c>
      <c r="J5630" s="15" t="s">
        <v>60</v>
      </c>
      <c r="K5630" s="15" t="s">
        <v>10</v>
      </c>
      <c r="L5630" s="15" t="str">
        <f t="array" ref="L5630">_xlfn.XLOOKUP(M5630,reference_province_to_city!$A$2:$A$11,reference_province_to_city!$B$2:$B$11)</f>
        <v>Jakarta</v>
      </c>
      <c r="M5630" s="15" t="s">
        <v>7</v>
      </c>
      <c r="N5630" s="15">
        <v>10110.0</v>
      </c>
      <c r="O5630" s="15">
        <f t="array" ref="O5630">_xlfn.XLOOKUP(M5630,reference_postal_code!$B$2:$B$11,reference_postal_code!$A$2:$A$11)</f>
        <v>10110</v>
      </c>
      <c r="P5630" s="15" t="s">
        <v>117</v>
      </c>
      <c r="Q5630" s="15" t="s">
        <v>5081</v>
      </c>
      <c r="R5630" s="15" t="s">
        <v>106</v>
      </c>
      <c r="S5630" s="15" t="s">
        <v>107</v>
      </c>
      <c r="T5630" s="15" t="s">
        <v>5082</v>
      </c>
      <c r="U5630" s="28">
        <v>7001520.0</v>
      </c>
      <c r="V5630" s="15">
        <v>2.0</v>
      </c>
      <c r="W5630" s="31">
        <v>0.2</v>
      </c>
      <c r="X5630" s="28">
        <v>787671.0</v>
      </c>
    </row>
    <row r="5631" ht="15.75" customHeight="1">
      <c r="A5631" s="15">
        <v>6725.0</v>
      </c>
      <c r="B5631" s="15" t="s">
        <v>7931</v>
      </c>
      <c r="C5631" s="18">
        <v>42625.0</v>
      </c>
      <c r="D5631" s="18">
        <v>42629.0</v>
      </c>
      <c r="E5631" s="18">
        <f t="shared" si="1"/>
        <v>42629</v>
      </c>
      <c r="F5631" s="15" t="s">
        <v>55</v>
      </c>
      <c r="G5631" s="15" t="s">
        <v>4584</v>
      </c>
      <c r="H5631" s="15" t="s">
        <v>4585</v>
      </c>
      <c r="I5631" s="15" t="s">
        <v>59</v>
      </c>
      <c r="J5631" s="15" t="s">
        <v>60</v>
      </c>
      <c r="K5631" s="15" t="s">
        <v>26</v>
      </c>
      <c r="L5631" s="15" t="str">
        <f t="array" ref="L5631">_xlfn.XLOOKUP(M5631,reference_province_to_city!$A$2:$A$11,reference_province_to_city!$B$2:$B$11)</f>
        <v>Denpasar</v>
      </c>
      <c r="M5631" s="15" t="s">
        <v>24</v>
      </c>
      <c r="N5631" s="15">
        <v>80231.0</v>
      </c>
      <c r="O5631" s="15">
        <f t="array" ref="O5631">_xlfn.XLOOKUP(M5631,reference_postal_code!$B$2:$B$11,reference_postal_code!$A$2:$A$11)</f>
        <v>80231</v>
      </c>
      <c r="P5631" s="15" t="s">
        <v>63</v>
      </c>
      <c r="Q5631" s="15" t="s">
        <v>3846</v>
      </c>
      <c r="R5631" s="15" t="s">
        <v>65</v>
      </c>
      <c r="S5631" s="15" t="s">
        <v>103</v>
      </c>
      <c r="T5631" s="15" t="s">
        <v>3847</v>
      </c>
      <c r="U5631" s="28">
        <v>157050.0</v>
      </c>
      <c r="V5631" s="15">
        <v>3.0</v>
      </c>
      <c r="W5631" s="31">
        <v>0.0</v>
      </c>
      <c r="X5631" s="28">
        <v>72243.0</v>
      </c>
    </row>
    <row r="5632" ht="15.75" customHeight="1">
      <c r="A5632" s="15">
        <v>6845.0</v>
      </c>
      <c r="B5632" s="15" t="s">
        <v>7928</v>
      </c>
      <c r="C5632" s="18">
        <v>42625.0</v>
      </c>
      <c r="D5632" s="18">
        <v>42630.0</v>
      </c>
      <c r="E5632" s="18">
        <f t="shared" si="1"/>
        <v>42630</v>
      </c>
      <c r="F5632" s="15" t="s">
        <v>55</v>
      </c>
      <c r="G5632" s="15" t="s">
        <v>1555</v>
      </c>
      <c r="H5632" s="15" t="s">
        <v>1556</v>
      </c>
      <c r="I5632" s="15" t="s">
        <v>128</v>
      </c>
      <c r="J5632" s="15" t="s">
        <v>60</v>
      </c>
      <c r="K5632" s="15" t="s">
        <v>19</v>
      </c>
      <c r="L5632" s="15" t="str">
        <f t="array" ref="L5632">_xlfn.XLOOKUP(M5632,reference_province_to_city!$A$2:$A$11,reference_province_to_city!$B$2:$B$11)</f>
        <v>Yogyakarta</v>
      </c>
      <c r="M5632" s="15" t="s">
        <v>18</v>
      </c>
      <c r="N5632" s="15">
        <v>55111.0</v>
      </c>
      <c r="O5632" s="15">
        <f t="array" ref="O5632">_xlfn.XLOOKUP(M5632,reference_postal_code!$B$2:$B$11,reference_postal_code!$A$2:$A$11)</f>
        <v>55111</v>
      </c>
      <c r="P5632" s="15" t="s">
        <v>77</v>
      </c>
      <c r="Q5632" s="15" t="s">
        <v>6320</v>
      </c>
      <c r="R5632" s="15" t="s">
        <v>106</v>
      </c>
      <c r="S5632" s="15" t="s">
        <v>107</v>
      </c>
      <c r="T5632" s="15" t="s">
        <v>6321</v>
      </c>
      <c r="U5632" s="28">
        <v>1.58868E7</v>
      </c>
      <c r="V5632" s="15">
        <v>4.0</v>
      </c>
      <c r="W5632" s="31">
        <v>0.0</v>
      </c>
      <c r="X5632" s="28">
        <v>4607172.0</v>
      </c>
    </row>
    <row r="5633" ht="15.75" customHeight="1">
      <c r="A5633" s="15">
        <v>7383.0</v>
      </c>
      <c r="B5633" s="15" t="s">
        <v>7932</v>
      </c>
      <c r="C5633" s="18">
        <v>42626.0</v>
      </c>
      <c r="D5633" s="18">
        <v>42631.0</v>
      </c>
      <c r="E5633" s="18">
        <f t="shared" si="1"/>
        <v>42631</v>
      </c>
      <c r="F5633" s="15" t="s">
        <v>55</v>
      </c>
      <c r="G5633" s="15" t="s">
        <v>1552</v>
      </c>
      <c r="H5633" s="15" t="s">
        <v>1553</v>
      </c>
      <c r="I5633" s="15" t="s">
        <v>59</v>
      </c>
      <c r="J5633" s="15" t="s">
        <v>60</v>
      </c>
      <c r="K5633" s="15" t="s">
        <v>31</v>
      </c>
      <c r="L5633" s="15" t="str">
        <f t="array" ref="L5633">_xlfn.XLOOKUP(M5633,reference_province_to_city!$A$2:$A$11,reference_province_to_city!$B$2:$B$11)</f>
        <v>Balikpapan</v>
      </c>
      <c r="M5633" s="15" t="s">
        <v>21</v>
      </c>
      <c r="N5633" s="15">
        <v>76114.0</v>
      </c>
      <c r="O5633" s="15">
        <f t="array" ref="O5633">_xlfn.XLOOKUP(M5633,reference_postal_code!$B$2:$B$11,reference_postal_code!$A$2:$A$11)</f>
        <v>76114</v>
      </c>
      <c r="P5633" s="15" t="s">
        <v>166</v>
      </c>
      <c r="Q5633" s="15" t="s">
        <v>6035</v>
      </c>
      <c r="R5633" s="15" t="s">
        <v>65</v>
      </c>
      <c r="S5633" s="15" t="s">
        <v>226</v>
      </c>
      <c r="T5633" s="15" t="s">
        <v>6036</v>
      </c>
      <c r="U5633" s="28">
        <v>253500.0</v>
      </c>
      <c r="V5633" s="15">
        <v>2.0</v>
      </c>
      <c r="W5633" s="31">
        <v>0.0</v>
      </c>
      <c r="X5633" s="28">
        <v>76050.0</v>
      </c>
    </row>
    <row r="5634" ht="15.75" customHeight="1">
      <c r="A5634" s="15">
        <v>7385.0</v>
      </c>
      <c r="B5634" s="15" t="s">
        <v>7932</v>
      </c>
      <c r="C5634" s="18">
        <v>42626.0</v>
      </c>
      <c r="D5634" s="18">
        <v>42631.0</v>
      </c>
      <c r="E5634" s="18">
        <f t="shared" si="1"/>
        <v>42631</v>
      </c>
      <c r="F5634" s="15" t="s">
        <v>55</v>
      </c>
      <c r="G5634" s="15" t="s">
        <v>1552</v>
      </c>
      <c r="H5634" s="15" t="s">
        <v>1553</v>
      </c>
      <c r="I5634" s="15" t="s">
        <v>59</v>
      </c>
      <c r="J5634" s="15" t="s">
        <v>60</v>
      </c>
      <c r="K5634" s="15" t="s">
        <v>31</v>
      </c>
      <c r="L5634" s="15" t="str">
        <f t="array" ref="L5634">_xlfn.XLOOKUP(M5634,reference_province_to_city!$A$2:$A$11,reference_province_to_city!$B$2:$B$11)</f>
        <v>Balikpapan</v>
      </c>
      <c r="M5634" s="15" t="s">
        <v>21</v>
      </c>
      <c r="N5634" s="15">
        <v>76114.0</v>
      </c>
      <c r="O5634" s="15">
        <f t="array" ref="O5634">_xlfn.XLOOKUP(M5634,reference_postal_code!$B$2:$B$11,reference_postal_code!$A$2:$A$11)</f>
        <v>76114</v>
      </c>
      <c r="P5634" s="15" t="s">
        <v>166</v>
      </c>
      <c r="Q5634" s="15" t="s">
        <v>1669</v>
      </c>
      <c r="R5634" s="15" t="s">
        <v>65</v>
      </c>
      <c r="S5634" s="15" t="s">
        <v>222</v>
      </c>
      <c r="T5634" s="15" t="s">
        <v>1670</v>
      </c>
      <c r="U5634" s="28">
        <v>5670000.0</v>
      </c>
      <c r="V5634" s="15">
        <v>2.0</v>
      </c>
      <c r="W5634" s="31">
        <v>0.0</v>
      </c>
      <c r="X5634" s="28">
        <v>2041200.0</v>
      </c>
    </row>
    <row r="5635" ht="15.75" customHeight="1">
      <c r="A5635" s="15">
        <v>7380.0</v>
      </c>
      <c r="B5635" s="15" t="s">
        <v>7932</v>
      </c>
      <c r="C5635" s="18">
        <v>42626.0</v>
      </c>
      <c r="D5635" s="18">
        <v>42631.0</v>
      </c>
      <c r="E5635" s="18">
        <f t="shared" si="1"/>
        <v>42631</v>
      </c>
      <c r="F5635" s="15" t="s">
        <v>55</v>
      </c>
      <c r="G5635" s="15" t="s">
        <v>1552</v>
      </c>
      <c r="H5635" s="15" t="s">
        <v>1553</v>
      </c>
      <c r="I5635" s="15" t="s">
        <v>59</v>
      </c>
      <c r="J5635" s="15" t="s">
        <v>60</v>
      </c>
      <c r="K5635" s="15" t="s">
        <v>31</v>
      </c>
      <c r="L5635" s="15" t="str">
        <f t="array" ref="L5635">_xlfn.XLOOKUP(M5635,reference_province_to_city!$A$2:$A$11,reference_province_to_city!$B$2:$B$11)</f>
        <v>Balikpapan</v>
      </c>
      <c r="M5635" s="15" t="s">
        <v>21</v>
      </c>
      <c r="N5635" s="15">
        <v>76114.0</v>
      </c>
      <c r="O5635" s="15">
        <f t="array" ref="O5635">_xlfn.XLOOKUP(M5635,reference_postal_code!$B$2:$B$11,reference_postal_code!$A$2:$A$11)</f>
        <v>76114</v>
      </c>
      <c r="P5635" s="15" t="s">
        <v>166</v>
      </c>
      <c r="Q5635" s="15" t="s">
        <v>4509</v>
      </c>
      <c r="R5635" s="15" t="s">
        <v>65</v>
      </c>
      <c r="S5635" s="15" t="s">
        <v>87</v>
      </c>
      <c r="T5635" s="15" t="s">
        <v>4510</v>
      </c>
      <c r="U5635" s="28">
        <v>611100.0</v>
      </c>
      <c r="V5635" s="15">
        <v>3.0</v>
      </c>
      <c r="W5635" s="31">
        <v>0.0</v>
      </c>
      <c r="X5635" s="28">
        <v>6111.0</v>
      </c>
    </row>
    <row r="5636" ht="15.75" customHeight="1">
      <c r="A5636" s="15">
        <v>7389.0</v>
      </c>
      <c r="B5636" s="15" t="s">
        <v>7932</v>
      </c>
      <c r="C5636" s="18">
        <v>42626.0</v>
      </c>
      <c r="D5636" s="18">
        <v>42631.0</v>
      </c>
      <c r="E5636" s="18">
        <f t="shared" si="1"/>
        <v>42631</v>
      </c>
      <c r="F5636" s="15" t="s">
        <v>55</v>
      </c>
      <c r="G5636" s="15" t="s">
        <v>1552</v>
      </c>
      <c r="H5636" s="15" t="s">
        <v>1553</v>
      </c>
      <c r="I5636" s="15" t="s">
        <v>59</v>
      </c>
      <c r="J5636" s="15" t="s">
        <v>60</v>
      </c>
      <c r="K5636" s="15" t="s">
        <v>31</v>
      </c>
      <c r="L5636" s="15" t="str">
        <f t="array" ref="L5636">_xlfn.XLOOKUP(M5636,reference_province_to_city!$A$2:$A$11,reference_province_to_city!$B$2:$B$11)</f>
        <v>Balikpapan</v>
      </c>
      <c r="M5636" s="15" t="s">
        <v>21</v>
      </c>
      <c r="N5636" s="15">
        <v>76114.0</v>
      </c>
      <c r="O5636" s="15">
        <f t="array" ref="O5636">_xlfn.XLOOKUP(M5636,reference_postal_code!$B$2:$B$11,reference_postal_code!$A$2:$A$11)</f>
        <v>76114</v>
      </c>
      <c r="P5636" s="15" t="s">
        <v>166</v>
      </c>
      <c r="Q5636" s="15" t="s">
        <v>4688</v>
      </c>
      <c r="R5636" s="15" t="s">
        <v>110</v>
      </c>
      <c r="S5636" s="15" t="s">
        <v>111</v>
      </c>
      <c r="T5636" s="15" t="s">
        <v>4689</v>
      </c>
      <c r="U5636" s="28">
        <v>449550.0</v>
      </c>
      <c r="V5636" s="15">
        <v>3.0</v>
      </c>
      <c r="W5636" s="31">
        <v>0.0</v>
      </c>
      <c r="X5636" s="28">
        <v>4495.0</v>
      </c>
    </row>
    <row r="5637" ht="15.75" customHeight="1">
      <c r="A5637" s="15">
        <v>7384.0</v>
      </c>
      <c r="B5637" s="15" t="s">
        <v>7932</v>
      </c>
      <c r="C5637" s="18">
        <v>42626.0</v>
      </c>
      <c r="D5637" s="18">
        <v>42631.0</v>
      </c>
      <c r="E5637" s="18">
        <f t="shared" si="1"/>
        <v>42631</v>
      </c>
      <c r="F5637" s="15" t="s">
        <v>55</v>
      </c>
      <c r="G5637" s="15" t="s">
        <v>1552</v>
      </c>
      <c r="H5637" s="15" t="s">
        <v>1553</v>
      </c>
      <c r="I5637" s="15" t="s">
        <v>59</v>
      </c>
      <c r="J5637" s="15" t="s">
        <v>60</v>
      </c>
      <c r="K5637" s="15" t="s">
        <v>31</v>
      </c>
      <c r="L5637" s="15" t="str">
        <f t="array" ref="L5637">_xlfn.XLOOKUP(M5637,reference_province_to_city!$A$2:$A$11,reference_province_to_city!$B$2:$B$11)</f>
        <v>Balikpapan</v>
      </c>
      <c r="M5637" s="15" t="s">
        <v>21</v>
      </c>
      <c r="N5637" s="15">
        <v>76114.0</v>
      </c>
      <c r="O5637" s="15">
        <f t="array" ref="O5637">_xlfn.XLOOKUP(M5637,reference_postal_code!$B$2:$B$11,reference_postal_code!$A$2:$A$11)</f>
        <v>76114</v>
      </c>
      <c r="P5637" s="15" t="s">
        <v>166</v>
      </c>
      <c r="Q5637" s="15" t="s">
        <v>5368</v>
      </c>
      <c r="R5637" s="15" t="s">
        <v>65</v>
      </c>
      <c r="S5637" s="15" t="s">
        <v>66</v>
      </c>
      <c r="T5637" s="15" t="s">
        <v>5369</v>
      </c>
      <c r="U5637" s="28">
        <v>264150.0</v>
      </c>
      <c r="V5637" s="15">
        <v>3.0</v>
      </c>
      <c r="W5637" s="31">
        <v>0.0</v>
      </c>
      <c r="X5637" s="28">
        <v>126792.0</v>
      </c>
    </row>
    <row r="5638" ht="15.75" customHeight="1">
      <c r="A5638" s="15">
        <v>7381.0</v>
      </c>
      <c r="B5638" s="15" t="s">
        <v>7932</v>
      </c>
      <c r="C5638" s="18">
        <v>42626.0</v>
      </c>
      <c r="D5638" s="18">
        <v>42631.0</v>
      </c>
      <c r="E5638" s="18">
        <f t="shared" si="1"/>
        <v>42631</v>
      </c>
      <c r="F5638" s="15" t="s">
        <v>55</v>
      </c>
      <c r="G5638" s="15" t="s">
        <v>1552</v>
      </c>
      <c r="H5638" s="15" t="s">
        <v>1553</v>
      </c>
      <c r="I5638" s="15" t="s">
        <v>59</v>
      </c>
      <c r="J5638" s="15" t="s">
        <v>60</v>
      </c>
      <c r="K5638" s="15" t="s">
        <v>31</v>
      </c>
      <c r="L5638" s="15" t="str">
        <f t="array" ref="L5638">_xlfn.XLOOKUP(M5638,reference_province_to_city!$A$2:$A$11,reference_province_to_city!$B$2:$B$11)</f>
        <v>Balikpapan</v>
      </c>
      <c r="M5638" s="15" t="s">
        <v>21</v>
      </c>
      <c r="N5638" s="15">
        <v>76114.0</v>
      </c>
      <c r="O5638" s="15">
        <f t="array" ref="O5638">_xlfn.XLOOKUP(M5638,reference_postal_code!$B$2:$B$11,reference_postal_code!$A$2:$A$11)</f>
        <v>76114</v>
      </c>
      <c r="P5638" s="15" t="s">
        <v>166</v>
      </c>
      <c r="Q5638" s="15" t="s">
        <v>2204</v>
      </c>
      <c r="R5638" s="15" t="s">
        <v>65</v>
      </c>
      <c r="S5638" s="15" t="s">
        <v>79</v>
      </c>
      <c r="T5638" s="15" t="s">
        <v>2205</v>
      </c>
      <c r="U5638" s="28">
        <v>216000.0</v>
      </c>
      <c r="V5638" s="15">
        <v>5.0</v>
      </c>
      <c r="W5638" s="31">
        <v>0.0</v>
      </c>
      <c r="X5638" s="28">
        <v>105840.0</v>
      </c>
    </row>
    <row r="5639" ht="15.75" customHeight="1">
      <c r="A5639" s="15">
        <v>7382.0</v>
      </c>
      <c r="B5639" s="15" t="s">
        <v>7932</v>
      </c>
      <c r="C5639" s="18">
        <v>42626.0</v>
      </c>
      <c r="D5639" s="18">
        <v>42631.0</v>
      </c>
      <c r="E5639" s="18">
        <f t="shared" si="1"/>
        <v>42631</v>
      </c>
      <c r="F5639" s="15" t="s">
        <v>55</v>
      </c>
      <c r="G5639" s="15" t="s">
        <v>1552</v>
      </c>
      <c r="H5639" s="15" t="s">
        <v>1553</v>
      </c>
      <c r="I5639" s="15" t="s">
        <v>59</v>
      </c>
      <c r="J5639" s="15" t="s">
        <v>60</v>
      </c>
      <c r="K5639" s="15" t="s">
        <v>31</v>
      </c>
      <c r="L5639" s="15" t="str">
        <f t="array" ref="L5639">_xlfn.XLOOKUP(M5639,reference_province_to_city!$A$2:$A$11,reference_province_to_city!$B$2:$B$11)</f>
        <v>Balikpapan</v>
      </c>
      <c r="M5639" s="15" t="s">
        <v>21</v>
      </c>
      <c r="N5639" s="15">
        <v>76114.0</v>
      </c>
      <c r="O5639" s="15">
        <f t="array" ref="O5639">_xlfn.XLOOKUP(M5639,reference_postal_code!$B$2:$B$11,reference_postal_code!$A$2:$A$11)</f>
        <v>76114</v>
      </c>
      <c r="P5639" s="15" t="s">
        <v>166</v>
      </c>
      <c r="Q5639" s="15" t="s">
        <v>4301</v>
      </c>
      <c r="R5639" s="15" t="s">
        <v>110</v>
      </c>
      <c r="S5639" s="15" t="s">
        <v>111</v>
      </c>
      <c r="T5639" s="15" t="s">
        <v>4302</v>
      </c>
      <c r="U5639" s="28">
        <v>2249250.0</v>
      </c>
      <c r="V5639" s="15">
        <v>5.0</v>
      </c>
      <c r="W5639" s="31">
        <v>0.0</v>
      </c>
      <c r="X5639" s="28">
        <v>629790.0</v>
      </c>
    </row>
    <row r="5640" ht="15.75" customHeight="1">
      <c r="A5640" s="15">
        <v>7387.0</v>
      </c>
      <c r="B5640" s="15" t="s">
        <v>7932</v>
      </c>
      <c r="C5640" s="18">
        <v>42626.0</v>
      </c>
      <c r="D5640" s="18">
        <v>42631.0</v>
      </c>
      <c r="E5640" s="18">
        <f t="shared" si="1"/>
        <v>42631</v>
      </c>
      <c r="F5640" s="15" t="s">
        <v>55</v>
      </c>
      <c r="G5640" s="15" t="s">
        <v>1552</v>
      </c>
      <c r="H5640" s="15" t="s">
        <v>1553</v>
      </c>
      <c r="I5640" s="15" t="s">
        <v>59</v>
      </c>
      <c r="J5640" s="15" t="s">
        <v>60</v>
      </c>
      <c r="K5640" s="15" t="s">
        <v>31</v>
      </c>
      <c r="L5640" s="15" t="str">
        <f t="array" ref="L5640">_xlfn.XLOOKUP(M5640,reference_province_to_city!$A$2:$A$11,reference_province_to_city!$B$2:$B$11)</f>
        <v>Balikpapan</v>
      </c>
      <c r="M5640" s="15" t="s">
        <v>21</v>
      </c>
      <c r="N5640" s="15">
        <v>76114.0</v>
      </c>
      <c r="O5640" s="15">
        <f t="array" ref="O5640">_xlfn.XLOOKUP(M5640,reference_postal_code!$B$2:$B$11,reference_postal_code!$A$2:$A$11)</f>
        <v>76114</v>
      </c>
      <c r="P5640" s="15" t="s">
        <v>166</v>
      </c>
      <c r="Q5640" s="15" t="s">
        <v>3406</v>
      </c>
      <c r="R5640" s="15" t="s">
        <v>65</v>
      </c>
      <c r="S5640" s="15" t="s">
        <v>87</v>
      </c>
      <c r="T5640" s="15" t="s">
        <v>3407</v>
      </c>
      <c r="U5640" s="28">
        <v>5596200.0</v>
      </c>
      <c r="V5640" s="15">
        <v>6.0</v>
      </c>
      <c r="W5640" s="31">
        <v>0.0</v>
      </c>
      <c r="X5640" s="28">
        <v>1510974.0</v>
      </c>
    </row>
    <row r="5641" ht="15.75" customHeight="1">
      <c r="A5641" s="15">
        <v>7386.0</v>
      </c>
      <c r="B5641" s="15" t="s">
        <v>7932</v>
      </c>
      <c r="C5641" s="18">
        <v>42626.0</v>
      </c>
      <c r="D5641" s="18">
        <v>42631.0</v>
      </c>
      <c r="E5641" s="18">
        <f t="shared" si="1"/>
        <v>42631</v>
      </c>
      <c r="F5641" s="15" t="s">
        <v>55</v>
      </c>
      <c r="G5641" s="15" t="s">
        <v>1552</v>
      </c>
      <c r="H5641" s="15" t="s">
        <v>1553</v>
      </c>
      <c r="I5641" s="15" t="s">
        <v>59</v>
      </c>
      <c r="J5641" s="15" t="s">
        <v>60</v>
      </c>
      <c r="K5641" s="15" t="s">
        <v>31</v>
      </c>
      <c r="L5641" s="15" t="str">
        <f t="array" ref="L5641">_xlfn.XLOOKUP(M5641,reference_province_to_city!$A$2:$A$11,reference_province_to_city!$B$2:$B$11)</f>
        <v>Balikpapan</v>
      </c>
      <c r="M5641" s="15" t="s">
        <v>21</v>
      </c>
      <c r="N5641" s="15">
        <v>76114.0</v>
      </c>
      <c r="O5641" s="15">
        <f t="array" ref="O5641">_xlfn.XLOOKUP(M5641,reference_postal_code!$B$2:$B$11,reference_postal_code!$A$2:$A$11)</f>
        <v>76114</v>
      </c>
      <c r="P5641" s="15" t="s">
        <v>166</v>
      </c>
      <c r="Q5641" s="15" t="s">
        <v>3442</v>
      </c>
      <c r="R5641" s="15" t="s">
        <v>65</v>
      </c>
      <c r="S5641" s="15" t="s">
        <v>66</v>
      </c>
      <c r="T5641" s="15" t="s">
        <v>3443</v>
      </c>
      <c r="U5641" s="28">
        <v>264600.0</v>
      </c>
      <c r="V5641" s="15">
        <v>3.0</v>
      </c>
      <c r="W5641" s="31">
        <v>0.0</v>
      </c>
      <c r="X5641" s="28">
        <v>129654.0</v>
      </c>
    </row>
    <row r="5642" ht="15.75" customHeight="1">
      <c r="A5642" s="15">
        <v>7388.0</v>
      </c>
      <c r="B5642" s="15" t="s">
        <v>7932</v>
      </c>
      <c r="C5642" s="18">
        <v>42626.0</v>
      </c>
      <c r="D5642" s="18">
        <v>42631.0</v>
      </c>
      <c r="E5642" s="18">
        <f t="shared" si="1"/>
        <v>42631</v>
      </c>
      <c r="F5642" s="15" t="s">
        <v>55</v>
      </c>
      <c r="G5642" s="15" t="s">
        <v>1552</v>
      </c>
      <c r="H5642" s="15" t="s">
        <v>1553</v>
      </c>
      <c r="I5642" s="15" t="s">
        <v>59</v>
      </c>
      <c r="J5642" s="15" t="s">
        <v>60</v>
      </c>
      <c r="K5642" s="15" t="s">
        <v>31</v>
      </c>
      <c r="L5642" s="15" t="str">
        <f t="array" ref="L5642">_xlfn.XLOOKUP(M5642,reference_province_to_city!$A$2:$A$11,reference_province_to_city!$B$2:$B$11)</f>
        <v>Balikpapan</v>
      </c>
      <c r="M5642" s="15" t="s">
        <v>21</v>
      </c>
      <c r="N5642" s="15">
        <v>76114.0</v>
      </c>
      <c r="O5642" s="15">
        <f t="array" ref="O5642">_xlfn.XLOOKUP(M5642,reference_postal_code!$B$2:$B$11,reference_postal_code!$A$2:$A$11)</f>
        <v>76114</v>
      </c>
      <c r="P5642" s="15" t="s">
        <v>166</v>
      </c>
      <c r="Q5642" s="15" t="s">
        <v>7933</v>
      </c>
      <c r="R5642" s="15" t="s">
        <v>106</v>
      </c>
      <c r="S5642" s="15" t="s">
        <v>139</v>
      </c>
      <c r="T5642" s="15" t="s">
        <v>7934</v>
      </c>
      <c r="U5642" s="28">
        <v>2.00466E7</v>
      </c>
      <c r="V5642" s="15">
        <v>14.0</v>
      </c>
      <c r="W5642" s="31">
        <v>0.0</v>
      </c>
      <c r="X5642" s="28">
        <v>5813514.0</v>
      </c>
    </row>
    <row r="5643" ht="15.75" customHeight="1">
      <c r="A5643" s="15">
        <v>9782.0</v>
      </c>
      <c r="B5643" s="15" t="s">
        <v>7935</v>
      </c>
      <c r="C5643" s="18">
        <v>42627.0</v>
      </c>
      <c r="D5643" s="18">
        <v>42631.0</v>
      </c>
      <c r="E5643" s="18">
        <f t="shared" si="1"/>
        <v>42631</v>
      </c>
      <c r="F5643" s="15" t="s">
        <v>55</v>
      </c>
      <c r="G5643" s="15" t="s">
        <v>585</v>
      </c>
      <c r="H5643" s="15" t="s">
        <v>586</v>
      </c>
      <c r="I5643" s="15" t="s">
        <v>59</v>
      </c>
      <c r="J5643" s="15" t="s">
        <v>60</v>
      </c>
      <c r="K5643" s="15" t="s">
        <v>22</v>
      </c>
      <c r="L5643" s="15" t="str">
        <f t="array" ref="L5643">_xlfn.XLOOKUP(M5643,reference_province_to_city!$A$2:$A$11,reference_province_to_city!$B$2:$B$11)</f>
        <v>Surabaya</v>
      </c>
      <c r="M5643" s="15" t="s">
        <v>20</v>
      </c>
      <c r="N5643" s="15">
        <v>60231.0</v>
      </c>
      <c r="O5643" s="15">
        <f t="array" ref="O5643">_xlfn.XLOOKUP(M5643,reference_postal_code!$B$2:$B$11,reference_postal_code!$A$2:$A$11)</f>
        <v>60231</v>
      </c>
      <c r="P5643" s="15" t="s">
        <v>166</v>
      </c>
      <c r="Q5643" s="15" t="s">
        <v>979</v>
      </c>
      <c r="R5643" s="15" t="s">
        <v>65</v>
      </c>
      <c r="S5643" s="15" t="s">
        <v>83</v>
      </c>
      <c r="T5643" s="15" t="s">
        <v>980</v>
      </c>
      <c r="U5643" s="28">
        <v>1.010352E7</v>
      </c>
      <c r="V5643" s="15">
        <v>2.0</v>
      </c>
      <c r="W5643" s="31">
        <v>0.2</v>
      </c>
      <c r="X5643" s="28">
        <v>3788820.0</v>
      </c>
    </row>
    <row r="5644" ht="15.75" customHeight="1">
      <c r="A5644" s="15">
        <v>2554.0</v>
      </c>
      <c r="B5644" s="15" t="s">
        <v>7936</v>
      </c>
      <c r="C5644" s="18">
        <v>42627.0</v>
      </c>
      <c r="D5644" s="18">
        <v>42631.0</v>
      </c>
      <c r="E5644" s="18">
        <f t="shared" si="1"/>
        <v>42631</v>
      </c>
      <c r="F5644" s="15" t="s">
        <v>55</v>
      </c>
      <c r="G5644" s="15" t="s">
        <v>5756</v>
      </c>
      <c r="H5644" s="15" t="s">
        <v>5757</v>
      </c>
      <c r="I5644" s="15" t="s">
        <v>76</v>
      </c>
      <c r="J5644" s="15" t="s">
        <v>60</v>
      </c>
      <c r="K5644" s="15" t="s">
        <v>28</v>
      </c>
      <c r="L5644" s="15" t="str">
        <f t="array" ref="L5644">_xlfn.XLOOKUP(M5644,reference_province_to_city!$A$2:$A$11,reference_province_to_city!$B$2:$B$11)</f>
        <v>Medan</v>
      </c>
      <c r="M5644" s="15" t="s">
        <v>11</v>
      </c>
      <c r="N5644" s="15">
        <v>20111.0</v>
      </c>
      <c r="O5644" s="15">
        <f t="array" ref="O5644">_xlfn.XLOOKUP(M5644,reference_postal_code!$B$2:$B$11,reference_postal_code!$A$2:$A$11)</f>
        <v>20111</v>
      </c>
      <c r="P5644" s="15" t="s">
        <v>77</v>
      </c>
      <c r="Q5644" s="15" t="s">
        <v>1172</v>
      </c>
      <c r="R5644" s="15" t="s">
        <v>65</v>
      </c>
      <c r="S5644" s="15" t="s">
        <v>66</v>
      </c>
      <c r="T5644" s="15" t="s">
        <v>1173</v>
      </c>
      <c r="U5644" s="28">
        <v>388800.0</v>
      </c>
      <c r="V5644" s="15">
        <v>4.0</v>
      </c>
      <c r="W5644" s="31">
        <v>0.0</v>
      </c>
      <c r="X5644" s="28">
        <v>186624.0</v>
      </c>
    </row>
    <row r="5645" ht="15.75" customHeight="1">
      <c r="A5645" s="15">
        <v>9781.0</v>
      </c>
      <c r="B5645" s="15" t="s">
        <v>7935</v>
      </c>
      <c r="C5645" s="18">
        <v>42627.0</v>
      </c>
      <c r="D5645" s="18">
        <v>42631.0</v>
      </c>
      <c r="E5645" s="18">
        <f t="shared" si="1"/>
        <v>42631</v>
      </c>
      <c r="F5645" s="15" t="s">
        <v>55</v>
      </c>
      <c r="G5645" s="15" t="s">
        <v>585</v>
      </c>
      <c r="H5645" s="15" t="s">
        <v>586</v>
      </c>
      <c r="I5645" s="15" t="s">
        <v>59</v>
      </c>
      <c r="J5645" s="15" t="s">
        <v>60</v>
      </c>
      <c r="K5645" s="15" t="s">
        <v>22</v>
      </c>
      <c r="L5645" s="15" t="str">
        <f t="array" ref="L5645">_xlfn.XLOOKUP(M5645,reference_province_to_city!$A$2:$A$11,reference_province_to_city!$B$2:$B$11)</f>
        <v>Surabaya</v>
      </c>
      <c r="M5645" s="15" t="s">
        <v>20</v>
      </c>
      <c r="N5645" s="15">
        <v>60231.0</v>
      </c>
      <c r="O5645" s="15">
        <f t="array" ref="O5645">_xlfn.XLOOKUP(M5645,reference_postal_code!$B$2:$B$11,reference_postal_code!$A$2:$A$11)</f>
        <v>60231</v>
      </c>
      <c r="P5645" s="15" t="s">
        <v>166</v>
      </c>
      <c r="Q5645" s="15" t="s">
        <v>4505</v>
      </c>
      <c r="R5645" s="15" t="s">
        <v>110</v>
      </c>
      <c r="S5645" s="15" t="s">
        <v>111</v>
      </c>
      <c r="T5645" s="15" t="s">
        <v>4506</v>
      </c>
      <c r="U5645" s="28">
        <v>6567750.0</v>
      </c>
      <c r="V5645" s="15">
        <v>3.0</v>
      </c>
      <c r="W5645" s="31">
        <v>0.0</v>
      </c>
      <c r="X5645" s="28">
        <v>1970325.0</v>
      </c>
    </row>
    <row r="5646" ht="15.75" customHeight="1">
      <c r="A5646" s="15">
        <v>925.0</v>
      </c>
      <c r="B5646" s="15" t="s">
        <v>7937</v>
      </c>
      <c r="C5646" s="18">
        <v>42628.0</v>
      </c>
      <c r="D5646" s="18">
        <v>42633.0</v>
      </c>
      <c r="E5646" s="18">
        <f t="shared" si="1"/>
        <v>42633</v>
      </c>
      <c r="F5646" s="15" t="s">
        <v>55</v>
      </c>
      <c r="G5646" s="15" t="s">
        <v>4011</v>
      </c>
      <c r="H5646" s="15" t="s">
        <v>4012</v>
      </c>
      <c r="I5646" s="15" t="s">
        <v>128</v>
      </c>
      <c r="J5646" s="15" t="s">
        <v>60</v>
      </c>
      <c r="K5646" s="15" t="s">
        <v>10</v>
      </c>
      <c r="L5646" s="15" t="str">
        <f t="array" ref="L5646">_xlfn.XLOOKUP(M5646,reference_province_to_city!$A$2:$A$11,reference_province_to_city!$B$2:$B$11)</f>
        <v>Jakarta</v>
      </c>
      <c r="M5646" s="15" t="s">
        <v>7</v>
      </c>
      <c r="N5646" s="15">
        <v>10110.0</v>
      </c>
      <c r="O5646" s="15">
        <f t="array" ref="O5646">_xlfn.XLOOKUP(M5646,reference_postal_code!$B$2:$B$11,reference_postal_code!$A$2:$A$11)</f>
        <v>10110</v>
      </c>
      <c r="P5646" s="15" t="s">
        <v>117</v>
      </c>
      <c r="Q5646" s="15" t="s">
        <v>4423</v>
      </c>
      <c r="R5646" s="15" t="s">
        <v>65</v>
      </c>
      <c r="S5646" s="15" t="s">
        <v>83</v>
      </c>
      <c r="T5646" s="15" t="s">
        <v>4424</v>
      </c>
      <c r="U5646" s="28">
        <v>1.262352E7</v>
      </c>
      <c r="V5646" s="15">
        <v>2.0</v>
      </c>
      <c r="W5646" s="31">
        <v>0.2</v>
      </c>
      <c r="X5646" s="28">
        <v>4418232.0</v>
      </c>
    </row>
    <row r="5647" ht="15.75" customHeight="1">
      <c r="A5647" s="15">
        <v>817.0</v>
      </c>
      <c r="B5647" s="15" t="s">
        <v>7938</v>
      </c>
      <c r="C5647" s="18">
        <v>42628.0</v>
      </c>
      <c r="D5647" s="18">
        <v>42632.0</v>
      </c>
      <c r="E5647" s="18">
        <f t="shared" si="1"/>
        <v>42632</v>
      </c>
      <c r="F5647" s="15" t="s">
        <v>55</v>
      </c>
      <c r="G5647" s="15" t="s">
        <v>5024</v>
      </c>
      <c r="H5647" s="15" t="s">
        <v>5025</v>
      </c>
      <c r="I5647" s="15" t="s">
        <v>59</v>
      </c>
      <c r="J5647" s="15" t="s">
        <v>60</v>
      </c>
      <c r="K5647" s="15" t="s">
        <v>28</v>
      </c>
      <c r="L5647" s="15" t="str">
        <f t="array" ref="L5647">_xlfn.XLOOKUP(M5647,reference_province_to_city!$A$2:$A$11,reference_province_to_city!$B$2:$B$11)</f>
        <v>Medan</v>
      </c>
      <c r="M5647" s="15" t="s">
        <v>11</v>
      </c>
      <c r="N5647" s="15">
        <v>20111.0</v>
      </c>
      <c r="O5647" s="15">
        <f t="array" ref="O5647">_xlfn.XLOOKUP(M5647,reference_postal_code!$B$2:$B$11,reference_postal_code!$A$2:$A$11)</f>
        <v>20111</v>
      </c>
      <c r="P5647" s="15" t="s">
        <v>77</v>
      </c>
      <c r="Q5647" s="15" t="s">
        <v>7939</v>
      </c>
      <c r="R5647" s="15" t="s">
        <v>65</v>
      </c>
      <c r="S5647" s="15" t="s">
        <v>66</v>
      </c>
      <c r="T5647" s="15" t="s">
        <v>7940</v>
      </c>
      <c r="U5647" s="28">
        <v>80160.0</v>
      </c>
      <c r="V5647" s="15">
        <v>1.0</v>
      </c>
      <c r="W5647" s="31">
        <v>0.2</v>
      </c>
      <c r="X5647" s="28">
        <v>28056.0</v>
      </c>
    </row>
    <row r="5648" ht="15.75" customHeight="1">
      <c r="A5648" s="15">
        <v>8784.0</v>
      </c>
      <c r="B5648" s="15" t="s">
        <v>7941</v>
      </c>
      <c r="C5648" s="18">
        <v>42628.0</v>
      </c>
      <c r="D5648" s="18">
        <v>42633.0</v>
      </c>
      <c r="E5648" s="18">
        <f t="shared" si="1"/>
        <v>42633</v>
      </c>
      <c r="F5648" s="15" t="s">
        <v>55</v>
      </c>
      <c r="G5648" s="15" t="s">
        <v>4006</v>
      </c>
      <c r="H5648" s="15" t="s">
        <v>4007</v>
      </c>
      <c r="I5648" s="15" t="s">
        <v>128</v>
      </c>
      <c r="J5648" s="15" t="s">
        <v>60</v>
      </c>
      <c r="K5648" s="15" t="s">
        <v>14</v>
      </c>
      <c r="L5648" s="15" t="str">
        <f t="array" ref="L5648">_xlfn.XLOOKUP(M5648,reference_province_to_city!$A$2:$A$11,reference_province_to_city!$B$2:$B$11)</f>
        <v>Bandung</v>
      </c>
      <c r="M5648" s="15" t="s">
        <v>12</v>
      </c>
      <c r="N5648" s="15">
        <v>40111.0</v>
      </c>
      <c r="O5648" s="15">
        <f t="array" ref="O5648">_xlfn.XLOOKUP(M5648,reference_postal_code!$B$2:$B$11,reference_postal_code!$A$2:$A$11)</f>
        <v>40111</v>
      </c>
      <c r="P5648" s="15" t="s">
        <v>117</v>
      </c>
      <c r="Q5648" s="15" t="s">
        <v>756</v>
      </c>
      <c r="R5648" s="15" t="s">
        <v>106</v>
      </c>
      <c r="S5648" s="15" t="s">
        <v>218</v>
      </c>
      <c r="T5648" s="15" t="s">
        <v>757</v>
      </c>
      <c r="U5648" s="28">
        <v>1.692585E7</v>
      </c>
      <c r="V5648" s="15">
        <v>3.0</v>
      </c>
      <c r="W5648" s="31">
        <v>0.0</v>
      </c>
      <c r="X5648" s="28">
        <v>3892946.0</v>
      </c>
    </row>
    <row r="5649" ht="15.75" customHeight="1">
      <c r="A5649" s="15">
        <v>4518.0</v>
      </c>
      <c r="B5649" s="15" t="s">
        <v>7942</v>
      </c>
      <c r="C5649" s="18">
        <v>42628.0</v>
      </c>
      <c r="D5649" s="18">
        <v>42633.0</v>
      </c>
      <c r="E5649" s="18">
        <f t="shared" si="1"/>
        <v>42633</v>
      </c>
      <c r="F5649" s="15" t="s">
        <v>55</v>
      </c>
      <c r="G5649" s="15" t="s">
        <v>7257</v>
      </c>
      <c r="H5649" s="15" t="s">
        <v>7258</v>
      </c>
      <c r="I5649" s="15" t="s">
        <v>59</v>
      </c>
      <c r="J5649" s="15" t="s">
        <v>60</v>
      </c>
      <c r="K5649" s="15" t="s">
        <v>22</v>
      </c>
      <c r="L5649" s="15" t="str">
        <f t="array" ref="L5649">_xlfn.XLOOKUP(M5649,reference_province_to_city!$A$2:$A$11,reference_province_to_city!$B$2:$B$11)</f>
        <v>Surabaya</v>
      </c>
      <c r="M5649" s="15" t="s">
        <v>20</v>
      </c>
      <c r="N5649" s="15">
        <v>60231.0</v>
      </c>
      <c r="O5649" s="15">
        <f t="array" ref="O5649">_xlfn.XLOOKUP(M5649,reference_postal_code!$B$2:$B$11,reference_postal_code!$A$2:$A$11)</f>
        <v>60231</v>
      </c>
      <c r="P5649" s="15" t="s">
        <v>166</v>
      </c>
      <c r="Q5649" s="15" t="s">
        <v>2296</v>
      </c>
      <c r="R5649" s="15" t="s">
        <v>65</v>
      </c>
      <c r="S5649" s="15" t="s">
        <v>83</v>
      </c>
      <c r="T5649" s="15" t="s">
        <v>2297</v>
      </c>
      <c r="U5649" s="28">
        <v>729960.0</v>
      </c>
      <c r="V5649" s="15">
        <v>7.0</v>
      </c>
      <c r="W5649" s="31">
        <v>0.2</v>
      </c>
      <c r="X5649" s="28">
        <v>237237.0</v>
      </c>
    </row>
    <row r="5650" ht="15.75" customHeight="1">
      <c r="A5650" s="15">
        <v>4517.0</v>
      </c>
      <c r="B5650" s="15" t="s">
        <v>7942</v>
      </c>
      <c r="C5650" s="18">
        <v>42628.0</v>
      </c>
      <c r="D5650" s="18">
        <v>42633.0</v>
      </c>
      <c r="E5650" s="18">
        <f t="shared" si="1"/>
        <v>42633</v>
      </c>
      <c r="F5650" s="15" t="s">
        <v>55</v>
      </c>
      <c r="G5650" s="15" t="s">
        <v>7257</v>
      </c>
      <c r="H5650" s="15" t="s">
        <v>7258</v>
      </c>
      <c r="I5650" s="15" t="s">
        <v>59</v>
      </c>
      <c r="J5650" s="15" t="s">
        <v>60</v>
      </c>
      <c r="K5650" s="15" t="s">
        <v>22</v>
      </c>
      <c r="L5650" s="15" t="str">
        <f t="array" ref="L5650">_xlfn.XLOOKUP(M5650,reference_province_to_city!$A$2:$A$11,reference_province_to_city!$B$2:$B$11)</f>
        <v>Surabaya</v>
      </c>
      <c r="M5650" s="15" t="s">
        <v>20</v>
      </c>
      <c r="N5650" s="15">
        <v>60231.0</v>
      </c>
      <c r="O5650" s="15">
        <f t="array" ref="O5650">_xlfn.XLOOKUP(M5650,reference_postal_code!$B$2:$B$11,reference_postal_code!$A$2:$A$11)</f>
        <v>60231</v>
      </c>
      <c r="P5650" s="15" t="s">
        <v>166</v>
      </c>
      <c r="Q5650" s="15" t="s">
        <v>7181</v>
      </c>
      <c r="R5650" s="15" t="s">
        <v>65</v>
      </c>
      <c r="S5650" s="15" t="s">
        <v>66</v>
      </c>
      <c r="T5650" s="15" t="s">
        <v>7182</v>
      </c>
      <c r="U5650" s="28">
        <v>321000.0</v>
      </c>
      <c r="V5650" s="15">
        <v>5.0</v>
      </c>
      <c r="W5650" s="31">
        <v>0.0</v>
      </c>
      <c r="X5650" s="28">
        <v>150870.0</v>
      </c>
    </row>
    <row r="5651" ht="15.75" customHeight="1">
      <c r="A5651" s="15">
        <v>9427.0</v>
      </c>
      <c r="B5651" s="15" t="s">
        <v>7943</v>
      </c>
      <c r="C5651" s="18">
        <v>42628.0</v>
      </c>
      <c r="D5651" s="18">
        <v>42633.0</v>
      </c>
      <c r="E5651" s="18">
        <f t="shared" si="1"/>
        <v>42633</v>
      </c>
      <c r="F5651" s="15" t="s">
        <v>55</v>
      </c>
      <c r="G5651" s="15" t="s">
        <v>3689</v>
      </c>
      <c r="H5651" s="15" t="s">
        <v>3690</v>
      </c>
      <c r="I5651" s="15" t="s">
        <v>59</v>
      </c>
      <c r="J5651" s="15" t="s">
        <v>60</v>
      </c>
      <c r="K5651" s="15" t="s">
        <v>31</v>
      </c>
      <c r="L5651" s="15" t="str">
        <f t="array" ref="L5651">_xlfn.XLOOKUP(M5651,reference_province_to_city!$A$2:$A$11,reference_province_to_city!$B$2:$B$11)</f>
        <v>Balikpapan</v>
      </c>
      <c r="M5651" s="15" t="s">
        <v>21</v>
      </c>
      <c r="N5651" s="15">
        <v>76114.0</v>
      </c>
      <c r="O5651" s="15">
        <f t="array" ref="O5651">_xlfn.XLOOKUP(M5651,reference_postal_code!$B$2:$B$11,reference_postal_code!$A$2:$A$11)</f>
        <v>76114</v>
      </c>
      <c r="P5651" s="15" t="s">
        <v>166</v>
      </c>
      <c r="Q5651" s="15" t="s">
        <v>2882</v>
      </c>
      <c r="R5651" s="15" t="s">
        <v>65</v>
      </c>
      <c r="S5651" s="15" t="s">
        <v>93</v>
      </c>
      <c r="T5651" s="15" t="s">
        <v>2883</v>
      </c>
      <c r="U5651" s="28">
        <v>531000.0</v>
      </c>
      <c r="V5651" s="15">
        <v>5.0</v>
      </c>
      <c r="W5651" s="31">
        <v>0.0</v>
      </c>
      <c r="X5651" s="28">
        <v>201780.0</v>
      </c>
    </row>
    <row r="5652" ht="15.75" customHeight="1">
      <c r="A5652" s="15">
        <v>8783.0</v>
      </c>
      <c r="B5652" s="15" t="s">
        <v>7941</v>
      </c>
      <c r="C5652" s="18">
        <v>42628.0</v>
      </c>
      <c r="D5652" s="18">
        <v>42633.0</v>
      </c>
      <c r="E5652" s="18">
        <f t="shared" si="1"/>
        <v>42633</v>
      </c>
      <c r="F5652" s="15" t="s">
        <v>55</v>
      </c>
      <c r="G5652" s="15" t="s">
        <v>4006</v>
      </c>
      <c r="H5652" s="15" t="s">
        <v>4007</v>
      </c>
      <c r="I5652" s="15" t="s">
        <v>128</v>
      </c>
      <c r="J5652" s="15" t="s">
        <v>60</v>
      </c>
      <c r="K5652" s="15" t="s">
        <v>14</v>
      </c>
      <c r="L5652" s="15" t="str">
        <f t="array" ref="L5652">_xlfn.XLOOKUP(M5652,reference_province_to_city!$A$2:$A$11,reference_province_to_city!$B$2:$B$11)</f>
        <v>Bandung</v>
      </c>
      <c r="M5652" s="15" t="s">
        <v>12</v>
      </c>
      <c r="N5652" s="15">
        <v>40111.0</v>
      </c>
      <c r="O5652" s="15">
        <f t="array" ref="O5652">_xlfn.XLOOKUP(M5652,reference_postal_code!$B$2:$B$11,reference_postal_code!$A$2:$A$11)</f>
        <v>40111</v>
      </c>
      <c r="P5652" s="15" t="s">
        <v>117</v>
      </c>
      <c r="Q5652" s="15" t="s">
        <v>1588</v>
      </c>
      <c r="R5652" s="15" t="s">
        <v>65</v>
      </c>
      <c r="S5652" s="15" t="s">
        <v>83</v>
      </c>
      <c r="T5652" s="15" t="s">
        <v>1589</v>
      </c>
      <c r="U5652" s="28">
        <v>306240.0</v>
      </c>
      <c r="V5652" s="15">
        <v>4.0</v>
      </c>
      <c r="W5652" s="31">
        <v>0.2</v>
      </c>
      <c r="X5652" s="28">
        <v>99528.0</v>
      </c>
    </row>
    <row r="5653" ht="15.75" customHeight="1">
      <c r="A5653" s="15">
        <v>8892.0</v>
      </c>
      <c r="B5653" s="15" t="s">
        <v>7944</v>
      </c>
      <c r="C5653" s="18">
        <v>42629.0</v>
      </c>
      <c r="D5653" s="18">
        <v>42631.0</v>
      </c>
      <c r="E5653" s="18">
        <f t="shared" si="1"/>
        <v>42631</v>
      </c>
      <c r="F5653" s="15" t="s">
        <v>125</v>
      </c>
      <c r="G5653" s="15" t="s">
        <v>1767</v>
      </c>
      <c r="H5653" s="15" t="s">
        <v>1768</v>
      </c>
      <c r="I5653" s="15" t="s">
        <v>76</v>
      </c>
      <c r="J5653" s="15" t="s">
        <v>60</v>
      </c>
      <c r="K5653" s="15" t="s">
        <v>31</v>
      </c>
      <c r="L5653" s="15" t="str">
        <f t="array" ref="L5653">_xlfn.XLOOKUP(M5653,reference_province_to_city!$A$2:$A$11,reference_province_to_city!$B$2:$B$11)</f>
        <v>Balikpapan</v>
      </c>
      <c r="M5653" s="15" t="s">
        <v>21</v>
      </c>
      <c r="N5653" s="15">
        <v>76114.0</v>
      </c>
      <c r="O5653" s="15">
        <f t="array" ref="O5653">_xlfn.XLOOKUP(M5653,reference_postal_code!$B$2:$B$11,reference_postal_code!$A$2:$A$11)</f>
        <v>76114</v>
      </c>
      <c r="P5653" s="15" t="s">
        <v>166</v>
      </c>
      <c r="Q5653" s="15" t="s">
        <v>427</v>
      </c>
      <c r="R5653" s="15" t="s">
        <v>106</v>
      </c>
      <c r="S5653" s="15" t="s">
        <v>107</v>
      </c>
      <c r="T5653" s="15" t="s">
        <v>428</v>
      </c>
      <c r="U5653" s="28">
        <v>1826700.0</v>
      </c>
      <c r="V5653" s="15">
        <v>2.0</v>
      </c>
      <c r="W5653" s="31">
        <v>0.0</v>
      </c>
      <c r="X5653" s="28">
        <v>456675.0</v>
      </c>
    </row>
    <row r="5654" ht="15.75" customHeight="1">
      <c r="A5654" s="15">
        <v>7271.0</v>
      </c>
      <c r="B5654" s="15" t="s">
        <v>7945</v>
      </c>
      <c r="C5654" s="18">
        <v>42629.0</v>
      </c>
      <c r="D5654" s="18">
        <v>42635.0</v>
      </c>
      <c r="E5654" s="18">
        <f t="shared" si="1"/>
        <v>42635</v>
      </c>
      <c r="F5654" s="15" t="s">
        <v>55</v>
      </c>
      <c r="G5654" s="15" t="s">
        <v>3373</v>
      </c>
      <c r="H5654" s="15" t="s">
        <v>3374</v>
      </c>
      <c r="I5654" s="15" t="s">
        <v>128</v>
      </c>
      <c r="J5654" s="15" t="s">
        <v>60</v>
      </c>
      <c r="K5654" s="15" t="s">
        <v>3174</v>
      </c>
      <c r="L5654" s="15" t="str">
        <f t="array" ref="L5654">_xlfn.XLOOKUP(M5654,reference_province_to_city!$A$2:$A$11,reference_province_to_city!$B$2:$B$11)</f>
        <v>Jakarta</v>
      </c>
      <c r="M5654" s="15" t="s">
        <v>7</v>
      </c>
      <c r="N5654" s="15">
        <v>10110.0</v>
      </c>
      <c r="O5654" s="15">
        <f t="array" ref="O5654">_xlfn.XLOOKUP(M5654,reference_postal_code!$B$2:$B$11,reference_postal_code!$A$2:$A$11)</f>
        <v>10110</v>
      </c>
      <c r="P5654" s="15" t="s">
        <v>117</v>
      </c>
      <c r="Q5654" s="15" t="s">
        <v>5587</v>
      </c>
      <c r="R5654" s="15" t="s">
        <v>106</v>
      </c>
      <c r="S5654" s="15" t="s">
        <v>183</v>
      </c>
      <c r="T5654" s="15" t="s">
        <v>5588</v>
      </c>
      <c r="U5654" s="28">
        <v>4104990.0</v>
      </c>
      <c r="V5654" s="15">
        <v>2.0</v>
      </c>
      <c r="W5654" s="31">
        <v>0.15</v>
      </c>
      <c r="X5654" s="28">
        <v>-193176.0</v>
      </c>
    </row>
    <row r="5655" ht="15.75" customHeight="1">
      <c r="A5655" s="15">
        <v>7272.0</v>
      </c>
      <c r="B5655" s="15" t="s">
        <v>7945</v>
      </c>
      <c r="C5655" s="18">
        <v>42629.0</v>
      </c>
      <c r="D5655" s="18">
        <v>42635.0</v>
      </c>
      <c r="E5655" s="18">
        <f t="shared" si="1"/>
        <v>42635</v>
      </c>
      <c r="F5655" s="15" t="s">
        <v>55</v>
      </c>
      <c r="G5655" s="15" t="s">
        <v>3373</v>
      </c>
      <c r="H5655" s="15" t="s">
        <v>3374</v>
      </c>
      <c r="I5655" s="15" t="s">
        <v>128</v>
      </c>
      <c r="J5655" s="15" t="s">
        <v>60</v>
      </c>
      <c r="K5655" s="15" t="s">
        <v>10</v>
      </c>
      <c r="L5655" s="15" t="str">
        <f t="array" ref="L5655">_xlfn.XLOOKUP(M5655,reference_province_to_city!$A$2:$A$11,reference_province_to_city!$B$2:$B$11)</f>
        <v>Jakarta</v>
      </c>
      <c r="M5655" s="15" t="s">
        <v>7</v>
      </c>
      <c r="N5655" s="15">
        <v>10110.0</v>
      </c>
      <c r="O5655" s="15">
        <f t="array" ref="O5655">_xlfn.XLOOKUP(M5655,reference_postal_code!$B$2:$B$11,reference_postal_code!$A$2:$A$11)</f>
        <v>10110</v>
      </c>
      <c r="P5655" s="15" t="s">
        <v>117</v>
      </c>
      <c r="Q5655" s="15" t="s">
        <v>5045</v>
      </c>
      <c r="R5655" s="15" t="s">
        <v>65</v>
      </c>
      <c r="S5655" s="15" t="s">
        <v>222</v>
      </c>
      <c r="T5655" s="15" t="s">
        <v>5046</v>
      </c>
      <c r="U5655" s="28">
        <v>262200.0</v>
      </c>
      <c r="V5655" s="15">
        <v>4.0</v>
      </c>
      <c r="W5655" s="31">
        <v>0.0</v>
      </c>
      <c r="X5655" s="28">
        <v>68172.0</v>
      </c>
    </row>
    <row r="5656" ht="15.75" customHeight="1">
      <c r="A5656" s="15">
        <v>6999.0</v>
      </c>
      <c r="B5656" s="15" t="s">
        <v>7946</v>
      </c>
      <c r="C5656" s="18">
        <v>42629.0</v>
      </c>
      <c r="D5656" s="18">
        <v>42635.0</v>
      </c>
      <c r="E5656" s="18">
        <f t="shared" si="1"/>
        <v>42635</v>
      </c>
      <c r="F5656" s="15" t="s">
        <v>55</v>
      </c>
      <c r="G5656" s="15" t="s">
        <v>2176</v>
      </c>
      <c r="H5656" s="15" t="s">
        <v>2177</v>
      </c>
      <c r="I5656" s="15" t="s">
        <v>76</v>
      </c>
      <c r="J5656" s="15" t="s">
        <v>60</v>
      </c>
      <c r="K5656" s="15" t="s">
        <v>33</v>
      </c>
      <c r="L5656" s="15" t="str">
        <f t="array" ref="L5656">_xlfn.XLOOKUP(M5656,reference_province_to_city!$A$2:$A$11,reference_province_to_city!$B$2:$B$11)</f>
        <v>Makassar</v>
      </c>
      <c r="M5656" s="15" t="s">
        <v>25</v>
      </c>
      <c r="N5656" s="15">
        <v>90111.0</v>
      </c>
      <c r="O5656" s="15">
        <f t="array" ref="O5656">_xlfn.XLOOKUP(M5656,reference_postal_code!$B$2:$B$11,reference_postal_code!$A$2:$A$11)</f>
        <v>90111</v>
      </c>
      <c r="P5656" s="15" t="s">
        <v>63</v>
      </c>
      <c r="Q5656" s="15" t="s">
        <v>740</v>
      </c>
      <c r="R5656" s="15" t="s">
        <v>65</v>
      </c>
      <c r="S5656" s="15" t="s">
        <v>66</v>
      </c>
      <c r="T5656" s="15" t="s">
        <v>741</v>
      </c>
      <c r="U5656" s="28">
        <v>194400.0</v>
      </c>
      <c r="V5656" s="15">
        <v>2.0</v>
      </c>
      <c r="W5656" s="31">
        <v>0.0</v>
      </c>
      <c r="X5656" s="28">
        <v>95256.0</v>
      </c>
    </row>
    <row r="5657" ht="15.75" customHeight="1">
      <c r="A5657" s="15">
        <v>6999.0</v>
      </c>
      <c r="B5657" s="15" t="s">
        <v>7946</v>
      </c>
      <c r="C5657" s="18">
        <v>42629.0</v>
      </c>
      <c r="D5657" s="18"/>
      <c r="E5657" s="18">
        <f t="shared" si="1"/>
        <v>42632</v>
      </c>
      <c r="F5657" s="15" t="s">
        <v>55</v>
      </c>
      <c r="G5657" s="15" t="s">
        <v>2176</v>
      </c>
      <c r="H5657" s="15" t="s">
        <v>2177</v>
      </c>
      <c r="I5657" s="15" t="s">
        <v>76</v>
      </c>
      <c r="J5657" s="15" t="s">
        <v>60</v>
      </c>
      <c r="K5657" s="15" t="s">
        <v>33</v>
      </c>
      <c r="L5657" s="15" t="str">
        <f t="array" ref="L5657">_xlfn.XLOOKUP(M5657,reference_province_to_city!$A$2:$A$11,reference_province_to_city!$B$2:$B$11)</f>
        <v>Makassar</v>
      </c>
      <c r="M5657" s="15" t="s">
        <v>25</v>
      </c>
      <c r="N5657" s="15">
        <v>90111.0</v>
      </c>
      <c r="O5657" s="15">
        <f t="array" ref="O5657">_xlfn.XLOOKUP(M5657,reference_postal_code!$B$2:$B$11,reference_postal_code!$A$2:$A$11)</f>
        <v>90111</v>
      </c>
      <c r="P5657" s="15" t="s">
        <v>63</v>
      </c>
      <c r="Q5657" s="15" t="s">
        <v>740</v>
      </c>
      <c r="R5657" s="15" t="s">
        <v>65</v>
      </c>
      <c r="S5657" s="15" t="s">
        <v>66</v>
      </c>
      <c r="T5657" s="15" t="s">
        <v>741</v>
      </c>
      <c r="U5657" s="28">
        <v>194400.0</v>
      </c>
      <c r="V5657" s="15">
        <v>2.0</v>
      </c>
      <c r="W5657" s="31">
        <v>0.0</v>
      </c>
      <c r="X5657" s="28">
        <v>95256.0</v>
      </c>
    </row>
    <row r="5658" ht="15.75" customHeight="1">
      <c r="A5658" s="15">
        <v>1508.0</v>
      </c>
      <c r="B5658" s="15" t="s">
        <v>7947</v>
      </c>
      <c r="C5658" s="18">
        <v>42630.0</v>
      </c>
      <c r="D5658" s="18"/>
      <c r="E5658" s="18">
        <f t="shared" si="1"/>
        <v>42633</v>
      </c>
      <c r="F5658" s="15" t="s">
        <v>55</v>
      </c>
      <c r="G5658" s="15" t="s">
        <v>894</v>
      </c>
      <c r="H5658" s="15" t="s">
        <v>895</v>
      </c>
      <c r="I5658" s="15" t="s">
        <v>59</v>
      </c>
      <c r="J5658" s="15" t="s">
        <v>60</v>
      </c>
      <c r="K5658" s="15" t="s">
        <v>28</v>
      </c>
      <c r="L5658" s="15" t="str">
        <f t="array" ref="L5658">_xlfn.XLOOKUP(M5658,reference_province_to_city!$A$2:$A$11,reference_province_to_city!$B$2:$B$11)</f>
        <v>Medan</v>
      </c>
      <c r="M5658" s="15" t="s">
        <v>11</v>
      </c>
      <c r="N5658" s="15">
        <v>20111.0</v>
      </c>
      <c r="O5658" s="15">
        <f t="array" ref="O5658">_xlfn.XLOOKUP(M5658,reference_postal_code!$B$2:$B$11,reference_postal_code!$A$2:$A$11)</f>
        <v>20111</v>
      </c>
      <c r="P5658" s="15" t="s">
        <v>77</v>
      </c>
      <c r="Q5658" s="15" t="s">
        <v>7948</v>
      </c>
      <c r="R5658" s="15" t="s">
        <v>110</v>
      </c>
      <c r="S5658" s="15" t="s">
        <v>668</v>
      </c>
      <c r="T5658" s="15" t="s">
        <v>7949</v>
      </c>
      <c r="U5658" s="28">
        <v>5940000.0</v>
      </c>
      <c r="V5658" s="15">
        <v>4.0</v>
      </c>
      <c r="W5658" s="31">
        <v>0.0</v>
      </c>
      <c r="X5658" s="28">
        <v>2851200.0</v>
      </c>
    </row>
    <row r="5659" ht="15.75" customHeight="1">
      <c r="A5659" s="15">
        <v>3249.0</v>
      </c>
      <c r="B5659" s="15" t="s">
        <v>7950</v>
      </c>
      <c r="C5659" s="18">
        <v>42630.0</v>
      </c>
      <c r="D5659" s="18">
        <v>42634.0</v>
      </c>
      <c r="E5659" s="18">
        <f t="shared" si="1"/>
        <v>42634</v>
      </c>
      <c r="F5659" s="15" t="s">
        <v>55</v>
      </c>
      <c r="G5659" s="15" t="s">
        <v>6070</v>
      </c>
      <c r="H5659" s="15" t="s">
        <v>6071</v>
      </c>
      <c r="I5659" s="15" t="s">
        <v>76</v>
      </c>
      <c r="J5659" s="15" t="s">
        <v>60</v>
      </c>
      <c r="K5659" s="15" t="s">
        <v>29</v>
      </c>
      <c r="L5659" s="15" t="str">
        <f t="array" ref="L5659">_xlfn.XLOOKUP(M5659,reference_province_to_city!$A$2:$A$11,reference_province_to_city!$B$2:$B$11)</f>
        <v>Palembang</v>
      </c>
      <c r="M5659" s="15" t="s">
        <v>13</v>
      </c>
      <c r="N5659" s="15">
        <v>30111.0</v>
      </c>
      <c r="O5659" s="15">
        <f t="array" ref="O5659">_xlfn.XLOOKUP(M5659,reference_postal_code!$B$2:$B$11,reference_postal_code!$A$2:$A$11)</f>
        <v>30111</v>
      </c>
      <c r="P5659" s="15" t="s">
        <v>77</v>
      </c>
      <c r="Q5659" s="15" t="s">
        <v>4551</v>
      </c>
      <c r="R5659" s="15" t="s">
        <v>106</v>
      </c>
      <c r="S5659" s="15" t="s">
        <v>107</v>
      </c>
      <c r="T5659" s="15" t="s">
        <v>4552</v>
      </c>
      <c r="U5659" s="28">
        <v>1708320.0</v>
      </c>
      <c r="V5659" s="15">
        <v>2.0</v>
      </c>
      <c r="W5659" s="31">
        <v>0.2</v>
      </c>
      <c r="X5659" s="28">
        <v>149478.0</v>
      </c>
    </row>
    <row r="5660" ht="15.75" customHeight="1">
      <c r="A5660" s="15">
        <v>3311.0</v>
      </c>
      <c r="B5660" s="15" t="s">
        <v>7951</v>
      </c>
      <c r="C5660" s="18">
        <v>42630.0</v>
      </c>
      <c r="D5660" s="18">
        <v>42635.0</v>
      </c>
      <c r="E5660" s="18">
        <f t="shared" si="1"/>
        <v>42635</v>
      </c>
      <c r="F5660" s="15" t="s">
        <v>55</v>
      </c>
      <c r="G5660" s="15" t="s">
        <v>3067</v>
      </c>
      <c r="H5660" s="15" t="s">
        <v>3068</v>
      </c>
      <c r="I5660" s="15" t="s">
        <v>59</v>
      </c>
      <c r="J5660" s="15" t="s">
        <v>60</v>
      </c>
      <c r="K5660" s="15" t="s">
        <v>10</v>
      </c>
      <c r="L5660" s="15" t="str">
        <f t="array" ref="L5660">_xlfn.XLOOKUP(M5660,reference_province_to_city!$A$2:$A$11,reference_province_to_city!$B$2:$B$11)</f>
        <v>Jakarta</v>
      </c>
      <c r="M5660" s="15" t="s">
        <v>7</v>
      </c>
      <c r="N5660" s="15">
        <v>10110.0</v>
      </c>
      <c r="O5660" s="15">
        <f t="array" ref="O5660">_xlfn.XLOOKUP(M5660,reference_postal_code!$B$2:$B$11,reference_postal_code!$A$2:$A$11)</f>
        <v>10110</v>
      </c>
      <c r="P5660" s="15" t="s">
        <v>117</v>
      </c>
      <c r="Q5660" s="15" t="s">
        <v>1519</v>
      </c>
      <c r="R5660" s="15" t="s">
        <v>65</v>
      </c>
      <c r="S5660" s="15" t="s">
        <v>83</v>
      </c>
      <c r="T5660" s="15" t="s">
        <v>1520</v>
      </c>
      <c r="U5660" s="28">
        <v>3486000.0</v>
      </c>
      <c r="V5660" s="15">
        <v>5.0</v>
      </c>
      <c r="W5660" s="31">
        <v>0.2</v>
      </c>
      <c r="X5660" s="28">
        <v>1176525.0</v>
      </c>
    </row>
    <row r="5661" ht="15.75" customHeight="1">
      <c r="A5661" s="15">
        <v>9449.0</v>
      </c>
      <c r="B5661" s="15" t="s">
        <v>7952</v>
      </c>
      <c r="C5661" s="18">
        <v>42630.0</v>
      </c>
      <c r="D5661" s="18">
        <v>42636.0</v>
      </c>
      <c r="E5661" s="18">
        <f t="shared" si="1"/>
        <v>42636</v>
      </c>
      <c r="F5661" s="15" t="s">
        <v>55</v>
      </c>
      <c r="G5661" s="15" t="s">
        <v>5929</v>
      </c>
      <c r="H5661" s="15" t="s">
        <v>5930</v>
      </c>
      <c r="I5661" s="15" t="s">
        <v>76</v>
      </c>
      <c r="J5661" s="15" t="s">
        <v>60</v>
      </c>
      <c r="K5661" s="15" t="s">
        <v>33</v>
      </c>
      <c r="L5661" s="15" t="str">
        <f t="array" ref="L5661">_xlfn.XLOOKUP(M5661,reference_province_to_city!$A$2:$A$11,reference_province_to_city!$B$2:$B$11)</f>
        <v>Makassar</v>
      </c>
      <c r="M5661" s="15" t="s">
        <v>25</v>
      </c>
      <c r="N5661" s="15">
        <v>90111.0</v>
      </c>
      <c r="O5661" s="15">
        <f t="array" ref="O5661">_xlfn.XLOOKUP(M5661,reference_postal_code!$B$2:$B$11,reference_postal_code!$A$2:$A$11)</f>
        <v>90111</v>
      </c>
      <c r="P5661" s="15" t="s">
        <v>63</v>
      </c>
      <c r="Q5661" s="15" t="s">
        <v>1399</v>
      </c>
      <c r="R5661" s="15" t="s">
        <v>65</v>
      </c>
      <c r="S5661" s="15" t="s">
        <v>79</v>
      </c>
      <c r="T5661" s="15" t="s">
        <v>1400</v>
      </c>
      <c r="U5661" s="28">
        <v>184800.0</v>
      </c>
      <c r="V5661" s="15">
        <v>4.0</v>
      </c>
      <c r="W5661" s="31">
        <v>0.0</v>
      </c>
      <c r="X5661" s="28">
        <v>88704.0</v>
      </c>
    </row>
    <row r="5662" ht="15.75" customHeight="1">
      <c r="A5662" s="15">
        <v>9028.0</v>
      </c>
      <c r="B5662" s="15" t="s">
        <v>7953</v>
      </c>
      <c r="C5662" s="18">
        <v>42630.0</v>
      </c>
      <c r="D5662" s="18">
        <v>42635.0</v>
      </c>
      <c r="E5662" s="18">
        <f t="shared" si="1"/>
        <v>42635</v>
      </c>
      <c r="F5662" s="15" t="s">
        <v>55</v>
      </c>
      <c r="G5662" s="15" t="s">
        <v>854</v>
      </c>
      <c r="H5662" s="15" t="s">
        <v>855</v>
      </c>
      <c r="I5662" s="15" t="s">
        <v>59</v>
      </c>
      <c r="J5662" s="15" t="s">
        <v>60</v>
      </c>
      <c r="K5662" s="15" t="s">
        <v>22</v>
      </c>
      <c r="L5662" s="15" t="str">
        <f t="array" ref="L5662">_xlfn.XLOOKUP(M5662,reference_province_to_city!$A$2:$A$11,reference_province_to_city!$B$2:$B$11)</f>
        <v>Surabaya</v>
      </c>
      <c r="M5662" s="15" t="s">
        <v>20</v>
      </c>
      <c r="N5662" s="15">
        <v>60231.0</v>
      </c>
      <c r="O5662" s="15">
        <f t="array" ref="O5662">_xlfn.XLOOKUP(M5662,reference_postal_code!$B$2:$B$11,reference_postal_code!$A$2:$A$11)</f>
        <v>60231</v>
      </c>
      <c r="P5662" s="15" t="s">
        <v>166</v>
      </c>
      <c r="Q5662" s="15" t="s">
        <v>7155</v>
      </c>
      <c r="R5662" s="15" t="s">
        <v>106</v>
      </c>
      <c r="S5662" s="15" t="s">
        <v>139</v>
      </c>
      <c r="T5662" s="15" t="s">
        <v>7156</v>
      </c>
      <c r="U5662" s="28">
        <v>222300.0</v>
      </c>
      <c r="V5662" s="15">
        <v>3.0</v>
      </c>
      <c r="W5662" s="31">
        <v>0.0</v>
      </c>
      <c r="X5662" s="28">
        <v>93366.0</v>
      </c>
    </row>
    <row r="5663" ht="15.75" customHeight="1">
      <c r="A5663" s="15">
        <v>90.0</v>
      </c>
      <c r="B5663" s="15" t="s">
        <v>7954</v>
      </c>
      <c r="C5663" s="18">
        <v>42630.0</v>
      </c>
      <c r="D5663" s="18">
        <v>42635.0</v>
      </c>
      <c r="E5663" s="18">
        <f t="shared" si="1"/>
        <v>42635</v>
      </c>
      <c r="F5663" s="15" t="s">
        <v>55</v>
      </c>
      <c r="G5663" s="15" t="s">
        <v>7507</v>
      </c>
      <c r="H5663" s="15" t="s">
        <v>7508</v>
      </c>
      <c r="I5663" s="15" t="s">
        <v>128</v>
      </c>
      <c r="J5663" s="15" t="s">
        <v>60</v>
      </c>
      <c r="K5663" s="15" t="s">
        <v>10</v>
      </c>
      <c r="L5663" s="15" t="str">
        <f t="array" ref="L5663">_xlfn.XLOOKUP(M5663,reference_province_to_city!$A$2:$A$11,reference_province_to_city!$B$2:$B$11)</f>
        <v>Jakarta</v>
      </c>
      <c r="M5663" s="15" t="s">
        <v>7</v>
      </c>
      <c r="N5663" s="15">
        <v>10110.0</v>
      </c>
      <c r="O5663" s="15">
        <f t="array" ref="O5663">_xlfn.XLOOKUP(M5663,reference_postal_code!$B$2:$B$11,reference_postal_code!$A$2:$A$11)</f>
        <v>10110</v>
      </c>
      <c r="P5663" s="15" t="s">
        <v>117</v>
      </c>
      <c r="Q5663" s="15" t="s">
        <v>2707</v>
      </c>
      <c r="R5663" s="15" t="s">
        <v>65</v>
      </c>
      <c r="S5663" s="15" t="s">
        <v>93</v>
      </c>
      <c r="T5663" s="15" t="s">
        <v>2708</v>
      </c>
      <c r="U5663" s="28">
        <v>301500.0</v>
      </c>
      <c r="V5663" s="15">
        <v>3.0</v>
      </c>
      <c r="W5663" s="31">
        <v>0.0</v>
      </c>
      <c r="X5663" s="28">
        <v>99495.0</v>
      </c>
    </row>
    <row r="5664" ht="15.75" customHeight="1">
      <c r="A5664" s="15">
        <v>3720.0</v>
      </c>
      <c r="B5664" s="15" t="s">
        <v>7955</v>
      </c>
      <c r="C5664" s="18">
        <v>42630.0</v>
      </c>
      <c r="D5664" s="18">
        <v>42636.0</v>
      </c>
      <c r="E5664" s="18">
        <f t="shared" si="1"/>
        <v>42636</v>
      </c>
      <c r="F5664" s="15" t="s">
        <v>55</v>
      </c>
      <c r="G5664" s="15" t="s">
        <v>201</v>
      </c>
      <c r="H5664" s="15" t="s">
        <v>202</v>
      </c>
      <c r="I5664" s="15" t="s">
        <v>128</v>
      </c>
      <c r="J5664" s="15" t="s">
        <v>60</v>
      </c>
      <c r="K5664" s="15" t="s">
        <v>29</v>
      </c>
      <c r="L5664" s="15" t="str">
        <f t="array" ref="L5664">_xlfn.XLOOKUP(M5664,reference_province_to_city!$A$2:$A$11,reference_province_to_city!$B$2:$B$11)</f>
        <v>Palembang</v>
      </c>
      <c r="M5664" s="15" t="s">
        <v>13</v>
      </c>
      <c r="N5664" s="15">
        <v>30111.0</v>
      </c>
      <c r="O5664" s="15">
        <f t="array" ref="O5664">_xlfn.XLOOKUP(M5664,reference_postal_code!$B$2:$B$11,reference_postal_code!$A$2:$A$11)</f>
        <v>30111</v>
      </c>
      <c r="P5664" s="15" t="s">
        <v>77</v>
      </c>
      <c r="Q5664" s="15" t="s">
        <v>1848</v>
      </c>
      <c r="R5664" s="15" t="s">
        <v>65</v>
      </c>
      <c r="S5664" s="15" t="s">
        <v>93</v>
      </c>
      <c r="T5664" s="15" t="s">
        <v>1849</v>
      </c>
      <c r="U5664" s="28">
        <v>501000.0</v>
      </c>
      <c r="V5664" s="15">
        <v>5.0</v>
      </c>
      <c r="W5664" s="31">
        <v>0.0</v>
      </c>
      <c r="X5664" s="28">
        <v>185370.0</v>
      </c>
    </row>
    <row r="5665" ht="15.75" customHeight="1">
      <c r="A5665" s="15">
        <v>9090.0</v>
      </c>
      <c r="B5665" s="15" t="s">
        <v>7956</v>
      </c>
      <c r="C5665" s="18">
        <v>42630.0</v>
      </c>
      <c r="D5665" s="18">
        <v>42633.0</v>
      </c>
      <c r="E5665" s="18">
        <f t="shared" si="1"/>
        <v>42633</v>
      </c>
      <c r="F5665" s="15" t="s">
        <v>114</v>
      </c>
      <c r="G5665" s="15" t="s">
        <v>2687</v>
      </c>
      <c r="H5665" s="15" t="s">
        <v>2688</v>
      </c>
      <c r="I5665" s="15" t="s">
        <v>59</v>
      </c>
      <c r="J5665" s="15" t="s">
        <v>60</v>
      </c>
      <c r="K5665" s="15" t="s">
        <v>29</v>
      </c>
      <c r="L5665" s="15" t="str">
        <f t="array" ref="L5665">_xlfn.XLOOKUP(M5665,reference_province_to_city!$A$2:$A$11,reference_province_to_city!$B$2:$B$11)</f>
        <v>Palembang</v>
      </c>
      <c r="M5665" s="15" t="s">
        <v>13</v>
      </c>
      <c r="N5665" s="15">
        <v>30111.0</v>
      </c>
      <c r="O5665" s="15">
        <f t="array" ref="O5665">_xlfn.XLOOKUP(M5665,reference_postal_code!$B$2:$B$11,reference_postal_code!$A$2:$A$11)</f>
        <v>30111</v>
      </c>
      <c r="P5665" s="15" t="s">
        <v>77</v>
      </c>
      <c r="Q5665" s="15" t="s">
        <v>4627</v>
      </c>
      <c r="R5665" s="15" t="s">
        <v>65</v>
      </c>
      <c r="S5665" s="15" t="s">
        <v>87</v>
      </c>
      <c r="T5665" s="15" t="s">
        <v>4628</v>
      </c>
      <c r="U5665" s="28">
        <v>4431000.0</v>
      </c>
      <c r="V5665" s="15">
        <v>5.0</v>
      </c>
      <c r="W5665" s="31">
        <v>0.2</v>
      </c>
      <c r="X5665" s="28">
        <v>-941587.0</v>
      </c>
    </row>
    <row r="5666" ht="15.75" customHeight="1">
      <c r="A5666" s="15">
        <v>91.0</v>
      </c>
      <c r="B5666" s="15" t="s">
        <v>7954</v>
      </c>
      <c r="C5666" s="18">
        <v>42630.0</v>
      </c>
      <c r="D5666" s="18">
        <v>42635.0</v>
      </c>
      <c r="E5666" s="18">
        <f t="shared" si="1"/>
        <v>42635</v>
      </c>
      <c r="F5666" s="15" t="s">
        <v>55</v>
      </c>
      <c r="G5666" s="15" t="s">
        <v>7507</v>
      </c>
      <c r="H5666" s="15" t="s">
        <v>7508</v>
      </c>
      <c r="I5666" s="15" t="s">
        <v>128</v>
      </c>
      <c r="J5666" s="15" t="s">
        <v>60</v>
      </c>
      <c r="K5666" s="15" t="s">
        <v>10</v>
      </c>
      <c r="L5666" s="15" t="str">
        <f t="array" ref="L5666">_xlfn.XLOOKUP(M5666,reference_province_to_city!$A$2:$A$11,reference_province_to_city!$B$2:$B$11)</f>
        <v>Jakarta</v>
      </c>
      <c r="M5666" s="15" t="s">
        <v>7</v>
      </c>
      <c r="N5666" s="15">
        <v>10110.0</v>
      </c>
      <c r="O5666" s="15">
        <f t="array" ref="O5666">_xlfn.XLOOKUP(M5666,reference_postal_code!$B$2:$B$11,reference_postal_code!$A$2:$A$11)</f>
        <v>10110</v>
      </c>
      <c r="P5666" s="15" t="s">
        <v>117</v>
      </c>
      <c r="Q5666" s="15" t="s">
        <v>2024</v>
      </c>
      <c r="R5666" s="15" t="s">
        <v>110</v>
      </c>
      <c r="S5666" s="15" t="s">
        <v>111</v>
      </c>
      <c r="T5666" s="15" t="s">
        <v>2025</v>
      </c>
      <c r="U5666" s="28">
        <v>1103760.0</v>
      </c>
      <c r="V5666" s="15">
        <v>2.0</v>
      </c>
      <c r="W5666" s="31">
        <v>0.2</v>
      </c>
      <c r="X5666" s="28">
        <v>124173.0</v>
      </c>
    </row>
    <row r="5667" ht="15.75" customHeight="1">
      <c r="A5667" s="15">
        <v>2256.0</v>
      </c>
      <c r="B5667" s="15" t="s">
        <v>7957</v>
      </c>
      <c r="C5667" s="18">
        <v>42630.0</v>
      </c>
      <c r="D5667" s="18">
        <v>42635.0</v>
      </c>
      <c r="E5667" s="18">
        <f t="shared" si="1"/>
        <v>42635</v>
      </c>
      <c r="F5667" s="15" t="s">
        <v>55</v>
      </c>
      <c r="G5667" s="15" t="s">
        <v>1374</v>
      </c>
      <c r="H5667" s="15" t="s">
        <v>1375</v>
      </c>
      <c r="I5667" s="15" t="s">
        <v>128</v>
      </c>
      <c r="J5667" s="15" t="s">
        <v>60</v>
      </c>
      <c r="K5667" s="15" t="s">
        <v>17</v>
      </c>
      <c r="L5667" s="15" t="str">
        <f t="array" ref="L5667">_xlfn.XLOOKUP(M5667,reference_province_to_city!$A$2:$A$11,reference_province_to_city!$B$2:$B$11)</f>
        <v>Semarang</v>
      </c>
      <c r="M5667" s="15" t="s">
        <v>15</v>
      </c>
      <c r="N5667" s="15">
        <v>50111.0</v>
      </c>
      <c r="O5667" s="15">
        <f t="array" ref="O5667">_xlfn.XLOOKUP(M5667,reference_postal_code!$B$2:$B$11,reference_postal_code!$A$2:$A$11)</f>
        <v>50111</v>
      </c>
      <c r="P5667" s="15" t="s">
        <v>77</v>
      </c>
      <c r="Q5667" s="15" t="s">
        <v>4505</v>
      </c>
      <c r="R5667" s="15" t="s">
        <v>110</v>
      </c>
      <c r="S5667" s="15" t="s">
        <v>111</v>
      </c>
      <c r="T5667" s="15" t="s">
        <v>4506</v>
      </c>
      <c r="U5667" s="28">
        <v>6567750.0</v>
      </c>
      <c r="V5667" s="15">
        <v>3.0</v>
      </c>
      <c r="W5667" s="31">
        <v>0.0</v>
      </c>
      <c r="X5667" s="28">
        <v>1970325.0</v>
      </c>
    </row>
    <row r="5668" ht="15.75" customHeight="1">
      <c r="A5668" s="15">
        <v>9029.0</v>
      </c>
      <c r="B5668" s="15" t="s">
        <v>7953</v>
      </c>
      <c r="C5668" s="18">
        <v>42630.0</v>
      </c>
      <c r="D5668" s="18">
        <v>42635.0</v>
      </c>
      <c r="E5668" s="18">
        <f t="shared" si="1"/>
        <v>42635</v>
      </c>
      <c r="F5668" s="15" t="s">
        <v>55</v>
      </c>
      <c r="G5668" s="15" t="s">
        <v>854</v>
      </c>
      <c r="H5668" s="15" t="s">
        <v>855</v>
      </c>
      <c r="I5668" s="15" t="s">
        <v>59</v>
      </c>
      <c r="J5668" s="15" t="s">
        <v>60</v>
      </c>
      <c r="K5668" s="15" t="s">
        <v>22</v>
      </c>
      <c r="L5668" s="15" t="str">
        <f t="array" ref="L5668">_xlfn.XLOOKUP(M5668,reference_province_to_city!$A$2:$A$11,reference_province_to_city!$B$2:$B$11)</f>
        <v>Surabaya</v>
      </c>
      <c r="M5668" s="15" t="s">
        <v>20</v>
      </c>
      <c r="N5668" s="15">
        <v>60231.0</v>
      </c>
      <c r="O5668" s="15">
        <f t="array" ref="O5668">_xlfn.XLOOKUP(M5668,reference_postal_code!$B$2:$B$11,reference_postal_code!$A$2:$A$11)</f>
        <v>60231</v>
      </c>
      <c r="P5668" s="15" t="s">
        <v>166</v>
      </c>
      <c r="Q5668" s="15" t="s">
        <v>138</v>
      </c>
      <c r="R5668" s="15" t="s">
        <v>106</v>
      </c>
      <c r="S5668" s="15" t="s">
        <v>139</v>
      </c>
      <c r="T5668" s="15" t="s">
        <v>140</v>
      </c>
      <c r="U5668" s="28">
        <v>2877300.0</v>
      </c>
      <c r="V5668" s="15">
        <v>3.0</v>
      </c>
      <c r="W5668" s="31">
        <v>0.0</v>
      </c>
      <c r="X5668" s="28">
        <v>920736.0</v>
      </c>
    </row>
    <row r="5669" ht="15.75" customHeight="1">
      <c r="A5669" s="15">
        <v>3250.0</v>
      </c>
      <c r="B5669" s="15" t="s">
        <v>7950</v>
      </c>
      <c r="C5669" s="18">
        <v>42630.0</v>
      </c>
      <c r="D5669" s="18">
        <v>42634.0</v>
      </c>
      <c r="E5669" s="18">
        <f t="shared" si="1"/>
        <v>42634</v>
      </c>
      <c r="F5669" s="15" t="s">
        <v>55</v>
      </c>
      <c r="G5669" s="15" t="s">
        <v>6070</v>
      </c>
      <c r="H5669" s="15" t="s">
        <v>6071</v>
      </c>
      <c r="I5669" s="15" t="s">
        <v>76</v>
      </c>
      <c r="J5669" s="15" t="s">
        <v>60</v>
      </c>
      <c r="K5669" s="15" t="s">
        <v>29</v>
      </c>
      <c r="L5669" s="15" t="str">
        <f t="array" ref="L5669">_xlfn.XLOOKUP(M5669,reference_province_to_city!$A$2:$A$11,reference_province_to_city!$B$2:$B$11)</f>
        <v>Palembang</v>
      </c>
      <c r="M5669" s="15" t="s">
        <v>13</v>
      </c>
      <c r="N5669" s="15">
        <v>30111.0</v>
      </c>
      <c r="O5669" s="15">
        <f t="array" ref="O5669">_xlfn.XLOOKUP(M5669,reference_postal_code!$B$2:$B$11,reference_postal_code!$A$2:$A$11)</f>
        <v>30111</v>
      </c>
      <c r="P5669" s="15" t="s">
        <v>77</v>
      </c>
      <c r="Q5669" s="15" t="s">
        <v>4521</v>
      </c>
      <c r="R5669" s="15" t="s">
        <v>110</v>
      </c>
      <c r="S5669" s="15" t="s">
        <v>111</v>
      </c>
      <c r="T5669" s="15" t="s">
        <v>4522</v>
      </c>
      <c r="U5669" s="28">
        <v>1583760.0</v>
      </c>
      <c r="V5669" s="15">
        <v>2.0</v>
      </c>
      <c r="W5669" s="31">
        <v>0.2</v>
      </c>
      <c r="X5669" s="28">
        <v>118782.0</v>
      </c>
    </row>
    <row r="5670" ht="15.75" customHeight="1">
      <c r="A5670" s="15">
        <v>2257.0</v>
      </c>
      <c r="B5670" s="15" t="s">
        <v>7957</v>
      </c>
      <c r="C5670" s="18">
        <v>42630.0</v>
      </c>
      <c r="D5670" s="18">
        <v>42635.0</v>
      </c>
      <c r="E5670" s="18">
        <f t="shared" si="1"/>
        <v>42635</v>
      </c>
      <c r="F5670" s="15" t="s">
        <v>55</v>
      </c>
      <c r="G5670" s="15" t="s">
        <v>1374</v>
      </c>
      <c r="H5670" s="15" t="s">
        <v>1375</v>
      </c>
      <c r="I5670" s="15" t="s">
        <v>128</v>
      </c>
      <c r="J5670" s="15" t="s">
        <v>60</v>
      </c>
      <c r="K5670" s="15" t="s">
        <v>17</v>
      </c>
      <c r="L5670" s="15" t="str">
        <f t="array" ref="L5670">_xlfn.XLOOKUP(M5670,reference_province_to_city!$A$2:$A$11,reference_province_to_city!$B$2:$B$11)</f>
        <v>Semarang</v>
      </c>
      <c r="M5670" s="15" t="s">
        <v>15</v>
      </c>
      <c r="N5670" s="15">
        <v>50111.0</v>
      </c>
      <c r="O5670" s="15">
        <f t="array" ref="O5670">_xlfn.XLOOKUP(M5670,reference_postal_code!$B$2:$B$11,reference_postal_code!$A$2:$A$11)</f>
        <v>50111</v>
      </c>
      <c r="P5670" s="15" t="s">
        <v>77</v>
      </c>
      <c r="Q5670" s="15" t="s">
        <v>3221</v>
      </c>
      <c r="R5670" s="15" t="s">
        <v>106</v>
      </c>
      <c r="S5670" s="15" t="s">
        <v>139</v>
      </c>
      <c r="T5670" s="15" t="s">
        <v>3222</v>
      </c>
      <c r="U5670" s="28">
        <v>1642200.0</v>
      </c>
      <c r="V5670" s="15">
        <v>2.0</v>
      </c>
      <c r="W5670" s="31">
        <v>0.0</v>
      </c>
      <c r="X5670" s="28">
        <v>509082.0</v>
      </c>
    </row>
    <row r="5671" ht="15.75" customHeight="1">
      <c r="A5671" s="15">
        <v>92.0</v>
      </c>
      <c r="B5671" s="15" t="s">
        <v>7954</v>
      </c>
      <c r="C5671" s="18">
        <v>42630.0</v>
      </c>
      <c r="D5671" s="18">
        <v>42635.0</v>
      </c>
      <c r="E5671" s="18">
        <f t="shared" si="1"/>
        <v>42635</v>
      </c>
      <c r="F5671" s="15" t="s">
        <v>55</v>
      </c>
      <c r="G5671" s="15" t="s">
        <v>7507</v>
      </c>
      <c r="H5671" s="15" t="s">
        <v>7508</v>
      </c>
      <c r="I5671" s="15" t="s">
        <v>128</v>
      </c>
      <c r="J5671" s="15" t="s">
        <v>60</v>
      </c>
      <c r="L5671" s="15" t="str">
        <f t="array" ref="L5671">_xlfn.XLOOKUP(M5671,reference_province_to_city!$A$2:$A$11,reference_province_to_city!$B$2:$B$11)</f>
        <v>Jakarta</v>
      </c>
      <c r="M5671" s="15" t="s">
        <v>7</v>
      </c>
      <c r="N5671" s="15">
        <v>10110.0</v>
      </c>
      <c r="O5671" s="15">
        <f t="array" ref="O5671">_xlfn.XLOOKUP(M5671,reference_postal_code!$B$2:$B$11,reference_postal_code!$A$2:$A$11)</f>
        <v>10110</v>
      </c>
      <c r="P5671" s="15" t="s">
        <v>117</v>
      </c>
      <c r="Q5671" s="15" t="s">
        <v>2086</v>
      </c>
      <c r="R5671" s="15" t="s">
        <v>65</v>
      </c>
      <c r="S5671" s="15" t="s">
        <v>66</v>
      </c>
      <c r="T5671" s="15" t="s">
        <v>2087</v>
      </c>
      <c r="U5671" s="28">
        <v>97200.0</v>
      </c>
      <c r="V5671" s="15">
        <v>1.0</v>
      </c>
      <c r="W5671" s="31">
        <v>0.0</v>
      </c>
      <c r="X5671" s="28">
        <v>46656.0</v>
      </c>
    </row>
    <row r="5672" ht="15.75" customHeight="1">
      <c r="A5672" s="15">
        <v>5883.0</v>
      </c>
      <c r="B5672" s="15" t="s">
        <v>7958</v>
      </c>
      <c r="C5672" s="18">
        <v>42631.0</v>
      </c>
      <c r="D5672" s="18">
        <v>42635.0</v>
      </c>
      <c r="E5672" s="18">
        <f t="shared" si="1"/>
        <v>42635</v>
      </c>
      <c r="F5672" s="15" t="s">
        <v>55</v>
      </c>
      <c r="G5672" s="15" t="s">
        <v>5275</v>
      </c>
      <c r="H5672" s="15" t="s">
        <v>5276</v>
      </c>
      <c r="I5672" s="15" t="s">
        <v>128</v>
      </c>
      <c r="J5672" s="15" t="s">
        <v>60</v>
      </c>
      <c r="K5672" s="15" t="s">
        <v>31</v>
      </c>
      <c r="L5672" s="15" t="str">
        <f t="array" ref="L5672">_xlfn.XLOOKUP(M5672,reference_province_to_city!$A$2:$A$11,reference_province_to_city!$B$2:$B$11)</f>
        <v>Balikpapan</v>
      </c>
      <c r="M5672" s="15" t="s">
        <v>21</v>
      </c>
      <c r="N5672" s="15">
        <v>76114.0</v>
      </c>
      <c r="O5672" s="15">
        <f t="array" ref="O5672">_xlfn.XLOOKUP(M5672,reference_postal_code!$B$2:$B$11,reference_postal_code!$A$2:$A$11)</f>
        <v>76114</v>
      </c>
      <c r="P5672" s="15" t="s">
        <v>166</v>
      </c>
      <c r="Q5672" s="15" t="s">
        <v>2181</v>
      </c>
      <c r="R5672" s="15" t="s">
        <v>106</v>
      </c>
      <c r="S5672" s="15" t="s">
        <v>107</v>
      </c>
      <c r="T5672" s="15" t="s">
        <v>2182</v>
      </c>
      <c r="U5672" s="28">
        <v>1.328292E7</v>
      </c>
      <c r="V5672" s="15">
        <v>9.0</v>
      </c>
      <c r="W5672" s="31">
        <v>0.2</v>
      </c>
      <c r="X5672" s="28">
        <v>-1494329.0</v>
      </c>
    </row>
    <row r="5673" ht="15.75" customHeight="1">
      <c r="A5673" s="15">
        <v>4347.0</v>
      </c>
      <c r="B5673" s="15" t="s">
        <v>7959</v>
      </c>
      <c r="C5673" s="18">
        <v>42631.0</v>
      </c>
      <c r="D5673" s="18">
        <v>42638.0</v>
      </c>
      <c r="E5673" s="18">
        <f t="shared" si="1"/>
        <v>42638</v>
      </c>
      <c r="F5673" s="15" t="s">
        <v>55</v>
      </c>
      <c r="G5673" s="15" t="s">
        <v>1716</v>
      </c>
      <c r="H5673" s="15" t="s">
        <v>1717</v>
      </c>
      <c r="I5673" s="15" t="s">
        <v>59</v>
      </c>
      <c r="J5673" s="15" t="s">
        <v>60</v>
      </c>
      <c r="K5673" s="15" t="s">
        <v>10</v>
      </c>
      <c r="L5673" s="15" t="str">
        <f t="array" ref="L5673">_xlfn.XLOOKUP(M5673,reference_province_to_city!$A$2:$A$11,reference_province_to_city!$B$2:$B$11)</f>
        <v>Jakarta</v>
      </c>
      <c r="M5673" s="15" t="s">
        <v>7</v>
      </c>
      <c r="N5673" s="15">
        <v>10110.0</v>
      </c>
      <c r="O5673" s="15">
        <f t="array" ref="O5673">_xlfn.XLOOKUP(M5673,reference_postal_code!$B$2:$B$11,reference_postal_code!$A$2:$A$11)</f>
        <v>10110</v>
      </c>
      <c r="P5673" s="15" t="s">
        <v>117</v>
      </c>
      <c r="Q5673" s="15" t="s">
        <v>1376</v>
      </c>
      <c r="R5673" s="15" t="s">
        <v>106</v>
      </c>
      <c r="S5673" s="15" t="s">
        <v>107</v>
      </c>
      <c r="T5673" s="15" t="s">
        <v>1377</v>
      </c>
      <c r="U5673" s="28">
        <v>9476730.0</v>
      </c>
      <c r="V5673" s="15">
        <v>2.0</v>
      </c>
      <c r="W5673" s="31">
        <v>0.1</v>
      </c>
      <c r="X5673" s="28">
        <v>2105940.0</v>
      </c>
    </row>
    <row r="5674" ht="15.75" customHeight="1">
      <c r="A5674" s="15">
        <v>71.0</v>
      </c>
      <c r="B5674" s="15" t="s">
        <v>7960</v>
      </c>
      <c r="C5674" s="18">
        <v>42631.0</v>
      </c>
      <c r="D5674" s="18">
        <v>42636.0</v>
      </c>
      <c r="E5674" s="18">
        <f t="shared" si="1"/>
        <v>42636</v>
      </c>
      <c r="F5674" s="15" t="s">
        <v>55</v>
      </c>
      <c r="G5674" s="15" t="s">
        <v>6151</v>
      </c>
      <c r="H5674" s="15" t="s">
        <v>6152</v>
      </c>
      <c r="I5674" s="15" t="s">
        <v>59</v>
      </c>
      <c r="J5674" s="15" t="s">
        <v>60</v>
      </c>
      <c r="K5674" s="15" t="s">
        <v>14</v>
      </c>
      <c r="L5674" s="15" t="str">
        <f t="array" ref="L5674">_xlfn.XLOOKUP(M5674,reference_province_to_city!$A$2:$A$11,reference_province_to_city!$B$2:$B$11)</f>
        <v>Bandung</v>
      </c>
      <c r="M5674" s="15" t="s">
        <v>12</v>
      </c>
      <c r="N5674" s="15">
        <v>40111.0</v>
      </c>
      <c r="O5674" s="15">
        <f t="array" ref="O5674">_xlfn.XLOOKUP(M5674,reference_postal_code!$B$2:$B$11,reference_postal_code!$A$2:$A$11)</f>
        <v>40111</v>
      </c>
      <c r="P5674" s="15" t="s">
        <v>117</v>
      </c>
      <c r="Q5674" s="15" t="s">
        <v>412</v>
      </c>
      <c r="R5674" s="15" t="s">
        <v>65</v>
      </c>
      <c r="S5674" s="15" t="s">
        <v>83</v>
      </c>
      <c r="T5674" s="15" t="s">
        <v>413</v>
      </c>
      <c r="U5674" s="28">
        <v>69240.0</v>
      </c>
      <c r="V5674" s="15">
        <v>1.0</v>
      </c>
      <c r="W5674" s="31">
        <v>0.2</v>
      </c>
      <c r="X5674" s="28">
        <v>25965.0</v>
      </c>
    </row>
    <row r="5675" ht="15.75" customHeight="1">
      <c r="A5675" s="15">
        <v>3544.0</v>
      </c>
      <c r="B5675" s="15" t="s">
        <v>7961</v>
      </c>
      <c r="C5675" s="18">
        <v>42631.0</v>
      </c>
      <c r="D5675" s="18">
        <v>42633.0</v>
      </c>
      <c r="E5675" s="18">
        <f t="shared" si="1"/>
        <v>42633</v>
      </c>
      <c r="F5675" s="15" t="s">
        <v>125</v>
      </c>
      <c r="G5675" s="15" t="s">
        <v>159</v>
      </c>
      <c r="H5675" s="15" t="s">
        <v>160</v>
      </c>
      <c r="I5675" s="15" t="s">
        <v>59</v>
      </c>
      <c r="J5675" s="15" t="s">
        <v>60</v>
      </c>
      <c r="K5675" s="15" t="s">
        <v>26</v>
      </c>
      <c r="L5675" s="15" t="str">
        <f t="array" ref="L5675">_xlfn.XLOOKUP(M5675,reference_province_to_city!$A$2:$A$11,reference_province_to_city!$B$2:$B$11)</f>
        <v>Denpasar</v>
      </c>
      <c r="M5675" s="15" t="s">
        <v>24</v>
      </c>
      <c r="N5675" s="15">
        <v>80231.0</v>
      </c>
      <c r="O5675" s="15">
        <f t="array" ref="O5675">_xlfn.XLOOKUP(M5675,reference_postal_code!$B$2:$B$11,reference_postal_code!$A$2:$A$11)</f>
        <v>80231</v>
      </c>
      <c r="P5675" s="15" t="s">
        <v>63</v>
      </c>
      <c r="Q5675" s="15" t="s">
        <v>4617</v>
      </c>
      <c r="R5675" s="15" t="s">
        <v>65</v>
      </c>
      <c r="S5675" s="15" t="s">
        <v>93</v>
      </c>
      <c r="T5675" s="15" t="s">
        <v>4618</v>
      </c>
      <c r="U5675" s="28">
        <v>40080.0</v>
      </c>
      <c r="V5675" s="15">
        <v>1.0</v>
      </c>
      <c r="W5675" s="31">
        <v>0.2</v>
      </c>
      <c r="X5675" s="28">
        <v>5511.0</v>
      </c>
    </row>
    <row r="5676" ht="15.75" customHeight="1">
      <c r="A5676" s="15">
        <v>4664.0</v>
      </c>
      <c r="B5676" s="15" t="s">
        <v>7962</v>
      </c>
      <c r="C5676" s="18">
        <v>42631.0</v>
      </c>
      <c r="D5676" s="18"/>
      <c r="E5676" s="18">
        <f t="shared" si="1"/>
        <v>42634</v>
      </c>
      <c r="F5676" s="15" t="s">
        <v>55</v>
      </c>
      <c r="G5676" s="15" t="s">
        <v>3788</v>
      </c>
      <c r="H5676" s="15" t="s">
        <v>3789</v>
      </c>
      <c r="I5676" s="15" t="s">
        <v>59</v>
      </c>
      <c r="J5676" s="15" t="s">
        <v>60</v>
      </c>
      <c r="K5676" s="15" t="s">
        <v>31</v>
      </c>
      <c r="L5676" s="15" t="str">
        <f t="array" ref="L5676">_xlfn.XLOOKUP(M5676,reference_province_to_city!$A$2:$A$11,reference_province_to_city!$B$2:$B$11)</f>
        <v>Balikpapan</v>
      </c>
      <c r="M5676" s="15" t="s">
        <v>21</v>
      </c>
      <c r="N5676" s="15">
        <v>76114.0</v>
      </c>
      <c r="O5676" s="15">
        <f t="array" ref="O5676">_xlfn.XLOOKUP(M5676,reference_postal_code!$B$2:$B$11,reference_postal_code!$A$2:$A$11)</f>
        <v>76114</v>
      </c>
      <c r="P5676" s="15" t="s">
        <v>166</v>
      </c>
      <c r="Q5676" s="15" t="s">
        <v>387</v>
      </c>
      <c r="R5676" s="15" t="s">
        <v>65</v>
      </c>
      <c r="S5676" s="15" t="s">
        <v>79</v>
      </c>
      <c r="T5676" s="15" t="s">
        <v>388</v>
      </c>
      <c r="U5676" s="28">
        <v>45000.0</v>
      </c>
      <c r="V5676" s="15">
        <v>1.0</v>
      </c>
      <c r="W5676" s="31">
        <v>0.2</v>
      </c>
      <c r="X5676" s="28">
        <v>15750.0</v>
      </c>
    </row>
    <row r="5677" ht="15.75" customHeight="1">
      <c r="A5677" s="15">
        <v>2015.0</v>
      </c>
      <c r="B5677" s="15" t="s">
        <v>7963</v>
      </c>
      <c r="C5677" s="18">
        <v>42631.0</v>
      </c>
      <c r="D5677" s="18">
        <v>42636.0</v>
      </c>
      <c r="E5677" s="18">
        <f t="shared" si="1"/>
        <v>42636</v>
      </c>
      <c r="F5677" s="15" t="s">
        <v>55</v>
      </c>
      <c r="G5677" s="15" t="s">
        <v>3718</v>
      </c>
      <c r="H5677" s="15" t="s">
        <v>3719</v>
      </c>
      <c r="I5677" s="15" t="s">
        <v>59</v>
      </c>
      <c r="J5677" s="15" t="s">
        <v>60</v>
      </c>
      <c r="K5677" s="15" t="s">
        <v>22</v>
      </c>
      <c r="L5677" s="15" t="str">
        <f t="array" ref="L5677">_xlfn.XLOOKUP(M5677,reference_province_to_city!$A$2:$A$11,reference_province_to_city!$B$2:$B$11)</f>
        <v>Surabaya</v>
      </c>
      <c r="M5677" s="15" t="s">
        <v>20</v>
      </c>
      <c r="N5677" s="15">
        <v>60231.0</v>
      </c>
      <c r="O5677" s="15">
        <f t="array" ref="O5677">_xlfn.XLOOKUP(M5677,reference_postal_code!$B$2:$B$11,reference_postal_code!$A$2:$A$11)</f>
        <v>60231</v>
      </c>
      <c r="P5677" s="15" t="s">
        <v>166</v>
      </c>
      <c r="Q5677" s="15" t="s">
        <v>3408</v>
      </c>
      <c r="R5677" s="15" t="s">
        <v>65</v>
      </c>
      <c r="S5677" s="15" t="s">
        <v>66</v>
      </c>
      <c r="T5677" s="15" t="s">
        <v>3409</v>
      </c>
      <c r="U5677" s="28">
        <v>196200.0</v>
      </c>
      <c r="V5677" s="15">
        <v>2.0</v>
      </c>
      <c r="W5677" s="31">
        <v>0.0</v>
      </c>
      <c r="X5677" s="28">
        <v>90252.0</v>
      </c>
    </row>
    <row r="5678" ht="15.75" customHeight="1">
      <c r="A5678" s="15">
        <v>4348.0</v>
      </c>
      <c r="B5678" s="15" t="s">
        <v>7959</v>
      </c>
      <c r="C5678" s="18">
        <v>42631.0</v>
      </c>
      <c r="D5678" s="18">
        <v>42638.0</v>
      </c>
      <c r="E5678" s="18">
        <f t="shared" si="1"/>
        <v>42638</v>
      </c>
      <c r="F5678" s="15" t="s">
        <v>55</v>
      </c>
      <c r="G5678" s="15" t="s">
        <v>1716</v>
      </c>
      <c r="H5678" s="15" t="s">
        <v>1717</v>
      </c>
      <c r="I5678" s="15" t="s">
        <v>59</v>
      </c>
      <c r="J5678" s="15" t="s">
        <v>60</v>
      </c>
      <c r="K5678" s="15" t="s">
        <v>10</v>
      </c>
      <c r="L5678" s="15" t="str">
        <f t="array" ref="L5678">_xlfn.XLOOKUP(M5678,reference_province_to_city!$A$2:$A$11,reference_province_to_city!$B$2:$B$11)</f>
        <v>Jakarta</v>
      </c>
      <c r="M5678" s="15" t="s">
        <v>7</v>
      </c>
      <c r="N5678" s="15">
        <v>10110.0</v>
      </c>
      <c r="O5678" s="15">
        <f t="array" ref="O5678">_xlfn.XLOOKUP(M5678,reference_postal_code!$B$2:$B$11,reference_postal_code!$A$2:$A$11)</f>
        <v>10110</v>
      </c>
      <c r="P5678" s="15" t="s">
        <v>117</v>
      </c>
      <c r="Q5678" s="15" t="s">
        <v>6977</v>
      </c>
      <c r="R5678" s="15" t="s">
        <v>106</v>
      </c>
      <c r="S5678" s="15" t="s">
        <v>139</v>
      </c>
      <c r="T5678" s="15" t="s">
        <v>6978</v>
      </c>
      <c r="U5678" s="28">
        <v>910800.0</v>
      </c>
      <c r="V5678" s="15">
        <v>3.0</v>
      </c>
      <c r="W5678" s="31">
        <v>0.0</v>
      </c>
      <c r="X5678" s="28">
        <v>391644.0</v>
      </c>
    </row>
    <row r="5679" ht="15.75" customHeight="1">
      <c r="A5679" s="15">
        <v>5881.0</v>
      </c>
      <c r="B5679" s="15" t="s">
        <v>7958</v>
      </c>
      <c r="C5679" s="18">
        <v>42631.0</v>
      </c>
      <c r="D5679" s="18">
        <v>42635.0</v>
      </c>
      <c r="E5679" s="18">
        <f t="shared" si="1"/>
        <v>42635</v>
      </c>
      <c r="F5679" s="15" t="s">
        <v>55</v>
      </c>
      <c r="G5679" s="15" t="s">
        <v>5275</v>
      </c>
      <c r="H5679" s="15" t="s">
        <v>5276</v>
      </c>
      <c r="I5679" s="15" t="s">
        <v>128</v>
      </c>
      <c r="J5679" s="15" t="s">
        <v>60</v>
      </c>
      <c r="K5679" s="15" t="s">
        <v>31</v>
      </c>
      <c r="L5679" s="15" t="str">
        <f t="array" ref="L5679">_xlfn.XLOOKUP(M5679,reference_province_to_city!$A$2:$A$11,reference_province_to_city!$B$2:$B$11)</f>
        <v>Balikpapan</v>
      </c>
      <c r="M5679" s="15" t="s">
        <v>21</v>
      </c>
      <c r="N5679" s="15">
        <v>76114.0</v>
      </c>
      <c r="O5679" s="15">
        <f t="array" ref="O5679">_xlfn.XLOOKUP(M5679,reference_postal_code!$B$2:$B$11,reference_postal_code!$A$2:$A$11)</f>
        <v>76114</v>
      </c>
      <c r="P5679" s="15" t="s">
        <v>166</v>
      </c>
      <c r="Q5679" s="15" t="s">
        <v>2368</v>
      </c>
      <c r="R5679" s="15" t="s">
        <v>106</v>
      </c>
      <c r="S5679" s="15" t="s">
        <v>107</v>
      </c>
      <c r="T5679" s="15" t="s">
        <v>2369</v>
      </c>
      <c r="U5679" s="28">
        <v>1.202352E7</v>
      </c>
      <c r="V5679" s="15">
        <v>2.0</v>
      </c>
      <c r="W5679" s="31">
        <v>0.2</v>
      </c>
      <c r="X5679" s="28">
        <v>751470.0</v>
      </c>
    </row>
    <row r="5680" ht="15.75" customHeight="1">
      <c r="A5680" s="15">
        <v>3542.0</v>
      </c>
      <c r="B5680" s="15" t="s">
        <v>7961</v>
      </c>
      <c r="C5680" s="18">
        <v>42631.0</v>
      </c>
      <c r="D5680" s="18">
        <v>42633.0</v>
      </c>
      <c r="E5680" s="18">
        <f t="shared" si="1"/>
        <v>42633</v>
      </c>
      <c r="F5680" s="15" t="s">
        <v>125</v>
      </c>
      <c r="G5680" s="15" t="s">
        <v>159</v>
      </c>
      <c r="H5680" s="15" t="s">
        <v>160</v>
      </c>
      <c r="I5680" s="15" t="s">
        <v>59</v>
      </c>
      <c r="J5680" s="15" t="s">
        <v>60</v>
      </c>
      <c r="K5680" s="15" t="s">
        <v>26</v>
      </c>
      <c r="L5680" s="15" t="str">
        <f t="array" ref="L5680">_xlfn.XLOOKUP(M5680,reference_province_to_city!$A$2:$A$11,reference_province_to_city!$B$2:$B$11)</f>
        <v>Denpasar</v>
      </c>
      <c r="M5680" s="15" t="s">
        <v>24</v>
      </c>
      <c r="N5680" s="15">
        <v>80231.0</v>
      </c>
      <c r="O5680" s="15">
        <f t="array" ref="O5680">_xlfn.XLOOKUP(M5680,reference_postal_code!$B$2:$B$11,reference_postal_code!$A$2:$A$11)</f>
        <v>80231</v>
      </c>
      <c r="P5680" s="15" t="s">
        <v>63</v>
      </c>
      <c r="Q5680" s="15" t="s">
        <v>3536</v>
      </c>
      <c r="R5680" s="15" t="s">
        <v>106</v>
      </c>
      <c r="S5680" s="15" t="s">
        <v>139</v>
      </c>
      <c r="T5680" s="15" t="s">
        <v>3537</v>
      </c>
      <c r="U5680" s="28">
        <v>80280.0</v>
      </c>
      <c r="V5680" s="15">
        <v>3.0</v>
      </c>
      <c r="W5680" s="31">
        <v>0.2</v>
      </c>
      <c r="X5680" s="28">
        <v>24084.0</v>
      </c>
    </row>
    <row r="5681" ht="15.75" customHeight="1">
      <c r="A5681" s="15">
        <v>756.0</v>
      </c>
      <c r="B5681" s="15" t="s">
        <v>7964</v>
      </c>
      <c r="C5681" s="18">
        <v>42631.0</v>
      </c>
      <c r="D5681" s="18">
        <v>42635.0</v>
      </c>
      <c r="E5681" s="18">
        <f t="shared" si="1"/>
        <v>42635</v>
      </c>
      <c r="F5681" s="15" t="s">
        <v>55</v>
      </c>
      <c r="G5681" s="15" t="s">
        <v>4346</v>
      </c>
      <c r="H5681" s="15" t="s">
        <v>4347</v>
      </c>
      <c r="I5681" s="15" t="s">
        <v>128</v>
      </c>
      <c r="J5681" s="15" t="s">
        <v>60</v>
      </c>
      <c r="K5681" s="15" t="s">
        <v>10</v>
      </c>
      <c r="L5681" s="15" t="str">
        <f t="array" ref="L5681">_xlfn.XLOOKUP(M5681,reference_province_to_city!$A$2:$A$11,reference_province_to_city!$B$2:$B$11)</f>
        <v>Jakarta</v>
      </c>
      <c r="M5681" s="15" t="s">
        <v>7</v>
      </c>
      <c r="N5681" s="15">
        <v>10110.0</v>
      </c>
      <c r="O5681" s="15">
        <f t="array" ref="O5681">_xlfn.XLOOKUP(M5681,reference_postal_code!$B$2:$B$11,reference_postal_code!$A$2:$A$11)</f>
        <v>10110</v>
      </c>
      <c r="P5681" s="15" t="s">
        <v>117</v>
      </c>
      <c r="Q5681" s="15" t="s">
        <v>5325</v>
      </c>
      <c r="R5681" s="15" t="s">
        <v>106</v>
      </c>
      <c r="S5681" s="15" t="s">
        <v>218</v>
      </c>
      <c r="T5681" s="15" t="s">
        <v>5326</v>
      </c>
      <c r="U5681" s="28">
        <v>5751570.0</v>
      </c>
      <c r="V5681" s="15">
        <v>4.0</v>
      </c>
      <c r="W5681" s="31">
        <v>0.45</v>
      </c>
      <c r="X5681" s="28">
        <v>-2509776.0</v>
      </c>
    </row>
    <row r="5682" ht="15.75" customHeight="1">
      <c r="A5682" s="15">
        <v>2014.0</v>
      </c>
      <c r="B5682" s="15" t="s">
        <v>7963</v>
      </c>
      <c r="C5682" s="18">
        <v>42631.0</v>
      </c>
      <c r="D5682" s="18">
        <v>42636.0</v>
      </c>
      <c r="E5682" s="18">
        <f t="shared" si="1"/>
        <v>42636</v>
      </c>
      <c r="F5682" s="15" t="s">
        <v>55</v>
      </c>
      <c r="G5682" s="15" t="s">
        <v>3718</v>
      </c>
      <c r="H5682" s="15" t="s">
        <v>3719</v>
      </c>
      <c r="I5682" s="15" t="s">
        <v>59</v>
      </c>
      <c r="J5682" s="15" t="s">
        <v>60</v>
      </c>
      <c r="K5682" s="15" t="s">
        <v>22</v>
      </c>
      <c r="L5682" s="15" t="str">
        <f t="array" ref="L5682">_xlfn.XLOOKUP(M5682,reference_province_to_city!$A$2:$A$11,reference_province_to_city!$B$2:$B$11)</f>
        <v>Surabaya</v>
      </c>
      <c r="M5682" s="15" t="s">
        <v>20</v>
      </c>
      <c r="N5682" s="15">
        <v>60231.0</v>
      </c>
      <c r="O5682" s="15">
        <f t="array" ref="O5682">_xlfn.XLOOKUP(M5682,reference_postal_code!$B$2:$B$11,reference_postal_code!$A$2:$A$11)</f>
        <v>60231</v>
      </c>
      <c r="P5682" s="15" t="s">
        <v>166</v>
      </c>
      <c r="Q5682" s="15" t="s">
        <v>4291</v>
      </c>
      <c r="R5682" s="15" t="s">
        <v>106</v>
      </c>
      <c r="S5682" s="15" t="s">
        <v>107</v>
      </c>
      <c r="T5682" s="15" t="s">
        <v>4292</v>
      </c>
      <c r="U5682" s="28">
        <v>5264700.0</v>
      </c>
      <c r="V5682" s="15">
        <v>1.0</v>
      </c>
      <c r="W5682" s="31">
        <v>0.0</v>
      </c>
      <c r="X5682" s="28">
        <v>1263528.0</v>
      </c>
    </row>
    <row r="5683" ht="15.75" customHeight="1">
      <c r="A5683" s="15">
        <v>2016.0</v>
      </c>
      <c r="B5683" s="15" t="s">
        <v>7963</v>
      </c>
      <c r="C5683" s="18">
        <v>42631.0</v>
      </c>
      <c r="D5683" s="18">
        <v>42636.0</v>
      </c>
      <c r="E5683" s="18">
        <f t="shared" si="1"/>
        <v>42636</v>
      </c>
      <c r="F5683" s="15" t="s">
        <v>55</v>
      </c>
      <c r="G5683" s="15" t="s">
        <v>3718</v>
      </c>
      <c r="H5683" s="15" t="s">
        <v>3719</v>
      </c>
      <c r="I5683" s="15" t="s">
        <v>59</v>
      </c>
      <c r="J5683" s="15" t="s">
        <v>60</v>
      </c>
      <c r="K5683" s="15" t="s">
        <v>22</v>
      </c>
      <c r="L5683" s="15" t="str">
        <f t="array" ref="L5683">_xlfn.XLOOKUP(M5683,reference_province_to_city!$A$2:$A$11,reference_province_to_city!$B$2:$B$11)</f>
        <v>Surabaya</v>
      </c>
      <c r="M5683" s="15" t="s">
        <v>20</v>
      </c>
      <c r="N5683" s="15">
        <v>60231.0</v>
      </c>
      <c r="O5683" s="15">
        <f t="array" ref="O5683">_xlfn.XLOOKUP(M5683,reference_postal_code!$B$2:$B$11,reference_postal_code!$A$2:$A$11)</f>
        <v>60231</v>
      </c>
      <c r="P5683" s="15" t="s">
        <v>166</v>
      </c>
      <c r="Q5683" s="15" t="s">
        <v>3866</v>
      </c>
      <c r="R5683" s="15" t="s">
        <v>65</v>
      </c>
      <c r="S5683" s="15" t="s">
        <v>87</v>
      </c>
      <c r="T5683" s="15" t="s">
        <v>3867</v>
      </c>
      <c r="U5683" s="28">
        <v>1.35012E7</v>
      </c>
      <c r="V5683" s="15">
        <v>4.0</v>
      </c>
      <c r="W5683" s="31">
        <v>0.0</v>
      </c>
      <c r="X5683" s="28">
        <v>1755156.0</v>
      </c>
    </row>
    <row r="5684" ht="15.75" customHeight="1">
      <c r="A5684" s="15">
        <v>9613.0</v>
      </c>
      <c r="B5684" s="15" t="s">
        <v>7965</v>
      </c>
      <c r="C5684" s="18">
        <v>42631.0</v>
      </c>
      <c r="D5684" s="18">
        <v>42635.0</v>
      </c>
      <c r="E5684" s="18">
        <f t="shared" si="1"/>
        <v>42635</v>
      </c>
      <c r="F5684" s="15" t="s">
        <v>55</v>
      </c>
      <c r="G5684" s="15" t="s">
        <v>5428</v>
      </c>
      <c r="H5684" s="15" t="s">
        <v>5429</v>
      </c>
      <c r="I5684" s="15" t="s">
        <v>59</v>
      </c>
      <c r="J5684" s="15" t="s">
        <v>60</v>
      </c>
      <c r="K5684" s="15" t="s">
        <v>26</v>
      </c>
      <c r="L5684" s="15" t="str">
        <f t="array" ref="L5684">_xlfn.XLOOKUP(M5684,reference_province_to_city!$A$2:$A$11,reference_province_to_city!$B$2:$B$11)</f>
        <v>Denpasar</v>
      </c>
      <c r="M5684" s="15" t="s">
        <v>24</v>
      </c>
      <c r="N5684" s="15">
        <v>80231.0</v>
      </c>
      <c r="O5684" s="15">
        <f t="array" ref="O5684">_xlfn.XLOOKUP(M5684,reference_postal_code!$B$2:$B$11,reference_postal_code!$A$2:$A$11)</f>
        <v>80231</v>
      </c>
      <c r="P5684" s="15" t="s">
        <v>63</v>
      </c>
      <c r="Q5684" s="15" t="s">
        <v>3277</v>
      </c>
      <c r="R5684" s="15" t="s">
        <v>110</v>
      </c>
      <c r="S5684" s="15" t="s">
        <v>111</v>
      </c>
      <c r="T5684" s="15" t="s">
        <v>3278</v>
      </c>
      <c r="U5684" s="28">
        <v>3599760.0</v>
      </c>
      <c r="V5684" s="15">
        <v>2.0</v>
      </c>
      <c r="W5684" s="31">
        <v>0.2</v>
      </c>
      <c r="X5684" s="28">
        <v>359976.0</v>
      </c>
    </row>
    <row r="5685" ht="15.75" customHeight="1">
      <c r="A5685" s="15">
        <v>3543.0</v>
      </c>
      <c r="B5685" s="15" t="s">
        <v>7961</v>
      </c>
      <c r="C5685" s="18">
        <v>42631.0</v>
      </c>
      <c r="D5685" s="18">
        <v>42633.0</v>
      </c>
      <c r="E5685" s="18">
        <f t="shared" si="1"/>
        <v>42633</v>
      </c>
      <c r="F5685" s="15" t="s">
        <v>125</v>
      </c>
      <c r="G5685" s="15" t="s">
        <v>159</v>
      </c>
      <c r="H5685" s="15" t="s">
        <v>160</v>
      </c>
      <c r="I5685" s="15" t="s">
        <v>59</v>
      </c>
      <c r="J5685" s="15" t="s">
        <v>60</v>
      </c>
      <c r="K5685" s="15" t="s">
        <v>26</v>
      </c>
      <c r="L5685" s="15" t="str">
        <f t="array" ref="L5685">_xlfn.XLOOKUP(M5685,reference_province_to_city!$A$2:$A$11,reference_province_to_city!$B$2:$B$11)</f>
        <v>Denpasar</v>
      </c>
      <c r="M5685" s="15" t="s">
        <v>24</v>
      </c>
      <c r="N5685" s="15">
        <v>80231.0</v>
      </c>
      <c r="O5685" s="15">
        <f t="array" ref="O5685">_xlfn.XLOOKUP(M5685,reference_postal_code!$B$2:$B$11,reference_postal_code!$A$2:$A$11)</f>
        <v>80231</v>
      </c>
      <c r="P5685" s="15" t="s">
        <v>63</v>
      </c>
      <c r="Q5685" s="15" t="s">
        <v>1871</v>
      </c>
      <c r="R5685" s="15" t="s">
        <v>106</v>
      </c>
      <c r="S5685" s="15" t="s">
        <v>107</v>
      </c>
      <c r="T5685" s="15" t="s">
        <v>1872</v>
      </c>
      <c r="U5685" s="28">
        <v>1490580.0</v>
      </c>
      <c r="V5685" s="15">
        <v>2.0</v>
      </c>
      <c r="W5685" s="31">
        <v>0.3</v>
      </c>
      <c r="X5685" s="28">
        <v>-106470.0</v>
      </c>
    </row>
    <row r="5686" ht="15.75" customHeight="1">
      <c r="A5686" s="15">
        <v>5882.0</v>
      </c>
      <c r="B5686" s="15" t="s">
        <v>7958</v>
      </c>
      <c r="C5686" s="18">
        <v>42631.0</v>
      </c>
      <c r="D5686" s="18">
        <v>42635.0</v>
      </c>
      <c r="E5686" s="18">
        <f t="shared" si="1"/>
        <v>42635</v>
      </c>
      <c r="F5686" s="15" t="s">
        <v>55</v>
      </c>
      <c r="G5686" s="15" t="s">
        <v>5275</v>
      </c>
      <c r="H5686" s="15" t="s">
        <v>5276</v>
      </c>
      <c r="I5686" s="15" t="s">
        <v>128</v>
      </c>
      <c r="J5686" s="15" t="s">
        <v>60</v>
      </c>
      <c r="K5686" s="15" t="s">
        <v>31</v>
      </c>
      <c r="L5686" s="15" t="str">
        <f t="array" ref="L5686">_xlfn.XLOOKUP(M5686,reference_province_to_city!$A$2:$A$11,reference_province_to_city!$B$2:$B$11)</f>
        <v>Balikpapan</v>
      </c>
      <c r="M5686" s="15" t="s">
        <v>21</v>
      </c>
      <c r="N5686" s="15">
        <v>76114.0</v>
      </c>
      <c r="O5686" s="15">
        <f t="array" ref="O5686">_xlfn.XLOOKUP(M5686,reference_postal_code!$B$2:$B$11,reference_postal_code!$A$2:$A$11)</f>
        <v>76114</v>
      </c>
      <c r="P5686" s="15" t="s">
        <v>166</v>
      </c>
      <c r="Q5686" s="15" t="s">
        <v>1125</v>
      </c>
      <c r="R5686" s="15" t="s">
        <v>65</v>
      </c>
      <c r="S5686" s="15" t="s">
        <v>66</v>
      </c>
      <c r="T5686" s="15" t="s">
        <v>1126</v>
      </c>
      <c r="U5686" s="28">
        <v>5533650.0</v>
      </c>
      <c r="V5686" s="15">
        <v>9.0</v>
      </c>
      <c r="W5686" s="31">
        <v>0.0</v>
      </c>
      <c r="X5686" s="28">
        <v>2711489.0</v>
      </c>
    </row>
    <row r="5687" ht="15.75" customHeight="1">
      <c r="A5687" s="15">
        <v>2881.0</v>
      </c>
      <c r="B5687" s="15" t="s">
        <v>7966</v>
      </c>
      <c r="C5687" s="18">
        <v>42632.0</v>
      </c>
      <c r="D5687" s="18">
        <v>42636.0</v>
      </c>
      <c r="E5687" s="18">
        <f t="shared" si="1"/>
        <v>42636</v>
      </c>
      <c r="F5687" s="15" t="s">
        <v>114</v>
      </c>
      <c r="G5687" s="15" t="s">
        <v>303</v>
      </c>
      <c r="H5687" s="15" t="s">
        <v>304</v>
      </c>
      <c r="I5687" s="15" t="s">
        <v>76</v>
      </c>
      <c r="J5687" s="15" t="s">
        <v>60</v>
      </c>
      <c r="K5687" s="15" t="s">
        <v>33</v>
      </c>
      <c r="L5687" s="15" t="str">
        <f t="array" ref="L5687">_xlfn.XLOOKUP(M5687,reference_province_to_city!$A$2:$A$11,reference_province_to_city!$B$2:$B$11)</f>
        <v>Makassar</v>
      </c>
      <c r="M5687" s="15" t="s">
        <v>25</v>
      </c>
      <c r="N5687" s="15">
        <v>90111.0</v>
      </c>
      <c r="O5687" s="15">
        <f t="array" ref="O5687">_xlfn.XLOOKUP(M5687,reference_postal_code!$B$2:$B$11,reference_postal_code!$A$2:$A$11)</f>
        <v>90111</v>
      </c>
      <c r="P5687" s="15" t="s">
        <v>63</v>
      </c>
      <c r="Q5687" s="15" t="s">
        <v>1977</v>
      </c>
      <c r="R5687" s="15" t="s">
        <v>65</v>
      </c>
      <c r="S5687" s="15" t="s">
        <v>83</v>
      </c>
      <c r="T5687" s="15" t="s">
        <v>1978</v>
      </c>
      <c r="U5687" s="28">
        <v>381600.0</v>
      </c>
      <c r="V5687" s="15">
        <v>6.0</v>
      </c>
      <c r="W5687" s="31">
        <v>0.0</v>
      </c>
      <c r="X5687" s="28">
        <v>190800.0</v>
      </c>
    </row>
    <row r="5688" ht="15.75" customHeight="1">
      <c r="A5688" s="15">
        <v>7166.0</v>
      </c>
      <c r="B5688" s="15" t="s">
        <v>7967</v>
      </c>
      <c r="C5688" s="18">
        <v>42632.0</v>
      </c>
      <c r="D5688" s="18">
        <v>42635.0</v>
      </c>
      <c r="E5688" s="18">
        <f t="shared" si="1"/>
        <v>42635</v>
      </c>
      <c r="F5688" s="15" t="s">
        <v>125</v>
      </c>
      <c r="G5688" s="15" t="s">
        <v>4620</v>
      </c>
      <c r="H5688" s="15" t="s">
        <v>4621</v>
      </c>
      <c r="I5688" s="15" t="s">
        <v>59</v>
      </c>
      <c r="J5688" s="15" t="s">
        <v>60</v>
      </c>
      <c r="K5688" s="15" t="s">
        <v>22</v>
      </c>
      <c r="L5688" s="15" t="str">
        <f t="array" ref="L5688">_xlfn.XLOOKUP(M5688,reference_province_to_city!$A$2:$A$11,reference_province_to_city!$B$2:$B$11)</f>
        <v>Surabaya</v>
      </c>
      <c r="M5688" s="15" t="s">
        <v>20</v>
      </c>
      <c r="N5688" s="15">
        <v>60231.0</v>
      </c>
      <c r="O5688" s="15">
        <f t="array" ref="O5688">_xlfn.XLOOKUP(M5688,reference_postal_code!$B$2:$B$11,reference_postal_code!$A$2:$A$11)</f>
        <v>60231</v>
      </c>
      <c r="P5688" s="15" t="s">
        <v>166</v>
      </c>
      <c r="Q5688" s="15" t="s">
        <v>6426</v>
      </c>
      <c r="R5688" s="15" t="s">
        <v>65</v>
      </c>
      <c r="S5688" s="15" t="s">
        <v>87</v>
      </c>
      <c r="T5688" s="15" t="s">
        <v>6427</v>
      </c>
      <c r="U5688" s="28">
        <v>1042800.0</v>
      </c>
      <c r="V5688" s="15">
        <v>2.0</v>
      </c>
      <c r="W5688" s="31">
        <v>0.0</v>
      </c>
      <c r="X5688" s="28">
        <v>260700.0</v>
      </c>
    </row>
    <row r="5689" ht="15.75" customHeight="1">
      <c r="A5689" s="15">
        <v>2024.0</v>
      </c>
      <c r="B5689" s="15" t="s">
        <v>7968</v>
      </c>
      <c r="C5689" s="18">
        <v>42632.0</v>
      </c>
      <c r="D5689" s="18">
        <v>42634.0</v>
      </c>
      <c r="E5689" s="18">
        <f t="shared" si="1"/>
        <v>42634</v>
      </c>
      <c r="F5689" s="15" t="s">
        <v>125</v>
      </c>
      <c r="G5689" s="15" t="s">
        <v>4024</v>
      </c>
      <c r="H5689" s="15" t="s">
        <v>4025</v>
      </c>
      <c r="I5689" s="15" t="s">
        <v>76</v>
      </c>
      <c r="J5689" s="15" t="s">
        <v>60</v>
      </c>
      <c r="K5689" s="15" t="s">
        <v>28</v>
      </c>
      <c r="L5689" s="15" t="str">
        <f t="array" ref="L5689">_xlfn.XLOOKUP(M5689,reference_province_to_city!$A$2:$A$11,reference_province_to_city!$B$2:$B$11)</f>
        <v>Medan</v>
      </c>
      <c r="M5689" s="15" t="s">
        <v>11</v>
      </c>
      <c r="N5689" s="15">
        <v>20111.0</v>
      </c>
      <c r="O5689" s="15">
        <f t="array" ref="O5689">_xlfn.XLOOKUP(M5689,reference_postal_code!$B$2:$B$11,reference_postal_code!$A$2:$A$11)</f>
        <v>20111</v>
      </c>
      <c r="P5689" s="15" t="s">
        <v>77</v>
      </c>
      <c r="Q5689" s="15" t="s">
        <v>1459</v>
      </c>
      <c r="R5689" s="15" t="s">
        <v>106</v>
      </c>
      <c r="S5689" s="15" t="s">
        <v>107</v>
      </c>
      <c r="T5689" s="15" t="s">
        <v>1460</v>
      </c>
      <c r="U5689" s="28">
        <v>1.30848E7</v>
      </c>
      <c r="V5689" s="15">
        <v>4.0</v>
      </c>
      <c r="W5689" s="31">
        <v>0.0</v>
      </c>
      <c r="X5689" s="28">
        <v>3663744.0</v>
      </c>
    </row>
    <row r="5690" ht="15.75" customHeight="1">
      <c r="A5690" s="15">
        <v>8468.0</v>
      </c>
      <c r="B5690" s="15" t="s">
        <v>7969</v>
      </c>
      <c r="C5690" s="18">
        <v>42632.0</v>
      </c>
      <c r="D5690" s="18">
        <v>42636.0</v>
      </c>
      <c r="E5690" s="18">
        <f t="shared" si="1"/>
        <v>42636</v>
      </c>
      <c r="F5690" s="15" t="s">
        <v>55</v>
      </c>
      <c r="G5690" s="15" t="s">
        <v>1091</v>
      </c>
      <c r="H5690" s="15" t="s">
        <v>1092</v>
      </c>
      <c r="I5690" s="15" t="s">
        <v>128</v>
      </c>
      <c r="J5690" s="15" t="s">
        <v>60</v>
      </c>
      <c r="K5690" s="15" t="s">
        <v>19</v>
      </c>
      <c r="L5690" s="15" t="str">
        <f t="array" ref="L5690">_xlfn.XLOOKUP(M5690,reference_province_to_city!$A$2:$A$11,reference_province_to_city!$B$2:$B$11)</f>
        <v>Yogyakarta</v>
      </c>
      <c r="M5690" s="15" t="s">
        <v>18</v>
      </c>
      <c r="N5690" s="15">
        <v>55111.0</v>
      </c>
      <c r="O5690" s="15">
        <f t="array" ref="O5690">_xlfn.XLOOKUP(M5690,reference_postal_code!$B$2:$B$11,reference_postal_code!$A$2:$A$11)</f>
        <v>55111</v>
      </c>
      <c r="P5690" s="15" t="s">
        <v>77</v>
      </c>
      <c r="Q5690" s="15" t="s">
        <v>2676</v>
      </c>
      <c r="R5690" s="15" t="s">
        <v>65</v>
      </c>
      <c r="S5690" s="15" t="s">
        <v>83</v>
      </c>
      <c r="T5690" s="15" t="s">
        <v>2677</v>
      </c>
      <c r="U5690" s="28">
        <v>133920.0</v>
      </c>
      <c r="V5690" s="15">
        <v>2.0</v>
      </c>
      <c r="W5690" s="31">
        <v>0.2</v>
      </c>
      <c r="X5690" s="28">
        <v>46872.0</v>
      </c>
    </row>
    <row r="5691" ht="15.75" customHeight="1">
      <c r="A5691" s="15">
        <v>4582.0</v>
      </c>
      <c r="B5691" s="15" t="s">
        <v>7970</v>
      </c>
      <c r="C5691" s="18">
        <v>42632.0</v>
      </c>
      <c r="D5691" s="18">
        <v>42635.0</v>
      </c>
      <c r="E5691" s="18">
        <f t="shared" si="1"/>
        <v>42635</v>
      </c>
      <c r="F5691" s="15" t="s">
        <v>125</v>
      </c>
      <c r="G5691" s="15" t="s">
        <v>578</v>
      </c>
      <c r="H5691" s="15" t="s">
        <v>579</v>
      </c>
      <c r="I5691" s="15" t="s">
        <v>76</v>
      </c>
      <c r="J5691" s="15" t="s">
        <v>60</v>
      </c>
      <c r="K5691" s="15" t="s">
        <v>29</v>
      </c>
      <c r="L5691" s="15" t="str">
        <f t="array" ref="L5691">_xlfn.XLOOKUP(M5691,reference_province_to_city!$A$2:$A$11,reference_province_to_city!$B$2:$B$11)</f>
        <v>Palembang</v>
      </c>
      <c r="M5691" s="15" t="s">
        <v>13</v>
      </c>
      <c r="N5691" s="15">
        <v>30111.0</v>
      </c>
      <c r="O5691" s="15">
        <f t="array" ref="O5691">_xlfn.XLOOKUP(M5691,reference_postal_code!$B$2:$B$11,reference_postal_code!$A$2:$A$11)</f>
        <v>30111</v>
      </c>
      <c r="P5691" s="15" t="s">
        <v>77</v>
      </c>
      <c r="Q5691" s="15" t="s">
        <v>6235</v>
      </c>
      <c r="R5691" s="15" t="s">
        <v>106</v>
      </c>
      <c r="S5691" s="15" t="s">
        <v>139</v>
      </c>
      <c r="T5691" s="15" t="s">
        <v>6236</v>
      </c>
      <c r="U5691" s="28">
        <v>384480.0</v>
      </c>
      <c r="V5691" s="15">
        <v>3.0</v>
      </c>
      <c r="W5691" s="31">
        <v>0.2</v>
      </c>
      <c r="X5691" s="28">
        <v>57672.0</v>
      </c>
    </row>
    <row r="5692" ht="15.75" customHeight="1">
      <c r="A5692" s="15">
        <v>2118.0</v>
      </c>
      <c r="B5692" s="15" t="s">
        <v>7971</v>
      </c>
      <c r="C5692" s="18">
        <v>42632.0</v>
      </c>
      <c r="D5692" s="18">
        <v>42636.0</v>
      </c>
      <c r="E5692" s="18">
        <f t="shared" si="1"/>
        <v>42636</v>
      </c>
      <c r="F5692" s="15" t="s">
        <v>55</v>
      </c>
      <c r="G5692" s="15" t="s">
        <v>2317</v>
      </c>
      <c r="H5692" s="15" t="s">
        <v>2318</v>
      </c>
      <c r="I5692" s="15" t="s">
        <v>59</v>
      </c>
      <c r="J5692" s="15" t="s">
        <v>60</v>
      </c>
      <c r="K5692" s="15" t="s">
        <v>289</v>
      </c>
      <c r="L5692" s="15" t="str">
        <f t="array" ref="L5692">_xlfn.XLOOKUP(M5692,reference_province_to_city!$A$2:$A$11,reference_province_to_city!$B$2:$B$11)</f>
        <v>Medan</v>
      </c>
      <c r="M5692" s="15" t="s">
        <v>11</v>
      </c>
      <c r="N5692" s="15">
        <v>20111.0</v>
      </c>
      <c r="O5692" s="15">
        <f t="array" ref="O5692">_xlfn.XLOOKUP(M5692,reference_postal_code!$B$2:$B$11,reference_postal_code!$A$2:$A$11)</f>
        <v>20111</v>
      </c>
      <c r="P5692" s="15" t="s">
        <v>77</v>
      </c>
      <c r="Q5692" s="15" t="s">
        <v>4418</v>
      </c>
      <c r="R5692" s="15" t="s">
        <v>65</v>
      </c>
      <c r="S5692" s="15" t="s">
        <v>66</v>
      </c>
      <c r="T5692" s="15" t="s">
        <v>4419</v>
      </c>
      <c r="U5692" s="28">
        <v>2398200.0</v>
      </c>
      <c r="V5692" s="15">
        <v>7.0</v>
      </c>
      <c r="W5692" s="31">
        <v>0.0</v>
      </c>
      <c r="X5692" s="28">
        <v>1103172.0</v>
      </c>
    </row>
    <row r="5693" ht="15.75" customHeight="1">
      <c r="A5693" s="15">
        <v>2882.0</v>
      </c>
      <c r="B5693" s="15" t="s">
        <v>7966</v>
      </c>
      <c r="C5693" s="18">
        <v>42632.0</v>
      </c>
      <c r="D5693" s="18">
        <v>42636.0</v>
      </c>
      <c r="E5693" s="18">
        <f t="shared" si="1"/>
        <v>42636</v>
      </c>
      <c r="F5693" s="15" t="s">
        <v>114</v>
      </c>
      <c r="G5693" s="15" t="s">
        <v>303</v>
      </c>
      <c r="H5693" s="15" t="s">
        <v>304</v>
      </c>
      <c r="I5693" s="15" t="s">
        <v>76</v>
      </c>
      <c r="J5693" s="15" t="s">
        <v>60</v>
      </c>
      <c r="K5693" s="15" t="s">
        <v>33</v>
      </c>
      <c r="L5693" s="15" t="str">
        <f t="array" ref="L5693">_xlfn.XLOOKUP(M5693,reference_province_to_city!$A$2:$A$11,reference_province_to_city!$B$2:$B$11)</f>
        <v>Makassar</v>
      </c>
      <c r="M5693" s="15" t="s">
        <v>25</v>
      </c>
      <c r="N5693" s="15">
        <v>90111.0</v>
      </c>
      <c r="O5693" s="15">
        <f t="array" ref="O5693">_xlfn.XLOOKUP(M5693,reference_postal_code!$B$2:$B$11,reference_postal_code!$A$2:$A$11)</f>
        <v>90111</v>
      </c>
      <c r="P5693" s="15" t="s">
        <v>63</v>
      </c>
      <c r="Q5693" s="15" t="s">
        <v>601</v>
      </c>
      <c r="R5693" s="15" t="s">
        <v>65</v>
      </c>
      <c r="S5693" s="15" t="s">
        <v>226</v>
      </c>
      <c r="T5693" s="15" t="s">
        <v>602</v>
      </c>
      <c r="U5693" s="28">
        <v>418950.0</v>
      </c>
      <c r="V5693" s="15">
        <v>3.0</v>
      </c>
      <c r="W5693" s="31">
        <v>0.0</v>
      </c>
      <c r="X5693" s="28">
        <v>121495.0</v>
      </c>
    </row>
    <row r="5694" ht="15.75" customHeight="1">
      <c r="A5694" s="15">
        <v>659.0</v>
      </c>
      <c r="B5694" s="15" t="s">
        <v>7972</v>
      </c>
      <c r="C5694" s="18">
        <v>42632.0</v>
      </c>
      <c r="D5694" s="18">
        <v>42632.0</v>
      </c>
      <c r="E5694" s="18">
        <f t="shared" si="1"/>
        <v>42632</v>
      </c>
      <c r="F5694" s="15" t="s">
        <v>466</v>
      </c>
      <c r="G5694" s="15" t="s">
        <v>3641</v>
      </c>
      <c r="H5694" s="15" t="s">
        <v>3642</v>
      </c>
      <c r="I5694" s="15" t="s">
        <v>76</v>
      </c>
      <c r="J5694" s="15" t="s">
        <v>60</v>
      </c>
      <c r="K5694" s="15" t="s">
        <v>31</v>
      </c>
      <c r="L5694" s="15" t="str">
        <f t="array" ref="L5694">_xlfn.XLOOKUP(M5694,reference_province_to_city!$A$2:$A$11,reference_province_to_city!$B$2:$B$11)</f>
        <v>Balikpapan</v>
      </c>
      <c r="M5694" s="15" t="s">
        <v>21</v>
      </c>
      <c r="N5694" s="15">
        <v>76114.0</v>
      </c>
      <c r="O5694" s="15">
        <f t="array" ref="O5694">_xlfn.XLOOKUP(M5694,reference_postal_code!$B$2:$B$11,reference_postal_code!$A$2:$A$11)</f>
        <v>76114</v>
      </c>
      <c r="P5694" s="15" t="s">
        <v>166</v>
      </c>
      <c r="Q5694" s="15" t="s">
        <v>412</v>
      </c>
      <c r="R5694" s="15" t="s">
        <v>65</v>
      </c>
      <c r="S5694" s="15" t="s">
        <v>83</v>
      </c>
      <c r="T5694" s="15" t="s">
        <v>413</v>
      </c>
      <c r="U5694" s="28">
        <v>34620.0</v>
      </c>
      <c r="V5694" s="15">
        <v>2.0</v>
      </c>
      <c r="W5694" s="31">
        <v>0.8</v>
      </c>
      <c r="X5694" s="28">
        <v>-51930.0</v>
      </c>
    </row>
    <row r="5695" ht="15.75" customHeight="1">
      <c r="A5695" s="15">
        <v>4771.0</v>
      </c>
      <c r="B5695" s="15" t="s">
        <v>7973</v>
      </c>
      <c r="C5695" s="18">
        <v>42632.0</v>
      </c>
      <c r="D5695" s="18">
        <v>42637.0</v>
      </c>
      <c r="E5695" s="18">
        <f t="shared" si="1"/>
        <v>42637</v>
      </c>
      <c r="F5695" s="15" t="s">
        <v>114</v>
      </c>
      <c r="G5695" s="15" t="s">
        <v>5929</v>
      </c>
      <c r="H5695" s="15" t="s">
        <v>5930</v>
      </c>
      <c r="I5695" s="15" t="s">
        <v>76</v>
      </c>
      <c r="J5695" s="15" t="s">
        <v>60</v>
      </c>
      <c r="K5695" s="15" t="s">
        <v>794</v>
      </c>
      <c r="L5695" s="15" t="str">
        <f t="array" ref="L5695">_xlfn.XLOOKUP(M5695,reference_province_to_city!$A$2:$A$11,reference_province_to_city!$B$2:$B$11)</f>
        <v>Makassar</v>
      </c>
      <c r="M5695" s="15" t="s">
        <v>25</v>
      </c>
      <c r="N5695" s="15">
        <v>90111.0</v>
      </c>
      <c r="O5695" s="15">
        <f t="array" ref="O5695">_xlfn.XLOOKUP(M5695,reference_postal_code!$B$2:$B$11,reference_postal_code!$A$2:$A$11)</f>
        <v>90111</v>
      </c>
      <c r="P5695" s="15" t="s">
        <v>63</v>
      </c>
      <c r="Q5695" s="15" t="s">
        <v>7974</v>
      </c>
      <c r="R5695" s="15" t="s">
        <v>65</v>
      </c>
      <c r="S5695" s="15" t="s">
        <v>226</v>
      </c>
      <c r="T5695" s="15" t="s">
        <v>7975</v>
      </c>
      <c r="U5695" s="28">
        <v>93600.0</v>
      </c>
      <c r="V5695" s="15">
        <v>3.0</v>
      </c>
      <c r="W5695" s="31">
        <v>0.0</v>
      </c>
      <c r="X5695" s="28">
        <v>28080.0</v>
      </c>
    </row>
    <row r="5696" ht="15.75" customHeight="1">
      <c r="A5696" s="15">
        <v>2021.0</v>
      </c>
      <c r="B5696" s="15" t="s">
        <v>7968</v>
      </c>
      <c r="C5696" s="18">
        <v>42632.0</v>
      </c>
      <c r="D5696" s="18">
        <v>42634.0</v>
      </c>
      <c r="E5696" s="18">
        <f t="shared" si="1"/>
        <v>42634</v>
      </c>
      <c r="F5696" s="15" t="s">
        <v>125</v>
      </c>
      <c r="G5696" s="15" t="s">
        <v>4024</v>
      </c>
      <c r="H5696" s="15" t="s">
        <v>4025</v>
      </c>
      <c r="I5696" s="15" t="s">
        <v>76</v>
      </c>
      <c r="J5696" s="15" t="s">
        <v>60</v>
      </c>
      <c r="K5696" s="15" t="s">
        <v>28</v>
      </c>
      <c r="L5696" s="15" t="str">
        <f t="array" ref="L5696">_xlfn.XLOOKUP(M5696,reference_province_to_city!$A$2:$A$11,reference_province_to_city!$B$2:$B$11)</f>
        <v>Medan</v>
      </c>
      <c r="M5696" s="15" t="s">
        <v>11</v>
      </c>
      <c r="N5696" s="15">
        <v>20111.0</v>
      </c>
      <c r="O5696" s="15">
        <f t="array" ref="O5696">_xlfn.XLOOKUP(M5696,reference_postal_code!$B$2:$B$11,reference_postal_code!$A$2:$A$11)</f>
        <v>20111</v>
      </c>
      <c r="P5696" s="15" t="s">
        <v>77</v>
      </c>
      <c r="Q5696" s="15" t="s">
        <v>702</v>
      </c>
      <c r="R5696" s="15" t="s">
        <v>65</v>
      </c>
      <c r="S5696" s="15" t="s">
        <v>87</v>
      </c>
      <c r="T5696" s="15" t="s">
        <v>703</v>
      </c>
      <c r="U5696" s="28">
        <v>2.409345E7</v>
      </c>
      <c r="V5696" s="15">
        <v>9.0</v>
      </c>
      <c r="W5696" s="31">
        <v>0.0</v>
      </c>
      <c r="X5696" s="28">
        <v>7228035.0</v>
      </c>
    </row>
    <row r="5697" ht="15.75" customHeight="1">
      <c r="A5697" s="15">
        <v>3718.0</v>
      </c>
      <c r="B5697" s="15" t="s">
        <v>7976</v>
      </c>
      <c r="C5697" s="18">
        <v>42632.0</v>
      </c>
      <c r="D5697" s="18">
        <v>42636.0</v>
      </c>
      <c r="E5697" s="18">
        <f t="shared" si="1"/>
        <v>42636</v>
      </c>
      <c r="F5697" s="15" t="s">
        <v>55</v>
      </c>
      <c r="G5697" s="15" t="s">
        <v>5185</v>
      </c>
      <c r="H5697" s="15" t="s">
        <v>5186</v>
      </c>
      <c r="I5697" s="15" t="s">
        <v>59</v>
      </c>
      <c r="J5697" s="15" t="s">
        <v>60</v>
      </c>
      <c r="K5697" s="15" t="s">
        <v>17</v>
      </c>
      <c r="L5697" s="15" t="str">
        <f t="array" ref="L5697">_xlfn.XLOOKUP(M5697,reference_province_to_city!$A$2:$A$11,reference_province_to_city!$B$2:$B$11)</f>
        <v>Semarang</v>
      </c>
      <c r="M5697" s="15" t="s">
        <v>15</v>
      </c>
      <c r="N5697" s="15">
        <v>50111.0</v>
      </c>
      <c r="O5697" s="15">
        <f t="array" ref="O5697">_xlfn.XLOOKUP(M5697,reference_postal_code!$B$2:$B$11,reference_postal_code!$A$2:$A$11)</f>
        <v>50111</v>
      </c>
      <c r="P5697" s="15" t="s">
        <v>77</v>
      </c>
      <c r="Q5697" s="15" t="s">
        <v>1659</v>
      </c>
      <c r="R5697" s="15" t="s">
        <v>65</v>
      </c>
      <c r="S5697" s="15" t="s">
        <v>226</v>
      </c>
      <c r="T5697" s="15" t="s">
        <v>1660</v>
      </c>
      <c r="U5697" s="28">
        <v>75600.0</v>
      </c>
      <c r="V5697" s="15">
        <v>2.0</v>
      </c>
      <c r="W5697" s="31">
        <v>0.0</v>
      </c>
      <c r="X5697" s="28">
        <v>2268.0</v>
      </c>
    </row>
    <row r="5698" ht="15.75" customHeight="1">
      <c r="A5698" s="15">
        <v>2023.0</v>
      </c>
      <c r="B5698" s="15" t="s">
        <v>7968</v>
      </c>
      <c r="C5698" s="18">
        <v>42632.0</v>
      </c>
      <c r="D5698" s="18">
        <v>42634.0</v>
      </c>
      <c r="E5698" s="18">
        <f t="shared" si="1"/>
        <v>42634</v>
      </c>
      <c r="F5698" s="15" t="s">
        <v>125</v>
      </c>
      <c r="G5698" s="15" t="s">
        <v>4024</v>
      </c>
      <c r="H5698" s="15" t="s">
        <v>4025</v>
      </c>
      <c r="I5698" s="15" t="s">
        <v>76</v>
      </c>
      <c r="J5698" s="15" t="s">
        <v>60</v>
      </c>
      <c r="K5698" s="15" t="s">
        <v>28</v>
      </c>
      <c r="L5698" s="15" t="str">
        <f t="array" ref="L5698">_xlfn.XLOOKUP(M5698,reference_province_to_city!$A$2:$A$11,reference_province_to_city!$B$2:$B$11)</f>
        <v>Medan</v>
      </c>
      <c r="M5698" s="15" t="s">
        <v>11</v>
      </c>
      <c r="N5698" s="15">
        <v>20111.0</v>
      </c>
      <c r="O5698" s="15">
        <f t="array" ref="O5698">_xlfn.XLOOKUP(M5698,reference_postal_code!$B$2:$B$11,reference_postal_code!$A$2:$A$11)</f>
        <v>20111</v>
      </c>
      <c r="P5698" s="15" t="s">
        <v>77</v>
      </c>
      <c r="Q5698" s="15" t="s">
        <v>5525</v>
      </c>
      <c r="R5698" s="15" t="s">
        <v>65</v>
      </c>
      <c r="S5698" s="15" t="s">
        <v>83</v>
      </c>
      <c r="T5698" s="15" t="s">
        <v>5526</v>
      </c>
      <c r="U5698" s="28">
        <v>742950.0</v>
      </c>
      <c r="V5698" s="15">
        <v>3.0</v>
      </c>
      <c r="W5698" s="31">
        <v>0.0</v>
      </c>
      <c r="X5698" s="28">
        <v>356616.0</v>
      </c>
    </row>
    <row r="5699" ht="15.75" customHeight="1">
      <c r="A5699" s="15">
        <v>3719.0</v>
      </c>
      <c r="B5699" s="15" t="s">
        <v>7976</v>
      </c>
      <c r="C5699" s="18">
        <v>42632.0</v>
      </c>
      <c r="D5699" s="18">
        <v>42636.0</v>
      </c>
      <c r="E5699" s="18">
        <f t="shared" si="1"/>
        <v>42636</v>
      </c>
      <c r="F5699" s="15" t="s">
        <v>55</v>
      </c>
      <c r="G5699" s="15" t="s">
        <v>5185</v>
      </c>
      <c r="H5699" s="15" t="s">
        <v>5186</v>
      </c>
      <c r="I5699" s="15" t="s">
        <v>59</v>
      </c>
      <c r="J5699" s="15" t="s">
        <v>60</v>
      </c>
      <c r="K5699" s="15" t="s">
        <v>17</v>
      </c>
      <c r="L5699" s="15" t="str">
        <f t="array" ref="L5699">_xlfn.XLOOKUP(M5699,reference_province_to_city!$A$2:$A$11,reference_province_to_city!$B$2:$B$11)</f>
        <v>Semarang</v>
      </c>
      <c r="M5699" s="15" t="s">
        <v>15</v>
      </c>
      <c r="N5699" s="15">
        <v>50111.0</v>
      </c>
      <c r="O5699" s="15">
        <f t="array" ref="O5699">_xlfn.XLOOKUP(M5699,reference_postal_code!$B$2:$B$11,reference_postal_code!$A$2:$A$11)</f>
        <v>50111</v>
      </c>
      <c r="P5699" s="15" t="s">
        <v>77</v>
      </c>
      <c r="Q5699" s="15" t="s">
        <v>1042</v>
      </c>
      <c r="R5699" s="15" t="s">
        <v>110</v>
      </c>
      <c r="S5699" s="15" t="s">
        <v>149</v>
      </c>
      <c r="T5699" s="15" t="s">
        <v>1043</v>
      </c>
      <c r="U5699" s="28">
        <v>3749250.0</v>
      </c>
      <c r="V5699" s="15">
        <v>5.0</v>
      </c>
      <c r="W5699" s="31">
        <v>0.0</v>
      </c>
      <c r="X5699" s="28">
        <v>1612178.0</v>
      </c>
    </row>
    <row r="5700" ht="15.75" customHeight="1">
      <c r="A5700" s="15">
        <v>4770.0</v>
      </c>
      <c r="B5700" s="15" t="s">
        <v>7973</v>
      </c>
      <c r="C5700" s="18">
        <v>42632.0</v>
      </c>
      <c r="D5700" s="18">
        <v>42637.0</v>
      </c>
      <c r="E5700" s="18">
        <f t="shared" si="1"/>
        <v>42637</v>
      </c>
      <c r="F5700" s="15" t="s">
        <v>114</v>
      </c>
      <c r="G5700" s="15" t="s">
        <v>5929</v>
      </c>
      <c r="H5700" s="15" t="s">
        <v>5930</v>
      </c>
      <c r="I5700" s="15" t="s">
        <v>76</v>
      </c>
      <c r="J5700" s="15" t="s">
        <v>60</v>
      </c>
      <c r="K5700" s="15" t="s">
        <v>33</v>
      </c>
      <c r="L5700" s="15" t="str">
        <f t="array" ref="L5700">_xlfn.XLOOKUP(M5700,reference_province_to_city!$A$2:$A$11,reference_province_to_city!$B$2:$B$11)</f>
        <v>Makassar</v>
      </c>
      <c r="M5700" s="15" t="s">
        <v>25</v>
      </c>
      <c r="N5700" s="15">
        <v>90111.0</v>
      </c>
      <c r="O5700" s="15">
        <f t="array" ref="O5700">_xlfn.XLOOKUP(M5700,reference_postal_code!$B$2:$B$11,reference_postal_code!$A$2:$A$11)</f>
        <v>90111</v>
      </c>
      <c r="P5700" s="15" t="s">
        <v>63</v>
      </c>
      <c r="Q5700" s="15" t="s">
        <v>2128</v>
      </c>
      <c r="R5700" s="15" t="s">
        <v>65</v>
      </c>
      <c r="S5700" s="15" t="s">
        <v>83</v>
      </c>
      <c r="T5700" s="15" t="s">
        <v>2129</v>
      </c>
      <c r="U5700" s="28">
        <v>179280.0</v>
      </c>
      <c r="V5700" s="15">
        <v>3.0</v>
      </c>
      <c r="W5700" s="31">
        <v>0.2</v>
      </c>
      <c r="X5700" s="28">
        <v>62748.0</v>
      </c>
    </row>
    <row r="5701" ht="15.75" customHeight="1">
      <c r="A5701" s="15">
        <v>2022.0</v>
      </c>
      <c r="B5701" s="15" t="s">
        <v>7968</v>
      </c>
      <c r="C5701" s="18">
        <v>42632.0</v>
      </c>
      <c r="D5701" s="18">
        <v>42634.0</v>
      </c>
      <c r="E5701" s="18">
        <f t="shared" si="1"/>
        <v>42634</v>
      </c>
      <c r="F5701" s="15" t="s">
        <v>125</v>
      </c>
      <c r="G5701" s="15" t="s">
        <v>4024</v>
      </c>
      <c r="H5701" s="15" t="s">
        <v>4025</v>
      </c>
      <c r="I5701" s="15" t="s">
        <v>76</v>
      </c>
      <c r="J5701" s="15" t="s">
        <v>60</v>
      </c>
      <c r="K5701" s="15" t="s">
        <v>28</v>
      </c>
      <c r="L5701" s="15" t="str">
        <f t="array" ref="L5701">_xlfn.XLOOKUP(M5701,reference_province_to_city!$A$2:$A$11,reference_province_to_city!$B$2:$B$11)</f>
        <v>Medan</v>
      </c>
      <c r="M5701" s="15" t="s">
        <v>11</v>
      </c>
      <c r="N5701" s="15">
        <v>20111.0</v>
      </c>
      <c r="O5701" s="15">
        <f t="array" ref="O5701">_xlfn.XLOOKUP(M5701,reference_postal_code!$B$2:$B$11,reference_postal_code!$A$2:$A$11)</f>
        <v>20111</v>
      </c>
      <c r="P5701" s="15" t="s">
        <v>77</v>
      </c>
      <c r="Q5701" s="15" t="s">
        <v>2478</v>
      </c>
      <c r="R5701" s="15" t="s">
        <v>65</v>
      </c>
      <c r="S5701" s="15" t="s">
        <v>66</v>
      </c>
      <c r="T5701" s="15" t="s">
        <v>2479</v>
      </c>
      <c r="U5701" s="28">
        <v>255600.0</v>
      </c>
      <c r="V5701" s="15">
        <v>3.0</v>
      </c>
      <c r="W5701" s="31">
        <v>0.0</v>
      </c>
      <c r="X5701" s="28">
        <v>115020.0</v>
      </c>
    </row>
    <row r="5702" ht="15.75" customHeight="1">
      <c r="A5702" s="15">
        <v>658.0</v>
      </c>
      <c r="B5702" s="15" t="s">
        <v>7972</v>
      </c>
      <c r="C5702" s="18">
        <v>42632.0</v>
      </c>
      <c r="D5702" s="18">
        <v>42632.0</v>
      </c>
      <c r="E5702" s="18">
        <f t="shared" si="1"/>
        <v>42632</v>
      </c>
      <c r="F5702" s="15" t="s">
        <v>466</v>
      </c>
      <c r="G5702" s="15" t="s">
        <v>3641</v>
      </c>
      <c r="H5702" s="15" t="s">
        <v>3642</v>
      </c>
      <c r="I5702" s="15" t="s">
        <v>76</v>
      </c>
      <c r="J5702" s="15" t="s">
        <v>60</v>
      </c>
      <c r="K5702" s="15" t="s">
        <v>31</v>
      </c>
      <c r="L5702" s="15" t="str">
        <f t="array" ref="L5702">_xlfn.XLOOKUP(M5702,reference_province_to_city!$A$2:$A$11,reference_province_to_city!$B$2:$B$11)</f>
        <v>Balikpapan</v>
      </c>
      <c r="M5702" s="15" t="s">
        <v>21</v>
      </c>
      <c r="N5702" s="15">
        <v>76114.0</v>
      </c>
      <c r="O5702" s="15">
        <f t="array" ref="O5702">_xlfn.XLOOKUP(M5702,reference_postal_code!$B$2:$B$11,reference_postal_code!$A$2:$A$11)</f>
        <v>76114</v>
      </c>
      <c r="P5702" s="15" t="s">
        <v>166</v>
      </c>
      <c r="Q5702" s="15" t="s">
        <v>2368</v>
      </c>
      <c r="R5702" s="15" t="s">
        <v>106</v>
      </c>
      <c r="S5702" s="15" t="s">
        <v>107</v>
      </c>
      <c r="T5702" s="15" t="s">
        <v>2369</v>
      </c>
      <c r="U5702" s="28">
        <v>1.052058E7</v>
      </c>
      <c r="V5702" s="15">
        <v>2.0</v>
      </c>
      <c r="W5702" s="31">
        <v>0.3</v>
      </c>
      <c r="X5702" s="28">
        <v>-751470.0</v>
      </c>
    </row>
    <row r="5703" ht="15.75" customHeight="1">
      <c r="A5703" s="15">
        <v>5606.0</v>
      </c>
      <c r="B5703" s="15" t="s">
        <v>7977</v>
      </c>
      <c r="C5703" s="18">
        <v>42633.0</v>
      </c>
      <c r="D5703" s="18">
        <v>42638.0</v>
      </c>
      <c r="E5703" s="18">
        <f t="shared" si="1"/>
        <v>42638</v>
      </c>
      <c r="F5703" s="15" t="s">
        <v>55</v>
      </c>
      <c r="G5703" s="15" t="s">
        <v>639</v>
      </c>
      <c r="H5703" s="15" t="s">
        <v>640</v>
      </c>
      <c r="I5703" s="15" t="s">
        <v>128</v>
      </c>
      <c r="J5703" s="15" t="s">
        <v>60</v>
      </c>
      <c r="K5703" s="15" t="s">
        <v>33</v>
      </c>
      <c r="L5703" s="15" t="str">
        <f t="array" ref="L5703">_xlfn.XLOOKUP(M5703,reference_province_to_city!$A$2:$A$11,reference_province_to_city!$B$2:$B$11)</f>
        <v>Makassar</v>
      </c>
      <c r="M5703" s="15" t="s">
        <v>25</v>
      </c>
      <c r="N5703" s="15">
        <v>90111.0</v>
      </c>
      <c r="O5703" s="15">
        <f t="array" ref="O5703">_xlfn.XLOOKUP(M5703,reference_postal_code!$B$2:$B$11,reference_postal_code!$A$2:$A$11)</f>
        <v>90111</v>
      </c>
      <c r="P5703" s="15" t="s">
        <v>63</v>
      </c>
      <c r="Q5703" s="15" t="s">
        <v>3256</v>
      </c>
      <c r="R5703" s="15" t="s">
        <v>106</v>
      </c>
      <c r="S5703" s="15" t="s">
        <v>139</v>
      </c>
      <c r="T5703" s="15" t="s">
        <v>3257</v>
      </c>
      <c r="U5703" s="28">
        <v>256320.0</v>
      </c>
      <c r="V5703" s="15">
        <v>2.0</v>
      </c>
      <c r="W5703" s="31">
        <v>0.2</v>
      </c>
      <c r="X5703" s="28">
        <v>16020.0</v>
      </c>
    </row>
    <row r="5704" ht="15.75" customHeight="1">
      <c r="A5704" s="15">
        <v>8046.0</v>
      </c>
      <c r="B5704" s="15" t="s">
        <v>7978</v>
      </c>
      <c r="C5704" s="18">
        <v>42633.0</v>
      </c>
      <c r="D5704" s="18">
        <v>42637.0</v>
      </c>
      <c r="E5704" s="18">
        <f t="shared" si="1"/>
        <v>42637</v>
      </c>
      <c r="F5704" s="15" t="s">
        <v>55</v>
      </c>
      <c r="G5704" s="15" t="s">
        <v>2109</v>
      </c>
      <c r="H5704" s="15" t="s">
        <v>2110</v>
      </c>
      <c r="I5704" s="15" t="s">
        <v>59</v>
      </c>
      <c r="J5704" s="15" t="s">
        <v>60</v>
      </c>
      <c r="K5704" s="15" t="s">
        <v>17</v>
      </c>
      <c r="L5704" s="15" t="str">
        <f t="array" ref="L5704">_xlfn.XLOOKUP(M5704,reference_province_to_city!$A$2:$A$11,reference_province_to_city!$B$2:$B$11)</f>
        <v>Semarang</v>
      </c>
      <c r="M5704" s="15" t="s">
        <v>15</v>
      </c>
      <c r="N5704" s="15">
        <v>50111.0</v>
      </c>
      <c r="O5704" s="15">
        <f t="array" ref="O5704">_xlfn.XLOOKUP(M5704,reference_postal_code!$B$2:$B$11,reference_postal_code!$A$2:$A$11)</f>
        <v>50111</v>
      </c>
      <c r="P5704" s="15" t="s">
        <v>77</v>
      </c>
      <c r="Q5704" s="15" t="s">
        <v>1730</v>
      </c>
      <c r="R5704" s="15" t="s">
        <v>65</v>
      </c>
      <c r="S5704" s="15" t="s">
        <v>222</v>
      </c>
      <c r="T5704" s="15" t="s">
        <v>1731</v>
      </c>
      <c r="U5704" s="28">
        <v>5898750.0</v>
      </c>
      <c r="V5704" s="15">
        <v>5.0</v>
      </c>
      <c r="W5704" s="31">
        <v>0.0</v>
      </c>
      <c r="X5704" s="28">
        <v>1946587.0</v>
      </c>
    </row>
    <row r="5705" ht="15.75" customHeight="1">
      <c r="A5705" s="15">
        <v>5607.0</v>
      </c>
      <c r="B5705" s="15" t="s">
        <v>7977</v>
      </c>
      <c r="C5705" s="18">
        <v>42633.0</v>
      </c>
      <c r="D5705" s="18">
        <v>42638.0</v>
      </c>
      <c r="E5705" s="18">
        <f t="shared" si="1"/>
        <v>42638</v>
      </c>
      <c r="F5705" s="15" t="s">
        <v>55</v>
      </c>
      <c r="G5705" s="15" t="s">
        <v>639</v>
      </c>
      <c r="H5705" s="15" t="s">
        <v>640</v>
      </c>
      <c r="I5705" s="15" t="s">
        <v>128</v>
      </c>
      <c r="J5705" s="15" t="s">
        <v>60</v>
      </c>
      <c r="K5705" s="15" t="s">
        <v>33</v>
      </c>
      <c r="L5705" s="15" t="str">
        <f t="array" ref="L5705">_xlfn.XLOOKUP(M5705,reference_province_to_city!$A$2:$A$11,reference_province_to_city!$B$2:$B$11)</f>
        <v>Makassar</v>
      </c>
      <c r="M5705" s="15" t="s">
        <v>25</v>
      </c>
      <c r="N5705" s="15">
        <v>90111.0</v>
      </c>
      <c r="O5705" s="15">
        <f t="array" ref="O5705">_xlfn.XLOOKUP(M5705,reference_postal_code!$B$2:$B$11,reference_postal_code!$A$2:$A$11)</f>
        <v>90111</v>
      </c>
      <c r="P5705" s="15" t="s">
        <v>63</v>
      </c>
      <c r="Q5705" s="15" t="s">
        <v>2181</v>
      </c>
      <c r="R5705" s="15" t="s">
        <v>106</v>
      </c>
      <c r="S5705" s="15" t="s">
        <v>107</v>
      </c>
      <c r="T5705" s="15" t="s">
        <v>2182</v>
      </c>
      <c r="U5705" s="28">
        <v>1475880.0</v>
      </c>
      <c r="V5705" s="15">
        <v>1.0</v>
      </c>
      <c r="W5705" s="31">
        <v>0.2</v>
      </c>
      <c r="X5705" s="28">
        <v>-166037.0</v>
      </c>
    </row>
    <row r="5706" ht="15.75" customHeight="1">
      <c r="A5706" s="15">
        <v>8484.0</v>
      </c>
      <c r="B5706" s="15" t="s">
        <v>7979</v>
      </c>
      <c r="C5706" s="18">
        <v>42633.0</v>
      </c>
      <c r="D5706" s="18">
        <v>42637.0</v>
      </c>
      <c r="E5706" s="18">
        <f t="shared" si="1"/>
        <v>42637</v>
      </c>
      <c r="F5706" s="15" t="s">
        <v>55</v>
      </c>
      <c r="G5706" s="15" t="s">
        <v>5423</v>
      </c>
      <c r="H5706" s="15" t="s">
        <v>5424</v>
      </c>
      <c r="I5706" s="15" t="s">
        <v>59</v>
      </c>
      <c r="J5706" s="15" t="s">
        <v>60</v>
      </c>
      <c r="K5706" s="15" t="s">
        <v>289</v>
      </c>
      <c r="L5706" s="15" t="str">
        <f t="array" ref="L5706">_xlfn.XLOOKUP(M5706,reference_province_to_city!$A$2:$A$11,reference_province_to_city!$B$2:$B$11)</f>
        <v>Medan</v>
      </c>
      <c r="M5706" s="15" t="s">
        <v>11</v>
      </c>
      <c r="N5706" s="15">
        <v>20111.0</v>
      </c>
      <c r="O5706" s="15">
        <f t="array" ref="O5706">_xlfn.XLOOKUP(M5706,reference_postal_code!$B$2:$B$11,reference_postal_code!$A$2:$A$11)</f>
        <v>20111</v>
      </c>
      <c r="P5706" s="15" t="s">
        <v>77</v>
      </c>
      <c r="Q5706" s="15" t="s">
        <v>1406</v>
      </c>
      <c r="R5706" s="15" t="s">
        <v>65</v>
      </c>
      <c r="S5706" s="15" t="s">
        <v>83</v>
      </c>
      <c r="T5706" s="15" t="s">
        <v>1407</v>
      </c>
      <c r="U5706" s="28">
        <v>1255500.0</v>
      </c>
      <c r="V5706" s="15">
        <v>5.0</v>
      </c>
      <c r="W5706" s="31">
        <v>0.0</v>
      </c>
      <c r="X5706" s="28">
        <v>615195.0</v>
      </c>
    </row>
    <row r="5707" ht="15.75" customHeight="1">
      <c r="A5707" s="15">
        <v>3411.0</v>
      </c>
      <c r="B5707" s="15" t="s">
        <v>7980</v>
      </c>
      <c r="C5707" s="18">
        <v>42633.0</v>
      </c>
      <c r="D5707" s="18">
        <v>42637.0</v>
      </c>
      <c r="E5707" s="18">
        <f t="shared" si="1"/>
        <v>42637</v>
      </c>
      <c r="F5707" s="15" t="s">
        <v>55</v>
      </c>
      <c r="G5707" s="15" t="s">
        <v>1055</v>
      </c>
      <c r="H5707" s="15" t="s">
        <v>1056</v>
      </c>
      <c r="I5707" s="15" t="s">
        <v>128</v>
      </c>
      <c r="J5707" s="15" t="s">
        <v>60</v>
      </c>
      <c r="K5707" s="15" t="s">
        <v>10</v>
      </c>
      <c r="L5707" s="15" t="str">
        <f t="array" ref="L5707">_xlfn.XLOOKUP(M5707,reference_province_to_city!$A$2:$A$11,reference_province_to_city!$B$2:$B$11)</f>
        <v>Jakarta</v>
      </c>
      <c r="M5707" s="15" t="s">
        <v>7</v>
      </c>
      <c r="N5707" s="15">
        <v>10110.0</v>
      </c>
      <c r="O5707" s="15">
        <f t="array" ref="O5707">_xlfn.XLOOKUP(M5707,reference_postal_code!$B$2:$B$11,reference_postal_code!$A$2:$A$11)</f>
        <v>10110</v>
      </c>
      <c r="P5707" s="15" t="s">
        <v>117</v>
      </c>
      <c r="Q5707" s="15" t="s">
        <v>1674</v>
      </c>
      <c r="R5707" s="15" t="s">
        <v>65</v>
      </c>
      <c r="S5707" s="15" t="s">
        <v>66</v>
      </c>
      <c r="T5707" s="15" t="s">
        <v>1675</v>
      </c>
      <c r="U5707" s="28">
        <v>986850.0</v>
      </c>
      <c r="V5707" s="15">
        <v>9.0</v>
      </c>
      <c r="W5707" s="31">
        <v>0.0</v>
      </c>
      <c r="X5707" s="28">
        <v>453951.0</v>
      </c>
    </row>
    <row r="5708" ht="15.75" customHeight="1">
      <c r="A5708" s="15">
        <v>3412.0</v>
      </c>
      <c r="B5708" s="15" t="s">
        <v>7980</v>
      </c>
      <c r="C5708" s="18">
        <v>42633.0</v>
      </c>
      <c r="D5708" s="18">
        <v>42637.0</v>
      </c>
      <c r="E5708" s="18">
        <f t="shared" si="1"/>
        <v>42637</v>
      </c>
      <c r="F5708" s="15" t="s">
        <v>55</v>
      </c>
      <c r="G5708" s="15" t="s">
        <v>1055</v>
      </c>
      <c r="H5708" s="15" t="s">
        <v>1056</v>
      </c>
      <c r="I5708" s="15" t="s">
        <v>128</v>
      </c>
      <c r="J5708" s="15" t="s">
        <v>60</v>
      </c>
      <c r="K5708" s="15" t="s">
        <v>10</v>
      </c>
      <c r="L5708" s="15" t="str">
        <f t="array" ref="L5708">_xlfn.XLOOKUP(M5708,reference_province_to_city!$A$2:$A$11,reference_province_to_city!$B$2:$B$11)</f>
        <v>Jakarta</v>
      </c>
      <c r="M5708" s="15" t="s">
        <v>7</v>
      </c>
      <c r="N5708" s="15">
        <v>10110.0</v>
      </c>
      <c r="O5708" s="15">
        <f t="array" ref="O5708">_xlfn.XLOOKUP(M5708,reference_postal_code!$B$2:$B$11,reference_postal_code!$A$2:$A$11)</f>
        <v>10110</v>
      </c>
      <c r="P5708" s="15" t="s">
        <v>117</v>
      </c>
      <c r="Q5708" s="15" t="s">
        <v>1219</v>
      </c>
      <c r="R5708" s="15" t="s">
        <v>65</v>
      </c>
      <c r="S5708" s="15" t="s">
        <v>83</v>
      </c>
      <c r="T5708" s="15" t="s">
        <v>1220</v>
      </c>
      <c r="U5708" s="28">
        <v>4079760.0</v>
      </c>
      <c r="V5708" s="15">
        <v>2.0</v>
      </c>
      <c r="W5708" s="31">
        <v>0.2</v>
      </c>
      <c r="X5708" s="28">
        <v>1325922.0</v>
      </c>
    </row>
    <row r="5709" ht="15.75" customHeight="1">
      <c r="A5709" s="15">
        <v>3413.0</v>
      </c>
      <c r="B5709" s="15" t="s">
        <v>7980</v>
      </c>
      <c r="C5709" s="18">
        <v>42633.0</v>
      </c>
      <c r="D5709" s="18">
        <v>42637.0</v>
      </c>
      <c r="E5709" s="18">
        <f t="shared" si="1"/>
        <v>42637</v>
      </c>
      <c r="F5709" s="15" t="s">
        <v>55</v>
      </c>
      <c r="G5709" s="15" t="s">
        <v>1055</v>
      </c>
      <c r="H5709" s="15" t="s">
        <v>1056</v>
      </c>
      <c r="I5709" s="15" t="s">
        <v>128</v>
      </c>
      <c r="J5709" s="15" t="s">
        <v>60</v>
      </c>
      <c r="K5709" s="15" t="s">
        <v>10</v>
      </c>
      <c r="L5709" s="15" t="str">
        <f t="array" ref="L5709">_xlfn.XLOOKUP(M5709,reference_province_to_city!$A$2:$A$11,reference_province_to_city!$B$2:$B$11)</f>
        <v>Jakarta</v>
      </c>
      <c r="M5709" s="15" t="s">
        <v>7</v>
      </c>
      <c r="O5709" s="15">
        <f t="array" ref="O5709">_xlfn.XLOOKUP(M5709,reference_postal_code!$B$2:$B$11,reference_postal_code!$A$2:$A$11)</f>
        <v>10110</v>
      </c>
      <c r="P5709" s="15" t="s">
        <v>117</v>
      </c>
      <c r="Q5709" s="15" t="s">
        <v>3835</v>
      </c>
      <c r="R5709" s="15" t="s">
        <v>65</v>
      </c>
      <c r="S5709" s="15" t="s">
        <v>93</v>
      </c>
      <c r="T5709" s="15" t="s">
        <v>3836</v>
      </c>
      <c r="U5709" s="28">
        <v>176400.0</v>
      </c>
      <c r="V5709" s="15">
        <v>4.0</v>
      </c>
      <c r="W5709" s="31">
        <v>0.0</v>
      </c>
      <c r="X5709" s="28">
        <v>47628.0</v>
      </c>
    </row>
    <row r="5710" ht="15.75" customHeight="1">
      <c r="A5710" s="15">
        <v>9281.0</v>
      </c>
      <c r="B5710" s="15" t="s">
        <v>7981</v>
      </c>
      <c r="C5710" s="18">
        <v>42633.0</v>
      </c>
      <c r="D5710" s="18">
        <v>42637.0</v>
      </c>
      <c r="E5710" s="18">
        <f t="shared" si="1"/>
        <v>42637</v>
      </c>
      <c r="F5710" s="15" t="s">
        <v>55</v>
      </c>
      <c r="G5710" s="15" t="s">
        <v>5161</v>
      </c>
      <c r="H5710" s="15" t="s">
        <v>5162</v>
      </c>
      <c r="I5710" s="15" t="s">
        <v>76</v>
      </c>
      <c r="J5710" s="15" t="s">
        <v>60</v>
      </c>
      <c r="K5710" s="15" t="s">
        <v>26</v>
      </c>
      <c r="L5710" s="15" t="str">
        <f t="array" ref="L5710">_xlfn.XLOOKUP(M5710,reference_province_to_city!$A$2:$A$11,reference_province_to_city!$B$2:$B$11)</f>
        <v>Denpasar</v>
      </c>
      <c r="M5710" s="15" t="s">
        <v>24</v>
      </c>
      <c r="N5710" s="15">
        <v>80231.0</v>
      </c>
      <c r="O5710" s="15">
        <f t="array" ref="O5710">_xlfn.XLOOKUP(M5710,reference_postal_code!$B$2:$B$11,reference_postal_code!$A$2:$A$11)</f>
        <v>80231</v>
      </c>
      <c r="P5710" s="15" t="s">
        <v>63</v>
      </c>
      <c r="Q5710" s="15" t="s">
        <v>6820</v>
      </c>
      <c r="R5710" s="15" t="s">
        <v>106</v>
      </c>
      <c r="S5710" s="15" t="s">
        <v>183</v>
      </c>
      <c r="T5710" s="15" t="s">
        <v>6821</v>
      </c>
      <c r="U5710" s="28">
        <v>2458200.0</v>
      </c>
      <c r="V5710" s="15">
        <v>2.0</v>
      </c>
      <c r="W5710" s="31">
        <v>0.0</v>
      </c>
      <c r="X5710" s="28">
        <v>614550.0</v>
      </c>
    </row>
    <row r="5711" ht="15.75" customHeight="1">
      <c r="A5711" s="15">
        <v>3414.0</v>
      </c>
      <c r="B5711" s="15" t="s">
        <v>7980</v>
      </c>
      <c r="C5711" s="18">
        <v>42633.0</v>
      </c>
      <c r="D5711" s="18">
        <v>42637.0</v>
      </c>
      <c r="E5711" s="18">
        <f t="shared" si="1"/>
        <v>42637</v>
      </c>
      <c r="F5711" s="15" t="s">
        <v>55</v>
      </c>
      <c r="G5711" s="15" t="s">
        <v>1055</v>
      </c>
      <c r="H5711" s="15" t="s">
        <v>1056</v>
      </c>
      <c r="I5711" s="15" t="s">
        <v>128</v>
      </c>
      <c r="J5711" s="15" t="s">
        <v>60</v>
      </c>
      <c r="K5711" s="15" t="s">
        <v>10</v>
      </c>
      <c r="L5711" s="15" t="str">
        <f t="array" ref="L5711">_xlfn.XLOOKUP(M5711,reference_province_to_city!$A$2:$A$11,reference_province_to_city!$B$2:$B$11)</f>
        <v>Jakarta</v>
      </c>
      <c r="M5711" s="15" t="s">
        <v>7</v>
      </c>
      <c r="N5711" s="15">
        <v>10110.0</v>
      </c>
      <c r="O5711" s="15">
        <f t="array" ref="O5711">_xlfn.XLOOKUP(M5711,reference_postal_code!$B$2:$B$11,reference_postal_code!$A$2:$A$11)</f>
        <v>10110</v>
      </c>
      <c r="P5711" s="15" t="s">
        <v>117</v>
      </c>
      <c r="Q5711" s="15" t="s">
        <v>1664</v>
      </c>
      <c r="R5711" s="15" t="s">
        <v>65</v>
      </c>
      <c r="S5711" s="15" t="s">
        <v>66</v>
      </c>
      <c r="T5711" s="15" t="s">
        <v>1665</v>
      </c>
      <c r="U5711" s="28">
        <v>1162800.0</v>
      </c>
      <c r="V5711" s="15">
        <v>2.0</v>
      </c>
      <c r="W5711" s="31">
        <v>0.0</v>
      </c>
      <c r="X5711" s="28">
        <v>569772.0</v>
      </c>
    </row>
    <row r="5712" ht="15.75" customHeight="1">
      <c r="A5712" s="15">
        <v>3415.0</v>
      </c>
      <c r="B5712" s="15" t="s">
        <v>7980</v>
      </c>
      <c r="C5712" s="18">
        <v>42633.0</v>
      </c>
      <c r="D5712" s="18">
        <v>42637.0</v>
      </c>
      <c r="E5712" s="18">
        <f t="shared" si="1"/>
        <v>42637</v>
      </c>
      <c r="F5712" s="15" t="s">
        <v>55</v>
      </c>
      <c r="G5712" s="15" t="s">
        <v>1055</v>
      </c>
      <c r="H5712" s="15" t="s">
        <v>1056</v>
      </c>
      <c r="I5712" s="15" t="s">
        <v>128</v>
      </c>
      <c r="J5712" s="15" t="s">
        <v>60</v>
      </c>
      <c r="K5712" s="15" t="s">
        <v>10</v>
      </c>
      <c r="L5712" s="15" t="str">
        <f t="array" ref="L5712">_xlfn.XLOOKUP(M5712,reference_province_to_city!$A$2:$A$11,reference_province_to_city!$B$2:$B$11)</f>
        <v>Jakarta</v>
      </c>
      <c r="M5712" s="15" t="s">
        <v>7</v>
      </c>
      <c r="N5712" s="15">
        <v>10110.0</v>
      </c>
      <c r="O5712" s="15">
        <f t="array" ref="O5712">_xlfn.XLOOKUP(M5712,reference_postal_code!$B$2:$B$11,reference_postal_code!$A$2:$A$11)</f>
        <v>10110</v>
      </c>
      <c r="P5712" s="15" t="s">
        <v>117</v>
      </c>
      <c r="Q5712" s="15" t="s">
        <v>1615</v>
      </c>
      <c r="R5712" s="15" t="s">
        <v>65</v>
      </c>
      <c r="S5712" s="15" t="s">
        <v>83</v>
      </c>
      <c r="T5712" s="15" t="s">
        <v>1616</v>
      </c>
      <c r="U5712" s="28">
        <v>729600.0</v>
      </c>
      <c r="V5712" s="15">
        <v>2.0</v>
      </c>
      <c r="W5712" s="31">
        <v>0.2</v>
      </c>
      <c r="X5712" s="28">
        <v>237120.0</v>
      </c>
    </row>
    <row r="5713" ht="15.75" customHeight="1">
      <c r="A5713" s="15">
        <v>9554.0</v>
      </c>
      <c r="B5713" s="15" t="s">
        <v>7982</v>
      </c>
      <c r="C5713" s="18">
        <v>42635.0</v>
      </c>
      <c r="D5713" s="18">
        <v>42640.0</v>
      </c>
      <c r="E5713" s="18">
        <f t="shared" si="1"/>
        <v>42640</v>
      </c>
      <c r="F5713" s="15" t="s">
        <v>55</v>
      </c>
      <c r="G5713" s="15" t="s">
        <v>3392</v>
      </c>
      <c r="H5713" s="15" t="s">
        <v>3393</v>
      </c>
      <c r="I5713" s="15" t="s">
        <v>128</v>
      </c>
      <c r="J5713" s="15" t="s">
        <v>60</v>
      </c>
      <c r="K5713" s="15" t="s">
        <v>17</v>
      </c>
      <c r="L5713" s="15" t="str">
        <f t="array" ref="L5713">_xlfn.XLOOKUP(M5713,reference_province_to_city!$A$2:$A$11,reference_province_to_city!$B$2:$B$11)</f>
        <v>Semarang</v>
      </c>
      <c r="M5713" s="15" t="s">
        <v>15</v>
      </c>
      <c r="N5713" s="15">
        <v>50111.0</v>
      </c>
      <c r="O5713" s="15">
        <f t="array" ref="O5713">_xlfn.XLOOKUP(M5713,reference_postal_code!$B$2:$B$11,reference_postal_code!$A$2:$A$11)</f>
        <v>50111</v>
      </c>
      <c r="P5713" s="15" t="s">
        <v>77</v>
      </c>
      <c r="Q5713" s="15" t="s">
        <v>1793</v>
      </c>
      <c r="R5713" s="15" t="s">
        <v>106</v>
      </c>
      <c r="S5713" s="15" t="s">
        <v>139</v>
      </c>
      <c r="T5713" s="15" t="s">
        <v>1794</v>
      </c>
      <c r="U5713" s="28">
        <v>1026480.0</v>
      </c>
      <c r="V5713" s="15">
        <v>7.0</v>
      </c>
      <c r="W5713" s="31">
        <v>0.2</v>
      </c>
      <c r="X5713" s="28">
        <v>128310.0</v>
      </c>
    </row>
    <row r="5714" ht="15.75" customHeight="1">
      <c r="A5714" s="15">
        <v>9447.0</v>
      </c>
      <c r="B5714" s="15" t="s">
        <v>7983</v>
      </c>
      <c r="C5714" s="18">
        <v>42635.0</v>
      </c>
      <c r="D5714" s="18">
        <v>42641.0</v>
      </c>
      <c r="E5714" s="18">
        <f t="shared" si="1"/>
        <v>42641</v>
      </c>
      <c r="F5714" s="15" t="s">
        <v>55</v>
      </c>
      <c r="G5714" s="15" t="s">
        <v>3590</v>
      </c>
      <c r="H5714" s="15" t="s">
        <v>3591</v>
      </c>
      <c r="I5714" s="15" t="s">
        <v>59</v>
      </c>
      <c r="J5714" s="15" t="s">
        <v>60</v>
      </c>
      <c r="K5714" s="15" t="s">
        <v>28</v>
      </c>
      <c r="L5714" s="15" t="str">
        <f t="array" ref="L5714">_xlfn.XLOOKUP(M5714,reference_province_to_city!$A$2:$A$11,reference_province_to_city!$B$2:$B$11)</f>
        <v>Medan</v>
      </c>
      <c r="M5714" s="15" t="s">
        <v>11</v>
      </c>
      <c r="N5714" s="15">
        <v>20111.0</v>
      </c>
      <c r="O5714" s="15">
        <f t="array" ref="O5714">_xlfn.XLOOKUP(M5714,reference_postal_code!$B$2:$B$11,reference_postal_code!$A$2:$A$11)</f>
        <v>20111</v>
      </c>
      <c r="P5714" s="15" t="s">
        <v>77</v>
      </c>
      <c r="Q5714" s="15" t="s">
        <v>2194</v>
      </c>
      <c r="R5714" s="15" t="s">
        <v>65</v>
      </c>
      <c r="S5714" s="15" t="s">
        <v>66</v>
      </c>
      <c r="T5714" s="15" t="s">
        <v>2195</v>
      </c>
      <c r="U5714" s="28">
        <v>538200.0</v>
      </c>
      <c r="V5714" s="15">
        <v>6.0</v>
      </c>
      <c r="W5714" s="31">
        <v>0.0</v>
      </c>
      <c r="X5714" s="28">
        <v>242190.0</v>
      </c>
    </row>
    <row r="5715" ht="15.75" customHeight="1">
      <c r="A5715" s="15">
        <v>9984.0</v>
      </c>
      <c r="B5715" s="15" t="s">
        <v>7984</v>
      </c>
      <c r="C5715" s="18">
        <v>42635.0</v>
      </c>
      <c r="D5715" s="18">
        <v>42641.0</v>
      </c>
      <c r="E5715" s="18">
        <f t="shared" si="1"/>
        <v>42641</v>
      </c>
      <c r="F5715" s="15" t="s">
        <v>55</v>
      </c>
      <c r="G5715" s="15" t="s">
        <v>2777</v>
      </c>
      <c r="H5715" s="15" t="s">
        <v>2778</v>
      </c>
      <c r="I5715" s="15" t="s">
        <v>59</v>
      </c>
      <c r="J5715" s="15" t="s">
        <v>60</v>
      </c>
      <c r="K5715" s="15" t="s">
        <v>28</v>
      </c>
      <c r="L5715" s="15" t="str">
        <f t="array" ref="L5715">_xlfn.XLOOKUP(M5715,reference_province_to_city!$A$2:$A$11,reference_province_to_city!$B$2:$B$11)</f>
        <v>Medan</v>
      </c>
      <c r="M5715" s="15" t="s">
        <v>11</v>
      </c>
      <c r="N5715" s="15">
        <v>20111.0</v>
      </c>
      <c r="O5715" s="15">
        <f t="array" ref="O5715">_xlfn.XLOOKUP(M5715,reference_postal_code!$B$2:$B$11,reference_postal_code!$A$2:$A$11)</f>
        <v>20111</v>
      </c>
      <c r="P5715" s="15" t="s">
        <v>77</v>
      </c>
      <c r="Q5715" s="15" t="s">
        <v>3638</v>
      </c>
      <c r="R5715" s="15" t="s">
        <v>110</v>
      </c>
      <c r="S5715" s="15" t="s">
        <v>111</v>
      </c>
      <c r="T5715" s="15" t="s">
        <v>3639</v>
      </c>
      <c r="U5715" s="28">
        <v>1469700.0</v>
      </c>
      <c r="V5715" s="15">
        <v>2.0</v>
      </c>
      <c r="W5715" s="31">
        <v>0.0</v>
      </c>
      <c r="X5715" s="28">
        <v>411516.0</v>
      </c>
    </row>
    <row r="5716" ht="15.75" customHeight="1">
      <c r="A5716" s="15">
        <v>8177.0</v>
      </c>
      <c r="B5716" s="15" t="s">
        <v>7985</v>
      </c>
      <c r="C5716" s="18">
        <v>42635.0</v>
      </c>
      <c r="D5716" s="18">
        <v>42638.0</v>
      </c>
      <c r="E5716" s="18">
        <f t="shared" si="1"/>
        <v>42638</v>
      </c>
      <c r="F5716" s="15" t="s">
        <v>125</v>
      </c>
      <c r="G5716" s="15" t="s">
        <v>2911</v>
      </c>
      <c r="H5716" s="15" t="s">
        <v>2912</v>
      </c>
      <c r="I5716" s="15" t="s">
        <v>76</v>
      </c>
      <c r="J5716" s="15" t="s">
        <v>60</v>
      </c>
      <c r="K5716" s="15" t="s">
        <v>29</v>
      </c>
      <c r="L5716" s="15" t="str">
        <f t="array" ref="L5716">_xlfn.XLOOKUP(M5716,reference_province_to_city!$A$2:$A$11,reference_province_to_city!$B$2:$B$11)</f>
        <v>Palembang</v>
      </c>
      <c r="M5716" s="15" t="s">
        <v>13</v>
      </c>
      <c r="N5716" s="15">
        <v>30111.0</v>
      </c>
      <c r="O5716" s="15">
        <f t="array" ref="O5716">_xlfn.XLOOKUP(M5716,reference_postal_code!$B$2:$B$11,reference_postal_code!$A$2:$A$11)</f>
        <v>30111</v>
      </c>
      <c r="P5716" s="15" t="s">
        <v>77</v>
      </c>
      <c r="Q5716" s="15" t="s">
        <v>3544</v>
      </c>
      <c r="R5716" s="15" t="s">
        <v>65</v>
      </c>
      <c r="S5716" s="15" t="s">
        <v>87</v>
      </c>
      <c r="T5716" s="15" t="s">
        <v>3545</v>
      </c>
      <c r="U5716" s="28">
        <v>1925100.0</v>
      </c>
      <c r="V5716" s="15">
        <v>6.0</v>
      </c>
      <c r="W5716" s="31">
        <v>0.0</v>
      </c>
      <c r="X5716" s="28">
        <v>558279.0</v>
      </c>
    </row>
    <row r="5717" ht="15.75" customHeight="1">
      <c r="A5717" s="15">
        <v>9983.0</v>
      </c>
      <c r="B5717" s="15" t="s">
        <v>7984</v>
      </c>
      <c r="C5717" s="18">
        <v>42635.0</v>
      </c>
      <c r="D5717" s="18">
        <v>42641.0</v>
      </c>
      <c r="E5717" s="18">
        <f t="shared" si="1"/>
        <v>42641</v>
      </c>
      <c r="F5717" s="15" t="s">
        <v>55</v>
      </c>
      <c r="G5717" s="15" t="s">
        <v>2777</v>
      </c>
      <c r="H5717" s="15" t="s">
        <v>2778</v>
      </c>
      <c r="I5717" s="15" t="s">
        <v>59</v>
      </c>
      <c r="J5717" s="15" t="s">
        <v>60</v>
      </c>
      <c r="K5717" s="15" t="s">
        <v>28</v>
      </c>
      <c r="L5717" s="15" t="str">
        <f t="array" ref="L5717">_xlfn.XLOOKUP(M5717,reference_province_to_city!$A$2:$A$11,reference_province_to_city!$B$2:$B$11)</f>
        <v>Medan</v>
      </c>
      <c r="M5717" s="15" t="s">
        <v>11</v>
      </c>
      <c r="N5717" s="15">
        <v>20111.0</v>
      </c>
      <c r="O5717" s="15">
        <f t="array" ref="O5717">_xlfn.XLOOKUP(M5717,reference_postal_code!$B$2:$B$11,reference_postal_code!$A$2:$A$11)</f>
        <v>20111</v>
      </c>
      <c r="P5717" s="15" t="s">
        <v>77</v>
      </c>
      <c r="Q5717" s="15" t="s">
        <v>740</v>
      </c>
      <c r="R5717" s="15" t="s">
        <v>65</v>
      </c>
      <c r="S5717" s="15" t="s">
        <v>66</v>
      </c>
      <c r="T5717" s="15" t="s">
        <v>741</v>
      </c>
      <c r="U5717" s="28">
        <v>533400.0</v>
      </c>
      <c r="V5717" s="15">
        <v>7.0</v>
      </c>
      <c r="W5717" s="31">
        <v>0.0</v>
      </c>
      <c r="X5717" s="28">
        <v>250698.0</v>
      </c>
    </row>
    <row r="5718" ht="15.75" customHeight="1">
      <c r="A5718" s="15">
        <v>3621.0</v>
      </c>
      <c r="B5718" s="15" t="s">
        <v>7986</v>
      </c>
      <c r="C5718" s="18">
        <v>42635.0</v>
      </c>
      <c r="D5718" s="18">
        <v>42642.0</v>
      </c>
      <c r="E5718" s="18">
        <f t="shared" si="1"/>
        <v>42642</v>
      </c>
      <c r="F5718" s="15" t="s">
        <v>55</v>
      </c>
      <c r="G5718" s="15" t="s">
        <v>4411</v>
      </c>
      <c r="H5718" s="15" t="s">
        <v>4412</v>
      </c>
      <c r="I5718" s="15" t="s">
        <v>128</v>
      </c>
      <c r="J5718" s="15" t="s">
        <v>60</v>
      </c>
      <c r="K5718" s="15" t="s">
        <v>33</v>
      </c>
      <c r="L5718" s="15" t="str">
        <f t="array" ref="L5718">_xlfn.XLOOKUP(M5718,reference_province_to_city!$A$2:$A$11,reference_province_to_city!$B$2:$B$11)</f>
        <v>Makassar</v>
      </c>
      <c r="M5718" s="15" t="s">
        <v>25</v>
      </c>
      <c r="N5718" s="15">
        <v>90111.0</v>
      </c>
      <c r="O5718" s="15">
        <f t="array" ref="O5718">_xlfn.XLOOKUP(M5718,reference_postal_code!$B$2:$B$11,reference_postal_code!$A$2:$A$11)</f>
        <v>90111</v>
      </c>
      <c r="P5718" s="15" t="s">
        <v>63</v>
      </c>
      <c r="Q5718" s="15" t="s">
        <v>6999</v>
      </c>
      <c r="R5718" s="15" t="s">
        <v>65</v>
      </c>
      <c r="S5718" s="15" t="s">
        <v>93</v>
      </c>
      <c r="T5718" s="15" t="s">
        <v>7000</v>
      </c>
      <c r="U5718" s="28">
        <v>611640.0</v>
      </c>
      <c r="V5718" s="15">
        <v>3.0</v>
      </c>
      <c r="W5718" s="31">
        <v>0.2</v>
      </c>
      <c r="X5718" s="28">
        <v>68809.0</v>
      </c>
    </row>
    <row r="5719" ht="15.75" customHeight="1">
      <c r="A5719" s="15">
        <v>7354.0</v>
      </c>
      <c r="B5719" s="15" t="s">
        <v>7987</v>
      </c>
      <c r="C5719" s="18">
        <v>42635.0</v>
      </c>
      <c r="D5719" s="18">
        <v>42642.0</v>
      </c>
      <c r="E5719" s="18">
        <f t="shared" si="1"/>
        <v>42642</v>
      </c>
      <c r="F5719" s="15" t="s">
        <v>55</v>
      </c>
      <c r="G5719" s="15" t="s">
        <v>5156</v>
      </c>
      <c r="H5719" s="15" t="s">
        <v>5157</v>
      </c>
      <c r="I5719" s="15" t="s">
        <v>76</v>
      </c>
      <c r="J5719" s="15" t="s">
        <v>60</v>
      </c>
      <c r="K5719" s="15" t="s">
        <v>22</v>
      </c>
      <c r="L5719" s="15" t="str">
        <f t="array" ref="L5719">_xlfn.XLOOKUP(M5719,reference_province_to_city!$A$2:$A$11,reference_province_to_city!$B$2:$B$11)</f>
        <v>Surabaya</v>
      </c>
      <c r="M5719" s="15" t="s">
        <v>20</v>
      </c>
      <c r="N5719" s="15">
        <v>60231.0</v>
      </c>
      <c r="O5719" s="15">
        <f t="array" ref="O5719">_xlfn.XLOOKUP(M5719,reference_postal_code!$B$2:$B$11,reference_postal_code!$A$2:$A$11)</f>
        <v>60231</v>
      </c>
      <c r="P5719" s="15" t="s">
        <v>166</v>
      </c>
      <c r="Q5719" s="15" t="s">
        <v>851</v>
      </c>
      <c r="R5719" s="15" t="s">
        <v>65</v>
      </c>
      <c r="S5719" s="15" t="s">
        <v>79</v>
      </c>
      <c r="T5719" s="15" t="s">
        <v>852</v>
      </c>
      <c r="U5719" s="28">
        <v>247800.0</v>
      </c>
      <c r="V5719" s="15">
        <v>5.0</v>
      </c>
      <c r="W5719" s="31">
        <v>0.2</v>
      </c>
      <c r="X5719" s="28">
        <v>80535.0</v>
      </c>
    </row>
    <row r="5720" ht="15.75" customHeight="1">
      <c r="A5720" s="15">
        <v>9875.0</v>
      </c>
      <c r="B5720" s="15" t="s">
        <v>7988</v>
      </c>
      <c r="C5720" s="18">
        <v>42635.0</v>
      </c>
      <c r="D5720" s="18"/>
      <c r="E5720" s="18">
        <f t="shared" si="1"/>
        <v>42638</v>
      </c>
      <c r="F5720" s="15" t="s">
        <v>114</v>
      </c>
      <c r="G5720" s="15" t="s">
        <v>618</v>
      </c>
      <c r="H5720" s="15" t="s">
        <v>619</v>
      </c>
      <c r="I5720" s="15" t="s">
        <v>76</v>
      </c>
      <c r="J5720" s="15" t="s">
        <v>60</v>
      </c>
      <c r="K5720" s="15" t="s">
        <v>22</v>
      </c>
      <c r="L5720" s="15" t="str">
        <f t="array" ref="L5720">_xlfn.XLOOKUP(M5720,reference_province_to_city!$A$2:$A$11,reference_province_to_city!$B$2:$B$11)</f>
        <v>Surabaya</v>
      </c>
      <c r="M5720" s="15" t="s">
        <v>20</v>
      </c>
      <c r="N5720" s="15">
        <v>60231.0</v>
      </c>
      <c r="O5720" s="15">
        <f t="array" ref="O5720">_xlfn.XLOOKUP(M5720,reference_postal_code!$B$2:$B$11,reference_postal_code!$A$2:$A$11)</f>
        <v>60231</v>
      </c>
      <c r="P5720" s="15" t="s">
        <v>166</v>
      </c>
      <c r="Q5720" s="15" t="s">
        <v>6078</v>
      </c>
      <c r="R5720" s="15" t="s">
        <v>65</v>
      </c>
      <c r="S5720" s="15" t="s">
        <v>173</v>
      </c>
      <c r="T5720" s="15" t="s">
        <v>6079</v>
      </c>
      <c r="U5720" s="28">
        <v>959520.0</v>
      </c>
      <c r="V5720" s="15">
        <v>2.0</v>
      </c>
      <c r="W5720" s="31">
        <v>0.2</v>
      </c>
      <c r="X5720" s="28">
        <v>299850.0</v>
      </c>
    </row>
    <row r="5721" ht="15.75" customHeight="1">
      <c r="A5721" s="15">
        <v>3622.0</v>
      </c>
      <c r="B5721" s="15" t="s">
        <v>7986</v>
      </c>
      <c r="C5721" s="18">
        <v>42635.0</v>
      </c>
      <c r="D5721" s="18">
        <v>42642.0</v>
      </c>
      <c r="E5721" s="18">
        <f t="shared" si="1"/>
        <v>42642</v>
      </c>
      <c r="F5721" s="15" t="s">
        <v>55</v>
      </c>
      <c r="G5721" s="15" t="s">
        <v>4411</v>
      </c>
      <c r="H5721" s="15" t="s">
        <v>4412</v>
      </c>
      <c r="I5721" s="15" t="s">
        <v>128</v>
      </c>
      <c r="J5721" s="15" t="s">
        <v>60</v>
      </c>
      <c r="K5721" s="15" t="s">
        <v>33</v>
      </c>
      <c r="L5721" s="15" t="str">
        <f t="array" ref="L5721">_xlfn.XLOOKUP(M5721,reference_province_to_city!$A$2:$A$11,reference_province_to_city!$B$2:$B$11)</f>
        <v>Makassar</v>
      </c>
      <c r="M5721" s="15" t="s">
        <v>25</v>
      </c>
      <c r="N5721" s="15">
        <v>90111.0</v>
      </c>
      <c r="O5721" s="15">
        <f t="array" ref="O5721">_xlfn.XLOOKUP(M5721,reference_postal_code!$B$2:$B$11,reference_postal_code!$A$2:$A$11)</f>
        <v>90111</v>
      </c>
      <c r="P5721" s="15" t="s">
        <v>63</v>
      </c>
      <c r="Q5721" s="15" t="s">
        <v>7989</v>
      </c>
      <c r="R5721" s="15" t="s">
        <v>110</v>
      </c>
      <c r="S5721" s="15" t="s">
        <v>111</v>
      </c>
      <c r="T5721" s="15" t="s">
        <v>7990</v>
      </c>
      <c r="U5721" s="28">
        <v>959040.0</v>
      </c>
      <c r="V5721" s="15">
        <v>8.0</v>
      </c>
      <c r="W5721" s="31">
        <v>0.2</v>
      </c>
      <c r="X5721" s="28">
        <v>83916.0</v>
      </c>
    </row>
    <row r="5722" ht="15.75" customHeight="1">
      <c r="A5722" s="15">
        <v>4666.0</v>
      </c>
      <c r="B5722" s="15" t="s">
        <v>7991</v>
      </c>
      <c r="C5722" s="18">
        <v>42635.0</v>
      </c>
      <c r="D5722" s="18">
        <v>42639.0</v>
      </c>
      <c r="E5722" s="18">
        <f t="shared" si="1"/>
        <v>42639</v>
      </c>
      <c r="F5722" s="15" t="s">
        <v>55</v>
      </c>
      <c r="G5722" s="15" t="s">
        <v>3739</v>
      </c>
      <c r="H5722" s="15" t="s">
        <v>3740</v>
      </c>
      <c r="I5722" s="15" t="s">
        <v>59</v>
      </c>
      <c r="J5722" s="15" t="s">
        <v>60</v>
      </c>
      <c r="K5722" s="15" t="s">
        <v>29</v>
      </c>
      <c r="L5722" s="15" t="str">
        <f t="array" ref="L5722">_xlfn.XLOOKUP(M5722,reference_province_to_city!$A$2:$A$11,reference_province_to_city!$B$2:$B$11)</f>
        <v>Palembang</v>
      </c>
      <c r="M5722" s="15" t="s">
        <v>13</v>
      </c>
      <c r="N5722" s="15">
        <v>30111.0</v>
      </c>
      <c r="O5722" s="15">
        <f t="array" ref="O5722">_xlfn.XLOOKUP(M5722,reference_postal_code!$B$2:$B$11,reference_postal_code!$A$2:$A$11)</f>
        <v>30111</v>
      </c>
      <c r="P5722" s="15" t="s">
        <v>77</v>
      </c>
      <c r="Q5722" s="15" t="s">
        <v>4234</v>
      </c>
      <c r="R5722" s="15" t="s">
        <v>65</v>
      </c>
      <c r="S5722" s="15" t="s">
        <v>79</v>
      </c>
      <c r="T5722" s="15" t="s">
        <v>4235</v>
      </c>
      <c r="U5722" s="28">
        <v>248400.0</v>
      </c>
      <c r="V5722" s="15">
        <v>2.0</v>
      </c>
      <c r="W5722" s="31">
        <v>0.2</v>
      </c>
      <c r="X5722" s="28">
        <v>86940.0</v>
      </c>
    </row>
    <row r="5723" ht="15.75" customHeight="1">
      <c r="A5723" s="15">
        <v>3965.0</v>
      </c>
      <c r="B5723" s="15" t="s">
        <v>7992</v>
      </c>
      <c r="C5723" s="18">
        <v>42635.0</v>
      </c>
      <c r="D5723" s="18">
        <v>42641.0</v>
      </c>
      <c r="E5723" s="18">
        <f t="shared" si="1"/>
        <v>42641</v>
      </c>
      <c r="F5723" s="15" t="s">
        <v>55</v>
      </c>
      <c r="G5723" s="15" t="s">
        <v>4062</v>
      </c>
      <c r="H5723" s="15" t="s">
        <v>4063</v>
      </c>
      <c r="I5723" s="15" t="s">
        <v>59</v>
      </c>
      <c r="J5723" s="15" t="s">
        <v>60</v>
      </c>
      <c r="K5723" s="15" t="s">
        <v>26</v>
      </c>
      <c r="L5723" s="15" t="str">
        <f t="array" ref="L5723">_xlfn.XLOOKUP(M5723,reference_province_to_city!$A$2:$A$11,reference_province_to_city!$B$2:$B$11)</f>
        <v>Denpasar</v>
      </c>
      <c r="M5723" s="15" t="s">
        <v>24</v>
      </c>
      <c r="N5723" s="15">
        <v>80231.0</v>
      </c>
      <c r="O5723" s="15">
        <f t="array" ref="O5723">_xlfn.XLOOKUP(M5723,reference_postal_code!$B$2:$B$11,reference_postal_code!$A$2:$A$11)</f>
        <v>80231</v>
      </c>
      <c r="P5723" s="15" t="s">
        <v>63</v>
      </c>
      <c r="Q5723" s="15" t="s">
        <v>2325</v>
      </c>
      <c r="R5723" s="15" t="s">
        <v>65</v>
      </c>
      <c r="S5723" s="15" t="s">
        <v>93</v>
      </c>
      <c r="T5723" s="15" t="s">
        <v>2326</v>
      </c>
      <c r="U5723" s="28">
        <v>118080.0</v>
      </c>
      <c r="V5723" s="15">
        <v>3.0</v>
      </c>
      <c r="W5723" s="31">
        <v>0.2</v>
      </c>
      <c r="X5723" s="28">
        <v>13284.0</v>
      </c>
    </row>
    <row r="5724" ht="15.75" customHeight="1">
      <c r="A5724" s="15">
        <v>6465.0</v>
      </c>
      <c r="B5724" s="15" t="s">
        <v>7993</v>
      </c>
      <c r="C5724" s="18">
        <v>42635.0</v>
      </c>
      <c r="D5724" s="18">
        <v>42641.0</v>
      </c>
      <c r="E5724" s="18">
        <f t="shared" si="1"/>
        <v>42641</v>
      </c>
      <c r="F5724" s="15" t="s">
        <v>55</v>
      </c>
      <c r="G5724" s="15" t="s">
        <v>2488</v>
      </c>
      <c r="H5724" s="15" t="s">
        <v>2489</v>
      </c>
      <c r="I5724" s="15" t="s">
        <v>76</v>
      </c>
      <c r="J5724" s="15" t="s">
        <v>60</v>
      </c>
      <c r="K5724" s="15" t="s">
        <v>26</v>
      </c>
      <c r="L5724" s="15" t="str">
        <f t="array" ref="L5724">_xlfn.XLOOKUP(M5724,reference_province_to_city!$A$2:$A$11,reference_province_to_city!$B$2:$B$11)</f>
        <v>Denpasar</v>
      </c>
      <c r="M5724" s="15" t="s">
        <v>24</v>
      </c>
      <c r="N5724" s="15">
        <v>80231.0</v>
      </c>
      <c r="O5724" s="15">
        <f t="array" ref="O5724">_xlfn.XLOOKUP(M5724,reference_postal_code!$B$2:$B$11,reference_postal_code!$A$2:$A$11)</f>
        <v>80231</v>
      </c>
      <c r="P5724" s="15" t="s">
        <v>63</v>
      </c>
      <c r="Q5724" s="15" t="s">
        <v>2774</v>
      </c>
      <c r="R5724" s="15" t="s">
        <v>106</v>
      </c>
      <c r="S5724" s="15" t="s">
        <v>139</v>
      </c>
      <c r="T5724" s="15" t="s">
        <v>2775</v>
      </c>
      <c r="U5724" s="28">
        <v>199200.0</v>
      </c>
      <c r="V5724" s="15">
        <v>2.0</v>
      </c>
      <c r="W5724" s="31">
        <v>0.0</v>
      </c>
      <c r="X5724" s="28">
        <v>95616.0</v>
      </c>
    </row>
    <row r="5725" ht="15.75" customHeight="1">
      <c r="A5725" s="15">
        <v>9721.0</v>
      </c>
      <c r="B5725" s="15" t="s">
        <v>7994</v>
      </c>
      <c r="C5725" s="18">
        <v>42635.0</v>
      </c>
      <c r="D5725" s="18">
        <v>42639.0</v>
      </c>
      <c r="E5725" s="18">
        <f t="shared" si="1"/>
        <v>42639</v>
      </c>
      <c r="F5725" s="15" t="s">
        <v>55</v>
      </c>
      <c r="G5725" s="15" t="s">
        <v>170</v>
      </c>
      <c r="H5725" s="15" t="s">
        <v>171</v>
      </c>
      <c r="I5725" s="15" t="s">
        <v>128</v>
      </c>
      <c r="J5725" s="15" t="s">
        <v>60</v>
      </c>
      <c r="K5725" s="15" t="s">
        <v>33</v>
      </c>
      <c r="L5725" s="15" t="str">
        <f t="array" ref="L5725">_xlfn.XLOOKUP(M5725,reference_province_to_city!$A$2:$A$11,reference_province_to_city!$B$2:$B$11)</f>
        <v>Makassar</v>
      </c>
      <c r="M5725" s="15" t="s">
        <v>25</v>
      </c>
      <c r="N5725" s="15">
        <v>90111.0</v>
      </c>
      <c r="O5725" s="15">
        <f t="array" ref="O5725">_xlfn.XLOOKUP(M5725,reference_postal_code!$B$2:$B$11,reference_postal_code!$A$2:$A$11)</f>
        <v>90111</v>
      </c>
      <c r="P5725" s="15" t="s">
        <v>63</v>
      </c>
      <c r="Q5725" s="15" t="s">
        <v>5277</v>
      </c>
      <c r="R5725" s="15" t="s">
        <v>106</v>
      </c>
      <c r="S5725" s="15" t="s">
        <v>139</v>
      </c>
      <c r="T5725" s="15" t="s">
        <v>5278</v>
      </c>
      <c r="U5725" s="28">
        <v>284400.0</v>
      </c>
      <c r="V5725" s="15">
        <v>2.0</v>
      </c>
      <c r="W5725" s="31">
        <v>0.0</v>
      </c>
      <c r="X5725" s="28">
        <v>113760.0</v>
      </c>
    </row>
    <row r="5726" ht="15.75" customHeight="1">
      <c r="A5726" s="15">
        <v>4665.0</v>
      </c>
      <c r="B5726" s="15" t="s">
        <v>7991</v>
      </c>
      <c r="C5726" s="18">
        <v>42635.0</v>
      </c>
      <c r="D5726" s="18">
        <v>42639.0</v>
      </c>
      <c r="E5726" s="18">
        <f t="shared" si="1"/>
        <v>42639</v>
      </c>
      <c r="F5726" s="15" t="s">
        <v>55</v>
      </c>
      <c r="G5726" s="15" t="s">
        <v>3739</v>
      </c>
      <c r="H5726" s="15" t="s">
        <v>3740</v>
      </c>
      <c r="I5726" s="15" t="s">
        <v>59</v>
      </c>
      <c r="J5726" s="15" t="s">
        <v>60</v>
      </c>
      <c r="K5726" s="15" t="s">
        <v>29</v>
      </c>
      <c r="L5726" s="15" t="str">
        <f t="array" ref="L5726">_xlfn.XLOOKUP(M5726,reference_province_to_city!$A$2:$A$11,reference_province_to_city!$B$2:$B$11)</f>
        <v>Palembang</v>
      </c>
      <c r="M5726" s="15" t="s">
        <v>13</v>
      </c>
      <c r="N5726" s="15">
        <v>30111.0</v>
      </c>
      <c r="O5726" s="15">
        <f t="array" ref="O5726">_xlfn.XLOOKUP(M5726,reference_postal_code!$B$2:$B$11,reference_postal_code!$A$2:$A$11)</f>
        <v>30111</v>
      </c>
      <c r="P5726" s="15" t="s">
        <v>77</v>
      </c>
      <c r="Q5726" s="15" t="s">
        <v>3095</v>
      </c>
      <c r="R5726" s="15" t="s">
        <v>65</v>
      </c>
      <c r="S5726" s="15" t="s">
        <v>83</v>
      </c>
      <c r="T5726" s="15" t="s">
        <v>3096</v>
      </c>
      <c r="U5726" s="28">
        <v>112590.0</v>
      </c>
      <c r="V5726" s="15">
        <v>9.0</v>
      </c>
      <c r="W5726" s="31">
        <v>0.7</v>
      </c>
      <c r="X5726" s="28">
        <v>-90072.0</v>
      </c>
    </row>
    <row r="5727" ht="15.75" customHeight="1">
      <c r="A5727" s="15">
        <v>6053.0</v>
      </c>
      <c r="B5727" s="15" t="s">
        <v>7995</v>
      </c>
      <c r="C5727" s="18">
        <v>42636.0</v>
      </c>
      <c r="D5727" s="18">
        <v>42639.0</v>
      </c>
      <c r="E5727" s="18">
        <f t="shared" si="1"/>
        <v>42639</v>
      </c>
      <c r="F5727" s="15" t="s">
        <v>114</v>
      </c>
      <c r="G5727" s="15" t="s">
        <v>1397</v>
      </c>
      <c r="H5727" s="15" t="s">
        <v>1398</v>
      </c>
      <c r="I5727" s="15" t="s">
        <v>76</v>
      </c>
      <c r="J5727" s="15" t="s">
        <v>60</v>
      </c>
      <c r="K5727" s="15" t="s">
        <v>19</v>
      </c>
      <c r="L5727" s="15" t="str">
        <f t="array" ref="L5727">_xlfn.XLOOKUP(M5727,reference_province_to_city!$A$2:$A$11,reference_province_to_city!$B$2:$B$11)</f>
        <v>Yogyakarta</v>
      </c>
      <c r="M5727" s="15" t="s">
        <v>18</v>
      </c>
      <c r="N5727" s="15">
        <v>55111.0</v>
      </c>
      <c r="O5727" s="15">
        <f t="array" ref="O5727">_xlfn.XLOOKUP(M5727,reference_postal_code!$B$2:$B$11,reference_postal_code!$A$2:$A$11)</f>
        <v>55111</v>
      </c>
      <c r="P5727" s="15" t="s">
        <v>77</v>
      </c>
      <c r="Q5727" s="15" t="s">
        <v>4238</v>
      </c>
      <c r="R5727" s="15" t="s">
        <v>65</v>
      </c>
      <c r="S5727" s="15" t="s">
        <v>66</v>
      </c>
      <c r="T5727" s="15" t="s">
        <v>4239</v>
      </c>
      <c r="U5727" s="28">
        <v>179280.0</v>
      </c>
      <c r="V5727" s="15">
        <v>3.0</v>
      </c>
      <c r="W5727" s="31">
        <v>0.2</v>
      </c>
      <c r="X5727" s="28">
        <v>60507.0</v>
      </c>
    </row>
    <row r="5728" ht="15.75" customHeight="1">
      <c r="A5728" s="15">
        <v>3746.0</v>
      </c>
      <c r="B5728" s="15" t="s">
        <v>7996</v>
      </c>
      <c r="C5728" s="18">
        <v>42636.0</v>
      </c>
      <c r="D5728" s="18">
        <v>42641.0</v>
      </c>
      <c r="E5728" s="18">
        <f t="shared" si="1"/>
        <v>42641</v>
      </c>
      <c r="F5728" s="15" t="s">
        <v>114</v>
      </c>
      <c r="G5728" s="15" t="s">
        <v>2117</v>
      </c>
      <c r="H5728" s="15" t="s">
        <v>2118</v>
      </c>
      <c r="I5728" s="15" t="s">
        <v>59</v>
      </c>
      <c r="J5728" s="15" t="s">
        <v>60</v>
      </c>
      <c r="K5728" s="15" t="s">
        <v>33</v>
      </c>
      <c r="L5728" s="15" t="str">
        <f t="array" ref="L5728">_xlfn.XLOOKUP(M5728,reference_province_to_city!$A$2:$A$11,reference_province_to_city!$B$2:$B$11)</f>
        <v>Makassar</v>
      </c>
      <c r="M5728" s="15" t="s">
        <v>25</v>
      </c>
      <c r="N5728" s="15">
        <v>90111.0</v>
      </c>
      <c r="O5728" s="15">
        <f t="array" ref="O5728">_xlfn.XLOOKUP(M5728,reference_postal_code!$B$2:$B$11,reference_postal_code!$A$2:$A$11)</f>
        <v>90111</v>
      </c>
      <c r="P5728" s="15" t="s">
        <v>63</v>
      </c>
      <c r="Q5728" s="15" t="s">
        <v>2388</v>
      </c>
      <c r="R5728" s="15" t="s">
        <v>65</v>
      </c>
      <c r="S5728" s="15" t="s">
        <v>87</v>
      </c>
      <c r="T5728" s="15" t="s">
        <v>2389</v>
      </c>
      <c r="U5728" s="28">
        <v>1773750.0</v>
      </c>
      <c r="V5728" s="15">
        <v>5.0</v>
      </c>
      <c r="W5728" s="31">
        <v>0.0</v>
      </c>
      <c r="X5728" s="28">
        <v>514387.0</v>
      </c>
    </row>
    <row r="5729" ht="15.75" customHeight="1">
      <c r="A5729" s="15">
        <v>9351.0</v>
      </c>
      <c r="B5729" s="15" t="s">
        <v>7997</v>
      </c>
      <c r="C5729" s="18">
        <v>42636.0</v>
      </c>
      <c r="D5729" s="18">
        <v>42640.0</v>
      </c>
      <c r="E5729" s="18">
        <f t="shared" si="1"/>
        <v>42640</v>
      </c>
      <c r="F5729" s="15" t="s">
        <v>55</v>
      </c>
      <c r="G5729" s="15" t="s">
        <v>5842</v>
      </c>
      <c r="H5729" s="15" t="s">
        <v>5843</v>
      </c>
      <c r="I5729" s="15" t="s">
        <v>128</v>
      </c>
      <c r="J5729" s="15" t="s">
        <v>60</v>
      </c>
      <c r="K5729" s="15" t="s">
        <v>26</v>
      </c>
      <c r="L5729" s="15" t="str">
        <f t="array" ref="L5729">_xlfn.XLOOKUP(M5729,reference_province_to_city!$A$2:$A$11,reference_province_to_city!$B$2:$B$11)</f>
        <v>Denpasar</v>
      </c>
      <c r="M5729" s="15" t="s">
        <v>24</v>
      </c>
      <c r="N5729" s="15">
        <v>80231.0</v>
      </c>
      <c r="O5729" s="15">
        <f t="array" ref="O5729">_xlfn.XLOOKUP(M5729,reference_postal_code!$B$2:$B$11,reference_postal_code!$A$2:$A$11)</f>
        <v>80231</v>
      </c>
      <c r="P5729" s="15" t="s">
        <v>63</v>
      </c>
      <c r="Q5729" s="15" t="s">
        <v>1284</v>
      </c>
      <c r="R5729" s="15" t="s">
        <v>65</v>
      </c>
      <c r="S5729" s="15" t="s">
        <v>83</v>
      </c>
      <c r="T5729" s="15" t="s">
        <v>1285</v>
      </c>
      <c r="U5729" s="28">
        <v>198240.0</v>
      </c>
      <c r="V5729" s="15">
        <v>4.0</v>
      </c>
      <c r="W5729" s="31">
        <v>0.2</v>
      </c>
      <c r="X5729" s="28">
        <v>66906.0</v>
      </c>
    </row>
    <row r="5730" ht="15.75" customHeight="1">
      <c r="A5730" s="15">
        <v>5242.0</v>
      </c>
      <c r="B5730" s="15" t="s">
        <v>7998</v>
      </c>
      <c r="C5730" s="18">
        <v>42636.0</v>
      </c>
      <c r="D5730" s="18">
        <v>42639.0</v>
      </c>
      <c r="E5730" s="18">
        <f t="shared" si="1"/>
        <v>42639</v>
      </c>
      <c r="F5730" s="15" t="s">
        <v>114</v>
      </c>
      <c r="G5730" s="15" t="s">
        <v>3984</v>
      </c>
      <c r="H5730" s="15" t="s">
        <v>3985</v>
      </c>
      <c r="I5730" s="15" t="s">
        <v>128</v>
      </c>
      <c r="J5730" s="15" t="s">
        <v>60</v>
      </c>
      <c r="K5730" s="15" t="s">
        <v>31</v>
      </c>
      <c r="L5730" s="15" t="str">
        <f t="array" ref="L5730">_xlfn.XLOOKUP(M5730,reference_province_to_city!$A$2:$A$11,reference_province_to_city!$B$2:$B$11)</f>
        <v>Balikpapan</v>
      </c>
      <c r="M5730" s="15" t="s">
        <v>21</v>
      </c>
      <c r="N5730" s="15">
        <v>76114.0</v>
      </c>
      <c r="O5730" s="15">
        <f t="array" ref="O5730">_xlfn.XLOOKUP(M5730,reference_postal_code!$B$2:$B$11,reference_postal_code!$A$2:$A$11)</f>
        <v>76114</v>
      </c>
      <c r="P5730" s="15" t="s">
        <v>166</v>
      </c>
      <c r="Q5730" s="15" t="s">
        <v>1492</v>
      </c>
      <c r="R5730" s="15" t="s">
        <v>65</v>
      </c>
      <c r="S5730" s="15" t="s">
        <v>226</v>
      </c>
      <c r="T5730" s="15" t="s">
        <v>1493</v>
      </c>
      <c r="U5730" s="28">
        <v>205200.0</v>
      </c>
      <c r="V5730" s="15">
        <v>2.0</v>
      </c>
      <c r="W5730" s="31">
        <v>0.0</v>
      </c>
      <c r="X5730" s="28">
        <v>55404.0</v>
      </c>
    </row>
    <row r="5731" ht="15.75" customHeight="1">
      <c r="A5731" s="15">
        <v>6055.0</v>
      </c>
      <c r="B5731" s="15" t="s">
        <v>7995</v>
      </c>
      <c r="C5731" s="18">
        <v>42636.0</v>
      </c>
      <c r="D5731" s="18">
        <v>42639.0</v>
      </c>
      <c r="E5731" s="18">
        <f t="shared" si="1"/>
        <v>42639</v>
      </c>
      <c r="F5731" s="15" t="s">
        <v>114</v>
      </c>
      <c r="G5731" s="15" t="s">
        <v>1397</v>
      </c>
      <c r="H5731" s="15" t="s">
        <v>1398</v>
      </c>
      <c r="I5731" s="15" t="s">
        <v>76</v>
      </c>
      <c r="J5731" s="15" t="s">
        <v>60</v>
      </c>
      <c r="K5731" s="15" t="s">
        <v>19</v>
      </c>
      <c r="L5731" s="15" t="str">
        <f t="array" ref="L5731">_xlfn.XLOOKUP(M5731,reference_province_to_city!$A$2:$A$11,reference_province_to_city!$B$2:$B$11)</f>
        <v>Yogyakarta</v>
      </c>
      <c r="M5731" s="15" t="s">
        <v>18</v>
      </c>
      <c r="N5731" s="15">
        <v>55111.0</v>
      </c>
      <c r="O5731" s="15">
        <f t="array" ref="O5731">_xlfn.XLOOKUP(M5731,reference_postal_code!$B$2:$B$11,reference_postal_code!$A$2:$A$11)</f>
        <v>55111</v>
      </c>
      <c r="P5731" s="15" t="s">
        <v>77</v>
      </c>
      <c r="Q5731" s="15" t="s">
        <v>962</v>
      </c>
      <c r="R5731" s="15" t="s">
        <v>65</v>
      </c>
      <c r="S5731" s="15" t="s">
        <v>83</v>
      </c>
      <c r="T5731" s="15" t="s">
        <v>963</v>
      </c>
      <c r="U5731" s="28">
        <v>183015.0</v>
      </c>
      <c r="V5731" s="15">
        <v>7.0</v>
      </c>
      <c r="W5731" s="31">
        <v>0.7</v>
      </c>
      <c r="X5731" s="28">
        <v>-146412.0</v>
      </c>
    </row>
    <row r="5732" ht="15.75" customHeight="1">
      <c r="A5732" s="15">
        <v>2370.0</v>
      </c>
      <c r="B5732" s="15" t="s">
        <v>7999</v>
      </c>
      <c r="C5732" s="18">
        <v>42636.0</v>
      </c>
      <c r="D5732" s="18">
        <v>42640.0</v>
      </c>
      <c r="E5732" s="18">
        <f t="shared" si="1"/>
        <v>42640</v>
      </c>
      <c r="F5732" s="15" t="s">
        <v>55</v>
      </c>
      <c r="G5732" s="15" t="s">
        <v>1924</v>
      </c>
      <c r="H5732" s="15" t="s">
        <v>1925</v>
      </c>
      <c r="I5732" s="15" t="s">
        <v>128</v>
      </c>
      <c r="J5732" s="15" t="s">
        <v>60</v>
      </c>
      <c r="K5732" s="15" t="s">
        <v>17</v>
      </c>
      <c r="L5732" s="15" t="str">
        <f t="array" ref="L5732">_xlfn.XLOOKUP(M5732,reference_province_to_city!$A$2:$A$11,reference_province_to_city!$B$2:$B$11)</f>
        <v>Semarang</v>
      </c>
      <c r="M5732" s="15" t="s">
        <v>15</v>
      </c>
      <c r="O5732" s="15">
        <f t="array" ref="O5732">_xlfn.XLOOKUP(M5732,reference_postal_code!$B$2:$B$11,reference_postal_code!$A$2:$A$11)</f>
        <v>50111</v>
      </c>
      <c r="P5732" s="15" t="s">
        <v>77</v>
      </c>
      <c r="Q5732" s="15" t="s">
        <v>6901</v>
      </c>
      <c r="R5732" s="15" t="s">
        <v>65</v>
      </c>
      <c r="S5732" s="15" t="s">
        <v>93</v>
      </c>
      <c r="T5732" s="15" t="s">
        <v>6902</v>
      </c>
      <c r="U5732" s="28">
        <v>73680.0</v>
      </c>
      <c r="V5732" s="15">
        <v>2.0</v>
      </c>
      <c r="W5732" s="31">
        <v>0.2</v>
      </c>
      <c r="X5732" s="28">
        <v>4605.0</v>
      </c>
    </row>
    <row r="5733" ht="15.75" customHeight="1">
      <c r="A5733" s="15">
        <v>5299.0</v>
      </c>
      <c r="B5733" s="15" t="s">
        <v>8000</v>
      </c>
      <c r="C5733" s="18">
        <v>42636.0</v>
      </c>
      <c r="D5733" s="18">
        <v>42639.0</v>
      </c>
      <c r="E5733" s="18">
        <f t="shared" si="1"/>
        <v>42639</v>
      </c>
      <c r="F5733" s="15" t="s">
        <v>125</v>
      </c>
      <c r="G5733" s="15" t="s">
        <v>7494</v>
      </c>
      <c r="H5733" s="15" t="s">
        <v>7495</v>
      </c>
      <c r="I5733" s="15" t="s">
        <v>128</v>
      </c>
      <c r="J5733" s="15" t="s">
        <v>60</v>
      </c>
      <c r="K5733" s="15" t="s">
        <v>14</v>
      </c>
      <c r="L5733" s="15" t="str">
        <f t="array" ref="L5733">_xlfn.XLOOKUP(M5733,reference_province_to_city!$A$2:$A$11,reference_province_to_city!$B$2:$B$11)</f>
        <v>Bandung</v>
      </c>
      <c r="M5733" s="15" t="s">
        <v>12</v>
      </c>
      <c r="N5733" s="15">
        <v>40111.0</v>
      </c>
      <c r="O5733" s="15">
        <f t="array" ref="O5733">_xlfn.XLOOKUP(M5733,reference_postal_code!$B$2:$B$11,reference_postal_code!$A$2:$A$11)</f>
        <v>40111</v>
      </c>
      <c r="P5733" s="15" t="s">
        <v>117</v>
      </c>
      <c r="Q5733" s="15" t="s">
        <v>901</v>
      </c>
      <c r="R5733" s="15" t="s">
        <v>65</v>
      </c>
      <c r="S5733" s="15" t="s">
        <v>173</v>
      </c>
      <c r="T5733" s="15" t="s">
        <v>902</v>
      </c>
      <c r="U5733" s="28">
        <v>61200.0</v>
      </c>
      <c r="V5733" s="15">
        <v>2.0</v>
      </c>
      <c r="W5733" s="31">
        <v>0.0</v>
      </c>
      <c r="X5733" s="28">
        <v>28764.0</v>
      </c>
    </row>
    <row r="5734" ht="15.75" customHeight="1">
      <c r="A5734" s="15">
        <v>3747.0</v>
      </c>
      <c r="B5734" s="15" t="s">
        <v>7996</v>
      </c>
      <c r="C5734" s="18">
        <v>42636.0</v>
      </c>
      <c r="D5734" s="18">
        <v>42641.0</v>
      </c>
      <c r="E5734" s="18">
        <f t="shared" si="1"/>
        <v>42641</v>
      </c>
      <c r="F5734" s="15" t="s">
        <v>114</v>
      </c>
      <c r="G5734" s="15" t="s">
        <v>2117</v>
      </c>
      <c r="H5734" s="15" t="s">
        <v>2118</v>
      </c>
      <c r="I5734" s="15" t="s">
        <v>59</v>
      </c>
      <c r="J5734" s="15" t="s">
        <v>60</v>
      </c>
      <c r="K5734" s="15" t="s">
        <v>33</v>
      </c>
      <c r="L5734" s="15" t="str">
        <f t="array" ref="L5734">_xlfn.XLOOKUP(M5734,reference_province_to_city!$A$2:$A$11,reference_province_to_city!$B$2:$B$11)</f>
        <v>Makassar</v>
      </c>
      <c r="M5734" s="15" t="s">
        <v>25</v>
      </c>
      <c r="N5734" s="15">
        <v>90111.0</v>
      </c>
      <c r="O5734" s="15">
        <f t="array" ref="O5734">_xlfn.XLOOKUP(M5734,reference_postal_code!$B$2:$B$11,reference_postal_code!$A$2:$A$11)</f>
        <v>90111</v>
      </c>
      <c r="P5734" s="15" t="s">
        <v>63</v>
      </c>
      <c r="Q5734" s="15" t="s">
        <v>4936</v>
      </c>
      <c r="R5734" s="15" t="s">
        <v>106</v>
      </c>
      <c r="S5734" s="15" t="s">
        <v>107</v>
      </c>
      <c r="T5734" s="15" t="s">
        <v>4937</v>
      </c>
      <c r="U5734" s="28">
        <v>5534550.0</v>
      </c>
      <c r="V5734" s="15">
        <v>3.0</v>
      </c>
      <c r="W5734" s="31">
        <v>0.0</v>
      </c>
      <c r="X5734" s="28">
        <v>1217601.0</v>
      </c>
    </row>
    <row r="5735" ht="15.75" customHeight="1">
      <c r="A5735" s="15">
        <v>6054.0</v>
      </c>
      <c r="B5735" s="15" t="s">
        <v>7995</v>
      </c>
      <c r="C5735" s="18">
        <v>42636.0</v>
      </c>
      <c r="D5735" s="18">
        <v>42639.0</v>
      </c>
      <c r="E5735" s="18">
        <f t="shared" si="1"/>
        <v>42639</v>
      </c>
      <c r="F5735" s="15" t="s">
        <v>114</v>
      </c>
      <c r="G5735" s="15" t="s">
        <v>1397</v>
      </c>
      <c r="H5735" s="15" t="s">
        <v>1398</v>
      </c>
      <c r="I5735" s="15" t="s">
        <v>76</v>
      </c>
      <c r="J5735" s="15" t="s">
        <v>60</v>
      </c>
      <c r="K5735" s="15" t="s">
        <v>19</v>
      </c>
      <c r="L5735" s="15" t="str">
        <f t="array" ref="L5735">_xlfn.XLOOKUP(M5735,reference_province_to_city!$A$2:$A$11,reference_province_to_city!$B$2:$B$11)</f>
        <v>Yogyakarta</v>
      </c>
      <c r="M5735" s="15" t="s">
        <v>18</v>
      </c>
      <c r="N5735" s="15">
        <v>55111.0</v>
      </c>
      <c r="O5735" s="15">
        <f t="array" ref="O5735">_xlfn.XLOOKUP(M5735,reference_postal_code!$B$2:$B$11,reference_postal_code!$A$2:$A$11)</f>
        <v>55111</v>
      </c>
      <c r="P5735" s="15" t="s">
        <v>77</v>
      </c>
      <c r="Q5735" s="15" t="s">
        <v>8001</v>
      </c>
      <c r="R5735" s="15" t="s">
        <v>106</v>
      </c>
      <c r="S5735" s="15" t="s">
        <v>139</v>
      </c>
      <c r="T5735" s="15" t="s">
        <v>8002</v>
      </c>
      <c r="U5735" s="28">
        <v>420000.0</v>
      </c>
      <c r="V5735" s="15">
        <v>4.0</v>
      </c>
      <c r="W5735" s="31">
        <v>0.2</v>
      </c>
      <c r="X5735" s="28">
        <v>115500.0</v>
      </c>
    </row>
    <row r="5736" ht="15.75" customHeight="1">
      <c r="A5736" s="15">
        <v>2369.0</v>
      </c>
      <c r="B5736" s="15" t="s">
        <v>7999</v>
      </c>
      <c r="C5736" s="18">
        <v>42636.0</v>
      </c>
      <c r="D5736" s="18">
        <v>42640.0</v>
      </c>
      <c r="E5736" s="18">
        <f t="shared" si="1"/>
        <v>42640</v>
      </c>
      <c r="F5736" s="15" t="s">
        <v>55</v>
      </c>
      <c r="G5736" s="15" t="s">
        <v>1924</v>
      </c>
      <c r="H5736" s="15" t="s">
        <v>1925</v>
      </c>
      <c r="I5736" s="15" t="s">
        <v>128</v>
      </c>
      <c r="J5736" s="15" t="s">
        <v>60</v>
      </c>
      <c r="K5736" s="15" t="s">
        <v>17</v>
      </c>
      <c r="L5736" s="15" t="str">
        <f t="array" ref="L5736">_xlfn.XLOOKUP(M5736,reference_province_to_city!$A$2:$A$11,reference_province_to_city!$B$2:$B$11)</f>
        <v>Semarang</v>
      </c>
      <c r="M5736" s="15" t="s">
        <v>15</v>
      </c>
      <c r="N5736" s="15">
        <v>50111.0</v>
      </c>
      <c r="O5736" s="15">
        <f t="array" ref="O5736">_xlfn.XLOOKUP(M5736,reference_postal_code!$B$2:$B$11,reference_postal_code!$A$2:$A$11)</f>
        <v>50111</v>
      </c>
      <c r="P5736" s="15" t="s">
        <v>77</v>
      </c>
      <c r="Q5736" s="15" t="s">
        <v>429</v>
      </c>
      <c r="R5736" s="15" t="s">
        <v>106</v>
      </c>
      <c r="S5736" s="15" t="s">
        <v>139</v>
      </c>
      <c r="T5736" s="15" t="s">
        <v>430</v>
      </c>
      <c r="U5736" s="28">
        <v>7990560.0</v>
      </c>
      <c r="V5736" s="15">
        <v>6.0</v>
      </c>
      <c r="W5736" s="31">
        <v>0.2</v>
      </c>
      <c r="X5736" s="28">
        <v>-399528.0</v>
      </c>
    </row>
    <row r="5737" ht="15.75" customHeight="1">
      <c r="A5737" s="15">
        <v>5300.0</v>
      </c>
      <c r="B5737" s="15" t="s">
        <v>8000</v>
      </c>
      <c r="C5737" s="18">
        <v>42636.0</v>
      </c>
      <c r="D5737" s="18">
        <v>42639.0</v>
      </c>
      <c r="E5737" s="18">
        <f t="shared" si="1"/>
        <v>42639</v>
      </c>
      <c r="F5737" s="15" t="s">
        <v>125</v>
      </c>
      <c r="G5737" s="15" t="s">
        <v>7494</v>
      </c>
      <c r="H5737" s="15" t="s">
        <v>7495</v>
      </c>
      <c r="I5737" s="15" t="s">
        <v>128</v>
      </c>
      <c r="J5737" s="15" t="s">
        <v>60</v>
      </c>
      <c r="K5737" s="15" t="s">
        <v>14</v>
      </c>
      <c r="L5737" s="15" t="str">
        <f t="array" ref="L5737">_xlfn.XLOOKUP(M5737,reference_province_to_city!$A$2:$A$11,reference_province_to_city!$B$2:$B$11)</f>
        <v>Bandung</v>
      </c>
      <c r="M5737" s="15" t="s">
        <v>12</v>
      </c>
      <c r="N5737" s="15">
        <v>40111.0</v>
      </c>
      <c r="O5737" s="15">
        <f t="array" ref="O5737">_xlfn.XLOOKUP(M5737,reference_postal_code!$B$2:$B$11,reference_postal_code!$A$2:$A$11)</f>
        <v>40111</v>
      </c>
      <c r="P5737" s="15" t="s">
        <v>117</v>
      </c>
      <c r="Q5737" s="15" t="s">
        <v>3131</v>
      </c>
      <c r="R5737" s="15" t="s">
        <v>65</v>
      </c>
      <c r="S5737" s="15" t="s">
        <v>79</v>
      </c>
      <c r="T5737" s="15" t="s">
        <v>3132</v>
      </c>
      <c r="U5737" s="28">
        <v>283500.0</v>
      </c>
      <c r="V5737" s="15">
        <v>3.0</v>
      </c>
      <c r="W5737" s="31">
        <v>0.0</v>
      </c>
      <c r="X5737" s="28">
        <v>130410.0</v>
      </c>
    </row>
    <row r="5738" ht="15.75" customHeight="1">
      <c r="A5738" s="15">
        <v>5634.0</v>
      </c>
      <c r="B5738" s="15" t="s">
        <v>8003</v>
      </c>
      <c r="C5738" s="18">
        <v>42636.0</v>
      </c>
      <c r="D5738" s="18">
        <v>42641.0</v>
      </c>
      <c r="E5738" s="18">
        <f t="shared" si="1"/>
        <v>42641</v>
      </c>
      <c r="F5738" s="15" t="s">
        <v>114</v>
      </c>
      <c r="G5738" s="15" t="s">
        <v>7222</v>
      </c>
      <c r="H5738" s="15" t="s">
        <v>7223</v>
      </c>
      <c r="I5738" s="15" t="s">
        <v>76</v>
      </c>
      <c r="J5738" s="15" t="s">
        <v>60</v>
      </c>
      <c r="K5738" s="15" t="s">
        <v>19</v>
      </c>
      <c r="L5738" s="15" t="str">
        <f t="array" ref="L5738">_xlfn.XLOOKUP(M5738,reference_province_to_city!$A$2:$A$11,reference_province_to_city!$B$2:$B$11)</f>
        <v>Yogyakarta</v>
      </c>
      <c r="M5738" s="15" t="s">
        <v>18</v>
      </c>
      <c r="N5738" s="15">
        <v>55111.0</v>
      </c>
      <c r="O5738" s="15">
        <f t="array" ref="O5738">_xlfn.XLOOKUP(M5738,reference_postal_code!$B$2:$B$11,reference_postal_code!$A$2:$A$11)</f>
        <v>55111</v>
      </c>
      <c r="P5738" s="15" t="s">
        <v>77</v>
      </c>
      <c r="Q5738" s="15" t="s">
        <v>196</v>
      </c>
      <c r="R5738" s="15" t="s">
        <v>65</v>
      </c>
      <c r="S5738" s="15" t="s">
        <v>83</v>
      </c>
      <c r="T5738" s="15" t="s">
        <v>197</v>
      </c>
      <c r="U5738" s="28">
        <v>157920.0</v>
      </c>
      <c r="V5738" s="15">
        <v>7.0</v>
      </c>
      <c r="W5738" s="31">
        <v>0.2</v>
      </c>
      <c r="X5738" s="28">
        <v>55272.0</v>
      </c>
    </row>
    <row r="5739" ht="15.75" customHeight="1">
      <c r="A5739" s="15">
        <v>9352.0</v>
      </c>
      <c r="B5739" s="15" t="s">
        <v>7997</v>
      </c>
      <c r="C5739" s="18">
        <v>42636.0</v>
      </c>
      <c r="D5739" s="18">
        <v>42640.0</v>
      </c>
      <c r="E5739" s="18">
        <f t="shared" si="1"/>
        <v>42640</v>
      </c>
      <c r="F5739" s="15" t="s">
        <v>55</v>
      </c>
      <c r="G5739" s="15" t="s">
        <v>5842</v>
      </c>
      <c r="H5739" s="15" t="s">
        <v>5843</v>
      </c>
      <c r="I5739" s="15" t="s">
        <v>128</v>
      </c>
      <c r="J5739" s="15" t="s">
        <v>60</v>
      </c>
      <c r="K5739" s="15" t="s">
        <v>26</v>
      </c>
      <c r="L5739" s="15" t="str">
        <f t="array" ref="L5739">_xlfn.XLOOKUP(M5739,reference_province_to_city!$A$2:$A$11,reference_province_to_city!$B$2:$B$11)</f>
        <v>Denpasar</v>
      </c>
      <c r="M5739" s="15" t="s">
        <v>24</v>
      </c>
      <c r="N5739" s="15">
        <v>80231.0</v>
      </c>
      <c r="O5739" s="15">
        <f t="array" ref="O5739">_xlfn.XLOOKUP(M5739,reference_postal_code!$B$2:$B$11,reference_postal_code!$A$2:$A$11)</f>
        <v>80231</v>
      </c>
      <c r="P5739" s="15" t="s">
        <v>63</v>
      </c>
      <c r="Q5739" s="15" t="s">
        <v>1633</v>
      </c>
      <c r="R5739" s="15" t="s">
        <v>106</v>
      </c>
      <c r="S5739" s="15" t="s">
        <v>107</v>
      </c>
      <c r="T5739" s="15" t="s">
        <v>1634</v>
      </c>
      <c r="U5739" s="28">
        <v>2771280.0</v>
      </c>
      <c r="V5739" s="15">
        <v>3.0</v>
      </c>
      <c r="W5739" s="31">
        <v>0.2</v>
      </c>
      <c r="X5739" s="28">
        <v>-311769.0</v>
      </c>
    </row>
    <row r="5740" ht="15.75" customHeight="1">
      <c r="A5740" s="15">
        <v>1314.0</v>
      </c>
      <c r="B5740" s="15" t="s">
        <v>8004</v>
      </c>
      <c r="C5740" s="18">
        <v>42637.0</v>
      </c>
      <c r="D5740" s="18">
        <v>42644.0</v>
      </c>
      <c r="E5740" s="18">
        <f t="shared" si="1"/>
        <v>42644</v>
      </c>
      <c r="F5740" s="15" t="s">
        <v>55</v>
      </c>
      <c r="G5740" s="15" t="s">
        <v>3951</v>
      </c>
      <c r="H5740" s="15" t="s">
        <v>3952</v>
      </c>
      <c r="I5740" s="15" t="s">
        <v>59</v>
      </c>
      <c r="J5740" s="15" t="s">
        <v>60</v>
      </c>
      <c r="K5740" s="15" t="s">
        <v>26</v>
      </c>
      <c r="L5740" s="15" t="str">
        <f t="array" ref="L5740">_xlfn.XLOOKUP(M5740,reference_province_to_city!$A$2:$A$11,reference_province_to_city!$B$2:$B$11)</f>
        <v>Denpasar</v>
      </c>
      <c r="M5740" s="15" t="s">
        <v>24</v>
      </c>
      <c r="N5740" s="15">
        <v>80231.0</v>
      </c>
      <c r="O5740" s="15">
        <f t="array" ref="O5740">_xlfn.XLOOKUP(M5740,reference_postal_code!$B$2:$B$11,reference_postal_code!$A$2:$A$11)</f>
        <v>80231</v>
      </c>
      <c r="P5740" s="15" t="s">
        <v>63</v>
      </c>
      <c r="Q5740" s="15" t="s">
        <v>5578</v>
      </c>
      <c r="R5740" s="15" t="s">
        <v>106</v>
      </c>
      <c r="S5740" s="15" t="s">
        <v>107</v>
      </c>
      <c r="T5740" s="15" t="s">
        <v>5579</v>
      </c>
      <c r="U5740" s="28">
        <v>2330580.0</v>
      </c>
      <c r="V5740" s="15">
        <v>2.0</v>
      </c>
      <c r="W5740" s="31">
        <v>0.3</v>
      </c>
      <c r="X5740" s="28">
        <v>-199764.0</v>
      </c>
    </row>
    <row r="5741" ht="15.75" customHeight="1">
      <c r="A5741" s="15">
        <v>5681.0</v>
      </c>
      <c r="B5741" s="15" t="s">
        <v>8005</v>
      </c>
      <c r="C5741" s="18">
        <v>42637.0</v>
      </c>
      <c r="D5741" s="18">
        <v>42643.0</v>
      </c>
      <c r="E5741" s="18">
        <f t="shared" si="1"/>
        <v>42643</v>
      </c>
      <c r="F5741" s="15" t="s">
        <v>55</v>
      </c>
      <c r="G5741" s="15" t="s">
        <v>1267</v>
      </c>
      <c r="H5741" s="15" t="s">
        <v>1268</v>
      </c>
      <c r="I5741" s="15" t="s">
        <v>59</v>
      </c>
      <c r="J5741" s="15" t="s">
        <v>60</v>
      </c>
      <c r="K5741" s="15" t="s">
        <v>17</v>
      </c>
      <c r="L5741" s="15" t="str">
        <f t="array" ref="L5741">_xlfn.XLOOKUP(M5741,reference_province_to_city!$A$2:$A$11,reference_province_to_city!$B$2:$B$11)</f>
        <v>Semarang</v>
      </c>
      <c r="M5741" s="15" t="s">
        <v>15</v>
      </c>
      <c r="N5741" s="15">
        <v>50111.0</v>
      </c>
      <c r="O5741" s="15">
        <f t="array" ref="O5741">_xlfn.XLOOKUP(M5741,reference_postal_code!$B$2:$B$11,reference_postal_code!$A$2:$A$11)</f>
        <v>50111</v>
      </c>
      <c r="P5741" s="15" t="s">
        <v>77</v>
      </c>
      <c r="Q5741" s="15" t="s">
        <v>1588</v>
      </c>
      <c r="R5741" s="15" t="s">
        <v>65</v>
      </c>
      <c r="S5741" s="15" t="s">
        <v>83</v>
      </c>
      <c r="T5741" s="15" t="s">
        <v>1589</v>
      </c>
      <c r="U5741" s="28">
        <v>95700.0</v>
      </c>
      <c r="V5741" s="15">
        <v>1.0</v>
      </c>
      <c r="W5741" s="31">
        <v>0.0</v>
      </c>
      <c r="X5741" s="28">
        <v>44022.0</v>
      </c>
    </row>
    <row r="5742" ht="15.75" customHeight="1">
      <c r="A5742" s="15">
        <v>5663.0</v>
      </c>
      <c r="B5742" s="15" t="s">
        <v>8006</v>
      </c>
      <c r="C5742" s="18">
        <v>42637.0</v>
      </c>
      <c r="D5742" s="18">
        <v>42644.0</v>
      </c>
      <c r="E5742" s="18">
        <f t="shared" si="1"/>
        <v>42644</v>
      </c>
      <c r="F5742" s="15" t="s">
        <v>55</v>
      </c>
      <c r="G5742" s="15" t="s">
        <v>7248</v>
      </c>
      <c r="H5742" s="15" t="s">
        <v>7249</v>
      </c>
      <c r="I5742" s="15" t="s">
        <v>76</v>
      </c>
      <c r="J5742" s="15" t="s">
        <v>60</v>
      </c>
      <c r="K5742" s="15" t="s">
        <v>22</v>
      </c>
      <c r="L5742" s="15" t="str">
        <f t="array" ref="L5742">_xlfn.XLOOKUP(M5742,reference_province_to_city!$A$2:$A$11,reference_province_to_city!$B$2:$B$11)</f>
        <v>Surabaya</v>
      </c>
      <c r="M5742" s="15" t="s">
        <v>20</v>
      </c>
      <c r="N5742" s="15">
        <v>60231.0</v>
      </c>
      <c r="O5742" s="15">
        <f t="array" ref="O5742">_xlfn.XLOOKUP(M5742,reference_postal_code!$B$2:$B$11,reference_postal_code!$A$2:$A$11)</f>
        <v>60231</v>
      </c>
      <c r="P5742" s="15" t="s">
        <v>166</v>
      </c>
      <c r="Q5742" s="15" t="s">
        <v>587</v>
      </c>
      <c r="R5742" s="15" t="s">
        <v>65</v>
      </c>
      <c r="S5742" s="15" t="s">
        <v>87</v>
      </c>
      <c r="T5742" s="15" t="s">
        <v>588</v>
      </c>
      <c r="U5742" s="28">
        <v>7665840.0</v>
      </c>
      <c r="V5742" s="15">
        <v>9.0</v>
      </c>
      <c r="W5742" s="31">
        <v>0.2</v>
      </c>
      <c r="X5742" s="28">
        <v>-1437345.0</v>
      </c>
    </row>
    <row r="5743" ht="15.75" customHeight="1">
      <c r="A5743" s="15">
        <v>5872.0</v>
      </c>
      <c r="B5743" s="15" t="s">
        <v>8007</v>
      </c>
      <c r="C5743" s="18">
        <v>42637.0</v>
      </c>
      <c r="D5743" s="18">
        <v>42641.0</v>
      </c>
      <c r="E5743" s="18">
        <f t="shared" si="1"/>
        <v>42641</v>
      </c>
      <c r="F5743" s="15" t="s">
        <v>55</v>
      </c>
      <c r="G5743" s="15" t="s">
        <v>1050</v>
      </c>
      <c r="H5743" s="15" t="s">
        <v>1051</v>
      </c>
      <c r="I5743" s="15" t="s">
        <v>59</v>
      </c>
      <c r="J5743" s="15" t="s">
        <v>60</v>
      </c>
      <c r="K5743" s="15" t="s">
        <v>17</v>
      </c>
      <c r="L5743" s="15" t="str">
        <f t="array" ref="L5743">_xlfn.XLOOKUP(M5743,reference_province_to_city!$A$2:$A$11,reference_province_to_city!$B$2:$B$11)</f>
        <v>Semarang</v>
      </c>
      <c r="M5743" s="15" t="s">
        <v>15</v>
      </c>
      <c r="N5743" s="15">
        <v>50111.0</v>
      </c>
      <c r="O5743" s="15">
        <f t="array" ref="O5743">_xlfn.XLOOKUP(M5743,reference_postal_code!$B$2:$B$11,reference_postal_code!$A$2:$A$11)</f>
        <v>50111</v>
      </c>
      <c r="P5743" s="15" t="s">
        <v>77</v>
      </c>
      <c r="Q5743" s="15" t="s">
        <v>3061</v>
      </c>
      <c r="R5743" s="15" t="s">
        <v>106</v>
      </c>
      <c r="S5743" s="15" t="s">
        <v>139</v>
      </c>
      <c r="T5743" s="15" t="s">
        <v>3062</v>
      </c>
      <c r="U5743" s="28">
        <v>1919250.0</v>
      </c>
      <c r="V5743" s="15">
        <v>3.0</v>
      </c>
      <c r="W5743" s="31">
        <v>0.0</v>
      </c>
      <c r="X5743" s="28">
        <v>326272.0</v>
      </c>
    </row>
    <row r="5744" ht="15.75" customHeight="1">
      <c r="A5744" s="15">
        <v>6284.0</v>
      </c>
      <c r="B5744" s="15" t="s">
        <v>8008</v>
      </c>
      <c r="C5744" s="18">
        <v>42637.0</v>
      </c>
      <c r="D5744" s="18">
        <v>42641.0</v>
      </c>
      <c r="E5744" s="18">
        <f t="shared" si="1"/>
        <v>42641</v>
      </c>
      <c r="F5744" s="15" t="s">
        <v>55</v>
      </c>
      <c r="G5744" s="15" t="s">
        <v>1194</v>
      </c>
      <c r="H5744" s="15" t="s">
        <v>1195</v>
      </c>
      <c r="I5744" s="15" t="s">
        <v>128</v>
      </c>
      <c r="J5744" s="15" t="s">
        <v>60</v>
      </c>
      <c r="K5744" s="15" t="s">
        <v>541</v>
      </c>
      <c r="L5744" s="15" t="str">
        <f t="array" ref="L5744">_xlfn.XLOOKUP(M5744,reference_province_to_city!$A$2:$A$11,reference_province_to_city!$B$2:$B$11)</f>
        <v>Medan</v>
      </c>
      <c r="M5744" s="15" t="s">
        <v>11</v>
      </c>
      <c r="N5744" s="15">
        <v>20111.0</v>
      </c>
      <c r="O5744" s="15">
        <f t="array" ref="O5744">_xlfn.XLOOKUP(M5744,reference_postal_code!$B$2:$B$11,reference_postal_code!$A$2:$A$11)</f>
        <v>20111</v>
      </c>
      <c r="P5744" s="15" t="s">
        <v>77</v>
      </c>
      <c r="Q5744" s="15" t="s">
        <v>3162</v>
      </c>
      <c r="R5744" s="15" t="s">
        <v>65</v>
      </c>
      <c r="S5744" s="15" t="s">
        <v>173</v>
      </c>
      <c r="T5744" s="15" t="s">
        <v>3163</v>
      </c>
      <c r="U5744" s="28">
        <v>4573500.0</v>
      </c>
      <c r="V5744" s="15">
        <v>5.0</v>
      </c>
      <c r="W5744" s="31">
        <v>0.0</v>
      </c>
      <c r="X5744" s="28">
        <v>2149545.0</v>
      </c>
    </row>
    <row r="5745" ht="15.75" customHeight="1">
      <c r="A5745" s="15">
        <v>5682.0</v>
      </c>
      <c r="B5745" s="15" t="s">
        <v>8005</v>
      </c>
      <c r="C5745" s="18">
        <v>42637.0</v>
      </c>
      <c r="D5745" s="18">
        <v>42643.0</v>
      </c>
      <c r="E5745" s="18">
        <f t="shared" si="1"/>
        <v>42643</v>
      </c>
      <c r="F5745" s="15" t="s">
        <v>55</v>
      </c>
      <c r="G5745" s="15" t="s">
        <v>1267</v>
      </c>
      <c r="H5745" s="15" t="s">
        <v>1268</v>
      </c>
      <c r="I5745" s="15" t="s">
        <v>59</v>
      </c>
      <c r="J5745" s="15" t="s">
        <v>60</v>
      </c>
      <c r="K5745" s="15" t="s">
        <v>17</v>
      </c>
      <c r="L5745" s="15" t="str">
        <f t="array" ref="L5745">_xlfn.XLOOKUP(M5745,reference_province_to_city!$A$2:$A$11,reference_province_to_city!$B$2:$B$11)</f>
        <v>Semarang</v>
      </c>
      <c r="M5745" s="15" t="s">
        <v>15</v>
      </c>
      <c r="N5745" s="15">
        <v>50111.0</v>
      </c>
      <c r="O5745" s="15">
        <f t="array" ref="O5745">_xlfn.XLOOKUP(M5745,reference_postal_code!$B$2:$B$11,reference_postal_code!$A$2:$A$11)</f>
        <v>50111</v>
      </c>
      <c r="P5745" s="15" t="s">
        <v>77</v>
      </c>
      <c r="Q5745" s="15" t="s">
        <v>1257</v>
      </c>
      <c r="R5745" s="15" t="s">
        <v>65</v>
      </c>
      <c r="S5745" s="15" t="s">
        <v>66</v>
      </c>
      <c r="T5745" s="15" t="s">
        <v>1258</v>
      </c>
      <c r="U5745" s="28">
        <v>97200.0</v>
      </c>
      <c r="V5745" s="15">
        <v>1.0</v>
      </c>
      <c r="W5745" s="31">
        <v>0.0</v>
      </c>
      <c r="X5745" s="28">
        <v>46656.0</v>
      </c>
    </row>
    <row r="5746" ht="15.75" customHeight="1">
      <c r="A5746" s="15">
        <v>5397.0</v>
      </c>
      <c r="B5746" s="15" t="s">
        <v>8009</v>
      </c>
      <c r="C5746" s="18">
        <v>42637.0</v>
      </c>
      <c r="D5746" s="18">
        <v>42637.0</v>
      </c>
      <c r="E5746" s="18">
        <f t="shared" si="1"/>
        <v>42637</v>
      </c>
      <c r="F5746" s="15" t="s">
        <v>466</v>
      </c>
      <c r="G5746" s="15" t="s">
        <v>4952</v>
      </c>
      <c r="H5746" s="15" t="s">
        <v>4953</v>
      </c>
      <c r="I5746" s="15" t="s">
        <v>128</v>
      </c>
      <c r="J5746" s="15" t="s">
        <v>60</v>
      </c>
      <c r="K5746" s="15" t="s">
        <v>33</v>
      </c>
      <c r="L5746" s="15" t="str">
        <f t="array" ref="L5746">_xlfn.XLOOKUP(M5746,reference_province_to_city!$A$2:$A$11,reference_province_to_city!$B$2:$B$11)</f>
        <v>Makassar</v>
      </c>
      <c r="M5746" s="15" t="s">
        <v>25</v>
      </c>
      <c r="N5746" s="15">
        <v>90111.0</v>
      </c>
      <c r="O5746" s="15">
        <f t="array" ref="O5746">_xlfn.XLOOKUP(M5746,reference_postal_code!$B$2:$B$11,reference_postal_code!$A$2:$A$11)</f>
        <v>90111</v>
      </c>
      <c r="P5746" s="15" t="s">
        <v>63</v>
      </c>
      <c r="Q5746" s="15" t="s">
        <v>3019</v>
      </c>
      <c r="R5746" s="15" t="s">
        <v>106</v>
      </c>
      <c r="S5746" s="15" t="s">
        <v>139</v>
      </c>
      <c r="T5746" s="15" t="s">
        <v>3020</v>
      </c>
      <c r="U5746" s="28">
        <v>948000.0</v>
      </c>
      <c r="V5746" s="15">
        <v>5.0</v>
      </c>
      <c r="W5746" s="31">
        <v>0.0</v>
      </c>
      <c r="X5746" s="28">
        <v>350760.0</v>
      </c>
    </row>
    <row r="5747" ht="15.75" customHeight="1">
      <c r="A5747" s="15">
        <v>5662.0</v>
      </c>
      <c r="B5747" s="15" t="s">
        <v>8006</v>
      </c>
      <c r="C5747" s="18">
        <v>42637.0</v>
      </c>
      <c r="D5747" s="18">
        <v>42644.0</v>
      </c>
      <c r="E5747" s="18">
        <f t="shared" si="1"/>
        <v>42644</v>
      </c>
      <c r="F5747" s="15" t="s">
        <v>55</v>
      </c>
      <c r="G5747" s="15" t="s">
        <v>7248</v>
      </c>
      <c r="H5747" s="15" t="s">
        <v>7249</v>
      </c>
      <c r="I5747" s="15" t="s">
        <v>76</v>
      </c>
      <c r="J5747" s="15" t="s">
        <v>60</v>
      </c>
      <c r="K5747" s="15" t="s">
        <v>22</v>
      </c>
      <c r="L5747" s="15" t="str">
        <f t="array" ref="L5747">_xlfn.XLOOKUP(M5747,reference_province_to_city!$A$2:$A$11,reference_province_to_city!$B$2:$B$11)</f>
        <v>Surabaya</v>
      </c>
      <c r="M5747" s="15" t="s">
        <v>20</v>
      </c>
      <c r="N5747" s="15">
        <v>60231.0</v>
      </c>
      <c r="O5747" s="15">
        <f t="array" ref="O5747">_xlfn.XLOOKUP(M5747,reference_postal_code!$B$2:$B$11,reference_postal_code!$A$2:$A$11)</f>
        <v>60231</v>
      </c>
      <c r="P5747" s="15" t="s">
        <v>166</v>
      </c>
      <c r="Q5747" s="15" t="s">
        <v>5315</v>
      </c>
      <c r="R5747" s="15" t="s">
        <v>106</v>
      </c>
      <c r="S5747" s="15" t="s">
        <v>139</v>
      </c>
      <c r="T5747" s="15" t="s">
        <v>5316</v>
      </c>
      <c r="U5747" s="28">
        <v>321600.0</v>
      </c>
      <c r="V5747" s="15">
        <v>2.0</v>
      </c>
      <c r="W5747" s="31">
        <v>0.2</v>
      </c>
      <c r="X5747" s="28">
        <v>112560.0</v>
      </c>
    </row>
    <row r="5748" ht="15.75" customHeight="1">
      <c r="A5748" s="15">
        <v>6263.0</v>
      </c>
      <c r="B5748" s="15" t="s">
        <v>8010</v>
      </c>
      <c r="C5748" s="18">
        <v>42637.0</v>
      </c>
      <c r="D5748" s="18">
        <v>42639.0</v>
      </c>
      <c r="E5748" s="18">
        <f t="shared" si="1"/>
        <v>42639</v>
      </c>
      <c r="F5748" s="15" t="s">
        <v>125</v>
      </c>
      <c r="G5748" s="15" t="s">
        <v>4075</v>
      </c>
      <c r="H5748" s="15" t="s">
        <v>4076</v>
      </c>
      <c r="I5748" s="15" t="s">
        <v>128</v>
      </c>
      <c r="J5748" s="15" t="s">
        <v>60</v>
      </c>
      <c r="K5748" s="15" t="s">
        <v>29</v>
      </c>
      <c r="L5748" s="15" t="str">
        <f t="array" ref="L5748">_xlfn.XLOOKUP(M5748,reference_province_to_city!$A$2:$A$11,reference_province_to_city!$B$2:$B$11)</f>
        <v>Palembang</v>
      </c>
      <c r="M5748" s="15" t="s">
        <v>13</v>
      </c>
      <c r="N5748" s="15">
        <v>30111.0</v>
      </c>
      <c r="O5748" s="15">
        <f t="array" ref="O5748">_xlfn.XLOOKUP(M5748,reference_postal_code!$B$2:$B$11,reference_postal_code!$A$2:$A$11)</f>
        <v>30111</v>
      </c>
      <c r="P5748" s="15" t="s">
        <v>77</v>
      </c>
      <c r="Q5748" s="15" t="s">
        <v>7200</v>
      </c>
      <c r="R5748" s="15" t="s">
        <v>65</v>
      </c>
      <c r="S5748" s="15" t="s">
        <v>83</v>
      </c>
      <c r="T5748" s="15" t="s">
        <v>7201</v>
      </c>
      <c r="U5748" s="28">
        <v>6635580.0</v>
      </c>
      <c r="V5748" s="15">
        <v>7.0</v>
      </c>
      <c r="W5748" s="31">
        <v>0.8</v>
      </c>
      <c r="X5748" s="28">
        <v>-1.0948707E7</v>
      </c>
    </row>
    <row r="5749" ht="15.75" customHeight="1">
      <c r="A5749" s="15">
        <v>2331.0</v>
      </c>
      <c r="B5749" s="15" t="s">
        <v>8011</v>
      </c>
      <c r="C5749" s="18">
        <v>42637.0</v>
      </c>
      <c r="D5749" s="18">
        <v>42639.0</v>
      </c>
      <c r="E5749" s="18">
        <f t="shared" si="1"/>
        <v>42639</v>
      </c>
      <c r="F5749" s="15" t="s">
        <v>114</v>
      </c>
      <c r="G5749" s="15" t="s">
        <v>1374</v>
      </c>
      <c r="H5749" s="15" t="s">
        <v>1375</v>
      </c>
      <c r="I5749" s="15" t="s">
        <v>128</v>
      </c>
      <c r="J5749" s="15" t="s">
        <v>60</v>
      </c>
      <c r="K5749" s="15" t="s">
        <v>17</v>
      </c>
      <c r="L5749" s="15" t="str">
        <f t="array" ref="L5749">_xlfn.XLOOKUP(M5749,reference_province_to_city!$A$2:$A$11,reference_province_to_city!$B$2:$B$11)</f>
        <v>Semarang</v>
      </c>
      <c r="M5749" s="15" t="s">
        <v>15</v>
      </c>
      <c r="N5749" s="15">
        <v>50111.0</v>
      </c>
      <c r="O5749" s="15">
        <f t="array" ref="O5749">_xlfn.XLOOKUP(M5749,reference_postal_code!$B$2:$B$11,reference_postal_code!$A$2:$A$11)</f>
        <v>50111</v>
      </c>
      <c r="P5749" s="15" t="s">
        <v>77</v>
      </c>
      <c r="Q5749" s="15" t="s">
        <v>3496</v>
      </c>
      <c r="R5749" s="15" t="s">
        <v>65</v>
      </c>
      <c r="S5749" s="15" t="s">
        <v>87</v>
      </c>
      <c r="T5749" s="15" t="s">
        <v>3497</v>
      </c>
      <c r="U5749" s="28">
        <v>629400.0</v>
      </c>
      <c r="V5749" s="15">
        <v>2.0</v>
      </c>
      <c r="W5749" s="31">
        <v>0.0</v>
      </c>
      <c r="X5749" s="28">
        <v>44058.0</v>
      </c>
    </row>
    <row r="5750" ht="15.75" customHeight="1">
      <c r="A5750" s="15">
        <v>2332.0</v>
      </c>
      <c r="B5750" s="15" t="s">
        <v>8011</v>
      </c>
      <c r="C5750" s="18">
        <v>42637.0</v>
      </c>
      <c r="D5750" s="18">
        <v>42639.0</v>
      </c>
      <c r="E5750" s="18">
        <f t="shared" si="1"/>
        <v>42639</v>
      </c>
      <c r="F5750" s="15" t="s">
        <v>114</v>
      </c>
      <c r="G5750" s="15" t="s">
        <v>1374</v>
      </c>
      <c r="H5750" s="15" t="s">
        <v>1375</v>
      </c>
      <c r="I5750" s="15" t="s">
        <v>128</v>
      </c>
      <c r="J5750" s="15" t="s">
        <v>60</v>
      </c>
      <c r="K5750" s="15" t="s">
        <v>17</v>
      </c>
      <c r="L5750" s="15" t="str">
        <f t="array" ref="L5750">_xlfn.XLOOKUP(M5750,reference_province_to_city!$A$2:$A$11,reference_province_to_city!$B$2:$B$11)</f>
        <v>Semarang</v>
      </c>
      <c r="M5750" s="15" t="s">
        <v>15</v>
      </c>
      <c r="N5750" s="15">
        <v>50111.0</v>
      </c>
      <c r="O5750" s="15">
        <f t="array" ref="O5750">_xlfn.XLOOKUP(M5750,reference_postal_code!$B$2:$B$11,reference_postal_code!$A$2:$A$11)</f>
        <v>50111</v>
      </c>
      <c r="P5750" s="15" t="s">
        <v>77</v>
      </c>
      <c r="Q5750" s="15" t="s">
        <v>320</v>
      </c>
      <c r="R5750" s="15" t="s">
        <v>65</v>
      </c>
      <c r="S5750" s="15" t="s">
        <v>66</v>
      </c>
      <c r="T5750" s="15" t="s">
        <v>321</v>
      </c>
      <c r="U5750" s="28">
        <v>625500.0</v>
      </c>
      <c r="V5750" s="15">
        <v>5.0</v>
      </c>
      <c r="W5750" s="31">
        <v>0.0</v>
      </c>
      <c r="X5750" s="28">
        <v>312750.0</v>
      </c>
    </row>
    <row r="5751" ht="15.75" customHeight="1">
      <c r="A5751" s="15">
        <v>6285.0</v>
      </c>
      <c r="B5751" s="15" t="s">
        <v>8008</v>
      </c>
      <c r="C5751" s="18">
        <v>42637.0</v>
      </c>
      <c r="D5751" s="18">
        <v>42641.0</v>
      </c>
      <c r="E5751" s="18">
        <f t="shared" si="1"/>
        <v>42641</v>
      </c>
      <c r="F5751" s="15" t="s">
        <v>55</v>
      </c>
      <c r="G5751" s="15" t="s">
        <v>1194</v>
      </c>
      <c r="H5751" s="15" t="s">
        <v>1195</v>
      </c>
      <c r="I5751" s="15" t="s">
        <v>128</v>
      </c>
      <c r="J5751" s="15" t="s">
        <v>60</v>
      </c>
      <c r="K5751" s="15" t="s">
        <v>28</v>
      </c>
      <c r="L5751" s="15" t="str">
        <f t="array" ref="L5751">_xlfn.XLOOKUP(M5751,reference_province_to_city!$A$2:$A$11,reference_province_to_city!$B$2:$B$11)</f>
        <v>Medan</v>
      </c>
      <c r="M5751" s="15" t="s">
        <v>11</v>
      </c>
      <c r="N5751" s="15">
        <v>20111.0</v>
      </c>
      <c r="O5751" s="15">
        <f t="array" ref="O5751">_xlfn.XLOOKUP(M5751,reference_postal_code!$B$2:$B$11,reference_postal_code!$A$2:$A$11)</f>
        <v>20111</v>
      </c>
      <c r="P5751" s="15" t="s">
        <v>77</v>
      </c>
      <c r="Q5751" s="15" t="s">
        <v>1685</v>
      </c>
      <c r="R5751" s="15" t="s">
        <v>106</v>
      </c>
      <c r="S5751" s="15" t="s">
        <v>107</v>
      </c>
      <c r="T5751" s="15" t="s">
        <v>1686</v>
      </c>
      <c r="U5751" s="28">
        <v>8448600.0</v>
      </c>
      <c r="V5751" s="15">
        <v>5.0</v>
      </c>
      <c r="W5751" s="31">
        <v>0.2</v>
      </c>
      <c r="X5751" s="28">
        <v>844860.0</v>
      </c>
    </row>
    <row r="5752" ht="15.75" customHeight="1">
      <c r="A5752" s="15">
        <v>9840.0</v>
      </c>
      <c r="B5752" s="15" t="s">
        <v>8012</v>
      </c>
      <c r="C5752" s="18">
        <v>42638.0</v>
      </c>
      <c r="D5752" s="18">
        <v>42644.0</v>
      </c>
      <c r="E5752" s="18">
        <f t="shared" si="1"/>
        <v>42644</v>
      </c>
      <c r="F5752" s="15" t="s">
        <v>55</v>
      </c>
      <c r="G5752" s="15" t="s">
        <v>2094</v>
      </c>
      <c r="H5752" s="15" t="s">
        <v>2095</v>
      </c>
      <c r="I5752" s="15" t="s">
        <v>59</v>
      </c>
      <c r="J5752" s="15" t="s">
        <v>60</v>
      </c>
      <c r="K5752" s="15" t="s">
        <v>26</v>
      </c>
      <c r="L5752" s="15" t="str">
        <f t="array" ref="L5752">_xlfn.XLOOKUP(M5752,reference_province_to_city!$A$2:$A$11,reference_province_to_city!$B$2:$B$11)</f>
        <v>Denpasar</v>
      </c>
      <c r="M5752" s="15" t="s">
        <v>24</v>
      </c>
      <c r="N5752" s="15">
        <v>80231.0</v>
      </c>
      <c r="O5752" s="15">
        <f t="array" ref="O5752">_xlfn.XLOOKUP(M5752,reference_postal_code!$B$2:$B$11,reference_postal_code!$A$2:$A$11)</f>
        <v>80231</v>
      </c>
      <c r="P5752" s="15" t="s">
        <v>63</v>
      </c>
      <c r="Q5752" s="15" t="s">
        <v>5151</v>
      </c>
      <c r="R5752" s="15" t="s">
        <v>110</v>
      </c>
      <c r="S5752" s="15" t="s">
        <v>1391</v>
      </c>
      <c r="T5752" s="15" t="s">
        <v>5152</v>
      </c>
      <c r="U5752" s="28">
        <v>7199640.0</v>
      </c>
      <c r="V5752" s="15">
        <v>3.0</v>
      </c>
      <c r="W5752" s="31">
        <v>0.2</v>
      </c>
      <c r="X5752" s="28">
        <v>2429878.0</v>
      </c>
    </row>
    <row r="5753" ht="15.75" customHeight="1">
      <c r="A5753" s="15">
        <v>9837.0</v>
      </c>
      <c r="B5753" s="15" t="s">
        <v>8012</v>
      </c>
      <c r="C5753" s="18">
        <v>42638.0</v>
      </c>
      <c r="D5753" s="18">
        <v>42644.0</v>
      </c>
      <c r="E5753" s="18">
        <f t="shared" si="1"/>
        <v>42644</v>
      </c>
      <c r="F5753" s="15" t="s">
        <v>55</v>
      </c>
      <c r="G5753" s="15" t="s">
        <v>2094</v>
      </c>
      <c r="H5753" s="15" t="s">
        <v>2095</v>
      </c>
      <c r="I5753" s="15" t="s">
        <v>59</v>
      </c>
      <c r="J5753" s="15" t="s">
        <v>60</v>
      </c>
      <c r="K5753" s="15" t="s">
        <v>26</v>
      </c>
      <c r="L5753" s="15" t="str">
        <f t="array" ref="L5753">_xlfn.XLOOKUP(M5753,reference_province_to_city!$A$2:$A$11,reference_province_to_city!$B$2:$B$11)</f>
        <v>Denpasar</v>
      </c>
      <c r="M5753" s="15" t="s">
        <v>24</v>
      </c>
      <c r="N5753" s="15">
        <v>80231.0</v>
      </c>
      <c r="O5753" s="15">
        <f t="array" ref="O5753">_xlfn.XLOOKUP(M5753,reference_postal_code!$B$2:$B$11,reference_postal_code!$A$2:$A$11)</f>
        <v>80231</v>
      </c>
      <c r="P5753" s="15" t="s">
        <v>63</v>
      </c>
      <c r="Q5753" s="15" t="s">
        <v>3820</v>
      </c>
      <c r="R5753" s="15" t="s">
        <v>65</v>
      </c>
      <c r="S5753" s="15" t="s">
        <v>66</v>
      </c>
      <c r="T5753" s="15" t="s">
        <v>3821</v>
      </c>
      <c r="U5753" s="28">
        <v>163500.0</v>
      </c>
      <c r="V5753" s="15">
        <v>5.0</v>
      </c>
      <c r="W5753" s="31">
        <v>0.0</v>
      </c>
      <c r="X5753" s="28">
        <v>76845.0</v>
      </c>
    </row>
    <row r="5754" ht="15.75" customHeight="1">
      <c r="A5754" s="15">
        <v>5622.0</v>
      </c>
      <c r="B5754" s="15" t="s">
        <v>8013</v>
      </c>
      <c r="C5754" s="18">
        <v>42638.0</v>
      </c>
      <c r="D5754" s="18">
        <v>42643.0</v>
      </c>
      <c r="E5754" s="18">
        <f t="shared" si="1"/>
        <v>42643</v>
      </c>
      <c r="F5754" s="15" t="s">
        <v>55</v>
      </c>
      <c r="G5754" s="15" t="s">
        <v>4488</v>
      </c>
      <c r="H5754" s="15" t="s">
        <v>4489</v>
      </c>
      <c r="I5754" s="15" t="s">
        <v>128</v>
      </c>
      <c r="J5754" s="15" t="s">
        <v>60</v>
      </c>
      <c r="K5754" s="15" t="s">
        <v>1132</v>
      </c>
      <c r="L5754" s="15" t="str">
        <f t="array" ref="L5754">_xlfn.XLOOKUP(M5754,reference_province_to_city!$A$2:$A$11,reference_province_to_city!$B$2:$B$11)</f>
        <v>Bandung</v>
      </c>
      <c r="M5754" s="15" t="s">
        <v>12</v>
      </c>
      <c r="N5754" s="15">
        <v>40111.0</v>
      </c>
      <c r="O5754" s="15">
        <f t="array" ref="O5754">_xlfn.XLOOKUP(M5754,reference_postal_code!$B$2:$B$11,reference_postal_code!$A$2:$A$11)</f>
        <v>40111</v>
      </c>
      <c r="P5754" s="15" t="s">
        <v>117</v>
      </c>
      <c r="Q5754" s="15" t="s">
        <v>4711</v>
      </c>
      <c r="R5754" s="15" t="s">
        <v>106</v>
      </c>
      <c r="S5754" s="15" t="s">
        <v>107</v>
      </c>
      <c r="T5754" s="15" t="s">
        <v>4712</v>
      </c>
      <c r="U5754" s="28">
        <v>3029400.0</v>
      </c>
      <c r="V5754" s="15">
        <v>2.0</v>
      </c>
      <c r="W5754" s="31">
        <v>0.0</v>
      </c>
      <c r="X5754" s="28">
        <v>757350.0</v>
      </c>
    </row>
    <row r="5755" ht="15.75" customHeight="1">
      <c r="A5755" s="15">
        <v>4081.0</v>
      </c>
      <c r="B5755" s="15" t="s">
        <v>8014</v>
      </c>
      <c r="C5755" s="18">
        <v>42638.0</v>
      </c>
      <c r="D5755" s="18"/>
      <c r="E5755" s="18">
        <f t="shared" si="1"/>
        <v>42641</v>
      </c>
      <c r="F5755" s="15" t="s">
        <v>55</v>
      </c>
      <c r="G5755" s="15" t="s">
        <v>1016</v>
      </c>
      <c r="H5755" s="15" t="s">
        <v>1017</v>
      </c>
      <c r="I5755" s="15" t="s">
        <v>128</v>
      </c>
      <c r="J5755" s="15" t="s">
        <v>60</v>
      </c>
      <c r="K5755" s="15" t="s">
        <v>22</v>
      </c>
      <c r="L5755" s="15" t="str">
        <f t="array" ref="L5755">_xlfn.XLOOKUP(M5755,reference_province_to_city!$A$2:$A$11,reference_province_to_city!$B$2:$B$11)</f>
        <v>Surabaya</v>
      </c>
      <c r="M5755" s="15" t="s">
        <v>20</v>
      </c>
      <c r="N5755" s="15">
        <v>60231.0</v>
      </c>
      <c r="O5755" s="15">
        <f t="array" ref="O5755">_xlfn.XLOOKUP(M5755,reference_postal_code!$B$2:$B$11,reference_postal_code!$A$2:$A$11)</f>
        <v>60231</v>
      </c>
      <c r="P5755" s="15" t="s">
        <v>166</v>
      </c>
      <c r="Q5755" s="15" t="s">
        <v>320</v>
      </c>
      <c r="R5755" s="15" t="s">
        <v>65</v>
      </c>
      <c r="S5755" s="15" t="s">
        <v>66</v>
      </c>
      <c r="T5755" s="15" t="s">
        <v>321</v>
      </c>
      <c r="U5755" s="28">
        <v>900720.0</v>
      </c>
      <c r="V5755" s="15">
        <v>9.0</v>
      </c>
      <c r="W5755" s="31">
        <v>0.2</v>
      </c>
      <c r="X5755" s="28">
        <v>337770.0</v>
      </c>
    </row>
    <row r="5756" ht="15.75" customHeight="1">
      <c r="A5756" s="15">
        <v>7725.0</v>
      </c>
      <c r="B5756" s="15" t="s">
        <v>8015</v>
      </c>
      <c r="C5756" s="18">
        <v>42638.0</v>
      </c>
      <c r="D5756" s="18">
        <v>42642.0</v>
      </c>
      <c r="E5756" s="18">
        <f t="shared" si="1"/>
        <v>42642</v>
      </c>
      <c r="F5756" s="15" t="s">
        <v>55</v>
      </c>
      <c r="G5756" s="15" t="s">
        <v>4535</v>
      </c>
      <c r="H5756" s="15" t="s">
        <v>4536</v>
      </c>
      <c r="I5756" s="15" t="s">
        <v>59</v>
      </c>
      <c r="J5756" s="15" t="s">
        <v>60</v>
      </c>
      <c r="K5756" s="15" t="s">
        <v>10</v>
      </c>
      <c r="L5756" s="15" t="str">
        <f t="array" ref="L5756">_xlfn.XLOOKUP(M5756,reference_province_to_city!$A$2:$A$11,reference_province_to_city!$B$2:$B$11)</f>
        <v>Jakarta</v>
      </c>
      <c r="M5756" s="15" t="s">
        <v>7</v>
      </c>
      <c r="N5756" s="15">
        <v>10110.0</v>
      </c>
      <c r="O5756" s="15">
        <f t="array" ref="O5756">_xlfn.XLOOKUP(M5756,reference_postal_code!$B$2:$B$11,reference_postal_code!$A$2:$A$11)</f>
        <v>10110</v>
      </c>
      <c r="P5756" s="15" t="s">
        <v>117</v>
      </c>
      <c r="Q5756" s="15" t="s">
        <v>5112</v>
      </c>
      <c r="R5756" s="15" t="s">
        <v>65</v>
      </c>
      <c r="S5756" s="15" t="s">
        <v>222</v>
      </c>
      <c r="T5756" s="15" t="s">
        <v>5113</v>
      </c>
      <c r="U5756" s="28">
        <v>4293840.0</v>
      </c>
      <c r="V5756" s="15">
        <v>1.0</v>
      </c>
      <c r="W5756" s="31">
        <v>0.2</v>
      </c>
      <c r="X5756" s="28">
        <v>268365.0</v>
      </c>
    </row>
    <row r="5757" ht="15.75" customHeight="1">
      <c r="A5757" s="15">
        <v>9843.0</v>
      </c>
      <c r="B5757" s="15" t="s">
        <v>8012</v>
      </c>
      <c r="C5757" s="18">
        <v>42638.0</v>
      </c>
      <c r="D5757" s="18">
        <v>42644.0</v>
      </c>
      <c r="E5757" s="18">
        <f t="shared" si="1"/>
        <v>42644</v>
      </c>
      <c r="F5757" s="15" t="s">
        <v>55</v>
      </c>
      <c r="G5757" s="15" t="s">
        <v>2094</v>
      </c>
      <c r="H5757" s="15" t="s">
        <v>2095</v>
      </c>
      <c r="I5757" s="15" t="s">
        <v>59</v>
      </c>
      <c r="J5757" s="15" t="s">
        <v>60</v>
      </c>
      <c r="K5757" s="15" t="s">
        <v>26</v>
      </c>
      <c r="L5757" s="15" t="str">
        <f t="array" ref="L5757">_xlfn.XLOOKUP(M5757,reference_province_to_city!$A$2:$A$11,reference_province_to_city!$B$2:$B$11)</f>
        <v>Denpasar</v>
      </c>
      <c r="M5757" s="15" t="s">
        <v>24</v>
      </c>
      <c r="N5757" s="15">
        <v>80231.0</v>
      </c>
      <c r="O5757" s="15">
        <f t="array" ref="O5757">_xlfn.XLOOKUP(M5757,reference_postal_code!$B$2:$B$11,reference_postal_code!$A$2:$A$11)</f>
        <v>80231</v>
      </c>
      <c r="P5757" s="15" t="s">
        <v>63</v>
      </c>
      <c r="Q5757" s="15" t="s">
        <v>3942</v>
      </c>
      <c r="R5757" s="15" t="s">
        <v>106</v>
      </c>
      <c r="S5757" s="15" t="s">
        <v>107</v>
      </c>
      <c r="T5757" s="15" t="s">
        <v>3943</v>
      </c>
      <c r="U5757" s="28">
        <v>7247040.0</v>
      </c>
      <c r="V5757" s="15">
        <v>4.0</v>
      </c>
      <c r="W5757" s="31">
        <v>0.2</v>
      </c>
      <c r="X5757" s="28">
        <v>905880.0</v>
      </c>
    </row>
    <row r="5758" ht="15.75" customHeight="1">
      <c r="A5758" s="15">
        <v>7727.0</v>
      </c>
      <c r="B5758" s="15" t="s">
        <v>8015</v>
      </c>
      <c r="C5758" s="18">
        <v>42638.0</v>
      </c>
      <c r="D5758" s="18">
        <v>42642.0</v>
      </c>
      <c r="E5758" s="18">
        <f t="shared" si="1"/>
        <v>42642</v>
      </c>
      <c r="F5758" s="15" t="s">
        <v>55</v>
      </c>
      <c r="G5758" s="15" t="s">
        <v>4535</v>
      </c>
      <c r="H5758" s="15" t="s">
        <v>4536</v>
      </c>
      <c r="I5758" s="15" t="s">
        <v>59</v>
      </c>
      <c r="J5758" s="15" t="s">
        <v>60</v>
      </c>
      <c r="K5758" s="15" t="s">
        <v>10</v>
      </c>
      <c r="L5758" s="15" t="str">
        <f t="array" ref="L5758">_xlfn.XLOOKUP(M5758,reference_province_to_city!$A$2:$A$11,reference_province_to_city!$B$2:$B$11)</f>
        <v>Jakarta</v>
      </c>
      <c r="M5758" s="15" t="s">
        <v>7</v>
      </c>
      <c r="N5758" s="15">
        <v>10110.0</v>
      </c>
      <c r="O5758" s="15">
        <f t="array" ref="O5758">_xlfn.XLOOKUP(M5758,reference_postal_code!$B$2:$B$11,reference_postal_code!$A$2:$A$11)</f>
        <v>10110</v>
      </c>
      <c r="P5758" s="15" t="s">
        <v>117</v>
      </c>
      <c r="Q5758" s="15" t="s">
        <v>1274</v>
      </c>
      <c r="R5758" s="15" t="s">
        <v>65</v>
      </c>
      <c r="S5758" s="15" t="s">
        <v>87</v>
      </c>
      <c r="T5758" s="15" t="s">
        <v>1275</v>
      </c>
      <c r="U5758" s="28">
        <v>4973040.0</v>
      </c>
      <c r="V5758" s="15">
        <v>3.0</v>
      </c>
      <c r="W5758" s="31">
        <v>0.2</v>
      </c>
      <c r="X5758" s="28">
        <v>-1243260.0</v>
      </c>
    </row>
    <row r="5759" ht="15.75" customHeight="1">
      <c r="A5759" s="15">
        <v>4519.0</v>
      </c>
      <c r="B5759" s="15" t="s">
        <v>8016</v>
      </c>
      <c r="C5759" s="18">
        <v>42638.0</v>
      </c>
      <c r="D5759" s="18">
        <v>42644.0</v>
      </c>
      <c r="E5759" s="18">
        <f t="shared" si="1"/>
        <v>42644</v>
      </c>
      <c r="F5759" s="15" t="s">
        <v>55</v>
      </c>
      <c r="G5759" s="15" t="s">
        <v>5015</v>
      </c>
      <c r="H5759" s="15" t="s">
        <v>5016</v>
      </c>
      <c r="I5759" s="15" t="s">
        <v>59</v>
      </c>
      <c r="J5759" s="15" t="s">
        <v>60</v>
      </c>
      <c r="K5759" s="15" t="s">
        <v>28</v>
      </c>
      <c r="L5759" s="15" t="str">
        <f t="array" ref="L5759">_xlfn.XLOOKUP(M5759,reference_province_to_city!$A$2:$A$11,reference_province_to_city!$B$2:$B$11)</f>
        <v>Medan</v>
      </c>
      <c r="M5759" s="15" t="s">
        <v>11</v>
      </c>
      <c r="N5759" s="15">
        <v>20111.0</v>
      </c>
      <c r="O5759" s="15">
        <f t="array" ref="O5759">_xlfn.XLOOKUP(M5759,reference_postal_code!$B$2:$B$11,reference_postal_code!$A$2:$A$11)</f>
        <v>20111</v>
      </c>
      <c r="P5759" s="15" t="s">
        <v>77</v>
      </c>
      <c r="Q5759" s="15" t="s">
        <v>2995</v>
      </c>
      <c r="R5759" s="15" t="s">
        <v>65</v>
      </c>
      <c r="S5759" s="15" t="s">
        <v>93</v>
      </c>
      <c r="T5759" s="15" t="s">
        <v>2996</v>
      </c>
      <c r="U5759" s="28">
        <v>248400.0</v>
      </c>
      <c r="V5759" s="15">
        <v>4.0</v>
      </c>
      <c r="W5759" s="31">
        <v>0.0</v>
      </c>
      <c r="X5759" s="28">
        <v>104328.0</v>
      </c>
    </row>
    <row r="5760" ht="15.75" customHeight="1">
      <c r="A5760" s="15">
        <v>9838.0</v>
      </c>
      <c r="B5760" s="15" t="s">
        <v>8012</v>
      </c>
      <c r="C5760" s="18">
        <v>42638.0</v>
      </c>
      <c r="D5760" s="18">
        <v>42644.0</v>
      </c>
      <c r="E5760" s="18">
        <f t="shared" si="1"/>
        <v>42644</v>
      </c>
      <c r="F5760" s="15" t="s">
        <v>55</v>
      </c>
      <c r="G5760" s="15" t="s">
        <v>2094</v>
      </c>
      <c r="H5760" s="15" t="s">
        <v>2095</v>
      </c>
      <c r="I5760" s="15" t="s">
        <v>59</v>
      </c>
      <c r="J5760" s="15" t="s">
        <v>60</v>
      </c>
      <c r="K5760" s="15" t="s">
        <v>26</v>
      </c>
      <c r="L5760" s="15" t="str">
        <f t="array" ref="L5760">_xlfn.XLOOKUP(M5760,reference_province_to_city!$A$2:$A$11,reference_province_to_city!$B$2:$B$11)</f>
        <v>Denpasar</v>
      </c>
      <c r="M5760" s="15" t="s">
        <v>24</v>
      </c>
      <c r="N5760" s="15">
        <v>80231.0</v>
      </c>
      <c r="O5760" s="15">
        <f t="array" ref="O5760">_xlfn.XLOOKUP(M5760,reference_postal_code!$B$2:$B$11,reference_postal_code!$A$2:$A$11)</f>
        <v>80231</v>
      </c>
      <c r="P5760" s="15" t="s">
        <v>63</v>
      </c>
      <c r="Q5760" s="15" t="s">
        <v>3036</v>
      </c>
      <c r="R5760" s="15" t="s">
        <v>65</v>
      </c>
      <c r="S5760" s="15" t="s">
        <v>79</v>
      </c>
      <c r="T5760" s="15" t="s">
        <v>3037</v>
      </c>
      <c r="U5760" s="28">
        <v>444000.0</v>
      </c>
      <c r="V5760" s="15">
        <v>2.0</v>
      </c>
      <c r="W5760" s="31">
        <v>0.0</v>
      </c>
      <c r="X5760" s="28">
        <v>222000.0</v>
      </c>
    </row>
    <row r="5761" ht="15.75" customHeight="1">
      <c r="A5761" s="15">
        <v>4082.0</v>
      </c>
      <c r="B5761" s="15" t="s">
        <v>8014</v>
      </c>
      <c r="C5761" s="18">
        <v>42638.0</v>
      </c>
      <c r="D5761" s="18">
        <v>42642.0</v>
      </c>
      <c r="E5761" s="18">
        <f t="shared" si="1"/>
        <v>42642</v>
      </c>
      <c r="F5761" s="15" t="s">
        <v>55</v>
      </c>
      <c r="G5761" s="15" t="s">
        <v>1016</v>
      </c>
      <c r="H5761" s="15" t="s">
        <v>1017</v>
      </c>
      <c r="I5761" s="15" t="s">
        <v>128</v>
      </c>
      <c r="J5761" s="15" t="s">
        <v>60</v>
      </c>
      <c r="K5761" s="15" t="s">
        <v>22</v>
      </c>
      <c r="L5761" s="15" t="str">
        <f t="array" ref="L5761">_xlfn.XLOOKUP(M5761,reference_province_to_city!$A$2:$A$11,reference_province_to_city!$B$2:$B$11)</f>
        <v>Surabaya</v>
      </c>
      <c r="M5761" s="15" t="s">
        <v>20</v>
      </c>
      <c r="N5761" s="15">
        <v>60231.0</v>
      </c>
      <c r="O5761" s="15">
        <f t="array" ref="O5761">_xlfn.XLOOKUP(M5761,reference_postal_code!$B$2:$B$11,reference_postal_code!$A$2:$A$11)</f>
        <v>60231</v>
      </c>
      <c r="P5761" s="15" t="s">
        <v>166</v>
      </c>
      <c r="Q5761" s="15" t="s">
        <v>1406</v>
      </c>
      <c r="R5761" s="15" t="s">
        <v>65</v>
      </c>
      <c r="S5761" s="15" t="s">
        <v>83</v>
      </c>
      <c r="T5761" s="15" t="s">
        <v>1407</v>
      </c>
      <c r="U5761" s="28">
        <v>75330.0</v>
      </c>
      <c r="V5761" s="15">
        <v>1.0</v>
      </c>
      <c r="W5761" s="31">
        <v>0.7</v>
      </c>
      <c r="X5761" s="28">
        <v>-52731.0</v>
      </c>
    </row>
    <row r="5762" ht="15.75" customHeight="1">
      <c r="A5762" s="15">
        <v>5620.0</v>
      </c>
      <c r="B5762" s="15" t="s">
        <v>8013</v>
      </c>
      <c r="C5762" s="18">
        <v>42638.0</v>
      </c>
      <c r="D5762" s="18">
        <v>42643.0</v>
      </c>
      <c r="E5762" s="18">
        <f t="shared" si="1"/>
        <v>42643</v>
      </c>
      <c r="F5762" s="15" t="s">
        <v>55</v>
      </c>
      <c r="G5762" s="15" t="s">
        <v>4488</v>
      </c>
      <c r="H5762" s="15" t="s">
        <v>4489</v>
      </c>
      <c r="I5762" s="15" t="s">
        <v>128</v>
      </c>
      <c r="J5762" s="15" t="s">
        <v>60</v>
      </c>
      <c r="K5762" s="15" t="s">
        <v>1132</v>
      </c>
      <c r="L5762" s="15" t="str">
        <f t="array" ref="L5762">_xlfn.XLOOKUP(M5762,reference_province_to_city!$A$2:$A$11,reference_province_to_city!$B$2:$B$11)</f>
        <v>Bandung</v>
      </c>
      <c r="M5762" s="15" t="s">
        <v>12</v>
      </c>
      <c r="N5762" s="15">
        <v>40111.0</v>
      </c>
      <c r="O5762" s="15">
        <f t="array" ref="O5762">_xlfn.XLOOKUP(M5762,reference_postal_code!$B$2:$B$11,reference_postal_code!$A$2:$A$11)</f>
        <v>40111</v>
      </c>
      <c r="P5762" s="15" t="s">
        <v>117</v>
      </c>
      <c r="Q5762" s="15" t="s">
        <v>1158</v>
      </c>
      <c r="R5762" s="15" t="s">
        <v>110</v>
      </c>
      <c r="S5762" s="15" t="s">
        <v>149</v>
      </c>
      <c r="T5762" s="15" t="s">
        <v>1159</v>
      </c>
      <c r="U5762" s="28">
        <v>7499250.0</v>
      </c>
      <c r="V5762" s="15">
        <v>5.0</v>
      </c>
      <c r="W5762" s="31">
        <v>0.0</v>
      </c>
      <c r="X5762" s="28">
        <v>2624738.0</v>
      </c>
    </row>
    <row r="5763" ht="15.75" customHeight="1">
      <c r="A5763" s="15">
        <v>5621.0</v>
      </c>
      <c r="B5763" s="15" t="s">
        <v>8013</v>
      </c>
      <c r="C5763" s="18">
        <v>42638.0</v>
      </c>
      <c r="D5763" s="18">
        <v>42643.0</v>
      </c>
      <c r="E5763" s="18">
        <f t="shared" si="1"/>
        <v>42643</v>
      </c>
      <c r="F5763" s="15" t="s">
        <v>55</v>
      </c>
      <c r="G5763" s="15" t="s">
        <v>4488</v>
      </c>
      <c r="H5763" s="15" t="s">
        <v>4489</v>
      </c>
      <c r="I5763" s="15" t="s">
        <v>128</v>
      </c>
      <c r="J5763" s="15" t="s">
        <v>60</v>
      </c>
      <c r="K5763" s="15" t="s">
        <v>14</v>
      </c>
      <c r="L5763" s="15" t="str">
        <f t="array" ref="L5763">_xlfn.XLOOKUP(M5763,reference_province_to_city!$A$2:$A$11,reference_province_to_city!$B$2:$B$11)</f>
        <v>Bandung</v>
      </c>
      <c r="M5763" s="15" t="s">
        <v>12</v>
      </c>
      <c r="N5763" s="15">
        <v>40111.0</v>
      </c>
      <c r="O5763" s="15">
        <f t="array" ref="O5763">_xlfn.XLOOKUP(M5763,reference_postal_code!$B$2:$B$11,reference_postal_code!$A$2:$A$11)</f>
        <v>40111</v>
      </c>
      <c r="P5763" s="15" t="s">
        <v>117</v>
      </c>
      <c r="Q5763" s="15" t="s">
        <v>5960</v>
      </c>
      <c r="R5763" s="15" t="s">
        <v>65</v>
      </c>
      <c r="S5763" s="15" t="s">
        <v>93</v>
      </c>
      <c r="T5763" s="15" t="s">
        <v>5961</v>
      </c>
      <c r="U5763" s="28">
        <v>45600.0</v>
      </c>
      <c r="V5763" s="15">
        <v>1.0</v>
      </c>
      <c r="W5763" s="31">
        <v>0.0</v>
      </c>
      <c r="X5763" s="28">
        <v>15504.0</v>
      </c>
    </row>
    <row r="5764" ht="15.75" customHeight="1">
      <c r="A5764" s="15">
        <v>5623.0</v>
      </c>
      <c r="B5764" s="15" t="s">
        <v>8013</v>
      </c>
      <c r="C5764" s="18">
        <v>42638.0</v>
      </c>
      <c r="D5764" s="18">
        <v>42643.0</v>
      </c>
      <c r="E5764" s="18">
        <f t="shared" si="1"/>
        <v>42643</v>
      </c>
      <c r="F5764" s="15" t="s">
        <v>55</v>
      </c>
      <c r="G5764" s="15" t="s">
        <v>4488</v>
      </c>
      <c r="H5764" s="15" t="s">
        <v>4489</v>
      </c>
      <c r="I5764" s="15" t="s">
        <v>128</v>
      </c>
      <c r="J5764" s="15" t="s">
        <v>60</v>
      </c>
      <c r="K5764" s="15" t="s">
        <v>14</v>
      </c>
      <c r="L5764" s="15" t="str">
        <f t="array" ref="L5764">_xlfn.XLOOKUP(M5764,reference_province_to_city!$A$2:$A$11,reference_province_to_city!$B$2:$B$11)</f>
        <v>Bandung</v>
      </c>
      <c r="M5764" s="15" t="s">
        <v>12</v>
      </c>
      <c r="N5764" s="15">
        <v>40111.0</v>
      </c>
      <c r="O5764" s="15">
        <f t="array" ref="O5764">_xlfn.XLOOKUP(M5764,reference_postal_code!$B$2:$B$11,reference_postal_code!$A$2:$A$11)</f>
        <v>40111</v>
      </c>
      <c r="P5764" s="15" t="s">
        <v>117</v>
      </c>
      <c r="Q5764" s="15" t="s">
        <v>7399</v>
      </c>
      <c r="R5764" s="15" t="s">
        <v>106</v>
      </c>
      <c r="S5764" s="15" t="s">
        <v>139</v>
      </c>
      <c r="T5764" s="15" t="s">
        <v>7400</v>
      </c>
      <c r="U5764" s="28">
        <v>1029600.0</v>
      </c>
      <c r="V5764" s="15">
        <v>11.0</v>
      </c>
      <c r="W5764" s="31">
        <v>0.0</v>
      </c>
      <c r="X5764" s="28">
        <v>257400.0</v>
      </c>
    </row>
    <row r="5765" ht="15.75" customHeight="1">
      <c r="A5765" s="15">
        <v>7726.0</v>
      </c>
      <c r="B5765" s="15" t="s">
        <v>8015</v>
      </c>
      <c r="C5765" s="18">
        <v>42638.0</v>
      </c>
      <c r="D5765" s="18">
        <v>42642.0</v>
      </c>
      <c r="E5765" s="18">
        <f t="shared" si="1"/>
        <v>42642</v>
      </c>
      <c r="F5765" s="15" t="s">
        <v>55</v>
      </c>
      <c r="G5765" s="15" t="s">
        <v>4535</v>
      </c>
      <c r="H5765" s="15" t="s">
        <v>4536</v>
      </c>
      <c r="I5765" s="15" t="s">
        <v>59</v>
      </c>
      <c r="J5765" s="15" t="s">
        <v>60</v>
      </c>
      <c r="K5765" s="15" t="s">
        <v>10</v>
      </c>
      <c r="L5765" s="15" t="str">
        <f t="array" ref="L5765">_xlfn.XLOOKUP(M5765,reference_province_to_city!$A$2:$A$11,reference_province_to_city!$B$2:$B$11)</f>
        <v>Jakarta</v>
      </c>
      <c r="M5765" s="15" t="s">
        <v>7</v>
      </c>
      <c r="N5765" s="15">
        <v>10110.0</v>
      </c>
      <c r="O5765" s="15">
        <f t="array" ref="O5765">_xlfn.XLOOKUP(M5765,reference_postal_code!$B$2:$B$11,reference_postal_code!$A$2:$A$11)</f>
        <v>10110</v>
      </c>
      <c r="P5765" s="15" t="s">
        <v>117</v>
      </c>
      <c r="Q5765" s="15" t="s">
        <v>3172</v>
      </c>
      <c r="R5765" s="15" t="s">
        <v>65</v>
      </c>
      <c r="S5765" s="15" t="s">
        <v>87</v>
      </c>
      <c r="T5765" s="15" t="s">
        <v>3173</v>
      </c>
      <c r="U5765" s="28">
        <v>363360.0</v>
      </c>
      <c r="V5765" s="15">
        <v>2.0</v>
      </c>
      <c r="W5765" s="31">
        <v>0.2</v>
      </c>
      <c r="X5765" s="28">
        <v>-72672.0</v>
      </c>
    </row>
    <row r="5766" ht="15.75" customHeight="1">
      <c r="A5766" s="15">
        <v>9839.0</v>
      </c>
      <c r="B5766" s="15" t="s">
        <v>8012</v>
      </c>
      <c r="C5766" s="18">
        <v>42638.0</v>
      </c>
      <c r="D5766" s="18">
        <v>42644.0</v>
      </c>
      <c r="E5766" s="18">
        <f t="shared" si="1"/>
        <v>42644</v>
      </c>
      <c r="F5766" s="15" t="s">
        <v>55</v>
      </c>
      <c r="G5766" s="15" t="s">
        <v>2094</v>
      </c>
      <c r="H5766" s="15" t="s">
        <v>2095</v>
      </c>
      <c r="I5766" s="15" t="s">
        <v>59</v>
      </c>
      <c r="J5766" s="15" t="s">
        <v>60</v>
      </c>
      <c r="K5766" s="15" t="s">
        <v>26</v>
      </c>
      <c r="L5766" s="15" t="str">
        <f t="array" ref="L5766">_xlfn.XLOOKUP(M5766,reference_province_to_city!$A$2:$A$11,reference_province_to_city!$B$2:$B$11)</f>
        <v>Denpasar</v>
      </c>
      <c r="M5766" s="15" t="s">
        <v>24</v>
      </c>
      <c r="N5766" s="15">
        <v>80231.0</v>
      </c>
      <c r="O5766" s="15">
        <f t="array" ref="O5766">_xlfn.XLOOKUP(M5766,reference_postal_code!$B$2:$B$11,reference_postal_code!$A$2:$A$11)</f>
        <v>80231</v>
      </c>
      <c r="P5766" s="15" t="s">
        <v>63</v>
      </c>
      <c r="Q5766" s="15" t="s">
        <v>1802</v>
      </c>
      <c r="R5766" s="15" t="s">
        <v>65</v>
      </c>
      <c r="S5766" s="15" t="s">
        <v>79</v>
      </c>
      <c r="T5766" s="15" t="s">
        <v>1803</v>
      </c>
      <c r="U5766" s="28">
        <v>74700.0</v>
      </c>
      <c r="V5766" s="15">
        <v>1.0</v>
      </c>
      <c r="W5766" s="31">
        <v>0.0</v>
      </c>
      <c r="X5766" s="28">
        <v>34362.0</v>
      </c>
    </row>
    <row r="5767" ht="15.75" customHeight="1">
      <c r="A5767" s="15">
        <v>9841.0</v>
      </c>
      <c r="B5767" s="15" t="s">
        <v>8012</v>
      </c>
      <c r="C5767" s="18">
        <v>42638.0</v>
      </c>
      <c r="D5767" s="18">
        <v>42644.0</v>
      </c>
      <c r="E5767" s="18">
        <f t="shared" si="1"/>
        <v>42644</v>
      </c>
      <c r="F5767" s="15" t="s">
        <v>55</v>
      </c>
      <c r="G5767" s="15" t="s">
        <v>2094</v>
      </c>
      <c r="H5767" s="15" t="s">
        <v>2095</v>
      </c>
      <c r="I5767" s="15" t="s">
        <v>59</v>
      </c>
      <c r="J5767" s="15" t="s">
        <v>60</v>
      </c>
      <c r="K5767" s="15" t="s">
        <v>26</v>
      </c>
      <c r="L5767" s="15" t="str">
        <f t="array" ref="L5767">_xlfn.XLOOKUP(M5767,reference_province_to_city!$A$2:$A$11,reference_province_to_city!$B$2:$B$11)</f>
        <v>Denpasar</v>
      </c>
      <c r="M5767" s="15" t="s">
        <v>24</v>
      </c>
      <c r="N5767" s="15">
        <v>80231.0</v>
      </c>
      <c r="O5767" s="15">
        <f t="array" ref="O5767">_xlfn.XLOOKUP(M5767,reference_postal_code!$B$2:$B$11,reference_postal_code!$A$2:$A$11)</f>
        <v>80231</v>
      </c>
      <c r="P5767" s="15" t="s">
        <v>63</v>
      </c>
      <c r="Q5767" s="15" t="s">
        <v>4960</v>
      </c>
      <c r="R5767" s="15" t="s">
        <v>110</v>
      </c>
      <c r="S5767" s="15" t="s">
        <v>111</v>
      </c>
      <c r="T5767" s="15" t="s">
        <v>4961</v>
      </c>
      <c r="U5767" s="28">
        <v>671040.0</v>
      </c>
      <c r="V5767" s="15">
        <v>8.0</v>
      </c>
      <c r="W5767" s="31">
        <v>0.2</v>
      </c>
      <c r="X5767" s="28">
        <v>67104.0</v>
      </c>
    </row>
    <row r="5768" ht="15.75" customHeight="1">
      <c r="A5768" s="15">
        <v>9538.0</v>
      </c>
      <c r="B5768" s="15" t="s">
        <v>8017</v>
      </c>
      <c r="C5768" s="18">
        <v>42638.0</v>
      </c>
      <c r="D5768" s="18">
        <v>42640.0</v>
      </c>
      <c r="E5768" s="18">
        <f t="shared" si="1"/>
        <v>42640</v>
      </c>
      <c r="F5768" s="15" t="s">
        <v>125</v>
      </c>
      <c r="G5768" s="15" t="s">
        <v>2461</v>
      </c>
      <c r="H5768" s="15" t="s">
        <v>2462</v>
      </c>
      <c r="I5768" s="15" t="s">
        <v>128</v>
      </c>
      <c r="J5768" s="15" t="s">
        <v>60</v>
      </c>
      <c r="K5768" s="15" t="s">
        <v>22</v>
      </c>
      <c r="L5768" s="15" t="str">
        <f t="array" ref="L5768">_xlfn.XLOOKUP(M5768,reference_province_to_city!$A$2:$A$11,reference_province_to_city!$B$2:$B$11)</f>
        <v>Surabaya</v>
      </c>
      <c r="M5768" s="15" t="s">
        <v>20</v>
      </c>
      <c r="N5768" s="15">
        <v>60231.0</v>
      </c>
      <c r="O5768" s="15">
        <f t="array" ref="O5768">_xlfn.XLOOKUP(M5768,reference_postal_code!$B$2:$B$11,reference_postal_code!$A$2:$A$11)</f>
        <v>60231</v>
      </c>
      <c r="P5768" s="15" t="s">
        <v>166</v>
      </c>
      <c r="Q5768" s="15" t="s">
        <v>4728</v>
      </c>
      <c r="R5768" s="15" t="s">
        <v>106</v>
      </c>
      <c r="S5768" s="15" t="s">
        <v>183</v>
      </c>
      <c r="T5768" s="15" t="s">
        <v>4729</v>
      </c>
      <c r="U5768" s="28">
        <v>7164990.0</v>
      </c>
      <c r="V5768" s="15">
        <v>2.0</v>
      </c>
      <c r="W5768" s="31">
        <v>0.15</v>
      </c>
      <c r="X5768" s="28">
        <v>1264410.0</v>
      </c>
    </row>
    <row r="5769" ht="15.75" customHeight="1">
      <c r="A5769" s="15">
        <v>1410.0</v>
      </c>
      <c r="B5769" s="15" t="s">
        <v>8018</v>
      </c>
      <c r="C5769" s="18">
        <v>42638.0</v>
      </c>
      <c r="D5769" s="18">
        <v>42643.0</v>
      </c>
      <c r="E5769" s="18">
        <f t="shared" si="1"/>
        <v>42643</v>
      </c>
      <c r="F5769" s="15" t="s">
        <v>55</v>
      </c>
      <c r="G5769" s="15" t="s">
        <v>4527</v>
      </c>
      <c r="H5769" s="15" t="s">
        <v>4528</v>
      </c>
      <c r="I5769" s="15" t="s">
        <v>59</v>
      </c>
      <c r="J5769" s="15" t="s">
        <v>60</v>
      </c>
      <c r="K5769" s="15" t="s">
        <v>19</v>
      </c>
      <c r="L5769" s="15" t="str">
        <f t="array" ref="L5769">_xlfn.XLOOKUP(M5769,reference_province_to_city!$A$2:$A$11,reference_province_to_city!$B$2:$B$11)</f>
        <v>Yogyakarta</v>
      </c>
      <c r="M5769" s="15" t="s">
        <v>18</v>
      </c>
      <c r="N5769" s="15">
        <v>55111.0</v>
      </c>
      <c r="O5769" s="15">
        <f t="array" ref="O5769">_xlfn.XLOOKUP(M5769,reference_postal_code!$B$2:$B$11,reference_postal_code!$A$2:$A$11)</f>
        <v>55111</v>
      </c>
      <c r="P5769" s="15" t="s">
        <v>77</v>
      </c>
      <c r="Q5769" s="15" t="s">
        <v>3962</v>
      </c>
      <c r="R5769" s="15" t="s">
        <v>106</v>
      </c>
      <c r="S5769" s="15" t="s">
        <v>218</v>
      </c>
      <c r="T5769" s="15" t="s">
        <v>3963</v>
      </c>
      <c r="U5769" s="28">
        <v>5897475.0</v>
      </c>
      <c r="V5769" s="15">
        <v>3.0</v>
      </c>
      <c r="W5769" s="31">
        <v>0.5</v>
      </c>
      <c r="X5769" s="28">
        <v>-3066687.0</v>
      </c>
    </row>
    <row r="5770" ht="15.75" customHeight="1">
      <c r="A5770" s="15">
        <v>1459.0</v>
      </c>
      <c r="B5770" s="15" t="s">
        <v>8019</v>
      </c>
      <c r="C5770" s="18">
        <v>42638.0</v>
      </c>
      <c r="D5770" s="18">
        <v>42644.0</v>
      </c>
      <c r="E5770" s="18">
        <f t="shared" si="1"/>
        <v>42644</v>
      </c>
      <c r="F5770" s="15" t="s">
        <v>55</v>
      </c>
      <c r="G5770" s="15" t="s">
        <v>548</v>
      </c>
      <c r="H5770" s="15" t="s">
        <v>549</v>
      </c>
      <c r="I5770" s="15" t="s">
        <v>128</v>
      </c>
      <c r="J5770" s="15" t="s">
        <v>60</v>
      </c>
      <c r="K5770" s="15" t="s">
        <v>31</v>
      </c>
      <c r="L5770" s="15" t="str">
        <f t="array" ref="L5770">_xlfn.XLOOKUP(M5770,reference_province_to_city!$A$2:$A$11,reference_province_to_city!$B$2:$B$11)</f>
        <v>Balikpapan</v>
      </c>
      <c r="M5770" s="15" t="s">
        <v>21</v>
      </c>
      <c r="N5770" s="15">
        <v>76114.0</v>
      </c>
      <c r="O5770" s="15">
        <f t="array" ref="O5770">_xlfn.XLOOKUP(M5770,reference_postal_code!$B$2:$B$11,reference_postal_code!$A$2:$A$11)</f>
        <v>76114</v>
      </c>
      <c r="P5770" s="15" t="s">
        <v>166</v>
      </c>
      <c r="Q5770" s="15" t="s">
        <v>3244</v>
      </c>
      <c r="R5770" s="15" t="s">
        <v>65</v>
      </c>
      <c r="S5770" s="15" t="s">
        <v>79</v>
      </c>
      <c r="T5770" s="15" t="s">
        <v>3245</v>
      </c>
      <c r="U5770" s="28">
        <v>239040.0</v>
      </c>
      <c r="V5770" s="15">
        <v>4.0</v>
      </c>
      <c r="W5770" s="31">
        <v>0.2</v>
      </c>
      <c r="X5770" s="28">
        <v>77688.0</v>
      </c>
    </row>
    <row r="5771" ht="15.75" customHeight="1">
      <c r="A5771" s="15">
        <v>9842.0</v>
      </c>
      <c r="B5771" s="15" t="s">
        <v>8012</v>
      </c>
      <c r="C5771" s="18">
        <v>42638.0</v>
      </c>
      <c r="D5771" s="18">
        <v>42644.0</v>
      </c>
      <c r="E5771" s="18">
        <f t="shared" si="1"/>
        <v>42644</v>
      </c>
      <c r="F5771" s="15" t="s">
        <v>55</v>
      </c>
      <c r="G5771" s="15" t="s">
        <v>2094</v>
      </c>
      <c r="H5771" s="15" t="s">
        <v>2095</v>
      </c>
      <c r="I5771" s="15" t="s">
        <v>59</v>
      </c>
      <c r="J5771" s="15" t="s">
        <v>60</v>
      </c>
      <c r="K5771" s="15" t="s">
        <v>26</v>
      </c>
      <c r="L5771" s="15" t="str">
        <f t="array" ref="L5771">_xlfn.XLOOKUP(M5771,reference_province_to_city!$A$2:$A$11,reference_province_to_city!$B$2:$B$11)</f>
        <v>Denpasar</v>
      </c>
      <c r="M5771" s="15" t="s">
        <v>24</v>
      </c>
      <c r="N5771" s="15">
        <v>80231.0</v>
      </c>
      <c r="O5771" s="15">
        <f t="array" ref="O5771">_xlfn.XLOOKUP(M5771,reference_postal_code!$B$2:$B$11,reference_postal_code!$A$2:$A$11)</f>
        <v>80231</v>
      </c>
      <c r="P5771" s="15" t="s">
        <v>63</v>
      </c>
      <c r="Q5771" s="15" t="s">
        <v>5805</v>
      </c>
      <c r="R5771" s="15" t="s">
        <v>65</v>
      </c>
      <c r="S5771" s="15" t="s">
        <v>93</v>
      </c>
      <c r="T5771" s="15" t="s">
        <v>5806</v>
      </c>
      <c r="U5771" s="28">
        <v>86400.0</v>
      </c>
      <c r="V5771" s="15">
        <v>2.0</v>
      </c>
      <c r="W5771" s="31">
        <v>0.0</v>
      </c>
      <c r="X5771" s="28">
        <v>25056.0</v>
      </c>
    </row>
    <row r="5772" ht="15.75" customHeight="1">
      <c r="A5772" s="15">
        <v>7730.0</v>
      </c>
      <c r="B5772" s="15" t="s">
        <v>8020</v>
      </c>
      <c r="C5772" s="18">
        <v>42639.0</v>
      </c>
      <c r="D5772" s="18">
        <v>42644.0</v>
      </c>
      <c r="E5772" s="18">
        <f t="shared" si="1"/>
        <v>42644</v>
      </c>
      <c r="F5772" s="15" t="s">
        <v>55</v>
      </c>
      <c r="G5772" s="15" t="s">
        <v>3510</v>
      </c>
      <c r="H5772" s="15" t="s">
        <v>3511</v>
      </c>
      <c r="I5772" s="15" t="s">
        <v>76</v>
      </c>
      <c r="J5772" s="15" t="s">
        <v>60</v>
      </c>
      <c r="K5772" s="15" t="s">
        <v>33</v>
      </c>
      <c r="L5772" s="15" t="str">
        <f t="array" ref="L5772">_xlfn.XLOOKUP(M5772,reference_province_to_city!$A$2:$A$11,reference_province_to_city!$B$2:$B$11)</f>
        <v>Makassar</v>
      </c>
      <c r="M5772" s="15" t="s">
        <v>25</v>
      </c>
      <c r="N5772" s="15">
        <v>90111.0</v>
      </c>
      <c r="O5772" s="15">
        <f t="array" ref="O5772">_xlfn.XLOOKUP(M5772,reference_postal_code!$B$2:$B$11,reference_postal_code!$A$2:$A$11)</f>
        <v>90111</v>
      </c>
      <c r="P5772" s="15" t="s">
        <v>63</v>
      </c>
      <c r="Q5772" s="15" t="s">
        <v>6385</v>
      </c>
      <c r="R5772" s="15" t="s">
        <v>110</v>
      </c>
      <c r="S5772" s="15" t="s">
        <v>149</v>
      </c>
      <c r="T5772" s="15" t="s">
        <v>6386</v>
      </c>
      <c r="U5772" s="28">
        <v>6479640.0</v>
      </c>
      <c r="V5772" s="15">
        <v>3.0</v>
      </c>
      <c r="W5772" s="31">
        <v>0.2</v>
      </c>
      <c r="X5772" s="28">
        <v>-1133937.0</v>
      </c>
    </row>
    <row r="5773" ht="15.75" customHeight="1">
      <c r="A5773" s="15">
        <v>8322.0</v>
      </c>
      <c r="B5773" s="15" t="s">
        <v>8021</v>
      </c>
      <c r="C5773" s="18">
        <v>42639.0</v>
      </c>
      <c r="D5773" s="18">
        <v>42644.0</v>
      </c>
      <c r="E5773" s="18">
        <f t="shared" si="1"/>
        <v>42644</v>
      </c>
      <c r="F5773" s="15" t="s">
        <v>55</v>
      </c>
      <c r="G5773" s="15" t="s">
        <v>522</v>
      </c>
      <c r="H5773" s="15" t="s">
        <v>523</v>
      </c>
      <c r="I5773" s="15" t="s">
        <v>59</v>
      </c>
      <c r="J5773" s="15" t="s">
        <v>60</v>
      </c>
      <c r="K5773" s="15" t="s">
        <v>31</v>
      </c>
      <c r="L5773" s="15" t="str">
        <f t="array" ref="L5773">_xlfn.XLOOKUP(M5773,reference_province_to_city!$A$2:$A$11,reference_province_to_city!$B$2:$B$11)</f>
        <v>Balikpapan</v>
      </c>
      <c r="M5773" s="15" t="s">
        <v>21</v>
      </c>
      <c r="N5773" s="15">
        <v>76114.0</v>
      </c>
      <c r="O5773" s="15">
        <f t="array" ref="O5773">_xlfn.XLOOKUP(M5773,reference_postal_code!$B$2:$B$11,reference_postal_code!$A$2:$A$11)</f>
        <v>76114</v>
      </c>
      <c r="P5773" s="15" t="s">
        <v>166</v>
      </c>
      <c r="Q5773" s="15" t="s">
        <v>1519</v>
      </c>
      <c r="R5773" s="15" t="s">
        <v>65</v>
      </c>
      <c r="S5773" s="15" t="s">
        <v>83</v>
      </c>
      <c r="T5773" s="15" t="s">
        <v>1520</v>
      </c>
      <c r="U5773" s="28">
        <v>234360.0</v>
      </c>
      <c r="V5773" s="15">
        <v>2.0</v>
      </c>
      <c r="W5773" s="31">
        <v>0.8</v>
      </c>
      <c r="X5773" s="28">
        <v>-374976.0</v>
      </c>
    </row>
    <row r="5774" ht="15.75" customHeight="1">
      <c r="A5774" s="15">
        <v>2651.0</v>
      </c>
      <c r="B5774" s="15" t="s">
        <v>8022</v>
      </c>
      <c r="C5774" s="18">
        <v>42639.0</v>
      </c>
      <c r="D5774" s="18">
        <v>42644.0</v>
      </c>
      <c r="E5774" s="18">
        <f t="shared" si="1"/>
        <v>42644</v>
      </c>
      <c r="F5774" s="15" t="s">
        <v>55</v>
      </c>
      <c r="G5774" s="15" t="s">
        <v>4411</v>
      </c>
      <c r="H5774" s="15" t="s">
        <v>4412</v>
      </c>
      <c r="I5774" s="15" t="s">
        <v>128</v>
      </c>
      <c r="J5774" s="15" t="s">
        <v>60</v>
      </c>
      <c r="K5774" s="15" t="s">
        <v>33</v>
      </c>
      <c r="L5774" s="15" t="str">
        <f t="array" ref="L5774">_xlfn.XLOOKUP(M5774,reference_province_to_city!$A$2:$A$11,reference_province_to_city!$B$2:$B$11)</f>
        <v>Makassar</v>
      </c>
      <c r="M5774" s="15" t="s">
        <v>25</v>
      </c>
      <c r="N5774" s="15">
        <v>90111.0</v>
      </c>
      <c r="O5774" s="15">
        <f t="array" ref="O5774">_xlfn.XLOOKUP(M5774,reference_postal_code!$B$2:$B$11,reference_postal_code!$A$2:$A$11)</f>
        <v>90111</v>
      </c>
      <c r="P5774" s="15" t="s">
        <v>63</v>
      </c>
      <c r="Q5774" s="15" t="s">
        <v>1496</v>
      </c>
      <c r="R5774" s="15" t="s">
        <v>106</v>
      </c>
      <c r="S5774" s="15" t="s">
        <v>183</v>
      </c>
      <c r="T5774" s="15" t="s">
        <v>1497</v>
      </c>
      <c r="U5774" s="28">
        <v>6374362.0</v>
      </c>
      <c r="V5774" s="15">
        <v>5.0</v>
      </c>
      <c r="W5774" s="31">
        <v>0.15</v>
      </c>
      <c r="X5774" s="28">
        <v>299970.0</v>
      </c>
    </row>
    <row r="5775" ht="15.75" customHeight="1">
      <c r="A5775" s="15">
        <v>459.0</v>
      </c>
      <c r="B5775" s="15" t="s">
        <v>8023</v>
      </c>
      <c r="C5775" s="18">
        <v>42639.0</v>
      </c>
      <c r="D5775" s="18">
        <v>42644.0</v>
      </c>
      <c r="E5775" s="18">
        <f t="shared" si="1"/>
        <v>42644</v>
      </c>
      <c r="F5775" s="15" t="s">
        <v>55</v>
      </c>
      <c r="G5775" s="15" t="s">
        <v>415</v>
      </c>
      <c r="H5775" s="15" t="s">
        <v>416</v>
      </c>
      <c r="I5775" s="15" t="s">
        <v>59</v>
      </c>
      <c r="J5775" s="15" t="s">
        <v>60</v>
      </c>
      <c r="K5775" s="15" t="s">
        <v>289</v>
      </c>
      <c r="L5775" s="15" t="str">
        <f t="array" ref="L5775">_xlfn.XLOOKUP(M5775,reference_province_to_city!$A$2:$A$11,reference_province_to_city!$B$2:$B$11)</f>
        <v>Medan</v>
      </c>
      <c r="M5775" s="15" t="s">
        <v>11</v>
      </c>
      <c r="N5775" s="15">
        <v>20111.0</v>
      </c>
      <c r="O5775" s="15">
        <f t="array" ref="O5775">_xlfn.XLOOKUP(M5775,reference_postal_code!$B$2:$B$11,reference_postal_code!$A$2:$A$11)</f>
        <v>20111</v>
      </c>
      <c r="P5775" s="15" t="s">
        <v>77</v>
      </c>
      <c r="Q5775" s="15" t="s">
        <v>1018</v>
      </c>
      <c r="R5775" s="15" t="s">
        <v>65</v>
      </c>
      <c r="S5775" s="15" t="s">
        <v>173</v>
      </c>
      <c r="T5775" s="15" t="s">
        <v>1019</v>
      </c>
      <c r="U5775" s="28">
        <v>133920.0</v>
      </c>
      <c r="V5775" s="15">
        <v>2.0</v>
      </c>
      <c r="W5775" s="31">
        <v>0.2</v>
      </c>
      <c r="X5775" s="28">
        <v>50220.0</v>
      </c>
    </row>
    <row r="5776" ht="15.75" customHeight="1">
      <c r="A5776" s="15">
        <v>458.0</v>
      </c>
      <c r="B5776" s="15" t="s">
        <v>8023</v>
      </c>
      <c r="C5776" s="18">
        <v>42639.0</v>
      </c>
      <c r="D5776" s="18">
        <v>42644.0</v>
      </c>
      <c r="E5776" s="18">
        <f t="shared" si="1"/>
        <v>42644</v>
      </c>
      <c r="F5776" s="15" t="s">
        <v>55</v>
      </c>
      <c r="G5776" s="15" t="s">
        <v>415</v>
      </c>
      <c r="H5776" s="15" t="s">
        <v>416</v>
      </c>
      <c r="I5776" s="15" t="s">
        <v>59</v>
      </c>
      <c r="J5776" s="15" t="s">
        <v>60</v>
      </c>
      <c r="K5776" s="15" t="s">
        <v>28</v>
      </c>
      <c r="L5776" s="15" t="str">
        <f t="array" ref="L5776">_xlfn.XLOOKUP(M5776,reference_province_to_city!$A$2:$A$11,reference_province_to_city!$B$2:$B$11)</f>
        <v>Medan</v>
      </c>
      <c r="M5776" s="15" t="s">
        <v>11</v>
      </c>
      <c r="N5776" s="15">
        <v>20111.0</v>
      </c>
      <c r="O5776" s="15">
        <f t="array" ref="O5776">_xlfn.XLOOKUP(M5776,reference_postal_code!$B$2:$B$11,reference_postal_code!$A$2:$A$11)</f>
        <v>20111</v>
      </c>
      <c r="P5776" s="15" t="s">
        <v>77</v>
      </c>
      <c r="Q5776" s="15" t="s">
        <v>272</v>
      </c>
      <c r="R5776" s="15" t="s">
        <v>106</v>
      </c>
      <c r="S5776" s="15" t="s">
        <v>107</v>
      </c>
      <c r="T5776" s="15" t="s">
        <v>273</v>
      </c>
      <c r="U5776" s="28">
        <v>1.121337E7</v>
      </c>
      <c r="V5776" s="15">
        <v>3.0</v>
      </c>
      <c r="W5776" s="31">
        <v>0.3</v>
      </c>
      <c r="X5776" s="28">
        <v>-1441719.0</v>
      </c>
    </row>
    <row r="5777" ht="15.75" customHeight="1">
      <c r="A5777" s="15">
        <v>9087.0</v>
      </c>
      <c r="B5777" s="15" t="s">
        <v>8024</v>
      </c>
      <c r="C5777" s="18">
        <v>42639.0</v>
      </c>
      <c r="D5777" s="18">
        <v>42643.0</v>
      </c>
      <c r="E5777" s="18">
        <f t="shared" si="1"/>
        <v>42643</v>
      </c>
      <c r="F5777" s="15" t="s">
        <v>55</v>
      </c>
      <c r="G5777" s="15" t="s">
        <v>2916</v>
      </c>
      <c r="H5777" s="15" t="s">
        <v>2917</v>
      </c>
      <c r="I5777" s="15" t="s">
        <v>128</v>
      </c>
      <c r="J5777" s="15" t="s">
        <v>60</v>
      </c>
      <c r="K5777" s="15" t="s">
        <v>17</v>
      </c>
      <c r="L5777" s="15" t="str">
        <f t="array" ref="L5777">_xlfn.XLOOKUP(M5777,reference_province_to_city!$A$2:$A$11,reference_province_to_city!$B$2:$B$11)</f>
        <v>Semarang</v>
      </c>
      <c r="M5777" s="15" t="s">
        <v>15</v>
      </c>
      <c r="N5777" s="15">
        <v>50111.0</v>
      </c>
      <c r="O5777" s="15">
        <f t="array" ref="O5777">_xlfn.XLOOKUP(M5777,reference_postal_code!$B$2:$B$11,reference_postal_code!$A$2:$A$11)</f>
        <v>50111</v>
      </c>
      <c r="P5777" s="15" t="s">
        <v>77</v>
      </c>
      <c r="Q5777" s="15" t="s">
        <v>8025</v>
      </c>
      <c r="R5777" s="15" t="s">
        <v>65</v>
      </c>
      <c r="S5777" s="15" t="s">
        <v>222</v>
      </c>
      <c r="T5777" s="15" t="s">
        <v>8026</v>
      </c>
      <c r="U5777" s="28">
        <v>1395480.0</v>
      </c>
      <c r="V5777" s="15">
        <v>2.0</v>
      </c>
      <c r="W5777" s="31">
        <v>0.8</v>
      </c>
      <c r="X5777" s="28">
        <v>-3767796.0</v>
      </c>
    </row>
    <row r="5778" ht="15.75" customHeight="1">
      <c r="A5778" s="15">
        <v>4190.0</v>
      </c>
      <c r="B5778" s="15" t="s">
        <v>8027</v>
      </c>
      <c r="C5778" s="18">
        <v>42639.0</v>
      </c>
      <c r="D5778" s="18">
        <v>42644.0</v>
      </c>
      <c r="E5778" s="18">
        <f t="shared" si="1"/>
        <v>42644</v>
      </c>
      <c r="F5778" s="15" t="s">
        <v>114</v>
      </c>
      <c r="G5778" s="15" t="s">
        <v>2649</v>
      </c>
      <c r="H5778" s="15" t="s">
        <v>2650</v>
      </c>
      <c r="I5778" s="15" t="s">
        <v>128</v>
      </c>
      <c r="J5778" s="15" t="s">
        <v>60</v>
      </c>
      <c r="K5778" s="15" t="s">
        <v>31</v>
      </c>
      <c r="L5778" s="15" t="str">
        <f t="array" ref="L5778">_xlfn.XLOOKUP(M5778,reference_province_to_city!$A$2:$A$11,reference_province_to_city!$B$2:$B$11)</f>
        <v>Balikpapan</v>
      </c>
      <c r="M5778" s="15" t="s">
        <v>21</v>
      </c>
      <c r="N5778" s="15">
        <v>76114.0</v>
      </c>
      <c r="O5778" s="15">
        <f t="array" ref="O5778">_xlfn.XLOOKUP(M5778,reference_postal_code!$B$2:$B$11,reference_postal_code!$A$2:$A$11)</f>
        <v>76114</v>
      </c>
      <c r="P5778" s="15" t="s">
        <v>166</v>
      </c>
      <c r="Q5778" s="15" t="s">
        <v>7037</v>
      </c>
      <c r="R5778" s="15" t="s">
        <v>65</v>
      </c>
      <c r="S5778" s="15" t="s">
        <v>66</v>
      </c>
      <c r="T5778" s="15" t="s">
        <v>7038</v>
      </c>
      <c r="U5778" s="28">
        <v>149850.0</v>
      </c>
      <c r="V5778" s="15">
        <v>1.0</v>
      </c>
      <c r="W5778" s="31">
        <v>0.0</v>
      </c>
      <c r="X5778" s="28">
        <v>67432.0</v>
      </c>
    </row>
    <row r="5779" ht="15.75" customHeight="1">
      <c r="A5779" s="15">
        <v>4034.0</v>
      </c>
      <c r="B5779" s="15" t="s">
        <v>8028</v>
      </c>
      <c r="C5779" s="18">
        <v>42639.0</v>
      </c>
      <c r="D5779" s="18">
        <v>42643.0</v>
      </c>
      <c r="E5779" s="18">
        <f t="shared" si="1"/>
        <v>42643</v>
      </c>
      <c r="F5779" s="15" t="s">
        <v>55</v>
      </c>
      <c r="G5779" s="15" t="s">
        <v>1452</v>
      </c>
      <c r="H5779" s="15" t="s">
        <v>1453</v>
      </c>
      <c r="I5779" s="15" t="s">
        <v>76</v>
      </c>
      <c r="J5779" s="15" t="s">
        <v>60</v>
      </c>
      <c r="K5779" s="15" t="s">
        <v>26</v>
      </c>
      <c r="L5779" s="15" t="str">
        <f t="array" ref="L5779">_xlfn.XLOOKUP(M5779,reference_province_to_city!$A$2:$A$11,reference_province_to_city!$B$2:$B$11)</f>
        <v>Denpasar</v>
      </c>
      <c r="M5779" s="15" t="s">
        <v>24</v>
      </c>
      <c r="N5779" s="15">
        <v>80231.0</v>
      </c>
      <c r="O5779" s="15">
        <f t="array" ref="O5779">_xlfn.XLOOKUP(M5779,reference_postal_code!$B$2:$B$11,reference_postal_code!$A$2:$A$11)</f>
        <v>80231</v>
      </c>
      <c r="P5779" s="15" t="s">
        <v>63</v>
      </c>
      <c r="Q5779" s="15" t="s">
        <v>6707</v>
      </c>
      <c r="R5779" s="15" t="s">
        <v>110</v>
      </c>
      <c r="S5779" s="15" t="s">
        <v>149</v>
      </c>
      <c r="T5779" s="15" t="s">
        <v>6708</v>
      </c>
      <c r="U5779" s="28">
        <v>1500000.0</v>
      </c>
      <c r="V5779" s="15">
        <v>4.0</v>
      </c>
      <c r="W5779" s="31">
        <v>0.0</v>
      </c>
      <c r="X5779" s="28">
        <v>315000.0</v>
      </c>
    </row>
    <row r="5780" ht="15.75" customHeight="1">
      <c r="A5780" s="15">
        <v>9414.0</v>
      </c>
      <c r="B5780" s="15" t="s">
        <v>8029</v>
      </c>
      <c r="C5780" s="18">
        <v>42639.0</v>
      </c>
      <c r="D5780" s="18">
        <v>42640.0</v>
      </c>
      <c r="E5780" s="18">
        <f t="shared" si="1"/>
        <v>42640</v>
      </c>
      <c r="F5780" s="15" t="s">
        <v>125</v>
      </c>
      <c r="G5780" s="15" t="s">
        <v>6619</v>
      </c>
      <c r="H5780" s="15" t="s">
        <v>6620</v>
      </c>
      <c r="I5780" s="15" t="s">
        <v>128</v>
      </c>
      <c r="J5780" s="15" t="s">
        <v>60</v>
      </c>
      <c r="K5780" s="15" t="s">
        <v>31</v>
      </c>
      <c r="L5780" s="15" t="str">
        <f t="array" ref="L5780">_xlfn.XLOOKUP(M5780,reference_province_to_city!$A$2:$A$11,reference_province_to_city!$B$2:$B$11)</f>
        <v>Balikpapan</v>
      </c>
      <c r="M5780" s="15" t="s">
        <v>21</v>
      </c>
      <c r="N5780" s="15">
        <v>76114.0</v>
      </c>
      <c r="O5780" s="15">
        <f t="array" ref="O5780">_xlfn.XLOOKUP(M5780,reference_postal_code!$B$2:$B$11,reference_postal_code!$A$2:$A$11)</f>
        <v>76114</v>
      </c>
      <c r="P5780" s="15" t="s">
        <v>166</v>
      </c>
      <c r="Q5780" s="15" t="s">
        <v>3743</v>
      </c>
      <c r="R5780" s="15" t="s">
        <v>65</v>
      </c>
      <c r="S5780" s="15" t="s">
        <v>83</v>
      </c>
      <c r="T5780" s="15" t="s">
        <v>3744</v>
      </c>
      <c r="U5780" s="28">
        <v>102240.0</v>
      </c>
      <c r="V5780" s="15">
        <v>2.0</v>
      </c>
      <c r="W5780" s="31">
        <v>0.8</v>
      </c>
      <c r="X5780" s="28">
        <v>-173808.0</v>
      </c>
    </row>
    <row r="5781" ht="15.75" customHeight="1">
      <c r="A5781" s="15">
        <v>9088.0</v>
      </c>
      <c r="B5781" s="15" t="s">
        <v>8024</v>
      </c>
      <c r="C5781" s="18">
        <v>42639.0</v>
      </c>
      <c r="D5781" s="18">
        <v>42643.0</v>
      </c>
      <c r="E5781" s="18">
        <f t="shared" si="1"/>
        <v>42643</v>
      </c>
      <c r="F5781" s="15" t="s">
        <v>55</v>
      </c>
      <c r="G5781" s="15" t="s">
        <v>2916</v>
      </c>
      <c r="H5781" s="15" t="s">
        <v>2917</v>
      </c>
      <c r="I5781" s="15" t="s">
        <v>128</v>
      </c>
      <c r="J5781" s="15" t="s">
        <v>60</v>
      </c>
      <c r="K5781" s="15" t="s">
        <v>3394</v>
      </c>
      <c r="L5781" s="15" t="str">
        <f t="array" ref="L5781">_xlfn.XLOOKUP(M5781,reference_province_to_city!$A$2:$A$11,reference_province_to_city!$B$2:$B$11)</f>
        <v>Semarang</v>
      </c>
      <c r="M5781" s="15" t="s">
        <v>15</v>
      </c>
      <c r="N5781" s="15">
        <v>50111.0</v>
      </c>
      <c r="O5781" s="15">
        <f t="array" ref="O5781">_xlfn.XLOOKUP(M5781,reference_postal_code!$B$2:$B$11,reference_postal_code!$A$2:$A$11)</f>
        <v>50111</v>
      </c>
      <c r="P5781" s="15" t="s">
        <v>77</v>
      </c>
      <c r="Q5781" s="15" t="s">
        <v>4514</v>
      </c>
      <c r="R5781" s="15" t="s">
        <v>106</v>
      </c>
      <c r="S5781" s="15" t="s">
        <v>107</v>
      </c>
      <c r="T5781" s="15" t="s">
        <v>4515</v>
      </c>
      <c r="U5781" s="28">
        <v>6824475.0</v>
      </c>
      <c r="V5781" s="15">
        <v>5.0</v>
      </c>
      <c r="W5781" s="31">
        <v>0.3</v>
      </c>
      <c r="X5781" s="28">
        <v>-2047343.0</v>
      </c>
    </row>
    <row r="5782" ht="15.75" customHeight="1">
      <c r="A5782" s="15">
        <v>5215.0</v>
      </c>
      <c r="B5782" s="15" t="s">
        <v>8030</v>
      </c>
      <c r="C5782" s="18">
        <v>42639.0</v>
      </c>
      <c r="D5782" s="18">
        <v>42639.0</v>
      </c>
      <c r="E5782" s="18">
        <f t="shared" si="1"/>
        <v>42639</v>
      </c>
      <c r="F5782" s="15" t="s">
        <v>466</v>
      </c>
      <c r="G5782" s="15" t="s">
        <v>1902</v>
      </c>
      <c r="H5782" s="15" t="s">
        <v>1903</v>
      </c>
      <c r="I5782" s="15" t="s">
        <v>59</v>
      </c>
      <c r="J5782" s="15" t="s">
        <v>60</v>
      </c>
      <c r="L5782" s="15" t="str">
        <f t="array" ref="L5782">_xlfn.XLOOKUP(M5782,reference_province_to_city!$A$2:$A$11,reference_province_to_city!$B$2:$B$11)</f>
        <v>Jakarta</v>
      </c>
      <c r="M5782" s="15" t="s">
        <v>7</v>
      </c>
      <c r="N5782" s="15">
        <v>10110.0</v>
      </c>
      <c r="O5782" s="15">
        <f t="array" ref="O5782">_xlfn.XLOOKUP(M5782,reference_postal_code!$B$2:$B$11,reference_postal_code!$A$2:$A$11)</f>
        <v>10110</v>
      </c>
      <c r="P5782" s="15" t="s">
        <v>117</v>
      </c>
      <c r="Q5782" s="15" t="s">
        <v>2882</v>
      </c>
      <c r="R5782" s="15" t="s">
        <v>65</v>
      </c>
      <c r="S5782" s="15" t="s">
        <v>93</v>
      </c>
      <c r="T5782" s="15" t="s">
        <v>2883</v>
      </c>
      <c r="U5782" s="28">
        <v>531000.0</v>
      </c>
      <c r="V5782" s="15">
        <v>5.0</v>
      </c>
      <c r="W5782" s="31">
        <v>0.0</v>
      </c>
      <c r="X5782" s="28">
        <v>201780.0</v>
      </c>
    </row>
    <row r="5783" ht="15.75" customHeight="1">
      <c r="A5783" s="15">
        <v>4032.0</v>
      </c>
      <c r="B5783" s="15" t="s">
        <v>8028</v>
      </c>
      <c r="C5783" s="18">
        <v>42639.0</v>
      </c>
      <c r="D5783" s="18">
        <v>42643.0</v>
      </c>
      <c r="E5783" s="18">
        <f t="shared" si="1"/>
        <v>42643</v>
      </c>
      <c r="F5783" s="15" t="s">
        <v>55</v>
      </c>
      <c r="G5783" s="15" t="s">
        <v>1452</v>
      </c>
      <c r="H5783" s="15" t="s">
        <v>1453</v>
      </c>
      <c r="I5783" s="15" t="s">
        <v>76</v>
      </c>
      <c r="J5783" s="15" t="s">
        <v>60</v>
      </c>
      <c r="K5783" s="15" t="s">
        <v>26</v>
      </c>
      <c r="L5783" s="15" t="str">
        <f t="array" ref="L5783">_xlfn.XLOOKUP(M5783,reference_province_to_city!$A$2:$A$11,reference_province_to_city!$B$2:$B$11)</f>
        <v>Denpasar</v>
      </c>
      <c r="M5783" s="15" t="s">
        <v>24</v>
      </c>
      <c r="N5783" s="15">
        <v>80231.0</v>
      </c>
      <c r="O5783" s="15">
        <f t="array" ref="O5783">_xlfn.XLOOKUP(M5783,reference_postal_code!$B$2:$B$11,reference_postal_code!$A$2:$A$11)</f>
        <v>80231</v>
      </c>
      <c r="P5783" s="15" t="s">
        <v>63</v>
      </c>
      <c r="Q5783" s="15" t="s">
        <v>2282</v>
      </c>
      <c r="R5783" s="15" t="s">
        <v>65</v>
      </c>
      <c r="S5783" s="15" t="s">
        <v>222</v>
      </c>
      <c r="T5783" s="15" t="s">
        <v>2283</v>
      </c>
      <c r="U5783" s="28">
        <v>3553200.0</v>
      </c>
      <c r="V5783" s="15">
        <v>6.0</v>
      </c>
      <c r="W5783" s="31">
        <v>0.0</v>
      </c>
      <c r="X5783" s="28">
        <v>994896.0</v>
      </c>
    </row>
    <row r="5784" ht="15.75" customHeight="1">
      <c r="A5784" s="15">
        <v>4033.0</v>
      </c>
      <c r="B5784" s="15" t="s">
        <v>8028</v>
      </c>
      <c r="C5784" s="18">
        <v>42639.0</v>
      </c>
      <c r="D5784" s="18">
        <v>42643.0</v>
      </c>
      <c r="E5784" s="18">
        <f t="shared" si="1"/>
        <v>42643</v>
      </c>
      <c r="F5784" s="15" t="s">
        <v>55</v>
      </c>
      <c r="G5784" s="15" t="s">
        <v>1452</v>
      </c>
      <c r="H5784" s="15" t="s">
        <v>1453</v>
      </c>
      <c r="I5784" s="15" t="s">
        <v>76</v>
      </c>
      <c r="J5784" s="15" t="s">
        <v>60</v>
      </c>
      <c r="K5784" s="15" t="s">
        <v>26</v>
      </c>
      <c r="L5784" s="15" t="str">
        <f t="array" ref="L5784">_xlfn.XLOOKUP(M5784,reference_province_to_city!$A$2:$A$11,reference_province_to_city!$B$2:$B$11)</f>
        <v>Denpasar</v>
      </c>
      <c r="M5784" s="15" t="s">
        <v>24</v>
      </c>
      <c r="N5784" s="15">
        <v>80231.0</v>
      </c>
      <c r="O5784" s="15">
        <f t="array" ref="O5784">_xlfn.XLOOKUP(M5784,reference_postal_code!$B$2:$B$11,reference_postal_code!$A$2:$A$11)</f>
        <v>80231</v>
      </c>
      <c r="P5784" s="15" t="s">
        <v>63</v>
      </c>
      <c r="Q5784" s="15" t="s">
        <v>5582</v>
      </c>
      <c r="R5784" s="15" t="s">
        <v>65</v>
      </c>
      <c r="S5784" s="15" t="s">
        <v>66</v>
      </c>
      <c r="T5784" s="15" t="s">
        <v>5583</v>
      </c>
      <c r="U5784" s="28">
        <v>448500.0</v>
      </c>
      <c r="V5784" s="15">
        <v>5.0</v>
      </c>
      <c r="W5784" s="31">
        <v>0.0</v>
      </c>
      <c r="X5784" s="28">
        <v>219765.0</v>
      </c>
    </row>
    <row r="5785" ht="15.75" customHeight="1">
      <c r="A5785" s="15">
        <v>5216.0</v>
      </c>
      <c r="B5785" s="15" t="s">
        <v>8030</v>
      </c>
      <c r="C5785" s="18">
        <v>42639.0</v>
      </c>
      <c r="D5785" s="18">
        <v>42639.0</v>
      </c>
      <c r="E5785" s="18">
        <f t="shared" si="1"/>
        <v>42639</v>
      </c>
      <c r="F5785" s="15" t="s">
        <v>466</v>
      </c>
      <c r="G5785" s="15" t="s">
        <v>1902</v>
      </c>
      <c r="H5785" s="15" t="s">
        <v>1903</v>
      </c>
      <c r="I5785" s="15" t="s">
        <v>59</v>
      </c>
      <c r="J5785" s="15" t="s">
        <v>60</v>
      </c>
      <c r="K5785" s="15" t="s">
        <v>10</v>
      </c>
      <c r="L5785" s="15" t="str">
        <f t="array" ref="L5785">_xlfn.XLOOKUP(M5785,reference_province_to_city!$A$2:$A$11,reference_province_to_city!$B$2:$B$11)</f>
        <v>Jakarta</v>
      </c>
      <c r="M5785" s="15" t="s">
        <v>7</v>
      </c>
      <c r="N5785" s="15">
        <v>10110.0</v>
      </c>
      <c r="O5785" s="15">
        <f t="array" ref="O5785">_xlfn.XLOOKUP(M5785,reference_postal_code!$B$2:$B$11,reference_postal_code!$A$2:$A$11)</f>
        <v>10110</v>
      </c>
      <c r="P5785" s="15" t="s">
        <v>117</v>
      </c>
      <c r="Q5785" s="15" t="s">
        <v>2616</v>
      </c>
      <c r="R5785" s="15" t="s">
        <v>65</v>
      </c>
      <c r="S5785" s="15" t="s">
        <v>66</v>
      </c>
      <c r="T5785" s="15" t="s">
        <v>2617</v>
      </c>
      <c r="U5785" s="28">
        <v>448500.0</v>
      </c>
      <c r="V5785" s="15">
        <v>5.0</v>
      </c>
      <c r="W5785" s="31">
        <v>0.0</v>
      </c>
      <c r="X5785" s="28">
        <v>201825.0</v>
      </c>
    </row>
    <row r="5786" ht="15.75" customHeight="1">
      <c r="A5786" s="15">
        <v>5214.0</v>
      </c>
      <c r="B5786" s="15" t="s">
        <v>8030</v>
      </c>
      <c r="C5786" s="18">
        <v>42639.0</v>
      </c>
      <c r="D5786" s="18">
        <v>42639.0</v>
      </c>
      <c r="E5786" s="18">
        <f t="shared" si="1"/>
        <v>42639</v>
      </c>
      <c r="F5786" s="15" t="s">
        <v>466</v>
      </c>
      <c r="G5786" s="15" t="s">
        <v>1902</v>
      </c>
      <c r="H5786" s="15" t="s">
        <v>1903</v>
      </c>
      <c r="I5786" s="15" t="s">
        <v>59</v>
      </c>
      <c r="J5786" s="15" t="s">
        <v>60</v>
      </c>
      <c r="K5786" s="15" t="s">
        <v>10</v>
      </c>
      <c r="L5786" s="15" t="str">
        <f t="array" ref="L5786">_xlfn.XLOOKUP(M5786,reference_province_to_city!$A$2:$A$11,reference_province_to_city!$B$2:$B$11)</f>
        <v>Jakarta</v>
      </c>
      <c r="M5786" s="15" t="s">
        <v>7</v>
      </c>
      <c r="N5786" s="15">
        <v>10110.0</v>
      </c>
      <c r="O5786" s="15">
        <f t="array" ref="O5786">_xlfn.XLOOKUP(M5786,reference_postal_code!$B$2:$B$11,reference_postal_code!$A$2:$A$11)</f>
        <v>10110</v>
      </c>
      <c r="P5786" s="15" t="s">
        <v>117</v>
      </c>
      <c r="Q5786" s="15" t="s">
        <v>2626</v>
      </c>
      <c r="R5786" s="15" t="s">
        <v>65</v>
      </c>
      <c r="S5786" s="15" t="s">
        <v>79</v>
      </c>
      <c r="T5786" s="15" t="s">
        <v>2627</v>
      </c>
      <c r="U5786" s="28">
        <v>117450.0</v>
      </c>
      <c r="V5786" s="15">
        <v>3.0</v>
      </c>
      <c r="W5786" s="31">
        <v>0.0</v>
      </c>
      <c r="X5786" s="28">
        <v>54027.0</v>
      </c>
    </row>
    <row r="5787" ht="15.75" customHeight="1">
      <c r="A5787" s="15">
        <v>5213.0</v>
      </c>
      <c r="B5787" s="15" t="s">
        <v>8030</v>
      </c>
      <c r="C5787" s="18">
        <v>42639.0</v>
      </c>
      <c r="D5787" s="18">
        <v>42639.0</v>
      </c>
      <c r="E5787" s="18">
        <f t="shared" si="1"/>
        <v>42639</v>
      </c>
      <c r="F5787" s="15" t="s">
        <v>466</v>
      </c>
      <c r="G5787" s="15" t="s">
        <v>1902</v>
      </c>
      <c r="H5787" s="15" t="s">
        <v>1903</v>
      </c>
      <c r="I5787" s="15" t="s">
        <v>59</v>
      </c>
      <c r="J5787" s="15" t="s">
        <v>60</v>
      </c>
      <c r="K5787" s="15" t="s">
        <v>2288</v>
      </c>
      <c r="L5787" s="15" t="str">
        <f t="array" ref="L5787">_xlfn.XLOOKUP(M5787,reference_province_to_city!$A$2:$A$11,reference_province_to_city!$B$2:$B$11)</f>
        <v>Jakarta</v>
      </c>
      <c r="M5787" s="15" t="s">
        <v>7</v>
      </c>
      <c r="N5787" s="15">
        <v>10110.0</v>
      </c>
      <c r="O5787" s="15">
        <f t="array" ref="O5787">_xlfn.XLOOKUP(M5787,reference_postal_code!$B$2:$B$11,reference_postal_code!$A$2:$A$11)</f>
        <v>10110</v>
      </c>
      <c r="P5787" s="15" t="s">
        <v>117</v>
      </c>
      <c r="Q5787" s="15" t="s">
        <v>4629</v>
      </c>
      <c r="R5787" s="15" t="s">
        <v>65</v>
      </c>
      <c r="S5787" s="15" t="s">
        <v>87</v>
      </c>
      <c r="T5787" s="15" t="s">
        <v>4630</v>
      </c>
      <c r="U5787" s="28">
        <v>771750.0</v>
      </c>
      <c r="V5787" s="15">
        <v>3.0</v>
      </c>
      <c r="W5787" s="31">
        <v>0.0</v>
      </c>
      <c r="X5787" s="28">
        <v>208372.0</v>
      </c>
    </row>
    <row r="5788" ht="15.75" customHeight="1">
      <c r="A5788" s="15">
        <v>5724.0</v>
      </c>
      <c r="B5788" s="15" t="s">
        <v>8031</v>
      </c>
      <c r="C5788" s="18">
        <v>42639.0</v>
      </c>
      <c r="D5788" s="18">
        <v>42643.0</v>
      </c>
      <c r="E5788" s="18">
        <f t="shared" si="1"/>
        <v>42643</v>
      </c>
      <c r="F5788" s="15" t="s">
        <v>55</v>
      </c>
      <c r="G5788" s="15" t="s">
        <v>2766</v>
      </c>
      <c r="H5788" s="15" t="s">
        <v>2767</v>
      </c>
      <c r="I5788" s="15" t="s">
        <v>128</v>
      </c>
      <c r="J5788" s="15" t="s">
        <v>60</v>
      </c>
      <c r="K5788" s="15" t="s">
        <v>14</v>
      </c>
      <c r="L5788" s="15" t="str">
        <f t="array" ref="L5788">_xlfn.XLOOKUP(M5788,reference_province_to_city!$A$2:$A$11,reference_province_to_city!$B$2:$B$11)</f>
        <v>Bandung</v>
      </c>
      <c r="M5788" s="15" t="s">
        <v>12</v>
      </c>
      <c r="N5788" s="15">
        <v>40111.0</v>
      </c>
      <c r="O5788" s="15">
        <f t="array" ref="O5788">_xlfn.XLOOKUP(M5788,reference_postal_code!$B$2:$B$11,reference_postal_code!$A$2:$A$11)</f>
        <v>40111</v>
      </c>
      <c r="P5788" s="15" t="s">
        <v>117</v>
      </c>
      <c r="Q5788" s="15" t="s">
        <v>8032</v>
      </c>
      <c r="R5788" s="15" t="s">
        <v>65</v>
      </c>
      <c r="S5788" s="15" t="s">
        <v>66</v>
      </c>
      <c r="T5788" s="15" t="s">
        <v>8033</v>
      </c>
      <c r="U5788" s="28">
        <v>194400.0</v>
      </c>
      <c r="V5788" s="15">
        <v>2.0</v>
      </c>
      <c r="W5788" s="31">
        <v>0.0</v>
      </c>
      <c r="X5788" s="28">
        <v>93312.0</v>
      </c>
    </row>
    <row r="5789" ht="15.75" customHeight="1">
      <c r="A5789" s="15">
        <v>6908.0</v>
      </c>
      <c r="B5789" s="15" t="s">
        <v>8034</v>
      </c>
      <c r="C5789" s="18">
        <v>42640.0</v>
      </c>
      <c r="D5789" s="18">
        <v>42646.0</v>
      </c>
      <c r="E5789" s="18">
        <f t="shared" si="1"/>
        <v>42646</v>
      </c>
      <c r="F5789" s="15" t="s">
        <v>55</v>
      </c>
      <c r="G5789" s="15" t="s">
        <v>5555</v>
      </c>
      <c r="H5789" s="15" t="s">
        <v>5556</v>
      </c>
      <c r="I5789" s="15" t="s">
        <v>59</v>
      </c>
      <c r="J5789" s="15" t="s">
        <v>60</v>
      </c>
      <c r="K5789" s="15" t="s">
        <v>26</v>
      </c>
      <c r="L5789" s="15" t="str">
        <f t="array" ref="L5789">_xlfn.XLOOKUP(M5789,reference_province_to_city!$A$2:$A$11,reference_province_to_city!$B$2:$B$11)</f>
        <v>Denpasar</v>
      </c>
      <c r="M5789" s="15" t="s">
        <v>24</v>
      </c>
      <c r="N5789" s="15">
        <v>80231.0</v>
      </c>
      <c r="O5789" s="15">
        <f t="array" ref="O5789">_xlfn.XLOOKUP(M5789,reference_postal_code!$B$2:$B$11,reference_postal_code!$A$2:$A$11)</f>
        <v>80231</v>
      </c>
      <c r="P5789" s="15" t="s">
        <v>63</v>
      </c>
      <c r="Q5789" s="15" t="s">
        <v>4178</v>
      </c>
      <c r="R5789" s="15" t="s">
        <v>110</v>
      </c>
      <c r="S5789" s="15" t="s">
        <v>111</v>
      </c>
      <c r="T5789" s="15" t="s">
        <v>4179</v>
      </c>
      <c r="U5789" s="28">
        <v>1.502376E7</v>
      </c>
      <c r="V5789" s="15">
        <v>2.0</v>
      </c>
      <c r="W5789" s="31">
        <v>0.2</v>
      </c>
      <c r="X5789" s="28">
        <v>1877970.0</v>
      </c>
    </row>
    <row r="5790" ht="15.75" customHeight="1">
      <c r="A5790" s="15">
        <v>2404.0</v>
      </c>
      <c r="B5790" s="15" t="s">
        <v>8035</v>
      </c>
      <c r="C5790" s="18">
        <v>42640.0</v>
      </c>
      <c r="D5790" s="18">
        <v>42646.0</v>
      </c>
      <c r="E5790" s="18">
        <f t="shared" si="1"/>
        <v>42646</v>
      </c>
      <c r="F5790" s="15" t="s">
        <v>55</v>
      </c>
      <c r="G5790" s="15" t="s">
        <v>2354</v>
      </c>
      <c r="H5790" s="15" t="s">
        <v>2355</v>
      </c>
      <c r="I5790" s="15" t="s">
        <v>128</v>
      </c>
      <c r="J5790" s="15" t="s">
        <v>60</v>
      </c>
      <c r="K5790" s="15" t="s">
        <v>26</v>
      </c>
      <c r="L5790" s="15" t="str">
        <f t="array" ref="L5790">_xlfn.XLOOKUP(M5790,reference_province_to_city!$A$2:$A$11,reference_province_to_city!$B$2:$B$11)</f>
        <v>Denpasar</v>
      </c>
      <c r="M5790" s="15" t="s">
        <v>24</v>
      </c>
      <c r="N5790" s="15">
        <v>80231.0</v>
      </c>
      <c r="O5790" s="15">
        <f t="array" ref="O5790">_xlfn.XLOOKUP(M5790,reference_postal_code!$B$2:$B$11,reference_postal_code!$A$2:$A$11)</f>
        <v>80231</v>
      </c>
      <c r="P5790" s="15" t="s">
        <v>63</v>
      </c>
      <c r="Q5790" s="15" t="s">
        <v>5810</v>
      </c>
      <c r="R5790" s="15" t="s">
        <v>106</v>
      </c>
      <c r="S5790" s="15" t="s">
        <v>183</v>
      </c>
      <c r="T5790" s="15" t="s">
        <v>5811</v>
      </c>
      <c r="U5790" s="28">
        <v>1.4349972E7</v>
      </c>
      <c r="V5790" s="15">
        <v>7.0</v>
      </c>
      <c r="W5790" s="31">
        <v>0.32</v>
      </c>
      <c r="X5790" s="28">
        <v>-3376464.0</v>
      </c>
    </row>
    <row r="5791" ht="15.75" customHeight="1">
      <c r="A5791" s="15">
        <v>5399.0</v>
      </c>
      <c r="B5791" s="15" t="s">
        <v>8036</v>
      </c>
      <c r="C5791" s="18">
        <v>42640.0</v>
      </c>
      <c r="D5791" s="18">
        <v>42645.0</v>
      </c>
      <c r="E5791" s="18">
        <f t="shared" si="1"/>
        <v>42645</v>
      </c>
      <c r="F5791" s="15" t="s">
        <v>55</v>
      </c>
      <c r="G5791" s="15" t="s">
        <v>2192</v>
      </c>
      <c r="H5791" s="15" t="s">
        <v>2193</v>
      </c>
      <c r="I5791" s="15" t="s">
        <v>128</v>
      </c>
      <c r="J5791" s="15" t="s">
        <v>60</v>
      </c>
      <c r="K5791" s="15" t="s">
        <v>22</v>
      </c>
      <c r="L5791" s="15" t="str">
        <f t="array" ref="L5791">_xlfn.XLOOKUP(M5791,reference_province_to_city!$A$2:$A$11,reference_province_to_city!$B$2:$B$11)</f>
        <v>Surabaya</v>
      </c>
      <c r="M5791" s="15" t="s">
        <v>20</v>
      </c>
      <c r="N5791" s="15">
        <v>60231.0</v>
      </c>
      <c r="O5791" s="15">
        <f t="array" ref="O5791">_xlfn.XLOOKUP(M5791,reference_postal_code!$B$2:$B$11,reference_postal_code!$A$2:$A$11)</f>
        <v>60231</v>
      </c>
      <c r="P5791" s="15" t="s">
        <v>166</v>
      </c>
      <c r="Q5791" s="15" t="s">
        <v>1205</v>
      </c>
      <c r="R5791" s="15" t="s">
        <v>65</v>
      </c>
      <c r="S5791" s="15" t="s">
        <v>83</v>
      </c>
      <c r="T5791" s="15" t="s">
        <v>1206</v>
      </c>
      <c r="U5791" s="28">
        <v>43605.0</v>
      </c>
      <c r="V5791" s="15">
        <v>3.0</v>
      </c>
      <c r="W5791" s="31">
        <v>0.7</v>
      </c>
      <c r="X5791" s="28">
        <v>-30523.0</v>
      </c>
    </row>
    <row r="5792" ht="15.75" customHeight="1">
      <c r="A5792" s="15">
        <v>7126.0</v>
      </c>
      <c r="B5792" s="15" t="s">
        <v>8037</v>
      </c>
      <c r="C5792" s="18">
        <v>42640.0</v>
      </c>
      <c r="D5792" s="18">
        <v>42642.0</v>
      </c>
      <c r="E5792" s="18">
        <f t="shared" si="1"/>
        <v>42642</v>
      </c>
      <c r="F5792" s="15" t="s">
        <v>114</v>
      </c>
      <c r="G5792" s="15" t="s">
        <v>1741</v>
      </c>
      <c r="H5792" s="15" t="s">
        <v>1742</v>
      </c>
      <c r="I5792" s="15" t="s">
        <v>59</v>
      </c>
      <c r="J5792" s="15" t="s">
        <v>60</v>
      </c>
      <c r="K5792" s="15" t="s">
        <v>17</v>
      </c>
      <c r="L5792" s="15" t="str">
        <f t="array" ref="L5792">_xlfn.XLOOKUP(M5792,reference_province_to_city!$A$2:$A$11,reference_province_to_city!$B$2:$B$11)</f>
        <v>Semarang</v>
      </c>
      <c r="M5792" s="15" t="s">
        <v>15</v>
      </c>
      <c r="N5792" s="15">
        <v>50111.0</v>
      </c>
      <c r="O5792" s="15">
        <f t="array" ref="O5792">_xlfn.XLOOKUP(M5792,reference_postal_code!$B$2:$B$11,reference_postal_code!$A$2:$A$11)</f>
        <v>50111</v>
      </c>
      <c r="P5792" s="15" t="s">
        <v>77</v>
      </c>
      <c r="Q5792" s="15" t="s">
        <v>2336</v>
      </c>
      <c r="R5792" s="15" t="s">
        <v>65</v>
      </c>
      <c r="S5792" s="15" t="s">
        <v>66</v>
      </c>
      <c r="T5792" s="15" t="s">
        <v>2337</v>
      </c>
      <c r="U5792" s="28">
        <v>269100.0</v>
      </c>
      <c r="V5792" s="15">
        <v>3.0</v>
      </c>
      <c r="W5792" s="31">
        <v>0.0</v>
      </c>
      <c r="X5792" s="28">
        <v>131859.0</v>
      </c>
    </row>
    <row r="5793" ht="15.75" customHeight="1">
      <c r="A5793" s="15">
        <v>7127.0</v>
      </c>
      <c r="B5793" s="15" t="s">
        <v>8037</v>
      </c>
      <c r="C5793" s="18">
        <v>42640.0</v>
      </c>
      <c r="D5793" s="18">
        <v>42642.0</v>
      </c>
      <c r="E5793" s="18">
        <f t="shared" si="1"/>
        <v>42642</v>
      </c>
      <c r="F5793" s="15" t="s">
        <v>114</v>
      </c>
      <c r="G5793" s="15" t="s">
        <v>1741</v>
      </c>
      <c r="H5793" s="15" t="s">
        <v>1742</v>
      </c>
      <c r="I5793" s="15" t="s">
        <v>59</v>
      </c>
      <c r="J5793" s="15" t="s">
        <v>60</v>
      </c>
      <c r="K5793" s="15" t="s">
        <v>17</v>
      </c>
      <c r="L5793" s="15" t="str">
        <f t="array" ref="L5793">_xlfn.XLOOKUP(M5793,reference_province_to_city!$A$2:$A$11,reference_province_to_city!$B$2:$B$11)</f>
        <v>Semarang</v>
      </c>
      <c r="M5793" s="15" t="s">
        <v>15</v>
      </c>
      <c r="N5793" s="15">
        <v>50111.0</v>
      </c>
      <c r="O5793" s="15">
        <f t="array" ref="O5793">_xlfn.XLOOKUP(M5793,reference_postal_code!$B$2:$B$11,reference_postal_code!$A$2:$A$11)</f>
        <v>50111</v>
      </c>
      <c r="P5793" s="15" t="s">
        <v>77</v>
      </c>
      <c r="Q5793" s="15" t="s">
        <v>809</v>
      </c>
      <c r="R5793" s="15" t="s">
        <v>65</v>
      </c>
      <c r="S5793" s="15" t="s">
        <v>93</v>
      </c>
      <c r="T5793" s="15" t="s">
        <v>810</v>
      </c>
      <c r="U5793" s="28">
        <v>208350.0</v>
      </c>
      <c r="V5793" s="15">
        <v>3.0</v>
      </c>
      <c r="W5793" s="31">
        <v>0.0</v>
      </c>
      <c r="X5793" s="28">
        <v>68755.0</v>
      </c>
    </row>
    <row r="5794" ht="15.75" customHeight="1">
      <c r="A5794" s="15">
        <v>377.0</v>
      </c>
      <c r="B5794" s="15" t="s">
        <v>8038</v>
      </c>
      <c r="C5794" s="18">
        <v>42641.0</v>
      </c>
      <c r="D5794" s="18">
        <v>42644.0</v>
      </c>
      <c r="E5794" s="18">
        <f t="shared" si="1"/>
        <v>42644</v>
      </c>
      <c r="F5794" s="15" t="s">
        <v>125</v>
      </c>
      <c r="G5794" s="15" t="s">
        <v>255</v>
      </c>
      <c r="H5794" s="15" t="s">
        <v>256</v>
      </c>
      <c r="I5794" s="15" t="s">
        <v>128</v>
      </c>
      <c r="J5794" s="15" t="s">
        <v>60</v>
      </c>
      <c r="K5794" s="15" t="s">
        <v>22</v>
      </c>
      <c r="L5794" s="15" t="str">
        <f t="array" ref="L5794">_xlfn.XLOOKUP(M5794,reference_province_to_city!$A$2:$A$11,reference_province_to_city!$B$2:$B$11)</f>
        <v>Surabaya</v>
      </c>
      <c r="M5794" s="15" t="s">
        <v>20</v>
      </c>
      <c r="N5794" s="15">
        <v>60231.0</v>
      </c>
      <c r="O5794" s="15">
        <f t="array" ref="O5794">_xlfn.XLOOKUP(M5794,reference_postal_code!$B$2:$B$11,reference_postal_code!$A$2:$A$11)</f>
        <v>60231</v>
      </c>
      <c r="P5794" s="15" t="s">
        <v>166</v>
      </c>
      <c r="Q5794" s="15" t="s">
        <v>3183</v>
      </c>
      <c r="R5794" s="15" t="s">
        <v>65</v>
      </c>
      <c r="S5794" s="15" t="s">
        <v>66</v>
      </c>
      <c r="T5794" s="15" t="s">
        <v>3184</v>
      </c>
      <c r="U5794" s="28">
        <v>1487040.0</v>
      </c>
      <c r="V5794" s="15">
        <v>4.0</v>
      </c>
      <c r="W5794" s="31">
        <v>0.2</v>
      </c>
      <c r="X5794" s="28">
        <v>464700.0</v>
      </c>
    </row>
    <row r="5795" ht="15.75" customHeight="1">
      <c r="A5795" s="15">
        <v>1077.0</v>
      </c>
      <c r="B5795" s="15" t="s">
        <v>8039</v>
      </c>
      <c r="C5795" s="18">
        <v>42642.0</v>
      </c>
      <c r="D5795" s="18"/>
      <c r="E5795" s="18">
        <f t="shared" si="1"/>
        <v>42645</v>
      </c>
      <c r="F5795" s="15" t="s">
        <v>125</v>
      </c>
      <c r="G5795" s="15" t="s">
        <v>4483</v>
      </c>
      <c r="H5795" s="15" t="s">
        <v>4484</v>
      </c>
      <c r="I5795" s="15" t="s">
        <v>76</v>
      </c>
      <c r="J5795" s="15" t="s">
        <v>60</v>
      </c>
      <c r="K5795" s="15" t="s">
        <v>19</v>
      </c>
      <c r="L5795" s="15" t="str">
        <f t="array" ref="L5795">_xlfn.XLOOKUP(M5795,reference_province_to_city!$A$2:$A$11,reference_province_to_city!$B$2:$B$11)</f>
        <v>Yogyakarta</v>
      </c>
      <c r="M5795" s="15" t="s">
        <v>18</v>
      </c>
      <c r="N5795" s="15">
        <v>55111.0</v>
      </c>
      <c r="O5795" s="15">
        <f t="array" ref="O5795">_xlfn.XLOOKUP(M5795,reference_postal_code!$B$2:$B$11,reference_postal_code!$A$2:$A$11)</f>
        <v>55111</v>
      </c>
      <c r="P5795" s="15" t="s">
        <v>77</v>
      </c>
      <c r="Q5795" s="15" t="s">
        <v>8040</v>
      </c>
      <c r="R5795" s="15" t="s">
        <v>65</v>
      </c>
      <c r="S5795" s="15" t="s">
        <v>93</v>
      </c>
      <c r="T5795" s="15" t="s">
        <v>8041</v>
      </c>
      <c r="U5795" s="28">
        <v>613200.0</v>
      </c>
      <c r="V5795" s="15">
        <v>7.0</v>
      </c>
      <c r="W5795" s="31">
        <v>0.0</v>
      </c>
      <c r="X5795" s="28">
        <v>159432.0</v>
      </c>
    </row>
    <row r="5796" ht="15.75" customHeight="1">
      <c r="A5796" s="15">
        <v>9987.0</v>
      </c>
      <c r="B5796" s="15" t="s">
        <v>8042</v>
      </c>
      <c r="C5796" s="18">
        <v>42642.0</v>
      </c>
      <c r="D5796" s="18">
        <v>42646.0</v>
      </c>
      <c r="E5796" s="18">
        <f t="shared" si="1"/>
        <v>42646</v>
      </c>
      <c r="F5796" s="15" t="s">
        <v>55</v>
      </c>
      <c r="G5796" s="15" t="s">
        <v>3981</v>
      </c>
      <c r="H5796" s="15" t="s">
        <v>3982</v>
      </c>
      <c r="I5796" s="15" t="s">
        <v>59</v>
      </c>
      <c r="J5796" s="15" t="s">
        <v>60</v>
      </c>
      <c r="K5796" s="15" t="s">
        <v>17</v>
      </c>
      <c r="L5796" s="15" t="str">
        <f t="array" ref="L5796">_xlfn.XLOOKUP(M5796,reference_province_to_city!$A$2:$A$11,reference_province_to_city!$B$2:$B$11)</f>
        <v>Semarang</v>
      </c>
      <c r="M5796" s="15" t="s">
        <v>15</v>
      </c>
      <c r="N5796" s="15">
        <v>50111.0</v>
      </c>
      <c r="O5796" s="15">
        <f t="array" ref="O5796">_xlfn.XLOOKUP(M5796,reference_postal_code!$B$2:$B$11,reference_postal_code!$A$2:$A$11)</f>
        <v>50111</v>
      </c>
      <c r="P5796" s="15" t="s">
        <v>77</v>
      </c>
      <c r="Q5796" s="15" t="s">
        <v>1163</v>
      </c>
      <c r="R5796" s="15" t="s">
        <v>110</v>
      </c>
      <c r="S5796" s="15" t="s">
        <v>149</v>
      </c>
      <c r="T5796" s="15" t="s">
        <v>1164</v>
      </c>
      <c r="U5796" s="28">
        <v>543600.0</v>
      </c>
      <c r="V5796" s="15">
        <v>1.0</v>
      </c>
      <c r="W5796" s="31">
        <v>0.0</v>
      </c>
      <c r="X5796" s="28">
        <v>228312.0</v>
      </c>
    </row>
    <row r="5797" ht="15.75" customHeight="1">
      <c r="A5797" s="15">
        <v>3501.0</v>
      </c>
      <c r="B5797" s="15" t="s">
        <v>8043</v>
      </c>
      <c r="C5797" s="18">
        <v>42642.0</v>
      </c>
      <c r="D5797" s="18">
        <v>42646.0</v>
      </c>
      <c r="E5797" s="18">
        <f t="shared" si="1"/>
        <v>42646</v>
      </c>
      <c r="F5797" s="15" t="s">
        <v>55</v>
      </c>
      <c r="G5797" s="15" t="s">
        <v>4049</v>
      </c>
      <c r="H5797" s="15" t="s">
        <v>4050</v>
      </c>
      <c r="I5797" s="15" t="s">
        <v>59</v>
      </c>
      <c r="J5797" s="15" t="s">
        <v>60</v>
      </c>
      <c r="K5797" s="15" t="s">
        <v>10</v>
      </c>
      <c r="L5797" s="15" t="str">
        <f t="array" ref="L5797">_xlfn.XLOOKUP(M5797,reference_province_to_city!$A$2:$A$11,reference_province_to_city!$B$2:$B$11)</f>
        <v>Jakarta</v>
      </c>
      <c r="M5797" s="15" t="s">
        <v>7</v>
      </c>
      <c r="N5797" s="15">
        <v>10110.0</v>
      </c>
      <c r="O5797" s="15">
        <f t="array" ref="O5797">_xlfn.XLOOKUP(M5797,reference_postal_code!$B$2:$B$11,reference_postal_code!$A$2:$A$11)</f>
        <v>10110</v>
      </c>
      <c r="P5797" s="15" t="s">
        <v>117</v>
      </c>
      <c r="Q5797" s="15" t="s">
        <v>2681</v>
      </c>
      <c r="R5797" s="15" t="s">
        <v>65</v>
      </c>
      <c r="S5797" s="15" t="s">
        <v>83</v>
      </c>
      <c r="T5797" s="15" t="s">
        <v>2682</v>
      </c>
      <c r="U5797" s="28">
        <v>944100.0</v>
      </c>
      <c r="V5797" s="15">
        <v>3.0</v>
      </c>
      <c r="W5797" s="31">
        <v>0.0</v>
      </c>
      <c r="X5797" s="28">
        <v>453168.0</v>
      </c>
    </row>
    <row r="5798" ht="15.75" customHeight="1">
      <c r="A5798" s="15">
        <v>8088.0</v>
      </c>
      <c r="B5798" s="15" t="s">
        <v>8044</v>
      </c>
      <c r="C5798" s="18">
        <v>42642.0</v>
      </c>
      <c r="D5798" s="18">
        <v>42644.0</v>
      </c>
      <c r="E5798" s="18">
        <f t="shared" si="1"/>
        <v>42644</v>
      </c>
      <c r="F5798" s="15" t="s">
        <v>114</v>
      </c>
      <c r="G5798" s="15" t="s">
        <v>3418</v>
      </c>
      <c r="H5798" s="15" t="s">
        <v>3419</v>
      </c>
      <c r="I5798" s="15" t="s">
        <v>128</v>
      </c>
      <c r="J5798" s="15" t="s">
        <v>60</v>
      </c>
      <c r="K5798" s="15" t="s">
        <v>31</v>
      </c>
      <c r="L5798" s="15" t="str">
        <f t="array" ref="L5798">_xlfn.XLOOKUP(M5798,reference_province_to_city!$A$2:$A$11,reference_province_to_city!$B$2:$B$11)</f>
        <v>Balikpapan</v>
      </c>
      <c r="M5798" s="15" t="s">
        <v>21</v>
      </c>
      <c r="N5798" s="15">
        <v>76114.0</v>
      </c>
      <c r="O5798" s="15">
        <f t="array" ref="O5798">_xlfn.XLOOKUP(M5798,reference_postal_code!$B$2:$B$11,reference_postal_code!$A$2:$A$11)</f>
        <v>76114</v>
      </c>
      <c r="P5798" s="15" t="s">
        <v>166</v>
      </c>
      <c r="Q5798" s="15" t="s">
        <v>284</v>
      </c>
      <c r="R5798" s="15" t="s">
        <v>65</v>
      </c>
      <c r="S5798" s="15" t="s">
        <v>93</v>
      </c>
      <c r="T5798" s="15" t="s">
        <v>285</v>
      </c>
      <c r="U5798" s="28">
        <v>157440.0</v>
      </c>
      <c r="V5798" s="15">
        <v>4.0</v>
      </c>
      <c r="W5798" s="31">
        <v>0.2</v>
      </c>
      <c r="X5798" s="28">
        <v>17712.0</v>
      </c>
    </row>
    <row r="5799" ht="15.75" customHeight="1">
      <c r="A5799" s="15">
        <v>5357.0</v>
      </c>
      <c r="B5799" s="15" t="s">
        <v>8045</v>
      </c>
      <c r="C5799" s="18">
        <v>42642.0</v>
      </c>
      <c r="D5799" s="18">
        <v>42646.0</v>
      </c>
      <c r="E5799" s="18">
        <f t="shared" si="1"/>
        <v>42646</v>
      </c>
      <c r="F5799" s="15" t="s">
        <v>55</v>
      </c>
      <c r="G5799" s="15" t="s">
        <v>4224</v>
      </c>
      <c r="H5799" s="15" t="s">
        <v>4225</v>
      </c>
      <c r="I5799" s="15" t="s">
        <v>59</v>
      </c>
      <c r="J5799" s="15" t="s">
        <v>60</v>
      </c>
      <c r="K5799" s="15" t="s">
        <v>14</v>
      </c>
      <c r="L5799" s="15" t="str">
        <f t="array" ref="L5799">_xlfn.XLOOKUP(M5799,reference_province_to_city!$A$2:$A$11,reference_province_to_city!$B$2:$B$11)</f>
        <v>Bandung</v>
      </c>
      <c r="M5799" s="15" t="s">
        <v>12</v>
      </c>
      <c r="N5799" s="15">
        <v>40111.0</v>
      </c>
      <c r="O5799" s="15">
        <f t="array" ref="O5799">_xlfn.XLOOKUP(M5799,reference_postal_code!$B$2:$B$11,reference_postal_code!$A$2:$A$11)</f>
        <v>40111</v>
      </c>
      <c r="P5799" s="15" t="s">
        <v>117</v>
      </c>
      <c r="Q5799" s="15" t="s">
        <v>3324</v>
      </c>
      <c r="R5799" s="15" t="s">
        <v>65</v>
      </c>
      <c r="S5799" s="15" t="s">
        <v>83</v>
      </c>
      <c r="T5799" s="15" t="s">
        <v>3325</v>
      </c>
      <c r="U5799" s="28">
        <v>408600.0</v>
      </c>
      <c r="V5799" s="15">
        <v>5.0</v>
      </c>
      <c r="W5799" s="31">
        <v>0.2</v>
      </c>
      <c r="X5799" s="28">
        <v>143010.0</v>
      </c>
    </row>
    <row r="5800" ht="15.75" customHeight="1">
      <c r="A5800" s="15">
        <v>1683.0</v>
      </c>
      <c r="B5800" s="15" t="s">
        <v>8046</v>
      </c>
      <c r="C5800" s="18">
        <v>42642.0</v>
      </c>
      <c r="D5800" s="18">
        <v>42644.0</v>
      </c>
      <c r="E5800" s="18">
        <f t="shared" si="1"/>
        <v>42644</v>
      </c>
      <c r="F5800" s="15" t="s">
        <v>114</v>
      </c>
      <c r="G5800" s="15" t="s">
        <v>1931</v>
      </c>
      <c r="H5800" s="15" t="s">
        <v>1932</v>
      </c>
      <c r="I5800" s="15" t="s">
        <v>59</v>
      </c>
      <c r="J5800" s="15" t="s">
        <v>60</v>
      </c>
      <c r="K5800" s="15" t="s">
        <v>29</v>
      </c>
      <c r="L5800" s="15" t="str">
        <f t="array" ref="L5800">_xlfn.XLOOKUP(M5800,reference_province_to_city!$A$2:$A$11,reference_province_to_city!$B$2:$B$11)</f>
        <v>Palembang</v>
      </c>
      <c r="M5800" s="15" t="s">
        <v>13</v>
      </c>
      <c r="N5800" s="15">
        <v>30111.0</v>
      </c>
      <c r="O5800" s="15">
        <f t="array" ref="O5800">_xlfn.XLOOKUP(M5800,reference_postal_code!$B$2:$B$11,reference_postal_code!$A$2:$A$11)</f>
        <v>30111</v>
      </c>
      <c r="P5800" s="15" t="s">
        <v>77</v>
      </c>
      <c r="Q5800" s="15" t="s">
        <v>697</v>
      </c>
      <c r="R5800" s="15" t="s">
        <v>65</v>
      </c>
      <c r="S5800" s="15" t="s">
        <v>66</v>
      </c>
      <c r="T5800" s="15" t="s">
        <v>698</v>
      </c>
      <c r="U5800" s="28">
        <v>284550.0</v>
      </c>
      <c r="V5800" s="15">
        <v>1.0</v>
      </c>
      <c r="W5800" s="31">
        <v>0.0</v>
      </c>
      <c r="X5800" s="28">
        <v>136584.0</v>
      </c>
    </row>
    <row r="5801" ht="15.75" customHeight="1">
      <c r="A5801" s="15">
        <v>868.0</v>
      </c>
      <c r="B5801" s="15" t="s">
        <v>8047</v>
      </c>
      <c r="C5801" s="18">
        <v>42642.0</v>
      </c>
      <c r="D5801" s="18">
        <v>42645.0</v>
      </c>
      <c r="E5801" s="18">
        <f t="shared" si="1"/>
        <v>42645</v>
      </c>
      <c r="F5801" s="15" t="s">
        <v>125</v>
      </c>
      <c r="G5801" s="15" t="s">
        <v>5252</v>
      </c>
      <c r="H5801" s="15" t="s">
        <v>5253</v>
      </c>
      <c r="I5801" s="15" t="s">
        <v>128</v>
      </c>
      <c r="J5801" s="15" t="s">
        <v>60</v>
      </c>
      <c r="K5801" s="15" t="s">
        <v>22</v>
      </c>
      <c r="L5801" s="15" t="str">
        <f t="array" ref="L5801">_xlfn.XLOOKUP(M5801,reference_province_to_city!$A$2:$A$11,reference_province_to_city!$B$2:$B$11)</f>
        <v>Surabaya</v>
      </c>
      <c r="M5801" s="15" t="s">
        <v>20</v>
      </c>
      <c r="N5801" s="15">
        <v>60231.0</v>
      </c>
      <c r="O5801" s="15">
        <f t="array" ref="O5801">_xlfn.XLOOKUP(M5801,reference_postal_code!$B$2:$B$11,reference_postal_code!$A$2:$A$11)</f>
        <v>60231</v>
      </c>
      <c r="P5801" s="15" t="s">
        <v>166</v>
      </c>
      <c r="Q5801" s="15" t="s">
        <v>425</v>
      </c>
      <c r="R5801" s="15" t="s">
        <v>65</v>
      </c>
      <c r="S5801" s="15" t="s">
        <v>79</v>
      </c>
      <c r="T5801" s="15" t="s">
        <v>426</v>
      </c>
      <c r="U5801" s="28">
        <v>239040.0</v>
      </c>
      <c r="V5801" s="15">
        <v>4.0</v>
      </c>
      <c r="W5801" s="31">
        <v>0.2</v>
      </c>
      <c r="X5801" s="28">
        <v>77688.0</v>
      </c>
    </row>
    <row r="5802" ht="15.75" customHeight="1">
      <c r="A5802" s="15">
        <v>3502.0</v>
      </c>
      <c r="B5802" s="15" t="s">
        <v>8043</v>
      </c>
      <c r="C5802" s="18">
        <v>42642.0</v>
      </c>
      <c r="D5802" s="18">
        <v>42646.0</v>
      </c>
      <c r="E5802" s="18">
        <f t="shared" si="1"/>
        <v>42646</v>
      </c>
      <c r="F5802" s="15" t="s">
        <v>55</v>
      </c>
      <c r="G5802" s="15" t="s">
        <v>4049</v>
      </c>
      <c r="H5802" s="15" t="s">
        <v>4050</v>
      </c>
      <c r="I5802" s="15" t="s">
        <v>59</v>
      </c>
      <c r="J5802" s="15" t="s">
        <v>60</v>
      </c>
      <c r="K5802" s="15" t="s">
        <v>10</v>
      </c>
      <c r="L5802" s="15" t="str">
        <f t="array" ref="L5802">_xlfn.XLOOKUP(M5802,reference_province_to_city!$A$2:$A$11,reference_province_to_city!$B$2:$B$11)</f>
        <v>Jakarta</v>
      </c>
      <c r="M5802" s="15" t="s">
        <v>7</v>
      </c>
      <c r="N5802" s="15">
        <v>10110.0</v>
      </c>
      <c r="O5802" s="15">
        <f t="array" ref="O5802">_xlfn.XLOOKUP(M5802,reference_postal_code!$B$2:$B$11,reference_postal_code!$A$2:$A$11)</f>
        <v>10110</v>
      </c>
      <c r="P5802" s="15" t="s">
        <v>117</v>
      </c>
      <c r="Q5802" s="15" t="s">
        <v>3910</v>
      </c>
      <c r="R5802" s="15" t="s">
        <v>65</v>
      </c>
      <c r="S5802" s="15" t="s">
        <v>93</v>
      </c>
      <c r="T5802" s="15" t="s">
        <v>3911</v>
      </c>
      <c r="U5802" s="28">
        <v>388800.0</v>
      </c>
      <c r="V5802" s="15">
        <v>9.0</v>
      </c>
      <c r="W5802" s="31">
        <v>0.0</v>
      </c>
      <c r="X5802" s="28">
        <v>116640.0</v>
      </c>
    </row>
    <row r="5803" ht="15.75" customHeight="1">
      <c r="A5803" s="15">
        <v>3500.0</v>
      </c>
      <c r="B5803" s="15" t="s">
        <v>8043</v>
      </c>
      <c r="C5803" s="18">
        <v>42642.0</v>
      </c>
      <c r="D5803" s="18">
        <v>42646.0</v>
      </c>
      <c r="E5803" s="18">
        <f t="shared" si="1"/>
        <v>42646</v>
      </c>
      <c r="F5803" s="15" t="s">
        <v>55</v>
      </c>
      <c r="G5803" s="15" t="s">
        <v>4049</v>
      </c>
      <c r="H5803" s="15" t="s">
        <v>4050</v>
      </c>
      <c r="I5803" s="15" t="s">
        <v>59</v>
      </c>
      <c r="J5803" s="15" t="s">
        <v>60</v>
      </c>
      <c r="K5803" s="15" t="s">
        <v>10</v>
      </c>
      <c r="L5803" s="15" t="str">
        <f t="array" ref="L5803">_xlfn.XLOOKUP(M5803,reference_province_to_city!$A$2:$A$11,reference_province_to_city!$B$2:$B$11)</f>
        <v>Jakarta</v>
      </c>
      <c r="M5803" s="15" t="s">
        <v>7</v>
      </c>
      <c r="N5803" s="15">
        <v>10110.0</v>
      </c>
      <c r="O5803" s="15">
        <f t="array" ref="O5803">_xlfn.XLOOKUP(M5803,reference_postal_code!$B$2:$B$11,reference_postal_code!$A$2:$A$11)</f>
        <v>10110</v>
      </c>
      <c r="P5803" s="15" t="s">
        <v>117</v>
      </c>
      <c r="Q5803" s="15" t="s">
        <v>6857</v>
      </c>
      <c r="R5803" s="15" t="s">
        <v>110</v>
      </c>
      <c r="S5803" s="15" t="s">
        <v>149</v>
      </c>
      <c r="T5803" s="15" t="s">
        <v>6858</v>
      </c>
      <c r="U5803" s="28">
        <v>3149550.0</v>
      </c>
      <c r="V5803" s="15">
        <v>3.0</v>
      </c>
      <c r="W5803" s="31">
        <v>0.0</v>
      </c>
      <c r="X5803" s="28">
        <v>1070847.0</v>
      </c>
    </row>
    <row r="5804" ht="15.75" customHeight="1">
      <c r="A5804" s="15">
        <v>9332.0</v>
      </c>
      <c r="B5804" s="15" t="s">
        <v>8048</v>
      </c>
      <c r="C5804" s="18">
        <v>42642.0</v>
      </c>
      <c r="D5804" s="18">
        <v>42646.0</v>
      </c>
      <c r="E5804" s="18">
        <f t="shared" si="1"/>
        <v>42646</v>
      </c>
      <c r="F5804" s="15" t="s">
        <v>55</v>
      </c>
      <c r="G5804" s="15" t="s">
        <v>3434</v>
      </c>
      <c r="H5804" s="15" t="s">
        <v>3435</v>
      </c>
      <c r="I5804" s="15" t="s">
        <v>128</v>
      </c>
      <c r="J5804" s="15" t="s">
        <v>60</v>
      </c>
      <c r="L5804" s="15" t="str">
        <f t="array" ref="L5804">_xlfn.XLOOKUP(M5804,reference_province_to_city!$A$2:$A$11,reference_province_to_city!$B$2:$B$11)</f>
        <v>Jakarta</v>
      </c>
      <c r="M5804" s="15" t="s">
        <v>7</v>
      </c>
      <c r="N5804" s="15">
        <v>10110.0</v>
      </c>
      <c r="O5804" s="15">
        <f t="array" ref="O5804">_xlfn.XLOOKUP(M5804,reference_postal_code!$B$2:$B$11,reference_postal_code!$A$2:$A$11)</f>
        <v>10110</v>
      </c>
      <c r="P5804" s="15" t="s">
        <v>117</v>
      </c>
      <c r="Q5804" s="15" t="s">
        <v>1502</v>
      </c>
      <c r="R5804" s="15" t="s">
        <v>110</v>
      </c>
      <c r="S5804" s="15" t="s">
        <v>111</v>
      </c>
      <c r="T5804" s="15" t="s">
        <v>1503</v>
      </c>
      <c r="U5804" s="28">
        <v>1.2888E7</v>
      </c>
      <c r="V5804" s="15">
        <v>3.0</v>
      </c>
      <c r="W5804" s="31">
        <v>0.2</v>
      </c>
      <c r="X5804" s="28">
        <v>1127700.0</v>
      </c>
    </row>
    <row r="5805" ht="15.75" customHeight="1">
      <c r="A5805" s="15">
        <v>6946.0</v>
      </c>
      <c r="B5805" s="15" t="s">
        <v>8049</v>
      </c>
      <c r="C5805" s="18">
        <v>42643.0</v>
      </c>
      <c r="D5805" s="18">
        <v>42647.0</v>
      </c>
      <c r="E5805" s="18">
        <f t="shared" si="1"/>
        <v>42647</v>
      </c>
      <c r="F5805" s="15" t="s">
        <v>55</v>
      </c>
      <c r="G5805" s="15" t="s">
        <v>1490</v>
      </c>
      <c r="H5805" s="15" t="s">
        <v>1491</v>
      </c>
      <c r="I5805" s="15" t="s">
        <v>59</v>
      </c>
      <c r="J5805" s="15" t="s">
        <v>60</v>
      </c>
      <c r="K5805" s="15" t="s">
        <v>14</v>
      </c>
      <c r="L5805" s="15" t="str">
        <f t="array" ref="L5805">_xlfn.XLOOKUP(M5805,reference_province_to_city!$A$2:$A$11,reference_province_to_city!$B$2:$B$11)</f>
        <v>Bandung</v>
      </c>
      <c r="M5805" s="15" t="s">
        <v>12</v>
      </c>
      <c r="N5805" s="15">
        <v>40111.0</v>
      </c>
      <c r="O5805" s="15">
        <f t="array" ref="O5805">_xlfn.XLOOKUP(M5805,reference_postal_code!$B$2:$B$11,reference_postal_code!$A$2:$A$11)</f>
        <v>40111</v>
      </c>
      <c r="P5805" s="15" t="s">
        <v>117</v>
      </c>
      <c r="Q5805" s="15" t="s">
        <v>182</v>
      </c>
      <c r="R5805" s="15" t="s">
        <v>106</v>
      </c>
      <c r="S5805" s="15" t="s">
        <v>183</v>
      </c>
      <c r="T5805" s="15" t="s">
        <v>184</v>
      </c>
      <c r="U5805" s="28">
        <v>7858800.0</v>
      </c>
      <c r="V5805" s="15">
        <v>5.0</v>
      </c>
      <c r="W5805" s="31">
        <v>0.2</v>
      </c>
      <c r="X5805" s="28">
        <v>-392940.0</v>
      </c>
    </row>
    <row r="5806" ht="15.75" customHeight="1">
      <c r="A5806" s="15">
        <v>4225.0</v>
      </c>
      <c r="B5806" s="15" t="s">
        <v>8050</v>
      </c>
      <c r="C5806" s="18">
        <v>42643.0</v>
      </c>
      <c r="D5806" s="18">
        <v>42646.0</v>
      </c>
      <c r="E5806" s="18">
        <f t="shared" si="1"/>
        <v>42646</v>
      </c>
      <c r="F5806" s="15" t="s">
        <v>125</v>
      </c>
      <c r="G5806" s="15" t="s">
        <v>4847</v>
      </c>
      <c r="H5806" s="15" t="s">
        <v>4848</v>
      </c>
      <c r="I5806" s="15" t="s">
        <v>59</v>
      </c>
      <c r="J5806" s="15" t="s">
        <v>60</v>
      </c>
      <c r="K5806" s="15" t="s">
        <v>19</v>
      </c>
      <c r="L5806" s="15" t="str">
        <f t="array" ref="L5806">_xlfn.XLOOKUP(M5806,reference_province_to_city!$A$2:$A$11,reference_province_to_city!$B$2:$B$11)</f>
        <v>Yogyakarta</v>
      </c>
      <c r="M5806" s="15" t="s">
        <v>18</v>
      </c>
      <c r="N5806" s="15">
        <v>55111.0</v>
      </c>
      <c r="O5806" s="15">
        <f t="array" ref="O5806">_xlfn.XLOOKUP(M5806,reference_postal_code!$B$2:$B$11,reference_postal_code!$A$2:$A$11)</f>
        <v>55111</v>
      </c>
      <c r="P5806" s="15" t="s">
        <v>77</v>
      </c>
      <c r="Q5806" s="15" t="s">
        <v>338</v>
      </c>
      <c r="R5806" s="15" t="s">
        <v>65</v>
      </c>
      <c r="S5806" s="15" t="s">
        <v>83</v>
      </c>
      <c r="T5806" s="15" t="s">
        <v>339</v>
      </c>
      <c r="U5806" s="28">
        <v>29460.0</v>
      </c>
      <c r="V5806" s="15">
        <v>2.0</v>
      </c>
      <c r="W5806" s="31">
        <v>0.8</v>
      </c>
      <c r="X5806" s="28">
        <v>-48609.0</v>
      </c>
    </row>
    <row r="5807" ht="15.75" customHeight="1">
      <c r="A5807" s="15">
        <v>1068.0</v>
      </c>
      <c r="B5807" s="15" t="s">
        <v>8051</v>
      </c>
      <c r="C5807" s="18">
        <v>42644.0</v>
      </c>
      <c r="D5807" s="18">
        <v>42645.0</v>
      </c>
      <c r="E5807" s="18">
        <f t="shared" si="1"/>
        <v>42645</v>
      </c>
      <c r="F5807" s="15" t="s">
        <v>125</v>
      </c>
      <c r="G5807" s="15" t="s">
        <v>2104</v>
      </c>
      <c r="H5807" s="15" t="s">
        <v>2105</v>
      </c>
      <c r="I5807" s="15" t="s">
        <v>59</v>
      </c>
      <c r="J5807" s="15" t="s">
        <v>60</v>
      </c>
      <c r="K5807" s="15" t="s">
        <v>29</v>
      </c>
      <c r="L5807" s="15" t="str">
        <f t="array" ref="L5807">_xlfn.XLOOKUP(M5807,reference_province_to_city!$A$2:$A$11,reference_province_to_city!$B$2:$B$11)</f>
        <v>Palembang</v>
      </c>
      <c r="M5807" s="15" t="s">
        <v>13</v>
      </c>
      <c r="N5807" s="15">
        <v>30111.0</v>
      </c>
      <c r="O5807" s="15">
        <f t="array" ref="O5807">_xlfn.XLOOKUP(M5807,reference_postal_code!$B$2:$B$11,reference_postal_code!$A$2:$A$11)</f>
        <v>30111</v>
      </c>
      <c r="P5807" s="15" t="s">
        <v>77</v>
      </c>
      <c r="Q5807" s="15" t="s">
        <v>427</v>
      </c>
      <c r="R5807" s="15" t="s">
        <v>106</v>
      </c>
      <c r="S5807" s="15" t="s">
        <v>107</v>
      </c>
      <c r="T5807" s="15" t="s">
        <v>428</v>
      </c>
      <c r="U5807" s="28">
        <v>2922720.0</v>
      </c>
      <c r="V5807" s="15">
        <v>4.0</v>
      </c>
      <c r="W5807" s="31">
        <v>0.2</v>
      </c>
      <c r="X5807" s="28">
        <v>182670.0</v>
      </c>
    </row>
    <row r="5808" ht="15.75" customHeight="1">
      <c r="A5808" s="15">
        <v>1265.0</v>
      </c>
      <c r="B5808" s="15" t="s">
        <v>8052</v>
      </c>
      <c r="C5808" s="18">
        <v>42644.0</v>
      </c>
      <c r="D5808" s="18">
        <v>42645.0</v>
      </c>
      <c r="E5808" s="18">
        <f t="shared" si="1"/>
        <v>42645</v>
      </c>
      <c r="F5808" s="15" t="s">
        <v>125</v>
      </c>
      <c r="G5808" s="15" t="s">
        <v>3022</v>
      </c>
      <c r="H5808" s="15" t="s">
        <v>3023</v>
      </c>
      <c r="I5808" s="15" t="s">
        <v>59</v>
      </c>
      <c r="J5808" s="15" t="s">
        <v>60</v>
      </c>
      <c r="K5808" s="15" t="s">
        <v>26</v>
      </c>
      <c r="L5808" s="15" t="str">
        <f t="array" ref="L5808">_xlfn.XLOOKUP(M5808,reference_province_to_city!$A$2:$A$11,reference_province_to_city!$B$2:$B$11)</f>
        <v>Denpasar</v>
      </c>
      <c r="M5808" s="15" t="s">
        <v>24</v>
      </c>
      <c r="N5808" s="15">
        <v>80231.0</v>
      </c>
      <c r="O5808" s="15">
        <f t="array" ref="O5808">_xlfn.XLOOKUP(M5808,reference_postal_code!$B$2:$B$11,reference_postal_code!$A$2:$A$11)</f>
        <v>80231</v>
      </c>
      <c r="P5808" s="15" t="s">
        <v>63</v>
      </c>
      <c r="Q5808" s="15" t="s">
        <v>2341</v>
      </c>
      <c r="R5808" s="15" t="s">
        <v>106</v>
      </c>
      <c r="S5808" s="15" t="s">
        <v>139</v>
      </c>
      <c r="T5808" s="15" t="s">
        <v>2342</v>
      </c>
      <c r="U5808" s="28">
        <v>627750.0</v>
      </c>
      <c r="V5808" s="15">
        <v>5.0</v>
      </c>
      <c r="W5808" s="31">
        <v>0.0</v>
      </c>
      <c r="X5808" s="28">
        <v>163215.0</v>
      </c>
    </row>
    <row r="5809" ht="15.75" customHeight="1">
      <c r="A5809" s="15">
        <v>2229.0</v>
      </c>
      <c r="B5809" s="15" t="s">
        <v>8053</v>
      </c>
      <c r="C5809" s="18">
        <v>42644.0</v>
      </c>
      <c r="D5809" s="18">
        <v>42648.0</v>
      </c>
      <c r="E5809" s="18">
        <f t="shared" si="1"/>
        <v>42648</v>
      </c>
      <c r="F5809" s="15" t="s">
        <v>55</v>
      </c>
      <c r="G5809" s="15" t="s">
        <v>1490</v>
      </c>
      <c r="H5809" s="15" t="s">
        <v>1491</v>
      </c>
      <c r="I5809" s="15" t="s">
        <v>59</v>
      </c>
      <c r="J5809" s="15" t="s">
        <v>60</v>
      </c>
      <c r="K5809" s="15" t="s">
        <v>14</v>
      </c>
      <c r="L5809" s="15" t="str">
        <f t="array" ref="L5809">_xlfn.XLOOKUP(M5809,reference_province_to_city!$A$2:$A$11,reference_province_to_city!$B$2:$B$11)</f>
        <v>Bandung</v>
      </c>
      <c r="M5809" s="15" t="s">
        <v>12</v>
      </c>
      <c r="N5809" s="15">
        <v>40111.0</v>
      </c>
      <c r="O5809" s="15">
        <f t="array" ref="O5809">_xlfn.XLOOKUP(M5809,reference_postal_code!$B$2:$B$11,reference_postal_code!$A$2:$A$11)</f>
        <v>40111</v>
      </c>
      <c r="P5809" s="15" t="s">
        <v>117</v>
      </c>
      <c r="Q5809" s="15" t="s">
        <v>1843</v>
      </c>
      <c r="R5809" s="15" t="s">
        <v>106</v>
      </c>
      <c r="S5809" s="15" t="s">
        <v>218</v>
      </c>
      <c r="T5809" s="15" t="s">
        <v>1844</v>
      </c>
      <c r="U5809" s="28">
        <v>4958820.0</v>
      </c>
      <c r="V5809" s="15">
        <v>1.0</v>
      </c>
      <c r="W5809" s="31">
        <v>0.4</v>
      </c>
      <c r="X5809" s="28">
        <v>-1735587.0</v>
      </c>
    </row>
    <row r="5810" ht="15.75" customHeight="1">
      <c r="A5810" s="15">
        <v>2667.0</v>
      </c>
      <c r="B5810" s="15" t="s">
        <v>8054</v>
      </c>
      <c r="C5810" s="18">
        <v>42644.0</v>
      </c>
      <c r="D5810" s="18">
        <v>42644.0</v>
      </c>
      <c r="E5810" s="18">
        <f t="shared" si="1"/>
        <v>42644</v>
      </c>
      <c r="F5810" s="15" t="s">
        <v>466</v>
      </c>
      <c r="G5810" s="15" t="s">
        <v>3581</v>
      </c>
      <c r="H5810" s="15" t="s">
        <v>3582</v>
      </c>
      <c r="I5810" s="15" t="s">
        <v>59</v>
      </c>
      <c r="J5810" s="15" t="s">
        <v>60</v>
      </c>
      <c r="K5810" s="15" t="s">
        <v>28</v>
      </c>
      <c r="L5810" s="15" t="str">
        <f t="array" ref="L5810">_xlfn.XLOOKUP(M5810,reference_province_to_city!$A$2:$A$11,reference_province_to_city!$B$2:$B$11)</f>
        <v>Medan</v>
      </c>
      <c r="M5810" s="15" t="s">
        <v>11</v>
      </c>
      <c r="N5810" s="15">
        <v>20111.0</v>
      </c>
      <c r="O5810" s="15">
        <f t="array" ref="O5810">_xlfn.XLOOKUP(M5810,reference_postal_code!$B$2:$B$11,reference_postal_code!$A$2:$A$11)</f>
        <v>20111</v>
      </c>
      <c r="P5810" s="15" t="s">
        <v>77</v>
      </c>
      <c r="Q5810" s="15" t="s">
        <v>3959</v>
      </c>
      <c r="R5810" s="15" t="s">
        <v>110</v>
      </c>
      <c r="S5810" s="15" t="s">
        <v>149</v>
      </c>
      <c r="T5810" s="15" t="s">
        <v>3960</v>
      </c>
      <c r="U5810" s="28">
        <v>1192680.0</v>
      </c>
      <c r="V5810" s="15">
        <v>3.0</v>
      </c>
      <c r="W5810" s="31">
        <v>0.2</v>
      </c>
      <c r="X5810" s="28">
        <v>313078.0</v>
      </c>
    </row>
    <row r="5811" ht="15.75" customHeight="1">
      <c r="A5811" s="15">
        <v>7192.0</v>
      </c>
      <c r="B5811" s="15" t="s">
        <v>8055</v>
      </c>
      <c r="C5811" s="18">
        <v>42644.0</v>
      </c>
      <c r="D5811" s="18">
        <v>42649.0</v>
      </c>
      <c r="E5811" s="18">
        <f t="shared" si="1"/>
        <v>42649</v>
      </c>
      <c r="F5811" s="15" t="s">
        <v>114</v>
      </c>
      <c r="G5811" s="15" t="s">
        <v>2230</v>
      </c>
      <c r="H5811" s="15" t="s">
        <v>2231</v>
      </c>
      <c r="I5811" s="15" t="s">
        <v>59</v>
      </c>
      <c r="J5811" s="15" t="s">
        <v>60</v>
      </c>
      <c r="K5811" s="15" t="s">
        <v>28</v>
      </c>
      <c r="L5811" s="15" t="str">
        <f t="array" ref="L5811">_xlfn.XLOOKUP(M5811,reference_province_to_city!$A$2:$A$11,reference_province_to_city!$B$2:$B$11)</f>
        <v>Medan</v>
      </c>
      <c r="M5811" s="15" t="s">
        <v>11</v>
      </c>
      <c r="N5811" s="15">
        <v>20111.0</v>
      </c>
      <c r="O5811" s="15">
        <f t="array" ref="O5811">_xlfn.XLOOKUP(M5811,reference_postal_code!$B$2:$B$11,reference_postal_code!$A$2:$A$11)</f>
        <v>20111</v>
      </c>
      <c r="P5811" s="15" t="s">
        <v>77</v>
      </c>
      <c r="Q5811" s="15" t="s">
        <v>1033</v>
      </c>
      <c r="R5811" s="15" t="s">
        <v>65</v>
      </c>
      <c r="S5811" s="15" t="s">
        <v>83</v>
      </c>
      <c r="T5811" s="15" t="s">
        <v>1034</v>
      </c>
      <c r="U5811" s="28">
        <v>80820.0</v>
      </c>
      <c r="V5811" s="15">
        <v>4.0</v>
      </c>
      <c r="W5811" s="31">
        <v>0.7</v>
      </c>
      <c r="X5811" s="28">
        <v>-67350.0</v>
      </c>
    </row>
    <row r="5812" ht="15.75" customHeight="1">
      <c r="A5812" s="15">
        <v>1264.0</v>
      </c>
      <c r="B5812" s="15" t="s">
        <v>8052</v>
      </c>
      <c r="C5812" s="18">
        <v>42644.0</v>
      </c>
      <c r="D5812" s="18">
        <v>42645.0</v>
      </c>
      <c r="E5812" s="18">
        <f t="shared" si="1"/>
        <v>42645</v>
      </c>
      <c r="F5812" s="15" t="s">
        <v>125</v>
      </c>
      <c r="G5812" s="15" t="s">
        <v>3022</v>
      </c>
      <c r="H5812" s="15" t="s">
        <v>3023</v>
      </c>
      <c r="I5812" s="15" t="s">
        <v>59</v>
      </c>
      <c r="J5812" s="15" t="s">
        <v>60</v>
      </c>
      <c r="K5812" s="15" t="s">
        <v>26</v>
      </c>
      <c r="L5812" s="15" t="str">
        <f t="array" ref="L5812">_xlfn.XLOOKUP(M5812,reference_province_to_city!$A$2:$A$11,reference_province_to_city!$B$2:$B$11)</f>
        <v>Denpasar</v>
      </c>
      <c r="M5812" s="15" t="s">
        <v>24</v>
      </c>
      <c r="N5812" s="15">
        <v>80231.0</v>
      </c>
      <c r="O5812" s="15">
        <f t="array" ref="O5812">_xlfn.XLOOKUP(M5812,reference_postal_code!$B$2:$B$11,reference_postal_code!$A$2:$A$11)</f>
        <v>80231</v>
      </c>
      <c r="P5812" s="15" t="s">
        <v>63</v>
      </c>
      <c r="Q5812" s="15" t="s">
        <v>1963</v>
      </c>
      <c r="R5812" s="15" t="s">
        <v>110</v>
      </c>
      <c r="S5812" s="15" t="s">
        <v>111</v>
      </c>
      <c r="T5812" s="15" t="s">
        <v>1964</v>
      </c>
      <c r="U5812" s="28">
        <v>1048500.0</v>
      </c>
      <c r="V5812" s="15">
        <v>2.0</v>
      </c>
      <c r="W5812" s="31">
        <v>0.0</v>
      </c>
      <c r="X5812" s="28">
        <v>283095.0</v>
      </c>
    </row>
    <row r="5813" ht="15.75" customHeight="1">
      <c r="A5813" s="15">
        <v>7193.0</v>
      </c>
      <c r="B5813" s="15" t="s">
        <v>8055</v>
      </c>
      <c r="C5813" s="18">
        <v>42644.0</v>
      </c>
      <c r="D5813" s="18">
        <v>42649.0</v>
      </c>
      <c r="E5813" s="18">
        <f t="shared" si="1"/>
        <v>42649</v>
      </c>
      <c r="F5813" s="15" t="s">
        <v>114</v>
      </c>
      <c r="G5813" s="15" t="s">
        <v>2230</v>
      </c>
      <c r="H5813" s="15" t="s">
        <v>2231</v>
      </c>
      <c r="I5813" s="15" t="s">
        <v>59</v>
      </c>
      <c r="J5813" s="15" t="s">
        <v>60</v>
      </c>
      <c r="K5813" s="15" t="s">
        <v>28</v>
      </c>
      <c r="L5813" s="15" t="str">
        <f t="array" ref="L5813">_xlfn.XLOOKUP(M5813,reference_province_to_city!$A$2:$A$11,reference_province_to_city!$B$2:$B$11)</f>
        <v>Medan</v>
      </c>
      <c r="M5813" s="15" t="s">
        <v>11</v>
      </c>
      <c r="N5813" s="15">
        <v>20111.0</v>
      </c>
      <c r="O5813" s="15">
        <f t="array" ref="O5813">_xlfn.XLOOKUP(M5813,reference_postal_code!$B$2:$B$11,reference_postal_code!$A$2:$A$11)</f>
        <v>20111</v>
      </c>
      <c r="P5813" s="15" t="s">
        <v>77</v>
      </c>
      <c r="Q5813" s="15" t="s">
        <v>463</v>
      </c>
      <c r="R5813" s="15" t="s">
        <v>65</v>
      </c>
      <c r="S5813" s="15" t="s">
        <v>93</v>
      </c>
      <c r="T5813" s="15" t="s">
        <v>464</v>
      </c>
      <c r="U5813" s="28">
        <v>464640.0</v>
      </c>
      <c r="V5813" s="15">
        <v>8.0</v>
      </c>
      <c r="W5813" s="31">
        <v>0.2</v>
      </c>
      <c r="X5813" s="28">
        <v>75504.0</v>
      </c>
    </row>
    <row r="5814" ht="15.75" customHeight="1">
      <c r="A5814" s="15">
        <v>2668.0</v>
      </c>
      <c r="B5814" s="15" t="s">
        <v>8054</v>
      </c>
      <c r="C5814" s="18">
        <v>42644.0</v>
      </c>
      <c r="D5814" s="18">
        <v>42644.0</v>
      </c>
      <c r="E5814" s="18">
        <f t="shared" si="1"/>
        <v>42644</v>
      </c>
      <c r="F5814" s="15" t="s">
        <v>466</v>
      </c>
      <c r="G5814" s="15" t="s">
        <v>3581</v>
      </c>
      <c r="H5814" s="15" t="s">
        <v>3582</v>
      </c>
      <c r="I5814" s="15" t="s">
        <v>59</v>
      </c>
      <c r="J5814" s="15" t="s">
        <v>60</v>
      </c>
      <c r="K5814" s="15" t="s">
        <v>28</v>
      </c>
      <c r="L5814" s="15" t="str">
        <f t="array" ref="L5814">_xlfn.XLOOKUP(M5814,reference_province_to_city!$A$2:$A$11,reference_province_to_city!$B$2:$B$11)</f>
        <v>Medan</v>
      </c>
      <c r="M5814" s="15" t="s">
        <v>11</v>
      </c>
      <c r="N5814" s="15">
        <v>20111.0</v>
      </c>
      <c r="O5814" s="15">
        <f t="array" ref="O5814">_xlfn.XLOOKUP(M5814,reference_postal_code!$B$2:$B$11,reference_postal_code!$A$2:$A$11)</f>
        <v>20111</v>
      </c>
      <c r="P5814" s="15" t="s">
        <v>77</v>
      </c>
      <c r="Q5814" s="15" t="s">
        <v>1439</v>
      </c>
      <c r="R5814" s="15" t="s">
        <v>65</v>
      </c>
      <c r="S5814" s="15" t="s">
        <v>66</v>
      </c>
      <c r="T5814" s="15" t="s">
        <v>1440</v>
      </c>
      <c r="U5814" s="28">
        <v>425280.0</v>
      </c>
      <c r="V5814" s="15">
        <v>1.0</v>
      </c>
      <c r="W5814" s="31">
        <v>0.2</v>
      </c>
      <c r="X5814" s="28">
        <v>143532.0</v>
      </c>
    </row>
    <row r="5815" ht="15.75" customHeight="1">
      <c r="A5815" s="15">
        <v>6830.0</v>
      </c>
      <c r="B5815" s="15" t="s">
        <v>8056</v>
      </c>
      <c r="C5815" s="18">
        <v>42645.0</v>
      </c>
      <c r="D5815" s="18">
        <v>42652.0</v>
      </c>
      <c r="E5815" s="18">
        <f t="shared" si="1"/>
        <v>42652</v>
      </c>
      <c r="F5815" s="15" t="s">
        <v>55</v>
      </c>
      <c r="G5815" s="15" t="s">
        <v>3870</v>
      </c>
      <c r="H5815" s="15" t="s">
        <v>3871</v>
      </c>
      <c r="I5815" s="15" t="s">
        <v>128</v>
      </c>
      <c r="J5815" s="15" t="s">
        <v>60</v>
      </c>
      <c r="K5815" s="15" t="s">
        <v>31</v>
      </c>
      <c r="L5815" s="15" t="str">
        <f t="array" ref="L5815">_xlfn.XLOOKUP(M5815,reference_province_to_city!$A$2:$A$11,reference_province_to_city!$B$2:$B$11)</f>
        <v>Balikpapan</v>
      </c>
      <c r="M5815" s="15" t="s">
        <v>21</v>
      </c>
      <c r="N5815" s="15">
        <v>76114.0</v>
      </c>
      <c r="O5815" s="15">
        <f t="array" ref="O5815">_xlfn.XLOOKUP(M5815,reference_postal_code!$B$2:$B$11,reference_postal_code!$A$2:$A$11)</f>
        <v>76114</v>
      </c>
      <c r="P5815" s="15" t="s">
        <v>166</v>
      </c>
      <c r="Q5815" s="15" t="s">
        <v>6775</v>
      </c>
      <c r="R5815" s="15" t="s">
        <v>65</v>
      </c>
      <c r="S5815" s="15" t="s">
        <v>93</v>
      </c>
      <c r="T5815" s="15" t="s">
        <v>6776</v>
      </c>
      <c r="U5815" s="28">
        <v>509400.0</v>
      </c>
      <c r="V5815" s="15">
        <v>2.0</v>
      </c>
      <c r="W5815" s="31">
        <v>0.0</v>
      </c>
      <c r="X5815" s="28">
        <v>142632.0</v>
      </c>
    </row>
    <row r="5816" ht="15.75" customHeight="1">
      <c r="A5816" s="15">
        <v>2993.0</v>
      </c>
      <c r="B5816" s="15" t="s">
        <v>8057</v>
      </c>
      <c r="C5816" s="18">
        <v>42645.0</v>
      </c>
      <c r="D5816" s="18">
        <v>42649.0</v>
      </c>
      <c r="E5816" s="18">
        <f t="shared" si="1"/>
        <v>42649</v>
      </c>
      <c r="F5816" s="15" t="s">
        <v>55</v>
      </c>
      <c r="G5816" s="15" t="s">
        <v>5798</v>
      </c>
      <c r="H5816" s="15" t="s">
        <v>5799</v>
      </c>
      <c r="I5816" s="15" t="s">
        <v>128</v>
      </c>
      <c r="J5816" s="15" t="s">
        <v>60</v>
      </c>
      <c r="K5816" s="15" t="s">
        <v>10</v>
      </c>
      <c r="L5816" s="15" t="str">
        <f t="array" ref="L5816">_xlfn.XLOOKUP(M5816,reference_province_to_city!$A$2:$A$11,reference_province_to_city!$B$2:$B$11)</f>
        <v>Jakarta</v>
      </c>
      <c r="M5816" s="15" t="s">
        <v>7</v>
      </c>
      <c r="N5816" s="15">
        <v>10110.0</v>
      </c>
      <c r="O5816" s="15">
        <f t="array" ref="O5816">_xlfn.XLOOKUP(M5816,reference_postal_code!$B$2:$B$11,reference_postal_code!$A$2:$A$11)</f>
        <v>10110</v>
      </c>
      <c r="P5816" s="15" t="s">
        <v>117</v>
      </c>
      <c r="Q5816" s="15" t="s">
        <v>3053</v>
      </c>
      <c r="R5816" s="15" t="s">
        <v>65</v>
      </c>
      <c r="S5816" s="15" t="s">
        <v>222</v>
      </c>
      <c r="T5816" s="15" t="s">
        <v>3054</v>
      </c>
      <c r="U5816" s="28">
        <v>921600.0</v>
      </c>
      <c r="V5816" s="15">
        <v>3.0</v>
      </c>
      <c r="W5816" s="31">
        <v>0.0</v>
      </c>
      <c r="X5816" s="28">
        <v>248832.0</v>
      </c>
    </row>
    <row r="5817" ht="15.75" customHeight="1">
      <c r="A5817" s="15">
        <v>4513.0</v>
      </c>
      <c r="B5817" s="15" t="s">
        <v>8058</v>
      </c>
      <c r="C5817" s="18">
        <v>42645.0</v>
      </c>
      <c r="D5817" s="18">
        <v>42646.0</v>
      </c>
      <c r="E5817" s="18">
        <f t="shared" si="1"/>
        <v>42646</v>
      </c>
      <c r="F5817" s="15" t="s">
        <v>125</v>
      </c>
      <c r="G5817" s="15" t="s">
        <v>7459</v>
      </c>
      <c r="H5817" s="15" t="s">
        <v>7460</v>
      </c>
      <c r="I5817" s="15" t="s">
        <v>59</v>
      </c>
      <c r="J5817" s="15" t="s">
        <v>60</v>
      </c>
      <c r="K5817" s="15" t="s">
        <v>14</v>
      </c>
      <c r="L5817" s="15" t="str">
        <f t="array" ref="L5817">_xlfn.XLOOKUP(M5817,reference_province_to_city!$A$2:$A$11,reference_province_to_city!$B$2:$B$11)</f>
        <v>Bandung</v>
      </c>
      <c r="M5817" s="15" t="s">
        <v>12</v>
      </c>
      <c r="O5817" s="15">
        <f t="array" ref="O5817">_xlfn.XLOOKUP(M5817,reference_postal_code!$B$2:$B$11,reference_postal_code!$A$2:$A$11)</f>
        <v>40111</v>
      </c>
      <c r="P5817" s="15" t="s">
        <v>117</v>
      </c>
      <c r="Q5817" s="15" t="s">
        <v>3064</v>
      </c>
      <c r="R5817" s="15" t="s">
        <v>65</v>
      </c>
      <c r="S5817" s="15" t="s">
        <v>83</v>
      </c>
      <c r="T5817" s="15" t="s">
        <v>3065</v>
      </c>
      <c r="U5817" s="28">
        <v>821880.0</v>
      </c>
      <c r="V5817" s="15">
        <v>6.0</v>
      </c>
      <c r="W5817" s="31">
        <v>0.7</v>
      </c>
      <c r="X5817" s="28">
        <v>-602712.0</v>
      </c>
    </row>
    <row r="5818" ht="15.75" customHeight="1">
      <c r="A5818" s="15">
        <v>6828.0</v>
      </c>
      <c r="B5818" s="15" t="s">
        <v>8056</v>
      </c>
      <c r="C5818" s="18">
        <v>42645.0</v>
      </c>
      <c r="D5818" s="18">
        <v>42652.0</v>
      </c>
      <c r="E5818" s="18">
        <f t="shared" si="1"/>
        <v>42652</v>
      </c>
      <c r="F5818" s="15" t="s">
        <v>55</v>
      </c>
      <c r="G5818" s="15" t="s">
        <v>3870</v>
      </c>
      <c r="H5818" s="15" t="s">
        <v>3871</v>
      </c>
      <c r="I5818" s="15" t="s">
        <v>128</v>
      </c>
      <c r="J5818" s="15" t="s">
        <v>60</v>
      </c>
      <c r="K5818" s="15" t="s">
        <v>31</v>
      </c>
      <c r="L5818" s="15" t="str">
        <f t="array" ref="L5818">_xlfn.XLOOKUP(M5818,reference_province_to_city!$A$2:$A$11,reference_province_to_city!$B$2:$B$11)</f>
        <v>Balikpapan</v>
      </c>
      <c r="M5818" s="15" t="s">
        <v>21</v>
      </c>
      <c r="N5818" s="15">
        <v>76114.0</v>
      </c>
      <c r="O5818" s="15">
        <f t="array" ref="O5818">_xlfn.XLOOKUP(M5818,reference_postal_code!$B$2:$B$11,reference_postal_code!$A$2:$A$11)</f>
        <v>76114</v>
      </c>
      <c r="P5818" s="15" t="s">
        <v>166</v>
      </c>
      <c r="Q5818" s="15" t="s">
        <v>2621</v>
      </c>
      <c r="R5818" s="15" t="s">
        <v>65</v>
      </c>
      <c r="S5818" s="15" t="s">
        <v>83</v>
      </c>
      <c r="T5818" s="15" t="s">
        <v>2622</v>
      </c>
      <c r="U5818" s="28">
        <v>1.10397E7</v>
      </c>
      <c r="V5818" s="15">
        <v>2.0</v>
      </c>
      <c r="W5818" s="31">
        <v>0.0</v>
      </c>
      <c r="X5818" s="28">
        <v>4967865.0</v>
      </c>
    </row>
    <row r="5819" ht="15.75" customHeight="1">
      <c r="A5819" s="15">
        <v>6827.0</v>
      </c>
      <c r="B5819" s="15" t="s">
        <v>8056</v>
      </c>
      <c r="C5819" s="18">
        <v>42645.0</v>
      </c>
      <c r="D5819" s="18">
        <v>42652.0</v>
      </c>
      <c r="E5819" s="18">
        <f t="shared" si="1"/>
        <v>42652</v>
      </c>
      <c r="F5819" s="15" t="s">
        <v>55</v>
      </c>
      <c r="G5819" s="15" t="s">
        <v>3870</v>
      </c>
      <c r="H5819" s="15" t="s">
        <v>3871</v>
      </c>
      <c r="I5819" s="15" t="s">
        <v>128</v>
      </c>
      <c r="J5819" s="15" t="s">
        <v>60</v>
      </c>
      <c r="K5819" s="15" t="s">
        <v>31</v>
      </c>
      <c r="L5819" s="15" t="str">
        <f t="array" ref="L5819">_xlfn.XLOOKUP(M5819,reference_province_to_city!$A$2:$A$11,reference_province_to_city!$B$2:$B$11)</f>
        <v>Balikpapan</v>
      </c>
      <c r="M5819" s="15" t="s">
        <v>21</v>
      </c>
      <c r="N5819" s="15">
        <v>76114.0</v>
      </c>
      <c r="O5819" s="15">
        <f t="array" ref="O5819">_xlfn.XLOOKUP(M5819,reference_postal_code!$B$2:$B$11,reference_postal_code!$A$2:$A$11)</f>
        <v>76114</v>
      </c>
      <c r="P5819" s="15" t="s">
        <v>166</v>
      </c>
      <c r="Q5819" s="15" t="s">
        <v>7391</v>
      </c>
      <c r="R5819" s="15" t="s">
        <v>110</v>
      </c>
      <c r="S5819" s="15" t="s">
        <v>1391</v>
      </c>
      <c r="T5819" s="15" t="s">
        <v>7392</v>
      </c>
      <c r="U5819" s="28">
        <v>2.6249925E8</v>
      </c>
      <c r="V5819" s="15">
        <v>5.0</v>
      </c>
      <c r="W5819" s="31">
        <v>0.0</v>
      </c>
      <c r="X5819" s="28">
        <v>1.2599964E8</v>
      </c>
    </row>
    <row r="5820" ht="15.75" customHeight="1">
      <c r="A5820" s="15">
        <v>6829.0</v>
      </c>
      <c r="B5820" s="15" t="s">
        <v>8056</v>
      </c>
      <c r="C5820" s="18">
        <v>42645.0</v>
      </c>
      <c r="D5820" s="18">
        <v>42652.0</v>
      </c>
      <c r="E5820" s="18">
        <f t="shared" si="1"/>
        <v>42652</v>
      </c>
      <c r="F5820" s="15" t="s">
        <v>55</v>
      </c>
      <c r="G5820" s="15" t="s">
        <v>3870</v>
      </c>
      <c r="H5820" s="15" t="s">
        <v>3871</v>
      </c>
      <c r="I5820" s="15" t="s">
        <v>128</v>
      </c>
      <c r="J5820" s="15" t="s">
        <v>60</v>
      </c>
      <c r="K5820" s="15" t="s">
        <v>31</v>
      </c>
      <c r="L5820" s="15" t="str">
        <f t="array" ref="L5820">_xlfn.XLOOKUP(M5820,reference_province_to_city!$A$2:$A$11,reference_province_to_city!$B$2:$B$11)</f>
        <v>Balikpapan</v>
      </c>
      <c r="M5820" s="15" t="s">
        <v>21</v>
      </c>
      <c r="N5820" s="15">
        <v>76114.0</v>
      </c>
      <c r="O5820" s="15">
        <f t="array" ref="O5820">_xlfn.XLOOKUP(M5820,reference_postal_code!$B$2:$B$11,reference_postal_code!$A$2:$A$11)</f>
        <v>76114</v>
      </c>
      <c r="P5820" s="15" t="s">
        <v>166</v>
      </c>
      <c r="Q5820" s="15" t="s">
        <v>3159</v>
      </c>
      <c r="R5820" s="15" t="s">
        <v>65</v>
      </c>
      <c r="S5820" s="15" t="s">
        <v>83</v>
      </c>
      <c r="T5820" s="15" t="s">
        <v>3160</v>
      </c>
      <c r="U5820" s="28">
        <v>515550.0</v>
      </c>
      <c r="V5820" s="15">
        <v>7.0</v>
      </c>
      <c r="W5820" s="31">
        <v>0.0</v>
      </c>
      <c r="X5820" s="28">
        <v>252620.0</v>
      </c>
    </row>
    <row r="5821" ht="15.75" customHeight="1">
      <c r="A5821" s="15">
        <v>6826.0</v>
      </c>
      <c r="B5821" s="15" t="s">
        <v>8056</v>
      </c>
      <c r="C5821" s="18">
        <v>42645.0</v>
      </c>
      <c r="D5821" s="18">
        <v>42652.0</v>
      </c>
      <c r="E5821" s="18">
        <f t="shared" si="1"/>
        <v>42652</v>
      </c>
      <c r="F5821" s="15" t="s">
        <v>55</v>
      </c>
      <c r="G5821" s="15" t="s">
        <v>3870</v>
      </c>
      <c r="H5821" s="15" t="s">
        <v>3871</v>
      </c>
      <c r="I5821" s="15" t="s">
        <v>128</v>
      </c>
      <c r="J5821" s="15" t="s">
        <v>60</v>
      </c>
      <c r="K5821" s="15" t="s">
        <v>31</v>
      </c>
      <c r="L5821" s="15" t="str">
        <f t="array" ref="L5821">_xlfn.XLOOKUP(M5821,reference_province_to_city!$A$2:$A$11,reference_province_to_city!$B$2:$B$11)</f>
        <v>Balikpapan</v>
      </c>
      <c r="M5821" s="15" t="s">
        <v>21</v>
      </c>
      <c r="N5821" s="15">
        <v>76114.0</v>
      </c>
      <c r="O5821" s="15">
        <f t="array" ref="O5821">_xlfn.XLOOKUP(M5821,reference_postal_code!$B$2:$B$11,reference_postal_code!$A$2:$A$11)</f>
        <v>76114</v>
      </c>
      <c r="P5821" s="15" t="s">
        <v>166</v>
      </c>
      <c r="Q5821" s="15" t="s">
        <v>397</v>
      </c>
      <c r="R5821" s="15" t="s">
        <v>65</v>
      </c>
      <c r="S5821" s="15" t="s">
        <v>87</v>
      </c>
      <c r="T5821" s="15" t="s">
        <v>398</v>
      </c>
      <c r="U5821" s="28">
        <v>487200.0</v>
      </c>
      <c r="V5821" s="15">
        <v>2.0</v>
      </c>
      <c r="W5821" s="31">
        <v>0.0</v>
      </c>
      <c r="X5821" s="28">
        <v>73080.0</v>
      </c>
    </row>
    <row r="5822" ht="15.75" customHeight="1">
      <c r="A5822" s="15">
        <v>6828.0</v>
      </c>
      <c r="B5822" s="15" t="s">
        <v>8056</v>
      </c>
      <c r="C5822" s="18">
        <v>42645.0</v>
      </c>
      <c r="D5822" s="18">
        <v>42652.0</v>
      </c>
      <c r="E5822" s="18">
        <f t="shared" si="1"/>
        <v>42652</v>
      </c>
      <c r="F5822" s="15" t="s">
        <v>55</v>
      </c>
      <c r="G5822" s="15" t="s">
        <v>3870</v>
      </c>
      <c r="H5822" s="15" t="s">
        <v>3871</v>
      </c>
      <c r="I5822" s="15" t="s">
        <v>128</v>
      </c>
      <c r="J5822" s="15" t="s">
        <v>60</v>
      </c>
      <c r="K5822" s="15" t="s">
        <v>31</v>
      </c>
      <c r="L5822" s="15" t="str">
        <f t="array" ref="L5822">_xlfn.XLOOKUP(M5822,reference_province_to_city!$A$2:$A$11,reference_province_to_city!$B$2:$B$11)</f>
        <v>Balikpapan</v>
      </c>
      <c r="M5822" s="15" t="s">
        <v>21</v>
      </c>
      <c r="O5822" s="15">
        <f t="array" ref="O5822">_xlfn.XLOOKUP(M5822,reference_postal_code!$B$2:$B$11,reference_postal_code!$A$2:$A$11)</f>
        <v>76114</v>
      </c>
      <c r="P5822" s="15" t="s">
        <v>166</v>
      </c>
      <c r="Q5822" s="15" t="s">
        <v>2621</v>
      </c>
      <c r="R5822" s="15" t="s">
        <v>65</v>
      </c>
      <c r="S5822" s="15" t="s">
        <v>83</v>
      </c>
      <c r="T5822" s="15" t="s">
        <v>2622</v>
      </c>
      <c r="U5822" s="28">
        <v>1.10397E7</v>
      </c>
      <c r="V5822" s="15">
        <v>2.0</v>
      </c>
      <c r="W5822" s="31">
        <v>0.0</v>
      </c>
      <c r="X5822" s="28">
        <v>4967865.0</v>
      </c>
    </row>
    <row r="5823" ht="15.75" customHeight="1">
      <c r="A5823" s="15">
        <v>7873.0</v>
      </c>
      <c r="B5823" s="15" t="s">
        <v>8059</v>
      </c>
      <c r="C5823" s="18">
        <v>42646.0</v>
      </c>
      <c r="D5823" s="18">
        <v>42650.0</v>
      </c>
      <c r="E5823" s="18">
        <f t="shared" si="1"/>
        <v>42650</v>
      </c>
      <c r="F5823" s="15" t="s">
        <v>55</v>
      </c>
      <c r="G5823" s="15" t="s">
        <v>3680</v>
      </c>
      <c r="H5823" s="15" t="s">
        <v>3681</v>
      </c>
      <c r="I5823" s="15" t="s">
        <v>76</v>
      </c>
      <c r="J5823" s="15" t="s">
        <v>60</v>
      </c>
      <c r="K5823" s="15" t="s">
        <v>17</v>
      </c>
      <c r="L5823" s="15" t="str">
        <f t="array" ref="L5823">_xlfn.XLOOKUP(M5823,reference_province_to_city!$A$2:$A$11,reference_province_to_city!$B$2:$B$11)</f>
        <v>Semarang</v>
      </c>
      <c r="M5823" s="15" t="s">
        <v>15</v>
      </c>
      <c r="N5823" s="15">
        <v>50111.0</v>
      </c>
      <c r="O5823" s="15">
        <f t="array" ref="O5823">_xlfn.XLOOKUP(M5823,reference_postal_code!$B$2:$B$11,reference_postal_code!$A$2:$A$11)</f>
        <v>50111</v>
      </c>
      <c r="P5823" s="15" t="s">
        <v>77</v>
      </c>
      <c r="Q5823" s="15" t="s">
        <v>105</v>
      </c>
      <c r="R5823" s="15" t="s">
        <v>106</v>
      </c>
      <c r="S5823" s="15" t="s">
        <v>107</v>
      </c>
      <c r="T5823" s="15" t="s">
        <v>108</v>
      </c>
      <c r="U5823" s="28">
        <v>1.372704E7</v>
      </c>
      <c r="V5823" s="15">
        <v>4.0</v>
      </c>
      <c r="W5823" s="31">
        <v>0.2</v>
      </c>
      <c r="X5823" s="28">
        <v>1544292.0</v>
      </c>
    </row>
    <row r="5824" ht="15.75" customHeight="1">
      <c r="A5824" s="15">
        <v>7875.0</v>
      </c>
      <c r="B5824" s="15" t="s">
        <v>8059</v>
      </c>
      <c r="C5824" s="18">
        <v>42646.0</v>
      </c>
      <c r="D5824" s="18">
        <v>42650.0</v>
      </c>
      <c r="E5824" s="18">
        <f t="shared" si="1"/>
        <v>42650</v>
      </c>
      <c r="F5824" s="15" t="s">
        <v>55</v>
      </c>
      <c r="G5824" s="15" t="s">
        <v>3680</v>
      </c>
      <c r="H5824" s="15" t="s">
        <v>3681</v>
      </c>
      <c r="I5824" s="15" t="s">
        <v>76</v>
      </c>
      <c r="J5824" s="15" t="s">
        <v>60</v>
      </c>
      <c r="K5824" s="15" t="s">
        <v>17</v>
      </c>
      <c r="L5824" s="15" t="str">
        <f t="array" ref="L5824">_xlfn.XLOOKUP(M5824,reference_province_to_city!$A$2:$A$11,reference_province_to_city!$B$2:$B$11)</f>
        <v>Semarang</v>
      </c>
      <c r="M5824" s="15" t="s">
        <v>15</v>
      </c>
      <c r="N5824" s="15">
        <v>50111.0</v>
      </c>
      <c r="O5824" s="15">
        <f t="array" ref="O5824">_xlfn.XLOOKUP(M5824,reference_postal_code!$B$2:$B$11,reference_postal_code!$A$2:$A$11)</f>
        <v>50111</v>
      </c>
      <c r="P5824" s="15" t="s">
        <v>77</v>
      </c>
      <c r="Q5824" s="15" t="s">
        <v>599</v>
      </c>
      <c r="R5824" s="15" t="s">
        <v>65</v>
      </c>
      <c r="S5824" s="15" t="s">
        <v>66</v>
      </c>
      <c r="T5824" s="15" t="s">
        <v>600</v>
      </c>
      <c r="U5824" s="28">
        <v>1467300.0</v>
      </c>
      <c r="V5824" s="15">
        <v>2.0</v>
      </c>
      <c r="W5824" s="31">
        <v>0.0</v>
      </c>
      <c r="X5824" s="28">
        <v>689631.0</v>
      </c>
    </row>
    <row r="5825" ht="15.75" customHeight="1">
      <c r="A5825" s="15">
        <v>6370.0</v>
      </c>
      <c r="B5825" s="15" t="s">
        <v>8060</v>
      </c>
      <c r="C5825" s="18">
        <v>42646.0</v>
      </c>
      <c r="D5825" s="18">
        <v>42650.0</v>
      </c>
      <c r="E5825" s="18">
        <f t="shared" si="1"/>
        <v>42650</v>
      </c>
      <c r="F5825" s="15" t="s">
        <v>55</v>
      </c>
      <c r="G5825" s="15" t="s">
        <v>4898</v>
      </c>
      <c r="H5825" s="15" t="s">
        <v>4899</v>
      </c>
      <c r="I5825" s="15" t="s">
        <v>128</v>
      </c>
      <c r="J5825" s="15" t="s">
        <v>60</v>
      </c>
      <c r="K5825" s="15" t="s">
        <v>33</v>
      </c>
      <c r="L5825" s="15" t="str">
        <f t="array" ref="L5825">_xlfn.XLOOKUP(M5825,reference_province_to_city!$A$2:$A$11,reference_province_to_city!$B$2:$B$11)</f>
        <v>Makassar</v>
      </c>
      <c r="M5825" s="15" t="s">
        <v>25</v>
      </c>
      <c r="N5825" s="15">
        <v>90111.0</v>
      </c>
      <c r="O5825" s="15">
        <f t="array" ref="O5825">_xlfn.XLOOKUP(M5825,reference_postal_code!$B$2:$B$11,reference_postal_code!$A$2:$A$11)</f>
        <v>90111</v>
      </c>
      <c r="P5825" s="15" t="s">
        <v>63</v>
      </c>
      <c r="Q5825" s="15" t="s">
        <v>708</v>
      </c>
      <c r="R5825" s="15" t="s">
        <v>106</v>
      </c>
      <c r="S5825" s="15" t="s">
        <v>139</v>
      </c>
      <c r="T5825" s="15" t="s">
        <v>709</v>
      </c>
      <c r="U5825" s="28">
        <v>571200.0</v>
      </c>
      <c r="V5825" s="15">
        <v>5.0</v>
      </c>
      <c r="W5825" s="31">
        <v>0.6</v>
      </c>
      <c r="X5825" s="28">
        <v>-442680.0</v>
      </c>
    </row>
    <row r="5826" ht="15.75" customHeight="1">
      <c r="A5826" s="15">
        <v>897.0</v>
      </c>
      <c r="B5826" s="15" t="s">
        <v>8061</v>
      </c>
      <c r="C5826" s="18">
        <v>42646.0</v>
      </c>
      <c r="D5826" s="18">
        <v>42649.0</v>
      </c>
      <c r="E5826" s="18">
        <f t="shared" si="1"/>
        <v>42649</v>
      </c>
      <c r="F5826" s="15" t="s">
        <v>114</v>
      </c>
      <c r="G5826" s="15" t="s">
        <v>243</v>
      </c>
      <c r="H5826" s="15" t="s">
        <v>244</v>
      </c>
      <c r="I5826" s="15" t="s">
        <v>59</v>
      </c>
      <c r="J5826" s="15" t="s">
        <v>60</v>
      </c>
      <c r="K5826" s="15" t="s">
        <v>22</v>
      </c>
      <c r="L5826" s="15" t="str">
        <f t="array" ref="L5826">_xlfn.XLOOKUP(M5826,reference_province_to_city!$A$2:$A$11,reference_province_to_city!$B$2:$B$11)</f>
        <v>Surabaya</v>
      </c>
      <c r="M5826" s="15" t="s">
        <v>20</v>
      </c>
      <c r="N5826" s="15">
        <v>60231.0</v>
      </c>
      <c r="O5826" s="15">
        <f t="array" ref="O5826">_xlfn.XLOOKUP(M5826,reference_postal_code!$B$2:$B$11,reference_postal_code!$A$2:$A$11)</f>
        <v>60231</v>
      </c>
      <c r="P5826" s="15" t="s">
        <v>166</v>
      </c>
      <c r="Q5826" s="15" t="s">
        <v>3144</v>
      </c>
      <c r="R5826" s="15" t="s">
        <v>65</v>
      </c>
      <c r="S5826" s="15" t="s">
        <v>173</v>
      </c>
      <c r="T5826" s="15" t="s">
        <v>3145</v>
      </c>
      <c r="U5826" s="28">
        <v>234720.0</v>
      </c>
      <c r="V5826" s="15">
        <v>2.0</v>
      </c>
      <c r="W5826" s="31">
        <v>0.2</v>
      </c>
      <c r="X5826" s="28">
        <v>76284.0</v>
      </c>
    </row>
    <row r="5827" ht="15.75" customHeight="1">
      <c r="A5827" s="15">
        <v>981.0</v>
      </c>
      <c r="B5827" s="15" t="s">
        <v>8062</v>
      </c>
      <c r="C5827" s="18">
        <v>42646.0</v>
      </c>
      <c r="D5827" s="18">
        <v>42651.0</v>
      </c>
      <c r="E5827" s="18">
        <f t="shared" si="1"/>
        <v>42651</v>
      </c>
      <c r="F5827" s="15" t="s">
        <v>55</v>
      </c>
      <c r="G5827" s="15" t="s">
        <v>1442</v>
      </c>
      <c r="H5827" s="15" t="s">
        <v>1443</v>
      </c>
      <c r="I5827" s="15" t="s">
        <v>59</v>
      </c>
      <c r="J5827" s="15" t="s">
        <v>60</v>
      </c>
      <c r="K5827" s="15" t="s">
        <v>22</v>
      </c>
      <c r="L5827" s="15" t="str">
        <f t="array" ref="L5827">_xlfn.XLOOKUP(M5827,reference_province_to_city!$A$2:$A$11,reference_province_to_city!$B$2:$B$11)</f>
        <v>Surabaya</v>
      </c>
      <c r="M5827" s="15" t="s">
        <v>20</v>
      </c>
      <c r="N5827" s="15">
        <v>60231.0</v>
      </c>
      <c r="O5827" s="15">
        <f t="array" ref="O5827">_xlfn.XLOOKUP(M5827,reference_postal_code!$B$2:$B$11,reference_postal_code!$A$2:$A$11)</f>
        <v>60231</v>
      </c>
      <c r="P5827" s="15" t="s">
        <v>166</v>
      </c>
      <c r="Q5827" s="15" t="s">
        <v>5578</v>
      </c>
      <c r="R5827" s="15" t="s">
        <v>106</v>
      </c>
      <c r="S5827" s="15" t="s">
        <v>107</v>
      </c>
      <c r="T5827" s="15" t="s">
        <v>5579</v>
      </c>
      <c r="U5827" s="28">
        <v>8989380.0</v>
      </c>
      <c r="V5827" s="15">
        <v>6.0</v>
      </c>
      <c r="W5827" s="31">
        <v>0.1</v>
      </c>
      <c r="X5827" s="28">
        <v>1398348.0</v>
      </c>
    </row>
    <row r="5828" ht="15.75" customHeight="1">
      <c r="A5828" s="15">
        <v>7872.0</v>
      </c>
      <c r="B5828" s="15" t="s">
        <v>8059</v>
      </c>
      <c r="C5828" s="18">
        <v>42646.0</v>
      </c>
      <c r="D5828" s="18">
        <v>42650.0</v>
      </c>
      <c r="E5828" s="18">
        <f t="shared" si="1"/>
        <v>42650</v>
      </c>
      <c r="F5828" s="15" t="s">
        <v>55</v>
      </c>
      <c r="G5828" s="15" t="s">
        <v>3680</v>
      </c>
      <c r="H5828" s="15" t="s">
        <v>3681</v>
      </c>
      <c r="I5828" s="15" t="s">
        <v>76</v>
      </c>
      <c r="J5828" s="15" t="s">
        <v>60</v>
      </c>
      <c r="K5828" s="15" t="s">
        <v>17</v>
      </c>
      <c r="L5828" s="15" t="str">
        <f t="array" ref="L5828">_xlfn.XLOOKUP(M5828,reference_province_to_city!$A$2:$A$11,reference_province_to_city!$B$2:$B$11)</f>
        <v>Semarang</v>
      </c>
      <c r="M5828" s="15" t="s">
        <v>15</v>
      </c>
      <c r="N5828" s="15">
        <v>50111.0</v>
      </c>
      <c r="O5828" s="15">
        <f t="array" ref="O5828">_xlfn.XLOOKUP(M5828,reference_postal_code!$B$2:$B$11,reference_postal_code!$A$2:$A$11)</f>
        <v>50111</v>
      </c>
      <c r="P5828" s="15" t="s">
        <v>77</v>
      </c>
      <c r="Q5828" s="15" t="s">
        <v>3451</v>
      </c>
      <c r="R5828" s="15" t="s">
        <v>65</v>
      </c>
      <c r="S5828" s="15" t="s">
        <v>79</v>
      </c>
      <c r="T5828" s="15" t="s">
        <v>3452</v>
      </c>
      <c r="U5828" s="28">
        <v>92400.0</v>
      </c>
      <c r="V5828" s="15">
        <v>2.0</v>
      </c>
      <c r="W5828" s="31">
        <v>0.0</v>
      </c>
      <c r="X5828" s="28">
        <v>44352.0</v>
      </c>
    </row>
    <row r="5829" ht="15.75" customHeight="1">
      <c r="A5829" s="15">
        <v>7874.0</v>
      </c>
      <c r="B5829" s="15" t="s">
        <v>8059</v>
      </c>
      <c r="C5829" s="18">
        <v>42646.0</v>
      </c>
      <c r="D5829" s="18">
        <v>42650.0</v>
      </c>
      <c r="E5829" s="18">
        <f t="shared" si="1"/>
        <v>42650</v>
      </c>
      <c r="F5829" s="15" t="s">
        <v>55</v>
      </c>
      <c r="G5829" s="15" t="s">
        <v>3680</v>
      </c>
      <c r="H5829" s="15" t="s">
        <v>3681</v>
      </c>
      <c r="I5829" s="15" t="s">
        <v>76</v>
      </c>
      <c r="J5829" s="15" t="s">
        <v>60</v>
      </c>
      <c r="K5829" s="15" t="s">
        <v>17</v>
      </c>
      <c r="L5829" s="15" t="str">
        <f t="array" ref="L5829">_xlfn.XLOOKUP(M5829,reference_province_to_city!$A$2:$A$11,reference_province_to_city!$B$2:$B$11)</f>
        <v>Semarang</v>
      </c>
      <c r="M5829" s="15" t="s">
        <v>15</v>
      </c>
      <c r="N5829" s="15">
        <v>50111.0</v>
      </c>
      <c r="O5829" s="15">
        <f t="array" ref="O5829">_xlfn.XLOOKUP(M5829,reference_postal_code!$B$2:$B$11,reference_postal_code!$A$2:$A$11)</f>
        <v>50111</v>
      </c>
      <c r="P5829" s="15" t="s">
        <v>77</v>
      </c>
      <c r="Q5829" s="15" t="s">
        <v>3126</v>
      </c>
      <c r="R5829" s="15" t="s">
        <v>65</v>
      </c>
      <c r="S5829" s="15" t="s">
        <v>66</v>
      </c>
      <c r="T5829" s="15" t="s">
        <v>3127</v>
      </c>
      <c r="U5829" s="28">
        <v>128400.0</v>
      </c>
      <c r="V5829" s="15">
        <v>2.0</v>
      </c>
      <c r="W5829" s="31">
        <v>0.0</v>
      </c>
      <c r="X5829" s="28">
        <v>57780.0</v>
      </c>
    </row>
    <row r="5830" ht="15.75" customHeight="1">
      <c r="A5830" s="15">
        <v>8157.0</v>
      </c>
      <c r="B5830" s="15" t="s">
        <v>8063</v>
      </c>
      <c r="C5830" s="18">
        <v>42647.0</v>
      </c>
      <c r="D5830" s="18">
        <v>42652.0</v>
      </c>
      <c r="E5830" s="18">
        <f t="shared" si="1"/>
        <v>42652</v>
      </c>
      <c r="F5830" s="15" t="s">
        <v>55</v>
      </c>
      <c r="G5830" s="15" t="s">
        <v>144</v>
      </c>
      <c r="H5830" s="15" t="s">
        <v>145</v>
      </c>
      <c r="I5830" s="15" t="s">
        <v>59</v>
      </c>
      <c r="J5830" s="15" t="s">
        <v>60</v>
      </c>
      <c r="K5830" s="15" t="s">
        <v>33</v>
      </c>
      <c r="L5830" s="15" t="str">
        <f t="array" ref="L5830">_xlfn.XLOOKUP(M5830,reference_province_to_city!$A$2:$A$11,reference_province_to_city!$B$2:$B$11)</f>
        <v>Makassar</v>
      </c>
      <c r="M5830" s="15" t="s">
        <v>25</v>
      </c>
      <c r="N5830" s="15">
        <v>90111.0</v>
      </c>
      <c r="O5830" s="15">
        <f t="array" ref="O5830">_xlfn.XLOOKUP(M5830,reference_postal_code!$B$2:$B$11,reference_postal_code!$A$2:$A$11)</f>
        <v>90111</v>
      </c>
      <c r="P5830" s="15" t="s">
        <v>63</v>
      </c>
      <c r="Q5830" s="15" t="s">
        <v>6715</v>
      </c>
      <c r="R5830" s="15" t="s">
        <v>106</v>
      </c>
      <c r="S5830" s="15" t="s">
        <v>218</v>
      </c>
      <c r="T5830" s="15" t="s">
        <v>6716</v>
      </c>
      <c r="U5830" s="28">
        <v>3590580.0</v>
      </c>
      <c r="V5830" s="15">
        <v>2.0</v>
      </c>
      <c r="W5830" s="31">
        <v>0.3</v>
      </c>
      <c r="X5830" s="28">
        <v>-359058.0</v>
      </c>
    </row>
    <row r="5831" ht="15.75" customHeight="1">
      <c r="A5831" s="15">
        <v>7668.0</v>
      </c>
      <c r="B5831" s="15" t="s">
        <v>8064</v>
      </c>
      <c r="C5831" s="18">
        <v>42647.0</v>
      </c>
      <c r="D5831" s="18">
        <v>42651.0</v>
      </c>
      <c r="E5831" s="18">
        <f t="shared" si="1"/>
        <v>42651</v>
      </c>
      <c r="F5831" s="15" t="s">
        <v>55</v>
      </c>
      <c r="G5831" s="15" t="s">
        <v>904</v>
      </c>
      <c r="H5831" s="15" t="s">
        <v>905</v>
      </c>
      <c r="I5831" s="15" t="s">
        <v>76</v>
      </c>
      <c r="J5831" s="15" t="s">
        <v>60</v>
      </c>
      <c r="K5831" s="15" t="s">
        <v>10</v>
      </c>
      <c r="L5831" s="15" t="str">
        <f t="array" ref="L5831">_xlfn.XLOOKUP(M5831,reference_province_to_city!$A$2:$A$11,reference_province_to_city!$B$2:$B$11)</f>
        <v>Jakarta</v>
      </c>
      <c r="M5831" s="15" t="s">
        <v>7</v>
      </c>
      <c r="N5831" s="15">
        <v>10110.0</v>
      </c>
      <c r="O5831" s="15">
        <f t="array" ref="O5831">_xlfn.XLOOKUP(M5831,reference_postal_code!$B$2:$B$11,reference_postal_code!$A$2:$A$11)</f>
        <v>10110</v>
      </c>
      <c r="P5831" s="15" t="s">
        <v>117</v>
      </c>
      <c r="Q5831" s="15" t="s">
        <v>8065</v>
      </c>
      <c r="R5831" s="15" t="s">
        <v>65</v>
      </c>
      <c r="S5831" s="15" t="s">
        <v>87</v>
      </c>
      <c r="T5831" s="15" t="s">
        <v>8066</v>
      </c>
      <c r="U5831" s="28">
        <v>1786500.0</v>
      </c>
      <c r="V5831" s="15">
        <v>3.0</v>
      </c>
      <c r="W5831" s="31">
        <v>0.0</v>
      </c>
      <c r="X5831" s="28">
        <v>518085.0</v>
      </c>
    </row>
    <row r="5832" ht="15.75" customHeight="1">
      <c r="A5832" s="15">
        <v>4304.0</v>
      </c>
      <c r="B5832" s="15" t="s">
        <v>8067</v>
      </c>
      <c r="C5832" s="18">
        <v>42647.0</v>
      </c>
      <c r="D5832" s="18">
        <v>42647.0</v>
      </c>
      <c r="E5832" s="18">
        <f t="shared" si="1"/>
        <v>42647</v>
      </c>
      <c r="F5832" s="15" t="s">
        <v>466</v>
      </c>
      <c r="G5832" s="15" t="s">
        <v>4268</v>
      </c>
      <c r="H5832" s="15" t="s">
        <v>4269</v>
      </c>
      <c r="I5832" s="15" t="s">
        <v>59</v>
      </c>
      <c r="J5832" s="15" t="s">
        <v>60</v>
      </c>
      <c r="K5832" s="15" t="s">
        <v>28</v>
      </c>
      <c r="L5832" s="15" t="str">
        <f t="array" ref="L5832">_xlfn.XLOOKUP(M5832,reference_province_to_city!$A$2:$A$11,reference_province_to_city!$B$2:$B$11)</f>
        <v>Medan</v>
      </c>
      <c r="M5832" s="15" t="s">
        <v>11</v>
      </c>
      <c r="N5832" s="15">
        <v>20111.0</v>
      </c>
      <c r="O5832" s="15">
        <f t="array" ref="O5832">_xlfn.XLOOKUP(M5832,reference_postal_code!$B$2:$B$11,reference_postal_code!$A$2:$A$11)</f>
        <v>20111</v>
      </c>
      <c r="P5832" s="15" t="s">
        <v>77</v>
      </c>
      <c r="Q5832" s="15" t="s">
        <v>4260</v>
      </c>
      <c r="R5832" s="15" t="s">
        <v>65</v>
      </c>
      <c r="S5832" s="15" t="s">
        <v>173</v>
      </c>
      <c r="T5832" s="15" t="s">
        <v>4261</v>
      </c>
      <c r="U5832" s="28">
        <v>896280.0</v>
      </c>
      <c r="V5832" s="15">
        <v>7.0</v>
      </c>
      <c r="W5832" s="31">
        <v>0.2</v>
      </c>
      <c r="X5832" s="28">
        <v>291291.0</v>
      </c>
    </row>
    <row r="5833" ht="15.75" customHeight="1">
      <c r="A5833" s="15">
        <v>7666.0</v>
      </c>
      <c r="B5833" s="15" t="s">
        <v>8064</v>
      </c>
      <c r="C5833" s="18">
        <v>42647.0</v>
      </c>
      <c r="D5833" s="18">
        <v>42651.0</v>
      </c>
      <c r="E5833" s="18">
        <f t="shared" si="1"/>
        <v>42651</v>
      </c>
      <c r="F5833" s="15" t="s">
        <v>55</v>
      </c>
      <c r="G5833" s="15" t="s">
        <v>904</v>
      </c>
      <c r="H5833" s="15" t="s">
        <v>905</v>
      </c>
      <c r="I5833" s="15" t="s">
        <v>76</v>
      </c>
      <c r="J5833" s="15" t="s">
        <v>60</v>
      </c>
      <c r="K5833" s="15" t="s">
        <v>10</v>
      </c>
      <c r="L5833" s="15" t="str">
        <f t="array" ref="L5833">_xlfn.XLOOKUP(M5833,reference_province_to_city!$A$2:$A$11,reference_province_to_city!$B$2:$B$11)</f>
        <v>Jakarta</v>
      </c>
      <c r="M5833" s="15" t="s">
        <v>7</v>
      </c>
      <c r="N5833" s="15">
        <v>10110.0</v>
      </c>
      <c r="O5833" s="15">
        <f t="array" ref="O5833">_xlfn.XLOOKUP(M5833,reference_postal_code!$B$2:$B$11,reference_postal_code!$A$2:$A$11)</f>
        <v>10110</v>
      </c>
      <c r="P5833" s="15" t="s">
        <v>117</v>
      </c>
      <c r="Q5833" s="15" t="s">
        <v>1615</v>
      </c>
      <c r="R5833" s="15" t="s">
        <v>65</v>
      </c>
      <c r="S5833" s="15" t="s">
        <v>83</v>
      </c>
      <c r="T5833" s="15" t="s">
        <v>1616</v>
      </c>
      <c r="U5833" s="28">
        <v>456000.0</v>
      </c>
      <c r="V5833" s="15">
        <v>1.0</v>
      </c>
      <c r="W5833" s="31">
        <v>0.0</v>
      </c>
      <c r="X5833" s="28">
        <v>209760.0</v>
      </c>
    </row>
    <row r="5834" ht="15.75" customHeight="1">
      <c r="A5834" s="15">
        <v>8922.0</v>
      </c>
      <c r="B5834" s="15" t="s">
        <v>8068</v>
      </c>
      <c r="C5834" s="18">
        <v>42647.0</v>
      </c>
      <c r="D5834" s="18">
        <v>42651.0</v>
      </c>
      <c r="E5834" s="18">
        <f t="shared" si="1"/>
        <v>42651</v>
      </c>
      <c r="F5834" s="15" t="s">
        <v>55</v>
      </c>
      <c r="G5834" s="15" t="s">
        <v>1000</v>
      </c>
      <c r="H5834" s="15" t="s">
        <v>1001</v>
      </c>
      <c r="I5834" s="15" t="s">
        <v>128</v>
      </c>
      <c r="J5834" s="15" t="s">
        <v>60</v>
      </c>
      <c r="K5834" s="15" t="s">
        <v>17</v>
      </c>
      <c r="L5834" s="15" t="str">
        <f t="array" ref="L5834">_xlfn.XLOOKUP(M5834,reference_province_to_city!$A$2:$A$11,reference_province_to_city!$B$2:$B$11)</f>
        <v>Semarang</v>
      </c>
      <c r="M5834" s="15" t="s">
        <v>15</v>
      </c>
      <c r="N5834" s="15">
        <v>50111.0</v>
      </c>
      <c r="O5834" s="15">
        <f t="array" ref="O5834">_xlfn.XLOOKUP(M5834,reference_postal_code!$B$2:$B$11,reference_postal_code!$A$2:$A$11)</f>
        <v>50111</v>
      </c>
      <c r="P5834" s="15" t="s">
        <v>77</v>
      </c>
      <c r="Q5834" s="15" t="s">
        <v>4391</v>
      </c>
      <c r="R5834" s="15" t="s">
        <v>110</v>
      </c>
      <c r="S5834" s="15" t="s">
        <v>111</v>
      </c>
      <c r="T5834" s="15" t="s">
        <v>4392</v>
      </c>
      <c r="U5834" s="28">
        <v>790200.0</v>
      </c>
      <c r="V5834" s="15">
        <v>3.0</v>
      </c>
      <c r="W5834" s="31">
        <v>0.2</v>
      </c>
      <c r="X5834" s="28">
        <v>296325.0</v>
      </c>
    </row>
    <row r="5835" ht="15.75" customHeight="1">
      <c r="A5835" s="15">
        <v>7667.0</v>
      </c>
      <c r="B5835" s="15" t="s">
        <v>8064</v>
      </c>
      <c r="C5835" s="18">
        <v>42647.0</v>
      </c>
      <c r="D5835" s="18">
        <v>42651.0</v>
      </c>
      <c r="E5835" s="18">
        <f t="shared" si="1"/>
        <v>42651</v>
      </c>
      <c r="F5835" s="15" t="s">
        <v>55</v>
      </c>
      <c r="G5835" s="15" t="s">
        <v>904</v>
      </c>
      <c r="H5835" s="15" t="s">
        <v>905</v>
      </c>
      <c r="I5835" s="15" t="s">
        <v>76</v>
      </c>
      <c r="J5835" s="15" t="s">
        <v>60</v>
      </c>
      <c r="K5835" s="15" t="s">
        <v>2288</v>
      </c>
      <c r="L5835" s="15" t="str">
        <f t="array" ref="L5835">_xlfn.XLOOKUP(M5835,reference_province_to_city!$A$2:$A$11,reference_province_to_city!$B$2:$B$11)</f>
        <v>Jakarta</v>
      </c>
      <c r="M5835" s="15" t="s">
        <v>7</v>
      </c>
      <c r="N5835" s="15">
        <v>10110.0</v>
      </c>
      <c r="O5835" s="15">
        <f t="array" ref="O5835">_xlfn.XLOOKUP(M5835,reference_postal_code!$B$2:$B$11,reference_postal_code!$A$2:$A$11)</f>
        <v>10110</v>
      </c>
      <c r="P5835" s="15" t="s">
        <v>117</v>
      </c>
      <c r="Q5835" s="15" t="s">
        <v>1466</v>
      </c>
      <c r="R5835" s="15" t="s">
        <v>110</v>
      </c>
      <c r="S5835" s="15" t="s">
        <v>1391</v>
      </c>
      <c r="T5835" s="15" t="s">
        <v>1467</v>
      </c>
      <c r="U5835" s="28">
        <v>8.099865E7</v>
      </c>
      <c r="V5835" s="15">
        <v>9.0</v>
      </c>
      <c r="W5835" s="31">
        <v>0.0</v>
      </c>
      <c r="X5835" s="28">
        <v>3.8879352E7</v>
      </c>
    </row>
    <row r="5836" ht="15.75" customHeight="1">
      <c r="A5836" s="15">
        <v>8923.0</v>
      </c>
      <c r="B5836" s="15" t="s">
        <v>8068</v>
      </c>
      <c r="C5836" s="18">
        <v>42647.0</v>
      </c>
      <c r="D5836" s="18">
        <v>42651.0</v>
      </c>
      <c r="E5836" s="18">
        <f t="shared" si="1"/>
        <v>42651</v>
      </c>
      <c r="F5836" s="15" t="s">
        <v>55</v>
      </c>
      <c r="G5836" s="15" t="s">
        <v>1000</v>
      </c>
      <c r="H5836" s="15" t="s">
        <v>1001</v>
      </c>
      <c r="I5836" s="15" t="s">
        <v>128</v>
      </c>
      <c r="J5836" s="15" t="s">
        <v>60</v>
      </c>
      <c r="K5836" s="15" t="s">
        <v>17</v>
      </c>
      <c r="L5836" s="15" t="str">
        <f t="array" ref="L5836">_xlfn.XLOOKUP(M5836,reference_province_to_city!$A$2:$A$11,reference_province_to_city!$B$2:$B$11)</f>
        <v>Semarang</v>
      </c>
      <c r="M5836" s="15" t="s">
        <v>15</v>
      </c>
      <c r="N5836" s="15">
        <v>50111.0</v>
      </c>
      <c r="O5836" s="15">
        <f t="array" ref="O5836">_xlfn.XLOOKUP(M5836,reference_postal_code!$B$2:$B$11,reference_postal_code!$A$2:$A$11)</f>
        <v>50111</v>
      </c>
      <c r="P5836" s="15" t="s">
        <v>77</v>
      </c>
      <c r="Q5836" s="15" t="s">
        <v>6272</v>
      </c>
      <c r="R5836" s="15" t="s">
        <v>106</v>
      </c>
      <c r="S5836" s="15" t="s">
        <v>139</v>
      </c>
      <c r="T5836" s="15" t="s">
        <v>6273</v>
      </c>
      <c r="U5836" s="28">
        <v>173520.0</v>
      </c>
      <c r="V5836" s="15">
        <v>3.0</v>
      </c>
      <c r="W5836" s="31">
        <v>0.2</v>
      </c>
      <c r="X5836" s="28">
        <v>39042.0</v>
      </c>
    </row>
    <row r="5837" ht="15.75" customHeight="1">
      <c r="A5837" s="15">
        <v>7645.0</v>
      </c>
      <c r="B5837" s="15" t="s">
        <v>8069</v>
      </c>
      <c r="C5837" s="18">
        <v>42649.0</v>
      </c>
      <c r="D5837" s="18">
        <v>42650.0</v>
      </c>
      <c r="E5837" s="18">
        <f t="shared" si="1"/>
        <v>42650</v>
      </c>
      <c r="F5837" s="15" t="s">
        <v>125</v>
      </c>
      <c r="G5837" s="15" t="s">
        <v>1289</v>
      </c>
      <c r="H5837" s="15" t="s">
        <v>1290</v>
      </c>
      <c r="I5837" s="15" t="s">
        <v>76</v>
      </c>
      <c r="J5837" s="15" t="s">
        <v>60</v>
      </c>
      <c r="K5837" s="15" t="s">
        <v>26</v>
      </c>
      <c r="L5837" s="15" t="str">
        <f t="array" ref="L5837">_xlfn.XLOOKUP(M5837,reference_province_to_city!$A$2:$A$11,reference_province_to_city!$B$2:$B$11)</f>
        <v>Denpasar</v>
      </c>
      <c r="M5837" s="15" t="s">
        <v>24</v>
      </c>
      <c r="N5837" s="15">
        <v>80231.0</v>
      </c>
      <c r="O5837" s="15">
        <f t="array" ref="O5837">_xlfn.XLOOKUP(M5837,reference_postal_code!$B$2:$B$11,reference_postal_code!$A$2:$A$11)</f>
        <v>80231</v>
      </c>
      <c r="P5837" s="15" t="s">
        <v>63</v>
      </c>
      <c r="Q5837" s="15" t="s">
        <v>3686</v>
      </c>
      <c r="R5837" s="15" t="s">
        <v>110</v>
      </c>
      <c r="S5837" s="15" t="s">
        <v>149</v>
      </c>
      <c r="T5837" s="15" t="s">
        <v>3687</v>
      </c>
      <c r="U5837" s="28">
        <v>1019400.0</v>
      </c>
      <c r="V5837" s="15">
        <v>5.0</v>
      </c>
      <c r="W5837" s="31">
        <v>0.2</v>
      </c>
      <c r="X5837" s="28">
        <v>12743.0</v>
      </c>
    </row>
    <row r="5838" ht="15.75" customHeight="1">
      <c r="A5838" s="15">
        <v>7642.0</v>
      </c>
      <c r="B5838" s="15" t="s">
        <v>8069</v>
      </c>
      <c r="C5838" s="18">
        <v>42649.0</v>
      </c>
      <c r="D5838" s="18">
        <v>42650.0</v>
      </c>
      <c r="E5838" s="18">
        <f t="shared" si="1"/>
        <v>42650</v>
      </c>
      <c r="F5838" s="15" t="s">
        <v>125</v>
      </c>
      <c r="G5838" s="15" t="s">
        <v>1289</v>
      </c>
      <c r="H5838" s="15" t="s">
        <v>1290</v>
      </c>
      <c r="I5838" s="15" t="s">
        <v>76</v>
      </c>
      <c r="J5838" s="15" t="s">
        <v>60</v>
      </c>
      <c r="K5838" s="15" t="s">
        <v>26</v>
      </c>
      <c r="L5838" s="15" t="str">
        <f t="array" ref="L5838">_xlfn.XLOOKUP(M5838,reference_province_to_city!$A$2:$A$11,reference_province_to_city!$B$2:$B$11)</f>
        <v>Denpasar</v>
      </c>
      <c r="M5838" s="15" t="s">
        <v>24</v>
      </c>
      <c r="N5838" s="15">
        <v>80231.0</v>
      </c>
      <c r="O5838" s="15">
        <f t="array" ref="O5838">_xlfn.XLOOKUP(M5838,reference_postal_code!$B$2:$B$11,reference_postal_code!$A$2:$A$11)</f>
        <v>80231</v>
      </c>
      <c r="P5838" s="15" t="s">
        <v>63</v>
      </c>
      <c r="Q5838" s="15" t="s">
        <v>8070</v>
      </c>
      <c r="R5838" s="15" t="s">
        <v>110</v>
      </c>
      <c r="S5838" s="15" t="s">
        <v>668</v>
      </c>
      <c r="T5838" s="15" t="s">
        <v>8071</v>
      </c>
      <c r="U5838" s="28">
        <v>1.055565E7</v>
      </c>
      <c r="V5838" s="15">
        <v>6.0</v>
      </c>
      <c r="W5838" s="31">
        <v>0.7</v>
      </c>
      <c r="X5838" s="28">
        <v>-1.40742E7</v>
      </c>
    </row>
    <row r="5839" ht="15.75" customHeight="1">
      <c r="A5839" s="15">
        <v>7644.0</v>
      </c>
      <c r="B5839" s="15" t="s">
        <v>8069</v>
      </c>
      <c r="C5839" s="18">
        <v>42649.0</v>
      </c>
      <c r="D5839" s="18">
        <v>42650.0</v>
      </c>
      <c r="E5839" s="18">
        <f t="shared" si="1"/>
        <v>42650</v>
      </c>
      <c r="F5839" s="15" t="s">
        <v>125</v>
      </c>
      <c r="G5839" s="15" t="s">
        <v>1289</v>
      </c>
      <c r="H5839" s="15" t="s">
        <v>1290</v>
      </c>
      <c r="I5839" s="15" t="s">
        <v>76</v>
      </c>
      <c r="J5839" s="15" t="s">
        <v>60</v>
      </c>
      <c r="K5839" s="15" t="s">
        <v>26</v>
      </c>
      <c r="L5839" s="15" t="str">
        <f t="array" ref="L5839">_xlfn.XLOOKUP(M5839,reference_province_to_city!$A$2:$A$11,reference_province_to_city!$B$2:$B$11)</f>
        <v>Denpasar</v>
      </c>
      <c r="M5839" s="15" t="s">
        <v>24</v>
      </c>
      <c r="N5839" s="15">
        <v>80231.0</v>
      </c>
      <c r="O5839" s="15">
        <f t="array" ref="O5839">_xlfn.XLOOKUP(M5839,reference_postal_code!$B$2:$B$11,reference_postal_code!$A$2:$A$11)</f>
        <v>80231</v>
      </c>
      <c r="P5839" s="15" t="s">
        <v>63</v>
      </c>
      <c r="Q5839" s="15" t="s">
        <v>3736</v>
      </c>
      <c r="R5839" s="15" t="s">
        <v>65</v>
      </c>
      <c r="S5839" s="15" t="s">
        <v>83</v>
      </c>
      <c r="T5839" s="15" t="s">
        <v>3737</v>
      </c>
      <c r="U5839" s="28">
        <v>179640.0</v>
      </c>
      <c r="V5839" s="15">
        <v>4.0</v>
      </c>
      <c r="W5839" s="31">
        <v>0.7</v>
      </c>
      <c r="X5839" s="28">
        <v>-137724.0</v>
      </c>
    </row>
    <row r="5840" ht="15.75" customHeight="1">
      <c r="A5840" s="15">
        <v>7643.0</v>
      </c>
      <c r="B5840" s="15" t="s">
        <v>8069</v>
      </c>
      <c r="C5840" s="18">
        <v>42649.0</v>
      </c>
      <c r="D5840" s="18">
        <v>42650.0</v>
      </c>
      <c r="E5840" s="18">
        <f t="shared" si="1"/>
        <v>42650</v>
      </c>
      <c r="F5840" s="15" t="s">
        <v>125</v>
      </c>
      <c r="G5840" s="15" t="s">
        <v>1289</v>
      </c>
      <c r="H5840" s="15" t="s">
        <v>1290</v>
      </c>
      <c r="I5840" s="15" t="s">
        <v>76</v>
      </c>
      <c r="J5840" s="15" t="s">
        <v>60</v>
      </c>
      <c r="K5840" s="15" t="s">
        <v>26</v>
      </c>
      <c r="L5840" s="15" t="str">
        <f t="array" ref="L5840">_xlfn.XLOOKUP(M5840,reference_province_to_city!$A$2:$A$11,reference_province_to_city!$B$2:$B$11)</f>
        <v>Denpasar</v>
      </c>
      <c r="M5840" s="15" t="s">
        <v>24</v>
      </c>
      <c r="N5840" s="15">
        <v>80231.0</v>
      </c>
      <c r="O5840" s="15">
        <f t="array" ref="O5840">_xlfn.XLOOKUP(M5840,reference_postal_code!$B$2:$B$11,reference_postal_code!$A$2:$A$11)</f>
        <v>80231</v>
      </c>
      <c r="P5840" s="15" t="s">
        <v>63</v>
      </c>
      <c r="Q5840" s="15" t="s">
        <v>4570</v>
      </c>
      <c r="R5840" s="15" t="s">
        <v>65</v>
      </c>
      <c r="S5840" s="15" t="s">
        <v>83</v>
      </c>
      <c r="T5840" s="15" t="s">
        <v>4571</v>
      </c>
      <c r="U5840" s="28">
        <v>268560.0</v>
      </c>
      <c r="V5840" s="15">
        <v>4.0</v>
      </c>
      <c r="W5840" s="31">
        <v>0.7</v>
      </c>
      <c r="X5840" s="28">
        <v>-223800.0</v>
      </c>
    </row>
    <row r="5841" ht="15.75" customHeight="1">
      <c r="A5841" s="15">
        <v>6265.0</v>
      </c>
      <c r="B5841" s="15" t="s">
        <v>8072</v>
      </c>
      <c r="C5841" s="18">
        <v>42649.0</v>
      </c>
      <c r="D5841" s="18">
        <v>42649.0</v>
      </c>
      <c r="E5841" s="18">
        <f t="shared" si="1"/>
        <v>42649</v>
      </c>
      <c r="F5841" s="15" t="s">
        <v>466</v>
      </c>
      <c r="G5841" s="15" t="s">
        <v>5492</v>
      </c>
      <c r="H5841" s="15" t="s">
        <v>5493</v>
      </c>
      <c r="I5841" s="15" t="s">
        <v>59</v>
      </c>
      <c r="J5841" s="15" t="s">
        <v>60</v>
      </c>
      <c r="L5841" s="15" t="str">
        <f t="array" ref="L5841">_xlfn.XLOOKUP(M5841,reference_province_to_city!$A$2:$A$11,reference_province_to_city!$B$2:$B$11)</f>
        <v>Bandung</v>
      </c>
      <c r="M5841" s="15" t="s">
        <v>12</v>
      </c>
      <c r="N5841" s="15">
        <v>40111.0</v>
      </c>
      <c r="O5841" s="15">
        <f t="array" ref="O5841">_xlfn.XLOOKUP(M5841,reference_postal_code!$B$2:$B$11,reference_postal_code!$A$2:$A$11)</f>
        <v>40111</v>
      </c>
      <c r="P5841" s="15" t="s">
        <v>117</v>
      </c>
      <c r="Q5841" s="15" t="s">
        <v>412</v>
      </c>
      <c r="R5841" s="15" t="s">
        <v>65</v>
      </c>
      <c r="S5841" s="15" t="s">
        <v>83</v>
      </c>
      <c r="T5841" s="15" t="s">
        <v>413</v>
      </c>
      <c r="U5841" s="28">
        <v>432750.0</v>
      </c>
      <c r="V5841" s="15">
        <v>5.0</v>
      </c>
      <c r="W5841" s="31">
        <v>0.0</v>
      </c>
      <c r="X5841" s="28">
        <v>216375.0</v>
      </c>
    </row>
    <row r="5842" ht="15.75" customHeight="1">
      <c r="A5842" s="15">
        <v>8007.0</v>
      </c>
      <c r="B5842" s="15" t="s">
        <v>8073</v>
      </c>
      <c r="C5842" s="18">
        <v>42650.0</v>
      </c>
      <c r="D5842" s="18">
        <v>42654.0</v>
      </c>
      <c r="E5842" s="18">
        <f t="shared" si="1"/>
        <v>42654</v>
      </c>
      <c r="F5842" s="15" t="s">
        <v>55</v>
      </c>
      <c r="G5842" s="15" t="s">
        <v>1961</v>
      </c>
      <c r="H5842" s="15" t="s">
        <v>1962</v>
      </c>
      <c r="I5842" s="15" t="s">
        <v>59</v>
      </c>
      <c r="J5842" s="15" t="s">
        <v>60</v>
      </c>
      <c r="K5842" s="15" t="s">
        <v>31</v>
      </c>
      <c r="L5842" s="15" t="str">
        <f t="array" ref="L5842">_xlfn.XLOOKUP(M5842,reference_province_to_city!$A$2:$A$11,reference_province_to_city!$B$2:$B$11)</f>
        <v>Balikpapan</v>
      </c>
      <c r="M5842" s="15" t="s">
        <v>21</v>
      </c>
      <c r="N5842" s="15">
        <v>76114.0</v>
      </c>
      <c r="O5842" s="15">
        <f t="array" ref="O5842">_xlfn.XLOOKUP(M5842,reference_postal_code!$B$2:$B$11,reference_postal_code!$A$2:$A$11)</f>
        <v>76114</v>
      </c>
      <c r="P5842" s="15" t="s">
        <v>166</v>
      </c>
      <c r="Q5842" s="15" t="s">
        <v>102</v>
      </c>
      <c r="R5842" s="15" t="s">
        <v>65</v>
      </c>
      <c r="S5842" s="15" t="s">
        <v>103</v>
      </c>
      <c r="T5842" s="15" t="s">
        <v>104</v>
      </c>
      <c r="U5842" s="28">
        <v>1400400.0</v>
      </c>
      <c r="V5842" s="15">
        <v>12.0</v>
      </c>
      <c r="W5842" s="31">
        <v>0.0</v>
      </c>
      <c r="X5842" s="28">
        <v>14004.0</v>
      </c>
    </row>
    <row r="5843" ht="15.75" customHeight="1">
      <c r="A5843" s="15">
        <v>4751.0</v>
      </c>
      <c r="B5843" s="15" t="s">
        <v>8074</v>
      </c>
      <c r="C5843" s="18">
        <v>42650.0</v>
      </c>
      <c r="D5843" s="18">
        <v>42652.0</v>
      </c>
      <c r="E5843" s="18">
        <f t="shared" si="1"/>
        <v>42652</v>
      </c>
      <c r="F5843" s="15" t="s">
        <v>125</v>
      </c>
      <c r="G5843" s="15" t="s">
        <v>6786</v>
      </c>
      <c r="H5843" s="15" t="s">
        <v>6787</v>
      </c>
      <c r="I5843" s="15" t="s">
        <v>128</v>
      </c>
      <c r="J5843" s="15" t="s">
        <v>60</v>
      </c>
      <c r="K5843" s="15" t="s">
        <v>28</v>
      </c>
      <c r="L5843" s="15" t="str">
        <f t="array" ref="L5843">_xlfn.XLOOKUP(M5843,reference_province_to_city!$A$2:$A$11,reference_province_to_city!$B$2:$B$11)</f>
        <v>Medan</v>
      </c>
      <c r="M5843" s="15" t="s">
        <v>11</v>
      </c>
      <c r="N5843" s="15">
        <v>20111.0</v>
      </c>
      <c r="O5843" s="15">
        <f t="array" ref="O5843">_xlfn.XLOOKUP(M5843,reference_postal_code!$B$2:$B$11,reference_postal_code!$A$2:$A$11)</f>
        <v>20111</v>
      </c>
      <c r="P5843" s="15" t="s">
        <v>77</v>
      </c>
      <c r="Q5843" s="15" t="s">
        <v>1973</v>
      </c>
      <c r="R5843" s="15" t="s">
        <v>110</v>
      </c>
      <c r="S5843" s="15" t="s">
        <v>668</v>
      </c>
      <c r="T5843" s="15" t="s">
        <v>1974</v>
      </c>
      <c r="U5843" s="28">
        <v>1.2564E7</v>
      </c>
      <c r="V5843" s="15">
        <v>3.0</v>
      </c>
      <c r="W5843" s="31">
        <v>0.2</v>
      </c>
      <c r="X5843" s="28">
        <v>942300.0</v>
      </c>
    </row>
    <row r="5844" ht="15.75" customHeight="1">
      <c r="A5844" s="15">
        <v>3449.0</v>
      </c>
      <c r="B5844" s="15" t="s">
        <v>8075</v>
      </c>
      <c r="C5844" s="18">
        <v>42650.0</v>
      </c>
      <c r="D5844" s="18">
        <v>42656.0</v>
      </c>
      <c r="E5844" s="18">
        <f t="shared" si="1"/>
        <v>42656</v>
      </c>
      <c r="F5844" s="15" t="s">
        <v>55</v>
      </c>
      <c r="G5844" s="15" t="s">
        <v>4387</v>
      </c>
      <c r="H5844" s="15" t="s">
        <v>4388</v>
      </c>
      <c r="I5844" s="15" t="s">
        <v>59</v>
      </c>
      <c r="J5844" s="15" t="s">
        <v>60</v>
      </c>
      <c r="K5844" s="15" t="s">
        <v>14</v>
      </c>
      <c r="L5844" s="15" t="str">
        <f t="array" ref="L5844">_xlfn.XLOOKUP(M5844,reference_province_to_city!$A$2:$A$11,reference_province_to_city!$B$2:$B$11)</f>
        <v>Bandung</v>
      </c>
      <c r="M5844" s="15" t="s">
        <v>12</v>
      </c>
      <c r="N5844" s="15">
        <v>40111.0</v>
      </c>
      <c r="O5844" s="15">
        <f t="array" ref="O5844">_xlfn.XLOOKUP(M5844,reference_postal_code!$B$2:$B$11,reference_postal_code!$A$2:$A$11)</f>
        <v>40111</v>
      </c>
      <c r="P5844" s="15" t="s">
        <v>117</v>
      </c>
      <c r="Q5844" s="15" t="s">
        <v>3743</v>
      </c>
      <c r="R5844" s="15" t="s">
        <v>65</v>
      </c>
      <c r="S5844" s="15" t="s">
        <v>83</v>
      </c>
      <c r="T5844" s="15" t="s">
        <v>3744</v>
      </c>
      <c r="U5844" s="28">
        <v>408960.0</v>
      </c>
      <c r="V5844" s="15">
        <v>2.0</v>
      </c>
      <c r="W5844" s="31">
        <v>0.2</v>
      </c>
      <c r="X5844" s="28">
        <v>132912.0</v>
      </c>
    </row>
    <row r="5845" ht="15.75" customHeight="1">
      <c r="A5845" s="15">
        <v>5004.0</v>
      </c>
      <c r="B5845" s="15" t="s">
        <v>8076</v>
      </c>
      <c r="C5845" s="18">
        <v>42650.0</v>
      </c>
      <c r="D5845" s="18">
        <v>42655.0</v>
      </c>
      <c r="E5845" s="18">
        <f t="shared" si="1"/>
        <v>42655</v>
      </c>
      <c r="F5845" s="15" t="s">
        <v>55</v>
      </c>
      <c r="G5845" s="15" t="s">
        <v>1560</v>
      </c>
      <c r="H5845" s="15" t="s">
        <v>1561</v>
      </c>
      <c r="I5845" s="15" t="s">
        <v>59</v>
      </c>
      <c r="J5845" s="15" t="s">
        <v>60</v>
      </c>
      <c r="K5845" s="15" t="s">
        <v>28</v>
      </c>
      <c r="L5845" s="15" t="str">
        <f t="array" ref="L5845">_xlfn.XLOOKUP(M5845,reference_province_to_city!$A$2:$A$11,reference_province_to_city!$B$2:$B$11)</f>
        <v>Medan</v>
      </c>
      <c r="M5845" s="15" t="s">
        <v>11</v>
      </c>
      <c r="N5845" s="15">
        <v>20111.0</v>
      </c>
      <c r="O5845" s="15">
        <f t="array" ref="O5845">_xlfn.XLOOKUP(M5845,reference_postal_code!$B$2:$B$11,reference_postal_code!$A$2:$A$11)</f>
        <v>20111</v>
      </c>
      <c r="P5845" s="15" t="s">
        <v>77</v>
      </c>
      <c r="Q5845" s="15" t="s">
        <v>4405</v>
      </c>
      <c r="R5845" s="15" t="s">
        <v>65</v>
      </c>
      <c r="S5845" s="15" t="s">
        <v>66</v>
      </c>
      <c r="T5845" s="15" t="s">
        <v>4406</v>
      </c>
      <c r="U5845" s="28">
        <v>158400.0</v>
      </c>
      <c r="V5845" s="15">
        <v>2.0</v>
      </c>
      <c r="W5845" s="31">
        <v>0.0</v>
      </c>
      <c r="X5845" s="28">
        <v>76032.0</v>
      </c>
    </row>
    <row r="5846" ht="15.75" customHeight="1">
      <c r="A5846" s="15">
        <v>6377.0</v>
      </c>
      <c r="B5846" s="15" t="s">
        <v>8077</v>
      </c>
      <c r="C5846" s="18">
        <v>42650.0</v>
      </c>
      <c r="D5846" s="18">
        <v>42653.0</v>
      </c>
      <c r="E5846" s="18">
        <f t="shared" si="1"/>
        <v>42653</v>
      </c>
      <c r="F5846" s="15" t="s">
        <v>125</v>
      </c>
      <c r="G5846" s="15" t="s">
        <v>2263</v>
      </c>
      <c r="H5846" s="15" t="s">
        <v>2264</v>
      </c>
      <c r="I5846" s="15" t="s">
        <v>76</v>
      </c>
      <c r="J5846" s="15" t="s">
        <v>60</v>
      </c>
      <c r="K5846" s="15" t="s">
        <v>19</v>
      </c>
      <c r="L5846" s="15" t="str">
        <f t="array" ref="L5846">_xlfn.XLOOKUP(M5846,reference_province_to_city!$A$2:$A$11,reference_province_to_city!$B$2:$B$11)</f>
        <v>Yogyakarta</v>
      </c>
      <c r="M5846" s="15" t="s">
        <v>18</v>
      </c>
      <c r="N5846" s="15">
        <v>55111.0</v>
      </c>
      <c r="O5846" s="15">
        <f t="array" ref="O5846">_xlfn.XLOOKUP(M5846,reference_postal_code!$B$2:$B$11,reference_postal_code!$A$2:$A$11)</f>
        <v>55111</v>
      </c>
      <c r="P5846" s="15" t="s">
        <v>77</v>
      </c>
      <c r="Q5846" s="15" t="s">
        <v>5877</v>
      </c>
      <c r="R5846" s="15" t="s">
        <v>65</v>
      </c>
      <c r="S5846" s="15" t="s">
        <v>79</v>
      </c>
      <c r="T5846" s="15" t="s">
        <v>5878</v>
      </c>
      <c r="U5846" s="28">
        <v>73920.0</v>
      </c>
      <c r="V5846" s="15">
        <v>2.0</v>
      </c>
      <c r="W5846" s="31">
        <v>0.2</v>
      </c>
      <c r="X5846" s="28">
        <v>25872.0</v>
      </c>
    </row>
    <row r="5847" ht="15.75" customHeight="1">
      <c r="A5847" s="15">
        <v>2557.0</v>
      </c>
      <c r="B5847" s="15" t="s">
        <v>8078</v>
      </c>
      <c r="C5847" s="18">
        <v>42651.0</v>
      </c>
      <c r="D5847" s="18">
        <v>42657.0</v>
      </c>
      <c r="E5847" s="18">
        <f t="shared" si="1"/>
        <v>42657</v>
      </c>
      <c r="F5847" s="15" t="s">
        <v>55</v>
      </c>
      <c r="G5847" s="15" t="s">
        <v>5010</v>
      </c>
      <c r="H5847" s="15" t="s">
        <v>5011</v>
      </c>
      <c r="I5847" s="15" t="s">
        <v>128</v>
      </c>
      <c r="J5847" s="15" t="s">
        <v>60</v>
      </c>
      <c r="K5847" s="15" t="s">
        <v>31</v>
      </c>
      <c r="L5847" s="15" t="str">
        <f t="array" ref="L5847">_xlfn.XLOOKUP(M5847,reference_province_to_city!$A$2:$A$11,reference_province_to_city!$B$2:$B$11)</f>
        <v>Balikpapan</v>
      </c>
      <c r="M5847" s="15" t="s">
        <v>21</v>
      </c>
      <c r="N5847" s="15">
        <v>76114.0</v>
      </c>
      <c r="O5847" s="15">
        <f t="array" ref="O5847">_xlfn.XLOOKUP(M5847,reference_postal_code!$B$2:$B$11,reference_postal_code!$A$2:$A$11)</f>
        <v>76114</v>
      </c>
      <c r="P5847" s="15" t="s">
        <v>166</v>
      </c>
      <c r="Q5847" s="15" t="s">
        <v>6316</v>
      </c>
      <c r="R5847" s="15" t="s">
        <v>106</v>
      </c>
      <c r="S5847" s="15" t="s">
        <v>139</v>
      </c>
      <c r="T5847" s="15" t="s">
        <v>6317</v>
      </c>
      <c r="U5847" s="28">
        <v>775680.0</v>
      </c>
      <c r="V5847" s="15">
        <v>8.0</v>
      </c>
      <c r="W5847" s="31">
        <v>0.6</v>
      </c>
      <c r="X5847" s="28">
        <v>-484800.0</v>
      </c>
    </row>
    <row r="5848" ht="15.75" customHeight="1">
      <c r="A5848" s="15">
        <v>5975.0</v>
      </c>
      <c r="B5848" s="15" t="s">
        <v>8079</v>
      </c>
      <c r="C5848" s="18">
        <v>42651.0</v>
      </c>
      <c r="D5848" s="18">
        <v>42656.0</v>
      </c>
      <c r="E5848" s="18">
        <f t="shared" si="1"/>
        <v>42656</v>
      </c>
      <c r="F5848" s="15" t="s">
        <v>55</v>
      </c>
      <c r="G5848" s="15" t="s">
        <v>3415</v>
      </c>
      <c r="H5848" s="15" t="s">
        <v>3416</v>
      </c>
      <c r="I5848" s="15" t="s">
        <v>59</v>
      </c>
      <c r="J5848" s="15" t="s">
        <v>60</v>
      </c>
      <c r="K5848" s="15" t="s">
        <v>10</v>
      </c>
      <c r="L5848" s="15" t="str">
        <f t="array" ref="L5848">_xlfn.XLOOKUP(M5848,reference_province_to_city!$A$2:$A$11,reference_province_to_city!$B$2:$B$11)</f>
        <v>Jakarta</v>
      </c>
      <c r="M5848" s="15" t="s">
        <v>7</v>
      </c>
      <c r="N5848" s="15">
        <v>10110.0</v>
      </c>
      <c r="O5848" s="15">
        <f t="array" ref="O5848">_xlfn.XLOOKUP(M5848,reference_postal_code!$B$2:$B$11,reference_postal_code!$A$2:$A$11)</f>
        <v>10110</v>
      </c>
      <c r="P5848" s="15" t="s">
        <v>117</v>
      </c>
      <c r="Q5848" s="15" t="s">
        <v>8080</v>
      </c>
      <c r="R5848" s="15" t="s">
        <v>65</v>
      </c>
      <c r="S5848" s="15" t="s">
        <v>87</v>
      </c>
      <c r="T5848" s="15" t="s">
        <v>8081</v>
      </c>
      <c r="U5848" s="28">
        <v>5815800.0</v>
      </c>
      <c r="V5848" s="15">
        <v>5.0</v>
      </c>
      <c r="W5848" s="31">
        <v>0.2</v>
      </c>
      <c r="X5848" s="28">
        <v>-1017765.0</v>
      </c>
    </row>
    <row r="5849" ht="15.75" customHeight="1">
      <c r="A5849" s="15">
        <v>5507.0</v>
      </c>
      <c r="B5849" s="15" t="s">
        <v>8082</v>
      </c>
      <c r="C5849" s="18">
        <v>42651.0</v>
      </c>
      <c r="D5849" s="18">
        <v>42651.0</v>
      </c>
      <c r="E5849" s="18">
        <f t="shared" si="1"/>
        <v>42651</v>
      </c>
      <c r="F5849" s="15" t="s">
        <v>466</v>
      </c>
      <c r="G5849" s="15" t="s">
        <v>2039</v>
      </c>
      <c r="H5849" s="15" t="s">
        <v>2040</v>
      </c>
      <c r="I5849" s="15" t="s">
        <v>59</v>
      </c>
      <c r="J5849" s="15" t="s">
        <v>60</v>
      </c>
      <c r="K5849" s="15" t="s">
        <v>22</v>
      </c>
      <c r="L5849" s="15" t="str">
        <f t="array" ref="L5849">_xlfn.XLOOKUP(M5849,reference_province_to_city!$A$2:$A$11,reference_province_to_city!$B$2:$B$11)</f>
        <v>Surabaya</v>
      </c>
      <c r="M5849" s="15" t="s">
        <v>20</v>
      </c>
      <c r="N5849" s="15">
        <v>60231.0</v>
      </c>
      <c r="O5849" s="15">
        <f t="array" ref="O5849">_xlfn.XLOOKUP(M5849,reference_postal_code!$B$2:$B$11,reference_postal_code!$A$2:$A$11)</f>
        <v>60231</v>
      </c>
      <c r="P5849" s="15" t="s">
        <v>166</v>
      </c>
      <c r="Q5849" s="15" t="s">
        <v>2678</v>
      </c>
      <c r="R5849" s="15" t="s">
        <v>65</v>
      </c>
      <c r="S5849" s="15" t="s">
        <v>66</v>
      </c>
      <c r="T5849" s="15" t="s">
        <v>2679</v>
      </c>
      <c r="U5849" s="28">
        <v>929400.0</v>
      </c>
      <c r="V5849" s="15">
        <v>2.0</v>
      </c>
      <c r="W5849" s="31">
        <v>0.0</v>
      </c>
      <c r="X5849" s="28">
        <v>418230.0</v>
      </c>
    </row>
    <row r="5850" ht="15.75" customHeight="1">
      <c r="A5850" s="15">
        <v>5767.0</v>
      </c>
      <c r="B5850" s="15" t="s">
        <v>8083</v>
      </c>
      <c r="C5850" s="18">
        <v>42651.0</v>
      </c>
      <c r="D5850" s="18">
        <v>42658.0</v>
      </c>
      <c r="E5850" s="18">
        <f t="shared" si="1"/>
        <v>42658</v>
      </c>
      <c r="F5850" s="15" t="s">
        <v>55</v>
      </c>
      <c r="G5850" s="15" t="s">
        <v>6744</v>
      </c>
      <c r="H5850" s="15" t="s">
        <v>6745</v>
      </c>
      <c r="I5850" s="15" t="s">
        <v>76</v>
      </c>
      <c r="J5850" s="15" t="s">
        <v>60</v>
      </c>
      <c r="K5850" s="15" t="s">
        <v>26</v>
      </c>
      <c r="L5850" s="15" t="str">
        <f t="array" ref="L5850">_xlfn.XLOOKUP(M5850,reference_province_to_city!$A$2:$A$11,reference_province_to_city!$B$2:$B$11)</f>
        <v>Denpasar</v>
      </c>
      <c r="M5850" s="15" t="s">
        <v>24</v>
      </c>
      <c r="N5850" s="15">
        <v>80231.0</v>
      </c>
      <c r="O5850" s="15">
        <f t="array" ref="O5850">_xlfn.XLOOKUP(M5850,reference_postal_code!$B$2:$B$11,reference_postal_code!$A$2:$A$11)</f>
        <v>80231</v>
      </c>
      <c r="P5850" s="15" t="s">
        <v>63</v>
      </c>
      <c r="Q5850" s="15" t="s">
        <v>5750</v>
      </c>
      <c r="R5850" s="15" t="s">
        <v>65</v>
      </c>
      <c r="S5850" s="15" t="s">
        <v>79</v>
      </c>
      <c r="T5850" s="15" t="s">
        <v>5751</v>
      </c>
      <c r="U5850" s="28">
        <v>902160.0</v>
      </c>
      <c r="V5850" s="15">
        <v>6.0</v>
      </c>
      <c r="W5850" s="31">
        <v>0.2</v>
      </c>
      <c r="X5850" s="28">
        <v>304479.0</v>
      </c>
    </row>
    <row r="5851" ht="15.75" customHeight="1">
      <c r="A5851" s="15">
        <v>6508.0</v>
      </c>
      <c r="B5851" s="15" t="s">
        <v>8084</v>
      </c>
      <c r="C5851" s="18">
        <v>42652.0</v>
      </c>
      <c r="D5851" s="18">
        <v>42654.0</v>
      </c>
      <c r="E5851" s="18">
        <f t="shared" si="1"/>
        <v>42654</v>
      </c>
      <c r="F5851" s="15" t="s">
        <v>114</v>
      </c>
      <c r="G5851" s="15" t="s">
        <v>3567</v>
      </c>
      <c r="H5851" s="15" t="s">
        <v>3568</v>
      </c>
      <c r="I5851" s="15" t="s">
        <v>128</v>
      </c>
      <c r="J5851" s="15" t="s">
        <v>60</v>
      </c>
      <c r="K5851" s="15" t="s">
        <v>29</v>
      </c>
      <c r="L5851" s="15" t="str">
        <f t="array" ref="L5851">_xlfn.XLOOKUP(M5851,reference_province_to_city!$A$2:$A$11,reference_province_to_city!$B$2:$B$11)</f>
        <v>Palembang</v>
      </c>
      <c r="M5851" s="15" t="s">
        <v>13</v>
      </c>
      <c r="N5851" s="15">
        <v>30111.0</v>
      </c>
      <c r="O5851" s="15">
        <f t="array" ref="O5851">_xlfn.XLOOKUP(M5851,reference_postal_code!$B$2:$B$11,reference_postal_code!$A$2:$A$11)</f>
        <v>30111</v>
      </c>
      <c r="P5851" s="15" t="s">
        <v>77</v>
      </c>
      <c r="Q5851" s="15" t="s">
        <v>1999</v>
      </c>
      <c r="R5851" s="15" t="s">
        <v>106</v>
      </c>
      <c r="S5851" s="15" t="s">
        <v>139</v>
      </c>
      <c r="T5851" s="15" t="s">
        <v>2000</v>
      </c>
      <c r="U5851" s="28">
        <v>4992480.0</v>
      </c>
      <c r="V5851" s="15">
        <v>4.0</v>
      </c>
      <c r="W5851" s="31">
        <v>0.2</v>
      </c>
      <c r="X5851" s="28">
        <v>-374436.0</v>
      </c>
    </row>
    <row r="5852" ht="15.75" customHeight="1">
      <c r="A5852" s="15">
        <v>6507.0</v>
      </c>
      <c r="B5852" s="15" t="s">
        <v>8084</v>
      </c>
      <c r="C5852" s="18">
        <v>42652.0</v>
      </c>
      <c r="D5852" s="18">
        <v>42654.0</v>
      </c>
      <c r="E5852" s="18">
        <f t="shared" si="1"/>
        <v>42654</v>
      </c>
      <c r="F5852" s="15" t="s">
        <v>114</v>
      </c>
      <c r="G5852" s="15" t="s">
        <v>3567</v>
      </c>
      <c r="H5852" s="15" t="s">
        <v>3568</v>
      </c>
      <c r="I5852" s="15" t="s">
        <v>128</v>
      </c>
      <c r="J5852" s="15" t="s">
        <v>60</v>
      </c>
      <c r="K5852" s="15" t="s">
        <v>29</v>
      </c>
      <c r="L5852" s="15" t="str">
        <f t="array" ref="L5852">_xlfn.XLOOKUP(M5852,reference_province_to_city!$A$2:$A$11,reference_province_to_city!$B$2:$B$11)</f>
        <v>Palembang</v>
      </c>
      <c r="M5852" s="15" t="s">
        <v>13</v>
      </c>
      <c r="O5852" s="15">
        <f t="array" ref="O5852">_xlfn.XLOOKUP(M5852,reference_postal_code!$B$2:$B$11,reference_postal_code!$A$2:$A$11)</f>
        <v>30111</v>
      </c>
      <c r="P5852" s="15" t="s">
        <v>77</v>
      </c>
      <c r="Q5852" s="15" t="s">
        <v>1004</v>
      </c>
      <c r="R5852" s="15" t="s">
        <v>65</v>
      </c>
      <c r="S5852" s="15" t="s">
        <v>66</v>
      </c>
      <c r="T5852" s="15" t="s">
        <v>1005</v>
      </c>
      <c r="U5852" s="28">
        <v>287040.0</v>
      </c>
      <c r="V5852" s="15">
        <v>4.0</v>
      </c>
      <c r="W5852" s="31">
        <v>0.2</v>
      </c>
      <c r="X5852" s="28">
        <v>89700.0</v>
      </c>
    </row>
    <row r="5853" ht="15.75" customHeight="1">
      <c r="A5853" s="15">
        <v>2785.0</v>
      </c>
      <c r="B5853" s="15" t="s">
        <v>8085</v>
      </c>
      <c r="C5853" s="18">
        <v>42652.0</v>
      </c>
      <c r="D5853" s="18">
        <v>42658.0</v>
      </c>
      <c r="E5853" s="18">
        <f t="shared" si="1"/>
        <v>42658</v>
      </c>
      <c r="F5853" s="15" t="s">
        <v>55</v>
      </c>
      <c r="G5853" s="15" t="s">
        <v>5209</v>
      </c>
      <c r="H5853" s="15" t="s">
        <v>5210</v>
      </c>
      <c r="I5853" s="15" t="s">
        <v>128</v>
      </c>
      <c r="J5853" s="15" t="s">
        <v>60</v>
      </c>
      <c r="K5853" s="15" t="s">
        <v>22</v>
      </c>
      <c r="L5853" s="15" t="str">
        <f t="array" ref="L5853">_xlfn.XLOOKUP(M5853,reference_province_to_city!$A$2:$A$11,reference_province_to_city!$B$2:$B$11)</f>
        <v>Surabaya</v>
      </c>
      <c r="M5853" s="15" t="s">
        <v>20</v>
      </c>
      <c r="N5853" s="15">
        <v>60231.0</v>
      </c>
      <c r="O5853" s="15">
        <f t="array" ref="O5853">_xlfn.XLOOKUP(M5853,reference_postal_code!$B$2:$B$11,reference_postal_code!$A$2:$A$11)</f>
        <v>60231</v>
      </c>
      <c r="P5853" s="15" t="s">
        <v>166</v>
      </c>
      <c r="Q5853" s="15" t="s">
        <v>4688</v>
      </c>
      <c r="R5853" s="15" t="s">
        <v>110</v>
      </c>
      <c r="S5853" s="15" t="s">
        <v>111</v>
      </c>
      <c r="T5853" s="15" t="s">
        <v>4689</v>
      </c>
      <c r="U5853" s="28">
        <v>359640.0</v>
      </c>
      <c r="V5853" s="15">
        <v>4.0</v>
      </c>
      <c r="W5853" s="31">
        <v>0.4</v>
      </c>
      <c r="X5853" s="28">
        <v>-233766.0</v>
      </c>
    </row>
    <row r="5854" ht="15.75" customHeight="1">
      <c r="A5854" s="15">
        <v>7357.0</v>
      </c>
      <c r="B5854" s="15" t="s">
        <v>8086</v>
      </c>
      <c r="C5854" s="18">
        <v>42652.0</v>
      </c>
      <c r="D5854" s="18">
        <v>42657.0</v>
      </c>
      <c r="E5854" s="18">
        <f t="shared" si="1"/>
        <v>42657</v>
      </c>
      <c r="F5854" s="15" t="s">
        <v>55</v>
      </c>
      <c r="G5854" s="15" t="s">
        <v>6361</v>
      </c>
      <c r="H5854" s="15" t="s">
        <v>6362</v>
      </c>
      <c r="I5854" s="15" t="s">
        <v>76</v>
      </c>
      <c r="J5854" s="15" t="s">
        <v>60</v>
      </c>
      <c r="K5854" s="15" t="s">
        <v>19</v>
      </c>
      <c r="L5854" s="15" t="str">
        <f t="array" ref="L5854">_xlfn.XLOOKUP(M5854,reference_province_to_city!$A$2:$A$11,reference_province_to_city!$B$2:$B$11)</f>
        <v>Yogyakarta</v>
      </c>
      <c r="M5854" s="15" t="s">
        <v>18</v>
      </c>
      <c r="N5854" s="15">
        <v>55111.0</v>
      </c>
      <c r="O5854" s="15">
        <f t="array" ref="O5854">_xlfn.XLOOKUP(M5854,reference_postal_code!$B$2:$B$11,reference_postal_code!$A$2:$A$11)</f>
        <v>55111</v>
      </c>
      <c r="P5854" s="15" t="s">
        <v>77</v>
      </c>
      <c r="Q5854" s="15" t="s">
        <v>3994</v>
      </c>
      <c r="R5854" s="15" t="s">
        <v>65</v>
      </c>
      <c r="S5854" s="15" t="s">
        <v>93</v>
      </c>
      <c r="T5854" s="15" t="s">
        <v>3995</v>
      </c>
      <c r="U5854" s="28">
        <v>21120.0</v>
      </c>
      <c r="V5854" s="15">
        <v>1.0</v>
      </c>
      <c r="W5854" s="31">
        <v>0.2</v>
      </c>
      <c r="X5854" s="28">
        <v>2376.0</v>
      </c>
    </row>
    <row r="5855" ht="15.75" customHeight="1">
      <c r="A5855" s="15">
        <v>7358.0</v>
      </c>
      <c r="B5855" s="15" t="s">
        <v>8086</v>
      </c>
      <c r="C5855" s="18">
        <v>42652.0</v>
      </c>
      <c r="D5855" s="18">
        <v>42657.0</v>
      </c>
      <c r="E5855" s="18">
        <f t="shared" si="1"/>
        <v>42657</v>
      </c>
      <c r="F5855" s="15" t="s">
        <v>55</v>
      </c>
      <c r="G5855" s="15" t="s">
        <v>6361</v>
      </c>
      <c r="H5855" s="15" t="s">
        <v>6362</v>
      </c>
      <c r="I5855" s="15" t="s">
        <v>76</v>
      </c>
      <c r="J5855" s="15" t="s">
        <v>60</v>
      </c>
      <c r="K5855" s="15" t="s">
        <v>19</v>
      </c>
      <c r="L5855" s="15" t="str">
        <f t="array" ref="L5855">_xlfn.XLOOKUP(M5855,reference_province_to_city!$A$2:$A$11,reference_province_to_city!$B$2:$B$11)</f>
        <v>Yogyakarta</v>
      </c>
      <c r="M5855" s="15" t="s">
        <v>18</v>
      </c>
      <c r="N5855" s="15">
        <v>55111.0</v>
      </c>
      <c r="O5855" s="15">
        <f t="array" ref="O5855">_xlfn.XLOOKUP(M5855,reference_postal_code!$B$2:$B$11,reference_postal_code!$A$2:$A$11)</f>
        <v>55111</v>
      </c>
      <c r="P5855" s="15" t="s">
        <v>77</v>
      </c>
      <c r="Q5855" s="15" t="s">
        <v>5812</v>
      </c>
      <c r="R5855" s="15" t="s">
        <v>106</v>
      </c>
      <c r="S5855" s="15" t="s">
        <v>139</v>
      </c>
      <c r="T5855" s="15" t="s">
        <v>5813</v>
      </c>
      <c r="U5855" s="28">
        <v>2543520.0</v>
      </c>
      <c r="V5855" s="15">
        <v>2.0</v>
      </c>
      <c r="W5855" s="31">
        <v>0.2</v>
      </c>
      <c r="X5855" s="28">
        <v>0.0</v>
      </c>
    </row>
    <row r="5856" ht="15.75" customHeight="1">
      <c r="A5856" s="15">
        <v>6507.0</v>
      </c>
      <c r="B5856" s="15" t="s">
        <v>8084</v>
      </c>
      <c r="C5856" s="18">
        <v>42652.0</v>
      </c>
      <c r="D5856" s="18">
        <v>42654.0</v>
      </c>
      <c r="E5856" s="18">
        <f t="shared" si="1"/>
        <v>42654</v>
      </c>
      <c r="F5856" s="15" t="s">
        <v>114</v>
      </c>
      <c r="G5856" s="15" t="s">
        <v>3567</v>
      </c>
      <c r="H5856" s="15" t="s">
        <v>3568</v>
      </c>
      <c r="I5856" s="15" t="s">
        <v>128</v>
      </c>
      <c r="J5856" s="15" t="s">
        <v>60</v>
      </c>
      <c r="K5856" s="15" t="s">
        <v>29</v>
      </c>
      <c r="L5856" s="15" t="str">
        <f t="array" ref="L5856">_xlfn.XLOOKUP(M5856,reference_province_to_city!$A$2:$A$11,reference_province_to_city!$B$2:$B$11)</f>
        <v>Palembang</v>
      </c>
      <c r="M5856" s="15" t="s">
        <v>13</v>
      </c>
      <c r="N5856" s="15">
        <v>30111.0</v>
      </c>
      <c r="O5856" s="15">
        <f t="array" ref="O5856">_xlfn.XLOOKUP(M5856,reference_postal_code!$B$2:$B$11,reference_postal_code!$A$2:$A$11)</f>
        <v>30111</v>
      </c>
      <c r="P5856" s="15" t="s">
        <v>77</v>
      </c>
      <c r="Q5856" s="15" t="s">
        <v>1004</v>
      </c>
      <c r="R5856" s="15" t="s">
        <v>65</v>
      </c>
      <c r="S5856" s="15" t="s">
        <v>66</v>
      </c>
      <c r="T5856" s="15" t="s">
        <v>1005</v>
      </c>
      <c r="U5856" s="28">
        <v>287040.0</v>
      </c>
      <c r="V5856" s="15">
        <v>4.0</v>
      </c>
      <c r="W5856" s="31">
        <v>0.2</v>
      </c>
      <c r="X5856" s="28">
        <v>89700.0</v>
      </c>
    </row>
    <row r="5857" ht="15.75" customHeight="1">
      <c r="A5857" s="15">
        <v>7273.0</v>
      </c>
      <c r="B5857" s="15" t="s">
        <v>8087</v>
      </c>
      <c r="C5857" s="18">
        <v>42653.0</v>
      </c>
      <c r="D5857" s="18">
        <v>42657.0</v>
      </c>
      <c r="E5857" s="18">
        <f t="shared" si="1"/>
        <v>42657</v>
      </c>
      <c r="F5857" s="15" t="s">
        <v>55</v>
      </c>
      <c r="G5857" s="15" t="s">
        <v>6843</v>
      </c>
      <c r="H5857" s="15" t="s">
        <v>6844</v>
      </c>
      <c r="I5857" s="15" t="s">
        <v>128</v>
      </c>
      <c r="J5857" s="15" t="s">
        <v>60</v>
      </c>
      <c r="K5857" s="15" t="s">
        <v>33</v>
      </c>
      <c r="L5857" s="15" t="str">
        <f t="array" ref="L5857">_xlfn.XLOOKUP(M5857,reference_province_to_city!$A$2:$A$11,reference_province_to_city!$B$2:$B$11)</f>
        <v>Makassar</v>
      </c>
      <c r="M5857" s="15" t="s">
        <v>25</v>
      </c>
      <c r="N5857" s="15">
        <v>90111.0</v>
      </c>
      <c r="O5857" s="15">
        <f t="array" ref="O5857">_xlfn.XLOOKUP(M5857,reference_postal_code!$B$2:$B$11,reference_postal_code!$A$2:$A$11)</f>
        <v>90111</v>
      </c>
      <c r="P5857" s="15" t="s">
        <v>63</v>
      </c>
      <c r="Q5857" s="15" t="s">
        <v>1106</v>
      </c>
      <c r="R5857" s="15" t="s">
        <v>65</v>
      </c>
      <c r="S5857" s="15" t="s">
        <v>226</v>
      </c>
      <c r="T5857" s="15" t="s">
        <v>1107</v>
      </c>
      <c r="U5857" s="28">
        <v>309120.0</v>
      </c>
      <c r="V5857" s="15">
        <v>2.0</v>
      </c>
      <c r="W5857" s="31">
        <v>0.2</v>
      </c>
      <c r="X5857" s="28">
        <v>-65688.0</v>
      </c>
    </row>
    <row r="5858" ht="15.75" customHeight="1">
      <c r="A5858" s="15">
        <v>7968.0</v>
      </c>
      <c r="B5858" s="15" t="s">
        <v>8088</v>
      </c>
      <c r="C5858" s="18">
        <v>42653.0</v>
      </c>
      <c r="D5858" s="18">
        <v>42655.0</v>
      </c>
      <c r="E5858" s="18">
        <f t="shared" si="1"/>
        <v>42655</v>
      </c>
      <c r="F5858" s="15" t="s">
        <v>125</v>
      </c>
      <c r="G5858" s="15" t="s">
        <v>2831</v>
      </c>
      <c r="H5858" s="15" t="s">
        <v>2832</v>
      </c>
      <c r="I5858" s="15" t="s">
        <v>128</v>
      </c>
      <c r="J5858" s="15" t="s">
        <v>60</v>
      </c>
      <c r="K5858" s="15" t="s">
        <v>17</v>
      </c>
      <c r="L5858" s="15" t="str">
        <f t="array" ref="L5858">_xlfn.XLOOKUP(M5858,reference_province_to_city!$A$2:$A$11,reference_province_to_city!$B$2:$B$11)</f>
        <v>Semarang</v>
      </c>
      <c r="M5858" s="15" t="s">
        <v>15</v>
      </c>
      <c r="N5858" s="15">
        <v>50111.0</v>
      </c>
      <c r="O5858" s="15">
        <f t="array" ref="O5858">_xlfn.XLOOKUP(M5858,reference_postal_code!$B$2:$B$11,reference_postal_code!$A$2:$A$11)</f>
        <v>50111</v>
      </c>
      <c r="P5858" s="15" t="s">
        <v>77</v>
      </c>
      <c r="Q5858" s="15" t="s">
        <v>8089</v>
      </c>
      <c r="R5858" s="15" t="s">
        <v>106</v>
      </c>
      <c r="S5858" s="15" t="s">
        <v>183</v>
      </c>
      <c r="T5858" s="15" t="s">
        <v>8090</v>
      </c>
      <c r="U5858" s="28">
        <v>1363230.0</v>
      </c>
      <c r="V5858" s="15">
        <v>3.0</v>
      </c>
      <c r="W5858" s="31">
        <v>0.7</v>
      </c>
      <c r="X5858" s="28">
        <v>-2862783.0</v>
      </c>
    </row>
    <row r="5859" ht="15.75" customHeight="1">
      <c r="A5859" s="15">
        <v>9836.0</v>
      </c>
      <c r="B5859" s="15" t="s">
        <v>8091</v>
      </c>
      <c r="C5859" s="18">
        <v>42653.0</v>
      </c>
      <c r="D5859" s="18">
        <v>42655.0</v>
      </c>
      <c r="E5859" s="18">
        <f t="shared" si="1"/>
        <v>42655</v>
      </c>
      <c r="F5859" s="15" t="s">
        <v>125</v>
      </c>
      <c r="G5859" s="15" t="s">
        <v>3823</v>
      </c>
      <c r="H5859" s="15" t="s">
        <v>3824</v>
      </c>
      <c r="I5859" s="15" t="s">
        <v>59</v>
      </c>
      <c r="J5859" s="15" t="s">
        <v>60</v>
      </c>
      <c r="K5859" s="15" t="s">
        <v>17</v>
      </c>
      <c r="L5859" s="15" t="str">
        <f t="array" ref="L5859">_xlfn.XLOOKUP(M5859,reference_province_to_city!$A$2:$A$11,reference_province_to_city!$B$2:$B$11)</f>
        <v>Semarang</v>
      </c>
      <c r="M5859" s="15" t="s">
        <v>15</v>
      </c>
      <c r="N5859" s="15">
        <v>50111.0</v>
      </c>
      <c r="O5859" s="15">
        <f t="array" ref="O5859">_xlfn.XLOOKUP(M5859,reference_postal_code!$B$2:$B$11,reference_postal_code!$A$2:$A$11)</f>
        <v>50111</v>
      </c>
      <c r="P5859" s="15" t="s">
        <v>77</v>
      </c>
      <c r="Q5859" s="15" t="s">
        <v>807</v>
      </c>
      <c r="R5859" s="15" t="s">
        <v>65</v>
      </c>
      <c r="S5859" s="15" t="s">
        <v>83</v>
      </c>
      <c r="T5859" s="15" t="s">
        <v>808</v>
      </c>
      <c r="U5859" s="28">
        <v>245880.0</v>
      </c>
      <c r="V5859" s="15">
        <v>2.0</v>
      </c>
      <c r="W5859" s="31">
        <v>0.8</v>
      </c>
      <c r="X5859" s="28">
        <v>-393408.0</v>
      </c>
    </row>
    <row r="5860" ht="15.75" customHeight="1">
      <c r="A5860" s="15">
        <v>7274.0</v>
      </c>
      <c r="B5860" s="15" t="s">
        <v>8087</v>
      </c>
      <c r="C5860" s="18">
        <v>42653.0</v>
      </c>
      <c r="D5860" s="18">
        <v>42657.0</v>
      </c>
      <c r="E5860" s="18">
        <f t="shared" si="1"/>
        <v>42657</v>
      </c>
      <c r="F5860" s="15" t="s">
        <v>55</v>
      </c>
      <c r="G5860" s="15" t="s">
        <v>6843</v>
      </c>
      <c r="H5860" s="15" t="s">
        <v>6844</v>
      </c>
      <c r="I5860" s="15" t="s">
        <v>128</v>
      </c>
      <c r="J5860" s="15" t="s">
        <v>60</v>
      </c>
      <c r="K5860" s="15" t="s">
        <v>33</v>
      </c>
      <c r="L5860" s="15" t="str">
        <f t="array" ref="L5860">_xlfn.XLOOKUP(M5860,reference_province_to_city!$A$2:$A$11,reference_province_to_city!$B$2:$B$11)</f>
        <v>Makassar</v>
      </c>
      <c r="M5860" s="15" t="s">
        <v>25</v>
      </c>
      <c r="N5860" s="15">
        <v>90111.0</v>
      </c>
      <c r="O5860" s="15">
        <f t="array" ref="O5860">_xlfn.XLOOKUP(M5860,reference_postal_code!$B$2:$B$11,reference_postal_code!$A$2:$A$11)</f>
        <v>90111</v>
      </c>
      <c r="P5860" s="15" t="s">
        <v>63</v>
      </c>
      <c r="Q5860" s="15" t="s">
        <v>1827</v>
      </c>
      <c r="R5860" s="15" t="s">
        <v>65</v>
      </c>
      <c r="S5860" s="15" t="s">
        <v>83</v>
      </c>
      <c r="T5860" s="15" t="s">
        <v>1828</v>
      </c>
      <c r="U5860" s="28">
        <v>61425.0</v>
      </c>
      <c r="V5860" s="15">
        <v>3.0</v>
      </c>
      <c r="W5860" s="31">
        <v>0.7</v>
      </c>
      <c r="X5860" s="28">
        <v>-40950.0</v>
      </c>
    </row>
    <row r="5861" ht="15.75" customHeight="1">
      <c r="A5861" s="15">
        <v>7969.0</v>
      </c>
      <c r="B5861" s="15" t="s">
        <v>8088</v>
      </c>
      <c r="C5861" s="18">
        <v>42653.0</v>
      </c>
      <c r="D5861" s="18">
        <v>42655.0</v>
      </c>
      <c r="E5861" s="18">
        <f t="shared" si="1"/>
        <v>42655</v>
      </c>
      <c r="F5861" s="15" t="s">
        <v>125</v>
      </c>
      <c r="G5861" s="15" t="s">
        <v>2831</v>
      </c>
      <c r="H5861" s="15" t="s">
        <v>2832</v>
      </c>
      <c r="I5861" s="15" t="s">
        <v>128</v>
      </c>
      <c r="J5861" s="15" t="s">
        <v>60</v>
      </c>
      <c r="K5861" s="15" t="s">
        <v>17</v>
      </c>
      <c r="L5861" s="15" t="str">
        <f t="array" ref="L5861">_xlfn.XLOOKUP(M5861,reference_province_to_city!$A$2:$A$11,reference_province_to_city!$B$2:$B$11)</f>
        <v>Semarang</v>
      </c>
      <c r="M5861" s="15" t="s">
        <v>15</v>
      </c>
      <c r="N5861" s="15">
        <v>50111.0</v>
      </c>
      <c r="O5861" s="15">
        <f t="array" ref="O5861">_xlfn.XLOOKUP(M5861,reference_postal_code!$B$2:$B$11,reference_postal_code!$A$2:$A$11)</f>
        <v>50111</v>
      </c>
      <c r="P5861" s="15" t="s">
        <v>77</v>
      </c>
      <c r="Q5861" s="15" t="s">
        <v>2270</v>
      </c>
      <c r="R5861" s="15" t="s">
        <v>110</v>
      </c>
      <c r="S5861" s="15" t="s">
        <v>111</v>
      </c>
      <c r="T5861" s="15" t="s">
        <v>2271</v>
      </c>
      <c r="U5861" s="28">
        <v>239880.0</v>
      </c>
      <c r="V5861" s="15">
        <v>1.0</v>
      </c>
      <c r="W5861" s="31">
        <v>0.2</v>
      </c>
      <c r="X5861" s="28">
        <v>-44978.0</v>
      </c>
    </row>
    <row r="5862" ht="15.75" customHeight="1">
      <c r="A5862" s="15">
        <v>9835.0</v>
      </c>
      <c r="B5862" s="15" t="s">
        <v>8091</v>
      </c>
      <c r="C5862" s="18">
        <v>42653.0</v>
      </c>
      <c r="D5862" s="18">
        <v>42655.0</v>
      </c>
      <c r="E5862" s="18">
        <f t="shared" si="1"/>
        <v>42655</v>
      </c>
      <c r="F5862" s="15" t="s">
        <v>125</v>
      </c>
      <c r="G5862" s="15" t="s">
        <v>3823</v>
      </c>
      <c r="H5862" s="15" t="s">
        <v>3824</v>
      </c>
      <c r="I5862" s="15" t="s">
        <v>59</v>
      </c>
      <c r="J5862" s="15" t="s">
        <v>60</v>
      </c>
      <c r="K5862" s="15" t="s">
        <v>17</v>
      </c>
      <c r="L5862" s="15" t="str">
        <f t="array" ref="L5862">_xlfn.XLOOKUP(M5862,reference_province_to_city!$A$2:$A$11,reference_province_to_city!$B$2:$B$11)</f>
        <v>Semarang</v>
      </c>
      <c r="M5862" s="15" t="s">
        <v>15</v>
      </c>
      <c r="N5862" s="15">
        <v>50111.0</v>
      </c>
      <c r="O5862" s="15">
        <f t="array" ref="O5862">_xlfn.XLOOKUP(M5862,reference_postal_code!$B$2:$B$11,reference_postal_code!$A$2:$A$11)</f>
        <v>50111</v>
      </c>
      <c r="P5862" s="15" t="s">
        <v>77</v>
      </c>
      <c r="Q5862" s="15" t="s">
        <v>8001</v>
      </c>
      <c r="R5862" s="15" t="s">
        <v>106</v>
      </c>
      <c r="S5862" s="15" t="s">
        <v>139</v>
      </c>
      <c r="T5862" s="15" t="s">
        <v>8002</v>
      </c>
      <c r="U5862" s="28">
        <v>210000.0</v>
      </c>
      <c r="V5862" s="15">
        <v>4.0</v>
      </c>
      <c r="W5862" s="31">
        <v>0.6</v>
      </c>
      <c r="X5862" s="28">
        <v>-94500.0</v>
      </c>
    </row>
    <row r="5863" ht="15.75" customHeight="1">
      <c r="A5863" s="15">
        <v>7970.0</v>
      </c>
      <c r="B5863" s="15" t="s">
        <v>8088</v>
      </c>
      <c r="C5863" s="18">
        <v>42653.0</v>
      </c>
      <c r="D5863" s="18">
        <v>42655.0</v>
      </c>
      <c r="E5863" s="18">
        <f t="shared" si="1"/>
        <v>42655</v>
      </c>
      <c r="F5863" s="15" t="s">
        <v>125</v>
      </c>
      <c r="G5863" s="15" t="s">
        <v>2831</v>
      </c>
      <c r="H5863" s="15" t="s">
        <v>2832</v>
      </c>
      <c r="I5863" s="15" t="s">
        <v>128</v>
      </c>
      <c r="J5863" s="15" t="s">
        <v>60</v>
      </c>
      <c r="K5863" s="15" t="s">
        <v>1069</v>
      </c>
      <c r="L5863" s="15" t="str">
        <f t="array" ref="L5863">_xlfn.XLOOKUP(M5863,reference_province_to_city!$A$2:$A$11,reference_province_to_city!$B$2:$B$11)</f>
        <v>Semarang</v>
      </c>
      <c r="M5863" s="15" t="s">
        <v>15</v>
      </c>
      <c r="N5863" s="15">
        <v>50111.0</v>
      </c>
      <c r="O5863" s="15">
        <f t="array" ref="O5863">_xlfn.XLOOKUP(M5863,reference_postal_code!$B$2:$B$11,reference_postal_code!$A$2:$A$11)</f>
        <v>50111</v>
      </c>
      <c r="P5863" s="15" t="s">
        <v>77</v>
      </c>
      <c r="Q5863" s="15" t="s">
        <v>5681</v>
      </c>
      <c r="R5863" s="15" t="s">
        <v>106</v>
      </c>
      <c r="S5863" s="15" t="s">
        <v>107</v>
      </c>
      <c r="T5863" s="15" t="s">
        <v>5682</v>
      </c>
      <c r="U5863" s="28">
        <v>1811760.0</v>
      </c>
      <c r="V5863" s="15">
        <v>1.0</v>
      </c>
      <c r="W5863" s="31">
        <v>0.2</v>
      </c>
      <c r="X5863" s="28">
        <v>203823.0</v>
      </c>
    </row>
    <row r="5864" ht="15.75" customHeight="1">
      <c r="A5864" s="15">
        <v>9752.0</v>
      </c>
      <c r="B5864" s="15" t="s">
        <v>8092</v>
      </c>
      <c r="C5864" s="18">
        <v>42654.0</v>
      </c>
      <c r="D5864" s="18">
        <v>42658.0</v>
      </c>
      <c r="E5864" s="18">
        <f t="shared" si="1"/>
        <v>42658</v>
      </c>
      <c r="F5864" s="15" t="s">
        <v>55</v>
      </c>
      <c r="G5864" s="15" t="s">
        <v>2171</v>
      </c>
      <c r="H5864" s="15" t="s">
        <v>2172</v>
      </c>
      <c r="I5864" s="15" t="s">
        <v>59</v>
      </c>
      <c r="J5864" s="15" t="s">
        <v>60</v>
      </c>
      <c r="K5864" s="15" t="s">
        <v>22</v>
      </c>
      <c r="L5864" s="15" t="str">
        <f t="array" ref="L5864">_xlfn.XLOOKUP(M5864,reference_province_to_city!$A$2:$A$11,reference_province_to_city!$B$2:$B$11)</f>
        <v>Surabaya</v>
      </c>
      <c r="M5864" s="15" t="s">
        <v>20</v>
      </c>
      <c r="N5864" s="15">
        <v>60231.0</v>
      </c>
      <c r="O5864" s="15">
        <f t="array" ref="O5864">_xlfn.XLOOKUP(M5864,reference_postal_code!$B$2:$B$11,reference_postal_code!$A$2:$A$11)</f>
        <v>60231</v>
      </c>
      <c r="P5864" s="15" t="s">
        <v>166</v>
      </c>
      <c r="Q5864" s="15" t="s">
        <v>5791</v>
      </c>
      <c r="R5864" s="15" t="s">
        <v>65</v>
      </c>
      <c r="S5864" s="15" t="s">
        <v>93</v>
      </c>
      <c r="T5864" s="15" t="s">
        <v>5792</v>
      </c>
      <c r="U5864" s="28">
        <v>415800.0</v>
      </c>
      <c r="V5864" s="15">
        <v>3.0</v>
      </c>
      <c r="W5864" s="31">
        <v>0.2</v>
      </c>
      <c r="X5864" s="28">
        <v>51975.0</v>
      </c>
    </row>
    <row r="5865" ht="15.75" customHeight="1">
      <c r="A5865" s="15">
        <v>9751.0</v>
      </c>
      <c r="B5865" s="15" t="s">
        <v>8092</v>
      </c>
      <c r="C5865" s="18">
        <v>42654.0</v>
      </c>
      <c r="D5865" s="18">
        <v>42658.0</v>
      </c>
      <c r="E5865" s="18">
        <f t="shared" si="1"/>
        <v>42658</v>
      </c>
      <c r="F5865" s="15" t="s">
        <v>55</v>
      </c>
      <c r="G5865" s="15" t="s">
        <v>2171</v>
      </c>
      <c r="H5865" s="15" t="s">
        <v>2172</v>
      </c>
      <c r="I5865" s="15" t="s">
        <v>59</v>
      </c>
      <c r="J5865" s="15" t="s">
        <v>60</v>
      </c>
      <c r="K5865" s="15" t="s">
        <v>22</v>
      </c>
      <c r="L5865" s="15" t="str">
        <f t="array" ref="L5865">_xlfn.XLOOKUP(M5865,reference_province_to_city!$A$2:$A$11,reference_province_to_city!$B$2:$B$11)</f>
        <v>Surabaya</v>
      </c>
      <c r="M5865" s="15" t="s">
        <v>20</v>
      </c>
      <c r="N5865" s="15">
        <v>60231.0</v>
      </c>
      <c r="O5865" s="15">
        <f t="array" ref="O5865">_xlfn.XLOOKUP(M5865,reference_postal_code!$B$2:$B$11,reference_postal_code!$A$2:$A$11)</f>
        <v>60231</v>
      </c>
      <c r="P5865" s="15" t="s">
        <v>166</v>
      </c>
      <c r="Q5865" s="15" t="s">
        <v>763</v>
      </c>
      <c r="R5865" s="15" t="s">
        <v>65</v>
      </c>
      <c r="S5865" s="15" t="s">
        <v>93</v>
      </c>
      <c r="T5865" s="15" t="s">
        <v>764</v>
      </c>
      <c r="U5865" s="28">
        <v>80160.0</v>
      </c>
      <c r="V5865" s="15">
        <v>2.0</v>
      </c>
      <c r="W5865" s="31">
        <v>0.2</v>
      </c>
      <c r="X5865" s="28">
        <v>10020.0</v>
      </c>
    </row>
    <row r="5866" ht="15.75" customHeight="1">
      <c r="A5866" s="15">
        <v>140.0</v>
      </c>
      <c r="B5866" s="15" t="s">
        <v>8093</v>
      </c>
      <c r="C5866" s="18">
        <v>42656.0</v>
      </c>
      <c r="D5866" s="18">
        <v>42662.0</v>
      </c>
      <c r="E5866" s="18">
        <f t="shared" si="1"/>
        <v>42662</v>
      </c>
      <c r="F5866" s="15" t="s">
        <v>55</v>
      </c>
      <c r="G5866" s="15" t="s">
        <v>1305</v>
      </c>
      <c r="H5866" s="15" t="s">
        <v>1306</v>
      </c>
      <c r="I5866" s="15" t="s">
        <v>59</v>
      </c>
      <c r="J5866" s="15" t="s">
        <v>60</v>
      </c>
      <c r="K5866" s="15" t="s">
        <v>22</v>
      </c>
      <c r="L5866" s="15" t="str">
        <f t="array" ref="L5866">_xlfn.XLOOKUP(M5866,reference_province_to_city!$A$2:$A$11,reference_province_to_city!$B$2:$B$11)</f>
        <v>Surabaya</v>
      </c>
      <c r="M5866" s="15" t="s">
        <v>20</v>
      </c>
      <c r="N5866" s="15">
        <v>60231.0</v>
      </c>
      <c r="O5866" s="15">
        <f t="array" ref="O5866">_xlfn.XLOOKUP(M5866,reference_postal_code!$B$2:$B$11,reference_postal_code!$A$2:$A$11)</f>
        <v>60231</v>
      </c>
      <c r="P5866" s="15" t="s">
        <v>166</v>
      </c>
      <c r="Q5866" s="15" t="s">
        <v>3402</v>
      </c>
      <c r="R5866" s="15" t="s">
        <v>106</v>
      </c>
      <c r="S5866" s="15" t="s">
        <v>139</v>
      </c>
      <c r="T5866" s="15" t="s">
        <v>3403</v>
      </c>
      <c r="U5866" s="28">
        <v>646800.0</v>
      </c>
      <c r="V5866" s="15">
        <v>14.0</v>
      </c>
      <c r="W5866" s="31">
        <v>0.0</v>
      </c>
      <c r="X5866" s="28">
        <v>310464.0</v>
      </c>
    </row>
    <row r="5867" ht="15.75" customHeight="1">
      <c r="A5867" s="15">
        <v>138.0</v>
      </c>
      <c r="B5867" s="15" t="s">
        <v>8093</v>
      </c>
      <c r="C5867" s="18">
        <v>42656.0</v>
      </c>
      <c r="D5867" s="18">
        <v>42662.0</v>
      </c>
      <c r="E5867" s="18">
        <f t="shared" si="1"/>
        <v>42662</v>
      </c>
      <c r="F5867" s="15" t="s">
        <v>55</v>
      </c>
      <c r="G5867" s="15" t="s">
        <v>1305</v>
      </c>
      <c r="H5867" s="15" t="s">
        <v>1306</v>
      </c>
      <c r="I5867" s="15" t="s">
        <v>59</v>
      </c>
      <c r="J5867" s="15" t="s">
        <v>60</v>
      </c>
      <c r="K5867" s="15" t="s">
        <v>22</v>
      </c>
      <c r="L5867" s="15" t="str">
        <f t="array" ref="L5867">_xlfn.XLOOKUP(M5867,reference_province_to_city!$A$2:$A$11,reference_province_to_city!$B$2:$B$11)</f>
        <v>Surabaya</v>
      </c>
      <c r="M5867" s="15" t="s">
        <v>20</v>
      </c>
      <c r="N5867" s="15">
        <v>60231.0</v>
      </c>
      <c r="O5867" s="15">
        <f t="array" ref="O5867">_xlfn.XLOOKUP(M5867,reference_postal_code!$B$2:$B$11,reference_postal_code!$A$2:$A$11)</f>
        <v>60231</v>
      </c>
      <c r="P5867" s="15" t="s">
        <v>166</v>
      </c>
      <c r="Q5867" s="15" t="s">
        <v>5940</v>
      </c>
      <c r="R5867" s="15" t="s">
        <v>65</v>
      </c>
      <c r="S5867" s="15" t="s">
        <v>83</v>
      </c>
      <c r="T5867" s="15" t="s">
        <v>5941</v>
      </c>
      <c r="U5867" s="28">
        <v>1142640.0</v>
      </c>
      <c r="V5867" s="15">
        <v>3.0</v>
      </c>
      <c r="W5867" s="31">
        <v>0.2</v>
      </c>
      <c r="X5867" s="28">
        <v>399924.0</v>
      </c>
    </row>
    <row r="5868" ht="15.75" customHeight="1">
      <c r="A5868" s="15">
        <v>2165.0</v>
      </c>
      <c r="B5868" s="15" t="s">
        <v>8094</v>
      </c>
      <c r="C5868" s="18">
        <v>42656.0</v>
      </c>
      <c r="D5868" s="18">
        <v>42662.0</v>
      </c>
      <c r="E5868" s="18">
        <f t="shared" si="1"/>
        <v>42662</v>
      </c>
      <c r="F5868" s="15" t="s">
        <v>55</v>
      </c>
      <c r="G5868" s="15" t="s">
        <v>3524</v>
      </c>
      <c r="H5868" s="15" t="s">
        <v>3525</v>
      </c>
      <c r="I5868" s="15" t="s">
        <v>59</v>
      </c>
      <c r="J5868" s="15" t="s">
        <v>60</v>
      </c>
      <c r="K5868" s="15" t="s">
        <v>17</v>
      </c>
      <c r="L5868" s="15" t="str">
        <f t="array" ref="L5868">_xlfn.XLOOKUP(M5868,reference_province_to_city!$A$2:$A$11,reference_province_to_city!$B$2:$B$11)</f>
        <v>Semarang</v>
      </c>
      <c r="M5868" s="15" t="s">
        <v>15</v>
      </c>
      <c r="N5868" s="15">
        <v>50111.0</v>
      </c>
      <c r="O5868" s="15">
        <f t="array" ref="O5868">_xlfn.XLOOKUP(M5868,reference_postal_code!$B$2:$B$11,reference_postal_code!$A$2:$A$11)</f>
        <v>50111</v>
      </c>
      <c r="P5868" s="15" t="s">
        <v>77</v>
      </c>
      <c r="Q5868" s="15" t="s">
        <v>7751</v>
      </c>
      <c r="R5868" s="15" t="s">
        <v>65</v>
      </c>
      <c r="S5868" s="15" t="s">
        <v>66</v>
      </c>
      <c r="T5868" s="15" t="s">
        <v>7752</v>
      </c>
      <c r="U5868" s="28">
        <v>124320.0</v>
      </c>
      <c r="V5868" s="15">
        <v>2.0</v>
      </c>
      <c r="W5868" s="31">
        <v>0.2</v>
      </c>
      <c r="X5868" s="28">
        <v>45066.0</v>
      </c>
    </row>
    <row r="5869" ht="15.75" customHeight="1">
      <c r="A5869" s="15">
        <v>139.0</v>
      </c>
      <c r="B5869" s="15" t="s">
        <v>8093</v>
      </c>
      <c r="C5869" s="18">
        <v>42656.0</v>
      </c>
      <c r="D5869" s="18">
        <v>42662.0</v>
      </c>
      <c r="E5869" s="18">
        <f t="shared" si="1"/>
        <v>42662</v>
      </c>
      <c r="F5869" s="15" t="s">
        <v>55</v>
      </c>
      <c r="G5869" s="15" t="s">
        <v>1305</v>
      </c>
      <c r="H5869" s="15" t="s">
        <v>1306</v>
      </c>
      <c r="I5869" s="15" t="s">
        <v>59</v>
      </c>
      <c r="J5869" s="15" t="s">
        <v>60</v>
      </c>
      <c r="K5869" s="15" t="s">
        <v>22</v>
      </c>
      <c r="L5869" s="15" t="str">
        <f t="array" ref="L5869">_xlfn.XLOOKUP(M5869,reference_province_to_city!$A$2:$A$11,reference_province_to_city!$B$2:$B$11)</f>
        <v>Surabaya</v>
      </c>
      <c r="M5869" s="15" t="s">
        <v>20</v>
      </c>
      <c r="N5869" s="15">
        <v>60231.0</v>
      </c>
      <c r="O5869" s="15">
        <f t="array" ref="O5869">_xlfn.XLOOKUP(M5869,reference_postal_code!$B$2:$B$11,reference_postal_code!$A$2:$A$11)</f>
        <v>60231</v>
      </c>
      <c r="P5869" s="15" t="s">
        <v>166</v>
      </c>
      <c r="Q5869" s="15" t="s">
        <v>5874</v>
      </c>
      <c r="R5869" s="15" t="s">
        <v>65</v>
      </c>
      <c r="S5869" s="15" t="s">
        <v>226</v>
      </c>
      <c r="T5869" s="15" t="s">
        <v>5875</v>
      </c>
      <c r="U5869" s="28">
        <v>988200.0</v>
      </c>
      <c r="V5869" s="15">
        <v>6.0</v>
      </c>
      <c r="W5869" s="31">
        <v>0.0</v>
      </c>
      <c r="X5869" s="28">
        <v>276696.0</v>
      </c>
    </row>
    <row r="5870" ht="15.75" customHeight="1">
      <c r="A5870" s="15">
        <v>2166.0</v>
      </c>
      <c r="B5870" s="15" t="s">
        <v>8094</v>
      </c>
      <c r="C5870" s="18">
        <v>42656.0</v>
      </c>
      <c r="D5870" s="18">
        <v>42662.0</v>
      </c>
      <c r="E5870" s="18">
        <f t="shared" si="1"/>
        <v>42662</v>
      </c>
      <c r="F5870" s="15" t="s">
        <v>55</v>
      </c>
      <c r="G5870" s="15" t="s">
        <v>3524</v>
      </c>
      <c r="H5870" s="15" t="s">
        <v>3525</v>
      </c>
      <c r="I5870" s="15" t="s">
        <v>59</v>
      </c>
      <c r="J5870" s="15" t="s">
        <v>60</v>
      </c>
      <c r="K5870" s="15" t="s">
        <v>17</v>
      </c>
      <c r="L5870" s="15" t="str">
        <f t="array" ref="L5870">_xlfn.XLOOKUP(M5870,reference_province_to_city!$A$2:$A$11,reference_province_to_city!$B$2:$B$11)</f>
        <v>Semarang</v>
      </c>
      <c r="M5870" s="15" t="s">
        <v>15</v>
      </c>
      <c r="N5870" s="15">
        <v>50111.0</v>
      </c>
      <c r="O5870" s="15">
        <f t="array" ref="O5870">_xlfn.XLOOKUP(M5870,reference_postal_code!$B$2:$B$11,reference_postal_code!$A$2:$A$11)</f>
        <v>50111</v>
      </c>
      <c r="P5870" s="15" t="s">
        <v>77</v>
      </c>
      <c r="Q5870" s="15" t="s">
        <v>5241</v>
      </c>
      <c r="R5870" s="15" t="s">
        <v>106</v>
      </c>
      <c r="S5870" s="15" t="s">
        <v>139</v>
      </c>
      <c r="T5870" s="15" t="s">
        <v>5242</v>
      </c>
      <c r="U5870" s="28">
        <v>2098800.0</v>
      </c>
      <c r="V5870" s="15">
        <v>5.0</v>
      </c>
      <c r="W5870" s="31">
        <v>0.6</v>
      </c>
      <c r="X5870" s="28">
        <v>-2256210.0</v>
      </c>
    </row>
    <row r="5871" ht="15.75" customHeight="1">
      <c r="A5871" s="15">
        <v>2168.0</v>
      </c>
      <c r="B5871" s="15" t="s">
        <v>8094</v>
      </c>
      <c r="C5871" s="18">
        <v>42656.0</v>
      </c>
      <c r="D5871" s="18">
        <v>42662.0</v>
      </c>
      <c r="E5871" s="18">
        <f t="shared" si="1"/>
        <v>42662</v>
      </c>
      <c r="F5871" s="15" t="s">
        <v>55</v>
      </c>
      <c r="G5871" s="15" t="s">
        <v>3524</v>
      </c>
      <c r="H5871" s="15" t="s">
        <v>3525</v>
      </c>
      <c r="I5871" s="15" t="s">
        <v>59</v>
      </c>
      <c r="J5871" s="15" t="s">
        <v>60</v>
      </c>
      <c r="K5871" s="15" t="s">
        <v>17</v>
      </c>
      <c r="L5871" s="15" t="str">
        <f t="array" ref="L5871">_xlfn.XLOOKUP(M5871,reference_province_to_city!$A$2:$A$11,reference_province_to_city!$B$2:$B$11)</f>
        <v>Semarang</v>
      </c>
      <c r="M5871" s="15" t="s">
        <v>15</v>
      </c>
      <c r="N5871" s="15">
        <v>50111.0</v>
      </c>
      <c r="O5871" s="15">
        <f t="array" ref="O5871">_xlfn.XLOOKUP(M5871,reference_postal_code!$B$2:$B$11,reference_postal_code!$A$2:$A$11)</f>
        <v>50111</v>
      </c>
      <c r="P5871" s="15" t="s">
        <v>77</v>
      </c>
      <c r="Q5871" s="15" t="s">
        <v>1033</v>
      </c>
      <c r="R5871" s="15" t="s">
        <v>65</v>
      </c>
      <c r="S5871" s="15" t="s">
        <v>83</v>
      </c>
      <c r="T5871" s="15" t="s">
        <v>1034</v>
      </c>
      <c r="U5871" s="28">
        <v>94290.0</v>
      </c>
      <c r="V5871" s="15">
        <v>7.0</v>
      </c>
      <c r="W5871" s="31">
        <v>0.8</v>
      </c>
      <c r="X5871" s="28">
        <v>-165008.0</v>
      </c>
    </row>
    <row r="5872" ht="15.75" customHeight="1">
      <c r="A5872" s="15">
        <v>6443.0</v>
      </c>
      <c r="B5872" s="15" t="s">
        <v>8095</v>
      </c>
      <c r="C5872" s="18">
        <v>42656.0</v>
      </c>
      <c r="D5872" s="18">
        <v>42663.0</v>
      </c>
      <c r="E5872" s="18">
        <f t="shared" si="1"/>
        <v>42663</v>
      </c>
      <c r="F5872" s="15" t="s">
        <v>55</v>
      </c>
      <c r="G5872" s="15" t="s">
        <v>5010</v>
      </c>
      <c r="H5872" s="15" t="s">
        <v>5011</v>
      </c>
      <c r="I5872" s="15" t="s">
        <v>128</v>
      </c>
      <c r="J5872" s="15" t="s">
        <v>60</v>
      </c>
      <c r="K5872" s="15" t="s">
        <v>31</v>
      </c>
      <c r="L5872" s="15" t="str">
        <f t="array" ref="L5872">_xlfn.XLOOKUP(M5872,reference_province_to_city!$A$2:$A$11,reference_province_to_city!$B$2:$B$11)</f>
        <v>Balikpapan</v>
      </c>
      <c r="M5872" s="15" t="s">
        <v>21</v>
      </c>
      <c r="N5872" s="15">
        <v>76114.0</v>
      </c>
      <c r="O5872" s="15">
        <f t="array" ref="O5872">_xlfn.XLOOKUP(M5872,reference_postal_code!$B$2:$B$11,reference_postal_code!$A$2:$A$11)</f>
        <v>76114</v>
      </c>
      <c r="P5872" s="15" t="s">
        <v>166</v>
      </c>
      <c r="Q5872" s="15" t="s">
        <v>4581</v>
      </c>
      <c r="R5872" s="15" t="s">
        <v>65</v>
      </c>
      <c r="S5872" s="15" t="s">
        <v>66</v>
      </c>
      <c r="T5872" s="15" t="s">
        <v>4582</v>
      </c>
      <c r="U5872" s="28">
        <v>569100.0</v>
      </c>
      <c r="V5872" s="15">
        <v>2.0</v>
      </c>
      <c r="W5872" s="31">
        <v>0.0</v>
      </c>
      <c r="X5872" s="28">
        <v>273168.0</v>
      </c>
    </row>
    <row r="5873" ht="15.75" customHeight="1">
      <c r="A5873" s="15">
        <v>6442.0</v>
      </c>
      <c r="B5873" s="15" t="s">
        <v>8095</v>
      </c>
      <c r="C5873" s="18">
        <v>42656.0</v>
      </c>
      <c r="D5873" s="18">
        <v>42663.0</v>
      </c>
      <c r="E5873" s="18">
        <f t="shared" si="1"/>
        <v>42663</v>
      </c>
      <c r="F5873" s="15" t="s">
        <v>55</v>
      </c>
      <c r="G5873" s="15" t="s">
        <v>5010</v>
      </c>
      <c r="H5873" s="15" t="s">
        <v>5011</v>
      </c>
      <c r="I5873" s="15" t="s">
        <v>128</v>
      </c>
      <c r="J5873" s="15" t="s">
        <v>60</v>
      </c>
      <c r="K5873" s="15" t="s">
        <v>31</v>
      </c>
      <c r="L5873" s="15" t="str">
        <f t="array" ref="L5873">_xlfn.XLOOKUP(M5873,reference_province_to_city!$A$2:$A$11,reference_province_to_city!$B$2:$B$11)</f>
        <v>Balikpapan</v>
      </c>
      <c r="M5873" s="15" t="s">
        <v>21</v>
      </c>
      <c r="N5873" s="15">
        <v>76114.0</v>
      </c>
      <c r="O5873" s="15">
        <f t="array" ref="O5873">_xlfn.XLOOKUP(M5873,reference_postal_code!$B$2:$B$11,reference_postal_code!$A$2:$A$11)</f>
        <v>76114</v>
      </c>
      <c r="P5873" s="15" t="s">
        <v>166</v>
      </c>
      <c r="Q5873" s="15" t="s">
        <v>280</v>
      </c>
      <c r="R5873" s="15" t="s">
        <v>65</v>
      </c>
      <c r="S5873" s="15" t="s">
        <v>87</v>
      </c>
      <c r="T5873" s="15" t="s">
        <v>281</v>
      </c>
      <c r="U5873" s="28">
        <v>1498050.0</v>
      </c>
      <c r="V5873" s="15">
        <v>3.0</v>
      </c>
      <c r="W5873" s="31">
        <v>0.0</v>
      </c>
      <c r="X5873" s="28">
        <v>359532.0</v>
      </c>
    </row>
    <row r="5874" ht="15.75" customHeight="1">
      <c r="A5874" s="15">
        <v>134.0</v>
      </c>
      <c r="B5874" s="15" t="s">
        <v>8093</v>
      </c>
      <c r="C5874" s="18">
        <v>42656.0</v>
      </c>
      <c r="D5874" s="18">
        <v>42662.0</v>
      </c>
      <c r="E5874" s="18">
        <f t="shared" si="1"/>
        <v>42662</v>
      </c>
      <c r="F5874" s="15" t="s">
        <v>55</v>
      </c>
      <c r="G5874" s="15" t="s">
        <v>1305</v>
      </c>
      <c r="H5874" s="15" t="s">
        <v>1306</v>
      </c>
      <c r="I5874" s="15" t="s">
        <v>59</v>
      </c>
      <c r="J5874" s="15" t="s">
        <v>60</v>
      </c>
      <c r="K5874" s="15" t="s">
        <v>22</v>
      </c>
      <c r="L5874" s="15" t="str">
        <f t="array" ref="L5874">_xlfn.XLOOKUP(M5874,reference_province_to_city!$A$2:$A$11,reference_province_to_city!$B$2:$B$11)</f>
        <v>Surabaya</v>
      </c>
      <c r="M5874" s="15" t="s">
        <v>20</v>
      </c>
      <c r="N5874" s="15">
        <v>60231.0</v>
      </c>
      <c r="O5874" s="15">
        <f t="array" ref="O5874">_xlfn.XLOOKUP(M5874,reference_postal_code!$B$2:$B$11,reference_postal_code!$A$2:$A$11)</f>
        <v>60231</v>
      </c>
      <c r="P5874" s="15" t="s">
        <v>166</v>
      </c>
      <c r="Q5874" s="15" t="s">
        <v>300</v>
      </c>
      <c r="R5874" s="15" t="s">
        <v>65</v>
      </c>
      <c r="S5874" s="15" t="s">
        <v>66</v>
      </c>
      <c r="T5874" s="15" t="s">
        <v>301</v>
      </c>
      <c r="U5874" s="28">
        <v>300600.0</v>
      </c>
      <c r="V5874" s="15">
        <v>3.0</v>
      </c>
      <c r="W5874" s="31">
        <v>0.0</v>
      </c>
      <c r="X5874" s="28">
        <v>144288.0</v>
      </c>
    </row>
    <row r="5875" ht="15.75" customHeight="1">
      <c r="A5875" s="15">
        <v>137.0</v>
      </c>
      <c r="B5875" s="15" t="s">
        <v>8093</v>
      </c>
      <c r="C5875" s="18">
        <v>42656.0</v>
      </c>
      <c r="D5875" s="18">
        <v>42662.0</v>
      </c>
      <c r="E5875" s="18">
        <f t="shared" si="1"/>
        <v>42662</v>
      </c>
      <c r="F5875" s="15" t="s">
        <v>55</v>
      </c>
      <c r="G5875" s="15" t="s">
        <v>1305</v>
      </c>
      <c r="H5875" s="15" t="s">
        <v>1306</v>
      </c>
      <c r="I5875" s="15" t="s">
        <v>59</v>
      </c>
      <c r="J5875" s="15" t="s">
        <v>60</v>
      </c>
      <c r="K5875" s="15" t="s">
        <v>22</v>
      </c>
      <c r="L5875" s="15" t="str">
        <f t="array" ref="L5875">_xlfn.XLOOKUP(M5875,reference_province_to_city!$A$2:$A$11,reference_province_to_city!$B$2:$B$11)</f>
        <v>Surabaya</v>
      </c>
      <c r="M5875" s="15" t="s">
        <v>20</v>
      </c>
      <c r="N5875" s="15">
        <v>60231.0</v>
      </c>
      <c r="O5875" s="15">
        <f t="array" ref="O5875">_xlfn.XLOOKUP(M5875,reference_postal_code!$B$2:$B$11,reference_postal_code!$A$2:$A$11)</f>
        <v>60231</v>
      </c>
      <c r="P5875" s="15" t="s">
        <v>166</v>
      </c>
      <c r="Q5875" s="15" t="s">
        <v>2960</v>
      </c>
      <c r="R5875" s="15" t="s">
        <v>65</v>
      </c>
      <c r="S5875" s="15" t="s">
        <v>103</v>
      </c>
      <c r="T5875" s="15" t="s">
        <v>2961</v>
      </c>
      <c r="U5875" s="28">
        <v>60300.0</v>
      </c>
      <c r="V5875" s="15">
        <v>2.0</v>
      </c>
      <c r="W5875" s="31">
        <v>0.0</v>
      </c>
      <c r="X5875" s="28">
        <v>29547.0</v>
      </c>
    </row>
    <row r="5876" ht="15.75" customHeight="1">
      <c r="A5876" s="15">
        <v>1864.0</v>
      </c>
      <c r="B5876" s="15" t="s">
        <v>8096</v>
      </c>
      <c r="C5876" s="18">
        <v>42656.0</v>
      </c>
      <c r="D5876" s="18">
        <v>42660.0</v>
      </c>
      <c r="E5876" s="18">
        <f t="shared" si="1"/>
        <v>42660</v>
      </c>
      <c r="F5876" s="15" t="s">
        <v>55</v>
      </c>
      <c r="G5876" s="15" t="s">
        <v>3710</v>
      </c>
      <c r="H5876" s="15" t="s">
        <v>3711</v>
      </c>
      <c r="I5876" s="15" t="s">
        <v>128</v>
      </c>
      <c r="J5876" s="15" t="s">
        <v>60</v>
      </c>
      <c r="K5876" s="15" t="s">
        <v>33</v>
      </c>
      <c r="L5876" s="15" t="str">
        <f t="array" ref="L5876">_xlfn.XLOOKUP(M5876,reference_province_to_city!$A$2:$A$11,reference_province_to_city!$B$2:$B$11)</f>
        <v>Makassar</v>
      </c>
      <c r="M5876" s="15" t="s">
        <v>25</v>
      </c>
      <c r="N5876" s="15">
        <v>90111.0</v>
      </c>
      <c r="O5876" s="15">
        <f t="array" ref="O5876">_xlfn.XLOOKUP(M5876,reference_postal_code!$B$2:$B$11,reference_postal_code!$A$2:$A$11)</f>
        <v>90111</v>
      </c>
      <c r="P5876" s="15" t="s">
        <v>63</v>
      </c>
      <c r="Q5876" s="15" t="s">
        <v>2251</v>
      </c>
      <c r="R5876" s="15" t="s">
        <v>106</v>
      </c>
      <c r="S5876" s="15" t="s">
        <v>218</v>
      </c>
      <c r="T5876" s="15" t="s">
        <v>2252</v>
      </c>
      <c r="U5876" s="28">
        <v>1.091175E7</v>
      </c>
      <c r="V5876" s="15">
        <v>5.0</v>
      </c>
      <c r="W5876" s="31">
        <v>0.5</v>
      </c>
      <c r="X5876" s="28">
        <v>-6983520.0</v>
      </c>
    </row>
    <row r="5877" ht="15.75" customHeight="1">
      <c r="A5877" s="15">
        <v>135.0</v>
      </c>
      <c r="B5877" s="15" t="s">
        <v>8093</v>
      </c>
      <c r="C5877" s="18">
        <v>42656.0</v>
      </c>
      <c r="D5877" s="18">
        <v>42662.0</v>
      </c>
      <c r="E5877" s="18">
        <f t="shared" si="1"/>
        <v>42662</v>
      </c>
      <c r="F5877" s="15" t="s">
        <v>55</v>
      </c>
      <c r="G5877" s="15" t="s">
        <v>1305</v>
      </c>
      <c r="H5877" s="15" t="s">
        <v>1306</v>
      </c>
      <c r="I5877" s="15" t="s">
        <v>59</v>
      </c>
      <c r="J5877" s="15" t="s">
        <v>60</v>
      </c>
      <c r="K5877" s="15" t="s">
        <v>22</v>
      </c>
      <c r="L5877" s="15" t="str">
        <f t="array" ref="L5877">_xlfn.XLOOKUP(M5877,reference_province_to_city!$A$2:$A$11,reference_province_to_city!$B$2:$B$11)</f>
        <v>Surabaya</v>
      </c>
      <c r="M5877" s="15" t="s">
        <v>20</v>
      </c>
      <c r="N5877" s="15">
        <v>60231.0</v>
      </c>
      <c r="O5877" s="15">
        <f t="array" ref="O5877">_xlfn.XLOOKUP(M5877,reference_postal_code!$B$2:$B$11,reference_postal_code!$A$2:$A$11)</f>
        <v>60231</v>
      </c>
      <c r="P5877" s="15" t="s">
        <v>166</v>
      </c>
      <c r="Q5877" s="15" t="s">
        <v>5075</v>
      </c>
      <c r="R5877" s="15" t="s">
        <v>65</v>
      </c>
      <c r="S5877" s="15" t="s">
        <v>66</v>
      </c>
      <c r="T5877" s="15" t="s">
        <v>5076</v>
      </c>
      <c r="U5877" s="28">
        <v>531600.0</v>
      </c>
      <c r="V5877" s="15">
        <v>1.0</v>
      </c>
      <c r="W5877" s="31">
        <v>0.0</v>
      </c>
      <c r="X5877" s="28">
        <v>249852.0</v>
      </c>
    </row>
    <row r="5878" ht="15.75" customHeight="1">
      <c r="A5878" s="15">
        <v>6444.0</v>
      </c>
      <c r="B5878" s="15" t="s">
        <v>8095</v>
      </c>
      <c r="C5878" s="18">
        <v>42656.0</v>
      </c>
      <c r="D5878" s="18">
        <v>42663.0</v>
      </c>
      <c r="E5878" s="18">
        <f t="shared" si="1"/>
        <v>42663</v>
      </c>
      <c r="F5878" s="15" t="s">
        <v>55</v>
      </c>
      <c r="G5878" s="15" t="s">
        <v>5010</v>
      </c>
      <c r="H5878" s="15" t="s">
        <v>5011</v>
      </c>
      <c r="I5878" s="15" t="s">
        <v>128</v>
      </c>
      <c r="J5878" s="15" t="s">
        <v>60</v>
      </c>
      <c r="K5878" s="15" t="s">
        <v>31</v>
      </c>
      <c r="L5878" s="15" t="str">
        <f t="array" ref="L5878">_xlfn.XLOOKUP(M5878,reference_province_to_city!$A$2:$A$11,reference_province_to_city!$B$2:$B$11)</f>
        <v>Balikpapan</v>
      </c>
      <c r="M5878" s="15" t="s">
        <v>21</v>
      </c>
      <c r="N5878" s="15">
        <v>76114.0</v>
      </c>
      <c r="O5878" s="15">
        <f t="array" ref="O5878">_xlfn.XLOOKUP(M5878,reference_postal_code!$B$2:$B$11,reference_postal_code!$A$2:$A$11)</f>
        <v>76114</v>
      </c>
      <c r="P5878" s="15" t="s">
        <v>166</v>
      </c>
      <c r="Q5878" s="15" t="s">
        <v>3904</v>
      </c>
      <c r="R5878" s="15" t="s">
        <v>65</v>
      </c>
      <c r="S5878" s="15" t="s">
        <v>79</v>
      </c>
      <c r="T5878" s="15" t="s">
        <v>3905</v>
      </c>
      <c r="U5878" s="28">
        <v>373500.0</v>
      </c>
      <c r="V5878" s="15">
        <v>5.0</v>
      </c>
      <c r="W5878" s="31">
        <v>0.0</v>
      </c>
      <c r="X5878" s="28">
        <v>171810.0</v>
      </c>
    </row>
    <row r="5879" ht="15.75" customHeight="1">
      <c r="A5879" s="15">
        <v>1865.0</v>
      </c>
      <c r="B5879" s="15" t="s">
        <v>8096</v>
      </c>
      <c r="C5879" s="18">
        <v>42656.0</v>
      </c>
      <c r="D5879" s="18">
        <v>42660.0</v>
      </c>
      <c r="E5879" s="18">
        <f t="shared" si="1"/>
        <v>42660</v>
      </c>
      <c r="F5879" s="15" t="s">
        <v>55</v>
      </c>
      <c r="G5879" s="15" t="s">
        <v>3710</v>
      </c>
      <c r="H5879" s="15" t="s">
        <v>3711</v>
      </c>
      <c r="I5879" s="15" t="s">
        <v>128</v>
      </c>
      <c r="J5879" s="15" t="s">
        <v>60</v>
      </c>
      <c r="K5879" s="15" t="s">
        <v>33</v>
      </c>
      <c r="L5879" s="15" t="str">
        <f t="array" ref="L5879">_xlfn.XLOOKUP(M5879,reference_province_to_city!$A$2:$A$11,reference_province_to_city!$B$2:$B$11)</f>
        <v>Makassar</v>
      </c>
      <c r="M5879" s="15" t="s">
        <v>25</v>
      </c>
      <c r="N5879" s="15">
        <v>90111.0</v>
      </c>
      <c r="O5879" s="15">
        <f t="array" ref="O5879">_xlfn.XLOOKUP(M5879,reference_postal_code!$B$2:$B$11,reference_postal_code!$A$2:$A$11)</f>
        <v>90111</v>
      </c>
      <c r="P5879" s="15" t="s">
        <v>63</v>
      </c>
      <c r="Q5879" s="15" t="s">
        <v>7303</v>
      </c>
      <c r="R5879" s="15" t="s">
        <v>106</v>
      </c>
      <c r="S5879" s="15" t="s">
        <v>139</v>
      </c>
      <c r="T5879" s="15" t="s">
        <v>7304</v>
      </c>
      <c r="U5879" s="28">
        <v>374400.0</v>
      </c>
      <c r="V5879" s="15">
        <v>3.0</v>
      </c>
      <c r="W5879" s="31">
        <v>0.2</v>
      </c>
      <c r="X5879" s="28">
        <v>65520.0</v>
      </c>
    </row>
    <row r="5880" ht="15.75" customHeight="1">
      <c r="A5880" s="15">
        <v>6445.0</v>
      </c>
      <c r="B5880" s="15" t="s">
        <v>8095</v>
      </c>
      <c r="C5880" s="18">
        <v>42656.0</v>
      </c>
      <c r="D5880" s="18">
        <v>42663.0</v>
      </c>
      <c r="E5880" s="18">
        <f t="shared" si="1"/>
        <v>42663</v>
      </c>
      <c r="F5880" s="15" t="s">
        <v>55</v>
      </c>
      <c r="G5880" s="15" t="s">
        <v>5010</v>
      </c>
      <c r="H5880" s="15" t="s">
        <v>5011</v>
      </c>
      <c r="I5880" s="15" t="s">
        <v>128</v>
      </c>
      <c r="J5880" s="15" t="s">
        <v>60</v>
      </c>
      <c r="K5880" s="15" t="s">
        <v>31</v>
      </c>
      <c r="L5880" s="15" t="str">
        <f t="array" ref="L5880">_xlfn.XLOOKUP(M5880,reference_province_to_city!$A$2:$A$11,reference_province_to_city!$B$2:$B$11)</f>
        <v>Balikpapan</v>
      </c>
      <c r="M5880" s="15" t="s">
        <v>21</v>
      </c>
      <c r="N5880" s="15">
        <v>76114.0</v>
      </c>
      <c r="O5880" s="15">
        <f t="array" ref="O5880">_xlfn.XLOOKUP(M5880,reference_postal_code!$B$2:$B$11,reference_postal_code!$A$2:$A$11)</f>
        <v>76114</v>
      </c>
      <c r="P5880" s="15" t="s">
        <v>166</v>
      </c>
      <c r="Q5880" s="15" t="s">
        <v>6023</v>
      </c>
      <c r="R5880" s="15" t="s">
        <v>106</v>
      </c>
      <c r="S5880" s="15" t="s">
        <v>139</v>
      </c>
      <c r="T5880" s="15" t="s">
        <v>6024</v>
      </c>
      <c r="U5880" s="28">
        <v>1233900.0</v>
      </c>
      <c r="V5880" s="15">
        <v>3.0</v>
      </c>
      <c r="W5880" s="31">
        <v>0.0</v>
      </c>
      <c r="X5880" s="28">
        <v>505899.0</v>
      </c>
    </row>
    <row r="5881" ht="15.75" customHeight="1">
      <c r="A5881" s="15">
        <v>2167.0</v>
      </c>
      <c r="B5881" s="15" t="s">
        <v>8094</v>
      </c>
      <c r="C5881" s="18">
        <v>42656.0</v>
      </c>
      <c r="D5881" s="18">
        <v>42662.0</v>
      </c>
      <c r="E5881" s="18">
        <f t="shared" si="1"/>
        <v>42662</v>
      </c>
      <c r="F5881" s="15" t="s">
        <v>55</v>
      </c>
      <c r="G5881" s="15" t="s">
        <v>3524</v>
      </c>
      <c r="H5881" s="15" t="s">
        <v>3525</v>
      </c>
      <c r="I5881" s="15" t="s">
        <v>59</v>
      </c>
      <c r="J5881" s="15" t="s">
        <v>60</v>
      </c>
      <c r="K5881" s="15" t="s">
        <v>17</v>
      </c>
      <c r="L5881" s="15" t="str">
        <f t="array" ref="L5881">_xlfn.XLOOKUP(M5881,reference_province_to_city!$A$2:$A$11,reference_province_to_city!$B$2:$B$11)</f>
        <v>Semarang</v>
      </c>
      <c r="M5881" s="15" t="s">
        <v>15</v>
      </c>
      <c r="N5881" s="15">
        <v>50111.0</v>
      </c>
      <c r="O5881" s="15">
        <f t="array" ref="O5881">_xlfn.XLOOKUP(M5881,reference_postal_code!$B$2:$B$11,reference_postal_code!$A$2:$A$11)</f>
        <v>50111</v>
      </c>
      <c r="P5881" s="15" t="s">
        <v>77</v>
      </c>
      <c r="Q5881" s="15" t="s">
        <v>2363</v>
      </c>
      <c r="R5881" s="15" t="s">
        <v>65</v>
      </c>
      <c r="S5881" s="15" t="s">
        <v>93</v>
      </c>
      <c r="T5881" s="15" t="s">
        <v>2364</v>
      </c>
      <c r="U5881" s="28">
        <v>238080.0</v>
      </c>
      <c r="V5881" s="15">
        <v>1.0</v>
      </c>
      <c r="W5881" s="31">
        <v>0.2</v>
      </c>
      <c r="X5881" s="28">
        <v>17856.0</v>
      </c>
    </row>
    <row r="5882" ht="15.75" customHeight="1">
      <c r="A5882" s="15">
        <v>6441.0</v>
      </c>
      <c r="B5882" s="15" t="s">
        <v>8095</v>
      </c>
      <c r="C5882" s="18">
        <v>42656.0</v>
      </c>
      <c r="D5882" s="18"/>
      <c r="E5882" s="18">
        <f t="shared" si="1"/>
        <v>42659</v>
      </c>
      <c r="F5882" s="15" t="s">
        <v>55</v>
      </c>
      <c r="G5882" s="15" t="s">
        <v>5010</v>
      </c>
      <c r="H5882" s="15" t="s">
        <v>5011</v>
      </c>
      <c r="I5882" s="15" t="s">
        <v>128</v>
      </c>
      <c r="J5882" s="15" t="s">
        <v>60</v>
      </c>
      <c r="K5882" s="15" t="s">
        <v>31</v>
      </c>
      <c r="L5882" s="15" t="str">
        <f t="array" ref="L5882">_xlfn.XLOOKUP(M5882,reference_province_to_city!$A$2:$A$11,reference_province_to_city!$B$2:$B$11)</f>
        <v>Balikpapan</v>
      </c>
      <c r="M5882" s="15" t="s">
        <v>21</v>
      </c>
      <c r="N5882" s="15">
        <v>76114.0</v>
      </c>
      <c r="O5882" s="15">
        <f t="array" ref="O5882">_xlfn.XLOOKUP(M5882,reference_postal_code!$B$2:$B$11,reference_postal_code!$A$2:$A$11)</f>
        <v>76114</v>
      </c>
      <c r="P5882" s="15" t="s">
        <v>166</v>
      </c>
      <c r="Q5882" s="15" t="s">
        <v>7396</v>
      </c>
      <c r="R5882" s="15" t="s">
        <v>65</v>
      </c>
      <c r="S5882" s="15" t="s">
        <v>93</v>
      </c>
      <c r="T5882" s="15" t="s">
        <v>7397</v>
      </c>
      <c r="U5882" s="28">
        <v>520500.0</v>
      </c>
      <c r="V5882" s="15">
        <v>5.0</v>
      </c>
      <c r="W5882" s="31">
        <v>0.0</v>
      </c>
      <c r="X5882" s="28">
        <v>187380.0</v>
      </c>
    </row>
    <row r="5883" ht="15.75" customHeight="1">
      <c r="A5883" s="15">
        <v>2164.0</v>
      </c>
      <c r="B5883" s="15" t="s">
        <v>8094</v>
      </c>
      <c r="C5883" s="18">
        <v>42656.0</v>
      </c>
      <c r="D5883" s="18">
        <v>42662.0</v>
      </c>
      <c r="E5883" s="18">
        <f t="shared" si="1"/>
        <v>42662</v>
      </c>
      <c r="F5883" s="15" t="s">
        <v>55</v>
      </c>
      <c r="G5883" s="15" t="s">
        <v>3524</v>
      </c>
      <c r="H5883" s="15" t="s">
        <v>3525</v>
      </c>
      <c r="I5883" s="15" t="s">
        <v>59</v>
      </c>
      <c r="J5883" s="15" t="s">
        <v>60</v>
      </c>
      <c r="K5883" s="15" t="s">
        <v>17</v>
      </c>
      <c r="L5883" s="15" t="str">
        <f t="array" ref="L5883">_xlfn.XLOOKUP(M5883,reference_province_to_city!$A$2:$A$11,reference_province_to_city!$B$2:$B$11)</f>
        <v>Semarang</v>
      </c>
      <c r="M5883" s="15" t="s">
        <v>15</v>
      </c>
      <c r="N5883" s="15">
        <v>50111.0</v>
      </c>
      <c r="O5883" s="15">
        <f t="array" ref="O5883">_xlfn.XLOOKUP(M5883,reference_postal_code!$B$2:$B$11,reference_postal_code!$A$2:$A$11)</f>
        <v>50111</v>
      </c>
      <c r="P5883" s="15" t="s">
        <v>77</v>
      </c>
      <c r="Q5883" s="15" t="s">
        <v>5132</v>
      </c>
      <c r="R5883" s="15" t="s">
        <v>110</v>
      </c>
      <c r="S5883" s="15" t="s">
        <v>149</v>
      </c>
      <c r="T5883" s="15" t="s">
        <v>5133</v>
      </c>
      <c r="U5883" s="28">
        <v>2879640.0</v>
      </c>
      <c r="V5883" s="15">
        <v>3.0</v>
      </c>
      <c r="W5883" s="31">
        <v>0.2</v>
      </c>
      <c r="X5883" s="28">
        <v>359955.0</v>
      </c>
    </row>
    <row r="5884" ht="15.75" customHeight="1">
      <c r="A5884" s="15">
        <v>136.0</v>
      </c>
      <c r="B5884" s="15" t="s">
        <v>8093</v>
      </c>
      <c r="C5884" s="18">
        <v>42656.0</v>
      </c>
      <c r="D5884" s="18">
        <v>42662.0</v>
      </c>
      <c r="E5884" s="18">
        <f t="shared" si="1"/>
        <v>42662</v>
      </c>
      <c r="F5884" s="15" t="s">
        <v>55</v>
      </c>
      <c r="G5884" s="15" t="s">
        <v>1305</v>
      </c>
      <c r="H5884" s="15" t="s">
        <v>1306</v>
      </c>
      <c r="I5884" s="15" t="s">
        <v>59</v>
      </c>
      <c r="J5884" s="15" t="s">
        <v>60</v>
      </c>
      <c r="K5884" s="15" t="s">
        <v>22</v>
      </c>
      <c r="L5884" s="15" t="str">
        <f t="array" ref="L5884">_xlfn.XLOOKUP(M5884,reference_province_to_city!$A$2:$A$11,reference_province_to_city!$B$2:$B$11)</f>
        <v>Surabaya</v>
      </c>
      <c r="M5884" s="15" t="s">
        <v>20</v>
      </c>
      <c r="N5884" s="15">
        <v>60231.0</v>
      </c>
      <c r="O5884" s="15">
        <f t="array" ref="O5884">_xlfn.XLOOKUP(M5884,reference_postal_code!$B$2:$B$11,reference_postal_code!$A$2:$A$11)</f>
        <v>60231</v>
      </c>
      <c r="P5884" s="15" t="s">
        <v>166</v>
      </c>
      <c r="Q5884" s="15" t="s">
        <v>3910</v>
      </c>
      <c r="R5884" s="15" t="s">
        <v>65</v>
      </c>
      <c r="S5884" s="15" t="s">
        <v>93</v>
      </c>
      <c r="T5884" s="15" t="s">
        <v>3911</v>
      </c>
      <c r="U5884" s="28">
        <v>172800.0</v>
      </c>
      <c r="V5884" s="15">
        <v>4.0</v>
      </c>
      <c r="W5884" s="31">
        <v>0.0</v>
      </c>
      <c r="X5884" s="28">
        <v>51840.0</v>
      </c>
    </row>
    <row r="5885" ht="15.75" customHeight="1">
      <c r="A5885" s="15">
        <v>3803.0</v>
      </c>
      <c r="B5885" s="15" t="s">
        <v>8097</v>
      </c>
      <c r="C5885" s="18">
        <v>42657.0</v>
      </c>
      <c r="D5885" s="18">
        <v>42663.0</v>
      </c>
      <c r="E5885" s="18">
        <f t="shared" si="1"/>
        <v>42663</v>
      </c>
      <c r="F5885" s="15" t="s">
        <v>55</v>
      </c>
      <c r="G5885" s="15" t="s">
        <v>1402</v>
      </c>
      <c r="H5885" s="15" t="s">
        <v>1403</v>
      </c>
      <c r="I5885" s="15" t="s">
        <v>59</v>
      </c>
      <c r="J5885" s="15" t="s">
        <v>60</v>
      </c>
      <c r="K5885" s="15" t="s">
        <v>10</v>
      </c>
      <c r="L5885" s="15" t="str">
        <f t="array" ref="L5885">_xlfn.XLOOKUP(M5885,reference_province_to_city!$A$2:$A$11,reference_province_to_city!$B$2:$B$11)</f>
        <v>Jakarta</v>
      </c>
      <c r="M5885" s="15" t="s">
        <v>7</v>
      </c>
      <c r="O5885" s="15">
        <f t="array" ref="O5885">_xlfn.XLOOKUP(M5885,reference_postal_code!$B$2:$B$11,reference_postal_code!$A$2:$A$11)</f>
        <v>10110</v>
      </c>
      <c r="P5885" s="15" t="s">
        <v>117</v>
      </c>
      <c r="Q5885" s="15" t="s">
        <v>1664</v>
      </c>
      <c r="R5885" s="15" t="s">
        <v>65</v>
      </c>
      <c r="S5885" s="15" t="s">
        <v>66</v>
      </c>
      <c r="T5885" s="15" t="s">
        <v>1665</v>
      </c>
      <c r="U5885" s="28">
        <v>1395360.0</v>
      </c>
      <c r="V5885" s="15">
        <v>3.0</v>
      </c>
      <c r="W5885" s="31">
        <v>0.2</v>
      </c>
      <c r="X5885" s="28">
        <v>505818.0</v>
      </c>
    </row>
    <row r="5886" ht="15.75" customHeight="1">
      <c r="A5886" s="15">
        <v>3801.0</v>
      </c>
      <c r="B5886" s="15" t="s">
        <v>8097</v>
      </c>
      <c r="C5886" s="18">
        <v>42657.0</v>
      </c>
      <c r="D5886" s="18">
        <v>42663.0</v>
      </c>
      <c r="E5886" s="18">
        <f t="shared" si="1"/>
        <v>42663</v>
      </c>
      <c r="F5886" s="15" t="s">
        <v>55</v>
      </c>
      <c r="G5886" s="15" t="s">
        <v>1402</v>
      </c>
      <c r="H5886" s="15" t="s">
        <v>1403</v>
      </c>
      <c r="I5886" s="15" t="s">
        <v>59</v>
      </c>
      <c r="J5886" s="15" t="s">
        <v>60</v>
      </c>
      <c r="K5886" s="15" t="s">
        <v>10</v>
      </c>
      <c r="L5886" s="15" t="str">
        <f t="array" ref="L5886">_xlfn.XLOOKUP(M5886,reference_province_to_city!$A$2:$A$11,reference_province_to_city!$B$2:$B$11)</f>
        <v>Jakarta</v>
      </c>
      <c r="M5886" s="15" t="s">
        <v>7</v>
      </c>
      <c r="N5886" s="15">
        <v>10110.0</v>
      </c>
      <c r="O5886" s="15">
        <f t="array" ref="O5886">_xlfn.XLOOKUP(M5886,reference_postal_code!$B$2:$B$11,reference_postal_code!$A$2:$A$11)</f>
        <v>10110</v>
      </c>
      <c r="P5886" s="15" t="s">
        <v>117</v>
      </c>
      <c r="Q5886" s="15" t="s">
        <v>8098</v>
      </c>
      <c r="R5886" s="15" t="s">
        <v>106</v>
      </c>
      <c r="S5886" s="15" t="s">
        <v>107</v>
      </c>
      <c r="T5886" s="15" t="s">
        <v>8099</v>
      </c>
      <c r="U5886" s="28">
        <v>1538880.0</v>
      </c>
      <c r="V5886" s="15">
        <v>1.0</v>
      </c>
      <c r="W5886" s="31">
        <v>0.2</v>
      </c>
      <c r="X5886" s="28">
        <v>153888.0</v>
      </c>
    </row>
    <row r="5887" ht="15.75" customHeight="1">
      <c r="A5887" s="15">
        <v>3805.0</v>
      </c>
      <c r="B5887" s="15" t="s">
        <v>8097</v>
      </c>
      <c r="C5887" s="18">
        <v>42657.0</v>
      </c>
      <c r="D5887" s="18">
        <v>42663.0</v>
      </c>
      <c r="E5887" s="18">
        <f t="shared" si="1"/>
        <v>42663</v>
      </c>
      <c r="F5887" s="15" t="s">
        <v>55</v>
      </c>
      <c r="G5887" s="15" t="s">
        <v>1402</v>
      </c>
      <c r="H5887" s="15" t="s">
        <v>1403</v>
      </c>
      <c r="I5887" s="15" t="s">
        <v>59</v>
      </c>
      <c r="J5887" s="15" t="s">
        <v>60</v>
      </c>
      <c r="K5887" s="15" t="s">
        <v>10</v>
      </c>
      <c r="L5887" s="15" t="str">
        <f t="array" ref="L5887">_xlfn.XLOOKUP(M5887,reference_province_to_city!$A$2:$A$11,reference_province_to_city!$B$2:$B$11)</f>
        <v>Jakarta</v>
      </c>
      <c r="M5887" s="15" t="s">
        <v>7</v>
      </c>
      <c r="N5887" s="15">
        <v>10110.0</v>
      </c>
      <c r="O5887" s="15">
        <f t="array" ref="O5887">_xlfn.XLOOKUP(M5887,reference_postal_code!$B$2:$B$11,reference_postal_code!$A$2:$A$11)</f>
        <v>10110</v>
      </c>
      <c r="P5887" s="15" t="s">
        <v>117</v>
      </c>
      <c r="Q5887" s="15" t="s">
        <v>3615</v>
      </c>
      <c r="R5887" s="15" t="s">
        <v>65</v>
      </c>
      <c r="S5887" s="15" t="s">
        <v>173</v>
      </c>
      <c r="T5887" s="15" t="s">
        <v>3616</v>
      </c>
      <c r="U5887" s="28">
        <v>525120.0</v>
      </c>
      <c r="V5887" s="15">
        <v>4.0</v>
      </c>
      <c r="W5887" s="31">
        <v>0.2</v>
      </c>
      <c r="X5887" s="28">
        <v>196920.0</v>
      </c>
    </row>
    <row r="5888" ht="15.75" customHeight="1">
      <c r="A5888" s="15">
        <v>9506.0</v>
      </c>
      <c r="B5888" s="15" t="s">
        <v>8100</v>
      </c>
      <c r="C5888" s="18">
        <v>42657.0</v>
      </c>
      <c r="D5888" s="18">
        <v>42661.0</v>
      </c>
      <c r="E5888" s="18">
        <f t="shared" si="1"/>
        <v>42661</v>
      </c>
      <c r="F5888" s="15" t="s">
        <v>55</v>
      </c>
      <c r="G5888" s="15" t="s">
        <v>1565</v>
      </c>
      <c r="H5888" s="15" t="s">
        <v>1566</v>
      </c>
      <c r="I5888" s="15" t="s">
        <v>128</v>
      </c>
      <c r="J5888" s="15" t="s">
        <v>60</v>
      </c>
      <c r="K5888" s="15" t="s">
        <v>28</v>
      </c>
      <c r="L5888" s="15" t="str">
        <f t="array" ref="L5888">_xlfn.XLOOKUP(M5888,reference_province_to_city!$A$2:$A$11,reference_province_to_city!$B$2:$B$11)</f>
        <v>Medan</v>
      </c>
      <c r="M5888" s="15" t="s">
        <v>11</v>
      </c>
      <c r="N5888" s="15">
        <v>20111.0</v>
      </c>
      <c r="O5888" s="15">
        <f t="array" ref="O5888">_xlfn.XLOOKUP(M5888,reference_postal_code!$B$2:$B$11,reference_postal_code!$A$2:$A$11)</f>
        <v>20111</v>
      </c>
      <c r="P5888" s="15" t="s">
        <v>77</v>
      </c>
      <c r="Q5888" s="15" t="s">
        <v>2218</v>
      </c>
      <c r="R5888" s="15" t="s">
        <v>65</v>
      </c>
      <c r="S5888" s="15" t="s">
        <v>66</v>
      </c>
      <c r="T5888" s="15" t="s">
        <v>2219</v>
      </c>
      <c r="U5888" s="28">
        <v>1679400.0</v>
      </c>
      <c r="V5888" s="15">
        <v>2.0</v>
      </c>
      <c r="W5888" s="31">
        <v>0.0</v>
      </c>
      <c r="X5888" s="28">
        <v>822906.0</v>
      </c>
    </row>
    <row r="5889" ht="15.75" customHeight="1">
      <c r="A5889" s="15">
        <v>9505.0</v>
      </c>
      <c r="B5889" s="15" t="s">
        <v>8100</v>
      </c>
      <c r="C5889" s="18">
        <v>42657.0</v>
      </c>
      <c r="D5889" s="18">
        <v>42661.0</v>
      </c>
      <c r="E5889" s="18">
        <f t="shared" si="1"/>
        <v>42661</v>
      </c>
      <c r="F5889" s="15" t="s">
        <v>55</v>
      </c>
      <c r="G5889" s="15" t="s">
        <v>1565</v>
      </c>
      <c r="H5889" s="15" t="s">
        <v>1566</v>
      </c>
      <c r="I5889" s="15" t="s">
        <v>128</v>
      </c>
      <c r="J5889" s="15" t="s">
        <v>60</v>
      </c>
      <c r="K5889" s="15" t="s">
        <v>28</v>
      </c>
      <c r="L5889" s="15" t="str">
        <f t="array" ref="L5889">_xlfn.XLOOKUP(M5889,reference_province_to_city!$A$2:$A$11,reference_province_to_city!$B$2:$B$11)</f>
        <v>Medan</v>
      </c>
      <c r="M5889" s="15" t="s">
        <v>11</v>
      </c>
      <c r="O5889" s="15">
        <f t="array" ref="O5889">_xlfn.XLOOKUP(M5889,reference_postal_code!$B$2:$B$11,reference_postal_code!$A$2:$A$11)</f>
        <v>20111</v>
      </c>
      <c r="P5889" s="15" t="s">
        <v>77</v>
      </c>
      <c r="Q5889" s="15" t="s">
        <v>5712</v>
      </c>
      <c r="R5889" s="15" t="s">
        <v>110</v>
      </c>
      <c r="S5889" s="15" t="s">
        <v>111</v>
      </c>
      <c r="T5889" s="15" t="s">
        <v>5713</v>
      </c>
      <c r="U5889" s="28">
        <v>1.637895E7</v>
      </c>
      <c r="V5889" s="15">
        <v>7.0</v>
      </c>
      <c r="W5889" s="31">
        <v>0.0</v>
      </c>
      <c r="X5889" s="28">
        <v>4094738.0</v>
      </c>
    </row>
    <row r="5890" ht="15.75" customHeight="1">
      <c r="A5890" s="15">
        <v>3804.0</v>
      </c>
      <c r="B5890" s="15" t="s">
        <v>8097</v>
      </c>
      <c r="C5890" s="18">
        <v>42657.0</v>
      </c>
      <c r="D5890" s="18">
        <v>42663.0</v>
      </c>
      <c r="E5890" s="18">
        <f t="shared" si="1"/>
        <v>42663</v>
      </c>
      <c r="F5890" s="15" t="s">
        <v>55</v>
      </c>
      <c r="G5890" s="15" t="s">
        <v>1402</v>
      </c>
      <c r="H5890" s="15" t="s">
        <v>1403</v>
      </c>
      <c r="I5890" s="15" t="s">
        <v>59</v>
      </c>
      <c r="J5890" s="15" t="s">
        <v>60</v>
      </c>
      <c r="K5890" s="15" t="s">
        <v>2288</v>
      </c>
      <c r="L5890" s="15" t="str">
        <f t="array" ref="L5890">_xlfn.XLOOKUP(M5890,reference_province_to_city!$A$2:$A$11,reference_province_to_city!$B$2:$B$11)</f>
        <v>Jakarta</v>
      </c>
      <c r="M5890" s="15" t="s">
        <v>7</v>
      </c>
      <c r="N5890" s="15">
        <v>10110.0</v>
      </c>
      <c r="O5890" s="15">
        <f t="array" ref="O5890">_xlfn.XLOOKUP(M5890,reference_postal_code!$B$2:$B$11,reference_postal_code!$A$2:$A$11)</f>
        <v>10110</v>
      </c>
      <c r="P5890" s="15" t="s">
        <v>117</v>
      </c>
      <c r="Q5890" s="15" t="s">
        <v>7123</v>
      </c>
      <c r="R5890" s="15" t="s">
        <v>65</v>
      </c>
      <c r="S5890" s="15" t="s">
        <v>226</v>
      </c>
      <c r="T5890" s="15" t="s">
        <v>7124</v>
      </c>
      <c r="U5890" s="28">
        <v>191520.0</v>
      </c>
      <c r="V5890" s="15">
        <v>2.0</v>
      </c>
      <c r="W5890" s="31">
        <v>0.2</v>
      </c>
      <c r="X5890" s="28">
        <v>21546.0</v>
      </c>
    </row>
    <row r="5891" ht="15.75" customHeight="1">
      <c r="A5891" s="15">
        <v>3802.0</v>
      </c>
      <c r="B5891" s="15" t="s">
        <v>8097</v>
      </c>
      <c r="C5891" s="18">
        <v>42657.0</v>
      </c>
      <c r="D5891" s="18">
        <v>42663.0</v>
      </c>
      <c r="E5891" s="18">
        <f t="shared" si="1"/>
        <v>42663</v>
      </c>
      <c r="F5891" s="15" t="s">
        <v>55</v>
      </c>
      <c r="G5891" s="15" t="s">
        <v>1402</v>
      </c>
      <c r="H5891" s="15" t="s">
        <v>1403</v>
      </c>
      <c r="I5891" s="15" t="s">
        <v>59</v>
      </c>
      <c r="J5891" s="15" t="s">
        <v>60</v>
      </c>
      <c r="K5891" s="15" t="s">
        <v>10</v>
      </c>
      <c r="L5891" s="15" t="str">
        <f t="array" ref="L5891">_xlfn.XLOOKUP(M5891,reference_province_to_city!$A$2:$A$11,reference_province_to_city!$B$2:$B$11)</f>
        <v>Jakarta</v>
      </c>
      <c r="M5891" s="15" t="s">
        <v>7</v>
      </c>
      <c r="N5891" s="15">
        <v>10110.0</v>
      </c>
      <c r="O5891" s="15">
        <f t="array" ref="O5891">_xlfn.XLOOKUP(M5891,reference_postal_code!$B$2:$B$11,reference_postal_code!$A$2:$A$11)</f>
        <v>10110</v>
      </c>
      <c r="P5891" s="15" t="s">
        <v>117</v>
      </c>
      <c r="Q5891" s="15" t="s">
        <v>2524</v>
      </c>
      <c r="R5891" s="15" t="s">
        <v>110</v>
      </c>
      <c r="S5891" s="15" t="s">
        <v>149</v>
      </c>
      <c r="T5891" s="15" t="s">
        <v>2525</v>
      </c>
      <c r="U5891" s="28">
        <v>340560.0</v>
      </c>
      <c r="V5891" s="15">
        <v>1.0</v>
      </c>
      <c r="W5891" s="31">
        <v>0.2</v>
      </c>
      <c r="X5891" s="28">
        <v>89397.0</v>
      </c>
    </row>
    <row r="5892" ht="15.75" customHeight="1">
      <c r="A5892" s="15">
        <v>1485.0</v>
      </c>
      <c r="B5892" s="15" t="s">
        <v>8101</v>
      </c>
      <c r="C5892" s="18">
        <v>42657.0</v>
      </c>
      <c r="D5892" s="18">
        <v>42661.0</v>
      </c>
      <c r="E5892" s="18">
        <f t="shared" si="1"/>
        <v>42661</v>
      </c>
      <c r="F5892" s="15" t="s">
        <v>55</v>
      </c>
      <c r="G5892" s="15" t="s">
        <v>726</v>
      </c>
      <c r="H5892" s="15" t="s">
        <v>727</v>
      </c>
      <c r="I5892" s="15" t="s">
        <v>128</v>
      </c>
      <c r="J5892" s="15" t="s">
        <v>60</v>
      </c>
      <c r="K5892" s="15" t="s">
        <v>14</v>
      </c>
      <c r="L5892" s="15" t="str">
        <f t="array" ref="L5892">_xlfn.XLOOKUP(M5892,reference_province_to_city!$A$2:$A$11,reference_province_to_city!$B$2:$B$11)</f>
        <v>Bandung</v>
      </c>
      <c r="M5892" s="15" t="s">
        <v>12</v>
      </c>
      <c r="N5892" s="15">
        <v>40111.0</v>
      </c>
      <c r="O5892" s="15">
        <f t="array" ref="O5892">_xlfn.XLOOKUP(M5892,reference_postal_code!$B$2:$B$11,reference_postal_code!$A$2:$A$11)</f>
        <v>40111</v>
      </c>
      <c r="P5892" s="15" t="s">
        <v>117</v>
      </c>
      <c r="Q5892" s="15" t="s">
        <v>3108</v>
      </c>
      <c r="R5892" s="15" t="s">
        <v>110</v>
      </c>
      <c r="S5892" s="15" t="s">
        <v>149</v>
      </c>
      <c r="T5892" s="15" t="s">
        <v>3109</v>
      </c>
      <c r="U5892" s="28">
        <v>2655000.0</v>
      </c>
      <c r="V5892" s="15">
        <v>3.0</v>
      </c>
      <c r="W5892" s="31">
        <v>0.0</v>
      </c>
      <c r="X5892" s="28">
        <v>451350.0</v>
      </c>
    </row>
    <row r="5893" ht="15.75" customHeight="1">
      <c r="A5893" s="15">
        <v>3806.0</v>
      </c>
      <c r="B5893" s="15" t="s">
        <v>8097</v>
      </c>
      <c r="C5893" s="18">
        <v>42657.0</v>
      </c>
      <c r="D5893" s="18">
        <v>42663.0</v>
      </c>
      <c r="E5893" s="18">
        <f t="shared" si="1"/>
        <v>42663</v>
      </c>
      <c r="F5893" s="15" t="s">
        <v>55</v>
      </c>
      <c r="G5893" s="15" t="s">
        <v>1402</v>
      </c>
      <c r="H5893" s="15" t="s">
        <v>1403</v>
      </c>
      <c r="I5893" s="15" t="s">
        <v>59</v>
      </c>
      <c r="J5893" s="15" t="s">
        <v>60</v>
      </c>
      <c r="K5893" s="15" t="s">
        <v>10</v>
      </c>
      <c r="L5893" s="15" t="str">
        <f t="array" ref="L5893">_xlfn.XLOOKUP(M5893,reference_province_to_city!$A$2:$A$11,reference_province_to_city!$B$2:$B$11)</f>
        <v>Jakarta</v>
      </c>
      <c r="M5893" s="15" t="s">
        <v>7</v>
      </c>
      <c r="N5893" s="15">
        <v>10110.0</v>
      </c>
      <c r="O5893" s="15">
        <f t="array" ref="O5893">_xlfn.XLOOKUP(M5893,reference_postal_code!$B$2:$B$11,reference_postal_code!$A$2:$A$11)</f>
        <v>10110</v>
      </c>
      <c r="P5893" s="15" t="s">
        <v>117</v>
      </c>
      <c r="Q5893" s="15" t="s">
        <v>2478</v>
      </c>
      <c r="R5893" s="15" t="s">
        <v>65</v>
      </c>
      <c r="S5893" s="15" t="s">
        <v>66</v>
      </c>
      <c r="T5893" s="15" t="s">
        <v>2479</v>
      </c>
      <c r="U5893" s="28">
        <v>587280.0</v>
      </c>
      <c r="V5893" s="15">
        <v>1.0</v>
      </c>
      <c r="W5893" s="31">
        <v>0.2</v>
      </c>
      <c r="X5893" s="28">
        <v>220230.0</v>
      </c>
    </row>
    <row r="5894" ht="15.75" customHeight="1">
      <c r="A5894" s="15">
        <v>9514.0</v>
      </c>
      <c r="B5894" s="15" t="s">
        <v>8102</v>
      </c>
      <c r="C5894" s="18">
        <v>42657.0</v>
      </c>
      <c r="D5894" s="18">
        <v>42662.0</v>
      </c>
      <c r="E5894" s="18">
        <f t="shared" si="1"/>
        <v>42662</v>
      </c>
      <c r="F5894" s="15" t="s">
        <v>55</v>
      </c>
      <c r="G5894" s="15" t="s">
        <v>6940</v>
      </c>
      <c r="H5894" s="15" t="s">
        <v>6941</v>
      </c>
      <c r="I5894" s="15" t="s">
        <v>59</v>
      </c>
      <c r="J5894" s="15" t="s">
        <v>60</v>
      </c>
      <c r="K5894" s="15" t="s">
        <v>31</v>
      </c>
      <c r="L5894" s="15" t="str">
        <f t="array" ref="L5894">_xlfn.XLOOKUP(M5894,reference_province_to_city!$A$2:$A$11,reference_province_to_city!$B$2:$B$11)</f>
        <v>Balikpapan</v>
      </c>
      <c r="M5894" s="15" t="s">
        <v>21</v>
      </c>
      <c r="N5894" s="15">
        <v>76114.0</v>
      </c>
      <c r="O5894" s="15">
        <f t="array" ref="O5894">_xlfn.XLOOKUP(M5894,reference_postal_code!$B$2:$B$11,reference_postal_code!$A$2:$A$11)</f>
        <v>76114</v>
      </c>
      <c r="P5894" s="15" t="s">
        <v>166</v>
      </c>
      <c r="Q5894" s="15" t="s">
        <v>4458</v>
      </c>
      <c r="R5894" s="15" t="s">
        <v>110</v>
      </c>
      <c r="S5894" s="15" t="s">
        <v>149</v>
      </c>
      <c r="T5894" s="15" t="s">
        <v>4459</v>
      </c>
      <c r="U5894" s="28">
        <v>2.474625E7</v>
      </c>
      <c r="V5894" s="15">
        <v>5.0</v>
      </c>
      <c r="W5894" s="31">
        <v>0.0</v>
      </c>
      <c r="X5894" s="28">
        <v>8166262.0</v>
      </c>
    </row>
    <row r="5895" ht="15.75" customHeight="1">
      <c r="A5895" s="15">
        <v>2524.0</v>
      </c>
      <c r="B5895" s="15" t="s">
        <v>8103</v>
      </c>
      <c r="C5895" s="18">
        <v>42658.0</v>
      </c>
      <c r="D5895" s="18">
        <v>42664.0</v>
      </c>
      <c r="E5895" s="18">
        <f t="shared" si="1"/>
        <v>42664</v>
      </c>
      <c r="F5895" s="15" t="s">
        <v>55</v>
      </c>
      <c r="G5895" s="15" t="s">
        <v>363</v>
      </c>
      <c r="H5895" s="15" t="s">
        <v>364</v>
      </c>
      <c r="I5895" s="15" t="s">
        <v>76</v>
      </c>
      <c r="J5895" s="15" t="s">
        <v>60</v>
      </c>
      <c r="K5895" s="15" t="s">
        <v>22</v>
      </c>
      <c r="L5895" s="15" t="str">
        <f t="array" ref="L5895">_xlfn.XLOOKUP(M5895,reference_province_to_city!$A$2:$A$11,reference_province_to_city!$B$2:$B$11)</f>
        <v>Surabaya</v>
      </c>
      <c r="M5895" s="15" t="s">
        <v>20</v>
      </c>
      <c r="N5895" s="15">
        <v>60231.0</v>
      </c>
      <c r="O5895" s="15">
        <f t="array" ref="O5895">_xlfn.XLOOKUP(M5895,reference_postal_code!$B$2:$B$11,reference_postal_code!$A$2:$A$11)</f>
        <v>60231</v>
      </c>
      <c r="P5895" s="15" t="s">
        <v>166</v>
      </c>
      <c r="Q5895" s="15" t="s">
        <v>1615</v>
      </c>
      <c r="R5895" s="15" t="s">
        <v>65</v>
      </c>
      <c r="S5895" s="15" t="s">
        <v>83</v>
      </c>
      <c r="T5895" s="15" t="s">
        <v>1616</v>
      </c>
      <c r="U5895" s="28">
        <v>1824000.0</v>
      </c>
      <c r="V5895" s="15">
        <v>4.0</v>
      </c>
      <c r="W5895" s="31">
        <v>0.0</v>
      </c>
      <c r="X5895" s="28">
        <v>839040.0</v>
      </c>
    </row>
    <row r="5896" ht="15.75" customHeight="1">
      <c r="A5896" s="15">
        <v>3697.0</v>
      </c>
      <c r="B5896" s="15" t="s">
        <v>8104</v>
      </c>
      <c r="C5896" s="18">
        <v>42658.0</v>
      </c>
      <c r="D5896" s="18">
        <v>42663.0</v>
      </c>
      <c r="E5896" s="18">
        <f t="shared" si="1"/>
        <v>42663</v>
      </c>
      <c r="F5896" s="15" t="s">
        <v>55</v>
      </c>
      <c r="G5896" s="15" t="s">
        <v>716</v>
      </c>
      <c r="H5896" s="15" t="s">
        <v>717</v>
      </c>
      <c r="I5896" s="15" t="s">
        <v>128</v>
      </c>
      <c r="J5896" s="15" t="s">
        <v>60</v>
      </c>
      <c r="K5896" s="15" t="s">
        <v>19</v>
      </c>
      <c r="L5896" s="15" t="str">
        <f t="array" ref="L5896">_xlfn.XLOOKUP(M5896,reference_province_to_city!$A$2:$A$11,reference_province_to_city!$B$2:$B$11)</f>
        <v>Yogyakarta</v>
      </c>
      <c r="M5896" s="15" t="s">
        <v>18</v>
      </c>
      <c r="N5896" s="15">
        <v>55111.0</v>
      </c>
      <c r="O5896" s="15">
        <f t="array" ref="O5896">_xlfn.XLOOKUP(M5896,reference_postal_code!$B$2:$B$11,reference_postal_code!$A$2:$A$11)</f>
        <v>55111</v>
      </c>
      <c r="P5896" s="15" t="s">
        <v>77</v>
      </c>
      <c r="Q5896" s="15" t="s">
        <v>1416</v>
      </c>
      <c r="R5896" s="15" t="s">
        <v>65</v>
      </c>
      <c r="S5896" s="15" t="s">
        <v>222</v>
      </c>
      <c r="T5896" s="15" t="s">
        <v>1417</v>
      </c>
      <c r="U5896" s="28">
        <v>648900.0</v>
      </c>
      <c r="V5896" s="15">
        <v>3.0</v>
      </c>
      <c r="W5896" s="31">
        <v>0.0</v>
      </c>
      <c r="X5896" s="28">
        <v>214137.0</v>
      </c>
    </row>
    <row r="5897" ht="15.75" customHeight="1">
      <c r="A5897" s="15">
        <v>2178.0</v>
      </c>
      <c r="B5897" s="15" t="s">
        <v>8105</v>
      </c>
      <c r="C5897" s="18">
        <v>42658.0</v>
      </c>
      <c r="D5897" s="18">
        <v>42664.0</v>
      </c>
      <c r="E5897" s="18">
        <f t="shared" si="1"/>
        <v>42664</v>
      </c>
      <c r="F5897" s="15" t="s">
        <v>55</v>
      </c>
      <c r="G5897" s="15" t="s">
        <v>6458</v>
      </c>
      <c r="H5897" s="15" t="s">
        <v>6459</v>
      </c>
      <c r="I5897" s="15" t="s">
        <v>76</v>
      </c>
      <c r="J5897" s="15" t="s">
        <v>60</v>
      </c>
      <c r="K5897" s="15" t="s">
        <v>28</v>
      </c>
      <c r="L5897" s="15" t="str">
        <f t="array" ref="L5897">_xlfn.XLOOKUP(M5897,reference_province_to_city!$A$2:$A$11,reference_province_to_city!$B$2:$B$11)</f>
        <v>Medan</v>
      </c>
      <c r="M5897" s="15" t="s">
        <v>11</v>
      </c>
      <c r="N5897" s="15">
        <v>20111.0</v>
      </c>
      <c r="O5897" s="15">
        <f t="array" ref="O5897">_xlfn.XLOOKUP(M5897,reference_postal_code!$B$2:$B$11,reference_postal_code!$A$2:$A$11)</f>
        <v>20111</v>
      </c>
      <c r="P5897" s="15" t="s">
        <v>77</v>
      </c>
      <c r="Q5897" s="15" t="s">
        <v>1354</v>
      </c>
      <c r="R5897" s="15" t="s">
        <v>65</v>
      </c>
      <c r="S5897" s="15" t="s">
        <v>83</v>
      </c>
      <c r="T5897" s="15" t="s">
        <v>1355</v>
      </c>
      <c r="U5897" s="28">
        <v>625800.0</v>
      </c>
      <c r="V5897" s="15">
        <v>5.0</v>
      </c>
      <c r="W5897" s="31">
        <v>0.2</v>
      </c>
      <c r="X5897" s="28">
        <v>195562.0</v>
      </c>
    </row>
    <row r="5898" ht="15.75" customHeight="1">
      <c r="A5898" s="15">
        <v>2177.0</v>
      </c>
      <c r="B5898" s="15" t="s">
        <v>8105</v>
      </c>
      <c r="C5898" s="18">
        <v>42658.0</v>
      </c>
      <c r="D5898" s="18">
        <v>42664.0</v>
      </c>
      <c r="E5898" s="18">
        <f t="shared" si="1"/>
        <v>42664</v>
      </c>
      <c r="F5898" s="15" t="s">
        <v>55</v>
      </c>
      <c r="G5898" s="15" t="s">
        <v>6458</v>
      </c>
      <c r="H5898" s="15" t="s">
        <v>6459</v>
      </c>
      <c r="I5898" s="15" t="s">
        <v>76</v>
      </c>
      <c r="J5898" s="15" t="s">
        <v>60</v>
      </c>
      <c r="K5898" s="15" t="s">
        <v>28</v>
      </c>
      <c r="L5898" s="15" t="str">
        <f t="array" ref="L5898">_xlfn.XLOOKUP(M5898,reference_province_to_city!$A$2:$A$11,reference_province_to_city!$B$2:$B$11)</f>
        <v>Medan</v>
      </c>
      <c r="M5898" s="15" t="s">
        <v>11</v>
      </c>
      <c r="N5898" s="15">
        <v>20111.0</v>
      </c>
      <c r="O5898" s="15">
        <f t="array" ref="O5898">_xlfn.XLOOKUP(M5898,reference_postal_code!$B$2:$B$11,reference_postal_code!$A$2:$A$11)</f>
        <v>20111</v>
      </c>
      <c r="P5898" s="15" t="s">
        <v>77</v>
      </c>
      <c r="Q5898" s="15" t="s">
        <v>2849</v>
      </c>
      <c r="R5898" s="15" t="s">
        <v>65</v>
      </c>
      <c r="S5898" s="15" t="s">
        <v>66</v>
      </c>
      <c r="T5898" s="15" t="s">
        <v>2850</v>
      </c>
      <c r="U5898" s="28">
        <v>901800.0</v>
      </c>
      <c r="V5898" s="15">
        <v>9.0</v>
      </c>
      <c r="W5898" s="31">
        <v>0.0</v>
      </c>
      <c r="X5898" s="28">
        <v>432864.0</v>
      </c>
    </row>
    <row r="5899" ht="15.75" customHeight="1">
      <c r="A5899" s="15">
        <v>2176.0</v>
      </c>
      <c r="B5899" s="15" t="s">
        <v>8105</v>
      </c>
      <c r="C5899" s="18">
        <v>42658.0</v>
      </c>
      <c r="D5899" s="18">
        <v>42664.0</v>
      </c>
      <c r="E5899" s="18">
        <f t="shared" si="1"/>
        <v>42664</v>
      </c>
      <c r="F5899" s="15" t="s">
        <v>55</v>
      </c>
      <c r="G5899" s="15" t="s">
        <v>6458</v>
      </c>
      <c r="H5899" s="15" t="s">
        <v>6459</v>
      </c>
      <c r="I5899" s="15" t="s">
        <v>76</v>
      </c>
      <c r="J5899" s="15" t="s">
        <v>60</v>
      </c>
      <c r="K5899" s="15" t="s">
        <v>28</v>
      </c>
      <c r="L5899" s="15" t="str">
        <f t="array" ref="L5899">_xlfn.XLOOKUP(M5899,reference_province_to_city!$A$2:$A$11,reference_province_to_city!$B$2:$B$11)</f>
        <v>Medan</v>
      </c>
      <c r="M5899" s="15" t="s">
        <v>11</v>
      </c>
      <c r="N5899" s="15">
        <v>20111.0</v>
      </c>
      <c r="O5899" s="15">
        <f t="array" ref="O5899">_xlfn.XLOOKUP(M5899,reference_postal_code!$B$2:$B$11,reference_postal_code!$A$2:$A$11)</f>
        <v>20111</v>
      </c>
      <c r="P5899" s="15" t="s">
        <v>77</v>
      </c>
      <c r="Q5899" s="15" t="s">
        <v>8106</v>
      </c>
      <c r="R5899" s="15" t="s">
        <v>65</v>
      </c>
      <c r="S5899" s="15" t="s">
        <v>66</v>
      </c>
      <c r="T5899" s="15" t="s">
        <v>8107</v>
      </c>
      <c r="U5899" s="28">
        <v>685200.0</v>
      </c>
      <c r="V5899" s="15">
        <v>2.0</v>
      </c>
      <c r="W5899" s="31">
        <v>0.0</v>
      </c>
      <c r="X5899" s="28">
        <v>315192.0</v>
      </c>
    </row>
    <row r="5900" ht="15.75" customHeight="1">
      <c r="A5900" s="15">
        <v>2179.0</v>
      </c>
      <c r="B5900" s="15" t="s">
        <v>8105</v>
      </c>
      <c r="C5900" s="18">
        <v>42658.0</v>
      </c>
      <c r="D5900" s="18">
        <v>42664.0</v>
      </c>
      <c r="E5900" s="18">
        <f t="shared" si="1"/>
        <v>42664</v>
      </c>
      <c r="F5900" s="15" t="s">
        <v>55</v>
      </c>
      <c r="G5900" s="15" t="s">
        <v>6458</v>
      </c>
      <c r="H5900" s="15" t="s">
        <v>6459</v>
      </c>
      <c r="I5900" s="15" t="s">
        <v>76</v>
      </c>
      <c r="J5900" s="15" t="s">
        <v>60</v>
      </c>
      <c r="K5900" s="15" t="s">
        <v>28</v>
      </c>
      <c r="L5900" s="15" t="str">
        <f t="array" ref="L5900">_xlfn.XLOOKUP(M5900,reference_province_to_city!$A$2:$A$11,reference_province_to_city!$B$2:$B$11)</f>
        <v>Medan</v>
      </c>
      <c r="M5900" s="15" t="s">
        <v>11</v>
      </c>
      <c r="O5900" s="15">
        <f t="array" ref="O5900">_xlfn.XLOOKUP(M5900,reference_postal_code!$B$2:$B$11,reference_postal_code!$A$2:$A$11)</f>
        <v>20111</v>
      </c>
      <c r="P5900" s="15" t="s">
        <v>77</v>
      </c>
      <c r="Q5900" s="15" t="s">
        <v>3887</v>
      </c>
      <c r="R5900" s="15" t="s">
        <v>65</v>
      </c>
      <c r="S5900" s="15" t="s">
        <v>66</v>
      </c>
      <c r="T5900" s="15" t="s">
        <v>3888</v>
      </c>
      <c r="U5900" s="28">
        <v>1074000.0</v>
      </c>
      <c r="V5900" s="15">
        <v>8.0</v>
      </c>
      <c r="W5900" s="31">
        <v>0.0</v>
      </c>
      <c r="X5900" s="28">
        <v>494040.0</v>
      </c>
    </row>
    <row r="5901" ht="15.75" customHeight="1">
      <c r="A5901" s="15">
        <v>3696.0</v>
      </c>
      <c r="B5901" s="15" t="s">
        <v>8104</v>
      </c>
      <c r="C5901" s="18">
        <v>42658.0</v>
      </c>
      <c r="D5901" s="18">
        <v>42663.0</v>
      </c>
      <c r="E5901" s="18">
        <f t="shared" si="1"/>
        <v>42663</v>
      </c>
      <c r="F5901" s="15" t="s">
        <v>55</v>
      </c>
      <c r="G5901" s="15" t="s">
        <v>716</v>
      </c>
      <c r="H5901" s="15" t="s">
        <v>717</v>
      </c>
      <c r="I5901" s="15" t="s">
        <v>128</v>
      </c>
      <c r="J5901" s="15" t="s">
        <v>60</v>
      </c>
      <c r="K5901" s="15" t="s">
        <v>19</v>
      </c>
      <c r="L5901" s="15" t="str">
        <f t="array" ref="L5901">_xlfn.XLOOKUP(M5901,reference_province_to_city!$A$2:$A$11,reference_province_to_city!$B$2:$B$11)</f>
        <v>Yogyakarta</v>
      </c>
      <c r="M5901" s="15" t="s">
        <v>18</v>
      </c>
      <c r="N5901" s="15">
        <v>55111.0</v>
      </c>
      <c r="O5901" s="15">
        <f t="array" ref="O5901">_xlfn.XLOOKUP(M5901,reference_postal_code!$B$2:$B$11,reference_postal_code!$A$2:$A$11)</f>
        <v>55111</v>
      </c>
      <c r="P5901" s="15" t="s">
        <v>77</v>
      </c>
      <c r="Q5901" s="15" t="s">
        <v>7162</v>
      </c>
      <c r="R5901" s="15" t="s">
        <v>65</v>
      </c>
      <c r="S5901" s="15" t="s">
        <v>173</v>
      </c>
      <c r="T5901" s="15" t="s">
        <v>7163</v>
      </c>
      <c r="U5901" s="28">
        <v>998100.0</v>
      </c>
      <c r="V5901" s="15">
        <v>6.0</v>
      </c>
      <c r="W5901" s="31">
        <v>0.0</v>
      </c>
      <c r="X5901" s="28">
        <v>489069.0</v>
      </c>
    </row>
    <row r="5902" ht="15.75" customHeight="1">
      <c r="A5902" s="15">
        <v>2521.0</v>
      </c>
      <c r="B5902" s="15" t="s">
        <v>8103</v>
      </c>
      <c r="C5902" s="18">
        <v>42658.0</v>
      </c>
      <c r="D5902" s="18"/>
      <c r="E5902" s="18">
        <f t="shared" si="1"/>
        <v>42661</v>
      </c>
      <c r="F5902" s="15" t="s">
        <v>55</v>
      </c>
      <c r="G5902" s="15" t="s">
        <v>363</v>
      </c>
      <c r="H5902" s="15" t="s">
        <v>364</v>
      </c>
      <c r="I5902" s="15" t="s">
        <v>76</v>
      </c>
      <c r="J5902" s="15" t="s">
        <v>60</v>
      </c>
      <c r="K5902" s="15" t="s">
        <v>22</v>
      </c>
      <c r="L5902" s="15" t="str">
        <f t="array" ref="L5902">_xlfn.XLOOKUP(M5902,reference_province_to_city!$A$2:$A$11,reference_province_to_city!$B$2:$B$11)</f>
        <v>Surabaya</v>
      </c>
      <c r="M5902" s="15" t="s">
        <v>20</v>
      </c>
      <c r="N5902" s="15">
        <v>60231.0</v>
      </c>
      <c r="O5902" s="15">
        <f t="array" ref="O5902">_xlfn.XLOOKUP(M5902,reference_postal_code!$B$2:$B$11,reference_postal_code!$A$2:$A$11)</f>
        <v>60231</v>
      </c>
      <c r="P5902" s="15" t="s">
        <v>166</v>
      </c>
      <c r="Q5902" s="15" t="s">
        <v>4659</v>
      </c>
      <c r="R5902" s="15" t="s">
        <v>65</v>
      </c>
      <c r="S5902" s="15" t="s">
        <v>222</v>
      </c>
      <c r="T5902" s="15" t="s">
        <v>4660</v>
      </c>
      <c r="U5902" s="28">
        <v>1.302885E7</v>
      </c>
      <c r="V5902" s="15">
        <v>3.0</v>
      </c>
      <c r="W5902" s="31">
        <v>0.0</v>
      </c>
      <c r="X5902" s="28">
        <v>3778366.0</v>
      </c>
    </row>
    <row r="5903" ht="15.75" customHeight="1">
      <c r="A5903" s="15">
        <v>2520.0</v>
      </c>
      <c r="B5903" s="15" t="s">
        <v>8103</v>
      </c>
      <c r="C5903" s="18">
        <v>42658.0</v>
      </c>
      <c r="D5903" s="18">
        <v>42664.0</v>
      </c>
      <c r="E5903" s="18">
        <f t="shared" si="1"/>
        <v>42664</v>
      </c>
      <c r="F5903" s="15" t="s">
        <v>55</v>
      </c>
      <c r="G5903" s="15" t="s">
        <v>363</v>
      </c>
      <c r="H5903" s="15" t="s">
        <v>364</v>
      </c>
      <c r="I5903" s="15" t="s">
        <v>76</v>
      </c>
      <c r="J5903" s="15" t="s">
        <v>60</v>
      </c>
      <c r="K5903" s="15" t="s">
        <v>22</v>
      </c>
      <c r="L5903" s="15" t="str">
        <f t="array" ref="L5903">_xlfn.XLOOKUP(M5903,reference_province_to_city!$A$2:$A$11,reference_province_to_city!$B$2:$B$11)</f>
        <v>Surabaya</v>
      </c>
      <c r="M5903" s="15" t="s">
        <v>20</v>
      </c>
      <c r="N5903" s="15">
        <v>60231.0</v>
      </c>
      <c r="O5903" s="15">
        <f t="array" ref="O5903">_xlfn.XLOOKUP(M5903,reference_postal_code!$B$2:$B$11,reference_postal_code!$A$2:$A$11)</f>
        <v>60231</v>
      </c>
      <c r="P5903" s="15" t="s">
        <v>166</v>
      </c>
      <c r="Q5903" s="15" t="s">
        <v>78</v>
      </c>
      <c r="R5903" s="15" t="s">
        <v>65</v>
      </c>
      <c r="S5903" s="15" t="s">
        <v>79</v>
      </c>
      <c r="T5903" s="15" t="s">
        <v>80</v>
      </c>
      <c r="U5903" s="28">
        <v>441900.0</v>
      </c>
      <c r="V5903" s="15">
        <v>6.0</v>
      </c>
      <c r="W5903" s="31">
        <v>0.0</v>
      </c>
      <c r="X5903" s="28">
        <v>216531.0</v>
      </c>
    </row>
    <row r="5904" ht="15.75" customHeight="1">
      <c r="A5904" s="15">
        <v>2522.0</v>
      </c>
      <c r="B5904" s="15" t="s">
        <v>8103</v>
      </c>
      <c r="C5904" s="18">
        <v>42658.0</v>
      </c>
      <c r="D5904" s="18">
        <v>42664.0</v>
      </c>
      <c r="E5904" s="18">
        <f t="shared" si="1"/>
        <v>42664</v>
      </c>
      <c r="F5904" s="15" t="s">
        <v>55</v>
      </c>
      <c r="G5904" s="15" t="s">
        <v>363</v>
      </c>
      <c r="H5904" s="15" t="s">
        <v>364</v>
      </c>
      <c r="I5904" s="15" t="s">
        <v>76</v>
      </c>
      <c r="J5904" s="15" t="s">
        <v>60</v>
      </c>
      <c r="K5904" s="15" t="s">
        <v>22</v>
      </c>
      <c r="L5904" s="15" t="str">
        <f t="array" ref="L5904">_xlfn.XLOOKUP(M5904,reference_province_to_city!$A$2:$A$11,reference_province_to_city!$B$2:$B$11)</f>
        <v>Surabaya</v>
      </c>
      <c r="M5904" s="15" t="s">
        <v>20</v>
      </c>
      <c r="N5904" s="15">
        <v>60231.0</v>
      </c>
      <c r="O5904" s="15">
        <f t="array" ref="O5904">_xlfn.XLOOKUP(M5904,reference_postal_code!$B$2:$B$11,reference_postal_code!$A$2:$A$11)</f>
        <v>60231</v>
      </c>
      <c r="P5904" s="15" t="s">
        <v>166</v>
      </c>
      <c r="Q5904" s="15" t="s">
        <v>1655</v>
      </c>
      <c r="R5904" s="15" t="s">
        <v>65</v>
      </c>
      <c r="S5904" s="15" t="s">
        <v>66</v>
      </c>
      <c r="T5904" s="15" t="s">
        <v>1656</v>
      </c>
      <c r="U5904" s="28">
        <v>194400.0</v>
      </c>
      <c r="V5904" s="15">
        <v>2.0</v>
      </c>
      <c r="W5904" s="31">
        <v>0.0</v>
      </c>
      <c r="X5904" s="28">
        <v>93312.0</v>
      </c>
    </row>
    <row r="5905" ht="15.75" customHeight="1">
      <c r="A5905" s="15">
        <v>2523.0</v>
      </c>
      <c r="B5905" s="15" t="s">
        <v>8103</v>
      </c>
      <c r="C5905" s="18">
        <v>42658.0</v>
      </c>
      <c r="D5905" s="18">
        <v>42664.0</v>
      </c>
      <c r="E5905" s="18">
        <f t="shared" si="1"/>
        <v>42664</v>
      </c>
      <c r="F5905" s="15" t="s">
        <v>55</v>
      </c>
      <c r="G5905" s="15" t="s">
        <v>363</v>
      </c>
      <c r="H5905" s="15" t="s">
        <v>364</v>
      </c>
      <c r="I5905" s="15" t="s">
        <v>76</v>
      </c>
      <c r="J5905" s="15" t="s">
        <v>60</v>
      </c>
      <c r="K5905" s="15" t="s">
        <v>22</v>
      </c>
      <c r="L5905" s="15" t="str">
        <f t="array" ref="L5905">_xlfn.XLOOKUP(M5905,reference_province_to_city!$A$2:$A$11,reference_province_to_city!$B$2:$B$11)</f>
        <v>Surabaya</v>
      </c>
      <c r="M5905" s="15" t="s">
        <v>20</v>
      </c>
      <c r="N5905" s="15">
        <v>60231.0</v>
      </c>
      <c r="O5905" s="15">
        <f t="array" ref="O5905">_xlfn.XLOOKUP(M5905,reference_postal_code!$B$2:$B$11,reference_postal_code!$A$2:$A$11)</f>
        <v>60231</v>
      </c>
      <c r="P5905" s="15" t="s">
        <v>166</v>
      </c>
      <c r="Q5905" s="15" t="s">
        <v>7802</v>
      </c>
      <c r="R5905" s="15" t="s">
        <v>110</v>
      </c>
      <c r="S5905" s="15" t="s">
        <v>111</v>
      </c>
      <c r="T5905" s="15" t="s">
        <v>7803</v>
      </c>
      <c r="U5905" s="28">
        <v>82500.0</v>
      </c>
      <c r="V5905" s="15">
        <v>1.0</v>
      </c>
      <c r="W5905" s="31">
        <v>0.0</v>
      </c>
      <c r="X5905" s="28">
        <v>20625.0</v>
      </c>
    </row>
    <row r="5906" ht="15.75" customHeight="1">
      <c r="A5906" s="15">
        <v>2519.0</v>
      </c>
      <c r="B5906" s="15" t="s">
        <v>8103</v>
      </c>
      <c r="C5906" s="18">
        <v>42658.0</v>
      </c>
      <c r="D5906" s="18">
        <v>42664.0</v>
      </c>
      <c r="E5906" s="18">
        <f t="shared" si="1"/>
        <v>42664</v>
      </c>
      <c r="F5906" s="15" t="s">
        <v>55</v>
      </c>
      <c r="G5906" s="15" t="s">
        <v>363</v>
      </c>
      <c r="H5906" s="15" t="s">
        <v>364</v>
      </c>
      <c r="I5906" s="15" t="s">
        <v>76</v>
      </c>
      <c r="J5906" s="15" t="s">
        <v>60</v>
      </c>
      <c r="K5906" s="15" t="s">
        <v>22</v>
      </c>
      <c r="L5906" s="15" t="str">
        <f t="array" ref="L5906">_xlfn.XLOOKUP(M5906,reference_province_to_city!$A$2:$A$11,reference_province_to_city!$B$2:$B$11)</f>
        <v>Surabaya</v>
      </c>
      <c r="M5906" s="15" t="s">
        <v>20</v>
      </c>
      <c r="N5906" s="15">
        <v>60231.0</v>
      </c>
      <c r="O5906" s="15">
        <f t="array" ref="O5906">_xlfn.XLOOKUP(M5906,reference_postal_code!$B$2:$B$11,reference_postal_code!$A$2:$A$11)</f>
        <v>60231</v>
      </c>
      <c r="P5906" s="15" t="s">
        <v>166</v>
      </c>
      <c r="Q5906" s="15" t="s">
        <v>2204</v>
      </c>
      <c r="R5906" s="15" t="s">
        <v>65</v>
      </c>
      <c r="S5906" s="15" t="s">
        <v>79</v>
      </c>
      <c r="T5906" s="15" t="s">
        <v>2205</v>
      </c>
      <c r="U5906" s="28">
        <v>302400.0</v>
      </c>
      <c r="V5906" s="15">
        <v>7.0</v>
      </c>
      <c r="W5906" s="31">
        <v>0.0</v>
      </c>
      <c r="X5906" s="28">
        <v>148176.0</v>
      </c>
    </row>
    <row r="5907" ht="15.75" customHeight="1">
      <c r="A5907" s="15">
        <v>3695.0</v>
      </c>
      <c r="B5907" s="15" t="s">
        <v>8104</v>
      </c>
      <c r="C5907" s="18">
        <v>42658.0</v>
      </c>
      <c r="D5907" s="18">
        <v>42663.0</v>
      </c>
      <c r="E5907" s="18">
        <f t="shared" si="1"/>
        <v>42663</v>
      </c>
      <c r="F5907" s="15" t="s">
        <v>55</v>
      </c>
      <c r="G5907" s="15" t="s">
        <v>716</v>
      </c>
      <c r="H5907" s="15" t="s">
        <v>717</v>
      </c>
      <c r="I5907" s="15" t="s">
        <v>128</v>
      </c>
      <c r="J5907" s="15" t="s">
        <v>60</v>
      </c>
      <c r="K5907" s="15" t="s">
        <v>19</v>
      </c>
      <c r="L5907" s="15" t="str">
        <f t="array" ref="L5907">_xlfn.XLOOKUP(M5907,reference_province_to_city!$A$2:$A$11,reference_province_to_city!$B$2:$B$11)</f>
        <v>Yogyakarta</v>
      </c>
      <c r="M5907" s="15" t="s">
        <v>18</v>
      </c>
      <c r="N5907" s="15">
        <v>55111.0</v>
      </c>
      <c r="O5907" s="15">
        <f t="array" ref="O5907">_xlfn.XLOOKUP(M5907,reference_postal_code!$B$2:$B$11,reference_postal_code!$A$2:$A$11)</f>
        <v>55111</v>
      </c>
      <c r="P5907" s="15" t="s">
        <v>77</v>
      </c>
      <c r="Q5907" s="15" t="s">
        <v>5370</v>
      </c>
      <c r="R5907" s="15" t="s">
        <v>65</v>
      </c>
      <c r="S5907" s="15" t="s">
        <v>83</v>
      </c>
      <c r="T5907" s="15" t="s">
        <v>5371</v>
      </c>
      <c r="U5907" s="28">
        <v>3494400.0</v>
      </c>
      <c r="V5907" s="15">
        <v>7.0</v>
      </c>
      <c r="W5907" s="31">
        <v>0.0</v>
      </c>
      <c r="X5907" s="28">
        <v>1747200.0</v>
      </c>
    </row>
    <row r="5908" ht="15.75" customHeight="1">
      <c r="A5908" s="15">
        <v>7317.0</v>
      </c>
      <c r="B5908" s="15" t="s">
        <v>8108</v>
      </c>
      <c r="C5908" s="18">
        <v>42659.0</v>
      </c>
      <c r="D5908" s="18">
        <v>42663.0</v>
      </c>
      <c r="E5908" s="18">
        <f t="shared" si="1"/>
        <v>42663</v>
      </c>
      <c r="F5908" s="15" t="s">
        <v>55</v>
      </c>
      <c r="G5908" s="15" t="s">
        <v>4346</v>
      </c>
      <c r="H5908" s="15" t="s">
        <v>4347</v>
      </c>
      <c r="I5908" s="15" t="s">
        <v>128</v>
      </c>
      <c r="J5908" s="15" t="s">
        <v>60</v>
      </c>
      <c r="K5908" s="15" t="s">
        <v>10</v>
      </c>
      <c r="L5908" s="15" t="str">
        <f t="array" ref="L5908">_xlfn.XLOOKUP(M5908,reference_province_to_city!$A$2:$A$11,reference_province_to_city!$B$2:$B$11)</f>
        <v>Jakarta</v>
      </c>
      <c r="M5908" s="15" t="s">
        <v>7</v>
      </c>
      <c r="N5908" s="15">
        <v>10110.0</v>
      </c>
      <c r="O5908" s="15">
        <f t="array" ref="O5908">_xlfn.XLOOKUP(M5908,reference_postal_code!$B$2:$B$11,reference_postal_code!$A$2:$A$11)</f>
        <v>10110</v>
      </c>
      <c r="P5908" s="15" t="s">
        <v>117</v>
      </c>
      <c r="Q5908" s="15" t="s">
        <v>1746</v>
      </c>
      <c r="R5908" s="15" t="s">
        <v>106</v>
      </c>
      <c r="S5908" s="15" t="s">
        <v>218</v>
      </c>
      <c r="T5908" s="15" t="s">
        <v>1747</v>
      </c>
      <c r="U5908" s="28">
        <v>2132730.0</v>
      </c>
      <c r="V5908" s="15">
        <v>1.0</v>
      </c>
      <c r="W5908" s="31">
        <v>0.4</v>
      </c>
      <c r="X5908" s="28">
        <v>-568728.0</v>
      </c>
    </row>
    <row r="5909" ht="15.75" customHeight="1">
      <c r="A5909" s="15">
        <v>8891.0</v>
      </c>
      <c r="B5909" s="15" t="s">
        <v>8109</v>
      </c>
      <c r="C5909" s="18">
        <v>42660.0</v>
      </c>
      <c r="D5909" s="18">
        <v>42664.0</v>
      </c>
      <c r="E5909" s="18">
        <f t="shared" si="1"/>
        <v>42664</v>
      </c>
      <c r="F5909" s="15" t="s">
        <v>114</v>
      </c>
      <c r="G5909" s="15" t="s">
        <v>5508</v>
      </c>
      <c r="H5909" s="15" t="s">
        <v>5509</v>
      </c>
      <c r="I5909" s="15" t="s">
        <v>76</v>
      </c>
      <c r="J5909" s="15" t="s">
        <v>60</v>
      </c>
      <c r="K5909" s="15" t="s">
        <v>28</v>
      </c>
      <c r="L5909" s="15" t="str">
        <f t="array" ref="L5909">_xlfn.XLOOKUP(M5909,reference_province_to_city!$A$2:$A$11,reference_province_to_city!$B$2:$B$11)</f>
        <v>Medan</v>
      </c>
      <c r="M5909" s="15" t="s">
        <v>11</v>
      </c>
      <c r="N5909" s="15">
        <v>20111.0</v>
      </c>
      <c r="O5909" s="15">
        <f t="array" ref="O5909">_xlfn.XLOOKUP(M5909,reference_postal_code!$B$2:$B$11,reference_postal_code!$A$2:$A$11)</f>
        <v>20111</v>
      </c>
      <c r="P5909" s="15" t="s">
        <v>77</v>
      </c>
      <c r="Q5909" s="15" t="s">
        <v>6417</v>
      </c>
      <c r="R5909" s="15" t="s">
        <v>65</v>
      </c>
      <c r="S5909" s="15" t="s">
        <v>222</v>
      </c>
      <c r="T5909" s="15" t="s">
        <v>6418</v>
      </c>
      <c r="U5909" s="28">
        <v>2.891385E7</v>
      </c>
      <c r="V5909" s="15">
        <v>7.0</v>
      </c>
      <c r="W5909" s="31">
        <v>0.0</v>
      </c>
      <c r="X5909" s="28">
        <v>1.1276402E7</v>
      </c>
    </row>
    <row r="5910" ht="15.75" customHeight="1">
      <c r="A5910" s="15">
        <v>8371.0</v>
      </c>
      <c r="B5910" s="15" t="s">
        <v>8110</v>
      </c>
      <c r="C5910" s="18">
        <v>42660.0</v>
      </c>
      <c r="D5910" s="18">
        <v>42664.0</v>
      </c>
      <c r="E5910" s="18">
        <f t="shared" si="1"/>
        <v>42664</v>
      </c>
      <c r="F5910" s="15" t="s">
        <v>55</v>
      </c>
      <c r="G5910" s="15" t="s">
        <v>4674</v>
      </c>
      <c r="H5910" s="15" t="s">
        <v>4675</v>
      </c>
      <c r="I5910" s="15" t="s">
        <v>76</v>
      </c>
      <c r="J5910" s="15" t="s">
        <v>60</v>
      </c>
      <c r="K5910" s="15" t="s">
        <v>10</v>
      </c>
      <c r="L5910" s="15" t="str">
        <f t="array" ref="L5910">_xlfn.XLOOKUP(M5910,reference_province_to_city!$A$2:$A$11,reference_province_to_city!$B$2:$B$11)</f>
        <v>Jakarta</v>
      </c>
      <c r="M5910" s="15" t="s">
        <v>7</v>
      </c>
      <c r="N5910" s="15">
        <v>10110.0</v>
      </c>
      <c r="O5910" s="15">
        <f t="array" ref="O5910">_xlfn.XLOOKUP(M5910,reference_postal_code!$B$2:$B$11,reference_postal_code!$A$2:$A$11)</f>
        <v>10110</v>
      </c>
      <c r="P5910" s="15" t="s">
        <v>117</v>
      </c>
      <c r="Q5910" s="15" t="s">
        <v>7854</v>
      </c>
      <c r="R5910" s="15" t="s">
        <v>106</v>
      </c>
      <c r="S5910" s="15" t="s">
        <v>183</v>
      </c>
      <c r="T5910" s="15" t="s">
        <v>7855</v>
      </c>
      <c r="U5910" s="28">
        <v>1809990.0</v>
      </c>
      <c r="V5910" s="15">
        <v>2.0</v>
      </c>
      <c r="W5910" s="31">
        <v>0.15</v>
      </c>
      <c r="X5910" s="28">
        <v>319410.0</v>
      </c>
    </row>
    <row r="5911" ht="15.75" customHeight="1">
      <c r="A5911" s="15">
        <v>9202.0</v>
      </c>
      <c r="B5911" s="15" t="s">
        <v>8111</v>
      </c>
      <c r="C5911" s="18">
        <v>42660.0</v>
      </c>
      <c r="D5911" s="18">
        <v>42663.0</v>
      </c>
      <c r="E5911" s="18">
        <f t="shared" si="1"/>
        <v>42663</v>
      </c>
      <c r="F5911" s="15" t="s">
        <v>125</v>
      </c>
      <c r="G5911" s="15" t="s">
        <v>1853</v>
      </c>
      <c r="H5911" s="15" t="s">
        <v>1854</v>
      </c>
      <c r="I5911" s="15" t="s">
        <v>59</v>
      </c>
      <c r="J5911" s="15" t="s">
        <v>60</v>
      </c>
      <c r="K5911" s="15" t="s">
        <v>29</v>
      </c>
      <c r="L5911" s="15" t="str">
        <f t="array" ref="L5911">_xlfn.XLOOKUP(M5911,reference_province_to_city!$A$2:$A$11,reference_province_to_city!$B$2:$B$11)</f>
        <v>Palembang</v>
      </c>
      <c r="M5911" s="15" t="s">
        <v>13</v>
      </c>
      <c r="N5911" s="15">
        <v>30111.0</v>
      </c>
      <c r="O5911" s="15">
        <f t="array" ref="O5911">_xlfn.XLOOKUP(M5911,reference_postal_code!$B$2:$B$11,reference_postal_code!$A$2:$A$11)</f>
        <v>30111</v>
      </c>
      <c r="P5911" s="15" t="s">
        <v>77</v>
      </c>
      <c r="Q5911" s="15" t="s">
        <v>7200</v>
      </c>
      <c r="R5911" s="15" t="s">
        <v>65</v>
      </c>
      <c r="S5911" s="15" t="s">
        <v>83</v>
      </c>
      <c r="T5911" s="15" t="s">
        <v>7201</v>
      </c>
      <c r="U5911" s="28">
        <v>4739700.0</v>
      </c>
      <c r="V5911" s="15">
        <v>1.0</v>
      </c>
      <c r="W5911" s="31">
        <v>0.0</v>
      </c>
      <c r="X5911" s="28">
        <v>2227659.0</v>
      </c>
    </row>
    <row r="5912" ht="15.75" customHeight="1">
      <c r="A5912" s="15">
        <v>1499.0</v>
      </c>
      <c r="B5912" s="15" t="s">
        <v>8112</v>
      </c>
      <c r="C5912" s="18">
        <v>42660.0</v>
      </c>
      <c r="D5912" s="18">
        <v>42663.0</v>
      </c>
      <c r="E5912" s="18">
        <f t="shared" si="1"/>
        <v>42663</v>
      </c>
      <c r="F5912" s="15" t="s">
        <v>125</v>
      </c>
      <c r="G5912" s="15" t="s">
        <v>5405</v>
      </c>
      <c r="H5912" s="15" t="s">
        <v>5406</v>
      </c>
      <c r="I5912" s="15" t="s">
        <v>76</v>
      </c>
      <c r="J5912" s="15" t="s">
        <v>60</v>
      </c>
      <c r="K5912" s="15" t="s">
        <v>14</v>
      </c>
      <c r="L5912" s="15" t="str">
        <f t="array" ref="L5912">_xlfn.XLOOKUP(M5912,reference_province_to_city!$A$2:$A$11,reference_province_to_city!$B$2:$B$11)</f>
        <v>Bandung</v>
      </c>
      <c r="M5912" s="15" t="s">
        <v>12</v>
      </c>
      <c r="O5912" s="15">
        <f t="array" ref="O5912">_xlfn.XLOOKUP(M5912,reference_postal_code!$B$2:$B$11,reference_postal_code!$A$2:$A$11)</f>
        <v>40111</v>
      </c>
      <c r="P5912" s="15" t="s">
        <v>117</v>
      </c>
      <c r="Q5912" s="15" t="s">
        <v>1404</v>
      </c>
      <c r="R5912" s="15" t="s">
        <v>65</v>
      </c>
      <c r="S5912" s="15" t="s">
        <v>83</v>
      </c>
      <c r="T5912" s="15" t="s">
        <v>1405</v>
      </c>
      <c r="U5912" s="28">
        <v>272400.0</v>
      </c>
      <c r="V5912" s="15">
        <v>5.0</v>
      </c>
      <c r="W5912" s="31">
        <v>0.2</v>
      </c>
      <c r="X5912" s="28">
        <v>98745.0</v>
      </c>
    </row>
    <row r="5913" ht="15.75" customHeight="1">
      <c r="A5913" s="15">
        <v>9201.0</v>
      </c>
      <c r="B5913" s="15" t="s">
        <v>8111</v>
      </c>
      <c r="C5913" s="18">
        <v>42660.0</v>
      </c>
      <c r="D5913" s="18">
        <v>42663.0</v>
      </c>
      <c r="E5913" s="18">
        <f t="shared" si="1"/>
        <v>42663</v>
      </c>
      <c r="F5913" s="15" t="s">
        <v>125</v>
      </c>
      <c r="G5913" s="15" t="s">
        <v>1853</v>
      </c>
      <c r="H5913" s="15" t="s">
        <v>1854</v>
      </c>
      <c r="I5913" s="15" t="s">
        <v>59</v>
      </c>
      <c r="J5913" s="15" t="s">
        <v>60</v>
      </c>
      <c r="K5913" s="15" t="s">
        <v>29</v>
      </c>
      <c r="L5913" s="15" t="str">
        <f t="array" ref="L5913">_xlfn.XLOOKUP(M5913,reference_province_to_city!$A$2:$A$11,reference_province_to_city!$B$2:$B$11)</f>
        <v>Palembang</v>
      </c>
      <c r="M5913" s="15" t="s">
        <v>13</v>
      </c>
      <c r="N5913" s="15">
        <v>30111.0</v>
      </c>
      <c r="O5913" s="15">
        <f t="array" ref="O5913">_xlfn.XLOOKUP(M5913,reference_postal_code!$B$2:$B$11,reference_postal_code!$A$2:$A$11)</f>
        <v>30111</v>
      </c>
      <c r="P5913" s="15" t="s">
        <v>77</v>
      </c>
      <c r="Q5913" s="15" t="s">
        <v>931</v>
      </c>
      <c r="R5913" s="15" t="s">
        <v>106</v>
      </c>
      <c r="S5913" s="15" t="s">
        <v>183</v>
      </c>
      <c r="T5913" s="15" t="s">
        <v>932</v>
      </c>
      <c r="U5913" s="28">
        <v>1814700.0</v>
      </c>
      <c r="V5913" s="15">
        <v>1.0</v>
      </c>
      <c r="W5913" s="31">
        <v>0.0</v>
      </c>
      <c r="X5913" s="28">
        <v>181470.0</v>
      </c>
    </row>
    <row r="5914" ht="15.75" customHeight="1">
      <c r="A5914" s="15">
        <v>8890.0</v>
      </c>
      <c r="B5914" s="15" t="s">
        <v>8109</v>
      </c>
      <c r="C5914" s="18">
        <v>42660.0</v>
      </c>
      <c r="D5914" s="18">
        <v>42664.0</v>
      </c>
      <c r="E5914" s="18">
        <f t="shared" si="1"/>
        <v>42664</v>
      </c>
      <c r="F5914" s="15" t="s">
        <v>114</v>
      </c>
      <c r="G5914" s="15" t="s">
        <v>5508</v>
      </c>
      <c r="H5914" s="15" t="s">
        <v>5509</v>
      </c>
      <c r="I5914" s="15" t="s">
        <v>76</v>
      </c>
      <c r="J5914" s="15" t="s">
        <v>60</v>
      </c>
      <c r="K5914" s="15" t="s">
        <v>28</v>
      </c>
      <c r="L5914" s="15" t="str">
        <f t="array" ref="L5914">_xlfn.XLOOKUP(M5914,reference_province_to_city!$A$2:$A$11,reference_province_to_city!$B$2:$B$11)</f>
        <v>Medan</v>
      </c>
      <c r="M5914" s="15" t="s">
        <v>11</v>
      </c>
      <c r="N5914" s="15">
        <v>20111.0</v>
      </c>
      <c r="O5914" s="15">
        <f t="array" ref="O5914">_xlfn.XLOOKUP(M5914,reference_postal_code!$B$2:$B$11,reference_postal_code!$A$2:$A$11)</f>
        <v>20111</v>
      </c>
      <c r="P5914" s="15" t="s">
        <v>77</v>
      </c>
      <c r="Q5914" s="15" t="s">
        <v>3224</v>
      </c>
      <c r="R5914" s="15" t="s">
        <v>110</v>
      </c>
      <c r="S5914" s="15" t="s">
        <v>111</v>
      </c>
      <c r="T5914" s="15" t="s">
        <v>3225</v>
      </c>
      <c r="U5914" s="28">
        <v>6749550.0</v>
      </c>
      <c r="V5914" s="15">
        <v>3.0</v>
      </c>
      <c r="W5914" s="31">
        <v>0.0</v>
      </c>
      <c r="X5914" s="28">
        <v>3307280.0</v>
      </c>
    </row>
    <row r="5915" ht="15.75" customHeight="1">
      <c r="A5915" s="15">
        <v>2886.0</v>
      </c>
      <c r="B5915" s="15" t="s">
        <v>8113</v>
      </c>
      <c r="C5915" s="18">
        <v>42661.0</v>
      </c>
      <c r="D5915" s="18">
        <v>42665.0</v>
      </c>
      <c r="E5915" s="18">
        <f t="shared" si="1"/>
        <v>42665</v>
      </c>
      <c r="F5915" s="15" t="s">
        <v>55</v>
      </c>
      <c r="G5915" s="15" t="s">
        <v>2171</v>
      </c>
      <c r="H5915" s="15" t="s">
        <v>2172</v>
      </c>
      <c r="I5915" s="15" t="s">
        <v>59</v>
      </c>
      <c r="J5915" s="15" t="s">
        <v>60</v>
      </c>
      <c r="K5915" s="15" t="s">
        <v>22</v>
      </c>
      <c r="L5915" s="15" t="str">
        <f t="array" ref="L5915">_xlfn.XLOOKUP(M5915,reference_province_to_city!$A$2:$A$11,reference_province_to_city!$B$2:$B$11)</f>
        <v>Surabaya</v>
      </c>
      <c r="M5915" s="15" t="s">
        <v>20</v>
      </c>
      <c r="N5915" s="15">
        <v>60231.0</v>
      </c>
      <c r="O5915" s="15">
        <f t="array" ref="O5915">_xlfn.XLOOKUP(M5915,reference_postal_code!$B$2:$B$11,reference_postal_code!$A$2:$A$11)</f>
        <v>60231</v>
      </c>
      <c r="P5915" s="15" t="s">
        <v>166</v>
      </c>
      <c r="Q5915" s="15" t="s">
        <v>1633</v>
      </c>
      <c r="R5915" s="15" t="s">
        <v>106</v>
      </c>
      <c r="S5915" s="15" t="s">
        <v>107</v>
      </c>
      <c r="T5915" s="15" t="s">
        <v>1634</v>
      </c>
      <c r="U5915" s="28">
        <v>4618800.0</v>
      </c>
      <c r="V5915" s="15">
        <v>5.0</v>
      </c>
      <c r="W5915" s="31">
        <v>0.2</v>
      </c>
      <c r="X5915" s="28">
        <v>-519615.0</v>
      </c>
    </row>
    <row r="5916" ht="15.75" customHeight="1">
      <c r="A5916" s="15">
        <v>6206.0</v>
      </c>
      <c r="B5916" s="15" t="s">
        <v>8114</v>
      </c>
      <c r="C5916" s="18">
        <v>42663.0</v>
      </c>
      <c r="D5916" s="18">
        <v>42667.0</v>
      </c>
      <c r="E5916" s="18">
        <f t="shared" si="1"/>
        <v>42667</v>
      </c>
      <c r="F5916" s="15" t="s">
        <v>114</v>
      </c>
      <c r="G5916" s="15" t="s">
        <v>1902</v>
      </c>
      <c r="H5916" s="15" t="s">
        <v>1903</v>
      </c>
      <c r="I5916" s="15" t="s">
        <v>59</v>
      </c>
      <c r="J5916" s="15" t="s">
        <v>60</v>
      </c>
      <c r="K5916" s="15" t="s">
        <v>10</v>
      </c>
      <c r="L5916" s="15" t="str">
        <f t="array" ref="L5916">_xlfn.XLOOKUP(M5916,reference_province_to_city!$A$2:$A$11,reference_province_to_city!$B$2:$B$11)</f>
        <v>Jakarta</v>
      </c>
      <c r="M5916" s="15" t="s">
        <v>7</v>
      </c>
      <c r="N5916" s="15">
        <v>10110.0</v>
      </c>
      <c r="O5916" s="15">
        <f t="array" ref="O5916">_xlfn.XLOOKUP(M5916,reference_postal_code!$B$2:$B$11,reference_postal_code!$A$2:$A$11)</f>
        <v>10110</v>
      </c>
      <c r="P5916" s="15" t="s">
        <v>117</v>
      </c>
      <c r="Q5916" s="15" t="s">
        <v>6404</v>
      </c>
      <c r="R5916" s="15" t="s">
        <v>65</v>
      </c>
      <c r="S5916" s="15" t="s">
        <v>66</v>
      </c>
      <c r="T5916" s="15" t="s">
        <v>6405</v>
      </c>
      <c r="U5916" s="28">
        <v>765240.0</v>
      </c>
      <c r="V5916" s="15">
        <v>7.0</v>
      </c>
      <c r="W5916" s="31">
        <v>0.2</v>
      </c>
      <c r="X5916" s="28">
        <v>239137.0</v>
      </c>
    </row>
    <row r="5917" ht="15.75" customHeight="1">
      <c r="A5917" s="15">
        <v>6208.0</v>
      </c>
      <c r="B5917" s="15" t="s">
        <v>8114</v>
      </c>
      <c r="C5917" s="18">
        <v>42663.0</v>
      </c>
      <c r="D5917" s="18">
        <v>42667.0</v>
      </c>
      <c r="E5917" s="18">
        <f t="shared" si="1"/>
        <v>42667</v>
      </c>
      <c r="F5917" s="15" t="s">
        <v>114</v>
      </c>
      <c r="G5917" s="15" t="s">
        <v>1902</v>
      </c>
      <c r="H5917" s="15" t="s">
        <v>1903</v>
      </c>
      <c r="I5917" s="15" t="s">
        <v>59</v>
      </c>
      <c r="J5917" s="15" t="s">
        <v>60</v>
      </c>
      <c r="K5917" s="15" t="s">
        <v>10</v>
      </c>
      <c r="L5917" s="15" t="str">
        <f t="array" ref="L5917">_xlfn.XLOOKUP(M5917,reference_province_to_city!$A$2:$A$11,reference_province_to_city!$B$2:$B$11)</f>
        <v>Jakarta</v>
      </c>
      <c r="M5917" s="15" t="s">
        <v>7</v>
      </c>
      <c r="N5917" s="15">
        <v>10110.0</v>
      </c>
      <c r="O5917" s="15">
        <f t="array" ref="O5917">_xlfn.XLOOKUP(M5917,reference_postal_code!$B$2:$B$11,reference_postal_code!$A$2:$A$11)</f>
        <v>10110</v>
      </c>
      <c r="P5917" s="15" t="s">
        <v>117</v>
      </c>
      <c r="Q5917" s="15" t="s">
        <v>2301</v>
      </c>
      <c r="R5917" s="15" t="s">
        <v>106</v>
      </c>
      <c r="S5917" s="15" t="s">
        <v>107</v>
      </c>
      <c r="T5917" s="15" t="s">
        <v>2302</v>
      </c>
      <c r="U5917" s="28">
        <v>850290.0</v>
      </c>
      <c r="V5917" s="15">
        <v>1.0</v>
      </c>
      <c r="W5917" s="31">
        <v>0.3</v>
      </c>
      <c r="X5917" s="28">
        <v>-218646.0</v>
      </c>
    </row>
    <row r="5918" ht="15.75" customHeight="1">
      <c r="A5918" s="15">
        <v>8086.0</v>
      </c>
      <c r="B5918" s="15" t="s">
        <v>8115</v>
      </c>
      <c r="C5918" s="18">
        <v>42663.0</v>
      </c>
      <c r="D5918" s="18">
        <v>42669.0</v>
      </c>
      <c r="E5918" s="18">
        <f t="shared" si="1"/>
        <v>42669</v>
      </c>
      <c r="F5918" s="15" t="s">
        <v>55</v>
      </c>
      <c r="G5918" s="15" t="s">
        <v>4874</v>
      </c>
      <c r="H5918" s="15" t="s">
        <v>4875</v>
      </c>
      <c r="I5918" s="15" t="s">
        <v>76</v>
      </c>
      <c r="J5918" s="15" t="s">
        <v>60</v>
      </c>
      <c r="K5918" s="15" t="s">
        <v>33</v>
      </c>
      <c r="L5918" s="15" t="str">
        <f t="array" ref="L5918">_xlfn.XLOOKUP(M5918,reference_province_to_city!$A$2:$A$11,reference_province_to_city!$B$2:$B$11)</f>
        <v>Makassar</v>
      </c>
      <c r="M5918" s="15" t="s">
        <v>25</v>
      </c>
      <c r="N5918" s="15">
        <v>90111.0</v>
      </c>
      <c r="O5918" s="15">
        <f t="array" ref="O5918">_xlfn.XLOOKUP(M5918,reference_postal_code!$B$2:$B$11,reference_postal_code!$A$2:$A$11)</f>
        <v>90111</v>
      </c>
      <c r="P5918" s="15" t="s">
        <v>63</v>
      </c>
      <c r="Q5918" s="15" t="s">
        <v>1793</v>
      </c>
      <c r="R5918" s="15" t="s">
        <v>106</v>
      </c>
      <c r="S5918" s="15" t="s">
        <v>139</v>
      </c>
      <c r="T5918" s="15" t="s">
        <v>1794</v>
      </c>
      <c r="U5918" s="28">
        <v>916500.0</v>
      </c>
      <c r="V5918" s="15">
        <v>5.0</v>
      </c>
      <c r="W5918" s="31">
        <v>0.0</v>
      </c>
      <c r="X5918" s="28">
        <v>274950.0</v>
      </c>
    </row>
    <row r="5919" ht="15.75" customHeight="1">
      <c r="A5919" s="15">
        <v>6221.0</v>
      </c>
      <c r="B5919" s="15" t="s">
        <v>8116</v>
      </c>
      <c r="C5919" s="18">
        <v>42663.0</v>
      </c>
      <c r="D5919" s="18">
        <v>42669.0</v>
      </c>
      <c r="E5919" s="18">
        <f t="shared" si="1"/>
        <v>42669</v>
      </c>
      <c r="F5919" s="15" t="s">
        <v>55</v>
      </c>
      <c r="G5919" s="15" t="s">
        <v>509</v>
      </c>
      <c r="H5919" s="15" t="s">
        <v>510</v>
      </c>
      <c r="I5919" s="15" t="s">
        <v>59</v>
      </c>
      <c r="J5919" s="15" t="s">
        <v>60</v>
      </c>
      <c r="L5919" s="15" t="str">
        <f t="array" ref="L5919">_xlfn.XLOOKUP(M5919,reference_province_to_city!$A$2:$A$11,reference_province_to_city!$B$2:$B$11)</f>
        <v>Palembang</v>
      </c>
      <c r="M5919" s="15" t="s">
        <v>13</v>
      </c>
      <c r="N5919" s="15">
        <v>30111.0</v>
      </c>
      <c r="O5919" s="15">
        <f t="array" ref="O5919">_xlfn.XLOOKUP(M5919,reference_postal_code!$B$2:$B$11,reference_postal_code!$A$2:$A$11)</f>
        <v>30111</v>
      </c>
      <c r="P5919" s="15" t="s">
        <v>77</v>
      </c>
      <c r="Q5919" s="15" t="s">
        <v>4432</v>
      </c>
      <c r="R5919" s="15" t="s">
        <v>65</v>
      </c>
      <c r="S5919" s="15" t="s">
        <v>87</v>
      </c>
      <c r="T5919" s="15" t="s">
        <v>4433</v>
      </c>
      <c r="U5919" s="28">
        <v>312900.0</v>
      </c>
      <c r="V5919" s="15">
        <v>7.0</v>
      </c>
      <c r="W5919" s="31">
        <v>0.0</v>
      </c>
      <c r="X5919" s="28">
        <v>21903.0</v>
      </c>
    </row>
    <row r="5920" ht="15.75" customHeight="1">
      <c r="A5920" s="15">
        <v>6611.0</v>
      </c>
      <c r="B5920" s="15" t="s">
        <v>8117</v>
      </c>
      <c r="C5920" s="18">
        <v>42663.0</v>
      </c>
      <c r="D5920" s="18">
        <v>42665.0</v>
      </c>
      <c r="E5920" s="18">
        <f t="shared" si="1"/>
        <v>42665</v>
      </c>
      <c r="F5920" s="15" t="s">
        <v>125</v>
      </c>
      <c r="G5920" s="15" t="s">
        <v>4750</v>
      </c>
      <c r="H5920" s="15" t="s">
        <v>4751</v>
      </c>
      <c r="I5920" s="15" t="s">
        <v>128</v>
      </c>
      <c r="J5920" s="15" t="s">
        <v>60</v>
      </c>
      <c r="K5920" s="15" t="s">
        <v>983</v>
      </c>
      <c r="L5920" s="15" t="str">
        <f t="array" ref="L5920">_xlfn.XLOOKUP(M5920,reference_province_to_city!$A$2:$A$11,reference_province_to_city!$B$2:$B$11)</f>
        <v>Surabaya</v>
      </c>
      <c r="M5920" s="15" t="s">
        <v>20</v>
      </c>
      <c r="O5920" s="15">
        <f t="array" ref="O5920">_xlfn.XLOOKUP(M5920,reference_postal_code!$B$2:$B$11,reference_postal_code!$A$2:$A$11)</f>
        <v>60231</v>
      </c>
      <c r="P5920" s="15" t="s">
        <v>166</v>
      </c>
      <c r="Q5920" s="15" t="s">
        <v>1052</v>
      </c>
      <c r="R5920" s="15" t="s">
        <v>65</v>
      </c>
      <c r="S5920" s="15" t="s">
        <v>83</v>
      </c>
      <c r="T5920" s="15" t="s">
        <v>1053</v>
      </c>
      <c r="U5920" s="28">
        <v>289440.0</v>
      </c>
      <c r="V5920" s="15">
        <v>3.0</v>
      </c>
      <c r="W5920" s="31">
        <v>0.2</v>
      </c>
      <c r="X5920" s="28">
        <v>90450.0</v>
      </c>
    </row>
    <row r="5921" ht="15.75" customHeight="1">
      <c r="A5921" s="15">
        <v>6220.0</v>
      </c>
      <c r="B5921" s="15" t="s">
        <v>8116</v>
      </c>
      <c r="C5921" s="18">
        <v>42663.0</v>
      </c>
      <c r="D5921" s="18">
        <v>42669.0</v>
      </c>
      <c r="E5921" s="18">
        <f t="shared" si="1"/>
        <v>42669</v>
      </c>
      <c r="F5921" s="15" t="s">
        <v>55</v>
      </c>
      <c r="G5921" s="15" t="s">
        <v>509</v>
      </c>
      <c r="H5921" s="15" t="s">
        <v>510</v>
      </c>
      <c r="I5921" s="15" t="s">
        <v>59</v>
      </c>
      <c r="J5921" s="15" t="s">
        <v>60</v>
      </c>
      <c r="K5921" s="15" t="s">
        <v>29</v>
      </c>
      <c r="L5921" s="15" t="str">
        <f t="array" ref="L5921">_xlfn.XLOOKUP(M5921,reference_province_to_city!$A$2:$A$11,reference_province_to_city!$B$2:$B$11)</f>
        <v>Palembang</v>
      </c>
      <c r="M5921" s="15" t="s">
        <v>13</v>
      </c>
      <c r="N5921" s="15">
        <v>30111.0</v>
      </c>
      <c r="O5921" s="15">
        <f t="array" ref="O5921">_xlfn.XLOOKUP(M5921,reference_postal_code!$B$2:$B$11,reference_postal_code!$A$2:$A$11)</f>
        <v>30111</v>
      </c>
      <c r="P5921" s="15" t="s">
        <v>77</v>
      </c>
      <c r="Q5921" s="15" t="s">
        <v>1198</v>
      </c>
      <c r="R5921" s="15" t="s">
        <v>110</v>
      </c>
      <c r="S5921" s="15" t="s">
        <v>111</v>
      </c>
      <c r="T5921" s="15" t="s">
        <v>1199</v>
      </c>
      <c r="U5921" s="28">
        <v>2879700.0</v>
      </c>
      <c r="V5921" s="15">
        <v>2.0</v>
      </c>
      <c r="W5921" s="31">
        <v>0.0</v>
      </c>
      <c r="X5921" s="28">
        <v>777519.0</v>
      </c>
    </row>
    <row r="5922" ht="15.75" customHeight="1">
      <c r="A5922" s="15">
        <v>513.0</v>
      </c>
      <c r="B5922" s="15" t="s">
        <v>8118</v>
      </c>
      <c r="C5922" s="18">
        <v>42663.0</v>
      </c>
      <c r="D5922" s="18">
        <v>42666.0</v>
      </c>
      <c r="E5922" s="18">
        <f t="shared" si="1"/>
        <v>42666</v>
      </c>
      <c r="F5922" s="15" t="s">
        <v>125</v>
      </c>
      <c r="G5922" s="15" t="s">
        <v>2421</v>
      </c>
      <c r="H5922" s="15" t="s">
        <v>2422</v>
      </c>
      <c r="I5922" s="15" t="s">
        <v>59</v>
      </c>
      <c r="J5922" s="15" t="s">
        <v>60</v>
      </c>
      <c r="K5922" s="15" t="s">
        <v>17</v>
      </c>
      <c r="L5922" s="15" t="str">
        <f t="array" ref="L5922">_xlfn.XLOOKUP(M5922,reference_province_to_city!$A$2:$A$11,reference_province_to_city!$B$2:$B$11)</f>
        <v>Semarang</v>
      </c>
      <c r="M5922" s="15" t="s">
        <v>15</v>
      </c>
      <c r="N5922" s="15">
        <v>50111.0</v>
      </c>
      <c r="O5922" s="15">
        <f t="array" ref="O5922">_xlfn.XLOOKUP(M5922,reference_postal_code!$B$2:$B$11,reference_postal_code!$A$2:$A$11)</f>
        <v>50111</v>
      </c>
      <c r="P5922" s="15" t="s">
        <v>77</v>
      </c>
      <c r="Q5922" s="15" t="s">
        <v>2379</v>
      </c>
      <c r="R5922" s="15" t="s">
        <v>65</v>
      </c>
      <c r="S5922" s="15" t="s">
        <v>93</v>
      </c>
      <c r="T5922" s="15" t="s">
        <v>2380</v>
      </c>
      <c r="U5922" s="28">
        <v>107280.0</v>
      </c>
      <c r="V5922" s="15">
        <v>3.0</v>
      </c>
      <c r="W5922" s="31">
        <v>0.2</v>
      </c>
      <c r="X5922" s="28">
        <v>10728.0</v>
      </c>
    </row>
    <row r="5923" ht="15.75" customHeight="1">
      <c r="A5923" s="15">
        <v>6207.0</v>
      </c>
      <c r="B5923" s="15" t="s">
        <v>8114</v>
      </c>
      <c r="C5923" s="18">
        <v>42663.0</v>
      </c>
      <c r="D5923" s="18">
        <v>42667.0</v>
      </c>
      <c r="E5923" s="18">
        <f t="shared" si="1"/>
        <v>42667</v>
      </c>
      <c r="F5923" s="15" t="s">
        <v>114</v>
      </c>
      <c r="G5923" s="15" t="s">
        <v>1902</v>
      </c>
      <c r="H5923" s="15" t="s">
        <v>1903</v>
      </c>
      <c r="I5923" s="15" t="s">
        <v>59</v>
      </c>
      <c r="J5923" s="15" t="s">
        <v>60</v>
      </c>
      <c r="K5923" s="15" t="s">
        <v>10</v>
      </c>
      <c r="L5923" s="15" t="str">
        <f t="array" ref="L5923">_xlfn.XLOOKUP(M5923,reference_province_to_city!$A$2:$A$11,reference_province_to_city!$B$2:$B$11)</f>
        <v>Jakarta</v>
      </c>
      <c r="M5923" s="15" t="s">
        <v>7</v>
      </c>
      <c r="N5923" s="15">
        <v>10110.0</v>
      </c>
      <c r="O5923" s="15">
        <f t="array" ref="O5923">_xlfn.XLOOKUP(M5923,reference_postal_code!$B$2:$B$11,reference_postal_code!$A$2:$A$11)</f>
        <v>10110</v>
      </c>
      <c r="P5923" s="15" t="s">
        <v>117</v>
      </c>
      <c r="Q5923" s="15" t="s">
        <v>777</v>
      </c>
      <c r="R5923" s="15" t="s">
        <v>65</v>
      </c>
      <c r="S5923" s="15" t="s">
        <v>103</v>
      </c>
      <c r="T5923" s="15" t="s">
        <v>778</v>
      </c>
      <c r="U5923" s="28">
        <v>378720.0</v>
      </c>
      <c r="V5923" s="15">
        <v>4.0</v>
      </c>
      <c r="W5923" s="31">
        <v>0.2</v>
      </c>
      <c r="X5923" s="28">
        <v>118350.0</v>
      </c>
    </row>
    <row r="5924" ht="15.75" customHeight="1">
      <c r="A5924" s="15">
        <v>6219.0</v>
      </c>
      <c r="B5924" s="15" t="s">
        <v>8116</v>
      </c>
      <c r="C5924" s="18">
        <v>42663.0</v>
      </c>
      <c r="D5924" s="18">
        <v>42669.0</v>
      </c>
      <c r="E5924" s="18">
        <f t="shared" si="1"/>
        <v>42669</v>
      </c>
      <c r="F5924" s="15" t="s">
        <v>55</v>
      </c>
      <c r="G5924" s="15" t="s">
        <v>509</v>
      </c>
      <c r="H5924" s="15" t="s">
        <v>510</v>
      </c>
      <c r="I5924" s="15" t="s">
        <v>59</v>
      </c>
      <c r="J5924" s="15" t="s">
        <v>60</v>
      </c>
      <c r="K5924" s="15" t="s">
        <v>29</v>
      </c>
      <c r="L5924" s="15" t="str">
        <f t="array" ref="L5924">_xlfn.XLOOKUP(M5924,reference_province_to_city!$A$2:$A$11,reference_province_to_city!$B$2:$B$11)</f>
        <v>Palembang</v>
      </c>
      <c r="M5924" s="15" t="s">
        <v>13</v>
      </c>
      <c r="N5924" s="15">
        <v>30111.0</v>
      </c>
      <c r="O5924" s="15">
        <f t="array" ref="O5924">_xlfn.XLOOKUP(M5924,reference_postal_code!$B$2:$B$11,reference_postal_code!$A$2:$A$11)</f>
        <v>30111</v>
      </c>
      <c r="P5924" s="15" t="s">
        <v>77</v>
      </c>
      <c r="Q5924" s="15" t="s">
        <v>5282</v>
      </c>
      <c r="R5924" s="15" t="s">
        <v>110</v>
      </c>
      <c r="S5924" s="15" t="s">
        <v>111</v>
      </c>
      <c r="T5924" s="15" t="s">
        <v>5283</v>
      </c>
      <c r="U5924" s="28">
        <v>1885500.0</v>
      </c>
      <c r="V5924" s="15">
        <v>6.0</v>
      </c>
      <c r="W5924" s="31">
        <v>0.0</v>
      </c>
      <c r="X5924" s="28">
        <v>527940.0</v>
      </c>
    </row>
    <row r="5925" ht="15.75" customHeight="1">
      <c r="A5925" s="15">
        <v>8273.0</v>
      </c>
      <c r="B5925" s="15" t="s">
        <v>8119</v>
      </c>
      <c r="C5925" s="18">
        <v>42663.0</v>
      </c>
      <c r="D5925" s="18">
        <v>42668.0</v>
      </c>
      <c r="E5925" s="18">
        <f t="shared" si="1"/>
        <v>42668</v>
      </c>
      <c r="F5925" s="15" t="s">
        <v>55</v>
      </c>
      <c r="G5925" s="15" t="s">
        <v>1333</v>
      </c>
      <c r="H5925" s="15" t="s">
        <v>1334</v>
      </c>
      <c r="I5925" s="15" t="s">
        <v>128</v>
      </c>
      <c r="J5925" s="15" t="s">
        <v>60</v>
      </c>
      <c r="K5925" s="15" t="s">
        <v>14</v>
      </c>
      <c r="L5925" s="15" t="str">
        <f t="array" ref="L5925">_xlfn.XLOOKUP(M5925,reference_province_to_city!$A$2:$A$11,reference_province_to_city!$B$2:$B$11)</f>
        <v>Bandung</v>
      </c>
      <c r="M5925" s="15" t="s">
        <v>12</v>
      </c>
      <c r="N5925" s="15">
        <v>40111.0</v>
      </c>
      <c r="O5925" s="15">
        <f t="array" ref="O5925">_xlfn.XLOOKUP(M5925,reference_postal_code!$B$2:$B$11,reference_postal_code!$A$2:$A$11)</f>
        <v>40111</v>
      </c>
      <c r="P5925" s="15" t="s">
        <v>117</v>
      </c>
      <c r="Q5925" s="15" t="s">
        <v>6954</v>
      </c>
      <c r="R5925" s="15" t="s">
        <v>106</v>
      </c>
      <c r="S5925" s="15" t="s">
        <v>107</v>
      </c>
      <c r="T5925" s="15" t="s">
        <v>6955</v>
      </c>
      <c r="U5925" s="28">
        <v>5807040.0</v>
      </c>
      <c r="V5925" s="15">
        <v>4.0</v>
      </c>
      <c r="W5925" s="31">
        <v>0.2</v>
      </c>
      <c r="X5925" s="28">
        <v>72588.0</v>
      </c>
    </row>
    <row r="5926" ht="15.75" customHeight="1">
      <c r="A5926" s="15">
        <v>2776.0</v>
      </c>
      <c r="B5926" s="15" t="s">
        <v>8120</v>
      </c>
      <c r="C5926" s="18">
        <v>42664.0</v>
      </c>
      <c r="D5926" s="18">
        <v>42668.0</v>
      </c>
      <c r="E5926" s="18">
        <f t="shared" si="1"/>
        <v>42668</v>
      </c>
      <c r="F5926" s="15" t="s">
        <v>55</v>
      </c>
      <c r="G5926" s="15" t="s">
        <v>2039</v>
      </c>
      <c r="H5926" s="15" t="s">
        <v>2040</v>
      </c>
      <c r="I5926" s="15" t="s">
        <v>59</v>
      </c>
      <c r="J5926" s="15" t="s">
        <v>60</v>
      </c>
      <c r="K5926" s="15" t="s">
        <v>22</v>
      </c>
      <c r="L5926" s="15" t="str">
        <f t="array" ref="L5926">_xlfn.XLOOKUP(M5926,reference_province_to_city!$A$2:$A$11,reference_province_to_city!$B$2:$B$11)</f>
        <v>Surabaya</v>
      </c>
      <c r="M5926" s="15" t="s">
        <v>20</v>
      </c>
      <c r="N5926" s="15">
        <v>60231.0</v>
      </c>
      <c r="O5926" s="15">
        <f t="array" ref="O5926">_xlfn.XLOOKUP(M5926,reference_postal_code!$B$2:$B$11,reference_postal_code!$A$2:$A$11)</f>
        <v>60231</v>
      </c>
      <c r="P5926" s="15" t="s">
        <v>166</v>
      </c>
      <c r="Q5926" s="15" t="s">
        <v>2450</v>
      </c>
      <c r="R5926" s="15" t="s">
        <v>65</v>
      </c>
      <c r="S5926" s="15" t="s">
        <v>87</v>
      </c>
      <c r="T5926" s="15" t="s">
        <v>2451</v>
      </c>
      <c r="U5926" s="28">
        <v>2316600.0</v>
      </c>
      <c r="V5926" s="15">
        <v>3.0</v>
      </c>
      <c r="W5926" s="31">
        <v>0.0</v>
      </c>
      <c r="X5926" s="28">
        <v>23166.0</v>
      </c>
    </row>
    <row r="5927" ht="15.75" customHeight="1">
      <c r="A5927" s="15">
        <v>368.0</v>
      </c>
      <c r="B5927" s="15" t="s">
        <v>8121</v>
      </c>
      <c r="C5927" s="18">
        <v>42664.0</v>
      </c>
      <c r="D5927" s="18">
        <v>42664.0</v>
      </c>
      <c r="E5927" s="18">
        <f t="shared" si="1"/>
        <v>42664</v>
      </c>
      <c r="F5927" s="15" t="s">
        <v>466</v>
      </c>
      <c r="G5927" s="15" t="s">
        <v>4075</v>
      </c>
      <c r="H5927" s="15" t="s">
        <v>4076</v>
      </c>
      <c r="I5927" s="15" t="s">
        <v>128</v>
      </c>
      <c r="J5927" s="15" t="s">
        <v>60</v>
      </c>
      <c r="K5927" s="15" t="s">
        <v>29</v>
      </c>
      <c r="L5927" s="15" t="str">
        <f t="array" ref="L5927">_xlfn.XLOOKUP(M5927,reference_province_to_city!$A$2:$A$11,reference_province_to_city!$B$2:$B$11)</f>
        <v>Palembang</v>
      </c>
      <c r="M5927" s="15" t="s">
        <v>13</v>
      </c>
      <c r="N5927" s="15">
        <v>30111.0</v>
      </c>
      <c r="O5927" s="15">
        <f t="array" ref="O5927">_xlfn.XLOOKUP(M5927,reference_postal_code!$B$2:$B$11,reference_postal_code!$A$2:$A$11)</f>
        <v>30111</v>
      </c>
      <c r="P5927" s="15" t="s">
        <v>77</v>
      </c>
      <c r="Q5927" s="15" t="s">
        <v>1904</v>
      </c>
      <c r="R5927" s="15" t="s">
        <v>65</v>
      </c>
      <c r="S5927" s="15" t="s">
        <v>226</v>
      </c>
      <c r="T5927" s="15" t="s">
        <v>1905</v>
      </c>
      <c r="U5927" s="28">
        <v>110400.0</v>
      </c>
      <c r="V5927" s="15">
        <v>2.0</v>
      </c>
      <c r="W5927" s="31">
        <v>0.0</v>
      </c>
      <c r="X5927" s="28">
        <v>2208.0</v>
      </c>
    </row>
    <row r="5928" ht="15.75" customHeight="1">
      <c r="A5928" s="15">
        <v>7819.0</v>
      </c>
      <c r="B5928" s="15" t="s">
        <v>8122</v>
      </c>
      <c r="C5928" s="18">
        <v>42664.0</v>
      </c>
      <c r="D5928" s="18">
        <v>42669.0</v>
      </c>
      <c r="E5928" s="18">
        <f t="shared" si="1"/>
        <v>42669</v>
      </c>
      <c r="F5928" s="15" t="s">
        <v>114</v>
      </c>
      <c r="G5928" s="15" t="s">
        <v>2144</v>
      </c>
      <c r="H5928" s="15" t="s">
        <v>2145</v>
      </c>
      <c r="I5928" s="15" t="s">
        <v>76</v>
      </c>
      <c r="J5928" s="15" t="s">
        <v>60</v>
      </c>
      <c r="K5928" s="15" t="s">
        <v>28</v>
      </c>
      <c r="L5928" s="15" t="str">
        <f t="array" ref="L5928">_xlfn.XLOOKUP(M5928,reference_province_to_city!$A$2:$A$11,reference_province_to_city!$B$2:$B$11)</f>
        <v>Medan</v>
      </c>
      <c r="M5928" s="15" t="s">
        <v>11</v>
      </c>
      <c r="N5928" s="15">
        <v>20111.0</v>
      </c>
      <c r="O5928" s="15">
        <f t="array" ref="O5928">_xlfn.XLOOKUP(M5928,reference_postal_code!$B$2:$B$11,reference_postal_code!$A$2:$A$11)</f>
        <v>20111</v>
      </c>
      <c r="P5928" s="15" t="s">
        <v>77</v>
      </c>
      <c r="Q5928" s="15" t="s">
        <v>3314</v>
      </c>
      <c r="R5928" s="15" t="s">
        <v>65</v>
      </c>
      <c r="S5928" s="15" t="s">
        <v>83</v>
      </c>
      <c r="T5928" s="15" t="s">
        <v>3315</v>
      </c>
      <c r="U5928" s="28">
        <v>6.803964E7</v>
      </c>
      <c r="V5928" s="15">
        <v>3.0</v>
      </c>
      <c r="W5928" s="31">
        <v>0.2</v>
      </c>
      <c r="X5928" s="28">
        <v>2.4664369E7</v>
      </c>
    </row>
    <row r="5929" ht="15.75" customHeight="1">
      <c r="A5929" s="15">
        <v>8030.0</v>
      </c>
      <c r="B5929" s="15" t="s">
        <v>8123</v>
      </c>
      <c r="C5929" s="18">
        <v>42664.0</v>
      </c>
      <c r="D5929" s="18">
        <v>42668.0</v>
      </c>
      <c r="E5929" s="18">
        <f t="shared" si="1"/>
        <v>42668</v>
      </c>
      <c r="F5929" s="15" t="s">
        <v>55</v>
      </c>
      <c r="G5929" s="15" t="s">
        <v>3539</v>
      </c>
      <c r="H5929" s="15" t="s">
        <v>3540</v>
      </c>
      <c r="I5929" s="15" t="s">
        <v>59</v>
      </c>
      <c r="J5929" s="15" t="s">
        <v>60</v>
      </c>
      <c r="K5929" s="15" t="s">
        <v>19</v>
      </c>
      <c r="L5929" s="15" t="str">
        <f t="array" ref="L5929">_xlfn.XLOOKUP(M5929,reference_province_to_city!$A$2:$A$11,reference_province_to_city!$B$2:$B$11)</f>
        <v>Yogyakarta</v>
      </c>
      <c r="M5929" s="15" t="s">
        <v>18</v>
      </c>
      <c r="N5929" s="15">
        <v>55111.0</v>
      </c>
      <c r="O5929" s="15">
        <f t="array" ref="O5929">_xlfn.XLOOKUP(M5929,reference_postal_code!$B$2:$B$11,reference_postal_code!$A$2:$A$11)</f>
        <v>55111</v>
      </c>
      <c r="P5929" s="15" t="s">
        <v>77</v>
      </c>
      <c r="Q5929" s="15" t="s">
        <v>890</v>
      </c>
      <c r="R5929" s="15" t="s">
        <v>110</v>
      </c>
      <c r="S5929" s="15" t="s">
        <v>149</v>
      </c>
      <c r="T5929" s="15" t="s">
        <v>891</v>
      </c>
      <c r="U5929" s="28">
        <v>1591200.0</v>
      </c>
      <c r="V5929" s="15">
        <v>6.0</v>
      </c>
      <c r="W5929" s="31">
        <v>0.2</v>
      </c>
      <c r="X5929" s="28">
        <v>-139230.0</v>
      </c>
    </row>
    <row r="5930" ht="15.75" customHeight="1">
      <c r="A5930" s="15">
        <v>6286.0</v>
      </c>
      <c r="B5930" s="15" t="s">
        <v>8124</v>
      </c>
      <c r="C5930" s="18">
        <v>42664.0</v>
      </c>
      <c r="D5930" s="18">
        <v>42669.0</v>
      </c>
      <c r="E5930" s="18">
        <f t="shared" si="1"/>
        <v>42669</v>
      </c>
      <c r="F5930" s="15" t="s">
        <v>55</v>
      </c>
      <c r="G5930" s="15" t="s">
        <v>1527</v>
      </c>
      <c r="H5930" s="15" t="s">
        <v>1528</v>
      </c>
      <c r="I5930" s="15" t="s">
        <v>128</v>
      </c>
      <c r="J5930" s="15" t="s">
        <v>60</v>
      </c>
      <c r="K5930" s="15" t="s">
        <v>10</v>
      </c>
      <c r="L5930" s="15" t="str">
        <f t="array" ref="L5930">_xlfn.XLOOKUP(M5930,reference_province_to_city!$A$2:$A$11,reference_province_to_city!$B$2:$B$11)</f>
        <v>Jakarta</v>
      </c>
      <c r="M5930" s="15" t="s">
        <v>7</v>
      </c>
      <c r="N5930" s="15">
        <v>10110.0</v>
      </c>
      <c r="O5930" s="15">
        <f t="array" ref="O5930">_xlfn.XLOOKUP(M5930,reference_postal_code!$B$2:$B$11,reference_postal_code!$A$2:$A$11)</f>
        <v>10110</v>
      </c>
      <c r="P5930" s="15" t="s">
        <v>117</v>
      </c>
      <c r="Q5930" s="15" t="s">
        <v>1843</v>
      </c>
      <c r="R5930" s="15" t="s">
        <v>106</v>
      </c>
      <c r="S5930" s="15" t="s">
        <v>218</v>
      </c>
      <c r="T5930" s="15" t="s">
        <v>1844</v>
      </c>
      <c r="U5930" s="28">
        <v>9917640.0</v>
      </c>
      <c r="V5930" s="15">
        <v>2.0</v>
      </c>
      <c r="W5930" s="31">
        <v>0.4</v>
      </c>
      <c r="X5930" s="28">
        <v>-3471174.0</v>
      </c>
    </row>
    <row r="5931" ht="15.75" customHeight="1">
      <c r="A5931" s="15">
        <v>9708.0</v>
      </c>
      <c r="B5931" s="15" t="s">
        <v>8125</v>
      </c>
      <c r="C5931" s="18">
        <v>42664.0</v>
      </c>
      <c r="D5931" s="18">
        <v>42670.0</v>
      </c>
      <c r="E5931" s="18">
        <f t="shared" si="1"/>
        <v>42670</v>
      </c>
      <c r="F5931" s="15" t="s">
        <v>55</v>
      </c>
      <c r="G5931" s="15" t="s">
        <v>1866</v>
      </c>
      <c r="H5931" s="15" t="s">
        <v>1867</v>
      </c>
      <c r="I5931" s="15" t="s">
        <v>59</v>
      </c>
      <c r="J5931" s="15" t="s">
        <v>60</v>
      </c>
      <c r="K5931" s="15" t="s">
        <v>29</v>
      </c>
      <c r="L5931" s="15" t="str">
        <f t="array" ref="L5931">_xlfn.XLOOKUP(M5931,reference_province_to_city!$A$2:$A$11,reference_province_to_city!$B$2:$B$11)</f>
        <v>Palembang</v>
      </c>
      <c r="M5931" s="15" t="s">
        <v>13</v>
      </c>
      <c r="N5931" s="15">
        <v>30111.0</v>
      </c>
      <c r="O5931" s="15">
        <f t="array" ref="O5931">_xlfn.XLOOKUP(M5931,reference_postal_code!$B$2:$B$11,reference_postal_code!$A$2:$A$11)</f>
        <v>30111</v>
      </c>
      <c r="P5931" s="15" t="s">
        <v>77</v>
      </c>
      <c r="Q5931" s="15" t="s">
        <v>610</v>
      </c>
      <c r="R5931" s="15" t="s">
        <v>65</v>
      </c>
      <c r="S5931" s="15" t="s">
        <v>93</v>
      </c>
      <c r="T5931" s="15" t="s">
        <v>611</v>
      </c>
      <c r="U5931" s="28">
        <v>185850.0</v>
      </c>
      <c r="V5931" s="15">
        <v>3.0</v>
      </c>
      <c r="W5931" s="31">
        <v>0.0</v>
      </c>
      <c r="X5931" s="28">
        <v>85491.0</v>
      </c>
    </row>
    <row r="5932" ht="15.75" customHeight="1">
      <c r="A5932" s="15">
        <v>369.0</v>
      </c>
      <c r="B5932" s="15" t="s">
        <v>8121</v>
      </c>
      <c r="C5932" s="18">
        <v>42664.0</v>
      </c>
      <c r="D5932" s="18">
        <v>42664.0</v>
      </c>
      <c r="E5932" s="18">
        <f t="shared" si="1"/>
        <v>42664</v>
      </c>
      <c r="F5932" s="15" t="s">
        <v>466</v>
      </c>
      <c r="G5932" s="15" t="s">
        <v>4075</v>
      </c>
      <c r="H5932" s="15" t="s">
        <v>4076</v>
      </c>
      <c r="I5932" s="15" t="s">
        <v>128</v>
      </c>
      <c r="J5932" s="15" t="s">
        <v>60</v>
      </c>
      <c r="K5932" s="15" t="s">
        <v>29</v>
      </c>
      <c r="L5932" s="15" t="str">
        <f t="array" ref="L5932">_xlfn.XLOOKUP(M5932,reference_province_to_city!$A$2:$A$11,reference_province_to_city!$B$2:$B$11)</f>
        <v>Palembang</v>
      </c>
      <c r="M5932" s="15" t="s">
        <v>13</v>
      </c>
      <c r="N5932" s="15">
        <v>30111.0</v>
      </c>
      <c r="O5932" s="15">
        <f t="array" ref="O5932">_xlfn.XLOOKUP(M5932,reference_postal_code!$B$2:$B$11,reference_postal_code!$A$2:$A$11)</f>
        <v>30111</v>
      </c>
      <c r="P5932" s="15" t="s">
        <v>77</v>
      </c>
      <c r="Q5932" s="15" t="s">
        <v>3006</v>
      </c>
      <c r="R5932" s="15" t="s">
        <v>65</v>
      </c>
      <c r="S5932" s="15" t="s">
        <v>87</v>
      </c>
      <c r="T5932" s="15" t="s">
        <v>3007</v>
      </c>
      <c r="U5932" s="28">
        <v>1571850.0</v>
      </c>
      <c r="V5932" s="15">
        <v>7.0</v>
      </c>
      <c r="W5932" s="31">
        <v>0.0</v>
      </c>
      <c r="X5932" s="28">
        <v>440118.0</v>
      </c>
    </row>
    <row r="5933" ht="15.75" customHeight="1">
      <c r="A5933" s="15">
        <v>7817.0</v>
      </c>
      <c r="B5933" s="15" t="s">
        <v>8122</v>
      </c>
      <c r="C5933" s="18">
        <v>42664.0</v>
      </c>
      <c r="D5933" s="18">
        <v>42669.0</v>
      </c>
      <c r="E5933" s="18">
        <f t="shared" si="1"/>
        <v>42669</v>
      </c>
      <c r="F5933" s="15" t="s">
        <v>114</v>
      </c>
      <c r="G5933" s="15" t="s">
        <v>2144</v>
      </c>
      <c r="H5933" s="15" t="s">
        <v>2145</v>
      </c>
      <c r="I5933" s="15" t="s">
        <v>76</v>
      </c>
      <c r="J5933" s="15" t="s">
        <v>60</v>
      </c>
      <c r="K5933" s="15" t="s">
        <v>28</v>
      </c>
      <c r="L5933" s="15" t="str">
        <f t="array" ref="L5933">_xlfn.XLOOKUP(M5933,reference_province_to_city!$A$2:$A$11,reference_province_to_city!$B$2:$B$11)</f>
        <v>Medan</v>
      </c>
      <c r="M5933" s="15" t="s">
        <v>11</v>
      </c>
      <c r="N5933" s="15">
        <v>20111.0</v>
      </c>
      <c r="O5933" s="15">
        <f t="array" ref="O5933">_xlfn.XLOOKUP(M5933,reference_postal_code!$B$2:$B$11,reference_postal_code!$A$2:$A$11)</f>
        <v>20111</v>
      </c>
      <c r="P5933" s="15" t="s">
        <v>77</v>
      </c>
      <c r="Q5933" s="15" t="s">
        <v>3873</v>
      </c>
      <c r="R5933" s="15" t="s">
        <v>65</v>
      </c>
      <c r="S5933" s="15" t="s">
        <v>93</v>
      </c>
      <c r="T5933" s="15" t="s">
        <v>3874</v>
      </c>
      <c r="U5933" s="28">
        <v>1698300.0</v>
      </c>
      <c r="V5933" s="15">
        <v>3.0</v>
      </c>
      <c r="W5933" s="31">
        <v>0.0</v>
      </c>
      <c r="X5933" s="28">
        <v>441558.0</v>
      </c>
    </row>
    <row r="5934" ht="15.75" customHeight="1">
      <c r="A5934" s="15">
        <v>9807.0</v>
      </c>
      <c r="B5934" s="15" t="s">
        <v>8126</v>
      </c>
      <c r="C5934" s="18">
        <v>42664.0</v>
      </c>
      <c r="D5934" s="18">
        <v>42669.0</v>
      </c>
      <c r="E5934" s="18">
        <f t="shared" si="1"/>
        <v>42669</v>
      </c>
      <c r="F5934" s="15" t="s">
        <v>55</v>
      </c>
      <c r="G5934" s="15" t="s">
        <v>578</v>
      </c>
      <c r="H5934" s="15" t="s">
        <v>579</v>
      </c>
      <c r="I5934" s="15" t="s">
        <v>76</v>
      </c>
      <c r="J5934" s="15" t="s">
        <v>60</v>
      </c>
      <c r="K5934" s="15" t="s">
        <v>29</v>
      </c>
      <c r="L5934" s="15" t="str">
        <f t="array" ref="L5934">_xlfn.XLOOKUP(M5934,reference_province_to_city!$A$2:$A$11,reference_province_to_city!$B$2:$B$11)</f>
        <v>Palembang</v>
      </c>
      <c r="M5934" s="15" t="s">
        <v>13</v>
      </c>
      <c r="N5934" s="15">
        <v>30111.0</v>
      </c>
      <c r="O5934" s="15">
        <f t="array" ref="O5934">_xlfn.XLOOKUP(M5934,reference_postal_code!$B$2:$B$11,reference_postal_code!$A$2:$A$11)</f>
        <v>30111</v>
      </c>
      <c r="P5934" s="15" t="s">
        <v>77</v>
      </c>
      <c r="Q5934" s="15" t="s">
        <v>1186</v>
      </c>
      <c r="R5934" s="15" t="s">
        <v>65</v>
      </c>
      <c r="S5934" s="15" t="s">
        <v>83</v>
      </c>
      <c r="T5934" s="15" t="s">
        <v>1187</v>
      </c>
      <c r="U5934" s="28">
        <v>431280.0</v>
      </c>
      <c r="V5934" s="15">
        <v>8.0</v>
      </c>
      <c r="W5934" s="31">
        <v>0.7</v>
      </c>
      <c r="X5934" s="28">
        <v>-316272.0</v>
      </c>
    </row>
    <row r="5935" ht="15.75" customHeight="1">
      <c r="A5935" s="15">
        <v>3486.0</v>
      </c>
      <c r="B5935" s="15" t="s">
        <v>8127</v>
      </c>
      <c r="C5935" s="18">
        <v>42664.0</v>
      </c>
      <c r="D5935" s="18"/>
      <c r="E5935" s="18">
        <f t="shared" si="1"/>
        <v>42667</v>
      </c>
      <c r="F5935" s="15" t="s">
        <v>55</v>
      </c>
      <c r="G5935" s="15" t="s">
        <v>1333</v>
      </c>
      <c r="H5935" s="15" t="s">
        <v>1334</v>
      </c>
      <c r="I5935" s="15" t="s">
        <v>128</v>
      </c>
      <c r="J5935" s="15" t="s">
        <v>60</v>
      </c>
      <c r="K5935" s="15" t="s">
        <v>14</v>
      </c>
      <c r="L5935" s="15" t="str">
        <f t="array" ref="L5935">_xlfn.XLOOKUP(M5935,reference_province_to_city!$A$2:$A$11,reference_province_to_city!$B$2:$B$11)</f>
        <v>Bandung</v>
      </c>
      <c r="M5935" s="15" t="s">
        <v>12</v>
      </c>
      <c r="N5935" s="15">
        <v>40111.0</v>
      </c>
      <c r="O5935" s="15">
        <f t="array" ref="O5935">_xlfn.XLOOKUP(M5935,reference_postal_code!$B$2:$B$11,reference_postal_code!$A$2:$A$11)</f>
        <v>40111</v>
      </c>
      <c r="P5935" s="15" t="s">
        <v>117</v>
      </c>
      <c r="Q5935" s="15" t="s">
        <v>6212</v>
      </c>
      <c r="R5935" s="15" t="s">
        <v>65</v>
      </c>
      <c r="S5935" s="15" t="s">
        <v>83</v>
      </c>
      <c r="T5935" s="15" t="s">
        <v>6213</v>
      </c>
      <c r="U5935" s="28">
        <v>118800.0</v>
      </c>
      <c r="V5935" s="15">
        <v>4.0</v>
      </c>
      <c r="W5935" s="31">
        <v>0.0</v>
      </c>
      <c r="X5935" s="28">
        <v>53460.0</v>
      </c>
    </row>
    <row r="5936" ht="15.75" customHeight="1">
      <c r="A5936" s="15">
        <v>370.0</v>
      </c>
      <c r="B5936" s="15" t="s">
        <v>8121</v>
      </c>
      <c r="C5936" s="18">
        <v>42664.0</v>
      </c>
      <c r="D5936" s="18">
        <v>42664.0</v>
      </c>
      <c r="E5936" s="18">
        <f t="shared" si="1"/>
        <v>42664</v>
      </c>
      <c r="F5936" s="15" t="s">
        <v>466</v>
      </c>
      <c r="G5936" s="15" t="s">
        <v>4075</v>
      </c>
      <c r="H5936" s="15" t="s">
        <v>4076</v>
      </c>
      <c r="I5936" s="15" t="s">
        <v>128</v>
      </c>
      <c r="J5936" s="15" t="s">
        <v>60</v>
      </c>
      <c r="K5936" s="15" t="s">
        <v>29</v>
      </c>
      <c r="L5936" s="15" t="str">
        <f t="array" ref="L5936">_xlfn.XLOOKUP(M5936,reference_province_to_city!$A$2:$A$11,reference_province_to_city!$B$2:$B$11)</f>
        <v>Palembang</v>
      </c>
      <c r="M5936" s="15" t="s">
        <v>13</v>
      </c>
      <c r="N5936" s="15">
        <v>30111.0</v>
      </c>
      <c r="O5936" s="15">
        <f t="array" ref="O5936">_xlfn.XLOOKUP(M5936,reference_postal_code!$B$2:$B$11,reference_postal_code!$A$2:$A$11)</f>
        <v>30111</v>
      </c>
      <c r="P5936" s="15" t="s">
        <v>77</v>
      </c>
      <c r="Q5936" s="15" t="s">
        <v>3938</v>
      </c>
      <c r="R5936" s="15" t="s">
        <v>106</v>
      </c>
      <c r="S5936" s="15" t="s">
        <v>183</v>
      </c>
      <c r="T5936" s="15" t="s">
        <v>3939</v>
      </c>
      <c r="U5936" s="28">
        <v>1.56588E7</v>
      </c>
      <c r="V5936" s="15">
        <v>4.0</v>
      </c>
      <c r="W5936" s="31">
        <v>0.0</v>
      </c>
      <c r="X5936" s="28">
        <v>4071288.0</v>
      </c>
    </row>
    <row r="5937" ht="15.75" customHeight="1">
      <c r="A5937" s="15">
        <v>9710.0</v>
      </c>
      <c r="B5937" s="15" t="s">
        <v>8125</v>
      </c>
      <c r="C5937" s="18">
        <v>42664.0</v>
      </c>
      <c r="D5937" s="18">
        <v>42670.0</v>
      </c>
      <c r="E5937" s="18">
        <f t="shared" si="1"/>
        <v>42670</v>
      </c>
      <c r="F5937" s="15" t="s">
        <v>55</v>
      </c>
      <c r="G5937" s="15" t="s">
        <v>1866</v>
      </c>
      <c r="H5937" s="15" t="s">
        <v>1867</v>
      </c>
      <c r="I5937" s="15" t="s">
        <v>59</v>
      </c>
      <c r="J5937" s="15" t="s">
        <v>60</v>
      </c>
      <c r="K5937" s="15" t="s">
        <v>29</v>
      </c>
      <c r="L5937" s="15" t="str">
        <f t="array" ref="L5937">_xlfn.XLOOKUP(M5937,reference_province_to_city!$A$2:$A$11,reference_province_to_city!$B$2:$B$11)</f>
        <v>Palembang</v>
      </c>
      <c r="M5937" s="15" t="s">
        <v>13</v>
      </c>
      <c r="N5937" s="15">
        <v>30111.0</v>
      </c>
      <c r="O5937" s="15">
        <f t="array" ref="O5937">_xlfn.XLOOKUP(M5937,reference_postal_code!$B$2:$B$11,reference_postal_code!$A$2:$A$11)</f>
        <v>30111</v>
      </c>
      <c r="P5937" s="15" t="s">
        <v>77</v>
      </c>
      <c r="Q5937" s="15" t="s">
        <v>86</v>
      </c>
      <c r="R5937" s="15" t="s">
        <v>65</v>
      </c>
      <c r="S5937" s="15" t="s">
        <v>87</v>
      </c>
      <c r="T5937" s="15" t="s">
        <v>88</v>
      </c>
      <c r="U5937" s="28">
        <v>5113800.0</v>
      </c>
      <c r="V5937" s="15">
        <v>3.0</v>
      </c>
      <c r="W5937" s="31">
        <v>0.0</v>
      </c>
      <c r="X5937" s="28">
        <v>51138.0</v>
      </c>
    </row>
    <row r="5938" ht="15.75" customHeight="1">
      <c r="A5938" s="15">
        <v>367.0</v>
      </c>
      <c r="B5938" s="15" t="s">
        <v>8121</v>
      </c>
      <c r="C5938" s="18">
        <v>42664.0</v>
      </c>
      <c r="D5938" s="18">
        <v>42664.0</v>
      </c>
      <c r="E5938" s="18">
        <f t="shared" si="1"/>
        <v>42664</v>
      </c>
      <c r="F5938" s="15" t="s">
        <v>466</v>
      </c>
      <c r="G5938" s="15" t="s">
        <v>4075</v>
      </c>
      <c r="H5938" s="15" t="s">
        <v>4076</v>
      </c>
      <c r="I5938" s="15" t="s">
        <v>128</v>
      </c>
      <c r="J5938" s="15" t="s">
        <v>60</v>
      </c>
      <c r="K5938" s="15" t="s">
        <v>29</v>
      </c>
      <c r="L5938" s="15" t="str">
        <f t="array" ref="L5938">_xlfn.XLOOKUP(M5938,reference_province_to_city!$A$2:$A$11,reference_province_to_city!$B$2:$B$11)</f>
        <v>Palembang</v>
      </c>
      <c r="M5938" s="15" t="s">
        <v>13</v>
      </c>
      <c r="N5938" s="15">
        <v>30111.0</v>
      </c>
      <c r="O5938" s="15">
        <f t="array" ref="O5938">_xlfn.XLOOKUP(M5938,reference_postal_code!$B$2:$B$11,reference_postal_code!$A$2:$A$11)</f>
        <v>30111</v>
      </c>
      <c r="P5938" s="15" t="s">
        <v>77</v>
      </c>
      <c r="Q5938" s="15" t="s">
        <v>5824</v>
      </c>
      <c r="R5938" s="15" t="s">
        <v>65</v>
      </c>
      <c r="S5938" s="15" t="s">
        <v>83</v>
      </c>
      <c r="T5938" s="15" t="s">
        <v>5825</v>
      </c>
      <c r="U5938" s="28">
        <v>348000.0</v>
      </c>
      <c r="V5938" s="15">
        <v>4.0</v>
      </c>
      <c r="W5938" s="31">
        <v>0.0</v>
      </c>
      <c r="X5938" s="28">
        <v>156600.0</v>
      </c>
    </row>
    <row r="5939" ht="15.75" customHeight="1">
      <c r="A5939" s="15">
        <v>4186.0</v>
      </c>
      <c r="B5939" s="15" t="s">
        <v>8128</v>
      </c>
      <c r="C5939" s="18">
        <v>42664.0</v>
      </c>
      <c r="D5939" s="18">
        <v>42665.0</v>
      </c>
      <c r="E5939" s="18">
        <f t="shared" si="1"/>
        <v>42665</v>
      </c>
      <c r="F5939" s="15" t="s">
        <v>125</v>
      </c>
      <c r="G5939" s="15" t="s">
        <v>8129</v>
      </c>
      <c r="H5939" s="15" t="s">
        <v>8130</v>
      </c>
      <c r="I5939" s="15" t="s">
        <v>59</v>
      </c>
      <c r="J5939" s="15" t="s">
        <v>60</v>
      </c>
      <c r="K5939" s="15" t="s">
        <v>10</v>
      </c>
      <c r="L5939" s="15" t="str">
        <f t="array" ref="L5939">_xlfn.XLOOKUP(M5939,reference_province_to_city!$A$2:$A$11,reference_province_to_city!$B$2:$B$11)</f>
        <v>Jakarta</v>
      </c>
      <c r="M5939" s="15" t="s">
        <v>7</v>
      </c>
      <c r="N5939" s="15">
        <v>10110.0</v>
      </c>
      <c r="O5939" s="15">
        <f t="array" ref="O5939">_xlfn.XLOOKUP(M5939,reference_postal_code!$B$2:$B$11,reference_postal_code!$A$2:$A$11)</f>
        <v>10110</v>
      </c>
      <c r="P5939" s="15" t="s">
        <v>117</v>
      </c>
      <c r="Q5939" s="15" t="s">
        <v>2545</v>
      </c>
      <c r="R5939" s="15" t="s">
        <v>110</v>
      </c>
      <c r="S5939" s="15" t="s">
        <v>149</v>
      </c>
      <c r="T5939" s="15" t="s">
        <v>2546</v>
      </c>
      <c r="U5939" s="28">
        <v>1472400.0</v>
      </c>
      <c r="V5939" s="15">
        <v>6.0</v>
      </c>
      <c r="W5939" s="31">
        <v>0.0</v>
      </c>
      <c r="X5939" s="28">
        <v>147240.0</v>
      </c>
    </row>
    <row r="5940" ht="15.75" customHeight="1">
      <c r="A5940" s="15">
        <v>9806.0</v>
      </c>
      <c r="B5940" s="15" t="s">
        <v>8126</v>
      </c>
      <c r="C5940" s="18">
        <v>42664.0</v>
      </c>
      <c r="D5940" s="18">
        <v>42669.0</v>
      </c>
      <c r="E5940" s="18">
        <f t="shared" si="1"/>
        <v>42669</v>
      </c>
      <c r="F5940" s="15" t="s">
        <v>55</v>
      </c>
      <c r="G5940" s="15" t="s">
        <v>578</v>
      </c>
      <c r="H5940" s="15" t="s">
        <v>579</v>
      </c>
      <c r="I5940" s="15" t="s">
        <v>76</v>
      </c>
      <c r="J5940" s="15" t="s">
        <v>60</v>
      </c>
      <c r="L5940" s="15" t="str">
        <f t="array" ref="L5940">_xlfn.XLOOKUP(M5940,reference_province_to_city!$A$2:$A$11,reference_province_to_city!$B$2:$B$11)</f>
        <v>Palembang</v>
      </c>
      <c r="M5940" s="15" t="s">
        <v>13</v>
      </c>
      <c r="N5940" s="15">
        <v>30111.0</v>
      </c>
      <c r="O5940" s="15">
        <f t="array" ref="O5940">_xlfn.XLOOKUP(M5940,reference_postal_code!$B$2:$B$11,reference_postal_code!$A$2:$A$11)</f>
        <v>30111</v>
      </c>
      <c r="P5940" s="15" t="s">
        <v>77</v>
      </c>
      <c r="Q5940" s="15" t="s">
        <v>1817</v>
      </c>
      <c r="R5940" s="15" t="s">
        <v>106</v>
      </c>
      <c r="S5940" s="15" t="s">
        <v>139</v>
      </c>
      <c r="T5940" s="15" t="s">
        <v>1818</v>
      </c>
      <c r="U5940" s="28">
        <v>683520.0</v>
      </c>
      <c r="V5940" s="15">
        <v>2.0</v>
      </c>
      <c r="W5940" s="31">
        <v>0.2</v>
      </c>
      <c r="X5940" s="28">
        <v>145248.0</v>
      </c>
    </row>
    <row r="5941" ht="15.75" customHeight="1">
      <c r="A5941" s="15">
        <v>7822.0</v>
      </c>
      <c r="B5941" s="15" t="s">
        <v>8131</v>
      </c>
      <c r="C5941" s="18">
        <v>42664.0</v>
      </c>
      <c r="D5941" s="18">
        <v>42667.0</v>
      </c>
      <c r="E5941" s="18">
        <f t="shared" si="1"/>
        <v>42667</v>
      </c>
      <c r="F5941" s="15" t="s">
        <v>114</v>
      </c>
      <c r="G5941" s="15" t="s">
        <v>530</v>
      </c>
      <c r="H5941" s="15" t="s">
        <v>531</v>
      </c>
      <c r="I5941" s="15" t="s">
        <v>59</v>
      </c>
      <c r="J5941" s="15" t="s">
        <v>60</v>
      </c>
      <c r="K5941" s="15" t="s">
        <v>28</v>
      </c>
      <c r="L5941" s="15" t="str">
        <f t="array" ref="L5941">_xlfn.XLOOKUP(M5941,reference_province_to_city!$A$2:$A$11,reference_province_to_city!$B$2:$B$11)</f>
        <v>Medan</v>
      </c>
      <c r="M5941" s="15" t="s">
        <v>11</v>
      </c>
      <c r="N5941" s="15">
        <v>20111.0</v>
      </c>
      <c r="O5941" s="15">
        <f t="array" ref="O5941">_xlfn.XLOOKUP(M5941,reference_postal_code!$B$2:$B$11,reference_postal_code!$A$2:$A$11)</f>
        <v>20111</v>
      </c>
      <c r="P5941" s="15" t="s">
        <v>77</v>
      </c>
      <c r="Q5941" s="15" t="s">
        <v>3908</v>
      </c>
      <c r="R5941" s="15" t="s">
        <v>65</v>
      </c>
      <c r="S5941" s="15" t="s">
        <v>87</v>
      </c>
      <c r="T5941" s="15" t="s">
        <v>3909</v>
      </c>
      <c r="U5941" s="28">
        <v>1675080.0</v>
      </c>
      <c r="V5941" s="15">
        <v>9.0</v>
      </c>
      <c r="W5941" s="31">
        <v>0.2</v>
      </c>
      <c r="X5941" s="28">
        <v>104692.0</v>
      </c>
    </row>
    <row r="5942" ht="15.75" customHeight="1">
      <c r="A5942" s="15">
        <v>9707.0</v>
      </c>
      <c r="B5942" s="15" t="s">
        <v>8125</v>
      </c>
      <c r="C5942" s="18">
        <v>42664.0</v>
      </c>
      <c r="D5942" s="18">
        <v>42670.0</v>
      </c>
      <c r="E5942" s="18">
        <f t="shared" si="1"/>
        <v>42670</v>
      </c>
      <c r="F5942" s="15" t="s">
        <v>55</v>
      </c>
      <c r="G5942" s="15" t="s">
        <v>1866</v>
      </c>
      <c r="H5942" s="15" t="s">
        <v>1867</v>
      </c>
      <c r="I5942" s="15" t="s">
        <v>59</v>
      </c>
      <c r="J5942" s="15" t="s">
        <v>60</v>
      </c>
      <c r="K5942" s="15" t="s">
        <v>29</v>
      </c>
      <c r="L5942" s="15" t="str">
        <f t="array" ref="L5942">_xlfn.XLOOKUP(M5942,reference_province_to_city!$A$2:$A$11,reference_province_to_city!$B$2:$B$11)</f>
        <v>Palembang</v>
      </c>
      <c r="M5942" s="15" t="s">
        <v>13</v>
      </c>
      <c r="N5942" s="15">
        <v>30111.0</v>
      </c>
      <c r="O5942" s="15">
        <f t="array" ref="O5942">_xlfn.XLOOKUP(M5942,reference_postal_code!$B$2:$B$11,reference_postal_code!$A$2:$A$11)</f>
        <v>30111</v>
      </c>
      <c r="P5942" s="15" t="s">
        <v>77</v>
      </c>
      <c r="Q5942" s="15" t="s">
        <v>3620</v>
      </c>
      <c r="R5942" s="15" t="s">
        <v>106</v>
      </c>
      <c r="S5942" s="15" t="s">
        <v>107</v>
      </c>
      <c r="T5942" s="15" t="s">
        <v>3621</v>
      </c>
      <c r="U5942" s="28">
        <v>3632040.0</v>
      </c>
      <c r="V5942" s="15">
        <v>3.0</v>
      </c>
      <c r="W5942" s="31">
        <v>0.2</v>
      </c>
      <c r="X5942" s="28">
        <v>181602.0</v>
      </c>
    </row>
    <row r="5943" ht="15.75" customHeight="1">
      <c r="A5943" s="15">
        <v>7818.0</v>
      </c>
      <c r="B5943" s="15" t="s">
        <v>8122</v>
      </c>
      <c r="C5943" s="18">
        <v>42664.0</v>
      </c>
      <c r="D5943" s="18">
        <v>42669.0</v>
      </c>
      <c r="E5943" s="18">
        <f t="shared" si="1"/>
        <v>42669</v>
      </c>
      <c r="F5943" s="15" t="s">
        <v>114</v>
      </c>
      <c r="G5943" s="15" t="s">
        <v>2144</v>
      </c>
      <c r="H5943" s="15" t="s">
        <v>2145</v>
      </c>
      <c r="I5943" s="15" t="s">
        <v>76</v>
      </c>
      <c r="J5943" s="15" t="s">
        <v>60</v>
      </c>
      <c r="K5943" s="15" t="s">
        <v>28</v>
      </c>
      <c r="L5943" s="15" t="str">
        <f t="array" ref="L5943">_xlfn.XLOOKUP(M5943,reference_province_to_city!$A$2:$A$11,reference_province_to_city!$B$2:$B$11)</f>
        <v>Medan</v>
      </c>
      <c r="M5943" s="15" t="s">
        <v>11</v>
      </c>
      <c r="N5943" s="15">
        <v>20111.0</v>
      </c>
      <c r="O5943" s="15">
        <f t="array" ref="O5943">_xlfn.XLOOKUP(M5943,reference_postal_code!$B$2:$B$11,reference_postal_code!$A$2:$A$11)</f>
        <v>20111</v>
      </c>
      <c r="P5943" s="15" t="s">
        <v>77</v>
      </c>
      <c r="Q5943" s="15" t="s">
        <v>6065</v>
      </c>
      <c r="R5943" s="15" t="s">
        <v>65</v>
      </c>
      <c r="S5943" s="15" t="s">
        <v>66</v>
      </c>
      <c r="T5943" s="15" t="s">
        <v>6066</v>
      </c>
      <c r="U5943" s="28">
        <v>538200.0</v>
      </c>
      <c r="V5943" s="15">
        <v>6.0</v>
      </c>
      <c r="W5943" s="31">
        <v>0.0</v>
      </c>
      <c r="X5943" s="28">
        <v>263718.0</v>
      </c>
    </row>
    <row r="5944" ht="15.75" customHeight="1">
      <c r="A5944" s="15">
        <v>1105.0</v>
      </c>
      <c r="B5944" s="15" t="s">
        <v>8132</v>
      </c>
      <c r="C5944" s="18">
        <v>42664.0</v>
      </c>
      <c r="D5944" s="18">
        <v>42670.0</v>
      </c>
      <c r="E5944" s="18">
        <f t="shared" si="1"/>
        <v>42670</v>
      </c>
      <c r="F5944" s="15" t="s">
        <v>55</v>
      </c>
      <c r="G5944" s="15" t="s">
        <v>5946</v>
      </c>
      <c r="H5944" s="15" t="s">
        <v>5947</v>
      </c>
      <c r="I5944" s="15" t="s">
        <v>59</v>
      </c>
      <c r="J5944" s="15" t="s">
        <v>60</v>
      </c>
      <c r="K5944" s="15" t="s">
        <v>22</v>
      </c>
      <c r="L5944" s="15" t="str">
        <f t="array" ref="L5944">_xlfn.XLOOKUP(M5944,reference_province_to_city!$A$2:$A$11,reference_province_to_city!$B$2:$B$11)</f>
        <v>Surabaya</v>
      </c>
      <c r="M5944" s="15" t="s">
        <v>20</v>
      </c>
      <c r="N5944" s="15">
        <v>60231.0</v>
      </c>
      <c r="O5944" s="15">
        <f t="array" ref="O5944">_xlfn.XLOOKUP(M5944,reference_postal_code!$B$2:$B$11,reference_postal_code!$A$2:$A$11)</f>
        <v>60231</v>
      </c>
      <c r="P5944" s="15" t="s">
        <v>166</v>
      </c>
      <c r="Q5944" s="15" t="s">
        <v>6991</v>
      </c>
      <c r="R5944" s="15" t="s">
        <v>65</v>
      </c>
      <c r="S5944" s="15" t="s">
        <v>66</v>
      </c>
      <c r="T5944" s="15" t="s">
        <v>6992</v>
      </c>
      <c r="U5944" s="28">
        <v>343800.0</v>
      </c>
      <c r="V5944" s="15">
        <v>3.0</v>
      </c>
      <c r="W5944" s="31">
        <v>0.0</v>
      </c>
      <c r="X5944" s="28">
        <v>168462.0</v>
      </c>
    </row>
    <row r="5945" ht="15.75" customHeight="1">
      <c r="A5945" s="15">
        <v>9709.0</v>
      </c>
      <c r="B5945" s="15" t="s">
        <v>8125</v>
      </c>
      <c r="C5945" s="18">
        <v>42664.0</v>
      </c>
      <c r="D5945" s="18">
        <v>42670.0</v>
      </c>
      <c r="E5945" s="18">
        <f t="shared" si="1"/>
        <v>42670</v>
      </c>
      <c r="F5945" s="15" t="s">
        <v>55</v>
      </c>
      <c r="G5945" s="15" t="s">
        <v>1866</v>
      </c>
      <c r="H5945" s="15" t="s">
        <v>1867</v>
      </c>
      <c r="I5945" s="15" t="s">
        <v>59</v>
      </c>
      <c r="J5945" s="15" t="s">
        <v>60</v>
      </c>
      <c r="K5945" s="15" t="s">
        <v>29</v>
      </c>
      <c r="L5945" s="15" t="str">
        <f t="array" ref="L5945">_xlfn.XLOOKUP(M5945,reference_province_to_city!$A$2:$A$11,reference_province_to_city!$B$2:$B$11)</f>
        <v>Palembang</v>
      </c>
      <c r="M5945" s="15" t="s">
        <v>13</v>
      </c>
      <c r="N5945" s="15">
        <v>30111.0</v>
      </c>
      <c r="O5945" s="15">
        <f t="array" ref="O5945">_xlfn.XLOOKUP(M5945,reference_postal_code!$B$2:$B$11,reference_postal_code!$A$2:$A$11)</f>
        <v>30111</v>
      </c>
      <c r="P5945" s="15" t="s">
        <v>77</v>
      </c>
      <c r="Q5945" s="15" t="s">
        <v>7102</v>
      </c>
      <c r="R5945" s="15" t="s">
        <v>106</v>
      </c>
      <c r="S5945" s="15" t="s">
        <v>139</v>
      </c>
      <c r="T5945" s="15" t="s">
        <v>7103</v>
      </c>
      <c r="U5945" s="28">
        <v>299400.0</v>
      </c>
      <c r="V5945" s="15">
        <v>2.0</v>
      </c>
      <c r="W5945" s="31">
        <v>0.0</v>
      </c>
      <c r="X5945" s="28">
        <v>83832.0</v>
      </c>
    </row>
    <row r="5946" ht="15.75" customHeight="1">
      <c r="A5946" s="15">
        <v>6204.0</v>
      </c>
      <c r="B5946" s="15" t="s">
        <v>8133</v>
      </c>
      <c r="C5946" s="18">
        <v>42664.0</v>
      </c>
      <c r="D5946" s="18">
        <v>42670.0</v>
      </c>
      <c r="E5946" s="18">
        <f t="shared" si="1"/>
        <v>42670</v>
      </c>
      <c r="F5946" s="15" t="s">
        <v>55</v>
      </c>
      <c r="G5946" s="15" t="s">
        <v>7075</v>
      </c>
      <c r="H5946" s="15" t="s">
        <v>7076</v>
      </c>
      <c r="I5946" s="15" t="s">
        <v>59</v>
      </c>
      <c r="J5946" s="15" t="s">
        <v>60</v>
      </c>
      <c r="K5946" s="15" t="s">
        <v>28</v>
      </c>
      <c r="L5946" s="15" t="str">
        <f t="array" ref="L5946">_xlfn.XLOOKUP(M5946,reference_province_to_city!$A$2:$A$11,reference_province_to_city!$B$2:$B$11)</f>
        <v>Medan</v>
      </c>
      <c r="M5946" s="15" t="s">
        <v>11</v>
      </c>
      <c r="N5946" s="15">
        <v>20111.0</v>
      </c>
      <c r="O5946" s="15">
        <f t="array" ref="O5946">_xlfn.XLOOKUP(M5946,reference_postal_code!$B$2:$B$11,reference_postal_code!$A$2:$A$11)</f>
        <v>20111</v>
      </c>
      <c r="P5946" s="15" t="s">
        <v>77</v>
      </c>
      <c r="Q5946" s="15" t="s">
        <v>3638</v>
      </c>
      <c r="R5946" s="15" t="s">
        <v>110</v>
      </c>
      <c r="S5946" s="15" t="s">
        <v>111</v>
      </c>
      <c r="T5946" s="15" t="s">
        <v>3639</v>
      </c>
      <c r="U5946" s="28">
        <v>3527280.0</v>
      </c>
      <c r="V5946" s="15">
        <v>8.0</v>
      </c>
      <c r="W5946" s="31">
        <v>0.4</v>
      </c>
      <c r="X5946" s="28">
        <v>-705456.0</v>
      </c>
    </row>
    <row r="5947" ht="15.75" customHeight="1">
      <c r="A5947" s="15">
        <v>6580.0</v>
      </c>
      <c r="B5947" s="15" t="s">
        <v>8134</v>
      </c>
      <c r="C5947" s="18">
        <v>42665.0</v>
      </c>
      <c r="D5947" s="18">
        <v>42665.0</v>
      </c>
      <c r="E5947" s="18">
        <f t="shared" si="1"/>
        <v>42665</v>
      </c>
      <c r="F5947" s="15" t="s">
        <v>466</v>
      </c>
      <c r="G5947" s="15" t="s">
        <v>3844</v>
      </c>
      <c r="H5947" s="15" t="s">
        <v>3845</v>
      </c>
      <c r="I5947" s="15" t="s">
        <v>59</v>
      </c>
      <c r="J5947" s="15" t="s">
        <v>60</v>
      </c>
      <c r="K5947" s="15" t="s">
        <v>22</v>
      </c>
      <c r="L5947" s="15" t="str">
        <f t="array" ref="L5947">_xlfn.XLOOKUP(M5947,reference_province_to_city!$A$2:$A$11,reference_province_to_city!$B$2:$B$11)</f>
        <v>Surabaya</v>
      </c>
      <c r="M5947" s="15" t="s">
        <v>20</v>
      </c>
      <c r="N5947" s="15">
        <v>60231.0</v>
      </c>
      <c r="O5947" s="15">
        <f t="array" ref="O5947">_xlfn.XLOOKUP(M5947,reference_postal_code!$B$2:$B$11,reference_postal_code!$A$2:$A$11)</f>
        <v>60231</v>
      </c>
      <c r="P5947" s="15" t="s">
        <v>166</v>
      </c>
      <c r="Q5947" s="15" t="s">
        <v>2849</v>
      </c>
      <c r="R5947" s="15" t="s">
        <v>65</v>
      </c>
      <c r="S5947" s="15" t="s">
        <v>66</v>
      </c>
      <c r="T5947" s="15" t="s">
        <v>2850</v>
      </c>
      <c r="U5947" s="28">
        <v>100200.0</v>
      </c>
      <c r="V5947" s="15">
        <v>1.0</v>
      </c>
      <c r="W5947" s="31">
        <v>0.0</v>
      </c>
      <c r="X5947" s="28">
        <v>48096.0</v>
      </c>
    </row>
    <row r="5948" ht="15.75" customHeight="1">
      <c r="A5948" s="15">
        <v>6581.0</v>
      </c>
      <c r="B5948" s="15" t="s">
        <v>8134</v>
      </c>
      <c r="C5948" s="18">
        <v>42665.0</v>
      </c>
      <c r="D5948" s="18">
        <v>42665.0</v>
      </c>
      <c r="E5948" s="18">
        <f t="shared" si="1"/>
        <v>42665</v>
      </c>
      <c r="F5948" s="15" t="s">
        <v>466</v>
      </c>
      <c r="G5948" s="15" t="s">
        <v>3844</v>
      </c>
      <c r="H5948" s="15" t="s">
        <v>3845</v>
      </c>
      <c r="I5948" s="15" t="s">
        <v>59</v>
      </c>
      <c r="J5948" s="15" t="s">
        <v>60</v>
      </c>
      <c r="K5948" s="15" t="s">
        <v>22</v>
      </c>
      <c r="L5948" s="15" t="str">
        <f t="array" ref="L5948">_xlfn.XLOOKUP(M5948,reference_province_to_city!$A$2:$A$11,reference_province_to_city!$B$2:$B$11)</f>
        <v>Surabaya</v>
      </c>
      <c r="M5948" s="15" t="s">
        <v>20</v>
      </c>
      <c r="N5948" s="15">
        <v>60231.0</v>
      </c>
      <c r="O5948" s="15">
        <f t="array" ref="O5948">_xlfn.XLOOKUP(M5948,reference_postal_code!$B$2:$B$11,reference_postal_code!$A$2:$A$11)</f>
        <v>60231</v>
      </c>
      <c r="P5948" s="15" t="s">
        <v>166</v>
      </c>
      <c r="Q5948" s="15" t="s">
        <v>2046</v>
      </c>
      <c r="R5948" s="15" t="s">
        <v>65</v>
      </c>
      <c r="S5948" s="15" t="s">
        <v>93</v>
      </c>
      <c r="T5948" s="15" t="s">
        <v>2047</v>
      </c>
      <c r="U5948" s="28">
        <v>125100.0</v>
      </c>
      <c r="V5948" s="15">
        <v>3.0</v>
      </c>
      <c r="W5948" s="31">
        <v>0.0</v>
      </c>
      <c r="X5948" s="28">
        <v>33777.0</v>
      </c>
    </row>
    <row r="5949" ht="15.75" customHeight="1">
      <c r="A5949" s="15">
        <v>3977.0</v>
      </c>
      <c r="B5949" s="15" t="s">
        <v>8135</v>
      </c>
      <c r="C5949" s="18">
        <v>42665.0</v>
      </c>
      <c r="D5949" s="18">
        <v>42667.0</v>
      </c>
      <c r="E5949" s="18">
        <f t="shared" si="1"/>
        <v>42667</v>
      </c>
      <c r="F5949" s="15" t="s">
        <v>125</v>
      </c>
      <c r="G5949" s="15" t="s">
        <v>358</v>
      </c>
      <c r="H5949" s="15" t="s">
        <v>359</v>
      </c>
      <c r="I5949" s="15" t="s">
        <v>59</v>
      </c>
      <c r="J5949" s="15" t="s">
        <v>60</v>
      </c>
      <c r="K5949" s="15" t="s">
        <v>31</v>
      </c>
      <c r="L5949" s="15" t="str">
        <f t="array" ref="L5949">_xlfn.XLOOKUP(M5949,reference_province_to_city!$A$2:$A$11,reference_province_to_city!$B$2:$B$11)</f>
        <v>Balikpapan</v>
      </c>
      <c r="M5949" s="15" t="s">
        <v>21</v>
      </c>
      <c r="N5949" s="15">
        <v>76114.0</v>
      </c>
      <c r="O5949" s="15">
        <f t="array" ref="O5949">_xlfn.XLOOKUP(M5949,reference_postal_code!$B$2:$B$11,reference_postal_code!$A$2:$A$11)</f>
        <v>76114</v>
      </c>
      <c r="P5949" s="15" t="s">
        <v>166</v>
      </c>
      <c r="Q5949" s="15" t="s">
        <v>7102</v>
      </c>
      <c r="R5949" s="15" t="s">
        <v>106</v>
      </c>
      <c r="S5949" s="15" t="s">
        <v>139</v>
      </c>
      <c r="T5949" s="15" t="s">
        <v>7103</v>
      </c>
      <c r="U5949" s="28">
        <v>598800.0</v>
      </c>
      <c r="V5949" s="15">
        <v>4.0</v>
      </c>
      <c r="W5949" s="31">
        <v>0.0</v>
      </c>
      <c r="X5949" s="28">
        <v>167664.0</v>
      </c>
    </row>
    <row r="5950" ht="15.75" customHeight="1">
      <c r="A5950" s="15">
        <v>884.0</v>
      </c>
      <c r="B5950" s="15" t="s">
        <v>8136</v>
      </c>
      <c r="C5950" s="18">
        <v>42665.0</v>
      </c>
      <c r="D5950" s="18">
        <v>42667.0</v>
      </c>
      <c r="E5950" s="18">
        <f t="shared" si="1"/>
        <v>42667</v>
      </c>
      <c r="F5950" s="15" t="s">
        <v>125</v>
      </c>
      <c r="G5950" s="15" t="s">
        <v>6744</v>
      </c>
      <c r="H5950" s="15" t="s">
        <v>6745</v>
      </c>
      <c r="I5950" s="15" t="s">
        <v>76</v>
      </c>
      <c r="J5950" s="15" t="s">
        <v>60</v>
      </c>
      <c r="K5950" s="15" t="s">
        <v>26</v>
      </c>
      <c r="L5950" s="15" t="str">
        <f t="array" ref="L5950">_xlfn.XLOOKUP(M5950,reference_province_to_city!$A$2:$A$11,reference_province_to_city!$B$2:$B$11)</f>
        <v>Denpasar</v>
      </c>
      <c r="M5950" s="15" t="s">
        <v>24</v>
      </c>
      <c r="N5950" s="15">
        <v>80231.0</v>
      </c>
      <c r="O5950" s="15">
        <f t="array" ref="O5950">_xlfn.XLOOKUP(M5950,reference_postal_code!$B$2:$B$11,reference_postal_code!$A$2:$A$11)</f>
        <v>80231</v>
      </c>
      <c r="P5950" s="15" t="s">
        <v>63</v>
      </c>
      <c r="Q5950" s="15" t="s">
        <v>5535</v>
      </c>
      <c r="R5950" s="15" t="s">
        <v>106</v>
      </c>
      <c r="S5950" s="15" t="s">
        <v>139</v>
      </c>
      <c r="T5950" s="15" t="s">
        <v>5536</v>
      </c>
      <c r="U5950" s="28">
        <v>471000.0</v>
      </c>
      <c r="V5950" s="15">
        <v>5.0</v>
      </c>
      <c r="W5950" s="31">
        <v>0.0</v>
      </c>
      <c r="X5950" s="28">
        <v>150720.0</v>
      </c>
    </row>
    <row r="5951" ht="15.75" customHeight="1">
      <c r="A5951" s="15">
        <v>6582.0</v>
      </c>
      <c r="B5951" s="15" t="s">
        <v>8134</v>
      </c>
      <c r="C5951" s="18">
        <v>42665.0</v>
      </c>
      <c r="D5951" s="18">
        <v>42665.0</v>
      </c>
      <c r="E5951" s="18">
        <f t="shared" si="1"/>
        <v>42665</v>
      </c>
      <c r="F5951" s="15" t="s">
        <v>466</v>
      </c>
      <c r="G5951" s="15" t="s">
        <v>3844</v>
      </c>
      <c r="H5951" s="15" t="s">
        <v>3845</v>
      </c>
      <c r="I5951" s="15" t="s">
        <v>59</v>
      </c>
      <c r="J5951" s="15" t="s">
        <v>60</v>
      </c>
      <c r="K5951" s="15" t="s">
        <v>22</v>
      </c>
      <c r="L5951" s="15" t="str">
        <f t="array" ref="L5951">_xlfn.XLOOKUP(M5951,reference_province_to_city!$A$2:$A$11,reference_province_to_city!$B$2:$B$11)</f>
        <v>Surabaya</v>
      </c>
      <c r="M5951" s="15" t="s">
        <v>20</v>
      </c>
      <c r="N5951" s="15">
        <v>60231.0</v>
      </c>
      <c r="O5951" s="15">
        <f t="array" ref="O5951">_xlfn.XLOOKUP(M5951,reference_postal_code!$B$2:$B$11,reference_postal_code!$A$2:$A$11)</f>
        <v>60231</v>
      </c>
      <c r="P5951" s="15" t="s">
        <v>166</v>
      </c>
      <c r="Q5951" s="15" t="s">
        <v>8137</v>
      </c>
      <c r="R5951" s="15" t="s">
        <v>106</v>
      </c>
      <c r="S5951" s="15" t="s">
        <v>139</v>
      </c>
      <c r="T5951" s="15" t="s">
        <v>8138</v>
      </c>
      <c r="U5951" s="28">
        <v>1529100.0</v>
      </c>
      <c r="V5951" s="15">
        <v>3.0</v>
      </c>
      <c r="W5951" s="31">
        <v>0.0</v>
      </c>
      <c r="X5951" s="28">
        <v>458730.0</v>
      </c>
    </row>
    <row r="5952" ht="15.75" customHeight="1">
      <c r="A5952" s="15">
        <v>652.0</v>
      </c>
      <c r="B5952" s="15" t="s">
        <v>8139</v>
      </c>
      <c r="C5952" s="18">
        <v>42666.0</v>
      </c>
      <c r="D5952" s="18">
        <v>42672.0</v>
      </c>
      <c r="E5952" s="18">
        <f t="shared" si="1"/>
        <v>42672</v>
      </c>
      <c r="F5952" s="15" t="s">
        <v>55</v>
      </c>
      <c r="G5952" s="15" t="s">
        <v>484</v>
      </c>
      <c r="H5952" s="15" t="s">
        <v>485</v>
      </c>
      <c r="I5952" s="15" t="s">
        <v>76</v>
      </c>
      <c r="J5952" s="15" t="s">
        <v>60</v>
      </c>
      <c r="K5952" s="15" t="s">
        <v>17</v>
      </c>
      <c r="L5952" s="15" t="str">
        <f t="array" ref="L5952">_xlfn.XLOOKUP(M5952,reference_province_to_city!$A$2:$A$11,reference_province_to_city!$B$2:$B$11)</f>
        <v>Semarang</v>
      </c>
      <c r="M5952" s="15" t="s">
        <v>15</v>
      </c>
      <c r="N5952" s="15">
        <v>50111.0</v>
      </c>
      <c r="O5952" s="15">
        <f t="array" ref="O5952">_xlfn.XLOOKUP(M5952,reference_postal_code!$B$2:$B$11,reference_postal_code!$A$2:$A$11)</f>
        <v>50111</v>
      </c>
      <c r="P5952" s="15" t="s">
        <v>77</v>
      </c>
      <c r="Q5952" s="15" t="s">
        <v>2993</v>
      </c>
      <c r="R5952" s="15" t="s">
        <v>65</v>
      </c>
      <c r="S5952" s="15" t="s">
        <v>66</v>
      </c>
      <c r="T5952" s="15" t="s">
        <v>2994</v>
      </c>
      <c r="U5952" s="28">
        <v>5691000.0</v>
      </c>
      <c r="V5952" s="15">
        <v>10.0</v>
      </c>
      <c r="W5952" s="31">
        <v>0.0</v>
      </c>
      <c r="X5952" s="28">
        <v>2674770.0</v>
      </c>
    </row>
    <row r="5953" ht="15.75" customHeight="1">
      <c r="A5953" s="15">
        <v>1811.0</v>
      </c>
      <c r="B5953" s="15" t="s">
        <v>8140</v>
      </c>
      <c r="C5953" s="18">
        <v>42666.0</v>
      </c>
      <c r="D5953" s="18">
        <v>42672.0</v>
      </c>
      <c r="E5953" s="18">
        <f t="shared" si="1"/>
        <v>42672</v>
      </c>
      <c r="F5953" s="15" t="s">
        <v>55</v>
      </c>
      <c r="G5953" s="15" t="s">
        <v>1913</v>
      </c>
      <c r="H5953" s="15" t="s">
        <v>1914</v>
      </c>
      <c r="I5953" s="15" t="s">
        <v>128</v>
      </c>
      <c r="J5953" s="15" t="s">
        <v>60</v>
      </c>
      <c r="K5953" s="15" t="s">
        <v>17</v>
      </c>
      <c r="L5953" s="15" t="str">
        <f t="array" ref="L5953">_xlfn.XLOOKUP(M5953,reference_province_to_city!$A$2:$A$11,reference_province_to_city!$B$2:$B$11)</f>
        <v>Semarang</v>
      </c>
      <c r="M5953" s="15" t="s">
        <v>15</v>
      </c>
      <c r="N5953" s="15">
        <v>50111.0</v>
      </c>
      <c r="O5953" s="15">
        <f t="array" ref="O5953">_xlfn.XLOOKUP(M5953,reference_postal_code!$B$2:$B$11,reference_postal_code!$A$2:$A$11)</f>
        <v>50111</v>
      </c>
      <c r="P5953" s="15" t="s">
        <v>77</v>
      </c>
      <c r="Q5953" s="15" t="s">
        <v>2694</v>
      </c>
      <c r="R5953" s="15" t="s">
        <v>65</v>
      </c>
      <c r="S5953" s="15" t="s">
        <v>66</v>
      </c>
      <c r="T5953" s="15" t="s">
        <v>2695</v>
      </c>
      <c r="U5953" s="28">
        <v>822240.0</v>
      </c>
      <c r="V5953" s="15">
        <v>3.0</v>
      </c>
      <c r="W5953" s="31">
        <v>0.2</v>
      </c>
      <c r="X5953" s="28">
        <v>267228.0</v>
      </c>
    </row>
    <row r="5954" ht="15.75" customHeight="1">
      <c r="A5954" s="15">
        <v>5136.0</v>
      </c>
      <c r="B5954" s="15" t="s">
        <v>8141</v>
      </c>
      <c r="C5954" s="18">
        <v>42666.0</v>
      </c>
      <c r="D5954" s="18">
        <v>42671.0</v>
      </c>
      <c r="E5954" s="18">
        <f t="shared" si="1"/>
        <v>42671</v>
      </c>
      <c r="F5954" s="15" t="s">
        <v>55</v>
      </c>
      <c r="G5954" s="15" t="s">
        <v>2374</v>
      </c>
      <c r="H5954" s="15" t="s">
        <v>2375</v>
      </c>
      <c r="I5954" s="15" t="s">
        <v>76</v>
      </c>
      <c r="J5954" s="15" t="s">
        <v>60</v>
      </c>
      <c r="K5954" s="15" t="s">
        <v>26</v>
      </c>
      <c r="L5954" s="15" t="str">
        <f t="array" ref="L5954">_xlfn.XLOOKUP(M5954,reference_province_to_city!$A$2:$A$11,reference_province_to_city!$B$2:$B$11)</f>
        <v>Denpasar</v>
      </c>
      <c r="M5954" s="15" t="s">
        <v>24</v>
      </c>
      <c r="N5954" s="15">
        <v>80231.0</v>
      </c>
      <c r="O5954" s="15">
        <f t="array" ref="O5954">_xlfn.XLOOKUP(M5954,reference_postal_code!$B$2:$B$11,reference_postal_code!$A$2:$A$11)</f>
        <v>80231</v>
      </c>
      <c r="P5954" s="15" t="s">
        <v>63</v>
      </c>
      <c r="Q5954" s="15" t="s">
        <v>7800</v>
      </c>
      <c r="R5954" s="15" t="s">
        <v>65</v>
      </c>
      <c r="S5954" s="15" t="s">
        <v>103</v>
      </c>
      <c r="T5954" s="15" t="s">
        <v>7801</v>
      </c>
      <c r="U5954" s="28">
        <v>255750.0</v>
      </c>
      <c r="V5954" s="15">
        <v>5.0</v>
      </c>
      <c r="W5954" s="31">
        <v>0.0</v>
      </c>
      <c r="X5954" s="28">
        <v>122760.0</v>
      </c>
    </row>
    <row r="5955" ht="15.75" customHeight="1">
      <c r="A5955" s="15">
        <v>1810.0</v>
      </c>
      <c r="B5955" s="15" t="s">
        <v>8140</v>
      </c>
      <c r="C5955" s="18">
        <v>42666.0</v>
      </c>
      <c r="D5955" s="18">
        <v>42672.0</v>
      </c>
      <c r="E5955" s="18">
        <f t="shared" si="1"/>
        <v>42672</v>
      </c>
      <c r="F5955" s="15" t="s">
        <v>55</v>
      </c>
      <c r="G5955" s="15" t="s">
        <v>1913</v>
      </c>
      <c r="H5955" s="15" t="s">
        <v>1914</v>
      </c>
      <c r="I5955" s="15" t="s">
        <v>128</v>
      </c>
      <c r="J5955" s="15" t="s">
        <v>60</v>
      </c>
      <c r="K5955" s="15" t="s">
        <v>17</v>
      </c>
      <c r="L5955" s="15" t="str">
        <f t="array" ref="L5955">_xlfn.XLOOKUP(M5955,reference_province_to_city!$A$2:$A$11,reference_province_to_city!$B$2:$B$11)</f>
        <v>Semarang</v>
      </c>
      <c r="M5955" s="15" t="s">
        <v>15</v>
      </c>
      <c r="N5955" s="15">
        <v>50111.0</v>
      </c>
      <c r="O5955" s="15">
        <f t="array" ref="O5955">_xlfn.XLOOKUP(M5955,reference_postal_code!$B$2:$B$11,reference_postal_code!$A$2:$A$11)</f>
        <v>50111</v>
      </c>
      <c r="P5955" s="15" t="s">
        <v>77</v>
      </c>
      <c r="Q5955" s="15" t="s">
        <v>3534</v>
      </c>
      <c r="R5955" s="15" t="s">
        <v>106</v>
      </c>
      <c r="S5955" s="15" t="s">
        <v>139</v>
      </c>
      <c r="T5955" s="15" t="s">
        <v>3535</v>
      </c>
      <c r="U5955" s="28">
        <v>242340.0</v>
      </c>
      <c r="V5955" s="15">
        <v>7.0</v>
      </c>
      <c r="W5955" s="31">
        <v>0.6</v>
      </c>
      <c r="X5955" s="28">
        <v>-181755.0</v>
      </c>
    </row>
    <row r="5956" ht="15.75" customHeight="1">
      <c r="A5956" s="15">
        <v>5625.0</v>
      </c>
      <c r="B5956" s="15" t="s">
        <v>8142</v>
      </c>
      <c r="C5956" s="18">
        <v>42667.0</v>
      </c>
      <c r="D5956" s="18">
        <v>42671.0</v>
      </c>
      <c r="E5956" s="18">
        <f t="shared" si="1"/>
        <v>42671</v>
      </c>
      <c r="F5956" s="15" t="s">
        <v>114</v>
      </c>
      <c r="G5956" s="15" t="s">
        <v>1527</v>
      </c>
      <c r="H5956" s="15" t="s">
        <v>1528</v>
      </c>
      <c r="I5956" s="15" t="s">
        <v>128</v>
      </c>
      <c r="J5956" s="15" t="s">
        <v>60</v>
      </c>
      <c r="K5956" s="15" t="s">
        <v>10</v>
      </c>
      <c r="L5956" s="15" t="str">
        <f t="array" ref="L5956">_xlfn.XLOOKUP(M5956,reference_province_to_city!$A$2:$A$11,reference_province_to_city!$B$2:$B$11)</f>
        <v>Jakarta</v>
      </c>
      <c r="M5956" s="15" t="s">
        <v>7</v>
      </c>
      <c r="N5956" s="15">
        <v>10110.0</v>
      </c>
      <c r="O5956" s="15">
        <f t="array" ref="O5956">_xlfn.XLOOKUP(M5956,reference_postal_code!$B$2:$B$11,reference_postal_code!$A$2:$A$11)</f>
        <v>10110</v>
      </c>
      <c r="P5956" s="15" t="s">
        <v>117</v>
      </c>
      <c r="Q5956" s="15" t="s">
        <v>6385</v>
      </c>
      <c r="R5956" s="15" t="s">
        <v>110</v>
      </c>
      <c r="S5956" s="15" t="s">
        <v>149</v>
      </c>
      <c r="T5956" s="15" t="s">
        <v>6386</v>
      </c>
      <c r="U5956" s="28">
        <v>5399700.0</v>
      </c>
      <c r="V5956" s="15">
        <v>2.0</v>
      </c>
      <c r="W5956" s="31">
        <v>0.0</v>
      </c>
      <c r="X5956" s="28">
        <v>323982.0</v>
      </c>
    </row>
    <row r="5957" ht="15.75" customHeight="1">
      <c r="A5957" s="15">
        <v>6287.0</v>
      </c>
      <c r="B5957" s="15" t="s">
        <v>8143</v>
      </c>
      <c r="C5957" s="18">
        <v>42667.0</v>
      </c>
      <c r="D5957" s="18">
        <v>42674.0</v>
      </c>
      <c r="E5957" s="18">
        <f t="shared" si="1"/>
        <v>42674</v>
      </c>
      <c r="F5957" s="15" t="s">
        <v>55</v>
      </c>
      <c r="G5957" s="15" t="s">
        <v>5450</v>
      </c>
      <c r="H5957" s="15" t="s">
        <v>5451</v>
      </c>
      <c r="I5957" s="15" t="s">
        <v>76</v>
      </c>
      <c r="J5957" s="15" t="s">
        <v>60</v>
      </c>
      <c r="K5957" s="15" t="s">
        <v>33</v>
      </c>
      <c r="L5957" s="15" t="str">
        <f t="array" ref="L5957">_xlfn.XLOOKUP(M5957,reference_province_to_city!$A$2:$A$11,reference_province_to_city!$B$2:$B$11)</f>
        <v>Makassar</v>
      </c>
      <c r="M5957" s="15" t="s">
        <v>25</v>
      </c>
      <c r="N5957" s="15">
        <v>90111.0</v>
      </c>
      <c r="O5957" s="15">
        <f t="array" ref="O5957">_xlfn.XLOOKUP(M5957,reference_postal_code!$B$2:$B$11,reference_postal_code!$A$2:$A$11)</f>
        <v>90111</v>
      </c>
      <c r="P5957" s="15" t="s">
        <v>63</v>
      </c>
      <c r="Q5957" s="15" t="s">
        <v>278</v>
      </c>
      <c r="R5957" s="15" t="s">
        <v>110</v>
      </c>
      <c r="S5957" s="15" t="s">
        <v>111</v>
      </c>
      <c r="T5957" s="15" t="s">
        <v>279</v>
      </c>
      <c r="U5957" s="28">
        <v>3599640.0</v>
      </c>
      <c r="V5957" s="15">
        <v>3.0</v>
      </c>
      <c r="W5957" s="31">
        <v>0.2</v>
      </c>
      <c r="X5957" s="28">
        <v>269973.0</v>
      </c>
    </row>
    <row r="5958" ht="15.75" customHeight="1">
      <c r="A5958" s="15">
        <v>5624.0</v>
      </c>
      <c r="B5958" s="15" t="s">
        <v>8142</v>
      </c>
      <c r="C5958" s="18">
        <v>42667.0</v>
      </c>
      <c r="D5958" s="18">
        <v>42671.0</v>
      </c>
      <c r="E5958" s="18">
        <f t="shared" si="1"/>
        <v>42671</v>
      </c>
      <c r="F5958" s="15" t="s">
        <v>114</v>
      </c>
      <c r="G5958" s="15" t="s">
        <v>1527</v>
      </c>
      <c r="H5958" s="15" t="s">
        <v>1528</v>
      </c>
      <c r="I5958" s="15" t="s">
        <v>128</v>
      </c>
      <c r="J5958" s="15" t="s">
        <v>60</v>
      </c>
      <c r="K5958" s="15" t="s">
        <v>10</v>
      </c>
      <c r="L5958" s="15" t="str">
        <f t="array" ref="L5958">_xlfn.XLOOKUP(M5958,reference_province_to_city!$A$2:$A$11,reference_province_to_city!$B$2:$B$11)</f>
        <v>Jakarta</v>
      </c>
      <c r="M5958" s="15" t="s">
        <v>7</v>
      </c>
      <c r="O5958" s="15">
        <f t="array" ref="O5958">_xlfn.XLOOKUP(M5958,reference_postal_code!$B$2:$B$11,reference_postal_code!$A$2:$A$11)</f>
        <v>10110</v>
      </c>
      <c r="P5958" s="15" t="s">
        <v>117</v>
      </c>
      <c r="Q5958" s="15" t="s">
        <v>6707</v>
      </c>
      <c r="R5958" s="15" t="s">
        <v>110</v>
      </c>
      <c r="S5958" s="15" t="s">
        <v>149</v>
      </c>
      <c r="T5958" s="15" t="s">
        <v>6708</v>
      </c>
      <c r="U5958" s="28">
        <v>1500000.0</v>
      </c>
      <c r="V5958" s="15">
        <v>4.0</v>
      </c>
      <c r="W5958" s="31">
        <v>0.0</v>
      </c>
      <c r="X5958" s="28">
        <v>315000.0</v>
      </c>
    </row>
    <row r="5959" ht="15.75" customHeight="1">
      <c r="A5959" s="15">
        <v>6634.0</v>
      </c>
      <c r="B5959" s="15" t="s">
        <v>8144</v>
      </c>
      <c r="C5959" s="18">
        <v>42667.0</v>
      </c>
      <c r="D5959" s="18">
        <v>42667.0</v>
      </c>
      <c r="E5959" s="18">
        <f t="shared" si="1"/>
        <v>42667</v>
      </c>
      <c r="F5959" s="15" t="s">
        <v>466</v>
      </c>
      <c r="G5959" s="15" t="s">
        <v>2541</v>
      </c>
      <c r="H5959" s="15" t="s">
        <v>2542</v>
      </c>
      <c r="I5959" s="15" t="s">
        <v>59</v>
      </c>
      <c r="J5959" s="15" t="s">
        <v>60</v>
      </c>
      <c r="K5959" s="15" t="s">
        <v>17</v>
      </c>
      <c r="L5959" s="15" t="str">
        <f t="array" ref="L5959">_xlfn.XLOOKUP(M5959,reference_province_to_city!$A$2:$A$11,reference_province_to_city!$B$2:$B$11)</f>
        <v>Semarang</v>
      </c>
      <c r="M5959" s="15" t="s">
        <v>15</v>
      </c>
      <c r="N5959" s="15">
        <v>50111.0</v>
      </c>
      <c r="O5959" s="15">
        <f t="array" ref="O5959">_xlfn.XLOOKUP(M5959,reference_postal_code!$B$2:$B$11,reference_postal_code!$A$2:$A$11)</f>
        <v>50111</v>
      </c>
      <c r="P5959" s="15" t="s">
        <v>77</v>
      </c>
      <c r="Q5959" s="15" t="s">
        <v>5545</v>
      </c>
      <c r="R5959" s="15" t="s">
        <v>110</v>
      </c>
      <c r="S5959" s="15" t="s">
        <v>149</v>
      </c>
      <c r="T5959" s="15" t="s">
        <v>5546</v>
      </c>
      <c r="U5959" s="28">
        <v>2999850.0</v>
      </c>
      <c r="V5959" s="15">
        <v>1.0</v>
      </c>
      <c r="W5959" s="31">
        <v>0.0</v>
      </c>
      <c r="X5959" s="28">
        <v>1289936.0</v>
      </c>
    </row>
    <row r="5960" ht="15.75" customHeight="1">
      <c r="A5960" s="15">
        <v>7760.0</v>
      </c>
      <c r="B5960" s="15" t="s">
        <v>8145</v>
      </c>
      <c r="C5960" s="18">
        <v>42667.0</v>
      </c>
      <c r="D5960" s="18">
        <v>42671.0</v>
      </c>
      <c r="E5960" s="18">
        <f t="shared" si="1"/>
        <v>42671</v>
      </c>
      <c r="F5960" s="15" t="s">
        <v>55</v>
      </c>
      <c r="G5960" s="15" t="s">
        <v>2769</v>
      </c>
      <c r="H5960" s="15" t="s">
        <v>2770</v>
      </c>
      <c r="I5960" s="15" t="s">
        <v>128</v>
      </c>
      <c r="J5960" s="15" t="s">
        <v>60</v>
      </c>
      <c r="K5960" s="15" t="s">
        <v>26</v>
      </c>
      <c r="L5960" s="15" t="str">
        <f t="array" ref="L5960">_xlfn.XLOOKUP(M5960,reference_province_to_city!$A$2:$A$11,reference_province_to_city!$B$2:$B$11)</f>
        <v>Denpasar</v>
      </c>
      <c r="M5960" s="15" t="s">
        <v>24</v>
      </c>
      <c r="N5960" s="15">
        <v>80231.0</v>
      </c>
      <c r="O5960" s="15">
        <f t="array" ref="O5960">_xlfn.XLOOKUP(M5960,reference_postal_code!$B$2:$B$11,reference_postal_code!$A$2:$A$11)</f>
        <v>80231</v>
      </c>
      <c r="P5960" s="15" t="s">
        <v>63</v>
      </c>
      <c r="Q5960" s="15" t="s">
        <v>312</v>
      </c>
      <c r="R5960" s="15" t="s">
        <v>65</v>
      </c>
      <c r="S5960" s="15" t="s">
        <v>66</v>
      </c>
      <c r="T5960" s="15" t="s">
        <v>313</v>
      </c>
      <c r="U5960" s="28">
        <v>233280.0</v>
      </c>
      <c r="V5960" s="15">
        <v>3.0</v>
      </c>
      <c r="W5960" s="31">
        <v>0.2</v>
      </c>
      <c r="X5960" s="28">
        <v>81648.0</v>
      </c>
    </row>
    <row r="5961" ht="15.75" customHeight="1">
      <c r="A5961" s="15">
        <v>8694.0</v>
      </c>
      <c r="B5961" s="15" t="s">
        <v>8146</v>
      </c>
      <c r="C5961" s="18">
        <v>42667.0</v>
      </c>
      <c r="D5961" s="18">
        <v>42671.0</v>
      </c>
      <c r="E5961" s="18">
        <f t="shared" si="1"/>
        <v>42671</v>
      </c>
      <c r="F5961" s="15" t="s">
        <v>55</v>
      </c>
      <c r="G5961" s="15" t="s">
        <v>2624</v>
      </c>
      <c r="H5961" s="15" t="s">
        <v>2625</v>
      </c>
      <c r="I5961" s="15" t="s">
        <v>76</v>
      </c>
      <c r="J5961" s="15" t="s">
        <v>60</v>
      </c>
      <c r="K5961" s="15" t="s">
        <v>19</v>
      </c>
      <c r="L5961" s="15" t="str">
        <f t="array" ref="L5961">_xlfn.XLOOKUP(M5961,reference_province_to_city!$A$2:$A$11,reference_province_to_city!$B$2:$B$11)</f>
        <v>Yogyakarta</v>
      </c>
      <c r="M5961" s="15" t="s">
        <v>18</v>
      </c>
      <c r="N5961" s="15">
        <v>55111.0</v>
      </c>
      <c r="O5961" s="15">
        <f t="array" ref="O5961">_xlfn.XLOOKUP(M5961,reference_postal_code!$B$2:$B$11,reference_postal_code!$A$2:$A$11)</f>
        <v>55111</v>
      </c>
      <c r="P5961" s="15" t="s">
        <v>77</v>
      </c>
      <c r="Q5961" s="15" t="s">
        <v>3838</v>
      </c>
      <c r="R5961" s="15" t="s">
        <v>110</v>
      </c>
      <c r="S5961" s="15" t="s">
        <v>149</v>
      </c>
      <c r="T5961" s="15" t="s">
        <v>3839</v>
      </c>
      <c r="U5961" s="28">
        <v>6750000.0</v>
      </c>
      <c r="V5961" s="15">
        <v>5.0</v>
      </c>
      <c r="W5961" s="31">
        <v>0.0</v>
      </c>
      <c r="X5961" s="28">
        <v>2430000.0</v>
      </c>
    </row>
    <row r="5962" ht="15.75" customHeight="1">
      <c r="A5962" s="15">
        <v>2801.0</v>
      </c>
      <c r="B5962" s="15" t="s">
        <v>8147</v>
      </c>
      <c r="C5962" s="18">
        <v>42668.0</v>
      </c>
      <c r="D5962" s="18">
        <v>42671.0</v>
      </c>
      <c r="E5962" s="18">
        <f t="shared" si="1"/>
        <v>42671</v>
      </c>
      <c r="F5962" s="15" t="s">
        <v>125</v>
      </c>
      <c r="G5962" s="15" t="s">
        <v>563</v>
      </c>
      <c r="H5962" s="15" t="s">
        <v>564</v>
      </c>
      <c r="I5962" s="15" t="s">
        <v>128</v>
      </c>
      <c r="J5962" s="15" t="s">
        <v>60</v>
      </c>
      <c r="K5962" s="15" t="s">
        <v>29</v>
      </c>
      <c r="L5962" s="15" t="str">
        <f t="array" ref="L5962">_xlfn.XLOOKUP(M5962,reference_province_to_city!$A$2:$A$11,reference_province_to_city!$B$2:$B$11)</f>
        <v>Palembang</v>
      </c>
      <c r="M5962" s="15" t="s">
        <v>13</v>
      </c>
      <c r="N5962" s="15">
        <v>30111.0</v>
      </c>
      <c r="O5962" s="15">
        <f t="array" ref="O5962">_xlfn.XLOOKUP(M5962,reference_postal_code!$B$2:$B$11,reference_postal_code!$A$2:$A$11)</f>
        <v>30111</v>
      </c>
      <c r="P5962" s="15" t="s">
        <v>77</v>
      </c>
      <c r="Q5962" s="15" t="s">
        <v>650</v>
      </c>
      <c r="R5962" s="15" t="s">
        <v>110</v>
      </c>
      <c r="S5962" s="15" t="s">
        <v>111</v>
      </c>
      <c r="T5962" s="15" t="s">
        <v>651</v>
      </c>
      <c r="U5962" s="28">
        <v>1.17594E7</v>
      </c>
      <c r="V5962" s="15">
        <v>5.0</v>
      </c>
      <c r="W5962" s="31">
        <v>0.2</v>
      </c>
      <c r="X5962" s="28">
        <v>1175940.0</v>
      </c>
    </row>
    <row r="5963" ht="15.75" customHeight="1">
      <c r="A5963" s="15">
        <v>9534.0</v>
      </c>
      <c r="B5963" s="15" t="s">
        <v>8148</v>
      </c>
      <c r="C5963" s="18">
        <v>42670.0</v>
      </c>
      <c r="D5963" s="18">
        <v>42674.0</v>
      </c>
      <c r="E5963" s="18">
        <f t="shared" si="1"/>
        <v>42674</v>
      </c>
      <c r="F5963" s="15" t="s">
        <v>55</v>
      </c>
      <c r="G5963" s="15" t="s">
        <v>2658</v>
      </c>
      <c r="H5963" s="15" t="s">
        <v>2659</v>
      </c>
      <c r="I5963" s="15" t="s">
        <v>59</v>
      </c>
      <c r="J5963" s="15" t="s">
        <v>60</v>
      </c>
      <c r="K5963" s="15" t="s">
        <v>22</v>
      </c>
      <c r="L5963" s="15" t="str">
        <f t="array" ref="L5963">_xlfn.XLOOKUP(M5963,reference_province_to_city!$A$2:$A$11,reference_province_to_city!$B$2:$B$11)</f>
        <v>Surabaya</v>
      </c>
      <c r="M5963" s="15" t="s">
        <v>20</v>
      </c>
      <c r="N5963" s="15">
        <v>60231.0</v>
      </c>
      <c r="O5963" s="15">
        <f t="array" ref="O5963">_xlfn.XLOOKUP(M5963,reference_postal_code!$B$2:$B$11,reference_postal_code!$A$2:$A$11)</f>
        <v>60231</v>
      </c>
      <c r="P5963" s="15" t="s">
        <v>166</v>
      </c>
      <c r="Q5963" s="15" t="s">
        <v>1245</v>
      </c>
      <c r="R5963" s="15" t="s">
        <v>65</v>
      </c>
      <c r="S5963" s="15" t="s">
        <v>103</v>
      </c>
      <c r="T5963" s="15" t="s">
        <v>1246</v>
      </c>
      <c r="U5963" s="28">
        <v>610050.0</v>
      </c>
      <c r="V5963" s="15">
        <v>7.0</v>
      </c>
      <c r="W5963" s="31">
        <v>0.0</v>
      </c>
      <c r="X5963" s="28">
        <v>189116.0</v>
      </c>
    </row>
    <row r="5964" ht="15.75" customHeight="1">
      <c r="A5964" s="15">
        <v>9536.0</v>
      </c>
      <c r="B5964" s="15" t="s">
        <v>8148</v>
      </c>
      <c r="C5964" s="18">
        <v>42670.0</v>
      </c>
      <c r="D5964" s="18">
        <v>42674.0</v>
      </c>
      <c r="E5964" s="18">
        <f t="shared" si="1"/>
        <v>42674</v>
      </c>
      <c r="F5964" s="15" t="s">
        <v>55</v>
      </c>
      <c r="G5964" s="15" t="s">
        <v>2658</v>
      </c>
      <c r="H5964" s="15" t="s">
        <v>2659</v>
      </c>
      <c r="I5964" s="15" t="s">
        <v>59</v>
      </c>
      <c r="J5964" s="15" t="s">
        <v>60</v>
      </c>
      <c r="K5964" s="15" t="s">
        <v>22</v>
      </c>
      <c r="L5964" s="15" t="str">
        <f t="array" ref="L5964">_xlfn.XLOOKUP(M5964,reference_province_to_city!$A$2:$A$11,reference_province_to_city!$B$2:$B$11)</f>
        <v>Surabaya</v>
      </c>
      <c r="M5964" s="15" t="s">
        <v>20</v>
      </c>
      <c r="N5964" s="15">
        <v>60231.0</v>
      </c>
      <c r="O5964" s="15">
        <f t="array" ref="O5964">_xlfn.XLOOKUP(M5964,reference_postal_code!$B$2:$B$11,reference_postal_code!$A$2:$A$11)</f>
        <v>60231</v>
      </c>
      <c r="P5964" s="15" t="s">
        <v>166</v>
      </c>
      <c r="Q5964" s="15" t="s">
        <v>2867</v>
      </c>
      <c r="R5964" s="15" t="s">
        <v>65</v>
      </c>
      <c r="S5964" s="15" t="s">
        <v>83</v>
      </c>
      <c r="T5964" s="15" t="s">
        <v>2868</v>
      </c>
      <c r="U5964" s="28">
        <v>145920.0</v>
      </c>
      <c r="V5964" s="15">
        <v>2.0</v>
      </c>
      <c r="W5964" s="31">
        <v>0.2</v>
      </c>
      <c r="X5964" s="28">
        <v>49248.0</v>
      </c>
    </row>
    <row r="5965" ht="15.75" customHeight="1">
      <c r="A5965" s="15">
        <v>4387.0</v>
      </c>
      <c r="B5965" s="15" t="s">
        <v>8149</v>
      </c>
      <c r="C5965" s="18">
        <v>42670.0</v>
      </c>
      <c r="D5965" s="18">
        <v>42676.0</v>
      </c>
      <c r="E5965" s="18">
        <f t="shared" si="1"/>
        <v>42676</v>
      </c>
      <c r="F5965" s="15" t="s">
        <v>55</v>
      </c>
      <c r="G5965" s="15" t="s">
        <v>1858</v>
      </c>
      <c r="H5965" s="15" t="s">
        <v>1859</v>
      </c>
      <c r="I5965" s="15" t="s">
        <v>128</v>
      </c>
      <c r="J5965" s="15" t="s">
        <v>60</v>
      </c>
      <c r="K5965" s="15" t="s">
        <v>22</v>
      </c>
      <c r="L5965" s="15" t="str">
        <f t="array" ref="L5965">_xlfn.XLOOKUP(M5965,reference_province_to_city!$A$2:$A$11,reference_province_to_city!$B$2:$B$11)</f>
        <v>Surabaya</v>
      </c>
      <c r="M5965" s="15" t="s">
        <v>20</v>
      </c>
      <c r="N5965" s="15">
        <v>60231.0</v>
      </c>
      <c r="O5965" s="15">
        <f t="array" ref="O5965">_xlfn.XLOOKUP(M5965,reference_postal_code!$B$2:$B$11,reference_postal_code!$A$2:$A$11)</f>
        <v>60231</v>
      </c>
      <c r="P5965" s="15" t="s">
        <v>166</v>
      </c>
      <c r="Q5965" s="15" t="s">
        <v>3242</v>
      </c>
      <c r="R5965" s="15" t="s">
        <v>65</v>
      </c>
      <c r="S5965" s="15" t="s">
        <v>222</v>
      </c>
      <c r="T5965" s="15" t="s">
        <v>3243</v>
      </c>
      <c r="U5965" s="28">
        <v>658800.0</v>
      </c>
      <c r="V5965" s="15">
        <v>4.0</v>
      </c>
      <c r="W5965" s="31">
        <v>0.0</v>
      </c>
      <c r="X5965" s="28">
        <v>177876.0</v>
      </c>
    </row>
    <row r="5966" ht="15.75" customHeight="1">
      <c r="A5966" s="15">
        <v>4388.0</v>
      </c>
      <c r="B5966" s="15" t="s">
        <v>8149</v>
      </c>
      <c r="C5966" s="18">
        <v>42670.0</v>
      </c>
      <c r="D5966" s="18">
        <v>42676.0</v>
      </c>
      <c r="E5966" s="18">
        <f t="shared" si="1"/>
        <v>42676</v>
      </c>
      <c r="F5966" s="15" t="s">
        <v>55</v>
      </c>
      <c r="G5966" s="15" t="s">
        <v>1858</v>
      </c>
      <c r="H5966" s="15" t="s">
        <v>1859</v>
      </c>
      <c r="I5966" s="15" t="s">
        <v>128</v>
      </c>
      <c r="J5966" s="15" t="s">
        <v>60</v>
      </c>
      <c r="K5966" s="15" t="s">
        <v>22</v>
      </c>
      <c r="L5966" s="15" t="str">
        <f t="array" ref="L5966">_xlfn.XLOOKUP(M5966,reference_province_to_city!$A$2:$A$11,reference_province_to_city!$B$2:$B$11)</f>
        <v>Surabaya</v>
      </c>
      <c r="M5966" s="15" t="s">
        <v>20</v>
      </c>
      <c r="N5966" s="15">
        <v>60231.0</v>
      </c>
      <c r="O5966" s="15">
        <f t="array" ref="O5966">_xlfn.XLOOKUP(M5966,reference_postal_code!$B$2:$B$11,reference_postal_code!$A$2:$A$11)</f>
        <v>60231</v>
      </c>
      <c r="P5966" s="15" t="s">
        <v>166</v>
      </c>
      <c r="Q5966" s="15" t="s">
        <v>1354</v>
      </c>
      <c r="R5966" s="15" t="s">
        <v>65</v>
      </c>
      <c r="S5966" s="15" t="s">
        <v>83</v>
      </c>
      <c r="T5966" s="15" t="s">
        <v>1355</v>
      </c>
      <c r="U5966" s="28">
        <v>375480.0</v>
      </c>
      <c r="V5966" s="15">
        <v>3.0</v>
      </c>
      <c r="W5966" s="31">
        <v>0.2</v>
      </c>
      <c r="X5966" s="28">
        <v>117337.0</v>
      </c>
    </row>
    <row r="5967" ht="15.75" customHeight="1">
      <c r="A5967" s="15">
        <v>8598.0</v>
      </c>
      <c r="B5967" s="15" t="s">
        <v>8150</v>
      </c>
      <c r="C5967" s="18">
        <v>42670.0</v>
      </c>
      <c r="D5967" s="18">
        <v>42674.0</v>
      </c>
      <c r="E5967" s="18">
        <f t="shared" si="1"/>
        <v>42674</v>
      </c>
      <c r="F5967" s="15" t="s">
        <v>55</v>
      </c>
      <c r="G5967" s="15" t="s">
        <v>1568</v>
      </c>
      <c r="H5967" s="15" t="s">
        <v>1569</v>
      </c>
      <c r="I5967" s="15" t="s">
        <v>76</v>
      </c>
      <c r="J5967" s="15" t="s">
        <v>60</v>
      </c>
      <c r="K5967" s="15" t="s">
        <v>10</v>
      </c>
      <c r="L5967" s="15" t="str">
        <f t="array" ref="L5967">_xlfn.XLOOKUP(M5967,reference_province_to_city!$A$2:$A$11,reference_province_to_city!$B$2:$B$11)</f>
        <v>Jakarta</v>
      </c>
      <c r="M5967" s="15" t="s">
        <v>7</v>
      </c>
      <c r="N5967" s="15">
        <v>10110.0</v>
      </c>
      <c r="O5967" s="15">
        <f t="array" ref="O5967">_xlfn.XLOOKUP(M5967,reference_postal_code!$B$2:$B$11,reference_postal_code!$A$2:$A$11)</f>
        <v>10110</v>
      </c>
      <c r="P5967" s="15" t="s">
        <v>117</v>
      </c>
      <c r="Q5967" s="15" t="s">
        <v>2923</v>
      </c>
      <c r="R5967" s="15" t="s">
        <v>65</v>
      </c>
      <c r="S5967" s="15" t="s">
        <v>83</v>
      </c>
      <c r="T5967" s="15" t="s">
        <v>2924</v>
      </c>
      <c r="U5967" s="28">
        <v>1007040.0</v>
      </c>
      <c r="V5967" s="15">
        <v>4.0</v>
      </c>
      <c r="W5967" s="31">
        <v>0.2</v>
      </c>
      <c r="X5967" s="28">
        <v>377640.0</v>
      </c>
    </row>
    <row r="5968" ht="15.75" customHeight="1">
      <c r="A5968" s="15">
        <v>9535.0</v>
      </c>
      <c r="B5968" s="15" t="s">
        <v>8148</v>
      </c>
      <c r="C5968" s="18">
        <v>42670.0</v>
      </c>
      <c r="D5968" s="18">
        <v>42674.0</v>
      </c>
      <c r="E5968" s="18">
        <f t="shared" si="1"/>
        <v>42674</v>
      </c>
      <c r="F5968" s="15" t="s">
        <v>55</v>
      </c>
      <c r="G5968" s="15" t="s">
        <v>2658</v>
      </c>
      <c r="H5968" s="15" t="s">
        <v>2659</v>
      </c>
      <c r="I5968" s="15" t="s">
        <v>59</v>
      </c>
      <c r="J5968" s="15" t="s">
        <v>60</v>
      </c>
      <c r="K5968" s="15" t="s">
        <v>983</v>
      </c>
      <c r="L5968" s="15" t="str">
        <f t="array" ref="L5968">_xlfn.XLOOKUP(M5968,reference_province_to_city!$A$2:$A$11,reference_province_to_city!$B$2:$B$11)</f>
        <v>Surabaya</v>
      </c>
      <c r="M5968" s="15" t="s">
        <v>20</v>
      </c>
      <c r="N5968" s="15">
        <v>60231.0</v>
      </c>
      <c r="O5968" s="15">
        <f t="array" ref="O5968">_xlfn.XLOOKUP(M5968,reference_postal_code!$B$2:$B$11,reference_postal_code!$A$2:$A$11)</f>
        <v>60231</v>
      </c>
      <c r="P5968" s="15" t="s">
        <v>166</v>
      </c>
      <c r="Q5968" s="15" t="s">
        <v>989</v>
      </c>
      <c r="R5968" s="15" t="s">
        <v>65</v>
      </c>
      <c r="S5968" s="15" t="s">
        <v>87</v>
      </c>
      <c r="T5968" s="15" t="s">
        <v>990</v>
      </c>
      <c r="U5968" s="28">
        <v>502200.0</v>
      </c>
      <c r="V5968" s="15">
        <v>2.0</v>
      </c>
      <c r="W5968" s="31">
        <v>0.0</v>
      </c>
      <c r="X5968" s="28">
        <v>20088.0</v>
      </c>
    </row>
    <row r="5969" ht="15.75" customHeight="1">
      <c r="A5969" s="15">
        <v>4515.0</v>
      </c>
      <c r="B5969" s="15" t="s">
        <v>8151</v>
      </c>
      <c r="C5969" s="18">
        <v>42670.0</v>
      </c>
      <c r="D5969" s="18">
        <v>42675.0</v>
      </c>
      <c r="E5969" s="18">
        <f t="shared" si="1"/>
        <v>42675</v>
      </c>
      <c r="F5969" s="15" t="s">
        <v>114</v>
      </c>
      <c r="G5969" s="15" t="s">
        <v>2658</v>
      </c>
      <c r="H5969" s="15" t="s">
        <v>2659</v>
      </c>
      <c r="I5969" s="15" t="s">
        <v>59</v>
      </c>
      <c r="J5969" s="15" t="s">
        <v>60</v>
      </c>
      <c r="K5969" s="15" t="s">
        <v>22</v>
      </c>
      <c r="L5969" s="15" t="str">
        <f t="array" ref="L5969">_xlfn.XLOOKUP(M5969,reference_province_to_city!$A$2:$A$11,reference_province_to_city!$B$2:$B$11)</f>
        <v>Surabaya</v>
      </c>
      <c r="M5969" s="15" t="s">
        <v>20</v>
      </c>
      <c r="N5969" s="15">
        <v>60231.0</v>
      </c>
      <c r="O5969" s="15">
        <f t="array" ref="O5969">_xlfn.XLOOKUP(M5969,reference_postal_code!$B$2:$B$11,reference_postal_code!$A$2:$A$11)</f>
        <v>60231</v>
      </c>
      <c r="P5969" s="15" t="s">
        <v>166</v>
      </c>
      <c r="Q5969" s="15" t="s">
        <v>4194</v>
      </c>
      <c r="R5969" s="15" t="s">
        <v>106</v>
      </c>
      <c r="S5969" s="15" t="s">
        <v>107</v>
      </c>
      <c r="T5969" s="15" t="s">
        <v>4195</v>
      </c>
      <c r="U5969" s="28">
        <v>4364700.0</v>
      </c>
      <c r="V5969" s="15">
        <v>1.0</v>
      </c>
      <c r="W5969" s="31">
        <v>0.0</v>
      </c>
      <c r="X5969" s="28">
        <v>1134822.0</v>
      </c>
    </row>
    <row r="5970" ht="15.75" customHeight="1">
      <c r="A5970" s="15">
        <v>479.0</v>
      </c>
      <c r="B5970" s="15" t="s">
        <v>8152</v>
      </c>
      <c r="C5970" s="18">
        <v>42670.0</v>
      </c>
      <c r="D5970" s="18">
        <v>42676.0</v>
      </c>
      <c r="E5970" s="18">
        <f t="shared" si="1"/>
        <v>42676</v>
      </c>
      <c r="F5970" s="15" t="s">
        <v>55</v>
      </c>
      <c r="G5970" s="15" t="s">
        <v>4968</v>
      </c>
      <c r="H5970" s="15" t="s">
        <v>4969</v>
      </c>
      <c r="I5970" s="15" t="s">
        <v>59</v>
      </c>
      <c r="J5970" s="15" t="s">
        <v>60</v>
      </c>
      <c r="K5970" s="15" t="s">
        <v>31</v>
      </c>
      <c r="L5970" s="15" t="str">
        <f t="array" ref="L5970">_xlfn.XLOOKUP(M5970,reference_province_to_city!$A$2:$A$11,reference_province_to_city!$B$2:$B$11)</f>
        <v>Balikpapan</v>
      </c>
      <c r="M5970" s="15" t="s">
        <v>21</v>
      </c>
      <c r="N5970" s="15">
        <v>76114.0</v>
      </c>
      <c r="O5970" s="15">
        <f t="array" ref="O5970">_xlfn.XLOOKUP(M5970,reference_postal_code!$B$2:$B$11,reference_postal_code!$A$2:$A$11)</f>
        <v>76114</v>
      </c>
      <c r="P5970" s="15" t="s">
        <v>166</v>
      </c>
      <c r="Q5970" s="15" t="s">
        <v>5315</v>
      </c>
      <c r="R5970" s="15" t="s">
        <v>106</v>
      </c>
      <c r="S5970" s="15" t="s">
        <v>139</v>
      </c>
      <c r="T5970" s="15" t="s">
        <v>5316</v>
      </c>
      <c r="U5970" s="28">
        <v>603000.0</v>
      </c>
      <c r="V5970" s="15">
        <v>3.0</v>
      </c>
      <c r="W5970" s="31">
        <v>0.0</v>
      </c>
      <c r="X5970" s="28">
        <v>289440.0</v>
      </c>
    </row>
    <row r="5971" ht="15.75" customHeight="1">
      <c r="A5971" s="15">
        <v>9533.0</v>
      </c>
      <c r="B5971" s="15" t="s">
        <v>8148</v>
      </c>
      <c r="C5971" s="18">
        <v>42670.0</v>
      </c>
      <c r="D5971" s="18">
        <v>42674.0</v>
      </c>
      <c r="E5971" s="18">
        <f t="shared" si="1"/>
        <v>42674</v>
      </c>
      <c r="F5971" s="15" t="s">
        <v>55</v>
      </c>
      <c r="G5971" s="15" t="s">
        <v>2658</v>
      </c>
      <c r="H5971" s="15" t="s">
        <v>2659</v>
      </c>
      <c r="I5971" s="15" t="s">
        <v>59</v>
      </c>
      <c r="J5971" s="15" t="s">
        <v>60</v>
      </c>
      <c r="K5971" s="15" t="s">
        <v>22</v>
      </c>
      <c r="L5971" s="15" t="str">
        <f t="array" ref="L5971">_xlfn.XLOOKUP(M5971,reference_province_to_city!$A$2:$A$11,reference_province_to_city!$B$2:$B$11)</f>
        <v>Surabaya</v>
      </c>
      <c r="M5971" s="15" t="s">
        <v>20</v>
      </c>
      <c r="N5971" s="15">
        <v>60231.0</v>
      </c>
      <c r="O5971" s="15">
        <f t="array" ref="O5971">_xlfn.XLOOKUP(M5971,reference_postal_code!$B$2:$B$11,reference_postal_code!$A$2:$A$11)</f>
        <v>60231</v>
      </c>
      <c r="P5971" s="15" t="s">
        <v>166</v>
      </c>
      <c r="Q5971" s="15" t="s">
        <v>2452</v>
      </c>
      <c r="R5971" s="15" t="s">
        <v>106</v>
      </c>
      <c r="S5971" s="15" t="s">
        <v>107</v>
      </c>
      <c r="T5971" s="15" t="s">
        <v>2453</v>
      </c>
      <c r="U5971" s="28">
        <v>6414660.0</v>
      </c>
      <c r="V5971" s="15">
        <v>14.0</v>
      </c>
      <c r="W5971" s="31">
        <v>0.1</v>
      </c>
      <c r="X5971" s="28">
        <v>1211658.0</v>
      </c>
    </row>
    <row r="5972" ht="15.75" customHeight="1">
      <c r="A5972" s="15">
        <v>1236.0</v>
      </c>
      <c r="B5972" s="15" t="s">
        <v>8153</v>
      </c>
      <c r="C5972" s="18">
        <v>42671.0</v>
      </c>
      <c r="D5972" s="18">
        <v>42671.0</v>
      </c>
      <c r="E5972" s="18">
        <f t="shared" si="1"/>
        <v>42671</v>
      </c>
      <c r="F5972" s="15" t="s">
        <v>466</v>
      </c>
      <c r="G5972" s="15" t="s">
        <v>1476</v>
      </c>
      <c r="H5972" s="15" t="s">
        <v>1477</v>
      </c>
      <c r="I5972" s="15" t="s">
        <v>59</v>
      </c>
      <c r="J5972" s="15" t="s">
        <v>60</v>
      </c>
      <c r="K5972" s="15" t="s">
        <v>10</v>
      </c>
      <c r="L5972" s="15" t="str">
        <f t="array" ref="L5972">_xlfn.XLOOKUP(M5972,reference_province_to_city!$A$2:$A$11,reference_province_to_city!$B$2:$B$11)</f>
        <v>Jakarta</v>
      </c>
      <c r="M5972" s="15" t="s">
        <v>7</v>
      </c>
      <c r="N5972" s="15">
        <v>10110.0</v>
      </c>
      <c r="O5972" s="15">
        <f t="array" ref="O5972">_xlfn.XLOOKUP(M5972,reference_postal_code!$B$2:$B$11,reference_postal_code!$A$2:$A$11)</f>
        <v>10110</v>
      </c>
      <c r="P5972" s="15" t="s">
        <v>117</v>
      </c>
      <c r="Q5972" s="15" t="s">
        <v>1115</v>
      </c>
      <c r="R5972" s="15" t="s">
        <v>65</v>
      </c>
      <c r="S5972" s="15" t="s">
        <v>83</v>
      </c>
      <c r="T5972" s="15" t="s">
        <v>1116</v>
      </c>
      <c r="U5972" s="28">
        <v>561375.0</v>
      </c>
      <c r="V5972" s="15">
        <v>5.0</v>
      </c>
      <c r="W5972" s="31">
        <v>0.7</v>
      </c>
      <c r="X5972" s="28">
        <v>-449100.0</v>
      </c>
    </row>
    <row r="5973" ht="15.75" customHeight="1">
      <c r="A5973" s="15">
        <v>1238.0</v>
      </c>
      <c r="B5973" s="15" t="s">
        <v>8153</v>
      </c>
      <c r="C5973" s="18">
        <v>42671.0</v>
      </c>
      <c r="D5973" s="18">
        <v>42671.0</v>
      </c>
      <c r="E5973" s="18">
        <f t="shared" si="1"/>
        <v>42671</v>
      </c>
      <c r="F5973" s="15" t="s">
        <v>466</v>
      </c>
      <c r="G5973" s="15" t="s">
        <v>1476</v>
      </c>
      <c r="H5973" s="15" t="s">
        <v>1477</v>
      </c>
      <c r="I5973" s="15" t="s">
        <v>59</v>
      </c>
      <c r="J5973" s="15" t="s">
        <v>60</v>
      </c>
      <c r="L5973" s="15" t="str">
        <f t="array" ref="L5973">_xlfn.XLOOKUP(M5973,reference_province_to_city!$A$2:$A$11,reference_province_to_city!$B$2:$B$11)</f>
        <v>Jakarta</v>
      </c>
      <c r="M5973" s="15" t="s">
        <v>7</v>
      </c>
      <c r="N5973" s="15">
        <v>10110.0</v>
      </c>
      <c r="O5973" s="15">
        <f t="array" ref="O5973">_xlfn.XLOOKUP(M5973,reference_postal_code!$B$2:$B$11,reference_postal_code!$A$2:$A$11)</f>
        <v>10110</v>
      </c>
      <c r="P5973" s="15" t="s">
        <v>117</v>
      </c>
      <c r="Q5973" s="15" t="s">
        <v>4067</v>
      </c>
      <c r="R5973" s="15" t="s">
        <v>106</v>
      </c>
      <c r="S5973" s="15" t="s">
        <v>139</v>
      </c>
      <c r="T5973" s="15" t="s">
        <v>4068</v>
      </c>
      <c r="U5973" s="28">
        <v>2475720.0</v>
      </c>
      <c r="V5973" s="15">
        <v>3.0</v>
      </c>
      <c r="W5973" s="31">
        <v>0.2</v>
      </c>
      <c r="X5973" s="28">
        <v>618930.0</v>
      </c>
    </row>
    <row r="5974" ht="15.75" customHeight="1">
      <c r="A5974" s="15">
        <v>7203.0</v>
      </c>
      <c r="B5974" s="15" t="s">
        <v>8154</v>
      </c>
      <c r="C5974" s="18">
        <v>42671.0</v>
      </c>
      <c r="D5974" s="18">
        <v>42671.0</v>
      </c>
      <c r="E5974" s="18">
        <f t="shared" si="1"/>
        <v>42671</v>
      </c>
      <c r="F5974" s="15" t="s">
        <v>466</v>
      </c>
      <c r="G5974" s="15" t="s">
        <v>5684</v>
      </c>
      <c r="H5974" s="15" t="s">
        <v>5685</v>
      </c>
      <c r="I5974" s="15" t="s">
        <v>128</v>
      </c>
      <c r="J5974" s="15" t="s">
        <v>60</v>
      </c>
      <c r="K5974" s="15" t="s">
        <v>17</v>
      </c>
      <c r="L5974" s="15" t="str">
        <f t="array" ref="L5974">_xlfn.XLOOKUP(M5974,reference_province_to_city!$A$2:$A$11,reference_province_to_city!$B$2:$B$11)</f>
        <v>Semarang</v>
      </c>
      <c r="M5974" s="15" t="s">
        <v>15</v>
      </c>
      <c r="N5974" s="15">
        <v>50111.0</v>
      </c>
      <c r="O5974" s="15">
        <f t="array" ref="O5974">_xlfn.XLOOKUP(M5974,reference_postal_code!$B$2:$B$11,reference_postal_code!$A$2:$A$11)</f>
        <v>50111</v>
      </c>
      <c r="P5974" s="15" t="s">
        <v>77</v>
      </c>
      <c r="Q5974" s="15" t="s">
        <v>7698</v>
      </c>
      <c r="R5974" s="15" t="s">
        <v>106</v>
      </c>
      <c r="S5974" s="15" t="s">
        <v>139</v>
      </c>
      <c r="T5974" s="15" t="s">
        <v>7699</v>
      </c>
      <c r="U5974" s="28">
        <v>1.1352E7</v>
      </c>
      <c r="V5974" s="15">
        <v>5.0</v>
      </c>
      <c r="W5974" s="31">
        <v>0.0</v>
      </c>
      <c r="X5974" s="28">
        <v>1135200.0</v>
      </c>
    </row>
    <row r="5975" ht="15.75" customHeight="1">
      <c r="A5975" s="15">
        <v>303.0</v>
      </c>
      <c r="B5975" s="15" t="s">
        <v>8155</v>
      </c>
      <c r="C5975" s="18">
        <v>42671.0</v>
      </c>
      <c r="D5975" s="18">
        <v>42677.0</v>
      </c>
      <c r="E5975" s="18">
        <f t="shared" si="1"/>
        <v>42677</v>
      </c>
      <c r="F5975" s="15" t="s">
        <v>55</v>
      </c>
      <c r="G5975" s="15" t="s">
        <v>888</v>
      </c>
      <c r="H5975" s="15" t="s">
        <v>889</v>
      </c>
      <c r="I5975" s="15" t="s">
        <v>128</v>
      </c>
      <c r="J5975" s="15" t="s">
        <v>60</v>
      </c>
      <c r="K5975" s="15" t="s">
        <v>28</v>
      </c>
      <c r="L5975" s="15" t="str">
        <f t="array" ref="L5975">_xlfn.XLOOKUP(M5975,reference_province_to_city!$A$2:$A$11,reference_province_to_city!$B$2:$B$11)</f>
        <v>Medan</v>
      </c>
      <c r="M5975" s="15" t="s">
        <v>11</v>
      </c>
      <c r="N5975" s="15">
        <v>20111.0</v>
      </c>
      <c r="O5975" s="15">
        <f t="array" ref="O5975">_xlfn.XLOOKUP(M5975,reference_postal_code!$B$2:$B$11,reference_postal_code!$A$2:$A$11)</f>
        <v>20111</v>
      </c>
      <c r="P5975" s="15" t="s">
        <v>77</v>
      </c>
      <c r="Q5975" s="15" t="s">
        <v>1926</v>
      </c>
      <c r="R5975" s="15" t="s">
        <v>65</v>
      </c>
      <c r="S5975" s="15" t="s">
        <v>83</v>
      </c>
      <c r="T5975" s="15" t="s">
        <v>1927</v>
      </c>
      <c r="U5975" s="28">
        <v>214200.0</v>
      </c>
      <c r="V5975" s="15">
        <v>1.0</v>
      </c>
      <c r="W5975" s="31">
        <v>0.0</v>
      </c>
      <c r="X5975" s="28">
        <v>98532.0</v>
      </c>
    </row>
    <row r="5976" ht="15.75" customHeight="1">
      <c r="A5976" s="15">
        <v>1262.0</v>
      </c>
      <c r="B5976" s="15" t="s">
        <v>8156</v>
      </c>
      <c r="C5976" s="18">
        <v>42671.0</v>
      </c>
      <c r="D5976" s="18">
        <v>42678.0</v>
      </c>
      <c r="E5976" s="18">
        <f t="shared" si="1"/>
        <v>42678</v>
      </c>
      <c r="F5976" s="15" t="s">
        <v>55</v>
      </c>
      <c r="G5976" s="15" t="s">
        <v>3392</v>
      </c>
      <c r="H5976" s="15" t="s">
        <v>3393</v>
      </c>
      <c r="I5976" s="15" t="s">
        <v>128</v>
      </c>
      <c r="J5976" s="15" t="s">
        <v>60</v>
      </c>
      <c r="K5976" s="15" t="s">
        <v>17</v>
      </c>
      <c r="L5976" s="15" t="str">
        <f t="array" ref="L5976">_xlfn.XLOOKUP(M5976,reference_province_to_city!$A$2:$A$11,reference_province_to_city!$B$2:$B$11)</f>
        <v>Semarang</v>
      </c>
      <c r="M5976" s="15" t="s">
        <v>15</v>
      </c>
      <c r="N5976" s="15">
        <v>50111.0</v>
      </c>
      <c r="O5976" s="15">
        <f t="array" ref="O5976">_xlfn.XLOOKUP(M5976,reference_postal_code!$B$2:$B$11,reference_postal_code!$A$2:$A$11)</f>
        <v>50111</v>
      </c>
      <c r="P5976" s="15" t="s">
        <v>77</v>
      </c>
      <c r="Q5976" s="15" t="s">
        <v>4892</v>
      </c>
      <c r="R5976" s="15" t="s">
        <v>65</v>
      </c>
      <c r="S5976" s="15" t="s">
        <v>83</v>
      </c>
      <c r="T5976" s="15" t="s">
        <v>4893</v>
      </c>
      <c r="U5976" s="28">
        <v>264240.0</v>
      </c>
      <c r="V5976" s="15">
        <v>4.0</v>
      </c>
      <c r="W5976" s="31">
        <v>0.7</v>
      </c>
      <c r="X5976" s="28">
        <v>-211392.0</v>
      </c>
    </row>
    <row r="5977" ht="15.75" customHeight="1">
      <c r="A5977" s="15">
        <v>219.0</v>
      </c>
      <c r="B5977" s="15" t="s">
        <v>8157</v>
      </c>
      <c r="C5977" s="18">
        <v>42671.0</v>
      </c>
      <c r="D5977" s="18">
        <v>42675.0</v>
      </c>
      <c r="E5977" s="18">
        <f t="shared" si="1"/>
        <v>42675</v>
      </c>
      <c r="F5977" s="15" t="s">
        <v>55</v>
      </c>
      <c r="G5977" s="15" t="s">
        <v>5492</v>
      </c>
      <c r="H5977" s="15" t="s">
        <v>5493</v>
      </c>
      <c r="I5977" s="15" t="s">
        <v>59</v>
      </c>
      <c r="J5977" s="15" t="s">
        <v>60</v>
      </c>
      <c r="K5977" s="15" t="s">
        <v>14</v>
      </c>
      <c r="L5977" s="15" t="str">
        <f t="array" ref="L5977">_xlfn.XLOOKUP(M5977,reference_province_to_city!$A$2:$A$11,reference_province_to_city!$B$2:$B$11)</f>
        <v>Bandung</v>
      </c>
      <c r="M5977" s="15" t="s">
        <v>12</v>
      </c>
      <c r="N5977" s="15">
        <v>40111.0</v>
      </c>
      <c r="O5977" s="15">
        <f t="array" ref="O5977">_xlfn.XLOOKUP(M5977,reference_postal_code!$B$2:$B$11,reference_postal_code!$A$2:$A$11)</f>
        <v>40111</v>
      </c>
      <c r="P5977" s="15" t="s">
        <v>117</v>
      </c>
      <c r="Q5977" s="15" t="s">
        <v>1764</v>
      </c>
      <c r="R5977" s="15" t="s">
        <v>110</v>
      </c>
      <c r="S5977" s="15" t="s">
        <v>111</v>
      </c>
      <c r="T5977" s="15" t="s">
        <v>1765</v>
      </c>
      <c r="U5977" s="28">
        <v>4535640.0</v>
      </c>
      <c r="V5977" s="15">
        <v>3.0</v>
      </c>
      <c r="W5977" s="31">
        <v>0.2</v>
      </c>
      <c r="X5977" s="28">
        <v>340173.0</v>
      </c>
    </row>
    <row r="5978" ht="15.75" customHeight="1">
      <c r="A5978" s="15">
        <v>218.0</v>
      </c>
      <c r="B5978" s="15" t="s">
        <v>8157</v>
      </c>
      <c r="C5978" s="18">
        <v>42671.0</v>
      </c>
      <c r="D5978" s="18">
        <v>42675.0</v>
      </c>
      <c r="E5978" s="18">
        <f t="shared" si="1"/>
        <v>42675</v>
      </c>
      <c r="F5978" s="15" t="s">
        <v>55</v>
      </c>
      <c r="G5978" s="15" t="s">
        <v>5492</v>
      </c>
      <c r="H5978" s="15" t="s">
        <v>5493</v>
      </c>
      <c r="I5978" s="15" t="s">
        <v>59</v>
      </c>
      <c r="J5978" s="15" t="s">
        <v>60</v>
      </c>
      <c r="K5978" s="15" t="s">
        <v>14</v>
      </c>
      <c r="L5978" s="15" t="str">
        <f t="array" ref="L5978">_xlfn.XLOOKUP(M5978,reference_province_to_city!$A$2:$A$11,reference_province_to_city!$B$2:$B$11)</f>
        <v>Bandung</v>
      </c>
      <c r="M5978" s="15" t="s">
        <v>12</v>
      </c>
      <c r="N5978" s="15">
        <v>40111.0</v>
      </c>
      <c r="O5978" s="15">
        <f t="array" ref="O5978">_xlfn.XLOOKUP(M5978,reference_postal_code!$B$2:$B$11,reference_postal_code!$A$2:$A$11)</f>
        <v>40111</v>
      </c>
      <c r="P5978" s="15" t="s">
        <v>117</v>
      </c>
      <c r="Q5978" s="15" t="s">
        <v>3970</v>
      </c>
      <c r="R5978" s="15" t="s">
        <v>65</v>
      </c>
      <c r="S5978" s="15" t="s">
        <v>87</v>
      </c>
      <c r="T5978" s="15" t="s">
        <v>3971</v>
      </c>
      <c r="U5978" s="28">
        <v>1395900.0</v>
      </c>
      <c r="V5978" s="15">
        <v>6.0</v>
      </c>
      <c r="W5978" s="31">
        <v>0.0</v>
      </c>
      <c r="X5978" s="28">
        <v>390852.0</v>
      </c>
    </row>
    <row r="5979" ht="15.75" customHeight="1">
      <c r="A5979" s="15">
        <v>301.0</v>
      </c>
      <c r="B5979" s="15" t="s">
        <v>8155</v>
      </c>
      <c r="C5979" s="18">
        <v>42671.0</v>
      </c>
      <c r="D5979" s="18">
        <v>42677.0</v>
      </c>
      <c r="E5979" s="18">
        <f t="shared" si="1"/>
        <v>42677</v>
      </c>
      <c r="F5979" s="15" t="s">
        <v>55</v>
      </c>
      <c r="G5979" s="15" t="s">
        <v>888</v>
      </c>
      <c r="H5979" s="15" t="s">
        <v>889</v>
      </c>
      <c r="I5979" s="15" t="s">
        <v>128</v>
      </c>
      <c r="J5979" s="15" t="s">
        <v>60</v>
      </c>
      <c r="K5979" s="15" t="s">
        <v>28</v>
      </c>
      <c r="L5979" s="15" t="str">
        <f t="array" ref="L5979">_xlfn.XLOOKUP(M5979,reference_province_to_city!$A$2:$A$11,reference_province_to_city!$B$2:$B$11)</f>
        <v>Medan</v>
      </c>
      <c r="M5979" s="15" t="s">
        <v>11</v>
      </c>
      <c r="N5979" s="15">
        <v>20111.0</v>
      </c>
      <c r="O5979" s="15">
        <f t="array" ref="O5979">_xlfn.XLOOKUP(M5979,reference_postal_code!$B$2:$B$11,reference_postal_code!$A$2:$A$11)</f>
        <v>20111</v>
      </c>
      <c r="P5979" s="15" t="s">
        <v>77</v>
      </c>
      <c r="Q5979" s="15" t="s">
        <v>7147</v>
      </c>
      <c r="R5979" s="15" t="s">
        <v>65</v>
      </c>
      <c r="S5979" s="15" t="s">
        <v>66</v>
      </c>
      <c r="T5979" s="15" t="s">
        <v>7148</v>
      </c>
      <c r="U5979" s="28">
        <v>853650.0</v>
      </c>
      <c r="V5979" s="15">
        <v>3.0</v>
      </c>
      <c r="W5979" s="31">
        <v>0.0</v>
      </c>
      <c r="X5979" s="28">
        <v>409752.0</v>
      </c>
    </row>
    <row r="5980" ht="15.75" customHeight="1">
      <c r="A5980" s="15">
        <v>4951.0</v>
      </c>
      <c r="B5980" s="15" t="s">
        <v>8158</v>
      </c>
      <c r="C5980" s="18">
        <v>42671.0</v>
      </c>
      <c r="D5980" s="18"/>
      <c r="E5980" s="18">
        <f t="shared" si="1"/>
        <v>42674</v>
      </c>
      <c r="F5980" s="15" t="s">
        <v>114</v>
      </c>
      <c r="G5980" s="15" t="s">
        <v>2044</v>
      </c>
      <c r="H5980" s="15" t="s">
        <v>2045</v>
      </c>
      <c r="I5980" s="15" t="s">
        <v>59</v>
      </c>
      <c r="J5980" s="15" t="s">
        <v>60</v>
      </c>
      <c r="K5980" s="15" t="s">
        <v>31</v>
      </c>
      <c r="L5980" s="15" t="str">
        <f t="array" ref="L5980">_xlfn.XLOOKUP(M5980,reference_province_to_city!$A$2:$A$11,reference_province_to_city!$B$2:$B$11)</f>
        <v>Balikpapan</v>
      </c>
      <c r="M5980" s="15" t="s">
        <v>21</v>
      </c>
      <c r="N5980" s="15">
        <v>76114.0</v>
      </c>
      <c r="O5980" s="15">
        <f t="array" ref="O5980">_xlfn.XLOOKUP(M5980,reference_postal_code!$B$2:$B$11,reference_postal_code!$A$2:$A$11)</f>
        <v>76114</v>
      </c>
      <c r="P5980" s="15" t="s">
        <v>166</v>
      </c>
      <c r="Q5980" s="15" t="s">
        <v>2995</v>
      </c>
      <c r="R5980" s="15" t="s">
        <v>65</v>
      </c>
      <c r="S5980" s="15" t="s">
        <v>93</v>
      </c>
      <c r="T5980" s="15" t="s">
        <v>2996</v>
      </c>
      <c r="U5980" s="28">
        <v>186300.0</v>
      </c>
      <c r="V5980" s="15">
        <v>3.0</v>
      </c>
      <c r="W5980" s="31">
        <v>0.0</v>
      </c>
      <c r="X5980" s="28">
        <v>78246.0</v>
      </c>
    </row>
    <row r="5981" ht="15.75" customHeight="1">
      <c r="A5981" s="15">
        <v>302.0</v>
      </c>
      <c r="B5981" s="15" t="s">
        <v>8155</v>
      </c>
      <c r="C5981" s="18">
        <v>42671.0</v>
      </c>
      <c r="D5981" s="18"/>
      <c r="E5981" s="18">
        <f t="shared" si="1"/>
        <v>42674</v>
      </c>
      <c r="F5981" s="15" t="s">
        <v>55</v>
      </c>
      <c r="G5981" s="15" t="s">
        <v>888</v>
      </c>
      <c r="H5981" s="15" t="s">
        <v>889</v>
      </c>
      <c r="I5981" s="15" t="s">
        <v>128</v>
      </c>
      <c r="J5981" s="15" t="s">
        <v>60</v>
      </c>
      <c r="K5981" s="15" t="s">
        <v>28</v>
      </c>
      <c r="L5981" s="15" t="str">
        <f t="array" ref="L5981">_xlfn.XLOOKUP(M5981,reference_province_to_city!$A$2:$A$11,reference_province_to_city!$B$2:$B$11)</f>
        <v>Medan</v>
      </c>
      <c r="M5981" s="15" t="s">
        <v>11</v>
      </c>
      <c r="N5981" s="15">
        <v>20111.0</v>
      </c>
      <c r="O5981" s="15">
        <f t="array" ref="O5981">_xlfn.XLOOKUP(M5981,reference_postal_code!$B$2:$B$11,reference_postal_code!$A$2:$A$11)</f>
        <v>20111</v>
      </c>
      <c r="P5981" s="15" t="s">
        <v>77</v>
      </c>
      <c r="Q5981" s="15" t="s">
        <v>4298</v>
      </c>
      <c r="R5981" s="15" t="s">
        <v>106</v>
      </c>
      <c r="S5981" s="15" t="s">
        <v>139</v>
      </c>
      <c r="T5981" s="15" t="s">
        <v>4299</v>
      </c>
      <c r="U5981" s="28">
        <v>1164000.0</v>
      </c>
      <c r="V5981" s="15">
        <v>4.0</v>
      </c>
      <c r="W5981" s="31">
        <v>0.0</v>
      </c>
      <c r="X5981" s="28">
        <v>570360.0</v>
      </c>
    </row>
    <row r="5982" ht="15.75" customHeight="1">
      <c r="A5982" s="15">
        <v>382.0</v>
      </c>
      <c r="B5982" s="15" t="s">
        <v>8159</v>
      </c>
      <c r="C5982" s="18">
        <v>42671.0</v>
      </c>
      <c r="D5982" s="18">
        <v>42672.0</v>
      </c>
      <c r="E5982" s="18">
        <f t="shared" si="1"/>
        <v>42672</v>
      </c>
      <c r="F5982" s="15" t="s">
        <v>125</v>
      </c>
      <c r="G5982" s="15" t="s">
        <v>7373</v>
      </c>
      <c r="H5982" s="15" t="s">
        <v>7374</v>
      </c>
      <c r="I5982" s="15" t="s">
        <v>128</v>
      </c>
      <c r="J5982" s="15" t="s">
        <v>60</v>
      </c>
      <c r="K5982" s="15" t="s">
        <v>19</v>
      </c>
      <c r="L5982" s="15" t="str">
        <f t="array" ref="L5982">_xlfn.XLOOKUP(M5982,reference_province_to_city!$A$2:$A$11,reference_province_to_city!$B$2:$B$11)</f>
        <v>Yogyakarta</v>
      </c>
      <c r="M5982" s="15" t="s">
        <v>18</v>
      </c>
      <c r="N5982" s="15">
        <v>55111.0</v>
      </c>
      <c r="O5982" s="15">
        <f t="array" ref="O5982">_xlfn.XLOOKUP(M5982,reference_postal_code!$B$2:$B$11,reference_postal_code!$A$2:$A$11)</f>
        <v>55111</v>
      </c>
      <c r="P5982" s="15" t="s">
        <v>77</v>
      </c>
      <c r="Q5982" s="15" t="s">
        <v>2141</v>
      </c>
      <c r="R5982" s="15" t="s">
        <v>65</v>
      </c>
      <c r="S5982" s="15" t="s">
        <v>66</v>
      </c>
      <c r="T5982" s="15" t="s">
        <v>2142</v>
      </c>
      <c r="U5982" s="28">
        <v>764400.0</v>
      </c>
      <c r="V5982" s="15">
        <v>7.0</v>
      </c>
      <c r="W5982" s="31">
        <v>0.0</v>
      </c>
      <c r="X5982" s="28">
        <v>382200.0</v>
      </c>
    </row>
    <row r="5983" ht="15.75" customHeight="1">
      <c r="A5983" s="15">
        <v>3878.0</v>
      </c>
      <c r="B5983" s="15" t="s">
        <v>8160</v>
      </c>
      <c r="C5983" s="18">
        <v>42671.0</v>
      </c>
      <c r="D5983" s="18">
        <v>42676.0</v>
      </c>
      <c r="E5983" s="18">
        <f t="shared" si="1"/>
        <v>42676</v>
      </c>
      <c r="F5983" s="15" t="s">
        <v>55</v>
      </c>
      <c r="G5983" s="15" t="s">
        <v>2171</v>
      </c>
      <c r="H5983" s="15" t="s">
        <v>2172</v>
      </c>
      <c r="I5983" s="15" t="s">
        <v>59</v>
      </c>
      <c r="J5983" s="15" t="s">
        <v>60</v>
      </c>
      <c r="K5983" s="15" t="s">
        <v>22</v>
      </c>
      <c r="L5983" s="15" t="str">
        <f t="array" ref="L5983">_xlfn.XLOOKUP(M5983,reference_province_to_city!$A$2:$A$11,reference_province_to_city!$B$2:$B$11)</f>
        <v>Surabaya</v>
      </c>
      <c r="M5983" s="15" t="s">
        <v>20</v>
      </c>
      <c r="N5983" s="15">
        <v>60231.0</v>
      </c>
      <c r="O5983" s="15">
        <f t="array" ref="O5983">_xlfn.XLOOKUP(M5983,reference_postal_code!$B$2:$B$11,reference_postal_code!$A$2:$A$11)</f>
        <v>60231</v>
      </c>
      <c r="P5983" s="15" t="s">
        <v>166</v>
      </c>
      <c r="Q5983" s="15" t="s">
        <v>4519</v>
      </c>
      <c r="R5983" s="15" t="s">
        <v>65</v>
      </c>
      <c r="S5983" s="15" t="s">
        <v>83</v>
      </c>
      <c r="T5983" s="15" t="s">
        <v>4520</v>
      </c>
      <c r="U5983" s="28">
        <v>572850.0</v>
      </c>
      <c r="V5983" s="15">
        <v>5.0</v>
      </c>
      <c r="W5983" s="31">
        <v>0.7</v>
      </c>
      <c r="X5983" s="28">
        <v>-400995.0</v>
      </c>
    </row>
    <row r="5984" ht="15.75" customHeight="1">
      <c r="A5984" s="15">
        <v>300.0</v>
      </c>
      <c r="B5984" s="15" t="s">
        <v>8155</v>
      </c>
      <c r="C5984" s="18">
        <v>42671.0</v>
      </c>
      <c r="D5984" s="18">
        <v>42677.0</v>
      </c>
      <c r="E5984" s="18">
        <f t="shared" si="1"/>
        <v>42677</v>
      </c>
      <c r="F5984" s="15" t="s">
        <v>55</v>
      </c>
      <c r="G5984" s="15" t="s">
        <v>888</v>
      </c>
      <c r="H5984" s="15" t="s">
        <v>889</v>
      </c>
      <c r="I5984" s="15" t="s">
        <v>128</v>
      </c>
      <c r="J5984" s="15" t="s">
        <v>60</v>
      </c>
      <c r="K5984" s="15" t="s">
        <v>289</v>
      </c>
      <c r="L5984" s="15" t="str">
        <f t="array" ref="L5984">_xlfn.XLOOKUP(M5984,reference_province_to_city!$A$2:$A$11,reference_province_to_city!$B$2:$B$11)</f>
        <v>Medan</v>
      </c>
      <c r="M5984" s="15" t="s">
        <v>11</v>
      </c>
      <c r="N5984" s="15">
        <v>20111.0</v>
      </c>
      <c r="O5984" s="15">
        <f t="array" ref="O5984">_xlfn.XLOOKUP(M5984,reference_postal_code!$B$2:$B$11,reference_postal_code!$A$2:$A$11)</f>
        <v>20111</v>
      </c>
      <c r="P5984" s="15" t="s">
        <v>77</v>
      </c>
      <c r="Q5984" s="15" t="s">
        <v>5220</v>
      </c>
      <c r="R5984" s="15" t="s">
        <v>65</v>
      </c>
      <c r="S5984" s="15" t="s">
        <v>87</v>
      </c>
      <c r="T5984" s="15" t="s">
        <v>5221</v>
      </c>
      <c r="U5984" s="28">
        <v>1.62372E7</v>
      </c>
      <c r="V5984" s="15">
        <v>8.0</v>
      </c>
      <c r="W5984" s="31">
        <v>0.0</v>
      </c>
      <c r="X5984" s="28">
        <v>162372.0</v>
      </c>
    </row>
    <row r="5985" ht="15.75" customHeight="1">
      <c r="A5985" s="15">
        <v>383.0</v>
      </c>
      <c r="B5985" s="15" t="s">
        <v>8159</v>
      </c>
      <c r="C5985" s="18">
        <v>42671.0</v>
      </c>
      <c r="D5985" s="18">
        <v>42672.0</v>
      </c>
      <c r="E5985" s="18">
        <f t="shared" si="1"/>
        <v>42672</v>
      </c>
      <c r="F5985" s="15" t="s">
        <v>125</v>
      </c>
      <c r="G5985" s="15" t="s">
        <v>7373</v>
      </c>
      <c r="H5985" s="15" t="s">
        <v>7374</v>
      </c>
      <c r="I5985" s="15" t="s">
        <v>128</v>
      </c>
      <c r="J5985" s="15" t="s">
        <v>60</v>
      </c>
      <c r="K5985" s="15" t="s">
        <v>19</v>
      </c>
      <c r="L5985" s="15" t="str">
        <f t="array" ref="L5985">_xlfn.XLOOKUP(M5985,reference_province_to_city!$A$2:$A$11,reference_province_to_city!$B$2:$B$11)</f>
        <v>Yogyakarta</v>
      </c>
      <c r="M5985" s="15" t="s">
        <v>18</v>
      </c>
      <c r="N5985" s="15">
        <v>55111.0</v>
      </c>
      <c r="O5985" s="15">
        <f t="array" ref="O5985">_xlfn.XLOOKUP(M5985,reference_postal_code!$B$2:$B$11,reference_postal_code!$A$2:$A$11)</f>
        <v>55111</v>
      </c>
      <c r="P5985" s="15" t="s">
        <v>77</v>
      </c>
      <c r="Q5985" s="15" t="s">
        <v>2797</v>
      </c>
      <c r="R5985" s="15" t="s">
        <v>65</v>
      </c>
      <c r="S5985" s="15" t="s">
        <v>83</v>
      </c>
      <c r="T5985" s="15" t="s">
        <v>2798</v>
      </c>
      <c r="U5985" s="28">
        <v>743040.0</v>
      </c>
      <c r="V5985" s="15">
        <v>3.0</v>
      </c>
      <c r="W5985" s="31">
        <v>0.2</v>
      </c>
      <c r="X5985" s="28">
        <v>260064.0</v>
      </c>
    </row>
    <row r="5986" ht="15.75" customHeight="1">
      <c r="A5986" s="15">
        <v>1235.0</v>
      </c>
      <c r="B5986" s="15" t="s">
        <v>8153</v>
      </c>
      <c r="C5986" s="18">
        <v>42671.0</v>
      </c>
      <c r="D5986" s="18">
        <v>42671.0</v>
      </c>
      <c r="E5986" s="18">
        <f t="shared" si="1"/>
        <v>42671</v>
      </c>
      <c r="F5986" s="15" t="s">
        <v>466</v>
      </c>
      <c r="G5986" s="15" t="s">
        <v>1476</v>
      </c>
      <c r="H5986" s="15" t="s">
        <v>1477</v>
      </c>
      <c r="I5986" s="15" t="s">
        <v>59</v>
      </c>
      <c r="J5986" s="15" t="s">
        <v>60</v>
      </c>
      <c r="K5986" s="15" t="s">
        <v>10</v>
      </c>
      <c r="L5986" s="15" t="str">
        <f t="array" ref="L5986">_xlfn.XLOOKUP(M5986,reference_province_to_city!$A$2:$A$11,reference_province_to_city!$B$2:$B$11)</f>
        <v>Jakarta</v>
      </c>
      <c r="M5986" s="15" t="s">
        <v>7</v>
      </c>
      <c r="N5986" s="15">
        <v>10110.0</v>
      </c>
      <c r="O5986" s="15">
        <f t="array" ref="O5986">_xlfn.XLOOKUP(M5986,reference_postal_code!$B$2:$B$11,reference_postal_code!$A$2:$A$11)</f>
        <v>10110</v>
      </c>
      <c r="P5986" s="15" t="s">
        <v>117</v>
      </c>
      <c r="Q5986" s="15" t="s">
        <v>1600</v>
      </c>
      <c r="R5986" s="15" t="s">
        <v>106</v>
      </c>
      <c r="S5986" s="15" t="s">
        <v>139</v>
      </c>
      <c r="T5986" s="15" t="s">
        <v>1601</v>
      </c>
      <c r="U5986" s="28">
        <v>719280.0</v>
      </c>
      <c r="V5986" s="15">
        <v>3.0</v>
      </c>
      <c r="W5986" s="31">
        <v>0.2</v>
      </c>
      <c r="X5986" s="28">
        <v>206793.0</v>
      </c>
    </row>
    <row r="5987" ht="15.75" customHeight="1">
      <c r="A5987" s="15">
        <v>299.0</v>
      </c>
      <c r="B5987" s="15" t="s">
        <v>8155</v>
      </c>
      <c r="C5987" s="18">
        <v>42671.0</v>
      </c>
      <c r="D5987" s="18">
        <v>42677.0</v>
      </c>
      <c r="E5987" s="18">
        <f t="shared" si="1"/>
        <v>42677</v>
      </c>
      <c r="F5987" s="15" t="s">
        <v>55</v>
      </c>
      <c r="G5987" s="15" t="s">
        <v>888</v>
      </c>
      <c r="H5987" s="15" t="s">
        <v>889</v>
      </c>
      <c r="I5987" s="15" t="s">
        <v>128</v>
      </c>
      <c r="J5987" s="15" t="s">
        <v>60</v>
      </c>
      <c r="K5987" s="15" t="s">
        <v>28</v>
      </c>
      <c r="L5987" s="15" t="str">
        <f t="array" ref="L5987">_xlfn.XLOOKUP(M5987,reference_province_to_city!$A$2:$A$11,reference_province_to_city!$B$2:$B$11)</f>
        <v>Medan</v>
      </c>
      <c r="M5987" s="15" t="s">
        <v>11</v>
      </c>
      <c r="N5987" s="15">
        <v>20111.0</v>
      </c>
      <c r="O5987" s="15">
        <f t="array" ref="O5987">_xlfn.XLOOKUP(M5987,reference_postal_code!$B$2:$B$11,reference_postal_code!$A$2:$A$11)</f>
        <v>20111</v>
      </c>
      <c r="P5987" s="15" t="s">
        <v>77</v>
      </c>
      <c r="Q5987" s="15" t="s">
        <v>3412</v>
      </c>
      <c r="R5987" s="15" t="s">
        <v>65</v>
      </c>
      <c r="S5987" s="15" t="s">
        <v>66</v>
      </c>
      <c r="T5987" s="15" t="s">
        <v>3413</v>
      </c>
      <c r="U5987" s="28">
        <v>486000.0</v>
      </c>
      <c r="V5987" s="15">
        <v>5.0</v>
      </c>
      <c r="W5987" s="31">
        <v>0.0</v>
      </c>
      <c r="X5987" s="28">
        <v>233280.0</v>
      </c>
    </row>
    <row r="5988" ht="15.75" customHeight="1">
      <c r="A5988" s="15">
        <v>1237.0</v>
      </c>
      <c r="B5988" s="15" t="s">
        <v>8153</v>
      </c>
      <c r="C5988" s="18">
        <v>42671.0</v>
      </c>
      <c r="D5988" s="18">
        <v>42671.0</v>
      </c>
      <c r="E5988" s="18">
        <f t="shared" si="1"/>
        <v>42671</v>
      </c>
      <c r="F5988" s="15" t="s">
        <v>466</v>
      </c>
      <c r="G5988" s="15" t="s">
        <v>1476</v>
      </c>
      <c r="H5988" s="15" t="s">
        <v>1477</v>
      </c>
      <c r="I5988" s="15" t="s">
        <v>59</v>
      </c>
      <c r="J5988" s="15" t="s">
        <v>60</v>
      </c>
      <c r="K5988" s="15" t="s">
        <v>10</v>
      </c>
      <c r="L5988" s="15" t="str">
        <f t="array" ref="L5988">_xlfn.XLOOKUP(M5988,reference_province_to_city!$A$2:$A$11,reference_province_to_city!$B$2:$B$11)</f>
        <v>Jakarta</v>
      </c>
      <c r="M5988" s="15" t="s">
        <v>7</v>
      </c>
      <c r="N5988" s="15">
        <v>10110.0</v>
      </c>
      <c r="O5988" s="15">
        <f t="array" ref="O5988">_xlfn.XLOOKUP(M5988,reference_postal_code!$B$2:$B$11,reference_postal_code!$A$2:$A$11)</f>
        <v>10110</v>
      </c>
      <c r="P5988" s="15" t="s">
        <v>117</v>
      </c>
      <c r="Q5988" s="15" t="s">
        <v>4242</v>
      </c>
      <c r="R5988" s="15" t="s">
        <v>106</v>
      </c>
      <c r="S5988" s="15" t="s">
        <v>139</v>
      </c>
      <c r="T5988" s="15" t="s">
        <v>4243</v>
      </c>
      <c r="U5988" s="28">
        <v>959520.0</v>
      </c>
      <c r="V5988" s="15">
        <v>2.0</v>
      </c>
      <c r="W5988" s="31">
        <v>0.2</v>
      </c>
      <c r="X5988" s="28">
        <v>0.0</v>
      </c>
    </row>
    <row r="5989" ht="15.75" customHeight="1">
      <c r="A5989" s="15">
        <v>1537.0</v>
      </c>
      <c r="B5989" s="15" t="s">
        <v>8161</v>
      </c>
      <c r="C5989" s="18">
        <v>42672.0</v>
      </c>
      <c r="D5989" s="18">
        <v>42676.0</v>
      </c>
      <c r="E5989" s="18">
        <f t="shared" si="1"/>
        <v>42676</v>
      </c>
      <c r="F5989" s="15" t="s">
        <v>55</v>
      </c>
      <c r="G5989" s="15" t="s">
        <v>1136</v>
      </c>
      <c r="H5989" s="15" t="s">
        <v>1137</v>
      </c>
      <c r="I5989" s="15" t="s">
        <v>128</v>
      </c>
      <c r="J5989" s="15" t="s">
        <v>60</v>
      </c>
      <c r="K5989" s="15" t="s">
        <v>26</v>
      </c>
      <c r="L5989" s="15" t="str">
        <f t="array" ref="L5989">_xlfn.XLOOKUP(M5989,reference_province_to_city!$A$2:$A$11,reference_province_to_city!$B$2:$B$11)</f>
        <v>Denpasar</v>
      </c>
      <c r="M5989" s="15" t="s">
        <v>24</v>
      </c>
      <c r="N5989" s="15">
        <v>80231.0</v>
      </c>
      <c r="O5989" s="15">
        <f t="array" ref="O5989">_xlfn.XLOOKUP(M5989,reference_postal_code!$B$2:$B$11,reference_postal_code!$A$2:$A$11)</f>
        <v>80231</v>
      </c>
      <c r="P5989" s="15" t="s">
        <v>63</v>
      </c>
      <c r="Q5989" s="15" t="s">
        <v>1824</v>
      </c>
      <c r="R5989" s="15" t="s">
        <v>65</v>
      </c>
      <c r="S5989" s="15" t="s">
        <v>222</v>
      </c>
      <c r="T5989" s="15" t="s">
        <v>1825</v>
      </c>
      <c r="U5989" s="28">
        <v>175050.0</v>
      </c>
      <c r="V5989" s="15">
        <v>3.0</v>
      </c>
      <c r="W5989" s="31">
        <v>0.0</v>
      </c>
      <c r="X5989" s="28">
        <v>45513.0</v>
      </c>
    </row>
    <row r="5990" ht="15.75" customHeight="1">
      <c r="A5990" s="15">
        <v>1536.0</v>
      </c>
      <c r="B5990" s="15" t="s">
        <v>8161</v>
      </c>
      <c r="C5990" s="18">
        <v>42672.0</v>
      </c>
      <c r="D5990" s="18">
        <v>42676.0</v>
      </c>
      <c r="E5990" s="18">
        <f t="shared" si="1"/>
        <v>42676</v>
      </c>
      <c r="F5990" s="15" t="s">
        <v>55</v>
      </c>
      <c r="G5990" s="15" t="s">
        <v>1136</v>
      </c>
      <c r="H5990" s="15" t="s">
        <v>1137</v>
      </c>
      <c r="I5990" s="15" t="s">
        <v>128</v>
      </c>
      <c r="J5990" s="15" t="s">
        <v>60</v>
      </c>
      <c r="K5990" s="15" t="s">
        <v>26</v>
      </c>
      <c r="L5990" s="15" t="str">
        <f t="array" ref="L5990">_xlfn.XLOOKUP(M5990,reference_province_to_city!$A$2:$A$11,reference_province_to_city!$B$2:$B$11)</f>
        <v>Denpasar</v>
      </c>
      <c r="M5990" s="15" t="s">
        <v>24</v>
      </c>
      <c r="N5990" s="15">
        <v>80231.0</v>
      </c>
      <c r="O5990" s="15">
        <f t="array" ref="O5990">_xlfn.XLOOKUP(M5990,reference_postal_code!$B$2:$B$11,reference_postal_code!$A$2:$A$11)</f>
        <v>80231</v>
      </c>
      <c r="P5990" s="15" t="s">
        <v>63</v>
      </c>
      <c r="Q5990" s="15" t="s">
        <v>4509</v>
      </c>
      <c r="R5990" s="15" t="s">
        <v>65</v>
      </c>
      <c r="S5990" s="15" t="s">
        <v>87</v>
      </c>
      <c r="T5990" s="15" t="s">
        <v>4510</v>
      </c>
      <c r="U5990" s="28">
        <v>611100.0</v>
      </c>
      <c r="V5990" s="15">
        <v>3.0</v>
      </c>
      <c r="W5990" s="31">
        <v>0.0</v>
      </c>
      <c r="X5990" s="28">
        <v>6111.0</v>
      </c>
    </row>
    <row r="5991" ht="15.75" customHeight="1">
      <c r="A5991" s="15">
        <v>6241.0</v>
      </c>
      <c r="B5991" s="15" t="s">
        <v>8162</v>
      </c>
      <c r="C5991" s="18">
        <v>42672.0</v>
      </c>
      <c r="D5991" s="18">
        <v>42675.0</v>
      </c>
      <c r="E5991" s="18">
        <f t="shared" si="1"/>
        <v>42675</v>
      </c>
      <c r="F5991" s="15" t="s">
        <v>114</v>
      </c>
      <c r="G5991" s="15" t="s">
        <v>4430</v>
      </c>
      <c r="H5991" s="15" t="s">
        <v>4431</v>
      </c>
      <c r="I5991" s="15" t="s">
        <v>59</v>
      </c>
      <c r="J5991" s="15" t="s">
        <v>60</v>
      </c>
      <c r="K5991" s="15" t="s">
        <v>29</v>
      </c>
      <c r="L5991" s="15" t="str">
        <f t="array" ref="L5991">_xlfn.XLOOKUP(M5991,reference_province_to_city!$A$2:$A$11,reference_province_to_city!$B$2:$B$11)</f>
        <v>Palembang</v>
      </c>
      <c r="M5991" s="15" t="s">
        <v>13</v>
      </c>
      <c r="N5991" s="15">
        <v>30111.0</v>
      </c>
      <c r="O5991" s="15">
        <f t="array" ref="O5991">_xlfn.XLOOKUP(M5991,reference_postal_code!$B$2:$B$11,reference_postal_code!$A$2:$A$11)</f>
        <v>30111</v>
      </c>
      <c r="P5991" s="15" t="s">
        <v>77</v>
      </c>
      <c r="Q5991" s="15" t="s">
        <v>4892</v>
      </c>
      <c r="R5991" s="15" t="s">
        <v>65</v>
      </c>
      <c r="S5991" s="15" t="s">
        <v>83</v>
      </c>
      <c r="T5991" s="15" t="s">
        <v>4893</v>
      </c>
      <c r="U5991" s="28">
        <v>176160.0</v>
      </c>
      <c r="V5991" s="15">
        <v>1.0</v>
      </c>
      <c r="W5991" s="31">
        <v>0.2</v>
      </c>
      <c r="X5991" s="28">
        <v>57252.0</v>
      </c>
    </row>
    <row r="5992" ht="15.75" customHeight="1">
      <c r="A5992" s="15">
        <v>3168.0</v>
      </c>
      <c r="B5992" s="15" t="s">
        <v>8163</v>
      </c>
      <c r="C5992" s="18">
        <v>42672.0</v>
      </c>
      <c r="D5992" s="18">
        <v>42674.0</v>
      </c>
      <c r="E5992" s="18">
        <f t="shared" si="1"/>
        <v>42674</v>
      </c>
      <c r="F5992" s="15" t="s">
        <v>125</v>
      </c>
      <c r="G5992" s="15" t="s">
        <v>5860</v>
      </c>
      <c r="H5992" s="15" t="s">
        <v>5861</v>
      </c>
      <c r="I5992" s="15" t="s">
        <v>59</v>
      </c>
      <c r="J5992" s="15" t="s">
        <v>60</v>
      </c>
      <c r="K5992" s="15" t="s">
        <v>552</v>
      </c>
      <c r="L5992" s="15" t="str">
        <f t="array" ref="L5992">_xlfn.XLOOKUP(M5992,reference_province_to_city!$A$2:$A$11,reference_province_to_city!$B$2:$B$11)</f>
        <v>Denpasar</v>
      </c>
      <c r="M5992" s="15" t="s">
        <v>24</v>
      </c>
      <c r="N5992" s="15">
        <v>80231.0</v>
      </c>
      <c r="O5992" s="15">
        <f t="array" ref="O5992">_xlfn.XLOOKUP(M5992,reference_postal_code!$B$2:$B$11,reference_postal_code!$A$2:$A$11)</f>
        <v>80231</v>
      </c>
      <c r="P5992" s="15" t="s">
        <v>63</v>
      </c>
      <c r="Q5992" s="15" t="s">
        <v>5315</v>
      </c>
      <c r="R5992" s="15" t="s">
        <v>106</v>
      </c>
      <c r="S5992" s="15" t="s">
        <v>139</v>
      </c>
      <c r="T5992" s="15" t="s">
        <v>5316</v>
      </c>
      <c r="U5992" s="28">
        <v>1005000.0</v>
      </c>
      <c r="V5992" s="15">
        <v>5.0</v>
      </c>
      <c r="W5992" s="31">
        <v>0.0</v>
      </c>
      <c r="X5992" s="28">
        <v>482400.0</v>
      </c>
    </row>
    <row r="5993" ht="15.75" customHeight="1">
      <c r="A5993" s="15">
        <v>3292.0</v>
      </c>
      <c r="B5993" s="15" t="s">
        <v>8164</v>
      </c>
      <c r="C5993" s="18">
        <v>42673.0</v>
      </c>
      <c r="D5993" s="18">
        <v>42678.0</v>
      </c>
      <c r="E5993" s="18">
        <f t="shared" si="1"/>
        <v>42678</v>
      </c>
      <c r="F5993" s="15" t="s">
        <v>55</v>
      </c>
      <c r="G5993" s="15" t="s">
        <v>671</v>
      </c>
      <c r="H5993" s="15" t="s">
        <v>672</v>
      </c>
      <c r="I5993" s="15" t="s">
        <v>59</v>
      </c>
      <c r="J5993" s="15" t="s">
        <v>60</v>
      </c>
      <c r="K5993" s="15" t="s">
        <v>29</v>
      </c>
      <c r="L5993" s="15" t="str">
        <f t="array" ref="L5993">_xlfn.XLOOKUP(M5993,reference_province_to_city!$A$2:$A$11,reference_province_to_city!$B$2:$B$11)</f>
        <v>Palembang</v>
      </c>
      <c r="M5993" s="15" t="s">
        <v>13</v>
      </c>
      <c r="N5993" s="15">
        <v>30111.0</v>
      </c>
      <c r="O5993" s="15">
        <f t="array" ref="O5993">_xlfn.XLOOKUP(M5993,reference_postal_code!$B$2:$B$11,reference_postal_code!$A$2:$A$11)</f>
        <v>30111</v>
      </c>
      <c r="P5993" s="15" t="s">
        <v>77</v>
      </c>
      <c r="Q5993" s="15" t="s">
        <v>146</v>
      </c>
      <c r="R5993" s="15" t="s">
        <v>65</v>
      </c>
      <c r="S5993" s="15" t="s">
        <v>93</v>
      </c>
      <c r="T5993" s="15" t="s">
        <v>147</v>
      </c>
      <c r="U5993" s="28">
        <v>175200.0</v>
      </c>
      <c r="V5993" s="15">
        <v>2.0</v>
      </c>
      <c r="W5993" s="31">
        <v>0.0</v>
      </c>
      <c r="X5993" s="28">
        <v>52560.0</v>
      </c>
    </row>
    <row r="5994" ht="15.75" customHeight="1">
      <c r="A5994" s="15">
        <v>9702.0</v>
      </c>
      <c r="B5994" s="15" t="s">
        <v>8165</v>
      </c>
      <c r="C5994" s="18">
        <v>42673.0</v>
      </c>
      <c r="D5994" s="18">
        <v>42678.0</v>
      </c>
      <c r="E5994" s="18">
        <f t="shared" si="1"/>
        <v>42678</v>
      </c>
      <c r="F5994" s="15" t="s">
        <v>55</v>
      </c>
      <c r="G5994" s="15" t="s">
        <v>4130</v>
      </c>
      <c r="H5994" s="15" t="s">
        <v>4131</v>
      </c>
      <c r="I5994" s="15" t="s">
        <v>59</v>
      </c>
      <c r="J5994" s="15" t="s">
        <v>60</v>
      </c>
      <c r="K5994" s="15" t="s">
        <v>26</v>
      </c>
      <c r="L5994" s="15" t="str">
        <f t="array" ref="L5994">_xlfn.XLOOKUP(M5994,reference_province_to_city!$A$2:$A$11,reference_province_to_city!$B$2:$B$11)</f>
        <v>Denpasar</v>
      </c>
      <c r="M5994" s="15" t="s">
        <v>24</v>
      </c>
      <c r="N5994" s="15">
        <v>80231.0</v>
      </c>
      <c r="O5994" s="15">
        <f t="array" ref="O5994">_xlfn.XLOOKUP(M5994,reference_postal_code!$B$2:$B$11,reference_postal_code!$A$2:$A$11)</f>
        <v>80231</v>
      </c>
      <c r="P5994" s="15" t="s">
        <v>63</v>
      </c>
      <c r="Q5994" s="15" t="s">
        <v>4450</v>
      </c>
      <c r="R5994" s="15" t="s">
        <v>65</v>
      </c>
      <c r="S5994" s="15" t="s">
        <v>103</v>
      </c>
      <c r="T5994" s="15" t="s">
        <v>4451</v>
      </c>
      <c r="U5994" s="28">
        <v>54300.0</v>
      </c>
      <c r="V5994" s="15">
        <v>2.0</v>
      </c>
      <c r="W5994" s="31">
        <v>0.0</v>
      </c>
      <c r="X5994" s="28">
        <v>17919.0</v>
      </c>
    </row>
    <row r="5995" ht="15.75" customHeight="1">
      <c r="A5995" s="15">
        <v>9203.0</v>
      </c>
      <c r="B5995" s="15" t="s">
        <v>8166</v>
      </c>
      <c r="C5995" s="18">
        <v>42673.0</v>
      </c>
      <c r="D5995" s="18">
        <v>42677.0</v>
      </c>
      <c r="E5995" s="18">
        <f t="shared" si="1"/>
        <v>42677</v>
      </c>
      <c r="F5995" s="15" t="s">
        <v>55</v>
      </c>
      <c r="G5995" s="15" t="s">
        <v>1194</v>
      </c>
      <c r="H5995" s="15" t="s">
        <v>1195</v>
      </c>
      <c r="I5995" s="15" t="s">
        <v>128</v>
      </c>
      <c r="J5995" s="15" t="s">
        <v>60</v>
      </c>
      <c r="K5995" s="15" t="s">
        <v>541</v>
      </c>
      <c r="L5995" s="15" t="str">
        <f t="array" ref="L5995">_xlfn.XLOOKUP(M5995,reference_province_to_city!$A$2:$A$11,reference_province_to_city!$B$2:$B$11)</f>
        <v>Medan</v>
      </c>
      <c r="M5995" s="15" t="s">
        <v>11</v>
      </c>
      <c r="N5995" s="15">
        <v>20111.0</v>
      </c>
      <c r="O5995" s="15">
        <f t="array" ref="O5995">_xlfn.XLOOKUP(M5995,reference_postal_code!$B$2:$B$11,reference_postal_code!$A$2:$A$11)</f>
        <v>20111</v>
      </c>
      <c r="P5995" s="15" t="s">
        <v>77</v>
      </c>
      <c r="Q5995" s="15" t="s">
        <v>1186</v>
      </c>
      <c r="R5995" s="15" t="s">
        <v>65</v>
      </c>
      <c r="S5995" s="15" t="s">
        <v>83</v>
      </c>
      <c r="T5995" s="15" t="s">
        <v>1187</v>
      </c>
      <c r="U5995" s="28">
        <v>431280.0</v>
      </c>
      <c r="V5995" s="15">
        <v>3.0</v>
      </c>
      <c r="W5995" s="31">
        <v>0.2</v>
      </c>
      <c r="X5995" s="28">
        <v>150948.0</v>
      </c>
    </row>
    <row r="5996" ht="15.75" customHeight="1">
      <c r="A5996" s="15">
        <v>9204.0</v>
      </c>
      <c r="B5996" s="15" t="s">
        <v>8166</v>
      </c>
      <c r="C5996" s="18">
        <v>42673.0</v>
      </c>
      <c r="D5996" s="18">
        <v>42677.0</v>
      </c>
      <c r="E5996" s="18">
        <f t="shared" si="1"/>
        <v>42677</v>
      </c>
      <c r="F5996" s="15" t="s">
        <v>55</v>
      </c>
      <c r="G5996" s="15" t="s">
        <v>1194</v>
      </c>
      <c r="H5996" s="15" t="s">
        <v>1195</v>
      </c>
      <c r="I5996" s="15" t="s">
        <v>128</v>
      </c>
      <c r="J5996" s="15" t="s">
        <v>60</v>
      </c>
      <c r="K5996" s="15" t="s">
        <v>28</v>
      </c>
      <c r="L5996" s="15" t="str">
        <f t="array" ref="L5996">_xlfn.XLOOKUP(M5996,reference_province_to_city!$A$2:$A$11,reference_province_to_city!$B$2:$B$11)</f>
        <v>Medan</v>
      </c>
      <c r="M5996" s="15" t="s">
        <v>11</v>
      </c>
      <c r="N5996" s="15">
        <v>20111.0</v>
      </c>
      <c r="O5996" s="15">
        <f t="array" ref="O5996">_xlfn.XLOOKUP(M5996,reference_postal_code!$B$2:$B$11,reference_postal_code!$A$2:$A$11)</f>
        <v>20111</v>
      </c>
      <c r="P5996" s="15" t="s">
        <v>77</v>
      </c>
      <c r="Q5996" s="15" t="s">
        <v>2543</v>
      </c>
      <c r="R5996" s="15" t="s">
        <v>65</v>
      </c>
      <c r="S5996" s="15" t="s">
        <v>93</v>
      </c>
      <c r="T5996" s="15" t="s">
        <v>2544</v>
      </c>
      <c r="U5996" s="28">
        <v>1724250.0</v>
      </c>
      <c r="V5996" s="15">
        <v>5.0</v>
      </c>
      <c r="W5996" s="31">
        <v>0.0</v>
      </c>
      <c r="X5996" s="28">
        <v>482790.0</v>
      </c>
    </row>
    <row r="5997" ht="15.75" customHeight="1">
      <c r="A5997" s="15">
        <v>6422.0</v>
      </c>
      <c r="B5997" s="15" t="s">
        <v>8167</v>
      </c>
      <c r="C5997" s="18">
        <v>42674.0</v>
      </c>
      <c r="D5997" s="18">
        <v>42679.0</v>
      </c>
      <c r="E5997" s="18">
        <f t="shared" si="1"/>
        <v>42679</v>
      </c>
      <c r="F5997" s="15" t="s">
        <v>55</v>
      </c>
      <c r="G5997" s="15" t="s">
        <v>6129</v>
      </c>
      <c r="H5997" s="15" t="s">
        <v>6130</v>
      </c>
      <c r="I5997" s="15" t="s">
        <v>128</v>
      </c>
      <c r="J5997" s="15" t="s">
        <v>60</v>
      </c>
      <c r="K5997" s="15" t="s">
        <v>33</v>
      </c>
      <c r="L5997" s="15" t="str">
        <f t="array" ref="L5997">_xlfn.XLOOKUP(M5997,reference_province_to_city!$A$2:$A$11,reference_province_to_city!$B$2:$B$11)</f>
        <v>Makassar</v>
      </c>
      <c r="M5997" s="15" t="s">
        <v>25</v>
      </c>
      <c r="N5997" s="15">
        <v>90111.0</v>
      </c>
      <c r="O5997" s="15">
        <f t="array" ref="O5997">_xlfn.XLOOKUP(M5997,reference_postal_code!$B$2:$B$11,reference_postal_code!$A$2:$A$11)</f>
        <v>90111</v>
      </c>
      <c r="P5997" s="15" t="s">
        <v>63</v>
      </c>
      <c r="Q5997" s="15" t="s">
        <v>1358</v>
      </c>
      <c r="R5997" s="15" t="s">
        <v>65</v>
      </c>
      <c r="S5997" s="15" t="s">
        <v>87</v>
      </c>
      <c r="T5997" s="15" t="s">
        <v>1359</v>
      </c>
      <c r="U5997" s="28">
        <v>4994100.0</v>
      </c>
      <c r="V5997" s="15">
        <v>3.0</v>
      </c>
      <c r="W5997" s="31">
        <v>0.0</v>
      </c>
      <c r="X5997" s="28">
        <v>149823.0</v>
      </c>
    </row>
    <row r="5998" ht="15.75" customHeight="1">
      <c r="A5998" s="15">
        <v>2448.0</v>
      </c>
      <c r="B5998" s="15" t="s">
        <v>8168</v>
      </c>
      <c r="C5998" s="18">
        <v>42674.0</v>
      </c>
      <c r="D5998" s="18">
        <v>42680.0</v>
      </c>
      <c r="E5998" s="18">
        <f t="shared" si="1"/>
        <v>42680</v>
      </c>
      <c r="F5998" s="15" t="s">
        <v>55</v>
      </c>
      <c r="G5998" s="15" t="s">
        <v>5428</v>
      </c>
      <c r="H5998" s="15" t="s">
        <v>5429</v>
      </c>
      <c r="I5998" s="15" t="s">
        <v>59</v>
      </c>
      <c r="J5998" s="15" t="s">
        <v>60</v>
      </c>
      <c r="K5998" s="15" t="s">
        <v>26</v>
      </c>
      <c r="L5998" s="15" t="str">
        <f t="array" ref="L5998">_xlfn.XLOOKUP(M5998,reference_province_to_city!$A$2:$A$11,reference_province_to_city!$B$2:$B$11)</f>
        <v>Denpasar</v>
      </c>
      <c r="M5998" s="15" t="s">
        <v>24</v>
      </c>
      <c r="O5998" s="15">
        <f t="array" ref="O5998">_xlfn.XLOOKUP(M5998,reference_postal_code!$B$2:$B$11,reference_postal_code!$A$2:$A$11)</f>
        <v>80231</v>
      </c>
      <c r="P5998" s="15" t="s">
        <v>63</v>
      </c>
      <c r="Q5998" s="15" t="s">
        <v>1685</v>
      </c>
      <c r="R5998" s="15" t="s">
        <v>106</v>
      </c>
      <c r="S5998" s="15" t="s">
        <v>107</v>
      </c>
      <c r="T5998" s="15" t="s">
        <v>1686</v>
      </c>
      <c r="U5998" s="28">
        <v>7392525.0</v>
      </c>
      <c r="V5998" s="15">
        <v>5.0</v>
      </c>
      <c r="W5998" s="31">
        <v>0.3</v>
      </c>
      <c r="X5998" s="28">
        <v>-211215.0</v>
      </c>
    </row>
    <row r="5999" ht="15.75" customHeight="1">
      <c r="A5999" s="15">
        <v>6421.0</v>
      </c>
      <c r="B5999" s="15" t="s">
        <v>8167</v>
      </c>
      <c r="C5999" s="18">
        <v>42674.0</v>
      </c>
      <c r="D5999" s="18">
        <v>42679.0</v>
      </c>
      <c r="E5999" s="18">
        <f t="shared" si="1"/>
        <v>42679</v>
      </c>
      <c r="F5999" s="15" t="s">
        <v>55</v>
      </c>
      <c r="G5999" s="15" t="s">
        <v>6129</v>
      </c>
      <c r="H5999" s="15" t="s">
        <v>6130</v>
      </c>
      <c r="I5999" s="15" t="s">
        <v>128</v>
      </c>
      <c r="J5999" s="15" t="s">
        <v>60</v>
      </c>
      <c r="K5999" s="15" t="s">
        <v>33</v>
      </c>
      <c r="L5999" s="15" t="str">
        <f t="array" ref="L5999">_xlfn.XLOOKUP(M5999,reference_province_to_city!$A$2:$A$11,reference_province_to_city!$B$2:$B$11)</f>
        <v>Makassar</v>
      </c>
      <c r="M5999" s="15" t="s">
        <v>25</v>
      </c>
      <c r="N5999" s="15">
        <v>90111.0</v>
      </c>
      <c r="O5999" s="15">
        <f t="array" ref="O5999">_xlfn.XLOOKUP(M5999,reference_postal_code!$B$2:$B$11,reference_postal_code!$A$2:$A$11)</f>
        <v>90111</v>
      </c>
      <c r="P5999" s="15" t="s">
        <v>63</v>
      </c>
      <c r="Q5999" s="15" t="s">
        <v>4542</v>
      </c>
      <c r="R5999" s="15" t="s">
        <v>65</v>
      </c>
      <c r="S5999" s="15" t="s">
        <v>93</v>
      </c>
      <c r="T5999" s="15" t="s">
        <v>4543</v>
      </c>
      <c r="U5999" s="28">
        <v>185850.0</v>
      </c>
      <c r="V5999" s="15">
        <v>3.0</v>
      </c>
      <c r="W5999" s="31">
        <v>0.0</v>
      </c>
      <c r="X5999" s="28">
        <v>52038.0</v>
      </c>
    </row>
    <row r="6000" ht="15.75" customHeight="1">
      <c r="A6000" s="15">
        <v>6138.0</v>
      </c>
      <c r="B6000" s="15" t="s">
        <v>8169</v>
      </c>
      <c r="C6000" s="18">
        <v>42674.0</v>
      </c>
      <c r="D6000" s="18">
        <v>42678.0</v>
      </c>
      <c r="E6000" s="18">
        <f t="shared" si="1"/>
        <v>42678</v>
      </c>
      <c r="F6000" s="15" t="s">
        <v>114</v>
      </c>
      <c r="G6000" s="15" t="s">
        <v>1889</v>
      </c>
      <c r="H6000" s="15" t="s">
        <v>1890</v>
      </c>
      <c r="I6000" s="15" t="s">
        <v>59</v>
      </c>
      <c r="J6000" s="15" t="s">
        <v>60</v>
      </c>
      <c r="L6000" s="15" t="str">
        <f t="array" ref="L6000">_xlfn.XLOOKUP(M6000,reference_province_to_city!$A$2:$A$11,reference_province_to_city!$B$2:$B$11)</f>
        <v>Medan</v>
      </c>
      <c r="M6000" s="15" t="s">
        <v>11</v>
      </c>
      <c r="N6000" s="15">
        <v>20111.0</v>
      </c>
      <c r="O6000" s="15">
        <f t="array" ref="O6000">_xlfn.XLOOKUP(M6000,reference_postal_code!$B$2:$B$11,reference_postal_code!$A$2:$A$11)</f>
        <v>20111</v>
      </c>
      <c r="P6000" s="15" t="s">
        <v>77</v>
      </c>
      <c r="Q6000" s="15" t="s">
        <v>997</v>
      </c>
      <c r="R6000" s="15" t="s">
        <v>65</v>
      </c>
      <c r="S6000" s="15" t="s">
        <v>66</v>
      </c>
      <c r="T6000" s="15" t="s">
        <v>998</v>
      </c>
      <c r="U6000" s="28">
        <v>480960.0</v>
      </c>
      <c r="V6000" s="15">
        <v>6.0</v>
      </c>
      <c r="W6000" s="31">
        <v>0.2</v>
      </c>
      <c r="X6000" s="28">
        <v>168336.0</v>
      </c>
    </row>
    <row r="6001" ht="15.75" customHeight="1">
      <c r="A6001" s="15">
        <v>3787.0</v>
      </c>
      <c r="B6001" s="15" t="s">
        <v>8170</v>
      </c>
      <c r="C6001" s="18">
        <v>42674.0</v>
      </c>
      <c r="D6001" s="18">
        <v>42678.0</v>
      </c>
      <c r="E6001" s="18">
        <f t="shared" si="1"/>
        <v>42678</v>
      </c>
      <c r="F6001" s="15" t="s">
        <v>55</v>
      </c>
      <c r="G6001" s="15" t="s">
        <v>888</v>
      </c>
      <c r="H6001" s="15" t="s">
        <v>889</v>
      </c>
      <c r="I6001" s="15" t="s">
        <v>128</v>
      </c>
      <c r="J6001" s="15" t="s">
        <v>60</v>
      </c>
      <c r="K6001" s="15" t="s">
        <v>28</v>
      </c>
      <c r="L6001" s="15" t="str">
        <f t="array" ref="L6001">_xlfn.XLOOKUP(M6001,reference_province_to_city!$A$2:$A$11,reference_province_to_city!$B$2:$B$11)</f>
        <v>Medan</v>
      </c>
      <c r="M6001" s="15" t="s">
        <v>11</v>
      </c>
      <c r="N6001" s="15">
        <v>20111.0</v>
      </c>
      <c r="O6001" s="15">
        <f t="array" ref="O6001">_xlfn.XLOOKUP(M6001,reference_postal_code!$B$2:$B$11,reference_postal_code!$A$2:$A$11)</f>
        <v>20111</v>
      </c>
      <c r="P6001" s="15" t="s">
        <v>77</v>
      </c>
      <c r="Q6001" s="15" t="s">
        <v>3334</v>
      </c>
      <c r="R6001" s="15" t="s">
        <v>65</v>
      </c>
      <c r="S6001" s="15" t="s">
        <v>87</v>
      </c>
      <c r="T6001" s="15" t="s">
        <v>3335</v>
      </c>
      <c r="U6001" s="28">
        <v>1.62813E7</v>
      </c>
      <c r="V6001" s="15">
        <v>7.0</v>
      </c>
      <c r="W6001" s="31">
        <v>0.0</v>
      </c>
      <c r="X6001" s="28">
        <v>4233138.0</v>
      </c>
    </row>
    <row r="6002" ht="15.75" customHeight="1">
      <c r="A6002" s="15">
        <v>9760.0</v>
      </c>
      <c r="B6002" s="15" t="s">
        <v>8171</v>
      </c>
      <c r="C6002" s="18">
        <v>42674.0</v>
      </c>
      <c r="D6002" s="18">
        <v>42679.0</v>
      </c>
      <c r="E6002" s="18">
        <f t="shared" si="1"/>
        <v>42679</v>
      </c>
      <c r="F6002" s="15" t="s">
        <v>55</v>
      </c>
      <c r="G6002" s="15" t="s">
        <v>3660</v>
      </c>
      <c r="H6002" s="15" t="s">
        <v>3661</v>
      </c>
      <c r="I6002" s="15" t="s">
        <v>128</v>
      </c>
      <c r="J6002" s="15" t="s">
        <v>60</v>
      </c>
      <c r="K6002" s="15" t="s">
        <v>19</v>
      </c>
      <c r="L6002" s="15" t="str">
        <f t="array" ref="L6002">_xlfn.XLOOKUP(M6002,reference_province_to_city!$A$2:$A$11,reference_province_to_city!$B$2:$B$11)</f>
        <v>Yogyakarta</v>
      </c>
      <c r="M6002" s="15" t="s">
        <v>18</v>
      </c>
      <c r="N6002" s="15">
        <v>55111.0</v>
      </c>
      <c r="O6002" s="15">
        <f t="array" ref="O6002">_xlfn.XLOOKUP(M6002,reference_postal_code!$B$2:$B$11,reference_postal_code!$A$2:$A$11)</f>
        <v>55111</v>
      </c>
      <c r="P6002" s="15" t="s">
        <v>77</v>
      </c>
      <c r="Q6002" s="15" t="s">
        <v>4291</v>
      </c>
      <c r="R6002" s="15" t="s">
        <v>106</v>
      </c>
      <c r="S6002" s="15" t="s">
        <v>107</v>
      </c>
      <c r="T6002" s="15" t="s">
        <v>4292</v>
      </c>
      <c r="U6002" s="28">
        <v>2.10588E7</v>
      </c>
      <c r="V6002" s="15">
        <v>5.0</v>
      </c>
      <c r="W6002" s="31">
        <v>0.2</v>
      </c>
      <c r="X6002" s="28">
        <v>1052940.0</v>
      </c>
    </row>
    <row r="6003" ht="15.75" customHeight="1">
      <c r="A6003" s="15">
        <v>6420.0</v>
      </c>
      <c r="B6003" s="15" t="s">
        <v>8167</v>
      </c>
      <c r="C6003" s="18">
        <v>42674.0</v>
      </c>
      <c r="D6003" s="18">
        <v>42679.0</v>
      </c>
      <c r="E6003" s="18">
        <f t="shared" si="1"/>
        <v>42679</v>
      </c>
      <c r="F6003" s="15" t="s">
        <v>55</v>
      </c>
      <c r="G6003" s="15" t="s">
        <v>6129</v>
      </c>
      <c r="H6003" s="15" t="s">
        <v>6130</v>
      </c>
      <c r="I6003" s="15" t="s">
        <v>128</v>
      </c>
      <c r="J6003" s="15" t="s">
        <v>60</v>
      </c>
      <c r="K6003" s="15" t="s">
        <v>33</v>
      </c>
      <c r="L6003" s="15" t="str">
        <f t="array" ref="L6003">_xlfn.XLOOKUP(M6003,reference_province_to_city!$A$2:$A$11,reference_province_to_city!$B$2:$B$11)</f>
        <v>Makassar</v>
      </c>
      <c r="M6003" s="15" t="s">
        <v>25</v>
      </c>
      <c r="N6003" s="15">
        <v>90111.0</v>
      </c>
      <c r="O6003" s="15">
        <f t="array" ref="O6003">_xlfn.XLOOKUP(M6003,reference_postal_code!$B$2:$B$11,reference_postal_code!$A$2:$A$11)</f>
        <v>90111</v>
      </c>
      <c r="P6003" s="15" t="s">
        <v>63</v>
      </c>
      <c r="Q6003" s="15" t="s">
        <v>4936</v>
      </c>
      <c r="R6003" s="15" t="s">
        <v>106</v>
      </c>
      <c r="S6003" s="15" t="s">
        <v>107</v>
      </c>
      <c r="T6003" s="15" t="s">
        <v>4937</v>
      </c>
      <c r="U6003" s="28">
        <v>5534550.0</v>
      </c>
      <c r="V6003" s="15">
        <v>3.0</v>
      </c>
      <c r="W6003" s="31">
        <v>0.0</v>
      </c>
      <c r="X6003" s="28">
        <v>1217601.0</v>
      </c>
    </row>
    <row r="6004" ht="15.75" customHeight="1">
      <c r="A6004" s="15">
        <v>6419.0</v>
      </c>
      <c r="B6004" s="15" t="s">
        <v>8167</v>
      </c>
      <c r="C6004" s="18">
        <v>42674.0</v>
      </c>
      <c r="D6004" s="18">
        <v>42679.0</v>
      </c>
      <c r="E6004" s="18">
        <f t="shared" si="1"/>
        <v>42679</v>
      </c>
      <c r="F6004" s="15" t="s">
        <v>55</v>
      </c>
      <c r="G6004" s="15" t="s">
        <v>6129</v>
      </c>
      <c r="H6004" s="15" t="s">
        <v>6130</v>
      </c>
      <c r="I6004" s="15" t="s">
        <v>128</v>
      </c>
      <c r="J6004" s="15" t="s">
        <v>60</v>
      </c>
      <c r="K6004" s="15" t="s">
        <v>33</v>
      </c>
      <c r="L6004" s="15" t="str">
        <f t="array" ref="L6004">_xlfn.XLOOKUP(M6004,reference_province_to_city!$A$2:$A$11,reference_province_to_city!$B$2:$B$11)</f>
        <v>Makassar</v>
      </c>
      <c r="M6004" s="15" t="s">
        <v>25</v>
      </c>
      <c r="N6004" s="15">
        <v>90111.0</v>
      </c>
      <c r="O6004" s="15">
        <f t="array" ref="O6004">_xlfn.XLOOKUP(M6004,reference_postal_code!$B$2:$B$11,reference_postal_code!$A$2:$A$11)</f>
        <v>90111</v>
      </c>
      <c r="P6004" s="15" t="s">
        <v>63</v>
      </c>
      <c r="Q6004" s="15" t="s">
        <v>5874</v>
      </c>
      <c r="R6004" s="15" t="s">
        <v>65</v>
      </c>
      <c r="S6004" s="15" t="s">
        <v>226</v>
      </c>
      <c r="T6004" s="15" t="s">
        <v>5875</v>
      </c>
      <c r="U6004" s="28">
        <v>329400.0</v>
      </c>
      <c r="V6004" s="15">
        <v>2.0</v>
      </c>
      <c r="W6004" s="31">
        <v>0.0</v>
      </c>
      <c r="X6004" s="28">
        <v>92232.0</v>
      </c>
    </row>
    <row r="6005" ht="15.75" customHeight="1">
      <c r="A6005" s="15">
        <v>1401.0</v>
      </c>
      <c r="B6005" s="15" t="s">
        <v>8172</v>
      </c>
      <c r="C6005" s="18">
        <v>42675.0</v>
      </c>
      <c r="D6005" s="18">
        <v>42679.0</v>
      </c>
      <c r="E6005" s="18">
        <f t="shared" si="1"/>
        <v>42679</v>
      </c>
      <c r="F6005" s="15" t="s">
        <v>55</v>
      </c>
      <c r="G6005" s="15" t="s">
        <v>2339</v>
      </c>
      <c r="H6005" s="15" t="s">
        <v>2340</v>
      </c>
      <c r="I6005" s="15" t="s">
        <v>76</v>
      </c>
      <c r="J6005" s="15" t="s">
        <v>60</v>
      </c>
      <c r="K6005" s="15" t="s">
        <v>33</v>
      </c>
      <c r="L6005" s="15" t="str">
        <f t="array" ref="L6005">_xlfn.XLOOKUP(M6005,reference_province_to_city!$A$2:$A$11,reference_province_to_city!$B$2:$B$11)</f>
        <v>Makassar</v>
      </c>
      <c r="M6005" s="15" t="s">
        <v>25</v>
      </c>
      <c r="N6005" s="15">
        <v>90111.0</v>
      </c>
      <c r="O6005" s="15">
        <f t="array" ref="O6005">_xlfn.XLOOKUP(M6005,reference_postal_code!$B$2:$B$11,reference_postal_code!$A$2:$A$11)</f>
        <v>90111</v>
      </c>
      <c r="P6005" s="15" t="s">
        <v>63</v>
      </c>
      <c r="Q6005" s="15" t="s">
        <v>1483</v>
      </c>
      <c r="R6005" s="15" t="s">
        <v>110</v>
      </c>
      <c r="S6005" s="15" t="s">
        <v>111</v>
      </c>
      <c r="T6005" s="15" t="s">
        <v>1484</v>
      </c>
      <c r="U6005" s="28">
        <v>327000.0</v>
      </c>
      <c r="V6005" s="15">
        <v>2.0</v>
      </c>
      <c r="W6005" s="31">
        <v>0.0</v>
      </c>
      <c r="X6005" s="28">
        <v>91560.0</v>
      </c>
    </row>
    <row r="6006" ht="15.75" customHeight="1">
      <c r="A6006" s="15">
        <v>4061.0</v>
      </c>
      <c r="B6006" s="15" t="s">
        <v>8173</v>
      </c>
      <c r="C6006" s="18">
        <v>42675.0</v>
      </c>
      <c r="D6006" s="18">
        <v>42681.0</v>
      </c>
      <c r="E6006" s="18">
        <f t="shared" si="1"/>
        <v>42681</v>
      </c>
      <c r="F6006" s="15" t="s">
        <v>55</v>
      </c>
      <c r="G6006" s="15" t="s">
        <v>248</v>
      </c>
      <c r="H6006" s="15" t="s">
        <v>249</v>
      </c>
      <c r="I6006" s="15" t="s">
        <v>59</v>
      </c>
      <c r="J6006" s="15" t="s">
        <v>60</v>
      </c>
      <c r="K6006" s="15" t="s">
        <v>10</v>
      </c>
      <c r="L6006" s="15" t="str">
        <f t="array" ref="L6006">_xlfn.XLOOKUP(M6006,reference_province_to_city!$A$2:$A$11,reference_province_to_city!$B$2:$B$11)</f>
        <v>Jakarta</v>
      </c>
      <c r="M6006" s="15" t="s">
        <v>7</v>
      </c>
      <c r="N6006" s="15">
        <v>10110.0</v>
      </c>
      <c r="O6006" s="15">
        <f t="array" ref="O6006">_xlfn.XLOOKUP(M6006,reference_postal_code!$B$2:$B$11,reference_postal_code!$A$2:$A$11)</f>
        <v>10110</v>
      </c>
      <c r="P6006" s="15" t="s">
        <v>117</v>
      </c>
      <c r="Q6006" s="15" t="s">
        <v>2524</v>
      </c>
      <c r="R6006" s="15" t="s">
        <v>110</v>
      </c>
      <c r="S6006" s="15" t="s">
        <v>149</v>
      </c>
      <c r="T6006" s="15" t="s">
        <v>2525</v>
      </c>
      <c r="U6006" s="28">
        <v>1021680.0</v>
      </c>
      <c r="V6006" s="15">
        <v>3.0</v>
      </c>
      <c r="W6006" s="31">
        <v>0.2</v>
      </c>
      <c r="X6006" s="28">
        <v>268191.0</v>
      </c>
    </row>
    <row r="6007" ht="15.75" customHeight="1">
      <c r="A6007" s="15">
        <v>1402.0</v>
      </c>
      <c r="B6007" s="15" t="s">
        <v>8172</v>
      </c>
      <c r="C6007" s="18">
        <v>42675.0</v>
      </c>
      <c r="D6007" s="18">
        <v>42679.0</v>
      </c>
      <c r="E6007" s="18">
        <f t="shared" si="1"/>
        <v>42679</v>
      </c>
      <c r="F6007" s="15" t="s">
        <v>55</v>
      </c>
      <c r="G6007" s="15" t="s">
        <v>2339</v>
      </c>
      <c r="H6007" s="15" t="s">
        <v>2340</v>
      </c>
      <c r="I6007" s="15" t="s">
        <v>76</v>
      </c>
      <c r="J6007" s="15" t="s">
        <v>60</v>
      </c>
      <c r="K6007" s="15" t="s">
        <v>33</v>
      </c>
      <c r="L6007" s="15" t="str">
        <f t="array" ref="L6007">_xlfn.XLOOKUP(M6007,reference_province_to_city!$A$2:$A$11,reference_province_to_city!$B$2:$B$11)</f>
        <v>Makassar</v>
      </c>
      <c r="M6007" s="15" t="s">
        <v>25</v>
      </c>
      <c r="N6007" s="15">
        <v>90111.0</v>
      </c>
      <c r="O6007" s="15">
        <f t="array" ref="O6007">_xlfn.XLOOKUP(M6007,reference_postal_code!$B$2:$B$11,reference_postal_code!$A$2:$A$11)</f>
        <v>90111</v>
      </c>
      <c r="P6007" s="15" t="s">
        <v>63</v>
      </c>
      <c r="Q6007" s="15" t="s">
        <v>928</v>
      </c>
      <c r="R6007" s="15" t="s">
        <v>65</v>
      </c>
      <c r="S6007" s="15" t="s">
        <v>173</v>
      </c>
      <c r="T6007" s="15" t="s">
        <v>929</v>
      </c>
      <c r="U6007" s="28">
        <v>3776850.0</v>
      </c>
      <c r="V6007" s="15">
        <v>3.0</v>
      </c>
      <c r="W6007" s="31">
        <v>0.0</v>
      </c>
      <c r="X6007" s="28">
        <v>1775119.0</v>
      </c>
    </row>
    <row r="6008" ht="15.75" customHeight="1">
      <c r="A6008" s="15">
        <v>3378.0</v>
      </c>
      <c r="B6008" s="15" t="s">
        <v>8174</v>
      </c>
      <c r="C6008" s="18">
        <v>42675.0</v>
      </c>
      <c r="D6008" s="18">
        <v>42678.0</v>
      </c>
      <c r="E6008" s="18">
        <f t="shared" si="1"/>
        <v>42678</v>
      </c>
      <c r="F6008" s="15" t="s">
        <v>125</v>
      </c>
      <c r="G6008" s="15" t="s">
        <v>4767</v>
      </c>
      <c r="H6008" s="15" t="s">
        <v>4768</v>
      </c>
      <c r="I6008" s="15" t="s">
        <v>128</v>
      </c>
      <c r="J6008" s="15" t="s">
        <v>60</v>
      </c>
      <c r="K6008" s="15" t="s">
        <v>28</v>
      </c>
      <c r="L6008" s="15" t="str">
        <f t="array" ref="L6008">_xlfn.XLOOKUP(M6008,reference_province_to_city!$A$2:$A$11,reference_province_to_city!$B$2:$B$11)</f>
        <v>Medan</v>
      </c>
      <c r="M6008" s="15" t="s">
        <v>11</v>
      </c>
      <c r="N6008" s="15">
        <v>20111.0</v>
      </c>
      <c r="O6008" s="15">
        <f t="array" ref="O6008">_xlfn.XLOOKUP(M6008,reference_postal_code!$B$2:$B$11,reference_postal_code!$A$2:$A$11)</f>
        <v>20111</v>
      </c>
      <c r="P6008" s="15" t="s">
        <v>77</v>
      </c>
      <c r="Q6008" s="15" t="s">
        <v>3908</v>
      </c>
      <c r="R6008" s="15" t="s">
        <v>65</v>
      </c>
      <c r="S6008" s="15" t="s">
        <v>87</v>
      </c>
      <c r="T6008" s="15" t="s">
        <v>3909</v>
      </c>
      <c r="U6008" s="28">
        <v>1675080.0</v>
      </c>
      <c r="V6008" s="15">
        <v>9.0</v>
      </c>
      <c r="W6008" s="31">
        <v>0.2</v>
      </c>
      <c r="X6008" s="28">
        <v>104692.0</v>
      </c>
    </row>
    <row r="6009" ht="15.75" customHeight="1">
      <c r="A6009" s="15">
        <v>112.0</v>
      </c>
      <c r="B6009" s="15" t="s">
        <v>8175</v>
      </c>
      <c r="C6009" s="18">
        <v>42677.0</v>
      </c>
      <c r="D6009" s="18">
        <v>42684.0</v>
      </c>
      <c r="E6009" s="18">
        <f t="shared" si="1"/>
        <v>42684</v>
      </c>
      <c r="F6009" s="15" t="s">
        <v>55</v>
      </c>
      <c r="G6009" s="15" t="s">
        <v>585</v>
      </c>
      <c r="H6009" s="15" t="s">
        <v>586</v>
      </c>
      <c r="I6009" s="15" t="s">
        <v>59</v>
      </c>
      <c r="J6009" s="15" t="s">
        <v>60</v>
      </c>
      <c r="K6009" s="15" t="s">
        <v>22</v>
      </c>
      <c r="L6009" s="15" t="str">
        <f t="array" ref="L6009">_xlfn.XLOOKUP(M6009,reference_province_to_city!$A$2:$A$11,reference_province_to_city!$B$2:$B$11)</f>
        <v>Surabaya</v>
      </c>
      <c r="M6009" s="15" t="s">
        <v>20</v>
      </c>
      <c r="N6009" s="15">
        <v>60231.0</v>
      </c>
      <c r="O6009" s="15">
        <f t="array" ref="O6009">_xlfn.XLOOKUP(M6009,reference_postal_code!$B$2:$B$11,reference_postal_code!$A$2:$A$11)</f>
        <v>60231</v>
      </c>
      <c r="P6009" s="15" t="s">
        <v>166</v>
      </c>
      <c r="Q6009" s="15" t="s">
        <v>2979</v>
      </c>
      <c r="R6009" s="15" t="s">
        <v>65</v>
      </c>
      <c r="S6009" s="15" t="s">
        <v>93</v>
      </c>
      <c r="T6009" s="15" t="s">
        <v>2980</v>
      </c>
      <c r="U6009" s="28">
        <v>1139400.0</v>
      </c>
      <c r="V6009" s="15">
        <v>2.0</v>
      </c>
      <c r="W6009" s="31">
        <v>0.0</v>
      </c>
      <c r="X6009" s="28">
        <v>341820.0</v>
      </c>
    </row>
    <row r="6010" ht="15.75" customHeight="1">
      <c r="A6010" s="15">
        <v>4485.0</v>
      </c>
      <c r="B6010" s="15" t="s">
        <v>8176</v>
      </c>
      <c r="C6010" s="18">
        <v>42677.0</v>
      </c>
      <c r="D6010" s="18">
        <v>42682.0</v>
      </c>
      <c r="E6010" s="18">
        <f t="shared" si="1"/>
        <v>42682</v>
      </c>
      <c r="F6010" s="15" t="s">
        <v>55</v>
      </c>
      <c r="G6010" s="15" t="s">
        <v>248</v>
      </c>
      <c r="H6010" s="15" t="s">
        <v>249</v>
      </c>
      <c r="I6010" s="15" t="s">
        <v>59</v>
      </c>
      <c r="J6010" s="15" t="s">
        <v>60</v>
      </c>
      <c r="K6010" s="15" t="s">
        <v>10</v>
      </c>
      <c r="L6010" s="15" t="str">
        <f t="array" ref="L6010">_xlfn.XLOOKUP(M6010,reference_province_to_city!$A$2:$A$11,reference_province_to_city!$B$2:$B$11)</f>
        <v>Jakarta</v>
      </c>
      <c r="M6010" s="15" t="s">
        <v>7</v>
      </c>
      <c r="N6010" s="15">
        <v>10110.0</v>
      </c>
      <c r="O6010" s="15">
        <f t="array" ref="O6010">_xlfn.XLOOKUP(M6010,reference_postal_code!$B$2:$B$11,reference_postal_code!$A$2:$A$11)</f>
        <v>10110</v>
      </c>
      <c r="P6010" s="15" t="s">
        <v>117</v>
      </c>
      <c r="Q6010" s="15" t="s">
        <v>962</v>
      </c>
      <c r="R6010" s="15" t="s">
        <v>65</v>
      </c>
      <c r="S6010" s="15" t="s">
        <v>83</v>
      </c>
      <c r="T6010" s="15" t="s">
        <v>963</v>
      </c>
      <c r="U6010" s="28">
        <v>139440.0</v>
      </c>
      <c r="V6010" s="15">
        <v>2.0</v>
      </c>
      <c r="W6010" s="31">
        <v>0.2</v>
      </c>
      <c r="X6010" s="28">
        <v>45318.0</v>
      </c>
    </row>
    <row r="6011" ht="15.75" customHeight="1">
      <c r="A6011" s="15">
        <v>4431.0</v>
      </c>
      <c r="B6011" s="15" t="s">
        <v>8177</v>
      </c>
      <c r="C6011" s="18">
        <v>42677.0</v>
      </c>
      <c r="D6011" s="18">
        <v>42682.0</v>
      </c>
      <c r="E6011" s="18">
        <f t="shared" si="1"/>
        <v>42682</v>
      </c>
      <c r="F6011" s="15" t="s">
        <v>114</v>
      </c>
      <c r="G6011" s="15" t="s">
        <v>2738</v>
      </c>
      <c r="H6011" s="15" t="s">
        <v>2739</v>
      </c>
      <c r="I6011" s="15" t="s">
        <v>59</v>
      </c>
      <c r="J6011" s="15" t="s">
        <v>60</v>
      </c>
      <c r="K6011" s="15" t="s">
        <v>19</v>
      </c>
      <c r="L6011" s="15" t="str">
        <f t="array" ref="L6011">_xlfn.XLOOKUP(M6011,reference_province_to_city!$A$2:$A$11,reference_province_to_city!$B$2:$B$11)</f>
        <v>Yogyakarta</v>
      </c>
      <c r="M6011" s="15" t="s">
        <v>18</v>
      </c>
      <c r="N6011" s="15">
        <v>55111.0</v>
      </c>
      <c r="O6011" s="15">
        <f t="array" ref="O6011">_xlfn.XLOOKUP(M6011,reference_postal_code!$B$2:$B$11,reference_postal_code!$A$2:$A$11)</f>
        <v>55111</v>
      </c>
      <c r="P6011" s="15" t="s">
        <v>77</v>
      </c>
      <c r="Q6011" s="15" t="s">
        <v>2988</v>
      </c>
      <c r="R6011" s="15" t="s">
        <v>65</v>
      </c>
      <c r="S6011" s="15" t="s">
        <v>103</v>
      </c>
      <c r="T6011" s="15" t="s">
        <v>2989</v>
      </c>
      <c r="U6011" s="28">
        <v>300000.0</v>
      </c>
      <c r="V6011" s="15">
        <v>4.0</v>
      </c>
      <c r="W6011" s="31">
        <v>0.0</v>
      </c>
      <c r="X6011" s="28">
        <v>144000.0</v>
      </c>
    </row>
    <row r="6012" ht="15.75" customHeight="1">
      <c r="A6012" s="15">
        <v>2477.0</v>
      </c>
      <c r="B6012" s="15" t="s">
        <v>8178</v>
      </c>
      <c r="C6012" s="18">
        <v>42677.0</v>
      </c>
      <c r="D6012" s="18">
        <v>42680.0</v>
      </c>
      <c r="E6012" s="18">
        <f t="shared" si="1"/>
        <v>42680</v>
      </c>
      <c r="F6012" s="15" t="s">
        <v>125</v>
      </c>
      <c r="G6012" s="15" t="s">
        <v>7565</v>
      </c>
      <c r="H6012" s="15" t="s">
        <v>7566</v>
      </c>
      <c r="I6012" s="15" t="s">
        <v>59</v>
      </c>
      <c r="J6012" s="15" t="s">
        <v>60</v>
      </c>
      <c r="K6012" s="15" t="s">
        <v>31</v>
      </c>
      <c r="L6012" s="15" t="str">
        <f t="array" ref="L6012">_xlfn.XLOOKUP(M6012,reference_province_to_city!$A$2:$A$11,reference_province_to_city!$B$2:$B$11)</f>
        <v>Balikpapan</v>
      </c>
      <c r="M6012" s="15" t="s">
        <v>21</v>
      </c>
      <c r="N6012" s="15">
        <v>76114.0</v>
      </c>
      <c r="O6012" s="15">
        <f t="array" ref="O6012">_xlfn.XLOOKUP(M6012,reference_postal_code!$B$2:$B$11,reference_postal_code!$A$2:$A$11)</f>
        <v>76114</v>
      </c>
      <c r="P6012" s="15" t="s">
        <v>166</v>
      </c>
      <c r="Q6012" s="15" t="s">
        <v>6417</v>
      </c>
      <c r="R6012" s="15" t="s">
        <v>65</v>
      </c>
      <c r="S6012" s="15" t="s">
        <v>222</v>
      </c>
      <c r="T6012" s="15" t="s">
        <v>6418</v>
      </c>
      <c r="U6012" s="28">
        <v>1.65222E7</v>
      </c>
      <c r="V6012" s="15">
        <v>4.0</v>
      </c>
      <c r="W6012" s="31">
        <v>0.0</v>
      </c>
      <c r="X6012" s="28">
        <v>6443658.0</v>
      </c>
    </row>
    <row r="6013" ht="15.75" customHeight="1">
      <c r="A6013" s="15">
        <v>4483.0</v>
      </c>
      <c r="B6013" s="15" t="s">
        <v>8176</v>
      </c>
      <c r="C6013" s="18">
        <v>42677.0</v>
      </c>
      <c r="D6013" s="18">
        <v>42682.0</v>
      </c>
      <c r="E6013" s="18">
        <f t="shared" si="1"/>
        <v>42682</v>
      </c>
      <c r="F6013" s="15" t="s">
        <v>55</v>
      </c>
      <c r="G6013" s="15" t="s">
        <v>248</v>
      </c>
      <c r="H6013" s="15" t="s">
        <v>249</v>
      </c>
      <c r="I6013" s="15" t="s">
        <v>59</v>
      </c>
      <c r="J6013" s="15" t="s">
        <v>60</v>
      </c>
      <c r="L6013" s="15" t="str">
        <f t="array" ref="L6013">_xlfn.XLOOKUP(M6013,reference_province_to_city!$A$2:$A$11,reference_province_to_city!$B$2:$B$11)</f>
        <v>Jakarta</v>
      </c>
      <c r="M6013" s="15" t="s">
        <v>7</v>
      </c>
      <c r="N6013" s="15">
        <v>10110.0</v>
      </c>
      <c r="O6013" s="15">
        <f t="array" ref="O6013">_xlfn.XLOOKUP(M6013,reference_postal_code!$B$2:$B$11,reference_postal_code!$A$2:$A$11)</f>
        <v>10110</v>
      </c>
      <c r="P6013" s="15" t="s">
        <v>117</v>
      </c>
      <c r="Q6013" s="15" t="s">
        <v>1404</v>
      </c>
      <c r="R6013" s="15" t="s">
        <v>65</v>
      </c>
      <c r="S6013" s="15" t="s">
        <v>83</v>
      </c>
      <c r="T6013" s="15" t="s">
        <v>1405</v>
      </c>
      <c r="U6013" s="28">
        <v>653760.0</v>
      </c>
      <c r="V6013" s="15">
        <v>12.0</v>
      </c>
      <c r="W6013" s="31">
        <v>0.2</v>
      </c>
      <c r="X6013" s="28">
        <v>236988.0</v>
      </c>
    </row>
    <row r="6014" ht="15.75" customHeight="1">
      <c r="A6014" s="15">
        <v>4434.0</v>
      </c>
      <c r="B6014" s="15" t="s">
        <v>8177</v>
      </c>
      <c r="C6014" s="18">
        <v>42677.0</v>
      </c>
      <c r="D6014" s="18">
        <v>42682.0</v>
      </c>
      <c r="E6014" s="18">
        <f t="shared" si="1"/>
        <v>42682</v>
      </c>
      <c r="F6014" s="15" t="s">
        <v>114</v>
      </c>
      <c r="G6014" s="15" t="s">
        <v>2738</v>
      </c>
      <c r="H6014" s="15" t="s">
        <v>2739</v>
      </c>
      <c r="I6014" s="15" t="s">
        <v>59</v>
      </c>
      <c r="J6014" s="15" t="s">
        <v>60</v>
      </c>
      <c r="K6014" s="15" t="s">
        <v>19</v>
      </c>
      <c r="L6014" s="15" t="str">
        <f t="array" ref="L6014">_xlfn.XLOOKUP(M6014,reference_province_to_city!$A$2:$A$11,reference_province_to_city!$B$2:$B$11)</f>
        <v>Yogyakarta</v>
      </c>
      <c r="M6014" s="15" t="s">
        <v>18</v>
      </c>
      <c r="N6014" s="15">
        <v>55111.0</v>
      </c>
      <c r="O6014" s="15">
        <f t="array" ref="O6014">_xlfn.XLOOKUP(M6014,reference_postal_code!$B$2:$B$11,reference_postal_code!$A$2:$A$11)</f>
        <v>55111</v>
      </c>
      <c r="P6014" s="15" t="s">
        <v>77</v>
      </c>
      <c r="Q6014" s="15" t="s">
        <v>1941</v>
      </c>
      <c r="R6014" s="15" t="s">
        <v>65</v>
      </c>
      <c r="S6014" s="15" t="s">
        <v>93</v>
      </c>
      <c r="T6014" s="15" t="s">
        <v>1942</v>
      </c>
      <c r="U6014" s="28">
        <v>131250.0</v>
      </c>
      <c r="V6014" s="15">
        <v>1.0</v>
      </c>
      <c r="W6014" s="31">
        <v>0.0</v>
      </c>
      <c r="X6014" s="28">
        <v>39375.0</v>
      </c>
    </row>
    <row r="6015" ht="15.75" customHeight="1">
      <c r="A6015" s="15">
        <v>2476.0</v>
      </c>
      <c r="B6015" s="15" t="s">
        <v>8178</v>
      </c>
      <c r="C6015" s="18">
        <v>42677.0</v>
      </c>
      <c r="D6015" s="18">
        <v>42680.0</v>
      </c>
      <c r="E6015" s="18">
        <f t="shared" si="1"/>
        <v>42680</v>
      </c>
      <c r="F6015" s="15" t="s">
        <v>125</v>
      </c>
      <c r="G6015" s="15" t="s">
        <v>7565</v>
      </c>
      <c r="H6015" s="15" t="s">
        <v>7566</v>
      </c>
      <c r="I6015" s="15" t="s">
        <v>59</v>
      </c>
      <c r="J6015" s="15" t="s">
        <v>60</v>
      </c>
      <c r="K6015" s="15" t="s">
        <v>31</v>
      </c>
      <c r="L6015" s="15" t="str">
        <f t="array" ref="L6015">_xlfn.XLOOKUP(M6015,reference_province_to_city!$A$2:$A$11,reference_province_to_city!$B$2:$B$11)</f>
        <v>Balikpapan</v>
      </c>
      <c r="M6015" s="15" t="s">
        <v>21</v>
      </c>
      <c r="N6015" s="15">
        <v>76114.0</v>
      </c>
      <c r="O6015" s="15">
        <f t="array" ref="O6015">_xlfn.XLOOKUP(M6015,reference_postal_code!$B$2:$B$11,reference_postal_code!$A$2:$A$11)</f>
        <v>76114</v>
      </c>
      <c r="P6015" s="15" t="s">
        <v>166</v>
      </c>
      <c r="Q6015" s="15" t="s">
        <v>5750</v>
      </c>
      <c r="R6015" s="15" t="s">
        <v>65</v>
      </c>
      <c r="S6015" s="15" t="s">
        <v>79</v>
      </c>
      <c r="T6015" s="15" t="s">
        <v>5751</v>
      </c>
      <c r="U6015" s="28">
        <v>1315650.0</v>
      </c>
      <c r="V6015" s="15">
        <v>7.0</v>
      </c>
      <c r="W6015" s="31">
        <v>0.0</v>
      </c>
      <c r="X6015" s="28">
        <v>618355.0</v>
      </c>
    </row>
    <row r="6016" ht="15.75" customHeight="1">
      <c r="A6016" s="15">
        <v>7046.0</v>
      </c>
      <c r="B6016" s="15" t="s">
        <v>8179</v>
      </c>
      <c r="C6016" s="18">
        <v>42677.0</v>
      </c>
      <c r="D6016" s="18">
        <v>42683.0</v>
      </c>
      <c r="E6016" s="18">
        <f t="shared" si="1"/>
        <v>42683</v>
      </c>
      <c r="F6016" s="15" t="s">
        <v>55</v>
      </c>
      <c r="G6016" s="15" t="s">
        <v>1721</v>
      </c>
      <c r="H6016" s="15" t="s">
        <v>1722</v>
      </c>
      <c r="I6016" s="15" t="s">
        <v>128</v>
      </c>
      <c r="J6016" s="15" t="s">
        <v>60</v>
      </c>
      <c r="L6016" s="15" t="str">
        <f t="array" ref="L6016">_xlfn.XLOOKUP(M6016,reference_province_to_city!$A$2:$A$11,reference_province_to_city!$B$2:$B$11)</f>
        <v>Bandung</v>
      </c>
      <c r="M6016" s="15" t="s">
        <v>12</v>
      </c>
      <c r="N6016" s="15">
        <v>40111.0</v>
      </c>
      <c r="O6016" s="15">
        <f t="array" ref="O6016">_xlfn.XLOOKUP(M6016,reference_postal_code!$B$2:$B$11,reference_postal_code!$A$2:$A$11)</f>
        <v>40111</v>
      </c>
      <c r="P6016" s="15" t="s">
        <v>117</v>
      </c>
      <c r="Q6016" s="15" t="s">
        <v>2817</v>
      </c>
      <c r="R6016" s="15" t="s">
        <v>65</v>
      </c>
      <c r="S6016" s="15" t="s">
        <v>66</v>
      </c>
      <c r="T6016" s="15" t="s">
        <v>2818</v>
      </c>
      <c r="U6016" s="28">
        <v>138720.0</v>
      </c>
      <c r="V6016" s="15">
        <v>2.0</v>
      </c>
      <c r="W6016" s="31">
        <v>0.2</v>
      </c>
      <c r="X6016" s="28">
        <v>50286.0</v>
      </c>
    </row>
    <row r="6017" ht="15.75" customHeight="1">
      <c r="A6017" s="15">
        <v>2474.0</v>
      </c>
      <c r="B6017" s="15" t="s">
        <v>8178</v>
      </c>
      <c r="C6017" s="18">
        <v>42677.0</v>
      </c>
      <c r="D6017" s="18">
        <v>42680.0</v>
      </c>
      <c r="E6017" s="18">
        <f t="shared" si="1"/>
        <v>42680</v>
      </c>
      <c r="F6017" s="15" t="s">
        <v>125</v>
      </c>
      <c r="G6017" s="15" t="s">
        <v>7565</v>
      </c>
      <c r="H6017" s="15" t="s">
        <v>7566</v>
      </c>
      <c r="I6017" s="15" t="s">
        <v>59</v>
      </c>
      <c r="J6017" s="15" t="s">
        <v>60</v>
      </c>
      <c r="K6017" s="15" t="s">
        <v>31</v>
      </c>
      <c r="L6017" s="15" t="str">
        <f t="array" ref="L6017">_xlfn.XLOOKUP(M6017,reference_province_to_city!$A$2:$A$11,reference_province_to_city!$B$2:$B$11)</f>
        <v>Balikpapan</v>
      </c>
      <c r="M6017" s="15" t="s">
        <v>21</v>
      </c>
      <c r="N6017" s="15">
        <v>76114.0</v>
      </c>
      <c r="O6017" s="15">
        <f t="array" ref="O6017">_xlfn.XLOOKUP(M6017,reference_postal_code!$B$2:$B$11,reference_postal_code!$A$2:$A$11)</f>
        <v>76114</v>
      </c>
      <c r="P6017" s="15" t="s">
        <v>166</v>
      </c>
      <c r="Q6017" s="15" t="s">
        <v>6913</v>
      </c>
      <c r="R6017" s="15" t="s">
        <v>106</v>
      </c>
      <c r="S6017" s="15" t="s">
        <v>107</v>
      </c>
      <c r="T6017" s="15" t="s">
        <v>6914</v>
      </c>
      <c r="U6017" s="28">
        <v>3263760.0</v>
      </c>
      <c r="V6017" s="15">
        <v>2.0</v>
      </c>
      <c r="W6017" s="31">
        <v>0.2</v>
      </c>
      <c r="X6017" s="28">
        <v>-448767.0</v>
      </c>
    </row>
    <row r="6018" ht="15.75" customHeight="1">
      <c r="A6018" s="15">
        <v>4484.0</v>
      </c>
      <c r="B6018" s="15" t="s">
        <v>8176</v>
      </c>
      <c r="C6018" s="18">
        <v>42677.0</v>
      </c>
      <c r="D6018" s="18">
        <v>42682.0</v>
      </c>
      <c r="E6018" s="18">
        <f t="shared" si="1"/>
        <v>42682</v>
      </c>
      <c r="F6018" s="15" t="s">
        <v>55</v>
      </c>
      <c r="G6018" s="15" t="s">
        <v>248</v>
      </c>
      <c r="H6018" s="15" t="s">
        <v>249</v>
      </c>
      <c r="I6018" s="15" t="s">
        <v>59</v>
      </c>
      <c r="J6018" s="15" t="s">
        <v>60</v>
      </c>
      <c r="K6018" s="15" t="s">
        <v>10</v>
      </c>
      <c r="L6018" s="15" t="str">
        <f t="array" ref="L6018">_xlfn.XLOOKUP(M6018,reference_province_to_city!$A$2:$A$11,reference_province_to_city!$B$2:$B$11)</f>
        <v>Jakarta</v>
      </c>
      <c r="M6018" s="15" t="s">
        <v>7</v>
      </c>
      <c r="N6018" s="15">
        <v>10110.0</v>
      </c>
      <c r="O6018" s="15">
        <f t="array" ref="O6018">_xlfn.XLOOKUP(M6018,reference_postal_code!$B$2:$B$11,reference_postal_code!$A$2:$A$11)</f>
        <v>10110</v>
      </c>
      <c r="P6018" s="15" t="s">
        <v>117</v>
      </c>
      <c r="Q6018" s="15" t="s">
        <v>1951</v>
      </c>
      <c r="R6018" s="15" t="s">
        <v>65</v>
      </c>
      <c r="S6018" s="15" t="s">
        <v>66</v>
      </c>
      <c r="T6018" s="15" t="s">
        <v>1952</v>
      </c>
      <c r="U6018" s="28">
        <v>1744200.0</v>
      </c>
      <c r="V6018" s="15">
        <v>3.0</v>
      </c>
      <c r="W6018" s="31">
        <v>0.0</v>
      </c>
      <c r="X6018" s="28">
        <v>854658.0</v>
      </c>
    </row>
    <row r="6019" ht="15.75" customHeight="1">
      <c r="A6019" s="15">
        <v>4486.0</v>
      </c>
      <c r="B6019" s="15" t="s">
        <v>8176</v>
      </c>
      <c r="C6019" s="18">
        <v>42677.0</v>
      </c>
      <c r="D6019" s="18">
        <v>42682.0</v>
      </c>
      <c r="E6019" s="18">
        <f t="shared" si="1"/>
        <v>42682</v>
      </c>
      <c r="F6019" s="15" t="s">
        <v>55</v>
      </c>
      <c r="G6019" s="15" t="s">
        <v>248</v>
      </c>
      <c r="H6019" s="15" t="s">
        <v>249</v>
      </c>
      <c r="I6019" s="15" t="s">
        <v>59</v>
      </c>
      <c r="J6019" s="15" t="s">
        <v>60</v>
      </c>
      <c r="K6019" s="15" t="s">
        <v>10</v>
      </c>
      <c r="L6019" s="15" t="str">
        <f t="array" ref="L6019">_xlfn.XLOOKUP(M6019,reference_province_to_city!$A$2:$A$11,reference_province_to_city!$B$2:$B$11)</f>
        <v>Jakarta</v>
      </c>
      <c r="M6019" s="15" t="s">
        <v>7</v>
      </c>
      <c r="N6019" s="15">
        <v>10110.0</v>
      </c>
      <c r="O6019" s="15">
        <f t="array" ref="O6019">_xlfn.XLOOKUP(M6019,reference_postal_code!$B$2:$B$11,reference_postal_code!$A$2:$A$11)</f>
        <v>10110</v>
      </c>
      <c r="P6019" s="15" t="s">
        <v>117</v>
      </c>
      <c r="Q6019" s="15" t="s">
        <v>3741</v>
      </c>
      <c r="R6019" s="15" t="s">
        <v>65</v>
      </c>
      <c r="S6019" s="15" t="s">
        <v>66</v>
      </c>
      <c r="T6019" s="15" t="s">
        <v>3742</v>
      </c>
      <c r="U6019" s="28">
        <v>291600.0</v>
      </c>
      <c r="V6019" s="15">
        <v>3.0</v>
      </c>
      <c r="W6019" s="31">
        <v>0.0</v>
      </c>
      <c r="X6019" s="28">
        <v>139968.0</v>
      </c>
    </row>
    <row r="6020" ht="15.75" customHeight="1">
      <c r="A6020" s="15">
        <v>4433.0</v>
      </c>
      <c r="B6020" s="15" t="s">
        <v>8177</v>
      </c>
      <c r="C6020" s="18">
        <v>42677.0</v>
      </c>
      <c r="D6020" s="18">
        <v>42682.0</v>
      </c>
      <c r="E6020" s="18">
        <f t="shared" si="1"/>
        <v>42682</v>
      </c>
      <c r="F6020" s="15" t="s">
        <v>114</v>
      </c>
      <c r="G6020" s="15" t="s">
        <v>2738</v>
      </c>
      <c r="H6020" s="15" t="s">
        <v>2739</v>
      </c>
      <c r="I6020" s="15" t="s">
        <v>59</v>
      </c>
      <c r="J6020" s="15" t="s">
        <v>60</v>
      </c>
      <c r="K6020" s="15" t="s">
        <v>19</v>
      </c>
      <c r="L6020" s="15" t="str">
        <f t="array" ref="L6020">_xlfn.XLOOKUP(M6020,reference_province_to_city!$A$2:$A$11,reference_province_to_city!$B$2:$B$11)</f>
        <v>Yogyakarta</v>
      </c>
      <c r="M6020" s="15" t="s">
        <v>18</v>
      </c>
      <c r="N6020" s="15">
        <v>55111.0</v>
      </c>
      <c r="O6020" s="15">
        <f t="array" ref="O6020">_xlfn.XLOOKUP(M6020,reference_postal_code!$B$2:$B$11,reference_postal_code!$A$2:$A$11)</f>
        <v>55111</v>
      </c>
      <c r="P6020" s="15" t="s">
        <v>77</v>
      </c>
      <c r="Q6020" s="15" t="s">
        <v>6272</v>
      </c>
      <c r="R6020" s="15" t="s">
        <v>106</v>
      </c>
      <c r="S6020" s="15" t="s">
        <v>139</v>
      </c>
      <c r="T6020" s="15" t="s">
        <v>6273</v>
      </c>
      <c r="U6020" s="28">
        <v>361500.0</v>
      </c>
      <c r="V6020" s="15">
        <v>5.0</v>
      </c>
      <c r="W6020" s="31">
        <v>0.0</v>
      </c>
      <c r="X6020" s="28">
        <v>137370.0</v>
      </c>
    </row>
    <row r="6021" ht="15.75" customHeight="1">
      <c r="A6021" s="15">
        <v>4482.0</v>
      </c>
      <c r="B6021" s="15" t="s">
        <v>8176</v>
      </c>
      <c r="C6021" s="18">
        <v>42677.0</v>
      </c>
      <c r="D6021" s="18">
        <v>42682.0</v>
      </c>
      <c r="E6021" s="18">
        <f t="shared" si="1"/>
        <v>42682</v>
      </c>
      <c r="F6021" s="15" t="s">
        <v>55</v>
      </c>
      <c r="G6021" s="15" t="s">
        <v>248</v>
      </c>
      <c r="H6021" s="15" t="s">
        <v>249</v>
      </c>
      <c r="I6021" s="15" t="s">
        <v>59</v>
      </c>
      <c r="J6021" s="15" t="s">
        <v>60</v>
      </c>
      <c r="K6021" s="15" t="s">
        <v>10</v>
      </c>
      <c r="L6021" s="15" t="str">
        <f t="array" ref="L6021">_xlfn.XLOOKUP(M6021,reference_province_to_city!$A$2:$A$11,reference_province_to_city!$B$2:$B$11)</f>
        <v>Jakarta</v>
      </c>
      <c r="M6021" s="15" t="s">
        <v>7</v>
      </c>
      <c r="N6021" s="15">
        <v>10110.0</v>
      </c>
      <c r="O6021" s="15">
        <f t="array" ref="O6021">_xlfn.XLOOKUP(M6021,reference_postal_code!$B$2:$B$11,reference_postal_code!$A$2:$A$11)</f>
        <v>10110</v>
      </c>
      <c r="P6021" s="15" t="s">
        <v>117</v>
      </c>
      <c r="Q6021" s="15" t="s">
        <v>4611</v>
      </c>
      <c r="R6021" s="15" t="s">
        <v>65</v>
      </c>
      <c r="S6021" s="15" t="s">
        <v>222</v>
      </c>
      <c r="T6021" s="15" t="s">
        <v>4612</v>
      </c>
      <c r="U6021" s="28">
        <v>649800.0</v>
      </c>
      <c r="V6021" s="15">
        <v>2.0</v>
      </c>
      <c r="W6021" s="31">
        <v>0.0</v>
      </c>
      <c r="X6021" s="28">
        <v>214434.0</v>
      </c>
    </row>
    <row r="6022" ht="15.75" customHeight="1">
      <c r="A6022" s="15">
        <v>4487.0</v>
      </c>
      <c r="B6022" s="15" t="s">
        <v>8176</v>
      </c>
      <c r="C6022" s="18">
        <v>42677.0</v>
      </c>
      <c r="D6022" s="18">
        <v>42682.0</v>
      </c>
      <c r="E6022" s="18">
        <f t="shared" si="1"/>
        <v>42682</v>
      </c>
      <c r="F6022" s="15" t="s">
        <v>55</v>
      </c>
      <c r="G6022" s="15" t="s">
        <v>248</v>
      </c>
      <c r="H6022" s="15" t="s">
        <v>249</v>
      </c>
      <c r="I6022" s="15" t="s">
        <v>59</v>
      </c>
      <c r="J6022" s="15" t="s">
        <v>60</v>
      </c>
      <c r="K6022" s="15" t="s">
        <v>10</v>
      </c>
      <c r="L6022" s="15" t="str">
        <f t="array" ref="L6022">_xlfn.XLOOKUP(M6022,reference_province_to_city!$A$2:$A$11,reference_province_to_city!$B$2:$B$11)</f>
        <v>Jakarta</v>
      </c>
      <c r="M6022" s="15" t="s">
        <v>7</v>
      </c>
      <c r="N6022" s="15">
        <v>10110.0</v>
      </c>
      <c r="O6022" s="15">
        <f t="array" ref="O6022">_xlfn.XLOOKUP(M6022,reference_postal_code!$B$2:$B$11,reference_postal_code!$A$2:$A$11)</f>
        <v>10110</v>
      </c>
      <c r="P6022" s="15" t="s">
        <v>117</v>
      </c>
      <c r="Q6022" s="15" t="s">
        <v>4121</v>
      </c>
      <c r="R6022" s="15" t="s">
        <v>65</v>
      </c>
      <c r="S6022" s="15" t="s">
        <v>66</v>
      </c>
      <c r="T6022" s="15" t="s">
        <v>4122</v>
      </c>
      <c r="U6022" s="28">
        <v>4718250.0</v>
      </c>
      <c r="V6022" s="15">
        <v>3.0</v>
      </c>
      <c r="W6022" s="31">
        <v>0.0</v>
      </c>
      <c r="X6022" s="28">
        <v>2264760.0</v>
      </c>
    </row>
    <row r="6023" ht="15.75" customHeight="1">
      <c r="A6023" s="15">
        <v>8967.0</v>
      </c>
      <c r="B6023" s="15" t="s">
        <v>8180</v>
      </c>
      <c r="C6023" s="18">
        <v>42677.0</v>
      </c>
      <c r="D6023" s="18">
        <v>42681.0</v>
      </c>
      <c r="E6023" s="18">
        <f t="shared" si="1"/>
        <v>42681</v>
      </c>
      <c r="F6023" s="15" t="s">
        <v>55</v>
      </c>
      <c r="G6023" s="15" t="s">
        <v>3312</v>
      </c>
      <c r="H6023" s="15" t="s">
        <v>3313</v>
      </c>
      <c r="I6023" s="15" t="s">
        <v>76</v>
      </c>
      <c r="J6023" s="15" t="s">
        <v>60</v>
      </c>
      <c r="K6023" s="15" t="s">
        <v>19</v>
      </c>
      <c r="L6023" s="15" t="str">
        <f t="array" ref="L6023">_xlfn.XLOOKUP(M6023,reference_province_to_city!$A$2:$A$11,reference_province_to_city!$B$2:$B$11)</f>
        <v>Yogyakarta</v>
      </c>
      <c r="M6023" s="15" t="s">
        <v>18</v>
      </c>
      <c r="N6023" s="15">
        <v>55111.0</v>
      </c>
      <c r="O6023" s="15">
        <f t="array" ref="O6023">_xlfn.XLOOKUP(M6023,reference_postal_code!$B$2:$B$11,reference_postal_code!$A$2:$A$11)</f>
        <v>55111</v>
      </c>
      <c r="P6023" s="15" t="s">
        <v>77</v>
      </c>
      <c r="Q6023" s="15" t="s">
        <v>3838</v>
      </c>
      <c r="R6023" s="15" t="s">
        <v>110</v>
      </c>
      <c r="S6023" s="15" t="s">
        <v>149</v>
      </c>
      <c r="T6023" s="15" t="s">
        <v>3839</v>
      </c>
      <c r="U6023" s="28">
        <v>1080000.0</v>
      </c>
      <c r="V6023" s="15">
        <v>1.0</v>
      </c>
      <c r="W6023" s="31">
        <v>0.2</v>
      </c>
      <c r="X6023" s="28">
        <v>216000.0</v>
      </c>
    </row>
    <row r="6024" ht="15.75" customHeight="1">
      <c r="A6024" s="15">
        <v>8943.0</v>
      </c>
      <c r="B6024" s="15" t="s">
        <v>8181</v>
      </c>
      <c r="C6024" s="18">
        <v>42677.0</v>
      </c>
      <c r="D6024" s="18">
        <v>42679.0</v>
      </c>
      <c r="E6024" s="18">
        <f t="shared" si="1"/>
        <v>42679</v>
      </c>
      <c r="F6024" s="15" t="s">
        <v>125</v>
      </c>
      <c r="G6024" s="15" t="s">
        <v>1984</v>
      </c>
      <c r="H6024" s="15" t="s">
        <v>1985</v>
      </c>
      <c r="I6024" s="15" t="s">
        <v>59</v>
      </c>
      <c r="J6024" s="15" t="s">
        <v>60</v>
      </c>
      <c r="K6024" s="15" t="s">
        <v>31</v>
      </c>
      <c r="L6024" s="15" t="str">
        <f t="array" ref="L6024">_xlfn.XLOOKUP(M6024,reference_province_to_city!$A$2:$A$11,reference_province_to_city!$B$2:$B$11)</f>
        <v>Balikpapan</v>
      </c>
      <c r="M6024" s="15" t="s">
        <v>21</v>
      </c>
      <c r="N6024" s="15">
        <v>76114.0</v>
      </c>
      <c r="O6024" s="15">
        <f t="array" ref="O6024">_xlfn.XLOOKUP(M6024,reference_postal_code!$B$2:$B$11,reference_postal_code!$A$2:$A$11)</f>
        <v>76114</v>
      </c>
      <c r="P6024" s="15" t="s">
        <v>166</v>
      </c>
      <c r="Q6024" s="15" t="s">
        <v>8182</v>
      </c>
      <c r="R6024" s="15" t="s">
        <v>110</v>
      </c>
      <c r="S6024" s="15" t="s">
        <v>668</v>
      </c>
      <c r="T6024" s="15" t="s">
        <v>8183</v>
      </c>
      <c r="U6024" s="28">
        <v>2699865.0</v>
      </c>
      <c r="V6024" s="15">
        <v>3.0</v>
      </c>
      <c r="W6024" s="31">
        <v>0.7</v>
      </c>
      <c r="X6024" s="28">
        <v>-3779811.0</v>
      </c>
    </row>
    <row r="6025" ht="15.75" customHeight="1">
      <c r="A6025" s="15">
        <v>575.0</v>
      </c>
      <c r="B6025" s="15" t="s">
        <v>8184</v>
      </c>
      <c r="C6025" s="18">
        <v>42677.0</v>
      </c>
      <c r="D6025" s="18">
        <v>42681.0</v>
      </c>
      <c r="E6025" s="18">
        <f t="shared" si="1"/>
        <v>42681</v>
      </c>
      <c r="F6025" s="15" t="s">
        <v>55</v>
      </c>
      <c r="G6025" s="15" t="s">
        <v>4584</v>
      </c>
      <c r="H6025" s="15" t="s">
        <v>4585</v>
      </c>
      <c r="I6025" s="15" t="s">
        <v>59</v>
      </c>
      <c r="J6025" s="15" t="s">
        <v>60</v>
      </c>
      <c r="K6025" s="15" t="s">
        <v>26</v>
      </c>
      <c r="L6025" s="15" t="str">
        <f t="array" ref="L6025">_xlfn.XLOOKUP(M6025,reference_province_to_city!$A$2:$A$11,reference_province_to_city!$B$2:$B$11)</f>
        <v>Denpasar</v>
      </c>
      <c r="M6025" s="15" t="s">
        <v>24</v>
      </c>
      <c r="N6025" s="15">
        <v>80231.0</v>
      </c>
      <c r="O6025" s="15">
        <f t="array" ref="O6025">_xlfn.XLOOKUP(M6025,reference_postal_code!$B$2:$B$11,reference_postal_code!$A$2:$A$11)</f>
        <v>80231</v>
      </c>
      <c r="P6025" s="15" t="s">
        <v>63</v>
      </c>
      <c r="Q6025" s="15" t="s">
        <v>4564</v>
      </c>
      <c r="R6025" s="15" t="s">
        <v>65</v>
      </c>
      <c r="S6025" s="15" t="s">
        <v>93</v>
      </c>
      <c r="T6025" s="15" t="s">
        <v>1324</v>
      </c>
      <c r="U6025" s="28">
        <v>132300.0</v>
      </c>
      <c r="V6025" s="15">
        <v>3.0</v>
      </c>
      <c r="W6025" s="31">
        <v>0.0</v>
      </c>
      <c r="X6025" s="28">
        <v>35721.0</v>
      </c>
    </row>
    <row r="6026" ht="15.75" customHeight="1">
      <c r="A6026" s="15">
        <v>4481.0</v>
      </c>
      <c r="B6026" s="15" t="s">
        <v>8176</v>
      </c>
      <c r="C6026" s="18">
        <v>42677.0</v>
      </c>
      <c r="D6026" s="18">
        <v>42682.0</v>
      </c>
      <c r="E6026" s="18">
        <f t="shared" si="1"/>
        <v>42682</v>
      </c>
      <c r="F6026" s="15" t="s">
        <v>55</v>
      </c>
      <c r="G6026" s="15" t="s">
        <v>248</v>
      </c>
      <c r="H6026" s="15" t="s">
        <v>249</v>
      </c>
      <c r="I6026" s="15" t="s">
        <v>59</v>
      </c>
      <c r="J6026" s="15" t="s">
        <v>60</v>
      </c>
      <c r="K6026" s="15" t="s">
        <v>10</v>
      </c>
      <c r="L6026" s="15" t="str">
        <f t="array" ref="L6026">_xlfn.XLOOKUP(M6026,reference_province_to_city!$A$2:$A$11,reference_province_to_city!$B$2:$B$11)</f>
        <v>Jakarta</v>
      </c>
      <c r="M6026" s="15" t="s">
        <v>7</v>
      </c>
      <c r="N6026" s="15">
        <v>10110.0</v>
      </c>
      <c r="O6026" s="15">
        <f t="array" ref="O6026">_xlfn.XLOOKUP(M6026,reference_postal_code!$B$2:$B$11,reference_postal_code!$A$2:$A$11)</f>
        <v>10110</v>
      </c>
      <c r="P6026" s="15" t="s">
        <v>117</v>
      </c>
      <c r="Q6026" s="15" t="s">
        <v>646</v>
      </c>
      <c r="R6026" s="15" t="s">
        <v>65</v>
      </c>
      <c r="S6026" s="15" t="s">
        <v>103</v>
      </c>
      <c r="T6026" s="15" t="s">
        <v>647</v>
      </c>
      <c r="U6026" s="28">
        <v>228900.0</v>
      </c>
      <c r="V6026" s="15">
        <v>7.0</v>
      </c>
      <c r="W6026" s="31">
        <v>0.0</v>
      </c>
      <c r="X6026" s="28">
        <v>75537.0</v>
      </c>
    </row>
    <row r="6027" ht="15.75" customHeight="1">
      <c r="A6027" s="15">
        <v>8942.0</v>
      </c>
      <c r="B6027" s="15" t="s">
        <v>8181</v>
      </c>
      <c r="C6027" s="18">
        <v>42677.0</v>
      </c>
      <c r="D6027" s="18">
        <v>42679.0</v>
      </c>
      <c r="E6027" s="18">
        <f t="shared" si="1"/>
        <v>42679</v>
      </c>
      <c r="F6027" s="15" t="s">
        <v>125</v>
      </c>
      <c r="G6027" s="15" t="s">
        <v>1984</v>
      </c>
      <c r="H6027" s="15" t="s">
        <v>1985</v>
      </c>
      <c r="I6027" s="15" t="s">
        <v>59</v>
      </c>
      <c r="J6027" s="15" t="s">
        <v>60</v>
      </c>
      <c r="K6027" s="15" t="s">
        <v>2048</v>
      </c>
      <c r="L6027" s="15" t="str">
        <f t="array" ref="L6027">_xlfn.XLOOKUP(M6027,reference_province_to_city!$A$2:$A$11,reference_province_to_city!$B$2:$B$11)</f>
        <v>Balikpapan</v>
      </c>
      <c r="M6027" s="15" t="s">
        <v>21</v>
      </c>
      <c r="N6027" s="15">
        <v>76114.0</v>
      </c>
      <c r="O6027" s="15">
        <f t="array" ref="O6027">_xlfn.XLOOKUP(M6027,reference_postal_code!$B$2:$B$11,reference_postal_code!$A$2:$A$11)</f>
        <v>76114</v>
      </c>
      <c r="P6027" s="15" t="s">
        <v>166</v>
      </c>
      <c r="Q6027" s="15" t="s">
        <v>6212</v>
      </c>
      <c r="R6027" s="15" t="s">
        <v>65</v>
      </c>
      <c r="S6027" s="15" t="s">
        <v>83</v>
      </c>
      <c r="T6027" s="15" t="s">
        <v>6213</v>
      </c>
      <c r="U6027" s="28">
        <v>62370.0</v>
      </c>
      <c r="V6027" s="15">
        <v>7.0</v>
      </c>
      <c r="W6027" s="31">
        <v>0.7</v>
      </c>
      <c r="X6027" s="28">
        <v>-51975.0</v>
      </c>
    </row>
    <row r="6028" ht="15.75" customHeight="1">
      <c r="A6028" s="15">
        <v>4432.0</v>
      </c>
      <c r="B6028" s="15" t="s">
        <v>8177</v>
      </c>
      <c r="C6028" s="18">
        <v>42677.0</v>
      </c>
      <c r="D6028" s="18">
        <v>42682.0</v>
      </c>
      <c r="E6028" s="18">
        <f t="shared" si="1"/>
        <v>42682</v>
      </c>
      <c r="F6028" s="15" t="s">
        <v>114</v>
      </c>
      <c r="G6028" s="15" t="s">
        <v>2738</v>
      </c>
      <c r="H6028" s="15" t="s">
        <v>2739</v>
      </c>
      <c r="I6028" s="15" t="s">
        <v>59</v>
      </c>
      <c r="J6028" s="15" t="s">
        <v>60</v>
      </c>
      <c r="K6028" s="15" t="s">
        <v>19</v>
      </c>
      <c r="L6028" s="15" t="str">
        <f t="array" ref="L6028">_xlfn.XLOOKUP(M6028,reference_province_to_city!$A$2:$A$11,reference_province_to_city!$B$2:$B$11)</f>
        <v>Yogyakarta</v>
      </c>
      <c r="M6028" s="15" t="s">
        <v>18</v>
      </c>
      <c r="N6028" s="15">
        <v>55111.0</v>
      </c>
      <c r="O6028" s="15">
        <f t="array" ref="O6028">_xlfn.XLOOKUP(M6028,reference_postal_code!$B$2:$B$11,reference_postal_code!$A$2:$A$11)</f>
        <v>55111</v>
      </c>
      <c r="P6028" s="15" t="s">
        <v>77</v>
      </c>
      <c r="Q6028" s="15" t="s">
        <v>660</v>
      </c>
      <c r="R6028" s="15" t="s">
        <v>65</v>
      </c>
      <c r="S6028" s="15" t="s">
        <v>93</v>
      </c>
      <c r="T6028" s="15" t="s">
        <v>661</v>
      </c>
      <c r="U6028" s="28">
        <v>119700.0</v>
      </c>
      <c r="V6028" s="15">
        <v>3.0</v>
      </c>
      <c r="W6028" s="31">
        <v>0.0</v>
      </c>
      <c r="X6028" s="28">
        <v>31122.0</v>
      </c>
    </row>
    <row r="6029" ht="15.75" customHeight="1">
      <c r="A6029" s="15">
        <v>4435.0</v>
      </c>
      <c r="B6029" s="15" t="s">
        <v>8177</v>
      </c>
      <c r="C6029" s="18">
        <v>42677.0</v>
      </c>
      <c r="D6029" s="18">
        <v>42682.0</v>
      </c>
      <c r="E6029" s="18">
        <f t="shared" si="1"/>
        <v>42682</v>
      </c>
      <c r="F6029" s="15" t="s">
        <v>114</v>
      </c>
      <c r="G6029" s="15" t="s">
        <v>2738</v>
      </c>
      <c r="H6029" s="15" t="s">
        <v>2739</v>
      </c>
      <c r="I6029" s="15" t="s">
        <v>59</v>
      </c>
      <c r="J6029" s="15" t="s">
        <v>60</v>
      </c>
      <c r="K6029" s="15" t="s">
        <v>19</v>
      </c>
      <c r="L6029" s="15" t="str">
        <f t="array" ref="L6029">_xlfn.XLOOKUP(M6029,reference_province_to_city!$A$2:$A$11,reference_province_to_city!$B$2:$B$11)</f>
        <v>Yogyakarta</v>
      </c>
      <c r="M6029" s="15" t="s">
        <v>18</v>
      </c>
      <c r="N6029" s="15">
        <v>55111.0</v>
      </c>
      <c r="O6029" s="15">
        <f t="array" ref="O6029">_xlfn.XLOOKUP(M6029,reference_postal_code!$B$2:$B$11,reference_postal_code!$A$2:$A$11)</f>
        <v>55111</v>
      </c>
      <c r="P6029" s="15" t="s">
        <v>77</v>
      </c>
      <c r="Q6029" s="15" t="s">
        <v>7291</v>
      </c>
      <c r="R6029" s="15" t="s">
        <v>106</v>
      </c>
      <c r="S6029" s="15" t="s">
        <v>218</v>
      </c>
      <c r="T6029" s="15" t="s">
        <v>7292</v>
      </c>
      <c r="U6029" s="28">
        <v>1.26441E7</v>
      </c>
      <c r="V6029" s="15">
        <v>3.0</v>
      </c>
      <c r="W6029" s="31">
        <v>0.0</v>
      </c>
      <c r="X6029" s="28">
        <v>2402379.0</v>
      </c>
    </row>
    <row r="6030" ht="15.75" customHeight="1">
      <c r="A6030" s="15">
        <v>113.0</v>
      </c>
      <c r="B6030" s="15" t="s">
        <v>8175</v>
      </c>
      <c r="C6030" s="18">
        <v>42677.0</v>
      </c>
      <c r="D6030" s="18">
        <v>42684.0</v>
      </c>
      <c r="E6030" s="18">
        <f t="shared" si="1"/>
        <v>42684</v>
      </c>
      <c r="F6030" s="15" t="s">
        <v>55</v>
      </c>
      <c r="G6030" s="15" t="s">
        <v>585</v>
      </c>
      <c r="H6030" s="15" t="s">
        <v>586</v>
      </c>
      <c r="I6030" s="15" t="s">
        <v>59</v>
      </c>
      <c r="J6030" s="15" t="s">
        <v>60</v>
      </c>
      <c r="K6030" s="15" t="s">
        <v>983</v>
      </c>
      <c r="L6030" s="15" t="str">
        <f t="array" ref="L6030">_xlfn.XLOOKUP(M6030,reference_province_to_city!$A$2:$A$11,reference_province_to_city!$B$2:$B$11)</f>
        <v>Surabaya</v>
      </c>
      <c r="M6030" s="15" t="s">
        <v>20</v>
      </c>
      <c r="N6030" s="15">
        <v>60231.0</v>
      </c>
      <c r="O6030" s="15">
        <f t="array" ref="O6030">_xlfn.XLOOKUP(M6030,reference_postal_code!$B$2:$B$11,reference_postal_code!$A$2:$A$11)</f>
        <v>60231</v>
      </c>
      <c r="P6030" s="15" t="s">
        <v>166</v>
      </c>
      <c r="Q6030" s="15" t="s">
        <v>1404</v>
      </c>
      <c r="R6030" s="15" t="s">
        <v>65</v>
      </c>
      <c r="S6030" s="15" t="s">
        <v>83</v>
      </c>
      <c r="T6030" s="15" t="s">
        <v>1405</v>
      </c>
      <c r="U6030" s="28">
        <v>408600.0</v>
      </c>
      <c r="V6030" s="15">
        <v>6.0</v>
      </c>
      <c r="W6030" s="31">
        <v>0.0</v>
      </c>
      <c r="X6030" s="28">
        <v>200214.0</v>
      </c>
    </row>
    <row r="6031" ht="15.75" customHeight="1">
      <c r="A6031" s="15">
        <v>8968.0</v>
      </c>
      <c r="B6031" s="15" t="s">
        <v>8180</v>
      </c>
      <c r="C6031" s="18">
        <v>42677.0</v>
      </c>
      <c r="D6031" s="18">
        <v>42681.0</v>
      </c>
      <c r="E6031" s="18">
        <f t="shared" si="1"/>
        <v>42681</v>
      </c>
      <c r="F6031" s="15" t="s">
        <v>55</v>
      </c>
      <c r="G6031" s="15" t="s">
        <v>3312</v>
      </c>
      <c r="H6031" s="15" t="s">
        <v>3313</v>
      </c>
      <c r="I6031" s="15" t="s">
        <v>76</v>
      </c>
      <c r="J6031" s="15" t="s">
        <v>60</v>
      </c>
      <c r="K6031" s="15" t="s">
        <v>19</v>
      </c>
      <c r="L6031" s="15" t="str">
        <f t="array" ref="L6031">_xlfn.XLOOKUP(M6031,reference_province_to_city!$A$2:$A$11,reference_province_to_city!$B$2:$B$11)</f>
        <v>Yogyakarta</v>
      </c>
      <c r="M6031" s="15" t="s">
        <v>18</v>
      </c>
      <c r="N6031" s="15">
        <v>55111.0</v>
      </c>
      <c r="O6031" s="15">
        <f t="array" ref="O6031">_xlfn.XLOOKUP(M6031,reference_postal_code!$B$2:$B$11,reference_postal_code!$A$2:$A$11)</f>
        <v>55111</v>
      </c>
      <c r="P6031" s="15" t="s">
        <v>77</v>
      </c>
      <c r="Q6031" s="15" t="s">
        <v>1330</v>
      </c>
      <c r="R6031" s="15" t="s">
        <v>106</v>
      </c>
      <c r="S6031" s="15" t="s">
        <v>107</v>
      </c>
      <c r="T6031" s="15" t="s">
        <v>1331</v>
      </c>
      <c r="U6031" s="28">
        <v>7052325.0</v>
      </c>
      <c r="V6031" s="15">
        <v>7.0</v>
      </c>
      <c r="W6031" s="31">
        <v>0.3</v>
      </c>
      <c r="X6031" s="28">
        <v>-201495.0</v>
      </c>
    </row>
    <row r="6032" ht="15.75" customHeight="1">
      <c r="A6032" s="15">
        <v>2475.0</v>
      </c>
      <c r="B6032" s="15" t="s">
        <v>8178</v>
      </c>
      <c r="C6032" s="18">
        <v>42677.0</v>
      </c>
      <c r="D6032" s="18">
        <v>42680.0</v>
      </c>
      <c r="E6032" s="18">
        <f t="shared" si="1"/>
        <v>42680</v>
      </c>
      <c r="F6032" s="15" t="s">
        <v>125</v>
      </c>
      <c r="G6032" s="15" t="s">
        <v>7565</v>
      </c>
      <c r="H6032" s="15" t="s">
        <v>7566</v>
      </c>
      <c r="I6032" s="15" t="s">
        <v>59</v>
      </c>
      <c r="J6032" s="15" t="s">
        <v>60</v>
      </c>
      <c r="K6032" s="15" t="s">
        <v>31</v>
      </c>
      <c r="L6032" s="15" t="str">
        <f t="array" ref="L6032">_xlfn.XLOOKUP(M6032,reference_province_to_city!$A$2:$A$11,reference_province_to_city!$B$2:$B$11)</f>
        <v>Balikpapan</v>
      </c>
      <c r="M6032" s="15" t="s">
        <v>21</v>
      </c>
      <c r="N6032" s="15">
        <v>76114.0</v>
      </c>
      <c r="O6032" s="15">
        <f t="array" ref="O6032">_xlfn.XLOOKUP(M6032,reference_postal_code!$B$2:$B$11,reference_postal_code!$A$2:$A$11)</f>
        <v>76114</v>
      </c>
      <c r="P6032" s="15" t="s">
        <v>166</v>
      </c>
      <c r="Q6032" s="15" t="s">
        <v>6050</v>
      </c>
      <c r="R6032" s="15" t="s">
        <v>110</v>
      </c>
      <c r="S6032" s="15" t="s">
        <v>149</v>
      </c>
      <c r="T6032" s="15" t="s">
        <v>6051</v>
      </c>
      <c r="U6032" s="28">
        <v>1244250.0</v>
      </c>
      <c r="V6032" s="15">
        <v>5.0</v>
      </c>
      <c r="W6032" s="31">
        <v>0.0</v>
      </c>
      <c r="X6032" s="28">
        <v>435488.0</v>
      </c>
    </row>
    <row r="6033" ht="15.75" customHeight="1">
      <c r="A6033" s="15">
        <v>8869.0</v>
      </c>
      <c r="B6033" s="15" t="s">
        <v>8185</v>
      </c>
      <c r="C6033" s="18">
        <v>42678.0</v>
      </c>
      <c r="D6033" s="18">
        <v>42682.0</v>
      </c>
      <c r="E6033" s="18">
        <f t="shared" si="1"/>
        <v>42682</v>
      </c>
      <c r="F6033" s="15" t="s">
        <v>55</v>
      </c>
      <c r="G6033" s="15" t="s">
        <v>1560</v>
      </c>
      <c r="H6033" s="15" t="s">
        <v>1561</v>
      </c>
      <c r="I6033" s="15" t="s">
        <v>59</v>
      </c>
      <c r="J6033" s="15" t="s">
        <v>60</v>
      </c>
      <c r="K6033" s="15" t="s">
        <v>28</v>
      </c>
      <c r="L6033" s="15" t="str">
        <f t="array" ref="L6033">_xlfn.XLOOKUP(M6033,reference_province_to_city!$A$2:$A$11,reference_province_to_city!$B$2:$B$11)</f>
        <v>Medan</v>
      </c>
      <c r="M6033" s="15" t="s">
        <v>11</v>
      </c>
      <c r="N6033" s="15">
        <v>20111.0</v>
      </c>
      <c r="O6033" s="15">
        <f t="array" ref="O6033">_xlfn.XLOOKUP(M6033,reference_postal_code!$B$2:$B$11,reference_postal_code!$A$2:$A$11)</f>
        <v>20111</v>
      </c>
      <c r="P6033" s="15" t="s">
        <v>77</v>
      </c>
      <c r="Q6033" s="15" t="s">
        <v>8186</v>
      </c>
      <c r="R6033" s="15" t="s">
        <v>110</v>
      </c>
      <c r="S6033" s="15" t="s">
        <v>668</v>
      </c>
      <c r="T6033" s="15" t="s">
        <v>8187</v>
      </c>
      <c r="U6033" s="28">
        <v>1.0296E7</v>
      </c>
      <c r="V6033" s="15">
        <v>2.0</v>
      </c>
      <c r="W6033" s="31">
        <v>0.2</v>
      </c>
      <c r="X6033" s="28">
        <v>1158300.0</v>
      </c>
    </row>
    <row r="6034" ht="15.75" customHeight="1">
      <c r="A6034" s="15">
        <v>7783.0</v>
      </c>
      <c r="B6034" s="15" t="s">
        <v>8188</v>
      </c>
      <c r="C6034" s="18">
        <v>42678.0</v>
      </c>
      <c r="D6034" s="18">
        <v>42680.0</v>
      </c>
      <c r="E6034" s="18">
        <f t="shared" si="1"/>
        <v>42680</v>
      </c>
      <c r="F6034" s="15" t="s">
        <v>114</v>
      </c>
      <c r="G6034" s="15" t="s">
        <v>6767</v>
      </c>
      <c r="H6034" s="15" t="s">
        <v>6768</v>
      </c>
      <c r="I6034" s="15" t="s">
        <v>128</v>
      </c>
      <c r="J6034" s="15" t="s">
        <v>60</v>
      </c>
      <c r="K6034" s="15" t="s">
        <v>19</v>
      </c>
      <c r="L6034" s="15" t="str">
        <f t="array" ref="L6034">_xlfn.XLOOKUP(M6034,reference_province_to_city!$A$2:$A$11,reference_province_to_city!$B$2:$B$11)</f>
        <v>Yogyakarta</v>
      </c>
      <c r="M6034" s="15" t="s">
        <v>18</v>
      </c>
      <c r="N6034" s="15">
        <v>55111.0</v>
      </c>
      <c r="O6034" s="15">
        <f t="array" ref="O6034">_xlfn.XLOOKUP(M6034,reference_postal_code!$B$2:$B$11,reference_postal_code!$A$2:$A$11)</f>
        <v>55111</v>
      </c>
      <c r="P6034" s="15" t="s">
        <v>77</v>
      </c>
      <c r="Q6034" s="15" t="s">
        <v>1427</v>
      </c>
      <c r="R6034" s="15" t="s">
        <v>65</v>
      </c>
      <c r="S6034" s="15" t="s">
        <v>87</v>
      </c>
      <c r="T6034" s="15" t="s">
        <v>1428</v>
      </c>
      <c r="U6034" s="28">
        <v>678720.0</v>
      </c>
      <c r="V6034" s="15">
        <v>2.0</v>
      </c>
      <c r="W6034" s="31">
        <v>0.2</v>
      </c>
      <c r="X6034" s="28">
        <v>59388.0</v>
      </c>
    </row>
    <row r="6035" ht="15.75" customHeight="1">
      <c r="A6035" s="15">
        <v>6306.0</v>
      </c>
      <c r="B6035" s="15" t="s">
        <v>8189</v>
      </c>
      <c r="C6035" s="18">
        <v>42678.0</v>
      </c>
      <c r="D6035" s="18">
        <v>42680.0</v>
      </c>
      <c r="E6035" s="18">
        <f t="shared" si="1"/>
        <v>42680</v>
      </c>
      <c r="F6035" s="15" t="s">
        <v>114</v>
      </c>
      <c r="G6035" s="15" t="s">
        <v>4898</v>
      </c>
      <c r="H6035" s="15" t="s">
        <v>4899</v>
      </c>
      <c r="I6035" s="15" t="s">
        <v>128</v>
      </c>
      <c r="J6035" s="15" t="s">
        <v>60</v>
      </c>
      <c r="K6035" s="15" t="s">
        <v>33</v>
      </c>
      <c r="L6035" s="15" t="str">
        <f t="array" ref="L6035">_xlfn.XLOOKUP(M6035,reference_province_to_city!$A$2:$A$11,reference_province_to_city!$B$2:$B$11)</f>
        <v>Makassar</v>
      </c>
      <c r="M6035" s="15" t="s">
        <v>25</v>
      </c>
      <c r="N6035" s="15">
        <v>90111.0</v>
      </c>
      <c r="O6035" s="15">
        <f t="array" ref="O6035">_xlfn.XLOOKUP(M6035,reference_postal_code!$B$2:$B$11,reference_postal_code!$A$2:$A$11)</f>
        <v>90111</v>
      </c>
      <c r="P6035" s="15" t="s">
        <v>63</v>
      </c>
      <c r="Q6035" s="15" t="s">
        <v>3699</v>
      </c>
      <c r="R6035" s="15" t="s">
        <v>65</v>
      </c>
      <c r="S6035" s="15" t="s">
        <v>226</v>
      </c>
      <c r="T6035" s="15" t="s">
        <v>3700</v>
      </c>
      <c r="U6035" s="28">
        <v>263760.0</v>
      </c>
      <c r="V6035" s="15">
        <v>7.0</v>
      </c>
      <c r="W6035" s="31">
        <v>0.2</v>
      </c>
      <c r="X6035" s="28">
        <v>-62643.0</v>
      </c>
    </row>
    <row r="6036" ht="15.75" customHeight="1">
      <c r="A6036" s="15">
        <v>6775.0</v>
      </c>
      <c r="B6036" s="15" t="s">
        <v>8190</v>
      </c>
      <c r="C6036" s="18">
        <v>42678.0</v>
      </c>
      <c r="D6036" s="18">
        <v>42682.0</v>
      </c>
      <c r="E6036" s="18">
        <f t="shared" si="1"/>
        <v>42682</v>
      </c>
      <c r="F6036" s="15" t="s">
        <v>55</v>
      </c>
      <c r="G6036" s="15" t="s">
        <v>1874</v>
      </c>
      <c r="H6036" s="15" t="s">
        <v>1875</v>
      </c>
      <c r="I6036" s="15" t="s">
        <v>76</v>
      </c>
      <c r="J6036" s="15" t="s">
        <v>60</v>
      </c>
      <c r="K6036" s="15" t="s">
        <v>33</v>
      </c>
      <c r="L6036" s="15" t="str">
        <f t="array" ref="L6036">_xlfn.XLOOKUP(M6036,reference_province_to_city!$A$2:$A$11,reference_province_to_city!$B$2:$B$11)</f>
        <v>Makassar</v>
      </c>
      <c r="M6036" s="15" t="s">
        <v>25</v>
      </c>
      <c r="N6036" s="15">
        <v>90111.0</v>
      </c>
      <c r="O6036" s="15">
        <f t="array" ref="O6036">_xlfn.XLOOKUP(M6036,reference_postal_code!$B$2:$B$11,reference_postal_code!$A$2:$A$11)</f>
        <v>90111</v>
      </c>
      <c r="P6036" s="15" t="s">
        <v>63</v>
      </c>
      <c r="Q6036" s="15" t="s">
        <v>2655</v>
      </c>
      <c r="R6036" s="15" t="s">
        <v>65</v>
      </c>
      <c r="S6036" s="15" t="s">
        <v>66</v>
      </c>
      <c r="T6036" s="15" t="s">
        <v>2656</v>
      </c>
      <c r="U6036" s="28">
        <v>583200.0</v>
      </c>
      <c r="V6036" s="15">
        <v>6.0</v>
      </c>
      <c r="W6036" s="31">
        <v>0.0</v>
      </c>
      <c r="X6036" s="28">
        <v>279936.0</v>
      </c>
    </row>
    <row r="6037" ht="15.75" customHeight="1">
      <c r="A6037" s="15">
        <v>2946.0</v>
      </c>
      <c r="B6037" s="15" t="s">
        <v>8191</v>
      </c>
      <c r="C6037" s="18">
        <v>42678.0</v>
      </c>
      <c r="D6037" s="18">
        <v>42679.0</v>
      </c>
      <c r="E6037" s="18">
        <f t="shared" si="1"/>
        <v>42679</v>
      </c>
      <c r="F6037" s="15" t="s">
        <v>125</v>
      </c>
      <c r="G6037" s="15" t="s">
        <v>2969</v>
      </c>
      <c r="H6037" s="15" t="s">
        <v>2970</v>
      </c>
      <c r="I6037" s="15" t="s">
        <v>59</v>
      </c>
      <c r="J6037" s="15" t="s">
        <v>60</v>
      </c>
      <c r="K6037" s="15" t="s">
        <v>28</v>
      </c>
      <c r="L6037" s="15" t="str">
        <f t="array" ref="L6037">_xlfn.XLOOKUP(M6037,reference_province_to_city!$A$2:$A$11,reference_province_to_city!$B$2:$B$11)</f>
        <v>Medan</v>
      </c>
      <c r="M6037" s="15" t="s">
        <v>11</v>
      </c>
      <c r="N6037" s="15">
        <v>20111.0</v>
      </c>
      <c r="O6037" s="15">
        <f t="array" ref="O6037">_xlfn.XLOOKUP(M6037,reference_postal_code!$B$2:$B$11,reference_postal_code!$A$2:$A$11)</f>
        <v>20111</v>
      </c>
      <c r="P6037" s="15" t="s">
        <v>77</v>
      </c>
      <c r="Q6037" s="15" t="s">
        <v>1035</v>
      </c>
      <c r="R6037" s="15" t="s">
        <v>106</v>
      </c>
      <c r="S6037" s="15" t="s">
        <v>139</v>
      </c>
      <c r="T6037" s="15" t="s">
        <v>1036</v>
      </c>
      <c r="U6037" s="28">
        <v>574350.0</v>
      </c>
      <c r="V6037" s="15">
        <v>7.0</v>
      </c>
      <c r="W6037" s="31">
        <v>0.0</v>
      </c>
      <c r="X6037" s="28">
        <v>246970.0</v>
      </c>
    </row>
    <row r="6038" ht="15.75" customHeight="1">
      <c r="A6038" s="15">
        <v>6135.0</v>
      </c>
      <c r="B6038" s="15" t="s">
        <v>8192</v>
      </c>
      <c r="C6038" s="18">
        <v>42678.0</v>
      </c>
      <c r="D6038" s="18">
        <v>42678.0</v>
      </c>
      <c r="E6038" s="18">
        <f t="shared" si="1"/>
        <v>42678</v>
      </c>
      <c r="F6038" s="15" t="s">
        <v>466</v>
      </c>
      <c r="G6038" s="15" t="s">
        <v>3304</v>
      </c>
      <c r="H6038" s="15" t="s">
        <v>3305</v>
      </c>
      <c r="I6038" s="15" t="s">
        <v>59</v>
      </c>
      <c r="J6038" s="15" t="s">
        <v>60</v>
      </c>
      <c r="K6038" s="15" t="s">
        <v>26</v>
      </c>
      <c r="L6038" s="15" t="str">
        <f t="array" ref="L6038">_xlfn.XLOOKUP(M6038,reference_province_to_city!$A$2:$A$11,reference_province_to_city!$B$2:$B$11)</f>
        <v>Denpasar</v>
      </c>
      <c r="M6038" s="15" t="s">
        <v>24</v>
      </c>
      <c r="N6038" s="15">
        <v>80231.0</v>
      </c>
      <c r="O6038" s="15">
        <f t="array" ref="O6038">_xlfn.XLOOKUP(M6038,reference_postal_code!$B$2:$B$11,reference_postal_code!$A$2:$A$11)</f>
        <v>80231</v>
      </c>
      <c r="P6038" s="15" t="s">
        <v>63</v>
      </c>
      <c r="Q6038" s="15" t="s">
        <v>1769</v>
      </c>
      <c r="R6038" s="15" t="s">
        <v>65</v>
      </c>
      <c r="S6038" s="15" t="s">
        <v>93</v>
      </c>
      <c r="T6038" s="15" t="s">
        <v>1770</v>
      </c>
      <c r="U6038" s="28">
        <v>2892000.0</v>
      </c>
      <c r="V6038" s="15">
        <v>4.0</v>
      </c>
      <c r="W6038" s="31">
        <v>0.0</v>
      </c>
      <c r="X6038" s="28">
        <v>838680.0</v>
      </c>
    </row>
    <row r="6039" ht="15.75" customHeight="1">
      <c r="A6039" s="15">
        <v>665.0</v>
      </c>
      <c r="B6039" s="15" t="s">
        <v>8193</v>
      </c>
      <c r="C6039" s="18">
        <v>42678.0</v>
      </c>
      <c r="D6039" s="18">
        <v>42678.0</v>
      </c>
      <c r="E6039" s="18">
        <f t="shared" si="1"/>
        <v>42678</v>
      </c>
      <c r="F6039" s="15" t="s">
        <v>466</v>
      </c>
      <c r="G6039" s="15" t="s">
        <v>4349</v>
      </c>
      <c r="H6039" s="15" t="s">
        <v>4350</v>
      </c>
      <c r="I6039" s="15" t="s">
        <v>59</v>
      </c>
      <c r="J6039" s="15" t="s">
        <v>60</v>
      </c>
      <c r="K6039" s="15" t="s">
        <v>17</v>
      </c>
      <c r="L6039" s="15" t="str">
        <f t="array" ref="L6039">_xlfn.XLOOKUP(M6039,reference_province_to_city!$A$2:$A$11,reference_province_to_city!$B$2:$B$11)</f>
        <v>Semarang</v>
      </c>
      <c r="M6039" s="15" t="s">
        <v>15</v>
      </c>
      <c r="N6039" s="15">
        <v>50111.0</v>
      </c>
      <c r="O6039" s="15">
        <f t="array" ref="O6039">_xlfn.XLOOKUP(M6039,reference_postal_code!$B$2:$B$11,reference_postal_code!$A$2:$A$11)</f>
        <v>50111</v>
      </c>
      <c r="P6039" s="15" t="s">
        <v>77</v>
      </c>
      <c r="Q6039" s="15" t="s">
        <v>2466</v>
      </c>
      <c r="R6039" s="15" t="s">
        <v>65</v>
      </c>
      <c r="S6039" s="15" t="s">
        <v>103</v>
      </c>
      <c r="T6039" s="15" t="s">
        <v>2467</v>
      </c>
      <c r="U6039" s="28">
        <v>161100.0</v>
      </c>
      <c r="V6039" s="15">
        <v>3.0</v>
      </c>
      <c r="W6039" s="31">
        <v>0.0</v>
      </c>
      <c r="X6039" s="28">
        <v>78939.0</v>
      </c>
    </row>
    <row r="6040" ht="15.75" customHeight="1">
      <c r="A6040" s="15">
        <v>6773.0</v>
      </c>
      <c r="B6040" s="15" t="s">
        <v>8190</v>
      </c>
      <c r="C6040" s="18">
        <v>42678.0</v>
      </c>
      <c r="D6040" s="18">
        <v>42682.0</v>
      </c>
      <c r="E6040" s="18">
        <f t="shared" si="1"/>
        <v>42682</v>
      </c>
      <c r="F6040" s="15" t="s">
        <v>55</v>
      </c>
      <c r="G6040" s="15" t="s">
        <v>1874</v>
      </c>
      <c r="H6040" s="15" t="s">
        <v>1875</v>
      </c>
      <c r="I6040" s="15" t="s">
        <v>76</v>
      </c>
      <c r="J6040" s="15" t="s">
        <v>60</v>
      </c>
      <c r="K6040" s="15" t="s">
        <v>33</v>
      </c>
      <c r="L6040" s="15" t="str">
        <f t="array" ref="L6040">_xlfn.XLOOKUP(M6040,reference_province_to_city!$A$2:$A$11,reference_province_to_city!$B$2:$B$11)</f>
        <v>Makassar</v>
      </c>
      <c r="M6040" s="15" t="s">
        <v>25</v>
      </c>
      <c r="N6040" s="15">
        <v>90111.0</v>
      </c>
      <c r="O6040" s="15">
        <f t="array" ref="O6040">_xlfn.XLOOKUP(M6040,reference_postal_code!$B$2:$B$11,reference_postal_code!$A$2:$A$11)</f>
        <v>90111</v>
      </c>
      <c r="P6040" s="15" t="s">
        <v>63</v>
      </c>
      <c r="Q6040" s="15" t="s">
        <v>2257</v>
      </c>
      <c r="R6040" s="15" t="s">
        <v>65</v>
      </c>
      <c r="S6040" s="15" t="s">
        <v>83</v>
      </c>
      <c r="T6040" s="15" t="s">
        <v>2258</v>
      </c>
      <c r="U6040" s="28">
        <v>115680.0</v>
      </c>
      <c r="V6040" s="15">
        <v>2.0</v>
      </c>
      <c r="W6040" s="31">
        <v>0.2</v>
      </c>
      <c r="X6040" s="28">
        <v>41934.0</v>
      </c>
    </row>
    <row r="6041" ht="15.75" customHeight="1">
      <c r="A6041" s="15">
        <v>6774.0</v>
      </c>
      <c r="B6041" s="15" t="s">
        <v>8190</v>
      </c>
      <c r="C6041" s="18">
        <v>42678.0</v>
      </c>
      <c r="D6041" s="18">
        <v>42682.0</v>
      </c>
      <c r="E6041" s="18">
        <f t="shared" si="1"/>
        <v>42682</v>
      </c>
      <c r="F6041" s="15" t="s">
        <v>55</v>
      </c>
      <c r="G6041" s="15" t="s">
        <v>1874</v>
      </c>
      <c r="H6041" s="15" t="s">
        <v>1875</v>
      </c>
      <c r="I6041" s="15" t="s">
        <v>76</v>
      </c>
      <c r="J6041" s="15" t="s">
        <v>60</v>
      </c>
      <c r="K6041" s="15" t="s">
        <v>33</v>
      </c>
      <c r="L6041" s="15" t="str">
        <f t="array" ref="L6041">_xlfn.XLOOKUP(M6041,reference_province_to_city!$A$2:$A$11,reference_province_to_city!$B$2:$B$11)</f>
        <v>Makassar</v>
      </c>
      <c r="M6041" s="15" t="s">
        <v>25</v>
      </c>
      <c r="N6041" s="15">
        <v>90111.0</v>
      </c>
      <c r="O6041" s="15">
        <f t="array" ref="O6041">_xlfn.XLOOKUP(M6041,reference_postal_code!$B$2:$B$11,reference_postal_code!$A$2:$A$11)</f>
        <v>90111</v>
      </c>
      <c r="P6041" s="15" t="s">
        <v>63</v>
      </c>
      <c r="Q6041" s="15" t="s">
        <v>2356</v>
      </c>
      <c r="R6041" s="15" t="s">
        <v>65</v>
      </c>
      <c r="S6041" s="15" t="s">
        <v>83</v>
      </c>
      <c r="T6041" s="15" t="s">
        <v>2357</v>
      </c>
      <c r="U6041" s="28">
        <v>62640.0</v>
      </c>
      <c r="V6041" s="15">
        <v>1.0</v>
      </c>
      <c r="W6041" s="31">
        <v>0.2</v>
      </c>
      <c r="X6041" s="28">
        <v>19575.0</v>
      </c>
    </row>
    <row r="6042" ht="15.75" customHeight="1">
      <c r="A6042" s="15">
        <v>6729.0</v>
      </c>
      <c r="B6042" s="15" t="s">
        <v>8194</v>
      </c>
      <c r="C6042" s="18">
        <v>42678.0</v>
      </c>
      <c r="D6042" s="18">
        <v>42683.0</v>
      </c>
      <c r="E6042" s="18">
        <f t="shared" si="1"/>
        <v>42683</v>
      </c>
      <c r="F6042" s="15" t="s">
        <v>55</v>
      </c>
      <c r="G6042" s="15" t="s">
        <v>4705</v>
      </c>
      <c r="H6042" s="15" t="s">
        <v>4706</v>
      </c>
      <c r="I6042" s="15" t="s">
        <v>128</v>
      </c>
      <c r="J6042" s="15" t="s">
        <v>60</v>
      </c>
      <c r="K6042" s="15" t="s">
        <v>17</v>
      </c>
      <c r="L6042" s="15" t="str">
        <f t="array" ref="L6042">_xlfn.XLOOKUP(M6042,reference_province_to_city!$A$2:$A$11,reference_province_to_city!$B$2:$B$11)</f>
        <v>Semarang</v>
      </c>
      <c r="M6042" s="15" t="s">
        <v>15</v>
      </c>
      <c r="N6042" s="15">
        <v>50111.0</v>
      </c>
      <c r="O6042" s="15">
        <f t="array" ref="O6042">_xlfn.XLOOKUP(M6042,reference_postal_code!$B$2:$B$11,reference_postal_code!$A$2:$A$11)</f>
        <v>50111</v>
      </c>
      <c r="P6042" s="15" t="s">
        <v>77</v>
      </c>
      <c r="Q6042" s="15" t="s">
        <v>290</v>
      </c>
      <c r="R6042" s="15" t="s">
        <v>106</v>
      </c>
      <c r="S6042" s="15" t="s">
        <v>139</v>
      </c>
      <c r="T6042" s="15" t="s">
        <v>291</v>
      </c>
      <c r="U6042" s="28">
        <v>757440.0</v>
      </c>
      <c r="V6042" s="15">
        <v>6.0</v>
      </c>
      <c r="W6042" s="31">
        <v>0.2</v>
      </c>
      <c r="X6042" s="28">
        <v>123084.0</v>
      </c>
    </row>
    <row r="6043" ht="15.75" customHeight="1">
      <c r="A6043" s="15">
        <v>6310.0</v>
      </c>
      <c r="B6043" s="15" t="s">
        <v>8189</v>
      </c>
      <c r="C6043" s="18">
        <v>42678.0</v>
      </c>
      <c r="D6043" s="18">
        <v>42680.0</v>
      </c>
      <c r="E6043" s="18">
        <f t="shared" si="1"/>
        <v>42680</v>
      </c>
      <c r="F6043" s="15" t="s">
        <v>114</v>
      </c>
      <c r="G6043" s="15" t="s">
        <v>4898</v>
      </c>
      <c r="H6043" s="15" t="s">
        <v>4899</v>
      </c>
      <c r="I6043" s="15" t="s">
        <v>128</v>
      </c>
      <c r="J6043" s="15" t="s">
        <v>60</v>
      </c>
      <c r="K6043" s="15" t="s">
        <v>33</v>
      </c>
      <c r="L6043" s="15" t="str">
        <f t="array" ref="L6043">_xlfn.XLOOKUP(M6043,reference_province_to_city!$A$2:$A$11,reference_province_to_city!$B$2:$B$11)</f>
        <v>Makassar</v>
      </c>
      <c r="M6043" s="15" t="s">
        <v>25</v>
      </c>
      <c r="N6043" s="15">
        <v>90111.0</v>
      </c>
      <c r="O6043" s="15">
        <f t="array" ref="O6043">_xlfn.XLOOKUP(M6043,reference_postal_code!$B$2:$B$11,reference_postal_code!$A$2:$A$11)</f>
        <v>90111</v>
      </c>
      <c r="P6043" s="15" t="s">
        <v>63</v>
      </c>
      <c r="Q6043" s="15" t="s">
        <v>1915</v>
      </c>
      <c r="R6043" s="15" t="s">
        <v>65</v>
      </c>
      <c r="S6043" s="15" t="s">
        <v>79</v>
      </c>
      <c r="T6043" s="15" t="s">
        <v>1916</v>
      </c>
      <c r="U6043" s="28">
        <v>9437760.0</v>
      </c>
      <c r="V6043" s="15">
        <v>8.0</v>
      </c>
      <c r="W6043" s="31">
        <v>0.2</v>
      </c>
      <c r="X6043" s="28">
        <v>3421188.0</v>
      </c>
    </row>
    <row r="6044" ht="15.75" customHeight="1">
      <c r="A6044" s="15">
        <v>6307.0</v>
      </c>
      <c r="B6044" s="15" t="s">
        <v>8189</v>
      </c>
      <c r="C6044" s="18">
        <v>42678.0</v>
      </c>
      <c r="D6044" s="18">
        <v>42680.0</v>
      </c>
      <c r="E6044" s="18">
        <f t="shared" si="1"/>
        <v>42680</v>
      </c>
      <c r="F6044" s="15" t="s">
        <v>114</v>
      </c>
      <c r="G6044" s="15" t="s">
        <v>4898</v>
      </c>
      <c r="H6044" s="15" t="s">
        <v>4899</v>
      </c>
      <c r="I6044" s="15" t="s">
        <v>128</v>
      </c>
      <c r="J6044" s="15" t="s">
        <v>60</v>
      </c>
      <c r="K6044" s="15" t="s">
        <v>33</v>
      </c>
      <c r="L6044" s="15" t="str">
        <f t="array" ref="L6044">_xlfn.XLOOKUP(M6044,reference_province_to_city!$A$2:$A$11,reference_province_to_city!$B$2:$B$11)</f>
        <v>Makassar</v>
      </c>
      <c r="M6044" s="15" t="s">
        <v>25</v>
      </c>
      <c r="N6044" s="15">
        <v>90111.0</v>
      </c>
      <c r="O6044" s="15">
        <f t="array" ref="O6044">_xlfn.XLOOKUP(M6044,reference_postal_code!$B$2:$B$11,reference_postal_code!$A$2:$A$11)</f>
        <v>90111</v>
      </c>
      <c r="P6044" s="15" t="s">
        <v>63</v>
      </c>
      <c r="Q6044" s="15" t="s">
        <v>3480</v>
      </c>
      <c r="R6044" s="15" t="s">
        <v>106</v>
      </c>
      <c r="S6044" s="15" t="s">
        <v>107</v>
      </c>
      <c r="T6044" s="15" t="s">
        <v>3481</v>
      </c>
      <c r="U6044" s="28">
        <v>1571760.0</v>
      </c>
      <c r="V6044" s="15">
        <v>1.0</v>
      </c>
      <c r="W6044" s="31">
        <v>0.2</v>
      </c>
      <c r="X6044" s="28">
        <v>-216117.0</v>
      </c>
    </row>
    <row r="6045" ht="15.75" customHeight="1">
      <c r="A6045" s="15">
        <v>6308.0</v>
      </c>
      <c r="B6045" s="15" t="s">
        <v>8189</v>
      </c>
      <c r="C6045" s="18">
        <v>42678.0</v>
      </c>
      <c r="D6045" s="18">
        <v>42680.0</v>
      </c>
      <c r="E6045" s="18">
        <f t="shared" si="1"/>
        <v>42680</v>
      </c>
      <c r="F6045" s="15" t="s">
        <v>114</v>
      </c>
      <c r="G6045" s="15" t="s">
        <v>4898</v>
      </c>
      <c r="H6045" s="15" t="s">
        <v>4899</v>
      </c>
      <c r="I6045" s="15" t="s">
        <v>128</v>
      </c>
      <c r="J6045" s="15" t="s">
        <v>60</v>
      </c>
      <c r="K6045" s="15" t="s">
        <v>33</v>
      </c>
      <c r="L6045" s="15" t="str">
        <f t="array" ref="L6045">_xlfn.XLOOKUP(M6045,reference_province_to_city!$A$2:$A$11,reference_province_to_city!$B$2:$B$11)</f>
        <v>Makassar</v>
      </c>
      <c r="M6045" s="15" t="s">
        <v>25</v>
      </c>
      <c r="N6045" s="15">
        <v>90111.0</v>
      </c>
      <c r="O6045" s="15">
        <f t="array" ref="O6045">_xlfn.XLOOKUP(M6045,reference_postal_code!$B$2:$B$11,reference_postal_code!$A$2:$A$11)</f>
        <v>90111</v>
      </c>
      <c r="P6045" s="15" t="s">
        <v>63</v>
      </c>
      <c r="Q6045" s="15" t="s">
        <v>1498</v>
      </c>
      <c r="R6045" s="15" t="s">
        <v>65</v>
      </c>
      <c r="S6045" s="15" t="s">
        <v>66</v>
      </c>
      <c r="T6045" s="15" t="s">
        <v>1499</v>
      </c>
      <c r="U6045" s="28">
        <v>719280.0</v>
      </c>
      <c r="V6045" s="15">
        <v>3.0</v>
      </c>
      <c r="W6045" s="31">
        <v>0.2</v>
      </c>
      <c r="X6045" s="28">
        <v>251748.0</v>
      </c>
    </row>
    <row r="6046" ht="15.75" customHeight="1">
      <c r="A6046" s="15">
        <v>703.0</v>
      </c>
      <c r="B6046" s="15" t="s">
        <v>8195</v>
      </c>
      <c r="C6046" s="18">
        <v>42678.0</v>
      </c>
      <c r="D6046" s="18">
        <v>42682.0</v>
      </c>
      <c r="E6046" s="18">
        <f t="shared" si="1"/>
        <v>42682</v>
      </c>
      <c r="F6046" s="15" t="s">
        <v>114</v>
      </c>
      <c r="G6046" s="15" t="s">
        <v>7373</v>
      </c>
      <c r="H6046" s="15" t="s">
        <v>7374</v>
      </c>
      <c r="I6046" s="15" t="s">
        <v>128</v>
      </c>
      <c r="J6046" s="15" t="s">
        <v>60</v>
      </c>
      <c r="L6046" s="15" t="str">
        <f t="array" ref="L6046">_xlfn.XLOOKUP(M6046,reference_province_to_city!$A$2:$A$11,reference_province_to_city!$B$2:$B$11)</f>
        <v>Yogyakarta</v>
      </c>
      <c r="M6046" s="15" t="s">
        <v>18</v>
      </c>
      <c r="N6046" s="15">
        <v>55111.0</v>
      </c>
      <c r="O6046" s="15">
        <f t="array" ref="O6046">_xlfn.XLOOKUP(M6046,reference_postal_code!$B$2:$B$11,reference_postal_code!$A$2:$A$11)</f>
        <v>55111</v>
      </c>
      <c r="P6046" s="15" t="s">
        <v>77</v>
      </c>
      <c r="Q6046" s="15" t="s">
        <v>5241</v>
      </c>
      <c r="R6046" s="15" t="s">
        <v>106</v>
      </c>
      <c r="S6046" s="15" t="s">
        <v>139</v>
      </c>
      <c r="T6046" s="15" t="s">
        <v>5242</v>
      </c>
      <c r="U6046" s="28">
        <v>3148200.0</v>
      </c>
      <c r="V6046" s="15">
        <v>3.0</v>
      </c>
      <c r="W6046" s="31">
        <v>0.0</v>
      </c>
      <c r="X6046" s="28">
        <v>535194.0</v>
      </c>
    </row>
    <row r="6047" ht="15.75" customHeight="1">
      <c r="A6047" s="15">
        <v>7784.0</v>
      </c>
      <c r="B6047" s="15" t="s">
        <v>8188</v>
      </c>
      <c r="C6047" s="18">
        <v>42678.0</v>
      </c>
      <c r="D6047" s="18">
        <v>42680.0</v>
      </c>
      <c r="E6047" s="18">
        <f t="shared" si="1"/>
        <v>42680</v>
      </c>
      <c r="F6047" s="15" t="s">
        <v>114</v>
      </c>
      <c r="G6047" s="15" t="s">
        <v>6767</v>
      </c>
      <c r="H6047" s="15" t="s">
        <v>6768</v>
      </c>
      <c r="I6047" s="15" t="s">
        <v>128</v>
      </c>
      <c r="J6047" s="15" t="s">
        <v>60</v>
      </c>
      <c r="K6047" s="15" t="s">
        <v>19</v>
      </c>
      <c r="L6047" s="15" t="str">
        <f t="array" ref="L6047">_xlfn.XLOOKUP(M6047,reference_province_to_city!$A$2:$A$11,reference_province_to_city!$B$2:$B$11)</f>
        <v>Yogyakarta</v>
      </c>
      <c r="M6047" s="15" t="s">
        <v>18</v>
      </c>
      <c r="N6047" s="15">
        <v>55111.0</v>
      </c>
      <c r="O6047" s="15">
        <f t="array" ref="O6047">_xlfn.XLOOKUP(M6047,reference_postal_code!$B$2:$B$11,reference_postal_code!$A$2:$A$11)</f>
        <v>55111</v>
      </c>
      <c r="P6047" s="15" t="s">
        <v>77</v>
      </c>
      <c r="Q6047" s="15" t="s">
        <v>4078</v>
      </c>
      <c r="R6047" s="15" t="s">
        <v>106</v>
      </c>
      <c r="S6047" s="15" t="s">
        <v>218</v>
      </c>
      <c r="T6047" s="15" t="s">
        <v>4079</v>
      </c>
      <c r="U6047" s="28">
        <v>1.31445E7</v>
      </c>
      <c r="V6047" s="15">
        <v>10.0</v>
      </c>
      <c r="W6047" s="31">
        <v>0.4</v>
      </c>
      <c r="X6047" s="28">
        <v>-4381500.0</v>
      </c>
    </row>
    <row r="6048" ht="15.75" customHeight="1">
      <c r="A6048" s="15">
        <v>6311.0</v>
      </c>
      <c r="B6048" s="15" t="s">
        <v>8189</v>
      </c>
      <c r="C6048" s="18">
        <v>42678.0</v>
      </c>
      <c r="D6048" s="18">
        <v>42680.0</v>
      </c>
      <c r="E6048" s="18">
        <f t="shared" si="1"/>
        <v>42680</v>
      </c>
      <c r="F6048" s="15" t="s">
        <v>114</v>
      </c>
      <c r="G6048" s="15" t="s">
        <v>4898</v>
      </c>
      <c r="H6048" s="15" t="s">
        <v>4899</v>
      </c>
      <c r="I6048" s="15" t="s">
        <v>128</v>
      </c>
      <c r="J6048" s="15" t="s">
        <v>60</v>
      </c>
      <c r="K6048" s="15" t="s">
        <v>33</v>
      </c>
      <c r="L6048" s="15" t="str">
        <f t="array" ref="L6048">_xlfn.XLOOKUP(M6048,reference_province_to_city!$A$2:$A$11,reference_province_to_city!$B$2:$B$11)</f>
        <v>Makassar</v>
      </c>
      <c r="M6048" s="15" t="s">
        <v>25</v>
      </c>
      <c r="N6048" s="15">
        <v>90111.0</v>
      </c>
      <c r="O6048" s="15">
        <f t="array" ref="O6048">_xlfn.XLOOKUP(M6048,reference_postal_code!$B$2:$B$11,reference_postal_code!$A$2:$A$11)</f>
        <v>90111</v>
      </c>
      <c r="P6048" s="15" t="s">
        <v>63</v>
      </c>
      <c r="Q6048" s="15" t="s">
        <v>697</v>
      </c>
      <c r="R6048" s="15" t="s">
        <v>65</v>
      </c>
      <c r="S6048" s="15" t="s">
        <v>66</v>
      </c>
      <c r="T6048" s="15" t="s">
        <v>698</v>
      </c>
      <c r="U6048" s="28">
        <v>227640.0</v>
      </c>
      <c r="V6048" s="15">
        <v>1.0</v>
      </c>
      <c r="W6048" s="31">
        <v>0.2</v>
      </c>
      <c r="X6048" s="28">
        <v>79674.0</v>
      </c>
    </row>
    <row r="6049" ht="15.75" customHeight="1">
      <c r="A6049" s="15">
        <v>6309.0</v>
      </c>
      <c r="B6049" s="15" t="s">
        <v>8189</v>
      </c>
      <c r="C6049" s="18">
        <v>42678.0</v>
      </c>
      <c r="D6049" s="18">
        <v>42680.0</v>
      </c>
      <c r="E6049" s="18">
        <f t="shared" si="1"/>
        <v>42680</v>
      </c>
      <c r="F6049" s="15" t="s">
        <v>114</v>
      </c>
      <c r="G6049" s="15" t="s">
        <v>4898</v>
      </c>
      <c r="H6049" s="15" t="s">
        <v>4899</v>
      </c>
      <c r="I6049" s="15" t="s">
        <v>128</v>
      </c>
      <c r="J6049" s="15" t="s">
        <v>60</v>
      </c>
      <c r="K6049" s="15" t="s">
        <v>33</v>
      </c>
      <c r="L6049" s="15" t="str">
        <f t="array" ref="L6049">_xlfn.XLOOKUP(M6049,reference_province_to_city!$A$2:$A$11,reference_province_to_city!$B$2:$B$11)</f>
        <v>Makassar</v>
      </c>
      <c r="M6049" s="15" t="s">
        <v>25</v>
      </c>
      <c r="N6049" s="15">
        <v>90111.0</v>
      </c>
      <c r="O6049" s="15">
        <f t="array" ref="O6049">_xlfn.XLOOKUP(M6049,reference_postal_code!$B$2:$B$11,reference_postal_code!$A$2:$A$11)</f>
        <v>90111</v>
      </c>
      <c r="P6049" s="15" t="s">
        <v>63</v>
      </c>
      <c r="Q6049" s="15" t="s">
        <v>3526</v>
      </c>
      <c r="R6049" s="15" t="s">
        <v>106</v>
      </c>
      <c r="S6049" s="15" t="s">
        <v>107</v>
      </c>
      <c r="T6049" s="15" t="s">
        <v>3527</v>
      </c>
      <c r="U6049" s="28">
        <v>9755280.0</v>
      </c>
      <c r="V6049" s="15">
        <v>3.0</v>
      </c>
      <c r="W6049" s="31">
        <v>0.2</v>
      </c>
      <c r="X6049" s="28">
        <v>-1463292.0</v>
      </c>
    </row>
    <row r="6050" ht="15.75" customHeight="1">
      <c r="A6050" s="15">
        <v>9323.0</v>
      </c>
      <c r="B6050" s="15" t="s">
        <v>8196</v>
      </c>
      <c r="C6050" s="18">
        <v>42678.0</v>
      </c>
      <c r="D6050" s="18">
        <v>42682.0</v>
      </c>
      <c r="E6050" s="18">
        <f t="shared" si="1"/>
        <v>42682</v>
      </c>
      <c r="F6050" s="15" t="s">
        <v>55</v>
      </c>
      <c r="G6050" s="15" t="s">
        <v>4161</v>
      </c>
      <c r="H6050" s="15" t="s">
        <v>4162</v>
      </c>
      <c r="I6050" s="15" t="s">
        <v>59</v>
      </c>
      <c r="J6050" s="15" t="s">
        <v>60</v>
      </c>
      <c r="K6050" s="15" t="s">
        <v>3764</v>
      </c>
      <c r="L6050" s="15" t="str">
        <f t="array" ref="L6050">_xlfn.XLOOKUP(M6050,reference_province_to_city!$A$2:$A$11,reference_province_to_city!$B$2:$B$11)</f>
        <v>Yogyakarta</v>
      </c>
      <c r="M6050" s="15" t="s">
        <v>18</v>
      </c>
      <c r="O6050" s="15">
        <f t="array" ref="O6050">_xlfn.XLOOKUP(M6050,reference_postal_code!$B$2:$B$11,reference_postal_code!$A$2:$A$11)</f>
        <v>55111</v>
      </c>
      <c r="P6050" s="15" t="s">
        <v>77</v>
      </c>
      <c r="Q6050" s="15" t="s">
        <v>1515</v>
      </c>
      <c r="R6050" s="15" t="s">
        <v>106</v>
      </c>
      <c r="S6050" s="15" t="s">
        <v>139</v>
      </c>
      <c r="T6050" s="15" t="s">
        <v>1516</v>
      </c>
      <c r="U6050" s="28">
        <v>991680.0</v>
      </c>
      <c r="V6050" s="15">
        <v>4.0</v>
      </c>
      <c r="W6050" s="31">
        <v>0.6</v>
      </c>
      <c r="X6050" s="28">
        <v>-1264392.0</v>
      </c>
    </row>
    <row r="6051" ht="15.75" customHeight="1">
      <c r="A6051" s="15">
        <v>9322.0</v>
      </c>
      <c r="B6051" s="15" t="s">
        <v>8196</v>
      </c>
      <c r="C6051" s="18">
        <v>42678.0</v>
      </c>
      <c r="D6051" s="18">
        <v>42682.0</v>
      </c>
      <c r="E6051" s="18">
        <f t="shared" si="1"/>
        <v>42682</v>
      </c>
      <c r="F6051" s="15" t="s">
        <v>55</v>
      </c>
      <c r="G6051" s="15" t="s">
        <v>4161</v>
      </c>
      <c r="H6051" s="15" t="s">
        <v>4162</v>
      </c>
      <c r="I6051" s="15" t="s">
        <v>59</v>
      </c>
      <c r="J6051" s="15" t="s">
        <v>60</v>
      </c>
      <c r="K6051" s="15" t="s">
        <v>19</v>
      </c>
      <c r="L6051" s="15" t="str">
        <f t="array" ref="L6051">_xlfn.XLOOKUP(M6051,reference_province_to_city!$A$2:$A$11,reference_province_to_city!$B$2:$B$11)</f>
        <v>Yogyakarta</v>
      </c>
      <c r="M6051" s="15" t="s">
        <v>18</v>
      </c>
      <c r="N6051" s="15">
        <v>55111.0</v>
      </c>
      <c r="O6051" s="15">
        <f t="array" ref="O6051">_xlfn.XLOOKUP(M6051,reference_postal_code!$B$2:$B$11,reference_postal_code!$A$2:$A$11)</f>
        <v>55111</v>
      </c>
      <c r="P6051" s="15" t="s">
        <v>77</v>
      </c>
      <c r="Q6051" s="15" t="s">
        <v>5277</v>
      </c>
      <c r="R6051" s="15" t="s">
        <v>106</v>
      </c>
      <c r="S6051" s="15" t="s">
        <v>139</v>
      </c>
      <c r="T6051" s="15" t="s">
        <v>5278</v>
      </c>
      <c r="U6051" s="28">
        <v>170640.0</v>
      </c>
      <c r="V6051" s="15">
        <v>3.0</v>
      </c>
      <c r="W6051" s="31">
        <v>0.6</v>
      </c>
      <c r="X6051" s="28">
        <v>-85320.0</v>
      </c>
    </row>
    <row r="6052" ht="15.75" customHeight="1">
      <c r="A6052" s="15">
        <v>7785.0</v>
      </c>
      <c r="B6052" s="15" t="s">
        <v>8188</v>
      </c>
      <c r="C6052" s="18">
        <v>42678.0</v>
      </c>
      <c r="D6052" s="18">
        <v>42680.0</v>
      </c>
      <c r="E6052" s="18">
        <f t="shared" si="1"/>
        <v>42680</v>
      </c>
      <c r="F6052" s="15" t="s">
        <v>114</v>
      </c>
      <c r="G6052" s="15" t="s">
        <v>6767</v>
      </c>
      <c r="H6052" s="15" t="s">
        <v>6768</v>
      </c>
      <c r="I6052" s="15" t="s">
        <v>128</v>
      </c>
      <c r="J6052" s="15" t="s">
        <v>60</v>
      </c>
      <c r="K6052" s="15" t="s">
        <v>19</v>
      </c>
      <c r="L6052" s="15" t="str">
        <f t="array" ref="L6052">_xlfn.XLOOKUP(M6052,reference_province_to_city!$A$2:$A$11,reference_province_to_city!$B$2:$B$11)</f>
        <v>Yogyakarta</v>
      </c>
      <c r="M6052" s="15" t="s">
        <v>18</v>
      </c>
      <c r="N6052" s="15">
        <v>55111.0</v>
      </c>
      <c r="O6052" s="15">
        <f t="array" ref="O6052">_xlfn.XLOOKUP(M6052,reference_postal_code!$B$2:$B$11,reference_postal_code!$A$2:$A$11)</f>
        <v>55111</v>
      </c>
      <c r="P6052" s="15" t="s">
        <v>77</v>
      </c>
      <c r="Q6052" s="15" t="s">
        <v>7236</v>
      </c>
      <c r="R6052" s="15" t="s">
        <v>65</v>
      </c>
      <c r="S6052" s="15" t="s">
        <v>226</v>
      </c>
      <c r="T6052" s="15" t="s">
        <v>7237</v>
      </c>
      <c r="U6052" s="28">
        <v>2780640.0</v>
      </c>
      <c r="V6052" s="15">
        <v>2.0</v>
      </c>
      <c r="W6052" s="31">
        <v>0.2</v>
      </c>
      <c r="X6052" s="28">
        <v>-521370.0</v>
      </c>
    </row>
    <row r="6053" ht="15.75" customHeight="1">
      <c r="A6053" s="15">
        <v>7308.0</v>
      </c>
      <c r="B6053" s="15" t="s">
        <v>8197</v>
      </c>
      <c r="C6053" s="18">
        <v>42679.0</v>
      </c>
      <c r="D6053" s="18">
        <v>42681.0</v>
      </c>
      <c r="E6053" s="18">
        <f t="shared" si="1"/>
        <v>42681</v>
      </c>
      <c r="F6053" s="15" t="s">
        <v>114</v>
      </c>
      <c r="G6053" s="15" t="s">
        <v>4430</v>
      </c>
      <c r="H6053" s="15" t="s">
        <v>4431</v>
      </c>
      <c r="I6053" s="15" t="s">
        <v>59</v>
      </c>
      <c r="J6053" s="15" t="s">
        <v>60</v>
      </c>
      <c r="K6053" s="15" t="s">
        <v>29</v>
      </c>
      <c r="L6053" s="15" t="str">
        <f t="array" ref="L6053">_xlfn.XLOOKUP(M6053,reference_province_to_city!$A$2:$A$11,reference_province_to_city!$B$2:$B$11)</f>
        <v>Palembang</v>
      </c>
      <c r="M6053" s="15" t="s">
        <v>13</v>
      </c>
      <c r="N6053" s="15">
        <v>30111.0</v>
      </c>
      <c r="O6053" s="15">
        <f t="array" ref="O6053">_xlfn.XLOOKUP(M6053,reference_postal_code!$B$2:$B$11,reference_postal_code!$A$2:$A$11)</f>
        <v>30111</v>
      </c>
      <c r="P6053" s="15" t="s">
        <v>77</v>
      </c>
      <c r="Q6053" s="15" t="s">
        <v>4551</v>
      </c>
      <c r="R6053" s="15" t="s">
        <v>106</v>
      </c>
      <c r="S6053" s="15" t="s">
        <v>107</v>
      </c>
      <c r="T6053" s="15" t="s">
        <v>4552</v>
      </c>
      <c r="U6053" s="28">
        <v>1708320.0</v>
      </c>
      <c r="V6053" s="15">
        <v>2.0</v>
      </c>
      <c r="W6053" s="31">
        <v>0.2</v>
      </c>
      <c r="X6053" s="28">
        <v>149478.0</v>
      </c>
    </row>
    <row r="6054" ht="15.75" customHeight="1">
      <c r="A6054" s="15">
        <v>2450.0</v>
      </c>
      <c r="B6054" s="15" t="s">
        <v>8198</v>
      </c>
      <c r="C6054" s="18">
        <v>42679.0</v>
      </c>
      <c r="D6054" s="18">
        <v>42684.0</v>
      </c>
      <c r="E6054" s="18">
        <f t="shared" si="1"/>
        <v>42684</v>
      </c>
      <c r="F6054" s="15" t="s">
        <v>55</v>
      </c>
      <c r="G6054" s="15" t="s">
        <v>3332</v>
      </c>
      <c r="H6054" s="15" t="s">
        <v>3333</v>
      </c>
      <c r="I6054" s="15" t="s">
        <v>76</v>
      </c>
      <c r="J6054" s="15" t="s">
        <v>60</v>
      </c>
      <c r="K6054" s="15" t="s">
        <v>26</v>
      </c>
      <c r="L6054" s="15" t="str">
        <f t="array" ref="L6054">_xlfn.XLOOKUP(M6054,reference_province_to_city!$A$2:$A$11,reference_province_to_city!$B$2:$B$11)</f>
        <v>Denpasar</v>
      </c>
      <c r="M6054" s="15" t="s">
        <v>24</v>
      </c>
      <c r="N6054" s="15">
        <v>80231.0</v>
      </c>
      <c r="O6054" s="15">
        <f t="array" ref="O6054">_xlfn.XLOOKUP(M6054,reference_postal_code!$B$2:$B$11,reference_postal_code!$A$2:$A$11)</f>
        <v>80231</v>
      </c>
      <c r="P6054" s="15" t="s">
        <v>63</v>
      </c>
      <c r="Q6054" s="15" t="s">
        <v>6428</v>
      </c>
      <c r="R6054" s="15" t="s">
        <v>65</v>
      </c>
      <c r="S6054" s="15" t="s">
        <v>83</v>
      </c>
      <c r="T6054" s="15" t="s">
        <v>6429</v>
      </c>
      <c r="U6054" s="28">
        <v>436800.0</v>
      </c>
      <c r="V6054" s="15">
        <v>5.0</v>
      </c>
      <c r="W6054" s="31">
        <v>0.2</v>
      </c>
      <c r="X6054" s="28">
        <v>147420.0</v>
      </c>
    </row>
    <row r="6055" ht="15.75" customHeight="1">
      <c r="A6055" s="15">
        <v>4267.0</v>
      </c>
      <c r="B6055" s="15" t="s">
        <v>8199</v>
      </c>
      <c r="C6055" s="18">
        <v>42679.0</v>
      </c>
      <c r="D6055" s="18">
        <v>42683.0</v>
      </c>
      <c r="E6055" s="18">
        <f t="shared" si="1"/>
        <v>42683</v>
      </c>
      <c r="F6055" s="15" t="s">
        <v>55</v>
      </c>
      <c r="G6055" s="15" t="s">
        <v>2171</v>
      </c>
      <c r="H6055" s="15" t="s">
        <v>2172</v>
      </c>
      <c r="I6055" s="15" t="s">
        <v>59</v>
      </c>
      <c r="J6055" s="15" t="s">
        <v>60</v>
      </c>
      <c r="K6055" s="15" t="s">
        <v>22</v>
      </c>
      <c r="L6055" s="15" t="str">
        <f t="array" ref="L6055">_xlfn.XLOOKUP(M6055,reference_province_to_city!$A$2:$A$11,reference_province_to_city!$B$2:$B$11)</f>
        <v>Surabaya</v>
      </c>
      <c r="M6055" s="15" t="s">
        <v>20</v>
      </c>
      <c r="N6055" s="15">
        <v>60231.0</v>
      </c>
      <c r="O6055" s="15">
        <f t="array" ref="O6055">_xlfn.XLOOKUP(M6055,reference_postal_code!$B$2:$B$11,reference_postal_code!$A$2:$A$11)</f>
        <v>60231</v>
      </c>
      <c r="P6055" s="15" t="s">
        <v>166</v>
      </c>
      <c r="Q6055" s="15" t="s">
        <v>5810</v>
      </c>
      <c r="R6055" s="15" t="s">
        <v>106</v>
      </c>
      <c r="S6055" s="15" t="s">
        <v>183</v>
      </c>
      <c r="T6055" s="15" t="s">
        <v>5811</v>
      </c>
      <c r="U6055" s="28">
        <v>1.4349972E7</v>
      </c>
      <c r="V6055" s="15">
        <v>7.0</v>
      </c>
      <c r="W6055" s="31">
        <v>0.32</v>
      </c>
      <c r="X6055" s="28">
        <v>-3376464.0</v>
      </c>
    </row>
    <row r="6056" ht="15.75" customHeight="1">
      <c r="A6056" s="15">
        <v>7309.0</v>
      </c>
      <c r="B6056" s="15" t="s">
        <v>8197</v>
      </c>
      <c r="C6056" s="18">
        <v>42679.0</v>
      </c>
      <c r="D6056" s="18">
        <v>42681.0</v>
      </c>
      <c r="E6056" s="18">
        <f t="shared" si="1"/>
        <v>42681</v>
      </c>
      <c r="F6056" s="15" t="s">
        <v>114</v>
      </c>
      <c r="G6056" s="15" t="s">
        <v>4430</v>
      </c>
      <c r="H6056" s="15" t="s">
        <v>4431</v>
      </c>
      <c r="I6056" s="15" t="s">
        <v>59</v>
      </c>
      <c r="J6056" s="15" t="s">
        <v>60</v>
      </c>
      <c r="K6056" s="15" t="s">
        <v>29</v>
      </c>
      <c r="L6056" s="15" t="str">
        <f t="array" ref="L6056">_xlfn.XLOOKUP(M6056,reference_province_to_city!$A$2:$A$11,reference_province_to_city!$B$2:$B$11)</f>
        <v>Palembang</v>
      </c>
      <c r="M6056" s="15" t="s">
        <v>13</v>
      </c>
      <c r="N6056" s="15">
        <v>30111.0</v>
      </c>
      <c r="O6056" s="15">
        <f t="array" ref="O6056">_xlfn.XLOOKUP(M6056,reference_postal_code!$B$2:$B$11,reference_postal_code!$A$2:$A$11)</f>
        <v>30111</v>
      </c>
      <c r="P6056" s="15" t="s">
        <v>77</v>
      </c>
      <c r="Q6056" s="15" t="s">
        <v>1494</v>
      </c>
      <c r="R6056" s="15" t="s">
        <v>65</v>
      </c>
      <c r="S6056" s="15" t="s">
        <v>173</v>
      </c>
      <c r="T6056" s="15" t="s">
        <v>1495</v>
      </c>
      <c r="U6056" s="28">
        <v>2371950.0</v>
      </c>
      <c r="V6056" s="15">
        <v>3.0</v>
      </c>
      <c r="W6056" s="31">
        <v>0.0</v>
      </c>
      <c r="X6056" s="28">
        <v>1162256.0</v>
      </c>
    </row>
    <row r="6057" ht="15.75" customHeight="1">
      <c r="A6057" s="15">
        <v>4268.0</v>
      </c>
      <c r="B6057" s="15" t="s">
        <v>8199</v>
      </c>
      <c r="C6057" s="18">
        <v>42679.0</v>
      </c>
      <c r="D6057" s="18">
        <v>42683.0</v>
      </c>
      <c r="E6057" s="18">
        <f t="shared" si="1"/>
        <v>42683</v>
      </c>
      <c r="F6057" s="15" t="s">
        <v>55</v>
      </c>
      <c r="G6057" s="15" t="s">
        <v>2171</v>
      </c>
      <c r="H6057" s="15" t="s">
        <v>2172</v>
      </c>
      <c r="I6057" s="15" t="s">
        <v>59</v>
      </c>
      <c r="J6057" s="15" t="s">
        <v>60</v>
      </c>
      <c r="K6057" s="15" t="s">
        <v>22</v>
      </c>
      <c r="L6057" s="15" t="str">
        <f t="array" ref="L6057">_xlfn.XLOOKUP(M6057,reference_province_to_city!$A$2:$A$11,reference_province_to_city!$B$2:$B$11)</f>
        <v>Surabaya</v>
      </c>
      <c r="M6057" s="15" t="s">
        <v>20</v>
      </c>
      <c r="N6057" s="15">
        <v>60231.0</v>
      </c>
      <c r="O6057" s="15">
        <f t="array" ref="O6057">_xlfn.XLOOKUP(M6057,reference_postal_code!$B$2:$B$11,reference_postal_code!$A$2:$A$11)</f>
        <v>60231</v>
      </c>
      <c r="P6057" s="15" t="s">
        <v>166</v>
      </c>
      <c r="Q6057" s="15" t="s">
        <v>2681</v>
      </c>
      <c r="R6057" s="15" t="s">
        <v>65</v>
      </c>
      <c r="S6057" s="15" t="s">
        <v>83</v>
      </c>
      <c r="T6057" s="15" t="s">
        <v>2682</v>
      </c>
      <c r="U6057" s="28">
        <v>188820.0</v>
      </c>
      <c r="V6057" s="15">
        <v>3.0</v>
      </c>
      <c r="W6057" s="31">
        <v>0.8</v>
      </c>
      <c r="X6057" s="28">
        <v>-302112.0</v>
      </c>
    </row>
    <row r="6058" ht="15.75" customHeight="1">
      <c r="A6058" s="15">
        <v>4269.0</v>
      </c>
      <c r="B6058" s="15" t="s">
        <v>8199</v>
      </c>
      <c r="C6058" s="18">
        <v>42679.0</v>
      </c>
      <c r="D6058" s="18">
        <v>42683.0</v>
      </c>
      <c r="E6058" s="18">
        <f t="shared" si="1"/>
        <v>42683</v>
      </c>
      <c r="F6058" s="15" t="s">
        <v>55</v>
      </c>
      <c r="G6058" s="15" t="s">
        <v>2171</v>
      </c>
      <c r="H6058" s="15" t="s">
        <v>2172</v>
      </c>
      <c r="I6058" s="15" t="s">
        <v>59</v>
      </c>
      <c r="J6058" s="15" t="s">
        <v>60</v>
      </c>
      <c r="K6058" s="15" t="s">
        <v>22</v>
      </c>
      <c r="L6058" s="15" t="str">
        <f t="array" ref="L6058">_xlfn.XLOOKUP(M6058,reference_province_to_city!$A$2:$A$11,reference_province_to_city!$B$2:$B$11)</f>
        <v>Surabaya</v>
      </c>
      <c r="M6058" s="15" t="s">
        <v>20</v>
      </c>
      <c r="N6058" s="15">
        <v>60231.0</v>
      </c>
      <c r="O6058" s="15">
        <f t="array" ref="O6058">_xlfn.XLOOKUP(M6058,reference_postal_code!$B$2:$B$11,reference_postal_code!$A$2:$A$11)</f>
        <v>60231</v>
      </c>
      <c r="P6058" s="15" t="s">
        <v>166</v>
      </c>
      <c r="Q6058" s="15" t="s">
        <v>8200</v>
      </c>
      <c r="R6058" s="15" t="s">
        <v>110</v>
      </c>
      <c r="S6058" s="15" t="s">
        <v>149</v>
      </c>
      <c r="T6058" s="15" t="s">
        <v>8201</v>
      </c>
      <c r="U6058" s="28">
        <v>2579400.0</v>
      </c>
      <c r="V6058" s="15">
        <v>5.0</v>
      </c>
      <c r="W6058" s="31">
        <v>0.2</v>
      </c>
      <c r="X6058" s="28">
        <v>677093.0</v>
      </c>
    </row>
    <row r="6059" ht="15.75" customHeight="1">
      <c r="A6059" s="15">
        <v>4371.0</v>
      </c>
      <c r="B6059" s="15" t="s">
        <v>8202</v>
      </c>
      <c r="C6059" s="18">
        <v>42679.0</v>
      </c>
      <c r="D6059" s="18">
        <v>42684.0</v>
      </c>
      <c r="E6059" s="18">
        <f t="shared" si="1"/>
        <v>42684</v>
      </c>
      <c r="F6059" s="15" t="s">
        <v>55</v>
      </c>
      <c r="G6059" s="15" t="s">
        <v>3238</v>
      </c>
      <c r="H6059" s="15" t="s">
        <v>3239</v>
      </c>
      <c r="I6059" s="15" t="s">
        <v>76</v>
      </c>
      <c r="J6059" s="15" t="s">
        <v>60</v>
      </c>
      <c r="K6059" s="15" t="s">
        <v>14</v>
      </c>
      <c r="L6059" s="15" t="str">
        <f t="array" ref="L6059">_xlfn.XLOOKUP(M6059,reference_province_to_city!$A$2:$A$11,reference_province_to_city!$B$2:$B$11)</f>
        <v>Bandung</v>
      </c>
      <c r="M6059" s="15" t="s">
        <v>12</v>
      </c>
      <c r="N6059" s="15">
        <v>40111.0</v>
      </c>
      <c r="O6059" s="15">
        <f t="array" ref="O6059">_xlfn.XLOOKUP(M6059,reference_postal_code!$B$2:$B$11,reference_postal_code!$A$2:$A$11)</f>
        <v>40111</v>
      </c>
      <c r="P6059" s="15" t="s">
        <v>117</v>
      </c>
      <c r="Q6059" s="15" t="s">
        <v>1196</v>
      </c>
      <c r="R6059" s="15" t="s">
        <v>65</v>
      </c>
      <c r="S6059" s="15" t="s">
        <v>93</v>
      </c>
      <c r="T6059" s="15" t="s">
        <v>1197</v>
      </c>
      <c r="U6059" s="28">
        <v>595200.0</v>
      </c>
      <c r="V6059" s="15">
        <v>2.0</v>
      </c>
      <c r="W6059" s="31">
        <v>0.0</v>
      </c>
      <c r="X6059" s="28">
        <v>244032.0</v>
      </c>
    </row>
    <row r="6060" ht="15.75" customHeight="1">
      <c r="A6060" s="15">
        <v>8965.0</v>
      </c>
      <c r="B6060" s="15" t="s">
        <v>8203</v>
      </c>
      <c r="C6060" s="18">
        <v>42679.0</v>
      </c>
      <c r="D6060" s="18">
        <v>42681.0</v>
      </c>
      <c r="E6060" s="18">
        <f t="shared" si="1"/>
        <v>42681</v>
      </c>
      <c r="F6060" s="15" t="s">
        <v>125</v>
      </c>
      <c r="G6060" s="15" t="s">
        <v>3059</v>
      </c>
      <c r="H6060" s="15" t="s">
        <v>3060</v>
      </c>
      <c r="I6060" s="15" t="s">
        <v>59</v>
      </c>
      <c r="J6060" s="15" t="s">
        <v>60</v>
      </c>
      <c r="K6060" s="15" t="s">
        <v>22</v>
      </c>
      <c r="L6060" s="15" t="str">
        <f t="array" ref="L6060">_xlfn.XLOOKUP(M6060,reference_province_to_city!$A$2:$A$11,reference_province_to_city!$B$2:$B$11)</f>
        <v>Surabaya</v>
      </c>
      <c r="M6060" s="15" t="s">
        <v>20</v>
      </c>
      <c r="N6060" s="15">
        <v>60231.0</v>
      </c>
      <c r="O6060" s="15">
        <f t="array" ref="O6060">_xlfn.XLOOKUP(M6060,reference_postal_code!$B$2:$B$11,reference_postal_code!$A$2:$A$11)</f>
        <v>60231</v>
      </c>
      <c r="P6060" s="15" t="s">
        <v>166</v>
      </c>
      <c r="Q6060" s="15" t="s">
        <v>7698</v>
      </c>
      <c r="R6060" s="15" t="s">
        <v>106</v>
      </c>
      <c r="S6060" s="15" t="s">
        <v>139</v>
      </c>
      <c r="T6060" s="15" t="s">
        <v>7699</v>
      </c>
      <c r="U6060" s="28">
        <v>1.1352E7</v>
      </c>
      <c r="V6060" s="15">
        <v>5.0</v>
      </c>
      <c r="W6060" s="31">
        <v>0.0</v>
      </c>
      <c r="X6060" s="28">
        <v>1135200.0</v>
      </c>
    </row>
    <row r="6061" ht="15.75" customHeight="1">
      <c r="A6061" s="15">
        <v>5177.0</v>
      </c>
      <c r="B6061" s="15" t="s">
        <v>8204</v>
      </c>
      <c r="C6061" s="18">
        <v>42679.0</v>
      </c>
      <c r="D6061" s="18">
        <v>42682.0</v>
      </c>
      <c r="E6061" s="18">
        <f t="shared" si="1"/>
        <v>42682</v>
      </c>
      <c r="F6061" s="15" t="s">
        <v>125</v>
      </c>
      <c r="G6061" s="15" t="s">
        <v>2619</v>
      </c>
      <c r="H6061" s="15" t="s">
        <v>2620</v>
      </c>
      <c r="I6061" s="15" t="s">
        <v>59</v>
      </c>
      <c r="J6061" s="15" t="s">
        <v>60</v>
      </c>
      <c r="K6061" s="15" t="s">
        <v>31</v>
      </c>
      <c r="L6061" s="15" t="str">
        <f t="array" ref="L6061">_xlfn.XLOOKUP(M6061,reference_province_to_city!$A$2:$A$11,reference_province_to_city!$B$2:$B$11)</f>
        <v>Balikpapan</v>
      </c>
      <c r="M6061" s="15" t="s">
        <v>21</v>
      </c>
      <c r="N6061" s="15">
        <v>76114.0</v>
      </c>
      <c r="O6061" s="15">
        <f t="array" ref="O6061">_xlfn.XLOOKUP(M6061,reference_postal_code!$B$2:$B$11,reference_postal_code!$A$2:$A$11)</f>
        <v>76114</v>
      </c>
      <c r="P6061" s="15" t="s">
        <v>166</v>
      </c>
      <c r="Q6061" s="15" t="s">
        <v>5370</v>
      </c>
      <c r="R6061" s="15" t="s">
        <v>65</v>
      </c>
      <c r="S6061" s="15" t="s">
        <v>83</v>
      </c>
      <c r="T6061" s="15" t="s">
        <v>5371</v>
      </c>
      <c r="U6061" s="28">
        <v>798720.0</v>
      </c>
      <c r="V6061" s="15">
        <v>2.0</v>
      </c>
      <c r="W6061" s="31">
        <v>0.2</v>
      </c>
      <c r="X6061" s="28">
        <v>299520.0</v>
      </c>
    </row>
    <row r="6062" ht="15.75" customHeight="1">
      <c r="A6062" s="15">
        <v>7307.0</v>
      </c>
      <c r="B6062" s="15" t="s">
        <v>8197</v>
      </c>
      <c r="C6062" s="18">
        <v>42679.0</v>
      </c>
      <c r="D6062" s="18">
        <v>42681.0</v>
      </c>
      <c r="E6062" s="18">
        <f t="shared" si="1"/>
        <v>42681</v>
      </c>
      <c r="F6062" s="15" t="s">
        <v>114</v>
      </c>
      <c r="G6062" s="15" t="s">
        <v>4430</v>
      </c>
      <c r="H6062" s="15" t="s">
        <v>4431</v>
      </c>
      <c r="I6062" s="15" t="s">
        <v>59</v>
      </c>
      <c r="J6062" s="15" t="s">
        <v>60</v>
      </c>
      <c r="K6062" s="15" t="s">
        <v>29</v>
      </c>
      <c r="L6062" s="15" t="str">
        <f t="array" ref="L6062">_xlfn.XLOOKUP(M6062,reference_province_to_city!$A$2:$A$11,reference_province_to_city!$B$2:$B$11)</f>
        <v>Palembang</v>
      </c>
      <c r="M6062" s="15" t="s">
        <v>13</v>
      </c>
      <c r="N6062" s="15">
        <v>30111.0</v>
      </c>
      <c r="O6062" s="15">
        <f t="array" ref="O6062">_xlfn.XLOOKUP(M6062,reference_postal_code!$B$2:$B$11,reference_postal_code!$A$2:$A$11)</f>
        <v>30111</v>
      </c>
      <c r="P6062" s="15" t="s">
        <v>77</v>
      </c>
      <c r="Q6062" s="15" t="s">
        <v>5943</v>
      </c>
      <c r="R6062" s="15" t="s">
        <v>110</v>
      </c>
      <c r="S6062" s="15" t="s">
        <v>149</v>
      </c>
      <c r="T6062" s="15" t="s">
        <v>5944</v>
      </c>
      <c r="U6062" s="28">
        <v>1080000.0</v>
      </c>
      <c r="V6062" s="15">
        <v>4.0</v>
      </c>
      <c r="W6062" s="31">
        <v>0.0</v>
      </c>
      <c r="X6062" s="28">
        <v>194400.0</v>
      </c>
    </row>
    <row r="6063" ht="15.75" customHeight="1">
      <c r="A6063" s="15">
        <v>4265.0</v>
      </c>
      <c r="B6063" s="15" t="s">
        <v>8199</v>
      </c>
      <c r="C6063" s="18">
        <v>42679.0</v>
      </c>
      <c r="D6063" s="18">
        <v>42683.0</v>
      </c>
      <c r="E6063" s="18">
        <f t="shared" si="1"/>
        <v>42683</v>
      </c>
      <c r="F6063" s="15" t="s">
        <v>55</v>
      </c>
      <c r="G6063" s="15" t="s">
        <v>2171</v>
      </c>
      <c r="H6063" s="15" t="s">
        <v>2172</v>
      </c>
      <c r="I6063" s="15" t="s">
        <v>59</v>
      </c>
      <c r="J6063" s="15" t="s">
        <v>60</v>
      </c>
      <c r="K6063" s="15" t="s">
        <v>22</v>
      </c>
      <c r="L6063" s="15" t="str">
        <f t="array" ref="L6063">_xlfn.XLOOKUP(M6063,reference_province_to_city!$A$2:$A$11,reference_province_to_city!$B$2:$B$11)</f>
        <v>Surabaya</v>
      </c>
      <c r="M6063" s="15" t="s">
        <v>20</v>
      </c>
      <c r="N6063" s="15">
        <v>60231.0</v>
      </c>
      <c r="O6063" s="15">
        <f t="array" ref="O6063">_xlfn.XLOOKUP(M6063,reference_postal_code!$B$2:$B$11,reference_postal_code!$A$2:$A$11)</f>
        <v>60231</v>
      </c>
      <c r="P6063" s="15" t="s">
        <v>166</v>
      </c>
      <c r="Q6063" s="15" t="s">
        <v>5139</v>
      </c>
      <c r="R6063" s="15" t="s">
        <v>106</v>
      </c>
      <c r="S6063" s="15" t="s">
        <v>218</v>
      </c>
      <c r="T6063" s="15" t="s">
        <v>5140</v>
      </c>
      <c r="U6063" s="28">
        <v>1.294692E7</v>
      </c>
      <c r="V6063" s="15">
        <v>8.0</v>
      </c>
      <c r="W6063" s="31">
        <v>0.3</v>
      </c>
      <c r="X6063" s="28">
        <v>-2404428.0</v>
      </c>
    </row>
    <row r="6064" ht="15.75" customHeight="1">
      <c r="A6064" s="15">
        <v>8964.0</v>
      </c>
      <c r="B6064" s="15" t="s">
        <v>8203</v>
      </c>
      <c r="C6064" s="18">
        <v>42679.0</v>
      </c>
      <c r="D6064" s="18">
        <v>42681.0</v>
      </c>
      <c r="E6064" s="18">
        <f t="shared" si="1"/>
        <v>42681</v>
      </c>
      <c r="F6064" s="15" t="s">
        <v>125</v>
      </c>
      <c r="G6064" s="15" t="s">
        <v>3059</v>
      </c>
      <c r="H6064" s="15" t="s">
        <v>3060</v>
      </c>
      <c r="I6064" s="15" t="s">
        <v>59</v>
      </c>
      <c r="J6064" s="15" t="s">
        <v>60</v>
      </c>
      <c r="K6064" s="15" t="s">
        <v>22</v>
      </c>
      <c r="L6064" s="15" t="str">
        <f t="array" ref="L6064">_xlfn.XLOOKUP(M6064,reference_province_to_city!$A$2:$A$11,reference_province_to_city!$B$2:$B$11)</f>
        <v>Surabaya</v>
      </c>
      <c r="M6064" s="15" t="s">
        <v>20</v>
      </c>
      <c r="N6064" s="15">
        <v>60231.0</v>
      </c>
      <c r="O6064" s="15">
        <f t="array" ref="O6064">_xlfn.XLOOKUP(M6064,reference_postal_code!$B$2:$B$11,reference_postal_code!$A$2:$A$11)</f>
        <v>60231</v>
      </c>
      <c r="P6064" s="15" t="s">
        <v>166</v>
      </c>
      <c r="Q6064" s="15" t="s">
        <v>6162</v>
      </c>
      <c r="R6064" s="15" t="s">
        <v>110</v>
      </c>
      <c r="S6064" s="15" t="s">
        <v>149</v>
      </c>
      <c r="T6064" s="15" t="s">
        <v>6163</v>
      </c>
      <c r="U6064" s="28">
        <v>1349550.0</v>
      </c>
      <c r="V6064" s="15">
        <v>3.0</v>
      </c>
      <c r="W6064" s="31">
        <v>0.0</v>
      </c>
      <c r="X6064" s="28">
        <v>283405.0</v>
      </c>
    </row>
    <row r="6065" ht="15.75" customHeight="1">
      <c r="A6065" s="15">
        <v>6939.0</v>
      </c>
      <c r="B6065" s="15" t="s">
        <v>8205</v>
      </c>
      <c r="C6065" s="18">
        <v>42679.0</v>
      </c>
      <c r="D6065" s="18">
        <v>42683.0</v>
      </c>
      <c r="E6065" s="18">
        <f t="shared" si="1"/>
        <v>42683</v>
      </c>
      <c r="F6065" s="15" t="s">
        <v>55</v>
      </c>
      <c r="G6065" s="15" t="s">
        <v>2900</v>
      </c>
      <c r="H6065" s="15" t="s">
        <v>2901</v>
      </c>
      <c r="I6065" s="15" t="s">
        <v>59</v>
      </c>
      <c r="J6065" s="15" t="s">
        <v>60</v>
      </c>
      <c r="K6065" s="15" t="s">
        <v>28</v>
      </c>
      <c r="L6065" s="15" t="str">
        <f t="array" ref="L6065">_xlfn.XLOOKUP(M6065,reference_province_to_city!$A$2:$A$11,reference_province_to_city!$B$2:$B$11)</f>
        <v>Medan</v>
      </c>
      <c r="M6065" s="15" t="s">
        <v>11</v>
      </c>
      <c r="N6065" s="15">
        <v>20111.0</v>
      </c>
      <c r="O6065" s="15">
        <f t="array" ref="O6065">_xlfn.XLOOKUP(M6065,reference_postal_code!$B$2:$B$11,reference_postal_code!$A$2:$A$11)</f>
        <v>20111</v>
      </c>
      <c r="P6065" s="15" t="s">
        <v>77</v>
      </c>
      <c r="Q6065" s="15" t="s">
        <v>8206</v>
      </c>
      <c r="R6065" s="15" t="s">
        <v>110</v>
      </c>
      <c r="S6065" s="15" t="s">
        <v>149</v>
      </c>
      <c r="T6065" s="15" t="s">
        <v>8207</v>
      </c>
      <c r="U6065" s="28">
        <v>7195800.0</v>
      </c>
      <c r="V6065" s="15">
        <v>4.0</v>
      </c>
      <c r="W6065" s="31">
        <v>0.0</v>
      </c>
      <c r="X6065" s="28">
        <v>791538.0</v>
      </c>
    </row>
    <row r="6066" ht="15.75" customHeight="1">
      <c r="A6066" s="15">
        <v>8963.0</v>
      </c>
      <c r="B6066" s="15" t="s">
        <v>8203</v>
      </c>
      <c r="C6066" s="18">
        <v>42679.0</v>
      </c>
      <c r="D6066" s="18">
        <v>42681.0</v>
      </c>
      <c r="E6066" s="18">
        <f t="shared" si="1"/>
        <v>42681</v>
      </c>
      <c r="F6066" s="15" t="s">
        <v>125</v>
      </c>
      <c r="G6066" s="15" t="s">
        <v>3059</v>
      </c>
      <c r="H6066" s="15" t="s">
        <v>3060</v>
      </c>
      <c r="I6066" s="15" t="s">
        <v>59</v>
      </c>
      <c r="J6066" s="15" t="s">
        <v>60</v>
      </c>
      <c r="L6066" s="15" t="str">
        <f t="array" ref="L6066">_xlfn.XLOOKUP(M6066,reference_province_to_city!$A$2:$A$11,reference_province_to_city!$B$2:$B$11)</f>
        <v>Surabaya</v>
      </c>
      <c r="M6066" s="15" t="s">
        <v>20</v>
      </c>
      <c r="N6066" s="15">
        <v>60231.0</v>
      </c>
      <c r="O6066" s="15">
        <f t="array" ref="O6066">_xlfn.XLOOKUP(M6066,reference_postal_code!$B$2:$B$11,reference_postal_code!$A$2:$A$11)</f>
        <v>60231</v>
      </c>
      <c r="P6066" s="15" t="s">
        <v>166</v>
      </c>
      <c r="Q6066" s="15" t="s">
        <v>2927</v>
      </c>
      <c r="R6066" s="15" t="s">
        <v>106</v>
      </c>
      <c r="S6066" s="15" t="s">
        <v>139</v>
      </c>
      <c r="T6066" s="15" t="s">
        <v>2928</v>
      </c>
      <c r="U6066" s="28">
        <v>4109400.0</v>
      </c>
      <c r="V6066" s="15">
        <v>2.0</v>
      </c>
      <c r="W6066" s="31">
        <v>0.0</v>
      </c>
      <c r="X6066" s="28">
        <v>1068444.0</v>
      </c>
    </row>
    <row r="6067" ht="15.75" customHeight="1">
      <c r="A6067" s="15">
        <v>4370.0</v>
      </c>
      <c r="B6067" s="15" t="s">
        <v>8202</v>
      </c>
      <c r="C6067" s="18">
        <v>42679.0</v>
      </c>
      <c r="D6067" s="18">
        <v>42684.0</v>
      </c>
      <c r="E6067" s="18">
        <f t="shared" si="1"/>
        <v>42684</v>
      </c>
      <c r="F6067" s="15" t="s">
        <v>55</v>
      </c>
      <c r="G6067" s="15" t="s">
        <v>3238</v>
      </c>
      <c r="H6067" s="15" t="s">
        <v>3239</v>
      </c>
      <c r="I6067" s="15" t="s">
        <v>76</v>
      </c>
      <c r="J6067" s="15" t="s">
        <v>60</v>
      </c>
      <c r="K6067" s="15" t="s">
        <v>14</v>
      </c>
      <c r="L6067" s="15" t="str">
        <f t="array" ref="L6067">_xlfn.XLOOKUP(M6067,reference_province_to_city!$A$2:$A$11,reference_province_to_city!$B$2:$B$11)</f>
        <v>Bandung</v>
      </c>
      <c r="M6067" s="15" t="s">
        <v>12</v>
      </c>
      <c r="N6067" s="15">
        <v>40111.0</v>
      </c>
      <c r="O6067" s="15">
        <f t="array" ref="O6067">_xlfn.XLOOKUP(M6067,reference_postal_code!$B$2:$B$11,reference_postal_code!$A$2:$A$11)</f>
        <v>40111</v>
      </c>
      <c r="P6067" s="15" t="s">
        <v>117</v>
      </c>
      <c r="Q6067" s="15" t="s">
        <v>2681</v>
      </c>
      <c r="R6067" s="15" t="s">
        <v>65</v>
      </c>
      <c r="S6067" s="15" t="s">
        <v>83</v>
      </c>
      <c r="T6067" s="15" t="s">
        <v>2682</v>
      </c>
      <c r="U6067" s="28">
        <v>1573500.0</v>
      </c>
      <c r="V6067" s="15">
        <v>5.0</v>
      </c>
      <c r="W6067" s="31">
        <v>0.0</v>
      </c>
      <c r="X6067" s="28">
        <v>755280.0</v>
      </c>
    </row>
    <row r="6068" ht="15.75" customHeight="1">
      <c r="A6068" s="15">
        <v>2784.0</v>
      </c>
      <c r="B6068" s="15" t="s">
        <v>8208</v>
      </c>
      <c r="C6068" s="18">
        <v>42679.0</v>
      </c>
      <c r="D6068" s="18">
        <v>42684.0</v>
      </c>
      <c r="E6068" s="18">
        <f t="shared" si="1"/>
        <v>42684</v>
      </c>
      <c r="F6068" s="15" t="s">
        <v>55</v>
      </c>
      <c r="G6068" s="15" t="s">
        <v>7373</v>
      </c>
      <c r="H6068" s="15" t="s">
        <v>7374</v>
      </c>
      <c r="I6068" s="15" t="s">
        <v>128</v>
      </c>
      <c r="J6068" s="15" t="s">
        <v>60</v>
      </c>
      <c r="K6068" s="15" t="s">
        <v>19</v>
      </c>
      <c r="L6068" s="15" t="str">
        <f t="array" ref="L6068">_xlfn.XLOOKUP(M6068,reference_province_to_city!$A$2:$A$11,reference_province_to_city!$B$2:$B$11)</f>
        <v>Yogyakarta</v>
      </c>
      <c r="M6068" s="15" t="s">
        <v>18</v>
      </c>
      <c r="N6068" s="15">
        <v>55111.0</v>
      </c>
      <c r="O6068" s="15">
        <f t="array" ref="O6068">_xlfn.XLOOKUP(M6068,reference_postal_code!$B$2:$B$11,reference_postal_code!$A$2:$A$11)</f>
        <v>55111</v>
      </c>
      <c r="P6068" s="15" t="s">
        <v>77</v>
      </c>
      <c r="Q6068" s="15" t="s">
        <v>6010</v>
      </c>
      <c r="R6068" s="15" t="s">
        <v>110</v>
      </c>
      <c r="S6068" s="15" t="s">
        <v>111</v>
      </c>
      <c r="T6068" s="15" t="s">
        <v>6011</v>
      </c>
      <c r="U6068" s="28">
        <v>359820.0</v>
      </c>
      <c r="V6068" s="15">
        <v>2.0</v>
      </c>
      <c r="W6068" s="31">
        <v>0.4</v>
      </c>
      <c r="X6068" s="28">
        <v>-239880.0</v>
      </c>
    </row>
    <row r="6069" ht="15.75" customHeight="1">
      <c r="A6069" s="15">
        <v>4266.0</v>
      </c>
      <c r="B6069" s="15" t="s">
        <v>8199</v>
      </c>
      <c r="C6069" s="18">
        <v>42679.0</v>
      </c>
      <c r="D6069" s="18">
        <v>42683.0</v>
      </c>
      <c r="E6069" s="18">
        <f t="shared" si="1"/>
        <v>42683</v>
      </c>
      <c r="F6069" s="15" t="s">
        <v>55</v>
      </c>
      <c r="G6069" s="15" t="s">
        <v>2171</v>
      </c>
      <c r="H6069" s="15" t="s">
        <v>2172</v>
      </c>
      <c r="I6069" s="15" t="s">
        <v>59</v>
      </c>
      <c r="J6069" s="15" t="s">
        <v>60</v>
      </c>
      <c r="K6069" s="15" t="s">
        <v>22</v>
      </c>
      <c r="L6069" s="15" t="str">
        <f t="array" ref="L6069">_xlfn.XLOOKUP(M6069,reference_province_to_city!$A$2:$A$11,reference_province_to_city!$B$2:$B$11)</f>
        <v>Surabaya</v>
      </c>
      <c r="M6069" s="15" t="s">
        <v>20</v>
      </c>
      <c r="N6069" s="15">
        <v>60231.0</v>
      </c>
      <c r="O6069" s="15">
        <f t="array" ref="O6069">_xlfn.XLOOKUP(M6069,reference_postal_code!$B$2:$B$11,reference_postal_code!$A$2:$A$11)</f>
        <v>60231</v>
      </c>
      <c r="P6069" s="15" t="s">
        <v>166</v>
      </c>
      <c r="Q6069" s="15" t="s">
        <v>263</v>
      </c>
      <c r="R6069" s="15" t="s">
        <v>65</v>
      </c>
      <c r="S6069" s="15" t="s">
        <v>83</v>
      </c>
      <c r="T6069" s="15" t="s">
        <v>264</v>
      </c>
      <c r="U6069" s="28">
        <v>53460.0</v>
      </c>
      <c r="V6069" s="15">
        <v>3.0</v>
      </c>
      <c r="W6069" s="31">
        <v>0.8</v>
      </c>
      <c r="X6069" s="28">
        <v>-93555.0</v>
      </c>
    </row>
    <row r="6070" ht="15.75" customHeight="1">
      <c r="A6070" s="15">
        <v>4372.0</v>
      </c>
      <c r="B6070" s="15" t="s">
        <v>8202</v>
      </c>
      <c r="C6070" s="18">
        <v>42679.0</v>
      </c>
      <c r="D6070" s="18">
        <v>42684.0</v>
      </c>
      <c r="E6070" s="18">
        <f t="shared" si="1"/>
        <v>42684</v>
      </c>
      <c r="F6070" s="15" t="s">
        <v>55</v>
      </c>
      <c r="G6070" s="15" t="s">
        <v>3238</v>
      </c>
      <c r="H6070" s="15" t="s">
        <v>3239</v>
      </c>
      <c r="I6070" s="15" t="s">
        <v>76</v>
      </c>
      <c r="J6070" s="15" t="s">
        <v>60</v>
      </c>
      <c r="K6070" s="15" t="s">
        <v>14</v>
      </c>
      <c r="L6070" s="15" t="str">
        <f t="array" ref="L6070">_xlfn.XLOOKUP(M6070,reference_province_to_city!$A$2:$A$11,reference_province_to_city!$B$2:$B$11)</f>
        <v>Bandung</v>
      </c>
      <c r="M6070" s="15" t="s">
        <v>12</v>
      </c>
      <c r="N6070" s="15">
        <v>40111.0</v>
      </c>
      <c r="O6070" s="15">
        <f t="array" ref="O6070">_xlfn.XLOOKUP(M6070,reference_postal_code!$B$2:$B$11,reference_postal_code!$A$2:$A$11)</f>
        <v>40111</v>
      </c>
      <c r="P6070" s="15" t="s">
        <v>117</v>
      </c>
      <c r="Q6070" s="15" t="s">
        <v>5967</v>
      </c>
      <c r="R6070" s="15" t="s">
        <v>65</v>
      </c>
      <c r="S6070" s="15" t="s">
        <v>79</v>
      </c>
      <c r="T6070" s="15" t="s">
        <v>5968</v>
      </c>
      <c r="U6070" s="28">
        <v>776250.0</v>
      </c>
      <c r="V6070" s="15">
        <v>5.0</v>
      </c>
      <c r="W6070" s="31">
        <v>0.0</v>
      </c>
      <c r="X6070" s="28">
        <v>372600.0</v>
      </c>
    </row>
    <row r="6071" ht="15.75" customHeight="1">
      <c r="A6071" s="15">
        <v>5699.0</v>
      </c>
      <c r="B6071" s="15" t="s">
        <v>8209</v>
      </c>
      <c r="C6071" s="18">
        <v>42679.0</v>
      </c>
      <c r="D6071" s="18">
        <v>42679.0</v>
      </c>
      <c r="E6071" s="18">
        <f t="shared" si="1"/>
        <v>42679</v>
      </c>
      <c r="F6071" s="15" t="s">
        <v>466</v>
      </c>
      <c r="G6071" s="15" t="s">
        <v>3381</v>
      </c>
      <c r="H6071" s="15" t="s">
        <v>3382</v>
      </c>
      <c r="I6071" s="15" t="s">
        <v>59</v>
      </c>
      <c r="J6071" s="15" t="s">
        <v>60</v>
      </c>
      <c r="K6071" s="15" t="s">
        <v>22</v>
      </c>
      <c r="L6071" s="15" t="str">
        <f t="array" ref="L6071">_xlfn.XLOOKUP(M6071,reference_province_to_city!$A$2:$A$11,reference_province_to_city!$B$2:$B$11)</f>
        <v>Surabaya</v>
      </c>
      <c r="M6071" s="15" t="s">
        <v>20</v>
      </c>
      <c r="N6071" s="15">
        <v>60231.0</v>
      </c>
      <c r="O6071" s="15">
        <f t="array" ref="O6071">_xlfn.XLOOKUP(M6071,reference_postal_code!$B$2:$B$11,reference_postal_code!$A$2:$A$11)</f>
        <v>60231</v>
      </c>
      <c r="P6071" s="15" t="s">
        <v>166</v>
      </c>
      <c r="Q6071" s="15" t="s">
        <v>943</v>
      </c>
      <c r="R6071" s="15" t="s">
        <v>65</v>
      </c>
      <c r="S6071" s="15" t="s">
        <v>79</v>
      </c>
      <c r="T6071" s="15" t="s">
        <v>944</v>
      </c>
      <c r="U6071" s="28">
        <v>177600.0</v>
      </c>
      <c r="V6071" s="15">
        <v>1.0</v>
      </c>
      <c r="W6071" s="31">
        <v>0.2</v>
      </c>
      <c r="X6071" s="28">
        <v>66600.0</v>
      </c>
    </row>
    <row r="6072" ht="15.75" customHeight="1">
      <c r="A6072" s="15">
        <v>4974.0</v>
      </c>
      <c r="B6072" s="15" t="s">
        <v>8210</v>
      </c>
      <c r="C6072" s="18">
        <v>42680.0</v>
      </c>
      <c r="D6072" s="18">
        <v>42683.0</v>
      </c>
      <c r="E6072" s="18">
        <f t="shared" si="1"/>
        <v>42683</v>
      </c>
      <c r="F6072" s="15" t="s">
        <v>125</v>
      </c>
      <c r="G6072" s="15" t="s">
        <v>1924</v>
      </c>
      <c r="H6072" s="15" t="s">
        <v>1925</v>
      </c>
      <c r="I6072" s="15" t="s">
        <v>128</v>
      </c>
      <c r="J6072" s="15" t="s">
        <v>60</v>
      </c>
      <c r="K6072" s="15" t="s">
        <v>17</v>
      </c>
      <c r="L6072" s="15" t="str">
        <f t="array" ref="L6072">_xlfn.XLOOKUP(M6072,reference_province_to_city!$A$2:$A$11,reference_province_to_city!$B$2:$B$11)</f>
        <v>Semarang</v>
      </c>
      <c r="M6072" s="15" t="s">
        <v>15</v>
      </c>
      <c r="N6072" s="15">
        <v>50111.0</v>
      </c>
      <c r="O6072" s="15">
        <f t="array" ref="O6072">_xlfn.XLOOKUP(M6072,reference_postal_code!$B$2:$B$11,reference_postal_code!$A$2:$A$11)</f>
        <v>50111</v>
      </c>
      <c r="P6072" s="15" t="s">
        <v>77</v>
      </c>
      <c r="Q6072" s="15" t="s">
        <v>1047</v>
      </c>
      <c r="R6072" s="15" t="s">
        <v>65</v>
      </c>
      <c r="S6072" s="15" t="s">
        <v>66</v>
      </c>
      <c r="T6072" s="15" t="s">
        <v>1048</v>
      </c>
      <c r="U6072" s="28">
        <v>1331520.0</v>
      </c>
      <c r="V6072" s="15">
        <v>2.0</v>
      </c>
      <c r="W6072" s="31">
        <v>0.2</v>
      </c>
      <c r="X6072" s="28">
        <v>466032.0</v>
      </c>
    </row>
    <row r="6073" ht="15.75" customHeight="1">
      <c r="A6073" s="15">
        <v>4972.0</v>
      </c>
      <c r="B6073" s="15" t="s">
        <v>8210</v>
      </c>
      <c r="C6073" s="18">
        <v>42680.0</v>
      </c>
      <c r="D6073" s="18">
        <v>42683.0</v>
      </c>
      <c r="E6073" s="18">
        <f t="shared" si="1"/>
        <v>42683</v>
      </c>
      <c r="F6073" s="15" t="s">
        <v>125</v>
      </c>
      <c r="G6073" s="15" t="s">
        <v>1924</v>
      </c>
      <c r="H6073" s="15" t="s">
        <v>1925</v>
      </c>
      <c r="I6073" s="15" t="s">
        <v>128</v>
      </c>
      <c r="J6073" s="15" t="s">
        <v>60</v>
      </c>
      <c r="K6073" s="15" t="s">
        <v>17</v>
      </c>
      <c r="L6073" s="15" t="str">
        <f t="array" ref="L6073">_xlfn.XLOOKUP(M6073,reference_province_to_city!$A$2:$A$11,reference_province_to_city!$B$2:$B$11)</f>
        <v>Semarang</v>
      </c>
      <c r="M6073" s="15" t="s">
        <v>15</v>
      </c>
      <c r="N6073" s="15">
        <v>50111.0</v>
      </c>
      <c r="O6073" s="15">
        <f t="array" ref="O6073">_xlfn.XLOOKUP(M6073,reference_postal_code!$B$2:$B$11,reference_postal_code!$A$2:$A$11)</f>
        <v>50111</v>
      </c>
      <c r="P6073" s="15" t="s">
        <v>77</v>
      </c>
      <c r="Q6073" s="15" t="s">
        <v>7245</v>
      </c>
      <c r="R6073" s="15" t="s">
        <v>65</v>
      </c>
      <c r="S6073" s="15" t="s">
        <v>66</v>
      </c>
      <c r="T6073" s="15" t="s">
        <v>7246</v>
      </c>
      <c r="U6073" s="28">
        <v>541680.0</v>
      </c>
      <c r="V6073" s="15">
        <v>2.0</v>
      </c>
      <c r="W6073" s="31">
        <v>0.2</v>
      </c>
      <c r="X6073" s="28">
        <v>189588.0</v>
      </c>
    </row>
    <row r="6074" ht="15.75" customHeight="1">
      <c r="A6074" s="15">
        <v>4973.0</v>
      </c>
      <c r="B6074" s="15" t="s">
        <v>8210</v>
      </c>
      <c r="C6074" s="18">
        <v>42680.0</v>
      </c>
      <c r="D6074" s="18">
        <v>42683.0</v>
      </c>
      <c r="E6074" s="18">
        <f t="shared" si="1"/>
        <v>42683</v>
      </c>
      <c r="F6074" s="15" t="s">
        <v>125</v>
      </c>
      <c r="G6074" s="15" t="s">
        <v>1924</v>
      </c>
      <c r="H6074" s="15" t="s">
        <v>1925</v>
      </c>
      <c r="I6074" s="15" t="s">
        <v>128</v>
      </c>
      <c r="J6074" s="15" t="s">
        <v>60</v>
      </c>
      <c r="K6074" s="15" t="s">
        <v>17</v>
      </c>
      <c r="L6074" s="15" t="str">
        <f t="array" ref="L6074">_xlfn.XLOOKUP(M6074,reference_province_to_city!$A$2:$A$11,reference_province_to_city!$B$2:$B$11)</f>
        <v>Semarang</v>
      </c>
      <c r="M6074" s="15" t="s">
        <v>15</v>
      </c>
      <c r="N6074" s="15">
        <v>50111.0</v>
      </c>
      <c r="O6074" s="15">
        <f t="array" ref="O6074">_xlfn.XLOOKUP(M6074,reference_postal_code!$B$2:$B$11,reference_postal_code!$A$2:$A$11)</f>
        <v>50111</v>
      </c>
      <c r="P6074" s="15" t="s">
        <v>77</v>
      </c>
      <c r="Q6074" s="15" t="s">
        <v>4493</v>
      </c>
      <c r="R6074" s="15" t="s">
        <v>106</v>
      </c>
      <c r="S6074" s="15" t="s">
        <v>139</v>
      </c>
      <c r="T6074" s="15" t="s">
        <v>4494</v>
      </c>
      <c r="U6074" s="28">
        <v>533520.0</v>
      </c>
      <c r="V6074" s="15">
        <v>2.0</v>
      </c>
      <c r="W6074" s="31">
        <v>0.2</v>
      </c>
      <c r="X6074" s="28">
        <v>86697.0</v>
      </c>
    </row>
    <row r="6075" ht="15.75" customHeight="1">
      <c r="A6075" s="15">
        <v>4971.0</v>
      </c>
      <c r="B6075" s="15" t="s">
        <v>8210</v>
      </c>
      <c r="C6075" s="18">
        <v>42680.0</v>
      </c>
      <c r="D6075" s="18">
        <v>42683.0</v>
      </c>
      <c r="E6075" s="18">
        <f t="shared" si="1"/>
        <v>42683</v>
      </c>
      <c r="F6075" s="15" t="s">
        <v>125</v>
      </c>
      <c r="G6075" s="15" t="s">
        <v>1924</v>
      </c>
      <c r="H6075" s="15" t="s">
        <v>1925</v>
      </c>
      <c r="I6075" s="15" t="s">
        <v>128</v>
      </c>
      <c r="J6075" s="15" t="s">
        <v>60</v>
      </c>
      <c r="K6075" s="15" t="s">
        <v>17</v>
      </c>
      <c r="L6075" s="15" t="str">
        <f t="array" ref="L6075">_xlfn.XLOOKUP(M6075,reference_province_to_city!$A$2:$A$11,reference_province_to_city!$B$2:$B$11)</f>
        <v>Semarang</v>
      </c>
      <c r="M6075" s="15" t="s">
        <v>15</v>
      </c>
      <c r="N6075" s="15">
        <v>50111.0</v>
      </c>
      <c r="O6075" s="15">
        <f t="array" ref="O6075">_xlfn.XLOOKUP(M6075,reference_postal_code!$B$2:$B$11,reference_postal_code!$A$2:$A$11)</f>
        <v>50111</v>
      </c>
      <c r="P6075" s="15" t="s">
        <v>77</v>
      </c>
      <c r="Q6075" s="15" t="s">
        <v>4514</v>
      </c>
      <c r="R6075" s="15" t="s">
        <v>106</v>
      </c>
      <c r="S6075" s="15" t="s">
        <v>107</v>
      </c>
      <c r="T6075" s="15" t="s">
        <v>4515</v>
      </c>
      <c r="U6075" s="28">
        <v>3119760.0</v>
      </c>
      <c r="V6075" s="15">
        <v>2.0</v>
      </c>
      <c r="W6075" s="31">
        <v>0.2</v>
      </c>
      <c r="X6075" s="28">
        <v>-428967.0</v>
      </c>
    </row>
    <row r="6076" ht="15.75" customHeight="1">
      <c r="A6076" s="15">
        <v>130.0</v>
      </c>
      <c r="B6076" s="15" t="s">
        <v>8211</v>
      </c>
      <c r="C6076" s="18">
        <v>42680.0</v>
      </c>
      <c r="D6076" s="18">
        <v>42684.0</v>
      </c>
      <c r="E6076" s="18">
        <f t="shared" si="1"/>
        <v>42684</v>
      </c>
      <c r="F6076" s="15" t="s">
        <v>114</v>
      </c>
      <c r="G6076" s="15" t="s">
        <v>3644</v>
      </c>
      <c r="H6076" s="15" t="s">
        <v>3645</v>
      </c>
      <c r="I6076" s="15" t="s">
        <v>76</v>
      </c>
      <c r="J6076" s="15" t="s">
        <v>60</v>
      </c>
      <c r="K6076" s="15" t="s">
        <v>10</v>
      </c>
      <c r="L6076" s="15" t="str">
        <f t="array" ref="L6076">_xlfn.XLOOKUP(M6076,reference_province_to_city!$A$2:$A$11,reference_province_to_city!$B$2:$B$11)</f>
        <v>Jakarta</v>
      </c>
      <c r="M6076" s="15" t="s">
        <v>7</v>
      </c>
      <c r="N6076" s="15">
        <v>10110.0</v>
      </c>
      <c r="O6076" s="15">
        <f t="array" ref="O6076">_xlfn.XLOOKUP(M6076,reference_postal_code!$B$2:$B$11,reference_postal_code!$A$2:$A$11)</f>
        <v>10110</v>
      </c>
      <c r="P6076" s="15" t="s">
        <v>117</v>
      </c>
      <c r="Q6076" s="15" t="s">
        <v>4256</v>
      </c>
      <c r="R6076" s="15" t="s">
        <v>106</v>
      </c>
      <c r="S6076" s="15" t="s">
        <v>139</v>
      </c>
      <c r="T6076" s="15" t="s">
        <v>3403</v>
      </c>
      <c r="U6076" s="28">
        <v>3578400.0</v>
      </c>
      <c r="V6076" s="15">
        <v>3.0</v>
      </c>
      <c r="W6076" s="31">
        <v>0.0</v>
      </c>
      <c r="X6076" s="28">
        <v>393624.0</v>
      </c>
    </row>
    <row r="6077" ht="15.75" customHeight="1">
      <c r="A6077" s="15">
        <v>129.0</v>
      </c>
      <c r="B6077" s="15" t="s">
        <v>8211</v>
      </c>
      <c r="C6077" s="18">
        <v>42680.0</v>
      </c>
      <c r="D6077" s="18">
        <v>42684.0</v>
      </c>
      <c r="E6077" s="18">
        <f t="shared" si="1"/>
        <v>42684</v>
      </c>
      <c r="F6077" s="15" t="s">
        <v>114</v>
      </c>
      <c r="G6077" s="15" t="s">
        <v>3644</v>
      </c>
      <c r="H6077" s="15" t="s">
        <v>3645</v>
      </c>
      <c r="I6077" s="15" t="s">
        <v>76</v>
      </c>
      <c r="J6077" s="15" t="s">
        <v>60</v>
      </c>
      <c r="K6077" s="15" t="s">
        <v>2288</v>
      </c>
      <c r="L6077" s="15" t="str">
        <f t="array" ref="L6077">_xlfn.XLOOKUP(M6077,reference_province_to_city!$A$2:$A$11,reference_province_to_city!$B$2:$B$11)</f>
        <v>Jakarta</v>
      </c>
      <c r="M6077" s="15" t="s">
        <v>7</v>
      </c>
      <c r="N6077" s="15">
        <v>10110.0</v>
      </c>
      <c r="O6077" s="15">
        <f t="array" ref="O6077">_xlfn.XLOOKUP(M6077,reference_postal_code!$B$2:$B$11,reference_postal_code!$A$2:$A$11)</f>
        <v>10110</v>
      </c>
      <c r="P6077" s="15" t="s">
        <v>117</v>
      </c>
      <c r="Q6077" s="15" t="s">
        <v>427</v>
      </c>
      <c r="R6077" s="15" t="s">
        <v>106</v>
      </c>
      <c r="S6077" s="15" t="s">
        <v>107</v>
      </c>
      <c r="T6077" s="15" t="s">
        <v>428</v>
      </c>
      <c r="U6077" s="28">
        <v>1221360.0</v>
      </c>
      <c r="V6077" s="15">
        <v>2.0</v>
      </c>
      <c r="W6077" s="31">
        <v>0.2</v>
      </c>
      <c r="X6077" s="28">
        <v>-137403.0</v>
      </c>
    </row>
    <row r="6078" ht="15.75" customHeight="1">
      <c r="A6078" s="15">
        <v>4984.0</v>
      </c>
      <c r="B6078" s="15" t="s">
        <v>8212</v>
      </c>
      <c r="C6078" s="18">
        <v>42680.0</v>
      </c>
      <c r="D6078" s="18"/>
      <c r="E6078" s="18">
        <f t="shared" si="1"/>
        <v>42683</v>
      </c>
      <c r="F6078" s="15" t="s">
        <v>114</v>
      </c>
      <c r="G6078" s="15" t="s">
        <v>4512</v>
      </c>
      <c r="H6078" s="15" t="s">
        <v>4513</v>
      </c>
      <c r="I6078" s="15" t="s">
        <v>59</v>
      </c>
      <c r="J6078" s="15" t="s">
        <v>60</v>
      </c>
      <c r="K6078" s="15" t="s">
        <v>19</v>
      </c>
      <c r="L6078" s="15" t="str">
        <f t="array" ref="L6078">_xlfn.XLOOKUP(M6078,reference_province_to_city!$A$2:$A$11,reference_province_to_city!$B$2:$B$11)</f>
        <v>Yogyakarta</v>
      </c>
      <c r="M6078" s="15" t="s">
        <v>18</v>
      </c>
      <c r="N6078" s="15">
        <v>55111.0</v>
      </c>
      <c r="O6078" s="15">
        <f t="array" ref="O6078">_xlfn.XLOOKUP(M6078,reference_postal_code!$B$2:$B$11,reference_postal_code!$A$2:$A$11)</f>
        <v>55111</v>
      </c>
      <c r="P6078" s="15" t="s">
        <v>77</v>
      </c>
      <c r="Q6078" s="15" t="s">
        <v>1427</v>
      </c>
      <c r="R6078" s="15" t="s">
        <v>65</v>
      </c>
      <c r="S6078" s="15" t="s">
        <v>87</v>
      </c>
      <c r="T6078" s="15" t="s">
        <v>1428</v>
      </c>
      <c r="U6078" s="28">
        <v>1272600.0</v>
      </c>
      <c r="V6078" s="15">
        <v>3.0</v>
      </c>
      <c r="W6078" s="31">
        <v>0.0</v>
      </c>
      <c r="X6078" s="28">
        <v>343602.0</v>
      </c>
    </row>
    <row r="6079" ht="15.75" customHeight="1">
      <c r="A6079" s="15">
        <v>1684.0</v>
      </c>
      <c r="B6079" s="15" t="s">
        <v>8213</v>
      </c>
      <c r="C6079" s="18">
        <v>42681.0</v>
      </c>
      <c r="D6079" s="18">
        <v>42686.0</v>
      </c>
      <c r="E6079" s="18">
        <f t="shared" si="1"/>
        <v>42686</v>
      </c>
      <c r="F6079" s="15" t="s">
        <v>55</v>
      </c>
      <c r="G6079" s="15" t="s">
        <v>4733</v>
      </c>
      <c r="H6079" s="15" t="s">
        <v>4734</v>
      </c>
      <c r="I6079" s="15" t="s">
        <v>128</v>
      </c>
      <c r="J6079" s="15" t="s">
        <v>60</v>
      </c>
      <c r="K6079" s="15" t="s">
        <v>31</v>
      </c>
      <c r="L6079" s="15" t="str">
        <f t="array" ref="L6079">_xlfn.XLOOKUP(M6079,reference_province_to_city!$A$2:$A$11,reference_province_to_city!$B$2:$B$11)</f>
        <v>Balikpapan</v>
      </c>
      <c r="M6079" s="15" t="s">
        <v>21</v>
      </c>
      <c r="N6079" s="15">
        <v>76114.0</v>
      </c>
      <c r="O6079" s="15">
        <f t="array" ref="O6079">_xlfn.XLOOKUP(M6079,reference_postal_code!$B$2:$B$11,reference_postal_code!$A$2:$A$11)</f>
        <v>76114</v>
      </c>
      <c r="P6079" s="15" t="s">
        <v>166</v>
      </c>
      <c r="Q6079" s="15" t="s">
        <v>7155</v>
      </c>
      <c r="R6079" s="15" t="s">
        <v>106</v>
      </c>
      <c r="S6079" s="15" t="s">
        <v>139</v>
      </c>
      <c r="T6079" s="15" t="s">
        <v>7156</v>
      </c>
      <c r="U6079" s="28">
        <v>222300.0</v>
      </c>
      <c r="V6079" s="15">
        <v>3.0</v>
      </c>
      <c r="W6079" s="31">
        <v>0.0</v>
      </c>
      <c r="X6079" s="28">
        <v>93366.0</v>
      </c>
    </row>
    <row r="6080" ht="15.75" customHeight="1">
      <c r="A6080" s="15">
        <v>8063.0</v>
      </c>
      <c r="B6080" s="15" t="s">
        <v>8214</v>
      </c>
      <c r="C6080" s="18">
        <v>42681.0</v>
      </c>
      <c r="D6080" s="18">
        <v>42683.0</v>
      </c>
      <c r="E6080" s="18">
        <f t="shared" si="1"/>
        <v>42683</v>
      </c>
      <c r="F6080" s="15" t="s">
        <v>125</v>
      </c>
      <c r="G6080" s="15" t="s">
        <v>3067</v>
      </c>
      <c r="H6080" s="15" t="s">
        <v>3068</v>
      </c>
      <c r="I6080" s="15" t="s">
        <v>59</v>
      </c>
      <c r="J6080" s="15" t="s">
        <v>60</v>
      </c>
      <c r="K6080" s="15" t="s">
        <v>10</v>
      </c>
      <c r="L6080" s="15" t="str">
        <f t="array" ref="L6080">_xlfn.XLOOKUP(M6080,reference_province_to_city!$A$2:$A$11,reference_province_to_city!$B$2:$B$11)</f>
        <v>Jakarta</v>
      </c>
      <c r="M6080" s="15" t="s">
        <v>7</v>
      </c>
      <c r="N6080" s="15">
        <v>10110.0</v>
      </c>
      <c r="O6080" s="15">
        <f t="array" ref="O6080">_xlfn.XLOOKUP(M6080,reference_postal_code!$B$2:$B$11,reference_postal_code!$A$2:$A$11)</f>
        <v>10110</v>
      </c>
      <c r="P6080" s="15" t="s">
        <v>117</v>
      </c>
      <c r="Q6080" s="15" t="s">
        <v>1176</v>
      </c>
      <c r="R6080" s="15" t="s">
        <v>110</v>
      </c>
      <c r="S6080" s="15" t="s">
        <v>111</v>
      </c>
      <c r="T6080" s="15" t="s">
        <v>1177</v>
      </c>
      <c r="U6080" s="28">
        <v>3959400.0</v>
      </c>
      <c r="V6080" s="15">
        <v>4.0</v>
      </c>
      <c r="W6080" s="31">
        <v>0.0</v>
      </c>
      <c r="X6080" s="28">
        <v>1069038.0</v>
      </c>
    </row>
    <row r="6081" ht="15.75" customHeight="1">
      <c r="A6081" s="15">
        <v>9044.0</v>
      </c>
      <c r="B6081" s="15" t="s">
        <v>8215</v>
      </c>
      <c r="C6081" s="18">
        <v>42681.0</v>
      </c>
      <c r="D6081" s="18">
        <v>42687.0</v>
      </c>
      <c r="E6081" s="18">
        <f t="shared" si="1"/>
        <v>42687</v>
      </c>
      <c r="F6081" s="15" t="s">
        <v>55</v>
      </c>
      <c r="G6081" s="15" t="s">
        <v>442</v>
      </c>
      <c r="H6081" s="15" t="s">
        <v>443</v>
      </c>
      <c r="I6081" s="15" t="s">
        <v>128</v>
      </c>
      <c r="J6081" s="15" t="s">
        <v>60</v>
      </c>
      <c r="K6081" s="15" t="s">
        <v>33</v>
      </c>
      <c r="L6081" s="15" t="str">
        <f t="array" ref="L6081">_xlfn.XLOOKUP(M6081,reference_province_to_city!$A$2:$A$11,reference_province_to_city!$B$2:$B$11)</f>
        <v>Makassar</v>
      </c>
      <c r="M6081" s="15" t="s">
        <v>25</v>
      </c>
      <c r="N6081" s="15">
        <v>90111.0</v>
      </c>
      <c r="O6081" s="15">
        <f t="array" ref="O6081">_xlfn.XLOOKUP(M6081,reference_postal_code!$B$2:$B$11,reference_postal_code!$A$2:$A$11)</f>
        <v>90111</v>
      </c>
      <c r="P6081" s="15" t="s">
        <v>63</v>
      </c>
      <c r="Q6081" s="15" t="s">
        <v>2161</v>
      </c>
      <c r="R6081" s="15" t="s">
        <v>110</v>
      </c>
      <c r="S6081" s="15" t="s">
        <v>149</v>
      </c>
      <c r="T6081" s="15" t="s">
        <v>2162</v>
      </c>
      <c r="U6081" s="28">
        <v>7199550.0</v>
      </c>
      <c r="V6081" s="15">
        <v>3.0</v>
      </c>
      <c r="W6081" s="31">
        <v>0.0</v>
      </c>
      <c r="X6081" s="28">
        <v>2447847.0</v>
      </c>
    </row>
    <row r="6082" ht="15.75" customHeight="1">
      <c r="A6082" s="15">
        <v>8213.0</v>
      </c>
      <c r="B6082" s="15" t="s">
        <v>8216</v>
      </c>
      <c r="C6082" s="18">
        <v>42681.0</v>
      </c>
      <c r="D6082" s="18">
        <v>42686.0</v>
      </c>
      <c r="E6082" s="18">
        <f t="shared" si="1"/>
        <v>42686</v>
      </c>
      <c r="F6082" s="15" t="s">
        <v>55</v>
      </c>
      <c r="G6082" s="15" t="s">
        <v>2149</v>
      </c>
      <c r="H6082" s="15" t="s">
        <v>2150</v>
      </c>
      <c r="I6082" s="15" t="s">
        <v>59</v>
      </c>
      <c r="J6082" s="15" t="s">
        <v>60</v>
      </c>
      <c r="K6082" s="15" t="s">
        <v>3394</v>
      </c>
      <c r="L6082" s="15" t="str">
        <f t="array" ref="L6082">_xlfn.XLOOKUP(M6082,reference_province_to_city!$A$2:$A$11,reference_province_to_city!$B$2:$B$11)</f>
        <v>Semarang</v>
      </c>
      <c r="M6082" s="15" t="s">
        <v>15</v>
      </c>
      <c r="N6082" s="15">
        <v>50111.0</v>
      </c>
      <c r="O6082" s="15">
        <f t="array" ref="O6082">_xlfn.XLOOKUP(M6082,reference_postal_code!$B$2:$B$11,reference_postal_code!$A$2:$A$11)</f>
        <v>50111</v>
      </c>
      <c r="P6082" s="15" t="s">
        <v>77</v>
      </c>
      <c r="Q6082" s="15" t="s">
        <v>6557</v>
      </c>
      <c r="R6082" s="15" t="s">
        <v>65</v>
      </c>
      <c r="S6082" s="15" t="s">
        <v>87</v>
      </c>
      <c r="T6082" s="15" t="s">
        <v>6558</v>
      </c>
      <c r="U6082" s="28">
        <v>4711320.0</v>
      </c>
      <c r="V6082" s="15">
        <v>3.0</v>
      </c>
      <c r="W6082" s="31">
        <v>0.2</v>
      </c>
      <c r="X6082" s="28">
        <v>294457.0</v>
      </c>
    </row>
    <row r="6083" ht="15.75" customHeight="1">
      <c r="A6083" s="15">
        <v>8064.0</v>
      </c>
      <c r="B6083" s="15" t="s">
        <v>8214</v>
      </c>
      <c r="C6083" s="18">
        <v>42681.0</v>
      </c>
      <c r="D6083" s="18">
        <v>42683.0</v>
      </c>
      <c r="E6083" s="18">
        <f t="shared" si="1"/>
        <v>42683</v>
      </c>
      <c r="F6083" s="15" t="s">
        <v>125</v>
      </c>
      <c r="G6083" s="15" t="s">
        <v>3067</v>
      </c>
      <c r="H6083" s="15" t="s">
        <v>3068</v>
      </c>
      <c r="I6083" s="15" t="s">
        <v>59</v>
      </c>
      <c r="J6083" s="15" t="s">
        <v>60</v>
      </c>
      <c r="K6083" s="15" t="s">
        <v>10</v>
      </c>
      <c r="L6083" s="15" t="str">
        <f t="array" ref="L6083">_xlfn.XLOOKUP(M6083,reference_province_to_city!$A$2:$A$11,reference_province_to_city!$B$2:$B$11)</f>
        <v>Jakarta</v>
      </c>
      <c r="M6083" s="15" t="s">
        <v>7</v>
      </c>
      <c r="N6083" s="15">
        <v>10110.0</v>
      </c>
      <c r="O6083" s="15">
        <f t="array" ref="O6083">_xlfn.XLOOKUP(M6083,reference_postal_code!$B$2:$B$11,reference_postal_code!$A$2:$A$11)</f>
        <v>10110</v>
      </c>
      <c r="P6083" s="15" t="s">
        <v>117</v>
      </c>
      <c r="Q6083" s="15" t="s">
        <v>4331</v>
      </c>
      <c r="R6083" s="15" t="s">
        <v>110</v>
      </c>
      <c r="S6083" s="15" t="s">
        <v>111</v>
      </c>
      <c r="T6083" s="15" t="s">
        <v>4332</v>
      </c>
      <c r="U6083" s="28">
        <v>5399550.0</v>
      </c>
      <c r="V6083" s="15">
        <v>3.0</v>
      </c>
      <c r="W6083" s="31">
        <v>0.0</v>
      </c>
      <c r="X6083" s="28">
        <v>1511874.0</v>
      </c>
    </row>
    <row r="6084" ht="15.75" customHeight="1">
      <c r="A6084" s="15">
        <v>843.0</v>
      </c>
      <c r="B6084" s="15" t="s">
        <v>8217</v>
      </c>
      <c r="C6084" s="18">
        <v>42681.0</v>
      </c>
      <c r="D6084" s="18">
        <v>42683.0</v>
      </c>
      <c r="E6084" s="18">
        <f t="shared" si="1"/>
        <v>42683</v>
      </c>
      <c r="F6084" s="15" t="s">
        <v>125</v>
      </c>
      <c r="G6084" s="15" t="s">
        <v>5748</v>
      </c>
      <c r="H6084" s="15" t="s">
        <v>5749</v>
      </c>
      <c r="I6084" s="15" t="s">
        <v>128</v>
      </c>
      <c r="J6084" s="15" t="s">
        <v>60</v>
      </c>
      <c r="K6084" s="15" t="s">
        <v>28</v>
      </c>
      <c r="L6084" s="15" t="str">
        <f t="array" ref="L6084">_xlfn.XLOOKUP(M6084,reference_province_to_city!$A$2:$A$11,reference_province_to_city!$B$2:$B$11)</f>
        <v>Medan</v>
      </c>
      <c r="M6084" s="15" t="s">
        <v>11</v>
      </c>
      <c r="N6084" s="15">
        <v>20111.0</v>
      </c>
      <c r="O6084" s="15">
        <f t="array" ref="O6084">_xlfn.XLOOKUP(M6084,reference_postal_code!$B$2:$B$11,reference_postal_code!$A$2:$A$11)</f>
        <v>20111</v>
      </c>
      <c r="P6084" s="15" t="s">
        <v>77</v>
      </c>
      <c r="Q6084" s="15" t="s">
        <v>1424</v>
      </c>
      <c r="R6084" s="15" t="s">
        <v>65</v>
      </c>
      <c r="S6084" s="15" t="s">
        <v>83</v>
      </c>
      <c r="T6084" s="15" t="s">
        <v>1425</v>
      </c>
      <c r="U6084" s="28">
        <v>561600.0</v>
      </c>
      <c r="V6084" s="15">
        <v>4.0</v>
      </c>
      <c r="W6084" s="31">
        <v>0.2</v>
      </c>
      <c r="X6084" s="28">
        <v>175500.0</v>
      </c>
    </row>
    <row r="6085" ht="15.75" customHeight="1">
      <c r="A6085" s="15">
        <v>4844.0</v>
      </c>
      <c r="B6085" s="15" t="s">
        <v>8218</v>
      </c>
      <c r="C6085" s="18">
        <v>42681.0</v>
      </c>
      <c r="D6085" s="18">
        <v>42683.0</v>
      </c>
      <c r="E6085" s="18">
        <f t="shared" si="1"/>
        <v>42683</v>
      </c>
      <c r="F6085" s="15" t="s">
        <v>125</v>
      </c>
      <c r="G6085" s="15" t="s">
        <v>1560</v>
      </c>
      <c r="H6085" s="15" t="s">
        <v>1561</v>
      </c>
      <c r="I6085" s="15" t="s">
        <v>59</v>
      </c>
      <c r="J6085" s="15" t="s">
        <v>60</v>
      </c>
      <c r="K6085" s="15" t="s">
        <v>28</v>
      </c>
      <c r="L6085" s="15" t="str">
        <f t="array" ref="L6085">_xlfn.XLOOKUP(M6085,reference_province_to_city!$A$2:$A$11,reference_province_to_city!$B$2:$B$11)</f>
        <v>Medan</v>
      </c>
      <c r="M6085" s="15" t="s">
        <v>11</v>
      </c>
      <c r="N6085" s="15">
        <v>20111.0</v>
      </c>
      <c r="O6085" s="15">
        <f t="array" ref="O6085">_xlfn.XLOOKUP(M6085,reference_postal_code!$B$2:$B$11,reference_postal_code!$A$2:$A$11)</f>
        <v>20111</v>
      </c>
      <c r="P6085" s="15" t="s">
        <v>77</v>
      </c>
      <c r="Q6085" s="15" t="s">
        <v>6343</v>
      </c>
      <c r="R6085" s="15" t="s">
        <v>65</v>
      </c>
      <c r="S6085" s="15" t="s">
        <v>103</v>
      </c>
      <c r="T6085" s="15" t="s">
        <v>6344</v>
      </c>
      <c r="U6085" s="28">
        <v>224400.0</v>
      </c>
      <c r="V6085" s="15">
        <v>4.0</v>
      </c>
      <c r="W6085" s="31">
        <v>0.0</v>
      </c>
      <c r="X6085" s="28">
        <v>4488.0</v>
      </c>
    </row>
    <row r="6086" ht="15.75" customHeight="1">
      <c r="A6086" s="15">
        <v>845.0</v>
      </c>
      <c r="B6086" s="15" t="s">
        <v>8217</v>
      </c>
      <c r="C6086" s="18">
        <v>42681.0</v>
      </c>
      <c r="D6086" s="18">
        <v>42683.0</v>
      </c>
      <c r="E6086" s="18">
        <f t="shared" si="1"/>
        <v>42683</v>
      </c>
      <c r="F6086" s="15" t="s">
        <v>125</v>
      </c>
      <c r="G6086" s="15" t="s">
        <v>5748</v>
      </c>
      <c r="H6086" s="15" t="s">
        <v>5749</v>
      </c>
      <c r="I6086" s="15" t="s">
        <v>128</v>
      </c>
      <c r="J6086" s="15" t="s">
        <v>60</v>
      </c>
      <c r="K6086" s="15" t="s">
        <v>541</v>
      </c>
      <c r="L6086" s="15" t="str">
        <f t="array" ref="L6086">_xlfn.XLOOKUP(M6086,reference_province_to_city!$A$2:$A$11,reference_province_to_city!$B$2:$B$11)</f>
        <v>Medan</v>
      </c>
      <c r="M6086" s="15" t="s">
        <v>11</v>
      </c>
      <c r="N6086" s="15">
        <v>20111.0</v>
      </c>
      <c r="O6086" s="15">
        <f t="array" ref="O6086">_xlfn.XLOOKUP(M6086,reference_postal_code!$B$2:$B$11,reference_postal_code!$A$2:$A$11)</f>
        <v>20111</v>
      </c>
      <c r="P6086" s="15" t="s">
        <v>77</v>
      </c>
      <c r="Q6086" s="15" t="s">
        <v>7866</v>
      </c>
      <c r="R6086" s="15" t="s">
        <v>65</v>
      </c>
      <c r="S6086" s="15" t="s">
        <v>226</v>
      </c>
      <c r="T6086" s="15" t="s">
        <v>7867</v>
      </c>
      <c r="U6086" s="28">
        <v>170400.0</v>
      </c>
      <c r="V6086" s="15">
        <v>2.0</v>
      </c>
      <c r="W6086" s="31">
        <v>0.0</v>
      </c>
      <c r="X6086" s="28">
        <v>49416.0</v>
      </c>
    </row>
    <row r="6087" ht="15.75" customHeight="1">
      <c r="A6087" s="15">
        <v>9716.0</v>
      </c>
      <c r="B6087" s="15" t="s">
        <v>8219</v>
      </c>
      <c r="C6087" s="18">
        <v>42681.0</v>
      </c>
      <c r="D6087" s="18">
        <v>42686.0</v>
      </c>
      <c r="E6087" s="18">
        <f t="shared" si="1"/>
        <v>42686</v>
      </c>
      <c r="F6087" s="15" t="s">
        <v>55</v>
      </c>
      <c r="G6087" s="15" t="s">
        <v>3387</v>
      </c>
      <c r="H6087" s="15" t="s">
        <v>3388</v>
      </c>
      <c r="I6087" s="15" t="s">
        <v>59</v>
      </c>
      <c r="J6087" s="15" t="s">
        <v>60</v>
      </c>
      <c r="K6087" s="15" t="s">
        <v>17</v>
      </c>
      <c r="L6087" s="15" t="str">
        <f t="array" ref="L6087">_xlfn.XLOOKUP(M6087,reference_province_to_city!$A$2:$A$11,reference_province_to_city!$B$2:$B$11)</f>
        <v>Semarang</v>
      </c>
      <c r="M6087" s="15" t="s">
        <v>15</v>
      </c>
      <c r="N6087" s="15">
        <v>50111.0</v>
      </c>
      <c r="O6087" s="15">
        <f t="array" ref="O6087">_xlfn.XLOOKUP(M6087,reference_postal_code!$B$2:$B$11,reference_postal_code!$A$2:$A$11)</f>
        <v>50111</v>
      </c>
      <c r="P6087" s="15" t="s">
        <v>77</v>
      </c>
      <c r="Q6087" s="15" t="s">
        <v>704</v>
      </c>
      <c r="R6087" s="15" t="s">
        <v>65</v>
      </c>
      <c r="S6087" s="15" t="s">
        <v>83</v>
      </c>
      <c r="T6087" s="15" t="s">
        <v>705</v>
      </c>
      <c r="U6087" s="28">
        <v>863760.0</v>
      </c>
      <c r="V6087" s="15">
        <v>2.0</v>
      </c>
      <c r="W6087" s="31">
        <v>0.2</v>
      </c>
      <c r="X6087" s="28">
        <v>302316.0</v>
      </c>
    </row>
    <row r="6088" ht="15.75" customHeight="1">
      <c r="A6088" s="15">
        <v>4975.0</v>
      </c>
      <c r="B6088" s="15" t="s">
        <v>8220</v>
      </c>
      <c r="C6088" s="18">
        <v>42681.0</v>
      </c>
      <c r="D6088" s="18">
        <v>42686.0</v>
      </c>
      <c r="E6088" s="18">
        <f t="shared" si="1"/>
        <v>42686</v>
      </c>
      <c r="F6088" s="15" t="s">
        <v>55</v>
      </c>
      <c r="G6088" s="15" t="s">
        <v>4530</v>
      </c>
      <c r="H6088" s="15" t="s">
        <v>4531</v>
      </c>
      <c r="I6088" s="15" t="s">
        <v>76</v>
      </c>
      <c r="J6088" s="15" t="s">
        <v>60</v>
      </c>
      <c r="K6088" s="15" t="s">
        <v>10</v>
      </c>
      <c r="L6088" s="15" t="str">
        <f t="array" ref="L6088">_xlfn.XLOOKUP(M6088,reference_province_to_city!$A$2:$A$11,reference_province_to_city!$B$2:$B$11)</f>
        <v>Jakarta</v>
      </c>
      <c r="M6088" s="15" t="s">
        <v>7</v>
      </c>
      <c r="N6088" s="15">
        <v>10110.0</v>
      </c>
      <c r="O6088" s="15">
        <f t="array" ref="O6088">_xlfn.XLOOKUP(M6088,reference_postal_code!$B$2:$B$11,reference_postal_code!$A$2:$A$11)</f>
        <v>10110</v>
      </c>
      <c r="P6088" s="15" t="s">
        <v>117</v>
      </c>
      <c r="Q6088" s="15" t="s">
        <v>3253</v>
      </c>
      <c r="R6088" s="15" t="s">
        <v>65</v>
      </c>
      <c r="S6088" s="15" t="s">
        <v>66</v>
      </c>
      <c r="T6088" s="15" t="s">
        <v>3254</v>
      </c>
      <c r="U6088" s="28">
        <v>193500.0</v>
      </c>
      <c r="V6088" s="15">
        <v>2.0</v>
      </c>
      <c r="W6088" s="31">
        <v>0.0</v>
      </c>
      <c r="X6088" s="28">
        <v>94815.0</v>
      </c>
    </row>
    <row r="6089" ht="15.75" customHeight="1">
      <c r="A6089" s="15">
        <v>8065.0</v>
      </c>
      <c r="B6089" s="15" t="s">
        <v>8214</v>
      </c>
      <c r="C6089" s="18">
        <v>42681.0</v>
      </c>
      <c r="D6089" s="18">
        <v>42683.0</v>
      </c>
      <c r="E6089" s="18">
        <f t="shared" si="1"/>
        <v>42683</v>
      </c>
      <c r="F6089" s="15" t="s">
        <v>125</v>
      </c>
      <c r="G6089" s="15" t="s">
        <v>3067</v>
      </c>
      <c r="H6089" s="15" t="s">
        <v>3068</v>
      </c>
      <c r="I6089" s="15" t="s">
        <v>59</v>
      </c>
      <c r="J6089" s="15" t="s">
        <v>60</v>
      </c>
      <c r="K6089" s="15" t="s">
        <v>10</v>
      </c>
      <c r="L6089" s="15" t="str">
        <f t="array" ref="L6089">_xlfn.XLOOKUP(M6089,reference_province_to_city!$A$2:$A$11,reference_province_to_city!$B$2:$B$11)</f>
        <v>Jakarta</v>
      </c>
      <c r="M6089" s="15" t="s">
        <v>7</v>
      </c>
      <c r="N6089" s="15">
        <v>10110.0</v>
      </c>
      <c r="O6089" s="15">
        <f t="array" ref="O6089">_xlfn.XLOOKUP(M6089,reference_postal_code!$B$2:$B$11,reference_postal_code!$A$2:$A$11)</f>
        <v>10110</v>
      </c>
      <c r="P6089" s="15" t="s">
        <v>117</v>
      </c>
      <c r="Q6089" s="15" t="s">
        <v>2803</v>
      </c>
      <c r="R6089" s="15" t="s">
        <v>65</v>
      </c>
      <c r="S6089" s="15" t="s">
        <v>66</v>
      </c>
      <c r="T6089" s="15" t="s">
        <v>2804</v>
      </c>
      <c r="U6089" s="28">
        <v>194400.0</v>
      </c>
      <c r="V6089" s="15">
        <v>2.0</v>
      </c>
      <c r="W6089" s="31">
        <v>0.0</v>
      </c>
      <c r="X6089" s="28">
        <v>93312.0</v>
      </c>
    </row>
    <row r="6090" ht="15.75" customHeight="1">
      <c r="A6090" s="15">
        <v>8066.0</v>
      </c>
      <c r="B6090" s="15" t="s">
        <v>8214</v>
      </c>
      <c r="C6090" s="18">
        <v>42681.0</v>
      </c>
      <c r="D6090" s="18">
        <v>42683.0</v>
      </c>
      <c r="E6090" s="18">
        <f t="shared" si="1"/>
        <v>42683</v>
      </c>
      <c r="F6090" s="15" t="s">
        <v>125</v>
      </c>
      <c r="G6090" s="15" t="s">
        <v>3067</v>
      </c>
      <c r="H6090" s="15" t="s">
        <v>3068</v>
      </c>
      <c r="I6090" s="15" t="s">
        <v>59</v>
      </c>
      <c r="J6090" s="15" t="s">
        <v>60</v>
      </c>
      <c r="L6090" s="15" t="str">
        <f t="array" ref="L6090">_xlfn.XLOOKUP(M6090,reference_province_to_city!$A$2:$A$11,reference_province_to_city!$B$2:$B$11)</f>
        <v>Jakarta</v>
      </c>
      <c r="M6090" s="15" t="s">
        <v>7</v>
      </c>
      <c r="N6090" s="15">
        <v>10110.0</v>
      </c>
      <c r="O6090" s="15">
        <f t="array" ref="O6090">_xlfn.XLOOKUP(M6090,reference_postal_code!$B$2:$B$11,reference_postal_code!$A$2:$A$11)</f>
        <v>10110</v>
      </c>
      <c r="P6090" s="15" t="s">
        <v>117</v>
      </c>
      <c r="Q6090" s="15" t="s">
        <v>3606</v>
      </c>
      <c r="R6090" s="15" t="s">
        <v>65</v>
      </c>
      <c r="S6090" s="15" t="s">
        <v>87</v>
      </c>
      <c r="T6090" s="15" t="s">
        <v>3607</v>
      </c>
      <c r="U6090" s="28">
        <v>1752300.0</v>
      </c>
      <c r="V6090" s="15">
        <v>3.0</v>
      </c>
      <c r="W6090" s="31">
        <v>0.0</v>
      </c>
      <c r="X6090" s="28">
        <v>87615.0</v>
      </c>
    </row>
    <row r="6091" ht="15.75" customHeight="1">
      <c r="A6091" s="15">
        <v>8212.0</v>
      </c>
      <c r="B6091" s="15" t="s">
        <v>8216</v>
      </c>
      <c r="C6091" s="18">
        <v>42681.0</v>
      </c>
      <c r="D6091" s="18">
        <v>42686.0</v>
      </c>
      <c r="E6091" s="18">
        <f t="shared" si="1"/>
        <v>42686</v>
      </c>
      <c r="F6091" s="15" t="s">
        <v>55</v>
      </c>
      <c r="G6091" s="15" t="s">
        <v>2149</v>
      </c>
      <c r="H6091" s="15" t="s">
        <v>2150</v>
      </c>
      <c r="I6091" s="15" t="s">
        <v>59</v>
      </c>
      <c r="J6091" s="15" t="s">
        <v>60</v>
      </c>
      <c r="K6091" s="15" t="s">
        <v>17</v>
      </c>
      <c r="L6091" s="15" t="str">
        <f t="array" ref="L6091">_xlfn.XLOOKUP(M6091,reference_province_to_city!$A$2:$A$11,reference_province_to_city!$B$2:$B$11)</f>
        <v>Semarang</v>
      </c>
      <c r="M6091" s="15" t="s">
        <v>15</v>
      </c>
      <c r="N6091" s="15">
        <v>50111.0</v>
      </c>
      <c r="O6091" s="15">
        <f t="array" ref="O6091">_xlfn.XLOOKUP(M6091,reference_postal_code!$B$2:$B$11,reference_postal_code!$A$2:$A$11)</f>
        <v>50111</v>
      </c>
      <c r="P6091" s="15" t="s">
        <v>77</v>
      </c>
      <c r="Q6091" s="15" t="s">
        <v>6822</v>
      </c>
      <c r="R6091" s="15" t="s">
        <v>106</v>
      </c>
      <c r="S6091" s="15" t="s">
        <v>139</v>
      </c>
      <c r="T6091" s="15" t="s">
        <v>6823</v>
      </c>
      <c r="U6091" s="28">
        <v>666900.0</v>
      </c>
      <c r="V6091" s="15">
        <v>5.0</v>
      </c>
      <c r="W6091" s="31">
        <v>0.6</v>
      </c>
      <c r="X6091" s="28">
        <v>-266760.0</v>
      </c>
    </row>
    <row r="6092" ht="15.75" customHeight="1">
      <c r="A6092" s="15">
        <v>846.0</v>
      </c>
      <c r="B6092" s="15" t="s">
        <v>8217</v>
      </c>
      <c r="C6092" s="18">
        <v>42681.0</v>
      </c>
      <c r="D6092" s="18">
        <v>42683.0</v>
      </c>
      <c r="E6092" s="18">
        <f t="shared" si="1"/>
        <v>42683</v>
      </c>
      <c r="F6092" s="15" t="s">
        <v>125</v>
      </c>
      <c r="G6092" s="15" t="s">
        <v>5748</v>
      </c>
      <c r="H6092" s="15" t="s">
        <v>5749</v>
      </c>
      <c r="I6092" s="15" t="s">
        <v>128</v>
      </c>
      <c r="J6092" s="15" t="s">
        <v>60</v>
      </c>
      <c r="K6092" s="15" t="s">
        <v>28</v>
      </c>
      <c r="L6092" s="15" t="str">
        <f t="array" ref="L6092">_xlfn.XLOOKUP(M6092,reference_province_to_city!$A$2:$A$11,reference_province_to_city!$B$2:$B$11)</f>
        <v>Medan</v>
      </c>
      <c r="M6092" s="15" t="s">
        <v>11</v>
      </c>
      <c r="N6092" s="15">
        <v>20111.0</v>
      </c>
      <c r="O6092" s="15">
        <f t="array" ref="O6092">_xlfn.XLOOKUP(M6092,reference_postal_code!$B$2:$B$11,reference_postal_code!$A$2:$A$11)</f>
        <v>20111</v>
      </c>
      <c r="P6092" s="15" t="s">
        <v>77</v>
      </c>
      <c r="Q6092" s="15" t="s">
        <v>5216</v>
      </c>
      <c r="R6092" s="15" t="s">
        <v>65</v>
      </c>
      <c r="S6092" s="15" t="s">
        <v>79</v>
      </c>
      <c r="T6092" s="15" t="s">
        <v>5217</v>
      </c>
      <c r="U6092" s="28">
        <v>219300.0</v>
      </c>
      <c r="V6092" s="15">
        <v>2.0</v>
      </c>
      <c r="W6092" s="31">
        <v>0.0</v>
      </c>
      <c r="X6092" s="28">
        <v>103071.0</v>
      </c>
    </row>
    <row r="6093" ht="15.75" customHeight="1">
      <c r="A6093" s="15">
        <v>8067.0</v>
      </c>
      <c r="B6093" s="15" t="s">
        <v>8214</v>
      </c>
      <c r="C6093" s="18">
        <v>42681.0</v>
      </c>
      <c r="D6093" s="18">
        <v>42683.0</v>
      </c>
      <c r="E6093" s="18">
        <f t="shared" si="1"/>
        <v>42683</v>
      </c>
      <c r="F6093" s="15" t="s">
        <v>125</v>
      </c>
      <c r="G6093" s="15" t="s">
        <v>3067</v>
      </c>
      <c r="H6093" s="15" t="s">
        <v>3068</v>
      </c>
      <c r="I6093" s="15" t="s">
        <v>59</v>
      </c>
      <c r="J6093" s="15" t="s">
        <v>60</v>
      </c>
      <c r="K6093" s="15" t="s">
        <v>10</v>
      </c>
      <c r="L6093" s="15" t="str">
        <f t="array" ref="L6093">_xlfn.XLOOKUP(M6093,reference_province_to_city!$A$2:$A$11,reference_province_to_city!$B$2:$B$11)</f>
        <v>Jakarta</v>
      </c>
      <c r="M6093" s="15" t="s">
        <v>7</v>
      </c>
      <c r="N6093" s="15">
        <v>10110.0</v>
      </c>
      <c r="O6093" s="15">
        <f t="array" ref="O6093">_xlfn.XLOOKUP(M6093,reference_postal_code!$B$2:$B$11,reference_postal_code!$A$2:$A$11)</f>
        <v>10110</v>
      </c>
      <c r="P6093" s="15" t="s">
        <v>117</v>
      </c>
      <c r="Q6093" s="15" t="s">
        <v>7046</v>
      </c>
      <c r="R6093" s="15" t="s">
        <v>65</v>
      </c>
      <c r="S6093" s="15" t="s">
        <v>83</v>
      </c>
      <c r="T6093" s="15" t="s">
        <v>7047</v>
      </c>
      <c r="U6093" s="28">
        <v>4151760.0</v>
      </c>
      <c r="V6093" s="15">
        <v>2.0</v>
      </c>
      <c r="W6093" s="31">
        <v>0.2</v>
      </c>
      <c r="X6093" s="28">
        <v>1349322.0</v>
      </c>
    </row>
    <row r="6094" ht="15.75" customHeight="1">
      <c r="A6094" s="15">
        <v>5870.0</v>
      </c>
      <c r="B6094" s="15" t="s">
        <v>8221</v>
      </c>
      <c r="C6094" s="18">
        <v>42681.0</v>
      </c>
      <c r="D6094" s="18">
        <v>42686.0</v>
      </c>
      <c r="E6094" s="18">
        <f t="shared" si="1"/>
        <v>42686</v>
      </c>
      <c r="F6094" s="15" t="s">
        <v>55</v>
      </c>
      <c r="G6094" s="15" t="s">
        <v>3238</v>
      </c>
      <c r="H6094" s="15" t="s">
        <v>3239</v>
      </c>
      <c r="I6094" s="15" t="s">
        <v>76</v>
      </c>
      <c r="J6094" s="15" t="s">
        <v>60</v>
      </c>
      <c r="K6094" s="15" t="s">
        <v>14</v>
      </c>
      <c r="L6094" s="15" t="str">
        <f t="array" ref="L6094">_xlfn.XLOOKUP(M6094,reference_province_to_city!$A$2:$A$11,reference_province_to_city!$B$2:$B$11)</f>
        <v>Bandung</v>
      </c>
      <c r="M6094" s="15" t="s">
        <v>12</v>
      </c>
      <c r="N6094" s="15">
        <v>40111.0</v>
      </c>
      <c r="O6094" s="15">
        <f t="array" ref="O6094">_xlfn.XLOOKUP(M6094,reference_postal_code!$B$2:$B$11,reference_postal_code!$A$2:$A$11)</f>
        <v>40111</v>
      </c>
      <c r="P6094" s="15" t="s">
        <v>117</v>
      </c>
      <c r="Q6094" s="15" t="s">
        <v>2368</v>
      </c>
      <c r="R6094" s="15" t="s">
        <v>106</v>
      </c>
      <c r="S6094" s="15" t="s">
        <v>107</v>
      </c>
      <c r="T6094" s="15" t="s">
        <v>2369</v>
      </c>
      <c r="U6094" s="28">
        <v>2.404704E7</v>
      </c>
      <c r="V6094" s="15">
        <v>4.0</v>
      </c>
      <c r="W6094" s="31">
        <v>0.2</v>
      </c>
      <c r="X6094" s="28">
        <v>1502940.0</v>
      </c>
    </row>
    <row r="6095" ht="15.75" customHeight="1">
      <c r="A6095" s="15">
        <v>164.0</v>
      </c>
      <c r="B6095" s="15" t="s">
        <v>8222</v>
      </c>
      <c r="C6095" s="18">
        <v>42681.0</v>
      </c>
      <c r="D6095" s="18">
        <v>42685.0</v>
      </c>
      <c r="E6095" s="18">
        <f t="shared" si="1"/>
        <v>42685</v>
      </c>
      <c r="F6095" s="15" t="s">
        <v>55</v>
      </c>
      <c r="G6095" s="15" t="s">
        <v>5476</v>
      </c>
      <c r="H6095" s="15" t="s">
        <v>5477</v>
      </c>
      <c r="I6095" s="15" t="s">
        <v>59</v>
      </c>
      <c r="J6095" s="15" t="s">
        <v>60</v>
      </c>
      <c r="K6095" s="15" t="s">
        <v>26</v>
      </c>
      <c r="L6095" s="15" t="str">
        <f t="array" ref="L6095">_xlfn.XLOOKUP(M6095,reference_province_to_city!$A$2:$A$11,reference_province_to_city!$B$2:$B$11)</f>
        <v>Denpasar</v>
      </c>
      <c r="M6095" s="15" t="s">
        <v>24</v>
      </c>
      <c r="N6095" s="15">
        <v>80231.0</v>
      </c>
      <c r="O6095" s="15">
        <f t="array" ref="O6095">_xlfn.XLOOKUP(M6095,reference_postal_code!$B$2:$B$11,reference_postal_code!$A$2:$A$11)</f>
        <v>80231</v>
      </c>
      <c r="P6095" s="15" t="s">
        <v>63</v>
      </c>
      <c r="Q6095" s="15" t="s">
        <v>5522</v>
      </c>
      <c r="R6095" s="15" t="s">
        <v>65</v>
      </c>
      <c r="S6095" s="15" t="s">
        <v>83</v>
      </c>
      <c r="T6095" s="15" t="s">
        <v>5523</v>
      </c>
      <c r="U6095" s="28">
        <v>415200.0</v>
      </c>
      <c r="V6095" s="15">
        <v>2.0</v>
      </c>
      <c r="W6095" s="31">
        <v>0.2</v>
      </c>
      <c r="X6095" s="28">
        <v>145320.0</v>
      </c>
    </row>
    <row r="6096" ht="15.75" customHeight="1">
      <c r="A6096" s="15">
        <v>3061.0</v>
      </c>
      <c r="B6096" s="15" t="s">
        <v>8223</v>
      </c>
      <c r="C6096" s="18">
        <v>42681.0</v>
      </c>
      <c r="D6096" s="18">
        <v>42686.0</v>
      </c>
      <c r="E6096" s="18">
        <f t="shared" si="1"/>
        <v>42686</v>
      </c>
      <c r="F6096" s="15" t="s">
        <v>55</v>
      </c>
      <c r="G6096" s="15" t="s">
        <v>3807</v>
      </c>
      <c r="H6096" s="15" t="s">
        <v>3808</v>
      </c>
      <c r="I6096" s="15" t="s">
        <v>128</v>
      </c>
      <c r="J6096" s="15" t="s">
        <v>60</v>
      </c>
      <c r="L6096" s="15" t="str">
        <f t="array" ref="L6096">_xlfn.XLOOKUP(M6096,reference_province_to_city!$A$2:$A$11,reference_province_to_city!$B$2:$B$11)</f>
        <v>Makassar</v>
      </c>
      <c r="M6096" s="15" t="s">
        <v>25</v>
      </c>
      <c r="N6096" s="15">
        <v>90111.0</v>
      </c>
      <c r="O6096" s="15">
        <f t="array" ref="O6096">_xlfn.XLOOKUP(M6096,reference_postal_code!$B$2:$B$11,reference_postal_code!$A$2:$A$11)</f>
        <v>90111</v>
      </c>
      <c r="P6096" s="15" t="s">
        <v>63</v>
      </c>
      <c r="Q6096" s="15" t="s">
        <v>1545</v>
      </c>
      <c r="R6096" s="15" t="s">
        <v>110</v>
      </c>
      <c r="S6096" s="15" t="s">
        <v>149</v>
      </c>
      <c r="T6096" s="15" t="s">
        <v>1546</v>
      </c>
      <c r="U6096" s="28">
        <v>1799640.0</v>
      </c>
      <c r="V6096" s="15">
        <v>3.0</v>
      </c>
      <c r="W6096" s="31">
        <v>0.2</v>
      </c>
      <c r="X6096" s="28">
        <v>337432.0</v>
      </c>
    </row>
    <row r="6097" ht="15.75" customHeight="1">
      <c r="A6097" s="15">
        <v>844.0</v>
      </c>
      <c r="B6097" s="15" t="s">
        <v>8217</v>
      </c>
      <c r="C6097" s="18">
        <v>42681.0</v>
      </c>
      <c r="D6097" s="18">
        <v>42683.0</v>
      </c>
      <c r="E6097" s="18">
        <f t="shared" si="1"/>
        <v>42683</v>
      </c>
      <c r="F6097" s="15" t="s">
        <v>125</v>
      </c>
      <c r="G6097" s="15" t="s">
        <v>5748</v>
      </c>
      <c r="H6097" s="15" t="s">
        <v>5749</v>
      </c>
      <c r="I6097" s="15" t="s">
        <v>128</v>
      </c>
      <c r="J6097" s="15" t="s">
        <v>60</v>
      </c>
      <c r="K6097" s="15" t="s">
        <v>28</v>
      </c>
      <c r="L6097" s="15" t="str">
        <f t="array" ref="L6097">_xlfn.XLOOKUP(M6097,reference_province_to_city!$A$2:$A$11,reference_province_to_city!$B$2:$B$11)</f>
        <v>Medan</v>
      </c>
      <c r="M6097" s="15" t="s">
        <v>11</v>
      </c>
      <c r="N6097" s="15">
        <v>20111.0</v>
      </c>
      <c r="O6097" s="15">
        <f t="array" ref="O6097">_xlfn.XLOOKUP(M6097,reference_postal_code!$B$2:$B$11,reference_postal_code!$A$2:$A$11)</f>
        <v>20111</v>
      </c>
      <c r="P6097" s="15" t="s">
        <v>77</v>
      </c>
      <c r="Q6097" s="15" t="s">
        <v>972</v>
      </c>
      <c r="R6097" s="15" t="s">
        <v>65</v>
      </c>
      <c r="S6097" s="15" t="s">
        <v>83</v>
      </c>
      <c r="T6097" s="15" t="s">
        <v>973</v>
      </c>
      <c r="U6097" s="28">
        <v>404640.0</v>
      </c>
      <c r="V6097" s="15">
        <v>4.0</v>
      </c>
      <c r="W6097" s="31">
        <v>0.2</v>
      </c>
      <c r="X6097" s="28">
        <v>131508.0</v>
      </c>
    </row>
    <row r="6098" ht="15.75" customHeight="1">
      <c r="A6098" s="15">
        <v>2.0</v>
      </c>
      <c r="B6098" s="15" t="s">
        <v>8224</v>
      </c>
      <c r="C6098" s="18">
        <v>42682.0</v>
      </c>
      <c r="D6098" s="18">
        <v>42685.0</v>
      </c>
      <c r="E6098" s="18">
        <f t="shared" si="1"/>
        <v>42685</v>
      </c>
      <c r="F6098" s="15" t="s">
        <v>114</v>
      </c>
      <c r="G6098" s="15" t="s">
        <v>6209</v>
      </c>
      <c r="H6098" s="15" t="s">
        <v>6210</v>
      </c>
      <c r="I6098" s="15" t="s">
        <v>59</v>
      </c>
      <c r="J6098" s="15" t="s">
        <v>60</v>
      </c>
      <c r="K6098" s="15" t="s">
        <v>10</v>
      </c>
      <c r="L6098" s="15" t="str">
        <f t="array" ref="L6098">_xlfn.XLOOKUP(M6098,reference_province_to_city!$A$2:$A$11,reference_province_to_city!$B$2:$B$11)</f>
        <v>Jakarta</v>
      </c>
      <c r="M6098" s="15" t="s">
        <v>7</v>
      </c>
      <c r="N6098" s="15">
        <v>10110.0</v>
      </c>
      <c r="O6098" s="15">
        <f t="array" ref="O6098">_xlfn.XLOOKUP(M6098,reference_postal_code!$B$2:$B$11,reference_postal_code!$A$2:$A$11)</f>
        <v>10110</v>
      </c>
      <c r="P6098" s="15" t="s">
        <v>117</v>
      </c>
      <c r="Q6098" s="15" t="s">
        <v>2026</v>
      </c>
      <c r="R6098" s="15" t="s">
        <v>106</v>
      </c>
      <c r="S6098" s="15" t="s">
        <v>107</v>
      </c>
      <c r="T6098" s="15" t="s">
        <v>2027</v>
      </c>
      <c r="U6098" s="28">
        <v>1.09791E7</v>
      </c>
      <c r="V6098" s="15">
        <v>3.0</v>
      </c>
      <c r="W6098" s="31">
        <v>0.0</v>
      </c>
      <c r="X6098" s="28">
        <v>3293730.0</v>
      </c>
    </row>
    <row r="6099" ht="15.75" customHeight="1">
      <c r="A6099" s="15">
        <v>1.0</v>
      </c>
      <c r="B6099" s="15" t="s">
        <v>8224</v>
      </c>
      <c r="C6099" s="18">
        <v>42682.0</v>
      </c>
      <c r="D6099" s="18">
        <v>42685.0</v>
      </c>
      <c r="E6099" s="18">
        <f t="shared" si="1"/>
        <v>42685</v>
      </c>
      <c r="F6099" s="15" t="s">
        <v>114</v>
      </c>
      <c r="G6099" s="15" t="s">
        <v>6209</v>
      </c>
      <c r="H6099" s="15" t="s">
        <v>6210</v>
      </c>
      <c r="I6099" s="15" t="s">
        <v>59</v>
      </c>
      <c r="J6099" s="15" t="s">
        <v>60</v>
      </c>
      <c r="K6099" s="15" t="s">
        <v>10</v>
      </c>
      <c r="L6099" s="15" t="str">
        <f t="array" ref="L6099">_xlfn.XLOOKUP(M6099,reference_province_to_city!$A$2:$A$11,reference_province_to_city!$B$2:$B$11)</f>
        <v>Jakarta</v>
      </c>
      <c r="M6099" s="15" t="s">
        <v>7</v>
      </c>
      <c r="N6099" s="15">
        <v>10110.0</v>
      </c>
      <c r="O6099" s="15">
        <f t="array" ref="O6099">_xlfn.XLOOKUP(M6099,reference_postal_code!$B$2:$B$11,reference_postal_code!$A$2:$A$11)</f>
        <v>10110</v>
      </c>
      <c r="P6099" s="15" t="s">
        <v>117</v>
      </c>
      <c r="Q6099" s="15" t="s">
        <v>7171</v>
      </c>
      <c r="R6099" s="15" t="s">
        <v>106</v>
      </c>
      <c r="S6099" s="15" t="s">
        <v>183</v>
      </c>
      <c r="T6099" s="15" t="s">
        <v>7172</v>
      </c>
      <c r="U6099" s="28">
        <v>3929400.0</v>
      </c>
      <c r="V6099" s="15">
        <v>2.0</v>
      </c>
      <c r="W6099" s="31">
        <v>0.0</v>
      </c>
      <c r="X6099" s="28">
        <v>628704.0</v>
      </c>
    </row>
    <row r="6100" ht="15.75" customHeight="1">
      <c r="A6100" s="15">
        <v>8614.0</v>
      </c>
      <c r="B6100" s="15" t="s">
        <v>8225</v>
      </c>
      <c r="C6100" s="18">
        <v>42683.0</v>
      </c>
      <c r="D6100" s="18">
        <v>42688.0</v>
      </c>
      <c r="E6100" s="18">
        <f t="shared" si="1"/>
        <v>42688</v>
      </c>
      <c r="F6100" s="15" t="s">
        <v>55</v>
      </c>
      <c r="G6100" s="15" t="s">
        <v>3227</v>
      </c>
      <c r="H6100" s="15" t="s">
        <v>3228</v>
      </c>
      <c r="I6100" s="15" t="s">
        <v>59</v>
      </c>
      <c r="J6100" s="15" t="s">
        <v>60</v>
      </c>
      <c r="K6100" s="15" t="s">
        <v>31</v>
      </c>
      <c r="L6100" s="15" t="str">
        <f t="array" ref="L6100">_xlfn.XLOOKUP(M6100,reference_province_to_city!$A$2:$A$11,reference_province_to_city!$B$2:$B$11)</f>
        <v>Balikpapan</v>
      </c>
      <c r="M6100" s="15" t="s">
        <v>21</v>
      </c>
      <c r="N6100" s="15">
        <v>76114.0</v>
      </c>
      <c r="O6100" s="15">
        <f t="array" ref="O6100">_xlfn.XLOOKUP(M6100,reference_postal_code!$B$2:$B$11,reference_postal_code!$A$2:$A$11)</f>
        <v>76114</v>
      </c>
      <c r="P6100" s="15" t="s">
        <v>166</v>
      </c>
      <c r="Q6100" s="15" t="s">
        <v>595</v>
      </c>
      <c r="R6100" s="15" t="s">
        <v>110</v>
      </c>
      <c r="S6100" s="15" t="s">
        <v>149</v>
      </c>
      <c r="T6100" s="15" t="s">
        <v>596</v>
      </c>
      <c r="U6100" s="28">
        <v>7199550.0</v>
      </c>
      <c r="V6100" s="15">
        <v>3.0</v>
      </c>
      <c r="W6100" s="31">
        <v>0.0</v>
      </c>
      <c r="X6100" s="28">
        <v>2663834.0</v>
      </c>
    </row>
    <row r="6101" ht="15.75" customHeight="1">
      <c r="A6101" s="15">
        <v>8802.0</v>
      </c>
      <c r="B6101" s="15" t="s">
        <v>8226</v>
      </c>
      <c r="C6101" s="18">
        <v>42684.0</v>
      </c>
      <c r="D6101" s="18">
        <v>42686.0</v>
      </c>
      <c r="E6101" s="18">
        <f t="shared" si="1"/>
        <v>42686</v>
      </c>
      <c r="F6101" s="15" t="s">
        <v>125</v>
      </c>
      <c r="G6101" s="15" t="s">
        <v>472</v>
      </c>
      <c r="H6101" s="15" t="s">
        <v>473</v>
      </c>
      <c r="I6101" s="15" t="s">
        <v>59</v>
      </c>
      <c r="J6101" s="15" t="s">
        <v>60</v>
      </c>
      <c r="K6101" s="15" t="s">
        <v>19</v>
      </c>
      <c r="L6101" s="15" t="str">
        <f t="array" ref="L6101">_xlfn.XLOOKUP(M6101,reference_province_to_city!$A$2:$A$11,reference_province_to_city!$B$2:$B$11)</f>
        <v>Yogyakarta</v>
      </c>
      <c r="M6101" s="15" t="s">
        <v>18</v>
      </c>
      <c r="N6101" s="15">
        <v>55111.0</v>
      </c>
      <c r="O6101" s="15">
        <f t="array" ref="O6101">_xlfn.XLOOKUP(M6101,reference_postal_code!$B$2:$B$11,reference_postal_code!$A$2:$A$11)</f>
        <v>55111</v>
      </c>
      <c r="P6101" s="15" t="s">
        <v>77</v>
      </c>
      <c r="Q6101" s="15" t="s">
        <v>4914</v>
      </c>
      <c r="R6101" s="15" t="s">
        <v>110</v>
      </c>
      <c r="S6101" s="15" t="s">
        <v>111</v>
      </c>
      <c r="T6101" s="15" t="s">
        <v>4915</v>
      </c>
      <c r="U6101" s="28">
        <v>3329700.0</v>
      </c>
      <c r="V6101" s="15">
        <v>2.0</v>
      </c>
      <c r="W6101" s="31">
        <v>0.0</v>
      </c>
      <c r="X6101" s="28">
        <v>932316.0</v>
      </c>
    </row>
    <row r="6102" ht="15.75" customHeight="1">
      <c r="A6102" s="15">
        <v>3641.0</v>
      </c>
      <c r="B6102" s="15" t="s">
        <v>8227</v>
      </c>
      <c r="C6102" s="18">
        <v>42684.0</v>
      </c>
      <c r="D6102" s="18">
        <v>42688.0</v>
      </c>
      <c r="E6102" s="18">
        <f t="shared" si="1"/>
        <v>42688</v>
      </c>
      <c r="F6102" s="15" t="s">
        <v>55</v>
      </c>
      <c r="G6102" s="15" t="s">
        <v>2813</v>
      </c>
      <c r="H6102" s="15" t="s">
        <v>2814</v>
      </c>
      <c r="I6102" s="15" t="s">
        <v>76</v>
      </c>
      <c r="J6102" s="15" t="s">
        <v>60</v>
      </c>
      <c r="K6102" s="15" t="s">
        <v>22</v>
      </c>
      <c r="L6102" s="15" t="str">
        <f t="array" ref="L6102">_xlfn.XLOOKUP(M6102,reference_province_to_city!$A$2:$A$11,reference_province_to_city!$B$2:$B$11)</f>
        <v>Surabaya</v>
      </c>
      <c r="M6102" s="15" t="s">
        <v>20</v>
      </c>
      <c r="N6102" s="15">
        <v>60231.0</v>
      </c>
      <c r="O6102" s="15">
        <f t="array" ref="O6102">_xlfn.XLOOKUP(M6102,reference_postal_code!$B$2:$B$11,reference_postal_code!$A$2:$A$11)</f>
        <v>60231</v>
      </c>
      <c r="P6102" s="15" t="s">
        <v>166</v>
      </c>
      <c r="Q6102" s="15" t="s">
        <v>1386</v>
      </c>
      <c r="R6102" s="15" t="s">
        <v>110</v>
      </c>
      <c r="S6102" s="15" t="s">
        <v>149</v>
      </c>
      <c r="T6102" s="15" t="s">
        <v>403</v>
      </c>
      <c r="U6102" s="28">
        <v>2683800.0</v>
      </c>
      <c r="V6102" s="15">
        <v>7.0</v>
      </c>
      <c r="W6102" s="31">
        <v>0.2</v>
      </c>
      <c r="X6102" s="28">
        <v>-436118.0</v>
      </c>
    </row>
    <row r="6103" ht="15.75" customHeight="1">
      <c r="A6103" s="15">
        <v>3638.0</v>
      </c>
      <c r="B6103" s="15" t="s">
        <v>8227</v>
      </c>
      <c r="C6103" s="18">
        <v>42684.0</v>
      </c>
      <c r="D6103" s="18">
        <v>42688.0</v>
      </c>
      <c r="E6103" s="18">
        <f t="shared" si="1"/>
        <v>42688</v>
      </c>
      <c r="F6103" s="15" t="s">
        <v>55</v>
      </c>
      <c r="G6103" s="15" t="s">
        <v>2813</v>
      </c>
      <c r="H6103" s="15" t="s">
        <v>2814</v>
      </c>
      <c r="I6103" s="15" t="s">
        <v>76</v>
      </c>
      <c r="J6103" s="15" t="s">
        <v>60</v>
      </c>
      <c r="K6103" s="15" t="s">
        <v>22</v>
      </c>
      <c r="L6103" s="15" t="str">
        <f t="array" ref="L6103">_xlfn.XLOOKUP(M6103,reference_province_to_city!$A$2:$A$11,reference_province_to_city!$B$2:$B$11)</f>
        <v>Surabaya</v>
      </c>
      <c r="M6103" s="15" t="s">
        <v>20</v>
      </c>
      <c r="N6103" s="15">
        <v>60231.0</v>
      </c>
      <c r="O6103" s="15">
        <f t="array" ref="O6103">_xlfn.XLOOKUP(M6103,reference_postal_code!$B$2:$B$11,reference_postal_code!$A$2:$A$11)</f>
        <v>60231</v>
      </c>
      <c r="P6103" s="15" t="s">
        <v>166</v>
      </c>
      <c r="Q6103" s="15" t="s">
        <v>6434</v>
      </c>
      <c r="R6103" s="15" t="s">
        <v>65</v>
      </c>
      <c r="S6103" s="15" t="s">
        <v>222</v>
      </c>
      <c r="T6103" s="15" t="s">
        <v>6435</v>
      </c>
      <c r="U6103" s="28">
        <v>5023200.0</v>
      </c>
      <c r="V6103" s="15">
        <v>4.0</v>
      </c>
      <c r="W6103" s="31">
        <v>0.2</v>
      </c>
      <c r="X6103" s="28">
        <v>439530.0</v>
      </c>
    </row>
    <row r="6104" ht="15.75" customHeight="1">
      <c r="A6104" s="15">
        <v>5044.0</v>
      </c>
      <c r="B6104" s="15" t="s">
        <v>8228</v>
      </c>
      <c r="C6104" s="18">
        <v>42684.0</v>
      </c>
      <c r="D6104" s="18">
        <v>42687.0</v>
      </c>
      <c r="E6104" s="18">
        <f t="shared" si="1"/>
        <v>42687</v>
      </c>
      <c r="F6104" s="15" t="s">
        <v>114</v>
      </c>
      <c r="G6104" s="15" t="s">
        <v>1350</v>
      </c>
      <c r="H6104" s="15" t="s">
        <v>1351</v>
      </c>
      <c r="I6104" s="15" t="s">
        <v>59</v>
      </c>
      <c r="J6104" s="15" t="s">
        <v>60</v>
      </c>
      <c r="K6104" s="15" t="s">
        <v>22</v>
      </c>
      <c r="L6104" s="15" t="str">
        <f t="array" ref="L6104">_xlfn.XLOOKUP(M6104,reference_province_to_city!$A$2:$A$11,reference_province_to_city!$B$2:$B$11)</f>
        <v>Surabaya</v>
      </c>
      <c r="M6104" s="15" t="s">
        <v>20</v>
      </c>
      <c r="N6104" s="15">
        <v>60231.0</v>
      </c>
      <c r="O6104" s="15">
        <f t="array" ref="O6104">_xlfn.XLOOKUP(M6104,reference_postal_code!$B$2:$B$11,reference_postal_code!$A$2:$A$11)</f>
        <v>60231</v>
      </c>
      <c r="P6104" s="15" t="s">
        <v>166</v>
      </c>
      <c r="Q6104" s="15" t="s">
        <v>154</v>
      </c>
      <c r="R6104" s="15" t="s">
        <v>106</v>
      </c>
      <c r="S6104" s="15" t="s">
        <v>139</v>
      </c>
      <c r="T6104" s="15" t="s">
        <v>155</v>
      </c>
      <c r="U6104" s="28">
        <v>7011900.0</v>
      </c>
      <c r="V6104" s="15">
        <v>9.0</v>
      </c>
      <c r="W6104" s="31">
        <v>0.0</v>
      </c>
      <c r="X6104" s="28">
        <v>2874879.0</v>
      </c>
    </row>
    <row r="6105" ht="15.75" customHeight="1">
      <c r="A6105" s="15">
        <v>8568.0</v>
      </c>
      <c r="B6105" s="15" t="s">
        <v>8229</v>
      </c>
      <c r="C6105" s="18">
        <v>42684.0</v>
      </c>
      <c r="D6105" s="18">
        <v>42686.0</v>
      </c>
      <c r="E6105" s="18">
        <f t="shared" si="1"/>
        <v>42686</v>
      </c>
      <c r="F6105" s="15" t="s">
        <v>125</v>
      </c>
      <c r="G6105" s="15" t="s">
        <v>159</v>
      </c>
      <c r="H6105" s="15" t="s">
        <v>160</v>
      </c>
      <c r="I6105" s="15" t="s">
        <v>59</v>
      </c>
      <c r="J6105" s="15" t="s">
        <v>60</v>
      </c>
      <c r="K6105" s="15" t="s">
        <v>26</v>
      </c>
      <c r="L6105" s="15" t="str">
        <f t="array" ref="L6105">_xlfn.XLOOKUP(M6105,reference_province_to_city!$A$2:$A$11,reference_province_to_city!$B$2:$B$11)</f>
        <v>Denpasar</v>
      </c>
      <c r="M6105" s="15" t="s">
        <v>24</v>
      </c>
      <c r="N6105" s="15">
        <v>80231.0</v>
      </c>
      <c r="O6105" s="15">
        <f t="array" ref="O6105">_xlfn.XLOOKUP(M6105,reference_postal_code!$B$2:$B$11,reference_postal_code!$A$2:$A$11)</f>
        <v>80231</v>
      </c>
      <c r="P6105" s="15" t="s">
        <v>63</v>
      </c>
      <c r="Q6105" s="15" t="s">
        <v>5816</v>
      </c>
      <c r="R6105" s="15" t="s">
        <v>65</v>
      </c>
      <c r="S6105" s="15" t="s">
        <v>66</v>
      </c>
      <c r="T6105" s="15" t="s">
        <v>5817</v>
      </c>
      <c r="U6105" s="28">
        <v>466560.0</v>
      </c>
      <c r="V6105" s="15">
        <v>6.0</v>
      </c>
      <c r="W6105" s="31">
        <v>0.2</v>
      </c>
      <c r="X6105" s="28">
        <v>163296.0</v>
      </c>
    </row>
    <row r="6106" ht="15.75" customHeight="1">
      <c r="A6106" s="15">
        <v>3642.0</v>
      </c>
      <c r="B6106" s="15" t="s">
        <v>8227</v>
      </c>
      <c r="C6106" s="18">
        <v>42684.0</v>
      </c>
      <c r="D6106" s="18">
        <v>42688.0</v>
      </c>
      <c r="E6106" s="18">
        <f t="shared" si="1"/>
        <v>42688</v>
      </c>
      <c r="F6106" s="15" t="s">
        <v>55</v>
      </c>
      <c r="G6106" s="15" t="s">
        <v>2813</v>
      </c>
      <c r="H6106" s="15" t="s">
        <v>2814</v>
      </c>
      <c r="I6106" s="15" t="s">
        <v>76</v>
      </c>
      <c r="J6106" s="15" t="s">
        <v>60</v>
      </c>
      <c r="K6106" s="15" t="s">
        <v>22</v>
      </c>
      <c r="L6106" s="15" t="str">
        <f t="array" ref="L6106">_xlfn.XLOOKUP(M6106,reference_province_to_city!$A$2:$A$11,reference_province_to_city!$B$2:$B$11)</f>
        <v>Surabaya</v>
      </c>
      <c r="M6106" s="15" t="s">
        <v>20</v>
      </c>
      <c r="N6106" s="15">
        <v>60231.0</v>
      </c>
      <c r="O6106" s="15">
        <f t="array" ref="O6106">_xlfn.XLOOKUP(M6106,reference_postal_code!$B$2:$B$11,reference_postal_code!$A$2:$A$11)</f>
        <v>60231</v>
      </c>
      <c r="P6106" s="15" t="s">
        <v>166</v>
      </c>
      <c r="Q6106" s="15" t="s">
        <v>5370</v>
      </c>
      <c r="R6106" s="15" t="s">
        <v>65</v>
      </c>
      <c r="S6106" s="15" t="s">
        <v>83</v>
      </c>
      <c r="T6106" s="15" t="s">
        <v>5371</v>
      </c>
      <c r="U6106" s="28">
        <v>1048320.0</v>
      </c>
      <c r="V6106" s="15">
        <v>7.0</v>
      </c>
      <c r="W6106" s="31">
        <v>0.7</v>
      </c>
      <c r="X6106" s="28">
        <v>-698880.0</v>
      </c>
    </row>
    <row r="6107" ht="15.75" customHeight="1">
      <c r="A6107" s="15">
        <v>3636.0</v>
      </c>
      <c r="B6107" s="15" t="s">
        <v>8227</v>
      </c>
      <c r="C6107" s="18">
        <v>42684.0</v>
      </c>
      <c r="D6107" s="18">
        <v>42688.0</v>
      </c>
      <c r="E6107" s="18">
        <f t="shared" si="1"/>
        <v>42688</v>
      </c>
      <c r="F6107" s="15" t="s">
        <v>55</v>
      </c>
      <c r="G6107" s="15" t="s">
        <v>2813</v>
      </c>
      <c r="H6107" s="15" t="s">
        <v>2814</v>
      </c>
      <c r="I6107" s="15" t="s">
        <v>76</v>
      </c>
      <c r="J6107" s="15" t="s">
        <v>60</v>
      </c>
      <c r="K6107" s="15" t="s">
        <v>22</v>
      </c>
      <c r="L6107" s="15" t="str">
        <f t="array" ref="L6107">_xlfn.XLOOKUP(M6107,reference_province_to_city!$A$2:$A$11,reference_province_to_city!$B$2:$B$11)</f>
        <v>Surabaya</v>
      </c>
      <c r="M6107" s="15" t="s">
        <v>20</v>
      </c>
      <c r="N6107" s="15">
        <v>60231.0</v>
      </c>
      <c r="O6107" s="15">
        <f t="array" ref="O6107">_xlfn.XLOOKUP(M6107,reference_postal_code!$B$2:$B$11,reference_postal_code!$A$2:$A$11)</f>
        <v>60231</v>
      </c>
      <c r="P6107" s="15" t="s">
        <v>166</v>
      </c>
      <c r="Q6107" s="15" t="s">
        <v>3929</v>
      </c>
      <c r="R6107" s="15" t="s">
        <v>65</v>
      </c>
      <c r="S6107" s="15" t="s">
        <v>66</v>
      </c>
      <c r="T6107" s="15" t="s">
        <v>3930</v>
      </c>
      <c r="U6107" s="28">
        <v>1343520.0</v>
      </c>
      <c r="V6107" s="15">
        <v>2.0</v>
      </c>
      <c r="W6107" s="31">
        <v>0.2</v>
      </c>
      <c r="X6107" s="28">
        <v>487026.0</v>
      </c>
    </row>
    <row r="6108" ht="15.75" customHeight="1">
      <c r="A6108" s="15">
        <v>8803.0</v>
      </c>
      <c r="B6108" s="15" t="s">
        <v>8226</v>
      </c>
      <c r="C6108" s="18">
        <v>42684.0</v>
      </c>
      <c r="D6108" s="18">
        <v>42686.0</v>
      </c>
      <c r="E6108" s="18">
        <f t="shared" si="1"/>
        <v>42686</v>
      </c>
      <c r="F6108" s="15" t="s">
        <v>125</v>
      </c>
      <c r="G6108" s="15" t="s">
        <v>472</v>
      </c>
      <c r="H6108" s="15" t="s">
        <v>473</v>
      </c>
      <c r="I6108" s="15" t="s">
        <v>59</v>
      </c>
      <c r="J6108" s="15" t="s">
        <v>60</v>
      </c>
      <c r="K6108" s="15" t="s">
        <v>19</v>
      </c>
      <c r="L6108" s="15" t="str">
        <f t="array" ref="L6108">_xlfn.XLOOKUP(M6108,reference_province_to_city!$A$2:$A$11,reference_province_to_city!$B$2:$B$11)</f>
        <v>Yogyakarta</v>
      </c>
      <c r="M6108" s="15" t="s">
        <v>18</v>
      </c>
      <c r="N6108" s="15">
        <v>55111.0</v>
      </c>
      <c r="O6108" s="15">
        <f t="array" ref="O6108">_xlfn.XLOOKUP(M6108,reference_postal_code!$B$2:$B$11,reference_postal_code!$A$2:$A$11)</f>
        <v>55111</v>
      </c>
      <c r="P6108" s="15" t="s">
        <v>77</v>
      </c>
      <c r="Q6108" s="15" t="s">
        <v>350</v>
      </c>
      <c r="R6108" s="15" t="s">
        <v>106</v>
      </c>
      <c r="S6108" s="15" t="s">
        <v>183</v>
      </c>
      <c r="T6108" s="15" t="s">
        <v>351</v>
      </c>
      <c r="U6108" s="28">
        <v>5129400.0</v>
      </c>
      <c r="V6108" s="15">
        <v>2.0</v>
      </c>
      <c r="W6108" s="31">
        <v>0.0</v>
      </c>
      <c r="X6108" s="28">
        <v>820704.0</v>
      </c>
    </row>
    <row r="6109" ht="15.75" customHeight="1">
      <c r="A6109" s="15">
        <v>4512.0</v>
      </c>
      <c r="B6109" s="15" t="s">
        <v>8230</v>
      </c>
      <c r="C6109" s="18">
        <v>42684.0</v>
      </c>
      <c r="D6109" s="18">
        <v>42688.0</v>
      </c>
      <c r="E6109" s="18">
        <f t="shared" si="1"/>
        <v>42688</v>
      </c>
      <c r="F6109" s="15" t="s">
        <v>55</v>
      </c>
      <c r="G6109" s="15" t="s">
        <v>5632</v>
      </c>
      <c r="H6109" s="15" t="s">
        <v>5633</v>
      </c>
      <c r="I6109" s="15" t="s">
        <v>128</v>
      </c>
      <c r="J6109" s="15" t="s">
        <v>60</v>
      </c>
      <c r="K6109" s="15" t="s">
        <v>17</v>
      </c>
      <c r="L6109" s="15" t="str">
        <f t="array" ref="L6109">_xlfn.XLOOKUP(M6109,reference_province_to_city!$A$2:$A$11,reference_province_to_city!$B$2:$B$11)</f>
        <v>Semarang</v>
      </c>
      <c r="M6109" s="15" t="s">
        <v>15</v>
      </c>
      <c r="N6109" s="15">
        <v>50111.0</v>
      </c>
      <c r="O6109" s="15">
        <f t="array" ref="O6109">_xlfn.XLOOKUP(M6109,reference_postal_code!$B$2:$B$11,reference_postal_code!$A$2:$A$11)</f>
        <v>50111</v>
      </c>
      <c r="P6109" s="15" t="s">
        <v>77</v>
      </c>
      <c r="Q6109" s="15" t="s">
        <v>807</v>
      </c>
      <c r="R6109" s="15" t="s">
        <v>65</v>
      </c>
      <c r="S6109" s="15" t="s">
        <v>83</v>
      </c>
      <c r="T6109" s="15" t="s">
        <v>808</v>
      </c>
      <c r="U6109" s="28">
        <v>1229400.0</v>
      </c>
      <c r="V6109" s="15">
        <v>2.0</v>
      </c>
      <c r="W6109" s="31">
        <v>0.0</v>
      </c>
      <c r="X6109" s="28">
        <v>590112.0</v>
      </c>
    </row>
    <row r="6110" ht="15.75" customHeight="1">
      <c r="A6110" s="15">
        <v>3639.0</v>
      </c>
      <c r="B6110" s="15" t="s">
        <v>8227</v>
      </c>
      <c r="C6110" s="18">
        <v>42684.0</v>
      </c>
      <c r="D6110" s="18">
        <v>42688.0</v>
      </c>
      <c r="E6110" s="18">
        <f t="shared" si="1"/>
        <v>42688</v>
      </c>
      <c r="F6110" s="15" t="s">
        <v>55</v>
      </c>
      <c r="G6110" s="15" t="s">
        <v>2813</v>
      </c>
      <c r="H6110" s="15" t="s">
        <v>2814</v>
      </c>
      <c r="I6110" s="15" t="s">
        <v>76</v>
      </c>
      <c r="J6110" s="15" t="s">
        <v>60</v>
      </c>
      <c r="K6110" s="15" t="s">
        <v>983</v>
      </c>
      <c r="L6110" s="15" t="str">
        <f t="array" ref="L6110">_xlfn.XLOOKUP(M6110,reference_province_to_city!$A$2:$A$11,reference_province_to_city!$B$2:$B$11)</f>
        <v>Surabaya</v>
      </c>
      <c r="M6110" s="15" t="s">
        <v>20</v>
      </c>
      <c r="N6110" s="15">
        <v>60231.0</v>
      </c>
      <c r="O6110" s="15">
        <f t="array" ref="O6110">_xlfn.XLOOKUP(M6110,reference_postal_code!$B$2:$B$11,reference_postal_code!$A$2:$A$11)</f>
        <v>60231</v>
      </c>
      <c r="P6110" s="15" t="s">
        <v>166</v>
      </c>
      <c r="Q6110" s="15" t="s">
        <v>2948</v>
      </c>
      <c r="R6110" s="15" t="s">
        <v>106</v>
      </c>
      <c r="S6110" s="15" t="s">
        <v>139</v>
      </c>
      <c r="T6110" s="15" t="s">
        <v>2949</v>
      </c>
      <c r="U6110" s="28">
        <v>2224320.0</v>
      </c>
      <c r="V6110" s="15">
        <v>7.0</v>
      </c>
      <c r="W6110" s="31">
        <v>0.2</v>
      </c>
      <c r="X6110" s="28">
        <v>444864.0</v>
      </c>
    </row>
    <row r="6111" ht="15.75" customHeight="1">
      <c r="A6111" s="15">
        <v>2341.0</v>
      </c>
      <c r="B6111" s="15" t="s">
        <v>8231</v>
      </c>
      <c r="C6111" s="18">
        <v>42684.0</v>
      </c>
      <c r="D6111" s="18">
        <v>42689.0</v>
      </c>
      <c r="E6111" s="18">
        <f t="shared" si="1"/>
        <v>42689</v>
      </c>
      <c r="F6111" s="15" t="s">
        <v>55</v>
      </c>
      <c r="G6111" s="15" t="s">
        <v>4677</v>
      </c>
      <c r="H6111" s="15" t="s">
        <v>4678</v>
      </c>
      <c r="I6111" s="15" t="s">
        <v>59</v>
      </c>
      <c r="J6111" s="15" t="s">
        <v>60</v>
      </c>
      <c r="K6111" s="15" t="s">
        <v>10</v>
      </c>
      <c r="L6111" s="15" t="str">
        <f t="array" ref="L6111">_xlfn.XLOOKUP(M6111,reference_province_to_city!$A$2:$A$11,reference_province_to_city!$B$2:$B$11)</f>
        <v>Jakarta</v>
      </c>
      <c r="M6111" s="15" t="s">
        <v>7</v>
      </c>
      <c r="N6111" s="15">
        <v>10110.0</v>
      </c>
      <c r="O6111" s="15">
        <f t="array" ref="O6111">_xlfn.XLOOKUP(M6111,reference_postal_code!$B$2:$B$11,reference_postal_code!$A$2:$A$11)</f>
        <v>10110</v>
      </c>
      <c r="P6111" s="15" t="s">
        <v>117</v>
      </c>
      <c r="Q6111" s="15" t="s">
        <v>2277</v>
      </c>
      <c r="R6111" s="15" t="s">
        <v>65</v>
      </c>
      <c r="S6111" s="15" t="s">
        <v>93</v>
      </c>
      <c r="T6111" s="15" t="s">
        <v>2278</v>
      </c>
      <c r="U6111" s="28">
        <v>627900.0</v>
      </c>
      <c r="V6111" s="15">
        <v>7.0</v>
      </c>
      <c r="W6111" s="31">
        <v>0.0</v>
      </c>
      <c r="X6111" s="28">
        <v>156975.0</v>
      </c>
    </row>
    <row r="6112" ht="15.75" customHeight="1">
      <c r="A6112" s="15">
        <v>5048.0</v>
      </c>
      <c r="B6112" s="15" t="s">
        <v>8228</v>
      </c>
      <c r="C6112" s="18">
        <v>42684.0</v>
      </c>
      <c r="D6112" s="18">
        <v>42687.0</v>
      </c>
      <c r="E6112" s="18">
        <f t="shared" si="1"/>
        <v>42687</v>
      </c>
      <c r="F6112" s="15" t="s">
        <v>114</v>
      </c>
      <c r="G6112" s="15" t="s">
        <v>1350</v>
      </c>
      <c r="H6112" s="15" t="s">
        <v>1351</v>
      </c>
      <c r="I6112" s="15" t="s">
        <v>59</v>
      </c>
      <c r="J6112" s="15" t="s">
        <v>60</v>
      </c>
      <c r="K6112" s="15" t="s">
        <v>22</v>
      </c>
      <c r="L6112" s="15" t="str">
        <f t="array" ref="L6112">_xlfn.XLOOKUP(M6112,reference_province_to_city!$A$2:$A$11,reference_province_to_city!$B$2:$B$11)</f>
        <v>Surabaya</v>
      </c>
      <c r="M6112" s="15" t="s">
        <v>20</v>
      </c>
      <c r="N6112" s="15">
        <v>60231.0</v>
      </c>
      <c r="O6112" s="15">
        <f t="array" ref="O6112">_xlfn.XLOOKUP(M6112,reference_postal_code!$B$2:$B$11,reference_postal_code!$A$2:$A$11)</f>
        <v>60231</v>
      </c>
      <c r="P6112" s="15" t="s">
        <v>166</v>
      </c>
      <c r="Q6112" s="15" t="s">
        <v>8232</v>
      </c>
      <c r="R6112" s="15" t="s">
        <v>65</v>
      </c>
      <c r="S6112" s="15" t="s">
        <v>93</v>
      </c>
      <c r="T6112" s="15" t="s">
        <v>8233</v>
      </c>
      <c r="U6112" s="28">
        <v>220500.0</v>
      </c>
      <c r="V6112" s="15">
        <v>5.0</v>
      </c>
      <c r="W6112" s="31">
        <v>0.0</v>
      </c>
      <c r="X6112" s="28">
        <v>59535.0</v>
      </c>
    </row>
    <row r="6113" ht="15.75" customHeight="1">
      <c r="A6113" s="15">
        <v>1292.0</v>
      </c>
      <c r="B6113" s="15" t="s">
        <v>8234</v>
      </c>
      <c r="C6113" s="18">
        <v>42684.0</v>
      </c>
      <c r="D6113" s="18"/>
      <c r="E6113" s="18">
        <f t="shared" si="1"/>
        <v>42687</v>
      </c>
      <c r="F6113" s="15" t="s">
        <v>125</v>
      </c>
      <c r="G6113" s="15" t="s">
        <v>5929</v>
      </c>
      <c r="H6113" s="15" t="s">
        <v>5930</v>
      </c>
      <c r="I6113" s="15" t="s">
        <v>76</v>
      </c>
      <c r="J6113" s="15" t="s">
        <v>60</v>
      </c>
      <c r="K6113" s="15" t="s">
        <v>33</v>
      </c>
      <c r="L6113" s="15" t="str">
        <f t="array" ref="L6113">_xlfn.XLOOKUP(M6113,reference_province_to_city!$A$2:$A$11,reference_province_to_city!$B$2:$B$11)</f>
        <v>Makassar</v>
      </c>
      <c r="M6113" s="15" t="s">
        <v>25</v>
      </c>
      <c r="N6113" s="15">
        <v>90111.0</v>
      </c>
      <c r="O6113" s="15">
        <f t="array" ref="O6113">_xlfn.XLOOKUP(M6113,reference_postal_code!$B$2:$B$11,reference_postal_code!$A$2:$A$11)</f>
        <v>90111</v>
      </c>
      <c r="P6113" s="15" t="s">
        <v>63</v>
      </c>
      <c r="Q6113" s="15" t="s">
        <v>6131</v>
      </c>
      <c r="R6113" s="15" t="s">
        <v>65</v>
      </c>
      <c r="S6113" s="15" t="s">
        <v>66</v>
      </c>
      <c r="T6113" s="15" t="s">
        <v>6132</v>
      </c>
      <c r="U6113" s="28">
        <v>486000.0</v>
      </c>
      <c r="V6113" s="15">
        <v>5.0</v>
      </c>
      <c r="W6113" s="31">
        <v>0.0</v>
      </c>
      <c r="X6113" s="28">
        <v>233280.0</v>
      </c>
    </row>
    <row r="6114" ht="15.75" customHeight="1">
      <c r="A6114" s="15">
        <v>4864.0</v>
      </c>
      <c r="B6114" s="15" t="s">
        <v>8235</v>
      </c>
      <c r="C6114" s="18">
        <v>42684.0</v>
      </c>
      <c r="D6114" s="18">
        <v>42688.0</v>
      </c>
      <c r="E6114" s="18">
        <f t="shared" si="1"/>
        <v>42688</v>
      </c>
      <c r="F6114" s="15" t="s">
        <v>55</v>
      </c>
      <c r="G6114" s="15" t="s">
        <v>4411</v>
      </c>
      <c r="H6114" s="15" t="s">
        <v>4412</v>
      </c>
      <c r="I6114" s="15" t="s">
        <v>128</v>
      </c>
      <c r="J6114" s="15" t="s">
        <v>60</v>
      </c>
      <c r="K6114" s="15" t="s">
        <v>33</v>
      </c>
      <c r="L6114" s="15" t="str">
        <f t="array" ref="L6114">_xlfn.XLOOKUP(M6114,reference_province_to_city!$A$2:$A$11,reference_province_to_city!$B$2:$B$11)</f>
        <v>Makassar</v>
      </c>
      <c r="M6114" s="15" t="s">
        <v>25</v>
      </c>
      <c r="N6114" s="15">
        <v>90111.0</v>
      </c>
      <c r="O6114" s="15">
        <f t="array" ref="O6114">_xlfn.XLOOKUP(M6114,reference_postal_code!$B$2:$B$11,reference_postal_code!$A$2:$A$11)</f>
        <v>90111</v>
      </c>
      <c r="P6114" s="15" t="s">
        <v>63</v>
      </c>
      <c r="Q6114" s="15" t="s">
        <v>1833</v>
      </c>
      <c r="R6114" s="15" t="s">
        <v>65</v>
      </c>
      <c r="S6114" s="15" t="s">
        <v>83</v>
      </c>
      <c r="T6114" s="15" t="s">
        <v>1834</v>
      </c>
      <c r="U6114" s="28">
        <v>747720.0</v>
      </c>
      <c r="V6114" s="15">
        <v>3.0</v>
      </c>
      <c r="W6114" s="31">
        <v>0.2</v>
      </c>
      <c r="X6114" s="28">
        <v>252355.0</v>
      </c>
    </row>
    <row r="6115" ht="15.75" customHeight="1">
      <c r="A6115" s="15">
        <v>4511.0</v>
      </c>
      <c r="B6115" s="15" t="s">
        <v>8230</v>
      </c>
      <c r="C6115" s="18">
        <v>42684.0</v>
      </c>
      <c r="D6115" s="18">
        <v>42688.0</v>
      </c>
      <c r="E6115" s="18">
        <f t="shared" si="1"/>
        <v>42688</v>
      </c>
      <c r="F6115" s="15" t="s">
        <v>55</v>
      </c>
      <c r="G6115" s="15" t="s">
        <v>5632</v>
      </c>
      <c r="H6115" s="15" t="s">
        <v>5633</v>
      </c>
      <c r="I6115" s="15" t="s">
        <v>128</v>
      </c>
      <c r="J6115" s="15" t="s">
        <v>60</v>
      </c>
      <c r="K6115" s="15" t="s">
        <v>17</v>
      </c>
      <c r="L6115" s="15" t="str">
        <f t="array" ref="L6115">_xlfn.XLOOKUP(M6115,reference_province_to_city!$A$2:$A$11,reference_province_to_city!$B$2:$B$11)</f>
        <v>Semarang</v>
      </c>
      <c r="M6115" s="15" t="s">
        <v>15</v>
      </c>
      <c r="N6115" s="15">
        <v>50111.0</v>
      </c>
      <c r="O6115" s="15">
        <f t="array" ref="O6115">_xlfn.XLOOKUP(M6115,reference_postal_code!$B$2:$B$11,reference_postal_code!$A$2:$A$11)</f>
        <v>50111</v>
      </c>
      <c r="P6115" s="15" t="s">
        <v>77</v>
      </c>
      <c r="Q6115" s="15" t="s">
        <v>5092</v>
      </c>
      <c r="R6115" s="15" t="s">
        <v>106</v>
      </c>
      <c r="S6115" s="15" t="s">
        <v>139</v>
      </c>
      <c r="T6115" s="15" t="s">
        <v>5093</v>
      </c>
      <c r="U6115" s="28">
        <v>559500.0</v>
      </c>
      <c r="V6115" s="15">
        <v>2.0</v>
      </c>
      <c r="W6115" s="31">
        <v>0.0</v>
      </c>
      <c r="X6115" s="28">
        <v>257370.0</v>
      </c>
    </row>
    <row r="6116" ht="15.75" customHeight="1">
      <c r="A6116" s="15">
        <v>895.0</v>
      </c>
      <c r="B6116" s="15" t="s">
        <v>8236</v>
      </c>
      <c r="C6116" s="18">
        <v>42684.0</v>
      </c>
      <c r="D6116" s="18">
        <v>42686.0</v>
      </c>
      <c r="E6116" s="18">
        <f t="shared" si="1"/>
        <v>42686</v>
      </c>
      <c r="F6116" s="15" t="s">
        <v>125</v>
      </c>
      <c r="G6116" s="15" t="s">
        <v>4726</v>
      </c>
      <c r="H6116" s="15" t="s">
        <v>4727</v>
      </c>
      <c r="I6116" s="15" t="s">
        <v>128</v>
      </c>
      <c r="J6116" s="15" t="s">
        <v>60</v>
      </c>
      <c r="K6116" s="15" t="s">
        <v>14</v>
      </c>
      <c r="L6116" s="15" t="str">
        <f t="array" ref="L6116">_xlfn.XLOOKUP(M6116,reference_province_to_city!$A$2:$A$11,reference_province_to_city!$B$2:$B$11)</f>
        <v>Bandung</v>
      </c>
      <c r="M6116" s="15" t="s">
        <v>12</v>
      </c>
      <c r="N6116" s="15">
        <v>40111.0</v>
      </c>
      <c r="O6116" s="15">
        <f t="array" ref="O6116">_xlfn.XLOOKUP(M6116,reference_postal_code!$B$2:$B$11,reference_postal_code!$A$2:$A$11)</f>
        <v>40111</v>
      </c>
      <c r="P6116" s="15" t="s">
        <v>117</v>
      </c>
      <c r="Q6116" s="15" t="s">
        <v>4371</v>
      </c>
      <c r="R6116" s="15" t="s">
        <v>65</v>
      </c>
      <c r="S6116" s="15" t="s">
        <v>87</v>
      </c>
      <c r="T6116" s="15" t="s">
        <v>4372</v>
      </c>
      <c r="U6116" s="28">
        <v>2337300.0</v>
      </c>
      <c r="V6116" s="15">
        <v>7.0</v>
      </c>
      <c r="W6116" s="31">
        <v>0.0</v>
      </c>
      <c r="X6116" s="28">
        <v>631071.0</v>
      </c>
    </row>
    <row r="6117" ht="15.75" customHeight="1">
      <c r="A6117" s="15">
        <v>1291.0</v>
      </c>
      <c r="B6117" s="15" t="s">
        <v>8234</v>
      </c>
      <c r="C6117" s="18">
        <v>42684.0</v>
      </c>
      <c r="D6117" s="18">
        <v>42686.0</v>
      </c>
      <c r="E6117" s="18">
        <f t="shared" si="1"/>
        <v>42686</v>
      </c>
      <c r="F6117" s="15" t="s">
        <v>125</v>
      </c>
      <c r="G6117" s="15" t="s">
        <v>5929</v>
      </c>
      <c r="H6117" s="15" t="s">
        <v>5930</v>
      </c>
      <c r="I6117" s="15" t="s">
        <v>76</v>
      </c>
      <c r="J6117" s="15" t="s">
        <v>60</v>
      </c>
      <c r="K6117" s="15" t="s">
        <v>33</v>
      </c>
      <c r="L6117" s="15" t="str">
        <f t="array" ref="L6117">_xlfn.XLOOKUP(M6117,reference_province_to_city!$A$2:$A$11,reference_province_to_city!$B$2:$B$11)</f>
        <v>Makassar</v>
      </c>
      <c r="M6117" s="15" t="s">
        <v>25</v>
      </c>
      <c r="N6117" s="15">
        <v>90111.0</v>
      </c>
      <c r="O6117" s="15">
        <f t="array" ref="O6117">_xlfn.XLOOKUP(M6117,reference_postal_code!$B$2:$B$11,reference_postal_code!$A$2:$A$11)</f>
        <v>90111</v>
      </c>
      <c r="P6117" s="15" t="s">
        <v>63</v>
      </c>
      <c r="Q6117" s="15" t="s">
        <v>1284</v>
      </c>
      <c r="R6117" s="15" t="s">
        <v>65</v>
      </c>
      <c r="S6117" s="15" t="s">
        <v>83</v>
      </c>
      <c r="T6117" s="15" t="s">
        <v>1285</v>
      </c>
      <c r="U6117" s="28">
        <v>198240.0</v>
      </c>
      <c r="V6117" s="15">
        <v>4.0</v>
      </c>
      <c r="W6117" s="31">
        <v>0.2</v>
      </c>
      <c r="X6117" s="28">
        <v>66906.0</v>
      </c>
    </row>
    <row r="6118" ht="15.75" customHeight="1">
      <c r="A6118" s="15">
        <v>9250.0</v>
      </c>
      <c r="B6118" s="15" t="s">
        <v>8237</v>
      </c>
      <c r="C6118" s="18">
        <v>42684.0</v>
      </c>
      <c r="D6118" s="18">
        <v>42688.0</v>
      </c>
      <c r="E6118" s="18">
        <f t="shared" si="1"/>
        <v>42688</v>
      </c>
      <c r="F6118" s="15" t="s">
        <v>55</v>
      </c>
      <c r="G6118" s="15" t="s">
        <v>634</v>
      </c>
      <c r="H6118" s="15" t="s">
        <v>635</v>
      </c>
      <c r="I6118" s="15" t="s">
        <v>59</v>
      </c>
      <c r="J6118" s="15" t="s">
        <v>60</v>
      </c>
      <c r="K6118" s="15" t="s">
        <v>29</v>
      </c>
      <c r="L6118" s="15" t="str">
        <f t="array" ref="L6118">_xlfn.XLOOKUP(M6118,reference_province_to_city!$A$2:$A$11,reference_province_to_city!$B$2:$B$11)</f>
        <v>Palembang</v>
      </c>
      <c r="M6118" s="15" t="s">
        <v>13</v>
      </c>
      <c r="N6118" s="15">
        <v>30111.0</v>
      </c>
      <c r="O6118" s="15">
        <f t="array" ref="O6118">_xlfn.XLOOKUP(M6118,reference_postal_code!$B$2:$B$11,reference_postal_code!$A$2:$A$11)</f>
        <v>30111</v>
      </c>
      <c r="P6118" s="15" t="s">
        <v>77</v>
      </c>
      <c r="Q6118" s="15" t="s">
        <v>2660</v>
      </c>
      <c r="R6118" s="15" t="s">
        <v>110</v>
      </c>
      <c r="S6118" s="15" t="s">
        <v>111</v>
      </c>
      <c r="T6118" s="15" t="s">
        <v>2661</v>
      </c>
      <c r="U6118" s="28">
        <v>1.322895E7</v>
      </c>
      <c r="V6118" s="15">
        <v>7.0</v>
      </c>
      <c r="W6118" s="31">
        <v>0.0</v>
      </c>
      <c r="X6118" s="28">
        <v>3307238.0</v>
      </c>
    </row>
    <row r="6119" ht="15.75" customHeight="1">
      <c r="A6119" s="15">
        <v>5046.0</v>
      </c>
      <c r="B6119" s="15" t="s">
        <v>8228</v>
      </c>
      <c r="C6119" s="18">
        <v>42684.0</v>
      </c>
      <c r="D6119" s="18">
        <v>42687.0</v>
      </c>
      <c r="E6119" s="18">
        <f t="shared" si="1"/>
        <v>42687</v>
      </c>
      <c r="F6119" s="15" t="s">
        <v>114</v>
      </c>
      <c r="G6119" s="15" t="s">
        <v>1350</v>
      </c>
      <c r="H6119" s="15" t="s">
        <v>1351</v>
      </c>
      <c r="I6119" s="15" t="s">
        <v>59</v>
      </c>
      <c r="J6119" s="15" t="s">
        <v>60</v>
      </c>
      <c r="K6119" s="15" t="s">
        <v>22</v>
      </c>
      <c r="L6119" s="15" t="str">
        <f t="array" ref="L6119">_xlfn.XLOOKUP(M6119,reference_province_to_city!$A$2:$A$11,reference_province_to_city!$B$2:$B$11)</f>
        <v>Surabaya</v>
      </c>
      <c r="M6119" s="15" t="s">
        <v>20</v>
      </c>
      <c r="N6119" s="15">
        <v>60231.0</v>
      </c>
      <c r="O6119" s="15">
        <f t="array" ref="O6119">_xlfn.XLOOKUP(M6119,reference_postal_code!$B$2:$B$11,reference_postal_code!$A$2:$A$11)</f>
        <v>60231</v>
      </c>
      <c r="P6119" s="15" t="s">
        <v>166</v>
      </c>
      <c r="Q6119" s="15" t="s">
        <v>4360</v>
      </c>
      <c r="R6119" s="15" t="s">
        <v>65</v>
      </c>
      <c r="S6119" s="15" t="s">
        <v>87</v>
      </c>
      <c r="T6119" s="15" t="s">
        <v>4361</v>
      </c>
      <c r="U6119" s="28">
        <v>1.08114E7</v>
      </c>
      <c r="V6119" s="15">
        <v>4.0</v>
      </c>
      <c r="W6119" s="31">
        <v>0.0</v>
      </c>
      <c r="X6119" s="28">
        <v>2810964.0</v>
      </c>
    </row>
    <row r="6120" ht="15.75" customHeight="1">
      <c r="A6120" s="15">
        <v>5043.0</v>
      </c>
      <c r="B6120" s="15" t="s">
        <v>8228</v>
      </c>
      <c r="C6120" s="18">
        <v>42684.0</v>
      </c>
      <c r="D6120" s="18">
        <v>42687.0</v>
      </c>
      <c r="E6120" s="18">
        <f t="shared" si="1"/>
        <v>42687</v>
      </c>
      <c r="F6120" s="15" t="s">
        <v>114</v>
      </c>
      <c r="G6120" s="15" t="s">
        <v>1350</v>
      </c>
      <c r="H6120" s="15" t="s">
        <v>1351</v>
      </c>
      <c r="I6120" s="15" t="s">
        <v>59</v>
      </c>
      <c r="J6120" s="15" t="s">
        <v>60</v>
      </c>
      <c r="K6120" s="15" t="s">
        <v>22</v>
      </c>
      <c r="L6120" s="15" t="str">
        <f t="array" ref="L6120">_xlfn.XLOOKUP(M6120,reference_province_to_city!$A$2:$A$11,reference_province_to_city!$B$2:$B$11)</f>
        <v>Surabaya</v>
      </c>
      <c r="M6120" s="15" t="s">
        <v>20</v>
      </c>
      <c r="N6120" s="15">
        <v>60231.0</v>
      </c>
      <c r="O6120" s="15">
        <f t="array" ref="O6120">_xlfn.XLOOKUP(M6120,reference_postal_code!$B$2:$B$11,reference_postal_code!$A$2:$A$11)</f>
        <v>60231</v>
      </c>
      <c r="P6120" s="15" t="s">
        <v>166</v>
      </c>
      <c r="Q6120" s="15" t="s">
        <v>8238</v>
      </c>
      <c r="R6120" s="15" t="s">
        <v>65</v>
      </c>
      <c r="S6120" s="15" t="s">
        <v>222</v>
      </c>
      <c r="T6120" s="15" t="s">
        <v>8239</v>
      </c>
      <c r="U6120" s="28">
        <v>1948800.0</v>
      </c>
      <c r="V6120" s="15">
        <v>4.0</v>
      </c>
      <c r="W6120" s="31">
        <v>0.0</v>
      </c>
      <c r="X6120" s="28">
        <v>584640.0</v>
      </c>
    </row>
    <row r="6121" ht="15.75" customHeight="1">
      <c r="A6121" s="15">
        <v>9249.0</v>
      </c>
      <c r="B6121" s="15" t="s">
        <v>8237</v>
      </c>
      <c r="C6121" s="18">
        <v>42684.0</v>
      </c>
      <c r="D6121" s="18">
        <v>42688.0</v>
      </c>
      <c r="E6121" s="18">
        <f t="shared" si="1"/>
        <v>42688</v>
      </c>
      <c r="F6121" s="15" t="s">
        <v>55</v>
      </c>
      <c r="G6121" s="15" t="s">
        <v>634</v>
      </c>
      <c r="H6121" s="15" t="s">
        <v>635</v>
      </c>
      <c r="I6121" s="15" t="s">
        <v>59</v>
      </c>
      <c r="J6121" s="15" t="s">
        <v>60</v>
      </c>
      <c r="K6121" s="15" t="s">
        <v>29</v>
      </c>
      <c r="L6121" s="15" t="str">
        <f t="array" ref="L6121">_xlfn.XLOOKUP(M6121,reference_province_to_city!$A$2:$A$11,reference_province_to_city!$B$2:$B$11)</f>
        <v>Palembang</v>
      </c>
      <c r="M6121" s="15" t="s">
        <v>13</v>
      </c>
      <c r="N6121" s="15">
        <v>30111.0</v>
      </c>
      <c r="O6121" s="15">
        <f t="array" ref="O6121">_xlfn.XLOOKUP(M6121,reference_postal_code!$B$2:$B$11,reference_postal_code!$A$2:$A$11)</f>
        <v>30111</v>
      </c>
      <c r="P6121" s="15" t="s">
        <v>77</v>
      </c>
      <c r="Q6121" s="15" t="s">
        <v>1827</v>
      </c>
      <c r="R6121" s="15" t="s">
        <v>65</v>
      </c>
      <c r="S6121" s="15" t="s">
        <v>83</v>
      </c>
      <c r="T6121" s="15" t="s">
        <v>1828</v>
      </c>
      <c r="U6121" s="28">
        <v>54600.0</v>
      </c>
      <c r="V6121" s="15">
        <v>1.0</v>
      </c>
      <c r="W6121" s="31">
        <v>0.2</v>
      </c>
      <c r="X6121" s="28">
        <v>20475.0</v>
      </c>
    </row>
    <row r="6122" ht="15.75" customHeight="1">
      <c r="A6122" s="15">
        <v>3637.0</v>
      </c>
      <c r="B6122" s="15" t="s">
        <v>8227</v>
      </c>
      <c r="C6122" s="18">
        <v>42684.0</v>
      </c>
      <c r="D6122" s="18">
        <v>42688.0</v>
      </c>
      <c r="E6122" s="18">
        <f t="shared" si="1"/>
        <v>42688</v>
      </c>
      <c r="F6122" s="15" t="s">
        <v>55</v>
      </c>
      <c r="G6122" s="15" t="s">
        <v>2813</v>
      </c>
      <c r="H6122" s="15" t="s">
        <v>2814</v>
      </c>
      <c r="I6122" s="15" t="s">
        <v>76</v>
      </c>
      <c r="J6122" s="15" t="s">
        <v>60</v>
      </c>
      <c r="L6122" s="15" t="str">
        <f t="array" ref="L6122">_xlfn.XLOOKUP(M6122,reference_province_to_city!$A$2:$A$11,reference_province_to_city!$B$2:$B$11)</f>
        <v>Surabaya</v>
      </c>
      <c r="M6122" s="15" t="s">
        <v>20</v>
      </c>
      <c r="N6122" s="15">
        <v>60231.0</v>
      </c>
      <c r="O6122" s="15">
        <f t="array" ref="O6122">_xlfn.XLOOKUP(M6122,reference_postal_code!$B$2:$B$11,reference_postal_code!$A$2:$A$11)</f>
        <v>60231</v>
      </c>
      <c r="P6122" s="15" t="s">
        <v>166</v>
      </c>
      <c r="Q6122" s="15" t="s">
        <v>3940</v>
      </c>
      <c r="R6122" s="15" t="s">
        <v>65</v>
      </c>
      <c r="S6122" s="15" t="s">
        <v>66</v>
      </c>
      <c r="T6122" s="15" t="s">
        <v>3941</v>
      </c>
      <c r="U6122" s="28">
        <v>333720.0</v>
      </c>
      <c r="V6122" s="15">
        <v>3.0</v>
      </c>
      <c r="W6122" s="31">
        <v>0.2</v>
      </c>
      <c r="X6122" s="28">
        <v>112630.0</v>
      </c>
    </row>
    <row r="6123" ht="15.75" customHeight="1">
      <c r="A6123" s="15">
        <v>5047.0</v>
      </c>
      <c r="B6123" s="15" t="s">
        <v>8228</v>
      </c>
      <c r="C6123" s="18">
        <v>42684.0</v>
      </c>
      <c r="D6123" s="18">
        <v>42687.0</v>
      </c>
      <c r="E6123" s="18">
        <f t="shared" si="1"/>
        <v>42687</v>
      </c>
      <c r="F6123" s="15" t="s">
        <v>114</v>
      </c>
      <c r="G6123" s="15" t="s">
        <v>1350</v>
      </c>
      <c r="H6123" s="15" t="s">
        <v>1351</v>
      </c>
      <c r="I6123" s="15" t="s">
        <v>59</v>
      </c>
      <c r="J6123" s="15" t="s">
        <v>60</v>
      </c>
      <c r="K6123" s="15" t="s">
        <v>22</v>
      </c>
      <c r="L6123" s="15" t="str">
        <f t="array" ref="L6123">_xlfn.XLOOKUP(M6123,reference_province_to_city!$A$2:$A$11,reference_province_to_city!$B$2:$B$11)</f>
        <v>Surabaya</v>
      </c>
      <c r="M6123" s="15" t="s">
        <v>20</v>
      </c>
      <c r="N6123" s="15">
        <v>60231.0</v>
      </c>
      <c r="O6123" s="15">
        <f t="array" ref="O6123">_xlfn.XLOOKUP(M6123,reference_postal_code!$B$2:$B$11,reference_postal_code!$A$2:$A$11)</f>
        <v>60231</v>
      </c>
      <c r="P6123" s="15" t="s">
        <v>166</v>
      </c>
      <c r="Q6123" s="15" t="s">
        <v>4059</v>
      </c>
      <c r="R6123" s="15" t="s">
        <v>65</v>
      </c>
      <c r="S6123" s="15" t="s">
        <v>83</v>
      </c>
      <c r="T6123" s="15" t="s">
        <v>4060</v>
      </c>
      <c r="U6123" s="28">
        <v>77760.0</v>
      </c>
      <c r="V6123" s="15">
        <v>3.0</v>
      </c>
      <c r="W6123" s="31">
        <v>0.2</v>
      </c>
      <c r="X6123" s="28">
        <v>27216.0</v>
      </c>
    </row>
    <row r="6124" ht="15.75" customHeight="1">
      <c r="A6124" s="15">
        <v>5042.0</v>
      </c>
      <c r="B6124" s="15" t="s">
        <v>8228</v>
      </c>
      <c r="C6124" s="18">
        <v>42684.0</v>
      </c>
      <c r="D6124" s="18">
        <v>42687.0</v>
      </c>
      <c r="E6124" s="18">
        <f t="shared" si="1"/>
        <v>42687</v>
      </c>
      <c r="F6124" s="15" t="s">
        <v>114</v>
      </c>
      <c r="G6124" s="15" t="s">
        <v>1350</v>
      </c>
      <c r="H6124" s="15" t="s">
        <v>1351</v>
      </c>
      <c r="I6124" s="15" t="s">
        <v>59</v>
      </c>
      <c r="J6124" s="15" t="s">
        <v>60</v>
      </c>
      <c r="K6124" s="15" t="s">
        <v>22</v>
      </c>
      <c r="L6124" s="15" t="str">
        <f t="array" ref="L6124">_xlfn.XLOOKUP(M6124,reference_province_to_city!$A$2:$A$11,reference_province_to_city!$B$2:$B$11)</f>
        <v>Surabaya</v>
      </c>
      <c r="M6124" s="15" t="s">
        <v>20</v>
      </c>
      <c r="N6124" s="15">
        <v>60231.0</v>
      </c>
      <c r="O6124" s="15">
        <f t="array" ref="O6124">_xlfn.XLOOKUP(M6124,reference_postal_code!$B$2:$B$11,reference_postal_code!$A$2:$A$11)</f>
        <v>60231</v>
      </c>
      <c r="P6124" s="15" t="s">
        <v>166</v>
      </c>
      <c r="Q6124" s="15" t="s">
        <v>7245</v>
      </c>
      <c r="R6124" s="15" t="s">
        <v>65</v>
      </c>
      <c r="S6124" s="15" t="s">
        <v>66</v>
      </c>
      <c r="T6124" s="15" t="s">
        <v>7246</v>
      </c>
      <c r="U6124" s="28">
        <v>1015650.0</v>
      </c>
      <c r="V6124" s="15">
        <v>3.0</v>
      </c>
      <c r="W6124" s="31">
        <v>0.0</v>
      </c>
      <c r="X6124" s="28">
        <v>487512.0</v>
      </c>
    </row>
    <row r="6125" ht="15.75" customHeight="1">
      <c r="A6125" s="15">
        <v>8374.0</v>
      </c>
      <c r="B6125" s="15" t="s">
        <v>8240</v>
      </c>
      <c r="C6125" s="18">
        <v>42684.0</v>
      </c>
      <c r="D6125" s="18">
        <v>42687.0</v>
      </c>
      <c r="E6125" s="18">
        <f t="shared" si="1"/>
        <v>42687</v>
      </c>
      <c r="F6125" s="15" t="s">
        <v>125</v>
      </c>
      <c r="G6125" s="15" t="s">
        <v>5345</v>
      </c>
      <c r="H6125" s="15" t="s">
        <v>5346</v>
      </c>
      <c r="I6125" s="15" t="s">
        <v>59</v>
      </c>
      <c r="J6125" s="15" t="s">
        <v>60</v>
      </c>
      <c r="K6125" s="15" t="s">
        <v>26</v>
      </c>
      <c r="L6125" s="15" t="str">
        <f t="array" ref="L6125">_xlfn.XLOOKUP(M6125,reference_province_to_city!$A$2:$A$11,reference_province_to_city!$B$2:$B$11)</f>
        <v>Denpasar</v>
      </c>
      <c r="M6125" s="15" t="s">
        <v>24</v>
      </c>
      <c r="N6125" s="15">
        <v>80231.0</v>
      </c>
      <c r="O6125" s="15">
        <f t="array" ref="O6125">_xlfn.XLOOKUP(M6125,reference_postal_code!$B$2:$B$11,reference_postal_code!$A$2:$A$11)</f>
        <v>80231</v>
      </c>
      <c r="P6125" s="15" t="s">
        <v>63</v>
      </c>
      <c r="Q6125" s="15" t="s">
        <v>7914</v>
      </c>
      <c r="R6125" s="15" t="s">
        <v>65</v>
      </c>
      <c r="S6125" s="15" t="s">
        <v>87</v>
      </c>
      <c r="T6125" s="15" t="s">
        <v>7915</v>
      </c>
      <c r="U6125" s="28">
        <v>446100.0</v>
      </c>
      <c r="V6125" s="15">
        <v>1.0</v>
      </c>
      <c r="W6125" s="31">
        <v>0.0</v>
      </c>
      <c r="X6125" s="28">
        <v>66915.0</v>
      </c>
    </row>
    <row r="6126" ht="15.75" customHeight="1">
      <c r="A6126" s="15">
        <v>3640.0</v>
      </c>
      <c r="B6126" s="15" t="s">
        <v>8227</v>
      </c>
      <c r="C6126" s="18">
        <v>42684.0</v>
      </c>
      <c r="D6126" s="18">
        <v>42688.0</v>
      </c>
      <c r="E6126" s="18">
        <f t="shared" si="1"/>
        <v>42688</v>
      </c>
      <c r="F6126" s="15" t="s">
        <v>55</v>
      </c>
      <c r="G6126" s="15" t="s">
        <v>2813</v>
      </c>
      <c r="H6126" s="15" t="s">
        <v>2814</v>
      </c>
      <c r="I6126" s="15" t="s">
        <v>76</v>
      </c>
      <c r="J6126" s="15" t="s">
        <v>60</v>
      </c>
      <c r="K6126" s="15" t="s">
        <v>22</v>
      </c>
      <c r="L6126" s="15" t="str">
        <f t="array" ref="L6126">_xlfn.XLOOKUP(M6126,reference_province_to_city!$A$2:$A$11,reference_province_to_city!$B$2:$B$11)</f>
        <v>Surabaya</v>
      </c>
      <c r="M6126" s="15" t="s">
        <v>20</v>
      </c>
      <c r="N6126" s="15">
        <v>60231.0</v>
      </c>
      <c r="O6126" s="15">
        <f t="array" ref="O6126">_xlfn.XLOOKUP(M6126,reference_postal_code!$B$2:$B$11,reference_postal_code!$A$2:$A$11)</f>
        <v>60231</v>
      </c>
      <c r="P6126" s="15" t="s">
        <v>166</v>
      </c>
      <c r="Q6126" s="15" t="s">
        <v>3179</v>
      </c>
      <c r="R6126" s="15" t="s">
        <v>65</v>
      </c>
      <c r="S6126" s="15" t="s">
        <v>66</v>
      </c>
      <c r="T6126" s="15" t="s">
        <v>3180</v>
      </c>
      <c r="U6126" s="28">
        <v>69360.0</v>
      </c>
      <c r="V6126" s="15">
        <v>1.0</v>
      </c>
      <c r="W6126" s="31">
        <v>0.2</v>
      </c>
      <c r="X6126" s="28">
        <v>25143.0</v>
      </c>
    </row>
    <row r="6127" ht="15.75" customHeight="1">
      <c r="A6127" s="15">
        <v>3635.0</v>
      </c>
      <c r="B6127" s="15" t="s">
        <v>8227</v>
      </c>
      <c r="C6127" s="18">
        <v>42684.0</v>
      </c>
      <c r="D6127" s="18">
        <v>42688.0</v>
      </c>
      <c r="E6127" s="18">
        <f t="shared" si="1"/>
        <v>42688</v>
      </c>
      <c r="F6127" s="15" t="s">
        <v>55</v>
      </c>
      <c r="G6127" s="15" t="s">
        <v>2813</v>
      </c>
      <c r="H6127" s="15" t="s">
        <v>2814</v>
      </c>
      <c r="I6127" s="15" t="s">
        <v>76</v>
      </c>
      <c r="J6127" s="15" t="s">
        <v>60</v>
      </c>
      <c r="K6127" s="15" t="s">
        <v>22</v>
      </c>
      <c r="L6127" s="15" t="str">
        <f t="array" ref="L6127">_xlfn.XLOOKUP(M6127,reference_province_to_city!$A$2:$A$11,reference_province_to_city!$B$2:$B$11)</f>
        <v>Surabaya</v>
      </c>
      <c r="M6127" s="15" t="s">
        <v>20</v>
      </c>
      <c r="N6127" s="15">
        <v>60231.0</v>
      </c>
      <c r="O6127" s="15">
        <f t="array" ref="O6127">_xlfn.XLOOKUP(M6127,reference_postal_code!$B$2:$B$11,reference_postal_code!$A$2:$A$11)</f>
        <v>60231</v>
      </c>
      <c r="P6127" s="15" t="s">
        <v>166</v>
      </c>
      <c r="Q6127" s="15" t="s">
        <v>1368</v>
      </c>
      <c r="R6127" s="15" t="s">
        <v>110</v>
      </c>
      <c r="S6127" s="15" t="s">
        <v>111</v>
      </c>
      <c r="T6127" s="15" t="s">
        <v>1369</v>
      </c>
      <c r="U6127" s="28">
        <v>629370.0</v>
      </c>
      <c r="V6127" s="15">
        <v>7.0</v>
      </c>
      <c r="W6127" s="31">
        <v>0.4</v>
      </c>
      <c r="X6127" s="28">
        <v>-146853.0</v>
      </c>
    </row>
    <row r="6128" ht="15.75" customHeight="1">
      <c r="A6128" s="15">
        <v>3894.0</v>
      </c>
      <c r="B6128" s="15" t="s">
        <v>8241</v>
      </c>
      <c r="C6128" s="18">
        <v>42684.0</v>
      </c>
      <c r="D6128" s="18">
        <v>42688.0</v>
      </c>
      <c r="E6128" s="18">
        <f t="shared" si="1"/>
        <v>42688</v>
      </c>
      <c r="F6128" s="15" t="s">
        <v>55</v>
      </c>
      <c r="G6128" s="15" t="s">
        <v>2139</v>
      </c>
      <c r="H6128" s="15" t="s">
        <v>2140</v>
      </c>
      <c r="I6128" s="15" t="s">
        <v>59</v>
      </c>
      <c r="J6128" s="15" t="s">
        <v>60</v>
      </c>
      <c r="K6128" s="15" t="s">
        <v>33</v>
      </c>
      <c r="L6128" s="15" t="str">
        <f t="array" ref="L6128">_xlfn.XLOOKUP(M6128,reference_province_to_city!$A$2:$A$11,reference_province_to_city!$B$2:$B$11)</f>
        <v>Makassar</v>
      </c>
      <c r="M6128" s="15" t="s">
        <v>25</v>
      </c>
      <c r="N6128" s="15">
        <v>90111.0</v>
      </c>
      <c r="O6128" s="15">
        <f t="array" ref="O6128">_xlfn.XLOOKUP(M6128,reference_postal_code!$B$2:$B$11,reference_postal_code!$A$2:$A$11)</f>
        <v>90111</v>
      </c>
      <c r="P6128" s="15" t="s">
        <v>63</v>
      </c>
      <c r="Q6128" s="15" t="s">
        <v>984</v>
      </c>
      <c r="R6128" s="15" t="s">
        <v>110</v>
      </c>
      <c r="S6128" s="15" t="s">
        <v>149</v>
      </c>
      <c r="T6128" s="15" t="s">
        <v>985</v>
      </c>
      <c r="U6128" s="28">
        <v>4199160.0</v>
      </c>
      <c r="V6128" s="15">
        <v>7.0</v>
      </c>
      <c r="W6128" s="31">
        <v>0.2</v>
      </c>
      <c r="X6128" s="28">
        <v>734853.0</v>
      </c>
    </row>
    <row r="6129" ht="15.75" customHeight="1">
      <c r="A6129" s="15">
        <v>2869.0</v>
      </c>
      <c r="B6129" s="15" t="s">
        <v>8242</v>
      </c>
      <c r="C6129" s="18">
        <v>42684.0</v>
      </c>
      <c r="D6129" s="18">
        <v>42686.0</v>
      </c>
      <c r="E6129" s="18">
        <f t="shared" si="1"/>
        <v>42686</v>
      </c>
      <c r="F6129" s="15" t="s">
        <v>114</v>
      </c>
      <c r="G6129" s="15" t="s">
        <v>1486</v>
      </c>
      <c r="H6129" s="15" t="s">
        <v>1487</v>
      </c>
      <c r="I6129" s="15" t="s">
        <v>59</v>
      </c>
      <c r="J6129" s="15" t="s">
        <v>60</v>
      </c>
      <c r="K6129" s="15" t="s">
        <v>33</v>
      </c>
      <c r="L6129" s="15" t="str">
        <f t="array" ref="L6129">_xlfn.XLOOKUP(M6129,reference_province_to_city!$A$2:$A$11,reference_province_to_city!$B$2:$B$11)</f>
        <v>Makassar</v>
      </c>
      <c r="M6129" s="15" t="s">
        <v>25</v>
      </c>
      <c r="N6129" s="15">
        <v>90111.0</v>
      </c>
      <c r="O6129" s="15">
        <f t="array" ref="O6129">_xlfn.XLOOKUP(M6129,reference_postal_code!$B$2:$B$11,reference_postal_code!$A$2:$A$11)</f>
        <v>90111</v>
      </c>
      <c r="P6129" s="15" t="s">
        <v>63</v>
      </c>
      <c r="Q6129" s="15" t="s">
        <v>397</v>
      </c>
      <c r="R6129" s="15" t="s">
        <v>65</v>
      </c>
      <c r="S6129" s="15" t="s">
        <v>87</v>
      </c>
      <c r="T6129" s="15" t="s">
        <v>398</v>
      </c>
      <c r="U6129" s="28">
        <v>584640.0</v>
      </c>
      <c r="V6129" s="15">
        <v>3.0</v>
      </c>
      <c r="W6129" s="31">
        <v>0.2</v>
      </c>
      <c r="X6129" s="28">
        <v>-36540.0</v>
      </c>
    </row>
    <row r="6130" ht="15.75" customHeight="1">
      <c r="A6130" s="15">
        <v>2868.0</v>
      </c>
      <c r="B6130" s="15" t="s">
        <v>8242</v>
      </c>
      <c r="C6130" s="18">
        <v>42684.0</v>
      </c>
      <c r="D6130" s="18">
        <v>42686.0</v>
      </c>
      <c r="E6130" s="18">
        <f t="shared" si="1"/>
        <v>42686</v>
      </c>
      <c r="F6130" s="15" t="s">
        <v>114</v>
      </c>
      <c r="G6130" s="15" t="s">
        <v>1486</v>
      </c>
      <c r="H6130" s="15" t="s">
        <v>1487</v>
      </c>
      <c r="I6130" s="15" t="s">
        <v>59</v>
      </c>
      <c r="J6130" s="15" t="s">
        <v>60</v>
      </c>
      <c r="K6130" s="15" t="s">
        <v>33</v>
      </c>
      <c r="L6130" s="15" t="str">
        <f t="array" ref="L6130">_xlfn.XLOOKUP(M6130,reference_province_to_city!$A$2:$A$11,reference_province_to_city!$B$2:$B$11)</f>
        <v>Makassar</v>
      </c>
      <c r="M6130" s="15" t="s">
        <v>25</v>
      </c>
      <c r="N6130" s="15">
        <v>90111.0</v>
      </c>
      <c r="O6130" s="15">
        <f t="array" ref="O6130">_xlfn.XLOOKUP(M6130,reference_postal_code!$B$2:$B$11,reference_postal_code!$A$2:$A$11)</f>
        <v>90111</v>
      </c>
      <c r="P6130" s="15" t="s">
        <v>63</v>
      </c>
      <c r="Q6130" s="15" t="s">
        <v>1904</v>
      </c>
      <c r="R6130" s="15" t="s">
        <v>65</v>
      </c>
      <c r="S6130" s="15" t="s">
        <v>226</v>
      </c>
      <c r="T6130" s="15" t="s">
        <v>1905</v>
      </c>
      <c r="U6130" s="28">
        <v>220800.0</v>
      </c>
      <c r="V6130" s="15">
        <v>5.0</v>
      </c>
      <c r="W6130" s="31">
        <v>0.2</v>
      </c>
      <c r="X6130" s="28">
        <v>-49680.0</v>
      </c>
    </row>
    <row r="6131" ht="15.75" customHeight="1">
      <c r="A6131" s="15">
        <v>6792.0</v>
      </c>
      <c r="B6131" s="15" t="s">
        <v>8243</v>
      </c>
      <c r="C6131" s="18">
        <v>42684.0</v>
      </c>
      <c r="D6131" s="18">
        <v>42689.0</v>
      </c>
      <c r="E6131" s="18">
        <f t="shared" si="1"/>
        <v>42689</v>
      </c>
      <c r="F6131" s="15" t="s">
        <v>55</v>
      </c>
      <c r="G6131" s="15" t="s">
        <v>1213</v>
      </c>
      <c r="H6131" s="15" t="s">
        <v>1214</v>
      </c>
      <c r="I6131" s="15" t="s">
        <v>76</v>
      </c>
      <c r="J6131" s="15" t="s">
        <v>60</v>
      </c>
      <c r="K6131" s="15" t="s">
        <v>31</v>
      </c>
      <c r="L6131" s="15" t="str">
        <f t="array" ref="L6131">_xlfn.XLOOKUP(M6131,reference_province_to_city!$A$2:$A$11,reference_province_to_city!$B$2:$B$11)</f>
        <v>Balikpapan</v>
      </c>
      <c r="M6131" s="15" t="s">
        <v>21</v>
      </c>
      <c r="N6131" s="15">
        <v>76114.0</v>
      </c>
      <c r="O6131" s="15">
        <f t="array" ref="O6131">_xlfn.XLOOKUP(M6131,reference_postal_code!$B$2:$B$11,reference_postal_code!$A$2:$A$11)</f>
        <v>76114</v>
      </c>
      <c r="P6131" s="15" t="s">
        <v>166</v>
      </c>
      <c r="Q6131" s="15" t="s">
        <v>7102</v>
      </c>
      <c r="R6131" s="15" t="s">
        <v>106</v>
      </c>
      <c r="S6131" s="15" t="s">
        <v>139</v>
      </c>
      <c r="T6131" s="15" t="s">
        <v>7103</v>
      </c>
      <c r="U6131" s="28">
        <v>149700.0</v>
      </c>
      <c r="V6131" s="15">
        <v>1.0</v>
      </c>
      <c r="W6131" s="31">
        <v>0.0</v>
      </c>
      <c r="X6131" s="28">
        <v>41916.0</v>
      </c>
    </row>
    <row r="6132" ht="15.75" customHeight="1">
      <c r="A6132" s="15">
        <v>896.0</v>
      </c>
      <c r="B6132" s="15" t="s">
        <v>8236</v>
      </c>
      <c r="C6132" s="18">
        <v>42684.0</v>
      </c>
      <c r="D6132" s="18">
        <v>42686.0</v>
      </c>
      <c r="E6132" s="18">
        <f t="shared" si="1"/>
        <v>42686</v>
      </c>
      <c r="F6132" s="15" t="s">
        <v>125</v>
      </c>
      <c r="G6132" s="15" t="s">
        <v>4726</v>
      </c>
      <c r="H6132" s="15" t="s">
        <v>4727</v>
      </c>
      <c r="I6132" s="15" t="s">
        <v>128</v>
      </c>
      <c r="J6132" s="15" t="s">
        <v>60</v>
      </c>
      <c r="K6132" s="15" t="s">
        <v>14</v>
      </c>
      <c r="L6132" s="15" t="str">
        <f t="array" ref="L6132">_xlfn.XLOOKUP(M6132,reference_province_to_city!$A$2:$A$11,reference_province_to_city!$B$2:$B$11)</f>
        <v>Bandung</v>
      </c>
      <c r="M6132" s="15" t="s">
        <v>12</v>
      </c>
      <c r="N6132" s="15">
        <v>40111.0</v>
      </c>
      <c r="O6132" s="15">
        <f t="array" ref="O6132">_xlfn.XLOOKUP(M6132,reference_postal_code!$B$2:$B$11,reference_postal_code!$A$2:$A$11)</f>
        <v>40111</v>
      </c>
      <c r="P6132" s="15" t="s">
        <v>117</v>
      </c>
      <c r="Q6132" s="15" t="s">
        <v>4784</v>
      </c>
      <c r="R6132" s="15" t="s">
        <v>65</v>
      </c>
      <c r="S6132" s="15" t="s">
        <v>83</v>
      </c>
      <c r="T6132" s="15" t="s">
        <v>4785</v>
      </c>
      <c r="U6132" s="28">
        <v>1050120.0</v>
      </c>
      <c r="V6132" s="15">
        <v>3.0</v>
      </c>
      <c r="W6132" s="31">
        <v>0.2</v>
      </c>
      <c r="X6132" s="28">
        <v>367542.0</v>
      </c>
    </row>
    <row r="6133" ht="15.75" customHeight="1">
      <c r="A6133" s="15">
        <v>3634.0</v>
      </c>
      <c r="B6133" s="15" t="s">
        <v>8227</v>
      </c>
      <c r="C6133" s="18">
        <v>42684.0</v>
      </c>
      <c r="D6133" s="18">
        <v>42688.0</v>
      </c>
      <c r="E6133" s="18">
        <f t="shared" si="1"/>
        <v>42688</v>
      </c>
      <c r="F6133" s="15" t="s">
        <v>55</v>
      </c>
      <c r="G6133" s="15" t="s">
        <v>2813</v>
      </c>
      <c r="H6133" s="15" t="s">
        <v>2814</v>
      </c>
      <c r="I6133" s="15" t="s">
        <v>76</v>
      </c>
      <c r="J6133" s="15" t="s">
        <v>60</v>
      </c>
      <c r="K6133" s="15" t="s">
        <v>22</v>
      </c>
      <c r="L6133" s="15" t="str">
        <f t="array" ref="L6133">_xlfn.XLOOKUP(M6133,reference_province_to_city!$A$2:$A$11,reference_province_to_city!$B$2:$B$11)</f>
        <v>Surabaya</v>
      </c>
      <c r="M6133" s="15" t="s">
        <v>20</v>
      </c>
      <c r="N6133" s="15">
        <v>60231.0</v>
      </c>
      <c r="O6133" s="15">
        <f t="array" ref="O6133">_xlfn.XLOOKUP(M6133,reference_postal_code!$B$2:$B$11,reference_postal_code!$A$2:$A$11)</f>
        <v>60231</v>
      </c>
      <c r="P6133" s="15" t="s">
        <v>166</v>
      </c>
      <c r="Q6133" s="15" t="s">
        <v>1356</v>
      </c>
      <c r="R6133" s="15" t="s">
        <v>65</v>
      </c>
      <c r="S6133" s="15" t="s">
        <v>79</v>
      </c>
      <c r="T6133" s="15" t="s">
        <v>1357</v>
      </c>
      <c r="U6133" s="28">
        <v>138240.0</v>
      </c>
      <c r="V6133" s="15">
        <v>4.0</v>
      </c>
      <c r="W6133" s="31">
        <v>0.2</v>
      </c>
      <c r="X6133" s="28">
        <v>50112.0</v>
      </c>
    </row>
    <row r="6134" ht="15.75" customHeight="1">
      <c r="A6134" s="15">
        <v>4863.0</v>
      </c>
      <c r="B6134" s="15" t="s">
        <v>8235</v>
      </c>
      <c r="C6134" s="18">
        <v>42684.0</v>
      </c>
      <c r="D6134" s="18">
        <v>42688.0</v>
      </c>
      <c r="E6134" s="18">
        <f t="shared" si="1"/>
        <v>42688</v>
      </c>
      <c r="F6134" s="15" t="s">
        <v>55</v>
      </c>
      <c r="G6134" s="15" t="s">
        <v>4411</v>
      </c>
      <c r="H6134" s="15" t="s">
        <v>4412</v>
      </c>
      <c r="I6134" s="15" t="s">
        <v>128</v>
      </c>
      <c r="J6134" s="15" t="s">
        <v>60</v>
      </c>
      <c r="K6134" s="15" t="s">
        <v>33</v>
      </c>
      <c r="L6134" s="15" t="str">
        <f t="array" ref="L6134">_xlfn.XLOOKUP(M6134,reference_province_to_city!$A$2:$A$11,reference_province_to_city!$B$2:$B$11)</f>
        <v>Makassar</v>
      </c>
      <c r="M6134" s="15" t="s">
        <v>25</v>
      </c>
      <c r="N6134" s="15">
        <v>90111.0</v>
      </c>
      <c r="O6134" s="15">
        <f t="array" ref="O6134">_xlfn.XLOOKUP(M6134,reference_postal_code!$B$2:$B$11,reference_postal_code!$A$2:$A$11)</f>
        <v>90111</v>
      </c>
      <c r="P6134" s="15" t="s">
        <v>63</v>
      </c>
      <c r="Q6134" s="15" t="s">
        <v>4519</v>
      </c>
      <c r="R6134" s="15" t="s">
        <v>65</v>
      </c>
      <c r="S6134" s="15" t="s">
        <v>83</v>
      </c>
      <c r="T6134" s="15" t="s">
        <v>4520</v>
      </c>
      <c r="U6134" s="28">
        <v>305520.0</v>
      </c>
      <c r="V6134" s="15">
        <v>1.0</v>
      </c>
      <c r="W6134" s="31">
        <v>0.2</v>
      </c>
      <c r="X6134" s="28">
        <v>110751.0</v>
      </c>
    </row>
    <row r="6135" ht="15.75" customHeight="1">
      <c r="A6135" s="15">
        <v>5045.0</v>
      </c>
      <c r="B6135" s="15" t="s">
        <v>8228</v>
      </c>
      <c r="C6135" s="18">
        <v>42684.0</v>
      </c>
      <c r="D6135" s="18">
        <v>42687.0</v>
      </c>
      <c r="E6135" s="18">
        <f t="shared" si="1"/>
        <v>42687</v>
      </c>
      <c r="F6135" s="15" t="s">
        <v>114</v>
      </c>
      <c r="G6135" s="15" t="s">
        <v>1350</v>
      </c>
      <c r="H6135" s="15" t="s">
        <v>1351</v>
      </c>
      <c r="I6135" s="15" t="s">
        <v>59</v>
      </c>
      <c r="J6135" s="15" t="s">
        <v>60</v>
      </c>
      <c r="K6135" s="15" t="s">
        <v>22</v>
      </c>
      <c r="L6135" s="15" t="str">
        <f t="array" ref="L6135">_xlfn.XLOOKUP(M6135,reference_province_to_city!$A$2:$A$11,reference_province_to_city!$B$2:$B$11)</f>
        <v>Surabaya</v>
      </c>
      <c r="M6135" s="15" t="s">
        <v>20</v>
      </c>
      <c r="N6135" s="15">
        <v>60231.0</v>
      </c>
      <c r="O6135" s="15">
        <f t="array" ref="O6135">_xlfn.XLOOKUP(M6135,reference_postal_code!$B$2:$B$11,reference_postal_code!$A$2:$A$11)</f>
        <v>60231</v>
      </c>
      <c r="P6135" s="15" t="s">
        <v>166</v>
      </c>
      <c r="Q6135" s="15" t="s">
        <v>1432</v>
      </c>
      <c r="R6135" s="15" t="s">
        <v>65</v>
      </c>
      <c r="S6135" s="15" t="s">
        <v>66</v>
      </c>
      <c r="T6135" s="15" t="s">
        <v>1433</v>
      </c>
      <c r="U6135" s="28">
        <v>921000.0</v>
      </c>
      <c r="V6135" s="15">
        <v>5.0</v>
      </c>
      <c r="W6135" s="31">
        <v>0.0</v>
      </c>
      <c r="X6135" s="28">
        <v>432870.0</v>
      </c>
    </row>
    <row r="6136" ht="15.75" customHeight="1">
      <c r="A6136" s="15">
        <v>4725.0</v>
      </c>
      <c r="B6136" s="15" t="s">
        <v>8244</v>
      </c>
      <c r="C6136" s="18">
        <v>42685.0</v>
      </c>
      <c r="D6136" s="18">
        <v>42689.0</v>
      </c>
      <c r="E6136" s="18">
        <f t="shared" si="1"/>
        <v>42689</v>
      </c>
      <c r="F6136" s="15" t="s">
        <v>55</v>
      </c>
      <c r="G6136" s="15" t="s">
        <v>1289</v>
      </c>
      <c r="H6136" s="15" t="s">
        <v>1290</v>
      </c>
      <c r="I6136" s="15" t="s">
        <v>76</v>
      </c>
      <c r="J6136" s="15" t="s">
        <v>60</v>
      </c>
      <c r="L6136" s="15" t="str">
        <f t="array" ref="L6136">_xlfn.XLOOKUP(M6136,reference_province_to_city!$A$2:$A$11,reference_province_to_city!$B$2:$B$11)</f>
        <v>Denpasar</v>
      </c>
      <c r="M6136" s="15" t="s">
        <v>24</v>
      </c>
      <c r="N6136" s="15">
        <v>80231.0</v>
      </c>
      <c r="O6136" s="15">
        <f t="array" ref="O6136">_xlfn.XLOOKUP(M6136,reference_postal_code!$B$2:$B$11,reference_postal_code!$A$2:$A$11)</f>
        <v>80231</v>
      </c>
      <c r="P6136" s="15" t="s">
        <v>63</v>
      </c>
      <c r="Q6136" s="15" t="s">
        <v>1062</v>
      </c>
      <c r="R6136" s="15" t="s">
        <v>65</v>
      </c>
      <c r="S6136" s="15" t="s">
        <v>83</v>
      </c>
      <c r="T6136" s="15" t="s">
        <v>1063</v>
      </c>
      <c r="U6136" s="28">
        <v>148320.0</v>
      </c>
      <c r="V6136" s="15">
        <v>2.0</v>
      </c>
      <c r="W6136" s="31">
        <v>0.7</v>
      </c>
      <c r="X6136" s="28">
        <v>-103824.0</v>
      </c>
    </row>
    <row r="6137" ht="15.75" customHeight="1">
      <c r="A6137" s="15">
        <v>8469.0</v>
      </c>
      <c r="B6137" s="15" t="s">
        <v>8245</v>
      </c>
      <c r="C6137" s="18">
        <v>42685.0</v>
      </c>
      <c r="D6137" s="18">
        <v>42691.0</v>
      </c>
      <c r="E6137" s="18">
        <f t="shared" si="1"/>
        <v>42691</v>
      </c>
      <c r="F6137" s="15" t="s">
        <v>55</v>
      </c>
      <c r="G6137" s="15" t="s">
        <v>7373</v>
      </c>
      <c r="H6137" s="15" t="s">
        <v>7374</v>
      </c>
      <c r="I6137" s="15" t="s">
        <v>128</v>
      </c>
      <c r="J6137" s="15" t="s">
        <v>60</v>
      </c>
      <c r="K6137" s="15" t="s">
        <v>19</v>
      </c>
      <c r="L6137" s="15" t="str">
        <f t="array" ref="L6137">_xlfn.XLOOKUP(M6137,reference_province_to_city!$A$2:$A$11,reference_province_to_city!$B$2:$B$11)</f>
        <v>Yogyakarta</v>
      </c>
      <c r="M6137" s="15" t="s">
        <v>18</v>
      </c>
      <c r="N6137" s="15">
        <v>55111.0</v>
      </c>
      <c r="O6137" s="15">
        <f t="array" ref="O6137">_xlfn.XLOOKUP(M6137,reference_postal_code!$B$2:$B$11,reference_postal_code!$A$2:$A$11)</f>
        <v>55111</v>
      </c>
      <c r="P6137" s="15" t="s">
        <v>77</v>
      </c>
      <c r="Q6137" s="15" t="s">
        <v>728</v>
      </c>
      <c r="R6137" s="15" t="s">
        <v>106</v>
      </c>
      <c r="S6137" s="15" t="s">
        <v>218</v>
      </c>
      <c r="T6137" s="15" t="s">
        <v>729</v>
      </c>
      <c r="U6137" s="28">
        <v>4.01841E7</v>
      </c>
      <c r="V6137" s="15">
        <v>6.0</v>
      </c>
      <c r="W6137" s="31">
        <v>0.0</v>
      </c>
      <c r="X6137" s="28">
        <v>3616569.0</v>
      </c>
    </row>
    <row r="6138" ht="15.75" customHeight="1">
      <c r="A6138" s="15">
        <v>8120.0</v>
      </c>
      <c r="B6138" s="15" t="s">
        <v>8246</v>
      </c>
      <c r="C6138" s="18">
        <v>42685.0</v>
      </c>
      <c r="D6138" s="18"/>
      <c r="E6138" s="18">
        <f t="shared" si="1"/>
        <v>42688</v>
      </c>
      <c r="F6138" s="15" t="s">
        <v>55</v>
      </c>
      <c r="G6138" s="15" t="s">
        <v>2057</v>
      </c>
      <c r="H6138" s="15" t="s">
        <v>2058</v>
      </c>
      <c r="I6138" s="15" t="s">
        <v>59</v>
      </c>
      <c r="J6138" s="15" t="s">
        <v>60</v>
      </c>
      <c r="K6138" s="15" t="s">
        <v>14</v>
      </c>
      <c r="L6138" s="15" t="str">
        <f t="array" ref="L6138">_xlfn.XLOOKUP(M6138,reference_province_to_city!$A$2:$A$11,reference_province_to_city!$B$2:$B$11)</f>
        <v>Bandung</v>
      </c>
      <c r="M6138" s="15" t="s">
        <v>12</v>
      </c>
      <c r="N6138" s="15">
        <v>40111.0</v>
      </c>
      <c r="O6138" s="15">
        <f t="array" ref="O6138">_xlfn.XLOOKUP(M6138,reference_postal_code!$B$2:$B$11,reference_postal_code!$A$2:$A$11)</f>
        <v>40111</v>
      </c>
      <c r="P6138" s="15" t="s">
        <v>117</v>
      </c>
      <c r="Q6138" s="15" t="s">
        <v>8247</v>
      </c>
      <c r="R6138" s="15" t="s">
        <v>106</v>
      </c>
      <c r="S6138" s="15" t="s">
        <v>139</v>
      </c>
      <c r="T6138" s="15" t="s">
        <v>8248</v>
      </c>
      <c r="U6138" s="28">
        <v>629400.0</v>
      </c>
      <c r="V6138" s="15">
        <v>2.0</v>
      </c>
      <c r="W6138" s="31">
        <v>0.0</v>
      </c>
      <c r="X6138" s="28">
        <v>163644.0</v>
      </c>
    </row>
    <row r="6139" ht="15.75" customHeight="1">
      <c r="A6139" s="15">
        <v>7033.0</v>
      </c>
      <c r="B6139" s="15" t="s">
        <v>8249</v>
      </c>
      <c r="C6139" s="18">
        <v>42685.0</v>
      </c>
      <c r="D6139" s="18">
        <v>42690.0</v>
      </c>
      <c r="E6139" s="18">
        <f t="shared" si="1"/>
        <v>42690</v>
      </c>
      <c r="F6139" s="15" t="s">
        <v>55</v>
      </c>
      <c r="G6139" s="15" t="s">
        <v>4952</v>
      </c>
      <c r="H6139" s="15" t="s">
        <v>4953</v>
      </c>
      <c r="I6139" s="15" t="s">
        <v>128</v>
      </c>
      <c r="J6139" s="15" t="s">
        <v>60</v>
      </c>
      <c r="K6139" s="15" t="s">
        <v>33</v>
      </c>
      <c r="L6139" s="15" t="str">
        <f t="array" ref="L6139">_xlfn.XLOOKUP(M6139,reference_province_to_city!$A$2:$A$11,reference_province_to_city!$B$2:$B$11)</f>
        <v>Makassar</v>
      </c>
      <c r="M6139" s="15" t="s">
        <v>25</v>
      </c>
      <c r="N6139" s="15">
        <v>90111.0</v>
      </c>
      <c r="O6139" s="15">
        <f t="array" ref="O6139">_xlfn.XLOOKUP(M6139,reference_postal_code!$B$2:$B$11,reference_postal_code!$A$2:$A$11)</f>
        <v>90111</v>
      </c>
      <c r="P6139" s="15" t="s">
        <v>63</v>
      </c>
      <c r="Q6139" s="15" t="s">
        <v>3611</v>
      </c>
      <c r="R6139" s="15" t="s">
        <v>106</v>
      </c>
      <c r="S6139" s="15" t="s">
        <v>107</v>
      </c>
      <c r="T6139" s="15" t="s">
        <v>3612</v>
      </c>
      <c r="U6139" s="28">
        <v>3684690.0</v>
      </c>
      <c r="V6139" s="15">
        <v>3.0</v>
      </c>
      <c r="W6139" s="31">
        <v>0.1</v>
      </c>
      <c r="X6139" s="28">
        <v>122823.0</v>
      </c>
    </row>
    <row r="6140" ht="15.75" customHeight="1">
      <c r="A6140" s="15">
        <v>8122.0</v>
      </c>
      <c r="B6140" s="15" t="s">
        <v>8246</v>
      </c>
      <c r="C6140" s="18">
        <v>42685.0</v>
      </c>
      <c r="D6140" s="18">
        <v>42690.0</v>
      </c>
      <c r="E6140" s="18">
        <f t="shared" si="1"/>
        <v>42690</v>
      </c>
      <c r="F6140" s="15" t="s">
        <v>55</v>
      </c>
      <c r="G6140" s="15" t="s">
        <v>2057</v>
      </c>
      <c r="H6140" s="15" t="s">
        <v>2058</v>
      </c>
      <c r="I6140" s="15" t="s">
        <v>59</v>
      </c>
      <c r="J6140" s="15" t="s">
        <v>60</v>
      </c>
      <c r="K6140" s="15" t="s">
        <v>14</v>
      </c>
      <c r="L6140" s="15" t="str">
        <f t="array" ref="L6140">_xlfn.XLOOKUP(M6140,reference_province_to_city!$A$2:$A$11,reference_province_to_city!$B$2:$B$11)</f>
        <v>Bandung</v>
      </c>
      <c r="M6140" s="15" t="s">
        <v>12</v>
      </c>
      <c r="N6140" s="15">
        <v>40111.0</v>
      </c>
      <c r="O6140" s="15">
        <f t="array" ref="O6140">_xlfn.XLOOKUP(M6140,reference_postal_code!$B$2:$B$11,reference_postal_code!$A$2:$A$11)</f>
        <v>40111</v>
      </c>
      <c r="P6140" s="15" t="s">
        <v>117</v>
      </c>
      <c r="Q6140" s="15" t="s">
        <v>3113</v>
      </c>
      <c r="R6140" s="15" t="s">
        <v>65</v>
      </c>
      <c r="S6140" s="15" t="s">
        <v>83</v>
      </c>
      <c r="T6140" s="15" t="s">
        <v>3114</v>
      </c>
      <c r="U6140" s="28">
        <v>472560.0</v>
      </c>
      <c r="V6140" s="15">
        <v>11.0</v>
      </c>
      <c r="W6140" s="31">
        <v>0.2</v>
      </c>
      <c r="X6140" s="28">
        <v>165396.0</v>
      </c>
    </row>
    <row r="6141" ht="15.75" customHeight="1">
      <c r="A6141" s="15">
        <v>2515.0</v>
      </c>
      <c r="B6141" s="15" t="s">
        <v>8250</v>
      </c>
      <c r="C6141" s="18">
        <v>42685.0</v>
      </c>
      <c r="D6141" s="18">
        <v>42691.0</v>
      </c>
      <c r="E6141" s="18">
        <f t="shared" si="1"/>
        <v>42691</v>
      </c>
      <c r="F6141" s="15" t="s">
        <v>55</v>
      </c>
      <c r="G6141" s="15" t="s">
        <v>5464</v>
      </c>
      <c r="H6141" s="15" t="s">
        <v>5465</v>
      </c>
      <c r="I6141" s="15" t="s">
        <v>128</v>
      </c>
      <c r="J6141" s="15" t="s">
        <v>60</v>
      </c>
      <c r="K6141" s="15" t="s">
        <v>29</v>
      </c>
      <c r="L6141" s="15" t="str">
        <f t="array" ref="L6141">_xlfn.XLOOKUP(M6141,reference_province_to_city!$A$2:$A$11,reference_province_to_city!$B$2:$B$11)</f>
        <v>Palembang</v>
      </c>
      <c r="M6141" s="15" t="s">
        <v>13</v>
      </c>
      <c r="N6141" s="15">
        <v>30111.0</v>
      </c>
      <c r="O6141" s="15">
        <f t="array" ref="O6141">_xlfn.XLOOKUP(M6141,reference_postal_code!$B$2:$B$11,reference_postal_code!$A$2:$A$11)</f>
        <v>30111</v>
      </c>
      <c r="P6141" s="15" t="s">
        <v>77</v>
      </c>
      <c r="Q6141" s="15" t="s">
        <v>5338</v>
      </c>
      <c r="R6141" s="15" t="s">
        <v>106</v>
      </c>
      <c r="S6141" s="15" t="s">
        <v>107</v>
      </c>
      <c r="T6141" s="15" t="s">
        <v>5339</v>
      </c>
      <c r="U6141" s="28">
        <v>719880.0</v>
      </c>
      <c r="V6141" s="15">
        <v>2.0</v>
      </c>
      <c r="W6141" s="31">
        <v>0.3</v>
      </c>
      <c r="X6141" s="28">
        <v>-30852.0</v>
      </c>
    </row>
    <row r="6142" ht="15.75" customHeight="1">
      <c r="A6142" s="15">
        <v>2783.0</v>
      </c>
      <c r="B6142" s="15" t="s">
        <v>8251</v>
      </c>
      <c r="C6142" s="18">
        <v>42685.0</v>
      </c>
      <c r="D6142" s="18">
        <v>42690.0</v>
      </c>
      <c r="E6142" s="18">
        <f t="shared" si="1"/>
        <v>42690</v>
      </c>
      <c r="F6142" s="15" t="s">
        <v>55</v>
      </c>
      <c r="G6142" s="15" t="s">
        <v>3387</v>
      </c>
      <c r="H6142" s="15" t="s">
        <v>3388</v>
      </c>
      <c r="I6142" s="15" t="s">
        <v>59</v>
      </c>
      <c r="J6142" s="15" t="s">
        <v>60</v>
      </c>
      <c r="K6142" s="15" t="s">
        <v>17</v>
      </c>
      <c r="L6142" s="15" t="str">
        <f t="array" ref="L6142">_xlfn.XLOOKUP(M6142,reference_province_to_city!$A$2:$A$11,reference_province_to_city!$B$2:$B$11)</f>
        <v>Semarang</v>
      </c>
      <c r="M6142" s="15" t="s">
        <v>15</v>
      </c>
      <c r="N6142" s="15">
        <v>50111.0</v>
      </c>
      <c r="O6142" s="15">
        <f t="array" ref="O6142">_xlfn.XLOOKUP(M6142,reference_postal_code!$B$2:$B$11,reference_postal_code!$A$2:$A$11)</f>
        <v>50111</v>
      </c>
      <c r="P6142" s="15" t="s">
        <v>77</v>
      </c>
      <c r="Q6142" s="15" t="s">
        <v>3706</v>
      </c>
      <c r="R6142" s="15" t="s">
        <v>110</v>
      </c>
      <c r="S6142" s="15" t="s">
        <v>111</v>
      </c>
      <c r="T6142" s="15" t="s">
        <v>3707</v>
      </c>
      <c r="U6142" s="28">
        <v>3869700.0</v>
      </c>
      <c r="V6142" s="15">
        <v>2.0</v>
      </c>
      <c r="W6142" s="31">
        <v>0.0</v>
      </c>
      <c r="X6142" s="28">
        <v>1122213.0</v>
      </c>
    </row>
    <row r="6143" ht="15.75" customHeight="1">
      <c r="A6143" s="15">
        <v>1780.0</v>
      </c>
      <c r="B6143" s="15" t="s">
        <v>8252</v>
      </c>
      <c r="C6143" s="18">
        <v>42685.0</v>
      </c>
      <c r="D6143" s="18">
        <v>42690.0</v>
      </c>
      <c r="E6143" s="18">
        <f t="shared" si="1"/>
        <v>42690</v>
      </c>
      <c r="F6143" s="15" t="s">
        <v>55</v>
      </c>
      <c r="G6143" s="15" t="s">
        <v>7021</v>
      </c>
      <c r="H6143" s="15" t="s">
        <v>7022</v>
      </c>
      <c r="I6143" s="15" t="s">
        <v>59</v>
      </c>
      <c r="J6143" s="15" t="s">
        <v>60</v>
      </c>
      <c r="K6143" s="15" t="s">
        <v>10</v>
      </c>
      <c r="L6143" s="15" t="str">
        <f t="array" ref="L6143">_xlfn.XLOOKUP(M6143,reference_province_to_city!$A$2:$A$11,reference_province_to_city!$B$2:$B$11)</f>
        <v>Jakarta</v>
      </c>
      <c r="M6143" s="15" t="s">
        <v>7</v>
      </c>
      <c r="N6143" s="15">
        <v>10110.0</v>
      </c>
      <c r="O6143" s="15">
        <f t="array" ref="O6143">_xlfn.XLOOKUP(M6143,reference_postal_code!$B$2:$B$11,reference_postal_code!$A$2:$A$11)</f>
        <v>10110</v>
      </c>
      <c r="P6143" s="15" t="s">
        <v>117</v>
      </c>
      <c r="Q6143" s="15" t="s">
        <v>4253</v>
      </c>
      <c r="R6143" s="15" t="s">
        <v>110</v>
      </c>
      <c r="S6143" s="15" t="s">
        <v>149</v>
      </c>
      <c r="T6143" s="15" t="s">
        <v>4254</v>
      </c>
      <c r="U6143" s="28">
        <v>899550.0</v>
      </c>
      <c r="V6143" s="15">
        <v>3.0</v>
      </c>
      <c r="W6143" s="31">
        <v>0.0</v>
      </c>
      <c r="X6143" s="28">
        <v>224887.0</v>
      </c>
    </row>
    <row r="6144" ht="15.75" customHeight="1">
      <c r="A6144" s="15">
        <v>4726.0</v>
      </c>
      <c r="B6144" s="15" t="s">
        <v>8244</v>
      </c>
      <c r="C6144" s="18">
        <v>42685.0</v>
      </c>
      <c r="D6144" s="18">
        <v>42689.0</v>
      </c>
      <c r="E6144" s="18">
        <f t="shared" si="1"/>
        <v>42689</v>
      </c>
      <c r="F6144" s="15" t="s">
        <v>55</v>
      </c>
      <c r="G6144" s="15" t="s">
        <v>1289</v>
      </c>
      <c r="H6144" s="15" t="s">
        <v>1290</v>
      </c>
      <c r="I6144" s="15" t="s">
        <v>76</v>
      </c>
      <c r="J6144" s="15" t="s">
        <v>60</v>
      </c>
      <c r="K6144" s="15" t="s">
        <v>26</v>
      </c>
      <c r="L6144" s="15" t="str">
        <f t="array" ref="L6144">_xlfn.XLOOKUP(M6144,reference_province_to_city!$A$2:$A$11,reference_province_to_city!$B$2:$B$11)</f>
        <v>Denpasar</v>
      </c>
      <c r="M6144" s="15" t="s">
        <v>24</v>
      </c>
      <c r="N6144" s="15">
        <v>80231.0</v>
      </c>
      <c r="O6144" s="15">
        <f t="array" ref="O6144">_xlfn.XLOOKUP(M6144,reference_postal_code!$B$2:$B$11,reference_postal_code!$A$2:$A$11)</f>
        <v>80231</v>
      </c>
      <c r="P6144" s="15" t="s">
        <v>63</v>
      </c>
      <c r="Q6144" s="15" t="s">
        <v>7536</v>
      </c>
      <c r="R6144" s="15" t="s">
        <v>65</v>
      </c>
      <c r="S6144" s="15" t="s">
        <v>222</v>
      </c>
      <c r="T6144" s="15" t="s">
        <v>7537</v>
      </c>
      <c r="U6144" s="28">
        <v>1.007316E7</v>
      </c>
      <c r="V6144" s="15">
        <v>3.0</v>
      </c>
      <c r="W6144" s="31">
        <v>0.2</v>
      </c>
      <c r="X6144" s="28">
        <v>755487.0</v>
      </c>
    </row>
    <row r="6145" ht="15.75" customHeight="1">
      <c r="A6145" s="15">
        <v>2514.0</v>
      </c>
      <c r="B6145" s="15" t="s">
        <v>8250</v>
      </c>
      <c r="C6145" s="18">
        <v>42685.0</v>
      </c>
      <c r="D6145" s="18">
        <v>42691.0</v>
      </c>
      <c r="E6145" s="18">
        <f t="shared" si="1"/>
        <v>42691</v>
      </c>
      <c r="F6145" s="15" t="s">
        <v>55</v>
      </c>
      <c r="G6145" s="15" t="s">
        <v>5464</v>
      </c>
      <c r="H6145" s="15" t="s">
        <v>5465</v>
      </c>
      <c r="I6145" s="15" t="s">
        <v>128</v>
      </c>
      <c r="J6145" s="15" t="s">
        <v>60</v>
      </c>
      <c r="K6145" s="15" t="s">
        <v>29</v>
      </c>
      <c r="L6145" s="15" t="str">
        <f t="array" ref="L6145">_xlfn.XLOOKUP(M6145,reference_province_to_city!$A$2:$A$11,reference_province_to_city!$B$2:$B$11)</f>
        <v>Palembang</v>
      </c>
      <c r="M6145" s="15" t="s">
        <v>13</v>
      </c>
      <c r="N6145" s="15">
        <v>30111.0</v>
      </c>
      <c r="O6145" s="15">
        <f t="array" ref="O6145">_xlfn.XLOOKUP(M6145,reference_postal_code!$B$2:$B$11,reference_postal_code!$A$2:$A$11)</f>
        <v>30111</v>
      </c>
      <c r="P6145" s="15" t="s">
        <v>77</v>
      </c>
      <c r="Q6145" s="15" t="s">
        <v>3818</v>
      </c>
      <c r="R6145" s="15" t="s">
        <v>110</v>
      </c>
      <c r="S6145" s="15" t="s">
        <v>149</v>
      </c>
      <c r="T6145" s="15" t="s">
        <v>3819</v>
      </c>
      <c r="U6145" s="28">
        <v>1439520.0</v>
      </c>
      <c r="V6145" s="15">
        <v>4.0</v>
      </c>
      <c r="W6145" s="31">
        <v>0.2</v>
      </c>
      <c r="X6145" s="28">
        <v>17994.0</v>
      </c>
    </row>
    <row r="6146" ht="15.75" customHeight="1">
      <c r="A6146" s="15">
        <v>7030.0</v>
      </c>
      <c r="B6146" s="15" t="s">
        <v>8249</v>
      </c>
      <c r="C6146" s="18">
        <v>42685.0</v>
      </c>
      <c r="D6146" s="18">
        <v>42690.0</v>
      </c>
      <c r="E6146" s="18">
        <f t="shared" si="1"/>
        <v>42690</v>
      </c>
      <c r="F6146" s="15" t="s">
        <v>55</v>
      </c>
      <c r="G6146" s="15" t="s">
        <v>4952</v>
      </c>
      <c r="H6146" s="15" t="s">
        <v>4953</v>
      </c>
      <c r="I6146" s="15" t="s">
        <v>128</v>
      </c>
      <c r="J6146" s="15" t="s">
        <v>60</v>
      </c>
      <c r="K6146" s="15" t="s">
        <v>33</v>
      </c>
      <c r="L6146" s="15" t="str">
        <f t="array" ref="L6146">_xlfn.XLOOKUP(M6146,reference_province_to_city!$A$2:$A$11,reference_province_to_city!$B$2:$B$11)</f>
        <v>Makassar</v>
      </c>
      <c r="M6146" s="15" t="s">
        <v>25</v>
      </c>
      <c r="N6146" s="15">
        <v>90111.0</v>
      </c>
      <c r="O6146" s="15">
        <f t="array" ref="O6146">_xlfn.XLOOKUP(M6146,reference_postal_code!$B$2:$B$11,reference_postal_code!$A$2:$A$11)</f>
        <v>90111</v>
      </c>
      <c r="P6146" s="15" t="s">
        <v>63</v>
      </c>
      <c r="Q6146" s="15" t="s">
        <v>4639</v>
      </c>
      <c r="R6146" s="15" t="s">
        <v>65</v>
      </c>
      <c r="S6146" s="15" t="s">
        <v>87</v>
      </c>
      <c r="T6146" s="15" t="s">
        <v>4640</v>
      </c>
      <c r="U6146" s="28">
        <v>422100.0</v>
      </c>
      <c r="V6146" s="15">
        <v>3.0</v>
      </c>
      <c r="W6146" s="31">
        <v>0.0</v>
      </c>
      <c r="X6146" s="28">
        <v>118188.0</v>
      </c>
    </row>
    <row r="6147" ht="15.75" customHeight="1">
      <c r="A6147" s="15">
        <v>7035.0</v>
      </c>
      <c r="B6147" s="15" t="s">
        <v>8249</v>
      </c>
      <c r="C6147" s="18">
        <v>42685.0</v>
      </c>
      <c r="D6147" s="18">
        <v>42690.0</v>
      </c>
      <c r="E6147" s="18">
        <f t="shared" si="1"/>
        <v>42690</v>
      </c>
      <c r="F6147" s="15" t="s">
        <v>55</v>
      </c>
      <c r="G6147" s="15" t="s">
        <v>4952</v>
      </c>
      <c r="H6147" s="15" t="s">
        <v>4953</v>
      </c>
      <c r="I6147" s="15" t="s">
        <v>128</v>
      </c>
      <c r="J6147" s="15" t="s">
        <v>60</v>
      </c>
      <c r="K6147" s="15" t="s">
        <v>33</v>
      </c>
      <c r="L6147" s="15" t="str">
        <f t="array" ref="L6147">_xlfn.XLOOKUP(M6147,reference_province_to_city!$A$2:$A$11,reference_province_to_city!$B$2:$B$11)</f>
        <v>Makassar</v>
      </c>
      <c r="M6147" s="15" t="s">
        <v>25</v>
      </c>
      <c r="N6147" s="15">
        <v>90111.0</v>
      </c>
      <c r="O6147" s="15">
        <f t="array" ref="O6147">_xlfn.XLOOKUP(M6147,reference_postal_code!$B$2:$B$11,reference_postal_code!$A$2:$A$11)</f>
        <v>90111</v>
      </c>
      <c r="P6147" s="15" t="s">
        <v>63</v>
      </c>
      <c r="Q6147" s="15" t="s">
        <v>4892</v>
      </c>
      <c r="R6147" s="15" t="s">
        <v>65</v>
      </c>
      <c r="S6147" s="15" t="s">
        <v>83</v>
      </c>
      <c r="T6147" s="15" t="s">
        <v>4893</v>
      </c>
      <c r="U6147" s="28">
        <v>528480.0</v>
      </c>
      <c r="V6147" s="15">
        <v>3.0</v>
      </c>
      <c r="W6147" s="31">
        <v>0.2</v>
      </c>
      <c r="X6147" s="28">
        <v>171756.0</v>
      </c>
    </row>
    <row r="6148" ht="15.75" customHeight="1">
      <c r="A6148" s="15">
        <v>8121.0</v>
      </c>
      <c r="B6148" s="15" t="s">
        <v>8246</v>
      </c>
      <c r="C6148" s="18">
        <v>42685.0</v>
      </c>
      <c r="D6148" s="18">
        <v>42690.0</v>
      </c>
      <c r="E6148" s="18">
        <f t="shared" si="1"/>
        <v>42690</v>
      </c>
      <c r="F6148" s="15" t="s">
        <v>55</v>
      </c>
      <c r="G6148" s="15" t="s">
        <v>2057</v>
      </c>
      <c r="H6148" s="15" t="s">
        <v>2058</v>
      </c>
      <c r="I6148" s="15" t="s">
        <v>59</v>
      </c>
      <c r="J6148" s="15" t="s">
        <v>60</v>
      </c>
      <c r="K6148" s="15" t="s">
        <v>14</v>
      </c>
      <c r="L6148" s="15" t="str">
        <f t="array" ref="L6148">_xlfn.XLOOKUP(M6148,reference_province_to_city!$A$2:$A$11,reference_province_to_city!$B$2:$B$11)</f>
        <v>Bandung</v>
      </c>
      <c r="M6148" s="15" t="s">
        <v>12</v>
      </c>
      <c r="N6148" s="15">
        <v>40111.0</v>
      </c>
      <c r="O6148" s="15">
        <f t="array" ref="O6148">_xlfn.XLOOKUP(M6148,reference_postal_code!$B$2:$B$11,reference_postal_code!$A$2:$A$11)</f>
        <v>40111</v>
      </c>
      <c r="P6148" s="15" t="s">
        <v>117</v>
      </c>
      <c r="Q6148" s="15" t="s">
        <v>2366</v>
      </c>
      <c r="R6148" s="15" t="s">
        <v>106</v>
      </c>
      <c r="S6148" s="15" t="s">
        <v>107</v>
      </c>
      <c r="T6148" s="15" t="s">
        <v>2367</v>
      </c>
      <c r="U6148" s="28">
        <v>6767280.0</v>
      </c>
      <c r="V6148" s="15">
        <v>3.0</v>
      </c>
      <c r="W6148" s="31">
        <v>0.2</v>
      </c>
      <c r="X6148" s="28">
        <v>0.0</v>
      </c>
    </row>
    <row r="6149" ht="15.75" customHeight="1">
      <c r="A6149" s="15">
        <v>9400.0</v>
      </c>
      <c r="B6149" s="15" t="s">
        <v>8253</v>
      </c>
      <c r="C6149" s="18">
        <v>42685.0</v>
      </c>
      <c r="D6149" s="18">
        <v>42689.0</v>
      </c>
      <c r="E6149" s="18">
        <f t="shared" si="1"/>
        <v>42689</v>
      </c>
      <c r="F6149" s="15" t="s">
        <v>55</v>
      </c>
      <c r="G6149" s="15" t="s">
        <v>8254</v>
      </c>
      <c r="H6149" s="15" t="s">
        <v>8255</v>
      </c>
      <c r="I6149" s="15" t="s">
        <v>59</v>
      </c>
      <c r="J6149" s="15" t="s">
        <v>60</v>
      </c>
      <c r="K6149" s="15" t="s">
        <v>10</v>
      </c>
      <c r="L6149" s="15" t="str">
        <f t="array" ref="L6149">_xlfn.XLOOKUP(M6149,reference_province_to_city!$A$2:$A$11,reference_province_to_city!$B$2:$B$11)</f>
        <v>Jakarta</v>
      </c>
      <c r="M6149" s="15" t="s">
        <v>7</v>
      </c>
      <c r="N6149" s="15">
        <v>10110.0</v>
      </c>
      <c r="O6149" s="15">
        <f t="array" ref="O6149">_xlfn.XLOOKUP(M6149,reference_postal_code!$B$2:$B$11,reference_postal_code!$A$2:$A$11)</f>
        <v>10110</v>
      </c>
      <c r="P6149" s="15" t="s">
        <v>117</v>
      </c>
      <c r="Q6149" s="15" t="s">
        <v>4564</v>
      </c>
      <c r="R6149" s="15" t="s">
        <v>65</v>
      </c>
      <c r="S6149" s="15" t="s">
        <v>93</v>
      </c>
      <c r="T6149" s="15" t="s">
        <v>1324</v>
      </c>
      <c r="U6149" s="28">
        <v>211680.0</v>
      </c>
      <c r="V6149" s="15">
        <v>6.0</v>
      </c>
      <c r="W6149" s="31">
        <v>0.2</v>
      </c>
      <c r="X6149" s="28">
        <v>18522.0</v>
      </c>
    </row>
    <row r="6150" ht="15.75" customHeight="1">
      <c r="A6150" s="15">
        <v>7034.0</v>
      </c>
      <c r="B6150" s="15" t="s">
        <v>8249</v>
      </c>
      <c r="C6150" s="18">
        <v>42685.0</v>
      </c>
      <c r="D6150" s="18">
        <v>42690.0</v>
      </c>
      <c r="E6150" s="18">
        <f t="shared" si="1"/>
        <v>42690</v>
      </c>
      <c r="F6150" s="15" t="s">
        <v>55</v>
      </c>
      <c r="G6150" s="15" t="s">
        <v>4952</v>
      </c>
      <c r="H6150" s="15" t="s">
        <v>4953</v>
      </c>
      <c r="I6150" s="15" t="s">
        <v>128</v>
      </c>
      <c r="J6150" s="15" t="s">
        <v>60</v>
      </c>
      <c r="K6150" s="15" t="s">
        <v>33</v>
      </c>
      <c r="L6150" s="15" t="str">
        <f t="array" ref="L6150">_xlfn.XLOOKUP(M6150,reference_province_to_city!$A$2:$A$11,reference_province_to_city!$B$2:$B$11)</f>
        <v>Makassar</v>
      </c>
      <c r="M6150" s="15" t="s">
        <v>25</v>
      </c>
      <c r="N6150" s="15">
        <v>90111.0</v>
      </c>
      <c r="O6150" s="15">
        <f t="array" ref="O6150">_xlfn.XLOOKUP(M6150,reference_postal_code!$B$2:$B$11,reference_postal_code!$A$2:$A$11)</f>
        <v>90111</v>
      </c>
      <c r="P6150" s="15" t="s">
        <v>63</v>
      </c>
      <c r="Q6150" s="15" t="s">
        <v>5895</v>
      </c>
      <c r="R6150" s="15" t="s">
        <v>65</v>
      </c>
      <c r="S6150" s="15" t="s">
        <v>83</v>
      </c>
      <c r="T6150" s="15" t="s">
        <v>5896</v>
      </c>
      <c r="U6150" s="28">
        <v>825120.0</v>
      </c>
      <c r="V6150" s="15">
        <v>3.0</v>
      </c>
      <c r="W6150" s="31">
        <v>0.2</v>
      </c>
      <c r="X6150" s="28">
        <v>257850.0</v>
      </c>
    </row>
    <row r="6151" ht="15.75" customHeight="1">
      <c r="A6151" s="15">
        <v>1781.0</v>
      </c>
      <c r="B6151" s="15" t="s">
        <v>8252</v>
      </c>
      <c r="C6151" s="18">
        <v>42685.0</v>
      </c>
      <c r="D6151" s="18">
        <v>42690.0</v>
      </c>
      <c r="E6151" s="18">
        <f t="shared" si="1"/>
        <v>42690</v>
      </c>
      <c r="F6151" s="15" t="s">
        <v>55</v>
      </c>
      <c r="G6151" s="15" t="s">
        <v>7021</v>
      </c>
      <c r="H6151" s="15" t="s">
        <v>7022</v>
      </c>
      <c r="I6151" s="15" t="s">
        <v>59</v>
      </c>
      <c r="J6151" s="15" t="s">
        <v>60</v>
      </c>
      <c r="K6151" s="15" t="s">
        <v>10</v>
      </c>
      <c r="L6151" s="15" t="str">
        <f t="array" ref="L6151">_xlfn.XLOOKUP(M6151,reference_province_to_city!$A$2:$A$11,reference_province_to_city!$B$2:$B$11)</f>
        <v>Jakarta</v>
      </c>
      <c r="M6151" s="15" t="s">
        <v>7</v>
      </c>
      <c r="N6151" s="15">
        <v>10110.0</v>
      </c>
      <c r="O6151" s="15">
        <f t="array" ref="O6151">_xlfn.XLOOKUP(M6151,reference_postal_code!$B$2:$B$11,reference_postal_code!$A$2:$A$11)</f>
        <v>10110</v>
      </c>
      <c r="P6151" s="15" t="s">
        <v>117</v>
      </c>
      <c r="Q6151" s="15" t="s">
        <v>1779</v>
      </c>
      <c r="R6151" s="15" t="s">
        <v>65</v>
      </c>
      <c r="S6151" s="15" t="s">
        <v>87</v>
      </c>
      <c r="T6151" s="15" t="s">
        <v>1780</v>
      </c>
      <c r="U6151" s="28">
        <v>1250400.0</v>
      </c>
      <c r="V6151" s="15">
        <v>1.0</v>
      </c>
      <c r="W6151" s="31">
        <v>0.0</v>
      </c>
      <c r="X6151" s="28">
        <v>312600.0</v>
      </c>
    </row>
    <row r="6152" ht="15.75" customHeight="1">
      <c r="A6152" s="15">
        <v>7031.0</v>
      </c>
      <c r="B6152" s="15" t="s">
        <v>8249</v>
      </c>
      <c r="C6152" s="18">
        <v>42685.0</v>
      </c>
      <c r="D6152" s="18">
        <v>42690.0</v>
      </c>
      <c r="E6152" s="18">
        <f t="shared" si="1"/>
        <v>42690</v>
      </c>
      <c r="F6152" s="15" t="s">
        <v>55</v>
      </c>
      <c r="G6152" s="15" t="s">
        <v>4952</v>
      </c>
      <c r="H6152" s="15" t="s">
        <v>4953</v>
      </c>
      <c r="I6152" s="15" t="s">
        <v>128</v>
      </c>
      <c r="J6152" s="15" t="s">
        <v>60</v>
      </c>
      <c r="K6152" s="15" t="s">
        <v>33</v>
      </c>
      <c r="L6152" s="15" t="str">
        <f t="array" ref="L6152">_xlfn.XLOOKUP(M6152,reference_province_to_city!$A$2:$A$11,reference_province_to_city!$B$2:$B$11)</f>
        <v>Makassar</v>
      </c>
      <c r="M6152" s="15" t="s">
        <v>25</v>
      </c>
      <c r="N6152" s="15">
        <v>90111.0</v>
      </c>
      <c r="O6152" s="15">
        <f t="array" ref="O6152">_xlfn.XLOOKUP(M6152,reference_postal_code!$B$2:$B$11,reference_postal_code!$A$2:$A$11)</f>
        <v>90111</v>
      </c>
      <c r="P6152" s="15" t="s">
        <v>63</v>
      </c>
      <c r="Q6152" s="15" t="s">
        <v>5943</v>
      </c>
      <c r="R6152" s="15" t="s">
        <v>110</v>
      </c>
      <c r="S6152" s="15" t="s">
        <v>149</v>
      </c>
      <c r="T6152" s="15" t="s">
        <v>5944</v>
      </c>
      <c r="U6152" s="28">
        <v>540000.0</v>
      </c>
      <c r="V6152" s="15">
        <v>2.0</v>
      </c>
      <c r="W6152" s="31">
        <v>0.0</v>
      </c>
      <c r="X6152" s="28">
        <v>97200.0</v>
      </c>
    </row>
    <row r="6153" ht="15.75" customHeight="1">
      <c r="A6153" s="15">
        <v>7032.0</v>
      </c>
      <c r="B6153" s="15" t="s">
        <v>8249</v>
      </c>
      <c r="C6153" s="18">
        <v>42685.0</v>
      </c>
      <c r="D6153" s="18">
        <v>42690.0</v>
      </c>
      <c r="E6153" s="18">
        <f t="shared" si="1"/>
        <v>42690</v>
      </c>
      <c r="F6153" s="15" t="s">
        <v>55</v>
      </c>
      <c r="G6153" s="15" t="s">
        <v>4952</v>
      </c>
      <c r="H6153" s="15" t="s">
        <v>4953</v>
      </c>
      <c r="I6153" s="15" t="s">
        <v>128</v>
      </c>
      <c r="J6153" s="15" t="s">
        <v>60</v>
      </c>
      <c r="K6153" s="15" t="s">
        <v>33</v>
      </c>
      <c r="L6153" s="15" t="str">
        <f t="array" ref="L6153">_xlfn.XLOOKUP(M6153,reference_province_to_city!$A$2:$A$11,reference_province_to_city!$B$2:$B$11)</f>
        <v>Makassar</v>
      </c>
      <c r="M6153" s="15" t="s">
        <v>25</v>
      </c>
      <c r="N6153" s="15">
        <v>90111.0</v>
      </c>
      <c r="O6153" s="15">
        <f t="array" ref="O6153">_xlfn.XLOOKUP(M6153,reference_postal_code!$B$2:$B$11,reference_postal_code!$A$2:$A$11)</f>
        <v>90111</v>
      </c>
      <c r="P6153" s="15" t="s">
        <v>63</v>
      </c>
      <c r="Q6153" s="15" t="s">
        <v>4654</v>
      </c>
      <c r="R6153" s="15" t="s">
        <v>65</v>
      </c>
      <c r="S6153" s="15" t="s">
        <v>93</v>
      </c>
      <c r="T6153" s="15" t="s">
        <v>4655</v>
      </c>
      <c r="U6153" s="28">
        <v>1394100.0</v>
      </c>
      <c r="V6153" s="15">
        <v>3.0</v>
      </c>
      <c r="W6153" s="31">
        <v>0.0</v>
      </c>
      <c r="X6153" s="28">
        <v>376407.0</v>
      </c>
    </row>
    <row r="6154" ht="15.75" customHeight="1">
      <c r="A6154" s="15">
        <v>2884.0</v>
      </c>
      <c r="B6154" s="15" t="s">
        <v>8256</v>
      </c>
      <c r="C6154" s="18">
        <v>42685.0</v>
      </c>
      <c r="D6154" s="18">
        <v>42690.0</v>
      </c>
      <c r="E6154" s="18">
        <f t="shared" si="1"/>
        <v>42690</v>
      </c>
      <c r="F6154" s="15" t="s">
        <v>114</v>
      </c>
      <c r="G6154" s="15" t="s">
        <v>2500</v>
      </c>
      <c r="H6154" s="15" t="s">
        <v>2501</v>
      </c>
      <c r="I6154" s="15" t="s">
        <v>59</v>
      </c>
      <c r="J6154" s="15" t="s">
        <v>60</v>
      </c>
      <c r="K6154" s="15" t="s">
        <v>31</v>
      </c>
      <c r="L6154" s="15" t="str">
        <f t="array" ref="L6154">_xlfn.XLOOKUP(M6154,reference_province_to_city!$A$2:$A$11,reference_province_to_city!$B$2:$B$11)</f>
        <v>Balikpapan</v>
      </c>
      <c r="M6154" s="15" t="s">
        <v>21</v>
      </c>
      <c r="N6154" s="15">
        <v>76114.0</v>
      </c>
      <c r="O6154" s="15">
        <f t="array" ref="O6154">_xlfn.XLOOKUP(M6154,reference_postal_code!$B$2:$B$11,reference_postal_code!$A$2:$A$11)</f>
        <v>76114</v>
      </c>
      <c r="P6154" s="15" t="s">
        <v>166</v>
      </c>
      <c r="Q6154" s="15" t="s">
        <v>1414</v>
      </c>
      <c r="R6154" s="15" t="s">
        <v>106</v>
      </c>
      <c r="S6154" s="15" t="s">
        <v>139</v>
      </c>
      <c r="T6154" s="15" t="s">
        <v>1415</v>
      </c>
      <c r="U6154" s="28">
        <v>104400.0</v>
      </c>
      <c r="V6154" s="15">
        <v>4.0</v>
      </c>
      <c r="W6154" s="31">
        <v>0.0</v>
      </c>
      <c r="X6154" s="28">
        <v>33408.0</v>
      </c>
    </row>
    <row r="6155" ht="15.75" customHeight="1">
      <c r="A6155" s="15">
        <v>1137.0</v>
      </c>
      <c r="B6155" s="15" t="s">
        <v>8257</v>
      </c>
      <c r="C6155" s="18">
        <v>42686.0</v>
      </c>
      <c r="D6155" s="18">
        <v>42689.0</v>
      </c>
      <c r="E6155" s="18">
        <f t="shared" si="1"/>
        <v>42689</v>
      </c>
      <c r="F6155" s="15" t="s">
        <v>114</v>
      </c>
      <c r="G6155" s="15" t="s">
        <v>1091</v>
      </c>
      <c r="H6155" s="15" t="s">
        <v>1092</v>
      </c>
      <c r="I6155" s="15" t="s">
        <v>128</v>
      </c>
      <c r="J6155" s="15" t="s">
        <v>60</v>
      </c>
      <c r="K6155" s="15" t="s">
        <v>19</v>
      </c>
      <c r="L6155" s="15" t="str">
        <f t="array" ref="L6155">_xlfn.XLOOKUP(M6155,reference_province_to_city!$A$2:$A$11,reference_province_to_city!$B$2:$B$11)</f>
        <v>Yogyakarta</v>
      </c>
      <c r="M6155" s="15" t="s">
        <v>18</v>
      </c>
      <c r="N6155" s="15">
        <v>55111.0</v>
      </c>
      <c r="O6155" s="15">
        <f t="array" ref="O6155">_xlfn.XLOOKUP(M6155,reference_postal_code!$B$2:$B$11,reference_postal_code!$A$2:$A$11)</f>
        <v>55111</v>
      </c>
      <c r="P6155" s="15" t="s">
        <v>77</v>
      </c>
      <c r="Q6155" s="15" t="s">
        <v>6571</v>
      </c>
      <c r="R6155" s="15" t="s">
        <v>65</v>
      </c>
      <c r="S6155" s="15" t="s">
        <v>173</v>
      </c>
      <c r="T6155" s="15" t="s">
        <v>6572</v>
      </c>
      <c r="U6155" s="28">
        <v>4312800.0</v>
      </c>
      <c r="V6155" s="15">
        <v>8.0</v>
      </c>
      <c r="W6155" s="31">
        <v>0.0</v>
      </c>
      <c r="X6155" s="28">
        <v>1940760.0</v>
      </c>
    </row>
    <row r="6156" ht="15.75" customHeight="1">
      <c r="A6156" s="15">
        <v>1075.0</v>
      </c>
      <c r="B6156" s="15" t="s">
        <v>8258</v>
      </c>
      <c r="C6156" s="18">
        <v>42686.0</v>
      </c>
      <c r="D6156" s="18">
        <v>42693.0</v>
      </c>
      <c r="E6156" s="18">
        <f t="shared" si="1"/>
        <v>42693</v>
      </c>
      <c r="F6156" s="15" t="s">
        <v>55</v>
      </c>
      <c r="G6156" s="15" t="s">
        <v>861</v>
      </c>
      <c r="H6156" s="15" t="s">
        <v>862</v>
      </c>
      <c r="I6156" s="15" t="s">
        <v>59</v>
      </c>
      <c r="J6156" s="15" t="s">
        <v>60</v>
      </c>
      <c r="K6156" s="15" t="s">
        <v>33</v>
      </c>
      <c r="L6156" s="15" t="str">
        <f t="array" ref="L6156">_xlfn.XLOOKUP(M6156,reference_province_to_city!$A$2:$A$11,reference_province_to_city!$B$2:$B$11)</f>
        <v>Makassar</v>
      </c>
      <c r="M6156" s="15" t="s">
        <v>25</v>
      </c>
      <c r="N6156" s="15">
        <v>90111.0</v>
      </c>
      <c r="O6156" s="15">
        <f t="array" ref="O6156">_xlfn.XLOOKUP(M6156,reference_postal_code!$B$2:$B$11,reference_postal_code!$A$2:$A$11)</f>
        <v>90111</v>
      </c>
      <c r="P6156" s="15" t="s">
        <v>63</v>
      </c>
      <c r="Q6156" s="15" t="s">
        <v>6117</v>
      </c>
      <c r="R6156" s="15" t="s">
        <v>65</v>
      </c>
      <c r="S6156" s="15" t="s">
        <v>83</v>
      </c>
      <c r="T6156" s="15" t="s">
        <v>3614</v>
      </c>
      <c r="U6156" s="28">
        <v>65520.0</v>
      </c>
      <c r="V6156" s="15">
        <v>7.0</v>
      </c>
      <c r="W6156" s="31">
        <v>0.7</v>
      </c>
      <c r="X6156" s="28">
        <v>-50232.0</v>
      </c>
    </row>
    <row r="6157" ht="15.75" customHeight="1">
      <c r="A6157" s="15">
        <v>7191.0</v>
      </c>
      <c r="B6157" s="15" t="s">
        <v>8259</v>
      </c>
      <c r="C6157" s="18">
        <v>42686.0</v>
      </c>
      <c r="D6157" s="18">
        <v>42689.0</v>
      </c>
      <c r="E6157" s="18">
        <f t="shared" si="1"/>
        <v>42689</v>
      </c>
      <c r="F6157" s="15" t="s">
        <v>125</v>
      </c>
      <c r="G6157" s="15" t="s">
        <v>1775</v>
      </c>
      <c r="H6157" s="15" t="s">
        <v>1776</v>
      </c>
      <c r="I6157" s="15" t="s">
        <v>76</v>
      </c>
      <c r="J6157" s="15" t="s">
        <v>60</v>
      </c>
      <c r="K6157" s="15" t="s">
        <v>524</v>
      </c>
      <c r="L6157" s="15" t="str">
        <f t="array" ref="L6157">_xlfn.XLOOKUP(M6157,reference_province_to_city!$A$2:$A$11,reference_province_to_city!$B$2:$B$11)</f>
        <v>Balikpapan</v>
      </c>
      <c r="M6157" s="15" t="s">
        <v>21</v>
      </c>
      <c r="N6157" s="15">
        <v>76114.0</v>
      </c>
      <c r="O6157" s="15">
        <f t="array" ref="O6157">_xlfn.XLOOKUP(M6157,reference_postal_code!$B$2:$B$11,reference_postal_code!$A$2:$A$11)</f>
        <v>76114</v>
      </c>
      <c r="P6157" s="15" t="s">
        <v>166</v>
      </c>
      <c r="Q6157" s="15" t="s">
        <v>7291</v>
      </c>
      <c r="R6157" s="15" t="s">
        <v>106</v>
      </c>
      <c r="S6157" s="15" t="s">
        <v>218</v>
      </c>
      <c r="T6157" s="15" t="s">
        <v>7292</v>
      </c>
      <c r="U6157" s="28">
        <v>1.011528E7</v>
      </c>
      <c r="V6157" s="15">
        <v>3.0</v>
      </c>
      <c r="W6157" s="31">
        <v>0.2</v>
      </c>
      <c r="X6157" s="28">
        <v>-126441.0</v>
      </c>
    </row>
    <row r="6158" ht="15.75" customHeight="1">
      <c r="A6158" s="15">
        <v>6115.0</v>
      </c>
      <c r="B6158" s="15" t="s">
        <v>8260</v>
      </c>
      <c r="C6158" s="18">
        <v>42686.0</v>
      </c>
      <c r="D6158" s="18">
        <v>42690.0</v>
      </c>
      <c r="E6158" s="18">
        <f t="shared" si="1"/>
        <v>42690</v>
      </c>
      <c r="F6158" s="15" t="s">
        <v>55</v>
      </c>
      <c r="G6158" s="15" t="s">
        <v>4130</v>
      </c>
      <c r="H6158" s="15" t="s">
        <v>4131</v>
      </c>
      <c r="I6158" s="15" t="s">
        <v>59</v>
      </c>
      <c r="J6158" s="15" t="s">
        <v>60</v>
      </c>
      <c r="K6158" s="15" t="s">
        <v>26</v>
      </c>
      <c r="L6158" s="15" t="str">
        <f t="array" ref="L6158">_xlfn.XLOOKUP(M6158,reference_province_to_city!$A$2:$A$11,reference_province_to_city!$B$2:$B$11)</f>
        <v>Denpasar</v>
      </c>
      <c r="M6158" s="15" t="s">
        <v>24</v>
      </c>
      <c r="N6158" s="15">
        <v>80231.0</v>
      </c>
      <c r="O6158" s="15">
        <f t="array" ref="O6158">_xlfn.XLOOKUP(M6158,reference_postal_code!$B$2:$B$11,reference_postal_code!$A$2:$A$11)</f>
        <v>80231</v>
      </c>
      <c r="P6158" s="15" t="s">
        <v>63</v>
      </c>
      <c r="Q6158" s="15" t="s">
        <v>4288</v>
      </c>
      <c r="R6158" s="15" t="s">
        <v>106</v>
      </c>
      <c r="S6158" s="15" t="s">
        <v>107</v>
      </c>
      <c r="T6158" s="15" t="s">
        <v>4289</v>
      </c>
      <c r="U6158" s="28">
        <v>6740580.0</v>
      </c>
      <c r="V6158" s="15">
        <v>2.0</v>
      </c>
      <c r="W6158" s="31">
        <v>0.3</v>
      </c>
      <c r="X6158" s="28">
        <v>-192588.0</v>
      </c>
    </row>
    <row r="6159" ht="15.75" customHeight="1">
      <c r="A6159" s="15">
        <v>1140.0</v>
      </c>
      <c r="B6159" s="15" t="s">
        <v>8257</v>
      </c>
      <c r="C6159" s="18">
        <v>42686.0</v>
      </c>
      <c r="D6159" s="18">
        <v>42689.0</v>
      </c>
      <c r="E6159" s="18">
        <f t="shared" si="1"/>
        <v>42689</v>
      </c>
      <c r="F6159" s="15" t="s">
        <v>114</v>
      </c>
      <c r="G6159" s="15" t="s">
        <v>1091</v>
      </c>
      <c r="H6159" s="15" t="s">
        <v>1092</v>
      </c>
      <c r="I6159" s="15" t="s">
        <v>128</v>
      </c>
      <c r="J6159" s="15" t="s">
        <v>60</v>
      </c>
      <c r="K6159" s="15" t="s">
        <v>19</v>
      </c>
      <c r="L6159" s="15" t="str">
        <f t="array" ref="L6159">_xlfn.XLOOKUP(M6159,reference_province_to_city!$A$2:$A$11,reference_province_to_city!$B$2:$B$11)</f>
        <v>Yogyakarta</v>
      </c>
      <c r="M6159" s="15" t="s">
        <v>18</v>
      </c>
      <c r="N6159" s="15">
        <v>55111.0</v>
      </c>
      <c r="O6159" s="15">
        <f t="array" ref="O6159">_xlfn.XLOOKUP(M6159,reference_postal_code!$B$2:$B$11,reference_postal_code!$A$2:$A$11)</f>
        <v>55111</v>
      </c>
      <c r="P6159" s="15" t="s">
        <v>77</v>
      </c>
      <c r="Q6159" s="15" t="s">
        <v>4564</v>
      </c>
      <c r="R6159" s="15" t="s">
        <v>65</v>
      </c>
      <c r="S6159" s="15" t="s">
        <v>93</v>
      </c>
      <c r="T6159" s="15" t="s">
        <v>1324</v>
      </c>
      <c r="U6159" s="28">
        <v>308700.0</v>
      </c>
      <c r="V6159" s="15">
        <v>7.0</v>
      </c>
      <c r="W6159" s="31">
        <v>0.0</v>
      </c>
      <c r="X6159" s="28">
        <v>83349.0</v>
      </c>
    </row>
    <row r="6160" ht="15.75" customHeight="1">
      <c r="A6160" s="15">
        <v>1138.0</v>
      </c>
      <c r="B6160" s="15" t="s">
        <v>8257</v>
      </c>
      <c r="C6160" s="18">
        <v>42686.0</v>
      </c>
      <c r="D6160" s="18">
        <v>42689.0</v>
      </c>
      <c r="E6160" s="18">
        <f t="shared" si="1"/>
        <v>42689</v>
      </c>
      <c r="F6160" s="15" t="s">
        <v>114</v>
      </c>
      <c r="G6160" s="15" t="s">
        <v>1091</v>
      </c>
      <c r="H6160" s="15" t="s">
        <v>1092</v>
      </c>
      <c r="I6160" s="15" t="s">
        <v>128</v>
      </c>
      <c r="J6160" s="15" t="s">
        <v>60</v>
      </c>
      <c r="K6160" s="15" t="s">
        <v>19</v>
      </c>
      <c r="L6160" s="15" t="str">
        <f t="array" ref="L6160">_xlfn.XLOOKUP(M6160,reference_province_to_city!$A$2:$A$11,reference_province_to_city!$B$2:$B$11)</f>
        <v>Yogyakarta</v>
      </c>
      <c r="M6160" s="15" t="s">
        <v>18</v>
      </c>
      <c r="N6160" s="15">
        <v>55111.0</v>
      </c>
      <c r="O6160" s="15">
        <f t="array" ref="O6160">_xlfn.XLOOKUP(M6160,reference_postal_code!$B$2:$B$11,reference_postal_code!$A$2:$A$11)</f>
        <v>55111</v>
      </c>
      <c r="P6160" s="15" t="s">
        <v>77</v>
      </c>
      <c r="Q6160" s="15" t="s">
        <v>4576</v>
      </c>
      <c r="R6160" s="15" t="s">
        <v>65</v>
      </c>
      <c r="S6160" s="15" t="s">
        <v>222</v>
      </c>
      <c r="T6160" s="15" t="s">
        <v>4577</v>
      </c>
      <c r="U6160" s="28">
        <v>565200.0</v>
      </c>
      <c r="V6160" s="15">
        <v>2.0</v>
      </c>
      <c r="W6160" s="31">
        <v>0.0</v>
      </c>
      <c r="X6160" s="28">
        <v>158256.0</v>
      </c>
    </row>
    <row r="6161" ht="15.75" customHeight="1">
      <c r="A6161" s="15">
        <v>6114.0</v>
      </c>
      <c r="B6161" s="15" t="s">
        <v>8260</v>
      </c>
      <c r="C6161" s="18">
        <v>42686.0</v>
      </c>
      <c r="D6161" s="18">
        <v>42690.0</v>
      </c>
      <c r="E6161" s="18">
        <f t="shared" si="1"/>
        <v>42690</v>
      </c>
      <c r="F6161" s="15" t="s">
        <v>55</v>
      </c>
      <c r="G6161" s="15" t="s">
        <v>4130</v>
      </c>
      <c r="H6161" s="15" t="s">
        <v>4131</v>
      </c>
      <c r="I6161" s="15" t="s">
        <v>59</v>
      </c>
      <c r="J6161" s="15" t="s">
        <v>60</v>
      </c>
      <c r="K6161" s="15" t="s">
        <v>26</v>
      </c>
      <c r="L6161" s="15" t="str">
        <f t="array" ref="L6161">_xlfn.XLOOKUP(M6161,reference_province_to_city!$A$2:$A$11,reference_province_to_city!$B$2:$B$11)</f>
        <v>Denpasar</v>
      </c>
      <c r="M6161" s="15" t="s">
        <v>24</v>
      </c>
      <c r="N6161" s="15">
        <v>80231.0</v>
      </c>
      <c r="O6161" s="15">
        <f t="array" ref="O6161">_xlfn.XLOOKUP(M6161,reference_postal_code!$B$2:$B$11,reference_postal_code!$A$2:$A$11)</f>
        <v>80231</v>
      </c>
      <c r="P6161" s="15" t="s">
        <v>63</v>
      </c>
      <c r="Q6161" s="15" t="s">
        <v>2026</v>
      </c>
      <c r="R6161" s="15" t="s">
        <v>106</v>
      </c>
      <c r="S6161" s="15" t="s">
        <v>107</v>
      </c>
      <c r="T6161" s="15" t="s">
        <v>2027</v>
      </c>
      <c r="U6161" s="28">
        <v>2.305611E7</v>
      </c>
      <c r="V6161" s="15">
        <v>9.0</v>
      </c>
      <c r="W6161" s="31">
        <v>0.3</v>
      </c>
      <c r="X6161" s="28">
        <v>0.0</v>
      </c>
    </row>
    <row r="6162" ht="15.75" customHeight="1">
      <c r="A6162" s="15">
        <v>6112.0</v>
      </c>
      <c r="B6162" s="15" t="s">
        <v>8260</v>
      </c>
      <c r="C6162" s="18">
        <v>42686.0</v>
      </c>
      <c r="D6162" s="18">
        <v>42690.0</v>
      </c>
      <c r="E6162" s="18">
        <f t="shared" si="1"/>
        <v>42690</v>
      </c>
      <c r="F6162" s="15" t="s">
        <v>55</v>
      </c>
      <c r="G6162" s="15" t="s">
        <v>4130</v>
      </c>
      <c r="H6162" s="15" t="s">
        <v>4131</v>
      </c>
      <c r="I6162" s="15" t="s">
        <v>59</v>
      </c>
      <c r="J6162" s="15" t="s">
        <v>60</v>
      </c>
      <c r="K6162" s="15" t="s">
        <v>26</v>
      </c>
      <c r="L6162" s="15" t="str">
        <f t="array" ref="L6162">_xlfn.XLOOKUP(M6162,reference_province_to_city!$A$2:$A$11,reference_province_to_city!$B$2:$B$11)</f>
        <v>Denpasar</v>
      </c>
      <c r="M6162" s="15" t="s">
        <v>24</v>
      </c>
      <c r="O6162" s="15">
        <f t="array" ref="O6162">_xlfn.XLOOKUP(M6162,reference_postal_code!$B$2:$B$11,reference_postal_code!$A$2:$A$11)</f>
        <v>80231</v>
      </c>
      <c r="P6162" s="15" t="s">
        <v>63</v>
      </c>
      <c r="Q6162" s="15" t="s">
        <v>250</v>
      </c>
      <c r="R6162" s="15" t="s">
        <v>65</v>
      </c>
      <c r="S6162" s="15" t="s">
        <v>222</v>
      </c>
      <c r="T6162" s="15" t="s">
        <v>251</v>
      </c>
      <c r="U6162" s="28">
        <v>1651440.0</v>
      </c>
      <c r="V6162" s="15">
        <v>2.0</v>
      </c>
      <c r="W6162" s="31">
        <v>0.2</v>
      </c>
      <c r="X6162" s="28">
        <v>495432.0</v>
      </c>
    </row>
    <row r="6163" ht="15.75" customHeight="1">
      <c r="A6163" s="15">
        <v>7331.0</v>
      </c>
      <c r="B6163" s="15" t="s">
        <v>8261</v>
      </c>
      <c r="C6163" s="18">
        <v>42686.0</v>
      </c>
      <c r="D6163" s="18">
        <v>42687.0</v>
      </c>
      <c r="E6163" s="18">
        <f t="shared" si="1"/>
        <v>42687</v>
      </c>
      <c r="F6163" s="15" t="s">
        <v>125</v>
      </c>
      <c r="G6163" s="15" t="s">
        <v>1229</v>
      </c>
      <c r="H6163" s="15" t="s">
        <v>1230</v>
      </c>
      <c r="I6163" s="15" t="s">
        <v>128</v>
      </c>
      <c r="J6163" s="15" t="s">
        <v>60</v>
      </c>
      <c r="K6163" s="15" t="s">
        <v>10</v>
      </c>
      <c r="L6163" s="15" t="str">
        <f t="array" ref="L6163">_xlfn.XLOOKUP(M6163,reference_province_to_city!$A$2:$A$11,reference_province_to_city!$B$2:$B$11)</f>
        <v>Jakarta</v>
      </c>
      <c r="M6163" s="15" t="s">
        <v>7</v>
      </c>
      <c r="N6163" s="15">
        <v>10110.0</v>
      </c>
      <c r="O6163" s="15">
        <f t="array" ref="O6163">_xlfn.XLOOKUP(M6163,reference_postal_code!$B$2:$B$11,reference_postal_code!$A$2:$A$11)</f>
        <v>10110</v>
      </c>
      <c r="P6163" s="15" t="s">
        <v>117</v>
      </c>
      <c r="Q6163" s="15" t="s">
        <v>5122</v>
      </c>
      <c r="R6163" s="15" t="s">
        <v>106</v>
      </c>
      <c r="S6163" s="15" t="s">
        <v>139</v>
      </c>
      <c r="T6163" s="15" t="s">
        <v>5123</v>
      </c>
      <c r="U6163" s="28">
        <v>341280.0</v>
      </c>
      <c r="V6163" s="15">
        <v>6.0</v>
      </c>
      <c r="W6163" s="31">
        <v>0.6</v>
      </c>
      <c r="X6163" s="28">
        <v>-127980.0</v>
      </c>
    </row>
    <row r="6164" ht="15.75" customHeight="1">
      <c r="A6164" s="15">
        <v>1074.0</v>
      </c>
      <c r="B6164" s="15" t="s">
        <v>8258</v>
      </c>
      <c r="C6164" s="18">
        <v>42686.0</v>
      </c>
      <c r="D6164" s="18">
        <v>42693.0</v>
      </c>
      <c r="E6164" s="18">
        <f t="shared" si="1"/>
        <v>42693</v>
      </c>
      <c r="F6164" s="15" t="s">
        <v>55</v>
      </c>
      <c r="G6164" s="15" t="s">
        <v>861</v>
      </c>
      <c r="H6164" s="15" t="s">
        <v>862</v>
      </c>
      <c r="I6164" s="15" t="s">
        <v>59</v>
      </c>
      <c r="J6164" s="15" t="s">
        <v>60</v>
      </c>
      <c r="K6164" s="15" t="s">
        <v>33</v>
      </c>
      <c r="L6164" s="15" t="str">
        <f t="array" ref="L6164">_xlfn.XLOOKUP(M6164,reference_province_to_city!$A$2:$A$11,reference_province_to_city!$B$2:$B$11)</f>
        <v>Makassar</v>
      </c>
      <c r="M6164" s="15" t="s">
        <v>25</v>
      </c>
      <c r="N6164" s="15">
        <v>90111.0</v>
      </c>
      <c r="O6164" s="15">
        <f t="array" ref="O6164">_xlfn.XLOOKUP(M6164,reference_postal_code!$B$2:$B$11,reference_postal_code!$A$2:$A$11)</f>
        <v>90111</v>
      </c>
      <c r="P6164" s="15" t="s">
        <v>63</v>
      </c>
      <c r="Q6164" s="15" t="s">
        <v>3636</v>
      </c>
      <c r="R6164" s="15" t="s">
        <v>65</v>
      </c>
      <c r="S6164" s="15" t="s">
        <v>83</v>
      </c>
      <c r="T6164" s="15" t="s">
        <v>3637</v>
      </c>
      <c r="U6164" s="28">
        <v>94050.0</v>
      </c>
      <c r="V6164" s="15">
        <v>5.0</v>
      </c>
      <c r="W6164" s="31">
        <v>0.7</v>
      </c>
      <c r="X6164" s="28">
        <v>-68970.0</v>
      </c>
    </row>
    <row r="6165" ht="15.75" customHeight="1">
      <c r="A6165" s="15">
        <v>6113.0</v>
      </c>
      <c r="B6165" s="15" t="s">
        <v>8260</v>
      </c>
      <c r="C6165" s="18">
        <v>42686.0</v>
      </c>
      <c r="D6165" s="18">
        <v>42690.0</v>
      </c>
      <c r="E6165" s="18">
        <f t="shared" si="1"/>
        <v>42690</v>
      </c>
      <c r="F6165" s="15" t="s">
        <v>55</v>
      </c>
      <c r="G6165" s="15" t="s">
        <v>4130</v>
      </c>
      <c r="H6165" s="15" t="s">
        <v>4131</v>
      </c>
      <c r="I6165" s="15" t="s">
        <v>59</v>
      </c>
      <c r="J6165" s="15" t="s">
        <v>60</v>
      </c>
      <c r="K6165" s="15" t="s">
        <v>26</v>
      </c>
      <c r="L6165" s="15" t="str">
        <f t="array" ref="L6165">_xlfn.XLOOKUP(M6165,reference_province_to_city!$A$2:$A$11,reference_province_to_city!$B$2:$B$11)</f>
        <v>Denpasar</v>
      </c>
      <c r="M6165" s="15" t="s">
        <v>24</v>
      </c>
      <c r="N6165" s="15">
        <v>80231.0</v>
      </c>
      <c r="O6165" s="15">
        <f t="array" ref="O6165">_xlfn.XLOOKUP(M6165,reference_postal_code!$B$2:$B$11,reference_postal_code!$A$2:$A$11)</f>
        <v>80231</v>
      </c>
      <c r="P6165" s="15" t="s">
        <v>63</v>
      </c>
      <c r="Q6165" s="15" t="s">
        <v>3846</v>
      </c>
      <c r="R6165" s="15" t="s">
        <v>65</v>
      </c>
      <c r="S6165" s="15" t="s">
        <v>103</v>
      </c>
      <c r="T6165" s="15" t="s">
        <v>3847</v>
      </c>
      <c r="U6165" s="28">
        <v>251280.0</v>
      </c>
      <c r="V6165" s="15">
        <v>6.0</v>
      </c>
      <c r="W6165" s="31">
        <v>0.2</v>
      </c>
      <c r="X6165" s="28">
        <v>81666.0</v>
      </c>
    </row>
    <row r="6166" ht="15.75" customHeight="1">
      <c r="A6166" s="15">
        <v>6111.0</v>
      </c>
      <c r="B6166" s="15" t="s">
        <v>8260</v>
      </c>
      <c r="C6166" s="18">
        <v>42686.0</v>
      </c>
      <c r="D6166" s="18">
        <v>42690.0</v>
      </c>
      <c r="E6166" s="18">
        <f t="shared" si="1"/>
        <v>42690</v>
      </c>
      <c r="F6166" s="15" t="s">
        <v>55</v>
      </c>
      <c r="G6166" s="15" t="s">
        <v>4130</v>
      </c>
      <c r="H6166" s="15" t="s">
        <v>4131</v>
      </c>
      <c r="I6166" s="15" t="s">
        <v>59</v>
      </c>
      <c r="J6166" s="15" t="s">
        <v>60</v>
      </c>
      <c r="K6166" s="15" t="s">
        <v>26</v>
      </c>
      <c r="L6166" s="15" t="str">
        <f t="array" ref="L6166">_xlfn.XLOOKUP(M6166,reference_province_to_city!$A$2:$A$11,reference_province_to_city!$B$2:$B$11)</f>
        <v>Denpasar</v>
      </c>
      <c r="M6166" s="15" t="s">
        <v>24</v>
      </c>
      <c r="N6166" s="15">
        <v>80231.0</v>
      </c>
      <c r="O6166" s="15">
        <f t="array" ref="O6166">_xlfn.XLOOKUP(M6166,reference_postal_code!$B$2:$B$11,reference_postal_code!$A$2:$A$11)</f>
        <v>80231</v>
      </c>
      <c r="P6166" s="15" t="s">
        <v>63</v>
      </c>
      <c r="Q6166" s="15" t="s">
        <v>624</v>
      </c>
      <c r="R6166" s="15" t="s">
        <v>106</v>
      </c>
      <c r="S6166" s="15" t="s">
        <v>107</v>
      </c>
      <c r="T6166" s="15" t="s">
        <v>625</v>
      </c>
      <c r="U6166" s="28">
        <v>2.212203E7</v>
      </c>
      <c r="V6166" s="15">
        <v>7.0</v>
      </c>
      <c r="W6166" s="31">
        <v>0.3</v>
      </c>
      <c r="X6166" s="28">
        <v>-316029.0</v>
      </c>
    </row>
    <row r="6167" ht="15.75" customHeight="1">
      <c r="A6167" s="15">
        <v>1141.0</v>
      </c>
      <c r="B6167" s="15" t="s">
        <v>8257</v>
      </c>
      <c r="C6167" s="18">
        <v>42686.0</v>
      </c>
      <c r="D6167" s="18">
        <v>42689.0</v>
      </c>
      <c r="E6167" s="18">
        <f t="shared" si="1"/>
        <v>42689</v>
      </c>
      <c r="F6167" s="15" t="s">
        <v>114</v>
      </c>
      <c r="G6167" s="15" t="s">
        <v>1091</v>
      </c>
      <c r="H6167" s="15" t="s">
        <v>1092</v>
      </c>
      <c r="I6167" s="15" t="s">
        <v>128</v>
      </c>
      <c r="J6167" s="15" t="s">
        <v>60</v>
      </c>
      <c r="K6167" s="15" t="s">
        <v>19</v>
      </c>
      <c r="L6167" s="15" t="str">
        <f t="array" ref="L6167">_xlfn.XLOOKUP(M6167,reference_province_to_city!$A$2:$A$11,reference_province_to_city!$B$2:$B$11)</f>
        <v>Yogyakarta</v>
      </c>
      <c r="M6167" s="15" t="s">
        <v>18</v>
      </c>
      <c r="N6167" s="15">
        <v>55111.0</v>
      </c>
      <c r="O6167" s="15">
        <f t="array" ref="O6167">_xlfn.XLOOKUP(M6167,reference_postal_code!$B$2:$B$11,reference_postal_code!$A$2:$A$11)</f>
        <v>55111</v>
      </c>
      <c r="P6167" s="15" t="s">
        <v>77</v>
      </c>
      <c r="Q6167" s="15" t="s">
        <v>5124</v>
      </c>
      <c r="R6167" s="15" t="s">
        <v>65</v>
      </c>
      <c r="S6167" s="15" t="s">
        <v>83</v>
      </c>
      <c r="T6167" s="15" t="s">
        <v>5125</v>
      </c>
      <c r="U6167" s="28">
        <v>260700.0</v>
      </c>
      <c r="V6167" s="15">
        <v>2.0</v>
      </c>
      <c r="W6167" s="31">
        <v>0.0</v>
      </c>
      <c r="X6167" s="28">
        <v>130350.0</v>
      </c>
    </row>
    <row r="6168" ht="15.75" customHeight="1">
      <c r="A6168" s="15">
        <v>7190.0</v>
      </c>
      <c r="B6168" s="15" t="s">
        <v>8259</v>
      </c>
      <c r="C6168" s="18">
        <v>42686.0</v>
      </c>
      <c r="D6168" s="18">
        <v>42689.0</v>
      </c>
      <c r="E6168" s="18">
        <f t="shared" si="1"/>
        <v>42689</v>
      </c>
      <c r="F6168" s="15" t="s">
        <v>125</v>
      </c>
      <c r="G6168" s="15" t="s">
        <v>1775</v>
      </c>
      <c r="H6168" s="15" t="s">
        <v>1776</v>
      </c>
      <c r="I6168" s="15" t="s">
        <v>76</v>
      </c>
      <c r="J6168" s="15" t="s">
        <v>60</v>
      </c>
      <c r="K6168" s="15" t="s">
        <v>31</v>
      </c>
      <c r="L6168" s="15" t="str">
        <f t="array" ref="L6168">_xlfn.XLOOKUP(M6168,reference_province_to_city!$A$2:$A$11,reference_province_to_city!$B$2:$B$11)</f>
        <v>Balikpapan</v>
      </c>
      <c r="M6168" s="15" t="s">
        <v>21</v>
      </c>
      <c r="N6168" s="15">
        <v>76114.0</v>
      </c>
      <c r="O6168" s="15">
        <f t="array" ref="O6168">_xlfn.XLOOKUP(M6168,reference_postal_code!$B$2:$B$11,reference_postal_code!$A$2:$A$11)</f>
        <v>76114</v>
      </c>
      <c r="P6168" s="15" t="s">
        <v>166</v>
      </c>
      <c r="Q6168" s="15" t="s">
        <v>4716</v>
      </c>
      <c r="R6168" s="15" t="s">
        <v>110</v>
      </c>
      <c r="S6168" s="15" t="s">
        <v>111</v>
      </c>
      <c r="T6168" s="15" t="s">
        <v>4717</v>
      </c>
      <c r="U6168" s="28">
        <v>3059640.0</v>
      </c>
      <c r="V6168" s="15">
        <v>3.0</v>
      </c>
      <c r="W6168" s="31">
        <v>0.2</v>
      </c>
      <c r="X6168" s="28">
        <v>382455.0</v>
      </c>
    </row>
    <row r="6169" ht="15.75" customHeight="1">
      <c r="A6169" s="15">
        <v>1076.0</v>
      </c>
      <c r="B6169" s="15" t="s">
        <v>8258</v>
      </c>
      <c r="C6169" s="18">
        <v>42686.0</v>
      </c>
      <c r="D6169" s="18">
        <v>42693.0</v>
      </c>
      <c r="E6169" s="18">
        <f t="shared" si="1"/>
        <v>42693</v>
      </c>
      <c r="F6169" s="15" t="s">
        <v>55</v>
      </c>
      <c r="G6169" s="15" t="s">
        <v>861</v>
      </c>
      <c r="H6169" s="15" t="s">
        <v>862</v>
      </c>
      <c r="I6169" s="15" t="s">
        <v>59</v>
      </c>
      <c r="J6169" s="15" t="s">
        <v>60</v>
      </c>
      <c r="K6169" s="15" t="s">
        <v>33</v>
      </c>
      <c r="L6169" s="15" t="str">
        <f t="array" ref="L6169">_xlfn.XLOOKUP(M6169,reference_province_to_city!$A$2:$A$11,reference_province_to_city!$B$2:$B$11)</f>
        <v>Makassar</v>
      </c>
      <c r="M6169" s="15" t="s">
        <v>25</v>
      </c>
      <c r="N6169" s="15">
        <v>90111.0</v>
      </c>
      <c r="O6169" s="15">
        <f t="array" ref="O6169">_xlfn.XLOOKUP(M6169,reference_postal_code!$B$2:$B$11,reference_postal_code!$A$2:$A$11)</f>
        <v>90111</v>
      </c>
      <c r="P6169" s="15" t="s">
        <v>63</v>
      </c>
      <c r="Q6169" s="15" t="s">
        <v>4253</v>
      </c>
      <c r="R6169" s="15" t="s">
        <v>110</v>
      </c>
      <c r="S6169" s="15" t="s">
        <v>149</v>
      </c>
      <c r="T6169" s="15" t="s">
        <v>4254</v>
      </c>
      <c r="U6169" s="28">
        <v>479760.0</v>
      </c>
      <c r="V6169" s="15">
        <v>2.0</v>
      </c>
      <c r="W6169" s="31">
        <v>0.2</v>
      </c>
      <c r="X6169" s="28">
        <v>29985.0</v>
      </c>
    </row>
    <row r="6170" ht="15.75" customHeight="1">
      <c r="A6170" s="15">
        <v>1139.0</v>
      </c>
      <c r="B6170" s="15" t="s">
        <v>8257</v>
      </c>
      <c r="C6170" s="18">
        <v>42686.0</v>
      </c>
      <c r="D6170" s="18">
        <v>42689.0</v>
      </c>
      <c r="E6170" s="18">
        <f t="shared" si="1"/>
        <v>42689</v>
      </c>
      <c r="F6170" s="15" t="s">
        <v>114</v>
      </c>
      <c r="G6170" s="15" t="s">
        <v>1091</v>
      </c>
      <c r="H6170" s="15" t="s">
        <v>1092</v>
      </c>
      <c r="I6170" s="15" t="s">
        <v>128</v>
      </c>
      <c r="J6170" s="15" t="s">
        <v>60</v>
      </c>
      <c r="K6170" s="15" t="s">
        <v>19</v>
      </c>
      <c r="L6170" s="15" t="str">
        <f t="array" ref="L6170">_xlfn.XLOOKUP(M6170,reference_province_to_city!$A$2:$A$11,reference_province_to_city!$B$2:$B$11)</f>
        <v>Yogyakarta</v>
      </c>
      <c r="M6170" s="15" t="s">
        <v>18</v>
      </c>
      <c r="N6170" s="15">
        <v>55111.0</v>
      </c>
      <c r="O6170" s="15">
        <f t="array" ref="O6170">_xlfn.XLOOKUP(M6170,reference_postal_code!$B$2:$B$11,reference_postal_code!$A$2:$A$11)</f>
        <v>55111</v>
      </c>
      <c r="P6170" s="15" t="s">
        <v>77</v>
      </c>
      <c r="Q6170" s="15" t="s">
        <v>5662</v>
      </c>
      <c r="R6170" s="15" t="s">
        <v>65</v>
      </c>
      <c r="S6170" s="15" t="s">
        <v>66</v>
      </c>
      <c r="T6170" s="15" t="s">
        <v>5663</v>
      </c>
      <c r="U6170" s="28">
        <v>299700.0</v>
      </c>
      <c r="V6170" s="15">
        <v>2.0</v>
      </c>
      <c r="W6170" s="31">
        <v>0.0</v>
      </c>
      <c r="X6170" s="28">
        <v>134865.0</v>
      </c>
    </row>
    <row r="6171" ht="15.75" customHeight="1">
      <c r="A6171" s="15">
        <v>4628.0</v>
      </c>
      <c r="B6171" s="15" t="s">
        <v>8262</v>
      </c>
      <c r="C6171" s="18">
        <v>42687.0</v>
      </c>
      <c r="D6171" s="18">
        <v>42692.0</v>
      </c>
      <c r="E6171" s="18">
        <f t="shared" si="1"/>
        <v>42692</v>
      </c>
      <c r="F6171" s="15" t="s">
        <v>55</v>
      </c>
      <c r="G6171" s="15" t="s">
        <v>400</v>
      </c>
      <c r="H6171" s="15" t="s">
        <v>401</v>
      </c>
      <c r="I6171" s="15" t="s">
        <v>128</v>
      </c>
      <c r="J6171" s="15" t="s">
        <v>60</v>
      </c>
      <c r="K6171" s="15" t="s">
        <v>1069</v>
      </c>
      <c r="L6171" s="15" t="str">
        <f t="array" ref="L6171">_xlfn.XLOOKUP(M6171,reference_province_to_city!$A$2:$A$11,reference_province_to_city!$B$2:$B$11)</f>
        <v>Semarang</v>
      </c>
      <c r="M6171" s="15" t="s">
        <v>15</v>
      </c>
      <c r="N6171" s="15">
        <v>50111.0</v>
      </c>
      <c r="O6171" s="15">
        <f t="array" ref="O6171">_xlfn.XLOOKUP(M6171,reference_postal_code!$B$2:$B$11,reference_postal_code!$A$2:$A$11)</f>
        <v>50111</v>
      </c>
      <c r="P6171" s="15" t="s">
        <v>77</v>
      </c>
      <c r="Q6171" s="15" t="s">
        <v>1170</v>
      </c>
      <c r="R6171" s="15" t="s">
        <v>65</v>
      </c>
      <c r="S6171" s="15" t="s">
        <v>87</v>
      </c>
      <c r="T6171" s="15" t="s">
        <v>1171</v>
      </c>
      <c r="U6171" s="28">
        <v>373200.0</v>
      </c>
      <c r="V6171" s="15">
        <v>2.0</v>
      </c>
      <c r="W6171" s="31">
        <v>0.0</v>
      </c>
      <c r="X6171" s="28">
        <v>104496.0</v>
      </c>
    </row>
    <row r="6172" ht="15.75" customHeight="1">
      <c r="A6172" s="15">
        <v>1478.0</v>
      </c>
      <c r="B6172" s="15" t="s">
        <v>8263</v>
      </c>
      <c r="C6172" s="18">
        <v>42687.0</v>
      </c>
      <c r="D6172" s="18">
        <v>42691.0</v>
      </c>
      <c r="E6172" s="18">
        <f t="shared" si="1"/>
        <v>42691</v>
      </c>
      <c r="F6172" s="15" t="s">
        <v>55</v>
      </c>
      <c r="G6172" s="15" t="s">
        <v>894</v>
      </c>
      <c r="H6172" s="15" t="s">
        <v>895</v>
      </c>
      <c r="I6172" s="15" t="s">
        <v>59</v>
      </c>
      <c r="J6172" s="15" t="s">
        <v>60</v>
      </c>
      <c r="K6172" s="15" t="s">
        <v>28</v>
      </c>
      <c r="L6172" s="15" t="str">
        <f t="array" ref="L6172">_xlfn.XLOOKUP(M6172,reference_province_to_city!$A$2:$A$11,reference_province_to_city!$B$2:$B$11)</f>
        <v>Medan</v>
      </c>
      <c r="M6172" s="15" t="s">
        <v>11</v>
      </c>
      <c r="N6172" s="15">
        <v>20111.0</v>
      </c>
      <c r="O6172" s="15">
        <f t="array" ref="O6172">_xlfn.XLOOKUP(M6172,reference_postal_code!$B$2:$B$11,reference_postal_code!$A$2:$A$11)</f>
        <v>20111</v>
      </c>
      <c r="P6172" s="15" t="s">
        <v>77</v>
      </c>
      <c r="Q6172" s="15" t="s">
        <v>601</v>
      </c>
      <c r="R6172" s="15" t="s">
        <v>65</v>
      </c>
      <c r="S6172" s="15" t="s">
        <v>226</v>
      </c>
      <c r="T6172" s="15" t="s">
        <v>602</v>
      </c>
      <c r="U6172" s="28">
        <v>782040.0</v>
      </c>
      <c r="V6172" s="15">
        <v>7.0</v>
      </c>
      <c r="W6172" s="31">
        <v>0.2</v>
      </c>
      <c r="X6172" s="28">
        <v>87979.0</v>
      </c>
    </row>
    <row r="6173" ht="15.75" customHeight="1">
      <c r="A6173" s="15">
        <v>1884.0</v>
      </c>
      <c r="B6173" s="15" t="s">
        <v>8264</v>
      </c>
      <c r="C6173" s="18">
        <v>42687.0</v>
      </c>
      <c r="D6173" s="18">
        <v>42691.0</v>
      </c>
      <c r="E6173" s="18">
        <f t="shared" si="1"/>
        <v>42691</v>
      </c>
      <c r="F6173" s="15" t="s">
        <v>55</v>
      </c>
      <c r="G6173" s="15" t="s">
        <v>5929</v>
      </c>
      <c r="H6173" s="15" t="s">
        <v>5930</v>
      </c>
      <c r="I6173" s="15" t="s">
        <v>76</v>
      </c>
      <c r="J6173" s="15" t="s">
        <v>60</v>
      </c>
      <c r="K6173" s="15" t="s">
        <v>33</v>
      </c>
      <c r="L6173" s="15" t="str">
        <f t="array" ref="L6173">_xlfn.XLOOKUP(M6173,reference_province_to_city!$A$2:$A$11,reference_province_to_city!$B$2:$B$11)</f>
        <v>Makassar</v>
      </c>
      <c r="M6173" s="15" t="s">
        <v>25</v>
      </c>
      <c r="N6173" s="15">
        <v>90111.0</v>
      </c>
      <c r="O6173" s="15">
        <f t="array" ref="O6173">_xlfn.XLOOKUP(M6173,reference_postal_code!$B$2:$B$11,reference_postal_code!$A$2:$A$11)</f>
        <v>90111</v>
      </c>
      <c r="P6173" s="15" t="s">
        <v>63</v>
      </c>
      <c r="Q6173" s="15" t="s">
        <v>2512</v>
      </c>
      <c r="R6173" s="15" t="s">
        <v>65</v>
      </c>
      <c r="S6173" s="15" t="s">
        <v>66</v>
      </c>
      <c r="T6173" s="15" t="s">
        <v>2513</v>
      </c>
      <c r="U6173" s="28">
        <v>3255840.0</v>
      </c>
      <c r="V6173" s="15">
        <v>7.0</v>
      </c>
      <c r="W6173" s="31">
        <v>0.2</v>
      </c>
      <c r="X6173" s="28">
        <v>1180242.0</v>
      </c>
    </row>
    <row r="6174" ht="15.75" customHeight="1">
      <c r="A6174" s="15">
        <v>4630.0</v>
      </c>
      <c r="B6174" s="15" t="s">
        <v>8262</v>
      </c>
      <c r="C6174" s="18">
        <v>42687.0</v>
      </c>
      <c r="D6174" s="18">
        <v>42692.0</v>
      </c>
      <c r="E6174" s="18">
        <f t="shared" si="1"/>
        <v>42692</v>
      </c>
      <c r="F6174" s="15" t="s">
        <v>55</v>
      </c>
      <c r="G6174" s="15" t="s">
        <v>400</v>
      </c>
      <c r="H6174" s="15" t="s">
        <v>401</v>
      </c>
      <c r="I6174" s="15" t="s">
        <v>128</v>
      </c>
      <c r="J6174" s="15" t="s">
        <v>60</v>
      </c>
      <c r="K6174" s="15" t="s">
        <v>17</v>
      </c>
      <c r="L6174" s="15" t="str">
        <f t="array" ref="L6174">_xlfn.XLOOKUP(M6174,reference_province_to_city!$A$2:$A$11,reference_province_to_city!$B$2:$B$11)</f>
        <v>Semarang</v>
      </c>
      <c r="M6174" s="15" t="s">
        <v>15</v>
      </c>
      <c r="N6174" s="15">
        <v>50111.0</v>
      </c>
      <c r="O6174" s="15">
        <f t="array" ref="O6174">_xlfn.XLOOKUP(M6174,reference_postal_code!$B$2:$B$11,reference_postal_code!$A$2:$A$11)</f>
        <v>50111</v>
      </c>
      <c r="P6174" s="15" t="s">
        <v>77</v>
      </c>
      <c r="Q6174" s="15" t="s">
        <v>2805</v>
      </c>
      <c r="R6174" s="15" t="s">
        <v>65</v>
      </c>
      <c r="S6174" s="15" t="s">
        <v>87</v>
      </c>
      <c r="T6174" s="15" t="s">
        <v>2806</v>
      </c>
      <c r="U6174" s="28">
        <v>549450.0</v>
      </c>
      <c r="V6174" s="15">
        <v>3.0</v>
      </c>
      <c r="W6174" s="31">
        <v>0.0</v>
      </c>
      <c r="X6174" s="28">
        <v>148352.0</v>
      </c>
    </row>
    <row r="6175" ht="15.75" customHeight="1">
      <c r="A6175" s="15">
        <v>5138.0</v>
      </c>
      <c r="B6175" s="15" t="s">
        <v>8265</v>
      </c>
      <c r="C6175" s="18">
        <v>42687.0</v>
      </c>
      <c r="D6175" s="18">
        <v>42691.0</v>
      </c>
      <c r="E6175" s="18">
        <f t="shared" si="1"/>
        <v>42691</v>
      </c>
      <c r="F6175" s="15" t="s">
        <v>55</v>
      </c>
      <c r="G6175" s="15" t="s">
        <v>2473</v>
      </c>
      <c r="H6175" s="15" t="s">
        <v>2474</v>
      </c>
      <c r="I6175" s="15" t="s">
        <v>128</v>
      </c>
      <c r="J6175" s="15" t="s">
        <v>60</v>
      </c>
      <c r="K6175" s="15" t="s">
        <v>26</v>
      </c>
      <c r="L6175" s="15" t="str">
        <f t="array" ref="L6175">_xlfn.XLOOKUP(M6175,reference_province_to_city!$A$2:$A$11,reference_province_to_city!$B$2:$B$11)</f>
        <v>Denpasar</v>
      </c>
      <c r="M6175" s="15" t="s">
        <v>24</v>
      </c>
      <c r="N6175" s="15">
        <v>80231.0</v>
      </c>
      <c r="O6175" s="15">
        <f t="array" ref="O6175">_xlfn.XLOOKUP(M6175,reference_postal_code!$B$2:$B$11,reference_postal_code!$A$2:$A$11)</f>
        <v>80231</v>
      </c>
      <c r="P6175" s="15" t="s">
        <v>63</v>
      </c>
      <c r="Q6175" s="15" t="s">
        <v>4598</v>
      </c>
      <c r="R6175" s="15" t="s">
        <v>106</v>
      </c>
      <c r="S6175" s="15" t="s">
        <v>139</v>
      </c>
      <c r="T6175" s="15" t="s">
        <v>4599</v>
      </c>
      <c r="U6175" s="28">
        <v>455400.0</v>
      </c>
      <c r="V6175" s="15">
        <v>4.0</v>
      </c>
      <c r="W6175" s="31">
        <v>0.0</v>
      </c>
      <c r="X6175" s="28">
        <v>195822.0</v>
      </c>
    </row>
    <row r="6176" ht="15.75" customHeight="1">
      <c r="A6176" s="15">
        <v>1802.0</v>
      </c>
      <c r="B6176" s="15" t="s">
        <v>8266</v>
      </c>
      <c r="C6176" s="18">
        <v>42687.0</v>
      </c>
      <c r="D6176" s="18">
        <v>42693.0</v>
      </c>
      <c r="E6176" s="18">
        <f t="shared" si="1"/>
        <v>42693</v>
      </c>
      <c r="F6176" s="15" t="s">
        <v>55</v>
      </c>
      <c r="G6176" s="15" t="s">
        <v>8267</v>
      </c>
      <c r="H6176" s="15" t="s">
        <v>8268</v>
      </c>
      <c r="I6176" s="15" t="s">
        <v>76</v>
      </c>
      <c r="J6176" s="15" t="s">
        <v>60</v>
      </c>
      <c r="L6176" s="15" t="str">
        <f t="array" ref="L6176">_xlfn.XLOOKUP(M6176,reference_province_to_city!$A$2:$A$11,reference_province_to_city!$B$2:$B$11)</f>
        <v>Semarang</v>
      </c>
      <c r="M6176" s="15" t="s">
        <v>15</v>
      </c>
      <c r="N6176" s="15">
        <v>50111.0</v>
      </c>
      <c r="O6176" s="15">
        <f t="array" ref="O6176">_xlfn.XLOOKUP(M6176,reference_postal_code!$B$2:$B$11,reference_postal_code!$A$2:$A$11)</f>
        <v>50111</v>
      </c>
      <c r="P6176" s="15" t="s">
        <v>77</v>
      </c>
      <c r="Q6176" s="15" t="s">
        <v>775</v>
      </c>
      <c r="R6176" s="15" t="s">
        <v>106</v>
      </c>
      <c r="S6176" s="15" t="s">
        <v>139</v>
      </c>
      <c r="T6176" s="15" t="s">
        <v>776</v>
      </c>
      <c r="U6176" s="28">
        <v>62700.0</v>
      </c>
      <c r="V6176" s="15">
        <v>1.0</v>
      </c>
      <c r="W6176" s="31">
        <v>0.0</v>
      </c>
      <c r="X6176" s="28">
        <v>22572.0</v>
      </c>
    </row>
    <row r="6177" ht="15.75" customHeight="1">
      <c r="A6177" s="15">
        <v>6117.0</v>
      </c>
      <c r="B6177" s="15" t="s">
        <v>8269</v>
      </c>
      <c r="C6177" s="18">
        <v>42687.0</v>
      </c>
      <c r="D6177" s="18">
        <v>42693.0</v>
      </c>
      <c r="E6177" s="18">
        <f t="shared" si="1"/>
        <v>42693</v>
      </c>
      <c r="F6177" s="15" t="s">
        <v>55</v>
      </c>
      <c r="G6177" s="15" t="s">
        <v>4988</v>
      </c>
      <c r="H6177" s="15" t="s">
        <v>4989</v>
      </c>
      <c r="I6177" s="15" t="s">
        <v>76</v>
      </c>
      <c r="J6177" s="15" t="s">
        <v>60</v>
      </c>
      <c r="K6177" s="15" t="s">
        <v>19</v>
      </c>
      <c r="L6177" s="15" t="str">
        <f t="array" ref="L6177">_xlfn.XLOOKUP(M6177,reference_province_to_city!$A$2:$A$11,reference_province_to_city!$B$2:$B$11)</f>
        <v>Yogyakarta</v>
      </c>
      <c r="M6177" s="15" t="s">
        <v>18</v>
      </c>
      <c r="N6177" s="15">
        <v>55111.0</v>
      </c>
      <c r="O6177" s="15">
        <f t="array" ref="O6177">_xlfn.XLOOKUP(M6177,reference_postal_code!$B$2:$B$11,reference_postal_code!$A$2:$A$11)</f>
        <v>55111</v>
      </c>
      <c r="P6177" s="15" t="s">
        <v>77</v>
      </c>
      <c r="Q6177" s="15" t="s">
        <v>8270</v>
      </c>
      <c r="R6177" s="15" t="s">
        <v>110</v>
      </c>
      <c r="S6177" s="15" t="s">
        <v>111</v>
      </c>
      <c r="T6177" s="15" t="s">
        <v>8271</v>
      </c>
      <c r="U6177" s="28">
        <v>3.41994E7</v>
      </c>
      <c r="V6177" s="15">
        <v>4.0</v>
      </c>
      <c r="W6177" s="31">
        <v>0.0</v>
      </c>
      <c r="X6177" s="28">
        <v>8891844.0</v>
      </c>
    </row>
    <row r="6178" ht="15.75" customHeight="1">
      <c r="A6178" s="15">
        <v>6118.0</v>
      </c>
      <c r="B6178" s="15" t="s">
        <v>8269</v>
      </c>
      <c r="C6178" s="18">
        <v>42687.0</v>
      </c>
      <c r="D6178" s="18">
        <v>42693.0</v>
      </c>
      <c r="E6178" s="18">
        <f t="shared" si="1"/>
        <v>42693</v>
      </c>
      <c r="F6178" s="15" t="s">
        <v>55</v>
      </c>
      <c r="G6178" s="15" t="s">
        <v>4988</v>
      </c>
      <c r="H6178" s="15" t="s">
        <v>4989</v>
      </c>
      <c r="I6178" s="15" t="s">
        <v>76</v>
      </c>
      <c r="J6178" s="15" t="s">
        <v>60</v>
      </c>
      <c r="K6178" s="15" t="s">
        <v>19</v>
      </c>
      <c r="L6178" s="15" t="str">
        <f t="array" ref="L6178">_xlfn.XLOOKUP(M6178,reference_province_to_city!$A$2:$A$11,reference_province_to_city!$B$2:$B$11)</f>
        <v>Yogyakarta</v>
      </c>
      <c r="M6178" s="15" t="s">
        <v>18</v>
      </c>
      <c r="N6178" s="15">
        <v>55111.0</v>
      </c>
      <c r="O6178" s="15">
        <f t="array" ref="O6178">_xlfn.XLOOKUP(M6178,reference_postal_code!$B$2:$B$11,reference_postal_code!$A$2:$A$11)</f>
        <v>55111</v>
      </c>
      <c r="P6178" s="15" t="s">
        <v>77</v>
      </c>
      <c r="Q6178" s="15" t="s">
        <v>3244</v>
      </c>
      <c r="R6178" s="15" t="s">
        <v>65</v>
      </c>
      <c r="S6178" s="15" t="s">
        <v>79</v>
      </c>
      <c r="T6178" s="15" t="s">
        <v>3245</v>
      </c>
      <c r="U6178" s="28">
        <v>224100.0</v>
      </c>
      <c r="V6178" s="15">
        <v>3.0</v>
      </c>
      <c r="W6178" s="31">
        <v>0.0</v>
      </c>
      <c r="X6178" s="28">
        <v>103086.0</v>
      </c>
    </row>
    <row r="6179" ht="15.75" customHeight="1">
      <c r="A6179" s="15">
        <v>7196.0</v>
      </c>
      <c r="B6179" s="15" t="s">
        <v>8272</v>
      </c>
      <c r="C6179" s="18">
        <v>42687.0</v>
      </c>
      <c r="D6179" s="18">
        <v>42691.0</v>
      </c>
      <c r="E6179" s="18">
        <f t="shared" si="1"/>
        <v>42691</v>
      </c>
      <c r="F6179" s="15" t="s">
        <v>55</v>
      </c>
      <c r="G6179" s="15" t="s">
        <v>5786</v>
      </c>
      <c r="H6179" s="15" t="s">
        <v>5787</v>
      </c>
      <c r="I6179" s="15" t="s">
        <v>76</v>
      </c>
      <c r="J6179" s="15" t="s">
        <v>60</v>
      </c>
      <c r="K6179" s="15" t="s">
        <v>31</v>
      </c>
      <c r="L6179" s="15" t="str">
        <f t="array" ref="L6179">_xlfn.XLOOKUP(M6179,reference_province_to_city!$A$2:$A$11,reference_province_to_city!$B$2:$B$11)</f>
        <v>Balikpapan</v>
      </c>
      <c r="M6179" s="15" t="s">
        <v>21</v>
      </c>
      <c r="N6179" s="15">
        <v>76114.0</v>
      </c>
      <c r="O6179" s="15">
        <f t="array" ref="O6179">_xlfn.XLOOKUP(M6179,reference_postal_code!$B$2:$B$11,reference_postal_code!$A$2:$A$11)</f>
        <v>76114</v>
      </c>
      <c r="P6179" s="15" t="s">
        <v>166</v>
      </c>
      <c r="Q6179" s="15" t="s">
        <v>5656</v>
      </c>
      <c r="R6179" s="15" t="s">
        <v>106</v>
      </c>
      <c r="S6179" s="15" t="s">
        <v>139</v>
      </c>
      <c r="T6179" s="15" t="s">
        <v>5657</v>
      </c>
      <c r="U6179" s="28">
        <v>293100.0</v>
      </c>
      <c r="V6179" s="15">
        <v>2.0</v>
      </c>
      <c r="W6179" s="31">
        <v>0.0</v>
      </c>
      <c r="X6179" s="28">
        <v>108447.0</v>
      </c>
    </row>
    <row r="6180" ht="15.75" customHeight="1">
      <c r="A6180" s="15">
        <v>3260.0</v>
      </c>
      <c r="B6180" s="15" t="s">
        <v>8273</v>
      </c>
      <c r="C6180" s="18">
        <v>42687.0</v>
      </c>
      <c r="D6180" s="18">
        <v>42691.0</v>
      </c>
      <c r="E6180" s="18">
        <f t="shared" si="1"/>
        <v>42691</v>
      </c>
      <c r="F6180" s="15" t="s">
        <v>55</v>
      </c>
      <c r="G6180" s="15" t="s">
        <v>1289</v>
      </c>
      <c r="H6180" s="15" t="s">
        <v>1290</v>
      </c>
      <c r="I6180" s="15" t="s">
        <v>76</v>
      </c>
      <c r="J6180" s="15" t="s">
        <v>60</v>
      </c>
      <c r="K6180" s="15" t="s">
        <v>26</v>
      </c>
      <c r="L6180" s="15" t="str">
        <f t="array" ref="L6180">_xlfn.XLOOKUP(M6180,reference_province_to_city!$A$2:$A$11,reference_province_to_city!$B$2:$B$11)</f>
        <v>Denpasar</v>
      </c>
      <c r="M6180" s="15" t="s">
        <v>24</v>
      </c>
      <c r="N6180" s="15">
        <v>80231.0</v>
      </c>
      <c r="O6180" s="15">
        <f t="array" ref="O6180">_xlfn.XLOOKUP(M6180,reference_postal_code!$B$2:$B$11,reference_postal_code!$A$2:$A$11)</f>
        <v>80231</v>
      </c>
      <c r="P6180" s="15" t="s">
        <v>63</v>
      </c>
      <c r="Q6180" s="15" t="s">
        <v>5031</v>
      </c>
      <c r="R6180" s="15" t="s">
        <v>65</v>
      </c>
      <c r="S6180" s="15" t="s">
        <v>83</v>
      </c>
      <c r="T6180" s="15" t="s">
        <v>5032</v>
      </c>
      <c r="U6180" s="28">
        <v>47040.0</v>
      </c>
      <c r="V6180" s="15">
        <v>2.0</v>
      </c>
      <c r="W6180" s="31">
        <v>0.8</v>
      </c>
      <c r="X6180" s="28">
        <v>-70560.0</v>
      </c>
    </row>
    <row r="6181" ht="15.75" customHeight="1">
      <c r="A6181" s="15">
        <v>4627.0</v>
      </c>
      <c r="B6181" s="15" t="s">
        <v>8262</v>
      </c>
      <c r="C6181" s="18">
        <v>42687.0</v>
      </c>
      <c r="D6181" s="18">
        <v>42692.0</v>
      </c>
      <c r="E6181" s="18">
        <f t="shared" si="1"/>
        <v>42692</v>
      </c>
      <c r="F6181" s="15" t="s">
        <v>55</v>
      </c>
      <c r="G6181" s="15" t="s">
        <v>400</v>
      </c>
      <c r="H6181" s="15" t="s">
        <v>401</v>
      </c>
      <c r="I6181" s="15" t="s">
        <v>128</v>
      </c>
      <c r="J6181" s="15" t="s">
        <v>60</v>
      </c>
      <c r="K6181" s="15" t="s">
        <v>17</v>
      </c>
      <c r="L6181" s="15" t="str">
        <f t="array" ref="L6181">_xlfn.XLOOKUP(M6181,reference_province_to_city!$A$2:$A$11,reference_province_to_city!$B$2:$B$11)</f>
        <v>Semarang</v>
      </c>
      <c r="M6181" s="15" t="s">
        <v>15</v>
      </c>
      <c r="N6181" s="15">
        <v>50111.0</v>
      </c>
      <c r="O6181" s="15">
        <f t="array" ref="O6181">_xlfn.XLOOKUP(M6181,reference_postal_code!$B$2:$B$11,reference_postal_code!$A$2:$A$11)</f>
        <v>50111</v>
      </c>
      <c r="P6181" s="15" t="s">
        <v>77</v>
      </c>
      <c r="Q6181" s="15" t="s">
        <v>1067</v>
      </c>
      <c r="R6181" s="15" t="s">
        <v>65</v>
      </c>
      <c r="S6181" s="15" t="s">
        <v>87</v>
      </c>
      <c r="T6181" s="15" t="s">
        <v>1068</v>
      </c>
      <c r="U6181" s="28">
        <v>1163250.0</v>
      </c>
      <c r="V6181" s="15">
        <v>5.0</v>
      </c>
      <c r="W6181" s="31">
        <v>0.0</v>
      </c>
      <c r="X6181" s="28">
        <v>302445.0</v>
      </c>
    </row>
    <row r="6182" ht="15.75" customHeight="1">
      <c r="A6182" s="15">
        <v>4629.0</v>
      </c>
      <c r="B6182" s="15" t="s">
        <v>8262</v>
      </c>
      <c r="C6182" s="18">
        <v>42687.0</v>
      </c>
      <c r="D6182" s="18">
        <v>42692.0</v>
      </c>
      <c r="E6182" s="18">
        <f t="shared" si="1"/>
        <v>42692</v>
      </c>
      <c r="F6182" s="15" t="s">
        <v>55</v>
      </c>
      <c r="G6182" s="15" t="s">
        <v>400</v>
      </c>
      <c r="H6182" s="15" t="s">
        <v>401</v>
      </c>
      <c r="I6182" s="15" t="s">
        <v>128</v>
      </c>
      <c r="J6182" s="15" t="s">
        <v>60</v>
      </c>
      <c r="K6182" s="15" t="s">
        <v>17</v>
      </c>
      <c r="L6182" s="15" t="str">
        <f t="array" ref="L6182">_xlfn.XLOOKUP(M6182,reference_province_to_city!$A$2:$A$11,reference_province_to_city!$B$2:$B$11)</f>
        <v>Semarang</v>
      </c>
      <c r="M6182" s="15" t="s">
        <v>15</v>
      </c>
      <c r="N6182" s="15">
        <v>50111.0</v>
      </c>
      <c r="O6182" s="15">
        <f t="array" ref="O6182">_xlfn.XLOOKUP(M6182,reference_postal_code!$B$2:$B$11,reference_postal_code!$A$2:$A$11)</f>
        <v>50111</v>
      </c>
      <c r="P6182" s="15" t="s">
        <v>77</v>
      </c>
      <c r="Q6182" s="15" t="s">
        <v>3944</v>
      </c>
      <c r="R6182" s="15" t="s">
        <v>65</v>
      </c>
      <c r="S6182" s="15" t="s">
        <v>93</v>
      </c>
      <c r="T6182" s="15" t="s">
        <v>3945</v>
      </c>
      <c r="U6182" s="28">
        <v>2111250.0</v>
      </c>
      <c r="V6182" s="15">
        <v>5.0</v>
      </c>
      <c r="W6182" s="31">
        <v>0.0</v>
      </c>
      <c r="X6182" s="28">
        <v>591150.0</v>
      </c>
    </row>
    <row r="6183" ht="15.75" customHeight="1">
      <c r="A6183" s="15">
        <v>1001.0</v>
      </c>
      <c r="B6183" s="15" t="s">
        <v>8274</v>
      </c>
      <c r="C6183" s="18">
        <v>42687.0</v>
      </c>
      <c r="D6183" s="18">
        <v>42691.0</v>
      </c>
      <c r="E6183" s="18">
        <f t="shared" si="1"/>
        <v>42691</v>
      </c>
      <c r="F6183" s="15" t="s">
        <v>55</v>
      </c>
      <c r="G6183" s="15" t="s">
        <v>2820</v>
      </c>
      <c r="H6183" s="15" t="s">
        <v>2821</v>
      </c>
      <c r="I6183" s="15" t="s">
        <v>76</v>
      </c>
      <c r="J6183" s="15" t="s">
        <v>60</v>
      </c>
      <c r="K6183" s="15" t="s">
        <v>17</v>
      </c>
      <c r="L6183" s="15" t="str">
        <f t="array" ref="L6183">_xlfn.XLOOKUP(M6183,reference_province_to_city!$A$2:$A$11,reference_province_to_city!$B$2:$B$11)</f>
        <v>Semarang</v>
      </c>
      <c r="M6183" s="15" t="s">
        <v>15</v>
      </c>
      <c r="N6183" s="15">
        <v>50111.0</v>
      </c>
      <c r="O6183" s="15">
        <f t="array" ref="O6183">_xlfn.XLOOKUP(M6183,reference_postal_code!$B$2:$B$11,reference_postal_code!$A$2:$A$11)</f>
        <v>50111</v>
      </c>
      <c r="P6183" s="15" t="s">
        <v>77</v>
      </c>
      <c r="Q6183" s="15" t="s">
        <v>3261</v>
      </c>
      <c r="R6183" s="15" t="s">
        <v>65</v>
      </c>
      <c r="S6183" s="15" t="s">
        <v>93</v>
      </c>
      <c r="T6183" s="15" t="s">
        <v>3262</v>
      </c>
      <c r="U6183" s="28">
        <v>660300.0</v>
      </c>
      <c r="V6183" s="15">
        <v>2.0</v>
      </c>
      <c r="W6183" s="31">
        <v>0.0</v>
      </c>
      <c r="X6183" s="28">
        <v>171678.0</v>
      </c>
    </row>
    <row r="6184" ht="15.75" customHeight="1">
      <c r="A6184" s="15">
        <v>7180.0</v>
      </c>
      <c r="B6184" s="15" t="s">
        <v>8275</v>
      </c>
      <c r="C6184" s="18">
        <v>42688.0</v>
      </c>
      <c r="D6184" s="18">
        <v>42692.0</v>
      </c>
      <c r="E6184" s="18">
        <f t="shared" si="1"/>
        <v>42692</v>
      </c>
      <c r="F6184" s="15" t="s">
        <v>55</v>
      </c>
      <c r="G6184" s="15" t="s">
        <v>2777</v>
      </c>
      <c r="H6184" s="15" t="s">
        <v>2778</v>
      </c>
      <c r="I6184" s="15" t="s">
        <v>59</v>
      </c>
      <c r="J6184" s="15" t="s">
        <v>60</v>
      </c>
      <c r="K6184" s="15" t="s">
        <v>28</v>
      </c>
      <c r="L6184" s="15" t="str">
        <f t="array" ref="L6184">_xlfn.XLOOKUP(M6184,reference_province_to_city!$A$2:$A$11,reference_province_to_city!$B$2:$B$11)</f>
        <v>Medan</v>
      </c>
      <c r="M6184" s="15" t="s">
        <v>11</v>
      </c>
      <c r="O6184" s="15">
        <f t="array" ref="O6184">_xlfn.XLOOKUP(M6184,reference_postal_code!$B$2:$B$11,reference_postal_code!$A$2:$A$11)</f>
        <v>20111</v>
      </c>
      <c r="P6184" s="15" t="s">
        <v>77</v>
      </c>
      <c r="Q6184" s="15" t="s">
        <v>4301</v>
      </c>
      <c r="R6184" s="15" t="s">
        <v>110</v>
      </c>
      <c r="S6184" s="15" t="s">
        <v>111</v>
      </c>
      <c r="T6184" s="15" t="s">
        <v>4302</v>
      </c>
      <c r="U6184" s="28">
        <v>1349550.0</v>
      </c>
      <c r="V6184" s="15">
        <v>3.0</v>
      </c>
      <c r="W6184" s="31">
        <v>0.0</v>
      </c>
      <c r="X6184" s="28">
        <v>377874.0</v>
      </c>
    </row>
    <row r="6185" ht="15.75" customHeight="1">
      <c r="A6185" s="15">
        <v>2504.0</v>
      </c>
      <c r="B6185" s="15" t="s">
        <v>8276</v>
      </c>
      <c r="C6185" s="18">
        <v>42688.0</v>
      </c>
      <c r="D6185" s="18"/>
      <c r="E6185" s="18">
        <f t="shared" si="1"/>
        <v>42691</v>
      </c>
      <c r="F6185" s="15" t="s">
        <v>55</v>
      </c>
      <c r="G6185" s="15" t="s">
        <v>8277</v>
      </c>
      <c r="H6185" s="15" t="s">
        <v>8278</v>
      </c>
      <c r="I6185" s="15" t="s">
        <v>59</v>
      </c>
      <c r="J6185" s="15" t="s">
        <v>60</v>
      </c>
      <c r="K6185" s="15" t="s">
        <v>19</v>
      </c>
      <c r="L6185" s="15" t="str">
        <f t="array" ref="L6185">_xlfn.XLOOKUP(M6185,reference_province_to_city!$A$2:$A$11,reference_province_to_city!$B$2:$B$11)</f>
        <v>Yogyakarta</v>
      </c>
      <c r="M6185" s="15" t="s">
        <v>18</v>
      </c>
      <c r="N6185" s="15">
        <v>55111.0</v>
      </c>
      <c r="O6185" s="15">
        <f t="array" ref="O6185">_xlfn.XLOOKUP(M6185,reference_postal_code!$B$2:$B$11,reference_postal_code!$A$2:$A$11)</f>
        <v>55111</v>
      </c>
      <c r="P6185" s="15" t="s">
        <v>77</v>
      </c>
      <c r="Q6185" s="15" t="s">
        <v>4209</v>
      </c>
      <c r="R6185" s="15" t="s">
        <v>65</v>
      </c>
      <c r="S6185" s="15" t="s">
        <v>79</v>
      </c>
      <c r="T6185" s="15" t="s">
        <v>4210</v>
      </c>
      <c r="U6185" s="28">
        <v>110700.0</v>
      </c>
      <c r="V6185" s="15">
        <v>2.0</v>
      </c>
      <c r="W6185" s="31">
        <v>0.0</v>
      </c>
      <c r="X6185" s="28">
        <v>52029.0</v>
      </c>
    </row>
    <row r="6186" ht="15.75" customHeight="1">
      <c r="A6186" s="15">
        <v>2266.0</v>
      </c>
      <c r="B6186" s="15" t="s">
        <v>8279</v>
      </c>
      <c r="C6186" s="18">
        <v>42688.0</v>
      </c>
      <c r="D6186" s="18">
        <v>42690.0</v>
      </c>
      <c r="E6186" s="18">
        <f t="shared" si="1"/>
        <v>42690</v>
      </c>
      <c r="F6186" s="15" t="s">
        <v>114</v>
      </c>
      <c r="G6186" s="15" t="s">
        <v>1277</v>
      </c>
      <c r="H6186" s="15" t="s">
        <v>1278</v>
      </c>
      <c r="I6186" s="15" t="s">
        <v>59</v>
      </c>
      <c r="J6186" s="15" t="s">
        <v>60</v>
      </c>
      <c r="K6186" s="15" t="s">
        <v>14</v>
      </c>
      <c r="L6186" s="15" t="str">
        <f t="array" ref="L6186">_xlfn.XLOOKUP(M6186,reference_province_to_city!$A$2:$A$11,reference_province_to_city!$B$2:$B$11)</f>
        <v>Bandung</v>
      </c>
      <c r="M6186" s="15" t="s">
        <v>12</v>
      </c>
      <c r="N6186" s="15">
        <v>40111.0</v>
      </c>
      <c r="O6186" s="15">
        <f t="array" ref="O6186">_xlfn.XLOOKUP(M6186,reference_postal_code!$B$2:$B$11,reference_postal_code!$A$2:$A$11)</f>
        <v>40111</v>
      </c>
      <c r="P6186" s="15" t="s">
        <v>117</v>
      </c>
      <c r="Q6186" s="15" t="s">
        <v>1284</v>
      </c>
      <c r="R6186" s="15" t="s">
        <v>65</v>
      </c>
      <c r="S6186" s="15" t="s">
        <v>83</v>
      </c>
      <c r="T6186" s="15" t="s">
        <v>1285</v>
      </c>
      <c r="U6186" s="28">
        <v>123900.0</v>
      </c>
      <c r="V6186" s="15">
        <v>2.0</v>
      </c>
      <c r="W6186" s="31">
        <v>0.0</v>
      </c>
      <c r="X6186" s="28">
        <v>58233.0</v>
      </c>
    </row>
    <row r="6187" ht="15.75" customHeight="1">
      <c r="A6187" s="15">
        <v>9179.0</v>
      </c>
      <c r="B6187" s="15" t="s">
        <v>8280</v>
      </c>
      <c r="C6187" s="18">
        <v>42688.0</v>
      </c>
      <c r="D6187" s="18">
        <v>42692.0</v>
      </c>
      <c r="E6187" s="18">
        <f t="shared" si="1"/>
        <v>42692</v>
      </c>
      <c r="F6187" s="15" t="s">
        <v>55</v>
      </c>
      <c r="G6187" s="15" t="s">
        <v>56</v>
      </c>
      <c r="H6187" s="15" t="s">
        <v>57</v>
      </c>
      <c r="I6187" s="15" t="s">
        <v>59</v>
      </c>
      <c r="J6187" s="15" t="s">
        <v>60</v>
      </c>
      <c r="K6187" s="15" t="s">
        <v>33</v>
      </c>
      <c r="L6187" s="15" t="str">
        <f t="array" ref="L6187">_xlfn.XLOOKUP(M6187,reference_province_to_city!$A$2:$A$11,reference_province_to_city!$B$2:$B$11)</f>
        <v>Makassar</v>
      </c>
      <c r="M6187" s="15" t="s">
        <v>25</v>
      </c>
      <c r="N6187" s="15">
        <v>90111.0</v>
      </c>
      <c r="O6187" s="15">
        <f t="array" ref="O6187">_xlfn.XLOOKUP(M6187,reference_postal_code!$B$2:$B$11,reference_postal_code!$A$2:$A$11)</f>
        <v>90111</v>
      </c>
      <c r="P6187" s="15" t="s">
        <v>63</v>
      </c>
      <c r="Q6187" s="15" t="s">
        <v>1093</v>
      </c>
      <c r="R6187" s="15" t="s">
        <v>65</v>
      </c>
      <c r="S6187" s="15" t="s">
        <v>93</v>
      </c>
      <c r="T6187" s="15" t="s">
        <v>1094</v>
      </c>
      <c r="U6187" s="28">
        <v>354750.0</v>
      </c>
      <c r="V6187" s="15">
        <v>1.0</v>
      </c>
      <c r="W6187" s="31">
        <v>0.0</v>
      </c>
      <c r="X6187" s="28">
        <v>92235.0</v>
      </c>
    </row>
    <row r="6188" ht="15.75" customHeight="1">
      <c r="A6188" s="15">
        <v>4531.0</v>
      </c>
      <c r="B6188" s="15" t="s">
        <v>8281</v>
      </c>
      <c r="C6188" s="18">
        <v>42688.0</v>
      </c>
      <c r="D6188" s="18">
        <v>42691.0</v>
      </c>
      <c r="E6188" s="18">
        <f t="shared" si="1"/>
        <v>42691</v>
      </c>
      <c r="F6188" s="15" t="s">
        <v>125</v>
      </c>
      <c r="G6188" s="15" t="s">
        <v>2568</v>
      </c>
      <c r="H6188" s="15" t="s">
        <v>2569</v>
      </c>
      <c r="I6188" s="15" t="s">
        <v>59</v>
      </c>
      <c r="J6188" s="15" t="s">
        <v>60</v>
      </c>
      <c r="K6188" s="15" t="s">
        <v>28</v>
      </c>
      <c r="L6188" s="15" t="str">
        <f t="array" ref="L6188">_xlfn.XLOOKUP(M6188,reference_province_to_city!$A$2:$A$11,reference_province_to_city!$B$2:$B$11)</f>
        <v>Medan</v>
      </c>
      <c r="M6188" s="15" t="s">
        <v>11</v>
      </c>
      <c r="N6188" s="15">
        <v>20111.0</v>
      </c>
      <c r="O6188" s="15">
        <f t="array" ref="O6188">_xlfn.XLOOKUP(M6188,reference_postal_code!$B$2:$B$11,reference_postal_code!$A$2:$A$11)</f>
        <v>20111</v>
      </c>
      <c r="P6188" s="15" t="s">
        <v>77</v>
      </c>
      <c r="Q6188" s="15" t="s">
        <v>2547</v>
      </c>
      <c r="R6188" s="15" t="s">
        <v>106</v>
      </c>
      <c r="S6188" s="15" t="s">
        <v>107</v>
      </c>
      <c r="T6188" s="15" t="s">
        <v>2548</v>
      </c>
      <c r="U6188" s="28">
        <v>6120090.0</v>
      </c>
      <c r="V6188" s="15">
        <v>2.0</v>
      </c>
      <c r="W6188" s="31">
        <v>0.1</v>
      </c>
      <c r="X6188" s="28">
        <v>1088016.0</v>
      </c>
    </row>
    <row r="6189" ht="15.75" customHeight="1">
      <c r="A6189" s="15">
        <v>4813.0</v>
      </c>
      <c r="B6189" s="15" t="s">
        <v>8282</v>
      </c>
      <c r="C6189" s="18">
        <v>42688.0</v>
      </c>
      <c r="D6189" s="18">
        <v>42693.0</v>
      </c>
      <c r="E6189" s="18">
        <f t="shared" si="1"/>
        <v>42693</v>
      </c>
      <c r="F6189" s="15" t="s">
        <v>114</v>
      </c>
      <c r="G6189" s="15" t="s">
        <v>5174</v>
      </c>
      <c r="H6189" s="15" t="s">
        <v>5175</v>
      </c>
      <c r="I6189" s="15" t="s">
        <v>59</v>
      </c>
      <c r="J6189" s="15" t="s">
        <v>60</v>
      </c>
      <c r="K6189" s="15" t="s">
        <v>17</v>
      </c>
      <c r="L6189" s="15" t="str">
        <f t="array" ref="L6189">_xlfn.XLOOKUP(M6189,reference_province_to_city!$A$2:$A$11,reference_province_to_city!$B$2:$B$11)</f>
        <v>Semarang</v>
      </c>
      <c r="M6189" s="15" t="s">
        <v>15</v>
      </c>
      <c r="N6189" s="15">
        <v>50111.0</v>
      </c>
      <c r="O6189" s="15">
        <f t="array" ref="O6189">_xlfn.XLOOKUP(M6189,reference_postal_code!$B$2:$B$11,reference_postal_code!$A$2:$A$11)</f>
        <v>50111</v>
      </c>
      <c r="P6189" s="15" t="s">
        <v>77</v>
      </c>
      <c r="Q6189" s="15" t="s">
        <v>2598</v>
      </c>
      <c r="R6189" s="15" t="s">
        <v>110</v>
      </c>
      <c r="S6189" s="15" t="s">
        <v>1391</v>
      </c>
      <c r="T6189" s="15" t="s">
        <v>2599</v>
      </c>
      <c r="U6189" s="28">
        <v>1.799964E7</v>
      </c>
      <c r="V6189" s="15">
        <v>4.0</v>
      </c>
      <c r="W6189" s="31">
        <v>0.4</v>
      </c>
      <c r="X6189" s="28">
        <v>2699946.0</v>
      </c>
    </row>
    <row r="6190" ht="15.75" customHeight="1">
      <c r="A6190" s="15">
        <v>2265.0</v>
      </c>
      <c r="B6190" s="15" t="s">
        <v>8279</v>
      </c>
      <c r="C6190" s="18">
        <v>42688.0</v>
      </c>
      <c r="D6190" s="18"/>
      <c r="E6190" s="18">
        <f t="shared" si="1"/>
        <v>42691</v>
      </c>
      <c r="F6190" s="15" t="s">
        <v>114</v>
      </c>
      <c r="G6190" s="15" t="s">
        <v>1277</v>
      </c>
      <c r="H6190" s="15" t="s">
        <v>1278</v>
      </c>
      <c r="I6190" s="15" t="s">
        <v>59</v>
      </c>
      <c r="J6190" s="15" t="s">
        <v>60</v>
      </c>
      <c r="L6190" s="15" t="str">
        <f t="array" ref="L6190">_xlfn.XLOOKUP(M6190,reference_province_to_city!$A$2:$A$11,reference_province_to_city!$B$2:$B$11)</f>
        <v>Bandung</v>
      </c>
      <c r="M6190" s="15" t="s">
        <v>12</v>
      </c>
      <c r="N6190" s="15">
        <v>40111.0</v>
      </c>
      <c r="O6190" s="15">
        <f t="array" ref="O6190">_xlfn.XLOOKUP(M6190,reference_postal_code!$B$2:$B$11,reference_postal_code!$A$2:$A$11)</f>
        <v>40111</v>
      </c>
      <c r="P6190" s="15" t="s">
        <v>117</v>
      </c>
      <c r="Q6190" s="15" t="s">
        <v>3906</v>
      </c>
      <c r="R6190" s="15" t="s">
        <v>65</v>
      </c>
      <c r="S6190" s="15" t="s">
        <v>66</v>
      </c>
      <c r="T6190" s="15" t="s">
        <v>3907</v>
      </c>
      <c r="U6190" s="28">
        <v>79200.0</v>
      </c>
      <c r="V6190" s="15">
        <v>1.0</v>
      </c>
      <c r="W6190" s="31">
        <v>0.0</v>
      </c>
      <c r="X6190" s="28">
        <v>35640.0</v>
      </c>
    </row>
    <row r="6191" ht="15.75" customHeight="1">
      <c r="A6191" s="15">
        <v>2264.0</v>
      </c>
      <c r="B6191" s="15" t="s">
        <v>8279</v>
      </c>
      <c r="C6191" s="18">
        <v>42688.0</v>
      </c>
      <c r="D6191" s="18">
        <v>42690.0</v>
      </c>
      <c r="E6191" s="18">
        <f t="shared" si="1"/>
        <v>42690</v>
      </c>
      <c r="F6191" s="15" t="s">
        <v>114</v>
      </c>
      <c r="G6191" s="15" t="s">
        <v>1277</v>
      </c>
      <c r="H6191" s="15" t="s">
        <v>1278</v>
      </c>
      <c r="I6191" s="15" t="s">
        <v>59</v>
      </c>
      <c r="J6191" s="15" t="s">
        <v>60</v>
      </c>
      <c r="K6191" s="15" t="s">
        <v>14</v>
      </c>
      <c r="L6191" s="15" t="str">
        <f t="array" ref="L6191">_xlfn.XLOOKUP(M6191,reference_province_to_city!$A$2:$A$11,reference_province_to_city!$B$2:$B$11)</f>
        <v>Bandung</v>
      </c>
      <c r="M6191" s="15" t="s">
        <v>12</v>
      </c>
      <c r="N6191" s="15">
        <v>40111.0</v>
      </c>
      <c r="O6191" s="15">
        <f t="array" ref="O6191">_xlfn.XLOOKUP(M6191,reference_postal_code!$B$2:$B$11,reference_postal_code!$A$2:$A$11)</f>
        <v>40111</v>
      </c>
      <c r="P6191" s="15" t="s">
        <v>117</v>
      </c>
      <c r="Q6191" s="15" t="s">
        <v>6441</v>
      </c>
      <c r="R6191" s="15" t="s">
        <v>110</v>
      </c>
      <c r="S6191" s="15" t="s">
        <v>149</v>
      </c>
      <c r="T6191" s="15" t="s">
        <v>6442</v>
      </c>
      <c r="U6191" s="28">
        <v>7499700.0</v>
      </c>
      <c r="V6191" s="15">
        <v>2.0</v>
      </c>
      <c r="W6191" s="31">
        <v>0.0</v>
      </c>
      <c r="X6191" s="28">
        <v>1724931.0</v>
      </c>
    </row>
    <row r="6192" ht="15.75" customHeight="1">
      <c r="A6192" s="15">
        <v>4532.0</v>
      </c>
      <c r="B6192" s="15" t="s">
        <v>8281</v>
      </c>
      <c r="C6192" s="18">
        <v>42688.0</v>
      </c>
      <c r="D6192" s="18">
        <v>42691.0</v>
      </c>
      <c r="E6192" s="18">
        <f t="shared" si="1"/>
        <v>42691</v>
      </c>
      <c r="F6192" s="15" t="s">
        <v>125</v>
      </c>
      <c r="G6192" s="15" t="s">
        <v>2568</v>
      </c>
      <c r="H6192" s="15" t="s">
        <v>2569</v>
      </c>
      <c r="I6192" s="15" t="s">
        <v>59</v>
      </c>
      <c r="J6192" s="15" t="s">
        <v>60</v>
      </c>
      <c r="K6192" s="15" t="s">
        <v>28</v>
      </c>
      <c r="L6192" s="15" t="str">
        <f t="array" ref="L6192">_xlfn.XLOOKUP(M6192,reference_province_to_city!$A$2:$A$11,reference_province_to_city!$B$2:$B$11)</f>
        <v>Medan</v>
      </c>
      <c r="M6192" s="15" t="s">
        <v>11</v>
      </c>
      <c r="N6192" s="15">
        <v>20111.0</v>
      </c>
      <c r="O6192" s="15">
        <f t="array" ref="O6192">_xlfn.XLOOKUP(M6192,reference_postal_code!$B$2:$B$11,reference_postal_code!$A$2:$A$11)</f>
        <v>20111</v>
      </c>
      <c r="P6192" s="15" t="s">
        <v>77</v>
      </c>
      <c r="Q6192" s="15" t="s">
        <v>5445</v>
      </c>
      <c r="R6192" s="15" t="s">
        <v>65</v>
      </c>
      <c r="S6192" s="15" t="s">
        <v>87</v>
      </c>
      <c r="T6192" s="15" t="s">
        <v>5446</v>
      </c>
      <c r="U6192" s="28">
        <v>606600.0</v>
      </c>
      <c r="V6192" s="15">
        <v>3.0</v>
      </c>
      <c r="W6192" s="31">
        <v>0.0</v>
      </c>
      <c r="X6192" s="28">
        <v>157716.0</v>
      </c>
    </row>
    <row r="6193" ht="15.75" customHeight="1">
      <c r="A6193" s="15">
        <v>6030.0</v>
      </c>
      <c r="B6193" s="15" t="s">
        <v>8283</v>
      </c>
      <c r="C6193" s="18">
        <v>42688.0</v>
      </c>
      <c r="D6193" s="18">
        <v>42689.0</v>
      </c>
      <c r="E6193" s="18">
        <f t="shared" si="1"/>
        <v>42689</v>
      </c>
      <c r="F6193" s="15" t="s">
        <v>125</v>
      </c>
      <c r="G6193" s="15" t="s">
        <v>4387</v>
      </c>
      <c r="H6193" s="15" t="s">
        <v>4388</v>
      </c>
      <c r="I6193" s="15" t="s">
        <v>59</v>
      </c>
      <c r="J6193" s="15" t="s">
        <v>60</v>
      </c>
      <c r="K6193" s="15" t="s">
        <v>14</v>
      </c>
      <c r="L6193" s="15" t="str">
        <f t="array" ref="L6193">_xlfn.XLOOKUP(M6193,reference_province_to_city!$A$2:$A$11,reference_province_to_city!$B$2:$B$11)</f>
        <v>Bandung</v>
      </c>
      <c r="M6193" s="15" t="s">
        <v>12</v>
      </c>
      <c r="N6193" s="15">
        <v>40111.0</v>
      </c>
      <c r="O6193" s="15">
        <f t="array" ref="O6193">_xlfn.XLOOKUP(M6193,reference_postal_code!$B$2:$B$11,reference_postal_code!$A$2:$A$11)</f>
        <v>40111</v>
      </c>
      <c r="P6193" s="15" t="s">
        <v>117</v>
      </c>
      <c r="Q6193" s="15" t="s">
        <v>723</v>
      </c>
      <c r="R6193" s="15" t="s">
        <v>65</v>
      </c>
      <c r="S6193" s="15" t="s">
        <v>93</v>
      </c>
      <c r="T6193" s="15" t="s">
        <v>724</v>
      </c>
      <c r="U6193" s="28">
        <v>147600.0</v>
      </c>
      <c r="V6193" s="15">
        <v>3.0</v>
      </c>
      <c r="W6193" s="31">
        <v>0.0</v>
      </c>
      <c r="X6193" s="28">
        <v>42804.0</v>
      </c>
    </row>
    <row r="6194" ht="15.75" customHeight="1">
      <c r="A6194" s="15">
        <v>4812.0</v>
      </c>
      <c r="B6194" s="15" t="s">
        <v>8282</v>
      </c>
      <c r="C6194" s="18">
        <v>42688.0</v>
      </c>
      <c r="D6194" s="18">
        <v>42693.0</v>
      </c>
      <c r="E6194" s="18">
        <f t="shared" si="1"/>
        <v>42693</v>
      </c>
      <c r="F6194" s="15" t="s">
        <v>114</v>
      </c>
      <c r="G6194" s="15" t="s">
        <v>5174</v>
      </c>
      <c r="H6194" s="15" t="s">
        <v>5175</v>
      </c>
      <c r="I6194" s="15" t="s">
        <v>59</v>
      </c>
      <c r="J6194" s="15" t="s">
        <v>60</v>
      </c>
      <c r="K6194" s="15" t="s">
        <v>17</v>
      </c>
      <c r="L6194" s="15" t="str">
        <f t="array" ref="L6194">_xlfn.XLOOKUP(M6194,reference_province_to_city!$A$2:$A$11,reference_province_to_city!$B$2:$B$11)</f>
        <v>Semarang</v>
      </c>
      <c r="M6194" s="15" t="s">
        <v>15</v>
      </c>
      <c r="N6194" s="15">
        <v>50111.0</v>
      </c>
      <c r="O6194" s="15">
        <f t="array" ref="O6194">_xlfn.XLOOKUP(M6194,reference_postal_code!$B$2:$B$11,reference_postal_code!$A$2:$A$11)</f>
        <v>50111</v>
      </c>
      <c r="P6194" s="15" t="s">
        <v>77</v>
      </c>
      <c r="Q6194" s="15" t="s">
        <v>5771</v>
      </c>
      <c r="R6194" s="15" t="s">
        <v>106</v>
      </c>
      <c r="S6194" s="15" t="s">
        <v>107</v>
      </c>
      <c r="T6194" s="15" t="s">
        <v>5772</v>
      </c>
      <c r="U6194" s="28">
        <v>5700870.0</v>
      </c>
      <c r="V6194" s="15">
        <v>3.0</v>
      </c>
      <c r="W6194" s="31">
        <v>0.3</v>
      </c>
      <c r="X6194" s="28">
        <v>-325764.0</v>
      </c>
    </row>
    <row r="6195" ht="15.75" customHeight="1">
      <c r="A6195" s="15">
        <v>7128.0</v>
      </c>
      <c r="B6195" s="15" t="s">
        <v>8284</v>
      </c>
      <c r="C6195" s="18">
        <v>42688.0</v>
      </c>
      <c r="D6195" s="18">
        <v>42694.0</v>
      </c>
      <c r="E6195" s="18">
        <f t="shared" si="1"/>
        <v>42694</v>
      </c>
      <c r="F6195" s="15" t="s">
        <v>55</v>
      </c>
      <c r="G6195" s="15" t="s">
        <v>1381</v>
      </c>
      <c r="H6195" s="15" t="s">
        <v>1382</v>
      </c>
      <c r="I6195" s="15" t="s">
        <v>59</v>
      </c>
      <c r="J6195" s="15" t="s">
        <v>60</v>
      </c>
      <c r="K6195" s="15" t="s">
        <v>3776</v>
      </c>
      <c r="L6195" s="15" t="str">
        <f t="array" ref="L6195">_xlfn.XLOOKUP(M6195,reference_province_to_city!$A$2:$A$11,reference_province_to_city!$B$2:$B$11)</f>
        <v>Makassar</v>
      </c>
      <c r="M6195" s="15" t="s">
        <v>25</v>
      </c>
      <c r="N6195" s="15">
        <v>90111.0</v>
      </c>
      <c r="O6195" s="15">
        <f t="array" ref="O6195">_xlfn.XLOOKUP(M6195,reference_postal_code!$B$2:$B$11,reference_postal_code!$A$2:$A$11)</f>
        <v>90111</v>
      </c>
      <c r="P6195" s="15" t="s">
        <v>63</v>
      </c>
      <c r="Q6195" s="15" t="s">
        <v>4124</v>
      </c>
      <c r="R6195" s="15" t="s">
        <v>65</v>
      </c>
      <c r="S6195" s="15" t="s">
        <v>66</v>
      </c>
      <c r="T6195" s="15" t="s">
        <v>4125</v>
      </c>
      <c r="U6195" s="28">
        <v>246750.0</v>
      </c>
      <c r="V6195" s="15">
        <v>5.0</v>
      </c>
      <c r="W6195" s="31">
        <v>0.0</v>
      </c>
      <c r="X6195" s="28">
        <v>113505.0</v>
      </c>
    </row>
    <row r="6196" ht="15.75" customHeight="1">
      <c r="A6196" s="15">
        <v>4530.0</v>
      </c>
      <c r="B6196" s="15" t="s">
        <v>8285</v>
      </c>
      <c r="C6196" s="18">
        <v>42688.0</v>
      </c>
      <c r="D6196" s="18">
        <v>42692.0</v>
      </c>
      <c r="E6196" s="18">
        <f t="shared" si="1"/>
        <v>42692</v>
      </c>
      <c r="F6196" s="15" t="s">
        <v>55</v>
      </c>
      <c r="G6196" s="15" t="s">
        <v>6302</v>
      </c>
      <c r="H6196" s="15" t="s">
        <v>6303</v>
      </c>
      <c r="I6196" s="15" t="s">
        <v>59</v>
      </c>
      <c r="J6196" s="15" t="s">
        <v>60</v>
      </c>
      <c r="K6196" s="15" t="s">
        <v>3174</v>
      </c>
      <c r="L6196" s="15" t="str">
        <f t="array" ref="L6196">_xlfn.XLOOKUP(M6196,reference_province_to_city!$A$2:$A$11,reference_province_to_city!$B$2:$B$11)</f>
        <v>Jakarta</v>
      </c>
      <c r="M6196" s="15" t="s">
        <v>7</v>
      </c>
      <c r="N6196" s="15">
        <v>10110.0</v>
      </c>
      <c r="O6196" s="15">
        <f t="array" ref="O6196">_xlfn.XLOOKUP(M6196,reference_postal_code!$B$2:$B$11,reference_postal_code!$A$2:$A$11)</f>
        <v>10110</v>
      </c>
      <c r="P6196" s="15" t="s">
        <v>117</v>
      </c>
      <c r="Q6196" s="15" t="s">
        <v>6383</v>
      </c>
      <c r="R6196" s="15" t="s">
        <v>65</v>
      </c>
      <c r="S6196" s="15" t="s">
        <v>83</v>
      </c>
      <c r="T6196" s="15" t="s">
        <v>6384</v>
      </c>
      <c r="U6196" s="28">
        <v>34440.0</v>
      </c>
      <c r="V6196" s="15">
        <v>2.0</v>
      </c>
      <c r="W6196" s="31">
        <v>0.8</v>
      </c>
      <c r="X6196" s="28">
        <v>-58548.0</v>
      </c>
    </row>
    <row r="6197" ht="15.75" customHeight="1">
      <c r="A6197" s="15">
        <v>7129.0</v>
      </c>
      <c r="B6197" s="15" t="s">
        <v>8284</v>
      </c>
      <c r="C6197" s="18">
        <v>42688.0</v>
      </c>
      <c r="D6197" s="18">
        <v>42694.0</v>
      </c>
      <c r="E6197" s="18">
        <f t="shared" si="1"/>
        <v>42694</v>
      </c>
      <c r="F6197" s="15" t="s">
        <v>55</v>
      </c>
      <c r="G6197" s="15" t="s">
        <v>1381</v>
      </c>
      <c r="H6197" s="15" t="s">
        <v>1382</v>
      </c>
      <c r="I6197" s="15" t="s">
        <v>59</v>
      </c>
      <c r="J6197" s="15" t="s">
        <v>60</v>
      </c>
      <c r="K6197" s="15" t="s">
        <v>33</v>
      </c>
      <c r="L6197" s="15" t="str">
        <f t="array" ref="L6197">_xlfn.XLOOKUP(M6197,reference_province_to_city!$A$2:$A$11,reference_province_to_city!$B$2:$B$11)</f>
        <v>Makassar</v>
      </c>
      <c r="M6197" s="15" t="s">
        <v>25</v>
      </c>
      <c r="N6197" s="15">
        <v>90111.0</v>
      </c>
      <c r="O6197" s="15">
        <f t="array" ref="O6197">_xlfn.XLOOKUP(M6197,reference_postal_code!$B$2:$B$11,reference_postal_code!$A$2:$A$11)</f>
        <v>90111</v>
      </c>
      <c r="P6197" s="15" t="s">
        <v>63</v>
      </c>
      <c r="Q6197" s="15" t="s">
        <v>1991</v>
      </c>
      <c r="R6197" s="15" t="s">
        <v>106</v>
      </c>
      <c r="S6197" s="15" t="s">
        <v>139</v>
      </c>
      <c r="T6197" s="15" t="s">
        <v>1992</v>
      </c>
      <c r="U6197" s="28">
        <v>298800.0</v>
      </c>
      <c r="V6197" s="15">
        <v>4.0</v>
      </c>
      <c r="W6197" s="31">
        <v>0.0</v>
      </c>
      <c r="X6197" s="28">
        <v>98604.0</v>
      </c>
    </row>
    <row r="6198" ht="15.75" customHeight="1">
      <c r="A6198" s="15">
        <v>9178.0</v>
      </c>
      <c r="B6198" s="15" t="s">
        <v>8280</v>
      </c>
      <c r="C6198" s="18">
        <v>42688.0</v>
      </c>
      <c r="D6198" s="18">
        <v>42692.0</v>
      </c>
      <c r="E6198" s="18">
        <f t="shared" si="1"/>
        <v>42692</v>
      </c>
      <c r="F6198" s="15" t="s">
        <v>55</v>
      </c>
      <c r="G6198" s="15" t="s">
        <v>56</v>
      </c>
      <c r="H6198" s="15" t="s">
        <v>57</v>
      </c>
      <c r="I6198" s="15" t="s">
        <v>59</v>
      </c>
      <c r="J6198" s="15" t="s">
        <v>60</v>
      </c>
      <c r="K6198" s="15" t="s">
        <v>33</v>
      </c>
      <c r="L6198" s="15" t="str">
        <f t="array" ref="L6198">_xlfn.XLOOKUP(M6198,reference_province_to_city!$A$2:$A$11,reference_province_to_city!$B$2:$B$11)</f>
        <v>Makassar</v>
      </c>
      <c r="M6198" s="15" t="s">
        <v>25</v>
      </c>
      <c r="N6198" s="15">
        <v>90111.0</v>
      </c>
      <c r="O6198" s="15">
        <f t="array" ref="O6198">_xlfn.XLOOKUP(M6198,reference_postal_code!$B$2:$B$11,reference_postal_code!$A$2:$A$11)</f>
        <v>90111</v>
      </c>
      <c r="P6198" s="15" t="s">
        <v>63</v>
      </c>
      <c r="Q6198" s="15" t="s">
        <v>4960</v>
      </c>
      <c r="R6198" s="15" t="s">
        <v>110</v>
      </c>
      <c r="S6198" s="15" t="s">
        <v>111</v>
      </c>
      <c r="T6198" s="15" t="s">
        <v>4961</v>
      </c>
      <c r="U6198" s="28">
        <v>209700.0</v>
      </c>
      <c r="V6198" s="15">
        <v>2.0</v>
      </c>
      <c r="W6198" s="31">
        <v>0.0</v>
      </c>
      <c r="X6198" s="28">
        <v>58716.0</v>
      </c>
    </row>
    <row r="6199" ht="15.75" customHeight="1">
      <c r="A6199" s="15">
        <v>4814.0</v>
      </c>
      <c r="B6199" s="15" t="s">
        <v>8282</v>
      </c>
      <c r="C6199" s="18">
        <v>42688.0</v>
      </c>
      <c r="D6199" s="18">
        <v>42693.0</v>
      </c>
      <c r="E6199" s="18">
        <f t="shared" si="1"/>
        <v>42693</v>
      </c>
      <c r="F6199" s="15" t="s">
        <v>114</v>
      </c>
      <c r="G6199" s="15" t="s">
        <v>5174</v>
      </c>
      <c r="H6199" s="15" t="s">
        <v>5175</v>
      </c>
      <c r="I6199" s="15" t="s">
        <v>59</v>
      </c>
      <c r="J6199" s="15" t="s">
        <v>60</v>
      </c>
      <c r="K6199" s="15" t="s">
        <v>17</v>
      </c>
      <c r="L6199" s="15" t="str">
        <f t="array" ref="L6199">_xlfn.XLOOKUP(M6199,reference_province_to_city!$A$2:$A$11,reference_province_to_city!$B$2:$B$11)</f>
        <v>Semarang</v>
      </c>
      <c r="M6199" s="15" t="s">
        <v>15</v>
      </c>
      <c r="N6199" s="15">
        <v>50111.0</v>
      </c>
      <c r="O6199" s="15">
        <f t="array" ref="O6199">_xlfn.XLOOKUP(M6199,reference_postal_code!$B$2:$B$11,reference_postal_code!$A$2:$A$11)</f>
        <v>50111</v>
      </c>
      <c r="P6199" s="15" t="s">
        <v>77</v>
      </c>
      <c r="Q6199" s="15" t="s">
        <v>863</v>
      </c>
      <c r="R6199" s="15" t="s">
        <v>106</v>
      </c>
      <c r="S6199" s="15" t="s">
        <v>139</v>
      </c>
      <c r="T6199" s="15" t="s">
        <v>864</v>
      </c>
      <c r="U6199" s="28">
        <v>728640.0</v>
      </c>
      <c r="V6199" s="15">
        <v>3.0</v>
      </c>
      <c r="W6199" s="31">
        <v>0.2</v>
      </c>
      <c r="X6199" s="28">
        <v>145728.0</v>
      </c>
    </row>
    <row r="6200" ht="15.75" customHeight="1">
      <c r="A6200" s="15">
        <v>4397.0</v>
      </c>
      <c r="B6200" s="15" t="s">
        <v>8286</v>
      </c>
      <c r="C6200" s="18">
        <v>42689.0</v>
      </c>
      <c r="D6200" s="18">
        <v>42693.0</v>
      </c>
      <c r="E6200" s="18">
        <f t="shared" si="1"/>
        <v>42693</v>
      </c>
      <c r="F6200" s="15" t="s">
        <v>55</v>
      </c>
      <c r="G6200" s="15" t="s">
        <v>1000</v>
      </c>
      <c r="H6200" s="15" t="s">
        <v>1001</v>
      </c>
      <c r="I6200" s="15" t="s">
        <v>128</v>
      </c>
      <c r="J6200" s="15" t="s">
        <v>60</v>
      </c>
      <c r="K6200" s="15" t="s">
        <v>17</v>
      </c>
      <c r="L6200" s="15" t="str">
        <f t="array" ref="L6200">_xlfn.XLOOKUP(M6200,reference_province_to_city!$A$2:$A$11,reference_province_to_city!$B$2:$B$11)</f>
        <v>Semarang</v>
      </c>
      <c r="M6200" s="15" t="s">
        <v>15</v>
      </c>
      <c r="N6200" s="15">
        <v>50111.0</v>
      </c>
      <c r="O6200" s="15">
        <f t="array" ref="O6200">_xlfn.XLOOKUP(M6200,reference_postal_code!$B$2:$B$11,reference_postal_code!$A$2:$A$11)</f>
        <v>50111</v>
      </c>
      <c r="P6200" s="15" t="s">
        <v>77</v>
      </c>
      <c r="Q6200" s="15" t="s">
        <v>3047</v>
      </c>
      <c r="R6200" s="15" t="s">
        <v>110</v>
      </c>
      <c r="S6200" s="15" t="s">
        <v>111</v>
      </c>
      <c r="T6200" s="15" t="s">
        <v>3048</v>
      </c>
      <c r="U6200" s="28">
        <v>5420640.0</v>
      </c>
      <c r="V6200" s="15">
        <v>2.0</v>
      </c>
      <c r="W6200" s="31">
        <v>0.2</v>
      </c>
      <c r="X6200" s="28">
        <v>406548.0</v>
      </c>
    </row>
    <row r="6201" ht="15.75" customHeight="1">
      <c r="A6201" s="15">
        <v>2241.0</v>
      </c>
      <c r="B6201" s="15" t="s">
        <v>8287</v>
      </c>
      <c r="C6201" s="18">
        <v>42689.0</v>
      </c>
      <c r="D6201" s="18">
        <v>42691.0</v>
      </c>
      <c r="E6201" s="18">
        <f t="shared" si="1"/>
        <v>42691</v>
      </c>
      <c r="F6201" s="15" t="s">
        <v>114</v>
      </c>
      <c r="G6201" s="15" t="s">
        <v>4947</v>
      </c>
      <c r="H6201" s="15" t="s">
        <v>4948</v>
      </c>
      <c r="I6201" s="15" t="s">
        <v>59</v>
      </c>
      <c r="J6201" s="15" t="s">
        <v>60</v>
      </c>
      <c r="K6201" s="15" t="s">
        <v>22</v>
      </c>
      <c r="L6201" s="15" t="str">
        <f t="array" ref="L6201">_xlfn.XLOOKUP(M6201,reference_province_to_city!$A$2:$A$11,reference_province_to_city!$B$2:$B$11)</f>
        <v>Surabaya</v>
      </c>
      <c r="M6201" s="15" t="s">
        <v>20</v>
      </c>
      <c r="N6201" s="15">
        <v>60231.0</v>
      </c>
      <c r="O6201" s="15">
        <f t="array" ref="O6201">_xlfn.XLOOKUP(M6201,reference_postal_code!$B$2:$B$11,reference_postal_code!$A$2:$A$11)</f>
        <v>60231</v>
      </c>
      <c r="P6201" s="15" t="s">
        <v>166</v>
      </c>
      <c r="Q6201" s="15" t="s">
        <v>3324</v>
      </c>
      <c r="R6201" s="15" t="s">
        <v>65</v>
      </c>
      <c r="S6201" s="15" t="s">
        <v>83</v>
      </c>
      <c r="T6201" s="15" t="s">
        <v>3325</v>
      </c>
      <c r="U6201" s="28">
        <v>572040.0</v>
      </c>
      <c r="V6201" s="15">
        <v>7.0</v>
      </c>
      <c r="W6201" s="31">
        <v>0.2</v>
      </c>
      <c r="X6201" s="28">
        <v>200214.0</v>
      </c>
    </row>
    <row r="6202" ht="15.75" customHeight="1">
      <c r="A6202" s="15">
        <v>8411.0</v>
      </c>
      <c r="B6202" s="15" t="s">
        <v>8288</v>
      </c>
      <c r="C6202" s="18">
        <v>42689.0</v>
      </c>
      <c r="D6202" s="18">
        <v>42689.0</v>
      </c>
      <c r="E6202" s="18">
        <f t="shared" si="1"/>
        <v>42689</v>
      </c>
      <c r="F6202" s="15" t="s">
        <v>466</v>
      </c>
      <c r="G6202" s="15" t="s">
        <v>3102</v>
      </c>
      <c r="H6202" s="15" t="s">
        <v>3103</v>
      </c>
      <c r="I6202" s="15" t="s">
        <v>128</v>
      </c>
      <c r="J6202" s="15" t="s">
        <v>60</v>
      </c>
      <c r="K6202" s="15" t="s">
        <v>1132</v>
      </c>
      <c r="L6202" s="15" t="str">
        <f t="array" ref="L6202">_xlfn.XLOOKUP(M6202,reference_province_to_city!$A$2:$A$11,reference_province_to_city!$B$2:$B$11)</f>
        <v>Bandung</v>
      </c>
      <c r="M6202" s="15" t="s">
        <v>12</v>
      </c>
      <c r="N6202" s="15">
        <v>40111.0</v>
      </c>
      <c r="O6202" s="15">
        <f t="array" ref="O6202">_xlfn.XLOOKUP(M6202,reference_postal_code!$B$2:$B$11,reference_postal_code!$A$2:$A$11)</f>
        <v>40111</v>
      </c>
      <c r="P6202" s="15" t="s">
        <v>117</v>
      </c>
      <c r="Q6202" s="15" t="s">
        <v>3804</v>
      </c>
      <c r="R6202" s="15" t="s">
        <v>106</v>
      </c>
      <c r="S6202" s="15" t="s">
        <v>218</v>
      </c>
      <c r="T6202" s="15" t="s">
        <v>3805</v>
      </c>
      <c r="U6202" s="28">
        <v>9450360.0</v>
      </c>
      <c r="V6202" s="15">
        <v>4.0</v>
      </c>
      <c r="W6202" s="31">
        <v>0.4</v>
      </c>
      <c r="X6202" s="28">
        <v>-2992614.0</v>
      </c>
    </row>
    <row r="6203" ht="15.75" customHeight="1">
      <c r="A6203" s="15">
        <v>2240.0</v>
      </c>
      <c r="B6203" s="15" t="s">
        <v>8287</v>
      </c>
      <c r="C6203" s="18">
        <v>42689.0</v>
      </c>
      <c r="D6203" s="18">
        <v>42691.0</v>
      </c>
      <c r="E6203" s="18">
        <f t="shared" si="1"/>
        <v>42691</v>
      </c>
      <c r="F6203" s="15" t="s">
        <v>114</v>
      </c>
      <c r="G6203" s="15" t="s">
        <v>4947</v>
      </c>
      <c r="H6203" s="15" t="s">
        <v>4948</v>
      </c>
      <c r="I6203" s="15" t="s">
        <v>59</v>
      </c>
      <c r="J6203" s="15" t="s">
        <v>60</v>
      </c>
      <c r="K6203" s="15" t="s">
        <v>22</v>
      </c>
      <c r="L6203" s="15" t="str">
        <f t="array" ref="L6203">_xlfn.XLOOKUP(M6203,reference_province_to_city!$A$2:$A$11,reference_province_to_city!$B$2:$B$11)</f>
        <v>Surabaya</v>
      </c>
      <c r="M6203" s="15" t="s">
        <v>20</v>
      </c>
      <c r="N6203" s="15">
        <v>60231.0</v>
      </c>
      <c r="O6203" s="15">
        <f t="array" ref="O6203">_xlfn.XLOOKUP(M6203,reference_postal_code!$B$2:$B$11,reference_postal_code!$A$2:$A$11)</f>
        <v>60231</v>
      </c>
      <c r="P6203" s="15" t="s">
        <v>166</v>
      </c>
      <c r="Q6203" s="15" t="s">
        <v>3948</v>
      </c>
      <c r="R6203" s="15" t="s">
        <v>65</v>
      </c>
      <c r="S6203" s="15" t="s">
        <v>83</v>
      </c>
      <c r="T6203" s="15" t="s">
        <v>3949</v>
      </c>
      <c r="U6203" s="28">
        <v>1.525188E7</v>
      </c>
      <c r="V6203" s="15">
        <v>1.0</v>
      </c>
      <c r="W6203" s="31">
        <v>0.2</v>
      </c>
      <c r="X6203" s="28">
        <v>5719455.0</v>
      </c>
    </row>
    <row r="6204" ht="15.75" customHeight="1">
      <c r="A6204" s="15">
        <v>1911.0</v>
      </c>
      <c r="B6204" s="15" t="s">
        <v>8289</v>
      </c>
      <c r="C6204" s="18">
        <v>42689.0</v>
      </c>
      <c r="D6204" s="18">
        <v>42696.0</v>
      </c>
      <c r="E6204" s="18">
        <f t="shared" si="1"/>
        <v>42696</v>
      </c>
      <c r="F6204" s="15" t="s">
        <v>55</v>
      </c>
      <c r="G6204" s="15" t="s">
        <v>5548</v>
      </c>
      <c r="H6204" s="15" t="s">
        <v>5549</v>
      </c>
      <c r="I6204" s="15" t="s">
        <v>128</v>
      </c>
      <c r="J6204" s="15" t="s">
        <v>60</v>
      </c>
      <c r="K6204" s="15" t="s">
        <v>33</v>
      </c>
      <c r="L6204" s="15" t="str">
        <f t="array" ref="L6204">_xlfn.XLOOKUP(M6204,reference_province_to_city!$A$2:$A$11,reference_province_to_city!$B$2:$B$11)</f>
        <v>Makassar</v>
      </c>
      <c r="M6204" s="15" t="s">
        <v>25</v>
      </c>
      <c r="N6204" s="15">
        <v>90111.0</v>
      </c>
      <c r="O6204" s="15">
        <f t="array" ref="O6204">_xlfn.XLOOKUP(M6204,reference_postal_code!$B$2:$B$11,reference_postal_code!$A$2:$A$11)</f>
        <v>90111</v>
      </c>
      <c r="P6204" s="15" t="s">
        <v>63</v>
      </c>
      <c r="Q6204" s="15" t="s">
        <v>3959</v>
      </c>
      <c r="R6204" s="15" t="s">
        <v>110</v>
      </c>
      <c r="S6204" s="15" t="s">
        <v>149</v>
      </c>
      <c r="T6204" s="15" t="s">
        <v>3960</v>
      </c>
      <c r="U6204" s="28">
        <v>1490850.0</v>
      </c>
      <c r="V6204" s="15">
        <v>3.0</v>
      </c>
      <c r="W6204" s="31">
        <v>0.0</v>
      </c>
      <c r="X6204" s="28">
        <v>611248.0</v>
      </c>
    </row>
    <row r="6205" ht="15.75" customHeight="1">
      <c r="A6205" s="15">
        <v>163.0</v>
      </c>
      <c r="B6205" s="15" t="s">
        <v>8290</v>
      </c>
      <c r="C6205" s="18">
        <v>42690.0</v>
      </c>
      <c r="D6205" s="18">
        <v>42694.0</v>
      </c>
      <c r="E6205" s="18">
        <f t="shared" si="1"/>
        <v>42694</v>
      </c>
      <c r="F6205" s="15" t="s">
        <v>55</v>
      </c>
      <c r="G6205" s="15" t="s">
        <v>1050</v>
      </c>
      <c r="H6205" s="15" t="s">
        <v>1051</v>
      </c>
      <c r="I6205" s="15" t="s">
        <v>59</v>
      </c>
      <c r="J6205" s="15" t="s">
        <v>60</v>
      </c>
      <c r="K6205" s="15" t="s">
        <v>17</v>
      </c>
      <c r="L6205" s="15" t="str">
        <f t="array" ref="L6205">_xlfn.XLOOKUP(M6205,reference_province_to_city!$A$2:$A$11,reference_province_to_city!$B$2:$B$11)</f>
        <v>Semarang</v>
      </c>
      <c r="M6205" s="15" t="s">
        <v>15</v>
      </c>
      <c r="N6205" s="15">
        <v>50111.0</v>
      </c>
      <c r="O6205" s="15">
        <f t="array" ref="O6205">_xlfn.XLOOKUP(M6205,reference_postal_code!$B$2:$B$11,reference_postal_code!$A$2:$A$11)</f>
        <v>50111</v>
      </c>
      <c r="P6205" s="15" t="s">
        <v>77</v>
      </c>
      <c r="Q6205" s="15" t="s">
        <v>192</v>
      </c>
      <c r="R6205" s="15" t="s">
        <v>65</v>
      </c>
      <c r="S6205" s="15" t="s">
        <v>173</v>
      </c>
      <c r="T6205" s="15" t="s">
        <v>193</v>
      </c>
      <c r="U6205" s="28">
        <v>426000.0</v>
      </c>
      <c r="V6205" s="15">
        <v>5.0</v>
      </c>
      <c r="W6205" s="31">
        <v>0.0</v>
      </c>
      <c r="X6205" s="28">
        <v>200220.0</v>
      </c>
    </row>
    <row r="6206" ht="15.75" customHeight="1">
      <c r="A6206" s="15">
        <v>6791.0</v>
      </c>
      <c r="B6206" s="15" t="s">
        <v>8291</v>
      </c>
      <c r="C6206" s="18">
        <v>42690.0</v>
      </c>
      <c r="D6206" s="18">
        <v>42691.0</v>
      </c>
      <c r="E6206" s="18">
        <f t="shared" si="1"/>
        <v>42691</v>
      </c>
      <c r="F6206" s="15" t="s">
        <v>125</v>
      </c>
      <c r="G6206" s="15" t="s">
        <v>298</v>
      </c>
      <c r="H6206" s="15" t="s">
        <v>299</v>
      </c>
      <c r="I6206" s="15" t="s">
        <v>59</v>
      </c>
      <c r="J6206" s="15" t="s">
        <v>60</v>
      </c>
      <c r="K6206" s="15" t="s">
        <v>10</v>
      </c>
      <c r="L6206" s="15" t="str">
        <f t="array" ref="L6206">_xlfn.XLOOKUP(M6206,reference_province_to_city!$A$2:$A$11,reference_province_to_city!$B$2:$B$11)</f>
        <v>Jakarta</v>
      </c>
      <c r="M6206" s="15" t="s">
        <v>7</v>
      </c>
      <c r="N6206" s="15">
        <v>10110.0</v>
      </c>
      <c r="O6206" s="15">
        <f t="array" ref="O6206">_xlfn.XLOOKUP(M6206,reference_postal_code!$B$2:$B$11,reference_postal_code!$A$2:$A$11)</f>
        <v>10110</v>
      </c>
      <c r="P6206" s="15" t="s">
        <v>117</v>
      </c>
      <c r="Q6206" s="15" t="s">
        <v>6117</v>
      </c>
      <c r="R6206" s="15" t="s">
        <v>65</v>
      </c>
      <c r="S6206" s="15" t="s">
        <v>83</v>
      </c>
      <c r="T6206" s="15" t="s">
        <v>3614</v>
      </c>
      <c r="U6206" s="28">
        <v>124800.0</v>
      </c>
      <c r="V6206" s="15">
        <v>5.0</v>
      </c>
      <c r="W6206" s="31">
        <v>0.2</v>
      </c>
      <c r="X6206" s="28">
        <v>42120.0</v>
      </c>
    </row>
    <row r="6207" ht="15.75" customHeight="1">
      <c r="A6207" s="15">
        <v>8567.0</v>
      </c>
      <c r="B6207" s="15" t="s">
        <v>8292</v>
      </c>
      <c r="C6207" s="18">
        <v>42691.0</v>
      </c>
      <c r="D6207" s="18">
        <v>42692.0</v>
      </c>
      <c r="E6207" s="18">
        <f t="shared" si="1"/>
        <v>42692</v>
      </c>
      <c r="F6207" s="15" t="s">
        <v>125</v>
      </c>
      <c r="G6207" s="15" t="s">
        <v>3859</v>
      </c>
      <c r="H6207" s="15" t="s">
        <v>3860</v>
      </c>
      <c r="I6207" s="15" t="s">
        <v>59</v>
      </c>
      <c r="J6207" s="15" t="s">
        <v>60</v>
      </c>
      <c r="K6207" s="15" t="s">
        <v>26</v>
      </c>
      <c r="L6207" s="15" t="str">
        <f t="array" ref="L6207">_xlfn.XLOOKUP(M6207,reference_province_to_city!$A$2:$A$11,reference_province_to_city!$B$2:$B$11)</f>
        <v>Denpasar</v>
      </c>
      <c r="M6207" s="15" t="s">
        <v>24</v>
      </c>
      <c r="N6207" s="15">
        <v>80231.0</v>
      </c>
      <c r="O6207" s="15">
        <f t="array" ref="O6207">_xlfn.XLOOKUP(M6207,reference_postal_code!$B$2:$B$11,reference_postal_code!$A$2:$A$11)</f>
        <v>80231</v>
      </c>
      <c r="P6207" s="15" t="s">
        <v>63</v>
      </c>
      <c r="Q6207" s="15" t="s">
        <v>7350</v>
      </c>
      <c r="R6207" s="15" t="s">
        <v>65</v>
      </c>
      <c r="S6207" s="15" t="s">
        <v>66</v>
      </c>
      <c r="T6207" s="15" t="s">
        <v>7351</v>
      </c>
      <c r="U6207" s="28">
        <v>228480.0</v>
      </c>
      <c r="V6207" s="15">
        <v>4.0</v>
      </c>
      <c r="W6207" s="31">
        <v>0.2</v>
      </c>
      <c r="X6207" s="28">
        <v>82824.0</v>
      </c>
    </row>
    <row r="6208" ht="15.75" customHeight="1">
      <c r="A6208" s="15">
        <v>5115.0</v>
      </c>
      <c r="B6208" s="15" t="s">
        <v>8293</v>
      </c>
      <c r="C6208" s="18">
        <v>42691.0</v>
      </c>
      <c r="D6208" s="18">
        <v>42696.0</v>
      </c>
      <c r="E6208" s="18">
        <f t="shared" si="1"/>
        <v>42696</v>
      </c>
      <c r="F6208" s="15" t="s">
        <v>55</v>
      </c>
      <c r="G6208" s="15" t="s">
        <v>3034</v>
      </c>
      <c r="H6208" s="15" t="s">
        <v>3035</v>
      </c>
      <c r="I6208" s="15" t="s">
        <v>59</v>
      </c>
      <c r="J6208" s="15" t="s">
        <v>60</v>
      </c>
      <c r="K6208" s="15" t="s">
        <v>28</v>
      </c>
      <c r="L6208" s="15" t="str">
        <f t="array" ref="L6208">_xlfn.XLOOKUP(M6208,reference_province_to_city!$A$2:$A$11,reference_province_to_city!$B$2:$B$11)</f>
        <v>Medan</v>
      </c>
      <c r="M6208" s="15" t="s">
        <v>11</v>
      </c>
      <c r="N6208" s="15">
        <v>20111.0</v>
      </c>
      <c r="O6208" s="15">
        <f t="array" ref="O6208">_xlfn.XLOOKUP(M6208,reference_postal_code!$B$2:$B$11,reference_postal_code!$A$2:$A$11)</f>
        <v>20111</v>
      </c>
      <c r="P6208" s="15" t="s">
        <v>77</v>
      </c>
      <c r="Q6208" s="15" t="s">
        <v>1033</v>
      </c>
      <c r="R6208" s="15" t="s">
        <v>65</v>
      </c>
      <c r="S6208" s="15" t="s">
        <v>83</v>
      </c>
      <c r="T6208" s="15" t="s">
        <v>1034</v>
      </c>
      <c r="U6208" s="28">
        <v>161640.0</v>
      </c>
      <c r="V6208" s="15">
        <v>3.0</v>
      </c>
      <c r="W6208" s="31">
        <v>0.2</v>
      </c>
      <c r="X6208" s="28">
        <v>50512.0</v>
      </c>
    </row>
    <row r="6209" ht="15.75" customHeight="1">
      <c r="A6209" s="15">
        <v>8666.0</v>
      </c>
      <c r="B6209" s="15" t="s">
        <v>8294</v>
      </c>
      <c r="C6209" s="18">
        <v>42691.0</v>
      </c>
      <c r="D6209" s="18">
        <v>42692.0</v>
      </c>
      <c r="E6209" s="18">
        <f t="shared" si="1"/>
        <v>42692</v>
      </c>
      <c r="F6209" s="15" t="s">
        <v>125</v>
      </c>
      <c r="G6209" s="15" t="s">
        <v>5161</v>
      </c>
      <c r="H6209" s="15" t="s">
        <v>5162</v>
      </c>
      <c r="I6209" s="15" t="s">
        <v>76</v>
      </c>
      <c r="J6209" s="15" t="s">
        <v>60</v>
      </c>
      <c r="K6209" s="15" t="s">
        <v>26</v>
      </c>
      <c r="L6209" s="15" t="str">
        <f t="array" ref="L6209">_xlfn.XLOOKUP(M6209,reference_province_to_city!$A$2:$A$11,reference_province_to_city!$B$2:$B$11)</f>
        <v>Denpasar</v>
      </c>
      <c r="M6209" s="15" t="s">
        <v>24</v>
      </c>
      <c r="N6209" s="15">
        <v>80231.0</v>
      </c>
      <c r="O6209" s="15">
        <f t="array" ref="O6209">_xlfn.XLOOKUP(M6209,reference_postal_code!$B$2:$B$11,reference_postal_code!$A$2:$A$11)</f>
        <v>80231</v>
      </c>
      <c r="P6209" s="15" t="s">
        <v>63</v>
      </c>
      <c r="Q6209" s="15" t="s">
        <v>5851</v>
      </c>
      <c r="R6209" s="15" t="s">
        <v>65</v>
      </c>
      <c r="S6209" s="15" t="s">
        <v>226</v>
      </c>
      <c r="T6209" s="15" t="s">
        <v>5852</v>
      </c>
      <c r="U6209" s="28">
        <v>742500.0</v>
      </c>
      <c r="V6209" s="15">
        <v>5.0</v>
      </c>
      <c r="W6209" s="31">
        <v>0.0</v>
      </c>
      <c r="X6209" s="28">
        <v>200475.0</v>
      </c>
    </row>
    <row r="6210" ht="15.75" customHeight="1">
      <c r="A6210" s="15">
        <v>8566.0</v>
      </c>
      <c r="B6210" s="15" t="s">
        <v>8292</v>
      </c>
      <c r="C6210" s="18">
        <v>42691.0</v>
      </c>
      <c r="D6210" s="18">
        <v>42692.0</v>
      </c>
      <c r="E6210" s="18">
        <f t="shared" si="1"/>
        <v>42692</v>
      </c>
      <c r="F6210" s="15" t="s">
        <v>125</v>
      </c>
      <c r="G6210" s="15" t="s">
        <v>3859</v>
      </c>
      <c r="H6210" s="15" t="s">
        <v>3860</v>
      </c>
      <c r="I6210" s="15" t="s">
        <v>59</v>
      </c>
      <c r="J6210" s="15" t="s">
        <v>60</v>
      </c>
      <c r="K6210" s="15" t="s">
        <v>26</v>
      </c>
      <c r="L6210" s="15" t="str">
        <f t="array" ref="L6210">_xlfn.XLOOKUP(M6210,reference_province_to_city!$A$2:$A$11,reference_province_to_city!$B$2:$B$11)</f>
        <v>Denpasar</v>
      </c>
      <c r="M6210" s="15" t="s">
        <v>24</v>
      </c>
      <c r="N6210" s="15">
        <v>80231.0</v>
      </c>
      <c r="O6210" s="15">
        <f t="array" ref="O6210">_xlfn.XLOOKUP(M6210,reference_postal_code!$B$2:$B$11,reference_postal_code!$A$2:$A$11)</f>
        <v>80231</v>
      </c>
      <c r="P6210" s="15" t="s">
        <v>63</v>
      </c>
      <c r="Q6210" s="15" t="s">
        <v>6538</v>
      </c>
      <c r="R6210" s="15" t="s">
        <v>110</v>
      </c>
      <c r="S6210" s="15" t="s">
        <v>111</v>
      </c>
      <c r="T6210" s="15" t="s">
        <v>6539</v>
      </c>
      <c r="U6210" s="28">
        <v>1007640.0</v>
      </c>
      <c r="V6210" s="15">
        <v>3.0</v>
      </c>
      <c r="W6210" s="31">
        <v>0.2</v>
      </c>
      <c r="X6210" s="28">
        <v>100764.0</v>
      </c>
    </row>
    <row r="6211" ht="15.75" customHeight="1">
      <c r="A6211" s="15">
        <v>3948.0</v>
      </c>
      <c r="B6211" s="15" t="s">
        <v>8295</v>
      </c>
      <c r="C6211" s="18">
        <v>42692.0</v>
      </c>
      <c r="D6211" s="18">
        <v>42696.0</v>
      </c>
      <c r="E6211" s="18">
        <f t="shared" si="1"/>
        <v>42696</v>
      </c>
      <c r="F6211" s="15" t="s">
        <v>55</v>
      </c>
      <c r="G6211" s="15" t="s">
        <v>1452</v>
      </c>
      <c r="H6211" s="15" t="s">
        <v>1453</v>
      </c>
      <c r="I6211" s="15" t="s">
        <v>76</v>
      </c>
      <c r="J6211" s="15" t="s">
        <v>60</v>
      </c>
      <c r="K6211" s="15" t="s">
        <v>26</v>
      </c>
      <c r="L6211" s="15" t="str">
        <f t="array" ref="L6211">_xlfn.XLOOKUP(M6211,reference_province_to_city!$A$2:$A$11,reference_province_to_city!$B$2:$B$11)</f>
        <v>Denpasar</v>
      </c>
      <c r="M6211" s="15" t="s">
        <v>24</v>
      </c>
      <c r="N6211" s="15">
        <v>80231.0</v>
      </c>
      <c r="O6211" s="15">
        <f t="array" ref="O6211">_xlfn.XLOOKUP(M6211,reference_postal_code!$B$2:$B$11,reference_postal_code!$A$2:$A$11)</f>
        <v>80231</v>
      </c>
      <c r="P6211" s="15" t="s">
        <v>63</v>
      </c>
      <c r="Q6211" s="15" t="s">
        <v>180</v>
      </c>
      <c r="R6211" s="15" t="s">
        <v>65</v>
      </c>
      <c r="S6211" s="15" t="s">
        <v>93</v>
      </c>
      <c r="T6211" s="15" t="s">
        <v>181</v>
      </c>
      <c r="U6211" s="28">
        <v>95520.0</v>
      </c>
      <c r="V6211" s="15">
        <v>2.0</v>
      </c>
      <c r="W6211" s="31">
        <v>0.2</v>
      </c>
      <c r="X6211" s="28">
        <v>15522.0</v>
      </c>
    </row>
    <row r="6212" ht="15.75" customHeight="1">
      <c r="A6212" s="15">
        <v>8158.0</v>
      </c>
      <c r="B6212" s="15" t="s">
        <v>8296</v>
      </c>
      <c r="C6212" s="18">
        <v>42692.0</v>
      </c>
      <c r="D6212" s="18">
        <v>42696.0</v>
      </c>
      <c r="E6212" s="18">
        <f t="shared" si="1"/>
        <v>42696</v>
      </c>
      <c r="F6212" s="15" t="s">
        <v>55</v>
      </c>
      <c r="G6212" s="15" t="s">
        <v>1476</v>
      </c>
      <c r="H6212" s="15" t="s">
        <v>1477</v>
      </c>
      <c r="I6212" s="15" t="s">
        <v>59</v>
      </c>
      <c r="J6212" s="15" t="s">
        <v>60</v>
      </c>
      <c r="K6212" s="15" t="s">
        <v>10</v>
      </c>
      <c r="L6212" s="15" t="str">
        <f t="array" ref="L6212">_xlfn.XLOOKUP(M6212,reference_province_to_city!$A$2:$A$11,reference_province_to_city!$B$2:$B$11)</f>
        <v>Jakarta</v>
      </c>
      <c r="M6212" s="15" t="s">
        <v>7</v>
      </c>
      <c r="N6212" s="15">
        <v>10110.0</v>
      </c>
      <c r="O6212" s="15">
        <f t="array" ref="O6212">_xlfn.XLOOKUP(M6212,reference_postal_code!$B$2:$B$11,reference_postal_code!$A$2:$A$11)</f>
        <v>10110</v>
      </c>
      <c r="P6212" s="15" t="s">
        <v>117</v>
      </c>
      <c r="Q6212" s="15" t="s">
        <v>2455</v>
      </c>
      <c r="R6212" s="15" t="s">
        <v>110</v>
      </c>
      <c r="S6212" s="15" t="s">
        <v>149</v>
      </c>
      <c r="T6212" s="15" t="s">
        <v>2456</v>
      </c>
      <c r="U6212" s="28">
        <v>8925000.0</v>
      </c>
      <c r="V6212" s="15">
        <v>5.0</v>
      </c>
      <c r="W6212" s="31">
        <v>0.0</v>
      </c>
      <c r="X6212" s="28">
        <v>1428000.0</v>
      </c>
    </row>
    <row r="6213" ht="15.75" customHeight="1">
      <c r="A6213" s="15">
        <v>9587.0</v>
      </c>
      <c r="B6213" s="15" t="s">
        <v>8297</v>
      </c>
      <c r="C6213" s="18">
        <v>42692.0</v>
      </c>
      <c r="D6213" s="18">
        <v>42692.0</v>
      </c>
      <c r="E6213" s="18">
        <f t="shared" si="1"/>
        <v>42692</v>
      </c>
      <c r="F6213" s="15" t="s">
        <v>466</v>
      </c>
      <c r="G6213" s="15" t="s">
        <v>6940</v>
      </c>
      <c r="H6213" s="15" t="s">
        <v>6941</v>
      </c>
      <c r="I6213" s="15" t="s">
        <v>59</v>
      </c>
      <c r="J6213" s="15" t="s">
        <v>60</v>
      </c>
      <c r="K6213" s="15" t="s">
        <v>2048</v>
      </c>
      <c r="L6213" s="15" t="str">
        <f t="array" ref="L6213">_xlfn.XLOOKUP(M6213,reference_province_to_city!$A$2:$A$11,reference_province_to_city!$B$2:$B$11)</f>
        <v>Balikpapan</v>
      </c>
      <c r="M6213" s="15" t="s">
        <v>21</v>
      </c>
      <c r="N6213" s="15">
        <v>76114.0</v>
      </c>
      <c r="O6213" s="15">
        <f t="array" ref="O6213">_xlfn.XLOOKUP(M6213,reference_postal_code!$B$2:$B$11,reference_postal_code!$A$2:$A$11)</f>
        <v>76114</v>
      </c>
      <c r="P6213" s="15" t="s">
        <v>166</v>
      </c>
      <c r="Q6213" s="15" t="s">
        <v>6054</v>
      </c>
      <c r="R6213" s="15" t="s">
        <v>65</v>
      </c>
      <c r="S6213" s="15" t="s">
        <v>83</v>
      </c>
      <c r="T6213" s="15" t="s">
        <v>6055</v>
      </c>
      <c r="U6213" s="28">
        <v>916800.0</v>
      </c>
      <c r="V6213" s="15">
        <v>5.0</v>
      </c>
      <c r="W6213" s="31">
        <v>0.2</v>
      </c>
      <c r="X6213" s="28">
        <v>332340.0</v>
      </c>
    </row>
    <row r="6214" ht="15.75" customHeight="1">
      <c r="A6214" s="15">
        <v>4961.0</v>
      </c>
      <c r="B6214" s="15" t="s">
        <v>8298</v>
      </c>
      <c r="C6214" s="18">
        <v>42692.0</v>
      </c>
      <c r="D6214" s="18">
        <v>42696.0</v>
      </c>
      <c r="E6214" s="18">
        <f t="shared" si="1"/>
        <v>42696</v>
      </c>
      <c r="F6214" s="15" t="s">
        <v>55</v>
      </c>
      <c r="G6214" s="15" t="s">
        <v>3811</v>
      </c>
      <c r="H6214" s="15" t="s">
        <v>3812</v>
      </c>
      <c r="I6214" s="15" t="s">
        <v>76</v>
      </c>
      <c r="J6214" s="15" t="s">
        <v>60</v>
      </c>
      <c r="K6214" s="15" t="s">
        <v>17</v>
      </c>
      <c r="L6214" s="15" t="str">
        <f t="array" ref="L6214">_xlfn.XLOOKUP(M6214,reference_province_to_city!$A$2:$A$11,reference_province_to_city!$B$2:$B$11)</f>
        <v>Semarang</v>
      </c>
      <c r="M6214" s="15" t="s">
        <v>15</v>
      </c>
      <c r="N6214" s="15">
        <v>50111.0</v>
      </c>
      <c r="O6214" s="15">
        <f t="array" ref="O6214">_xlfn.XLOOKUP(M6214,reference_postal_code!$B$2:$B$11,reference_postal_code!$A$2:$A$11)</f>
        <v>50111</v>
      </c>
      <c r="P6214" s="15" t="s">
        <v>77</v>
      </c>
      <c r="Q6214" s="15" t="s">
        <v>6491</v>
      </c>
      <c r="R6214" s="15" t="s">
        <v>65</v>
      </c>
      <c r="S6214" s="15" t="s">
        <v>222</v>
      </c>
      <c r="T6214" s="15" t="s">
        <v>6492</v>
      </c>
      <c r="U6214" s="28">
        <v>1017600.0</v>
      </c>
      <c r="V6214" s="15">
        <v>1.0</v>
      </c>
      <c r="W6214" s="31">
        <v>0.0</v>
      </c>
      <c r="X6214" s="28">
        <v>274752.0</v>
      </c>
    </row>
    <row r="6215" ht="15.75" customHeight="1">
      <c r="A6215" s="15">
        <v>5517.0</v>
      </c>
      <c r="B6215" s="15" t="s">
        <v>8299</v>
      </c>
      <c r="C6215" s="18">
        <v>42692.0</v>
      </c>
      <c r="D6215" s="18">
        <v>42695.0</v>
      </c>
      <c r="E6215" s="18">
        <f t="shared" si="1"/>
        <v>42695</v>
      </c>
      <c r="F6215" s="15" t="s">
        <v>114</v>
      </c>
      <c r="G6215" s="15" t="s">
        <v>2991</v>
      </c>
      <c r="H6215" s="15" t="s">
        <v>2992</v>
      </c>
      <c r="I6215" s="15" t="s">
        <v>128</v>
      </c>
      <c r="J6215" s="15" t="s">
        <v>60</v>
      </c>
      <c r="K6215" s="15" t="s">
        <v>17</v>
      </c>
      <c r="L6215" s="15" t="str">
        <f t="array" ref="L6215">_xlfn.XLOOKUP(M6215,reference_province_to_city!$A$2:$A$11,reference_province_to_city!$B$2:$B$11)</f>
        <v>Semarang</v>
      </c>
      <c r="M6215" s="15" t="s">
        <v>15</v>
      </c>
      <c r="N6215" s="15">
        <v>50111.0</v>
      </c>
      <c r="O6215" s="15">
        <f t="array" ref="O6215">_xlfn.XLOOKUP(M6215,reference_postal_code!$B$2:$B$11,reference_postal_code!$A$2:$A$11)</f>
        <v>50111</v>
      </c>
      <c r="P6215" s="15" t="s">
        <v>77</v>
      </c>
      <c r="Q6215" s="15" t="s">
        <v>5461</v>
      </c>
      <c r="R6215" s="15" t="s">
        <v>110</v>
      </c>
      <c r="S6215" s="15" t="s">
        <v>149</v>
      </c>
      <c r="T6215" s="15" t="s">
        <v>5462</v>
      </c>
      <c r="U6215" s="28">
        <v>1.97994E7</v>
      </c>
      <c r="V6215" s="15">
        <v>4.0</v>
      </c>
      <c r="W6215" s="31">
        <v>0.0</v>
      </c>
      <c r="X6215" s="28">
        <v>7919760.0</v>
      </c>
    </row>
    <row r="6216" ht="15.75" customHeight="1">
      <c r="A6216" s="15">
        <v>2511.0</v>
      </c>
      <c r="B6216" s="15" t="s">
        <v>8300</v>
      </c>
      <c r="C6216" s="18">
        <v>42692.0</v>
      </c>
      <c r="D6216" s="18">
        <v>42697.0</v>
      </c>
      <c r="E6216" s="18">
        <f t="shared" si="1"/>
        <v>42697</v>
      </c>
      <c r="F6216" s="15" t="s">
        <v>55</v>
      </c>
      <c r="G6216" s="15" t="s">
        <v>2263</v>
      </c>
      <c r="H6216" s="15" t="s">
        <v>2264</v>
      </c>
      <c r="I6216" s="15" t="s">
        <v>76</v>
      </c>
      <c r="J6216" s="15" t="s">
        <v>60</v>
      </c>
      <c r="K6216" s="15" t="s">
        <v>19</v>
      </c>
      <c r="L6216" s="15" t="str">
        <f t="array" ref="L6216">_xlfn.XLOOKUP(M6216,reference_province_to_city!$A$2:$A$11,reference_province_to_city!$B$2:$B$11)</f>
        <v>Yogyakarta</v>
      </c>
      <c r="M6216" s="15" t="s">
        <v>18</v>
      </c>
      <c r="N6216" s="15">
        <v>55111.0</v>
      </c>
      <c r="O6216" s="15">
        <f t="array" ref="O6216">_xlfn.XLOOKUP(M6216,reference_postal_code!$B$2:$B$11,reference_postal_code!$A$2:$A$11)</f>
        <v>55111</v>
      </c>
      <c r="P6216" s="15" t="s">
        <v>77</v>
      </c>
      <c r="Q6216" s="15" t="s">
        <v>1863</v>
      </c>
      <c r="R6216" s="15" t="s">
        <v>65</v>
      </c>
      <c r="S6216" s="15" t="s">
        <v>87</v>
      </c>
      <c r="T6216" s="15" t="s">
        <v>1864</v>
      </c>
      <c r="U6216" s="28">
        <v>1.67688E7</v>
      </c>
      <c r="V6216" s="15">
        <v>4.0</v>
      </c>
      <c r="W6216" s="31">
        <v>0.0</v>
      </c>
      <c r="X6216" s="28">
        <v>838440.0</v>
      </c>
    </row>
    <row r="6217" ht="15.75" customHeight="1">
      <c r="A6217" s="15">
        <v>3949.0</v>
      </c>
      <c r="B6217" s="15" t="s">
        <v>8295</v>
      </c>
      <c r="C6217" s="18">
        <v>42692.0</v>
      </c>
      <c r="D6217" s="18">
        <v>42696.0</v>
      </c>
      <c r="E6217" s="18">
        <f t="shared" si="1"/>
        <v>42696</v>
      </c>
      <c r="F6217" s="15" t="s">
        <v>55</v>
      </c>
      <c r="G6217" s="15" t="s">
        <v>1452</v>
      </c>
      <c r="H6217" s="15" t="s">
        <v>1453</v>
      </c>
      <c r="I6217" s="15" t="s">
        <v>76</v>
      </c>
      <c r="J6217" s="15" t="s">
        <v>60</v>
      </c>
      <c r="K6217" s="15" t="s">
        <v>26</v>
      </c>
      <c r="L6217" s="15" t="str">
        <f t="array" ref="L6217">_xlfn.XLOOKUP(M6217,reference_province_to_city!$A$2:$A$11,reference_province_to_city!$B$2:$B$11)</f>
        <v>Denpasar</v>
      </c>
      <c r="M6217" s="15" t="s">
        <v>24</v>
      </c>
      <c r="N6217" s="15">
        <v>80231.0</v>
      </c>
      <c r="O6217" s="15">
        <f t="array" ref="O6217">_xlfn.XLOOKUP(M6217,reference_postal_code!$B$2:$B$11,reference_postal_code!$A$2:$A$11)</f>
        <v>80231</v>
      </c>
      <c r="P6217" s="15" t="s">
        <v>63</v>
      </c>
      <c r="Q6217" s="15" t="s">
        <v>3648</v>
      </c>
      <c r="R6217" s="15" t="s">
        <v>65</v>
      </c>
      <c r="S6217" s="15" t="s">
        <v>79</v>
      </c>
      <c r="T6217" s="15" t="s">
        <v>3649</v>
      </c>
      <c r="U6217" s="28">
        <v>732720.0</v>
      </c>
      <c r="V6217" s="15">
        <v>2.0</v>
      </c>
      <c r="W6217" s="31">
        <v>0.2</v>
      </c>
      <c r="X6217" s="28">
        <v>238134.0</v>
      </c>
    </row>
    <row r="6218" ht="15.75" customHeight="1">
      <c r="A6218" s="15">
        <v>3951.0</v>
      </c>
      <c r="B6218" s="15" t="s">
        <v>8295</v>
      </c>
      <c r="C6218" s="18">
        <v>42692.0</v>
      </c>
      <c r="D6218" s="18">
        <v>42696.0</v>
      </c>
      <c r="E6218" s="18">
        <f t="shared" si="1"/>
        <v>42696</v>
      </c>
      <c r="F6218" s="15" t="s">
        <v>55</v>
      </c>
      <c r="G6218" s="15" t="s">
        <v>1452</v>
      </c>
      <c r="H6218" s="15" t="s">
        <v>1453</v>
      </c>
      <c r="I6218" s="15" t="s">
        <v>76</v>
      </c>
      <c r="J6218" s="15" t="s">
        <v>60</v>
      </c>
      <c r="K6218" s="15" t="s">
        <v>26</v>
      </c>
      <c r="L6218" s="15" t="str">
        <f t="array" ref="L6218">_xlfn.XLOOKUP(M6218,reference_province_to_city!$A$2:$A$11,reference_province_to_city!$B$2:$B$11)</f>
        <v>Denpasar</v>
      </c>
      <c r="M6218" s="15" t="s">
        <v>24</v>
      </c>
      <c r="N6218" s="15">
        <v>80231.0</v>
      </c>
      <c r="O6218" s="15">
        <f t="array" ref="O6218">_xlfn.XLOOKUP(M6218,reference_postal_code!$B$2:$B$11,reference_postal_code!$A$2:$A$11)</f>
        <v>80231</v>
      </c>
      <c r="P6218" s="15" t="s">
        <v>63</v>
      </c>
      <c r="Q6218" s="15" t="s">
        <v>2550</v>
      </c>
      <c r="R6218" s="15" t="s">
        <v>106</v>
      </c>
      <c r="S6218" s="15" t="s">
        <v>107</v>
      </c>
      <c r="T6218" s="15" t="s">
        <v>2551</v>
      </c>
      <c r="U6218" s="28">
        <v>3826620.0</v>
      </c>
      <c r="V6218" s="15">
        <v>6.0</v>
      </c>
      <c r="W6218" s="31">
        <v>0.3</v>
      </c>
      <c r="X6218" s="28">
        <v>-273330.0</v>
      </c>
    </row>
    <row r="6219" ht="15.75" customHeight="1">
      <c r="A6219" s="15">
        <v>4375.0</v>
      </c>
      <c r="B6219" s="15" t="s">
        <v>8301</v>
      </c>
      <c r="C6219" s="18">
        <v>42692.0</v>
      </c>
      <c r="D6219" s="18">
        <v>42698.0</v>
      </c>
      <c r="E6219" s="18">
        <f t="shared" si="1"/>
        <v>42698</v>
      </c>
      <c r="F6219" s="15" t="s">
        <v>55</v>
      </c>
      <c r="G6219" s="15" t="s">
        <v>1469</v>
      </c>
      <c r="H6219" s="15" t="s">
        <v>1470</v>
      </c>
      <c r="I6219" s="15" t="s">
        <v>128</v>
      </c>
      <c r="J6219" s="15" t="s">
        <v>60</v>
      </c>
      <c r="K6219" s="15" t="s">
        <v>19</v>
      </c>
      <c r="L6219" s="15" t="str">
        <f t="array" ref="L6219">_xlfn.XLOOKUP(M6219,reference_province_to_city!$A$2:$A$11,reference_province_to_city!$B$2:$B$11)</f>
        <v>Yogyakarta</v>
      </c>
      <c r="M6219" s="15" t="s">
        <v>18</v>
      </c>
      <c r="N6219" s="15">
        <v>55111.0</v>
      </c>
      <c r="O6219" s="15">
        <f t="array" ref="O6219">_xlfn.XLOOKUP(M6219,reference_postal_code!$B$2:$B$11,reference_postal_code!$A$2:$A$11)</f>
        <v>55111</v>
      </c>
      <c r="P6219" s="15" t="s">
        <v>77</v>
      </c>
      <c r="Q6219" s="15" t="s">
        <v>4611</v>
      </c>
      <c r="R6219" s="15" t="s">
        <v>65</v>
      </c>
      <c r="S6219" s="15" t="s">
        <v>222</v>
      </c>
      <c r="T6219" s="15" t="s">
        <v>4612</v>
      </c>
      <c r="U6219" s="28">
        <v>1559520.0</v>
      </c>
      <c r="V6219" s="15">
        <v>6.0</v>
      </c>
      <c r="W6219" s="31">
        <v>0.2</v>
      </c>
      <c r="X6219" s="28">
        <v>253422.0</v>
      </c>
    </row>
    <row r="6220" ht="15.75" customHeight="1">
      <c r="A6220" s="15">
        <v>5163.0</v>
      </c>
      <c r="B6220" s="15" t="s">
        <v>8302</v>
      </c>
      <c r="C6220" s="18">
        <v>42692.0</v>
      </c>
      <c r="D6220" s="18">
        <v>42697.0</v>
      </c>
      <c r="E6220" s="18">
        <f t="shared" si="1"/>
        <v>42697</v>
      </c>
      <c r="F6220" s="15" t="s">
        <v>114</v>
      </c>
      <c r="G6220" s="15" t="s">
        <v>575</v>
      </c>
      <c r="H6220" s="15" t="s">
        <v>576</v>
      </c>
      <c r="I6220" s="15" t="s">
        <v>59</v>
      </c>
      <c r="J6220" s="15" t="s">
        <v>60</v>
      </c>
      <c r="K6220" s="15" t="s">
        <v>2941</v>
      </c>
      <c r="L6220" s="15" t="str">
        <f t="array" ref="L6220">_xlfn.XLOOKUP(M6220,reference_province_to_city!$A$2:$A$11,reference_province_to_city!$B$2:$B$11)</f>
        <v>Palembang</v>
      </c>
      <c r="M6220" s="15" t="s">
        <v>13</v>
      </c>
      <c r="N6220" s="15">
        <v>30111.0</v>
      </c>
      <c r="O6220" s="15">
        <f t="array" ref="O6220">_xlfn.XLOOKUP(M6220,reference_postal_code!$B$2:$B$11,reference_postal_code!$A$2:$A$11)</f>
        <v>30111</v>
      </c>
      <c r="P6220" s="15" t="s">
        <v>77</v>
      </c>
      <c r="Q6220" s="15" t="s">
        <v>527</v>
      </c>
      <c r="R6220" s="15" t="s">
        <v>106</v>
      </c>
      <c r="S6220" s="15" t="s">
        <v>107</v>
      </c>
      <c r="T6220" s="15" t="s">
        <v>528</v>
      </c>
      <c r="U6220" s="28">
        <v>4529400.0</v>
      </c>
      <c r="V6220" s="15">
        <v>2.0</v>
      </c>
      <c r="W6220" s="31">
        <v>0.0</v>
      </c>
      <c r="X6220" s="28">
        <v>498234.0</v>
      </c>
    </row>
    <row r="6221" ht="15.75" customHeight="1">
      <c r="A6221" s="15">
        <v>3950.0</v>
      </c>
      <c r="B6221" s="15" t="s">
        <v>8295</v>
      </c>
      <c r="C6221" s="18">
        <v>42692.0</v>
      </c>
      <c r="D6221" s="18">
        <v>42696.0</v>
      </c>
      <c r="E6221" s="18">
        <f t="shared" si="1"/>
        <v>42696</v>
      </c>
      <c r="F6221" s="15" t="s">
        <v>55</v>
      </c>
      <c r="G6221" s="15" t="s">
        <v>1452</v>
      </c>
      <c r="H6221" s="15" t="s">
        <v>1453</v>
      </c>
      <c r="I6221" s="15" t="s">
        <v>76</v>
      </c>
      <c r="J6221" s="15" t="s">
        <v>60</v>
      </c>
      <c r="K6221" s="15" t="s">
        <v>99</v>
      </c>
      <c r="L6221" s="15" t="str">
        <f t="array" ref="L6221">_xlfn.XLOOKUP(M6221,reference_province_to_city!$A$2:$A$11,reference_province_to_city!$B$2:$B$11)</f>
        <v>Denpasar</v>
      </c>
      <c r="M6221" s="15" t="s">
        <v>24</v>
      </c>
      <c r="N6221" s="15">
        <v>80231.0</v>
      </c>
      <c r="O6221" s="15">
        <f t="array" ref="O6221">_xlfn.XLOOKUP(M6221,reference_postal_code!$B$2:$B$11,reference_postal_code!$A$2:$A$11)</f>
        <v>80231</v>
      </c>
      <c r="P6221" s="15" t="s">
        <v>63</v>
      </c>
      <c r="Q6221" s="15" t="s">
        <v>2218</v>
      </c>
      <c r="R6221" s="15" t="s">
        <v>65</v>
      </c>
      <c r="S6221" s="15" t="s">
        <v>66</v>
      </c>
      <c r="T6221" s="15" t="s">
        <v>2219</v>
      </c>
      <c r="U6221" s="28">
        <v>294720.0</v>
      </c>
      <c r="V6221" s="15">
        <v>2.0</v>
      </c>
      <c r="W6221" s="31">
        <v>0.2</v>
      </c>
      <c r="X6221" s="28">
        <v>99468.0</v>
      </c>
    </row>
    <row r="6222" ht="15.75" customHeight="1">
      <c r="A6222" s="15">
        <v>4960.0</v>
      </c>
      <c r="B6222" s="15" t="s">
        <v>8298</v>
      </c>
      <c r="C6222" s="18">
        <v>42692.0</v>
      </c>
      <c r="D6222" s="18">
        <v>42696.0</v>
      </c>
      <c r="E6222" s="18">
        <f t="shared" si="1"/>
        <v>42696</v>
      </c>
      <c r="F6222" s="15" t="s">
        <v>55</v>
      </c>
      <c r="G6222" s="15" t="s">
        <v>3811</v>
      </c>
      <c r="H6222" s="15" t="s">
        <v>3812</v>
      </c>
      <c r="I6222" s="15" t="s">
        <v>76</v>
      </c>
      <c r="J6222" s="15" t="s">
        <v>60</v>
      </c>
      <c r="K6222" s="15" t="s">
        <v>17</v>
      </c>
      <c r="L6222" s="15" t="str">
        <f t="array" ref="L6222">_xlfn.XLOOKUP(M6222,reference_province_to_city!$A$2:$A$11,reference_province_to_city!$B$2:$B$11)</f>
        <v>Semarang</v>
      </c>
      <c r="M6222" s="15" t="s">
        <v>15</v>
      </c>
      <c r="N6222" s="15">
        <v>50111.0</v>
      </c>
      <c r="O6222" s="15">
        <f t="array" ref="O6222">_xlfn.XLOOKUP(M6222,reference_postal_code!$B$2:$B$11,reference_postal_code!$A$2:$A$11)</f>
        <v>50111</v>
      </c>
      <c r="P6222" s="15" t="s">
        <v>77</v>
      </c>
      <c r="Q6222" s="15" t="s">
        <v>5223</v>
      </c>
      <c r="R6222" s="15" t="s">
        <v>110</v>
      </c>
      <c r="S6222" s="15" t="s">
        <v>111</v>
      </c>
      <c r="T6222" s="15" t="s">
        <v>5224</v>
      </c>
      <c r="U6222" s="28">
        <v>917880.0</v>
      </c>
      <c r="V6222" s="15">
        <v>1.0</v>
      </c>
      <c r="W6222" s="31">
        <v>0.2</v>
      </c>
      <c r="X6222" s="28">
        <v>91788.0</v>
      </c>
    </row>
    <row r="6223" ht="15.75" customHeight="1">
      <c r="A6223" s="15">
        <v>1107.0</v>
      </c>
      <c r="B6223" s="15" t="s">
        <v>8303</v>
      </c>
      <c r="C6223" s="18">
        <v>42693.0</v>
      </c>
      <c r="D6223" s="18">
        <v>42698.0</v>
      </c>
      <c r="E6223" s="18">
        <f t="shared" si="1"/>
        <v>42698</v>
      </c>
      <c r="F6223" s="15" t="s">
        <v>55</v>
      </c>
      <c r="G6223" s="15" t="s">
        <v>2133</v>
      </c>
      <c r="H6223" s="15" t="s">
        <v>2134</v>
      </c>
      <c r="I6223" s="15" t="s">
        <v>59</v>
      </c>
      <c r="J6223" s="15" t="s">
        <v>60</v>
      </c>
      <c r="K6223" s="15" t="s">
        <v>28</v>
      </c>
      <c r="L6223" s="15" t="str">
        <f t="array" ref="L6223">_xlfn.XLOOKUP(M6223,reference_province_to_city!$A$2:$A$11,reference_province_to_city!$B$2:$B$11)</f>
        <v>Medan</v>
      </c>
      <c r="M6223" s="15" t="s">
        <v>11</v>
      </c>
      <c r="N6223" s="15">
        <v>20111.0</v>
      </c>
      <c r="O6223" s="15">
        <f t="array" ref="O6223">_xlfn.XLOOKUP(M6223,reference_postal_code!$B$2:$B$11,reference_postal_code!$A$2:$A$11)</f>
        <v>20111</v>
      </c>
      <c r="P6223" s="15" t="s">
        <v>77</v>
      </c>
      <c r="Q6223" s="15" t="s">
        <v>7215</v>
      </c>
      <c r="R6223" s="15" t="s">
        <v>106</v>
      </c>
      <c r="S6223" s="15" t="s">
        <v>139</v>
      </c>
      <c r="T6223" s="15" t="s">
        <v>7216</v>
      </c>
      <c r="U6223" s="28">
        <v>34920.0</v>
      </c>
      <c r="V6223" s="15">
        <v>2.0</v>
      </c>
      <c r="W6223" s="31">
        <v>0.6</v>
      </c>
      <c r="X6223" s="28">
        <v>-11349.0</v>
      </c>
    </row>
    <row r="6224" ht="15.75" customHeight="1">
      <c r="A6224" s="15">
        <v>682.0</v>
      </c>
      <c r="B6224" s="15" t="s">
        <v>8304</v>
      </c>
      <c r="C6224" s="18">
        <v>42693.0</v>
      </c>
      <c r="D6224" s="18">
        <v>42698.0</v>
      </c>
      <c r="E6224" s="18">
        <f t="shared" si="1"/>
        <v>42698</v>
      </c>
      <c r="F6224" s="15" t="s">
        <v>55</v>
      </c>
      <c r="G6224" s="15" t="s">
        <v>6713</v>
      </c>
      <c r="H6224" s="15" t="s">
        <v>6714</v>
      </c>
      <c r="I6224" s="15" t="s">
        <v>59</v>
      </c>
      <c r="J6224" s="15" t="s">
        <v>60</v>
      </c>
      <c r="K6224" s="15" t="s">
        <v>33</v>
      </c>
      <c r="L6224" s="15" t="str">
        <f t="array" ref="L6224">_xlfn.XLOOKUP(M6224,reference_province_to_city!$A$2:$A$11,reference_province_to_city!$B$2:$B$11)</f>
        <v>Makassar</v>
      </c>
      <c r="M6224" s="15" t="s">
        <v>25</v>
      </c>
      <c r="N6224" s="15">
        <v>90111.0</v>
      </c>
      <c r="O6224" s="15">
        <f t="array" ref="O6224">_xlfn.XLOOKUP(M6224,reference_postal_code!$B$2:$B$11,reference_postal_code!$A$2:$A$11)</f>
        <v>90111</v>
      </c>
      <c r="P6224" s="15" t="s">
        <v>63</v>
      </c>
      <c r="Q6224" s="15" t="s">
        <v>417</v>
      </c>
      <c r="R6224" s="15" t="s">
        <v>65</v>
      </c>
      <c r="S6224" s="15" t="s">
        <v>87</v>
      </c>
      <c r="T6224" s="15" t="s">
        <v>418</v>
      </c>
      <c r="U6224" s="28">
        <v>974400.0</v>
      </c>
      <c r="V6224" s="15">
        <v>2.0</v>
      </c>
      <c r="W6224" s="31">
        <v>0.0</v>
      </c>
      <c r="X6224" s="28">
        <v>38976.0</v>
      </c>
    </row>
    <row r="6225" ht="15.75" customHeight="1">
      <c r="A6225" s="15">
        <v>1475.0</v>
      </c>
      <c r="B6225" s="15" t="s">
        <v>8305</v>
      </c>
      <c r="C6225" s="18">
        <v>42693.0</v>
      </c>
      <c r="D6225" s="18">
        <v>42699.0</v>
      </c>
      <c r="E6225" s="18">
        <f t="shared" si="1"/>
        <v>42699</v>
      </c>
      <c r="F6225" s="15" t="s">
        <v>55</v>
      </c>
      <c r="G6225" s="15" t="s">
        <v>618</v>
      </c>
      <c r="H6225" s="15" t="s">
        <v>619</v>
      </c>
      <c r="I6225" s="15" t="s">
        <v>76</v>
      </c>
      <c r="J6225" s="15" t="s">
        <v>60</v>
      </c>
      <c r="L6225" s="15" t="str">
        <f t="array" ref="L6225">_xlfn.XLOOKUP(M6225,reference_province_to_city!$A$2:$A$11,reference_province_to_city!$B$2:$B$11)</f>
        <v>Surabaya</v>
      </c>
      <c r="M6225" s="15" t="s">
        <v>20</v>
      </c>
      <c r="N6225" s="15">
        <v>60231.0</v>
      </c>
      <c r="O6225" s="15">
        <f t="array" ref="O6225">_xlfn.XLOOKUP(M6225,reference_postal_code!$B$2:$B$11,reference_postal_code!$A$2:$A$11)</f>
        <v>60231</v>
      </c>
      <c r="P6225" s="15" t="s">
        <v>166</v>
      </c>
      <c r="Q6225" s="15" t="s">
        <v>2815</v>
      </c>
      <c r="R6225" s="15" t="s">
        <v>65</v>
      </c>
      <c r="S6225" s="15" t="s">
        <v>93</v>
      </c>
      <c r="T6225" s="15" t="s">
        <v>2816</v>
      </c>
      <c r="U6225" s="28">
        <v>259200.0</v>
      </c>
      <c r="V6225" s="15">
        <v>6.0</v>
      </c>
      <c r="W6225" s="31">
        <v>0.0</v>
      </c>
      <c r="X6225" s="28">
        <v>75168.0</v>
      </c>
    </row>
    <row r="6226" ht="15.75" customHeight="1">
      <c r="A6226" s="15">
        <v>5236.0</v>
      </c>
      <c r="B6226" s="15" t="s">
        <v>8306</v>
      </c>
      <c r="C6226" s="18">
        <v>42693.0</v>
      </c>
      <c r="D6226" s="18">
        <v>42696.0</v>
      </c>
      <c r="E6226" s="18">
        <f t="shared" si="1"/>
        <v>42696</v>
      </c>
      <c r="F6226" s="15" t="s">
        <v>125</v>
      </c>
      <c r="G6226" s="15" t="s">
        <v>5798</v>
      </c>
      <c r="H6226" s="15" t="s">
        <v>5799</v>
      </c>
      <c r="I6226" s="15" t="s">
        <v>128</v>
      </c>
      <c r="J6226" s="15" t="s">
        <v>60</v>
      </c>
      <c r="K6226" s="15" t="s">
        <v>10</v>
      </c>
      <c r="L6226" s="15" t="str">
        <f t="array" ref="L6226">_xlfn.XLOOKUP(M6226,reference_province_to_city!$A$2:$A$11,reference_province_to_city!$B$2:$B$11)</f>
        <v>Jakarta</v>
      </c>
      <c r="M6226" s="15" t="s">
        <v>7</v>
      </c>
      <c r="O6226" s="15">
        <f t="array" ref="O6226">_xlfn.XLOOKUP(M6226,reference_postal_code!$B$2:$B$11,reference_postal_code!$A$2:$A$11)</f>
        <v>10110</v>
      </c>
      <c r="P6226" s="15" t="s">
        <v>117</v>
      </c>
      <c r="Q6226" s="15" t="s">
        <v>5084</v>
      </c>
      <c r="R6226" s="15" t="s">
        <v>65</v>
      </c>
      <c r="S6226" s="15" t="s">
        <v>222</v>
      </c>
      <c r="T6226" s="15" t="s">
        <v>5085</v>
      </c>
      <c r="U6226" s="28">
        <v>824400.0</v>
      </c>
      <c r="V6226" s="15">
        <v>3.0</v>
      </c>
      <c r="W6226" s="31">
        <v>0.0</v>
      </c>
      <c r="X6226" s="28">
        <v>239076.0</v>
      </c>
    </row>
    <row r="6227" ht="15.75" customHeight="1">
      <c r="A6227" s="15">
        <v>1113.0</v>
      </c>
      <c r="B6227" s="15" t="s">
        <v>8303</v>
      </c>
      <c r="C6227" s="18">
        <v>42693.0</v>
      </c>
      <c r="D6227" s="18"/>
      <c r="E6227" s="18">
        <f t="shared" si="1"/>
        <v>42696</v>
      </c>
      <c r="F6227" s="15" t="s">
        <v>55</v>
      </c>
      <c r="G6227" s="15" t="s">
        <v>2133</v>
      </c>
      <c r="H6227" s="15" t="s">
        <v>2134</v>
      </c>
      <c r="I6227" s="15" t="s">
        <v>59</v>
      </c>
      <c r="J6227" s="15" t="s">
        <v>60</v>
      </c>
      <c r="K6227" s="15" t="s">
        <v>28</v>
      </c>
      <c r="L6227" s="15" t="str">
        <f t="array" ref="L6227">_xlfn.XLOOKUP(M6227,reference_province_to_city!$A$2:$A$11,reference_province_to_city!$B$2:$B$11)</f>
        <v>Medan</v>
      </c>
      <c r="M6227" s="15" t="s">
        <v>11</v>
      </c>
      <c r="O6227" s="15">
        <f t="array" ref="O6227">_xlfn.XLOOKUP(M6227,reference_postal_code!$B$2:$B$11,reference_postal_code!$A$2:$A$11)</f>
        <v>20111</v>
      </c>
      <c r="P6227" s="15" t="s">
        <v>77</v>
      </c>
      <c r="Q6227" s="15" t="s">
        <v>2208</v>
      </c>
      <c r="R6227" s="15" t="s">
        <v>65</v>
      </c>
      <c r="S6227" s="15" t="s">
        <v>83</v>
      </c>
      <c r="T6227" s="15" t="s">
        <v>2209</v>
      </c>
      <c r="U6227" s="28">
        <v>17880.0</v>
      </c>
      <c r="V6227" s="15">
        <v>2.0</v>
      </c>
      <c r="W6227" s="31">
        <v>0.8</v>
      </c>
      <c r="X6227" s="28">
        <v>-30396.0</v>
      </c>
    </row>
    <row r="6228" ht="15.75" customHeight="1">
      <c r="A6228" s="15">
        <v>1112.0</v>
      </c>
      <c r="B6228" s="15" t="s">
        <v>8303</v>
      </c>
      <c r="C6228" s="18">
        <v>42693.0</v>
      </c>
      <c r="D6228" s="18">
        <v>42698.0</v>
      </c>
      <c r="E6228" s="18">
        <f t="shared" si="1"/>
        <v>42698</v>
      </c>
      <c r="F6228" s="15" t="s">
        <v>55</v>
      </c>
      <c r="G6228" s="15" t="s">
        <v>2133</v>
      </c>
      <c r="H6228" s="15" t="s">
        <v>2134</v>
      </c>
      <c r="I6228" s="15" t="s">
        <v>59</v>
      </c>
      <c r="J6228" s="15" t="s">
        <v>60</v>
      </c>
      <c r="K6228" s="15" t="s">
        <v>28</v>
      </c>
      <c r="L6228" s="15" t="str">
        <f t="array" ref="L6228">_xlfn.XLOOKUP(M6228,reference_province_to_city!$A$2:$A$11,reference_province_to_city!$B$2:$B$11)</f>
        <v>Medan</v>
      </c>
      <c r="M6228" s="15" t="s">
        <v>11</v>
      </c>
      <c r="N6228" s="15">
        <v>20111.0</v>
      </c>
      <c r="O6228" s="15">
        <f t="array" ref="O6228">_xlfn.XLOOKUP(M6228,reference_postal_code!$B$2:$B$11,reference_postal_code!$A$2:$A$11)</f>
        <v>20111</v>
      </c>
      <c r="P6228" s="15" t="s">
        <v>77</v>
      </c>
      <c r="Q6228" s="15" t="s">
        <v>8032</v>
      </c>
      <c r="R6228" s="15" t="s">
        <v>65</v>
      </c>
      <c r="S6228" s="15" t="s">
        <v>66</v>
      </c>
      <c r="T6228" s="15" t="s">
        <v>8033</v>
      </c>
      <c r="U6228" s="28">
        <v>155520.0</v>
      </c>
      <c r="V6228" s="15">
        <v>2.0</v>
      </c>
      <c r="W6228" s="31">
        <v>0.2</v>
      </c>
      <c r="X6228" s="28">
        <v>54432.0</v>
      </c>
    </row>
    <row r="6229" ht="15.75" customHeight="1">
      <c r="A6229" s="15">
        <v>683.0</v>
      </c>
      <c r="B6229" s="15" t="s">
        <v>8304</v>
      </c>
      <c r="C6229" s="18">
        <v>42693.0</v>
      </c>
      <c r="D6229" s="18">
        <v>42698.0</v>
      </c>
      <c r="E6229" s="18">
        <f t="shared" si="1"/>
        <v>42698</v>
      </c>
      <c r="F6229" s="15" t="s">
        <v>55</v>
      </c>
      <c r="G6229" s="15" t="s">
        <v>6713</v>
      </c>
      <c r="H6229" s="15" t="s">
        <v>6714</v>
      </c>
      <c r="I6229" s="15" t="s">
        <v>59</v>
      </c>
      <c r="J6229" s="15" t="s">
        <v>60</v>
      </c>
      <c r="K6229" s="15" t="s">
        <v>33</v>
      </c>
      <c r="L6229" s="15" t="str">
        <f t="array" ref="L6229">_xlfn.XLOOKUP(M6229,reference_province_to_city!$A$2:$A$11,reference_province_to_city!$B$2:$B$11)</f>
        <v>Makassar</v>
      </c>
      <c r="M6229" s="15" t="s">
        <v>25</v>
      </c>
      <c r="N6229" s="15">
        <v>90111.0</v>
      </c>
      <c r="O6229" s="15">
        <f t="array" ref="O6229">_xlfn.XLOOKUP(M6229,reference_postal_code!$B$2:$B$11,reference_postal_code!$A$2:$A$11)</f>
        <v>90111</v>
      </c>
      <c r="P6229" s="15" t="s">
        <v>63</v>
      </c>
      <c r="Q6229" s="15" t="s">
        <v>4629</v>
      </c>
      <c r="R6229" s="15" t="s">
        <v>65</v>
      </c>
      <c r="S6229" s="15" t="s">
        <v>87</v>
      </c>
      <c r="T6229" s="15" t="s">
        <v>4630</v>
      </c>
      <c r="U6229" s="28">
        <v>1029000.0</v>
      </c>
      <c r="V6229" s="15">
        <v>4.0</v>
      </c>
      <c r="W6229" s="31">
        <v>0.0</v>
      </c>
      <c r="X6229" s="28">
        <v>277830.0</v>
      </c>
    </row>
    <row r="6230" ht="15.75" customHeight="1">
      <c r="A6230" s="15">
        <v>9466.0</v>
      </c>
      <c r="B6230" s="15" t="s">
        <v>8307</v>
      </c>
      <c r="C6230" s="18">
        <v>42693.0</v>
      </c>
      <c r="D6230" s="18">
        <v>42697.0</v>
      </c>
      <c r="E6230" s="18">
        <f t="shared" si="1"/>
        <v>42697</v>
      </c>
      <c r="F6230" s="15" t="s">
        <v>55</v>
      </c>
      <c r="G6230" s="15" t="s">
        <v>2791</v>
      </c>
      <c r="H6230" s="15" t="s">
        <v>2792</v>
      </c>
      <c r="I6230" s="15" t="s">
        <v>128</v>
      </c>
      <c r="J6230" s="15" t="s">
        <v>60</v>
      </c>
      <c r="K6230" s="15" t="s">
        <v>19</v>
      </c>
      <c r="L6230" s="15" t="str">
        <f t="array" ref="L6230">_xlfn.XLOOKUP(M6230,reference_province_to_city!$A$2:$A$11,reference_province_to_city!$B$2:$B$11)</f>
        <v>Yogyakarta</v>
      </c>
      <c r="M6230" s="15" t="s">
        <v>18</v>
      </c>
      <c r="N6230" s="15">
        <v>55111.0</v>
      </c>
      <c r="O6230" s="15">
        <f t="array" ref="O6230">_xlfn.XLOOKUP(M6230,reference_postal_code!$B$2:$B$11,reference_postal_code!$A$2:$A$11)</f>
        <v>55111</v>
      </c>
      <c r="P6230" s="15" t="s">
        <v>77</v>
      </c>
      <c r="Q6230" s="15" t="s">
        <v>3691</v>
      </c>
      <c r="R6230" s="15" t="s">
        <v>106</v>
      </c>
      <c r="S6230" s="15" t="s">
        <v>139</v>
      </c>
      <c r="T6230" s="15" t="s">
        <v>3692</v>
      </c>
      <c r="U6230" s="28">
        <v>479400.0</v>
      </c>
      <c r="V6230" s="15">
        <v>2.0</v>
      </c>
      <c r="W6230" s="31">
        <v>0.0</v>
      </c>
      <c r="X6230" s="28">
        <v>23970.0</v>
      </c>
    </row>
    <row r="6231" ht="15.75" customHeight="1">
      <c r="A6231" s="15">
        <v>1110.0</v>
      </c>
      <c r="B6231" s="15" t="s">
        <v>8303</v>
      </c>
      <c r="C6231" s="18">
        <v>42693.0</v>
      </c>
      <c r="D6231" s="18">
        <v>42698.0</v>
      </c>
      <c r="E6231" s="18">
        <f t="shared" si="1"/>
        <v>42698</v>
      </c>
      <c r="F6231" s="15" t="s">
        <v>55</v>
      </c>
      <c r="G6231" s="15" t="s">
        <v>2133</v>
      </c>
      <c r="H6231" s="15" t="s">
        <v>2134</v>
      </c>
      <c r="I6231" s="15" t="s">
        <v>59</v>
      </c>
      <c r="J6231" s="15" t="s">
        <v>60</v>
      </c>
      <c r="K6231" s="15" t="s">
        <v>28</v>
      </c>
      <c r="L6231" s="15" t="str">
        <f t="array" ref="L6231">_xlfn.XLOOKUP(M6231,reference_province_to_city!$A$2:$A$11,reference_province_to_city!$B$2:$B$11)</f>
        <v>Medan</v>
      </c>
      <c r="M6231" s="15" t="s">
        <v>11</v>
      </c>
      <c r="N6231" s="15">
        <v>20111.0</v>
      </c>
      <c r="O6231" s="15">
        <f t="array" ref="O6231">_xlfn.XLOOKUP(M6231,reference_postal_code!$B$2:$B$11,reference_postal_code!$A$2:$A$11)</f>
        <v>20111</v>
      </c>
      <c r="P6231" s="15" t="s">
        <v>77</v>
      </c>
      <c r="Q6231" s="15" t="s">
        <v>6761</v>
      </c>
      <c r="R6231" s="15" t="s">
        <v>65</v>
      </c>
      <c r="S6231" s="15" t="s">
        <v>173</v>
      </c>
      <c r="T6231" s="15" t="s">
        <v>6762</v>
      </c>
      <c r="U6231" s="28">
        <v>614520.0</v>
      </c>
      <c r="V6231" s="15">
        <v>3.0</v>
      </c>
      <c r="W6231" s="31">
        <v>0.2</v>
      </c>
      <c r="X6231" s="28">
        <v>207400.0</v>
      </c>
    </row>
    <row r="6232" ht="15.75" customHeight="1">
      <c r="A6232" s="15">
        <v>1108.0</v>
      </c>
      <c r="B6232" s="15" t="s">
        <v>8303</v>
      </c>
      <c r="C6232" s="18">
        <v>42693.0</v>
      </c>
      <c r="D6232" s="18">
        <v>42698.0</v>
      </c>
      <c r="E6232" s="18">
        <f t="shared" si="1"/>
        <v>42698</v>
      </c>
      <c r="F6232" s="15" t="s">
        <v>55</v>
      </c>
      <c r="G6232" s="15" t="s">
        <v>2133</v>
      </c>
      <c r="H6232" s="15" t="s">
        <v>2134</v>
      </c>
      <c r="I6232" s="15" t="s">
        <v>59</v>
      </c>
      <c r="J6232" s="15" t="s">
        <v>60</v>
      </c>
      <c r="K6232" s="15" t="s">
        <v>289</v>
      </c>
      <c r="L6232" s="15" t="str">
        <f t="array" ref="L6232">_xlfn.XLOOKUP(M6232,reference_province_to_city!$A$2:$A$11,reference_province_to_city!$B$2:$B$11)</f>
        <v>Medan</v>
      </c>
      <c r="M6232" s="15" t="s">
        <v>11</v>
      </c>
      <c r="N6232" s="15">
        <v>20111.0</v>
      </c>
      <c r="O6232" s="15">
        <f t="array" ref="O6232">_xlfn.XLOOKUP(M6232,reference_postal_code!$B$2:$B$11,reference_postal_code!$A$2:$A$11)</f>
        <v>20111</v>
      </c>
      <c r="P6232" s="15" t="s">
        <v>77</v>
      </c>
      <c r="Q6232" s="15" t="s">
        <v>234</v>
      </c>
      <c r="R6232" s="15" t="s">
        <v>65</v>
      </c>
      <c r="S6232" s="15" t="s">
        <v>83</v>
      </c>
      <c r="T6232" s="15" t="s">
        <v>235</v>
      </c>
      <c r="U6232" s="28">
        <v>161700.0</v>
      </c>
      <c r="V6232" s="15">
        <v>5.0</v>
      </c>
      <c r="W6232" s="31">
        <v>0.8</v>
      </c>
      <c r="X6232" s="28">
        <v>-258720.0</v>
      </c>
    </row>
    <row r="6233" ht="15.75" customHeight="1">
      <c r="A6233" s="15">
        <v>6029.0</v>
      </c>
      <c r="B6233" s="15" t="s">
        <v>8308</v>
      </c>
      <c r="C6233" s="18">
        <v>42693.0</v>
      </c>
      <c r="D6233" s="18">
        <v>42695.0</v>
      </c>
      <c r="E6233" s="18">
        <f t="shared" si="1"/>
        <v>42695</v>
      </c>
      <c r="F6233" s="15" t="s">
        <v>125</v>
      </c>
      <c r="G6233" s="15" t="s">
        <v>1760</v>
      </c>
      <c r="H6233" s="15" t="s">
        <v>1761</v>
      </c>
      <c r="I6233" s="15" t="s">
        <v>59</v>
      </c>
      <c r="J6233" s="15" t="s">
        <v>60</v>
      </c>
      <c r="K6233" s="15" t="s">
        <v>29</v>
      </c>
      <c r="L6233" s="15" t="str">
        <f t="array" ref="L6233">_xlfn.XLOOKUP(M6233,reference_province_to_city!$A$2:$A$11,reference_province_to_city!$B$2:$B$11)</f>
        <v>Palembang</v>
      </c>
      <c r="M6233" s="15" t="s">
        <v>13</v>
      </c>
      <c r="N6233" s="15">
        <v>30111.0</v>
      </c>
      <c r="O6233" s="15">
        <f t="array" ref="O6233">_xlfn.XLOOKUP(M6233,reference_postal_code!$B$2:$B$11,reference_postal_code!$A$2:$A$11)</f>
        <v>30111</v>
      </c>
      <c r="P6233" s="15" t="s">
        <v>77</v>
      </c>
      <c r="Q6233" s="15" t="s">
        <v>1906</v>
      </c>
      <c r="R6233" s="15" t="s">
        <v>65</v>
      </c>
      <c r="S6233" s="15" t="s">
        <v>93</v>
      </c>
      <c r="T6233" s="15" t="s">
        <v>1907</v>
      </c>
      <c r="U6233" s="28">
        <v>277200.0</v>
      </c>
      <c r="V6233" s="15">
        <v>2.0</v>
      </c>
      <c r="W6233" s="31">
        <v>0.2</v>
      </c>
      <c r="X6233" s="28">
        <v>90090.0</v>
      </c>
    </row>
    <row r="6234" ht="15.75" customHeight="1">
      <c r="A6234" s="15">
        <v>1476.0</v>
      </c>
      <c r="B6234" s="15" t="s">
        <v>8305</v>
      </c>
      <c r="C6234" s="18">
        <v>42693.0</v>
      </c>
      <c r="D6234" s="18">
        <v>42699.0</v>
      </c>
      <c r="E6234" s="18">
        <f t="shared" si="1"/>
        <v>42699</v>
      </c>
      <c r="F6234" s="15" t="s">
        <v>55</v>
      </c>
      <c r="G6234" s="15" t="s">
        <v>618</v>
      </c>
      <c r="H6234" s="15" t="s">
        <v>619</v>
      </c>
      <c r="I6234" s="15" t="s">
        <v>76</v>
      </c>
      <c r="J6234" s="15" t="s">
        <v>60</v>
      </c>
      <c r="K6234" s="15" t="s">
        <v>22</v>
      </c>
      <c r="L6234" s="15" t="str">
        <f t="array" ref="L6234">_xlfn.XLOOKUP(M6234,reference_province_to_city!$A$2:$A$11,reference_province_to_city!$B$2:$B$11)</f>
        <v>Surabaya</v>
      </c>
      <c r="M6234" s="15" t="s">
        <v>20</v>
      </c>
      <c r="N6234" s="15">
        <v>60231.0</v>
      </c>
      <c r="O6234" s="15">
        <f t="array" ref="O6234">_xlfn.XLOOKUP(M6234,reference_postal_code!$B$2:$B$11,reference_postal_code!$A$2:$A$11)</f>
        <v>60231</v>
      </c>
      <c r="P6234" s="15" t="s">
        <v>166</v>
      </c>
      <c r="Q6234" s="15" t="s">
        <v>499</v>
      </c>
      <c r="R6234" s="15" t="s">
        <v>65</v>
      </c>
      <c r="S6234" s="15" t="s">
        <v>83</v>
      </c>
      <c r="T6234" s="15" t="s">
        <v>500</v>
      </c>
      <c r="U6234" s="28">
        <v>265680.0</v>
      </c>
      <c r="V6234" s="15">
        <v>3.0</v>
      </c>
      <c r="W6234" s="31">
        <v>0.2</v>
      </c>
      <c r="X6234" s="28">
        <v>96309.0</v>
      </c>
    </row>
    <row r="6235" ht="15.75" customHeight="1">
      <c r="A6235" s="15">
        <v>8323.0</v>
      </c>
      <c r="B6235" s="15" t="s">
        <v>8309</v>
      </c>
      <c r="C6235" s="18">
        <v>42693.0</v>
      </c>
      <c r="D6235" s="18">
        <v>42699.0</v>
      </c>
      <c r="E6235" s="18">
        <f t="shared" si="1"/>
        <v>42699</v>
      </c>
      <c r="F6235" s="15" t="s">
        <v>55</v>
      </c>
      <c r="G6235" s="15" t="s">
        <v>188</v>
      </c>
      <c r="H6235" s="15" t="s">
        <v>189</v>
      </c>
      <c r="I6235" s="15" t="s">
        <v>59</v>
      </c>
      <c r="J6235" s="15" t="s">
        <v>60</v>
      </c>
      <c r="K6235" s="15" t="s">
        <v>33</v>
      </c>
      <c r="L6235" s="15" t="str">
        <f t="array" ref="L6235">_xlfn.XLOOKUP(M6235,reference_province_to_city!$A$2:$A$11,reference_province_to_city!$B$2:$B$11)</f>
        <v>Makassar</v>
      </c>
      <c r="M6235" s="15" t="s">
        <v>25</v>
      </c>
      <c r="N6235" s="15">
        <v>90111.0</v>
      </c>
      <c r="O6235" s="15">
        <f t="array" ref="O6235">_xlfn.XLOOKUP(M6235,reference_postal_code!$B$2:$B$11,reference_postal_code!$A$2:$A$11)</f>
        <v>90111</v>
      </c>
      <c r="P6235" s="15" t="s">
        <v>63</v>
      </c>
      <c r="Q6235" s="15" t="s">
        <v>5059</v>
      </c>
      <c r="R6235" s="15" t="s">
        <v>65</v>
      </c>
      <c r="S6235" s="15" t="s">
        <v>222</v>
      </c>
      <c r="T6235" s="15" t="s">
        <v>5060</v>
      </c>
      <c r="U6235" s="28">
        <v>131100.0</v>
      </c>
      <c r="V6235" s="15">
        <v>2.0</v>
      </c>
      <c r="W6235" s="31">
        <v>0.0</v>
      </c>
      <c r="X6235" s="28">
        <v>34086.0</v>
      </c>
    </row>
    <row r="6236" ht="15.75" customHeight="1">
      <c r="A6236" s="15">
        <v>1106.0</v>
      </c>
      <c r="B6236" s="15" t="s">
        <v>8303</v>
      </c>
      <c r="C6236" s="18">
        <v>42693.0</v>
      </c>
      <c r="D6236" s="18">
        <v>42698.0</v>
      </c>
      <c r="E6236" s="18">
        <f t="shared" si="1"/>
        <v>42698</v>
      </c>
      <c r="F6236" s="15" t="s">
        <v>55</v>
      </c>
      <c r="G6236" s="15" t="s">
        <v>2133</v>
      </c>
      <c r="H6236" s="15" t="s">
        <v>2134</v>
      </c>
      <c r="I6236" s="15" t="s">
        <v>59</v>
      </c>
      <c r="J6236" s="15" t="s">
        <v>60</v>
      </c>
      <c r="K6236" s="15" t="s">
        <v>28</v>
      </c>
      <c r="L6236" s="15" t="str">
        <f t="array" ref="L6236">_xlfn.XLOOKUP(M6236,reference_province_to_city!$A$2:$A$11,reference_province_to_city!$B$2:$B$11)</f>
        <v>Medan</v>
      </c>
      <c r="M6236" s="15" t="s">
        <v>11</v>
      </c>
      <c r="O6236" s="15">
        <f t="array" ref="O6236">_xlfn.XLOOKUP(M6236,reference_postal_code!$B$2:$B$11,reference_postal_code!$A$2:$A$11)</f>
        <v>20111</v>
      </c>
      <c r="P6236" s="15" t="s">
        <v>77</v>
      </c>
      <c r="Q6236" s="15" t="s">
        <v>3496</v>
      </c>
      <c r="R6236" s="15" t="s">
        <v>65</v>
      </c>
      <c r="S6236" s="15" t="s">
        <v>87</v>
      </c>
      <c r="T6236" s="15" t="s">
        <v>3497</v>
      </c>
      <c r="U6236" s="28">
        <v>1510560.0</v>
      </c>
      <c r="V6236" s="15">
        <v>6.0</v>
      </c>
      <c r="W6236" s="31">
        <v>0.2</v>
      </c>
      <c r="X6236" s="28">
        <v>-245466.0</v>
      </c>
    </row>
    <row r="6237" ht="15.75" customHeight="1">
      <c r="A6237" s="15">
        <v>1109.0</v>
      </c>
      <c r="B6237" s="15" t="s">
        <v>8303</v>
      </c>
      <c r="C6237" s="18">
        <v>42693.0</v>
      </c>
      <c r="D6237" s="18">
        <v>42698.0</v>
      </c>
      <c r="E6237" s="18">
        <f t="shared" si="1"/>
        <v>42698</v>
      </c>
      <c r="F6237" s="15" t="s">
        <v>55</v>
      </c>
      <c r="G6237" s="15" t="s">
        <v>2133</v>
      </c>
      <c r="H6237" s="15" t="s">
        <v>2134</v>
      </c>
      <c r="I6237" s="15" t="s">
        <v>59</v>
      </c>
      <c r="J6237" s="15" t="s">
        <v>60</v>
      </c>
      <c r="K6237" s="15" t="s">
        <v>28</v>
      </c>
      <c r="L6237" s="15" t="str">
        <f t="array" ref="L6237">_xlfn.XLOOKUP(M6237,reference_province_to_city!$A$2:$A$11,reference_province_to_city!$B$2:$B$11)</f>
        <v>Medan</v>
      </c>
      <c r="M6237" s="15" t="s">
        <v>11</v>
      </c>
      <c r="N6237" s="15">
        <v>20111.0</v>
      </c>
      <c r="O6237" s="15">
        <f t="array" ref="O6237">_xlfn.XLOOKUP(M6237,reference_postal_code!$B$2:$B$11,reference_postal_code!$A$2:$A$11)</f>
        <v>20111</v>
      </c>
      <c r="P6237" s="15" t="s">
        <v>77</v>
      </c>
      <c r="Q6237" s="15" t="s">
        <v>2079</v>
      </c>
      <c r="R6237" s="15" t="s">
        <v>65</v>
      </c>
      <c r="S6237" s="15" t="s">
        <v>103</v>
      </c>
      <c r="T6237" s="15" t="s">
        <v>2080</v>
      </c>
      <c r="U6237" s="28">
        <v>875520.0</v>
      </c>
      <c r="V6237" s="15">
        <v>12.0</v>
      </c>
      <c r="W6237" s="31">
        <v>0.2</v>
      </c>
      <c r="X6237" s="28">
        <v>328320.0</v>
      </c>
    </row>
    <row r="6238" ht="15.75" customHeight="1">
      <c r="A6238" s="15">
        <v>8324.0</v>
      </c>
      <c r="B6238" s="15" t="s">
        <v>8309</v>
      </c>
      <c r="C6238" s="18">
        <v>42693.0</v>
      </c>
      <c r="D6238" s="18">
        <v>42699.0</v>
      </c>
      <c r="E6238" s="18">
        <f t="shared" si="1"/>
        <v>42699</v>
      </c>
      <c r="F6238" s="15" t="s">
        <v>55</v>
      </c>
      <c r="G6238" s="15" t="s">
        <v>188</v>
      </c>
      <c r="H6238" s="15" t="s">
        <v>189</v>
      </c>
      <c r="I6238" s="15" t="s">
        <v>59</v>
      </c>
      <c r="J6238" s="15" t="s">
        <v>60</v>
      </c>
      <c r="K6238" s="15" t="s">
        <v>33</v>
      </c>
      <c r="L6238" s="15" t="str">
        <f t="array" ref="L6238">_xlfn.XLOOKUP(M6238,reference_province_to_city!$A$2:$A$11,reference_province_to_city!$B$2:$B$11)</f>
        <v>Makassar</v>
      </c>
      <c r="M6238" s="15" t="s">
        <v>25</v>
      </c>
      <c r="N6238" s="15">
        <v>90111.0</v>
      </c>
      <c r="O6238" s="15">
        <f t="array" ref="O6238">_xlfn.XLOOKUP(M6238,reference_postal_code!$B$2:$B$11,reference_postal_code!$A$2:$A$11)</f>
        <v>90111</v>
      </c>
      <c r="P6238" s="15" t="s">
        <v>63</v>
      </c>
      <c r="Q6238" s="15" t="s">
        <v>3887</v>
      </c>
      <c r="R6238" s="15" t="s">
        <v>65</v>
      </c>
      <c r="S6238" s="15" t="s">
        <v>66</v>
      </c>
      <c r="T6238" s="15" t="s">
        <v>3888</v>
      </c>
      <c r="U6238" s="28">
        <v>671250.0</v>
      </c>
      <c r="V6238" s="15">
        <v>5.0</v>
      </c>
      <c r="W6238" s="31">
        <v>0.0</v>
      </c>
      <c r="X6238" s="28">
        <v>308775.0</v>
      </c>
    </row>
    <row r="6239" ht="15.75" customHeight="1">
      <c r="A6239" s="15">
        <v>681.0</v>
      </c>
      <c r="B6239" s="15" t="s">
        <v>8304</v>
      </c>
      <c r="C6239" s="18">
        <v>42693.0</v>
      </c>
      <c r="D6239" s="18">
        <v>42698.0</v>
      </c>
      <c r="E6239" s="18">
        <f t="shared" si="1"/>
        <v>42698</v>
      </c>
      <c r="F6239" s="15" t="s">
        <v>55</v>
      </c>
      <c r="G6239" s="15" t="s">
        <v>6713</v>
      </c>
      <c r="H6239" s="15" t="s">
        <v>6714</v>
      </c>
      <c r="I6239" s="15" t="s">
        <v>59</v>
      </c>
      <c r="J6239" s="15" t="s">
        <v>60</v>
      </c>
      <c r="K6239" s="15" t="s">
        <v>33</v>
      </c>
      <c r="L6239" s="15" t="str">
        <f t="array" ref="L6239">_xlfn.XLOOKUP(M6239,reference_province_to_city!$A$2:$A$11,reference_province_to_city!$B$2:$B$11)</f>
        <v>Makassar</v>
      </c>
      <c r="M6239" s="15" t="s">
        <v>25</v>
      </c>
      <c r="N6239" s="15">
        <v>90111.0</v>
      </c>
      <c r="O6239" s="15">
        <f t="array" ref="O6239">_xlfn.XLOOKUP(M6239,reference_postal_code!$B$2:$B$11,reference_postal_code!$A$2:$A$11)</f>
        <v>90111</v>
      </c>
      <c r="P6239" s="15" t="s">
        <v>63</v>
      </c>
      <c r="Q6239" s="15" t="s">
        <v>4665</v>
      </c>
      <c r="R6239" s="15" t="s">
        <v>65</v>
      </c>
      <c r="S6239" s="15" t="s">
        <v>83</v>
      </c>
      <c r="T6239" s="15" t="s">
        <v>4666</v>
      </c>
      <c r="U6239" s="28">
        <v>215280.0</v>
      </c>
      <c r="V6239" s="15">
        <v>3.0</v>
      </c>
      <c r="W6239" s="31">
        <v>0.2</v>
      </c>
      <c r="X6239" s="28">
        <v>69966.0</v>
      </c>
    </row>
    <row r="6240" ht="15.75" customHeight="1">
      <c r="A6240" s="15">
        <v>1111.0</v>
      </c>
      <c r="B6240" s="15" t="s">
        <v>8303</v>
      </c>
      <c r="C6240" s="18">
        <v>42693.0</v>
      </c>
      <c r="D6240" s="18">
        <v>42698.0</v>
      </c>
      <c r="E6240" s="18">
        <f t="shared" si="1"/>
        <v>42698</v>
      </c>
      <c r="F6240" s="15" t="s">
        <v>55</v>
      </c>
      <c r="G6240" s="15" t="s">
        <v>2133</v>
      </c>
      <c r="H6240" s="15" t="s">
        <v>2134</v>
      </c>
      <c r="I6240" s="15" t="s">
        <v>59</v>
      </c>
      <c r="J6240" s="15" t="s">
        <v>60</v>
      </c>
      <c r="K6240" s="15" t="s">
        <v>28</v>
      </c>
      <c r="L6240" s="15" t="str">
        <f t="array" ref="L6240">_xlfn.XLOOKUP(M6240,reference_province_to_city!$A$2:$A$11,reference_province_to_city!$B$2:$B$11)</f>
        <v>Medan</v>
      </c>
      <c r="M6240" s="15" t="s">
        <v>11</v>
      </c>
      <c r="N6240" s="15">
        <v>20111.0</v>
      </c>
      <c r="O6240" s="15">
        <f t="array" ref="O6240">_xlfn.XLOOKUP(M6240,reference_postal_code!$B$2:$B$11,reference_postal_code!$A$2:$A$11)</f>
        <v>20111</v>
      </c>
      <c r="P6240" s="15" t="s">
        <v>77</v>
      </c>
      <c r="Q6240" s="15" t="s">
        <v>2950</v>
      </c>
      <c r="R6240" s="15" t="s">
        <v>110</v>
      </c>
      <c r="S6240" s="15" t="s">
        <v>111</v>
      </c>
      <c r="T6240" s="15" t="s">
        <v>2951</v>
      </c>
      <c r="U6240" s="28">
        <v>1079400.0</v>
      </c>
      <c r="V6240" s="15">
        <v>5.0</v>
      </c>
      <c r="W6240" s="31">
        <v>0.2</v>
      </c>
      <c r="X6240" s="28">
        <v>377790.0</v>
      </c>
    </row>
    <row r="6241" ht="15.75" customHeight="1">
      <c r="A6241" s="15">
        <v>5398.0</v>
      </c>
      <c r="B6241" s="15" t="s">
        <v>8310</v>
      </c>
      <c r="C6241" s="18">
        <v>42694.0</v>
      </c>
      <c r="D6241" s="18">
        <v>42701.0</v>
      </c>
      <c r="E6241" s="18">
        <f t="shared" si="1"/>
        <v>42701</v>
      </c>
      <c r="F6241" s="15" t="s">
        <v>55</v>
      </c>
      <c r="G6241" s="15" t="s">
        <v>786</v>
      </c>
      <c r="H6241" s="15" t="s">
        <v>787</v>
      </c>
      <c r="I6241" s="15" t="s">
        <v>128</v>
      </c>
      <c r="J6241" s="15" t="s">
        <v>60</v>
      </c>
      <c r="K6241" s="15" t="s">
        <v>33</v>
      </c>
      <c r="L6241" s="15" t="str">
        <f t="array" ref="L6241">_xlfn.XLOOKUP(M6241,reference_province_to_city!$A$2:$A$11,reference_province_to_city!$B$2:$B$11)</f>
        <v>Makassar</v>
      </c>
      <c r="M6241" s="15" t="s">
        <v>25</v>
      </c>
      <c r="N6241" s="15">
        <v>90111.0</v>
      </c>
      <c r="O6241" s="15">
        <f t="array" ref="O6241">_xlfn.XLOOKUP(M6241,reference_postal_code!$B$2:$B$11,reference_postal_code!$A$2:$A$11)</f>
        <v>90111</v>
      </c>
      <c r="P6241" s="15" t="s">
        <v>63</v>
      </c>
      <c r="Q6241" s="15" t="s">
        <v>2507</v>
      </c>
      <c r="R6241" s="15" t="s">
        <v>65</v>
      </c>
      <c r="S6241" s="15" t="s">
        <v>222</v>
      </c>
      <c r="T6241" s="15" t="s">
        <v>2508</v>
      </c>
      <c r="U6241" s="28">
        <v>585000.0</v>
      </c>
      <c r="V6241" s="15">
        <v>12.0</v>
      </c>
      <c r="W6241" s="31">
        <v>0.0</v>
      </c>
      <c r="X6241" s="28">
        <v>169650.0</v>
      </c>
    </row>
    <row r="6242" ht="15.75" customHeight="1">
      <c r="A6242" s="15">
        <v>6835.0</v>
      </c>
      <c r="B6242" s="15" t="s">
        <v>8311</v>
      </c>
      <c r="C6242" s="18">
        <v>42694.0</v>
      </c>
      <c r="D6242" s="18">
        <v>42698.0</v>
      </c>
      <c r="E6242" s="18">
        <f t="shared" si="1"/>
        <v>42698</v>
      </c>
      <c r="F6242" s="15" t="s">
        <v>55</v>
      </c>
      <c r="G6242" s="15" t="s">
        <v>6002</v>
      </c>
      <c r="H6242" s="15" t="s">
        <v>6003</v>
      </c>
      <c r="I6242" s="15" t="s">
        <v>128</v>
      </c>
      <c r="J6242" s="15" t="s">
        <v>60</v>
      </c>
      <c r="K6242" s="15" t="s">
        <v>17</v>
      </c>
      <c r="L6242" s="15" t="str">
        <f t="array" ref="L6242">_xlfn.XLOOKUP(M6242,reference_province_to_city!$A$2:$A$11,reference_province_to_city!$B$2:$B$11)</f>
        <v>Semarang</v>
      </c>
      <c r="M6242" s="15" t="s">
        <v>15</v>
      </c>
      <c r="N6242" s="15">
        <v>50111.0</v>
      </c>
      <c r="O6242" s="15">
        <f t="array" ref="O6242">_xlfn.XLOOKUP(M6242,reference_postal_code!$B$2:$B$11,reference_postal_code!$A$2:$A$11)</f>
        <v>50111</v>
      </c>
      <c r="P6242" s="15" t="s">
        <v>77</v>
      </c>
      <c r="Q6242" s="15" t="s">
        <v>7718</v>
      </c>
      <c r="R6242" s="15" t="s">
        <v>110</v>
      </c>
      <c r="S6242" s="15" t="s">
        <v>149</v>
      </c>
      <c r="T6242" s="15" t="s">
        <v>7719</v>
      </c>
      <c r="U6242" s="28">
        <v>418200.0</v>
      </c>
      <c r="V6242" s="15">
        <v>2.0</v>
      </c>
      <c r="W6242" s="31">
        <v>0.0</v>
      </c>
      <c r="X6242" s="28">
        <v>58548.0</v>
      </c>
    </row>
    <row r="6243" ht="15.75" customHeight="1">
      <c r="A6243" s="15">
        <v>4407.0</v>
      </c>
      <c r="B6243" s="15" t="s">
        <v>8312</v>
      </c>
      <c r="C6243" s="18">
        <v>42694.0</v>
      </c>
      <c r="D6243" s="18">
        <v>42699.0</v>
      </c>
      <c r="E6243" s="18">
        <f t="shared" si="1"/>
        <v>42699</v>
      </c>
      <c r="F6243" s="15" t="s">
        <v>55</v>
      </c>
      <c r="G6243" s="15" t="s">
        <v>2275</v>
      </c>
      <c r="H6243" s="15" t="s">
        <v>2276</v>
      </c>
      <c r="I6243" s="15" t="s">
        <v>128</v>
      </c>
      <c r="J6243" s="15" t="s">
        <v>60</v>
      </c>
      <c r="K6243" s="15" t="s">
        <v>14</v>
      </c>
      <c r="L6243" s="15" t="str">
        <f t="array" ref="L6243">_xlfn.XLOOKUP(M6243,reference_province_to_city!$A$2:$A$11,reference_province_to_city!$B$2:$B$11)</f>
        <v>Bandung</v>
      </c>
      <c r="M6243" s="15" t="s">
        <v>12</v>
      </c>
      <c r="N6243" s="15">
        <v>40111.0</v>
      </c>
      <c r="O6243" s="15">
        <f t="array" ref="O6243">_xlfn.XLOOKUP(M6243,reference_postal_code!$B$2:$B$11,reference_postal_code!$A$2:$A$11)</f>
        <v>40111</v>
      </c>
      <c r="P6243" s="15" t="s">
        <v>117</v>
      </c>
      <c r="Q6243" s="15" t="s">
        <v>1738</v>
      </c>
      <c r="R6243" s="15" t="s">
        <v>65</v>
      </c>
      <c r="S6243" s="15" t="s">
        <v>66</v>
      </c>
      <c r="T6243" s="15" t="s">
        <v>1739</v>
      </c>
      <c r="U6243" s="28">
        <v>136200.0</v>
      </c>
      <c r="V6243" s="15">
        <v>2.0</v>
      </c>
      <c r="W6243" s="31">
        <v>0.0</v>
      </c>
      <c r="X6243" s="28">
        <v>61290.0</v>
      </c>
    </row>
    <row r="6244" ht="15.75" customHeight="1">
      <c r="A6244" s="15">
        <v>6492.0</v>
      </c>
      <c r="B6244" s="15" t="s">
        <v>8313</v>
      </c>
      <c r="C6244" s="18">
        <v>42694.0</v>
      </c>
      <c r="D6244" s="18">
        <v>42699.0</v>
      </c>
      <c r="E6244" s="18">
        <f t="shared" si="1"/>
        <v>42699</v>
      </c>
      <c r="F6244" s="15" t="s">
        <v>55</v>
      </c>
      <c r="G6244" s="15" t="s">
        <v>3196</v>
      </c>
      <c r="H6244" s="15" t="s">
        <v>3197</v>
      </c>
      <c r="I6244" s="15" t="s">
        <v>128</v>
      </c>
      <c r="J6244" s="15" t="s">
        <v>60</v>
      </c>
      <c r="K6244" s="15" t="s">
        <v>19</v>
      </c>
      <c r="L6244" s="15" t="str">
        <f t="array" ref="L6244">_xlfn.XLOOKUP(M6244,reference_province_to_city!$A$2:$A$11,reference_province_to_city!$B$2:$B$11)</f>
        <v>Yogyakarta</v>
      </c>
      <c r="M6244" s="15" t="s">
        <v>18</v>
      </c>
      <c r="N6244" s="15">
        <v>55111.0</v>
      </c>
      <c r="O6244" s="15">
        <f t="array" ref="O6244">_xlfn.XLOOKUP(M6244,reference_postal_code!$B$2:$B$11,reference_postal_code!$A$2:$A$11)</f>
        <v>55111</v>
      </c>
      <c r="P6244" s="15" t="s">
        <v>77</v>
      </c>
      <c r="Q6244" s="15" t="s">
        <v>4738</v>
      </c>
      <c r="R6244" s="15" t="s">
        <v>106</v>
      </c>
      <c r="S6244" s="15" t="s">
        <v>183</v>
      </c>
      <c r="T6244" s="15" t="s">
        <v>4739</v>
      </c>
      <c r="U6244" s="28">
        <v>4343520.0</v>
      </c>
      <c r="V6244" s="15">
        <v>2.0</v>
      </c>
      <c r="W6244" s="31">
        <v>0.2</v>
      </c>
      <c r="X6244" s="28">
        <v>162882.0</v>
      </c>
    </row>
    <row r="6245" ht="15.75" customHeight="1">
      <c r="A6245" s="15">
        <v>292.0</v>
      </c>
      <c r="B6245" s="15" t="s">
        <v>8314</v>
      </c>
      <c r="C6245" s="18">
        <v>42694.0</v>
      </c>
      <c r="D6245" s="18">
        <v>42698.0</v>
      </c>
      <c r="E6245" s="18">
        <f t="shared" si="1"/>
        <v>42698</v>
      </c>
      <c r="F6245" s="15" t="s">
        <v>114</v>
      </c>
      <c r="G6245" s="15" t="s">
        <v>2493</v>
      </c>
      <c r="H6245" s="15" t="s">
        <v>2494</v>
      </c>
      <c r="I6245" s="15" t="s">
        <v>76</v>
      </c>
      <c r="J6245" s="15" t="s">
        <v>60</v>
      </c>
      <c r="K6245" s="15" t="s">
        <v>19</v>
      </c>
      <c r="L6245" s="15" t="str">
        <f t="array" ref="L6245">_xlfn.XLOOKUP(M6245,reference_province_to_city!$A$2:$A$11,reference_province_to_city!$B$2:$B$11)</f>
        <v>Yogyakarta</v>
      </c>
      <c r="M6245" s="15" t="s">
        <v>18</v>
      </c>
      <c r="N6245" s="15">
        <v>55111.0</v>
      </c>
      <c r="O6245" s="15">
        <f t="array" ref="O6245">_xlfn.XLOOKUP(M6245,reference_postal_code!$B$2:$B$11,reference_postal_code!$A$2:$A$11)</f>
        <v>55111</v>
      </c>
      <c r="P6245" s="15" t="s">
        <v>77</v>
      </c>
      <c r="Q6245" s="15" t="s">
        <v>595</v>
      </c>
      <c r="R6245" s="15" t="s">
        <v>110</v>
      </c>
      <c r="S6245" s="15" t="s">
        <v>149</v>
      </c>
      <c r="T6245" s="15" t="s">
        <v>596</v>
      </c>
      <c r="U6245" s="28">
        <v>3839760.0</v>
      </c>
      <c r="V6245" s="15">
        <v>2.0</v>
      </c>
      <c r="W6245" s="31">
        <v>0.2</v>
      </c>
      <c r="X6245" s="28">
        <v>815949.0</v>
      </c>
    </row>
    <row r="6246" ht="15.75" customHeight="1">
      <c r="A6246" s="15">
        <v>3239.0</v>
      </c>
      <c r="B6246" s="15" t="s">
        <v>8315</v>
      </c>
      <c r="C6246" s="18">
        <v>42694.0</v>
      </c>
      <c r="D6246" s="18">
        <v>42701.0</v>
      </c>
      <c r="E6246" s="18">
        <f t="shared" si="1"/>
        <v>42701</v>
      </c>
      <c r="F6246" s="15" t="s">
        <v>55</v>
      </c>
      <c r="G6246" s="15" t="s">
        <v>227</v>
      </c>
      <c r="H6246" s="15" t="s">
        <v>228</v>
      </c>
      <c r="I6246" s="15" t="s">
        <v>128</v>
      </c>
      <c r="J6246" s="15" t="s">
        <v>60</v>
      </c>
      <c r="K6246" s="15" t="s">
        <v>33</v>
      </c>
      <c r="L6246" s="15" t="str">
        <f t="array" ref="L6246">_xlfn.XLOOKUP(M6246,reference_province_to_city!$A$2:$A$11,reference_province_to_city!$B$2:$B$11)</f>
        <v>Makassar</v>
      </c>
      <c r="M6246" s="15" t="s">
        <v>25</v>
      </c>
      <c r="N6246" s="15">
        <v>90111.0</v>
      </c>
      <c r="O6246" s="15">
        <f t="array" ref="O6246">_xlfn.XLOOKUP(M6246,reference_postal_code!$B$2:$B$11,reference_postal_code!$A$2:$A$11)</f>
        <v>90111</v>
      </c>
      <c r="P6246" s="15" t="s">
        <v>63</v>
      </c>
      <c r="Q6246" s="15" t="s">
        <v>3611</v>
      </c>
      <c r="R6246" s="15" t="s">
        <v>106</v>
      </c>
      <c r="S6246" s="15" t="s">
        <v>107</v>
      </c>
      <c r="T6246" s="15" t="s">
        <v>3612</v>
      </c>
      <c r="U6246" s="28">
        <v>4776450.0</v>
      </c>
      <c r="V6246" s="15">
        <v>5.0</v>
      </c>
      <c r="W6246" s="31">
        <v>0.3</v>
      </c>
      <c r="X6246" s="28">
        <v>-1159995.0</v>
      </c>
    </row>
    <row r="6247" ht="15.75" customHeight="1">
      <c r="A6247" s="15">
        <v>290.0</v>
      </c>
      <c r="B6247" s="15" t="s">
        <v>8314</v>
      </c>
      <c r="C6247" s="18">
        <v>42694.0</v>
      </c>
      <c r="D6247" s="18">
        <v>42698.0</v>
      </c>
      <c r="E6247" s="18">
        <f t="shared" si="1"/>
        <v>42698</v>
      </c>
      <c r="F6247" s="15" t="s">
        <v>114</v>
      </c>
      <c r="G6247" s="15" t="s">
        <v>2493</v>
      </c>
      <c r="H6247" s="15" t="s">
        <v>2494</v>
      </c>
      <c r="I6247" s="15" t="s">
        <v>76</v>
      </c>
      <c r="J6247" s="15" t="s">
        <v>60</v>
      </c>
      <c r="K6247" s="15" t="s">
        <v>19</v>
      </c>
      <c r="L6247" s="15" t="str">
        <f t="array" ref="L6247">_xlfn.XLOOKUP(M6247,reference_province_to_city!$A$2:$A$11,reference_province_to_city!$B$2:$B$11)</f>
        <v>Yogyakarta</v>
      </c>
      <c r="M6247" s="15" t="s">
        <v>18</v>
      </c>
      <c r="N6247" s="15">
        <v>55111.0</v>
      </c>
      <c r="O6247" s="15">
        <f t="array" ref="O6247">_xlfn.XLOOKUP(M6247,reference_postal_code!$B$2:$B$11,reference_postal_code!$A$2:$A$11)</f>
        <v>55111</v>
      </c>
      <c r="P6247" s="15" t="s">
        <v>77</v>
      </c>
      <c r="Q6247" s="15" t="s">
        <v>7800</v>
      </c>
      <c r="R6247" s="15" t="s">
        <v>65</v>
      </c>
      <c r="S6247" s="15" t="s">
        <v>103</v>
      </c>
      <c r="T6247" s="15" t="s">
        <v>7801</v>
      </c>
      <c r="U6247" s="28">
        <v>286440.0</v>
      </c>
      <c r="V6247" s="15">
        <v>7.0</v>
      </c>
      <c r="W6247" s="31">
        <v>0.2</v>
      </c>
      <c r="X6247" s="28">
        <v>100254.0</v>
      </c>
    </row>
    <row r="6248" ht="15.75" customHeight="1">
      <c r="A6248" s="15">
        <v>3240.0</v>
      </c>
      <c r="B6248" s="15" t="s">
        <v>8315</v>
      </c>
      <c r="C6248" s="18">
        <v>42694.0</v>
      </c>
      <c r="D6248" s="18">
        <v>42701.0</v>
      </c>
      <c r="E6248" s="18">
        <f t="shared" si="1"/>
        <v>42701</v>
      </c>
      <c r="F6248" s="15" t="s">
        <v>55</v>
      </c>
      <c r="G6248" s="15" t="s">
        <v>227</v>
      </c>
      <c r="H6248" s="15" t="s">
        <v>228</v>
      </c>
      <c r="I6248" s="15" t="s">
        <v>128</v>
      </c>
      <c r="J6248" s="15" t="s">
        <v>60</v>
      </c>
      <c r="K6248" s="15" t="s">
        <v>33</v>
      </c>
      <c r="L6248" s="15" t="str">
        <f t="array" ref="L6248">_xlfn.XLOOKUP(M6248,reference_province_to_city!$A$2:$A$11,reference_province_to_city!$B$2:$B$11)</f>
        <v>Makassar</v>
      </c>
      <c r="M6248" s="15" t="s">
        <v>25</v>
      </c>
      <c r="N6248" s="15">
        <v>90111.0</v>
      </c>
      <c r="O6248" s="15">
        <f t="array" ref="O6248">_xlfn.XLOOKUP(M6248,reference_postal_code!$B$2:$B$11,reference_postal_code!$A$2:$A$11)</f>
        <v>90111</v>
      </c>
      <c r="P6248" s="15" t="s">
        <v>63</v>
      </c>
      <c r="Q6248" s="15" t="s">
        <v>4391</v>
      </c>
      <c r="R6248" s="15" t="s">
        <v>110</v>
      </c>
      <c r="S6248" s="15" t="s">
        <v>111</v>
      </c>
      <c r="T6248" s="15" t="s">
        <v>4392</v>
      </c>
      <c r="U6248" s="28">
        <v>1843800.0</v>
      </c>
      <c r="V6248" s="15">
        <v>7.0</v>
      </c>
      <c r="W6248" s="31">
        <v>0.2</v>
      </c>
      <c r="X6248" s="28">
        <v>691425.0</v>
      </c>
    </row>
    <row r="6249" ht="15.75" customHeight="1">
      <c r="A6249" s="15">
        <v>6494.0</v>
      </c>
      <c r="B6249" s="15" t="s">
        <v>8313</v>
      </c>
      <c r="C6249" s="18">
        <v>42694.0</v>
      </c>
      <c r="D6249" s="18">
        <v>42699.0</v>
      </c>
      <c r="E6249" s="18">
        <f t="shared" si="1"/>
        <v>42699</v>
      </c>
      <c r="F6249" s="15" t="s">
        <v>55</v>
      </c>
      <c r="G6249" s="15" t="s">
        <v>3196</v>
      </c>
      <c r="H6249" s="15" t="s">
        <v>3197</v>
      </c>
      <c r="I6249" s="15" t="s">
        <v>128</v>
      </c>
      <c r="J6249" s="15" t="s">
        <v>60</v>
      </c>
      <c r="K6249" s="15" t="s">
        <v>19</v>
      </c>
      <c r="L6249" s="15" t="str">
        <f t="array" ref="L6249">_xlfn.XLOOKUP(M6249,reference_province_to_city!$A$2:$A$11,reference_province_to_city!$B$2:$B$11)</f>
        <v>Yogyakarta</v>
      </c>
      <c r="M6249" s="15" t="s">
        <v>18</v>
      </c>
      <c r="N6249" s="15">
        <v>55111.0</v>
      </c>
      <c r="O6249" s="15">
        <f t="array" ref="O6249">_xlfn.XLOOKUP(M6249,reference_postal_code!$B$2:$B$11,reference_postal_code!$A$2:$A$11)</f>
        <v>55111</v>
      </c>
      <c r="P6249" s="15" t="s">
        <v>77</v>
      </c>
      <c r="Q6249" s="15" t="s">
        <v>5223</v>
      </c>
      <c r="R6249" s="15" t="s">
        <v>110</v>
      </c>
      <c r="S6249" s="15" t="s">
        <v>111</v>
      </c>
      <c r="T6249" s="15" t="s">
        <v>5224</v>
      </c>
      <c r="U6249" s="28">
        <v>3671520.0</v>
      </c>
      <c r="V6249" s="15">
        <v>4.0</v>
      </c>
      <c r="W6249" s="31">
        <v>0.2</v>
      </c>
      <c r="X6249" s="28">
        <v>367152.0</v>
      </c>
    </row>
    <row r="6250" ht="15.75" customHeight="1">
      <c r="A6250" s="15">
        <v>6493.0</v>
      </c>
      <c r="B6250" s="15" t="s">
        <v>8313</v>
      </c>
      <c r="C6250" s="18">
        <v>42694.0</v>
      </c>
      <c r="D6250" s="18">
        <v>42699.0</v>
      </c>
      <c r="E6250" s="18">
        <f t="shared" si="1"/>
        <v>42699</v>
      </c>
      <c r="F6250" s="15" t="s">
        <v>55</v>
      </c>
      <c r="G6250" s="15" t="s">
        <v>3196</v>
      </c>
      <c r="H6250" s="15" t="s">
        <v>3197</v>
      </c>
      <c r="I6250" s="15" t="s">
        <v>128</v>
      </c>
      <c r="J6250" s="15" t="s">
        <v>60</v>
      </c>
      <c r="K6250" s="15" t="s">
        <v>19</v>
      </c>
      <c r="L6250" s="15" t="str">
        <f t="array" ref="L6250">_xlfn.XLOOKUP(M6250,reference_province_to_city!$A$2:$A$11,reference_province_to_city!$B$2:$B$11)</f>
        <v>Yogyakarta</v>
      </c>
      <c r="M6250" s="15" t="s">
        <v>18</v>
      </c>
      <c r="N6250" s="15">
        <v>55111.0</v>
      </c>
      <c r="O6250" s="15">
        <f t="array" ref="O6250">_xlfn.XLOOKUP(M6250,reference_postal_code!$B$2:$B$11,reference_postal_code!$A$2:$A$11)</f>
        <v>55111</v>
      </c>
      <c r="P6250" s="15" t="s">
        <v>77</v>
      </c>
      <c r="Q6250" s="15" t="s">
        <v>2952</v>
      </c>
      <c r="R6250" s="15" t="s">
        <v>65</v>
      </c>
      <c r="S6250" s="15" t="s">
        <v>87</v>
      </c>
      <c r="T6250" s="15" t="s">
        <v>2953</v>
      </c>
      <c r="U6250" s="28">
        <v>595800.0</v>
      </c>
      <c r="V6250" s="15">
        <v>5.0</v>
      </c>
      <c r="W6250" s="31">
        <v>0.2</v>
      </c>
      <c r="X6250" s="28">
        <v>67027.0</v>
      </c>
    </row>
    <row r="6251" ht="15.75" customHeight="1">
      <c r="A6251" s="15">
        <v>160.0</v>
      </c>
      <c r="B6251" s="15" t="s">
        <v>8316</v>
      </c>
      <c r="C6251" s="18">
        <v>42694.0</v>
      </c>
      <c r="D6251" s="18">
        <v>42698.0</v>
      </c>
      <c r="E6251" s="18">
        <f t="shared" si="1"/>
        <v>42698</v>
      </c>
      <c r="F6251" s="15" t="s">
        <v>55</v>
      </c>
      <c r="G6251" s="15" t="s">
        <v>4884</v>
      </c>
      <c r="H6251" s="15" t="s">
        <v>4885</v>
      </c>
      <c r="I6251" s="15" t="s">
        <v>59</v>
      </c>
      <c r="J6251" s="15" t="s">
        <v>60</v>
      </c>
      <c r="K6251" s="15" t="s">
        <v>541</v>
      </c>
      <c r="L6251" s="15" t="str">
        <f t="array" ref="L6251">_xlfn.XLOOKUP(M6251,reference_province_to_city!$A$2:$A$11,reference_province_to_city!$B$2:$B$11)</f>
        <v>Medan</v>
      </c>
      <c r="M6251" s="15" t="s">
        <v>11</v>
      </c>
      <c r="N6251" s="15">
        <v>20111.0</v>
      </c>
      <c r="O6251" s="15">
        <f t="array" ref="O6251">_xlfn.XLOOKUP(M6251,reference_postal_code!$B$2:$B$11,reference_postal_code!$A$2:$A$11)</f>
        <v>20111</v>
      </c>
      <c r="P6251" s="15" t="s">
        <v>77</v>
      </c>
      <c r="Q6251" s="15" t="s">
        <v>8317</v>
      </c>
      <c r="R6251" s="15" t="s">
        <v>110</v>
      </c>
      <c r="S6251" s="15" t="s">
        <v>111</v>
      </c>
      <c r="T6251" s="15" t="s">
        <v>8318</v>
      </c>
      <c r="U6251" s="28">
        <v>1.417395E7</v>
      </c>
      <c r="V6251" s="15">
        <v>7.0</v>
      </c>
      <c r="W6251" s="31">
        <v>0.0</v>
      </c>
      <c r="X6251" s="28">
        <v>3543488.0</v>
      </c>
    </row>
    <row r="6252" ht="15.75" customHeight="1">
      <c r="A6252" s="15">
        <v>1036.0</v>
      </c>
      <c r="B6252" s="15" t="s">
        <v>8319</v>
      </c>
      <c r="C6252" s="18">
        <v>42694.0</v>
      </c>
      <c r="D6252" s="18">
        <v>42696.0</v>
      </c>
      <c r="E6252" s="18">
        <f t="shared" si="1"/>
        <v>42696</v>
      </c>
      <c r="F6252" s="15" t="s">
        <v>125</v>
      </c>
      <c r="G6252" s="15" t="s">
        <v>1255</v>
      </c>
      <c r="H6252" s="15" t="s">
        <v>1256</v>
      </c>
      <c r="I6252" s="15" t="s">
        <v>59</v>
      </c>
      <c r="J6252" s="15" t="s">
        <v>60</v>
      </c>
      <c r="K6252" s="15" t="s">
        <v>29</v>
      </c>
      <c r="L6252" s="15" t="str">
        <f t="array" ref="L6252">_xlfn.XLOOKUP(M6252,reference_province_to_city!$A$2:$A$11,reference_province_to_city!$B$2:$B$11)</f>
        <v>Palembang</v>
      </c>
      <c r="M6252" s="15" t="s">
        <v>13</v>
      </c>
      <c r="N6252" s="15">
        <v>30111.0</v>
      </c>
      <c r="O6252" s="15">
        <f t="array" ref="O6252">_xlfn.XLOOKUP(M6252,reference_postal_code!$B$2:$B$11,reference_postal_code!$A$2:$A$11)</f>
        <v>30111</v>
      </c>
      <c r="P6252" s="15" t="s">
        <v>77</v>
      </c>
      <c r="Q6252" s="15" t="s">
        <v>2933</v>
      </c>
      <c r="R6252" s="15" t="s">
        <v>65</v>
      </c>
      <c r="S6252" s="15" t="s">
        <v>83</v>
      </c>
      <c r="T6252" s="15" t="s">
        <v>2934</v>
      </c>
      <c r="U6252" s="28">
        <v>216405.0</v>
      </c>
      <c r="V6252" s="15">
        <v>3.0</v>
      </c>
      <c r="W6252" s="31">
        <v>0.7</v>
      </c>
      <c r="X6252" s="28">
        <v>-158697.0</v>
      </c>
    </row>
    <row r="6253" ht="15.75" customHeight="1">
      <c r="A6253" s="15">
        <v>1035.0</v>
      </c>
      <c r="B6253" s="15" t="s">
        <v>8319</v>
      </c>
      <c r="C6253" s="18">
        <v>42694.0</v>
      </c>
      <c r="D6253" s="18">
        <v>42696.0</v>
      </c>
      <c r="E6253" s="18">
        <f t="shared" si="1"/>
        <v>42696</v>
      </c>
      <c r="F6253" s="15" t="s">
        <v>125</v>
      </c>
      <c r="G6253" s="15" t="s">
        <v>1255</v>
      </c>
      <c r="H6253" s="15" t="s">
        <v>1256</v>
      </c>
      <c r="I6253" s="15" t="s">
        <v>59</v>
      </c>
      <c r="J6253" s="15" t="s">
        <v>60</v>
      </c>
      <c r="K6253" s="15" t="s">
        <v>29</v>
      </c>
      <c r="L6253" s="15" t="str">
        <f t="array" ref="L6253">_xlfn.XLOOKUP(M6253,reference_province_to_city!$A$2:$A$11,reference_province_to_city!$B$2:$B$11)</f>
        <v>Palembang</v>
      </c>
      <c r="M6253" s="15" t="s">
        <v>13</v>
      </c>
      <c r="N6253" s="15">
        <v>30111.0</v>
      </c>
      <c r="O6253" s="15">
        <f t="array" ref="O6253">_xlfn.XLOOKUP(M6253,reference_postal_code!$B$2:$B$11,reference_postal_code!$A$2:$A$11)</f>
        <v>30111</v>
      </c>
      <c r="P6253" s="15" t="s">
        <v>77</v>
      </c>
      <c r="Q6253" s="15" t="s">
        <v>3351</v>
      </c>
      <c r="R6253" s="15" t="s">
        <v>65</v>
      </c>
      <c r="S6253" s="15" t="s">
        <v>83</v>
      </c>
      <c r="T6253" s="15" t="s">
        <v>3352</v>
      </c>
      <c r="U6253" s="28">
        <v>39420.0</v>
      </c>
      <c r="V6253" s="15">
        <v>2.0</v>
      </c>
      <c r="W6253" s="31">
        <v>0.7</v>
      </c>
      <c r="X6253" s="28">
        <v>-28908.0</v>
      </c>
    </row>
    <row r="6254" ht="15.75" customHeight="1">
      <c r="A6254" s="15">
        <v>4408.0</v>
      </c>
      <c r="B6254" s="15" t="s">
        <v>8312</v>
      </c>
      <c r="C6254" s="18">
        <v>42694.0</v>
      </c>
      <c r="D6254" s="18">
        <v>42699.0</v>
      </c>
      <c r="E6254" s="18">
        <f t="shared" si="1"/>
        <v>42699</v>
      </c>
      <c r="F6254" s="15" t="s">
        <v>55</v>
      </c>
      <c r="G6254" s="15" t="s">
        <v>2275</v>
      </c>
      <c r="H6254" s="15" t="s">
        <v>2276</v>
      </c>
      <c r="I6254" s="15" t="s">
        <v>128</v>
      </c>
      <c r="J6254" s="15" t="s">
        <v>60</v>
      </c>
      <c r="K6254" s="15" t="s">
        <v>14</v>
      </c>
      <c r="L6254" s="15" t="str">
        <f t="array" ref="L6254">_xlfn.XLOOKUP(M6254,reference_province_to_city!$A$2:$A$11,reference_province_to_city!$B$2:$B$11)</f>
        <v>Bandung</v>
      </c>
      <c r="M6254" s="15" t="s">
        <v>12</v>
      </c>
      <c r="N6254" s="15">
        <v>40111.0</v>
      </c>
      <c r="O6254" s="15">
        <f t="array" ref="O6254">_xlfn.XLOOKUP(M6254,reference_postal_code!$B$2:$B$11,reference_postal_code!$A$2:$A$11)</f>
        <v>40111</v>
      </c>
      <c r="P6254" s="15" t="s">
        <v>117</v>
      </c>
      <c r="Q6254" s="15" t="s">
        <v>2332</v>
      </c>
      <c r="R6254" s="15" t="s">
        <v>65</v>
      </c>
      <c r="S6254" s="15" t="s">
        <v>66</v>
      </c>
      <c r="T6254" s="15" t="s">
        <v>2333</v>
      </c>
      <c r="U6254" s="28">
        <v>4718250.0</v>
      </c>
      <c r="V6254" s="15">
        <v>3.0</v>
      </c>
      <c r="W6254" s="31">
        <v>0.0</v>
      </c>
      <c r="X6254" s="28">
        <v>2264760.0</v>
      </c>
    </row>
    <row r="6255" ht="15.75" customHeight="1">
      <c r="A6255" s="15">
        <v>5366.0</v>
      </c>
      <c r="B6255" s="15" t="s">
        <v>8320</v>
      </c>
      <c r="C6255" s="18">
        <v>42694.0</v>
      </c>
      <c r="D6255" s="18">
        <v>42698.0</v>
      </c>
      <c r="E6255" s="18">
        <f t="shared" si="1"/>
        <v>42698</v>
      </c>
      <c r="F6255" s="15" t="s">
        <v>55</v>
      </c>
      <c r="G6255" s="15" t="s">
        <v>206</v>
      </c>
      <c r="H6255" s="15" t="s">
        <v>207</v>
      </c>
      <c r="I6255" s="15" t="s">
        <v>59</v>
      </c>
      <c r="J6255" s="15" t="s">
        <v>60</v>
      </c>
      <c r="K6255" s="15" t="s">
        <v>22</v>
      </c>
      <c r="L6255" s="15" t="str">
        <f t="array" ref="L6255">_xlfn.XLOOKUP(M6255,reference_province_to_city!$A$2:$A$11,reference_province_to_city!$B$2:$B$11)</f>
        <v>Surabaya</v>
      </c>
      <c r="M6255" s="15" t="s">
        <v>20</v>
      </c>
      <c r="N6255" s="15">
        <v>60231.0</v>
      </c>
      <c r="O6255" s="15">
        <f t="array" ref="O6255">_xlfn.XLOOKUP(M6255,reference_postal_code!$B$2:$B$11,reference_postal_code!$A$2:$A$11)</f>
        <v>60231</v>
      </c>
      <c r="P6255" s="15" t="s">
        <v>166</v>
      </c>
      <c r="Q6255" s="15" t="s">
        <v>109</v>
      </c>
      <c r="R6255" s="15" t="s">
        <v>110</v>
      </c>
      <c r="S6255" s="15" t="s">
        <v>111</v>
      </c>
      <c r="T6255" s="15" t="s">
        <v>112</v>
      </c>
      <c r="U6255" s="28">
        <v>2267880.0</v>
      </c>
      <c r="V6255" s="15">
        <v>1.0</v>
      </c>
      <c r="W6255" s="31">
        <v>0.2</v>
      </c>
      <c r="X6255" s="28">
        <v>198439.0</v>
      </c>
    </row>
    <row r="6256" ht="15.75" customHeight="1">
      <c r="A6256" s="15">
        <v>3241.0</v>
      </c>
      <c r="B6256" s="15" t="s">
        <v>8315</v>
      </c>
      <c r="C6256" s="18">
        <v>42694.0</v>
      </c>
      <c r="D6256" s="18">
        <v>42701.0</v>
      </c>
      <c r="E6256" s="18">
        <f t="shared" si="1"/>
        <v>42701</v>
      </c>
      <c r="F6256" s="15" t="s">
        <v>55</v>
      </c>
      <c r="G6256" s="15" t="s">
        <v>227</v>
      </c>
      <c r="H6256" s="15" t="s">
        <v>228</v>
      </c>
      <c r="I6256" s="15" t="s">
        <v>128</v>
      </c>
      <c r="J6256" s="15" t="s">
        <v>60</v>
      </c>
      <c r="K6256" s="15" t="s">
        <v>33</v>
      </c>
      <c r="L6256" s="15" t="str">
        <f t="array" ref="L6256">_xlfn.XLOOKUP(M6256,reference_province_to_city!$A$2:$A$11,reference_province_to_city!$B$2:$B$11)</f>
        <v>Makassar</v>
      </c>
      <c r="M6256" s="15" t="s">
        <v>25</v>
      </c>
      <c r="N6256" s="15">
        <v>90111.0</v>
      </c>
      <c r="O6256" s="15">
        <f t="array" ref="O6256">_xlfn.XLOOKUP(M6256,reference_postal_code!$B$2:$B$11,reference_postal_code!$A$2:$A$11)</f>
        <v>90111</v>
      </c>
      <c r="P6256" s="15" t="s">
        <v>63</v>
      </c>
      <c r="Q6256" s="15" t="s">
        <v>3720</v>
      </c>
      <c r="R6256" s="15" t="s">
        <v>106</v>
      </c>
      <c r="S6256" s="15" t="s">
        <v>139</v>
      </c>
      <c r="T6256" s="15" t="s">
        <v>3721</v>
      </c>
      <c r="U6256" s="28">
        <v>106020.0</v>
      </c>
      <c r="V6256" s="15">
        <v>3.0</v>
      </c>
      <c r="W6256" s="31">
        <v>0.6</v>
      </c>
      <c r="X6256" s="28">
        <v>-42408.0</v>
      </c>
    </row>
    <row r="6257" ht="15.75" customHeight="1">
      <c r="A6257" s="15">
        <v>1034.0</v>
      </c>
      <c r="B6257" s="15" t="s">
        <v>8319</v>
      </c>
      <c r="C6257" s="18">
        <v>42694.0</v>
      </c>
      <c r="D6257" s="18">
        <v>42696.0</v>
      </c>
      <c r="E6257" s="18">
        <f t="shared" si="1"/>
        <v>42696</v>
      </c>
      <c r="F6257" s="15" t="s">
        <v>125</v>
      </c>
      <c r="G6257" s="15" t="s">
        <v>1255</v>
      </c>
      <c r="H6257" s="15" t="s">
        <v>1256</v>
      </c>
      <c r="I6257" s="15" t="s">
        <v>59</v>
      </c>
      <c r="J6257" s="15" t="s">
        <v>60</v>
      </c>
      <c r="K6257" s="15" t="s">
        <v>29</v>
      </c>
      <c r="L6257" s="15" t="str">
        <f t="array" ref="L6257">_xlfn.XLOOKUP(M6257,reference_province_to_city!$A$2:$A$11,reference_province_to_city!$B$2:$B$11)</f>
        <v>Palembang</v>
      </c>
      <c r="M6257" s="15" t="s">
        <v>13</v>
      </c>
      <c r="N6257" s="15">
        <v>30111.0</v>
      </c>
      <c r="O6257" s="15">
        <f t="array" ref="O6257">_xlfn.XLOOKUP(M6257,reference_postal_code!$B$2:$B$11,reference_postal_code!$A$2:$A$11)</f>
        <v>30111</v>
      </c>
      <c r="P6257" s="15" t="s">
        <v>77</v>
      </c>
      <c r="Q6257" s="15" t="s">
        <v>133</v>
      </c>
      <c r="R6257" s="15" t="s">
        <v>65</v>
      </c>
      <c r="S6257" s="15" t="s">
        <v>66</v>
      </c>
      <c r="T6257" s="15" t="s">
        <v>134</v>
      </c>
      <c r="U6257" s="28">
        <v>235440.0</v>
      </c>
      <c r="V6257" s="15">
        <v>3.0</v>
      </c>
      <c r="W6257" s="31">
        <v>0.2</v>
      </c>
      <c r="X6257" s="28">
        <v>76518.0</v>
      </c>
    </row>
    <row r="6258" ht="15.75" customHeight="1">
      <c r="A6258" s="15">
        <v>293.0</v>
      </c>
      <c r="B6258" s="15" t="s">
        <v>8314</v>
      </c>
      <c r="C6258" s="18">
        <v>42694.0</v>
      </c>
      <c r="D6258" s="18">
        <v>42698.0</v>
      </c>
      <c r="E6258" s="18">
        <f t="shared" si="1"/>
        <v>42698</v>
      </c>
      <c r="F6258" s="15" t="s">
        <v>114</v>
      </c>
      <c r="G6258" s="15" t="s">
        <v>2493</v>
      </c>
      <c r="H6258" s="15" t="s">
        <v>2494</v>
      </c>
      <c r="I6258" s="15" t="s">
        <v>76</v>
      </c>
      <c r="J6258" s="15" t="s">
        <v>60</v>
      </c>
      <c r="K6258" s="15" t="s">
        <v>19</v>
      </c>
      <c r="L6258" s="15" t="str">
        <f t="array" ref="L6258">_xlfn.XLOOKUP(M6258,reference_province_to_city!$A$2:$A$11,reference_province_to_city!$B$2:$B$11)</f>
        <v>Yogyakarta</v>
      </c>
      <c r="M6258" s="15" t="s">
        <v>18</v>
      </c>
      <c r="N6258" s="15">
        <v>55111.0</v>
      </c>
      <c r="O6258" s="15">
        <f t="array" ref="O6258">_xlfn.XLOOKUP(M6258,reference_postal_code!$B$2:$B$11,reference_postal_code!$A$2:$A$11)</f>
        <v>55111</v>
      </c>
      <c r="P6258" s="15" t="s">
        <v>77</v>
      </c>
      <c r="Q6258" s="15" t="s">
        <v>5687</v>
      </c>
      <c r="R6258" s="15" t="s">
        <v>106</v>
      </c>
      <c r="S6258" s="15" t="s">
        <v>183</v>
      </c>
      <c r="T6258" s="15" t="s">
        <v>5688</v>
      </c>
      <c r="U6258" s="28">
        <v>1304550.0</v>
      </c>
      <c r="V6258" s="15">
        <v>3.0</v>
      </c>
      <c r="W6258" s="31">
        <v>0.5</v>
      </c>
      <c r="X6258" s="28">
        <v>-730548.0</v>
      </c>
    </row>
    <row r="6259" ht="15.75" customHeight="1">
      <c r="A6259" s="15">
        <v>291.0</v>
      </c>
      <c r="B6259" s="15" t="s">
        <v>8314</v>
      </c>
      <c r="C6259" s="18">
        <v>42694.0</v>
      </c>
      <c r="D6259" s="18">
        <v>42698.0</v>
      </c>
      <c r="E6259" s="18">
        <f t="shared" si="1"/>
        <v>42698</v>
      </c>
      <c r="F6259" s="15" t="s">
        <v>114</v>
      </c>
      <c r="G6259" s="15" t="s">
        <v>2493</v>
      </c>
      <c r="H6259" s="15" t="s">
        <v>2494</v>
      </c>
      <c r="I6259" s="15" t="s">
        <v>76</v>
      </c>
      <c r="J6259" s="15" t="s">
        <v>60</v>
      </c>
      <c r="K6259" s="15" t="s">
        <v>19</v>
      </c>
      <c r="L6259" s="15" t="str">
        <f t="array" ref="L6259">_xlfn.XLOOKUP(M6259,reference_province_to_city!$A$2:$A$11,reference_province_to_city!$B$2:$B$11)</f>
        <v>Yogyakarta</v>
      </c>
      <c r="M6259" s="15" t="s">
        <v>18</v>
      </c>
      <c r="N6259" s="15">
        <v>55111.0</v>
      </c>
      <c r="O6259" s="15">
        <f t="array" ref="O6259">_xlfn.XLOOKUP(M6259,reference_postal_code!$B$2:$B$11,reference_postal_code!$A$2:$A$11)</f>
        <v>55111</v>
      </c>
      <c r="P6259" s="15" t="s">
        <v>77</v>
      </c>
      <c r="Q6259" s="15" t="s">
        <v>3477</v>
      </c>
      <c r="R6259" s="15" t="s">
        <v>65</v>
      </c>
      <c r="S6259" s="15" t="s">
        <v>79</v>
      </c>
      <c r="T6259" s="15" t="s">
        <v>3478</v>
      </c>
      <c r="U6259" s="28">
        <v>277440.0</v>
      </c>
      <c r="V6259" s="15">
        <v>8.0</v>
      </c>
      <c r="W6259" s="31">
        <v>0.2</v>
      </c>
      <c r="X6259" s="28">
        <v>93636.0</v>
      </c>
    </row>
    <row r="6260" ht="15.75" customHeight="1">
      <c r="A6260" s="15">
        <v>5479.0</v>
      </c>
      <c r="B6260" s="15" t="s">
        <v>8321</v>
      </c>
      <c r="C6260" s="18">
        <v>42694.0</v>
      </c>
      <c r="D6260" s="18">
        <v>42698.0</v>
      </c>
      <c r="E6260" s="18">
        <f t="shared" si="1"/>
        <v>42698</v>
      </c>
      <c r="F6260" s="15" t="s">
        <v>55</v>
      </c>
      <c r="G6260" s="15" t="s">
        <v>2859</v>
      </c>
      <c r="H6260" s="15" t="s">
        <v>2860</v>
      </c>
      <c r="I6260" s="15" t="s">
        <v>59</v>
      </c>
      <c r="J6260" s="15" t="s">
        <v>60</v>
      </c>
      <c r="K6260" s="15" t="s">
        <v>14</v>
      </c>
      <c r="L6260" s="15" t="str">
        <f t="array" ref="L6260">_xlfn.XLOOKUP(M6260,reference_province_to_city!$A$2:$A$11,reference_province_to_city!$B$2:$B$11)</f>
        <v>Bandung</v>
      </c>
      <c r="M6260" s="15" t="s">
        <v>12</v>
      </c>
      <c r="N6260" s="15">
        <v>40111.0</v>
      </c>
      <c r="O6260" s="15">
        <f t="array" ref="O6260">_xlfn.XLOOKUP(M6260,reference_postal_code!$B$2:$B$11,reference_postal_code!$A$2:$A$11)</f>
        <v>40111</v>
      </c>
      <c r="P6260" s="15" t="s">
        <v>117</v>
      </c>
      <c r="Q6260" s="15" t="s">
        <v>2784</v>
      </c>
      <c r="R6260" s="15" t="s">
        <v>65</v>
      </c>
      <c r="S6260" s="15" t="s">
        <v>83</v>
      </c>
      <c r="T6260" s="15" t="s">
        <v>2785</v>
      </c>
      <c r="U6260" s="28">
        <v>1926000.0</v>
      </c>
      <c r="V6260" s="15">
        <v>3.0</v>
      </c>
      <c r="W6260" s="31">
        <v>0.0</v>
      </c>
      <c r="X6260" s="28">
        <v>943740.0</v>
      </c>
    </row>
    <row r="6261" ht="15.75" customHeight="1">
      <c r="A6261" s="15">
        <v>4409.0</v>
      </c>
      <c r="B6261" s="15" t="s">
        <v>8312</v>
      </c>
      <c r="C6261" s="18">
        <v>42694.0</v>
      </c>
      <c r="D6261" s="18">
        <v>42699.0</v>
      </c>
      <c r="E6261" s="18">
        <f t="shared" si="1"/>
        <v>42699</v>
      </c>
      <c r="F6261" s="15" t="s">
        <v>55</v>
      </c>
      <c r="G6261" s="15" t="s">
        <v>2275</v>
      </c>
      <c r="H6261" s="15" t="s">
        <v>2276</v>
      </c>
      <c r="I6261" s="15" t="s">
        <v>128</v>
      </c>
      <c r="J6261" s="15" t="s">
        <v>60</v>
      </c>
      <c r="K6261" s="15" t="s">
        <v>14</v>
      </c>
      <c r="L6261" s="15" t="str">
        <f t="array" ref="L6261">_xlfn.XLOOKUP(M6261,reference_province_to_city!$A$2:$A$11,reference_province_to_city!$B$2:$B$11)</f>
        <v>Bandung</v>
      </c>
      <c r="M6261" s="15" t="s">
        <v>12</v>
      </c>
      <c r="N6261" s="15">
        <v>40111.0</v>
      </c>
      <c r="O6261" s="15">
        <f t="array" ref="O6261">_xlfn.XLOOKUP(M6261,reference_postal_code!$B$2:$B$11,reference_postal_code!$A$2:$A$11)</f>
        <v>40111</v>
      </c>
      <c r="P6261" s="15" t="s">
        <v>117</v>
      </c>
      <c r="Q6261" s="15" t="s">
        <v>338</v>
      </c>
      <c r="R6261" s="15" t="s">
        <v>65</v>
      </c>
      <c r="S6261" s="15" t="s">
        <v>83</v>
      </c>
      <c r="T6261" s="15" t="s">
        <v>339</v>
      </c>
      <c r="U6261" s="28">
        <v>73650.0</v>
      </c>
      <c r="V6261" s="15">
        <v>1.0</v>
      </c>
      <c r="W6261" s="31">
        <v>0.0</v>
      </c>
      <c r="X6261" s="28">
        <v>34616.0</v>
      </c>
    </row>
    <row r="6262" ht="15.75" customHeight="1">
      <c r="A6262" s="15">
        <v>159.0</v>
      </c>
      <c r="B6262" s="15" t="s">
        <v>8316</v>
      </c>
      <c r="C6262" s="18">
        <v>42694.0</v>
      </c>
      <c r="D6262" s="18">
        <v>42698.0</v>
      </c>
      <c r="E6262" s="18">
        <f t="shared" si="1"/>
        <v>42698</v>
      </c>
      <c r="F6262" s="15" t="s">
        <v>55</v>
      </c>
      <c r="G6262" s="15" t="s">
        <v>4884</v>
      </c>
      <c r="H6262" s="15" t="s">
        <v>4885</v>
      </c>
      <c r="I6262" s="15" t="s">
        <v>59</v>
      </c>
      <c r="J6262" s="15" t="s">
        <v>60</v>
      </c>
      <c r="K6262" s="15" t="s">
        <v>28</v>
      </c>
      <c r="L6262" s="15" t="str">
        <f t="array" ref="L6262">_xlfn.XLOOKUP(M6262,reference_province_to_city!$A$2:$A$11,reference_province_to_city!$B$2:$B$11)</f>
        <v>Medan</v>
      </c>
      <c r="M6262" s="15" t="s">
        <v>11</v>
      </c>
      <c r="N6262" s="15">
        <v>20111.0</v>
      </c>
      <c r="O6262" s="15">
        <f t="array" ref="O6262">_xlfn.XLOOKUP(M6262,reference_postal_code!$B$2:$B$11,reference_postal_code!$A$2:$A$11)</f>
        <v>20111</v>
      </c>
      <c r="P6262" s="15" t="s">
        <v>77</v>
      </c>
      <c r="Q6262" s="15" t="s">
        <v>3472</v>
      </c>
      <c r="R6262" s="15" t="s">
        <v>65</v>
      </c>
      <c r="S6262" s="15" t="s">
        <v>79</v>
      </c>
      <c r="T6262" s="15" t="s">
        <v>3473</v>
      </c>
      <c r="U6262" s="28">
        <v>219300.0</v>
      </c>
      <c r="V6262" s="15">
        <v>2.0</v>
      </c>
      <c r="W6262" s="31">
        <v>0.0</v>
      </c>
      <c r="X6262" s="28">
        <v>103071.0</v>
      </c>
    </row>
    <row r="6263" ht="15.75" customHeight="1">
      <c r="A6263" s="15">
        <v>3033.0</v>
      </c>
      <c r="B6263" s="15" t="s">
        <v>8322</v>
      </c>
      <c r="C6263" s="18">
        <v>42695.0</v>
      </c>
      <c r="D6263" s="18">
        <v>42700.0</v>
      </c>
      <c r="E6263" s="18">
        <f t="shared" si="1"/>
        <v>42700</v>
      </c>
      <c r="F6263" s="15" t="s">
        <v>55</v>
      </c>
      <c r="G6263" s="15" t="s">
        <v>5390</v>
      </c>
      <c r="H6263" s="15" t="s">
        <v>5391</v>
      </c>
      <c r="I6263" s="15" t="s">
        <v>59</v>
      </c>
      <c r="J6263" s="15" t="s">
        <v>60</v>
      </c>
      <c r="K6263" s="15" t="s">
        <v>28</v>
      </c>
      <c r="L6263" s="15" t="str">
        <f t="array" ref="L6263">_xlfn.XLOOKUP(M6263,reference_province_to_city!$A$2:$A$11,reference_province_to_city!$B$2:$B$11)</f>
        <v>Medan</v>
      </c>
      <c r="M6263" s="15" t="s">
        <v>11</v>
      </c>
      <c r="N6263" s="15">
        <v>20111.0</v>
      </c>
      <c r="O6263" s="15">
        <f t="array" ref="O6263">_xlfn.XLOOKUP(M6263,reference_postal_code!$B$2:$B$11,reference_postal_code!$A$2:$A$11)</f>
        <v>20111</v>
      </c>
      <c r="P6263" s="15" t="s">
        <v>77</v>
      </c>
      <c r="Q6263" s="15" t="s">
        <v>2667</v>
      </c>
      <c r="R6263" s="15" t="s">
        <v>106</v>
      </c>
      <c r="S6263" s="15" t="s">
        <v>107</v>
      </c>
      <c r="T6263" s="15" t="s">
        <v>2668</v>
      </c>
      <c r="U6263" s="28">
        <v>2927040.0</v>
      </c>
      <c r="V6263" s="15">
        <v>4.0</v>
      </c>
      <c r="W6263" s="31">
        <v>0.2</v>
      </c>
      <c r="X6263" s="28">
        <v>-182940.0</v>
      </c>
    </row>
    <row r="6264" ht="15.75" customHeight="1">
      <c r="A6264" s="15">
        <v>5891.0</v>
      </c>
      <c r="B6264" s="15" t="s">
        <v>8323</v>
      </c>
      <c r="C6264" s="18">
        <v>42695.0</v>
      </c>
      <c r="D6264" s="18">
        <v>42700.0</v>
      </c>
      <c r="E6264" s="18">
        <f t="shared" si="1"/>
        <v>42700</v>
      </c>
      <c r="F6264" s="15" t="s">
        <v>55</v>
      </c>
      <c r="G6264" s="15" t="s">
        <v>2320</v>
      </c>
      <c r="H6264" s="15" t="s">
        <v>2321</v>
      </c>
      <c r="I6264" s="15" t="s">
        <v>59</v>
      </c>
      <c r="J6264" s="15" t="s">
        <v>60</v>
      </c>
      <c r="K6264" s="15" t="s">
        <v>22</v>
      </c>
      <c r="L6264" s="15" t="str">
        <f t="array" ref="L6264">_xlfn.XLOOKUP(M6264,reference_province_to_city!$A$2:$A$11,reference_province_to_city!$B$2:$B$11)</f>
        <v>Surabaya</v>
      </c>
      <c r="M6264" s="15" t="s">
        <v>20</v>
      </c>
      <c r="N6264" s="15">
        <v>60231.0</v>
      </c>
      <c r="O6264" s="15">
        <f t="array" ref="O6264">_xlfn.XLOOKUP(M6264,reference_postal_code!$B$2:$B$11,reference_postal_code!$A$2:$A$11)</f>
        <v>60231</v>
      </c>
      <c r="P6264" s="15" t="s">
        <v>166</v>
      </c>
      <c r="Q6264" s="15" t="s">
        <v>6406</v>
      </c>
      <c r="R6264" s="15" t="s">
        <v>65</v>
      </c>
      <c r="S6264" s="15" t="s">
        <v>66</v>
      </c>
      <c r="T6264" s="15" t="s">
        <v>6407</v>
      </c>
      <c r="U6264" s="28">
        <v>576480.0</v>
      </c>
      <c r="V6264" s="15">
        <v>1.0</v>
      </c>
      <c r="W6264" s="31">
        <v>0.2</v>
      </c>
      <c r="X6264" s="28">
        <v>201768.0</v>
      </c>
    </row>
    <row r="6265" ht="15.75" customHeight="1">
      <c r="A6265" s="15">
        <v>4824.0</v>
      </c>
      <c r="B6265" s="15" t="s">
        <v>8324</v>
      </c>
      <c r="C6265" s="18">
        <v>42695.0</v>
      </c>
      <c r="D6265" s="18">
        <v>42700.0</v>
      </c>
      <c r="E6265" s="18">
        <f t="shared" si="1"/>
        <v>42700</v>
      </c>
      <c r="F6265" s="15" t="s">
        <v>55</v>
      </c>
      <c r="G6265" s="15" t="s">
        <v>644</v>
      </c>
      <c r="H6265" s="15" t="s">
        <v>645</v>
      </c>
      <c r="I6265" s="15" t="s">
        <v>59</v>
      </c>
      <c r="J6265" s="15" t="s">
        <v>60</v>
      </c>
      <c r="K6265" s="15" t="s">
        <v>26</v>
      </c>
      <c r="L6265" s="15" t="str">
        <f t="array" ref="L6265">_xlfn.XLOOKUP(M6265,reference_province_to_city!$A$2:$A$11,reference_province_to_city!$B$2:$B$11)</f>
        <v>Denpasar</v>
      </c>
      <c r="M6265" s="15" t="s">
        <v>24</v>
      </c>
      <c r="N6265" s="15">
        <v>80231.0</v>
      </c>
      <c r="O6265" s="15">
        <f t="array" ref="O6265">_xlfn.XLOOKUP(M6265,reference_postal_code!$B$2:$B$11,reference_postal_code!$A$2:$A$11)</f>
        <v>80231</v>
      </c>
      <c r="P6265" s="15" t="s">
        <v>63</v>
      </c>
      <c r="Q6265" s="15" t="s">
        <v>8325</v>
      </c>
      <c r="R6265" s="15" t="s">
        <v>110</v>
      </c>
      <c r="S6265" s="15" t="s">
        <v>668</v>
      </c>
      <c r="T6265" s="15" t="s">
        <v>8326</v>
      </c>
      <c r="U6265" s="28">
        <v>455175.0</v>
      </c>
      <c r="V6265" s="15">
        <v>7.0</v>
      </c>
      <c r="W6265" s="31">
        <v>0.7</v>
      </c>
      <c r="X6265" s="28">
        <v>-364140.0</v>
      </c>
    </row>
    <row r="6266" ht="15.75" customHeight="1">
      <c r="A6266" s="15">
        <v>3523.0</v>
      </c>
      <c r="B6266" s="15" t="s">
        <v>8327</v>
      </c>
      <c r="C6266" s="18">
        <v>42695.0</v>
      </c>
      <c r="D6266" s="18">
        <v>42699.0</v>
      </c>
      <c r="E6266" s="18">
        <f t="shared" si="1"/>
        <v>42699</v>
      </c>
      <c r="F6266" s="15" t="s">
        <v>114</v>
      </c>
      <c r="G6266" s="15" t="s">
        <v>3807</v>
      </c>
      <c r="H6266" s="15" t="s">
        <v>3808</v>
      </c>
      <c r="I6266" s="15" t="s">
        <v>128</v>
      </c>
      <c r="J6266" s="15" t="s">
        <v>60</v>
      </c>
      <c r="K6266" s="15" t="s">
        <v>33</v>
      </c>
      <c r="L6266" s="15" t="str">
        <f t="array" ref="L6266">_xlfn.XLOOKUP(M6266,reference_province_to_city!$A$2:$A$11,reference_province_to_city!$B$2:$B$11)</f>
        <v>Makassar</v>
      </c>
      <c r="M6266" s="15" t="s">
        <v>25</v>
      </c>
      <c r="N6266" s="15">
        <v>90111.0</v>
      </c>
      <c r="O6266" s="15">
        <f t="array" ref="O6266">_xlfn.XLOOKUP(M6266,reference_postal_code!$B$2:$B$11,reference_postal_code!$A$2:$A$11)</f>
        <v>90111</v>
      </c>
      <c r="P6266" s="15" t="s">
        <v>63</v>
      </c>
      <c r="Q6266" s="15" t="s">
        <v>4217</v>
      </c>
      <c r="R6266" s="15" t="s">
        <v>110</v>
      </c>
      <c r="S6266" s="15" t="s">
        <v>111</v>
      </c>
      <c r="T6266" s="15" t="s">
        <v>4218</v>
      </c>
      <c r="U6266" s="28">
        <v>6074100.0</v>
      </c>
      <c r="V6266" s="15">
        <v>3.0</v>
      </c>
      <c r="W6266" s="31">
        <v>0.0</v>
      </c>
      <c r="X6266" s="28">
        <v>1640007.0</v>
      </c>
    </row>
    <row r="6267" ht="15.75" customHeight="1">
      <c r="A6267" s="15">
        <v>5892.0</v>
      </c>
      <c r="B6267" s="15" t="s">
        <v>8323</v>
      </c>
      <c r="C6267" s="18">
        <v>42695.0</v>
      </c>
      <c r="D6267" s="18">
        <v>42700.0</v>
      </c>
      <c r="E6267" s="18">
        <f t="shared" si="1"/>
        <v>42700</v>
      </c>
      <c r="F6267" s="15" t="s">
        <v>55</v>
      </c>
      <c r="G6267" s="15" t="s">
        <v>2320</v>
      </c>
      <c r="H6267" s="15" t="s">
        <v>2321</v>
      </c>
      <c r="I6267" s="15" t="s">
        <v>59</v>
      </c>
      <c r="J6267" s="15" t="s">
        <v>60</v>
      </c>
      <c r="K6267" s="15" t="s">
        <v>22</v>
      </c>
      <c r="L6267" s="15" t="str">
        <f t="array" ref="L6267">_xlfn.XLOOKUP(M6267,reference_province_to_city!$A$2:$A$11,reference_province_to_city!$B$2:$B$11)</f>
        <v>Surabaya</v>
      </c>
      <c r="M6267" s="15" t="s">
        <v>20</v>
      </c>
      <c r="N6267" s="15">
        <v>60231.0</v>
      </c>
      <c r="O6267" s="15">
        <f t="array" ref="O6267">_xlfn.XLOOKUP(M6267,reference_postal_code!$B$2:$B$11,reference_postal_code!$A$2:$A$11)</f>
        <v>60231</v>
      </c>
      <c r="P6267" s="15" t="s">
        <v>166</v>
      </c>
      <c r="Q6267" s="15" t="s">
        <v>5445</v>
      </c>
      <c r="R6267" s="15" t="s">
        <v>65</v>
      </c>
      <c r="S6267" s="15" t="s">
        <v>87</v>
      </c>
      <c r="T6267" s="15" t="s">
        <v>5446</v>
      </c>
      <c r="U6267" s="28">
        <v>323520.0</v>
      </c>
      <c r="V6267" s="15">
        <v>2.0</v>
      </c>
      <c r="W6267" s="31">
        <v>0.2</v>
      </c>
      <c r="X6267" s="28">
        <v>24264.0</v>
      </c>
    </row>
    <row r="6268" ht="15.75" customHeight="1">
      <c r="A6268" s="15">
        <v>3522.0</v>
      </c>
      <c r="B6268" s="15" t="s">
        <v>8327</v>
      </c>
      <c r="C6268" s="18">
        <v>42695.0</v>
      </c>
      <c r="D6268" s="18">
        <v>42699.0</v>
      </c>
      <c r="E6268" s="18">
        <f t="shared" si="1"/>
        <v>42699</v>
      </c>
      <c r="F6268" s="15" t="s">
        <v>114</v>
      </c>
      <c r="G6268" s="15" t="s">
        <v>3807</v>
      </c>
      <c r="H6268" s="15" t="s">
        <v>3808</v>
      </c>
      <c r="I6268" s="15" t="s">
        <v>128</v>
      </c>
      <c r="J6268" s="15" t="s">
        <v>60</v>
      </c>
      <c r="K6268" s="15" t="s">
        <v>33</v>
      </c>
      <c r="L6268" s="15" t="str">
        <f t="array" ref="L6268">_xlfn.XLOOKUP(M6268,reference_province_to_city!$A$2:$A$11,reference_province_to_city!$B$2:$B$11)</f>
        <v>Makassar</v>
      </c>
      <c r="M6268" s="15" t="s">
        <v>25</v>
      </c>
      <c r="N6268" s="15">
        <v>90111.0</v>
      </c>
      <c r="O6268" s="15">
        <f t="array" ref="O6268">_xlfn.XLOOKUP(M6268,reference_postal_code!$B$2:$B$11,reference_postal_code!$A$2:$A$11)</f>
        <v>90111</v>
      </c>
      <c r="P6268" s="15" t="s">
        <v>63</v>
      </c>
      <c r="Q6268" s="15" t="s">
        <v>4400</v>
      </c>
      <c r="R6268" s="15" t="s">
        <v>65</v>
      </c>
      <c r="S6268" s="15" t="s">
        <v>66</v>
      </c>
      <c r="T6268" s="15" t="s">
        <v>4401</v>
      </c>
      <c r="U6268" s="28">
        <v>606900.0</v>
      </c>
      <c r="V6268" s="15">
        <v>7.0</v>
      </c>
      <c r="W6268" s="31">
        <v>0.0</v>
      </c>
      <c r="X6268" s="28">
        <v>297381.0</v>
      </c>
    </row>
    <row r="6269" ht="15.75" customHeight="1">
      <c r="A6269" s="15">
        <v>4826.0</v>
      </c>
      <c r="B6269" s="15" t="s">
        <v>8324</v>
      </c>
      <c r="C6269" s="18">
        <v>42695.0</v>
      </c>
      <c r="D6269" s="18">
        <v>42700.0</v>
      </c>
      <c r="E6269" s="18">
        <f t="shared" si="1"/>
        <v>42700</v>
      </c>
      <c r="F6269" s="15" t="s">
        <v>55</v>
      </c>
      <c r="G6269" s="15" t="s">
        <v>644</v>
      </c>
      <c r="H6269" s="15" t="s">
        <v>645</v>
      </c>
      <c r="I6269" s="15" t="s">
        <v>59</v>
      </c>
      <c r="J6269" s="15" t="s">
        <v>60</v>
      </c>
      <c r="K6269" s="15" t="s">
        <v>26</v>
      </c>
      <c r="L6269" s="15" t="str">
        <f t="array" ref="L6269">_xlfn.XLOOKUP(M6269,reference_province_to_city!$A$2:$A$11,reference_province_to_city!$B$2:$B$11)</f>
        <v>Denpasar</v>
      </c>
      <c r="M6269" s="15" t="s">
        <v>24</v>
      </c>
      <c r="N6269" s="15">
        <v>80231.0</v>
      </c>
      <c r="O6269" s="15">
        <f t="array" ref="O6269">_xlfn.XLOOKUP(M6269,reference_postal_code!$B$2:$B$11,reference_postal_code!$A$2:$A$11)</f>
        <v>80231</v>
      </c>
      <c r="P6269" s="15" t="s">
        <v>63</v>
      </c>
      <c r="Q6269" s="15" t="s">
        <v>3285</v>
      </c>
      <c r="R6269" s="15" t="s">
        <v>106</v>
      </c>
      <c r="S6269" s="15" t="s">
        <v>139</v>
      </c>
      <c r="T6269" s="15" t="s">
        <v>3286</v>
      </c>
      <c r="U6269" s="28">
        <v>1169280.0</v>
      </c>
      <c r="V6269" s="15">
        <v>3.0</v>
      </c>
      <c r="W6269" s="31">
        <v>0.2</v>
      </c>
      <c r="X6269" s="28">
        <v>233856.0</v>
      </c>
    </row>
    <row r="6270" ht="15.75" customHeight="1">
      <c r="A6270" s="15">
        <v>4825.0</v>
      </c>
      <c r="B6270" s="15" t="s">
        <v>8324</v>
      </c>
      <c r="C6270" s="18">
        <v>42695.0</v>
      </c>
      <c r="D6270" s="18">
        <v>42700.0</v>
      </c>
      <c r="E6270" s="18">
        <f t="shared" si="1"/>
        <v>42700</v>
      </c>
      <c r="F6270" s="15" t="s">
        <v>55</v>
      </c>
      <c r="G6270" s="15" t="s">
        <v>644</v>
      </c>
      <c r="H6270" s="15" t="s">
        <v>645</v>
      </c>
      <c r="I6270" s="15" t="s">
        <v>59</v>
      </c>
      <c r="J6270" s="15" t="s">
        <v>60</v>
      </c>
      <c r="K6270" s="15" t="s">
        <v>26</v>
      </c>
      <c r="L6270" s="15" t="str">
        <f t="array" ref="L6270">_xlfn.XLOOKUP(M6270,reference_province_to_city!$A$2:$A$11,reference_province_to_city!$B$2:$B$11)</f>
        <v>Denpasar</v>
      </c>
      <c r="M6270" s="15" t="s">
        <v>24</v>
      </c>
      <c r="N6270" s="15">
        <v>80231.0</v>
      </c>
      <c r="O6270" s="15">
        <f t="array" ref="O6270">_xlfn.XLOOKUP(M6270,reference_postal_code!$B$2:$B$11,reference_postal_code!$A$2:$A$11)</f>
        <v>80231</v>
      </c>
      <c r="P6270" s="15" t="s">
        <v>63</v>
      </c>
      <c r="Q6270" s="15" t="s">
        <v>2550</v>
      </c>
      <c r="R6270" s="15" t="s">
        <v>106</v>
      </c>
      <c r="S6270" s="15" t="s">
        <v>107</v>
      </c>
      <c r="T6270" s="15" t="s">
        <v>2551</v>
      </c>
      <c r="U6270" s="28">
        <v>1913310.0</v>
      </c>
      <c r="V6270" s="15">
        <v>3.0</v>
      </c>
      <c r="W6270" s="31">
        <v>0.3</v>
      </c>
      <c r="X6270" s="28">
        <v>-136665.0</v>
      </c>
    </row>
    <row r="6271" ht="15.75" customHeight="1">
      <c r="A6271" s="15">
        <v>9216.0</v>
      </c>
      <c r="B6271" s="15" t="s">
        <v>8328</v>
      </c>
      <c r="C6271" s="18">
        <v>42695.0</v>
      </c>
      <c r="D6271" s="18">
        <v>42700.0</v>
      </c>
      <c r="E6271" s="18">
        <f t="shared" si="1"/>
        <v>42700</v>
      </c>
      <c r="F6271" s="15" t="s">
        <v>55</v>
      </c>
      <c r="G6271" s="15" t="s">
        <v>3833</v>
      </c>
      <c r="H6271" s="15" t="s">
        <v>3834</v>
      </c>
      <c r="I6271" s="15" t="s">
        <v>128</v>
      </c>
      <c r="J6271" s="15" t="s">
        <v>60</v>
      </c>
      <c r="K6271" s="15" t="s">
        <v>10</v>
      </c>
      <c r="L6271" s="15" t="str">
        <f t="array" ref="L6271">_xlfn.XLOOKUP(M6271,reference_province_to_city!$A$2:$A$11,reference_province_to_city!$B$2:$B$11)</f>
        <v>Jakarta</v>
      </c>
      <c r="M6271" s="15" t="s">
        <v>7</v>
      </c>
      <c r="N6271" s="15">
        <v>10110.0</v>
      </c>
      <c r="O6271" s="15">
        <f t="array" ref="O6271">_xlfn.XLOOKUP(M6271,reference_postal_code!$B$2:$B$11,reference_postal_code!$A$2:$A$11)</f>
        <v>10110</v>
      </c>
      <c r="P6271" s="15" t="s">
        <v>117</v>
      </c>
      <c r="Q6271" s="15" t="s">
        <v>5487</v>
      </c>
      <c r="R6271" s="15" t="s">
        <v>65</v>
      </c>
      <c r="S6271" s="15" t="s">
        <v>66</v>
      </c>
      <c r="T6271" s="15" t="s">
        <v>5488</v>
      </c>
      <c r="U6271" s="28">
        <v>486000.0</v>
      </c>
      <c r="V6271" s="15">
        <v>5.0</v>
      </c>
      <c r="W6271" s="31">
        <v>0.0</v>
      </c>
      <c r="X6271" s="28">
        <v>233280.0</v>
      </c>
    </row>
    <row r="6272" ht="15.75" customHeight="1">
      <c r="A6272" s="15">
        <v>5893.0</v>
      </c>
      <c r="B6272" s="15" t="s">
        <v>8323</v>
      </c>
      <c r="C6272" s="18">
        <v>42695.0</v>
      </c>
      <c r="D6272" s="18">
        <v>42700.0</v>
      </c>
      <c r="E6272" s="18">
        <f t="shared" si="1"/>
        <v>42700</v>
      </c>
      <c r="F6272" s="15" t="s">
        <v>55</v>
      </c>
      <c r="G6272" s="15" t="s">
        <v>2320</v>
      </c>
      <c r="H6272" s="15" t="s">
        <v>2321</v>
      </c>
      <c r="I6272" s="15" t="s">
        <v>59</v>
      </c>
      <c r="J6272" s="15" t="s">
        <v>60</v>
      </c>
      <c r="K6272" s="15" t="s">
        <v>22</v>
      </c>
      <c r="L6272" s="15" t="str">
        <f t="array" ref="L6272">_xlfn.XLOOKUP(M6272,reference_province_to_city!$A$2:$A$11,reference_province_to_city!$B$2:$B$11)</f>
        <v>Surabaya</v>
      </c>
      <c r="M6272" s="15" t="s">
        <v>20</v>
      </c>
      <c r="N6272" s="15">
        <v>60231.0</v>
      </c>
      <c r="O6272" s="15">
        <f t="array" ref="O6272">_xlfn.XLOOKUP(M6272,reference_postal_code!$B$2:$B$11,reference_postal_code!$A$2:$A$11)</f>
        <v>60231</v>
      </c>
      <c r="P6272" s="15" t="s">
        <v>166</v>
      </c>
      <c r="Q6272" s="15" t="s">
        <v>5501</v>
      </c>
      <c r="R6272" s="15" t="s">
        <v>110</v>
      </c>
      <c r="S6272" s="15" t="s">
        <v>149</v>
      </c>
      <c r="T6272" s="15" t="s">
        <v>5502</v>
      </c>
      <c r="U6272" s="28">
        <v>1223640.0</v>
      </c>
      <c r="V6272" s="15">
        <v>3.0</v>
      </c>
      <c r="W6272" s="31">
        <v>0.2</v>
      </c>
      <c r="X6272" s="28">
        <v>30591.0</v>
      </c>
    </row>
    <row r="6273" ht="15.75" customHeight="1">
      <c r="A6273" s="15">
        <v>5983.0</v>
      </c>
      <c r="B6273" s="15" t="s">
        <v>8329</v>
      </c>
      <c r="C6273" s="18">
        <v>42695.0</v>
      </c>
      <c r="D6273" s="18">
        <v>42702.0</v>
      </c>
      <c r="E6273" s="18">
        <f t="shared" si="1"/>
        <v>42702</v>
      </c>
      <c r="F6273" s="15" t="s">
        <v>55</v>
      </c>
      <c r="G6273" s="15" t="s">
        <v>341</v>
      </c>
      <c r="H6273" s="15" t="s">
        <v>342</v>
      </c>
      <c r="I6273" s="15" t="s">
        <v>59</v>
      </c>
      <c r="J6273" s="15" t="s">
        <v>60</v>
      </c>
      <c r="K6273" s="15" t="s">
        <v>10</v>
      </c>
      <c r="L6273" s="15" t="str">
        <f t="array" ref="L6273">_xlfn.XLOOKUP(M6273,reference_province_to_city!$A$2:$A$11,reference_province_to_city!$B$2:$B$11)</f>
        <v>Jakarta</v>
      </c>
      <c r="M6273" s="15" t="s">
        <v>7</v>
      </c>
      <c r="N6273" s="15">
        <v>10110.0</v>
      </c>
      <c r="O6273" s="15">
        <f t="array" ref="O6273">_xlfn.XLOOKUP(M6273,reference_postal_code!$B$2:$B$11,reference_postal_code!$A$2:$A$11)</f>
        <v>10110</v>
      </c>
      <c r="P6273" s="15" t="s">
        <v>117</v>
      </c>
      <c r="Q6273" s="15" t="s">
        <v>7497</v>
      </c>
      <c r="R6273" s="15" t="s">
        <v>65</v>
      </c>
      <c r="S6273" s="15" t="s">
        <v>66</v>
      </c>
      <c r="T6273" s="15" t="s">
        <v>7498</v>
      </c>
      <c r="U6273" s="28">
        <v>194400.0</v>
      </c>
      <c r="V6273" s="15">
        <v>2.0</v>
      </c>
      <c r="W6273" s="31">
        <v>0.0</v>
      </c>
      <c r="X6273" s="28">
        <v>95256.0</v>
      </c>
    </row>
    <row r="6274" ht="15.75" customHeight="1">
      <c r="A6274" s="15">
        <v>6371.0</v>
      </c>
      <c r="B6274" s="15" t="s">
        <v>8330</v>
      </c>
      <c r="C6274" s="18">
        <v>42695.0</v>
      </c>
      <c r="D6274" s="18">
        <v>42695.0</v>
      </c>
      <c r="E6274" s="18">
        <f t="shared" si="1"/>
        <v>42695</v>
      </c>
      <c r="F6274" s="15" t="s">
        <v>466</v>
      </c>
      <c r="G6274" s="15" t="s">
        <v>3797</v>
      </c>
      <c r="H6274" s="15" t="s">
        <v>3798</v>
      </c>
      <c r="I6274" s="15" t="s">
        <v>76</v>
      </c>
      <c r="J6274" s="15" t="s">
        <v>60</v>
      </c>
      <c r="K6274" s="15" t="s">
        <v>1132</v>
      </c>
      <c r="L6274" s="15" t="str">
        <f t="array" ref="L6274">_xlfn.XLOOKUP(M6274,reference_province_to_city!$A$2:$A$11,reference_province_to_city!$B$2:$B$11)</f>
        <v>Bandung</v>
      </c>
      <c r="M6274" s="15" t="s">
        <v>12</v>
      </c>
      <c r="N6274" s="15">
        <v>40111.0</v>
      </c>
      <c r="O6274" s="15">
        <f t="array" ref="O6274">_xlfn.XLOOKUP(M6274,reference_postal_code!$B$2:$B$11,reference_postal_code!$A$2:$A$11)</f>
        <v>40111</v>
      </c>
      <c r="P6274" s="15" t="s">
        <v>117</v>
      </c>
      <c r="Q6274" s="15" t="s">
        <v>4835</v>
      </c>
      <c r="R6274" s="15" t="s">
        <v>106</v>
      </c>
      <c r="S6274" s="15" t="s">
        <v>183</v>
      </c>
      <c r="T6274" s="15" t="s">
        <v>4836</v>
      </c>
      <c r="U6274" s="28">
        <v>1703520.0</v>
      </c>
      <c r="V6274" s="15">
        <v>2.0</v>
      </c>
      <c r="W6274" s="31">
        <v>0.2</v>
      </c>
      <c r="X6274" s="28">
        <v>191646.0</v>
      </c>
    </row>
    <row r="6275" ht="15.75" customHeight="1">
      <c r="A6275" s="15">
        <v>2774.0</v>
      </c>
      <c r="B6275" s="15" t="s">
        <v>8331</v>
      </c>
      <c r="C6275" s="18">
        <v>42696.0</v>
      </c>
      <c r="D6275" s="18">
        <v>42700.0</v>
      </c>
      <c r="E6275" s="18">
        <f t="shared" si="1"/>
        <v>42700</v>
      </c>
      <c r="F6275" s="15" t="s">
        <v>55</v>
      </c>
      <c r="G6275" s="15" t="s">
        <v>1007</v>
      </c>
      <c r="H6275" s="15" t="s">
        <v>1008</v>
      </c>
      <c r="I6275" s="15" t="s">
        <v>59</v>
      </c>
      <c r="J6275" s="15" t="s">
        <v>60</v>
      </c>
      <c r="K6275" s="15" t="s">
        <v>14</v>
      </c>
      <c r="L6275" s="15" t="str">
        <f t="array" ref="L6275">_xlfn.XLOOKUP(M6275,reference_province_to_city!$A$2:$A$11,reference_province_to_city!$B$2:$B$11)</f>
        <v>Bandung</v>
      </c>
      <c r="M6275" s="15" t="s">
        <v>12</v>
      </c>
      <c r="N6275" s="15">
        <v>40111.0</v>
      </c>
      <c r="O6275" s="15">
        <f t="array" ref="O6275">_xlfn.XLOOKUP(M6275,reference_postal_code!$B$2:$B$11,reference_postal_code!$A$2:$A$11)</f>
        <v>40111</v>
      </c>
      <c r="P6275" s="15" t="s">
        <v>117</v>
      </c>
      <c r="Q6275" s="15" t="s">
        <v>1062</v>
      </c>
      <c r="R6275" s="15" t="s">
        <v>65</v>
      </c>
      <c r="S6275" s="15" t="s">
        <v>83</v>
      </c>
      <c r="T6275" s="15" t="s">
        <v>1063</v>
      </c>
      <c r="U6275" s="28">
        <v>741600.0</v>
      </c>
      <c r="V6275" s="15">
        <v>3.0</v>
      </c>
      <c r="W6275" s="31">
        <v>0.0</v>
      </c>
      <c r="X6275" s="28">
        <v>363384.0</v>
      </c>
    </row>
    <row r="6276" ht="15.75" customHeight="1">
      <c r="A6276" s="15">
        <v>1290.0</v>
      </c>
      <c r="B6276" s="15" t="s">
        <v>8332</v>
      </c>
      <c r="C6276" s="18">
        <v>42696.0</v>
      </c>
      <c r="D6276" s="18">
        <v>42700.0</v>
      </c>
      <c r="E6276" s="18">
        <f t="shared" si="1"/>
        <v>42700</v>
      </c>
      <c r="F6276" s="15" t="s">
        <v>55</v>
      </c>
      <c r="G6276" s="15" t="s">
        <v>6897</v>
      </c>
      <c r="H6276" s="15" t="s">
        <v>6898</v>
      </c>
      <c r="I6276" s="15" t="s">
        <v>128</v>
      </c>
      <c r="J6276" s="15" t="s">
        <v>60</v>
      </c>
      <c r="K6276" s="15" t="s">
        <v>22</v>
      </c>
      <c r="L6276" s="15" t="str">
        <f t="array" ref="L6276">_xlfn.XLOOKUP(M6276,reference_province_to_city!$A$2:$A$11,reference_province_to_city!$B$2:$B$11)</f>
        <v>Surabaya</v>
      </c>
      <c r="M6276" s="15" t="s">
        <v>20</v>
      </c>
      <c r="N6276" s="15">
        <v>60231.0</v>
      </c>
      <c r="O6276" s="15">
        <f t="array" ref="O6276">_xlfn.XLOOKUP(M6276,reference_postal_code!$B$2:$B$11,reference_postal_code!$A$2:$A$11)</f>
        <v>60231</v>
      </c>
      <c r="P6276" s="15" t="s">
        <v>166</v>
      </c>
      <c r="Q6276" s="15" t="s">
        <v>7396</v>
      </c>
      <c r="R6276" s="15" t="s">
        <v>65</v>
      </c>
      <c r="S6276" s="15" t="s">
        <v>93</v>
      </c>
      <c r="T6276" s="15" t="s">
        <v>7397</v>
      </c>
      <c r="U6276" s="28">
        <v>312300.0</v>
      </c>
      <c r="V6276" s="15">
        <v>3.0</v>
      </c>
      <c r="W6276" s="31">
        <v>0.0</v>
      </c>
      <c r="X6276" s="28">
        <v>112428.0</v>
      </c>
    </row>
    <row r="6277" ht="15.75" customHeight="1">
      <c r="A6277" s="15">
        <v>1288.0</v>
      </c>
      <c r="B6277" s="15" t="s">
        <v>8332</v>
      </c>
      <c r="C6277" s="18">
        <v>42696.0</v>
      </c>
      <c r="D6277" s="18">
        <v>42700.0</v>
      </c>
      <c r="E6277" s="18">
        <f t="shared" si="1"/>
        <v>42700</v>
      </c>
      <c r="F6277" s="15" t="s">
        <v>55</v>
      </c>
      <c r="G6277" s="15" t="s">
        <v>6897</v>
      </c>
      <c r="H6277" s="15" t="s">
        <v>6898</v>
      </c>
      <c r="I6277" s="15" t="s">
        <v>128</v>
      </c>
      <c r="J6277" s="15" t="s">
        <v>60</v>
      </c>
      <c r="K6277" s="15" t="s">
        <v>22</v>
      </c>
      <c r="L6277" s="15" t="str">
        <f t="array" ref="L6277">_xlfn.XLOOKUP(M6277,reference_province_to_city!$A$2:$A$11,reference_province_to_city!$B$2:$B$11)</f>
        <v>Surabaya</v>
      </c>
      <c r="M6277" s="15" t="s">
        <v>20</v>
      </c>
      <c r="N6277" s="15">
        <v>60231.0</v>
      </c>
      <c r="O6277" s="15">
        <f t="array" ref="O6277">_xlfn.XLOOKUP(M6277,reference_postal_code!$B$2:$B$11,reference_postal_code!$A$2:$A$11)</f>
        <v>60231</v>
      </c>
      <c r="P6277" s="15" t="s">
        <v>166</v>
      </c>
      <c r="Q6277" s="15" t="s">
        <v>3897</v>
      </c>
      <c r="R6277" s="15" t="s">
        <v>106</v>
      </c>
      <c r="S6277" s="15" t="s">
        <v>139</v>
      </c>
      <c r="T6277" s="15" t="s">
        <v>3898</v>
      </c>
      <c r="U6277" s="28">
        <v>598200.0</v>
      </c>
      <c r="V6277" s="15">
        <v>2.0</v>
      </c>
      <c r="W6277" s="31">
        <v>0.0</v>
      </c>
      <c r="X6277" s="28">
        <v>167496.0</v>
      </c>
    </row>
    <row r="6278" ht="15.75" customHeight="1">
      <c r="A6278" s="15">
        <v>6083.0</v>
      </c>
      <c r="B6278" s="15" t="s">
        <v>8333</v>
      </c>
      <c r="C6278" s="18">
        <v>42696.0</v>
      </c>
      <c r="D6278" s="18">
        <v>42701.0</v>
      </c>
      <c r="E6278" s="18">
        <f t="shared" si="1"/>
        <v>42701</v>
      </c>
      <c r="F6278" s="15" t="s">
        <v>55</v>
      </c>
      <c r="G6278" s="15" t="s">
        <v>4968</v>
      </c>
      <c r="H6278" s="15" t="s">
        <v>4969</v>
      </c>
      <c r="I6278" s="15" t="s">
        <v>59</v>
      </c>
      <c r="J6278" s="15" t="s">
        <v>60</v>
      </c>
      <c r="K6278" s="15" t="s">
        <v>31</v>
      </c>
      <c r="L6278" s="15" t="str">
        <f t="array" ref="L6278">_xlfn.XLOOKUP(M6278,reference_province_to_city!$A$2:$A$11,reference_province_to_city!$B$2:$B$11)</f>
        <v>Balikpapan</v>
      </c>
      <c r="M6278" s="15" t="s">
        <v>21</v>
      </c>
      <c r="N6278" s="15">
        <v>76114.0</v>
      </c>
      <c r="O6278" s="15">
        <f t="array" ref="O6278">_xlfn.XLOOKUP(M6278,reference_postal_code!$B$2:$B$11,reference_postal_code!$A$2:$A$11)</f>
        <v>76114</v>
      </c>
      <c r="P6278" s="15" t="s">
        <v>166</v>
      </c>
      <c r="Q6278" s="15" t="s">
        <v>3079</v>
      </c>
      <c r="R6278" s="15" t="s">
        <v>65</v>
      </c>
      <c r="S6278" s="15" t="s">
        <v>83</v>
      </c>
      <c r="T6278" s="15" t="s">
        <v>3080</v>
      </c>
      <c r="U6278" s="28">
        <v>93240.0</v>
      </c>
      <c r="V6278" s="15">
        <v>6.0</v>
      </c>
      <c r="W6278" s="31">
        <v>0.8</v>
      </c>
      <c r="X6278" s="28">
        <v>-144522.0</v>
      </c>
    </row>
    <row r="6279" ht="15.75" customHeight="1">
      <c r="A6279" s="15">
        <v>6085.0</v>
      </c>
      <c r="B6279" s="15" t="s">
        <v>8333</v>
      </c>
      <c r="C6279" s="18">
        <v>42696.0</v>
      </c>
      <c r="D6279" s="18"/>
      <c r="E6279" s="18">
        <f t="shared" si="1"/>
        <v>42699</v>
      </c>
      <c r="F6279" s="15" t="s">
        <v>55</v>
      </c>
      <c r="G6279" s="15" t="s">
        <v>4968</v>
      </c>
      <c r="H6279" s="15" t="s">
        <v>4969</v>
      </c>
      <c r="I6279" s="15" t="s">
        <v>59</v>
      </c>
      <c r="J6279" s="15" t="s">
        <v>60</v>
      </c>
      <c r="K6279" s="15" t="s">
        <v>31</v>
      </c>
      <c r="L6279" s="15" t="str">
        <f t="array" ref="L6279">_xlfn.XLOOKUP(M6279,reference_province_to_city!$A$2:$A$11,reference_province_to_city!$B$2:$B$11)</f>
        <v>Balikpapan</v>
      </c>
      <c r="M6279" s="15" t="s">
        <v>21</v>
      </c>
      <c r="N6279" s="15">
        <v>76114.0</v>
      </c>
      <c r="O6279" s="15">
        <f t="array" ref="O6279">_xlfn.XLOOKUP(M6279,reference_postal_code!$B$2:$B$11,reference_postal_code!$A$2:$A$11)</f>
        <v>76114</v>
      </c>
      <c r="P6279" s="15" t="s">
        <v>166</v>
      </c>
      <c r="Q6279" s="15" t="s">
        <v>4981</v>
      </c>
      <c r="R6279" s="15" t="s">
        <v>110</v>
      </c>
      <c r="S6279" s="15" t="s">
        <v>149</v>
      </c>
      <c r="T6279" s="15" t="s">
        <v>4982</v>
      </c>
      <c r="U6279" s="28">
        <v>360480.0</v>
      </c>
      <c r="V6279" s="15">
        <v>2.0</v>
      </c>
      <c r="W6279" s="31">
        <v>0.2</v>
      </c>
      <c r="X6279" s="28">
        <v>-9012.0</v>
      </c>
    </row>
    <row r="6280" ht="15.75" customHeight="1">
      <c r="A6280" s="15">
        <v>8080.0</v>
      </c>
      <c r="B6280" s="15" t="s">
        <v>8334</v>
      </c>
      <c r="C6280" s="18">
        <v>42696.0</v>
      </c>
      <c r="D6280" s="18">
        <v>42701.0</v>
      </c>
      <c r="E6280" s="18">
        <f t="shared" si="1"/>
        <v>42701</v>
      </c>
      <c r="F6280" s="15" t="s">
        <v>55</v>
      </c>
      <c r="G6280" s="15" t="s">
        <v>5913</v>
      </c>
      <c r="H6280" s="15" t="s">
        <v>5914</v>
      </c>
      <c r="I6280" s="15" t="s">
        <v>76</v>
      </c>
      <c r="J6280" s="15" t="s">
        <v>60</v>
      </c>
      <c r="K6280" s="15" t="s">
        <v>22</v>
      </c>
      <c r="L6280" s="15" t="str">
        <f t="array" ref="L6280">_xlfn.XLOOKUP(M6280,reference_province_to_city!$A$2:$A$11,reference_province_to_city!$B$2:$B$11)</f>
        <v>Surabaya</v>
      </c>
      <c r="M6280" s="15" t="s">
        <v>20</v>
      </c>
      <c r="N6280" s="15">
        <v>60231.0</v>
      </c>
      <c r="O6280" s="15">
        <f t="array" ref="O6280">_xlfn.XLOOKUP(M6280,reference_postal_code!$B$2:$B$11,reference_postal_code!$A$2:$A$11)</f>
        <v>60231</v>
      </c>
      <c r="P6280" s="15" t="s">
        <v>166</v>
      </c>
      <c r="Q6280" s="15" t="s">
        <v>2432</v>
      </c>
      <c r="R6280" s="15" t="s">
        <v>65</v>
      </c>
      <c r="S6280" s="15" t="s">
        <v>83</v>
      </c>
      <c r="T6280" s="15" t="s">
        <v>2433</v>
      </c>
      <c r="U6280" s="28">
        <v>2014080.0</v>
      </c>
      <c r="V6280" s="15">
        <v>8.0</v>
      </c>
      <c r="W6280" s="31">
        <v>0.2</v>
      </c>
      <c r="X6280" s="28">
        <v>704928.0</v>
      </c>
    </row>
    <row r="6281" ht="15.75" customHeight="1">
      <c r="A6281" s="15">
        <v>6087.0</v>
      </c>
      <c r="B6281" s="15" t="s">
        <v>8333</v>
      </c>
      <c r="C6281" s="18">
        <v>42696.0</v>
      </c>
      <c r="D6281" s="18">
        <v>42701.0</v>
      </c>
      <c r="E6281" s="18">
        <f t="shared" si="1"/>
        <v>42701</v>
      </c>
      <c r="F6281" s="15" t="s">
        <v>55</v>
      </c>
      <c r="G6281" s="15" t="s">
        <v>4968</v>
      </c>
      <c r="H6281" s="15" t="s">
        <v>4969</v>
      </c>
      <c r="I6281" s="15" t="s">
        <v>59</v>
      </c>
      <c r="J6281" s="15" t="s">
        <v>60</v>
      </c>
      <c r="K6281" s="15" t="s">
        <v>31</v>
      </c>
      <c r="L6281" s="15" t="str">
        <f t="array" ref="L6281">_xlfn.XLOOKUP(M6281,reference_province_to_city!$A$2:$A$11,reference_province_to_city!$B$2:$B$11)</f>
        <v>Balikpapan</v>
      </c>
      <c r="M6281" s="15" t="s">
        <v>21</v>
      </c>
      <c r="N6281" s="15">
        <v>76114.0</v>
      </c>
      <c r="O6281" s="15">
        <f t="array" ref="O6281">_xlfn.XLOOKUP(M6281,reference_postal_code!$B$2:$B$11,reference_postal_code!$A$2:$A$11)</f>
        <v>76114</v>
      </c>
      <c r="P6281" s="15" t="s">
        <v>166</v>
      </c>
      <c r="Q6281" s="15" t="s">
        <v>3632</v>
      </c>
      <c r="R6281" s="15" t="s">
        <v>65</v>
      </c>
      <c r="S6281" s="15" t="s">
        <v>83</v>
      </c>
      <c r="T6281" s="15" t="s">
        <v>3633</v>
      </c>
      <c r="U6281" s="28">
        <v>67320.0</v>
      </c>
      <c r="V6281" s="15">
        <v>6.0</v>
      </c>
      <c r="W6281" s="31">
        <v>0.8</v>
      </c>
      <c r="X6281" s="28">
        <v>-100980.0</v>
      </c>
    </row>
    <row r="6282" ht="15.75" customHeight="1">
      <c r="A6282" s="15">
        <v>6086.0</v>
      </c>
      <c r="B6282" s="15" t="s">
        <v>8333</v>
      </c>
      <c r="C6282" s="18">
        <v>42696.0</v>
      </c>
      <c r="D6282" s="18">
        <v>42701.0</v>
      </c>
      <c r="E6282" s="18">
        <f t="shared" si="1"/>
        <v>42701</v>
      </c>
      <c r="F6282" s="15" t="s">
        <v>55</v>
      </c>
      <c r="G6282" s="15" t="s">
        <v>4968</v>
      </c>
      <c r="H6282" s="15" t="s">
        <v>4969</v>
      </c>
      <c r="I6282" s="15" t="s">
        <v>59</v>
      </c>
      <c r="J6282" s="15" t="s">
        <v>60</v>
      </c>
      <c r="K6282" s="15" t="s">
        <v>31</v>
      </c>
      <c r="L6282" s="15" t="str">
        <f t="array" ref="L6282">_xlfn.XLOOKUP(M6282,reference_province_to_city!$A$2:$A$11,reference_province_to_city!$B$2:$B$11)</f>
        <v>Balikpapan</v>
      </c>
      <c r="M6282" s="15" t="s">
        <v>21</v>
      </c>
      <c r="N6282" s="15">
        <v>76114.0</v>
      </c>
      <c r="O6282" s="15">
        <f t="array" ref="O6282">_xlfn.XLOOKUP(M6282,reference_postal_code!$B$2:$B$11,reference_postal_code!$A$2:$A$11)</f>
        <v>76114</v>
      </c>
      <c r="P6282" s="15" t="s">
        <v>166</v>
      </c>
      <c r="Q6282" s="15" t="s">
        <v>2626</v>
      </c>
      <c r="R6282" s="15" t="s">
        <v>65</v>
      </c>
      <c r="S6282" s="15" t="s">
        <v>79</v>
      </c>
      <c r="T6282" s="15" t="s">
        <v>2627</v>
      </c>
      <c r="U6282" s="28">
        <v>31320.0</v>
      </c>
      <c r="V6282" s="15">
        <v>1.0</v>
      </c>
      <c r="W6282" s="31">
        <v>0.2</v>
      </c>
      <c r="X6282" s="28">
        <v>10179.0</v>
      </c>
    </row>
    <row r="6283" ht="15.75" customHeight="1">
      <c r="A6283" s="15">
        <v>1289.0</v>
      </c>
      <c r="B6283" s="15" t="s">
        <v>8332</v>
      </c>
      <c r="C6283" s="18">
        <v>42696.0</v>
      </c>
      <c r="D6283" s="18">
        <v>42700.0</v>
      </c>
      <c r="E6283" s="18">
        <f t="shared" si="1"/>
        <v>42700</v>
      </c>
      <c r="F6283" s="15" t="s">
        <v>55</v>
      </c>
      <c r="G6283" s="15" t="s">
        <v>6897</v>
      </c>
      <c r="H6283" s="15" t="s">
        <v>6898</v>
      </c>
      <c r="I6283" s="15" t="s">
        <v>128</v>
      </c>
      <c r="J6283" s="15" t="s">
        <v>60</v>
      </c>
      <c r="L6283" s="15" t="str">
        <f t="array" ref="L6283">_xlfn.XLOOKUP(M6283,reference_province_to_city!$A$2:$A$11,reference_province_to_city!$B$2:$B$11)</f>
        <v>Surabaya</v>
      </c>
      <c r="M6283" s="15" t="s">
        <v>20</v>
      </c>
      <c r="N6283" s="15">
        <v>60231.0</v>
      </c>
      <c r="O6283" s="15">
        <f t="array" ref="O6283">_xlfn.XLOOKUP(M6283,reference_postal_code!$B$2:$B$11,reference_postal_code!$A$2:$A$11)</f>
        <v>60231</v>
      </c>
      <c r="P6283" s="15" t="s">
        <v>166</v>
      </c>
      <c r="Q6283" s="15" t="s">
        <v>274</v>
      </c>
      <c r="R6283" s="15" t="s">
        <v>65</v>
      </c>
      <c r="S6283" s="15" t="s">
        <v>83</v>
      </c>
      <c r="T6283" s="15" t="s">
        <v>275</v>
      </c>
      <c r="U6283" s="28">
        <v>182880.0</v>
      </c>
      <c r="V6283" s="15">
        <v>4.0</v>
      </c>
      <c r="W6283" s="31">
        <v>0.2</v>
      </c>
      <c r="X6283" s="28">
        <v>61722.0</v>
      </c>
    </row>
    <row r="6284" ht="15.75" customHeight="1">
      <c r="A6284" s="15">
        <v>6084.0</v>
      </c>
      <c r="B6284" s="15" t="s">
        <v>8333</v>
      </c>
      <c r="C6284" s="18">
        <v>42696.0</v>
      </c>
      <c r="D6284" s="18">
        <v>42701.0</v>
      </c>
      <c r="E6284" s="18">
        <f t="shared" si="1"/>
        <v>42701</v>
      </c>
      <c r="F6284" s="15" t="s">
        <v>55</v>
      </c>
      <c r="G6284" s="15" t="s">
        <v>4968</v>
      </c>
      <c r="H6284" s="15" t="s">
        <v>4969</v>
      </c>
      <c r="I6284" s="15" t="s">
        <v>59</v>
      </c>
      <c r="J6284" s="15" t="s">
        <v>60</v>
      </c>
      <c r="K6284" s="15" t="s">
        <v>31</v>
      </c>
      <c r="L6284" s="15" t="str">
        <f t="array" ref="L6284">_xlfn.XLOOKUP(M6284,reference_province_to_city!$A$2:$A$11,reference_province_to_city!$B$2:$B$11)</f>
        <v>Balikpapan</v>
      </c>
      <c r="M6284" s="15" t="s">
        <v>21</v>
      </c>
      <c r="N6284" s="15">
        <v>76114.0</v>
      </c>
      <c r="O6284" s="15">
        <f t="array" ref="O6284">_xlfn.XLOOKUP(M6284,reference_postal_code!$B$2:$B$11,reference_postal_code!$A$2:$A$11)</f>
        <v>76114</v>
      </c>
      <c r="P6284" s="15" t="s">
        <v>166</v>
      </c>
      <c r="Q6284" s="15" t="s">
        <v>2325</v>
      </c>
      <c r="R6284" s="15" t="s">
        <v>65</v>
      </c>
      <c r="S6284" s="15" t="s">
        <v>93</v>
      </c>
      <c r="T6284" s="15" t="s">
        <v>2326</v>
      </c>
      <c r="U6284" s="28">
        <v>354240.0</v>
      </c>
      <c r="V6284" s="15">
        <v>9.0</v>
      </c>
      <c r="W6284" s="31">
        <v>0.2</v>
      </c>
      <c r="X6284" s="28">
        <v>39852.0</v>
      </c>
    </row>
    <row r="6285" ht="15.75" customHeight="1">
      <c r="A6285" s="15">
        <v>2919.0</v>
      </c>
      <c r="B6285" s="15" t="s">
        <v>8335</v>
      </c>
      <c r="C6285" s="18">
        <v>42697.0</v>
      </c>
      <c r="D6285" s="18">
        <v>42697.0</v>
      </c>
      <c r="E6285" s="18">
        <f t="shared" si="1"/>
        <v>42697</v>
      </c>
      <c r="F6285" s="15" t="s">
        <v>466</v>
      </c>
      <c r="G6285" s="15" t="s">
        <v>3618</v>
      </c>
      <c r="H6285" s="15" t="s">
        <v>3619</v>
      </c>
      <c r="I6285" s="15" t="s">
        <v>128</v>
      </c>
      <c r="J6285" s="15" t="s">
        <v>60</v>
      </c>
      <c r="K6285" s="15" t="s">
        <v>33</v>
      </c>
      <c r="L6285" s="15" t="str">
        <f t="array" ref="L6285">_xlfn.XLOOKUP(M6285,reference_province_to_city!$A$2:$A$11,reference_province_to_city!$B$2:$B$11)</f>
        <v>Makassar</v>
      </c>
      <c r="M6285" s="15" t="s">
        <v>25</v>
      </c>
      <c r="N6285" s="15">
        <v>90111.0</v>
      </c>
      <c r="O6285" s="15">
        <f t="array" ref="O6285">_xlfn.XLOOKUP(M6285,reference_postal_code!$B$2:$B$11,reference_postal_code!$A$2:$A$11)</f>
        <v>90111</v>
      </c>
      <c r="P6285" s="15" t="s">
        <v>63</v>
      </c>
      <c r="Q6285" s="15" t="s">
        <v>3676</v>
      </c>
      <c r="R6285" s="15" t="s">
        <v>65</v>
      </c>
      <c r="S6285" s="15" t="s">
        <v>103</v>
      </c>
      <c r="T6285" s="15" t="s">
        <v>3677</v>
      </c>
      <c r="U6285" s="28">
        <v>237000.0</v>
      </c>
      <c r="V6285" s="15">
        <v>5.0</v>
      </c>
      <c r="W6285" s="31">
        <v>0.2</v>
      </c>
      <c r="X6285" s="28">
        <v>35550.0</v>
      </c>
    </row>
    <row r="6286" ht="15.75" customHeight="1">
      <c r="A6286" s="15">
        <v>2921.0</v>
      </c>
      <c r="B6286" s="15" t="s">
        <v>8335</v>
      </c>
      <c r="C6286" s="18">
        <v>42697.0</v>
      </c>
      <c r="D6286" s="18">
        <v>42697.0</v>
      </c>
      <c r="E6286" s="18">
        <f t="shared" si="1"/>
        <v>42697</v>
      </c>
      <c r="F6286" s="15" t="s">
        <v>466</v>
      </c>
      <c r="G6286" s="15" t="s">
        <v>3618</v>
      </c>
      <c r="H6286" s="15" t="s">
        <v>3619</v>
      </c>
      <c r="I6286" s="15" t="s">
        <v>128</v>
      </c>
      <c r="J6286" s="15" t="s">
        <v>60</v>
      </c>
      <c r="K6286" s="15" t="s">
        <v>33</v>
      </c>
      <c r="L6286" s="15" t="str">
        <f t="array" ref="L6286">_xlfn.XLOOKUP(M6286,reference_province_to_city!$A$2:$A$11,reference_province_to_city!$B$2:$B$11)</f>
        <v>Makassar</v>
      </c>
      <c r="M6286" s="15" t="s">
        <v>25</v>
      </c>
      <c r="N6286" s="15">
        <v>90111.0</v>
      </c>
      <c r="O6286" s="15">
        <f t="array" ref="O6286">_xlfn.XLOOKUP(M6286,reference_postal_code!$B$2:$B$11,reference_postal_code!$A$2:$A$11)</f>
        <v>90111</v>
      </c>
      <c r="P6286" s="15" t="s">
        <v>63</v>
      </c>
      <c r="Q6286" s="15" t="s">
        <v>7562</v>
      </c>
      <c r="R6286" s="15" t="s">
        <v>106</v>
      </c>
      <c r="S6286" s="15" t="s">
        <v>139</v>
      </c>
      <c r="T6286" s="15" t="s">
        <v>7563</v>
      </c>
      <c r="U6286" s="28">
        <v>1056720.0</v>
      </c>
      <c r="V6286" s="15">
        <v>7.0</v>
      </c>
      <c r="W6286" s="31">
        <v>0.2</v>
      </c>
      <c r="X6286" s="28">
        <v>184926.0</v>
      </c>
    </row>
    <row r="6287" ht="15.75" customHeight="1">
      <c r="A6287" s="15">
        <v>2920.0</v>
      </c>
      <c r="B6287" s="15" t="s">
        <v>8335</v>
      </c>
      <c r="C6287" s="18">
        <v>42697.0</v>
      </c>
      <c r="D6287" s="18">
        <v>42697.0</v>
      </c>
      <c r="E6287" s="18">
        <f t="shared" si="1"/>
        <v>42697</v>
      </c>
      <c r="F6287" s="15" t="s">
        <v>466</v>
      </c>
      <c r="G6287" s="15" t="s">
        <v>3618</v>
      </c>
      <c r="H6287" s="15" t="s">
        <v>3619</v>
      </c>
      <c r="I6287" s="15" t="s">
        <v>128</v>
      </c>
      <c r="J6287" s="15" t="s">
        <v>60</v>
      </c>
      <c r="K6287" s="15" t="s">
        <v>33</v>
      </c>
      <c r="L6287" s="15" t="str">
        <f t="array" ref="L6287">_xlfn.XLOOKUP(M6287,reference_province_to_city!$A$2:$A$11,reference_province_to_city!$B$2:$B$11)</f>
        <v>Makassar</v>
      </c>
      <c r="M6287" s="15" t="s">
        <v>25</v>
      </c>
      <c r="N6287" s="15">
        <v>90111.0</v>
      </c>
      <c r="O6287" s="15">
        <f t="array" ref="O6287">_xlfn.XLOOKUP(M6287,reference_postal_code!$B$2:$B$11,reference_postal_code!$A$2:$A$11)</f>
        <v>90111</v>
      </c>
      <c r="P6287" s="15" t="s">
        <v>63</v>
      </c>
      <c r="Q6287" s="15" t="s">
        <v>2600</v>
      </c>
      <c r="R6287" s="15" t="s">
        <v>106</v>
      </c>
      <c r="S6287" s="15" t="s">
        <v>139</v>
      </c>
      <c r="T6287" s="15" t="s">
        <v>2601</v>
      </c>
      <c r="U6287" s="28">
        <v>215520.0</v>
      </c>
      <c r="V6287" s="15">
        <v>2.0</v>
      </c>
      <c r="W6287" s="31">
        <v>0.2</v>
      </c>
      <c r="X6287" s="28">
        <v>59268.0</v>
      </c>
    </row>
    <row r="6288" ht="15.75" customHeight="1">
      <c r="A6288" s="15">
        <v>1666.0</v>
      </c>
      <c r="B6288" s="15" t="s">
        <v>8336</v>
      </c>
      <c r="C6288" s="18">
        <v>42698.0</v>
      </c>
      <c r="D6288" s="18">
        <v>42700.0</v>
      </c>
      <c r="E6288" s="18">
        <f t="shared" si="1"/>
        <v>42700</v>
      </c>
      <c r="F6288" s="15" t="s">
        <v>114</v>
      </c>
      <c r="G6288" s="15" t="s">
        <v>8337</v>
      </c>
      <c r="H6288" s="15" t="s">
        <v>8338</v>
      </c>
      <c r="I6288" s="15" t="s">
        <v>59</v>
      </c>
      <c r="J6288" s="15" t="s">
        <v>60</v>
      </c>
      <c r="K6288" s="15" t="s">
        <v>19</v>
      </c>
      <c r="L6288" s="15" t="str">
        <f t="array" ref="L6288">_xlfn.XLOOKUP(M6288,reference_province_to_city!$A$2:$A$11,reference_province_to_city!$B$2:$B$11)</f>
        <v>Yogyakarta</v>
      </c>
      <c r="M6288" s="15" t="s">
        <v>18</v>
      </c>
      <c r="N6288" s="15">
        <v>55111.0</v>
      </c>
      <c r="O6288" s="15">
        <f t="array" ref="O6288">_xlfn.XLOOKUP(M6288,reference_postal_code!$B$2:$B$11,reference_postal_code!$A$2:$A$11)</f>
        <v>55111</v>
      </c>
      <c r="P6288" s="15" t="s">
        <v>77</v>
      </c>
      <c r="Q6288" s="15" t="s">
        <v>2699</v>
      </c>
      <c r="R6288" s="15" t="s">
        <v>65</v>
      </c>
      <c r="S6288" s="15" t="s">
        <v>103</v>
      </c>
      <c r="T6288" s="15" t="s">
        <v>2700</v>
      </c>
      <c r="U6288" s="28">
        <v>65160.0</v>
      </c>
      <c r="V6288" s="15">
        <v>3.0</v>
      </c>
      <c r="W6288" s="31">
        <v>0.2</v>
      </c>
      <c r="X6288" s="28">
        <v>13032.0</v>
      </c>
    </row>
    <row r="6289" ht="15.75" customHeight="1">
      <c r="A6289" s="15">
        <v>1060.0</v>
      </c>
      <c r="B6289" s="15" t="s">
        <v>8339</v>
      </c>
      <c r="C6289" s="18">
        <v>42698.0</v>
      </c>
      <c r="D6289" s="18"/>
      <c r="E6289" s="18">
        <f t="shared" si="1"/>
        <v>42701</v>
      </c>
      <c r="F6289" s="15" t="s">
        <v>55</v>
      </c>
      <c r="G6289" s="15" t="s">
        <v>2611</v>
      </c>
      <c r="H6289" s="15" t="s">
        <v>2612</v>
      </c>
      <c r="I6289" s="15" t="s">
        <v>76</v>
      </c>
      <c r="J6289" s="15" t="s">
        <v>60</v>
      </c>
      <c r="K6289" s="15" t="s">
        <v>26</v>
      </c>
      <c r="L6289" s="15" t="str">
        <f t="array" ref="L6289">_xlfn.XLOOKUP(M6289,reference_province_to_city!$A$2:$A$11,reference_province_to_city!$B$2:$B$11)</f>
        <v>Denpasar</v>
      </c>
      <c r="M6289" s="15" t="s">
        <v>24</v>
      </c>
      <c r="N6289" s="15">
        <v>80231.0</v>
      </c>
      <c r="O6289" s="15">
        <f t="array" ref="O6289">_xlfn.XLOOKUP(M6289,reference_postal_code!$B$2:$B$11,reference_postal_code!$A$2:$A$11)</f>
        <v>80231</v>
      </c>
      <c r="P6289" s="15" t="s">
        <v>63</v>
      </c>
      <c r="Q6289" s="15" t="s">
        <v>8340</v>
      </c>
      <c r="R6289" s="15" t="s">
        <v>65</v>
      </c>
      <c r="S6289" s="15" t="s">
        <v>103</v>
      </c>
      <c r="T6289" s="15" t="s">
        <v>8341</v>
      </c>
      <c r="U6289" s="28">
        <v>66240.0</v>
      </c>
      <c r="V6289" s="15">
        <v>3.0</v>
      </c>
      <c r="W6289" s="31">
        <v>0.2</v>
      </c>
      <c r="X6289" s="28">
        <v>24012.0</v>
      </c>
    </row>
    <row r="6290" ht="15.75" customHeight="1">
      <c r="A6290" s="15">
        <v>3893.0</v>
      </c>
      <c r="B6290" s="15" t="s">
        <v>8342</v>
      </c>
      <c r="C6290" s="18">
        <v>42698.0</v>
      </c>
      <c r="D6290" s="18">
        <v>42704.0</v>
      </c>
      <c r="E6290" s="18">
        <f t="shared" si="1"/>
        <v>42704</v>
      </c>
      <c r="F6290" s="15" t="s">
        <v>55</v>
      </c>
      <c r="G6290" s="15" t="s">
        <v>4471</v>
      </c>
      <c r="H6290" s="15" t="s">
        <v>4472</v>
      </c>
      <c r="I6290" s="15" t="s">
        <v>128</v>
      </c>
      <c r="J6290" s="15" t="s">
        <v>60</v>
      </c>
      <c r="K6290" s="15" t="s">
        <v>28</v>
      </c>
      <c r="L6290" s="15" t="str">
        <f t="array" ref="L6290">_xlfn.XLOOKUP(M6290,reference_province_to_city!$A$2:$A$11,reference_province_to_city!$B$2:$B$11)</f>
        <v>Medan</v>
      </c>
      <c r="M6290" s="15" t="s">
        <v>11</v>
      </c>
      <c r="N6290" s="15">
        <v>20111.0</v>
      </c>
      <c r="O6290" s="15">
        <f t="array" ref="O6290">_xlfn.XLOOKUP(M6290,reference_postal_code!$B$2:$B$11,reference_postal_code!$A$2:$A$11)</f>
        <v>20111</v>
      </c>
      <c r="P6290" s="15" t="s">
        <v>77</v>
      </c>
      <c r="Q6290" s="15" t="s">
        <v>6857</v>
      </c>
      <c r="R6290" s="15" t="s">
        <v>110</v>
      </c>
      <c r="S6290" s="15" t="s">
        <v>149</v>
      </c>
      <c r="T6290" s="15" t="s">
        <v>6858</v>
      </c>
      <c r="U6290" s="28">
        <v>8398800.0</v>
      </c>
      <c r="V6290" s="15">
        <v>8.0</v>
      </c>
      <c r="W6290" s="31">
        <v>0.0</v>
      </c>
      <c r="X6290" s="28">
        <v>2855592.0</v>
      </c>
    </row>
    <row r="6291" ht="15.75" customHeight="1">
      <c r="A6291" s="15">
        <v>4116.0</v>
      </c>
      <c r="B6291" s="15" t="s">
        <v>8343</v>
      </c>
      <c r="C6291" s="18">
        <v>42698.0</v>
      </c>
      <c r="D6291" s="18">
        <v>42701.0</v>
      </c>
      <c r="E6291" s="18">
        <f t="shared" si="1"/>
        <v>42701</v>
      </c>
      <c r="F6291" s="15" t="s">
        <v>125</v>
      </c>
      <c r="G6291" s="15" t="s">
        <v>3739</v>
      </c>
      <c r="H6291" s="15" t="s">
        <v>3740</v>
      </c>
      <c r="I6291" s="15" t="s">
        <v>59</v>
      </c>
      <c r="J6291" s="15" t="s">
        <v>60</v>
      </c>
      <c r="K6291" s="15" t="s">
        <v>29</v>
      </c>
      <c r="L6291" s="15" t="str">
        <f t="array" ref="L6291">_xlfn.XLOOKUP(M6291,reference_province_to_city!$A$2:$A$11,reference_province_to_city!$B$2:$B$11)</f>
        <v>Palembang</v>
      </c>
      <c r="M6291" s="15" t="s">
        <v>13</v>
      </c>
      <c r="N6291" s="15">
        <v>30111.0</v>
      </c>
      <c r="O6291" s="15">
        <f t="array" ref="O6291">_xlfn.XLOOKUP(M6291,reference_postal_code!$B$2:$B$11,reference_postal_code!$A$2:$A$11)</f>
        <v>30111</v>
      </c>
      <c r="P6291" s="15" t="s">
        <v>77</v>
      </c>
      <c r="Q6291" s="15" t="s">
        <v>131</v>
      </c>
      <c r="R6291" s="15" t="s">
        <v>65</v>
      </c>
      <c r="S6291" s="15" t="s">
        <v>83</v>
      </c>
      <c r="T6291" s="15" t="s">
        <v>132</v>
      </c>
      <c r="U6291" s="28">
        <v>1.82994E7</v>
      </c>
      <c r="V6291" s="15">
        <v>5.0</v>
      </c>
      <c r="W6291" s="31">
        <v>0.2</v>
      </c>
      <c r="X6291" s="28">
        <v>5718562.0</v>
      </c>
    </row>
    <row r="6292" ht="15.75" customHeight="1">
      <c r="A6292" s="15">
        <v>1398.0</v>
      </c>
      <c r="B6292" s="15" t="s">
        <v>8344</v>
      </c>
      <c r="C6292" s="18">
        <v>42698.0</v>
      </c>
      <c r="D6292" s="18">
        <v>42700.0</v>
      </c>
      <c r="E6292" s="18">
        <f t="shared" si="1"/>
        <v>42700</v>
      </c>
      <c r="F6292" s="15" t="s">
        <v>125</v>
      </c>
      <c r="G6292" s="15" t="s">
        <v>948</v>
      </c>
      <c r="H6292" s="15" t="s">
        <v>949</v>
      </c>
      <c r="I6292" s="15" t="s">
        <v>59</v>
      </c>
      <c r="J6292" s="15" t="s">
        <v>60</v>
      </c>
      <c r="K6292" s="15" t="s">
        <v>17</v>
      </c>
      <c r="L6292" s="15" t="str">
        <f t="array" ref="L6292">_xlfn.XLOOKUP(M6292,reference_province_to_city!$A$2:$A$11,reference_province_to_city!$B$2:$B$11)</f>
        <v>Semarang</v>
      </c>
      <c r="M6292" s="15" t="s">
        <v>15</v>
      </c>
      <c r="N6292" s="15">
        <v>50111.0</v>
      </c>
      <c r="O6292" s="15">
        <f t="array" ref="O6292">_xlfn.XLOOKUP(M6292,reference_postal_code!$B$2:$B$11,reference_postal_code!$A$2:$A$11)</f>
        <v>50111</v>
      </c>
      <c r="P6292" s="15" t="s">
        <v>77</v>
      </c>
      <c r="Q6292" s="15" t="s">
        <v>6247</v>
      </c>
      <c r="R6292" s="15" t="s">
        <v>65</v>
      </c>
      <c r="S6292" s="15" t="s">
        <v>66</v>
      </c>
      <c r="T6292" s="15" t="s">
        <v>6248</v>
      </c>
      <c r="U6292" s="28">
        <v>173400.0</v>
      </c>
      <c r="V6292" s="15">
        <v>2.0</v>
      </c>
      <c r="W6292" s="31">
        <v>0.0</v>
      </c>
      <c r="X6292" s="28">
        <v>84966.0</v>
      </c>
    </row>
    <row r="6293" ht="15.75" customHeight="1">
      <c r="A6293" s="15">
        <v>1668.0</v>
      </c>
      <c r="B6293" s="15" t="s">
        <v>8336</v>
      </c>
      <c r="C6293" s="18">
        <v>42698.0</v>
      </c>
      <c r="D6293" s="18">
        <v>42700.0</v>
      </c>
      <c r="E6293" s="18">
        <f t="shared" si="1"/>
        <v>42700</v>
      </c>
      <c r="F6293" s="15" t="s">
        <v>114</v>
      </c>
      <c r="G6293" s="15" t="s">
        <v>8337</v>
      </c>
      <c r="H6293" s="15" t="s">
        <v>8338</v>
      </c>
      <c r="I6293" s="15" t="s">
        <v>59</v>
      </c>
      <c r="J6293" s="15" t="s">
        <v>60</v>
      </c>
      <c r="K6293" s="15" t="s">
        <v>19</v>
      </c>
      <c r="L6293" s="15" t="str">
        <f t="array" ref="L6293">_xlfn.XLOOKUP(M6293,reference_province_to_city!$A$2:$A$11,reference_province_to_city!$B$2:$B$11)</f>
        <v>Yogyakarta</v>
      </c>
      <c r="M6293" s="15" t="s">
        <v>18</v>
      </c>
      <c r="N6293" s="15">
        <v>55111.0</v>
      </c>
      <c r="O6293" s="15">
        <f t="array" ref="O6293">_xlfn.XLOOKUP(M6293,reference_postal_code!$B$2:$B$11,reference_postal_code!$A$2:$A$11)</f>
        <v>55111</v>
      </c>
      <c r="P6293" s="15" t="s">
        <v>77</v>
      </c>
      <c r="Q6293" s="15" t="s">
        <v>2678</v>
      </c>
      <c r="R6293" s="15" t="s">
        <v>65</v>
      </c>
      <c r="S6293" s="15" t="s">
        <v>66</v>
      </c>
      <c r="T6293" s="15" t="s">
        <v>2679</v>
      </c>
      <c r="U6293" s="28">
        <v>1115280.0</v>
      </c>
      <c r="V6293" s="15">
        <v>3.0</v>
      </c>
      <c r="W6293" s="31">
        <v>0.2</v>
      </c>
      <c r="X6293" s="28">
        <v>348525.0</v>
      </c>
    </row>
    <row r="6294" ht="15.75" customHeight="1">
      <c r="A6294" s="15">
        <v>3891.0</v>
      </c>
      <c r="B6294" s="15" t="s">
        <v>8342</v>
      </c>
      <c r="C6294" s="18">
        <v>42698.0</v>
      </c>
      <c r="D6294" s="18">
        <v>42704.0</v>
      </c>
      <c r="E6294" s="18">
        <f t="shared" si="1"/>
        <v>42704</v>
      </c>
      <c r="F6294" s="15" t="s">
        <v>55</v>
      </c>
      <c r="G6294" s="15" t="s">
        <v>4471</v>
      </c>
      <c r="H6294" s="15" t="s">
        <v>4472</v>
      </c>
      <c r="I6294" s="15" t="s">
        <v>128</v>
      </c>
      <c r="J6294" s="15" t="s">
        <v>60</v>
      </c>
      <c r="K6294" s="15" t="s">
        <v>28</v>
      </c>
      <c r="L6294" s="15" t="str">
        <f t="array" ref="L6294">_xlfn.XLOOKUP(M6294,reference_province_to_city!$A$2:$A$11,reference_province_to_city!$B$2:$B$11)</f>
        <v>Medan</v>
      </c>
      <c r="M6294" s="15" t="s">
        <v>11</v>
      </c>
      <c r="N6294" s="15">
        <v>20111.0</v>
      </c>
      <c r="O6294" s="15">
        <f t="array" ref="O6294">_xlfn.XLOOKUP(M6294,reference_postal_code!$B$2:$B$11,reference_postal_code!$A$2:$A$11)</f>
        <v>20111</v>
      </c>
      <c r="P6294" s="15" t="s">
        <v>77</v>
      </c>
      <c r="Q6294" s="15" t="s">
        <v>4458</v>
      </c>
      <c r="R6294" s="15" t="s">
        <v>110</v>
      </c>
      <c r="S6294" s="15" t="s">
        <v>149</v>
      </c>
      <c r="T6294" s="15" t="s">
        <v>4459</v>
      </c>
      <c r="U6294" s="28">
        <v>9898500.0</v>
      </c>
      <c r="V6294" s="15">
        <v>2.0</v>
      </c>
      <c r="W6294" s="31">
        <v>0.0</v>
      </c>
      <c r="X6294" s="28">
        <v>3266505.0</v>
      </c>
    </row>
    <row r="6295" ht="15.75" customHeight="1">
      <c r="A6295" s="15">
        <v>8373.0</v>
      </c>
      <c r="B6295" s="15" t="s">
        <v>8345</v>
      </c>
      <c r="C6295" s="18">
        <v>42698.0</v>
      </c>
      <c r="D6295" s="18">
        <v>42705.0</v>
      </c>
      <c r="E6295" s="18">
        <f t="shared" si="1"/>
        <v>42705</v>
      </c>
      <c r="F6295" s="15" t="s">
        <v>55</v>
      </c>
      <c r="G6295" s="15" t="s">
        <v>4119</v>
      </c>
      <c r="H6295" s="15" t="s">
        <v>4120</v>
      </c>
      <c r="I6295" s="15" t="s">
        <v>76</v>
      </c>
      <c r="J6295" s="15" t="s">
        <v>60</v>
      </c>
      <c r="K6295" s="15" t="s">
        <v>29</v>
      </c>
      <c r="L6295" s="15" t="str">
        <f t="array" ref="L6295">_xlfn.XLOOKUP(M6295,reference_province_to_city!$A$2:$A$11,reference_province_to_city!$B$2:$B$11)</f>
        <v>Palembang</v>
      </c>
      <c r="M6295" s="15" t="s">
        <v>13</v>
      </c>
      <c r="N6295" s="15">
        <v>30111.0</v>
      </c>
      <c r="O6295" s="15">
        <f t="array" ref="O6295">_xlfn.XLOOKUP(M6295,reference_postal_code!$B$2:$B$11,reference_postal_code!$A$2:$A$11)</f>
        <v>30111</v>
      </c>
      <c r="P6295" s="15" t="s">
        <v>77</v>
      </c>
      <c r="Q6295" s="15" t="s">
        <v>6023</v>
      </c>
      <c r="R6295" s="15" t="s">
        <v>106</v>
      </c>
      <c r="S6295" s="15" t="s">
        <v>139</v>
      </c>
      <c r="T6295" s="15" t="s">
        <v>6024</v>
      </c>
      <c r="U6295" s="28">
        <v>1233900.0</v>
      </c>
      <c r="V6295" s="15">
        <v>3.0</v>
      </c>
      <c r="W6295" s="31">
        <v>0.0</v>
      </c>
      <c r="X6295" s="28">
        <v>505899.0</v>
      </c>
    </row>
    <row r="6296" ht="15.75" customHeight="1">
      <c r="A6296" s="15">
        <v>1667.0</v>
      </c>
      <c r="B6296" s="15" t="s">
        <v>8336</v>
      </c>
      <c r="C6296" s="18">
        <v>42698.0</v>
      </c>
      <c r="D6296" s="18">
        <v>42700.0</v>
      </c>
      <c r="E6296" s="18">
        <f t="shared" si="1"/>
        <v>42700</v>
      </c>
      <c r="F6296" s="15" t="s">
        <v>114</v>
      </c>
      <c r="G6296" s="15" t="s">
        <v>8337</v>
      </c>
      <c r="H6296" s="15" t="s">
        <v>8338</v>
      </c>
      <c r="I6296" s="15" t="s">
        <v>59</v>
      </c>
      <c r="J6296" s="15" t="s">
        <v>60</v>
      </c>
      <c r="K6296" s="15" t="s">
        <v>19</v>
      </c>
      <c r="L6296" s="15" t="str">
        <f t="array" ref="L6296">_xlfn.XLOOKUP(M6296,reference_province_to_city!$A$2:$A$11,reference_province_to_city!$B$2:$B$11)</f>
        <v>Yogyakarta</v>
      </c>
      <c r="M6296" s="15" t="s">
        <v>18</v>
      </c>
      <c r="N6296" s="15">
        <v>55111.0</v>
      </c>
      <c r="O6296" s="15">
        <f t="array" ref="O6296">_xlfn.XLOOKUP(M6296,reference_postal_code!$B$2:$B$11,reference_postal_code!$A$2:$A$11)</f>
        <v>55111</v>
      </c>
      <c r="P6296" s="15" t="s">
        <v>77</v>
      </c>
      <c r="Q6296" s="15" t="s">
        <v>3456</v>
      </c>
      <c r="R6296" s="15" t="s">
        <v>110</v>
      </c>
      <c r="S6296" s="15" t="s">
        <v>149</v>
      </c>
      <c r="T6296" s="15" t="s">
        <v>3457</v>
      </c>
      <c r="U6296" s="28">
        <v>1424880.0</v>
      </c>
      <c r="V6296" s="15">
        <v>2.0</v>
      </c>
      <c r="W6296" s="31">
        <v>0.2</v>
      </c>
      <c r="X6296" s="28">
        <v>-35622.0</v>
      </c>
    </row>
    <row r="6297" ht="15.75" customHeight="1">
      <c r="A6297" s="15">
        <v>5701.0</v>
      </c>
      <c r="B6297" s="15" t="s">
        <v>8346</v>
      </c>
      <c r="C6297" s="18">
        <v>42698.0</v>
      </c>
      <c r="D6297" s="18">
        <v>42700.0</v>
      </c>
      <c r="E6297" s="18">
        <f t="shared" si="1"/>
        <v>42700</v>
      </c>
      <c r="F6297" s="15" t="s">
        <v>125</v>
      </c>
      <c r="G6297" s="15" t="s">
        <v>5913</v>
      </c>
      <c r="H6297" s="15" t="s">
        <v>5914</v>
      </c>
      <c r="I6297" s="15" t="s">
        <v>76</v>
      </c>
      <c r="J6297" s="15" t="s">
        <v>60</v>
      </c>
      <c r="K6297" s="15" t="s">
        <v>22</v>
      </c>
      <c r="L6297" s="15" t="str">
        <f t="array" ref="L6297">_xlfn.XLOOKUP(M6297,reference_province_to_city!$A$2:$A$11,reference_province_to_city!$B$2:$B$11)</f>
        <v>Surabaya</v>
      </c>
      <c r="M6297" s="15" t="s">
        <v>20</v>
      </c>
      <c r="N6297" s="15">
        <v>60231.0</v>
      </c>
      <c r="O6297" s="15">
        <f t="array" ref="O6297">_xlfn.XLOOKUP(M6297,reference_postal_code!$B$2:$B$11,reference_postal_code!$A$2:$A$11)</f>
        <v>60231</v>
      </c>
      <c r="P6297" s="15" t="s">
        <v>166</v>
      </c>
      <c r="Q6297" s="15" t="s">
        <v>172</v>
      </c>
      <c r="R6297" s="15" t="s">
        <v>65</v>
      </c>
      <c r="S6297" s="15" t="s">
        <v>173</v>
      </c>
      <c r="T6297" s="15" t="s">
        <v>174</v>
      </c>
      <c r="U6297" s="28">
        <v>611280.0</v>
      </c>
      <c r="V6297" s="15">
        <v>3.0</v>
      </c>
      <c r="W6297" s="31">
        <v>0.2</v>
      </c>
      <c r="X6297" s="28">
        <v>229230.0</v>
      </c>
    </row>
    <row r="6298" ht="15.75" customHeight="1">
      <c r="A6298" s="15">
        <v>1397.0</v>
      </c>
      <c r="B6298" s="15" t="s">
        <v>8344</v>
      </c>
      <c r="C6298" s="18">
        <v>42698.0</v>
      </c>
      <c r="D6298" s="18">
        <v>42700.0</v>
      </c>
      <c r="E6298" s="18">
        <f t="shared" si="1"/>
        <v>42700</v>
      </c>
      <c r="F6298" s="15" t="s">
        <v>125</v>
      </c>
      <c r="G6298" s="15" t="s">
        <v>948</v>
      </c>
      <c r="H6298" s="15" t="s">
        <v>949</v>
      </c>
      <c r="I6298" s="15" t="s">
        <v>59</v>
      </c>
      <c r="J6298" s="15" t="s">
        <v>60</v>
      </c>
      <c r="K6298" s="15" t="s">
        <v>17</v>
      </c>
      <c r="L6298" s="15" t="str">
        <f t="array" ref="L6298">_xlfn.XLOOKUP(M6298,reference_province_to_city!$A$2:$A$11,reference_province_to_city!$B$2:$B$11)</f>
        <v>Semarang</v>
      </c>
      <c r="M6298" s="15" t="s">
        <v>15</v>
      </c>
      <c r="N6298" s="15">
        <v>50111.0</v>
      </c>
      <c r="O6298" s="15">
        <f t="array" ref="O6298">_xlfn.XLOOKUP(M6298,reference_postal_code!$B$2:$B$11,reference_postal_code!$A$2:$A$11)</f>
        <v>50111</v>
      </c>
      <c r="P6298" s="15" t="s">
        <v>77</v>
      </c>
      <c r="Q6298" s="15" t="s">
        <v>3009</v>
      </c>
      <c r="R6298" s="15" t="s">
        <v>65</v>
      </c>
      <c r="S6298" s="15" t="s">
        <v>83</v>
      </c>
      <c r="T6298" s="15" t="s">
        <v>3010</v>
      </c>
      <c r="U6298" s="28">
        <v>258240.0</v>
      </c>
      <c r="V6298" s="15">
        <v>4.0</v>
      </c>
      <c r="W6298" s="31">
        <v>0.2</v>
      </c>
      <c r="X6298" s="28">
        <v>90384.0</v>
      </c>
    </row>
    <row r="6299" ht="15.75" customHeight="1">
      <c r="A6299" s="15">
        <v>1504.0</v>
      </c>
      <c r="B6299" s="15" t="s">
        <v>8347</v>
      </c>
      <c r="C6299" s="18">
        <v>42698.0</v>
      </c>
      <c r="D6299" s="18">
        <v>42705.0</v>
      </c>
      <c r="E6299" s="18">
        <f t="shared" si="1"/>
        <v>42705</v>
      </c>
      <c r="F6299" s="15" t="s">
        <v>55</v>
      </c>
      <c r="G6299" s="15" t="s">
        <v>4197</v>
      </c>
      <c r="H6299" s="15" t="s">
        <v>4198</v>
      </c>
      <c r="I6299" s="15" t="s">
        <v>76</v>
      </c>
      <c r="J6299" s="15" t="s">
        <v>60</v>
      </c>
      <c r="K6299" s="15" t="s">
        <v>14</v>
      </c>
      <c r="L6299" s="15" t="str">
        <f t="array" ref="L6299">_xlfn.XLOOKUP(M6299,reference_province_to_city!$A$2:$A$11,reference_province_to_city!$B$2:$B$11)</f>
        <v>Bandung</v>
      </c>
      <c r="M6299" s="15" t="s">
        <v>12</v>
      </c>
      <c r="N6299" s="15">
        <v>40111.0</v>
      </c>
      <c r="O6299" s="15">
        <f t="array" ref="O6299">_xlfn.XLOOKUP(M6299,reference_postal_code!$B$2:$B$11,reference_postal_code!$A$2:$A$11)</f>
        <v>40111</v>
      </c>
      <c r="P6299" s="15" t="s">
        <v>117</v>
      </c>
      <c r="Q6299" s="15" t="s">
        <v>161</v>
      </c>
      <c r="R6299" s="15" t="s">
        <v>106</v>
      </c>
      <c r="S6299" s="15" t="s">
        <v>139</v>
      </c>
      <c r="T6299" s="15" t="s">
        <v>162</v>
      </c>
      <c r="U6299" s="28">
        <v>149100.0</v>
      </c>
      <c r="V6299" s="15">
        <v>2.0</v>
      </c>
      <c r="W6299" s="31">
        <v>0.0</v>
      </c>
      <c r="X6299" s="28">
        <v>46221.0</v>
      </c>
    </row>
    <row r="6300" ht="15.75" customHeight="1">
      <c r="A6300" s="15">
        <v>3525.0</v>
      </c>
      <c r="B6300" s="15" t="s">
        <v>8348</v>
      </c>
      <c r="C6300" s="18">
        <v>42698.0</v>
      </c>
      <c r="D6300" s="18"/>
      <c r="E6300" s="18">
        <f t="shared" si="1"/>
        <v>42701</v>
      </c>
      <c r="F6300" s="15" t="s">
        <v>55</v>
      </c>
      <c r="G6300" s="15" t="s">
        <v>1583</v>
      </c>
      <c r="H6300" s="15" t="s">
        <v>1584</v>
      </c>
      <c r="I6300" s="15" t="s">
        <v>59</v>
      </c>
      <c r="J6300" s="15" t="s">
        <v>60</v>
      </c>
      <c r="K6300" s="15" t="s">
        <v>33</v>
      </c>
      <c r="L6300" s="15" t="str">
        <f t="array" ref="L6300">_xlfn.XLOOKUP(M6300,reference_province_to_city!$A$2:$A$11,reference_province_to_city!$B$2:$B$11)</f>
        <v>Makassar</v>
      </c>
      <c r="M6300" s="15" t="s">
        <v>25</v>
      </c>
      <c r="N6300" s="15">
        <v>90111.0</v>
      </c>
      <c r="O6300" s="15">
        <f t="array" ref="O6300">_xlfn.XLOOKUP(M6300,reference_postal_code!$B$2:$B$11,reference_postal_code!$A$2:$A$11)</f>
        <v>90111</v>
      </c>
      <c r="P6300" s="15" t="s">
        <v>63</v>
      </c>
      <c r="Q6300" s="15" t="s">
        <v>6090</v>
      </c>
      <c r="R6300" s="15" t="s">
        <v>110</v>
      </c>
      <c r="S6300" s="15" t="s">
        <v>111</v>
      </c>
      <c r="T6300" s="15" t="s">
        <v>6091</v>
      </c>
      <c r="U6300" s="28">
        <v>9863280.0</v>
      </c>
      <c r="V6300" s="15">
        <v>6.0</v>
      </c>
      <c r="W6300" s="31">
        <v>0.2</v>
      </c>
      <c r="X6300" s="28">
        <v>739746.0</v>
      </c>
    </row>
    <row r="6301" ht="15.75" customHeight="1">
      <c r="A6301" s="15">
        <v>5702.0</v>
      </c>
      <c r="B6301" s="15" t="s">
        <v>8346</v>
      </c>
      <c r="C6301" s="18">
        <v>42698.0</v>
      </c>
      <c r="D6301" s="18">
        <v>42700.0</v>
      </c>
      <c r="E6301" s="18">
        <f t="shared" si="1"/>
        <v>42700</v>
      </c>
      <c r="F6301" s="15" t="s">
        <v>125</v>
      </c>
      <c r="G6301" s="15" t="s">
        <v>5913</v>
      </c>
      <c r="H6301" s="15" t="s">
        <v>5914</v>
      </c>
      <c r="I6301" s="15" t="s">
        <v>76</v>
      </c>
      <c r="J6301" s="15" t="s">
        <v>60</v>
      </c>
      <c r="K6301" s="15" t="s">
        <v>22</v>
      </c>
      <c r="L6301" s="15" t="str">
        <f t="array" ref="L6301">_xlfn.XLOOKUP(M6301,reference_province_to_city!$A$2:$A$11,reference_province_to_city!$B$2:$B$11)</f>
        <v>Surabaya</v>
      </c>
      <c r="M6301" s="15" t="s">
        <v>20</v>
      </c>
      <c r="N6301" s="15">
        <v>60231.0</v>
      </c>
      <c r="O6301" s="15">
        <f t="array" ref="O6301">_xlfn.XLOOKUP(M6301,reference_postal_code!$B$2:$B$11,reference_postal_code!$A$2:$A$11)</f>
        <v>60231</v>
      </c>
      <c r="P6301" s="15" t="s">
        <v>166</v>
      </c>
      <c r="Q6301" s="15" t="s">
        <v>7062</v>
      </c>
      <c r="R6301" s="15" t="s">
        <v>110</v>
      </c>
      <c r="S6301" s="15" t="s">
        <v>149</v>
      </c>
      <c r="T6301" s="15" t="s">
        <v>7063</v>
      </c>
      <c r="U6301" s="28">
        <v>2099400.0</v>
      </c>
      <c r="V6301" s="15">
        <v>5.0</v>
      </c>
      <c r="W6301" s="31">
        <v>0.2</v>
      </c>
      <c r="X6301" s="28">
        <v>-341153.0</v>
      </c>
    </row>
    <row r="6302" ht="15.75" customHeight="1">
      <c r="A6302" s="15">
        <v>9772.0</v>
      </c>
      <c r="B6302" s="15" t="s">
        <v>8349</v>
      </c>
      <c r="C6302" s="18">
        <v>42698.0</v>
      </c>
      <c r="D6302" s="18">
        <v>42704.0</v>
      </c>
      <c r="E6302" s="18">
        <f t="shared" si="1"/>
        <v>42704</v>
      </c>
      <c r="F6302" s="15" t="s">
        <v>55</v>
      </c>
      <c r="G6302" s="15" t="s">
        <v>771</v>
      </c>
      <c r="H6302" s="15" t="s">
        <v>772</v>
      </c>
      <c r="I6302" s="15" t="s">
        <v>76</v>
      </c>
      <c r="J6302" s="15" t="s">
        <v>60</v>
      </c>
      <c r="K6302" s="15" t="s">
        <v>26</v>
      </c>
      <c r="L6302" s="15" t="str">
        <f t="array" ref="L6302">_xlfn.XLOOKUP(M6302,reference_province_to_city!$A$2:$A$11,reference_province_to_city!$B$2:$B$11)</f>
        <v>Denpasar</v>
      </c>
      <c r="M6302" s="15" t="s">
        <v>24</v>
      </c>
      <c r="N6302" s="15">
        <v>80231.0</v>
      </c>
      <c r="O6302" s="15">
        <f t="array" ref="O6302">_xlfn.XLOOKUP(M6302,reference_postal_code!$B$2:$B$11,reference_postal_code!$A$2:$A$11)</f>
        <v>80231</v>
      </c>
      <c r="P6302" s="15" t="s">
        <v>63</v>
      </c>
      <c r="Q6302" s="15" t="s">
        <v>977</v>
      </c>
      <c r="R6302" s="15" t="s">
        <v>65</v>
      </c>
      <c r="S6302" s="15" t="s">
        <v>222</v>
      </c>
      <c r="T6302" s="15" t="s">
        <v>978</v>
      </c>
      <c r="U6302" s="28">
        <v>635760.0</v>
      </c>
      <c r="V6302" s="15">
        <v>2.0</v>
      </c>
      <c r="W6302" s="31">
        <v>0.2</v>
      </c>
      <c r="X6302" s="28">
        <v>63576.0</v>
      </c>
    </row>
    <row r="6303" ht="15.75" customHeight="1">
      <c r="A6303" s="15">
        <v>1894.0</v>
      </c>
      <c r="B6303" s="15" t="s">
        <v>8350</v>
      </c>
      <c r="C6303" s="18">
        <v>42698.0</v>
      </c>
      <c r="D6303" s="18">
        <v>42703.0</v>
      </c>
      <c r="E6303" s="18">
        <f t="shared" si="1"/>
        <v>42703</v>
      </c>
      <c r="F6303" s="15" t="s">
        <v>55</v>
      </c>
      <c r="G6303" s="15" t="s">
        <v>8351</v>
      </c>
      <c r="H6303" s="15" t="s">
        <v>8352</v>
      </c>
      <c r="I6303" s="15" t="s">
        <v>59</v>
      </c>
      <c r="J6303" s="15" t="s">
        <v>60</v>
      </c>
      <c r="K6303" s="15" t="s">
        <v>28</v>
      </c>
      <c r="L6303" s="15" t="str">
        <f t="array" ref="L6303">_xlfn.XLOOKUP(M6303,reference_province_to_city!$A$2:$A$11,reference_province_to_city!$B$2:$B$11)</f>
        <v>Medan</v>
      </c>
      <c r="M6303" s="15" t="s">
        <v>11</v>
      </c>
      <c r="N6303" s="15">
        <v>20111.0</v>
      </c>
      <c r="O6303" s="15">
        <f t="array" ref="O6303">_xlfn.XLOOKUP(M6303,reference_postal_code!$B$2:$B$11,reference_postal_code!$A$2:$A$11)</f>
        <v>20111</v>
      </c>
      <c r="P6303" s="15" t="s">
        <v>77</v>
      </c>
      <c r="Q6303" s="15" t="s">
        <v>7488</v>
      </c>
      <c r="R6303" s="15" t="s">
        <v>65</v>
      </c>
      <c r="S6303" s="15" t="s">
        <v>66</v>
      </c>
      <c r="T6303" s="15" t="s">
        <v>7489</v>
      </c>
      <c r="U6303" s="28">
        <v>371760.0</v>
      </c>
      <c r="V6303" s="15">
        <v>1.0</v>
      </c>
      <c r="W6303" s="31">
        <v>0.2</v>
      </c>
      <c r="X6303" s="28">
        <v>116175.0</v>
      </c>
    </row>
    <row r="6304" ht="15.75" customHeight="1">
      <c r="A6304" s="15">
        <v>1665.0</v>
      </c>
      <c r="B6304" s="15" t="s">
        <v>8336</v>
      </c>
      <c r="C6304" s="18">
        <v>42698.0</v>
      </c>
      <c r="D6304" s="18">
        <v>42700.0</v>
      </c>
      <c r="E6304" s="18">
        <f t="shared" si="1"/>
        <v>42700</v>
      </c>
      <c r="F6304" s="15" t="s">
        <v>114</v>
      </c>
      <c r="G6304" s="15" t="s">
        <v>8337</v>
      </c>
      <c r="H6304" s="15" t="s">
        <v>8338</v>
      </c>
      <c r="I6304" s="15" t="s">
        <v>59</v>
      </c>
      <c r="J6304" s="15" t="s">
        <v>60</v>
      </c>
      <c r="K6304" s="15" t="s">
        <v>19</v>
      </c>
      <c r="L6304" s="15" t="str">
        <f t="array" ref="L6304">_xlfn.XLOOKUP(M6304,reference_province_to_city!$A$2:$A$11,reference_province_to_city!$B$2:$B$11)</f>
        <v>Yogyakarta</v>
      </c>
      <c r="M6304" s="15" t="s">
        <v>18</v>
      </c>
      <c r="N6304" s="15">
        <v>55111.0</v>
      </c>
      <c r="O6304" s="15">
        <f t="array" ref="O6304">_xlfn.XLOOKUP(M6304,reference_postal_code!$B$2:$B$11,reference_postal_code!$A$2:$A$11)</f>
        <v>55111</v>
      </c>
      <c r="P6304" s="15" t="s">
        <v>77</v>
      </c>
      <c r="Q6304" s="15" t="s">
        <v>4718</v>
      </c>
      <c r="R6304" s="15" t="s">
        <v>110</v>
      </c>
      <c r="S6304" s="15" t="s">
        <v>149</v>
      </c>
      <c r="T6304" s="15" t="s">
        <v>4719</v>
      </c>
      <c r="U6304" s="28">
        <v>4463640.0</v>
      </c>
      <c r="V6304" s="15">
        <v>3.0</v>
      </c>
      <c r="W6304" s="31">
        <v>0.2</v>
      </c>
      <c r="X6304" s="28">
        <v>-111591.0</v>
      </c>
    </row>
    <row r="6305" ht="15.75" customHeight="1">
      <c r="A6305" s="15">
        <v>4272.0</v>
      </c>
      <c r="B6305" s="15" t="s">
        <v>8353</v>
      </c>
      <c r="C6305" s="18">
        <v>42698.0</v>
      </c>
      <c r="D6305" s="18">
        <v>42701.0</v>
      </c>
      <c r="E6305" s="18">
        <f t="shared" si="1"/>
        <v>42701</v>
      </c>
      <c r="F6305" s="15" t="s">
        <v>114</v>
      </c>
      <c r="G6305" s="15" t="s">
        <v>1374</v>
      </c>
      <c r="H6305" s="15" t="s">
        <v>1375</v>
      </c>
      <c r="I6305" s="15" t="s">
        <v>128</v>
      </c>
      <c r="J6305" s="15" t="s">
        <v>60</v>
      </c>
      <c r="K6305" s="15" t="s">
        <v>17</v>
      </c>
      <c r="L6305" s="15" t="str">
        <f t="array" ref="L6305">_xlfn.XLOOKUP(M6305,reference_province_to_city!$A$2:$A$11,reference_province_to_city!$B$2:$B$11)</f>
        <v>Semarang</v>
      </c>
      <c r="M6305" s="15" t="s">
        <v>15</v>
      </c>
      <c r="N6305" s="15">
        <v>50111.0</v>
      </c>
      <c r="O6305" s="15">
        <f t="array" ref="O6305">_xlfn.XLOOKUP(M6305,reference_postal_code!$B$2:$B$11,reference_postal_code!$A$2:$A$11)</f>
        <v>50111</v>
      </c>
      <c r="P6305" s="15" t="s">
        <v>77</v>
      </c>
      <c r="Q6305" s="15" t="s">
        <v>154</v>
      </c>
      <c r="R6305" s="15" t="s">
        <v>106</v>
      </c>
      <c r="S6305" s="15" t="s">
        <v>139</v>
      </c>
      <c r="T6305" s="15" t="s">
        <v>155</v>
      </c>
      <c r="U6305" s="28">
        <v>3116400.0</v>
      </c>
      <c r="V6305" s="15">
        <v>4.0</v>
      </c>
      <c r="W6305" s="31">
        <v>0.0</v>
      </c>
      <c r="X6305" s="28">
        <v>1277724.0</v>
      </c>
    </row>
    <row r="6306" ht="15.75" customHeight="1">
      <c r="A6306" s="15">
        <v>9770.0</v>
      </c>
      <c r="B6306" s="15" t="s">
        <v>8349</v>
      </c>
      <c r="C6306" s="18">
        <v>42698.0</v>
      </c>
      <c r="D6306" s="18">
        <v>42704.0</v>
      </c>
      <c r="E6306" s="18">
        <f t="shared" si="1"/>
        <v>42704</v>
      </c>
      <c r="F6306" s="15" t="s">
        <v>55</v>
      </c>
      <c r="G6306" s="15" t="s">
        <v>771</v>
      </c>
      <c r="H6306" s="15" t="s">
        <v>772</v>
      </c>
      <c r="I6306" s="15" t="s">
        <v>76</v>
      </c>
      <c r="J6306" s="15" t="s">
        <v>60</v>
      </c>
      <c r="K6306" s="15" t="s">
        <v>26</v>
      </c>
      <c r="L6306" s="15" t="str">
        <f t="array" ref="L6306">_xlfn.XLOOKUP(M6306,reference_province_to_city!$A$2:$A$11,reference_province_to_city!$B$2:$B$11)</f>
        <v>Denpasar</v>
      </c>
      <c r="M6306" s="15" t="s">
        <v>24</v>
      </c>
      <c r="N6306" s="15">
        <v>80231.0</v>
      </c>
      <c r="O6306" s="15">
        <f t="array" ref="O6306">_xlfn.XLOOKUP(M6306,reference_postal_code!$B$2:$B$11,reference_postal_code!$A$2:$A$11)</f>
        <v>80231</v>
      </c>
      <c r="P6306" s="15" t="s">
        <v>63</v>
      </c>
      <c r="Q6306" s="15" t="s">
        <v>8354</v>
      </c>
      <c r="R6306" s="15" t="s">
        <v>106</v>
      </c>
      <c r="S6306" s="15" t="s">
        <v>183</v>
      </c>
      <c r="T6306" s="15" t="s">
        <v>8355</v>
      </c>
      <c r="U6306" s="28">
        <v>5098800.0</v>
      </c>
      <c r="V6306" s="15">
        <v>5.0</v>
      </c>
      <c r="W6306" s="31">
        <v>0.2</v>
      </c>
      <c r="X6306" s="28">
        <v>127470.0</v>
      </c>
    </row>
    <row r="6307" ht="15.75" customHeight="1">
      <c r="A6307" s="15">
        <v>1400.0</v>
      </c>
      <c r="B6307" s="15" t="s">
        <v>8344</v>
      </c>
      <c r="C6307" s="18">
        <v>42698.0</v>
      </c>
      <c r="D6307" s="18">
        <v>42700.0</v>
      </c>
      <c r="E6307" s="18">
        <f t="shared" si="1"/>
        <v>42700</v>
      </c>
      <c r="F6307" s="15" t="s">
        <v>125</v>
      </c>
      <c r="G6307" s="15" t="s">
        <v>948</v>
      </c>
      <c r="H6307" s="15" t="s">
        <v>949</v>
      </c>
      <c r="I6307" s="15" t="s">
        <v>59</v>
      </c>
      <c r="J6307" s="15" t="s">
        <v>60</v>
      </c>
      <c r="K6307" s="15" t="s">
        <v>17</v>
      </c>
      <c r="L6307" s="15" t="str">
        <f t="array" ref="L6307">_xlfn.XLOOKUP(M6307,reference_province_to_city!$A$2:$A$11,reference_province_to_city!$B$2:$B$11)</f>
        <v>Semarang</v>
      </c>
      <c r="M6307" s="15" t="s">
        <v>15</v>
      </c>
      <c r="N6307" s="15">
        <v>50111.0</v>
      </c>
      <c r="O6307" s="15">
        <f t="array" ref="O6307">_xlfn.XLOOKUP(M6307,reference_postal_code!$B$2:$B$11,reference_postal_code!$A$2:$A$11)</f>
        <v>50111</v>
      </c>
      <c r="P6307" s="15" t="s">
        <v>77</v>
      </c>
      <c r="Q6307" s="15" t="s">
        <v>3300</v>
      </c>
      <c r="R6307" s="15" t="s">
        <v>65</v>
      </c>
      <c r="S6307" s="15" t="s">
        <v>66</v>
      </c>
      <c r="T6307" s="15" t="s">
        <v>3301</v>
      </c>
      <c r="U6307" s="28">
        <v>97200.0</v>
      </c>
      <c r="V6307" s="15">
        <v>1.0</v>
      </c>
      <c r="W6307" s="31">
        <v>0.0</v>
      </c>
      <c r="X6307" s="28">
        <v>46656.0</v>
      </c>
    </row>
    <row r="6308" ht="15.75" customHeight="1">
      <c r="A6308" s="15">
        <v>1664.0</v>
      </c>
      <c r="B6308" s="15" t="s">
        <v>8336</v>
      </c>
      <c r="C6308" s="18">
        <v>42698.0</v>
      </c>
      <c r="D6308" s="18">
        <v>42700.0</v>
      </c>
      <c r="E6308" s="18">
        <f t="shared" si="1"/>
        <v>42700</v>
      </c>
      <c r="F6308" s="15" t="s">
        <v>114</v>
      </c>
      <c r="G6308" s="15" t="s">
        <v>8337</v>
      </c>
      <c r="H6308" s="15" t="s">
        <v>8338</v>
      </c>
      <c r="I6308" s="15" t="s">
        <v>59</v>
      </c>
      <c r="J6308" s="15" t="s">
        <v>60</v>
      </c>
      <c r="K6308" s="15" t="s">
        <v>1832</v>
      </c>
      <c r="L6308" s="15" t="str">
        <f t="array" ref="L6308">_xlfn.XLOOKUP(M6308,reference_province_to_city!$A$2:$A$11,reference_province_to_city!$B$2:$B$11)</f>
        <v>Yogyakarta</v>
      </c>
      <c r="M6308" s="15" t="s">
        <v>18</v>
      </c>
      <c r="N6308" s="15">
        <v>55111.0</v>
      </c>
      <c r="O6308" s="15">
        <f t="array" ref="O6308">_xlfn.XLOOKUP(M6308,reference_postal_code!$B$2:$B$11,reference_postal_code!$A$2:$A$11)</f>
        <v>55111</v>
      </c>
      <c r="P6308" s="15" t="s">
        <v>77</v>
      </c>
      <c r="Q6308" s="15" t="s">
        <v>5904</v>
      </c>
      <c r="R6308" s="15" t="s">
        <v>65</v>
      </c>
      <c r="S6308" s="15" t="s">
        <v>87</v>
      </c>
      <c r="T6308" s="15" t="s">
        <v>5905</v>
      </c>
      <c r="U6308" s="28">
        <v>628800.0</v>
      </c>
      <c r="V6308" s="15">
        <v>5.0</v>
      </c>
      <c r="W6308" s="31">
        <v>0.2</v>
      </c>
      <c r="X6308" s="28">
        <v>55020.0</v>
      </c>
    </row>
    <row r="6309" ht="15.75" customHeight="1">
      <c r="A6309" s="15">
        <v>1503.0</v>
      </c>
      <c r="B6309" s="15" t="s">
        <v>8347</v>
      </c>
      <c r="C6309" s="18">
        <v>42698.0</v>
      </c>
      <c r="D6309" s="18">
        <v>42705.0</v>
      </c>
      <c r="E6309" s="18">
        <f t="shared" si="1"/>
        <v>42705</v>
      </c>
      <c r="F6309" s="15" t="s">
        <v>55</v>
      </c>
      <c r="G6309" s="15" t="s">
        <v>4197</v>
      </c>
      <c r="H6309" s="15" t="s">
        <v>4198</v>
      </c>
      <c r="I6309" s="15" t="s">
        <v>76</v>
      </c>
      <c r="J6309" s="15" t="s">
        <v>60</v>
      </c>
      <c r="K6309" s="15" t="s">
        <v>14</v>
      </c>
      <c r="L6309" s="15" t="str">
        <f t="array" ref="L6309">_xlfn.XLOOKUP(M6309,reference_province_to_city!$A$2:$A$11,reference_province_to_city!$B$2:$B$11)</f>
        <v>Bandung</v>
      </c>
      <c r="M6309" s="15" t="s">
        <v>12</v>
      </c>
      <c r="N6309" s="15">
        <v>40111.0</v>
      </c>
      <c r="O6309" s="15">
        <f t="array" ref="O6309">_xlfn.XLOOKUP(M6309,reference_postal_code!$B$2:$B$11,reference_postal_code!$A$2:$A$11)</f>
        <v>40111</v>
      </c>
      <c r="P6309" s="15" t="s">
        <v>117</v>
      </c>
      <c r="Q6309" s="15" t="s">
        <v>5282</v>
      </c>
      <c r="R6309" s="15" t="s">
        <v>110</v>
      </c>
      <c r="S6309" s="15" t="s">
        <v>111</v>
      </c>
      <c r="T6309" s="15" t="s">
        <v>5283</v>
      </c>
      <c r="U6309" s="28">
        <v>502800.0</v>
      </c>
      <c r="V6309" s="15">
        <v>2.0</v>
      </c>
      <c r="W6309" s="31">
        <v>0.2</v>
      </c>
      <c r="X6309" s="28">
        <v>50280.0</v>
      </c>
    </row>
    <row r="6310" ht="15.75" customHeight="1">
      <c r="A6310" s="15">
        <v>6244.0</v>
      </c>
      <c r="B6310" s="15" t="s">
        <v>8356</v>
      </c>
      <c r="C6310" s="18">
        <v>42698.0</v>
      </c>
      <c r="D6310" s="18">
        <v>42702.0</v>
      </c>
      <c r="E6310" s="18">
        <f t="shared" si="1"/>
        <v>42702</v>
      </c>
      <c r="F6310" s="15" t="s">
        <v>55</v>
      </c>
      <c r="G6310" s="15" t="s">
        <v>7222</v>
      </c>
      <c r="H6310" s="15" t="s">
        <v>7223</v>
      </c>
      <c r="I6310" s="15" t="s">
        <v>76</v>
      </c>
      <c r="J6310" s="15" t="s">
        <v>60</v>
      </c>
      <c r="K6310" s="15" t="s">
        <v>19</v>
      </c>
      <c r="L6310" s="15" t="str">
        <f t="array" ref="L6310">_xlfn.XLOOKUP(M6310,reference_province_to_city!$A$2:$A$11,reference_province_to_city!$B$2:$B$11)</f>
        <v>Yogyakarta</v>
      </c>
      <c r="M6310" s="15" t="s">
        <v>18</v>
      </c>
      <c r="N6310" s="15">
        <v>55111.0</v>
      </c>
      <c r="O6310" s="15">
        <f t="array" ref="O6310">_xlfn.XLOOKUP(M6310,reference_postal_code!$B$2:$B$11,reference_postal_code!$A$2:$A$11)</f>
        <v>55111</v>
      </c>
      <c r="P6310" s="15" t="s">
        <v>77</v>
      </c>
      <c r="Q6310" s="15" t="s">
        <v>6035</v>
      </c>
      <c r="R6310" s="15" t="s">
        <v>65</v>
      </c>
      <c r="S6310" s="15" t="s">
        <v>226</v>
      </c>
      <c r="T6310" s="15" t="s">
        <v>6036</v>
      </c>
      <c r="U6310" s="28">
        <v>380250.0</v>
      </c>
      <c r="V6310" s="15">
        <v>3.0</v>
      </c>
      <c r="W6310" s="31">
        <v>0.0</v>
      </c>
      <c r="X6310" s="28">
        <v>114075.0</v>
      </c>
    </row>
    <row r="6311" ht="15.75" customHeight="1">
      <c r="A6311" s="15">
        <v>1669.0</v>
      </c>
      <c r="B6311" s="15" t="s">
        <v>8336</v>
      </c>
      <c r="C6311" s="18">
        <v>42698.0</v>
      </c>
      <c r="D6311" s="18">
        <v>42700.0</v>
      </c>
      <c r="E6311" s="18">
        <f t="shared" si="1"/>
        <v>42700</v>
      </c>
      <c r="F6311" s="15" t="s">
        <v>114</v>
      </c>
      <c r="G6311" s="15" t="s">
        <v>8337</v>
      </c>
      <c r="H6311" s="15" t="s">
        <v>8338</v>
      </c>
      <c r="I6311" s="15" t="s">
        <v>59</v>
      </c>
      <c r="J6311" s="15" t="s">
        <v>60</v>
      </c>
      <c r="K6311" s="15" t="s">
        <v>19</v>
      </c>
      <c r="L6311" s="15" t="str">
        <f t="array" ref="L6311">_xlfn.XLOOKUP(M6311,reference_province_to_city!$A$2:$A$11,reference_province_to_city!$B$2:$B$11)</f>
        <v>Yogyakarta</v>
      </c>
      <c r="M6311" s="15" t="s">
        <v>18</v>
      </c>
      <c r="N6311" s="15">
        <v>55111.0</v>
      </c>
      <c r="O6311" s="15">
        <f t="array" ref="O6311">_xlfn.XLOOKUP(M6311,reference_postal_code!$B$2:$B$11,reference_postal_code!$A$2:$A$11)</f>
        <v>55111</v>
      </c>
      <c r="P6311" s="15" t="s">
        <v>77</v>
      </c>
      <c r="Q6311" s="15" t="s">
        <v>2096</v>
      </c>
      <c r="R6311" s="15" t="s">
        <v>65</v>
      </c>
      <c r="S6311" s="15" t="s">
        <v>93</v>
      </c>
      <c r="T6311" s="15" t="s">
        <v>2097</v>
      </c>
      <c r="U6311" s="28">
        <v>210600.0</v>
      </c>
      <c r="V6311" s="15">
        <v>3.0</v>
      </c>
      <c r="W6311" s="31">
        <v>0.2</v>
      </c>
      <c r="X6311" s="28">
        <v>23692.0</v>
      </c>
    </row>
    <row r="6312" ht="15.75" customHeight="1">
      <c r="A6312" s="15">
        <v>3892.0</v>
      </c>
      <c r="B6312" s="15" t="s">
        <v>8342</v>
      </c>
      <c r="C6312" s="18">
        <v>42698.0</v>
      </c>
      <c r="D6312" s="18">
        <v>42704.0</v>
      </c>
      <c r="E6312" s="18">
        <f t="shared" si="1"/>
        <v>42704</v>
      </c>
      <c r="F6312" s="15" t="s">
        <v>55</v>
      </c>
      <c r="G6312" s="15" t="s">
        <v>4471</v>
      </c>
      <c r="H6312" s="15" t="s">
        <v>4472</v>
      </c>
      <c r="I6312" s="15" t="s">
        <v>128</v>
      </c>
      <c r="J6312" s="15" t="s">
        <v>60</v>
      </c>
      <c r="K6312" s="15" t="s">
        <v>28</v>
      </c>
      <c r="L6312" s="15" t="str">
        <f t="array" ref="L6312">_xlfn.XLOOKUP(M6312,reference_province_to_city!$A$2:$A$11,reference_province_to_city!$B$2:$B$11)</f>
        <v>Medan</v>
      </c>
      <c r="M6312" s="15" t="s">
        <v>11</v>
      </c>
      <c r="N6312" s="15">
        <v>20111.0</v>
      </c>
      <c r="O6312" s="15">
        <f t="array" ref="O6312">_xlfn.XLOOKUP(M6312,reference_postal_code!$B$2:$B$11,reference_postal_code!$A$2:$A$11)</f>
        <v>20111</v>
      </c>
      <c r="P6312" s="15" t="s">
        <v>77</v>
      </c>
      <c r="Q6312" s="15" t="s">
        <v>1376</v>
      </c>
      <c r="R6312" s="15" t="s">
        <v>106</v>
      </c>
      <c r="S6312" s="15" t="s">
        <v>107</v>
      </c>
      <c r="T6312" s="15" t="s">
        <v>1377</v>
      </c>
      <c r="U6312" s="28">
        <v>2.527128E7</v>
      </c>
      <c r="V6312" s="15">
        <v>6.0</v>
      </c>
      <c r="W6312" s="31">
        <v>0.2</v>
      </c>
      <c r="X6312" s="28">
        <v>3158910.0</v>
      </c>
    </row>
    <row r="6313" ht="15.75" customHeight="1">
      <c r="A6313" s="15">
        <v>1399.0</v>
      </c>
      <c r="B6313" s="15" t="s">
        <v>8344</v>
      </c>
      <c r="C6313" s="18">
        <v>42698.0</v>
      </c>
      <c r="D6313" s="18">
        <v>42700.0</v>
      </c>
      <c r="E6313" s="18">
        <f t="shared" si="1"/>
        <v>42700</v>
      </c>
      <c r="F6313" s="15" t="s">
        <v>125</v>
      </c>
      <c r="G6313" s="15" t="s">
        <v>948</v>
      </c>
      <c r="H6313" s="15" t="s">
        <v>949</v>
      </c>
      <c r="I6313" s="15" t="s">
        <v>59</v>
      </c>
      <c r="J6313" s="15" t="s">
        <v>60</v>
      </c>
      <c r="K6313" s="15" t="s">
        <v>17</v>
      </c>
      <c r="L6313" s="15" t="str">
        <f t="array" ref="L6313">_xlfn.XLOOKUP(M6313,reference_province_to_city!$A$2:$A$11,reference_province_to_city!$B$2:$B$11)</f>
        <v>Semarang</v>
      </c>
      <c r="M6313" s="15" t="s">
        <v>15</v>
      </c>
      <c r="N6313" s="15">
        <v>50111.0</v>
      </c>
      <c r="O6313" s="15">
        <f t="array" ref="O6313">_xlfn.XLOOKUP(M6313,reference_postal_code!$B$2:$B$11,reference_postal_code!$A$2:$A$11)</f>
        <v>50111</v>
      </c>
      <c r="P6313" s="15" t="s">
        <v>77</v>
      </c>
      <c r="Q6313" s="15" t="s">
        <v>890</v>
      </c>
      <c r="R6313" s="15" t="s">
        <v>110</v>
      </c>
      <c r="S6313" s="15" t="s">
        <v>149</v>
      </c>
      <c r="T6313" s="15" t="s">
        <v>891</v>
      </c>
      <c r="U6313" s="28">
        <v>1326000.0</v>
      </c>
      <c r="V6313" s="15">
        <v>4.0</v>
      </c>
      <c r="W6313" s="31">
        <v>0.0</v>
      </c>
      <c r="X6313" s="28">
        <v>172380.0</v>
      </c>
    </row>
    <row r="6314" ht="15.75" customHeight="1">
      <c r="A6314" s="15">
        <v>9771.0</v>
      </c>
      <c r="B6314" s="15" t="s">
        <v>8349</v>
      </c>
      <c r="C6314" s="18">
        <v>42698.0</v>
      </c>
      <c r="D6314" s="18">
        <v>42704.0</v>
      </c>
      <c r="E6314" s="18">
        <f t="shared" si="1"/>
        <v>42704</v>
      </c>
      <c r="F6314" s="15" t="s">
        <v>55</v>
      </c>
      <c r="G6314" s="15" t="s">
        <v>771</v>
      </c>
      <c r="H6314" s="15" t="s">
        <v>772</v>
      </c>
      <c r="I6314" s="15" t="s">
        <v>76</v>
      </c>
      <c r="J6314" s="15" t="s">
        <v>60</v>
      </c>
      <c r="K6314" s="15" t="s">
        <v>26</v>
      </c>
      <c r="L6314" s="15" t="str">
        <f t="array" ref="L6314">_xlfn.XLOOKUP(M6314,reference_province_to_city!$A$2:$A$11,reference_province_to_city!$B$2:$B$11)</f>
        <v>Denpasar</v>
      </c>
      <c r="M6314" s="15" t="s">
        <v>24</v>
      </c>
      <c r="N6314" s="15">
        <v>80231.0</v>
      </c>
      <c r="O6314" s="15">
        <f t="array" ref="O6314">_xlfn.XLOOKUP(M6314,reference_postal_code!$B$2:$B$11,reference_postal_code!$A$2:$A$11)</f>
        <v>80231</v>
      </c>
      <c r="P6314" s="15" t="s">
        <v>63</v>
      </c>
      <c r="Q6314" s="15" t="s">
        <v>4124</v>
      </c>
      <c r="R6314" s="15" t="s">
        <v>65</v>
      </c>
      <c r="S6314" s="15" t="s">
        <v>66</v>
      </c>
      <c r="T6314" s="15" t="s">
        <v>4125</v>
      </c>
      <c r="U6314" s="28">
        <v>157920.0</v>
      </c>
      <c r="V6314" s="15">
        <v>4.0</v>
      </c>
      <c r="W6314" s="31">
        <v>0.2</v>
      </c>
      <c r="X6314" s="28">
        <v>51324.0</v>
      </c>
    </row>
    <row r="6315" ht="15.75" customHeight="1">
      <c r="A6315" s="15">
        <v>6978.0</v>
      </c>
      <c r="B6315" s="15" t="s">
        <v>8357</v>
      </c>
      <c r="C6315" s="18">
        <v>42699.0</v>
      </c>
      <c r="D6315" s="18">
        <v>42702.0</v>
      </c>
      <c r="E6315" s="18">
        <f t="shared" si="1"/>
        <v>42702</v>
      </c>
      <c r="F6315" s="15" t="s">
        <v>125</v>
      </c>
      <c r="G6315" s="15" t="s">
        <v>2171</v>
      </c>
      <c r="H6315" s="15" t="s">
        <v>2172</v>
      </c>
      <c r="I6315" s="15" t="s">
        <v>59</v>
      </c>
      <c r="J6315" s="15" t="s">
        <v>60</v>
      </c>
      <c r="K6315" s="15" t="s">
        <v>22</v>
      </c>
      <c r="L6315" s="15" t="str">
        <f t="array" ref="L6315">_xlfn.XLOOKUP(M6315,reference_province_to_city!$A$2:$A$11,reference_province_to_city!$B$2:$B$11)</f>
        <v>Surabaya</v>
      </c>
      <c r="M6315" s="15" t="s">
        <v>20</v>
      </c>
      <c r="N6315" s="15">
        <v>60231.0</v>
      </c>
      <c r="O6315" s="15">
        <f t="array" ref="O6315">_xlfn.XLOOKUP(M6315,reference_postal_code!$B$2:$B$11,reference_postal_code!$A$2:$A$11)</f>
        <v>60231</v>
      </c>
      <c r="P6315" s="15" t="s">
        <v>166</v>
      </c>
      <c r="Q6315" s="15" t="s">
        <v>6224</v>
      </c>
      <c r="R6315" s="15" t="s">
        <v>110</v>
      </c>
      <c r="S6315" s="15" t="s">
        <v>111</v>
      </c>
      <c r="T6315" s="15" t="s">
        <v>6225</v>
      </c>
      <c r="U6315" s="28">
        <v>899700.0</v>
      </c>
      <c r="V6315" s="15">
        <v>2.0</v>
      </c>
      <c r="W6315" s="31">
        <v>0.0</v>
      </c>
      <c r="X6315" s="28">
        <v>269910.0</v>
      </c>
    </row>
    <row r="6316" ht="15.75" customHeight="1">
      <c r="A6316" s="15">
        <v>7772.0</v>
      </c>
      <c r="B6316" s="15" t="s">
        <v>8358</v>
      </c>
      <c r="C6316" s="18">
        <v>42699.0</v>
      </c>
      <c r="D6316" s="18">
        <v>42706.0</v>
      </c>
      <c r="E6316" s="18">
        <f t="shared" si="1"/>
        <v>42706</v>
      </c>
      <c r="F6316" s="15" t="s">
        <v>55</v>
      </c>
      <c r="G6316" s="15" t="s">
        <v>894</v>
      </c>
      <c r="H6316" s="15" t="s">
        <v>895</v>
      </c>
      <c r="I6316" s="15" t="s">
        <v>59</v>
      </c>
      <c r="J6316" s="15" t="s">
        <v>60</v>
      </c>
      <c r="K6316" s="15" t="s">
        <v>28</v>
      </c>
      <c r="L6316" s="15" t="str">
        <f t="array" ref="L6316">_xlfn.XLOOKUP(M6316,reference_province_to_city!$A$2:$A$11,reference_province_to_city!$B$2:$B$11)</f>
        <v>Medan</v>
      </c>
      <c r="M6316" s="15" t="s">
        <v>11</v>
      </c>
      <c r="N6316" s="15">
        <v>20111.0</v>
      </c>
      <c r="O6316" s="15">
        <f t="array" ref="O6316">_xlfn.XLOOKUP(M6316,reference_postal_code!$B$2:$B$11,reference_postal_code!$A$2:$A$11)</f>
        <v>20111</v>
      </c>
      <c r="P6316" s="15" t="s">
        <v>77</v>
      </c>
      <c r="Q6316" s="15" t="s">
        <v>5557</v>
      </c>
      <c r="R6316" s="15" t="s">
        <v>65</v>
      </c>
      <c r="S6316" s="15" t="s">
        <v>83</v>
      </c>
      <c r="T6316" s="15" t="s">
        <v>5558</v>
      </c>
      <c r="U6316" s="28">
        <v>6848820.0</v>
      </c>
      <c r="V6316" s="15">
        <v>2.0</v>
      </c>
      <c r="W6316" s="31">
        <v>0.7</v>
      </c>
      <c r="X6316" s="28">
        <v>-4565880.0</v>
      </c>
    </row>
    <row r="6317" ht="15.75" customHeight="1">
      <c r="A6317" s="15">
        <v>6575.0</v>
      </c>
      <c r="B6317" s="15" t="s">
        <v>8359</v>
      </c>
      <c r="C6317" s="18">
        <v>42699.0</v>
      </c>
      <c r="D6317" s="18">
        <v>42704.0</v>
      </c>
      <c r="E6317" s="18">
        <f t="shared" si="1"/>
        <v>42704</v>
      </c>
      <c r="F6317" s="15" t="s">
        <v>55</v>
      </c>
      <c r="G6317" s="15" t="s">
        <v>3547</v>
      </c>
      <c r="H6317" s="15" t="s">
        <v>3548</v>
      </c>
      <c r="I6317" s="15" t="s">
        <v>128</v>
      </c>
      <c r="J6317" s="15" t="s">
        <v>60</v>
      </c>
      <c r="K6317" s="15" t="s">
        <v>14</v>
      </c>
      <c r="L6317" s="15" t="str">
        <f t="array" ref="L6317">_xlfn.XLOOKUP(M6317,reference_province_to_city!$A$2:$A$11,reference_province_to_city!$B$2:$B$11)</f>
        <v>Bandung</v>
      </c>
      <c r="M6317" s="15" t="s">
        <v>12</v>
      </c>
      <c r="N6317" s="15">
        <v>40111.0</v>
      </c>
      <c r="O6317" s="15">
        <f t="array" ref="O6317">_xlfn.XLOOKUP(M6317,reference_postal_code!$B$2:$B$11,reference_postal_code!$A$2:$A$11)</f>
        <v>40111</v>
      </c>
      <c r="P6317" s="15" t="s">
        <v>117</v>
      </c>
      <c r="Q6317" s="15" t="s">
        <v>8360</v>
      </c>
      <c r="R6317" s="15" t="s">
        <v>110</v>
      </c>
      <c r="S6317" s="15" t="s">
        <v>668</v>
      </c>
      <c r="T6317" s="15" t="s">
        <v>8361</v>
      </c>
      <c r="U6317" s="28">
        <v>4798800.0</v>
      </c>
      <c r="V6317" s="15">
        <v>8.0</v>
      </c>
      <c r="W6317" s="31">
        <v>0.0</v>
      </c>
      <c r="X6317" s="28">
        <v>1775556.0</v>
      </c>
    </row>
    <row r="6318" ht="15.75" customHeight="1">
      <c r="A6318" s="15">
        <v>7774.0</v>
      </c>
      <c r="B6318" s="15" t="s">
        <v>8358</v>
      </c>
      <c r="C6318" s="18">
        <v>42699.0</v>
      </c>
      <c r="D6318" s="18">
        <v>42706.0</v>
      </c>
      <c r="E6318" s="18">
        <f t="shared" si="1"/>
        <v>42706</v>
      </c>
      <c r="F6318" s="15" t="s">
        <v>55</v>
      </c>
      <c r="G6318" s="15" t="s">
        <v>894</v>
      </c>
      <c r="H6318" s="15" t="s">
        <v>895</v>
      </c>
      <c r="I6318" s="15" t="s">
        <v>59</v>
      </c>
      <c r="J6318" s="15" t="s">
        <v>60</v>
      </c>
      <c r="K6318" s="15" t="s">
        <v>28</v>
      </c>
      <c r="L6318" s="15" t="str">
        <f t="array" ref="L6318">_xlfn.XLOOKUP(M6318,reference_province_to_city!$A$2:$A$11,reference_province_to_city!$B$2:$B$11)</f>
        <v>Medan</v>
      </c>
      <c r="M6318" s="15" t="s">
        <v>11</v>
      </c>
      <c r="N6318" s="15">
        <v>20111.0</v>
      </c>
      <c r="O6318" s="15">
        <f t="array" ref="O6318">_xlfn.XLOOKUP(M6318,reference_postal_code!$B$2:$B$11,reference_postal_code!$A$2:$A$11)</f>
        <v>20111</v>
      </c>
      <c r="P6318" s="15" t="s">
        <v>77</v>
      </c>
      <c r="Q6318" s="15" t="s">
        <v>8362</v>
      </c>
      <c r="R6318" s="15" t="s">
        <v>110</v>
      </c>
      <c r="S6318" s="15" t="s">
        <v>149</v>
      </c>
      <c r="T6318" s="15" t="s">
        <v>8363</v>
      </c>
      <c r="U6318" s="28">
        <v>899640.0</v>
      </c>
      <c r="V6318" s="15">
        <v>3.0</v>
      </c>
      <c r="W6318" s="31">
        <v>0.2</v>
      </c>
      <c r="X6318" s="28">
        <v>179928.0</v>
      </c>
    </row>
    <row r="6319" ht="15.75" customHeight="1">
      <c r="A6319" s="15">
        <v>3464.0</v>
      </c>
      <c r="B6319" s="15" t="s">
        <v>8364</v>
      </c>
      <c r="C6319" s="18">
        <v>42699.0</v>
      </c>
      <c r="D6319" s="18">
        <v>42704.0</v>
      </c>
      <c r="E6319" s="18">
        <f t="shared" si="1"/>
        <v>42704</v>
      </c>
      <c r="F6319" s="15" t="s">
        <v>55</v>
      </c>
      <c r="G6319" s="15" t="s">
        <v>5161</v>
      </c>
      <c r="H6319" s="15" t="s">
        <v>5162</v>
      </c>
      <c r="I6319" s="15" t="s">
        <v>76</v>
      </c>
      <c r="J6319" s="15" t="s">
        <v>60</v>
      </c>
      <c r="K6319" s="15" t="s">
        <v>26</v>
      </c>
      <c r="L6319" s="15" t="str">
        <f t="array" ref="L6319">_xlfn.XLOOKUP(M6319,reference_province_to_city!$A$2:$A$11,reference_province_to_city!$B$2:$B$11)</f>
        <v>Denpasar</v>
      </c>
      <c r="M6319" s="15" t="s">
        <v>24</v>
      </c>
      <c r="N6319" s="15">
        <v>80231.0</v>
      </c>
      <c r="O6319" s="15">
        <f t="array" ref="O6319">_xlfn.XLOOKUP(M6319,reference_postal_code!$B$2:$B$11,reference_postal_code!$A$2:$A$11)</f>
        <v>80231</v>
      </c>
      <c r="P6319" s="15" t="s">
        <v>63</v>
      </c>
      <c r="Q6319" s="15" t="s">
        <v>7407</v>
      </c>
      <c r="R6319" s="15" t="s">
        <v>65</v>
      </c>
      <c r="S6319" s="15" t="s">
        <v>66</v>
      </c>
      <c r="T6319" s="15" t="s">
        <v>7408</v>
      </c>
      <c r="U6319" s="28">
        <v>76200.0</v>
      </c>
      <c r="V6319" s="15">
        <v>1.0</v>
      </c>
      <c r="W6319" s="31">
        <v>0.2</v>
      </c>
      <c r="X6319" s="28">
        <v>24765.0</v>
      </c>
    </row>
    <row r="6320" ht="15.75" customHeight="1">
      <c r="A6320" s="15">
        <v>7773.0</v>
      </c>
      <c r="B6320" s="15" t="s">
        <v>8358</v>
      </c>
      <c r="C6320" s="18">
        <v>42699.0</v>
      </c>
      <c r="D6320" s="18">
        <v>42706.0</v>
      </c>
      <c r="E6320" s="18">
        <f t="shared" si="1"/>
        <v>42706</v>
      </c>
      <c r="F6320" s="15" t="s">
        <v>55</v>
      </c>
      <c r="G6320" s="15" t="s">
        <v>894</v>
      </c>
      <c r="H6320" s="15" t="s">
        <v>895</v>
      </c>
      <c r="I6320" s="15" t="s">
        <v>59</v>
      </c>
      <c r="J6320" s="15" t="s">
        <v>60</v>
      </c>
      <c r="K6320" s="15" t="s">
        <v>28</v>
      </c>
      <c r="L6320" s="15" t="str">
        <f t="array" ref="L6320">_xlfn.XLOOKUP(M6320,reference_province_to_city!$A$2:$A$11,reference_province_to_city!$B$2:$B$11)</f>
        <v>Medan</v>
      </c>
      <c r="M6320" s="15" t="s">
        <v>11</v>
      </c>
      <c r="N6320" s="15">
        <v>20111.0</v>
      </c>
      <c r="O6320" s="15">
        <f t="array" ref="O6320">_xlfn.XLOOKUP(M6320,reference_postal_code!$B$2:$B$11,reference_postal_code!$A$2:$A$11)</f>
        <v>20111</v>
      </c>
      <c r="P6320" s="15" t="s">
        <v>77</v>
      </c>
      <c r="Q6320" s="15" t="s">
        <v>6720</v>
      </c>
      <c r="R6320" s="15" t="s">
        <v>110</v>
      </c>
      <c r="S6320" s="15" t="s">
        <v>668</v>
      </c>
      <c r="T6320" s="15" t="s">
        <v>6721</v>
      </c>
      <c r="U6320" s="28">
        <v>6.7499775E7</v>
      </c>
      <c r="V6320" s="15">
        <v>5.0</v>
      </c>
      <c r="W6320" s="31">
        <v>0.7</v>
      </c>
      <c r="X6320" s="28">
        <v>-9.899967E7</v>
      </c>
    </row>
    <row r="6321" ht="15.75" customHeight="1">
      <c r="A6321" s="15">
        <v>7688.0</v>
      </c>
      <c r="B6321" s="15" t="s">
        <v>8365</v>
      </c>
      <c r="C6321" s="18">
        <v>42699.0</v>
      </c>
      <c r="D6321" s="18">
        <v>42703.0</v>
      </c>
      <c r="E6321" s="18">
        <f t="shared" si="1"/>
        <v>42703</v>
      </c>
      <c r="F6321" s="15" t="s">
        <v>55</v>
      </c>
      <c r="G6321" s="15" t="s">
        <v>5464</v>
      </c>
      <c r="H6321" s="15" t="s">
        <v>5465</v>
      </c>
      <c r="I6321" s="15" t="s">
        <v>128</v>
      </c>
      <c r="J6321" s="15" t="s">
        <v>60</v>
      </c>
      <c r="K6321" s="15" t="s">
        <v>29</v>
      </c>
      <c r="L6321" s="15" t="str">
        <f t="array" ref="L6321">_xlfn.XLOOKUP(M6321,reference_province_to_city!$A$2:$A$11,reference_province_to_city!$B$2:$B$11)</f>
        <v>Palembang</v>
      </c>
      <c r="M6321" s="15" t="s">
        <v>13</v>
      </c>
      <c r="N6321" s="15">
        <v>30111.0</v>
      </c>
      <c r="O6321" s="15">
        <f t="array" ref="O6321">_xlfn.XLOOKUP(M6321,reference_postal_code!$B$2:$B$11,reference_postal_code!$A$2:$A$11)</f>
        <v>30111</v>
      </c>
      <c r="P6321" s="15" t="s">
        <v>77</v>
      </c>
      <c r="Q6321" s="15" t="s">
        <v>5522</v>
      </c>
      <c r="R6321" s="15" t="s">
        <v>65</v>
      </c>
      <c r="S6321" s="15" t="s">
        <v>83</v>
      </c>
      <c r="T6321" s="15" t="s">
        <v>5523</v>
      </c>
      <c r="U6321" s="28">
        <v>259500.0</v>
      </c>
      <c r="V6321" s="15">
        <v>1.0</v>
      </c>
      <c r="W6321" s="31">
        <v>0.0</v>
      </c>
      <c r="X6321" s="28">
        <v>124560.0</v>
      </c>
    </row>
    <row r="6322" ht="15.75" customHeight="1">
      <c r="A6322" s="15">
        <v>8343.0</v>
      </c>
      <c r="B6322" s="15" t="s">
        <v>8366</v>
      </c>
      <c r="C6322" s="18">
        <v>42699.0</v>
      </c>
      <c r="D6322" s="18">
        <v>42704.0</v>
      </c>
      <c r="E6322" s="18">
        <f t="shared" si="1"/>
        <v>42704</v>
      </c>
      <c r="F6322" s="15" t="s">
        <v>55</v>
      </c>
      <c r="G6322" s="15" t="s">
        <v>1166</v>
      </c>
      <c r="H6322" s="15" t="s">
        <v>1167</v>
      </c>
      <c r="I6322" s="15" t="s">
        <v>59</v>
      </c>
      <c r="J6322" s="15" t="s">
        <v>60</v>
      </c>
      <c r="K6322" s="15" t="s">
        <v>14</v>
      </c>
      <c r="L6322" s="15" t="str">
        <f t="array" ref="L6322">_xlfn.XLOOKUP(M6322,reference_province_to_city!$A$2:$A$11,reference_province_to_city!$B$2:$B$11)</f>
        <v>Bandung</v>
      </c>
      <c r="M6322" s="15" t="s">
        <v>12</v>
      </c>
      <c r="N6322" s="15">
        <v>40111.0</v>
      </c>
      <c r="O6322" s="15">
        <f t="array" ref="O6322">_xlfn.XLOOKUP(M6322,reference_postal_code!$B$2:$B$11,reference_postal_code!$A$2:$A$11)</f>
        <v>40111</v>
      </c>
      <c r="P6322" s="15" t="s">
        <v>117</v>
      </c>
      <c r="Q6322" s="15" t="s">
        <v>5904</v>
      </c>
      <c r="R6322" s="15" t="s">
        <v>65</v>
      </c>
      <c r="S6322" s="15" t="s">
        <v>87</v>
      </c>
      <c r="T6322" s="15" t="s">
        <v>5905</v>
      </c>
      <c r="U6322" s="28">
        <v>1100400.0</v>
      </c>
      <c r="V6322" s="15">
        <v>7.0</v>
      </c>
      <c r="W6322" s="31">
        <v>0.0</v>
      </c>
      <c r="X6322" s="28">
        <v>297108.0</v>
      </c>
    </row>
    <row r="6323" ht="15.75" customHeight="1">
      <c r="A6323" s="15">
        <v>8647.0</v>
      </c>
      <c r="B6323" s="15" t="s">
        <v>8367</v>
      </c>
      <c r="C6323" s="18">
        <v>42699.0</v>
      </c>
      <c r="D6323" s="18">
        <v>42703.0</v>
      </c>
      <c r="E6323" s="18">
        <f t="shared" si="1"/>
        <v>42703</v>
      </c>
      <c r="F6323" s="15" t="s">
        <v>55</v>
      </c>
      <c r="G6323" s="15" t="s">
        <v>2216</v>
      </c>
      <c r="H6323" s="15" t="s">
        <v>2217</v>
      </c>
      <c r="I6323" s="15" t="s">
        <v>59</v>
      </c>
      <c r="J6323" s="15" t="s">
        <v>60</v>
      </c>
      <c r="K6323" s="15" t="s">
        <v>31</v>
      </c>
      <c r="L6323" s="15" t="str">
        <f t="array" ref="L6323">_xlfn.XLOOKUP(M6323,reference_province_to_city!$A$2:$A$11,reference_province_to_city!$B$2:$B$11)</f>
        <v>Balikpapan</v>
      </c>
      <c r="M6323" s="15" t="s">
        <v>21</v>
      </c>
      <c r="N6323" s="15">
        <v>76114.0</v>
      </c>
      <c r="O6323" s="15">
        <f t="array" ref="O6323">_xlfn.XLOOKUP(M6323,reference_postal_code!$B$2:$B$11,reference_postal_code!$A$2:$A$11)</f>
        <v>76114</v>
      </c>
      <c r="P6323" s="15" t="s">
        <v>166</v>
      </c>
      <c r="Q6323" s="15" t="s">
        <v>2028</v>
      </c>
      <c r="R6323" s="15" t="s">
        <v>106</v>
      </c>
      <c r="S6323" s="15" t="s">
        <v>107</v>
      </c>
      <c r="T6323" s="15" t="s">
        <v>2029</v>
      </c>
      <c r="U6323" s="28">
        <v>2915280.0</v>
      </c>
      <c r="V6323" s="15">
        <v>3.0</v>
      </c>
      <c r="W6323" s="31">
        <v>0.2</v>
      </c>
      <c r="X6323" s="28">
        <v>291528.0</v>
      </c>
    </row>
    <row r="6324" ht="15.75" customHeight="1">
      <c r="A6324" s="15">
        <v>7687.0</v>
      </c>
      <c r="B6324" s="15" t="s">
        <v>8365</v>
      </c>
      <c r="C6324" s="18">
        <v>42699.0</v>
      </c>
      <c r="D6324" s="18">
        <v>42703.0</v>
      </c>
      <c r="E6324" s="18">
        <f t="shared" si="1"/>
        <v>42703</v>
      </c>
      <c r="F6324" s="15" t="s">
        <v>55</v>
      </c>
      <c r="G6324" s="15" t="s">
        <v>5464</v>
      </c>
      <c r="H6324" s="15" t="s">
        <v>5465</v>
      </c>
      <c r="I6324" s="15" t="s">
        <v>128</v>
      </c>
      <c r="J6324" s="15" t="s">
        <v>60</v>
      </c>
      <c r="K6324" s="15" t="s">
        <v>29</v>
      </c>
      <c r="L6324" s="15" t="str">
        <f t="array" ref="L6324">_xlfn.XLOOKUP(M6324,reference_province_to_city!$A$2:$A$11,reference_province_to_city!$B$2:$B$11)</f>
        <v>Palembang</v>
      </c>
      <c r="M6324" s="15" t="s">
        <v>13</v>
      </c>
      <c r="N6324" s="15">
        <v>30111.0</v>
      </c>
      <c r="O6324" s="15">
        <f t="array" ref="O6324">_xlfn.XLOOKUP(M6324,reference_postal_code!$B$2:$B$11,reference_postal_code!$A$2:$A$11)</f>
        <v>30111</v>
      </c>
      <c r="P6324" s="15" t="s">
        <v>77</v>
      </c>
      <c r="Q6324" s="15" t="s">
        <v>5325</v>
      </c>
      <c r="R6324" s="15" t="s">
        <v>106</v>
      </c>
      <c r="S6324" s="15" t="s">
        <v>218</v>
      </c>
      <c r="T6324" s="15" t="s">
        <v>5326</v>
      </c>
      <c r="U6324" s="28">
        <v>2.352915E7</v>
      </c>
      <c r="V6324" s="15">
        <v>9.0</v>
      </c>
      <c r="W6324" s="31">
        <v>0.0</v>
      </c>
      <c r="X6324" s="28">
        <v>4941122.0</v>
      </c>
    </row>
    <row r="6325" ht="15.75" customHeight="1">
      <c r="A6325" s="15">
        <v>7689.0</v>
      </c>
      <c r="B6325" s="15" t="s">
        <v>8365</v>
      </c>
      <c r="C6325" s="18">
        <v>42699.0</v>
      </c>
      <c r="D6325" s="18">
        <v>42703.0</v>
      </c>
      <c r="E6325" s="18">
        <f t="shared" si="1"/>
        <v>42703</v>
      </c>
      <c r="F6325" s="15" t="s">
        <v>55</v>
      </c>
      <c r="G6325" s="15" t="s">
        <v>5464</v>
      </c>
      <c r="H6325" s="15" t="s">
        <v>5465</v>
      </c>
      <c r="I6325" s="15" t="s">
        <v>128</v>
      </c>
      <c r="J6325" s="15" t="s">
        <v>60</v>
      </c>
      <c r="K6325" s="15" t="s">
        <v>29</v>
      </c>
      <c r="L6325" s="15" t="str">
        <f t="array" ref="L6325">_xlfn.XLOOKUP(M6325,reference_province_to_city!$A$2:$A$11,reference_province_to_city!$B$2:$B$11)</f>
        <v>Palembang</v>
      </c>
      <c r="M6325" s="15" t="s">
        <v>13</v>
      </c>
      <c r="O6325" s="15">
        <f t="array" ref="O6325">_xlfn.XLOOKUP(M6325,reference_postal_code!$B$2:$B$11,reference_postal_code!$A$2:$A$11)</f>
        <v>30111</v>
      </c>
      <c r="P6325" s="15" t="s">
        <v>77</v>
      </c>
      <c r="Q6325" s="15" t="s">
        <v>7336</v>
      </c>
      <c r="R6325" s="15" t="s">
        <v>110</v>
      </c>
      <c r="S6325" s="15" t="s">
        <v>149</v>
      </c>
      <c r="T6325" s="15" t="s">
        <v>7337</v>
      </c>
      <c r="U6325" s="28">
        <v>2400000.0</v>
      </c>
      <c r="V6325" s="15">
        <v>8.0</v>
      </c>
      <c r="W6325" s="31">
        <v>0.0</v>
      </c>
      <c r="X6325" s="28">
        <v>936000.0</v>
      </c>
    </row>
    <row r="6326" ht="15.75" customHeight="1">
      <c r="A6326" s="15">
        <v>6574.0</v>
      </c>
      <c r="B6326" s="15" t="s">
        <v>8359</v>
      </c>
      <c r="C6326" s="18">
        <v>42699.0</v>
      </c>
      <c r="D6326" s="18">
        <v>42704.0</v>
      </c>
      <c r="E6326" s="18">
        <f t="shared" si="1"/>
        <v>42704</v>
      </c>
      <c r="F6326" s="15" t="s">
        <v>55</v>
      </c>
      <c r="G6326" s="15" t="s">
        <v>3547</v>
      </c>
      <c r="H6326" s="15" t="s">
        <v>3548</v>
      </c>
      <c r="I6326" s="15" t="s">
        <v>128</v>
      </c>
      <c r="J6326" s="15" t="s">
        <v>60</v>
      </c>
      <c r="K6326" s="15" t="s">
        <v>14</v>
      </c>
      <c r="L6326" s="15" t="str">
        <f t="array" ref="L6326">_xlfn.XLOOKUP(M6326,reference_province_to_city!$A$2:$A$11,reference_province_to_city!$B$2:$B$11)</f>
        <v>Bandung</v>
      </c>
      <c r="M6326" s="15" t="s">
        <v>12</v>
      </c>
      <c r="N6326" s="15">
        <v>40111.0</v>
      </c>
      <c r="O6326" s="15">
        <f t="array" ref="O6326">_xlfn.XLOOKUP(M6326,reference_postal_code!$B$2:$B$11,reference_postal_code!$A$2:$A$11)</f>
        <v>40111</v>
      </c>
      <c r="P6326" s="15" t="s">
        <v>117</v>
      </c>
      <c r="Q6326" s="15" t="s">
        <v>4661</v>
      </c>
      <c r="R6326" s="15" t="s">
        <v>65</v>
      </c>
      <c r="S6326" s="15" t="s">
        <v>87</v>
      </c>
      <c r="T6326" s="15" t="s">
        <v>4662</v>
      </c>
      <c r="U6326" s="28">
        <v>8451000.0</v>
      </c>
      <c r="V6326" s="15">
        <v>4.0</v>
      </c>
      <c r="W6326" s="31">
        <v>0.0</v>
      </c>
      <c r="X6326" s="28">
        <v>1014120.0</v>
      </c>
    </row>
    <row r="6327" ht="15.75" customHeight="1">
      <c r="A6327" s="15">
        <v>7689.0</v>
      </c>
      <c r="B6327" s="15" t="s">
        <v>8365</v>
      </c>
      <c r="C6327" s="18">
        <v>42699.0</v>
      </c>
      <c r="D6327" s="18">
        <v>42703.0</v>
      </c>
      <c r="E6327" s="18">
        <f t="shared" si="1"/>
        <v>42703</v>
      </c>
      <c r="F6327" s="15" t="s">
        <v>55</v>
      </c>
      <c r="G6327" s="15" t="s">
        <v>5464</v>
      </c>
      <c r="H6327" s="15" t="s">
        <v>5465</v>
      </c>
      <c r="I6327" s="15" t="s">
        <v>128</v>
      </c>
      <c r="J6327" s="15" t="s">
        <v>60</v>
      </c>
      <c r="K6327" s="15" t="s">
        <v>29</v>
      </c>
      <c r="L6327" s="15" t="str">
        <f t="array" ref="L6327">_xlfn.XLOOKUP(M6327,reference_province_to_city!$A$2:$A$11,reference_province_to_city!$B$2:$B$11)</f>
        <v>Palembang</v>
      </c>
      <c r="M6327" s="15" t="s">
        <v>13</v>
      </c>
      <c r="N6327" s="15">
        <v>30111.0</v>
      </c>
      <c r="O6327" s="15">
        <f t="array" ref="O6327">_xlfn.XLOOKUP(M6327,reference_postal_code!$B$2:$B$11,reference_postal_code!$A$2:$A$11)</f>
        <v>30111</v>
      </c>
      <c r="P6327" s="15" t="s">
        <v>77</v>
      </c>
      <c r="Q6327" s="15" t="s">
        <v>7336</v>
      </c>
      <c r="R6327" s="15" t="s">
        <v>110</v>
      </c>
      <c r="S6327" s="15" t="s">
        <v>149</v>
      </c>
      <c r="T6327" s="15" t="s">
        <v>7337</v>
      </c>
      <c r="U6327" s="28">
        <v>2400000.0</v>
      </c>
      <c r="V6327" s="15">
        <v>8.0</v>
      </c>
      <c r="W6327" s="31">
        <v>0.0</v>
      </c>
      <c r="X6327" s="28">
        <v>936000.0</v>
      </c>
    </row>
    <row r="6328" ht="15.75" customHeight="1">
      <c r="A6328" s="15">
        <v>8385.0</v>
      </c>
      <c r="B6328" s="15" t="s">
        <v>8368</v>
      </c>
      <c r="C6328" s="18">
        <v>42700.0</v>
      </c>
      <c r="D6328" s="18">
        <v>42702.0</v>
      </c>
      <c r="E6328" s="18">
        <f t="shared" si="1"/>
        <v>42702</v>
      </c>
      <c r="F6328" s="15" t="s">
        <v>125</v>
      </c>
      <c r="G6328" s="15" t="s">
        <v>363</v>
      </c>
      <c r="H6328" s="15" t="s">
        <v>364</v>
      </c>
      <c r="I6328" s="15" t="s">
        <v>76</v>
      </c>
      <c r="J6328" s="15" t="s">
        <v>60</v>
      </c>
      <c r="K6328" s="15" t="s">
        <v>22</v>
      </c>
      <c r="L6328" s="15" t="str">
        <f t="array" ref="L6328">_xlfn.XLOOKUP(M6328,reference_province_to_city!$A$2:$A$11,reference_province_to_city!$B$2:$B$11)</f>
        <v>Surabaya</v>
      </c>
      <c r="M6328" s="15" t="s">
        <v>20</v>
      </c>
      <c r="N6328" s="15">
        <v>60231.0</v>
      </c>
      <c r="O6328" s="15">
        <f t="array" ref="O6328">_xlfn.XLOOKUP(M6328,reference_postal_code!$B$2:$B$11,reference_postal_code!$A$2:$A$11)</f>
        <v>60231</v>
      </c>
      <c r="P6328" s="15" t="s">
        <v>166</v>
      </c>
      <c r="Q6328" s="15" t="s">
        <v>4735</v>
      </c>
      <c r="R6328" s="15" t="s">
        <v>65</v>
      </c>
      <c r="S6328" s="15" t="s">
        <v>66</v>
      </c>
      <c r="T6328" s="15" t="s">
        <v>4736</v>
      </c>
      <c r="U6328" s="28">
        <v>200400.0</v>
      </c>
      <c r="V6328" s="15">
        <v>2.0</v>
      </c>
      <c r="W6328" s="31">
        <v>0.0</v>
      </c>
      <c r="X6328" s="28">
        <v>96192.0</v>
      </c>
    </row>
    <row r="6329" ht="15.75" customHeight="1">
      <c r="A6329" s="15">
        <v>8384.0</v>
      </c>
      <c r="B6329" s="15" t="s">
        <v>8368</v>
      </c>
      <c r="C6329" s="18">
        <v>42700.0</v>
      </c>
      <c r="D6329" s="18">
        <v>42702.0</v>
      </c>
      <c r="E6329" s="18">
        <f t="shared" si="1"/>
        <v>42702</v>
      </c>
      <c r="F6329" s="15" t="s">
        <v>125</v>
      </c>
      <c r="G6329" s="15" t="s">
        <v>363</v>
      </c>
      <c r="H6329" s="15" t="s">
        <v>364</v>
      </c>
      <c r="I6329" s="15" t="s">
        <v>76</v>
      </c>
      <c r="J6329" s="15" t="s">
        <v>60</v>
      </c>
      <c r="K6329" s="15" t="s">
        <v>22</v>
      </c>
      <c r="L6329" s="15" t="str">
        <f t="array" ref="L6329">_xlfn.XLOOKUP(M6329,reference_province_to_city!$A$2:$A$11,reference_province_to_city!$B$2:$B$11)</f>
        <v>Surabaya</v>
      </c>
      <c r="M6329" s="15" t="s">
        <v>20</v>
      </c>
      <c r="N6329" s="15">
        <v>60231.0</v>
      </c>
      <c r="O6329" s="15">
        <f t="array" ref="O6329">_xlfn.XLOOKUP(M6329,reference_postal_code!$B$2:$B$11,reference_postal_code!$A$2:$A$11)</f>
        <v>60231</v>
      </c>
      <c r="P6329" s="15" t="s">
        <v>166</v>
      </c>
      <c r="Q6329" s="15" t="s">
        <v>4253</v>
      </c>
      <c r="R6329" s="15" t="s">
        <v>110</v>
      </c>
      <c r="S6329" s="15" t="s">
        <v>149</v>
      </c>
      <c r="T6329" s="15" t="s">
        <v>4254</v>
      </c>
      <c r="U6329" s="28">
        <v>899550.0</v>
      </c>
      <c r="V6329" s="15">
        <v>3.0</v>
      </c>
      <c r="W6329" s="31">
        <v>0.0</v>
      </c>
      <c r="X6329" s="28">
        <v>224887.0</v>
      </c>
    </row>
    <row r="6330" ht="15.75" customHeight="1">
      <c r="A6330" s="15">
        <v>9650.0</v>
      </c>
      <c r="B6330" s="15" t="s">
        <v>8369</v>
      </c>
      <c r="C6330" s="18">
        <v>42700.0</v>
      </c>
      <c r="D6330" s="18">
        <v>42704.0</v>
      </c>
      <c r="E6330" s="18">
        <f t="shared" si="1"/>
        <v>42704</v>
      </c>
      <c r="F6330" s="15" t="s">
        <v>55</v>
      </c>
      <c r="G6330" s="15" t="s">
        <v>3034</v>
      </c>
      <c r="H6330" s="15" t="s">
        <v>3035</v>
      </c>
      <c r="I6330" s="15" t="s">
        <v>59</v>
      </c>
      <c r="J6330" s="15" t="s">
        <v>60</v>
      </c>
      <c r="K6330" s="15" t="s">
        <v>28</v>
      </c>
      <c r="L6330" s="15" t="str">
        <f t="array" ref="L6330">_xlfn.XLOOKUP(M6330,reference_province_to_city!$A$2:$A$11,reference_province_to_city!$B$2:$B$11)</f>
        <v>Medan</v>
      </c>
      <c r="M6330" s="15" t="s">
        <v>11</v>
      </c>
      <c r="N6330" s="15">
        <v>20111.0</v>
      </c>
      <c r="O6330" s="15">
        <f t="array" ref="O6330">_xlfn.XLOOKUP(M6330,reference_postal_code!$B$2:$B$11,reference_postal_code!$A$2:$A$11)</f>
        <v>20111</v>
      </c>
      <c r="P6330" s="15" t="s">
        <v>77</v>
      </c>
      <c r="Q6330" s="15" t="s">
        <v>3240</v>
      </c>
      <c r="R6330" s="15" t="s">
        <v>106</v>
      </c>
      <c r="S6330" s="15" t="s">
        <v>183</v>
      </c>
      <c r="T6330" s="15" t="s">
        <v>3241</v>
      </c>
      <c r="U6330" s="28">
        <v>5.109996E7</v>
      </c>
      <c r="V6330" s="15">
        <v>8.0</v>
      </c>
      <c r="W6330" s="31">
        <v>0.15</v>
      </c>
      <c r="X6330" s="28">
        <v>2404704.0</v>
      </c>
    </row>
    <row r="6331" ht="15.75" customHeight="1">
      <c r="A6331" s="15">
        <v>1455.0</v>
      </c>
      <c r="B6331" s="15" t="s">
        <v>8370</v>
      </c>
      <c r="C6331" s="18">
        <v>42700.0</v>
      </c>
      <c r="D6331" s="18">
        <v>42703.0</v>
      </c>
      <c r="E6331" s="18">
        <f t="shared" si="1"/>
        <v>42703</v>
      </c>
      <c r="F6331" s="15" t="s">
        <v>125</v>
      </c>
      <c r="G6331" s="15" t="s">
        <v>1733</v>
      </c>
      <c r="H6331" s="15" t="s">
        <v>1734</v>
      </c>
      <c r="I6331" s="15" t="s">
        <v>128</v>
      </c>
      <c r="J6331" s="15" t="s">
        <v>60</v>
      </c>
      <c r="K6331" s="15" t="s">
        <v>17</v>
      </c>
      <c r="L6331" s="15" t="str">
        <f t="array" ref="L6331">_xlfn.XLOOKUP(M6331,reference_province_to_city!$A$2:$A$11,reference_province_to_city!$B$2:$B$11)</f>
        <v>Semarang</v>
      </c>
      <c r="M6331" s="15" t="s">
        <v>15</v>
      </c>
      <c r="N6331" s="15">
        <v>50111.0</v>
      </c>
      <c r="O6331" s="15">
        <f t="array" ref="O6331">_xlfn.XLOOKUP(M6331,reference_postal_code!$B$2:$B$11,reference_postal_code!$A$2:$A$11)</f>
        <v>50111</v>
      </c>
      <c r="P6331" s="15" t="s">
        <v>77</v>
      </c>
      <c r="Q6331" s="15" t="s">
        <v>8371</v>
      </c>
      <c r="R6331" s="15" t="s">
        <v>110</v>
      </c>
      <c r="S6331" s="15" t="s">
        <v>668</v>
      </c>
      <c r="T6331" s="15" t="s">
        <v>8372</v>
      </c>
      <c r="U6331" s="28">
        <v>4.56E7</v>
      </c>
      <c r="V6331" s="15">
        <v>8.0</v>
      </c>
      <c r="W6331" s="31">
        <v>0.0</v>
      </c>
      <c r="X6331" s="28">
        <v>2.1888E7</v>
      </c>
    </row>
    <row r="6332" ht="15.75" customHeight="1">
      <c r="A6332" s="15">
        <v>9651.0</v>
      </c>
      <c r="B6332" s="15" t="s">
        <v>8369</v>
      </c>
      <c r="C6332" s="18">
        <v>42700.0</v>
      </c>
      <c r="D6332" s="18">
        <v>42704.0</v>
      </c>
      <c r="E6332" s="18">
        <f t="shared" si="1"/>
        <v>42704</v>
      </c>
      <c r="F6332" s="15" t="s">
        <v>55</v>
      </c>
      <c r="G6332" s="15" t="s">
        <v>3034</v>
      </c>
      <c r="H6332" s="15" t="s">
        <v>3035</v>
      </c>
      <c r="I6332" s="15" t="s">
        <v>59</v>
      </c>
      <c r="J6332" s="15" t="s">
        <v>60</v>
      </c>
      <c r="K6332" s="15" t="s">
        <v>28</v>
      </c>
      <c r="L6332" s="15" t="str">
        <f t="array" ref="L6332">_xlfn.XLOOKUP(M6332,reference_province_to_city!$A$2:$A$11,reference_province_to_city!$B$2:$B$11)</f>
        <v>Medan</v>
      </c>
      <c r="M6332" s="15" t="s">
        <v>11</v>
      </c>
      <c r="N6332" s="15">
        <v>20111.0</v>
      </c>
      <c r="O6332" s="15">
        <f t="array" ref="O6332">_xlfn.XLOOKUP(M6332,reference_postal_code!$B$2:$B$11,reference_postal_code!$A$2:$A$11)</f>
        <v>20111</v>
      </c>
      <c r="P6332" s="15" t="s">
        <v>77</v>
      </c>
      <c r="Q6332" s="15" t="s">
        <v>4542</v>
      </c>
      <c r="R6332" s="15" t="s">
        <v>65</v>
      </c>
      <c r="S6332" s="15" t="s">
        <v>93</v>
      </c>
      <c r="T6332" s="15" t="s">
        <v>4543</v>
      </c>
      <c r="U6332" s="28">
        <v>557550.0</v>
      </c>
      <c r="V6332" s="15">
        <v>9.0</v>
      </c>
      <c r="W6332" s="31">
        <v>0.0</v>
      </c>
      <c r="X6332" s="28">
        <v>156114.0</v>
      </c>
    </row>
    <row r="6333" ht="15.75" customHeight="1">
      <c r="A6333" s="15">
        <v>2073.0</v>
      </c>
      <c r="B6333" s="15" t="s">
        <v>8373</v>
      </c>
      <c r="C6333" s="18">
        <v>42700.0</v>
      </c>
      <c r="D6333" s="18">
        <v>42706.0</v>
      </c>
      <c r="E6333" s="18">
        <f t="shared" si="1"/>
        <v>42706</v>
      </c>
      <c r="F6333" s="15" t="s">
        <v>55</v>
      </c>
      <c r="G6333" s="15" t="s">
        <v>3870</v>
      </c>
      <c r="H6333" s="15" t="s">
        <v>3871</v>
      </c>
      <c r="I6333" s="15" t="s">
        <v>128</v>
      </c>
      <c r="J6333" s="15" t="s">
        <v>60</v>
      </c>
      <c r="K6333" s="15" t="s">
        <v>31</v>
      </c>
      <c r="L6333" s="15" t="str">
        <f t="array" ref="L6333">_xlfn.XLOOKUP(M6333,reference_province_to_city!$A$2:$A$11,reference_province_to_city!$B$2:$B$11)</f>
        <v>Balikpapan</v>
      </c>
      <c r="M6333" s="15" t="s">
        <v>21</v>
      </c>
      <c r="N6333" s="15">
        <v>76114.0</v>
      </c>
      <c r="O6333" s="15">
        <f t="array" ref="O6333">_xlfn.XLOOKUP(M6333,reference_postal_code!$B$2:$B$11,reference_postal_code!$A$2:$A$11)</f>
        <v>76114</v>
      </c>
      <c r="P6333" s="15" t="s">
        <v>166</v>
      </c>
      <c r="Q6333" s="15" t="s">
        <v>2220</v>
      </c>
      <c r="R6333" s="15" t="s">
        <v>65</v>
      </c>
      <c r="S6333" s="15" t="s">
        <v>83</v>
      </c>
      <c r="T6333" s="15" t="s">
        <v>2221</v>
      </c>
      <c r="U6333" s="28">
        <v>109680.0</v>
      </c>
      <c r="V6333" s="15">
        <v>2.0</v>
      </c>
      <c r="W6333" s="31">
        <v>0.2</v>
      </c>
      <c r="X6333" s="28">
        <v>38388.0</v>
      </c>
    </row>
    <row r="6334" ht="15.75" customHeight="1">
      <c r="A6334" s="15">
        <v>5924.0</v>
      </c>
      <c r="B6334" s="15" t="s">
        <v>8374</v>
      </c>
      <c r="C6334" s="18">
        <v>42700.0</v>
      </c>
      <c r="D6334" s="18">
        <v>42704.0</v>
      </c>
      <c r="E6334" s="18">
        <f t="shared" si="1"/>
        <v>42704</v>
      </c>
      <c r="F6334" s="15" t="s">
        <v>114</v>
      </c>
      <c r="G6334" s="15" t="s">
        <v>678</v>
      </c>
      <c r="H6334" s="15" t="s">
        <v>679</v>
      </c>
      <c r="I6334" s="15" t="s">
        <v>128</v>
      </c>
      <c r="J6334" s="15" t="s">
        <v>60</v>
      </c>
      <c r="K6334" s="15" t="s">
        <v>31</v>
      </c>
      <c r="L6334" s="15" t="str">
        <f t="array" ref="L6334">_xlfn.XLOOKUP(M6334,reference_province_to_city!$A$2:$A$11,reference_province_to_city!$B$2:$B$11)</f>
        <v>Balikpapan</v>
      </c>
      <c r="M6334" s="15" t="s">
        <v>21</v>
      </c>
      <c r="N6334" s="15">
        <v>76114.0</v>
      </c>
      <c r="O6334" s="15">
        <f t="array" ref="O6334">_xlfn.XLOOKUP(M6334,reference_postal_code!$B$2:$B$11,reference_postal_code!$A$2:$A$11)</f>
        <v>76114</v>
      </c>
      <c r="P6334" s="15" t="s">
        <v>166</v>
      </c>
      <c r="Q6334" s="15" t="s">
        <v>570</v>
      </c>
      <c r="R6334" s="15" t="s">
        <v>106</v>
      </c>
      <c r="S6334" s="15" t="s">
        <v>218</v>
      </c>
      <c r="T6334" s="15" t="s">
        <v>571</v>
      </c>
      <c r="U6334" s="28">
        <v>4697640.0</v>
      </c>
      <c r="V6334" s="15">
        <v>2.0</v>
      </c>
      <c r="W6334" s="31">
        <v>0.4</v>
      </c>
      <c r="X6334" s="28">
        <v>-1800762.0</v>
      </c>
    </row>
    <row r="6335" ht="15.75" customHeight="1">
      <c r="A6335" s="15">
        <v>1453.0</v>
      </c>
      <c r="B6335" s="15" t="s">
        <v>8370</v>
      </c>
      <c r="C6335" s="18">
        <v>42700.0</v>
      </c>
      <c r="D6335" s="18">
        <v>42703.0</v>
      </c>
      <c r="E6335" s="18">
        <f t="shared" si="1"/>
        <v>42703</v>
      </c>
      <c r="F6335" s="15" t="s">
        <v>125</v>
      </c>
      <c r="G6335" s="15" t="s">
        <v>1733</v>
      </c>
      <c r="H6335" s="15" t="s">
        <v>1734</v>
      </c>
      <c r="I6335" s="15" t="s">
        <v>128</v>
      </c>
      <c r="J6335" s="15" t="s">
        <v>60</v>
      </c>
      <c r="K6335" s="15" t="s">
        <v>17</v>
      </c>
      <c r="L6335" s="15" t="str">
        <f t="array" ref="L6335">_xlfn.XLOOKUP(M6335,reference_province_to_city!$A$2:$A$11,reference_province_to_city!$B$2:$B$11)</f>
        <v>Semarang</v>
      </c>
      <c r="M6335" s="15" t="s">
        <v>15</v>
      </c>
      <c r="N6335" s="15">
        <v>50111.0</v>
      </c>
      <c r="O6335" s="15">
        <f t="array" ref="O6335">_xlfn.XLOOKUP(M6335,reference_postal_code!$B$2:$B$11,reference_postal_code!$A$2:$A$11)</f>
        <v>50111</v>
      </c>
      <c r="P6335" s="15" t="s">
        <v>77</v>
      </c>
      <c r="Q6335" s="15" t="s">
        <v>360</v>
      </c>
      <c r="R6335" s="15" t="s">
        <v>65</v>
      </c>
      <c r="S6335" s="15" t="s">
        <v>83</v>
      </c>
      <c r="T6335" s="15" t="s">
        <v>361</v>
      </c>
      <c r="U6335" s="28">
        <v>1375200.0</v>
      </c>
      <c r="V6335" s="15">
        <v>3.0</v>
      </c>
      <c r="W6335" s="31">
        <v>0.0</v>
      </c>
      <c r="X6335" s="28">
        <v>687600.0</v>
      </c>
    </row>
    <row r="6336" ht="15.75" customHeight="1">
      <c r="A6336" s="15">
        <v>1454.0</v>
      </c>
      <c r="B6336" s="15" t="s">
        <v>8370</v>
      </c>
      <c r="C6336" s="18">
        <v>42700.0</v>
      </c>
      <c r="D6336" s="18">
        <v>42703.0</v>
      </c>
      <c r="E6336" s="18">
        <f t="shared" si="1"/>
        <v>42703</v>
      </c>
      <c r="F6336" s="15" t="s">
        <v>125</v>
      </c>
      <c r="G6336" s="15" t="s">
        <v>1733</v>
      </c>
      <c r="H6336" s="15" t="s">
        <v>1734</v>
      </c>
      <c r="I6336" s="15" t="s">
        <v>128</v>
      </c>
      <c r="J6336" s="15" t="s">
        <v>60</v>
      </c>
      <c r="K6336" s="15" t="s">
        <v>1069</v>
      </c>
      <c r="L6336" s="15" t="str">
        <f t="array" ref="L6336">_xlfn.XLOOKUP(M6336,reference_province_to_city!$A$2:$A$11,reference_province_to_city!$B$2:$B$11)</f>
        <v>Semarang</v>
      </c>
      <c r="M6336" s="15" t="s">
        <v>15</v>
      </c>
      <c r="N6336" s="15">
        <v>50111.0</v>
      </c>
      <c r="O6336" s="15">
        <f t="array" ref="O6336">_xlfn.XLOOKUP(M6336,reference_postal_code!$B$2:$B$11,reference_postal_code!$A$2:$A$11)</f>
        <v>50111</v>
      </c>
      <c r="P6336" s="15" t="s">
        <v>77</v>
      </c>
      <c r="Q6336" s="15" t="s">
        <v>5698</v>
      </c>
      <c r="R6336" s="15" t="s">
        <v>65</v>
      </c>
      <c r="S6336" s="15" t="s">
        <v>83</v>
      </c>
      <c r="T6336" s="15" t="s">
        <v>5699</v>
      </c>
      <c r="U6336" s="28">
        <v>506250.0</v>
      </c>
      <c r="V6336" s="15">
        <v>5.0</v>
      </c>
      <c r="W6336" s="31">
        <v>0.0</v>
      </c>
      <c r="X6336" s="28">
        <v>253125.0</v>
      </c>
    </row>
    <row r="6337" ht="15.75" customHeight="1">
      <c r="A6337" s="15">
        <v>7729.0</v>
      </c>
      <c r="B6337" s="15" t="s">
        <v>8375</v>
      </c>
      <c r="C6337" s="18">
        <v>42700.0</v>
      </c>
      <c r="D6337" s="18">
        <v>42706.0</v>
      </c>
      <c r="E6337" s="18">
        <f t="shared" si="1"/>
        <v>42706</v>
      </c>
      <c r="F6337" s="15" t="s">
        <v>55</v>
      </c>
      <c r="G6337" s="15" t="s">
        <v>1583</v>
      </c>
      <c r="H6337" s="15" t="s">
        <v>1584</v>
      </c>
      <c r="I6337" s="15" t="s">
        <v>59</v>
      </c>
      <c r="J6337" s="15" t="s">
        <v>60</v>
      </c>
      <c r="K6337" s="15" t="s">
        <v>33</v>
      </c>
      <c r="L6337" s="15" t="str">
        <f t="array" ref="L6337">_xlfn.XLOOKUP(M6337,reference_province_to_city!$A$2:$A$11,reference_province_to_city!$B$2:$B$11)</f>
        <v>Makassar</v>
      </c>
      <c r="M6337" s="15" t="s">
        <v>25</v>
      </c>
      <c r="O6337" s="15">
        <f t="array" ref="O6337">_xlfn.XLOOKUP(M6337,reference_postal_code!$B$2:$B$11,reference_postal_code!$A$2:$A$11)</f>
        <v>90111</v>
      </c>
      <c r="P6337" s="15" t="s">
        <v>63</v>
      </c>
      <c r="Q6337" s="15" t="s">
        <v>1488</v>
      </c>
      <c r="R6337" s="15" t="s">
        <v>65</v>
      </c>
      <c r="S6337" s="15" t="s">
        <v>93</v>
      </c>
      <c r="T6337" s="15" t="s">
        <v>881</v>
      </c>
      <c r="U6337" s="28">
        <v>267840.0</v>
      </c>
      <c r="V6337" s="15">
        <v>4.0</v>
      </c>
      <c r="W6337" s="31">
        <v>0.2</v>
      </c>
      <c r="X6337" s="28">
        <v>63612.0</v>
      </c>
    </row>
    <row r="6338" ht="15.75" customHeight="1">
      <c r="A6338" s="15">
        <v>5274.0</v>
      </c>
      <c r="B6338" s="15" t="s">
        <v>8376</v>
      </c>
      <c r="C6338" s="18">
        <v>42700.0</v>
      </c>
      <c r="D6338" s="18">
        <v>42703.0</v>
      </c>
      <c r="E6338" s="18">
        <f t="shared" si="1"/>
        <v>42703</v>
      </c>
      <c r="F6338" s="15" t="s">
        <v>125</v>
      </c>
      <c r="G6338" s="15" t="s">
        <v>1568</v>
      </c>
      <c r="H6338" s="15" t="s">
        <v>1569</v>
      </c>
      <c r="I6338" s="15" t="s">
        <v>76</v>
      </c>
      <c r="J6338" s="15" t="s">
        <v>60</v>
      </c>
      <c r="L6338" s="15" t="str">
        <f t="array" ref="L6338">_xlfn.XLOOKUP(M6338,reference_province_to_city!$A$2:$A$11,reference_province_to_city!$B$2:$B$11)</f>
        <v>Jakarta</v>
      </c>
      <c r="M6338" s="15" t="s">
        <v>7</v>
      </c>
      <c r="N6338" s="15">
        <v>10110.0</v>
      </c>
      <c r="O6338" s="15">
        <f t="array" ref="O6338">_xlfn.XLOOKUP(M6338,reference_postal_code!$B$2:$B$11,reference_postal_code!$A$2:$A$11)</f>
        <v>10110</v>
      </c>
      <c r="P6338" s="15" t="s">
        <v>117</v>
      </c>
      <c r="Q6338" s="15" t="s">
        <v>994</v>
      </c>
      <c r="R6338" s="15" t="s">
        <v>65</v>
      </c>
      <c r="S6338" s="15" t="s">
        <v>83</v>
      </c>
      <c r="T6338" s="15" t="s">
        <v>995</v>
      </c>
      <c r="U6338" s="28">
        <v>56160.0</v>
      </c>
      <c r="V6338" s="15">
        <v>4.0</v>
      </c>
      <c r="W6338" s="31">
        <v>0.7</v>
      </c>
      <c r="X6338" s="28">
        <v>-39312.0</v>
      </c>
    </row>
    <row r="6339" ht="15.75" customHeight="1">
      <c r="A6339" s="15">
        <v>2242.0</v>
      </c>
      <c r="B6339" s="15" t="s">
        <v>8377</v>
      </c>
      <c r="C6339" s="18">
        <v>42700.0</v>
      </c>
      <c r="D6339" s="18">
        <v>42705.0</v>
      </c>
      <c r="E6339" s="18">
        <f t="shared" si="1"/>
        <v>42705</v>
      </c>
      <c r="F6339" s="15" t="s">
        <v>55</v>
      </c>
      <c r="G6339" s="15" t="s">
        <v>1457</v>
      </c>
      <c r="H6339" s="15" t="s">
        <v>1458</v>
      </c>
      <c r="I6339" s="15" t="s">
        <v>59</v>
      </c>
      <c r="J6339" s="15" t="s">
        <v>60</v>
      </c>
      <c r="K6339" s="15" t="s">
        <v>33</v>
      </c>
      <c r="L6339" s="15" t="str">
        <f t="array" ref="L6339">_xlfn.XLOOKUP(M6339,reference_province_to_city!$A$2:$A$11,reference_province_to_city!$B$2:$B$11)</f>
        <v>Makassar</v>
      </c>
      <c r="M6339" s="15" t="s">
        <v>25</v>
      </c>
      <c r="N6339" s="15">
        <v>90111.0</v>
      </c>
      <c r="O6339" s="15">
        <f t="array" ref="O6339">_xlfn.XLOOKUP(M6339,reference_postal_code!$B$2:$B$11,reference_postal_code!$A$2:$A$11)</f>
        <v>90111</v>
      </c>
      <c r="P6339" s="15" t="s">
        <v>63</v>
      </c>
      <c r="Q6339" s="15" t="s">
        <v>5618</v>
      </c>
      <c r="R6339" s="15" t="s">
        <v>110</v>
      </c>
      <c r="S6339" s="15" t="s">
        <v>111</v>
      </c>
      <c r="T6339" s="15" t="s">
        <v>5619</v>
      </c>
      <c r="U6339" s="28">
        <v>7424730.0</v>
      </c>
      <c r="V6339" s="15">
        <v>3.0</v>
      </c>
      <c r="W6339" s="31">
        <v>0.4</v>
      </c>
      <c r="X6339" s="28">
        <v>-1732437.0</v>
      </c>
    </row>
    <row r="6340" ht="15.75" customHeight="1">
      <c r="A6340" s="15">
        <v>9653.0</v>
      </c>
      <c r="B6340" s="15" t="s">
        <v>8369</v>
      </c>
      <c r="C6340" s="18">
        <v>42700.0</v>
      </c>
      <c r="D6340" s="18">
        <v>42704.0</v>
      </c>
      <c r="E6340" s="18">
        <f t="shared" si="1"/>
        <v>42704</v>
      </c>
      <c r="F6340" s="15" t="s">
        <v>55</v>
      </c>
      <c r="G6340" s="15" t="s">
        <v>3034</v>
      </c>
      <c r="H6340" s="15" t="s">
        <v>3035</v>
      </c>
      <c r="I6340" s="15" t="s">
        <v>59</v>
      </c>
      <c r="J6340" s="15" t="s">
        <v>60</v>
      </c>
      <c r="K6340" s="15" t="s">
        <v>28</v>
      </c>
      <c r="L6340" s="15" t="str">
        <f t="array" ref="L6340">_xlfn.XLOOKUP(M6340,reference_province_to_city!$A$2:$A$11,reference_province_to_city!$B$2:$B$11)</f>
        <v>Medan</v>
      </c>
      <c r="M6340" s="15" t="s">
        <v>11</v>
      </c>
      <c r="N6340" s="15">
        <v>20111.0</v>
      </c>
      <c r="O6340" s="15">
        <f t="array" ref="O6340">_xlfn.XLOOKUP(M6340,reference_postal_code!$B$2:$B$11,reference_postal_code!$A$2:$A$11)</f>
        <v>20111</v>
      </c>
      <c r="P6340" s="15" t="s">
        <v>77</v>
      </c>
      <c r="Q6340" s="15" t="s">
        <v>5236</v>
      </c>
      <c r="R6340" s="15" t="s">
        <v>106</v>
      </c>
      <c r="S6340" s="15" t="s">
        <v>139</v>
      </c>
      <c r="T6340" s="15" t="s">
        <v>5237</v>
      </c>
      <c r="U6340" s="28">
        <v>8930700.0</v>
      </c>
      <c r="V6340" s="15">
        <v>6.0</v>
      </c>
      <c r="W6340" s="31">
        <v>0.0</v>
      </c>
      <c r="X6340" s="28">
        <v>4465350.0</v>
      </c>
    </row>
    <row r="6341" ht="15.75" customHeight="1">
      <c r="A6341" s="15">
        <v>9652.0</v>
      </c>
      <c r="B6341" s="15" t="s">
        <v>8369</v>
      </c>
      <c r="C6341" s="18">
        <v>42700.0</v>
      </c>
      <c r="D6341" s="18">
        <v>42704.0</v>
      </c>
      <c r="E6341" s="18">
        <f t="shared" si="1"/>
        <v>42704</v>
      </c>
      <c r="F6341" s="15" t="s">
        <v>55</v>
      </c>
      <c r="G6341" s="15" t="s">
        <v>3034</v>
      </c>
      <c r="H6341" s="15" t="s">
        <v>3035</v>
      </c>
      <c r="I6341" s="15" t="s">
        <v>59</v>
      </c>
      <c r="J6341" s="15" t="s">
        <v>60</v>
      </c>
      <c r="K6341" s="15" t="s">
        <v>28</v>
      </c>
      <c r="L6341" s="15" t="str">
        <f t="array" ref="L6341">_xlfn.XLOOKUP(M6341,reference_province_to_city!$A$2:$A$11,reference_province_to_city!$B$2:$B$11)</f>
        <v>Medan</v>
      </c>
      <c r="M6341" s="15" t="s">
        <v>11</v>
      </c>
      <c r="N6341" s="15">
        <v>20111.0</v>
      </c>
      <c r="O6341" s="15">
        <f t="array" ref="O6341">_xlfn.XLOOKUP(M6341,reference_postal_code!$B$2:$B$11,reference_postal_code!$A$2:$A$11)</f>
        <v>20111</v>
      </c>
      <c r="P6341" s="15" t="s">
        <v>77</v>
      </c>
      <c r="Q6341" s="15" t="s">
        <v>8238</v>
      </c>
      <c r="R6341" s="15" t="s">
        <v>65</v>
      </c>
      <c r="S6341" s="15" t="s">
        <v>222</v>
      </c>
      <c r="T6341" s="15" t="s">
        <v>8239</v>
      </c>
      <c r="U6341" s="28">
        <v>974400.0</v>
      </c>
      <c r="V6341" s="15">
        <v>2.0</v>
      </c>
      <c r="W6341" s="31">
        <v>0.0</v>
      </c>
      <c r="X6341" s="28">
        <v>292320.0</v>
      </c>
    </row>
    <row r="6342" ht="15.75" customHeight="1">
      <c r="A6342" s="15">
        <v>9124.0</v>
      </c>
      <c r="B6342" s="15" t="s">
        <v>8378</v>
      </c>
      <c r="C6342" s="18">
        <v>42700.0</v>
      </c>
      <c r="D6342" s="18">
        <v>42702.0</v>
      </c>
      <c r="E6342" s="18">
        <f t="shared" si="1"/>
        <v>42702</v>
      </c>
      <c r="F6342" s="15" t="s">
        <v>114</v>
      </c>
      <c r="G6342" s="15" t="s">
        <v>2133</v>
      </c>
      <c r="H6342" s="15" t="s">
        <v>2134</v>
      </c>
      <c r="I6342" s="15" t="s">
        <v>59</v>
      </c>
      <c r="J6342" s="15" t="s">
        <v>60</v>
      </c>
      <c r="K6342" s="15" t="s">
        <v>28</v>
      </c>
      <c r="L6342" s="15" t="str">
        <f t="array" ref="L6342">_xlfn.XLOOKUP(M6342,reference_province_to_city!$A$2:$A$11,reference_province_to_city!$B$2:$B$11)</f>
        <v>Medan</v>
      </c>
      <c r="M6342" s="15" t="s">
        <v>11</v>
      </c>
      <c r="N6342" s="15">
        <v>20111.0</v>
      </c>
      <c r="O6342" s="15">
        <f t="array" ref="O6342">_xlfn.XLOOKUP(M6342,reference_postal_code!$B$2:$B$11,reference_postal_code!$A$2:$A$11)</f>
        <v>20111</v>
      </c>
      <c r="P6342" s="15" t="s">
        <v>77</v>
      </c>
      <c r="Q6342" s="15" t="s">
        <v>4784</v>
      </c>
      <c r="R6342" s="15" t="s">
        <v>65</v>
      </c>
      <c r="S6342" s="15" t="s">
        <v>83</v>
      </c>
      <c r="T6342" s="15" t="s">
        <v>4785</v>
      </c>
      <c r="U6342" s="28">
        <v>1181385.0</v>
      </c>
      <c r="V6342" s="15">
        <v>9.0</v>
      </c>
      <c r="W6342" s="31">
        <v>0.7</v>
      </c>
      <c r="X6342" s="28">
        <v>-866349.0</v>
      </c>
    </row>
    <row r="6343" ht="15.75" customHeight="1">
      <c r="A6343" s="15">
        <v>1452.0</v>
      </c>
      <c r="B6343" s="15" t="s">
        <v>8370</v>
      </c>
      <c r="C6343" s="18">
        <v>42700.0</v>
      </c>
      <c r="D6343" s="18">
        <v>42703.0</v>
      </c>
      <c r="E6343" s="18">
        <f t="shared" si="1"/>
        <v>42703</v>
      </c>
      <c r="F6343" s="15" t="s">
        <v>125</v>
      </c>
      <c r="G6343" s="15" t="s">
        <v>1733</v>
      </c>
      <c r="H6343" s="15" t="s">
        <v>1734</v>
      </c>
      <c r="I6343" s="15" t="s">
        <v>128</v>
      </c>
      <c r="J6343" s="15" t="s">
        <v>60</v>
      </c>
      <c r="K6343" s="15" t="s">
        <v>17</v>
      </c>
      <c r="L6343" s="15" t="str">
        <f t="array" ref="L6343">_xlfn.XLOOKUP(M6343,reference_province_to_city!$A$2:$A$11,reference_province_to_city!$B$2:$B$11)</f>
        <v>Semarang</v>
      </c>
      <c r="M6343" s="15" t="s">
        <v>15</v>
      </c>
      <c r="N6343" s="15">
        <v>50111.0</v>
      </c>
      <c r="O6343" s="15">
        <f t="array" ref="O6343">_xlfn.XLOOKUP(M6343,reference_postal_code!$B$2:$B$11,reference_postal_code!$A$2:$A$11)</f>
        <v>50111</v>
      </c>
      <c r="P6343" s="15" t="s">
        <v>77</v>
      </c>
      <c r="Q6343" s="15" t="s">
        <v>1820</v>
      </c>
      <c r="R6343" s="15" t="s">
        <v>65</v>
      </c>
      <c r="S6343" s="15" t="s">
        <v>66</v>
      </c>
      <c r="T6343" s="15" t="s">
        <v>1821</v>
      </c>
      <c r="U6343" s="28">
        <v>1064700.0</v>
      </c>
      <c r="V6343" s="15">
        <v>7.0</v>
      </c>
      <c r="W6343" s="31">
        <v>0.0</v>
      </c>
      <c r="X6343" s="28">
        <v>521703.0</v>
      </c>
    </row>
    <row r="6344" ht="15.75" customHeight="1">
      <c r="A6344" s="15">
        <v>7201.0</v>
      </c>
      <c r="B6344" s="15" t="s">
        <v>8379</v>
      </c>
      <c r="C6344" s="18">
        <v>42701.0</v>
      </c>
      <c r="D6344" s="18">
        <v>42707.0</v>
      </c>
      <c r="E6344" s="18">
        <f t="shared" si="1"/>
        <v>42707</v>
      </c>
      <c r="F6344" s="15" t="s">
        <v>55</v>
      </c>
      <c r="G6344" s="15" t="s">
        <v>1683</v>
      </c>
      <c r="H6344" s="15" t="s">
        <v>1684</v>
      </c>
      <c r="I6344" s="15" t="s">
        <v>59</v>
      </c>
      <c r="J6344" s="15" t="s">
        <v>60</v>
      </c>
      <c r="K6344" s="15" t="s">
        <v>10</v>
      </c>
      <c r="L6344" s="15" t="str">
        <f t="array" ref="L6344">_xlfn.XLOOKUP(M6344,reference_province_to_city!$A$2:$A$11,reference_province_to_city!$B$2:$B$11)</f>
        <v>Jakarta</v>
      </c>
      <c r="M6344" s="15" t="s">
        <v>7</v>
      </c>
      <c r="N6344" s="15">
        <v>10110.0</v>
      </c>
      <c r="O6344" s="15">
        <f t="array" ref="O6344">_xlfn.XLOOKUP(M6344,reference_postal_code!$B$2:$B$11,reference_postal_code!$A$2:$A$11)</f>
        <v>10110</v>
      </c>
      <c r="P6344" s="15" t="s">
        <v>117</v>
      </c>
      <c r="Q6344" s="15" t="s">
        <v>4505</v>
      </c>
      <c r="R6344" s="15" t="s">
        <v>110</v>
      </c>
      <c r="S6344" s="15" t="s">
        <v>111</v>
      </c>
      <c r="T6344" s="15" t="s">
        <v>4506</v>
      </c>
      <c r="U6344" s="28">
        <v>1751400.0</v>
      </c>
      <c r="V6344" s="15">
        <v>1.0</v>
      </c>
      <c r="W6344" s="31">
        <v>0.2</v>
      </c>
      <c r="X6344" s="28">
        <v>218925.0</v>
      </c>
    </row>
    <row r="6345" ht="15.75" customHeight="1">
      <c r="A6345" s="15">
        <v>9812.0</v>
      </c>
      <c r="B6345" s="15" t="s">
        <v>8380</v>
      </c>
      <c r="C6345" s="18">
        <v>42701.0</v>
      </c>
      <c r="D6345" s="18">
        <v>42704.0</v>
      </c>
      <c r="E6345" s="18">
        <f t="shared" si="1"/>
        <v>42704</v>
      </c>
      <c r="F6345" s="15" t="s">
        <v>125</v>
      </c>
      <c r="G6345" s="15" t="s">
        <v>800</v>
      </c>
      <c r="H6345" s="15" t="s">
        <v>801</v>
      </c>
      <c r="I6345" s="15" t="s">
        <v>59</v>
      </c>
      <c r="J6345" s="15" t="s">
        <v>60</v>
      </c>
      <c r="K6345" s="15" t="s">
        <v>10</v>
      </c>
      <c r="L6345" s="15" t="str">
        <f t="array" ref="L6345">_xlfn.XLOOKUP(M6345,reference_province_to_city!$A$2:$A$11,reference_province_to_city!$B$2:$B$11)</f>
        <v>Jakarta</v>
      </c>
      <c r="M6345" s="15" t="s">
        <v>7</v>
      </c>
      <c r="N6345" s="15">
        <v>10110.0</v>
      </c>
      <c r="O6345" s="15">
        <f t="array" ref="O6345">_xlfn.XLOOKUP(M6345,reference_postal_code!$B$2:$B$11,reference_postal_code!$A$2:$A$11)</f>
        <v>10110</v>
      </c>
      <c r="P6345" s="15" t="s">
        <v>117</v>
      </c>
      <c r="Q6345" s="15" t="s">
        <v>8381</v>
      </c>
      <c r="R6345" s="15" t="s">
        <v>65</v>
      </c>
      <c r="S6345" s="15" t="s">
        <v>66</v>
      </c>
      <c r="T6345" s="15" t="s">
        <v>8382</v>
      </c>
      <c r="U6345" s="28">
        <v>388800.0</v>
      </c>
      <c r="V6345" s="15">
        <v>4.0</v>
      </c>
      <c r="W6345" s="31">
        <v>0.0</v>
      </c>
      <c r="X6345" s="28">
        <v>186624.0</v>
      </c>
    </row>
    <row r="6346" ht="15.75" customHeight="1">
      <c r="A6346" s="15">
        <v>1932.0</v>
      </c>
      <c r="B6346" s="15" t="s">
        <v>8383</v>
      </c>
      <c r="C6346" s="18">
        <v>42701.0</v>
      </c>
      <c r="D6346" s="18">
        <v>42703.0</v>
      </c>
      <c r="E6346" s="18">
        <f t="shared" si="1"/>
        <v>42703</v>
      </c>
      <c r="F6346" s="15" t="s">
        <v>114</v>
      </c>
      <c r="G6346" s="15" t="s">
        <v>4579</v>
      </c>
      <c r="H6346" s="15" t="s">
        <v>4580</v>
      </c>
      <c r="I6346" s="15" t="s">
        <v>59</v>
      </c>
      <c r="J6346" s="15" t="s">
        <v>60</v>
      </c>
      <c r="K6346" s="15" t="s">
        <v>28</v>
      </c>
      <c r="L6346" s="15" t="str">
        <f t="array" ref="L6346">_xlfn.XLOOKUP(M6346,reference_province_to_city!$A$2:$A$11,reference_province_to_city!$B$2:$B$11)</f>
        <v>Medan</v>
      </c>
      <c r="M6346" s="15" t="s">
        <v>11</v>
      </c>
      <c r="N6346" s="15">
        <v>20111.0</v>
      </c>
      <c r="O6346" s="15">
        <f t="array" ref="O6346">_xlfn.XLOOKUP(M6346,reference_postal_code!$B$2:$B$11,reference_postal_code!$A$2:$A$11)</f>
        <v>20111</v>
      </c>
      <c r="P6346" s="15" t="s">
        <v>77</v>
      </c>
      <c r="Q6346" s="15" t="s">
        <v>8384</v>
      </c>
      <c r="R6346" s="15" t="s">
        <v>110</v>
      </c>
      <c r="S6346" s="15" t="s">
        <v>111</v>
      </c>
      <c r="T6346" s="15" t="s">
        <v>8385</v>
      </c>
      <c r="U6346" s="28">
        <v>4079880.0</v>
      </c>
      <c r="V6346" s="15">
        <v>1.0</v>
      </c>
      <c r="W6346" s="31">
        <v>0.2</v>
      </c>
      <c r="X6346" s="28">
        <v>356990.0</v>
      </c>
    </row>
    <row r="6347" ht="15.75" customHeight="1">
      <c r="A6347" s="15">
        <v>3476.0</v>
      </c>
      <c r="B6347" s="15" t="s">
        <v>8386</v>
      </c>
      <c r="C6347" s="18">
        <v>42701.0</v>
      </c>
      <c r="D6347" s="18">
        <v>42704.0</v>
      </c>
      <c r="E6347" s="18">
        <f t="shared" si="1"/>
        <v>42704</v>
      </c>
      <c r="F6347" s="15" t="s">
        <v>125</v>
      </c>
      <c r="G6347" s="15" t="s">
        <v>2077</v>
      </c>
      <c r="H6347" s="15" t="s">
        <v>2078</v>
      </c>
      <c r="I6347" s="15" t="s">
        <v>128</v>
      </c>
      <c r="J6347" s="15" t="s">
        <v>60</v>
      </c>
      <c r="K6347" s="15" t="s">
        <v>31</v>
      </c>
      <c r="L6347" s="15" t="str">
        <f t="array" ref="L6347">_xlfn.XLOOKUP(M6347,reference_province_to_city!$A$2:$A$11,reference_province_to_city!$B$2:$B$11)</f>
        <v>Balikpapan</v>
      </c>
      <c r="M6347" s="15" t="s">
        <v>21</v>
      </c>
      <c r="N6347" s="15">
        <v>76114.0</v>
      </c>
      <c r="O6347" s="15">
        <f t="array" ref="O6347">_xlfn.XLOOKUP(M6347,reference_postal_code!$B$2:$B$11,reference_postal_code!$A$2:$A$11)</f>
        <v>76114</v>
      </c>
      <c r="P6347" s="15" t="s">
        <v>166</v>
      </c>
      <c r="Q6347" s="15" t="s">
        <v>3177</v>
      </c>
      <c r="R6347" s="15" t="s">
        <v>110</v>
      </c>
      <c r="S6347" s="15" t="s">
        <v>149</v>
      </c>
      <c r="T6347" s="15" t="s">
        <v>3178</v>
      </c>
      <c r="U6347" s="28">
        <v>524250.0</v>
      </c>
      <c r="V6347" s="15">
        <v>5.0</v>
      </c>
      <c r="W6347" s="31">
        <v>0.0</v>
      </c>
      <c r="X6347" s="28">
        <v>230670.0</v>
      </c>
    </row>
    <row r="6348" ht="15.75" customHeight="1">
      <c r="A6348" s="15">
        <v>9813.0</v>
      </c>
      <c r="B6348" s="15" t="s">
        <v>8380</v>
      </c>
      <c r="C6348" s="18">
        <v>42701.0</v>
      </c>
      <c r="D6348" s="18">
        <v>42704.0</v>
      </c>
      <c r="E6348" s="18">
        <f t="shared" si="1"/>
        <v>42704</v>
      </c>
      <c r="F6348" s="15" t="s">
        <v>125</v>
      </c>
      <c r="G6348" s="15" t="s">
        <v>800</v>
      </c>
      <c r="H6348" s="15" t="s">
        <v>801</v>
      </c>
      <c r="I6348" s="15" t="s">
        <v>59</v>
      </c>
      <c r="J6348" s="15" t="s">
        <v>60</v>
      </c>
      <c r="K6348" s="15" t="s">
        <v>10</v>
      </c>
      <c r="L6348" s="15" t="str">
        <f t="array" ref="L6348">_xlfn.XLOOKUP(M6348,reference_province_to_city!$A$2:$A$11,reference_province_to_city!$B$2:$B$11)</f>
        <v>Jakarta</v>
      </c>
      <c r="M6348" s="15" t="s">
        <v>7</v>
      </c>
      <c r="N6348" s="15">
        <v>10110.0</v>
      </c>
      <c r="O6348" s="15">
        <f t="array" ref="O6348">_xlfn.XLOOKUP(M6348,reference_postal_code!$B$2:$B$11,reference_postal_code!$A$2:$A$11)</f>
        <v>10110</v>
      </c>
      <c r="P6348" s="15" t="s">
        <v>117</v>
      </c>
      <c r="Q6348" s="15" t="s">
        <v>2393</v>
      </c>
      <c r="R6348" s="15" t="s">
        <v>65</v>
      </c>
      <c r="S6348" s="15" t="s">
        <v>93</v>
      </c>
      <c r="T6348" s="15" t="s">
        <v>2394</v>
      </c>
      <c r="U6348" s="28">
        <v>519750.0</v>
      </c>
      <c r="V6348" s="15">
        <v>3.0</v>
      </c>
      <c r="W6348" s="31">
        <v>0.0</v>
      </c>
      <c r="X6348" s="28">
        <v>145530.0</v>
      </c>
    </row>
    <row r="6349" ht="15.75" customHeight="1">
      <c r="A6349" s="15">
        <v>1772.0</v>
      </c>
      <c r="B6349" s="15" t="s">
        <v>8387</v>
      </c>
      <c r="C6349" s="18">
        <v>42701.0</v>
      </c>
      <c r="D6349" s="18">
        <v>42703.0</v>
      </c>
      <c r="E6349" s="18">
        <f t="shared" si="1"/>
        <v>42703</v>
      </c>
      <c r="F6349" s="15" t="s">
        <v>114</v>
      </c>
      <c r="G6349" s="15" t="s">
        <v>3726</v>
      </c>
      <c r="H6349" s="15" t="s">
        <v>3727</v>
      </c>
      <c r="I6349" s="15" t="s">
        <v>128</v>
      </c>
      <c r="J6349" s="15" t="s">
        <v>60</v>
      </c>
      <c r="K6349" s="15" t="s">
        <v>19</v>
      </c>
      <c r="L6349" s="15" t="str">
        <f t="array" ref="L6349">_xlfn.XLOOKUP(M6349,reference_province_to_city!$A$2:$A$11,reference_province_to_city!$B$2:$B$11)</f>
        <v>Yogyakarta</v>
      </c>
      <c r="M6349" s="15" t="s">
        <v>18</v>
      </c>
      <c r="N6349" s="15">
        <v>55111.0</v>
      </c>
      <c r="O6349" s="15">
        <f t="array" ref="O6349">_xlfn.XLOOKUP(M6349,reference_postal_code!$B$2:$B$11,reference_postal_code!$A$2:$A$11)</f>
        <v>55111</v>
      </c>
      <c r="P6349" s="15" t="s">
        <v>77</v>
      </c>
      <c r="Q6349" s="15" t="s">
        <v>322</v>
      </c>
      <c r="R6349" s="15" t="s">
        <v>65</v>
      </c>
      <c r="S6349" s="15" t="s">
        <v>87</v>
      </c>
      <c r="T6349" s="15" t="s">
        <v>323</v>
      </c>
      <c r="U6349" s="28">
        <v>1469760.0</v>
      </c>
      <c r="V6349" s="15">
        <v>2.0</v>
      </c>
      <c r="W6349" s="31">
        <v>0.2</v>
      </c>
      <c r="X6349" s="28">
        <v>-367440.0</v>
      </c>
    </row>
    <row r="6350" ht="15.75" customHeight="1">
      <c r="A6350" s="15">
        <v>3477.0</v>
      </c>
      <c r="B6350" s="15" t="s">
        <v>8386</v>
      </c>
      <c r="C6350" s="18">
        <v>42701.0</v>
      </c>
      <c r="D6350" s="18">
        <v>42704.0</v>
      </c>
      <c r="E6350" s="18">
        <f t="shared" si="1"/>
        <v>42704</v>
      </c>
      <c r="F6350" s="15" t="s">
        <v>125</v>
      </c>
      <c r="G6350" s="15" t="s">
        <v>2077</v>
      </c>
      <c r="H6350" s="15" t="s">
        <v>2078</v>
      </c>
      <c r="I6350" s="15" t="s">
        <v>128</v>
      </c>
      <c r="J6350" s="15" t="s">
        <v>60</v>
      </c>
      <c r="K6350" s="15" t="s">
        <v>31</v>
      </c>
      <c r="L6350" s="15" t="str">
        <f t="array" ref="L6350">_xlfn.XLOOKUP(M6350,reference_province_to_city!$A$2:$A$11,reference_province_to_city!$B$2:$B$11)</f>
        <v>Balikpapan</v>
      </c>
      <c r="M6350" s="15" t="s">
        <v>21</v>
      </c>
      <c r="N6350" s="15">
        <v>76114.0</v>
      </c>
      <c r="O6350" s="15">
        <f t="array" ref="O6350">_xlfn.XLOOKUP(M6350,reference_postal_code!$B$2:$B$11,reference_postal_code!$A$2:$A$11)</f>
        <v>76114</v>
      </c>
      <c r="P6350" s="15" t="s">
        <v>166</v>
      </c>
      <c r="Q6350" s="15" t="s">
        <v>1615</v>
      </c>
      <c r="R6350" s="15" t="s">
        <v>65</v>
      </c>
      <c r="S6350" s="15" t="s">
        <v>83</v>
      </c>
      <c r="T6350" s="15" t="s">
        <v>1616</v>
      </c>
      <c r="U6350" s="28">
        <v>2280000.0</v>
      </c>
      <c r="V6350" s="15">
        <v>5.0</v>
      </c>
      <c r="W6350" s="31">
        <v>0.0</v>
      </c>
      <c r="X6350" s="28">
        <v>1048800.0</v>
      </c>
    </row>
    <row r="6351" ht="15.75" customHeight="1">
      <c r="A6351" s="15">
        <v>5902.0</v>
      </c>
      <c r="B6351" s="15" t="s">
        <v>8388</v>
      </c>
      <c r="C6351" s="18">
        <v>42701.0</v>
      </c>
      <c r="D6351" s="18">
        <v>42706.0</v>
      </c>
      <c r="E6351" s="18">
        <f t="shared" si="1"/>
        <v>42706</v>
      </c>
      <c r="F6351" s="15" t="s">
        <v>55</v>
      </c>
      <c r="G6351" s="15" t="s">
        <v>4726</v>
      </c>
      <c r="H6351" s="15" t="s">
        <v>4727</v>
      </c>
      <c r="I6351" s="15" t="s">
        <v>128</v>
      </c>
      <c r="J6351" s="15" t="s">
        <v>60</v>
      </c>
      <c r="K6351" s="15" t="s">
        <v>14</v>
      </c>
      <c r="L6351" s="15" t="str">
        <f t="array" ref="L6351">_xlfn.XLOOKUP(M6351,reference_province_to_city!$A$2:$A$11,reference_province_to_city!$B$2:$B$11)</f>
        <v>Bandung</v>
      </c>
      <c r="M6351" s="15" t="s">
        <v>12</v>
      </c>
      <c r="N6351" s="15">
        <v>40111.0</v>
      </c>
      <c r="O6351" s="15">
        <f t="array" ref="O6351">_xlfn.XLOOKUP(M6351,reference_postal_code!$B$2:$B$11,reference_postal_code!$A$2:$A$11)</f>
        <v>40111</v>
      </c>
      <c r="P6351" s="15" t="s">
        <v>117</v>
      </c>
      <c r="Q6351" s="15" t="s">
        <v>290</v>
      </c>
      <c r="R6351" s="15" t="s">
        <v>106</v>
      </c>
      <c r="S6351" s="15" t="s">
        <v>139</v>
      </c>
      <c r="T6351" s="15" t="s">
        <v>291</v>
      </c>
      <c r="U6351" s="28">
        <v>473400.0</v>
      </c>
      <c r="V6351" s="15">
        <v>3.0</v>
      </c>
      <c r="W6351" s="31">
        <v>0.0</v>
      </c>
      <c r="X6351" s="28">
        <v>156222.0</v>
      </c>
    </row>
    <row r="6352" ht="15.75" customHeight="1">
      <c r="A6352" s="15">
        <v>2212.0</v>
      </c>
      <c r="B6352" s="15" t="s">
        <v>8389</v>
      </c>
      <c r="C6352" s="18">
        <v>42701.0</v>
      </c>
      <c r="D6352" s="18">
        <v>42704.0</v>
      </c>
      <c r="E6352" s="18">
        <f t="shared" si="1"/>
        <v>42704</v>
      </c>
      <c r="F6352" s="15" t="s">
        <v>125</v>
      </c>
      <c r="G6352" s="15" t="s">
        <v>5684</v>
      </c>
      <c r="H6352" s="15" t="s">
        <v>5685</v>
      </c>
      <c r="I6352" s="15" t="s">
        <v>128</v>
      </c>
      <c r="J6352" s="15" t="s">
        <v>60</v>
      </c>
      <c r="K6352" s="15" t="s">
        <v>17</v>
      </c>
      <c r="L6352" s="15" t="str">
        <f t="array" ref="L6352">_xlfn.XLOOKUP(M6352,reference_province_to_city!$A$2:$A$11,reference_province_to_city!$B$2:$B$11)</f>
        <v>Semarang</v>
      </c>
      <c r="M6352" s="15" t="s">
        <v>15</v>
      </c>
      <c r="N6352" s="15">
        <v>50111.0</v>
      </c>
      <c r="O6352" s="15">
        <f t="array" ref="O6352">_xlfn.XLOOKUP(M6352,reference_postal_code!$B$2:$B$11,reference_postal_code!$A$2:$A$11)</f>
        <v>50111</v>
      </c>
      <c r="P6352" s="15" t="s">
        <v>77</v>
      </c>
      <c r="Q6352" s="15" t="s">
        <v>1013</v>
      </c>
      <c r="R6352" s="15" t="s">
        <v>65</v>
      </c>
      <c r="S6352" s="15" t="s">
        <v>222</v>
      </c>
      <c r="T6352" s="15" t="s">
        <v>1014</v>
      </c>
      <c r="U6352" s="28">
        <v>2509380.0</v>
      </c>
      <c r="V6352" s="15">
        <v>6.0</v>
      </c>
      <c r="W6352" s="31">
        <v>0.1</v>
      </c>
      <c r="X6352" s="28">
        <v>446112.0</v>
      </c>
    </row>
    <row r="6353" ht="15.75" customHeight="1">
      <c r="A6353" s="15">
        <v>8623.0</v>
      </c>
      <c r="B6353" s="15" t="s">
        <v>8390</v>
      </c>
      <c r="C6353" s="18">
        <v>42701.0</v>
      </c>
      <c r="D6353" s="18">
        <v>42705.0</v>
      </c>
      <c r="E6353" s="18">
        <f t="shared" si="1"/>
        <v>42705</v>
      </c>
      <c r="F6353" s="15" t="s">
        <v>55</v>
      </c>
      <c r="G6353" s="15" t="s">
        <v>7267</v>
      </c>
      <c r="H6353" s="15" t="s">
        <v>7268</v>
      </c>
      <c r="I6353" s="15" t="s">
        <v>59</v>
      </c>
      <c r="J6353" s="15" t="s">
        <v>60</v>
      </c>
      <c r="K6353" s="15" t="s">
        <v>22</v>
      </c>
      <c r="L6353" s="15" t="str">
        <f t="array" ref="L6353">_xlfn.XLOOKUP(M6353,reference_province_to_city!$A$2:$A$11,reference_province_to_city!$B$2:$B$11)</f>
        <v>Surabaya</v>
      </c>
      <c r="M6353" s="15" t="s">
        <v>20</v>
      </c>
      <c r="N6353" s="15">
        <v>60231.0</v>
      </c>
      <c r="O6353" s="15">
        <f t="array" ref="O6353">_xlfn.XLOOKUP(M6353,reference_postal_code!$B$2:$B$11,reference_postal_code!$A$2:$A$11)</f>
        <v>60231</v>
      </c>
      <c r="P6353" s="15" t="s">
        <v>166</v>
      </c>
      <c r="Q6353" s="15" t="s">
        <v>1170</v>
      </c>
      <c r="R6353" s="15" t="s">
        <v>65</v>
      </c>
      <c r="S6353" s="15" t="s">
        <v>87</v>
      </c>
      <c r="T6353" s="15" t="s">
        <v>1171</v>
      </c>
      <c r="U6353" s="28">
        <v>597120.0</v>
      </c>
      <c r="V6353" s="15">
        <v>4.0</v>
      </c>
      <c r="W6353" s="31">
        <v>0.2</v>
      </c>
      <c r="X6353" s="28">
        <v>59712.0</v>
      </c>
    </row>
    <row r="6354" ht="15.75" customHeight="1">
      <c r="A6354" s="15">
        <v>1773.0</v>
      </c>
      <c r="B6354" s="15" t="s">
        <v>8387</v>
      </c>
      <c r="C6354" s="18">
        <v>42701.0</v>
      </c>
      <c r="D6354" s="18">
        <v>42703.0</v>
      </c>
      <c r="E6354" s="18">
        <f t="shared" si="1"/>
        <v>42703</v>
      </c>
      <c r="F6354" s="15" t="s">
        <v>114</v>
      </c>
      <c r="G6354" s="15" t="s">
        <v>3726</v>
      </c>
      <c r="H6354" s="15" t="s">
        <v>3727</v>
      </c>
      <c r="I6354" s="15" t="s">
        <v>128</v>
      </c>
      <c r="J6354" s="15" t="s">
        <v>60</v>
      </c>
      <c r="K6354" s="15" t="s">
        <v>19</v>
      </c>
      <c r="L6354" s="15" t="str">
        <f t="array" ref="L6354">_xlfn.XLOOKUP(M6354,reference_province_to_city!$A$2:$A$11,reference_province_to_city!$B$2:$B$11)</f>
        <v>Yogyakarta</v>
      </c>
      <c r="M6354" s="15" t="s">
        <v>18</v>
      </c>
      <c r="N6354" s="15">
        <v>55111.0</v>
      </c>
      <c r="O6354" s="15">
        <f t="array" ref="O6354">_xlfn.XLOOKUP(M6354,reference_postal_code!$B$2:$B$11,reference_postal_code!$A$2:$A$11)</f>
        <v>55111</v>
      </c>
      <c r="P6354" s="15" t="s">
        <v>77</v>
      </c>
      <c r="Q6354" s="15" t="s">
        <v>148</v>
      </c>
      <c r="R6354" s="15" t="s">
        <v>110</v>
      </c>
      <c r="S6354" s="15" t="s">
        <v>149</v>
      </c>
      <c r="T6354" s="15" t="s">
        <v>150</v>
      </c>
      <c r="U6354" s="28">
        <v>936000.0</v>
      </c>
      <c r="V6354" s="15">
        <v>6.0</v>
      </c>
      <c r="W6354" s="31">
        <v>0.2</v>
      </c>
      <c r="X6354" s="28">
        <v>292500.0</v>
      </c>
    </row>
    <row r="6355" ht="15.75" customHeight="1">
      <c r="A6355" s="15">
        <v>9814.0</v>
      </c>
      <c r="B6355" s="15" t="s">
        <v>8380</v>
      </c>
      <c r="C6355" s="18">
        <v>42701.0</v>
      </c>
      <c r="D6355" s="18">
        <v>42704.0</v>
      </c>
      <c r="E6355" s="18">
        <f t="shared" si="1"/>
        <v>42704</v>
      </c>
      <c r="F6355" s="15" t="s">
        <v>125</v>
      </c>
      <c r="G6355" s="15" t="s">
        <v>800</v>
      </c>
      <c r="H6355" s="15" t="s">
        <v>801</v>
      </c>
      <c r="I6355" s="15" t="s">
        <v>59</v>
      </c>
      <c r="J6355" s="15" t="s">
        <v>60</v>
      </c>
      <c r="K6355" s="15" t="s">
        <v>10</v>
      </c>
      <c r="L6355" s="15" t="str">
        <f t="array" ref="L6355">_xlfn.XLOOKUP(M6355,reference_province_to_city!$A$2:$A$11,reference_province_to_city!$B$2:$B$11)</f>
        <v>Jakarta</v>
      </c>
      <c r="M6355" s="15" t="s">
        <v>7</v>
      </c>
      <c r="N6355" s="15">
        <v>10110.0</v>
      </c>
      <c r="O6355" s="15">
        <f t="array" ref="O6355">_xlfn.XLOOKUP(M6355,reference_postal_code!$B$2:$B$11,reference_postal_code!$A$2:$A$11)</f>
        <v>10110</v>
      </c>
      <c r="P6355" s="15" t="s">
        <v>117</v>
      </c>
      <c r="Q6355" s="15" t="s">
        <v>1125</v>
      </c>
      <c r="R6355" s="15" t="s">
        <v>65</v>
      </c>
      <c r="S6355" s="15" t="s">
        <v>66</v>
      </c>
      <c r="T6355" s="15" t="s">
        <v>1126</v>
      </c>
      <c r="U6355" s="28">
        <v>3074250.0</v>
      </c>
      <c r="V6355" s="15">
        <v>5.0</v>
      </c>
      <c r="W6355" s="31">
        <v>0.0</v>
      </c>
      <c r="X6355" s="28">
        <v>1506382.0</v>
      </c>
    </row>
    <row r="6356" ht="15.75" customHeight="1">
      <c r="A6356" s="15">
        <v>7202.0</v>
      </c>
      <c r="B6356" s="15" t="s">
        <v>8379</v>
      </c>
      <c r="C6356" s="18">
        <v>42701.0</v>
      </c>
      <c r="D6356" s="18">
        <v>42707.0</v>
      </c>
      <c r="E6356" s="18">
        <f t="shared" si="1"/>
        <v>42707</v>
      </c>
      <c r="F6356" s="15" t="s">
        <v>55</v>
      </c>
      <c r="G6356" s="15" t="s">
        <v>1683</v>
      </c>
      <c r="H6356" s="15" t="s">
        <v>1684</v>
      </c>
      <c r="I6356" s="15" t="s">
        <v>59</v>
      </c>
      <c r="J6356" s="15" t="s">
        <v>60</v>
      </c>
      <c r="K6356" s="15" t="s">
        <v>10</v>
      </c>
      <c r="L6356" s="15" t="str">
        <f t="array" ref="L6356">_xlfn.XLOOKUP(M6356,reference_province_to_city!$A$2:$A$11,reference_province_to_city!$B$2:$B$11)</f>
        <v>Jakarta</v>
      </c>
      <c r="M6356" s="15" t="s">
        <v>7</v>
      </c>
      <c r="N6356" s="15">
        <v>10110.0</v>
      </c>
      <c r="O6356" s="15">
        <f t="array" ref="O6356">_xlfn.XLOOKUP(M6356,reference_postal_code!$B$2:$B$11,reference_postal_code!$A$2:$A$11)</f>
        <v>10110</v>
      </c>
      <c r="P6356" s="15" t="s">
        <v>117</v>
      </c>
      <c r="Q6356" s="15" t="s">
        <v>1110</v>
      </c>
      <c r="R6356" s="15" t="s">
        <v>106</v>
      </c>
      <c r="S6356" s="15" t="s">
        <v>218</v>
      </c>
      <c r="T6356" s="15" t="s">
        <v>1111</v>
      </c>
      <c r="U6356" s="28">
        <v>4965345.0</v>
      </c>
      <c r="V6356" s="15">
        <v>7.0</v>
      </c>
      <c r="W6356" s="31">
        <v>0.45</v>
      </c>
      <c r="X6356" s="28">
        <v>-1715301.0</v>
      </c>
    </row>
    <row r="6357" ht="15.75" customHeight="1">
      <c r="A6357" s="15">
        <v>9815.0</v>
      </c>
      <c r="B6357" s="15" t="s">
        <v>8380</v>
      </c>
      <c r="C6357" s="18">
        <v>42701.0</v>
      </c>
      <c r="D6357" s="18">
        <v>42704.0</v>
      </c>
      <c r="E6357" s="18">
        <f t="shared" si="1"/>
        <v>42704</v>
      </c>
      <c r="F6357" s="15" t="s">
        <v>125</v>
      </c>
      <c r="G6357" s="15" t="s">
        <v>800</v>
      </c>
      <c r="H6357" s="15" t="s">
        <v>801</v>
      </c>
      <c r="I6357" s="15" t="s">
        <v>59</v>
      </c>
      <c r="J6357" s="15" t="s">
        <v>60</v>
      </c>
      <c r="K6357" s="15" t="s">
        <v>10</v>
      </c>
      <c r="L6357" s="15" t="str">
        <f t="array" ref="L6357">_xlfn.XLOOKUP(M6357,reference_province_to_city!$A$2:$A$11,reference_province_to_city!$B$2:$B$11)</f>
        <v>Jakarta</v>
      </c>
      <c r="M6357" s="15" t="s">
        <v>7</v>
      </c>
      <c r="N6357" s="15">
        <v>10110.0</v>
      </c>
      <c r="O6357" s="15">
        <f t="array" ref="O6357">_xlfn.XLOOKUP(M6357,reference_postal_code!$B$2:$B$11,reference_postal_code!$A$2:$A$11)</f>
        <v>10110</v>
      </c>
      <c r="P6357" s="15" t="s">
        <v>117</v>
      </c>
      <c r="Q6357" s="15" t="s">
        <v>1748</v>
      </c>
      <c r="R6357" s="15" t="s">
        <v>65</v>
      </c>
      <c r="S6357" s="15" t="s">
        <v>83</v>
      </c>
      <c r="T6357" s="15" t="s">
        <v>1749</v>
      </c>
      <c r="U6357" s="28">
        <v>1199250.0</v>
      </c>
      <c r="V6357" s="15">
        <v>5.0</v>
      </c>
      <c r="W6357" s="31">
        <v>0.0</v>
      </c>
      <c r="X6357" s="28">
        <v>575640.0</v>
      </c>
    </row>
    <row r="6358" ht="15.75" customHeight="1">
      <c r="A6358" s="15">
        <v>7364.0</v>
      </c>
      <c r="B6358" s="15" t="s">
        <v>8391</v>
      </c>
      <c r="C6358" s="18">
        <v>42702.0</v>
      </c>
      <c r="D6358" s="18">
        <v>42708.0</v>
      </c>
      <c r="E6358" s="18">
        <f t="shared" si="1"/>
        <v>42708</v>
      </c>
      <c r="F6358" s="15" t="s">
        <v>55</v>
      </c>
      <c r="G6358" s="15" t="s">
        <v>1338</v>
      </c>
      <c r="H6358" s="15" t="s">
        <v>1339</v>
      </c>
      <c r="I6358" s="15" t="s">
        <v>128</v>
      </c>
      <c r="J6358" s="15" t="s">
        <v>60</v>
      </c>
      <c r="K6358" s="15" t="s">
        <v>28</v>
      </c>
      <c r="L6358" s="15" t="str">
        <f t="array" ref="L6358">_xlfn.XLOOKUP(M6358,reference_province_to_city!$A$2:$A$11,reference_province_to_city!$B$2:$B$11)</f>
        <v>Medan</v>
      </c>
      <c r="M6358" s="15" t="s">
        <v>11</v>
      </c>
      <c r="N6358" s="15">
        <v>20111.0</v>
      </c>
      <c r="O6358" s="15">
        <f t="array" ref="O6358">_xlfn.XLOOKUP(M6358,reference_postal_code!$B$2:$B$11,reference_postal_code!$A$2:$A$11)</f>
        <v>20111</v>
      </c>
      <c r="P6358" s="15" t="s">
        <v>77</v>
      </c>
      <c r="Q6358" s="15" t="s">
        <v>109</v>
      </c>
      <c r="R6358" s="15" t="s">
        <v>110</v>
      </c>
      <c r="S6358" s="15" t="s">
        <v>111</v>
      </c>
      <c r="T6358" s="15" t="s">
        <v>112</v>
      </c>
      <c r="U6358" s="28">
        <v>5102730.0</v>
      </c>
      <c r="V6358" s="15">
        <v>3.0</v>
      </c>
      <c r="W6358" s="31">
        <v>0.4</v>
      </c>
      <c r="X6358" s="28">
        <v>-1105592.0</v>
      </c>
    </row>
    <row r="6359" ht="15.75" customHeight="1">
      <c r="A6359" s="15">
        <v>4890.0</v>
      </c>
      <c r="B6359" s="15" t="s">
        <v>8392</v>
      </c>
      <c r="C6359" s="18">
        <v>42702.0</v>
      </c>
      <c r="D6359" s="18">
        <v>42705.0</v>
      </c>
      <c r="E6359" s="18">
        <f t="shared" si="1"/>
        <v>42705</v>
      </c>
      <c r="F6359" s="15" t="s">
        <v>114</v>
      </c>
      <c r="G6359" s="15" t="s">
        <v>1594</v>
      </c>
      <c r="H6359" s="15" t="s">
        <v>1595</v>
      </c>
      <c r="I6359" s="15" t="s">
        <v>128</v>
      </c>
      <c r="J6359" s="15" t="s">
        <v>60</v>
      </c>
      <c r="K6359" s="15" t="s">
        <v>19</v>
      </c>
      <c r="L6359" s="15" t="str">
        <f t="array" ref="L6359">_xlfn.XLOOKUP(M6359,reference_province_to_city!$A$2:$A$11,reference_province_to_city!$B$2:$B$11)</f>
        <v>Yogyakarta</v>
      </c>
      <c r="M6359" s="15" t="s">
        <v>18</v>
      </c>
      <c r="N6359" s="15">
        <v>55111.0</v>
      </c>
      <c r="O6359" s="15">
        <f t="array" ref="O6359">_xlfn.XLOOKUP(M6359,reference_postal_code!$B$2:$B$11,reference_postal_code!$A$2:$A$11)</f>
        <v>55111</v>
      </c>
      <c r="P6359" s="15" t="s">
        <v>77</v>
      </c>
      <c r="Q6359" s="15" t="s">
        <v>3646</v>
      </c>
      <c r="R6359" s="15" t="s">
        <v>65</v>
      </c>
      <c r="S6359" s="15" t="s">
        <v>87</v>
      </c>
      <c r="T6359" s="15" t="s">
        <v>3647</v>
      </c>
      <c r="U6359" s="28">
        <v>1.89495E7</v>
      </c>
      <c r="V6359" s="15">
        <v>6.0</v>
      </c>
      <c r="W6359" s="31">
        <v>0.0</v>
      </c>
      <c r="X6359" s="28">
        <v>4737375.0</v>
      </c>
    </row>
    <row r="6360" ht="15.75" customHeight="1">
      <c r="A6360" s="15">
        <v>7368.0</v>
      </c>
      <c r="B6360" s="15" t="s">
        <v>8391</v>
      </c>
      <c r="C6360" s="18">
        <v>42702.0</v>
      </c>
      <c r="D6360" s="18">
        <v>42708.0</v>
      </c>
      <c r="E6360" s="18">
        <f t="shared" si="1"/>
        <v>42708</v>
      </c>
      <c r="F6360" s="15" t="s">
        <v>55</v>
      </c>
      <c r="G6360" s="15" t="s">
        <v>1338</v>
      </c>
      <c r="H6360" s="15" t="s">
        <v>1339</v>
      </c>
      <c r="I6360" s="15" t="s">
        <v>128</v>
      </c>
      <c r="J6360" s="15" t="s">
        <v>60</v>
      </c>
      <c r="K6360" s="15" t="s">
        <v>28</v>
      </c>
      <c r="L6360" s="15" t="str">
        <f t="array" ref="L6360">_xlfn.XLOOKUP(M6360,reference_province_to_city!$A$2:$A$11,reference_province_to_city!$B$2:$B$11)</f>
        <v>Medan</v>
      </c>
      <c r="M6360" s="15" t="s">
        <v>11</v>
      </c>
      <c r="N6360" s="15">
        <v>20111.0</v>
      </c>
      <c r="O6360" s="15">
        <f t="array" ref="O6360">_xlfn.XLOOKUP(M6360,reference_postal_code!$B$2:$B$11,reference_postal_code!$A$2:$A$11)</f>
        <v>20111</v>
      </c>
      <c r="P6360" s="15" t="s">
        <v>77</v>
      </c>
      <c r="Q6360" s="15" t="s">
        <v>1871</v>
      </c>
      <c r="R6360" s="15" t="s">
        <v>106</v>
      </c>
      <c r="S6360" s="15" t="s">
        <v>107</v>
      </c>
      <c r="T6360" s="15" t="s">
        <v>1872</v>
      </c>
      <c r="U6360" s="28">
        <v>5217030.0</v>
      </c>
      <c r="V6360" s="15">
        <v>7.0</v>
      </c>
      <c r="W6360" s="31">
        <v>0.3</v>
      </c>
      <c r="X6360" s="28">
        <v>-372645.0</v>
      </c>
    </row>
    <row r="6361" ht="15.75" customHeight="1">
      <c r="A6361" s="15">
        <v>2850.0</v>
      </c>
      <c r="B6361" s="15" t="s">
        <v>8393</v>
      </c>
      <c r="C6361" s="18">
        <v>42702.0</v>
      </c>
      <c r="D6361" s="18">
        <v>42707.0</v>
      </c>
      <c r="E6361" s="18">
        <f t="shared" si="1"/>
        <v>42707</v>
      </c>
      <c r="F6361" s="15" t="s">
        <v>55</v>
      </c>
      <c r="G6361" s="15" t="s">
        <v>152</v>
      </c>
      <c r="H6361" s="15" t="s">
        <v>153</v>
      </c>
      <c r="I6361" s="15" t="s">
        <v>128</v>
      </c>
      <c r="J6361" s="15" t="s">
        <v>60</v>
      </c>
      <c r="K6361" s="15" t="s">
        <v>14</v>
      </c>
      <c r="L6361" s="15" t="str">
        <f t="array" ref="L6361">_xlfn.XLOOKUP(M6361,reference_province_to_city!$A$2:$A$11,reference_province_to_city!$B$2:$B$11)</f>
        <v>Bandung</v>
      </c>
      <c r="M6361" s="15" t="s">
        <v>12</v>
      </c>
      <c r="N6361" s="15">
        <v>40111.0</v>
      </c>
      <c r="O6361" s="15">
        <f t="array" ref="O6361">_xlfn.XLOOKUP(M6361,reference_postal_code!$B$2:$B$11,reference_postal_code!$A$2:$A$11)</f>
        <v>40111</v>
      </c>
      <c r="P6361" s="15" t="s">
        <v>117</v>
      </c>
      <c r="Q6361" s="15" t="s">
        <v>1279</v>
      </c>
      <c r="R6361" s="15" t="s">
        <v>65</v>
      </c>
      <c r="S6361" s="15" t="s">
        <v>83</v>
      </c>
      <c r="T6361" s="15" t="s">
        <v>1280</v>
      </c>
      <c r="U6361" s="28">
        <v>111510.0</v>
      </c>
      <c r="V6361" s="15">
        <v>6.0</v>
      </c>
      <c r="W6361" s="31">
        <v>0.7</v>
      </c>
      <c r="X6361" s="28">
        <v>-85491.0</v>
      </c>
    </row>
    <row r="6362" ht="15.75" customHeight="1">
      <c r="A6362" s="15">
        <v>4889.0</v>
      </c>
      <c r="B6362" s="15" t="s">
        <v>8392</v>
      </c>
      <c r="C6362" s="18">
        <v>42702.0</v>
      </c>
      <c r="D6362" s="18">
        <v>42705.0</v>
      </c>
      <c r="E6362" s="18">
        <f t="shared" si="1"/>
        <v>42705</v>
      </c>
      <c r="F6362" s="15" t="s">
        <v>114</v>
      </c>
      <c r="G6362" s="15" t="s">
        <v>1594</v>
      </c>
      <c r="H6362" s="15" t="s">
        <v>1595</v>
      </c>
      <c r="I6362" s="15" t="s">
        <v>128</v>
      </c>
      <c r="J6362" s="15" t="s">
        <v>60</v>
      </c>
      <c r="K6362" s="15" t="s">
        <v>19</v>
      </c>
      <c r="L6362" s="15" t="str">
        <f t="array" ref="L6362">_xlfn.XLOOKUP(M6362,reference_province_to_city!$A$2:$A$11,reference_province_to_city!$B$2:$B$11)</f>
        <v>Yogyakarta</v>
      </c>
      <c r="M6362" s="15" t="s">
        <v>18</v>
      </c>
      <c r="N6362" s="15">
        <v>55111.0</v>
      </c>
      <c r="O6362" s="15">
        <f t="array" ref="O6362">_xlfn.XLOOKUP(M6362,reference_postal_code!$B$2:$B$11,reference_postal_code!$A$2:$A$11)</f>
        <v>55111</v>
      </c>
      <c r="P6362" s="15" t="s">
        <v>77</v>
      </c>
      <c r="Q6362" s="15" t="s">
        <v>2636</v>
      </c>
      <c r="R6362" s="15" t="s">
        <v>65</v>
      </c>
      <c r="S6362" s="15" t="s">
        <v>87</v>
      </c>
      <c r="T6362" s="15" t="s">
        <v>2637</v>
      </c>
      <c r="U6362" s="28">
        <v>1.68903E7</v>
      </c>
      <c r="V6362" s="15">
        <v>3.0</v>
      </c>
      <c r="W6362" s="31">
        <v>0.0</v>
      </c>
      <c r="X6362" s="28">
        <v>844515.0</v>
      </c>
    </row>
    <row r="6363" ht="15.75" customHeight="1">
      <c r="A6363" s="15">
        <v>4887.0</v>
      </c>
      <c r="B6363" s="15" t="s">
        <v>8392</v>
      </c>
      <c r="C6363" s="18">
        <v>42702.0</v>
      </c>
      <c r="D6363" s="18">
        <v>42705.0</v>
      </c>
      <c r="E6363" s="18">
        <f t="shared" si="1"/>
        <v>42705</v>
      </c>
      <c r="F6363" s="15" t="s">
        <v>114</v>
      </c>
      <c r="G6363" s="15" t="s">
        <v>1594</v>
      </c>
      <c r="H6363" s="15" t="s">
        <v>1595</v>
      </c>
      <c r="I6363" s="15" t="s">
        <v>128</v>
      </c>
      <c r="J6363" s="15" t="s">
        <v>60</v>
      </c>
      <c r="K6363" s="15" t="s">
        <v>19</v>
      </c>
      <c r="L6363" s="15" t="str">
        <f t="array" ref="L6363">_xlfn.XLOOKUP(M6363,reference_province_to_city!$A$2:$A$11,reference_province_to_city!$B$2:$B$11)</f>
        <v>Yogyakarta</v>
      </c>
      <c r="M6363" s="15" t="s">
        <v>18</v>
      </c>
      <c r="N6363" s="15">
        <v>55111.0</v>
      </c>
      <c r="O6363" s="15">
        <f t="array" ref="O6363">_xlfn.XLOOKUP(M6363,reference_postal_code!$B$2:$B$11,reference_postal_code!$A$2:$A$11)</f>
        <v>55111</v>
      </c>
      <c r="P6363" s="15" t="s">
        <v>77</v>
      </c>
      <c r="Q6363" s="15" t="s">
        <v>622</v>
      </c>
      <c r="R6363" s="15" t="s">
        <v>106</v>
      </c>
      <c r="S6363" s="15" t="s">
        <v>107</v>
      </c>
      <c r="T6363" s="15" t="s">
        <v>623</v>
      </c>
      <c r="U6363" s="28">
        <v>2740050.0</v>
      </c>
      <c r="V6363" s="15">
        <v>3.0</v>
      </c>
      <c r="W6363" s="31">
        <v>0.0</v>
      </c>
      <c r="X6363" s="28">
        <v>794614.0</v>
      </c>
    </row>
    <row r="6364" ht="15.75" customHeight="1">
      <c r="A6364" s="15">
        <v>7366.0</v>
      </c>
      <c r="B6364" s="15" t="s">
        <v>8391</v>
      </c>
      <c r="C6364" s="18">
        <v>42702.0</v>
      </c>
      <c r="D6364" s="18">
        <v>42708.0</v>
      </c>
      <c r="E6364" s="18">
        <f t="shared" si="1"/>
        <v>42708</v>
      </c>
      <c r="F6364" s="15" t="s">
        <v>55</v>
      </c>
      <c r="G6364" s="15" t="s">
        <v>1338</v>
      </c>
      <c r="H6364" s="15" t="s">
        <v>1339</v>
      </c>
      <c r="I6364" s="15" t="s">
        <v>128</v>
      </c>
      <c r="J6364" s="15" t="s">
        <v>60</v>
      </c>
      <c r="K6364" s="15" t="s">
        <v>28</v>
      </c>
      <c r="L6364" s="15" t="str">
        <f t="array" ref="L6364">_xlfn.XLOOKUP(M6364,reference_province_to_city!$A$2:$A$11,reference_province_to_city!$B$2:$B$11)</f>
        <v>Medan</v>
      </c>
      <c r="M6364" s="15" t="s">
        <v>11</v>
      </c>
      <c r="N6364" s="15">
        <v>20111.0</v>
      </c>
      <c r="O6364" s="15">
        <f t="array" ref="O6364">_xlfn.XLOOKUP(M6364,reference_postal_code!$B$2:$B$11,reference_postal_code!$A$2:$A$11)</f>
        <v>20111</v>
      </c>
      <c r="P6364" s="15" t="s">
        <v>77</v>
      </c>
      <c r="Q6364" s="15" t="s">
        <v>5920</v>
      </c>
      <c r="R6364" s="15" t="s">
        <v>65</v>
      </c>
      <c r="S6364" s="15" t="s">
        <v>83</v>
      </c>
      <c r="T6364" s="15" t="s">
        <v>4569</v>
      </c>
      <c r="U6364" s="28">
        <v>103320.0</v>
      </c>
      <c r="V6364" s="15">
        <v>2.0</v>
      </c>
      <c r="W6364" s="31">
        <v>0.7</v>
      </c>
      <c r="X6364" s="28">
        <v>-75768.0</v>
      </c>
    </row>
    <row r="6365" ht="15.75" customHeight="1">
      <c r="A6365" s="15">
        <v>7365.0</v>
      </c>
      <c r="B6365" s="15" t="s">
        <v>8391</v>
      </c>
      <c r="C6365" s="18">
        <v>42702.0</v>
      </c>
      <c r="D6365" s="18">
        <v>42708.0</v>
      </c>
      <c r="E6365" s="18">
        <f t="shared" si="1"/>
        <v>42708</v>
      </c>
      <c r="F6365" s="15" t="s">
        <v>55</v>
      </c>
      <c r="G6365" s="15" t="s">
        <v>1338</v>
      </c>
      <c r="H6365" s="15" t="s">
        <v>1339</v>
      </c>
      <c r="I6365" s="15" t="s">
        <v>128</v>
      </c>
      <c r="J6365" s="15" t="s">
        <v>60</v>
      </c>
      <c r="K6365" s="15" t="s">
        <v>28</v>
      </c>
      <c r="L6365" s="15" t="str">
        <f t="array" ref="L6365">_xlfn.XLOOKUP(M6365,reference_province_to_city!$A$2:$A$11,reference_province_to_city!$B$2:$B$11)</f>
        <v>Medan</v>
      </c>
      <c r="M6365" s="15" t="s">
        <v>11</v>
      </c>
      <c r="N6365" s="15">
        <v>20111.0</v>
      </c>
      <c r="O6365" s="15">
        <f t="array" ref="O6365">_xlfn.XLOOKUP(M6365,reference_postal_code!$B$2:$B$11,reference_postal_code!$A$2:$A$11)</f>
        <v>20111</v>
      </c>
      <c r="P6365" s="15" t="s">
        <v>77</v>
      </c>
      <c r="Q6365" s="15" t="s">
        <v>7541</v>
      </c>
      <c r="R6365" s="15" t="s">
        <v>65</v>
      </c>
      <c r="S6365" s="15" t="s">
        <v>103</v>
      </c>
      <c r="T6365" s="15" t="s">
        <v>7542</v>
      </c>
      <c r="U6365" s="28">
        <v>190080.0</v>
      </c>
      <c r="V6365" s="15">
        <v>8.0</v>
      </c>
      <c r="W6365" s="31">
        <v>0.2</v>
      </c>
      <c r="X6365" s="28">
        <v>40392.0</v>
      </c>
    </row>
    <row r="6366" ht="15.75" customHeight="1">
      <c r="A6366" s="15">
        <v>186.0</v>
      </c>
      <c r="B6366" s="15" t="s">
        <v>8394</v>
      </c>
      <c r="C6366" s="18">
        <v>42702.0</v>
      </c>
      <c r="D6366" s="18">
        <v>42706.0</v>
      </c>
      <c r="E6366" s="18">
        <f t="shared" si="1"/>
        <v>42706</v>
      </c>
      <c r="F6366" s="15" t="s">
        <v>55</v>
      </c>
      <c r="G6366" s="15" t="s">
        <v>8395</v>
      </c>
      <c r="H6366" s="15" t="s">
        <v>8396</v>
      </c>
      <c r="I6366" s="15" t="s">
        <v>59</v>
      </c>
      <c r="J6366" s="15" t="s">
        <v>60</v>
      </c>
      <c r="K6366" s="15" t="s">
        <v>19</v>
      </c>
      <c r="L6366" s="15" t="str">
        <f t="array" ref="L6366">_xlfn.XLOOKUP(M6366,reference_province_to_city!$A$2:$A$11,reference_province_to_city!$B$2:$B$11)</f>
        <v>Yogyakarta</v>
      </c>
      <c r="M6366" s="15" t="s">
        <v>18</v>
      </c>
      <c r="N6366" s="15">
        <v>55111.0</v>
      </c>
      <c r="O6366" s="15">
        <f t="array" ref="O6366">_xlfn.XLOOKUP(M6366,reference_postal_code!$B$2:$B$11,reference_postal_code!$A$2:$A$11)</f>
        <v>55111</v>
      </c>
      <c r="P6366" s="15" t="s">
        <v>77</v>
      </c>
      <c r="Q6366" s="15" t="s">
        <v>3113</v>
      </c>
      <c r="R6366" s="15" t="s">
        <v>65</v>
      </c>
      <c r="S6366" s="15" t="s">
        <v>83</v>
      </c>
      <c r="T6366" s="15" t="s">
        <v>3114</v>
      </c>
      <c r="U6366" s="28">
        <v>107400.0</v>
      </c>
      <c r="V6366" s="15">
        <v>2.0</v>
      </c>
      <c r="W6366" s="31">
        <v>0.0</v>
      </c>
      <c r="X6366" s="28">
        <v>51552.0</v>
      </c>
    </row>
    <row r="6367" ht="15.75" customHeight="1">
      <c r="A6367" s="15">
        <v>4888.0</v>
      </c>
      <c r="B6367" s="15" t="s">
        <v>8392</v>
      </c>
      <c r="C6367" s="18">
        <v>42702.0</v>
      </c>
      <c r="D6367" s="18">
        <v>42705.0</v>
      </c>
      <c r="E6367" s="18">
        <f t="shared" si="1"/>
        <v>42705</v>
      </c>
      <c r="F6367" s="15" t="s">
        <v>114</v>
      </c>
      <c r="G6367" s="15" t="s">
        <v>1594</v>
      </c>
      <c r="H6367" s="15" t="s">
        <v>1595</v>
      </c>
      <c r="I6367" s="15" t="s">
        <v>128</v>
      </c>
      <c r="J6367" s="15" t="s">
        <v>60</v>
      </c>
      <c r="K6367" s="15" t="s">
        <v>19</v>
      </c>
      <c r="L6367" s="15" t="str">
        <f t="array" ref="L6367">_xlfn.XLOOKUP(M6367,reference_province_to_city!$A$2:$A$11,reference_province_to_city!$B$2:$B$11)</f>
        <v>Yogyakarta</v>
      </c>
      <c r="M6367" s="15" t="s">
        <v>18</v>
      </c>
      <c r="N6367" s="15">
        <v>55111.0</v>
      </c>
      <c r="O6367" s="15">
        <f t="array" ref="O6367">_xlfn.XLOOKUP(M6367,reference_postal_code!$B$2:$B$11,reference_postal_code!$A$2:$A$11)</f>
        <v>55111</v>
      </c>
      <c r="P6367" s="15" t="s">
        <v>77</v>
      </c>
      <c r="Q6367" s="15" t="s">
        <v>1088</v>
      </c>
      <c r="R6367" s="15" t="s">
        <v>110</v>
      </c>
      <c r="S6367" s="15" t="s">
        <v>149</v>
      </c>
      <c r="T6367" s="15" t="s">
        <v>1089</v>
      </c>
      <c r="U6367" s="28">
        <v>1525500.0</v>
      </c>
      <c r="V6367" s="15">
        <v>6.0</v>
      </c>
      <c r="W6367" s="31">
        <v>0.0</v>
      </c>
      <c r="X6367" s="28">
        <v>91530.0</v>
      </c>
    </row>
    <row r="6368" ht="15.75" customHeight="1">
      <c r="A6368" s="15">
        <v>7367.0</v>
      </c>
      <c r="B6368" s="15" t="s">
        <v>8391</v>
      </c>
      <c r="C6368" s="18">
        <v>42702.0</v>
      </c>
      <c r="D6368" s="18">
        <v>42708.0</v>
      </c>
      <c r="E6368" s="18">
        <f t="shared" si="1"/>
        <v>42708</v>
      </c>
      <c r="F6368" s="15" t="s">
        <v>55</v>
      </c>
      <c r="G6368" s="15" t="s">
        <v>1338</v>
      </c>
      <c r="H6368" s="15" t="s">
        <v>1339</v>
      </c>
      <c r="I6368" s="15" t="s">
        <v>128</v>
      </c>
      <c r="J6368" s="15" t="s">
        <v>60</v>
      </c>
      <c r="K6368" s="15" t="s">
        <v>28</v>
      </c>
      <c r="L6368" s="15" t="str">
        <f t="array" ref="L6368">_xlfn.XLOOKUP(M6368,reference_province_to_city!$A$2:$A$11,reference_province_to_city!$B$2:$B$11)</f>
        <v>Medan</v>
      </c>
      <c r="M6368" s="15" t="s">
        <v>11</v>
      </c>
      <c r="N6368" s="15">
        <v>20111.0</v>
      </c>
      <c r="O6368" s="15">
        <f t="array" ref="O6368">_xlfn.XLOOKUP(M6368,reference_postal_code!$B$2:$B$11,reference_postal_code!$A$2:$A$11)</f>
        <v>20111</v>
      </c>
      <c r="P6368" s="15" t="s">
        <v>77</v>
      </c>
      <c r="Q6368" s="15" t="s">
        <v>825</v>
      </c>
      <c r="R6368" s="15" t="s">
        <v>65</v>
      </c>
      <c r="S6368" s="15" t="s">
        <v>87</v>
      </c>
      <c r="T6368" s="15" t="s">
        <v>826</v>
      </c>
      <c r="U6368" s="28">
        <v>488160.0</v>
      </c>
      <c r="V6368" s="15">
        <v>2.0</v>
      </c>
      <c r="W6368" s="31">
        <v>0.2</v>
      </c>
      <c r="X6368" s="28">
        <v>-115938.0</v>
      </c>
    </row>
    <row r="6369" ht="15.75" customHeight="1">
      <c r="A6369" s="15">
        <v>7879.0</v>
      </c>
      <c r="B6369" s="15" t="s">
        <v>8397</v>
      </c>
      <c r="C6369" s="18">
        <v>42703.0</v>
      </c>
      <c r="D6369" s="18">
        <v>42708.0</v>
      </c>
      <c r="E6369" s="18">
        <f t="shared" si="1"/>
        <v>42708</v>
      </c>
      <c r="F6369" s="15" t="s">
        <v>114</v>
      </c>
      <c r="G6369" s="15" t="s">
        <v>904</v>
      </c>
      <c r="H6369" s="15" t="s">
        <v>905</v>
      </c>
      <c r="I6369" s="15" t="s">
        <v>76</v>
      </c>
      <c r="J6369" s="15" t="s">
        <v>60</v>
      </c>
      <c r="K6369" s="15" t="s">
        <v>10</v>
      </c>
      <c r="L6369" s="15" t="str">
        <f t="array" ref="L6369">_xlfn.XLOOKUP(M6369,reference_province_to_city!$A$2:$A$11,reference_province_to_city!$B$2:$B$11)</f>
        <v>Jakarta</v>
      </c>
      <c r="M6369" s="15" t="s">
        <v>7</v>
      </c>
      <c r="N6369" s="15">
        <v>10110.0</v>
      </c>
      <c r="O6369" s="15">
        <f t="array" ref="O6369">_xlfn.XLOOKUP(M6369,reference_postal_code!$B$2:$B$11,reference_postal_code!$A$2:$A$11)</f>
        <v>10110</v>
      </c>
      <c r="P6369" s="15" t="s">
        <v>117</v>
      </c>
      <c r="Q6369" s="15" t="s">
        <v>7698</v>
      </c>
      <c r="R6369" s="15" t="s">
        <v>106</v>
      </c>
      <c r="S6369" s="15" t="s">
        <v>139</v>
      </c>
      <c r="T6369" s="15" t="s">
        <v>7699</v>
      </c>
      <c r="U6369" s="28">
        <v>3632640.0</v>
      </c>
      <c r="V6369" s="15">
        <v>4.0</v>
      </c>
      <c r="W6369" s="31">
        <v>0.6</v>
      </c>
      <c r="X6369" s="28">
        <v>-4540800.0</v>
      </c>
    </row>
    <row r="6370" ht="15.75" customHeight="1">
      <c r="A6370" s="15">
        <v>3612.0</v>
      </c>
      <c r="B6370" s="15" t="s">
        <v>8398</v>
      </c>
      <c r="C6370" s="18">
        <v>42703.0</v>
      </c>
      <c r="D6370" s="18">
        <v>42705.0</v>
      </c>
      <c r="E6370" s="18">
        <f t="shared" si="1"/>
        <v>42705</v>
      </c>
      <c r="F6370" s="15" t="s">
        <v>114</v>
      </c>
      <c r="G6370" s="15" t="s">
        <v>2399</v>
      </c>
      <c r="H6370" s="15" t="s">
        <v>2400</v>
      </c>
      <c r="I6370" s="15" t="s">
        <v>128</v>
      </c>
      <c r="J6370" s="15" t="s">
        <v>60</v>
      </c>
      <c r="K6370" s="15" t="s">
        <v>33</v>
      </c>
      <c r="L6370" s="15" t="str">
        <f t="array" ref="L6370">_xlfn.XLOOKUP(M6370,reference_province_to_city!$A$2:$A$11,reference_province_to_city!$B$2:$B$11)</f>
        <v>Makassar</v>
      </c>
      <c r="M6370" s="15" t="s">
        <v>25</v>
      </c>
      <c r="N6370" s="15">
        <v>90111.0</v>
      </c>
      <c r="O6370" s="15">
        <f t="array" ref="O6370">_xlfn.XLOOKUP(M6370,reference_postal_code!$B$2:$B$11,reference_postal_code!$A$2:$A$11)</f>
        <v>90111</v>
      </c>
      <c r="P6370" s="15" t="s">
        <v>63</v>
      </c>
      <c r="Q6370" s="15" t="s">
        <v>3863</v>
      </c>
      <c r="R6370" s="15" t="s">
        <v>110</v>
      </c>
      <c r="S6370" s="15" t="s">
        <v>149</v>
      </c>
      <c r="T6370" s="15" t="s">
        <v>3864</v>
      </c>
      <c r="U6370" s="28">
        <v>876240.0</v>
      </c>
      <c r="V6370" s="15">
        <v>2.0</v>
      </c>
      <c r="W6370" s="31">
        <v>0.2</v>
      </c>
      <c r="X6370" s="28">
        <v>251919.0</v>
      </c>
    </row>
    <row r="6371" ht="15.75" customHeight="1">
      <c r="A6371" s="15">
        <v>8531.0</v>
      </c>
      <c r="B6371" s="15" t="s">
        <v>8399</v>
      </c>
      <c r="C6371" s="18">
        <v>42704.0</v>
      </c>
      <c r="D6371" s="18">
        <v>42710.0</v>
      </c>
      <c r="E6371" s="18">
        <f t="shared" si="1"/>
        <v>42710</v>
      </c>
      <c r="F6371" s="15" t="s">
        <v>55</v>
      </c>
      <c r="G6371" s="15" t="s">
        <v>1578</v>
      </c>
      <c r="H6371" s="15" t="s">
        <v>1579</v>
      </c>
      <c r="I6371" s="15" t="s">
        <v>59</v>
      </c>
      <c r="J6371" s="15" t="s">
        <v>60</v>
      </c>
      <c r="K6371" s="15" t="s">
        <v>33</v>
      </c>
      <c r="L6371" s="15" t="str">
        <f t="array" ref="L6371">_xlfn.XLOOKUP(M6371,reference_province_to_city!$A$2:$A$11,reference_province_to_city!$B$2:$B$11)</f>
        <v>Makassar</v>
      </c>
      <c r="M6371" s="15" t="s">
        <v>25</v>
      </c>
      <c r="N6371" s="15">
        <v>90111.0</v>
      </c>
      <c r="O6371" s="15">
        <f t="array" ref="O6371">_xlfn.XLOOKUP(M6371,reference_postal_code!$B$2:$B$11,reference_postal_code!$A$2:$A$11)</f>
        <v>90111</v>
      </c>
      <c r="P6371" s="15" t="s">
        <v>63</v>
      </c>
      <c r="Q6371" s="15" t="s">
        <v>320</v>
      </c>
      <c r="R6371" s="15" t="s">
        <v>65</v>
      </c>
      <c r="S6371" s="15" t="s">
        <v>66</v>
      </c>
      <c r="T6371" s="15" t="s">
        <v>321</v>
      </c>
      <c r="U6371" s="28">
        <v>500400.0</v>
      </c>
      <c r="V6371" s="15">
        <v>4.0</v>
      </c>
      <c r="W6371" s="31">
        <v>0.0</v>
      </c>
      <c r="X6371" s="28">
        <v>250200.0</v>
      </c>
    </row>
    <row r="6372" ht="15.75" customHeight="1">
      <c r="A6372" s="15">
        <v>3487.0</v>
      </c>
      <c r="B6372" s="15" t="s">
        <v>8400</v>
      </c>
      <c r="C6372" s="18">
        <v>42704.0</v>
      </c>
      <c r="D6372" s="18">
        <v>42704.0</v>
      </c>
      <c r="E6372" s="18">
        <f t="shared" si="1"/>
        <v>42704</v>
      </c>
      <c r="F6372" s="15" t="s">
        <v>466</v>
      </c>
      <c r="G6372" s="15" t="s">
        <v>5024</v>
      </c>
      <c r="H6372" s="15" t="s">
        <v>5025</v>
      </c>
      <c r="I6372" s="15" t="s">
        <v>59</v>
      </c>
      <c r="J6372" s="15" t="s">
        <v>60</v>
      </c>
      <c r="K6372" s="15" t="s">
        <v>28</v>
      </c>
      <c r="L6372" s="15" t="str">
        <f t="array" ref="L6372">_xlfn.XLOOKUP(M6372,reference_province_to_city!$A$2:$A$11,reference_province_to_city!$B$2:$B$11)</f>
        <v>Medan</v>
      </c>
      <c r="M6372" s="15" t="s">
        <v>11</v>
      </c>
      <c r="N6372" s="15">
        <v>20111.0</v>
      </c>
      <c r="O6372" s="15">
        <f t="array" ref="O6372">_xlfn.XLOOKUP(M6372,reference_postal_code!$B$2:$B$11,reference_postal_code!$A$2:$A$11)</f>
        <v>20111</v>
      </c>
      <c r="P6372" s="15" t="s">
        <v>77</v>
      </c>
      <c r="Q6372" s="15" t="s">
        <v>367</v>
      </c>
      <c r="R6372" s="15" t="s">
        <v>110</v>
      </c>
      <c r="S6372" s="15" t="s">
        <v>111</v>
      </c>
      <c r="T6372" s="15" t="s">
        <v>368</v>
      </c>
      <c r="U6372" s="28">
        <v>542880.0</v>
      </c>
      <c r="V6372" s="15">
        <v>1.0</v>
      </c>
      <c r="W6372" s="31">
        <v>0.2</v>
      </c>
      <c r="X6372" s="28">
        <v>40716.0</v>
      </c>
    </row>
    <row r="6373" ht="15.75" customHeight="1">
      <c r="A6373" s="15">
        <v>8532.0</v>
      </c>
      <c r="B6373" s="15" t="s">
        <v>8399</v>
      </c>
      <c r="C6373" s="18">
        <v>42704.0</v>
      </c>
      <c r="D6373" s="18">
        <v>42710.0</v>
      </c>
      <c r="E6373" s="18">
        <f t="shared" si="1"/>
        <v>42710</v>
      </c>
      <c r="F6373" s="15" t="s">
        <v>55</v>
      </c>
      <c r="G6373" s="15" t="s">
        <v>1578</v>
      </c>
      <c r="H6373" s="15" t="s">
        <v>1579</v>
      </c>
      <c r="I6373" s="15" t="s">
        <v>59</v>
      </c>
      <c r="J6373" s="15" t="s">
        <v>60</v>
      </c>
      <c r="K6373" s="15" t="s">
        <v>33</v>
      </c>
      <c r="L6373" s="15" t="str">
        <f t="array" ref="L6373">_xlfn.XLOOKUP(M6373,reference_province_to_city!$A$2:$A$11,reference_province_to_city!$B$2:$B$11)</f>
        <v>Makassar</v>
      </c>
      <c r="M6373" s="15" t="s">
        <v>25</v>
      </c>
      <c r="N6373" s="15">
        <v>90111.0</v>
      </c>
      <c r="O6373" s="15">
        <f t="array" ref="O6373">_xlfn.XLOOKUP(M6373,reference_postal_code!$B$2:$B$11,reference_postal_code!$A$2:$A$11)</f>
        <v>90111</v>
      </c>
      <c r="P6373" s="15" t="s">
        <v>63</v>
      </c>
      <c r="Q6373" s="15" t="s">
        <v>6662</v>
      </c>
      <c r="R6373" s="15" t="s">
        <v>65</v>
      </c>
      <c r="S6373" s="15" t="s">
        <v>66</v>
      </c>
      <c r="T6373" s="15" t="s">
        <v>6663</v>
      </c>
      <c r="U6373" s="28">
        <v>206400.0</v>
      </c>
      <c r="V6373" s="15">
        <v>2.0</v>
      </c>
      <c r="W6373" s="31">
        <v>0.0</v>
      </c>
      <c r="X6373" s="28">
        <v>94944.0</v>
      </c>
    </row>
    <row r="6374" ht="15.75" customHeight="1">
      <c r="A6374" s="15">
        <v>8533.0</v>
      </c>
      <c r="B6374" s="15" t="s">
        <v>8399</v>
      </c>
      <c r="C6374" s="18">
        <v>42704.0</v>
      </c>
      <c r="D6374" s="18">
        <v>42710.0</v>
      </c>
      <c r="E6374" s="18">
        <f t="shared" si="1"/>
        <v>42710</v>
      </c>
      <c r="F6374" s="15" t="s">
        <v>55</v>
      </c>
      <c r="G6374" s="15" t="s">
        <v>1578</v>
      </c>
      <c r="H6374" s="15" t="s">
        <v>1579</v>
      </c>
      <c r="I6374" s="15" t="s">
        <v>59</v>
      </c>
      <c r="J6374" s="15" t="s">
        <v>60</v>
      </c>
      <c r="K6374" s="15" t="s">
        <v>33</v>
      </c>
      <c r="L6374" s="15" t="str">
        <f t="array" ref="L6374">_xlfn.XLOOKUP(M6374,reference_province_to_city!$A$2:$A$11,reference_province_to_city!$B$2:$B$11)</f>
        <v>Makassar</v>
      </c>
      <c r="M6374" s="15" t="s">
        <v>25</v>
      </c>
      <c r="N6374" s="15">
        <v>90111.0</v>
      </c>
      <c r="O6374" s="15">
        <f t="array" ref="O6374">_xlfn.XLOOKUP(M6374,reference_postal_code!$B$2:$B$11,reference_postal_code!$A$2:$A$11)</f>
        <v>90111</v>
      </c>
      <c r="P6374" s="15" t="s">
        <v>63</v>
      </c>
      <c r="Q6374" s="15" t="s">
        <v>587</v>
      </c>
      <c r="R6374" s="15" t="s">
        <v>65</v>
      </c>
      <c r="S6374" s="15" t="s">
        <v>87</v>
      </c>
      <c r="T6374" s="15" t="s">
        <v>588</v>
      </c>
      <c r="U6374" s="28">
        <v>7452900.0</v>
      </c>
      <c r="V6374" s="15">
        <v>7.0</v>
      </c>
      <c r="W6374" s="31">
        <v>0.0</v>
      </c>
      <c r="X6374" s="28">
        <v>372645.0</v>
      </c>
    </row>
    <row r="6375" ht="15.75" customHeight="1">
      <c r="A6375" s="15">
        <v>8534.0</v>
      </c>
      <c r="B6375" s="15" t="s">
        <v>8399</v>
      </c>
      <c r="C6375" s="18">
        <v>42704.0</v>
      </c>
      <c r="D6375" s="18">
        <v>42710.0</v>
      </c>
      <c r="E6375" s="18">
        <f t="shared" si="1"/>
        <v>42710</v>
      </c>
      <c r="F6375" s="15" t="s">
        <v>55</v>
      </c>
      <c r="G6375" s="15" t="s">
        <v>1578</v>
      </c>
      <c r="H6375" s="15" t="s">
        <v>1579</v>
      </c>
      <c r="I6375" s="15" t="s">
        <v>59</v>
      </c>
      <c r="J6375" s="15" t="s">
        <v>60</v>
      </c>
      <c r="K6375" s="15" t="s">
        <v>33</v>
      </c>
      <c r="L6375" s="15" t="str">
        <f t="array" ref="L6375">_xlfn.XLOOKUP(M6375,reference_province_to_city!$A$2:$A$11,reference_province_to_city!$B$2:$B$11)</f>
        <v>Makassar</v>
      </c>
      <c r="M6375" s="15" t="s">
        <v>25</v>
      </c>
      <c r="N6375" s="15">
        <v>90111.0</v>
      </c>
      <c r="O6375" s="15">
        <f t="array" ref="O6375">_xlfn.XLOOKUP(M6375,reference_postal_code!$B$2:$B$11,reference_postal_code!$A$2:$A$11)</f>
        <v>90111</v>
      </c>
      <c r="P6375" s="15" t="s">
        <v>63</v>
      </c>
      <c r="Q6375" s="15" t="s">
        <v>4514</v>
      </c>
      <c r="R6375" s="15" t="s">
        <v>106</v>
      </c>
      <c r="S6375" s="15" t="s">
        <v>107</v>
      </c>
      <c r="T6375" s="15" t="s">
        <v>4515</v>
      </c>
      <c r="U6375" s="28">
        <v>5849550.0</v>
      </c>
      <c r="V6375" s="15">
        <v>3.0</v>
      </c>
      <c r="W6375" s="31">
        <v>0.0</v>
      </c>
      <c r="X6375" s="28">
        <v>526460.0</v>
      </c>
    </row>
    <row r="6376" ht="15.75" customHeight="1">
      <c r="A6376" s="15">
        <v>9172.0</v>
      </c>
      <c r="B6376" s="15" t="s">
        <v>8401</v>
      </c>
      <c r="C6376" s="18">
        <v>42705.0</v>
      </c>
      <c r="D6376" s="18">
        <v>42705.0</v>
      </c>
      <c r="E6376" s="18">
        <f t="shared" si="1"/>
        <v>42705</v>
      </c>
      <c r="F6376" s="15" t="s">
        <v>466</v>
      </c>
      <c r="G6376" s="15" t="s">
        <v>1289</v>
      </c>
      <c r="H6376" s="15" t="s">
        <v>1290</v>
      </c>
      <c r="I6376" s="15" t="s">
        <v>76</v>
      </c>
      <c r="J6376" s="15" t="s">
        <v>60</v>
      </c>
      <c r="K6376" s="15" t="s">
        <v>26</v>
      </c>
      <c r="L6376" s="15" t="str">
        <f t="array" ref="L6376">_xlfn.XLOOKUP(M6376,reference_province_to_city!$A$2:$A$11,reference_province_to_city!$B$2:$B$11)</f>
        <v>Denpasar</v>
      </c>
      <c r="M6376" s="15" t="s">
        <v>24</v>
      </c>
      <c r="N6376" s="15">
        <v>80231.0</v>
      </c>
      <c r="O6376" s="15">
        <f t="array" ref="O6376">_xlfn.XLOOKUP(M6376,reference_postal_code!$B$2:$B$11,reference_postal_code!$A$2:$A$11)</f>
        <v>80231</v>
      </c>
      <c r="P6376" s="15" t="s">
        <v>63</v>
      </c>
      <c r="Q6376" s="15" t="s">
        <v>5775</v>
      </c>
      <c r="R6376" s="15" t="s">
        <v>65</v>
      </c>
      <c r="S6376" s="15" t="s">
        <v>66</v>
      </c>
      <c r="T6376" s="15" t="s">
        <v>5776</v>
      </c>
      <c r="U6376" s="28">
        <v>718500.0</v>
      </c>
      <c r="V6376" s="15">
        <v>1.0</v>
      </c>
      <c r="W6376" s="31">
        <v>0.0</v>
      </c>
      <c r="X6376" s="28">
        <v>344880.0</v>
      </c>
    </row>
    <row r="6377" ht="15.75" customHeight="1">
      <c r="A6377" s="15">
        <v>4250.0</v>
      </c>
      <c r="B6377" s="15" t="s">
        <v>8402</v>
      </c>
      <c r="C6377" s="18">
        <v>42705.0</v>
      </c>
      <c r="D6377" s="18">
        <v>42709.0</v>
      </c>
      <c r="E6377" s="18">
        <f t="shared" si="1"/>
        <v>42709</v>
      </c>
      <c r="F6377" s="15" t="s">
        <v>114</v>
      </c>
      <c r="G6377" s="15" t="s">
        <v>2859</v>
      </c>
      <c r="H6377" s="15" t="s">
        <v>2860</v>
      </c>
      <c r="I6377" s="15" t="s">
        <v>59</v>
      </c>
      <c r="J6377" s="15" t="s">
        <v>60</v>
      </c>
      <c r="K6377" s="15" t="s">
        <v>14</v>
      </c>
      <c r="L6377" s="15" t="str">
        <f t="array" ref="L6377">_xlfn.XLOOKUP(M6377,reference_province_to_city!$A$2:$A$11,reference_province_to_city!$B$2:$B$11)</f>
        <v>Bandung</v>
      </c>
      <c r="M6377" s="15" t="s">
        <v>12</v>
      </c>
      <c r="N6377" s="15">
        <v>40111.0</v>
      </c>
      <c r="O6377" s="15">
        <f t="array" ref="O6377">_xlfn.XLOOKUP(M6377,reference_postal_code!$B$2:$B$11,reference_postal_code!$A$2:$A$11)</f>
        <v>40111</v>
      </c>
      <c r="P6377" s="15" t="s">
        <v>117</v>
      </c>
      <c r="Q6377" s="15" t="s">
        <v>2366</v>
      </c>
      <c r="R6377" s="15" t="s">
        <v>106</v>
      </c>
      <c r="S6377" s="15" t="s">
        <v>107</v>
      </c>
      <c r="T6377" s="15" t="s">
        <v>2367</v>
      </c>
      <c r="U6377" s="28">
        <v>1.12788E7</v>
      </c>
      <c r="V6377" s="15">
        <v>4.0</v>
      </c>
      <c r="W6377" s="31">
        <v>0.0</v>
      </c>
      <c r="X6377" s="28">
        <v>2255760.0</v>
      </c>
    </row>
    <row r="6378" ht="15.75" customHeight="1">
      <c r="A6378" s="15">
        <v>9171.0</v>
      </c>
      <c r="B6378" s="15" t="s">
        <v>8401</v>
      </c>
      <c r="C6378" s="18">
        <v>42705.0</v>
      </c>
      <c r="D6378" s="18">
        <v>42705.0</v>
      </c>
      <c r="E6378" s="18">
        <f t="shared" si="1"/>
        <v>42705</v>
      </c>
      <c r="F6378" s="15" t="s">
        <v>466</v>
      </c>
      <c r="G6378" s="15" t="s">
        <v>1289</v>
      </c>
      <c r="H6378" s="15" t="s">
        <v>1290</v>
      </c>
      <c r="I6378" s="15" t="s">
        <v>76</v>
      </c>
      <c r="J6378" s="15" t="s">
        <v>60</v>
      </c>
      <c r="K6378" s="15" t="s">
        <v>26</v>
      </c>
      <c r="L6378" s="15" t="str">
        <f t="array" ref="L6378">_xlfn.XLOOKUP(M6378,reference_province_to_city!$A$2:$A$11,reference_province_to_city!$B$2:$B$11)</f>
        <v>Denpasar</v>
      </c>
      <c r="M6378" s="15" t="s">
        <v>24</v>
      </c>
      <c r="N6378" s="15">
        <v>80231.0</v>
      </c>
      <c r="O6378" s="15">
        <f t="array" ref="O6378">_xlfn.XLOOKUP(M6378,reference_postal_code!$B$2:$B$11,reference_postal_code!$A$2:$A$11)</f>
        <v>80231</v>
      </c>
      <c r="P6378" s="15" t="s">
        <v>63</v>
      </c>
      <c r="Q6378" s="15" t="s">
        <v>3691</v>
      </c>
      <c r="R6378" s="15" t="s">
        <v>106</v>
      </c>
      <c r="S6378" s="15" t="s">
        <v>139</v>
      </c>
      <c r="T6378" s="15" t="s">
        <v>3692</v>
      </c>
      <c r="U6378" s="28">
        <v>479400.0</v>
      </c>
      <c r="V6378" s="15">
        <v>2.0</v>
      </c>
      <c r="W6378" s="31">
        <v>0.0</v>
      </c>
      <c r="X6378" s="28">
        <v>23970.0</v>
      </c>
    </row>
    <row r="6379" ht="15.75" customHeight="1">
      <c r="A6379" s="15">
        <v>4683.0</v>
      </c>
      <c r="B6379" s="15" t="s">
        <v>8403</v>
      </c>
      <c r="C6379" s="18">
        <v>42705.0</v>
      </c>
      <c r="D6379" s="18">
        <v>42705.0</v>
      </c>
      <c r="E6379" s="18">
        <f t="shared" si="1"/>
        <v>42705</v>
      </c>
      <c r="F6379" s="15" t="s">
        <v>466</v>
      </c>
      <c r="G6379" s="15" t="s">
        <v>341</v>
      </c>
      <c r="H6379" s="15" t="s">
        <v>342</v>
      </c>
      <c r="I6379" s="15" t="s">
        <v>59</v>
      </c>
      <c r="J6379" s="15" t="s">
        <v>60</v>
      </c>
      <c r="K6379" s="15" t="s">
        <v>10</v>
      </c>
      <c r="L6379" s="15" t="str">
        <f t="array" ref="L6379">_xlfn.XLOOKUP(M6379,reference_province_to_city!$A$2:$A$11,reference_province_to_city!$B$2:$B$11)</f>
        <v>Jakarta</v>
      </c>
      <c r="M6379" s="15" t="s">
        <v>7</v>
      </c>
      <c r="N6379" s="15">
        <v>10110.0</v>
      </c>
      <c r="O6379" s="15">
        <f t="array" ref="O6379">_xlfn.XLOOKUP(M6379,reference_postal_code!$B$2:$B$11,reference_postal_code!$A$2:$A$11)</f>
        <v>10110</v>
      </c>
      <c r="P6379" s="15" t="s">
        <v>117</v>
      </c>
      <c r="Q6379" s="15" t="s">
        <v>4331</v>
      </c>
      <c r="R6379" s="15" t="s">
        <v>110</v>
      </c>
      <c r="S6379" s="15" t="s">
        <v>111</v>
      </c>
      <c r="T6379" s="15" t="s">
        <v>4332</v>
      </c>
      <c r="U6379" s="28">
        <v>1.295892E7</v>
      </c>
      <c r="V6379" s="15">
        <v>9.0</v>
      </c>
      <c r="W6379" s="31">
        <v>0.2</v>
      </c>
      <c r="X6379" s="28">
        <v>1295892.0</v>
      </c>
    </row>
    <row r="6380" ht="15.75" customHeight="1">
      <c r="A6380" s="15">
        <v>8395.0</v>
      </c>
      <c r="B6380" s="15" t="s">
        <v>8404</v>
      </c>
      <c r="C6380" s="18">
        <v>42705.0</v>
      </c>
      <c r="D6380" s="18">
        <v>42710.0</v>
      </c>
      <c r="E6380" s="18">
        <f t="shared" si="1"/>
        <v>42710</v>
      </c>
      <c r="F6380" s="15" t="s">
        <v>114</v>
      </c>
      <c r="G6380" s="15" t="s">
        <v>568</v>
      </c>
      <c r="H6380" s="15" t="s">
        <v>569</v>
      </c>
      <c r="I6380" s="15" t="s">
        <v>59</v>
      </c>
      <c r="J6380" s="15" t="s">
        <v>60</v>
      </c>
      <c r="K6380" s="15" t="s">
        <v>1550</v>
      </c>
      <c r="L6380" s="15" t="str">
        <f t="array" ref="L6380">_xlfn.XLOOKUP(M6380,reference_province_to_city!$A$2:$A$11,reference_province_to_city!$B$2:$B$11)</f>
        <v>Surabaya</v>
      </c>
      <c r="M6380" s="15" t="s">
        <v>20</v>
      </c>
      <c r="N6380" s="15">
        <v>60231.0</v>
      </c>
      <c r="O6380" s="15">
        <f t="array" ref="O6380">_xlfn.XLOOKUP(M6380,reference_postal_code!$B$2:$B$11,reference_postal_code!$A$2:$A$11)</f>
        <v>60231</v>
      </c>
      <c r="P6380" s="15" t="s">
        <v>166</v>
      </c>
      <c r="Q6380" s="15" t="s">
        <v>1781</v>
      </c>
      <c r="R6380" s="15" t="s">
        <v>65</v>
      </c>
      <c r="S6380" s="15" t="s">
        <v>222</v>
      </c>
      <c r="T6380" s="15" t="s">
        <v>1782</v>
      </c>
      <c r="U6380" s="28">
        <v>1.352925E7</v>
      </c>
      <c r="V6380" s="15">
        <v>3.0</v>
      </c>
      <c r="W6380" s="31">
        <v>0.0</v>
      </c>
      <c r="X6380" s="28">
        <v>4464652.0</v>
      </c>
    </row>
    <row r="6381" ht="15.75" customHeight="1">
      <c r="A6381" s="15">
        <v>9173.0</v>
      </c>
      <c r="B6381" s="15" t="s">
        <v>8401</v>
      </c>
      <c r="C6381" s="18">
        <v>42705.0</v>
      </c>
      <c r="D6381" s="18">
        <v>42705.0</v>
      </c>
      <c r="E6381" s="18">
        <f t="shared" si="1"/>
        <v>42705</v>
      </c>
      <c r="F6381" s="15" t="s">
        <v>466</v>
      </c>
      <c r="G6381" s="15" t="s">
        <v>1289</v>
      </c>
      <c r="H6381" s="15" t="s">
        <v>1290</v>
      </c>
      <c r="I6381" s="15" t="s">
        <v>76</v>
      </c>
      <c r="J6381" s="15" t="s">
        <v>60</v>
      </c>
      <c r="K6381" s="15" t="s">
        <v>26</v>
      </c>
      <c r="L6381" s="15" t="str">
        <f t="array" ref="L6381">_xlfn.XLOOKUP(M6381,reference_province_to_city!$A$2:$A$11,reference_province_to_city!$B$2:$B$11)</f>
        <v>Denpasar</v>
      </c>
      <c r="M6381" s="15" t="s">
        <v>24</v>
      </c>
      <c r="N6381" s="15">
        <v>80231.0</v>
      </c>
      <c r="O6381" s="15">
        <f t="array" ref="O6381">_xlfn.XLOOKUP(M6381,reference_postal_code!$B$2:$B$11,reference_postal_code!$A$2:$A$11)</f>
        <v>80231</v>
      </c>
      <c r="P6381" s="15" t="s">
        <v>63</v>
      </c>
      <c r="Q6381" s="15" t="s">
        <v>7658</v>
      </c>
      <c r="R6381" s="15" t="s">
        <v>65</v>
      </c>
      <c r="S6381" s="15" t="s">
        <v>87</v>
      </c>
      <c r="T6381" s="15" t="s">
        <v>7659</v>
      </c>
      <c r="U6381" s="28">
        <v>1.66941E7</v>
      </c>
      <c r="V6381" s="15">
        <v>3.0</v>
      </c>
      <c r="W6381" s="31">
        <v>0.0</v>
      </c>
      <c r="X6381" s="28">
        <v>3338820.0</v>
      </c>
    </row>
    <row r="6382" ht="15.75" customHeight="1">
      <c r="A6382" s="15">
        <v>9205.0</v>
      </c>
      <c r="B6382" s="15" t="s">
        <v>8405</v>
      </c>
      <c r="C6382" s="18">
        <v>42705.0</v>
      </c>
      <c r="D6382" s="18">
        <v>42709.0</v>
      </c>
      <c r="E6382" s="18">
        <f t="shared" si="1"/>
        <v>42709</v>
      </c>
      <c r="F6382" s="15" t="s">
        <v>55</v>
      </c>
      <c r="G6382" s="15" t="s">
        <v>3651</v>
      </c>
      <c r="H6382" s="15" t="s">
        <v>3652</v>
      </c>
      <c r="I6382" s="15" t="s">
        <v>128</v>
      </c>
      <c r="J6382" s="15" t="s">
        <v>60</v>
      </c>
      <c r="K6382" s="15" t="s">
        <v>22</v>
      </c>
      <c r="L6382" s="15" t="str">
        <f t="array" ref="L6382">_xlfn.XLOOKUP(M6382,reference_province_to_city!$A$2:$A$11,reference_province_to_city!$B$2:$B$11)</f>
        <v>Surabaya</v>
      </c>
      <c r="M6382" s="15" t="s">
        <v>20</v>
      </c>
      <c r="N6382" s="15">
        <v>60231.0</v>
      </c>
      <c r="O6382" s="15">
        <f t="array" ref="O6382">_xlfn.XLOOKUP(M6382,reference_postal_code!$B$2:$B$11,reference_postal_code!$A$2:$A$11)</f>
        <v>60231</v>
      </c>
      <c r="P6382" s="15" t="s">
        <v>166</v>
      </c>
      <c r="Q6382" s="15" t="s">
        <v>3910</v>
      </c>
      <c r="R6382" s="15" t="s">
        <v>65</v>
      </c>
      <c r="S6382" s="15" t="s">
        <v>93</v>
      </c>
      <c r="T6382" s="15" t="s">
        <v>3911</v>
      </c>
      <c r="U6382" s="28">
        <v>345600.0</v>
      </c>
      <c r="V6382" s="15">
        <v>8.0</v>
      </c>
      <c r="W6382" s="31">
        <v>0.0</v>
      </c>
      <c r="X6382" s="28">
        <v>103680.0</v>
      </c>
    </row>
    <row r="6383" ht="15.75" customHeight="1">
      <c r="A6383" s="15">
        <v>8681.0</v>
      </c>
      <c r="B6383" s="15" t="s">
        <v>8406</v>
      </c>
      <c r="C6383" s="18">
        <v>42705.0</v>
      </c>
      <c r="D6383" s="18">
        <v>42707.0</v>
      </c>
      <c r="E6383" s="18">
        <f t="shared" si="1"/>
        <v>42707</v>
      </c>
      <c r="F6383" s="15" t="s">
        <v>114</v>
      </c>
      <c r="G6383" s="15" t="s">
        <v>888</v>
      </c>
      <c r="H6383" s="15" t="s">
        <v>889</v>
      </c>
      <c r="I6383" s="15" t="s">
        <v>128</v>
      </c>
      <c r="J6383" s="15" t="s">
        <v>60</v>
      </c>
      <c r="K6383" s="15" t="s">
        <v>28</v>
      </c>
      <c r="L6383" s="15" t="str">
        <f t="array" ref="L6383">_xlfn.XLOOKUP(M6383,reference_province_to_city!$A$2:$A$11,reference_province_to_city!$B$2:$B$11)</f>
        <v>Medan</v>
      </c>
      <c r="M6383" s="15" t="s">
        <v>11</v>
      </c>
      <c r="N6383" s="15">
        <v>20111.0</v>
      </c>
      <c r="O6383" s="15">
        <f t="array" ref="O6383">_xlfn.XLOOKUP(M6383,reference_postal_code!$B$2:$B$11,reference_postal_code!$A$2:$A$11)</f>
        <v>20111</v>
      </c>
      <c r="P6383" s="15" t="s">
        <v>77</v>
      </c>
      <c r="Q6383" s="15" t="s">
        <v>1781</v>
      </c>
      <c r="R6383" s="15" t="s">
        <v>65</v>
      </c>
      <c r="S6383" s="15" t="s">
        <v>222</v>
      </c>
      <c r="T6383" s="15" t="s">
        <v>1782</v>
      </c>
      <c r="U6383" s="28">
        <v>3.156825E7</v>
      </c>
      <c r="V6383" s="15">
        <v>7.0</v>
      </c>
      <c r="W6383" s="31">
        <v>0.0</v>
      </c>
      <c r="X6383" s="28">
        <v>1.0417522E7</v>
      </c>
    </row>
    <row r="6384" ht="15.75" customHeight="1">
      <c r="A6384" s="15">
        <v>8682.0</v>
      </c>
      <c r="B6384" s="15" t="s">
        <v>8406</v>
      </c>
      <c r="C6384" s="18">
        <v>42705.0</v>
      </c>
      <c r="D6384" s="18">
        <v>42707.0</v>
      </c>
      <c r="E6384" s="18">
        <f t="shared" si="1"/>
        <v>42707</v>
      </c>
      <c r="F6384" s="15" t="s">
        <v>114</v>
      </c>
      <c r="G6384" s="15" t="s">
        <v>888</v>
      </c>
      <c r="H6384" s="15" t="s">
        <v>889</v>
      </c>
      <c r="I6384" s="15" t="s">
        <v>128</v>
      </c>
      <c r="J6384" s="15" t="s">
        <v>60</v>
      </c>
      <c r="K6384" s="15" t="s">
        <v>28</v>
      </c>
      <c r="L6384" s="15" t="str">
        <f t="array" ref="L6384">_xlfn.XLOOKUP(M6384,reference_province_to_city!$A$2:$A$11,reference_province_to_city!$B$2:$B$11)</f>
        <v>Medan</v>
      </c>
      <c r="M6384" s="15" t="s">
        <v>11</v>
      </c>
      <c r="N6384" s="15">
        <v>20111.0</v>
      </c>
      <c r="O6384" s="15">
        <f t="array" ref="O6384">_xlfn.XLOOKUP(M6384,reference_postal_code!$B$2:$B$11,reference_postal_code!$A$2:$A$11)</f>
        <v>20111</v>
      </c>
      <c r="P6384" s="15" t="s">
        <v>77</v>
      </c>
      <c r="Q6384" s="15" t="s">
        <v>2403</v>
      </c>
      <c r="R6384" s="15" t="s">
        <v>65</v>
      </c>
      <c r="S6384" s="15" t="s">
        <v>226</v>
      </c>
      <c r="T6384" s="15" t="s">
        <v>2404</v>
      </c>
      <c r="U6384" s="28">
        <v>610500.0</v>
      </c>
      <c r="V6384" s="15">
        <v>5.0</v>
      </c>
      <c r="W6384" s="31">
        <v>0.0</v>
      </c>
      <c r="X6384" s="28">
        <v>177045.0</v>
      </c>
    </row>
    <row r="6385" ht="15.75" customHeight="1">
      <c r="A6385" s="15">
        <v>1179.0</v>
      </c>
      <c r="B6385" s="15" t="s">
        <v>8407</v>
      </c>
      <c r="C6385" s="18">
        <v>42705.0</v>
      </c>
      <c r="D6385" s="18">
        <v>42709.0</v>
      </c>
      <c r="E6385" s="18">
        <f t="shared" si="1"/>
        <v>42709</v>
      </c>
      <c r="F6385" s="15" t="s">
        <v>55</v>
      </c>
      <c r="G6385" s="15" t="s">
        <v>2039</v>
      </c>
      <c r="H6385" s="15" t="s">
        <v>2040</v>
      </c>
      <c r="I6385" s="15" t="s">
        <v>59</v>
      </c>
      <c r="J6385" s="15" t="s">
        <v>60</v>
      </c>
      <c r="K6385" s="15" t="s">
        <v>22</v>
      </c>
      <c r="L6385" s="15" t="str">
        <f t="array" ref="L6385">_xlfn.XLOOKUP(M6385,reference_province_to_city!$A$2:$A$11,reference_province_to_city!$B$2:$B$11)</f>
        <v>Surabaya</v>
      </c>
      <c r="M6385" s="15" t="s">
        <v>20</v>
      </c>
      <c r="N6385" s="15">
        <v>60231.0</v>
      </c>
      <c r="O6385" s="15">
        <f t="array" ref="O6385">_xlfn.XLOOKUP(M6385,reference_postal_code!$B$2:$B$11,reference_postal_code!$A$2:$A$11)</f>
        <v>60231</v>
      </c>
      <c r="P6385" s="15" t="s">
        <v>166</v>
      </c>
      <c r="Q6385" s="15" t="s">
        <v>2964</v>
      </c>
      <c r="R6385" s="15" t="s">
        <v>110</v>
      </c>
      <c r="S6385" s="15" t="s">
        <v>111</v>
      </c>
      <c r="T6385" s="15" t="s">
        <v>2965</v>
      </c>
      <c r="U6385" s="28">
        <v>2699550.0</v>
      </c>
      <c r="V6385" s="15">
        <v>3.0</v>
      </c>
      <c r="W6385" s="31">
        <v>0.0</v>
      </c>
      <c r="X6385" s="28">
        <v>674888.0</v>
      </c>
    </row>
    <row r="6386" ht="15.75" customHeight="1">
      <c r="A6386" s="15">
        <v>103.0</v>
      </c>
      <c r="B6386" s="15" t="s">
        <v>8408</v>
      </c>
      <c r="C6386" s="18">
        <v>42705.0</v>
      </c>
      <c r="D6386" s="18">
        <v>42708.0</v>
      </c>
      <c r="E6386" s="18">
        <f t="shared" si="1"/>
        <v>42708</v>
      </c>
      <c r="F6386" s="15" t="s">
        <v>114</v>
      </c>
      <c r="G6386" s="15" t="s">
        <v>2553</v>
      </c>
      <c r="H6386" s="15" t="s">
        <v>2554</v>
      </c>
      <c r="I6386" s="15" t="s">
        <v>59</v>
      </c>
      <c r="J6386" s="15" t="s">
        <v>60</v>
      </c>
      <c r="K6386" s="15" t="s">
        <v>26</v>
      </c>
      <c r="L6386" s="15" t="str">
        <f t="array" ref="L6386">_xlfn.XLOOKUP(M6386,reference_province_to_city!$A$2:$A$11,reference_province_to_city!$B$2:$B$11)</f>
        <v>Denpasar</v>
      </c>
      <c r="M6386" s="15" t="s">
        <v>24</v>
      </c>
      <c r="N6386" s="15">
        <v>80231.0</v>
      </c>
      <c r="O6386" s="15">
        <f t="array" ref="O6386">_xlfn.XLOOKUP(M6386,reference_postal_code!$B$2:$B$11,reference_postal_code!$A$2:$A$11)</f>
        <v>80231</v>
      </c>
      <c r="P6386" s="15" t="s">
        <v>63</v>
      </c>
      <c r="Q6386" s="15" t="s">
        <v>5582</v>
      </c>
      <c r="R6386" s="15" t="s">
        <v>65</v>
      </c>
      <c r="S6386" s="15" t="s">
        <v>66</v>
      </c>
      <c r="T6386" s="15" t="s">
        <v>5583</v>
      </c>
      <c r="U6386" s="28">
        <v>358800.0</v>
      </c>
      <c r="V6386" s="15">
        <v>4.0</v>
      </c>
      <c r="W6386" s="31">
        <v>0.0</v>
      </c>
      <c r="X6386" s="28">
        <v>175812.0</v>
      </c>
    </row>
    <row r="6387" ht="15.75" customHeight="1">
      <c r="A6387" s="15">
        <v>2055.0</v>
      </c>
      <c r="B6387" s="15" t="s">
        <v>8409</v>
      </c>
      <c r="C6387" s="18">
        <v>42705.0</v>
      </c>
      <c r="D6387" s="18">
        <v>42711.0</v>
      </c>
      <c r="E6387" s="18">
        <f t="shared" si="1"/>
        <v>42711</v>
      </c>
      <c r="F6387" s="15" t="s">
        <v>55</v>
      </c>
      <c r="G6387" s="15" t="s">
        <v>1861</v>
      </c>
      <c r="H6387" s="15" t="s">
        <v>1862</v>
      </c>
      <c r="I6387" s="15" t="s">
        <v>59</v>
      </c>
      <c r="J6387" s="15" t="s">
        <v>60</v>
      </c>
      <c r="K6387" s="15" t="s">
        <v>22</v>
      </c>
      <c r="L6387" s="15" t="str">
        <f t="array" ref="L6387">_xlfn.XLOOKUP(M6387,reference_province_to_city!$A$2:$A$11,reference_province_to_city!$B$2:$B$11)</f>
        <v>Surabaya</v>
      </c>
      <c r="M6387" s="15" t="s">
        <v>20</v>
      </c>
      <c r="N6387" s="15">
        <v>60231.0</v>
      </c>
      <c r="O6387" s="15">
        <f t="array" ref="O6387">_xlfn.XLOOKUP(M6387,reference_postal_code!$B$2:$B$11,reference_postal_code!$A$2:$A$11)</f>
        <v>60231</v>
      </c>
      <c r="P6387" s="15" t="s">
        <v>166</v>
      </c>
      <c r="Q6387" s="15" t="s">
        <v>3534</v>
      </c>
      <c r="R6387" s="15" t="s">
        <v>106</v>
      </c>
      <c r="S6387" s="15" t="s">
        <v>139</v>
      </c>
      <c r="T6387" s="15" t="s">
        <v>3535</v>
      </c>
      <c r="U6387" s="28">
        <v>259650.0</v>
      </c>
      <c r="V6387" s="15">
        <v>3.0</v>
      </c>
      <c r="W6387" s="31">
        <v>0.0</v>
      </c>
      <c r="X6387" s="28">
        <v>77895.0</v>
      </c>
    </row>
    <row r="6388" ht="15.75" customHeight="1">
      <c r="A6388" s="15">
        <v>8114.0</v>
      </c>
      <c r="B6388" s="15" t="s">
        <v>8410</v>
      </c>
      <c r="C6388" s="18">
        <v>42705.0</v>
      </c>
      <c r="D6388" s="18">
        <v>42707.0</v>
      </c>
      <c r="E6388" s="18">
        <f t="shared" si="1"/>
        <v>42707</v>
      </c>
      <c r="F6388" s="15" t="s">
        <v>114</v>
      </c>
      <c r="G6388" s="15" t="s">
        <v>4085</v>
      </c>
      <c r="H6388" s="15" t="s">
        <v>4086</v>
      </c>
      <c r="I6388" s="15" t="s">
        <v>59</v>
      </c>
      <c r="J6388" s="15" t="s">
        <v>60</v>
      </c>
      <c r="K6388" s="15" t="s">
        <v>22</v>
      </c>
      <c r="L6388" s="15" t="str">
        <f t="array" ref="L6388">_xlfn.XLOOKUP(M6388,reference_province_to_city!$A$2:$A$11,reference_province_to_city!$B$2:$B$11)</f>
        <v>Surabaya</v>
      </c>
      <c r="M6388" s="15" t="s">
        <v>20</v>
      </c>
      <c r="N6388" s="15">
        <v>60231.0</v>
      </c>
      <c r="O6388" s="15">
        <f t="array" ref="O6388">_xlfn.XLOOKUP(M6388,reference_postal_code!$B$2:$B$11,reference_postal_code!$A$2:$A$11)</f>
        <v>60231</v>
      </c>
      <c r="P6388" s="15" t="s">
        <v>166</v>
      </c>
      <c r="Q6388" s="15" t="s">
        <v>622</v>
      </c>
      <c r="R6388" s="15" t="s">
        <v>106</v>
      </c>
      <c r="S6388" s="15" t="s">
        <v>107</v>
      </c>
      <c r="T6388" s="15" t="s">
        <v>623</v>
      </c>
      <c r="U6388" s="28">
        <v>1278690.0</v>
      </c>
      <c r="V6388" s="15">
        <v>2.0</v>
      </c>
      <c r="W6388" s="31">
        <v>0.3</v>
      </c>
      <c r="X6388" s="28">
        <v>-18267.0</v>
      </c>
    </row>
    <row r="6389" ht="15.75" customHeight="1">
      <c r="A6389" s="15">
        <v>8394.0</v>
      </c>
      <c r="B6389" s="15" t="s">
        <v>8404</v>
      </c>
      <c r="C6389" s="18">
        <v>42705.0</v>
      </c>
      <c r="D6389" s="18">
        <v>42710.0</v>
      </c>
      <c r="E6389" s="18">
        <f t="shared" si="1"/>
        <v>42710</v>
      </c>
      <c r="F6389" s="15" t="s">
        <v>114</v>
      </c>
      <c r="G6389" s="15" t="s">
        <v>568</v>
      </c>
      <c r="H6389" s="15" t="s">
        <v>569</v>
      </c>
      <c r="I6389" s="15" t="s">
        <v>59</v>
      </c>
      <c r="J6389" s="15" t="s">
        <v>60</v>
      </c>
      <c r="K6389" s="15" t="s">
        <v>22</v>
      </c>
      <c r="L6389" s="15" t="str">
        <f t="array" ref="L6389">_xlfn.XLOOKUP(M6389,reference_province_to_city!$A$2:$A$11,reference_province_to_city!$B$2:$B$11)</f>
        <v>Surabaya</v>
      </c>
      <c r="M6389" s="15" t="s">
        <v>20</v>
      </c>
      <c r="N6389" s="15">
        <v>60231.0</v>
      </c>
      <c r="O6389" s="15">
        <f t="array" ref="O6389">_xlfn.XLOOKUP(M6389,reference_postal_code!$B$2:$B$11,reference_postal_code!$A$2:$A$11)</f>
        <v>60231</v>
      </c>
      <c r="P6389" s="15" t="s">
        <v>166</v>
      </c>
      <c r="Q6389" s="15" t="s">
        <v>4175</v>
      </c>
      <c r="R6389" s="15" t="s">
        <v>106</v>
      </c>
      <c r="S6389" s="15" t="s">
        <v>139</v>
      </c>
      <c r="T6389" s="15" t="s">
        <v>4176</v>
      </c>
      <c r="U6389" s="28">
        <v>1667250.0</v>
      </c>
      <c r="V6389" s="15">
        <v>5.0</v>
      </c>
      <c r="W6389" s="31">
        <v>0.0</v>
      </c>
      <c r="X6389" s="28">
        <v>733590.0</v>
      </c>
    </row>
    <row r="6390" ht="15.75" customHeight="1">
      <c r="A6390" s="15">
        <v>8113.0</v>
      </c>
      <c r="B6390" s="15" t="s">
        <v>8410</v>
      </c>
      <c r="C6390" s="18">
        <v>42705.0</v>
      </c>
      <c r="D6390" s="18">
        <v>42707.0</v>
      </c>
      <c r="E6390" s="18">
        <f t="shared" si="1"/>
        <v>42707</v>
      </c>
      <c r="F6390" s="15" t="s">
        <v>114</v>
      </c>
      <c r="G6390" s="15" t="s">
        <v>4085</v>
      </c>
      <c r="H6390" s="15" t="s">
        <v>4086</v>
      </c>
      <c r="I6390" s="15" t="s">
        <v>59</v>
      </c>
      <c r="J6390" s="15" t="s">
        <v>60</v>
      </c>
      <c r="K6390" s="15" t="s">
        <v>22</v>
      </c>
      <c r="L6390" s="15" t="str">
        <f t="array" ref="L6390">_xlfn.XLOOKUP(M6390,reference_province_to_city!$A$2:$A$11,reference_province_to_city!$B$2:$B$11)</f>
        <v>Surabaya</v>
      </c>
      <c r="M6390" s="15" t="s">
        <v>20</v>
      </c>
      <c r="N6390" s="15">
        <v>60231.0</v>
      </c>
      <c r="O6390" s="15">
        <f t="array" ref="O6390">_xlfn.XLOOKUP(M6390,reference_postal_code!$B$2:$B$11,reference_postal_code!$A$2:$A$11)</f>
        <v>60231</v>
      </c>
      <c r="P6390" s="15" t="s">
        <v>166</v>
      </c>
      <c r="Q6390" s="15" t="s">
        <v>1777</v>
      </c>
      <c r="R6390" s="15" t="s">
        <v>65</v>
      </c>
      <c r="S6390" s="15" t="s">
        <v>222</v>
      </c>
      <c r="T6390" s="15" t="s">
        <v>1778</v>
      </c>
      <c r="U6390" s="28">
        <v>174720.0</v>
      </c>
      <c r="V6390" s="15">
        <v>4.0</v>
      </c>
      <c r="W6390" s="31">
        <v>0.8</v>
      </c>
      <c r="X6390" s="28">
        <v>-463008.0</v>
      </c>
    </row>
    <row r="6391" ht="15.75" customHeight="1">
      <c r="A6391" s="15">
        <v>1178.0</v>
      </c>
      <c r="B6391" s="15" t="s">
        <v>8407</v>
      </c>
      <c r="C6391" s="18">
        <v>42705.0</v>
      </c>
      <c r="D6391" s="18">
        <v>42709.0</v>
      </c>
      <c r="E6391" s="18">
        <f t="shared" si="1"/>
        <v>42709</v>
      </c>
      <c r="F6391" s="15" t="s">
        <v>55</v>
      </c>
      <c r="G6391" s="15" t="s">
        <v>2039</v>
      </c>
      <c r="H6391" s="15" t="s">
        <v>2040</v>
      </c>
      <c r="I6391" s="15" t="s">
        <v>59</v>
      </c>
      <c r="J6391" s="15" t="s">
        <v>60</v>
      </c>
      <c r="K6391" s="15" t="s">
        <v>22</v>
      </c>
      <c r="L6391" s="15" t="str">
        <f t="array" ref="L6391">_xlfn.XLOOKUP(M6391,reference_province_to_city!$A$2:$A$11,reference_province_to_city!$B$2:$B$11)</f>
        <v>Surabaya</v>
      </c>
      <c r="M6391" s="15" t="s">
        <v>20</v>
      </c>
      <c r="N6391" s="15">
        <v>60231.0</v>
      </c>
      <c r="O6391" s="15">
        <f t="array" ref="O6391">_xlfn.XLOOKUP(M6391,reference_postal_code!$B$2:$B$11,reference_postal_code!$A$2:$A$11)</f>
        <v>60231</v>
      </c>
      <c r="P6391" s="15" t="s">
        <v>166</v>
      </c>
      <c r="Q6391" s="15" t="s">
        <v>539</v>
      </c>
      <c r="R6391" s="15" t="s">
        <v>106</v>
      </c>
      <c r="S6391" s="15" t="s">
        <v>107</v>
      </c>
      <c r="T6391" s="15" t="s">
        <v>540</v>
      </c>
      <c r="U6391" s="28">
        <v>2587500.0</v>
      </c>
      <c r="V6391" s="15">
        <v>2.0</v>
      </c>
      <c r="W6391" s="31">
        <v>0.0</v>
      </c>
      <c r="X6391" s="28">
        <v>776250.0</v>
      </c>
    </row>
    <row r="6392" ht="15.75" customHeight="1">
      <c r="A6392" s="15">
        <v>8396.0</v>
      </c>
      <c r="B6392" s="15" t="s">
        <v>8404</v>
      </c>
      <c r="C6392" s="18">
        <v>42705.0</v>
      </c>
      <c r="D6392" s="18">
        <v>42710.0</v>
      </c>
      <c r="E6392" s="18">
        <f t="shared" si="1"/>
        <v>42710</v>
      </c>
      <c r="F6392" s="15" t="s">
        <v>114</v>
      </c>
      <c r="G6392" s="15" t="s">
        <v>568</v>
      </c>
      <c r="H6392" s="15" t="s">
        <v>569</v>
      </c>
      <c r="I6392" s="15" t="s">
        <v>59</v>
      </c>
      <c r="J6392" s="15" t="s">
        <v>60</v>
      </c>
      <c r="K6392" s="15" t="s">
        <v>22</v>
      </c>
      <c r="L6392" s="15" t="str">
        <f t="array" ref="L6392">_xlfn.XLOOKUP(M6392,reference_province_to_city!$A$2:$A$11,reference_province_to_city!$B$2:$B$11)</f>
        <v>Surabaya</v>
      </c>
      <c r="M6392" s="15" t="s">
        <v>20</v>
      </c>
      <c r="N6392" s="15">
        <v>60231.0</v>
      </c>
      <c r="O6392" s="15">
        <f t="array" ref="O6392">_xlfn.XLOOKUP(M6392,reference_postal_code!$B$2:$B$11,reference_postal_code!$A$2:$A$11)</f>
        <v>60231</v>
      </c>
      <c r="P6392" s="15" t="s">
        <v>166</v>
      </c>
      <c r="Q6392" s="15" t="s">
        <v>5325</v>
      </c>
      <c r="R6392" s="15" t="s">
        <v>106</v>
      </c>
      <c r="S6392" s="15" t="s">
        <v>218</v>
      </c>
      <c r="T6392" s="15" t="s">
        <v>5326</v>
      </c>
      <c r="U6392" s="28">
        <v>5490135.0</v>
      </c>
      <c r="V6392" s="15">
        <v>3.0</v>
      </c>
      <c r="W6392" s="31">
        <v>0.3</v>
      </c>
      <c r="X6392" s="28">
        <v>-705874.0</v>
      </c>
    </row>
    <row r="6393" ht="15.75" customHeight="1">
      <c r="A6393" s="15">
        <v>2197.0</v>
      </c>
      <c r="B6393" s="15" t="s">
        <v>8411</v>
      </c>
      <c r="C6393" s="18">
        <v>42705.0</v>
      </c>
      <c r="D6393" s="18">
        <v>42710.0</v>
      </c>
      <c r="E6393" s="18">
        <f t="shared" si="1"/>
        <v>42710</v>
      </c>
      <c r="F6393" s="15" t="s">
        <v>55</v>
      </c>
      <c r="G6393" s="15" t="s">
        <v>1255</v>
      </c>
      <c r="H6393" s="15" t="s">
        <v>1256</v>
      </c>
      <c r="I6393" s="15" t="s">
        <v>59</v>
      </c>
      <c r="J6393" s="15" t="s">
        <v>60</v>
      </c>
      <c r="K6393" s="15" t="s">
        <v>29</v>
      </c>
      <c r="L6393" s="15" t="str">
        <f t="array" ref="L6393">_xlfn.XLOOKUP(M6393,reference_province_to_city!$A$2:$A$11,reference_province_to_city!$B$2:$B$11)</f>
        <v>Palembang</v>
      </c>
      <c r="M6393" s="15" t="s">
        <v>13</v>
      </c>
      <c r="N6393" s="15">
        <v>30111.0</v>
      </c>
      <c r="O6393" s="15">
        <f t="array" ref="O6393">_xlfn.XLOOKUP(M6393,reference_postal_code!$B$2:$B$11,reference_postal_code!$A$2:$A$11)</f>
        <v>30111</v>
      </c>
      <c r="P6393" s="15" t="s">
        <v>77</v>
      </c>
      <c r="Q6393" s="15" t="s">
        <v>3835</v>
      </c>
      <c r="R6393" s="15" t="s">
        <v>65</v>
      </c>
      <c r="S6393" s="15" t="s">
        <v>93</v>
      </c>
      <c r="T6393" s="15" t="s">
        <v>3836</v>
      </c>
      <c r="U6393" s="28">
        <v>70560.0</v>
      </c>
      <c r="V6393" s="15">
        <v>2.0</v>
      </c>
      <c r="W6393" s="31">
        <v>0.2</v>
      </c>
      <c r="X6393" s="28">
        <v>6174.0</v>
      </c>
    </row>
    <row r="6394" ht="15.75" customHeight="1">
      <c r="A6394" s="15">
        <v>9174.0</v>
      </c>
      <c r="B6394" s="15" t="s">
        <v>8401</v>
      </c>
      <c r="C6394" s="18">
        <v>42705.0</v>
      </c>
      <c r="D6394" s="18">
        <v>42705.0</v>
      </c>
      <c r="E6394" s="18">
        <f t="shared" si="1"/>
        <v>42705</v>
      </c>
      <c r="F6394" s="15" t="s">
        <v>466</v>
      </c>
      <c r="G6394" s="15" t="s">
        <v>1289</v>
      </c>
      <c r="H6394" s="15" t="s">
        <v>1290</v>
      </c>
      <c r="I6394" s="15" t="s">
        <v>76</v>
      </c>
      <c r="J6394" s="15" t="s">
        <v>60</v>
      </c>
      <c r="K6394" s="15" t="s">
        <v>26</v>
      </c>
      <c r="L6394" s="15" t="str">
        <f t="array" ref="L6394">_xlfn.XLOOKUP(M6394,reference_province_to_city!$A$2:$A$11,reference_province_to_city!$B$2:$B$11)</f>
        <v>Denpasar</v>
      </c>
      <c r="M6394" s="15" t="s">
        <v>24</v>
      </c>
      <c r="N6394" s="15">
        <v>80231.0</v>
      </c>
      <c r="O6394" s="15">
        <f t="array" ref="O6394">_xlfn.XLOOKUP(M6394,reference_postal_code!$B$2:$B$11,reference_postal_code!$A$2:$A$11)</f>
        <v>80231</v>
      </c>
      <c r="P6394" s="15" t="s">
        <v>63</v>
      </c>
      <c r="Q6394" s="15" t="s">
        <v>3512</v>
      </c>
      <c r="R6394" s="15" t="s">
        <v>65</v>
      </c>
      <c r="S6394" s="15" t="s">
        <v>173</v>
      </c>
      <c r="T6394" s="15" t="s">
        <v>3513</v>
      </c>
      <c r="U6394" s="28">
        <v>343800.0</v>
      </c>
      <c r="V6394" s="15">
        <v>3.0</v>
      </c>
      <c r="W6394" s="31">
        <v>0.0</v>
      </c>
      <c r="X6394" s="28">
        <v>168462.0</v>
      </c>
    </row>
    <row r="6395" ht="15.75" customHeight="1">
      <c r="A6395" s="15">
        <v>8112.0</v>
      </c>
      <c r="B6395" s="15" t="s">
        <v>8410</v>
      </c>
      <c r="C6395" s="18">
        <v>42705.0</v>
      </c>
      <c r="D6395" s="18">
        <v>42707.0</v>
      </c>
      <c r="E6395" s="18">
        <f t="shared" si="1"/>
        <v>42707</v>
      </c>
      <c r="F6395" s="15" t="s">
        <v>114</v>
      </c>
      <c r="G6395" s="15" t="s">
        <v>4085</v>
      </c>
      <c r="H6395" s="15" t="s">
        <v>4086</v>
      </c>
      <c r="I6395" s="15" t="s">
        <v>59</v>
      </c>
      <c r="J6395" s="15" t="s">
        <v>60</v>
      </c>
      <c r="K6395" s="15" t="s">
        <v>22</v>
      </c>
      <c r="L6395" s="15" t="str">
        <f t="array" ref="L6395">_xlfn.XLOOKUP(M6395,reference_province_to_city!$A$2:$A$11,reference_province_to_city!$B$2:$B$11)</f>
        <v>Surabaya</v>
      </c>
      <c r="M6395" s="15" t="s">
        <v>20</v>
      </c>
      <c r="N6395" s="15">
        <v>60231.0</v>
      </c>
      <c r="O6395" s="15">
        <f t="array" ref="O6395">_xlfn.XLOOKUP(M6395,reference_postal_code!$B$2:$B$11,reference_postal_code!$A$2:$A$11)</f>
        <v>60231</v>
      </c>
      <c r="P6395" s="15" t="s">
        <v>166</v>
      </c>
      <c r="Q6395" s="15" t="s">
        <v>1871</v>
      </c>
      <c r="R6395" s="15" t="s">
        <v>106</v>
      </c>
      <c r="S6395" s="15" t="s">
        <v>107</v>
      </c>
      <c r="T6395" s="15" t="s">
        <v>1872</v>
      </c>
      <c r="U6395" s="28">
        <v>3726450.0</v>
      </c>
      <c r="V6395" s="15">
        <v>5.0</v>
      </c>
      <c r="W6395" s="31">
        <v>0.3</v>
      </c>
      <c r="X6395" s="28">
        <v>-266175.0</v>
      </c>
    </row>
    <row r="6396" ht="15.75" customHeight="1">
      <c r="A6396" s="15">
        <v>3471.0</v>
      </c>
      <c r="B6396" s="15" t="s">
        <v>8412</v>
      </c>
      <c r="C6396" s="18">
        <v>42705.0</v>
      </c>
      <c r="D6396" s="18">
        <v>42709.0</v>
      </c>
      <c r="E6396" s="18">
        <f t="shared" si="1"/>
        <v>42709</v>
      </c>
      <c r="F6396" s="15" t="s">
        <v>55</v>
      </c>
      <c r="G6396" s="15" t="s">
        <v>2448</v>
      </c>
      <c r="H6396" s="15" t="s">
        <v>2449</v>
      </c>
      <c r="I6396" s="15" t="s">
        <v>59</v>
      </c>
      <c r="J6396" s="15" t="s">
        <v>60</v>
      </c>
      <c r="K6396" s="15" t="s">
        <v>31</v>
      </c>
      <c r="L6396" s="15" t="str">
        <f t="array" ref="L6396">_xlfn.XLOOKUP(M6396,reference_province_to_city!$A$2:$A$11,reference_province_to_city!$B$2:$B$11)</f>
        <v>Balikpapan</v>
      </c>
      <c r="M6396" s="15" t="s">
        <v>21</v>
      </c>
      <c r="O6396" s="15">
        <f t="array" ref="O6396">_xlfn.XLOOKUP(M6396,reference_postal_code!$B$2:$B$11,reference_postal_code!$A$2:$A$11)</f>
        <v>76114</v>
      </c>
      <c r="P6396" s="15" t="s">
        <v>166</v>
      </c>
      <c r="Q6396" s="15" t="s">
        <v>2341</v>
      </c>
      <c r="R6396" s="15" t="s">
        <v>106</v>
      </c>
      <c r="S6396" s="15" t="s">
        <v>139</v>
      </c>
      <c r="T6396" s="15" t="s">
        <v>2342</v>
      </c>
      <c r="U6396" s="28">
        <v>251100.0</v>
      </c>
      <c r="V6396" s="15">
        <v>2.0</v>
      </c>
      <c r="W6396" s="31">
        <v>0.0</v>
      </c>
      <c r="X6396" s="28">
        <v>65286.0</v>
      </c>
    </row>
    <row r="6397" ht="15.75" customHeight="1">
      <c r="A6397" s="15">
        <v>8393.0</v>
      </c>
      <c r="B6397" s="15" t="s">
        <v>8404</v>
      </c>
      <c r="C6397" s="18">
        <v>42705.0</v>
      </c>
      <c r="D6397" s="18">
        <v>42710.0</v>
      </c>
      <c r="E6397" s="18">
        <f t="shared" si="1"/>
        <v>42710</v>
      </c>
      <c r="F6397" s="15" t="s">
        <v>114</v>
      </c>
      <c r="G6397" s="15" t="s">
        <v>568</v>
      </c>
      <c r="H6397" s="15" t="s">
        <v>569</v>
      </c>
      <c r="I6397" s="15" t="s">
        <v>59</v>
      </c>
      <c r="J6397" s="15" t="s">
        <v>60</v>
      </c>
      <c r="K6397" s="15" t="s">
        <v>22</v>
      </c>
      <c r="L6397" s="15" t="str">
        <f t="array" ref="L6397">_xlfn.XLOOKUP(M6397,reference_province_to_city!$A$2:$A$11,reference_province_to_city!$B$2:$B$11)</f>
        <v>Surabaya</v>
      </c>
      <c r="M6397" s="15" t="s">
        <v>20</v>
      </c>
      <c r="N6397" s="15">
        <v>60231.0</v>
      </c>
      <c r="O6397" s="15">
        <f t="array" ref="O6397">_xlfn.XLOOKUP(M6397,reference_postal_code!$B$2:$B$11,reference_postal_code!$A$2:$A$11)</f>
        <v>60231</v>
      </c>
      <c r="P6397" s="15" t="s">
        <v>166</v>
      </c>
      <c r="Q6397" s="15" t="s">
        <v>6609</v>
      </c>
      <c r="R6397" s="15" t="s">
        <v>110</v>
      </c>
      <c r="S6397" s="15" t="s">
        <v>111</v>
      </c>
      <c r="T6397" s="15" t="s">
        <v>6610</v>
      </c>
      <c r="U6397" s="28">
        <v>2069100.0</v>
      </c>
      <c r="V6397" s="15">
        <v>3.0</v>
      </c>
      <c r="W6397" s="31">
        <v>0.0</v>
      </c>
      <c r="X6397" s="28">
        <v>537966.0</v>
      </c>
    </row>
    <row r="6398" ht="15.75" customHeight="1">
      <c r="A6398" s="15">
        <v>4249.0</v>
      </c>
      <c r="B6398" s="15" t="s">
        <v>8402</v>
      </c>
      <c r="C6398" s="18">
        <v>42705.0</v>
      </c>
      <c r="D6398" s="18">
        <v>42709.0</v>
      </c>
      <c r="E6398" s="18">
        <f t="shared" si="1"/>
        <v>42709</v>
      </c>
      <c r="F6398" s="15" t="s">
        <v>114</v>
      </c>
      <c r="G6398" s="15" t="s">
        <v>2859</v>
      </c>
      <c r="H6398" s="15" t="s">
        <v>2860</v>
      </c>
      <c r="I6398" s="15" t="s">
        <v>59</v>
      </c>
      <c r="J6398" s="15" t="s">
        <v>60</v>
      </c>
      <c r="K6398" s="15" t="s">
        <v>14</v>
      </c>
      <c r="L6398" s="15" t="str">
        <f t="array" ref="L6398">_xlfn.XLOOKUP(M6398,reference_province_to_city!$A$2:$A$11,reference_province_to_city!$B$2:$B$11)</f>
        <v>Bandung</v>
      </c>
      <c r="M6398" s="15" t="s">
        <v>12</v>
      </c>
      <c r="N6398" s="15">
        <v>40111.0</v>
      </c>
      <c r="O6398" s="15">
        <f t="array" ref="O6398">_xlfn.XLOOKUP(M6398,reference_postal_code!$B$2:$B$11,reference_postal_code!$A$2:$A$11)</f>
        <v>40111</v>
      </c>
      <c r="P6398" s="15" t="s">
        <v>117</v>
      </c>
      <c r="Q6398" s="15" t="s">
        <v>4892</v>
      </c>
      <c r="R6398" s="15" t="s">
        <v>65</v>
      </c>
      <c r="S6398" s="15" t="s">
        <v>83</v>
      </c>
      <c r="T6398" s="15" t="s">
        <v>4893</v>
      </c>
      <c r="U6398" s="28">
        <v>1321200.0</v>
      </c>
      <c r="V6398" s="15">
        <v>6.0</v>
      </c>
      <c r="W6398" s="31">
        <v>0.0</v>
      </c>
      <c r="X6398" s="28">
        <v>607752.0</v>
      </c>
    </row>
    <row r="6399" ht="15.75" customHeight="1">
      <c r="A6399" s="15">
        <v>6469.0</v>
      </c>
      <c r="B6399" s="15" t="s">
        <v>8413</v>
      </c>
      <c r="C6399" s="18">
        <v>42706.0</v>
      </c>
      <c r="D6399" s="18"/>
      <c r="E6399" s="18">
        <f t="shared" si="1"/>
        <v>42709</v>
      </c>
      <c r="F6399" s="15" t="s">
        <v>55</v>
      </c>
      <c r="G6399" s="15" t="s">
        <v>375</v>
      </c>
      <c r="H6399" s="15" t="s">
        <v>376</v>
      </c>
      <c r="I6399" s="15" t="s">
        <v>76</v>
      </c>
      <c r="J6399" s="15" t="s">
        <v>60</v>
      </c>
      <c r="K6399" s="15" t="s">
        <v>29</v>
      </c>
      <c r="L6399" s="15" t="str">
        <f t="array" ref="L6399">_xlfn.XLOOKUP(M6399,reference_province_to_city!$A$2:$A$11,reference_province_to_city!$B$2:$B$11)</f>
        <v>Palembang</v>
      </c>
      <c r="M6399" s="15" t="s">
        <v>13</v>
      </c>
      <c r="N6399" s="15">
        <v>30111.0</v>
      </c>
      <c r="O6399" s="15">
        <f t="array" ref="O6399">_xlfn.XLOOKUP(M6399,reference_postal_code!$B$2:$B$11,reference_postal_code!$A$2:$A$11)</f>
        <v>30111</v>
      </c>
      <c r="P6399" s="15" t="s">
        <v>77</v>
      </c>
      <c r="Q6399" s="15" t="s">
        <v>1696</v>
      </c>
      <c r="R6399" s="15" t="s">
        <v>110</v>
      </c>
      <c r="S6399" s="15" t="s">
        <v>111</v>
      </c>
      <c r="T6399" s="15" t="s">
        <v>1697</v>
      </c>
      <c r="U6399" s="28">
        <v>9449250.0</v>
      </c>
      <c r="V6399" s="15">
        <v>5.0</v>
      </c>
      <c r="W6399" s="31">
        <v>0.0</v>
      </c>
      <c r="X6399" s="28">
        <v>2645790.0</v>
      </c>
    </row>
    <row r="6400" ht="15.75" customHeight="1">
      <c r="A6400" s="15">
        <v>1481.0</v>
      </c>
      <c r="B6400" s="15" t="s">
        <v>8414</v>
      </c>
      <c r="C6400" s="18">
        <v>42706.0</v>
      </c>
      <c r="D6400" s="18">
        <v>42712.0</v>
      </c>
      <c r="E6400" s="18">
        <f t="shared" si="1"/>
        <v>42712</v>
      </c>
      <c r="F6400" s="15" t="s">
        <v>55</v>
      </c>
      <c r="G6400" s="15" t="s">
        <v>4517</v>
      </c>
      <c r="H6400" s="15" t="s">
        <v>4518</v>
      </c>
      <c r="I6400" s="15" t="s">
        <v>59</v>
      </c>
      <c r="J6400" s="15" t="s">
        <v>60</v>
      </c>
      <c r="K6400" s="15" t="s">
        <v>26</v>
      </c>
      <c r="L6400" s="15" t="str">
        <f t="array" ref="L6400">_xlfn.XLOOKUP(M6400,reference_province_to_city!$A$2:$A$11,reference_province_to_city!$B$2:$B$11)</f>
        <v>Denpasar</v>
      </c>
      <c r="M6400" s="15" t="s">
        <v>24</v>
      </c>
      <c r="N6400" s="15">
        <v>80231.0</v>
      </c>
      <c r="O6400" s="15">
        <f t="array" ref="O6400">_xlfn.XLOOKUP(M6400,reference_postal_code!$B$2:$B$11,reference_postal_code!$A$2:$A$11)</f>
        <v>80231</v>
      </c>
      <c r="P6400" s="15" t="s">
        <v>63</v>
      </c>
      <c r="Q6400" s="15" t="s">
        <v>5982</v>
      </c>
      <c r="R6400" s="15" t="s">
        <v>65</v>
      </c>
      <c r="S6400" s="15" t="s">
        <v>66</v>
      </c>
      <c r="T6400" s="15" t="s">
        <v>5983</v>
      </c>
      <c r="U6400" s="28">
        <v>606900.0</v>
      </c>
      <c r="V6400" s="15">
        <v>7.0</v>
      </c>
      <c r="W6400" s="31">
        <v>0.0</v>
      </c>
      <c r="X6400" s="28">
        <v>297381.0</v>
      </c>
    </row>
    <row r="6401" ht="15.75" customHeight="1">
      <c r="A6401" s="15">
        <v>6697.0</v>
      </c>
      <c r="B6401" s="15" t="s">
        <v>8415</v>
      </c>
      <c r="C6401" s="18">
        <v>42706.0</v>
      </c>
      <c r="D6401" s="18">
        <v>42711.0</v>
      </c>
      <c r="E6401" s="18">
        <f t="shared" si="1"/>
        <v>42711</v>
      </c>
      <c r="F6401" s="15" t="s">
        <v>55</v>
      </c>
      <c r="G6401" s="15" t="s">
        <v>3992</v>
      </c>
      <c r="H6401" s="15" t="s">
        <v>3993</v>
      </c>
      <c r="I6401" s="15" t="s">
        <v>59</v>
      </c>
      <c r="J6401" s="15" t="s">
        <v>60</v>
      </c>
      <c r="K6401" s="15" t="s">
        <v>10</v>
      </c>
      <c r="L6401" s="15" t="str">
        <f t="array" ref="L6401">_xlfn.XLOOKUP(M6401,reference_province_to_city!$A$2:$A$11,reference_province_to_city!$B$2:$B$11)</f>
        <v>Jakarta</v>
      </c>
      <c r="M6401" s="15" t="s">
        <v>7</v>
      </c>
      <c r="N6401" s="15">
        <v>10110.0</v>
      </c>
      <c r="O6401" s="15">
        <f t="array" ref="O6401">_xlfn.XLOOKUP(M6401,reference_postal_code!$B$2:$B$11,reference_postal_code!$A$2:$A$11)</f>
        <v>10110</v>
      </c>
      <c r="P6401" s="15" t="s">
        <v>117</v>
      </c>
      <c r="Q6401" s="15" t="s">
        <v>4892</v>
      </c>
      <c r="R6401" s="15" t="s">
        <v>65</v>
      </c>
      <c r="S6401" s="15" t="s">
        <v>83</v>
      </c>
      <c r="T6401" s="15" t="s">
        <v>4893</v>
      </c>
      <c r="U6401" s="28">
        <v>528480.0</v>
      </c>
      <c r="V6401" s="15">
        <v>3.0</v>
      </c>
      <c r="W6401" s="31">
        <v>0.2</v>
      </c>
      <c r="X6401" s="28">
        <v>171756.0</v>
      </c>
    </row>
    <row r="6402" ht="15.75" customHeight="1">
      <c r="A6402" s="15">
        <v>5910.0</v>
      </c>
      <c r="B6402" s="15" t="s">
        <v>8416</v>
      </c>
      <c r="C6402" s="18">
        <v>42706.0</v>
      </c>
      <c r="D6402" s="18">
        <v>42711.0</v>
      </c>
      <c r="E6402" s="18">
        <f t="shared" si="1"/>
        <v>42711</v>
      </c>
      <c r="F6402" s="15" t="s">
        <v>55</v>
      </c>
      <c r="G6402" s="15" t="s">
        <v>3373</v>
      </c>
      <c r="H6402" s="15" t="s">
        <v>3374</v>
      </c>
      <c r="I6402" s="15" t="s">
        <v>128</v>
      </c>
      <c r="J6402" s="15" t="s">
        <v>60</v>
      </c>
      <c r="K6402" s="15" t="s">
        <v>10</v>
      </c>
      <c r="L6402" s="15" t="str">
        <f t="array" ref="L6402">_xlfn.XLOOKUP(M6402,reference_province_to_city!$A$2:$A$11,reference_province_to_city!$B$2:$B$11)</f>
        <v>Jakarta</v>
      </c>
      <c r="M6402" s="15" t="s">
        <v>7</v>
      </c>
      <c r="N6402" s="15">
        <v>10110.0</v>
      </c>
      <c r="O6402" s="15">
        <f t="array" ref="O6402">_xlfn.XLOOKUP(M6402,reference_postal_code!$B$2:$B$11,reference_postal_code!$A$2:$A$11)</f>
        <v>10110</v>
      </c>
      <c r="P6402" s="15" t="s">
        <v>117</v>
      </c>
      <c r="Q6402" s="15" t="s">
        <v>6280</v>
      </c>
      <c r="R6402" s="15" t="s">
        <v>106</v>
      </c>
      <c r="S6402" s="15" t="s">
        <v>139</v>
      </c>
      <c r="T6402" s="15" t="s">
        <v>6281</v>
      </c>
      <c r="U6402" s="28">
        <v>217800.0</v>
      </c>
      <c r="V6402" s="15">
        <v>3.0</v>
      </c>
      <c r="W6402" s="31">
        <v>0.0</v>
      </c>
      <c r="X6402" s="28">
        <v>84942.0</v>
      </c>
    </row>
    <row r="6403" ht="15.75" customHeight="1">
      <c r="A6403" s="15">
        <v>1482.0</v>
      </c>
      <c r="B6403" s="15" t="s">
        <v>8414</v>
      </c>
      <c r="C6403" s="18">
        <v>42706.0</v>
      </c>
      <c r="D6403" s="18">
        <v>42712.0</v>
      </c>
      <c r="E6403" s="18">
        <f t="shared" si="1"/>
        <v>42712</v>
      </c>
      <c r="F6403" s="15" t="s">
        <v>55</v>
      </c>
      <c r="G6403" s="15" t="s">
        <v>4517</v>
      </c>
      <c r="H6403" s="15" t="s">
        <v>4518</v>
      </c>
      <c r="I6403" s="15" t="s">
        <v>59</v>
      </c>
      <c r="J6403" s="15" t="s">
        <v>60</v>
      </c>
      <c r="K6403" s="15" t="s">
        <v>26</v>
      </c>
      <c r="L6403" s="15" t="str">
        <f t="array" ref="L6403">_xlfn.XLOOKUP(M6403,reference_province_to_city!$A$2:$A$11,reference_province_to_city!$B$2:$B$11)</f>
        <v>Denpasar</v>
      </c>
      <c r="M6403" s="15" t="s">
        <v>24</v>
      </c>
      <c r="N6403" s="15">
        <v>80231.0</v>
      </c>
      <c r="O6403" s="15">
        <f t="array" ref="O6403">_xlfn.XLOOKUP(M6403,reference_postal_code!$B$2:$B$11,reference_postal_code!$A$2:$A$11)</f>
        <v>80231</v>
      </c>
      <c r="P6403" s="15" t="s">
        <v>63</v>
      </c>
      <c r="Q6403" s="15" t="s">
        <v>1347</v>
      </c>
      <c r="R6403" s="15" t="s">
        <v>65</v>
      </c>
      <c r="S6403" s="15" t="s">
        <v>87</v>
      </c>
      <c r="T6403" s="15" t="s">
        <v>1348</v>
      </c>
      <c r="U6403" s="28">
        <v>508050.0</v>
      </c>
      <c r="V6403" s="15">
        <v>3.0</v>
      </c>
      <c r="W6403" s="31">
        <v>0.0</v>
      </c>
      <c r="X6403" s="28">
        <v>132093.0</v>
      </c>
    </row>
    <row r="6404" ht="15.75" customHeight="1">
      <c r="A6404" s="15">
        <v>9485.0</v>
      </c>
      <c r="B6404" s="15" t="s">
        <v>8417</v>
      </c>
      <c r="C6404" s="18">
        <v>42706.0</v>
      </c>
      <c r="D6404" s="18">
        <v>42708.0</v>
      </c>
      <c r="E6404" s="18">
        <f t="shared" si="1"/>
        <v>42708</v>
      </c>
      <c r="F6404" s="15" t="s">
        <v>114</v>
      </c>
      <c r="G6404" s="15" t="s">
        <v>1333</v>
      </c>
      <c r="H6404" s="15" t="s">
        <v>1334</v>
      </c>
      <c r="I6404" s="15" t="s">
        <v>128</v>
      </c>
      <c r="J6404" s="15" t="s">
        <v>60</v>
      </c>
      <c r="K6404" s="15" t="s">
        <v>14</v>
      </c>
      <c r="L6404" s="15" t="str">
        <f t="array" ref="L6404">_xlfn.XLOOKUP(M6404,reference_province_to_city!$A$2:$A$11,reference_province_to_city!$B$2:$B$11)</f>
        <v>Bandung</v>
      </c>
      <c r="M6404" s="15" t="s">
        <v>12</v>
      </c>
      <c r="N6404" s="15">
        <v>40111.0</v>
      </c>
      <c r="O6404" s="15">
        <f t="array" ref="O6404">_xlfn.XLOOKUP(M6404,reference_postal_code!$B$2:$B$11,reference_postal_code!$A$2:$A$11)</f>
        <v>40111</v>
      </c>
      <c r="P6404" s="15" t="s">
        <v>117</v>
      </c>
      <c r="Q6404" s="15" t="s">
        <v>5832</v>
      </c>
      <c r="R6404" s="15" t="s">
        <v>106</v>
      </c>
      <c r="S6404" s="15" t="s">
        <v>183</v>
      </c>
      <c r="T6404" s="15" t="s">
        <v>5833</v>
      </c>
      <c r="U6404" s="28">
        <v>1.172796E7</v>
      </c>
      <c r="V6404" s="15">
        <v>10.0</v>
      </c>
      <c r="W6404" s="31">
        <v>0.32</v>
      </c>
      <c r="X6404" s="28">
        <v>-2069640.0</v>
      </c>
    </row>
    <row r="6405" ht="15.75" customHeight="1">
      <c r="A6405" s="15">
        <v>5909.0</v>
      </c>
      <c r="B6405" s="15" t="s">
        <v>8416</v>
      </c>
      <c r="C6405" s="18">
        <v>42706.0</v>
      </c>
      <c r="D6405" s="18">
        <v>42711.0</v>
      </c>
      <c r="E6405" s="18">
        <f t="shared" si="1"/>
        <v>42711</v>
      </c>
      <c r="F6405" s="15" t="s">
        <v>55</v>
      </c>
      <c r="G6405" s="15" t="s">
        <v>3373</v>
      </c>
      <c r="H6405" s="15" t="s">
        <v>3374</v>
      </c>
      <c r="I6405" s="15" t="s">
        <v>128</v>
      </c>
      <c r="J6405" s="15" t="s">
        <v>60</v>
      </c>
      <c r="K6405" s="15" t="s">
        <v>10</v>
      </c>
      <c r="L6405" s="15" t="str">
        <f t="array" ref="L6405">_xlfn.XLOOKUP(M6405,reference_province_to_city!$A$2:$A$11,reference_province_to_city!$B$2:$B$11)</f>
        <v>Jakarta</v>
      </c>
      <c r="M6405" s="15" t="s">
        <v>7</v>
      </c>
      <c r="N6405" s="15">
        <v>10110.0</v>
      </c>
      <c r="O6405" s="15">
        <f t="array" ref="O6405">_xlfn.XLOOKUP(M6405,reference_postal_code!$B$2:$B$11,reference_postal_code!$A$2:$A$11)</f>
        <v>10110</v>
      </c>
      <c r="P6405" s="15" t="s">
        <v>117</v>
      </c>
      <c r="Q6405" s="15" t="s">
        <v>458</v>
      </c>
      <c r="R6405" s="15" t="s">
        <v>65</v>
      </c>
      <c r="S6405" s="15" t="s">
        <v>222</v>
      </c>
      <c r="T6405" s="15" t="s">
        <v>459</v>
      </c>
      <c r="U6405" s="28">
        <v>895500.0</v>
      </c>
      <c r="V6405" s="15">
        <v>3.0</v>
      </c>
      <c r="W6405" s="31">
        <v>0.0</v>
      </c>
      <c r="X6405" s="28">
        <v>402975.0</v>
      </c>
    </row>
    <row r="6406" ht="15.75" customHeight="1">
      <c r="A6406" s="15">
        <v>5908.0</v>
      </c>
      <c r="B6406" s="15" t="s">
        <v>8416</v>
      </c>
      <c r="C6406" s="18">
        <v>42706.0</v>
      </c>
      <c r="D6406" s="18">
        <v>42711.0</v>
      </c>
      <c r="E6406" s="18">
        <f t="shared" si="1"/>
        <v>42711</v>
      </c>
      <c r="F6406" s="15" t="s">
        <v>55</v>
      </c>
      <c r="G6406" s="15" t="s">
        <v>3373</v>
      </c>
      <c r="H6406" s="15" t="s">
        <v>3374</v>
      </c>
      <c r="I6406" s="15" t="s">
        <v>128</v>
      </c>
      <c r="J6406" s="15" t="s">
        <v>60</v>
      </c>
      <c r="K6406" s="15" t="s">
        <v>10</v>
      </c>
      <c r="L6406" s="15" t="str">
        <f t="array" ref="L6406">_xlfn.XLOOKUP(M6406,reference_province_to_city!$A$2:$A$11,reference_province_to_city!$B$2:$B$11)</f>
        <v>Jakarta</v>
      </c>
      <c r="M6406" s="15" t="s">
        <v>7</v>
      </c>
      <c r="N6406" s="15">
        <v>10110.0</v>
      </c>
      <c r="O6406" s="15">
        <f t="array" ref="O6406">_xlfn.XLOOKUP(M6406,reference_postal_code!$B$2:$B$11,reference_postal_code!$A$2:$A$11)</f>
        <v>10110</v>
      </c>
      <c r="P6406" s="15" t="s">
        <v>117</v>
      </c>
      <c r="Q6406" s="15" t="s">
        <v>3684</v>
      </c>
      <c r="R6406" s="15" t="s">
        <v>65</v>
      </c>
      <c r="S6406" s="15" t="s">
        <v>83</v>
      </c>
      <c r="T6406" s="15" t="s">
        <v>3685</v>
      </c>
      <c r="U6406" s="28">
        <v>370560.0</v>
      </c>
      <c r="V6406" s="15">
        <v>2.0</v>
      </c>
      <c r="W6406" s="31">
        <v>0.2</v>
      </c>
      <c r="X6406" s="28">
        <v>138960.0</v>
      </c>
    </row>
    <row r="6407" ht="15.75" customHeight="1">
      <c r="A6407" s="15">
        <v>9251.0</v>
      </c>
      <c r="B6407" s="15" t="s">
        <v>8418</v>
      </c>
      <c r="C6407" s="18">
        <v>42706.0</v>
      </c>
      <c r="D6407" s="18">
        <v>42710.0</v>
      </c>
      <c r="E6407" s="18">
        <f t="shared" si="1"/>
        <v>42710</v>
      </c>
      <c r="F6407" s="15" t="s">
        <v>55</v>
      </c>
      <c r="G6407" s="15" t="s">
        <v>1565</v>
      </c>
      <c r="H6407" s="15" t="s">
        <v>1566</v>
      </c>
      <c r="I6407" s="15" t="s">
        <v>128</v>
      </c>
      <c r="J6407" s="15" t="s">
        <v>60</v>
      </c>
      <c r="K6407" s="15" t="s">
        <v>28</v>
      </c>
      <c r="L6407" s="15" t="str">
        <f t="array" ref="L6407">_xlfn.XLOOKUP(M6407,reference_province_to_city!$A$2:$A$11,reference_province_to_city!$B$2:$B$11)</f>
        <v>Medan</v>
      </c>
      <c r="M6407" s="15" t="s">
        <v>11</v>
      </c>
      <c r="N6407" s="15">
        <v>20111.0</v>
      </c>
      <c r="O6407" s="15">
        <f t="array" ref="O6407">_xlfn.XLOOKUP(M6407,reference_postal_code!$B$2:$B$11,reference_postal_code!$A$2:$A$11)</f>
        <v>20111</v>
      </c>
      <c r="P6407" s="15" t="s">
        <v>77</v>
      </c>
      <c r="Q6407" s="15" t="s">
        <v>4056</v>
      </c>
      <c r="R6407" s="15" t="s">
        <v>65</v>
      </c>
      <c r="S6407" s="15" t="s">
        <v>83</v>
      </c>
      <c r="T6407" s="15" t="s">
        <v>4057</v>
      </c>
      <c r="U6407" s="28">
        <v>1737600.0</v>
      </c>
      <c r="V6407" s="15">
        <v>8.0</v>
      </c>
      <c r="W6407" s="31">
        <v>0.0</v>
      </c>
      <c r="X6407" s="28">
        <v>816672.0</v>
      </c>
    </row>
    <row r="6408" ht="15.75" customHeight="1">
      <c r="A6408" s="15">
        <v>6470.0</v>
      </c>
      <c r="B6408" s="15" t="s">
        <v>8413</v>
      </c>
      <c r="C6408" s="18">
        <v>42706.0</v>
      </c>
      <c r="D6408" s="18">
        <v>42712.0</v>
      </c>
      <c r="E6408" s="18">
        <f t="shared" si="1"/>
        <v>42712</v>
      </c>
      <c r="F6408" s="15" t="s">
        <v>55</v>
      </c>
      <c r="G6408" s="15" t="s">
        <v>375</v>
      </c>
      <c r="H6408" s="15" t="s">
        <v>376</v>
      </c>
      <c r="I6408" s="15" t="s">
        <v>76</v>
      </c>
      <c r="J6408" s="15" t="s">
        <v>60</v>
      </c>
      <c r="K6408" s="15" t="s">
        <v>29</v>
      </c>
      <c r="L6408" s="15" t="str">
        <f t="array" ref="L6408">_xlfn.XLOOKUP(M6408,reference_province_to_city!$A$2:$A$11,reference_province_to_city!$B$2:$B$11)</f>
        <v>Palembang</v>
      </c>
      <c r="M6408" s="15" t="s">
        <v>13</v>
      </c>
      <c r="N6408" s="15">
        <v>30111.0</v>
      </c>
      <c r="O6408" s="15">
        <f t="array" ref="O6408">_xlfn.XLOOKUP(M6408,reference_postal_code!$B$2:$B$11,reference_postal_code!$A$2:$A$11)</f>
        <v>30111</v>
      </c>
      <c r="P6408" s="15" t="s">
        <v>77</v>
      </c>
      <c r="Q6408" s="15" t="s">
        <v>138</v>
      </c>
      <c r="R6408" s="15" t="s">
        <v>106</v>
      </c>
      <c r="S6408" s="15" t="s">
        <v>139</v>
      </c>
      <c r="T6408" s="15" t="s">
        <v>140</v>
      </c>
      <c r="U6408" s="28">
        <v>1086300.0</v>
      </c>
      <c r="V6408" s="15">
        <v>6.0</v>
      </c>
      <c r="W6408" s="31">
        <v>0.0</v>
      </c>
      <c r="X6408" s="28">
        <v>358479.0</v>
      </c>
    </row>
    <row r="6409" ht="15.75" customHeight="1">
      <c r="A6409" s="15">
        <v>5911.0</v>
      </c>
      <c r="B6409" s="15" t="s">
        <v>8416</v>
      </c>
      <c r="C6409" s="18">
        <v>42706.0</v>
      </c>
      <c r="D6409" s="18">
        <v>42711.0</v>
      </c>
      <c r="E6409" s="18">
        <f t="shared" si="1"/>
        <v>42711</v>
      </c>
      <c r="F6409" s="15" t="s">
        <v>55</v>
      </c>
      <c r="G6409" s="15" t="s">
        <v>3373</v>
      </c>
      <c r="H6409" s="15" t="s">
        <v>3374</v>
      </c>
      <c r="I6409" s="15" t="s">
        <v>128</v>
      </c>
      <c r="J6409" s="15" t="s">
        <v>60</v>
      </c>
      <c r="K6409" s="15" t="s">
        <v>10</v>
      </c>
      <c r="L6409" s="15" t="str">
        <f t="array" ref="L6409">_xlfn.XLOOKUP(M6409,reference_province_to_city!$A$2:$A$11,reference_province_to_city!$B$2:$B$11)</f>
        <v>Jakarta</v>
      </c>
      <c r="M6409" s="15" t="s">
        <v>7</v>
      </c>
      <c r="N6409" s="15">
        <v>10110.0</v>
      </c>
      <c r="O6409" s="15">
        <f t="array" ref="O6409">_xlfn.XLOOKUP(M6409,reference_postal_code!$B$2:$B$11,reference_postal_code!$A$2:$A$11)</f>
        <v>10110</v>
      </c>
      <c r="P6409" s="15" t="s">
        <v>117</v>
      </c>
      <c r="Q6409" s="15" t="s">
        <v>2712</v>
      </c>
      <c r="R6409" s="15" t="s">
        <v>65</v>
      </c>
      <c r="S6409" s="15" t="s">
        <v>83</v>
      </c>
      <c r="T6409" s="15" t="s">
        <v>2713</v>
      </c>
      <c r="U6409" s="28">
        <v>1562760.0</v>
      </c>
      <c r="V6409" s="15">
        <v>3.0</v>
      </c>
      <c r="W6409" s="31">
        <v>0.2</v>
      </c>
      <c r="X6409" s="28">
        <v>507897.0</v>
      </c>
    </row>
    <row r="6410" ht="15.75" customHeight="1">
      <c r="A6410" s="15">
        <v>9486.0</v>
      </c>
      <c r="B6410" s="15" t="s">
        <v>8417</v>
      </c>
      <c r="C6410" s="18">
        <v>42706.0</v>
      </c>
      <c r="D6410" s="18">
        <v>42708.0</v>
      </c>
      <c r="E6410" s="18">
        <f t="shared" si="1"/>
        <v>42708</v>
      </c>
      <c r="F6410" s="15" t="s">
        <v>114</v>
      </c>
      <c r="G6410" s="15" t="s">
        <v>1333</v>
      </c>
      <c r="H6410" s="15" t="s">
        <v>1334</v>
      </c>
      <c r="I6410" s="15" t="s">
        <v>128</v>
      </c>
      <c r="J6410" s="15" t="s">
        <v>60</v>
      </c>
      <c r="K6410" s="15" t="s">
        <v>14</v>
      </c>
      <c r="L6410" s="15" t="str">
        <f t="array" ref="L6410">_xlfn.XLOOKUP(M6410,reference_province_to_city!$A$2:$A$11,reference_province_to_city!$B$2:$B$11)</f>
        <v>Bandung</v>
      </c>
      <c r="M6410" s="15" t="s">
        <v>12</v>
      </c>
      <c r="N6410" s="15">
        <v>40111.0</v>
      </c>
      <c r="O6410" s="15">
        <f t="array" ref="O6410">_xlfn.XLOOKUP(M6410,reference_postal_code!$B$2:$B$11,reference_postal_code!$A$2:$A$11)</f>
        <v>40111</v>
      </c>
      <c r="P6410" s="15" t="s">
        <v>117</v>
      </c>
      <c r="Q6410" s="15" t="s">
        <v>5342</v>
      </c>
      <c r="R6410" s="15" t="s">
        <v>65</v>
      </c>
      <c r="S6410" s="15" t="s">
        <v>66</v>
      </c>
      <c r="T6410" s="15" t="s">
        <v>5343</v>
      </c>
      <c r="U6410" s="28">
        <v>462240.0</v>
      </c>
      <c r="V6410" s="15">
        <v>9.0</v>
      </c>
      <c r="W6410" s="31">
        <v>0.2</v>
      </c>
      <c r="X6410" s="28">
        <v>144450.0</v>
      </c>
    </row>
    <row r="6411" ht="15.75" customHeight="1">
      <c r="A6411" s="15">
        <v>6696.0</v>
      </c>
      <c r="B6411" s="15" t="s">
        <v>8415</v>
      </c>
      <c r="C6411" s="18">
        <v>42706.0</v>
      </c>
      <c r="D6411" s="18">
        <v>42711.0</v>
      </c>
      <c r="E6411" s="18">
        <f t="shared" si="1"/>
        <v>42711</v>
      </c>
      <c r="F6411" s="15" t="s">
        <v>55</v>
      </c>
      <c r="G6411" s="15" t="s">
        <v>3992</v>
      </c>
      <c r="H6411" s="15" t="s">
        <v>3993</v>
      </c>
      <c r="I6411" s="15" t="s">
        <v>59</v>
      </c>
      <c r="J6411" s="15" t="s">
        <v>60</v>
      </c>
      <c r="K6411" s="15" t="s">
        <v>10</v>
      </c>
      <c r="L6411" s="15" t="str">
        <f t="array" ref="L6411">_xlfn.XLOOKUP(M6411,reference_province_to_city!$A$2:$A$11,reference_province_to_city!$B$2:$B$11)</f>
        <v>Jakarta</v>
      </c>
      <c r="M6411" s="15" t="s">
        <v>7</v>
      </c>
      <c r="N6411" s="15">
        <v>10110.0</v>
      </c>
      <c r="O6411" s="15">
        <f t="array" ref="O6411">_xlfn.XLOOKUP(M6411,reference_postal_code!$B$2:$B$11,reference_postal_code!$A$2:$A$11)</f>
        <v>10110</v>
      </c>
      <c r="P6411" s="15" t="s">
        <v>117</v>
      </c>
      <c r="Q6411" s="15" t="s">
        <v>7046</v>
      </c>
      <c r="R6411" s="15" t="s">
        <v>65</v>
      </c>
      <c r="S6411" s="15" t="s">
        <v>83</v>
      </c>
      <c r="T6411" s="15" t="s">
        <v>7047</v>
      </c>
      <c r="U6411" s="28">
        <v>6227640.0</v>
      </c>
      <c r="V6411" s="15">
        <v>3.0</v>
      </c>
      <c r="W6411" s="31">
        <v>0.2</v>
      </c>
      <c r="X6411" s="28">
        <v>2023983.0</v>
      </c>
    </row>
    <row r="6412" ht="15.75" customHeight="1">
      <c r="A6412" s="15">
        <v>6698.0</v>
      </c>
      <c r="B6412" s="15" t="s">
        <v>8415</v>
      </c>
      <c r="C6412" s="18">
        <v>42706.0</v>
      </c>
      <c r="D6412" s="18">
        <v>42711.0</v>
      </c>
      <c r="E6412" s="18">
        <f t="shared" si="1"/>
        <v>42711</v>
      </c>
      <c r="F6412" s="15" t="s">
        <v>55</v>
      </c>
      <c r="G6412" s="15" t="s">
        <v>3992</v>
      </c>
      <c r="H6412" s="15" t="s">
        <v>3993</v>
      </c>
      <c r="I6412" s="15" t="s">
        <v>59</v>
      </c>
      <c r="J6412" s="15" t="s">
        <v>60</v>
      </c>
      <c r="L6412" s="15" t="str">
        <f t="array" ref="L6412">_xlfn.XLOOKUP(M6412,reference_province_to_city!$A$2:$A$11,reference_province_to_city!$B$2:$B$11)</f>
        <v>Jakarta</v>
      </c>
      <c r="M6412" s="15" t="s">
        <v>7</v>
      </c>
      <c r="N6412" s="15">
        <v>10110.0</v>
      </c>
      <c r="O6412" s="15">
        <f t="array" ref="O6412">_xlfn.XLOOKUP(M6412,reference_postal_code!$B$2:$B$11,reference_postal_code!$A$2:$A$11)</f>
        <v>10110</v>
      </c>
      <c r="P6412" s="15" t="s">
        <v>117</v>
      </c>
      <c r="Q6412" s="15" t="s">
        <v>4374</v>
      </c>
      <c r="R6412" s="15" t="s">
        <v>65</v>
      </c>
      <c r="S6412" s="15" t="s">
        <v>66</v>
      </c>
      <c r="T6412" s="15" t="s">
        <v>4375</v>
      </c>
      <c r="U6412" s="28">
        <v>824400.0</v>
      </c>
      <c r="V6412" s="15">
        <v>1.0</v>
      </c>
      <c r="W6412" s="31">
        <v>0.0</v>
      </c>
      <c r="X6412" s="28">
        <v>403956.0</v>
      </c>
    </row>
    <row r="6413" ht="15.75" customHeight="1">
      <c r="A6413" s="15">
        <v>6468.0</v>
      </c>
      <c r="B6413" s="15" t="s">
        <v>8413</v>
      </c>
      <c r="C6413" s="18">
        <v>42706.0</v>
      </c>
      <c r="D6413" s="18">
        <v>42712.0</v>
      </c>
      <c r="E6413" s="18">
        <f t="shared" si="1"/>
        <v>42712</v>
      </c>
      <c r="F6413" s="15" t="s">
        <v>55</v>
      </c>
      <c r="G6413" s="15" t="s">
        <v>375</v>
      </c>
      <c r="H6413" s="15" t="s">
        <v>376</v>
      </c>
      <c r="I6413" s="15" t="s">
        <v>76</v>
      </c>
      <c r="J6413" s="15" t="s">
        <v>60</v>
      </c>
      <c r="K6413" s="15" t="s">
        <v>29</v>
      </c>
      <c r="L6413" s="15" t="str">
        <f t="array" ref="L6413">_xlfn.XLOOKUP(M6413,reference_province_to_city!$A$2:$A$11,reference_province_to_city!$B$2:$B$11)</f>
        <v>Palembang</v>
      </c>
      <c r="M6413" s="15" t="s">
        <v>13</v>
      </c>
      <c r="N6413" s="15">
        <v>30111.0</v>
      </c>
      <c r="O6413" s="15">
        <f t="array" ref="O6413">_xlfn.XLOOKUP(M6413,reference_postal_code!$B$2:$B$11,reference_postal_code!$A$2:$A$11)</f>
        <v>30111</v>
      </c>
      <c r="P6413" s="15" t="s">
        <v>77</v>
      </c>
      <c r="Q6413" s="15" t="s">
        <v>4996</v>
      </c>
      <c r="R6413" s="15" t="s">
        <v>65</v>
      </c>
      <c r="S6413" s="15" t="s">
        <v>87</v>
      </c>
      <c r="T6413" s="15" t="s">
        <v>4997</v>
      </c>
      <c r="U6413" s="28">
        <v>3.1191E7</v>
      </c>
      <c r="V6413" s="15">
        <v>5.0</v>
      </c>
      <c r="W6413" s="31">
        <v>0.0</v>
      </c>
      <c r="X6413" s="28">
        <v>8733480.0</v>
      </c>
    </row>
    <row r="6414" ht="15.75" customHeight="1">
      <c r="A6414" s="15">
        <v>1480.0</v>
      </c>
      <c r="B6414" s="15" t="s">
        <v>8414</v>
      </c>
      <c r="C6414" s="18">
        <v>42706.0</v>
      </c>
      <c r="D6414" s="18">
        <v>42712.0</v>
      </c>
      <c r="E6414" s="18">
        <f t="shared" si="1"/>
        <v>42712</v>
      </c>
      <c r="F6414" s="15" t="s">
        <v>55</v>
      </c>
      <c r="G6414" s="15" t="s">
        <v>4517</v>
      </c>
      <c r="H6414" s="15" t="s">
        <v>4518</v>
      </c>
      <c r="I6414" s="15" t="s">
        <v>59</v>
      </c>
      <c r="J6414" s="15" t="s">
        <v>60</v>
      </c>
      <c r="K6414" s="15" t="s">
        <v>26</v>
      </c>
      <c r="L6414" s="15" t="str">
        <f t="array" ref="L6414">_xlfn.XLOOKUP(M6414,reference_province_to_city!$A$2:$A$11,reference_province_to_city!$B$2:$B$11)</f>
        <v>Denpasar</v>
      </c>
      <c r="M6414" s="15" t="s">
        <v>24</v>
      </c>
      <c r="N6414" s="15">
        <v>80231.0</v>
      </c>
      <c r="O6414" s="15">
        <f t="array" ref="O6414">_xlfn.XLOOKUP(M6414,reference_postal_code!$B$2:$B$11,reference_postal_code!$A$2:$A$11)</f>
        <v>80231</v>
      </c>
      <c r="P6414" s="15" t="s">
        <v>63</v>
      </c>
      <c r="Q6414" s="15" t="s">
        <v>3989</v>
      </c>
      <c r="R6414" s="15" t="s">
        <v>65</v>
      </c>
      <c r="S6414" s="15" t="s">
        <v>66</v>
      </c>
      <c r="T6414" s="15" t="s">
        <v>3990</v>
      </c>
      <c r="U6414" s="28">
        <v>388800.0</v>
      </c>
      <c r="V6414" s="15">
        <v>4.0</v>
      </c>
      <c r="W6414" s="31">
        <v>0.0</v>
      </c>
      <c r="X6414" s="28">
        <v>186624.0</v>
      </c>
    </row>
    <row r="6415" ht="15.75" customHeight="1">
      <c r="A6415" s="15">
        <v>8496.0</v>
      </c>
      <c r="B6415" s="15" t="s">
        <v>8419</v>
      </c>
      <c r="C6415" s="18">
        <v>42706.0</v>
      </c>
      <c r="D6415" s="18">
        <v>42712.0</v>
      </c>
      <c r="E6415" s="18">
        <f t="shared" si="1"/>
        <v>42712</v>
      </c>
      <c r="F6415" s="15" t="s">
        <v>55</v>
      </c>
      <c r="G6415" s="15" t="s">
        <v>3603</v>
      </c>
      <c r="H6415" s="15" t="s">
        <v>3604</v>
      </c>
      <c r="I6415" s="15" t="s">
        <v>128</v>
      </c>
      <c r="J6415" s="15" t="s">
        <v>60</v>
      </c>
      <c r="K6415" s="15" t="s">
        <v>26</v>
      </c>
      <c r="L6415" s="15" t="str">
        <f t="array" ref="L6415">_xlfn.XLOOKUP(M6415,reference_province_to_city!$A$2:$A$11,reference_province_to_city!$B$2:$B$11)</f>
        <v>Denpasar</v>
      </c>
      <c r="M6415" s="15" t="s">
        <v>24</v>
      </c>
      <c r="N6415" s="15">
        <v>80231.0</v>
      </c>
      <c r="O6415" s="15">
        <f t="array" ref="O6415">_xlfn.XLOOKUP(M6415,reference_postal_code!$B$2:$B$11,reference_postal_code!$A$2:$A$11)</f>
        <v>80231</v>
      </c>
      <c r="P6415" s="15" t="s">
        <v>63</v>
      </c>
      <c r="Q6415" s="15" t="s">
        <v>3529</v>
      </c>
      <c r="R6415" s="15" t="s">
        <v>110</v>
      </c>
      <c r="S6415" s="15" t="s">
        <v>149</v>
      </c>
      <c r="T6415" s="15" t="s">
        <v>3530</v>
      </c>
      <c r="U6415" s="28">
        <v>2484000.0</v>
      </c>
      <c r="V6415" s="15">
        <v>3.0</v>
      </c>
      <c r="W6415" s="31">
        <v>0.2</v>
      </c>
      <c r="X6415" s="28">
        <v>-93150.0</v>
      </c>
    </row>
    <row r="6416" ht="15.75" customHeight="1">
      <c r="A6416" s="15">
        <v>7909.0</v>
      </c>
      <c r="B6416" s="15" t="s">
        <v>8420</v>
      </c>
      <c r="C6416" s="18">
        <v>42707.0</v>
      </c>
      <c r="D6416" s="18">
        <v>42711.0</v>
      </c>
      <c r="E6416" s="18">
        <f t="shared" si="1"/>
        <v>42711</v>
      </c>
      <c r="F6416" s="15" t="s">
        <v>55</v>
      </c>
      <c r="G6416" s="15" t="s">
        <v>2320</v>
      </c>
      <c r="H6416" s="15" t="s">
        <v>2321</v>
      </c>
      <c r="I6416" s="15" t="s">
        <v>59</v>
      </c>
      <c r="J6416" s="15" t="s">
        <v>60</v>
      </c>
      <c r="K6416" s="15" t="s">
        <v>22</v>
      </c>
      <c r="L6416" s="15" t="str">
        <f t="array" ref="L6416">_xlfn.XLOOKUP(M6416,reference_province_to_city!$A$2:$A$11,reference_province_to_city!$B$2:$B$11)</f>
        <v>Surabaya</v>
      </c>
      <c r="M6416" s="15" t="s">
        <v>20</v>
      </c>
      <c r="N6416" s="15">
        <v>60231.0</v>
      </c>
      <c r="O6416" s="15">
        <f t="array" ref="O6416">_xlfn.XLOOKUP(M6416,reference_postal_code!$B$2:$B$11,reference_postal_code!$A$2:$A$11)</f>
        <v>60231</v>
      </c>
      <c r="P6416" s="15" t="s">
        <v>166</v>
      </c>
      <c r="Q6416" s="15" t="s">
        <v>2064</v>
      </c>
      <c r="R6416" s="15" t="s">
        <v>106</v>
      </c>
      <c r="S6416" s="15" t="s">
        <v>218</v>
      </c>
      <c r="T6416" s="15" t="s">
        <v>2065</v>
      </c>
      <c r="U6416" s="28">
        <v>4030560.0</v>
      </c>
      <c r="V6416" s="15">
        <v>3.0</v>
      </c>
      <c r="W6416" s="31">
        <v>0.2</v>
      </c>
      <c r="X6416" s="28">
        <v>100764.0</v>
      </c>
    </row>
    <row r="6417" ht="15.75" customHeight="1">
      <c r="A6417" s="15">
        <v>4199.0</v>
      </c>
      <c r="B6417" s="15" t="s">
        <v>8421</v>
      </c>
      <c r="C6417" s="18">
        <v>42707.0</v>
      </c>
      <c r="D6417" s="18"/>
      <c r="E6417" s="18">
        <f t="shared" si="1"/>
        <v>42710</v>
      </c>
      <c r="F6417" s="15" t="s">
        <v>55</v>
      </c>
      <c r="G6417" s="15" t="s">
        <v>7024</v>
      </c>
      <c r="H6417" s="15" t="s">
        <v>7025</v>
      </c>
      <c r="I6417" s="15" t="s">
        <v>59</v>
      </c>
      <c r="J6417" s="15" t="s">
        <v>60</v>
      </c>
      <c r="K6417" s="15" t="s">
        <v>3174</v>
      </c>
      <c r="L6417" s="15" t="str">
        <f t="array" ref="L6417">_xlfn.XLOOKUP(M6417,reference_province_to_city!$A$2:$A$11,reference_province_to_city!$B$2:$B$11)</f>
        <v>Jakarta</v>
      </c>
      <c r="M6417" s="15" t="s">
        <v>7</v>
      </c>
      <c r="N6417" s="15">
        <v>10110.0</v>
      </c>
      <c r="O6417" s="15">
        <f t="array" ref="O6417">_xlfn.XLOOKUP(M6417,reference_postal_code!$B$2:$B$11,reference_postal_code!$A$2:$A$11)</f>
        <v>10110</v>
      </c>
      <c r="P6417" s="15" t="s">
        <v>117</v>
      </c>
      <c r="Q6417" s="15" t="s">
        <v>1783</v>
      </c>
      <c r="R6417" s="15" t="s">
        <v>65</v>
      </c>
      <c r="S6417" s="15" t="s">
        <v>83</v>
      </c>
      <c r="T6417" s="15" t="s">
        <v>1784</v>
      </c>
      <c r="U6417" s="28">
        <v>272880.0</v>
      </c>
      <c r="V6417" s="15">
        <v>4.0</v>
      </c>
      <c r="W6417" s="31">
        <v>0.7</v>
      </c>
      <c r="X6417" s="28">
        <v>-218304.0</v>
      </c>
    </row>
    <row r="6418" ht="15.75" customHeight="1">
      <c r="A6418" s="15">
        <v>4198.0</v>
      </c>
      <c r="B6418" s="15" t="s">
        <v>8421</v>
      </c>
      <c r="C6418" s="18">
        <v>42707.0</v>
      </c>
      <c r="D6418" s="18">
        <v>42712.0</v>
      </c>
      <c r="E6418" s="18">
        <f t="shared" si="1"/>
        <v>42712</v>
      </c>
      <c r="F6418" s="15" t="s">
        <v>55</v>
      </c>
      <c r="G6418" s="15" t="s">
        <v>7024</v>
      </c>
      <c r="H6418" s="15" t="s">
        <v>7025</v>
      </c>
      <c r="I6418" s="15" t="s">
        <v>59</v>
      </c>
      <c r="J6418" s="15" t="s">
        <v>60</v>
      </c>
      <c r="K6418" s="15" t="s">
        <v>10</v>
      </c>
      <c r="L6418" s="15" t="str">
        <f t="array" ref="L6418">_xlfn.XLOOKUP(M6418,reference_province_to_city!$A$2:$A$11,reference_province_to_city!$B$2:$B$11)</f>
        <v>Jakarta</v>
      </c>
      <c r="M6418" s="15" t="s">
        <v>7</v>
      </c>
      <c r="N6418" s="15">
        <v>10110.0</v>
      </c>
      <c r="O6418" s="15">
        <f t="array" ref="O6418">_xlfn.XLOOKUP(M6418,reference_postal_code!$B$2:$B$11,reference_postal_code!$A$2:$A$11)</f>
        <v>10110</v>
      </c>
      <c r="P6418" s="15" t="s">
        <v>117</v>
      </c>
      <c r="Q6418" s="15" t="s">
        <v>5136</v>
      </c>
      <c r="R6418" s="15" t="s">
        <v>65</v>
      </c>
      <c r="S6418" s="15" t="s">
        <v>222</v>
      </c>
      <c r="T6418" s="15" t="s">
        <v>5137</v>
      </c>
      <c r="U6418" s="28">
        <v>5922240.0</v>
      </c>
      <c r="V6418" s="15">
        <v>4.0</v>
      </c>
      <c r="W6418" s="31">
        <v>0.2</v>
      </c>
      <c r="X6418" s="28">
        <v>1406532.0</v>
      </c>
    </row>
    <row r="6419" ht="15.75" customHeight="1">
      <c r="A6419" s="15">
        <v>5830.0</v>
      </c>
      <c r="B6419" s="15" t="s">
        <v>8422</v>
      </c>
      <c r="C6419" s="18">
        <v>42707.0</v>
      </c>
      <c r="D6419" s="18">
        <v>42711.0</v>
      </c>
      <c r="E6419" s="18">
        <f t="shared" si="1"/>
        <v>42711</v>
      </c>
      <c r="F6419" s="15" t="s">
        <v>55</v>
      </c>
      <c r="G6419" s="15" t="s">
        <v>164</v>
      </c>
      <c r="H6419" s="15" t="s">
        <v>165</v>
      </c>
      <c r="I6419" s="15" t="s">
        <v>59</v>
      </c>
      <c r="J6419" s="15" t="s">
        <v>60</v>
      </c>
      <c r="K6419" s="15" t="s">
        <v>22</v>
      </c>
      <c r="L6419" s="15" t="str">
        <f t="array" ref="L6419">_xlfn.XLOOKUP(M6419,reference_province_to_city!$A$2:$A$11,reference_province_to_city!$B$2:$B$11)</f>
        <v>Surabaya</v>
      </c>
      <c r="M6419" s="15" t="s">
        <v>20</v>
      </c>
      <c r="N6419" s="15">
        <v>60231.0</v>
      </c>
      <c r="O6419" s="15">
        <f t="array" ref="O6419">_xlfn.XLOOKUP(M6419,reference_postal_code!$B$2:$B$11,reference_postal_code!$A$2:$A$11)</f>
        <v>60231</v>
      </c>
      <c r="P6419" s="15" t="s">
        <v>166</v>
      </c>
      <c r="Q6419" s="15" t="s">
        <v>2251</v>
      </c>
      <c r="R6419" s="15" t="s">
        <v>106</v>
      </c>
      <c r="S6419" s="15" t="s">
        <v>218</v>
      </c>
      <c r="T6419" s="15" t="s">
        <v>2252</v>
      </c>
      <c r="U6419" s="28">
        <v>8729400.0</v>
      </c>
      <c r="V6419" s="15">
        <v>2.0</v>
      </c>
      <c r="W6419" s="31">
        <v>0.0</v>
      </c>
      <c r="X6419" s="28">
        <v>1571292.0</v>
      </c>
    </row>
    <row r="6420" ht="15.75" customHeight="1">
      <c r="A6420" s="15">
        <v>5426.0</v>
      </c>
      <c r="B6420" s="15" t="s">
        <v>8423</v>
      </c>
      <c r="C6420" s="18">
        <v>42707.0</v>
      </c>
      <c r="D6420" s="18">
        <v>42710.0</v>
      </c>
      <c r="E6420" s="18">
        <f t="shared" si="1"/>
        <v>42710</v>
      </c>
      <c r="F6420" s="15" t="s">
        <v>125</v>
      </c>
      <c r="G6420" s="15" t="s">
        <v>5946</v>
      </c>
      <c r="H6420" s="15" t="s">
        <v>5947</v>
      </c>
      <c r="I6420" s="15" t="s">
        <v>59</v>
      </c>
      <c r="J6420" s="15" t="s">
        <v>60</v>
      </c>
      <c r="K6420" s="15" t="s">
        <v>22</v>
      </c>
      <c r="L6420" s="15" t="str">
        <f t="array" ref="L6420">_xlfn.XLOOKUP(M6420,reference_province_to_city!$A$2:$A$11,reference_province_to_city!$B$2:$B$11)</f>
        <v>Surabaya</v>
      </c>
      <c r="M6420" s="15" t="s">
        <v>20</v>
      </c>
      <c r="N6420" s="15">
        <v>60231.0</v>
      </c>
      <c r="O6420" s="15">
        <f t="array" ref="O6420">_xlfn.XLOOKUP(M6420,reference_postal_code!$B$2:$B$11,reference_postal_code!$A$2:$A$11)</f>
        <v>60231</v>
      </c>
      <c r="P6420" s="15" t="s">
        <v>166</v>
      </c>
      <c r="Q6420" s="15" t="s">
        <v>5461</v>
      </c>
      <c r="R6420" s="15" t="s">
        <v>110</v>
      </c>
      <c r="S6420" s="15" t="s">
        <v>149</v>
      </c>
      <c r="T6420" s="15" t="s">
        <v>5462</v>
      </c>
      <c r="U6420" s="28">
        <v>2.474925E7</v>
      </c>
      <c r="V6420" s="15">
        <v>5.0</v>
      </c>
      <c r="W6420" s="31">
        <v>0.0</v>
      </c>
      <c r="X6420" s="28">
        <v>9899700.0</v>
      </c>
    </row>
    <row r="6421" ht="15.75" customHeight="1">
      <c r="A6421" s="15">
        <v>729.0</v>
      </c>
      <c r="B6421" s="15" t="s">
        <v>8424</v>
      </c>
      <c r="C6421" s="18">
        <v>42707.0</v>
      </c>
      <c r="D6421" s="18">
        <v>42710.0</v>
      </c>
      <c r="E6421" s="18">
        <f t="shared" si="1"/>
        <v>42710</v>
      </c>
      <c r="F6421" s="15" t="s">
        <v>125</v>
      </c>
      <c r="G6421" s="15" t="s">
        <v>6307</v>
      </c>
      <c r="H6421" s="15" t="s">
        <v>6308</v>
      </c>
      <c r="I6421" s="15" t="s">
        <v>59</v>
      </c>
      <c r="J6421" s="15" t="s">
        <v>60</v>
      </c>
      <c r="K6421" s="15" t="s">
        <v>28</v>
      </c>
      <c r="L6421" s="15" t="str">
        <f t="array" ref="L6421">_xlfn.XLOOKUP(M6421,reference_province_to_city!$A$2:$A$11,reference_province_to_city!$B$2:$B$11)</f>
        <v>Medan</v>
      </c>
      <c r="M6421" s="15" t="s">
        <v>11</v>
      </c>
      <c r="N6421" s="15">
        <v>20111.0</v>
      </c>
      <c r="O6421" s="15">
        <f t="array" ref="O6421">_xlfn.XLOOKUP(M6421,reference_postal_code!$B$2:$B$11,reference_postal_code!$A$2:$A$11)</f>
        <v>20111</v>
      </c>
      <c r="P6421" s="15" t="s">
        <v>77</v>
      </c>
      <c r="Q6421" s="15" t="s">
        <v>1534</v>
      </c>
      <c r="R6421" s="15" t="s">
        <v>106</v>
      </c>
      <c r="S6421" s="15" t="s">
        <v>218</v>
      </c>
      <c r="T6421" s="15" t="s">
        <v>1535</v>
      </c>
      <c r="U6421" s="28">
        <v>6000480.0</v>
      </c>
      <c r="V6421" s="15">
        <v>2.0</v>
      </c>
      <c r="W6421" s="31">
        <v>0.4</v>
      </c>
      <c r="X6421" s="28">
        <v>-2300184.0</v>
      </c>
    </row>
    <row r="6422" ht="15.75" customHeight="1">
      <c r="A6422" s="15">
        <v>7912.0</v>
      </c>
      <c r="B6422" s="15" t="s">
        <v>8420</v>
      </c>
      <c r="C6422" s="18">
        <v>42707.0</v>
      </c>
      <c r="D6422" s="18">
        <v>42711.0</v>
      </c>
      <c r="E6422" s="18">
        <f t="shared" si="1"/>
        <v>42711</v>
      </c>
      <c r="F6422" s="15" t="s">
        <v>55</v>
      </c>
      <c r="G6422" s="15" t="s">
        <v>2320</v>
      </c>
      <c r="H6422" s="15" t="s">
        <v>2321</v>
      </c>
      <c r="I6422" s="15" t="s">
        <v>59</v>
      </c>
      <c r="J6422" s="15" t="s">
        <v>60</v>
      </c>
      <c r="K6422" s="15" t="s">
        <v>983</v>
      </c>
      <c r="L6422" s="15" t="str">
        <f t="array" ref="L6422">_xlfn.XLOOKUP(M6422,reference_province_to_city!$A$2:$A$11,reference_province_to_city!$B$2:$B$11)</f>
        <v>Surabaya</v>
      </c>
      <c r="M6422" s="15" t="s">
        <v>20</v>
      </c>
      <c r="N6422" s="15">
        <v>60231.0</v>
      </c>
      <c r="O6422" s="15">
        <f t="array" ref="O6422">_xlfn.XLOOKUP(M6422,reference_postal_code!$B$2:$B$11,reference_postal_code!$A$2:$A$11)</f>
        <v>60231</v>
      </c>
      <c r="P6422" s="15" t="s">
        <v>166</v>
      </c>
      <c r="Q6422" s="15" t="s">
        <v>931</v>
      </c>
      <c r="R6422" s="15" t="s">
        <v>106</v>
      </c>
      <c r="S6422" s="15" t="s">
        <v>183</v>
      </c>
      <c r="T6422" s="15" t="s">
        <v>932</v>
      </c>
      <c r="U6422" s="28">
        <v>3084990.0</v>
      </c>
      <c r="V6422" s="15">
        <v>2.0</v>
      </c>
      <c r="W6422" s="31">
        <v>0.15</v>
      </c>
      <c r="X6422" s="28">
        <v>-181470.0</v>
      </c>
    </row>
    <row r="6423" ht="15.75" customHeight="1">
      <c r="A6423" s="15">
        <v>732.0</v>
      </c>
      <c r="B6423" s="15" t="s">
        <v>8424</v>
      </c>
      <c r="C6423" s="18">
        <v>42707.0</v>
      </c>
      <c r="D6423" s="18">
        <v>42710.0</v>
      </c>
      <c r="E6423" s="18">
        <f t="shared" si="1"/>
        <v>42710</v>
      </c>
      <c r="F6423" s="15" t="s">
        <v>125</v>
      </c>
      <c r="G6423" s="15" t="s">
        <v>6307</v>
      </c>
      <c r="H6423" s="15" t="s">
        <v>6308</v>
      </c>
      <c r="I6423" s="15" t="s">
        <v>59</v>
      </c>
      <c r="J6423" s="15" t="s">
        <v>60</v>
      </c>
      <c r="K6423" s="15" t="s">
        <v>28</v>
      </c>
      <c r="L6423" s="15" t="str">
        <f t="array" ref="L6423">_xlfn.XLOOKUP(M6423,reference_province_to_city!$A$2:$A$11,reference_province_to_city!$B$2:$B$11)</f>
        <v>Medan</v>
      </c>
      <c r="M6423" s="15" t="s">
        <v>11</v>
      </c>
      <c r="N6423" s="15">
        <v>20111.0</v>
      </c>
      <c r="O6423" s="15">
        <f t="array" ref="O6423">_xlfn.XLOOKUP(M6423,reference_postal_code!$B$2:$B$11,reference_postal_code!$A$2:$A$11)</f>
        <v>20111</v>
      </c>
      <c r="P6423" s="15" t="s">
        <v>77</v>
      </c>
      <c r="Q6423" s="15" t="s">
        <v>4219</v>
      </c>
      <c r="R6423" s="15" t="s">
        <v>65</v>
      </c>
      <c r="S6423" s="15" t="s">
        <v>79</v>
      </c>
      <c r="T6423" s="15" t="s">
        <v>4220</v>
      </c>
      <c r="U6423" s="28">
        <v>94500.0</v>
      </c>
      <c r="V6423" s="15">
        <v>2.0</v>
      </c>
      <c r="W6423" s="31">
        <v>0.0</v>
      </c>
      <c r="X6423" s="28">
        <v>45360.0</v>
      </c>
    </row>
    <row r="6424" ht="15.75" customHeight="1">
      <c r="A6424" s="15">
        <v>730.0</v>
      </c>
      <c r="B6424" s="15" t="s">
        <v>8424</v>
      </c>
      <c r="C6424" s="18">
        <v>42707.0</v>
      </c>
      <c r="D6424" s="18">
        <v>42710.0</v>
      </c>
      <c r="E6424" s="18">
        <f t="shared" si="1"/>
        <v>42710</v>
      </c>
      <c r="F6424" s="15" t="s">
        <v>125</v>
      </c>
      <c r="G6424" s="15" t="s">
        <v>6307</v>
      </c>
      <c r="H6424" s="15" t="s">
        <v>6308</v>
      </c>
      <c r="I6424" s="15" t="s">
        <v>59</v>
      </c>
      <c r="J6424" s="15" t="s">
        <v>60</v>
      </c>
      <c r="K6424" s="15" t="s">
        <v>28</v>
      </c>
      <c r="L6424" s="15" t="str">
        <f t="array" ref="L6424">_xlfn.XLOOKUP(M6424,reference_province_to_city!$A$2:$A$11,reference_province_to_city!$B$2:$B$11)</f>
        <v>Medan</v>
      </c>
      <c r="M6424" s="15" t="s">
        <v>11</v>
      </c>
      <c r="N6424" s="15">
        <v>20111.0</v>
      </c>
      <c r="O6424" s="15">
        <f t="array" ref="O6424">_xlfn.XLOOKUP(M6424,reference_postal_code!$B$2:$B$11,reference_postal_code!$A$2:$A$11)</f>
        <v>20111</v>
      </c>
      <c r="P6424" s="15" t="s">
        <v>77</v>
      </c>
      <c r="Q6424" s="15" t="s">
        <v>1264</v>
      </c>
      <c r="R6424" s="15" t="s">
        <v>65</v>
      </c>
      <c r="S6424" s="15" t="s">
        <v>87</v>
      </c>
      <c r="T6424" s="15" t="s">
        <v>1265</v>
      </c>
      <c r="U6424" s="28">
        <v>504450.0</v>
      </c>
      <c r="V6424" s="15">
        <v>3.0</v>
      </c>
      <c r="W6424" s="31">
        <v>0.0</v>
      </c>
      <c r="X6424" s="28">
        <v>151335.0</v>
      </c>
    </row>
    <row r="6425" ht="15.75" customHeight="1">
      <c r="A6425" s="15">
        <v>7910.0</v>
      </c>
      <c r="B6425" s="15" t="s">
        <v>8420</v>
      </c>
      <c r="C6425" s="18">
        <v>42707.0</v>
      </c>
      <c r="D6425" s="18">
        <v>42711.0</v>
      </c>
      <c r="E6425" s="18">
        <f t="shared" si="1"/>
        <v>42711</v>
      </c>
      <c r="F6425" s="15" t="s">
        <v>55</v>
      </c>
      <c r="G6425" s="15" t="s">
        <v>2320</v>
      </c>
      <c r="H6425" s="15" t="s">
        <v>2321</v>
      </c>
      <c r="I6425" s="15" t="s">
        <v>59</v>
      </c>
      <c r="J6425" s="15" t="s">
        <v>60</v>
      </c>
      <c r="K6425" s="15" t="s">
        <v>22</v>
      </c>
      <c r="L6425" s="15" t="str">
        <f t="array" ref="L6425">_xlfn.XLOOKUP(M6425,reference_province_to_city!$A$2:$A$11,reference_province_to_city!$B$2:$B$11)</f>
        <v>Surabaya</v>
      </c>
      <c r="M6425" s="15" t="s">
        <v>20</v>
      </c>
      <c r="N6425" s="15">
        <v>60231.0</v>
      </c>
      <c r="O6425" s="15">
        <f t="array" ref="O6425">_xlfn.XLOOKUP(M6425,reference_postal_code!$B$2:$B$11,reference_postal_code!$A$2:$A$11)</f>
        <v>60231</v>
      </c>
      <c r="P6425" s="15" t="s">
        <v>166</v>
      </c>
      <c r="Q6425" s="15" t="s">
        <v>122</v>
      </c>
      <c r="R6425" s="15" t="s">
        <v>65</v>
      </c>
      <c r="S6425" s="15" t="s">
        <v>93</v>
      </c>
      <c r="T6425" s="15" t="s">
        <v>123</v>
      </c>
      <c r="U6425" s="28">
        <v>328800.0</v>
      </c>
      <c r="V6425" s="15">
        <v>8.0</v>
      </c>
      <c r="W6425" s="31">
        <v>0.0</v>
      </c>
      <c r="X6425" s="28">
        <v>88776.0</v>
      </c>
    </row>
    <row r="6426" ht="15.75" customHeight="1">
      <c r="A6426" s="15">
        <v>6160.0</v>
      </c>
      <c r="B6426" s="15" t="s">
        <v>8425</v>
      </c>
      <c r="C6426" s="18">
        <v>42707.0</v>
      </c>
      <c r="D6426" s="18">
        <v>42713.0</v>
      </c>
      <c r="E6426" s="18">
        <f t="shared" si="1"/>
        <v>42713</v>
      </c>
      <c r="F6426" s="15" t="s">
        <v>55</v>
      </c>
      <c r="G6426" s="15" t="s">
        <v>814</v>
      </c>
      <c r="H6426" s="15" t="s">
        <v>815</v>
      </c>
      <c r="I6426" s="15" t="s">
        <v>59</v>
      </c>
      <c r="J6426" s="15" t="s">
        <v>60</v>
      </c>
      <c r="K6426" s="15" t="s">
        <v>17</v>
      </c>
      <c r="L6426" s="15" t="str">
        <f t="array" ref="L6426">_xlfn.XLOOKUP(M6426,reference_province_to_city!$A$2:$A$11,reference_province_to_city!$B$2:$B$11)</f>
        <v>Semarang</v>
      </c>
      <c r="M6426" s="15" t="s">
        <v>15</v>
      </c>
      <c r="N6426" s="15">
        <v>50111.0</v>
      </c>
      <c r="O6426" s="15">
        <f t="array" ref="O6426">_xlfn.XLOOKUP(M6426,reference_postal_code!$B$2:$B$11,reference_postal_code!$A$2:$A$11)</f>
        <v>50111</v>
      </c>
      <c r="P6426" s="15" t="s">
        <v>77</v>
      </c>
      <c r="Q6426" s="15" t="s">
        <v>3487</v>
      </c>
      <c r="R6426" s="15" t="s">
        <v>65</v>
      </c>
      <c r="S6426" s="15" t="s">
        <v>87</v>
      </c>
      <c r="T6426" s="15" t="s">
        <v>3488</v>
      </c>
      <c r="U6426" s="28">
        <v>1.15902E7</v>
      </c>
      <c r="V6426" s="15">
        <v>4.0</v>
      </c>
      <c r="W6426" s="31">
        <v>0.0</v>
      </c>
      <c r="X6426" s="28">
        <v>1622628.0</v>
      </c>
    </row>
    <row r="6427" ht="15.75" customHeight="1">
      <c r="A6427" s="15">
        <v>731.0</v>
      </c>
      <c r="B6427" s="15" t="s">
        <v>8424</v>
      </c>
      <c r="C6427" s="18">
        <v>42707.0</v>
      </c>
      <c r="D6427" s="18">
        <v>42710.0</v>
      </c>
      <c r="E6427" s="18">
        <f t="shared" si="1"/>
        <v>42710</v>
      </c>
      <c r="F6427" s="15" t="s">
        <v>125</v>
      </c>
      <c r="G6427" s="15" t="s">
        <v>6307</v>
      </c>
      <c r="H6427" s="15" t="s">
        <v>6308</v>
      </c>
      <c r="I6427" s="15" t="s">
        <v>59</v>
      </c>
      <c r="J6427" s="15" t="s">
        <v>60</v>
      </c>
      <c r="K6427" s="15" t="s">
        <v>28</v>
      </c>
      <c r="L6427" s="15" t="str">
        <f t="array" ref="L6427">_xlfn.XLOOKUP(M6427,reference_province_to_city!$A$2:$A$11,reference_province_to_city!$B$2:$B$11)</f>
        <v>Medan</v>
      </c>
      <c r="M6427" s="15" t="s">
        <v>11</v>
      </c>
      <c r="N6427" s="15">
        <v>20111.0</v>
      </c>
      <c r="O6427" s="15">
        <f t="array" ref="O6427">_xlfn.XLOOKUP(M6427,reference_postal_code!$B$2:$B$11,reference_postal_code!$A$2:$A$11)</f>
        <v>20111</v>
      </c>
      <c r="P6427" s="15" t="s">
        <v>77</v>
      </c>
      <c r="Q6427" s="15" t="s">
        <v>981</v>
      </c>
      <c r="R6427" s="15" t="s">
        <v>106</v>
      </c>
      <c r="S6427" s="15" t="s">
        <v>107</v>
      </c>
      <c r="T6427" s="15" t="s">
        <v>982</v>
      </c>
      <c r="U6427" s="28">
        <v>8139690.0</v>
      </c>
      <c r="V6427" s="15">
        <v>3.0</v>
      </c>
      <c r="W6427" s="31">
        <v>0.1</v>
      </c>
      <c r="X6427" s="28">
        <v>1537497.0</v>
      </c>
    </row>
    <row r="6428" ht="15.75" customHeight="1">
      <c r="A6428" s="15">
        <v>5831.0</v>
      </c>
      <c r="B6428" s="15" t="s">
        <v>8422</v>
      </c>
      <c r="C6428" s="18">
        <v>42707.0</v>
      </c>
      <c r="D6428" s="18">
        <v>42711.0</v>
      </c>
      <c r="E6428" s="18">
        <f t="shared" si="1"/>
        <v>42711</v>
      </c>
      <c r="F6428" s="15" t="s">
        <v>55</v>
      </c>
      <c r="G6428" s="15" t="s">
        <v>164</v>
      </c>
      <c r="H6428" s="15" t="s">
        <v>165</v>
      </c>
      <c r="I6428" s="15" t="s">
        <v>59</v>
      </c>
      <c r="J6428" s="15" t="s">
        <v>60</v>
      </c>
      <c r="K6428" s="15" t="s">
        <v>22</v>
      </c>
      <c r="L6428" s="15" t="str">
        <f t="array" ref="L6428">_xlfn.XLOOKUP(M6428,reference_province_to_city!$A$2:$A$11,reference_province_to_city!$B$2:$B$11)</f>
        <v>Surabaya</v>
      </c>
      <c r="M6428" s="15" t="s">
        <v>20</v>
      </c>
      <c r="N6428" s="15">
        <v>60231.0</v>
      </c>
      <c r="O6428" s="15">
        <f t="array" ref="O6428">_xlfn.XLOOKUP(M6428,reference_postal_code!$B$2:$B$11,reference_postal_code!$A$2:$A$11)</f>
        <v>60231</v>
      </c>
      <c r="P6428" s="15" t="s">
        <v>166</v>
      </c>
      <c r="Q6428" s="15" t="s">
        <v>3861</v>
      </c>
      <c r="R6428" s="15" t="s">
        <v>106</v>
      </c>
      <c r="S6428" s="15" t="s">
        <v>107</v>
      </c>
      <c r="T6428" s="15" t="s">
        <v>3862</v>
      </c>
      <c r="U6428" s="28">
        <v>449700.0</v>
      </c>
      <c r="V6428" s="15">
        <v>1.0</v>
      </c>
      <c r="W6428" s="31">
        <v>0.0</v>
      </c>
      <c r="X6428" s="28">
        <v>121419.0</v>
      </c>
    </row>
    <row r="6429" ht="15.75" customHeight="1">
      <c r="A6429" s="15">
        <v>7911.0</v>
      </c>
      <c r="B6429" s="15" t="s">
        <v>8420</v>
      </c>
      <c r="C6429" s="18">
        <v>42707.0</v>
      </c>
      <c r="D6429" s="18">
        <v>42711.0</v>
      </c>
      <c r="E6429" s="18">
        <f t="shared" si="1"/>
        <v>42711</v>
      </c>
      <c r="F6429" s="15" t="s">
        <v>55</v>
      </c>
      <c r="G6429" s="15" t="s">
        <v>2320</v>
      </c>
      <c r="H6429" s="15" t="s">
        <v>2321</v>
      </c>
      <c r="I6429" s="15" t="s">
        <v>59</v>
      </c>
      <c r="J6429" s="15" t="s">
        <v>60</v>
      </c>
      <c r="K6429" s="15" t="s">
        <v>22</v>
      </c>
      <c r="L6429" s="15" t="str">
        <f t="array" ref="L6429">_xlfn.XLOOKUP(M6429,reference_province_to_city!$A$2:$A$11,reference_province_to_city!$B$2:$B$11)</f>
        <v>Surabaya</v>
      </c>
      <c r="M6429" s="15" t="s">
        <v>20</v>
      </c>
      <c r="N6429" s="15">
        <v>60231.0</v>
      </c>
      <c r="O6429" s="15">
        <f t="array" ref="O6429">_xlfn.XLOOKUP(M6429,reference_postal_code!$B$2:$B$11,reference_postal_code!$A$2:$A$11)</f>
        <v>60231</v>
      </c>
      <c r="P6429" s="15" t="s">
        <v>166</v>
      </c>
      <c r="Q6429" s="15" t="s">
        <v>397</v>
      </c>
      <c r="R6429" s="15" t="s">
        <v>65</v>
      </c>
      <c r="S6429" s="15" t="s">
        <v>87</v>
      </c>
      <c r="T6429" s="15" t="s">
        <v>398</v>
      </c>
      <c r="U6429" s="28">
        <v>730800.0</v>
      </c>
      <c r="V6429" s="15">
        <v>3.0</v>
      </c>
      <c r="W6429" s="31">
        <v>0.0</v>
      </c>
      <c r="X6429" s="28">
        <v>109620.0</v>
      </c>
    </row>
    <row r="6430" ht="15.75" customHeight="1">
      <c r="A6430" s="15">
        <v>728.0</v>
      </c>
      <c r="B6430" s="15" t="s">
        <v>8424</v>
      </c>
      <c r="C6430" s="18">
        <v>42707.0</v>
      </c>
      <c r="D6430" s="18">
        <v>42710.0</v>
      </c>
      <c r="E6430" s="18">
        <f t="shared" si="1"/>
        <v>42710</v>
      </c>
      <c r="F6430" s="15" t="s">
        <v>125</v>
      </c>
      <c r="G6430" s="15" t="s">
        <v>6307</v>
      </c>
      <c r="H6430" s="15" t="s">
        <v>6308</v>
      </c>
      <c r="I6430" s="15" t="s">
        <v>59</v>
      </c>
      <c r="J6430" s="15" t="s">
        <v>60</v>
      </c>
      <c r="K6430" s="15" t="s">
        <v>28</v>
      </c>
      <c r="L6430" s="15" t="str">
        <f t="array" ref="L6430">_xlfn.XLOOKUP(M6430,reference_province_to_city!$A$2:$A$11,reference_province_to_city!$B$2:$B$11)</f>
        <v>Medan</v>
      </c>
      <c r="M6430" s="15" t="s">
        <v>11</v>
      </c>
      <c r="N6430" s="15">
        <v>20111.0</v>
      </c>
      <c r="O6430" s="15">
        <f t="array" ref="O6430">_xlfn.XLOOKUP(M6430,reference_postal_code!$B$2:$B$11,reference_postal_code!$A$2:$A$11)</f>
        <v>20111</v>
      </c>
      <c r="P6430" s="15" t="s">
        <v>77</v>
      </c>
      <c r="Q6430" s="15" t="s">
        <v>4397</v>
      </c>
      <c r="R6430" s="15" t="s">
        <v>65</v>
      </c>
      <c r="S6430" s="15" t="s">
        <v>66</v>
      </c>
      <c r="T6430" s="15" t="s">
        <v>4398</v>
      </c>
      <c r="U6430" s="28">
        <v>2740800.0</v>
      </c>
      <c r="V6430" s="15">
        <v>8.0</v>
      </c>
      <c r="W6430" s="31">
        <v>0.0</v>
      </c>
      <c r="X6430" s="28">
        <v>1260768.0</v>
      </c>
    </row>
    <row r="6431" ht="15.75" customHeight="1">
      <c r="A6431" s="15">
        <v>5427.0</v>
      </c>
      <c r="B6431" s="15" t="s">
        <v>8423</v>
      </c>
      <c r="C6431" s="18">
        <v>42707.0</v>
      </c>
      <c r="D6431" s="18">
        <v>42710.0</v>
      </c>
      <c r="E6431" s="18">
        <f t="shared" si="1"/>
        <v>42710</v>
      </c>
      <c r="F6431" s="15" t="s">
        <v>125</v>
      </c>
      <c r="G6431" s="15" t="s">
        <v>5946</v>
      </c>
      <c r="H6431" s="15" t="s">
        <v>5947</v>
      </c>
      <c r="I6431" s="15" t="s">
        <v>59</v>
      </c>
      <c r="J6431" s="15" t="s">
        <v>60</v>
      </c>
      <c r="K6431" s="15" t="s">
        <v>22</v>
      </c>
      <c r="L6431" s="15" t="str">
        <f t="array" ref="L6431">_xlfn.XLOOKUP(M6431,reference_province_to_city!$A$2:$A$11,reference_province_to_city!$B$2:$B$11)</f>
        <v>Surabaya</v>
      </c>
      <c r="M6431" s="15" t="s">
        <v>20</v>
      </c>
      <c r="N6431" s="15">
        <v>60231.0</v>
      </c>
      <c r="O6431" s="15">
        <f t="array" ref="O6431">_xlfn.XLOOKUP(M6431,reference_postal_code!$B$2:$B$11,reference_postal_code!$A$2:$A$11)</f>
        <v>60231</v>
      </c>
      <c r="P6431" s="15" t="s">
        <v>166</v>
      </c>
      <c r="Q6431" s="15" t="s">
        <v>5092</v>
      </c>
      <c r="R6431" s="15" t="s">
        <v>106</v>
      </c>
      <c r="S6431" s="15" t="s">
        <v>139</v>
      </c>
      <c r="T6431" s="15" t="s">
        <v>5093</v>
      </c>
      <c r="U6431" s="28">
        <v>1678500.0</v>
      </c>
      <c r="V6431" s="15">
        <v>6.0</v>
      </c>
      <c r="W6431" s="31">
        <v>0.0</v>
      </c>
      <c r="X6431" s="28">
        <v>772110.0</v>
      </c>
    </row>
    <row r="6432" ht="15.75" customHeight="1">
      <c r="A6432" s="15">
        <v>1224.0</v>
      </c>
      <c r="B6432" s="15" t="s">
        <v>8426</v>
      </c>
      <c r="C6432" s="18">
        <v>42708.0</v>
      </c>
      <c r="D6432" s="18">
        <v>42709.0</v>
      </c>
      <c r="E6432" s="18">
        <f t="shared" si="1"/>
        <v>42709</v>
      </c>
      <c r="F6432" s="15" t="s">
        <v>125</v>
      </c>
      <c r="G6432" s="15" t="s">
        <v>2957</v>
      </c>
      <c r="H6432" s="15" t="s">
        <v>2958</v>
      </c>
      <c r="I6432" s="15" t="s">
        <v>59</v>
      </c>
      <c r="J6432" s="15" t="s">
        <v>60</v>
      </c>
      <c r="K6432" s="15" t="s">
        <v>31</v>
      </c>
      <c r="L6432" s="15" t="str">
        <f t="array" ref="L6432">_xlfn.XLOOKUP(M6432,reference_province_to_city!$A$2:$A$11,reference_province_to_city!$B$2:$B$11)</f>
        <v>Balikpapan</v>
      </c>
      <c r="M6432" s="15" t="s">
        <v>21</v>
      </c>
      <c r="N6432" s="15">
        <v>76114.0</v>
      </c>
      <c r="O6432" s="15">
        <f t="array" ref="O6432">_xlfn.XLOOKUP(M6432,reference_postal_code!$B$2:$B$11,reference_postal_code!$A$2:$A$11)</f>
        <v>76114</v>
      </c>
      <c r="P6432" s="15" t="s">
        <v>166</v>
      </c>
      <c r="Q6432" s="15" t="s">
        <v>355</v>
      </c>
      <c r="R6432" s="15" t="s">
        <v>110</v>
      </c>
      <c r="S6432" s="15" t="s">
        <v>149</v>
      </c>
      <c r="T6432" s="15" t="s">
        <v>356</v>
      </c>
      <c r="U6432" s="28">
        <v>1172250.0</v>
      </c>
      <c r="V6432" s="15">
        <v>1.0</v>
      </c>
      <c r="W6432" s="31">
        <v>0.0</v>
      </c>
      <c r="X6432" s="28">
        <v>515790.0</v>
      </c>
    </row>
    <row r="6433" ht="15.75" customHeight="1">
      <c r="A6433" s="15">
        <v>1534.0</v>
      </c>
      <c r="B6433" s="15" t="s">
        <v>8427</v>
      </c>
      <c r="C6433" s="18">
        <v>42708.0</v>
      </c>
      <c r="D6433" s="18">
        <v>42712.0</v>
      </c>
      <c r="E6433" s="18">
        <f t="shared" si="1"/>
        <v>42712</v>
      </c>
      <c r="F6433" s="15" t="s">
        <v>55</v>
      </c>
      <c r="G6433" s="15" t="s">
        <v>1736</v>
      </c>
      <c r="H6433" s="15" t="s">
        <v>1737</v>
      </c>
      <c r="I6433" s="15" t="s">
        <v>128</v>
      </c>
      <c r="J6433" s="15" t="s">
        <v>60</v>
      </c>
      <c r="K6433" s="15" t="s">
        <v>19</v>
      </c>
      <c r="L6433" s="15" t="str">
        <f t="array" ref="L6433">_xlfn.XLOOKUP(M6433,reference_province_to_city!$A$2:$A$11,reference_province_to_city!$B$2:$B$11)</f>
        <v>Yogyakarta</v>
      </c>
      <c r="M6433" s="15" t="s">
        <v>18</v>
      </c>
      <c r="N6433" s="15">
        <v>55111.0</v>
      </c>
      <c r="O6433" s="15">
        <f t="array" ref="O6433">_xlfn.XLOOKUP(M6433,reference_postal_code!$B$2:$B$11,reference_postal_code!$A$2:$A$11)</f>
        <v>55111</v>
      </c>
      <c r="P6433" s="15" t="s">
        <v>77</v>
      </c>
      <c r="Q6433" s="15" t="s">
        <v>8428</v>
      </c>
      <c r="R6433" s="15" t="s">
        <v>65</v>
      </c>
      <c r="S6433" s="15" t="s">
        <v>87</v>
      </c>
      <c r="T6433" s="15" t="s">
        <v>8429</v>
      </c>
      <c r="U6433" s="28">
        <v>3193200.0</v>
      </c>
      <c r="V6433" s="15">
        <v>6.0</v>
      </c>
      <c r="W6433" s="31">
        <v>0.0</v>
      </c>
      <c r="X6433" s="28">
        <v>0.0</v>
      </c>
    </row>
    <row r="6434" ht="15.75" customHeight="1">
      <c r="A6434" s="15">
        <v>1223.0</v>
      </c>
      <c r="B6434" s="15" t="s">
        <v>8426</v>
      </c>
      <c r="C6434" s="18">
        <v>42708.0</v>
      </c>
      <c r="D6434" s="18">
        <v>42709.0</v>
      </c>
      <c r="E6434" s="18">
        <f t="shared" si="1"/>
        <v>42709</v>
      </c>
      <c r="F6434" s="15" t="s">
        <v>125</v>
      </c>
      <c r="G6434" s="15" t="s">
        <v>2957</v>
      </c>
      <c r="H6434" s="15" t="s">
        <v>2958</v>
      </c>
      <c r="I6434" s="15" t="s">
        <v>59</v>
      </c>
      <c r="J6434" s="15" t="s">
        <v>60</v>
      </c>
      <c r="K6434" s="15" t="s">
        <v>31</v>
      </c>
      <c r="L6434" s="15" t="str">
        <f t="array" ref="L6434">_xlfn.XLOOKUP(M6434,reference_province_to_city!$A$2:$A$11,reference_province_to_city!$B$2:$B$11)</f>
        <v>Balikpapan</v>
      </c>
      <c r="M6434" s="15" t="s">
        <v>21</v>
      </c>
      <c r="N6434" s="15">
        <v>76114.0</v>
      </c>
      <c r="O6434" s="15">
        <f t="array" ref="O6434">_xlfn.XLOOKUP(M6434,reference_postal_code!$B$2:$B$11,reference_postal_code!$A$2:$A$11)</f>
        <v>76114</v>
      </c>
      <c r="P6434" s="15" t="s">
        <v>166</v>
      </c>
      <c r="Q6434" s="15" t="s">
        <v>2602</v>
      </c>
      <c r="R6434" s="15" t="s">
        <v>106</v>
      </c>
      <c r="S6434" s="15" t="s">
        <v>139</v>
      </c>
      <c r="T6434" s="15" t="s">
        <v>2603</v>
      </c>
      <c r="U6434" s="28">
        <v>1706850.0</v>
      </c>
      <c r="V6434" s="15">
        <v>3.0</v>
      </c>
      <c r="W6434" s="31">
        <v>0.0</v>
      </c>
      <c r="X6434" s="28">
        <v>307233.0</v>
      </c>
    </row>
    <row r="6435" ht="15.75" customHeight="1">
      <c r="A6435" s="15">
        <v>1228.0</v>
      </c>
      <c r="B6435" s="15" t="s">
        <v>8426</v>
      </c>
      <c r="C6435" s="18">
        <v>42708.0</v>
      </c>
      <c r="D6435" s="18">
        <v>42709.0</v>
      </c>
      <c r="E6435" s="18">
        <f t="shared" si="1"/>
        <v>42709</v>
      </c>
      <c r="F6435" s="15" t="s">
        <v>125</v>
      </c>
      <c r="G6435" s="15" t="s">
        <v>2957</v>
      </c>
      <c r="H6435" s="15" t="s">
        <v>2958</v>
      </c>
      <c r="I6435" s="15" t="s">
        <v>59</v>
      </c>
      <c r="J6435" s="15" t="s">
        <v>60</v>
      </c>
      <c r="K6435" s="15" t="s">
        <v>31</v>
      </c>
      <c r="L6435" s="15" t="str">
        <f t="array" ref="L6435">_xlfn.XLOOKUP(M6435,reference_province_to_city!$A$2:$A$11,reference_province_to_city!$B$2:$B$11)</f>
        <v>Balikpapan</v>
      </c>
      <c r="M6435" s="15" t="s">
        <v>21</v>
      </c>
      <c r="N6435" s="15">
        <v>76114.0</v>
      </c>
      <c r="O6435" s="15">
        <f t="array" ref="O6435">_xlfn.XLOOKUP(M6435,reference_postal_code!$B$2:$B$11,reference_postal_code!$A$2:$A$11)</f>
        <v>76114</v>
      </c>
      <c r="P6435" s="15" t="s">
        <v>166</v>
      </c>
      <c r="Q6435" s="15" t="s">
        <v>8080</v>
      </c>
      <c r="R6435" s="15" t="s">
        <v>65</v>
      </c>
      <c r="S6435" s="15" t="s">
        <v>87</v>
      </c>
      <c r="T6435" s="15" t="s">
        <v>8081</v>
      </c>
      <c r="U6435" s="28">
        <v>2907900.0</v>
      </c>
      <c r="V6435" s="15">
        <v>2.0</v>
      </c>
      <c r="W6435" s="31">
        <v>0.0</v>
      </c>
      <c r="X6435" s="28">
        <v>174474.0</v>
      </c>
    </row>
    <row r="6436" ht="15.75" customHeight="1">
      <c r="A6436" s="15">
        <v>1225.0</v>
      </c>
      <c r="B6436" s="15" t="s">
        <v>8426</v>
      </c>
      <c r="C6436" s="18">
        <v>42708.0</v>
      </c>
      <c r="D6436" s="18">
        <v>42709.0</v>
      </c>
      <c r="E6436" s="18">
        <f t="shared" si="1"/>
        <v>42709</v>
      </c>
      <c r="F6436" s="15" t="s">
        <v>125</v>
      </c>
      <c r="G6436" s="15" t="s">
        <v>2957</v>
      </c>
      <c r="H6436" s="15" t="s">
        <v>2958</v>
      </c>
      <c r="I6436" s="15" t="s">
        <v>59</v>
      </c>
      <c r="J6436" s="15" t="s">
        <v>60</v>
      </c>
      <c r="K6436" s="15" t="s">
        <v>31</v>
      </c>
      <c r="L6436" s="15" t="str">
        <f t="array" ref="L6436">_xlfn.XLOOKUP(M6436,reference_province_to_city!$A$2:$A$11,reference_province_to_city!$B$2:$B$11)</f>
        <v>Balikpapan</v>
      </c>
      <c r="M6436" s="15" t="s">
        <v>21</v>
      </c>
      <c r="N6436" s="15">
        <v>76114.0</v>
      </c>
      <c r="O6436" s="15">
        <f t="array" ref="O6436">_xlfn.XLOOKUP(M6436,reference_postal_code!$B$2:$B$11,reference_postal_code!$A$2:$A$11)</f>
        <v>76114</v>
      </c>
      <c r="P6436" s="15" t="s">
        <v>166</v>
      </c>
      <c r="Q6436" s="15" t="s">
        <v>4059</v>
      </c>
      <c r="R6436" s="15" t="s">
        <v>65</v>
      </c>
      <c r="S6436" s="15" t="s">
        <v>83</v>
      </c>
      <c r="T6436" s="15" t="s">
        <v>4060</v>
      </c>
      <c r="U6436" s="28">
        <v>25920.0</v>
      </c>
      <c r="V6436" s="15">
        <v>1.0</v>
      </c>
      <c r="W6436" s="31">
        <v>0.2</v>
      </c>
      <c r="X6436" s="28">
        <v>9072.0</v>
      </c>
    </row>
    <row r="6437" ht="15.75" customHeight="1">
      <c r="A6437" s="15">
        <v>5778.0</v>
      </c>
      <c r="B6437" s="15" t="s">
        <v>8430</v>
      </c>
      <c r="C6437" s="18">
        <v>42708.0</v>
      </c>
      <c r="D6437" s="18">
        <v>42713.0</v>
      </c>
      <c r="E6437" s="18">
        <f t="shared" si="1"/>
        <v>42713</v>
      </c>
      <c r="F6437" s="15" t="s">
        <v>55</v>
      </c>
      <c r="G6437" s="15" t="s">
        <v>2972</v>
      </c>
      <c r="H6437" s="15" t="s">
        <v>2973</v>
      </c>
      <c r="I6437" s="15" t="s">
        <v>59</v>
      </c>
      <c r="J6437" s="15" t="s">
        <v>60</v>
      </c>
      <c r="K6437" s="15" t="s">
        <v>17</v>
      </c>
      <c r="L6437" s="15" t="str">
        <f t="array" ref="L6437">_xlfn.XLOOKUP(M6437,reference_province_to_city!$A$2:$A$11,reference_province_to_city!$B$2:$B$11)</f>
        <v>Semarang</v>
      </c>
      <c r="M6437" s="15" t="s">
        <v>15</v>
      </c>
      <c r="N6437" s="15">
        <v>50111.0</v>
      </c>
      <c r="O6437" s="15">
        <f t="array" ref="O6437">_xlfn.XLOOKUP(M6437,reference_postal_code!$B$2:$B$11,reference_postal_code!$A$2:$A$11)</f>
        <v>50111</v>
      </c>
      <c r="P6437" s="15" t="s">
        <v>77</v>
      </c>
      <c r="Q6437" s="15" t="s">
        <v>5994</v>
      </c>
      <c r="R6437" s="15" t="s">
        <v>65</v>
      </c>
      <c r="S6437" s="15" t="s">
        <v>66</v>
      </c>
      <c r="T6437" s="15" t="s">
        <v>5995</v>
      </c>
      <c r="U6437" s="28">
        <v>1572750.0</v>
      </c>
      <c r="V6437" s="15">
        <v>1.0</v>
      </c>
      <c r="W6437" s="31">
        <v>0.0</v>
      </c>
      <c r="X6437" s="28">
        <v>754920.0</v>
      </c>
    </row>
    <row r="6438" ht="15.75" customHeight="1">
      <c r="A6438" s="15">
        <v>1227.0</v>
      </c>
      <c r="B6438" s="15" t="s">
        <v>8426</v>
      </c>
      <c r="C6438" s="18">
        <v>42708.0</v>
      </c>
      <c r="D6438" s="18">
        <v>42709.0</v>
      </c>
      <c r="E6438" s="18">
        <f t="shared" si="1"/>
        <v>42709</v>
      </c>
      <c r="F6438" s="15" t="s">
        <v>125</v>
      </c>
      <c r="G6438" s="15" t="s">
        <v>2957</v>
      </c>
      <c r="H6438" s="15" t="s">
        <v>2958</v>
      </c>
      <c r="I6438" s="15" t="s">
        <v>59</v>
      </c>
      <c r="J6438" s="15" t="s">
        <v>60</v>
      </c>
      <c r="K6438" s="15" t="s">
        <v>31</v>
      </c>
      <c r="L6438" s="15" t="str">
        <f t="array" ref="L6438">_xlfn.XLOOKUP(M6438,reference_province_to_city!$A$2:$A$11,reference_province_to_city!$B$2:$B$11)</f>
        <v>Balikpapan</v>
      </c>
      <c r="M6438" s="15" t="s">
        <v>21</v>
      </c>
      <c r="N6438" s="15">
        <v>76114.0</v>
      </c>
      <c r="O6438" s="15">
        <f t="array" ref="O6438">_xlfn.XLOOKUP(M6438,reference_postal_code!$B$2:$B$11,reference_postal_code!$A$2:$A$11)</f>
        <v>76114</v>
      </c>
      <c r="P6438" s="15" t="s">
        <v>166</v>
      </c>
      <c r="Q6438" s="15" t="s">
        <v>6445</v>
      </c>
      <c r="R6438" s="15" t="s">
        <v>65</v>
      </c>
      <c r="S6438" s="15" t="s">
        <v>87</v>
      </c>
      <c r="T6438" s="15" t="s">
        <v>6446</v>
      </c>
      <c r="U6438" s="28">
        <v>2744100.0</v>
      </c>
      <c r="V6438" s="15">
        <v>3.0</v>
      </c>
      <c r="W6438" s="31">
        <v>0.0</v>
      </c>
      <c r="X6438" s="28">
        <v>54882.0</v>
      </c>
    </row>
    <row r="6439" ht="15.75" customHeight="1">
      <c r="A6439" s="15">
        <v>5777.0</v>
      </c>
      <c r="B6439" s="15" t="s">
        <v>8431</v>
      </c>
      <c r="C6439" s="18">
        <v>42708.0</v>
      </c>
      <c r="D6439" s="18">
        <v>42712.0</v>
      </c>
      <c r="E6439" s="18">
        <f t="shared" si="1"/>
        <v>42712</v>
      </c>
      <c r="F6439" s="15" t="s">
        <v>55</v>
      </c>
      <c r="G6439" s="15" t="s">
        <v>2074</v>
      </c>
      <c r="H6439" s="15" t="s">
        <v>2075</v>
      </c>
      <c r="I6439" s="15" t="s">
        <v>59</v>
      </c>
      <c r="J6439" s="15" t="s">
        <v>60</v>
      </c>
      <c r="K6439" s="15" t="s">
        <v>3764</v>
      </c>
      <c r="L6439" s="15" t="str">
        <f t="array" ref="L6439">_xlfn.XLOOKUP(M6439,reference_province_to_city!$A$2:$A$11,reference_province_to_city!$B$2:$B$11)</f>
        <v>Yogyakarta</v>
      </c>
      <c r="M6439" s="15" t="s">
        <v>18</v>
      </c>
      <c r="N6439" s="15">
        <v>55111.0</v>
      </c>
      <c r="O6439" s="15">
        <f t="array" ref="O6439">_xlfn.XLOOKUP(M6439,reference_postal_code!$B$2:$B$11,reference_postal_code!$A$2:$A$11)</f>
        <v>55111</v>
      </c>
      <c r="P6439" s="15" t="s">
        <v>77</v>
      </c>
      <c r="Q6439" s="15" t="s">
        <v>3309</v>
      </c>
      <c r="R6439" s="15" t="s">
        <v>65</v>
      </c>
      <c r="S6439" s="15" t="s">
        <v>83</v>
      </c>
      <c r="T6439" s="15" t="s">
        <v>3310</v>
      </c>
      <c r="U6439" s="28">
        <v>232920.0</v>
      </c>
      <c r="V6439" s="15">
        <v>3.0</v>
      </c>
      <c r="W6439" s="31">
        <v>0.2</v>
      </c>
      <c r="X6439" s="28">
        <v>87345.0</v>
      </c>
    </row>
    <row r="6440" ht="15.75" customHeight="1">
      <c r="A6440" s="15">
        <v>1226.0</v>
      </c>
      <c r="B6440" s="15" t="s">
        <v>8426</v>
      </c>
      <c r="C6440" s="18">
        <v>42708.0</v>
      </c>
      <c r="D6440" s="18">
        <v>42709.0</v>
      </c>
      <c r="E6440" s="18">
        <f t="shared" si="1"/>
        <v>42709</v>
      </c>
      <c r="F6440" s="15" t="s">
        <v>125</v>
      </c>
      <c r="G6440" s="15" t="s">
        <v>2957</v>
      </c>
      <c r="H6440" s="15" t="s">
        <v>2958</v>
      </c>
      <c r="I6440" s="15" t="s">
        <v>59</v>
      </c>
      <c r="J6440" s="15" t="s">
        <v>60</v>
      </c>
      <c r="K6440" s="15" t="s">
        <v>31</v>
      </c>
      <c r="L6440" s="15" t="str">
        <f t="array" ref="L6440">_xlfn.XLOOKUP(M6440,reference_province_to_city!$A$2:$A$11,reference_province_to_city!$B$2:$B$11)</f>
        <v>Balikpapan</v>
      </c>
      <c r="M6440" s="15" t="s">
        <v>21</v>
      </c>
      <c r="N6440" s="15">
        <v>76114.0</v>
      </c>
      <c r="O6440" s="15">
        <f t="array" ref="O6440">_xlfn.XLOOKUP(M6440,reference_postal_code!$B$2:$B$11,reference_postal_code!$A$2:$A$11)</f>
        <v>76114</v>
      </c>
      <c r="P6440" s="15" t="s">
        <v>166</v>
      </c>
      <c r="Q6440" s="15" t="s">
        <v>1820</v>
      </c>
      <c r="R6440" s="15" t="s">
        <v>65</v>
      </c>
      <c r="S6440" s="15" t="s">
        <v>66</v>
      </c>
      <c r="T6440" s="15" t="s">
        <v>1821</v>
      </c>
      <c r="U6440" s="28">
        <v>608400.0</v>
      </c>
      <c r="V6440" s="15">
        <v>4.0</v>
      </c>
      <c r="W6440" s="31">
        <v>0.0</v>
      </c>
      <c r="X6440" s="28">
        <v>298116.0</v>
      </c>
    </row>
    <row r="6441" ht="15.75" customHeight="1">
      <c r="A6441" s="15">
        <v>6872.0</v>
      </c>
      <c r="B6441" s="15" t="s">
        <v>8432</v>
      </c>
      <c r="C6441" s="18">
        <v>42709.0</v>
      </c>
      <c r="D6441" s="18">
        <v>42712.0</v>
      </c>
      <c r="E6441" s="18">
        <f t="shared" si="1"/>
        <v>42712</v>
      </c>
      <c r="F6441" s="15" t="s">
        <v>114</v>
      </c>
      <c r="G6441" s="15" t="s">
        <v>1594</v>
      </c>
      <c r="H6441" s="15" t="s">
        <v>1595</v>
      </c>
      <c r="I6441" s="15" t="s">
        <v>128</v>
      </c>
      <c r="J6441" s="15" t="s">
        <v>60</v>
      </c>
      <c r="K6441" s="15" t="s">
        <v>1832</v>
      </c>
      <c r="L6441" s="15" t="str">
        <f t="array" ref="L6441">_xlfn.XLOOKUP(M6441,reference_province_to_city!$A$2:$A$11,reference_province_to_city!$B$2:$B$11)</f>
        <v>Yogyakarta</v>
      </c>
      <c r="M6441" s="15" t="s">
        <v>18</v>
      </c>
      <c r="N6441" s="15">
        <v>55111.0</v>
      </c>
      <c r="O6441" s="15">
        <f t="array" ref="O6441">_xlfn.XLOOKUP(M6441,reference_postal_code!$B$2:$B$11,reference_postal_code!$A$2:$A$11)</f>
        <v>55111</v>
      </c>
      <c r="P6441" s="15" t="s">
        <v>77</v>
      </c>
      <c r="Q6441" s="15" t="s">
        <v>425</v>
      </c>
      <c r="R6441" s="15" t="s">
        <v>65</v>
      </c>
      <c r="S6441" s="15" t="s">
        <v>79</v>
      </c>
      <c r="T6441" s="15" t="s">
        <v>426</v>
      </c>
      <c r="U6441" s="28">
        <v>179280.0</v>
      </c>
      <c r="V6441" s="15">
        <v>3.0</v>
      </c>
      <c r="W6441" s="31">
        <v>0.2</v>
      </c>
      <c r="X6441" s="28">
        <v>58266.0</v>
      </c>
    </row>
    <row r="6442" ht="15.75" customHeight="1">
      <c r="A6442" s="15">
        <v>14.0</v>
      </c>
      <c r="B6442" s="15" t="s">
        <v>8433</v>
      </c>
      <c r="C6442" s="18">
        <v>42709.0</v>
      </c>
      <c r="D6442" s="18">
        <v>42714.0</v>
      </c>
      <c r="E6442" s="18">
        <f t="shared" si="1"/>
        <v>42714</v>
      </c>
      <c r="F6442" s="15" t="s">
        <v>55</v>
      </c>
      <c r="G6442" s="15" t="s">
        <v>4512</v>
      </c>
      <c r="H6442" s="15" t="s">
        <v>4513</v>
      </c>
      <c r="I6442" s="15" t="s">
        <v>59</v>
      </c>
      <c r="J6442" s="15" t="s">
        <v>60</v>
      </c>
      <c r="K6442" s="15" t="s">
        <v>19</v>
      </c>
      <c r="L6442" s="15" t="str">
        <f t="array" ref="L6442">_xlfn.XLOOKUP(M6442,reference_province_to_city!$A$2:$A$11,reference_province_to_city!$B$2:$B$11)</f>
        <v>Yogyakarta</v>
      </c>
      <c r="M6442" s="15" t="s">
        <v>18</v>
      </c>
      <c r="N6442" s="15">
        <v>55111.0</v>
      </c>
      <c r="O6442" s="15">
        <f t="array" ref="O6442">_xlfn.XLOOKUP(M6442,reference_postal_code!$B$2:$B$11,reference_postal_code!$A$2:$A$11)</f>
        <v>55111</v>
      </c>
      <c r="P6442" s="15" t="s">
        <v>77</v>
      </c>
      <c r="Q6442" s="15" t="s">
        <v>1219</v>
      </c>
      <c r="R6442" s="15" t="s">
        <v>65</v>
      </c>
      <c r="S6442" s="15" t="s">
        <v>83</v>
      </c>
      <c r="T6442" s="15" t="s">
        <v>1220</v>
      </c>
      <c r="U6442" s="28">
        <v>6119640.0</v>
      </c>
      <c r="V6442" s="15">
        <v>3.0</v>
      </c>
      <c r="W6442" s="31">
        <v>0.2</v>
      </c>
      <c r="X6442" s="28">
        <v>1988883.0</v>
      </c>
    </row>
    <row r="6443" ht="15.75" customHeight="1">
      <c r="A6443" s="15">
        <v>4597.0</v>
      </c>
      <c r="B6443" s="15" t="s">
        <v>8434</v>
      </c>
      <c r="C6443" s="18">
        <v>42709.0</v>
      </c>
      <c r="D6443" s="18">
        <v>42714.0</v>
      </c>
      <c r="E6443" s="18">
        <f t="shared" si="1"/>
        <v>42714</v>
      </c>
      <c r="F6443" s="15" t="s">
        <v>114</v>
      </c>
      <c r="G6443" s="15" t="s">
        <v>4137</v>
      </c>
      <c r="H6443" s="15" t="s">
        <v>4138</v>
      </c>
      <c r="I6443" s="15" t="s">
        <v>76</v>
      </c>
      <c r="J6443" s="15" t="s">
        <v>60</v>
      </c>
      <c r="K6443" s="15" t="s">
        <v>29</v>
      </c>
      <c r="L6443" s="15" t="str">
        <f t="array" ref="L6443">_xlfn.XLOOKUP(M6443,reference_province_to_city!$A$2:$A$11,reference_province_to_city!$B$2:$B$11)</f>
        <v>Palembang</v>
      </c>
      <c r="M6443" s="15" t="s">
        <v>13</v>
      </c>
      <c r="N6443" s="15">
        <v>30111.0</v>
      </c>
      <c r="O6443" s="15">
        <f t="array" ref="O6443">_xlfn.XLOOKUP(M6443,reference_postal_code!$B$2:$B$11,reference_postal_code!$A$2:$A$11)</f>
        <v>30111</v>
      </c>
      <c r="P6443" s="15" t="s">
        <v>77</v>
      </c>
      <c r="Q6443" s="15" t="s">
        <v>880</v>
      </c>
      <c r="R6443" s="15" t="s">
        <v>65</v>
      </c>
      <c r="S6443" s="15" t="s">
        <v>93</v>
      </c>
      <c r="T6443" s="15" t="s">
        <v>881</v>
      </c>
      <c r="U6443" s="28">
        <v>508800.0</v>
      </c>
      <c r="V6443" s="15">
        <v>8.0</v>
      </c>
      <c r="W6443" s="31">
        <v>0.0</v>
      </c>
      <c r="X6443" s="28">
        <v>198432.0</v>
      </c>
    </row>
    <row r="6444" ht="15.75" customHeight="1">
      <c r="A6444" s="15">
        <v>4185.0</v>
      </c>
      <c r="B6444" s="15" t="s">
        <v>8435</v>
      </c>
      <c r="C6444" s="18">
        <v>42709.0</v>
      </c>
      <c r="D6444" s="18">
        <v>42711.0</v>
      </c>
      <c r="E6444" s="18">
        <f t="shared" si="1"/>
        <v>42711</v>
      </c>
      <c r="F6444" s="15" t="s">
        <v>125</v>
      </c>
      <c r="G6444" s="15" t="s">
        <v>1326</v>
      </c>
      <c r="H6444" s="15" t="s">
        <v>1327</v>
      </c>
      <c r="I6444" s="15" t="s">
        <v>128</v>
      </c>
      <c r="J6444" s="15" t="s">
        <v>60</v>
      </c>
      <c r="K6444" s="15" t="s">
        <v>17</v>
      </c>
      <c r="L6444" s="15" t="str">
        <f t="array" ref="L6444">_xlfn.XLOOKUP(M6444,reference_province_to_city!$A$2:$A$11,reference_province_to_city!$B$2:$B$11)</f>
        <v>Semarang</v>
      </c>
      <c r="M6444" s="15" t="s">
        <v>15</v>
      </c>
      <c r="N6444" s="15">
        <v>50111.0</v>
      </c>
      <c r="O6444" s="15">
        <f t="array" ref="O6444">_xlfn.XLOOKUP(M6444,reference_postal_code!$B$2:$B$11,reference_postal_code!$A$2:$A$11)</f>
        <v>50111</v>
      </c>
      <c r="P6444" s="15" t="s">
        <v>77</v>
      </c>
      <c r="Q6444" s="15" t="s">
        <v>6820</v>
      </c>
      <c r="R6444" s="15" t="s">
        <v>106</v>
      </c>
      <c r="S6444" s="15" t="s">
        <v>183</v>
      </c>
      <c r="T6444" s="15" t="s">
        <v>6821</v>
      </c>
      <c r="U6444" s="28">
        <v>1229100.0</v>
      </c>
      <c r="V6444" s="15">
        <v>1.0</v>
      </c>
      <c r="W6444" s="31">
        <v>0.0</v>
      </c>
      <c r="X6444" s="28">
        <v>307275.0</v>
      </c>
    </row>
    <row r="6445" ht="15.75" customHeight="1">
      <c r="A6445" s="15">
        <v>149.0</v>
      </c>
      <c r="B6445" s="15" t="s">
        <v>8436</v>
      </c>
      <c r="C6445" s="18">
        <v>42709.0</v>
      </c>
      <c r="D6445" s="18">
        <v>42713.0</v>
      </c>
      <c r="E6445" s="18">
        <f t="shared" si="1"/>
        <v>42713</v>
      </c>
      <c r="F6445" s="15" t="s">
        <v>55</v>
      </c>
      <c r="G6445" s="15" t="s">
        <v>8437</v>
      </c>
      <c r="H6445" s="15" t="s">
        <v>8438</v>
      </c>
      <c r="I6445" s="15" t="s">
        <v>128</v>
      </c>
      <c r="J6445" s="15" t="s">
        <v>60</v>
      </c>
      <c r="K6445" s="15" t="s">
        <v>31</v>
      </c>
      <c r="L6445" s="15" t="str">
        <f t="array" ref="L6445">_xlfn.XLOOKUP(M6445,reference_province_to_city!$A$2:$A$11,reference_province_to_city!$B$2:$B$11)</f>
        <v>Balikpapan</v>
      </c>
      <c r="M6445" s="15" t="s">
        <v>21</v>
      </c>
      <c r="N6445" s="15">
        <v>76114.0</v>
      </c>
      <c r="O6445" s="15">
        <f t="array" ref="O6445">_xlfn.XLOOKUP(M6445,reference_postal_code!$B$2:$B$11,reference_postal_code!$A$2:$A$11)</f>
        <v>76114</v>
      </c>
      <c r="P6445" s="15" t="s">
        <v>166</v>
      </c>
      <c r="Q6445" s="15" t="s">
        <v>6935</v>
      </c>
      <c r="R6445" s="15" t="s">
        <v>110</v>
      </c>
      <c r="S6445" s="15" t="s">
        <v>111</v>
      </c>
      <c r="T6445" s="15" t="s">
        <v>6936</v>
      </c>
      <c r="U6445" s="28">
        <v>2249550.0</v>
      </c>
      <c r="V6445" s="15">
        <v>3.0</v>
      </c>
      <c r="W6445" s="31">
        <v>0.0</v>
      </c>
      <c r="X6445" s="28">
        <v>89982.0</v>
      </c>
    </row>
    <row r="6446" ht="15.75" customHeight="1">
      <c r="A6446" s="15">
        <v>9965.0</v>
      </c>
      <c r="B6446" s="15" t="s">
        <v>8439</v>
      </c>
      <c r="C6446" s="18">
        <v>42709.0</v>
      </c>
      <c r="D6446" s="18">
        <v>42714.0</v>
      </c>
      <c r="E6446" s="18">
        <f t="shared" si="1"/>
        <v>42714</v>
      </c>
      <c r="F6446" s="15" t="s">
        <v>114</v>
      </c>
      <c r="G6446" s="15" t="s">
        <v>6911</v>
      </c>
      <c r="H6446" s="15" t="s">
        <v>6912</v>
      </c>
      <c r="I6446" s="15" t="s">
        <v>128</v>
      </c>
      <c r="J6446" s="15" t="s">
        <v>60</v>
      </c>
      <c r="K6446" s="15" t="s">
        <v>19</v>
      </c>
      <c r="L6446" s="15" t="str">
        <f t="array" ref="L6446">_xlfn.XLOOKUP(M6446,reference_province_to_city!$A$2:$A$11,reference_province_to_city!$B$2:$B$11)</f>
        <v>Yogyakarta</v>
      </c>
      <c r="M6446" s="15" t="s">
        <v>18</v>
      </c>
      <c r="N6446" s="15">
        <v>55111.0</v>
      </c>
      <c r="O6446" s="15">
        <f t="array" ref="O6446">_xlfn.XLOOKUP(M6446,reference_postal_code!$B$2:$B$11,reference_postal_code!$A$2:$A$11)</f>
        <v>55111</v>
      </c>
      <c r="P6446" s="15" t="s">
        <v>77</v>
      </c>
      <c r="Q6446" s="15" t="s">
        <v>5315</v>
      </c>
      <c r="R6446" s="15" t="s">
        <v>106</v>
      </c>
      <c r="S6446" s="15" t="s">
        <v>139</v>
      </c>
      <c r="T6446" s="15" t="s">
        <v>5316</v>
      </c>
      <c r="U6446" s="28">
        <v>201000.0</v>
      </c>
      <c r="V6446" s="15">
        <v>1.0</v>
      </c>
      <c r="W6446" s="31">
        <v>0.0</v>
      </c>
      <c r="X6446" s="28">
        <v>96480.0</v>
      </c>
    </row>
    <row r="6447" ht="15.75" customHeight="1">
      <c r="A6447" s="15">
        <v>148.0</v>
      </c>
      <c r="B6447" s="15" t="s">
        <v>8436</v>
      </c>
      <c r="C6447" s="18">
        <v>42709.0</v>
      </c>
      <c r="D6447" s="18">
        <v>42713.0</v>
      </c>
      <c r="E6447" s="18">
        <f t="shared" si="1"/>
        <v>42713</v>
      </c>
      <c r="F6447" s="15" t="s">
        <v>55</v>
      </c>
      <c r="G6447" s="15" t="s">
        <v>8437</v>
      </c>
      <c r="H6447" s="15" t="s">
        <v>8438</v>
      </c>
      <c r="I6447" s="15" t="s">
        <v>128</v>
      </c>
      <c r="J6447" s="15" t="s">
        <v>60</v>
      </c>
      <c r="K6447" s="15" t="s">
        <v>524</v>
      </c>
      <c r="L6447" s="15" t="str">
        <f t="array" ref="L6447">_xlfn.XLOOKUP(M6447,reference_province_to_city!$A$2:$A$11,reference_province_to_city!$B$2:$B$11)</f>
        <v>Balikpapan</v>
      </c>
      <c r="M6447" s="15" t="s">
        <v>21</v>
      </c>
      <c r="N6447" s="15">
        <v>76114.0</v>
      </c>
      <c r="O6447" s="15">
        <f t="array" ref="O6447">_xlfn.XLOOKUP(M6447,reference_postal_code!$B$2:$B$11,reference_postal_code!$A$2:$A$11)</f>
        <v>76114</v>
      </c>
      <c r="P6447" s="15" t="s">
        <v>166</v>
      </c>
      <c r="Q6447" s="15" t="s">
        <v>1963</v>
      </c>
      <c r="R6447" s="15" t="s">
        <v>110</v>
      </c>
      <c r="S6447" s="15" t="s">
        <v>111</v>
      </c>
      <c r="T6447" s="15" t="s">
        <v>1964</v>
      </c>
      <c r="U6447" s="28">
        <v>5766750.0</v>
      </c>
      <c r="V6447" s="15">
        <v>11.0</v>
      </c>
      <c r="W6447" s="31">
        <v>0.0</v>
      </c>
      <c r="X6447" s="28">
        <v>1557023.0</v>
      </c>
    </row>
    <row r="6448" ht="15.75" customHeight="1">
      <c r="A6448" s="15">
        <v>9967.0</v>
      </c>
      <c r="B6448" s="15" t="s">
        <v>8439</v>
      </c>
      <c r="C6448" s="18">
        <v>42709.0</v>
      </c>
      <c r="D6448" s="18">
        <v>42714.0</v>
      </c>
      <c r="E6448" s="18">
        <f t="shared" si="1"/>
        <v>42714</v>
      </c>
      <c r="F6448" s="15" t="s">
        <v>114</v>
      </c>
      <c r="G6448" s="15" t="s">
        <v>6911</v>
      </c>
      <c r="H6448" s="15" t="s">
        <v>6912</v>
      </c>
      <c r="I6448" s="15" t="s">
        <v>128</v>
      </c>
      <c r="J6448" s="15" t="s">
        <v>60</v>
      </c>
      <c r="K6448" s="15" t="s">
        <v>19</v>
      </c>
      <c r="L6448" s="15" t="str">
        <f t="array" ref="L6448">_xlfn.XLOOKUP(M6448,reference_province_to_city!$A$2:$A$11,reference_province_to_city!$B$2:$B$11)</f>
        <v>Yogyakarta</v>
      </c>
      <c r="M6448" s="15" t="s">
        <v>18</v>
      </c>
      <c r="N6448" s="15">
        <v>55111.0</v>
      </c>
      <c r="O6448" s="15">
        <f t="array" ref="O6448">_xlfn.XLOOKUP(M6448,reference_postal_code!$B$2:$B$11,reference_postal_code!$A$2:$A$11)</f>
        <v>55111</v>
      </c>
      <c r="P6448" s="15" t="s">
        <v>77</v>
      </c>
      <c r="Q6448" s="15" t="s">
        <v>3273</v>
      </c>
      <c r="R6448" s="15" t="s">
        <v>65</v>
      </c>
      <c r="S6448" s="15" t="s">
        <v>173</v>
      </c>
      <c r="T6448" s="15" t="s">
        <v>3274</v>
      </c>
      <c r="U6448" s="28">
        <v>1645350.0</v>
      </c>
      <c r="V6448" s="15">
        <v>7.0</v>
      </c>
      <c r="W6448" s="31">
        <v>0.0</v>
      </c>
      <c r="X6448" s="28">
        <v>773314.0</v>
      </c>
    </row>
    <row r="6449" ht="15.75" customHeight="1">
      <c r="A6449" s="15">
        <v>5061.0</v>
      </c>
      <c r="B6449" s="15" t="s">
        <v>8440</v>
      </c>
      <c r="C6449" s="18">
        <v>42709.0</v>
      </c>
      <c r="D6449" s="18">
        <v>42711.0</v>
      </c>
      <c r="E6449" s="18">
        <f t="shared" si="1"/>
        <v>42711</v>
      </c>
      <c r="F6449" s="15" t="s">
        <v>114</v>
      </c>
      <c r="G6449" s="15" t="s">
        <v>5185</v>
      </c>
      <c r="H6449" s="15" t="s">
        <v>5186</v>
      </c>
      <c r="I6449" s="15" t="s">
        <v>59</v>
      </c>
      <c r="J6449" s="15" t="s">
        <v>60</v>
      </c>
      <c r="K6449" s="15" t="s">
        <v>17</v>
      </c>
      <c r="L6449" s="15" t="str">
        <f t="array" ref="L6449">_xlfn.XLOOKUP(M6449,reference_province_to_city!$A$2:$A$11,reference_province_to_city!$B$2:$B$11)</f>
        <v>Semarang</v>
      </c>
      <c r="M6449" s="15" t="s">
        <v>15</v>
      </c>
      <c r="N6449" s="15">
        <v>50111.0</v>
      </c>
      <c r="O6449" s="15">
        <f t="array" ref="O6449">_xlfn.XLOOKUP(M6449,reference_postal_code!$B$2:$B$11,reference_postal_code!$A$2:$A$11)</f>
        <v>50111</v>
      </c>
      <c r="P6449" s="15" t="s">
        <v>77</v>
      </c>
      <c r="Q6449" s="15" t="s">
        <v>6517</v>
      </c>
      <c r="R6449" s="15" t="s">
        <v>65</v>
      </c>
      <c r="S6449" s="15" t="s">
        <v>87</v>
      </c>
      <c r="T6449" s="15" t="s">
        <v>6518</v>
      </c>
      <c r="U6449" s="28">
        <v>8772300.0</v>
      </c>
      <c r="V6449" s="15">
        <v>9.0</v>
      </c>
      <c r="W6449" s="31">
        <v>0.0</v>
      </c>
      <c r="X6449" s="28">
        <v>1052676.0</v>
      </c>
    </row>
    <row r="6450" ht="15.75" customHeight="1">
      <c r="A6450" s="15">
        <v>3593.0</v>
      </c>
      <c r="B6450" s="15" t="s">
        <v>8441</v>
      </c>
      <c r="C6450" s="18">
        <v>42709.0</v>
      </c>
      <c r="D6450" s="18">
        <v>42711.0</v>
      </c>
      <c r="E6450" s="18">
        <f t="shared" si="1"/>
        <v>42711</v>
      </c>
      <c r="F6450" s="15" t="s">
        <v>114</v>
      </c>
      <c r="G6450" s="15" t="s">
        <v>1741</v>
      </c>
      <c r="H6450" s="15" t="s">
        <v>1742</v>
      </c>
      <c r="I6450" s="15" t="s">
        <v>59</v>
      </c>
      <c r="J6450" s="15" t="s">
        <v>60</v>
      </c>
      <c r="K6450" s="15" t="s">
        <v>17</v>
      </c>
      <c r="L6450" s="15" t="str">
        <f t="array" ref="L6450">_xlfn.XLOOKUP(M6450,reference_province_to_city!$A$2:$A$11,reference_province_to_city!$B$2:$B$11)</f>
        <v>Semarang</v>
      </c>
      <c r="M6450" s="15" t="s">
        <v>15</v>
      </c>
      <c r="N6450" s="15">
        <v>50111.0</v>
      </c>
      <c r="O6450" s="15">
        <f t="array" ref="O6450">_xlfn.XLOOKUP(M6450,reference_postal_code!$B$2:$B$11,reference_postal_code!$A$2:$A$11)</f>
        <v>50111</v>
      </c>
      <c r="P6450" s="15" t="s">
        <v>77</v>
      </c>
      <c r="Q6450" s="15" t="s">
        <v>3334</v>
      </c>
      <c r="R6450" s="15" t="s">
        <v>65</v>
      </c>
      <c r="S6450" s="15" t="s">
        <v>87</v>
      </c>
      <c r="T6450" s="15" t="s">
        <v>3335</v>
      </c>
      <c r="U6450" s="28">
        <v>6977700.0</v>
      </c>
      <c r="V6450" s="15">
        <v>3.0</v>
      </c>
      <c r="W6450" s="31">
        <v>0.0</v>
      </c>
      <c r="X6450" s="28">
        <v>1814202.0</v>
      </c>
    </row>
    <row r="6451" ht="15.75" customHeight="1">
      <c r="A6451" s="15">
        <v>150.0</v>
      </c>
      <c r="B6451" s="15" t="s">
        <v>8436</v>
      </c>
      <c r="C6451" s="18">
        <v>42709.0</v>
      </c>
      <c r="D6451" s="18">
        <v>42713.0</v>
      </c>
      <c r="E6451" s="18">
        <f t="shared" si="1"/>
        <v>42713</v>
      </c>
      <c r="F6451" s="15" t="s">
        <v>55</v>
      </c>
      <c r="G6451" s="15" t="s">
        <v>8437</v>
      </c>
      <c r="H6451" s="15" t="s">
        <v>8438</v>
      </c>
      <c r="I6451" s="15" t="s">
        <v>128</v>
      </c>
      <c r="J6451" s="15" t="s">
        <v>60</v>
      </c>
      <c r="K6451" s="15" t="s">
        <v>31</v>
      </c>
      <c r="L6451" s="15" t="str">
        <f t="array" ref="L6451">_xlfn.XLOOKUP(M6451,reference_province_to_city!$A$2:$A$11,reference_province_to_city!$B$2:$B$11)</f>
        <v>Balikpapan</v>
      </c>
      <c r="M6451" s="15" t="s">
        <v>21</v>
      </c>
      <c r="N6451" s="15">
        <v>76114.0</v>
      </c>
      <c r="O6451" s="15">
        <f t="array" ref="O6451">_xlfn.XLOOKUP(M6451,reference_postal_code!$B$2:$B$11,reference_postal_code!$A$2:$A$11)</f>
        <v>76114</v>
      </c>
      <c r="P6451" s="15" t="s">
        <v>166</v>
      </c>
      <c r="Q6451" s="15" t="s">
        <v>2026</v>
      </c>
      <c r="R6451" s="15" t="s">
        <v>106</v>
      </c>
      <c r="S6451" s="15" t="s">
        <v>107</v>
      </c>
      <c r="T6451" s="15" t="s">
        <v>2027</v>
      </c>
      <c r="U6451" s="28">
        <v>2.92776E7</v>
      </c>
      <c r="V6451" s="15">
        <v>8.0</v>
      </c>
      <c r="W6451" s="31">
        <v>0.0</v>
      </c>
      <c r="X6451" s="28">
        <v>8783280.0</v>
      </c>
    </row>
    <row r="6452" ht="15.75" customHeight="1">
      <c r="A6452" s="15">
        <v>151.0</v>
      </c>
      <c r="B6452" s="15" t="s">
        <v>8436</v>
      </c>
      <c r="C6452" s="18">
        <v>42709.0</v>
      </c>
      <c r="D6452" s="18">
        <v>42713.0</v>
      </c>
      <c r="E6452" s="18">
        <f t="shared" si="1"/>
        <v>42713</v>
      </c>
      <c r="F6452" s="15" t="s">
        <v>55</v>
      </c>
      <c r="G6452" s="15" t="s">
        <v>8437</v>
      </c>
      <c r="H6452" s="15" t="s">
        <v>8438</v>
      </c>
      <c r="I6452" s="15" t="s">
        <v>128</v>
      </c>
      <c r="J6452" s="15" t="s">
        <v>60</v>
      </c>
      <c r="K6452" s="15" t="s">
        <v>31</v>
      </c>
      <c r="L6452" s="15" t="str">
        <f t="array" ref="L6452">_xlfn.XLOOKUP(M6452,reference_province_to_city!$A$2:$A$11,reference_province_to_city!$B$2:$B$11)</f>
        <v>Balikpapan</v>
      </c>
      <c r="M6452" s="15" t="s">
        <v>21</v>
      </c>
      <c r="N6452" s="15">
        <v>76114.0</v>
      </c>
      <c r="O6452" s="15">
        <f t="array" ref="O6452">_xlfn.XLOOKUP(M6452,reference_postal_code!$B$2:$B$11,reference_postal_code!$A$2:$A$11)</f>
        <v>76114</v>
      </c>
      <c r="P6452" s="15" t="s">
        <v>166</v>
      </c>
      <c r="Q6452" s="15" t="s">
        <v>846</v>
      </c>
      <c r="R6452" s="15" t="s">
        <v>65</v>
      </c>
      <c r="S6452" s="15" t="s">
        <v>83</v>
      </c>
      <c r="T6452" s="15" t="s">
        <v>847</v>
      </c>
      <c r="U6452" s="28">
        <v>2573250.0</v>
      </c>
      <c r="V6452" s="15">
        <v>5.0</v>
      </c>
      <c r="W6452" s="31">
        <v>0.0</v>
      </c>
      <c r="X6452" s="28">
        <v>1209428.0</v>
      </c>
    </row>
    <row r="6453" ht="15.75" customHeight="1">
      <c r="A6453" s="15">
        <v>8776.0</v>
      </c>
      <c r="B6453" s="15" t="s">
        <v>8442</v>
      </c>
      <c r="C6453" s="18">
        <v>42709.0</v>
      </c>
      <c r="D6453" s="18">
        <v>42713.0</v>
      </c>
      <c r="E6453" s="18">
        <f t="shared" si="1"/>
        <v>42713</v>
      </c>
      <c r="F6453" s="15" t="s">
        <v>114</v>
      </c>
      <c r="G6453" s="15" t="s">
        <v>909</v>
      </c>
      <c r="H6453" s="15" t="s">
        <v>910</v>
      </c>
      <c r="I6453" s="15" t="s">
        <v>76</v>
      </c>
      <c r="J6453" s="15" t="s">
        <v>60</v>
      </c>
      <c r="K6453" s="15" t="s">
        <v>17</v>
      </c>
      <c r="L6453" s="15" t="str">
        <f t="array" ref="L6453">_xlfn.XLOOKUP(M6453,reference_province_to_city!$A$2:$A$11,reference_province_to_city!$B$2:$B$11)</f>
        <v>Semarang</v>
      </c>
      <c r="M6453" s="15" t="s">
        <v>15</v>
      </c>
      <c r="N6453" s="15">
        <v>50111.0</v>
      </c>
      <c r="O6453" s="15">
        <f t="array" ref="O6453">_xlfn.XLOOKUP(M6453,reference_postal_code!$B$2:$B$11,reference_postal_code!$A$2:$A$11)</f>
        <v>50111</v>
      </c>
      <c r="P6453" s="15" t="s">
        <v>77</v>
      </c>
      <c r="Q6453" s="15" t="s">
        <v>5407</v>
      </c>
      <c r="R6453" s="15" t="s">
        <v>65</v>
      </c>
      <c r="S6453" s="15" t="s">
        <v>93</v>
      </c>
      <c r="T6453" s="15" t="s">
        <v>5408</v>
      </c>
      <c r="U6453" s="28">
        <v>53040.0</v>
      </c>
      <c r="V6453" s="15">
        <v>2.0</v>
      </c>
      <c r="W6453" s="31">
        <v>0.2</v>
      </c>
      <c r="X6453" s="28">
        <v>4641.0</v>
      </c>
    </row>
    <row r="6454" ht="15.75" customHeight="1">
      <c r="A6454" s="15">
        <v>9966.0</v>
      </c>
      <c r="B6454" s="15" t="s">
        <v>8439</v>
      </c>
      <c r="C6454" s="18">
        <v>42709.0</v>
      </c>
      <c r="D6454" s="18">
        <v>42714.0</v>
      </c>
      <c r="E6454" s="18">
        <f t="shared" si="1"/>
        <v>42714</v>
      </c>
      <c r="F6454" s="15" t="s">
        <v>114</v>
      </c>
      <c r="G6454" s="15" t="s">
        <v>6911</v>
      </c>
      <c r="H6454" s="15" t="s">
        <v>6912</v>
      </c>
      <c r="I6454" s="15" t="s">
        <v>128</v>
      </c>
      <c r="J6454" s="15" t="s">
        <v>60</v>
      </c>
      <c r="K6454" s="15" t="s">
        <v>19</v>
      </c>
      <c r="L6454" s="15" t="str">
        <f t="array" ref="L6454">_xlfn.XLOOKUP(M6454,reference_province_to_city!$A$2:$A$11,reference_province_to_city!$B$2:$B$11)</f>
        <v>Yogyakarta</v>
      </c>
      <c r="M6454" s="15" t="s">
        <v>18</v>
      </c>
      <c r="N6454" s="15">
        <v>55111.0</v>
      </c>
      <c r="O6454" s="15">
        <f t="array" ref="O6454">_xlfn.XLOOKUP(M6454,reference_postal_code!$B$2:$B$11,reference_postal_code!$A$2:$A$11)</f>
        <v>55111</v>
      </c>
      <c r="P6454" s="15" t="s">
        <v>77</v>
      </c>
      <c r="Q6454" s="15" t="s">
        <v>2891</v>
      </c>
      <c r="R6454" s="15" t="s">
        <v>65</v>
      </c>
      <c r="S6454" s="15" t="s">
        <v>66</v>
      </c>
      <c r="T6454" s="15" t="s">
        <v>2892</v>
      </c>
      <c r="U6454" s="28">
        <v>74700.0</v>
      </c>
      <c r="V6454" s="15">
        <v>1.0</v>
      </c>
      <c r="W6454" s="31">
        <v>0.0</v>
      </c>
      <c r="X6454" s="28">
        <v>35109.0</v>
      </c>
    </row>
    <row r="6455" ht="15.75" customHeight="1">
      <c r="A6455" s="15">
        <v>5060.0</v>
      </c>
      <c r="B6455" s="15" t="s">
        <v>8440</v>
      </c>
      <c r="C6455" s="18">
        <v>42709.0</v>
      </c>
      <c r="D6455" s="18">
        <v>42711.0</v>
      </c>
      <c r="E6455" s="18">
        <f t="shared" si="1"/>
        <v>42711</v>
      </c>
      <c r="F6455" s="15" t="s">
        <v>114</v>
      </c>
      <c r="G6455" s="15" t="s">
        <v>5185</v>
      </c>
      <c r="H6455" s="15" t="s">
        <v>5186</v>
      </c>
      <c r="I6455" s="15" t="s">
        <v>59</v>
      </c>
      <c r="J6455" s="15" t="s">
        <v>60</v>
      </c>
      <c r="K6455" s="15" t="s">
        <v>17</v>
      </c>
      <c r="L6455" s="15" t="str">
        <f t="array" ref="L6455">_xlfn.XLOOKUP(M6455,reference_province_to_city!$A$2:$A$11,reference_province_to_city!$B$2:$B$11)</f>
        <v>Semarang</v>
      </c>
      <c r="M6455" s="15" t="s">
        <v>15</v>
      </c>
      <c r="N6455" s="15">
        <v>50111.0</v>
      </c>
      <c r="O6455" s="15">
        <f t="array" ref="O6455">_xlfn.XLOOKUP(M6455,reference_postal_code!$B$2:$B$11,reference_postal_code!$A$2:$A$11)</f>
        <v>50111</v>
      </c>
      <c r="P6455" s="15" t="s">
        <v>77</v>
      </c>
      <c r="Q6455" s="15" t="s">
        <v>3926</v>
      </c>
      <c r="R6455" s="15" t="s">
        <v>110</v>
      </c>
      <c r="S6455" s="15" t="s">
        <v>111</v>
      </c>
      <c r="T6455" s="15" t="s">
        <v>3927</v>
      </c>
      <c r="U6455" s="28">
        <v>1.04997E7</v>
      </c>
      <c r="V6455" s="15">
        <v>2.0</v>
      </c>
      <c r="W6455" s="31">
        <v>0.0</v>
      </c>
      <c r="X6455" s="28">
        <v>2939916.0</v>
      </c>
    </row>
    <row r="6456" ht="15.75" customHeight="1">
      <c r="A6456" s="15">
        <v>3009.0</v>
      </c>
      <c r="B6456" s="15" t="s">
        <v>8443</v>
      </c>
      <c r="C6456" s="18">
        <v>42709.0</v>
      </c>
      <c r="D6456" s="18">
        <v>42710.0</v>
      </c>
      <c r="E6456" s="18">
        <f t="shared" si="1"/>
        <v>42710</v>
      </c>
      <c r="F6456" s="15" t="s">
        <v>125</v>
      </c>
      <c r="G6456" s="15" t="s">
        <v>1741</v>
      </c>
      <c r="H6456" s="15" t="s">
        <v>1742</v>
      </c>
      <c r="I6456" s="15" t="s">
        <v>59</v>
      </c>
      <c r="J6456" s="15" t="s">
        <v>60</v>
      </c>
      <c r="K6456" s="15" t="s">
        <v>17</v>
      </c>
      <c r="L6456" s="15" t="str">
        <f t="array" ref="L6456">_xlfn.XLOOKUP(M6456,reference_province_to_city!$A$2:$A$11,reference_province_to_city!$B$2:$B$11)</f>
        <v>Semarang</v>
      </c>
      <c r="M6456" s="15" t="s">
        <v>15</v>
      </c>
      <c r="N6456" s="15">
        <v>50111.0</v>
      </c>
      <c r="O6456" s="15">
        <f t="array" ref="O6456">_xlfn.XLOOKUP(M6456,reference_postal_code!$B$2:$B$11,reference_postal_code!$A$2:$A$11)</f>
        <v>50111</v>
      </c>
      <c r="P6456" s="15" t="s">
        <v>77</v>
      </c>
      <c r="Q6456" s="15" t="s">
        <v>5926</v>
      </c>
      <c r="R6456" s="15" t="s">
        <v>106</v>
      </c>
      <c r="S6456" s="15" t="s">
        <v>139</v>
      </c>
      <c r="T6456" s="15" t="s">
        <v>5927</v>
      </c>
      <c r="U6456" s="28">
        <v>2877300.0</v>
      </c>
      <c r="V6456" s="15">
        <v>3.0</v>
      </c>
      <c r="W6456" s="31">
        <v>0.0</v>
      </c>
      <c r="X6456" s="28">
        <v>1122147.0</v>
      </c>
    </row>
    <row r="6457" ht="15.75" customHeight="1">
      <c r="A6457" s="15">
        <v>4185.0</v>
      </c>
      <c r="B6457" s="15" t="s">
        <v>8435</v>
      </c>
      <c r="C6457" s="18">
        <v>42709.0</v>
      </c>
      <c r="D6457" s="18">
        <v>42711.0</v>
      </c>
      <c r="E6457" s="18">
        <f t="shared" si="1"/>
        <v>42711</v>
      </c>
      <c r="F6457" s="15" t="s">
        <v>125</v>
      </c>
      <c r="G6457" s="15" t="s">
        <v>1326</v>
      </c>
      <c r="H6457" s="15" t="s">
        <v>1327</v>
      </c>
      <c r="I6457" s="15" t="s">
        <v>128</v>
      </c>
      <c r="J6457" s="15" t="s">
        <v>60</v>
      </c>
      <c r="L6457" s="15" t="str">
        <f t="array" ref="L6457">_xlfn.XLOOKUP(M6457,reference_province_to_city!$A$2:$A$11,reference_province_to_city!$B$2:$B$11)</f>
        <v>Semarang</v>
      </c>
      <c r="M6457" s="15" t="s">
        <v>15</v>
      </c>
      <c r="N6457" s="15">
        <v>50111.0</v>
      </c>
      <c r="O6457" s="15">
        <f t="array" ref="O6457">_xlfn.XLOOKUP(M6457,reference_postal_code!$B$2:$B$11,reference_postal_code!$A$2:$A$11)</f>
        <v>50111</v>
      </c>
      <c r="P6457" s="15" t="s">
        <v>77</v>
      </c>
      <c r="Q6457" s="15" t="s">
        <v>6820</v>
      </c>
      <c r="R6457" s="15" t="s">
        <v>106</v>
      </c>
      <c r="S6457" s="15" t="s">
        <v>183</v>
      </c>
      <c r="T6457" s="15" t="s">
        <v>6821</v>
      </c>
      <c r="U6457" s="28">
        <v>1229100.0</v>
      </c>
      <c r="V6457" s="15">
        <v>1.0</v>
      </c>
      <c r="W6457" s="31">
        <v>0.0</v>
      </c>
      <c r="X6457" s="28">
        <v>307275.0</v>
      </c>
    </row>
    <row r="6458" ht="15.75" customHeight="1">
      <c r="A6458" s="15">
        <v>9975.0</v>
      </c>
      <c r="B6458" s="15" t="s">
        <v>8444</v>
      </c>
      <c r="C6458" s="18">
        <v>42710.0</v>
      </c>
      <c r="D6458" s="18">
        <v>42714.0</v>
      </c>
      <c r="E6458" s="18">
        <f t="shared" si="1"/>
        <v>42714</v>
      </c>
      <c r="F6458" s="15" t="s">
        <v>55</v>
      </c>
      <c r="G6458" s="15" t="s">
        <v>578</v>
      </c>
      <c r="H6458" s="15" t="s">
        <v>579</v>
      </c>
      <c r="I6458" s="15" t="s">
        <v>76</v>
      </c>
      <c r="J6458" s="15" t="s">
        <v>60</v>
      </c>
      <c r="K6458" s="15" t="s">
        <v>29</v>
      </c>
      <c r="L6458" s="15" t="str">
        <f t="array" ref="L6458">_xlfn.XLOOKUP(M6458,reference_province_to_city!$A$2:$A$11,reference_province_to_city!$B$2:$B$11)</f>
        <v>Palembang</v>
      </c>
      <c r="M6458" s="15" t="s">
        <v>13</v>
      </c>
      <c r="N6458" s="15">
        <v>30111.0</v>
      </c>
      <c r="O6458" s="15">
        <f t="array" ref="O6458">_xlfn.XLOOKUP(M6458,reference_postal_code!$B$2:$B$11,reference_postal_code!$A$2:$A$11)</f>
        <v>30111</v>
      </c>
      <c r="P6458" s="15" t="s">
        <v>77</v>
      </c>
      <c r="Q6458" s="15" t="s">
        <v>1342</v>
      </c>
      <c r="R6458" s="15" t="s">
        <v>65</v>
      </c>
      <c r="S6458" s="15" t="s">
        <v>93</v>
      </c>
      <c r="T6458" s="15" t="s">
        <v>1343</v>
      </c>
      <c r="U6458" s="28">
        <v>280350.0</v>
      </c>
      <c r="V6458" s="15">
        <v>7.0</v>
      </c>
      <c r="W6458" s="31">
        <v>0.0</v>
      </c>
      <c r="X6458" s="28">
        <v>78498.0</v>
      </c>
    </row>
    <row r="6459" ht="15.75" customHeight="1">
      <c r="A6459" s="15">
        <v>2939.0</v>
      </c>
      <c r="B6459" s="15" t="s">
        <v>8445</v>
      </c>
      <c r="C6459" s="18">
        <v>42710.0</v>
      </c>
      <c r="D6459" s="18">
        <v>42716.0</v>
      </c>
      <c r="E6459" s="18">
        <f t="shared" si="1"/>
        <v>42716</v>
      </c>
      <c r="F6459" s="15" t="s">
        <v>55</v>
      </c>
      <c r="G6459" s="15" t="s">
        <v>1646</v>
      </c>
      <c r="H6459" s="15" t="s">
        <v>1647</v>
      </c>
      <c r="I6459" s="15" t="s">
        <v>59</v>
      </c>
      <c r="J6459" s="15" t="s">
        <v>60</v>
      </c>
      <c r="K6459" s="15" t="s">
        <v>31</v>
      </c>
      <c r="L6459" s="15" t="str">
        <f t="array" ref="L6459">_xlfn.XLOOKUP(M6459,reference_province_to_city!$A$2:$A$11,reference_province_to_city!$B$2:$B$11)</f>
        <v>Balikpapan</v>
      </c>
      <c r="M6459" s="15" t="s">
        <v>21</v>
      </c>
      <c r="O6459" s="15">
        <f t="array" ref="O6459">_xlfn.XLOOKUP(M6459,reference_postal_code!$B$2:$B$11,reference_postal_code!$A$2:$A$11)</f>
        <v>76114</v>
      </c>
      <c r="P6459" s="15" t="s">
        <v>166</v>
      </c>
      <c r="Q6459" s="15" t="s">
        <v>2993</v>
      </c>
      <c r="R6459" s="15" t="s">
        <v>65</v>
      </c>
      <c r="S6459" s="15" t="s">
        <v>66</v>
      </c>
      <c r="T6459" s="15" t="s">
        <v>2994</v>
      </c>
      <c r="U6459" s="28">
        <v>2845500.0</v>
      </c>
      <c r="V6459" s="15">
        <v>5.0</v>
      </c>
      <c r="W6459" s="31">
        <v>0.0</v>
      </c>
      <c r="X6459" s="28">
        <v>1337385.0</v>
      </c>
    </row>
    <row r="6460" ht="15.75" customHeight="1">
      <c r="A6460" s="15">
        <v>2936.0</v>
      </c>
      <c r="B6460" s="15" t="s">
        <v>8445</v>
      </c>
      <c r="C6460" s="18">
        <v>42710.0</v>
      </c>
      <c r="D6460" s="18">
        <v>42716.0</v>
      </c>
      <c r="E6460" s="18">
        <f t="shared" si="1"/>
        <v>42716</v>
      </c>
      <c r="F6460" s="15" t="s">
        <v>55</v>
      </c>
      <c r="G6460" s="15" t="s">
        <v>1646</v>
      </c>
      <c r="H6460" s="15" t="s">
        <v>1647</v>
      </c>
      <c r="I6460" s="15" t="s">
        <v>59</v>
      </c>
      <c r="J6460" s="15" t="s">
        <v>60</v>
      </c>
      <c r="K6460" s="15" t="s">
        <v>31</v>
      </c>
      <c r="L6460" s="15" t="str">
        <f t="array" ref="L6460">_xlfn.XLOOKUP(M6460,reference_province_to_city!$A$2:$A$11,reference_province_to_city!$B$2:$B$11)</f>
        <v>Balikpapan</v>
      </c>
      <c r="M6460" s="15" t="s">
        <v>21</v>
      </c>
      <c r="N6460" s="15">
        <v>76114.0</v>
      </c>
      <c r="O6460" s="15">
        <f t="array" ref="O6460">_xlfn.XLOOKUP(M6460,reference_postal_code!$B$2:$B$11,reference_postal_code!$A$2:$A$11)</f>
        <v>76114</v>
      </c>
      <c r="P6460" s="15" t="s">
        <v>166</v>
      </c>
      <c r="Q6460" s="15" t="s">
        <v>5355</v>
      </c>
      <c r="R6460" s="15" t="s">
        <v>65</v>
      </c>
      <c r="S6460" s="15" t="s">
        <v>173</v>
      </c>
      <c r="T6460" s="15" t="s">
        <v>5356</v>
      </c>
      <c r="U6460" s="28">
        <v>538350.0</v>
      </c>
      <c r="V6460" s="15">
        <v>1.0</v>
      </c>
      <c r="W6460" s="31">
        <v>0.0</v>
      </c>
      <c r="X6460" s="28">
        <v>242257.0</v>
      </c>
    </row>
    <row r="6461" ht="15.75" customHeight="1">
      <c r="A6461" s="15">
        <v>1133.0</v>
      </c>
      <c r="B6461" s="15" t="s">
        <v>8446</v>
      </c>
      <c r="C6461" s="18">
        <v>42710.0</v>
      </c>
      <c r="D6461" s="18">
        <v>42711.0</v>
      </c>
      <c r="E6461" s="18">
        <f t="shared" si="1"/>
        <v>42711</v>
      </c>
      <c r="F6461" s="15" t="s">
        <v>125</v>
      </c>
      <c r="G6461" s="15" t="s">
        <v>3726</v>
      </c>
      <c r="H6461" s="15" t="s">
        <v>3727</v>
      </c>
      <c r="I6461" s="15" t="s">
        <v>128</v>
      </c>
      <c r="J6461" s="15" t="s">
        <v>60</v>
      </c>
      <c r="K6461" s="15" t="s">
        <v>19</v>
      </c>
      <c r="L6461" s="15" t="str">
        <f t="array" ref="L6461">_xlfn.XLOOKUP(M6461,reference_province_to_city!$A$2:$A$11,reference_province_to_city!$B$2:$B$11)</f>
        <v>Yogyakarta</v>
      </c>
      <c r="M6461" s="15" t="s">
        <v>18</v>
      </c>
      <c r="N6461" s="15">
        <v>55111.0</v>
      </c>
      <c r="O6461" s="15">
        <f t="array" ref="O6461">_xlfn.XLOOKUP(M6461,reference_postal_code!$B$2:$B$11,reference_postal_code!$A$2:$A$11)</f>
        <v>55111</v>
      </c>
      <c r="P6461" s="15" t="s">
        <v>77</v>
      </c>
      <c r="Q6461" s="15" t="s">
        <v>2869</v>
      </c>
      <c r="R6461" s="15" t="s">
        <v>65</v>
      </c>
      <c r="S6461" s="15" t="s">
        <v>66</v>
      </c>
      <c r="T6461" s="15" t="s">
        <v>2870</v>
      </c>
      <c r="U6461" s="28">
        <v>291600.0</v>
      </c>
      <c r="V6461" s="15">
        <v>3.0</v>
      </c>
      <c r="W6461" s="31">
        <v>0.0</v>
      </c>
      <c r="X6461" s="28">
        <v>139968.0</v>
      </c>
    </row>
    <row r="6462" ht="15.75" customHeight="1">
      <c r="A6462" s="15">
        <v>9976.0</v>
      </c>
      <c r="B6462" s="15" t="s">
        <v>8444</v>
      </c>
      <c r="C6462" s="18">
        <v>42710.0</v>
      </c>
      <c r="D6462" s="18">
        <v>42714.0</v>
      </c>
      <c r="E6462" s="18">
        <f t="shared" si="1"/>
        <v>42714</v>
      </c>
      <c r="F6462" s="15" t="s">
        <v>55</v>
      </c>
      <c r="G6462" s="15" t="s">
        <v>578</v>
      </c>
      <c r="H6462" s="15" t="s">
        <v>579</v>
      </c>
      <c r="I6462" s="15" t="s">
        <v>76</v>
      </c>
      <c r="J6462" s="15" t="s">
        <v>60</v>
      </c>
      <c r="K6462" s="15" t="s">
        <v>29</v>
      </c>
      <c r="L6462" s="15" t="str">
        <f t="array" ref="L6462">_xlfn.XLOOKUP(M6462,reference_province_to_city!$A$2:$A$11,reference_province_to_city!$B$2:$B$11)</f>
        <v>Palembang</v>
      </c>
      <c r="M6462" s="15" t="s">
        <v>13</v>
      </c>
      <c r="N6462" s="15">
        <v>30111.0</v>
      </c>
      <c r="O6462" s="15">
        <f t="array" ref="O6462">_xlfn.XLOOKUP(M6462,reference_postal_code!$B$2:$B$11,reference_postal_code!$A$2:$A$11)</f>
        <v>30111</v>
      </c>
      <c r="P6462" s="15" t="s">
        <v>77</v>
      </c>
      <c r="Q6462" s="15" t="s">
        <v>5065</v>
      </c>
      <c r="R6462" s="15" t="s">
        <v>65</v>
      </c>
      <c r="S6462" s="15" t="s">
        <v>66</v>
      </c>
      <c r="T6462" s="15" t="s">
        <v>5066</v>
      </c>
      <c r="U6462" s="28">
        <v>200400.0</v>
      </c>
      <c r="V6462" s="15">
        <v>2.0</v>
      </c>
      <c r="W6462" s="31">
        <v>0.0</v>
      </c>
      <c r="X6462" s="28">
        <v>96192.0</v>
      </c>
    </row>
    <row r="6463" ht="15.75" customHeight="1">
      <c r="A6463" s="15">
        <v>9974.0</v>
      </c>
      <c r="B6463" s="15" t="s">
        <v>8444</v>
      </c>
      <c r="C6463" s="18">
        <v>42710.0</v>
      </c>
      <c r="D6463" s="18">
        <v>42714.0</v>
      </c>
      <c r="E6463" s="18">
        <f t="shared" si="1"/>
        <v>42714</v>
      </c>
      <c r="F6463" s="15" t="s">
        <v>55</v>
      </c>
      <c r="G6463" s="15" t="s">
        <v>578</v>
      </c>
      <c r="H6463" s="15" t="s">
        <v>579</v>
      </c>
      <c r="I6463" s="15" t="s">
        <v>76</v>
      </c>
      <c r="J6463" s="15" t="s">
        <v>60</v>
      </c>
      <c r="K6463" s="15" t="s">
        <v>29</v>
      </c>
      <c r="L6463" s="15" t="str">
        <f t="array" ref="L6463">_xlfn.XLOOKUP(M6463,reference_province_to_city!$A$2:$A$11,reference_province_to_city!$B$2:$B$11)</f>
        <v>Palembang</v>
      </c>
      <c r="M6463" s="15" t="s">
        <v>13</v>
      </c>
      <c r="N6463" s="15">
        <v>30111.0</v>
      </c>
      <c r="O6463" s="15">
        <f t="array" ref="O6463">_xlfn.XLOOKUP(M6463,reference_postal_code!$B$2:$B$11,reference_postal_code!$A$2:$A$11)</f>
        <v>30111</v>
      </c>
      <c r="P6463" s="15" t="s">
        <v>77</v>
      </c>
      <c r="Q6463" s="15" t="s">
        <v>6853</v>
      </c>
      <c r="R6463" s="15" t="s">
        <v>110</v>
      </c>
      <c r="S6463" s="15" t="s">
        <v>111</v>
      </c>
      <c r="T6463" s="15" t="s">
        <v>6854</v>
      </c>
      <c r="U6463" s="28">
        <v>4079400.0</v>
      </c>
      <c r="V6463" s="15">
        <v>5.0</v>
      </c>
      <c r="W6463" s="31">
        <v>0.2</v>
      </c>
      <c r="X6463" s="28">
        <v>407940.0</v>
      </c>
    </row>
    <row r="6464" ht="15.75" customHeight="1">
      <c r="A6464" s="15">
        <v>8569.0</v>
      </c>
      <c r="B6464" s="15" t="s">
        <v>8447</v>
      </c>
      <c r="C6464" s="18">
        <v>42710.0</v>
      </c>
      <c r="D6464" s="18">
        <v>42716.0</v>
      </c>
      <c r="E6464" s="18">
        <f t="shared" si="1"/>
        <v>42716</v>
      </c>
      <c r="F6464" s="15" t="s">
        <v>55</v>
      </c>
      <c r="G6464" s="15" t="s">
        <v>5842</v>
      </c>
      <c r="H6464" s="15" t="s">
        <v>5843</v>
      </c>
      <c r="I6464" s="15" t="s">
        <v>128</v>
      </c>
      <c r="J6464" s="15" t="s">
        <v>60</v>
      </c>
      <c r="K6464" s="15" t="s">
        <v>26</v>
      </c>
      <c r="L6464" s="15" t="str">
        <f t="array" ref="L6464">_xlfn.XLOOKUP(M6464,reference_province_to_city!$A$2:$A$11,reference_province_to_city!$B$2:$B$11)</f>
        <v>Denpasar</v>
      </c>
      <c r="M6464" s="15" t="s">
        <v>24</v>
      </c>
      <c r="N6464" s="15">
        <v>80231.0</v>
      </c>
      <c r="O6464" s="15">
        <f t="array" ref="O6464">_xlfn.XLOOKUP(M6464,reference_postal_code!$B$2:$B$11,reference_postal_code!$A$2:$A$11)</f>
        <v>80231</v>
      </c>
      <c r="P6464" s="15" t="s">
        <v>63</v>
      </c>
      <c r="Q6464" s="15" t="s">
        <v>7046</v>
      </c>
      <c r="R6464" s="15" t="s">
        <v>65</v>
      </c>
      <c r="S6464" s="15" t="s">
        <v>83</v>
      </c>
      <c r="T6464" s="15" t="s">
        <v>7047</v>
      </c>
      <c r="U6464" s="28">
        <v>1.453116E7</v>
      </c>
      <c r="V6464" s="15">
        <v>7.0</v>
      </c>
      <c r="W6464" s="31">
        <v>0.2</v>
      </c>
      <c r="X6464" s="28">
        <v>4722627.0</v>
      </c>
    </row>
    <row r="6465" ht="15.75" customHeight="1">
      <c r="A6465" s="15">
        <v>9980.0</v>
      </c>
      <c r="B6465" s="15" t="s">
        <v>8444</v>
      </c>
      <c r="C6465" s="18">
        <v>42710.0</v>
      </c>
      <c r="D6465" s="18">
        <v>42714.0</v>
      </c>
      <c r="E6465" s="18">
        <f t="shared" si="1"/>
        <v>42714</v>
      </c>
      <c r="F6465" s="15" t="s">
        <v>55</v>
      </c>
      <c r="G6465" s="15" t="s">
        <v>578</v>
      </c>
      <c r="H6465" s="15" t="s">
        <v>579</v>
      </c>
      <c r="I6465" s="15" t="s">
        <v>76</v>
      </c>
      <c r="J6465" s="15" t="s">
        <v>60</v>
      </c>
      <c r="K6465" s="15" t="s">
        <v>29</v>
      </c>
      <c r="L6465" s="15" t="str">
        <f t="array" ref="L6465">_xlfn.XLOOKUP(M6465,reference_province_to_city!$A$2:$A$11,reference_province_to_city!$B$2:$B$11)</f>
        <v>Palembang</v>
      </c>
      <c r="M6465" s="15" t="s">
        <v>13</v>
      </c>
      <c r="N6465" s="15">
        <v>30111.0</v>
      </c>
      <c r="O6465" s="15">
        <f t="array" ref="O6465">_xlfn.XLOOKUP(M6465,reference_postal_code!$B$2:$B$11,reference_postal_code!$A$2:$A$11)</f>
        <v>30111</v>
      </c>
      <c r="P6465" s="15" t="s">
        <v>77</v>
      </c>
      <c r="Q6465" s="15" t="s">
        <v>1519</v>
      </c>
      <c r="R6465" s="15" t="s">
        <v>65</v>
      </c>
      <c r="S6465" s="15" t="s">
        <v>83</v>
      </c>
      <c r="T6465" s="15" t="s">
        <v>1520</v>
      </c>
      <c r="U6465" s="28">
        <v>6562080.0</v>
      </c>
      <c r="V6465" s="15">
        <v>14.0</v>
      </c>
      <c r="W6465" s="31">
        <v>0.2</v>
      </c>
      <c r="X6465" s="28">
        <v>2296728.0</v>
      </c>
    </row>
    <row r="6466" ht="15.75" customHeight="1">
      <c r="A6466" s="15">
        <v>9977.0</v>
      </c>
      <c r="B6466" s="15" t="s">
        <v>8444</v>
      </c>
      <c r="C6466" s="18">
        <v>42710.0</v>
      </c>
      <c r="D6466" s="18">
        <v>42714.0</v>
      </c>
      <c r="E6466" s="18">
        <f t="shared" si="1"/>
        <v>42714</v>
      </c>
      <c r="F6466" s="15" t="s">
        <v>55</v>
      </c>
      <c r="G6466" s="15" t="s">
        <v>578</v>
      </c>
      <c r="H6466" s="15" t="s">
        <v>579</v>
      </c>
      <c r="I6466" s="15" t="s">
        <v>76</v>
      </c>
      <c r="J6466" s="15" t="s">
        <v>60</v>
      </c>
      <c r="K6466" s="15" t="s">
        <v>29</v>
      </c>
      <c r="L6466" s="15" t="str">
        <f t="array" ref="L6466">_xlfn.XLOOKUP(M6466,reference_province_to_city!$A$2:$A$11,reference_province_to_city!$B$2:$B$11)</f>
        <v>Palembang</v>
      </c>
      <c r="M6466" s="15" t="s">
        <v>13</v>
      </c>
      <c r="N6466" s="15">
        <v>30111.0</v>
      </c>
      <c r="O6466" s="15">
        <f t="array" ref="O6466">_xlfn.XLOOKUP(M6466,reference_postal_code!$B$2:$B$11,reference_postal_code!$A$2:$A$11)</f>
        <v>30111</v>
      </c>
      <c r="P6466" s="15" t="s">
        <v>77</v>
      </c>
      <c r="Q6466" s="15" t="s">
        <v>5489</v>
      </c>
      <c r="R6466" s="15" t="s">
        <v>110</v>
      </c>
      <c r="S6466" s="15" t="s">
        <v>111</v>
      </c>
      <c r="T6466" s="15" t="s">
        <v>5490</v>
      </c>
      <c r="U6466" s="28">
        <v>3743760.0</v>
      </c>
      <c r="V6466" s="15">
        <v>2.0</v>
      </c>
      <c r="W6466" s="31">
        <v>0.2</v>
      </c>
      <c r="X6466" s="28">
        <v>467970.0</v>
      </c>
    </row>
    <row r="6467" ht="15.75" customHeight="1">
      <c r="A6467" s="15">
        <v>2938.0</v>
      </c>
      <c r="B6467" s="15" t="s">
        <v>8445</v>
      </c>
      <c r="C6467" s="18">
        <v>42710.0</v>
      </c>
      <c r="D6467" s="18">
        <v>42716.0</v>
      </c>
      <c r="E6467" s="18">
        <f t="shared" si="1"/>
        <v>42716</v>
      </c>
      <c r="F6467" s="15" t="s">
        <v>55</v>
      </c>
      <c r="G6467" s="15" t="s">
        <v>1646</v>
      </c>
      <c r="H6467" s="15" t="s">
        <v>1647</v>
      </c>
      <c r="I6467" s="15" t="s">
        <v>59</v>
      </c>
      <c r="J6467" s="15" t="s">
        <v>60</v>
      </c>
      <c r="K6467" s="15" t="s">
        <v>31</v>
      </c>
      <c r="L6467" s="15" t="str">
        <f t="array" ref="L6467">_xlfn.XLOOKUP(M6467,reference_province_to_city!$A$2:$A$11,reference_province_to_city!$B$2:$B$11)</f>
        <v>Balikpapan</v>
      </c>
      <c r="M6467" s="15" t="s">
        <v>21</v>
      </c>
      <c r="O6467" s="15">
        <f t="array" ref="O6467">_xlfn.XLOOKUP(M6467,reference_postal_code!$B$2:$B$11,reference_postal_code!$A$2:$A$11)</f>
        <v>76114</v>
      </c>
      <c r="P6467" s="15" t="s">
        <v>166</v>
      </c>
      <c r="Q6467" s="15" t="s">
        <v>5075</v>
      </c>
      <c r="R6467" s="15" t="s">
        <v>65</v>
      </c>
      <c r="S6467" s="15" t="s">
        <v>66</v>
      </c>
      <c r="T6467" s="15" t="s">
        <v>5076</v>
      </c>
      <c r="U6467" s="28">
        <v>3721200.0</v>
      </c>
      <c r="V6467" s="15">
        <v>7.0</v>
      </c>
      <c r="W6467" s="31">
        <v>0.0</v>
      </c>
      <c r="X6467" s="28">
        <v>1748964.0</v>
      </c>
    </row>
    <row r="6468" ht="15.75" customHeight="1">
      <c r="A6468" s="15">
        <v>9978.0</v>
      </c>
      <c r="B6468" s="15" t="s">
        <v>8444</v>
      </c>
      <c r="C6468" s="18">
        <v>42710.0</v>
      </c>
      <c r="D6468" s="18">
        <v>42714.0</v>
      </c>
      <c r="E6468" s="18">
        <f t="shared" si="1"/>
        <v>42714</v>
      </c>
      <c r="F6468" s="15" t="s">
        <v>55</v>
      </c>
      <c r="G6468" s="15" t="s">
        <v>578</v>
      </c>
      <c r="H6468" s="15" t="s">
        <v>579</v>
      </c>
      <c r="I6468" s="15" t="s">
        <v>76</v>
      </c>
      <c r="J6468" s="15" t="s">
        <v>60</v>
      </c>
      <c r="K6468" s="15" t="s">
        <v>29</v>
      </c>
      <c r="L6468" s="15" t="str">
        <f t="array" ref="L6468">_xlfn.XLOOKUP(M6468,reference_province_to_city!$A$2:$A$11,reference_province_to_city!$B$2:$B$11)</f>
        <v>Palembang</v>
      </c>
      <c r="M6468" s="15" t="s">
        <v>13</v>
      </c>
      <c r="N6468" s="15">
        <v>30111.0</v>
      </c>
      <c r="O6468" s="15">
        <f t="array" ref="O6468">_xlfn.XLOOKUP(M6468,reference_postal_code!$B$2:$B$11,reference_postal_code!$A$2:$A$11)</f>
        <v>30111</v>
      </c>
      <c r="P6468" s="15" t="s">
        <v>77</v>
      </c>
      <c r="Q6468" s="15" t="s">
        <v>295</v>
      </c>
      <c r="R6468" s="15" t="s">
        <v>65</v>
      </c>
      <c r="S6468" s="15" t="s">
        <v>103</v>
      </c>
      <c r="T6468" s="15" t="s">
        <v>296</v>
      </c>
      <c r="U6468" s="28">
        <v>207900.0</v>
      </c>
      <c r="V6468" s="15">
        <v>7.0</v>
      </c>
      <c r="W6468" s="31">
        <v>0.0</v>
      </c>
      <c r="X6468" s="28">
        <v>0.0</v>
      </c>
    </row>
    <row r="6469" ht="15.75" customHeight="1">
      <c r="A6469" s="15">
        <v>8571.0</v>
      </c>
      <c r="B6469" s="15" t="s">
        <v>8447</v>
      </c>
      <c r="C6469" s="18">
        <v>42710.0</v>
      </c>
      <c r="D6469" s="18"/>
      <c r="E6469" s="18">
        <f t="shared" si="1"/>
        <v>42713</v>
      </c>
      <c r="F6469" s="15" t="s">
        <v>55</v>
      </c>
      <c r="G6469" s="15" t="s">
        <v>5842</v>
      </c>
      <c r="H6469" s="15" t="s">
        <v>5843</v>
      </c>
      <c r="I6469" s="15" t="s">
        <v>128</v>
      </c>
      <c r="J6469" s="15" t="s">
        <v>60</v>
      </c>
      <c r="K6469" s="15" t="s">
        <v>26</v>
      </c>
      <c r="L6469" s="15" t="str">
        <f t="array" ref="L6469">_xlfn.XLOOKUP(M6469,reference_province_to_city!$A$2:$A$11,reference_province_to_city!$B$2:$B$11)</f>
        <v>Denpasar</v>
      </c>
      <c r="M6469" s="15" t="s">
        <v>24</v>
      </c>
      <c r="N6469" s="15">
        <v>80231.0</v>
      </c>
      <c r="O6469" s="15">
        <f t="array" ref="O6469">_xlfn.XLOOKUP(M6469,reference_postal_code!$B$2:$B$11,reference_postal_code!$A$2:$A$11)</f>
        <v>80231</v>
      </c>
      <c r="P6469" s="15" t="s">
        <v>63</v>
      </c>
      <c r="Q6469" s="15" t="s">
        <v>1390</v>
      </c>
      <c r="R6469" s="15" t="s">
        <v>110</v>
      </c>
      <c r="S6469" s="15" t="s">
        <v>1391</v>
      </c>
      <c r="T6469" s="15" t="s">
        <v>1392</v>
      </c>
      <c r="U6469" s="28">
        <v>7199760.0</v>
      </c>
      <c r="V6469" s="15">
        <v>2.0</v>
      </c>
      <c r="W6469" s="31">
        <v>0.2</v>
      </c>
      <c r="X6469" s="28">
        <v>1349955.0</v>
      </c>
    </row>
    <row r="6470" ht="15.75" customHeight="1">
      <c r="A6470" s="15">
        <v>2937.0</v>
      </c>
      <c r="B6470" s="15" t="s">
        <v>8445</v>
      </c>
      <c r="C6470" s="18">
        <v>42710.0</v>
      </c>
      <c r="D6470" s="18">
        <v>42716.0</v>
      </c>
      <c r="E6470" s="18">
        <f t="shared" si="1"/>
        <v>42716</v>
      </c>
      <c r="F6470" s="15" t="s">
        <v>55</v>
      </c>
      <c r="G6470" s="15" t="s">
        <v>1646</v>
      </c>
      <c r="H6470" s="15" t="s">
        <v>1647</v>
      </c>
      <c r="I6470" s="15" t="s">
        <v>59</v>
      </c>
      <c r="J6470" s="15" t="s">
        <v>60</v>
      </c>
      <c r="K6470" s="15" t="s">
        <v>31</v>
      </c>
      <c r="L6470" s="15" t="str">
        <f t="array" ref="L6470">_xlfn.XLOOKUP(M6470,reference_province_to_city!$A$2:$A$11,reference_province_to_city!$B$2:$B$11)</f>
        <v>Balikpapan</v>
      </c>
      <c r="M6470" s="15" t="s">
        <v>21</v>
      </c>
      <c r="N6470" s="15">
        <v>76114.0</v>
      </c>
      <c r="O6470" s="15">
        <f t="array" ref="O6470">_xlfn.XLOOKUP(M6470,reference_postal_code!$B$2:$B$11,reference_postal_code!$A$2:$A$11)</f>
        <v>76114</v>
      </c>
      <c r="P6470" s="15" t="s">
        <v>166</v>
      </c>
      <c r="Q6470" s="15" t="s">
        <v>972</v>
      </c>
      <c r="R6470" s="15" t="s">
        <v>65</v>
      </c>
      <c r="S6470" s="15" t="s">
        <v>83</v>
      </c>
      <c r="T6470" s="15" t="s">
        <v>973</v>
      </c>
      <c r="U6470" s="28">
        <v>708120.0</v>
      </c>
      <c r="V6470" s="15">
        <v>7.0</v>
      </c>
      <c r="W6470" s="31">
        <v>0.2</v>
      </c>
      <c r="X6470" s="28">
        <v>230139.0</v>
      </c>
    </row>
    <row r="6471" ht="15.75" customHeight="1">
      <c r="A6471" s="15">
        <v>2940.0</v>
      </c>
      <c r="B6471" s="15" t="s">
        <v>8445</v>
      </c>
      <c r="C6471" s="18">
        <v>42710.0</v>
      </c>
      <c r="D6471" s="18">
        <v>42716.0</v>
      </c>
      <c r="E6471" s="18">
        <f t="shared" si="1"/>
        <v>42716</v>
      </c>
      <c r="F6471" s="15" t="s">
        <v>55</v>
      </c>
      <c r="G6471" s="15" t="s">
        <v>1646</v>
      </c>
      <c r="H6471" s="15" t="s">
        <v>1647</v>
      </c>
      <c r="I6471" s="15" t="s">
        <v>59</v>
      </c>
      <c r="J6471" s="15" t="s">
        <v>60</v>
      </c>
      <c r="K6471" s="15" t="s">
        <v>31</v>
      </c>
      <c r="L6471" s="15" t="str">
        <f t="array" ref="L6471">_xlfn.XLOOKUP(M6471,reference_province_to_city!$A$2:$A$11,reference_province_to_city!$B$2:$B$11)</f>
        <v>Balikpapan</v>
      </c>
      <c r="M6471" s="15" t="s">
        <v>21</v>
      </c>
      <c r="N6471" s="15">
        <v>76114.0</v>
      </c>
      <c r="O6471" s="15">
        <f t="array" ref="O6471">_xlfn.XLOOKUP(M6471,reference_postal_code!$B$2:$B$11,reference_postal_code!$A$2:$A$11)</f>
        <v>76114</v>
      </c>
      <c r="P6471" s="15" t="s">
        <v>166</v>
      </c>
      <c r="Q6471" s="15" t="s">
        <v>1791</v>
      </c>
      <c r="R6471" s="15" t="s">
        <v>65</v>
      </c>
      <c r="S6471" s="15" t="s">
        <v>83</v>
      </c>
      <c r="T6471" s="15" t="s">
        <v>1792</v>
      </c>
      <c r="U6471" s="28">
        <v>897120.0</v>
      </c>
      <c r="V6471" s="15">
        <v>3.0</v>
      </c>
      <c r="W6471" s="31">
        <v>0.2</v>
      </c>
      <c r="X6471" s="28">
        <v>291564.0</v>
      </c>
    </row>
    <row r="6472" ht="15.75" customHeight="1">
      <c r="A6472" s="15">
        <v>8570.0</v>
      </c>
      <c r="B6472" s="15" t="s">
        <v>8447</v>
      </c>
      <c r="C6472" s="18">
        <v>42710.0</v>
      </c>
      <c r="D6472" s="18">
        <v>42716.0</v>
      </c>
      <c r="E6472" s="18">
        <f t="shared" si="1"/>
        <v>42716</v>
      </c>
      <c r="F6472" s="15" t="s">
        <v>55</v>
      </c>
      <c r="G6472" s="15" t="s">
        <v>5842</v>
      </c>
      <c r="H6472" s="15" t="s">
        <v>5843</v>
      </c>
      <c r="I6472" s="15" t="s">
        <v>128</v>
      </c>
      <c r="J6472" s="15" t="s">
        <v>60</v>
      </c>
      <c r="K6472" s="15" t="s">
        <v>26</v>
      </c>
      <c r="L6472" s="15" t="str">
        <f t="array" ref="L6472">_xlfn.XLOOKUP(M6472,reference_province_to_city!$A$2:$A$11,reference_province_to_city!$B$2:$B$11)</f>
        <v>Denpasar</v>
      </c>
      <c r="M6472" s="15" t="s">
        <v>24</v>
      </c>
      <c r="N6472" s="15">
        <v>80231.0</v>
      </c>
      <c r="O6472" s="15">
        <f t="array" ref="O6472">_xlfn.XLOOKUP(M6472,reference_postal_code!$B$2:$B$11,reference_postal_code!$A$2:$A$11)</f>
        <v>80231</v>
      </c>
      <c r="P6472" s="15" t="s">
        <v>63</v>
      </c>
      <c r="Q6472" s="15" t="s">
        <v>3129</v>
      </c>
      <c r="R6472" s="15" t="s">
        <v>65</v>
      </c>
      <c r="S6472" s="15" t="s">
        <v>83</v>
      </c>
      <c r="T6472" s="15" t="s">
        <v>3130</v>
      </c>
      <c r="U6472" s="28">
        <v>3335280.0</v>
      </c>
      <c r="V6472" s="15">
        <v>13.0</v>
      </c>
      <c r="W6472" s="31">
        <v>0.2</v>
      </c>
      <c r="X6472" s="28">
        <v>1167348.0</v>
      </c>
    </row>
    <row r="6473" ht="15.75" customHeight="1">
      <c r="A6473" s="15">
        <v>2934.0</v>
      </c>
      <c r="B6473" s="15" t="s">
        <v>8445</v>
      </c>
      <c r="C6473" s="18">
        <v>42710.0</v>
      </c>
      <c r="D6473" s="18">
        <v>42716.0</v>
      </c>
      <c r="E6473" s="18">
        <f t="shared" si="1"/>
        <v>42716</v>
      </c>
      <c r="F6473" s="15" t="s">
        <v>55</v>
      </c>
      <c r="G6473" s="15" t="s">
        <v>1646</v>
      </c>
      <c r="H6473" s="15" t="s">
        <v>1647</v>
      </c>
      <c r="I6473" s="15" t="s">
        <v>59</v>
      </c>
      <c r="J6473" s="15" t="s">
        <v>60</v>
      </c>
      <c r="K6473" s="15" t="s">
        <v>31</v>
      </c>
      <c r="L6473" s="15" t="str">
        <f t="array" ref="L6473">_xlfn.XLOOKUP(M6473,reference_province_to_city!$A$2:$A$11,reference_province_to_city!$B$2:$B$11)</f>
        <v>Balikpapan</v>
      </c>
      <c r="M6473" s="15" t="s">
        <v>21</v>
      </c>
      <c r="N6473" s="15">
        <v>76114.0</v>
      </c>
      <c r="O6473" s="15">
        <f t="array" ref="O6473">_xlfn.XLOOKUP(M6473,reference_postal_code!$B$2:$B$11,reference_postal_code!$A$2:$A$11)</f>
        <v>76114</v>
      </c>
      <c r="P6473" s="15" t="s">
        <v>166</v>
      </c>
      <c r="Q6473" s="15" t="s">
        <v>2528</v>
      </c>
      <c r="R6473" s="15" t="s">
        <v>110</v>
      </c>
      <c r="S6473" s="15" t="s">
        <v>111</v>
      </c>
      <c r="T6473" s="15" t="s">
        <v>2529</v>
      </c>
      <c r="U6473" s="28">
        <v>2351880.0</v>
      </c>
      <c r="V6473" s="15">
        <v>1.0</v>
      </c>
      <c r="W6473" s="31">
        <v>0.2</v>
      </c>
      <c r="X6473" s="28">
        <v>205790.0</v>
      </c>
    </row>
    <row r="6474" ht="15.75" customHeight="1">
      <c r="A6474" s="15">
        <v>2935.0</v>
      </c>
      <c r="B6474" s="15" t="s">
        <v>8445</v>
      </c>
      <c r="C6474" s="18">
        <v>42710.0</v>
      </c>
      <c r="D6474" s="18">
        <v>42716.0</v>
      </c>
      <c r="E6474" s="18">
        <f t="shared" si="1"/>
        <v>42716</v>
      </c>
      <c r="F6474" s="15" t="s">
        <v>55</v>
      </c>
      <c r="G6474" s="15" t="s">
        <v>1646</v>
      </c>
      <c r="H6474" s="15" t="s">
        <v>1647</v>
      </c>
      <c r="I6474" s="15" t="s">
        <v>59</v>
      </c>
      <c r="J6474" s="15" t="s">
        <v>60</v>
      </c>
      <c r="K6474" s="15" t="s">
        <v>31</v>
      </c>
      <c r="L6474" s="15" t="str">
        <f t="array" ref="L6474">_xlfn.XLOOKUP(M6474,reference_province_to_city!$A$2:$A$11,reference_province_to_city!$B$2:$B$11)</f>
        <v>Balikpapan</v>
      </c>
      <c r="M6474" s="15" t="s">
        <v>21</v>
      </c>
      <c r="N6474" s="15">
        <v>76114.0</v>
      </c>
      <c r="O6474" s="15">
        <f t="array" ref="O6474">_xlfn.XLOOKUP(M6474,reference_postal_code!$B$2:$B$11,reference_postal_code!$A$2:$A$11)</f>
        <v>76114</v>
      </c>
      <c r="P6474" s="15" t="s">
        <v>166</v>
      </c>
      <c r="Q6474" s="15" t="s">
        <v>4851</v>
      </c>
      <c r="R6474" s="15" t="s">
        <v>110</v>
      </c>
      <c r="S6474" s="15" t="s">
        <v>111</v>
      </c>
      <c r="T6474" s="15" t="s">
        <v>4852</v>
      </c>
      <c r="U6474" s="28">
        <v>6479640.0</v>
      </c>
      <c r="V6474" s="15">
        <v>3.0</v>
      </c>
      <c r="W6474" s="31">
        <v>0.2</v>
      </c>
      <c r="X6474" s="28">
        <v>404977.0</v>
      </c>
    </row>
    <row r="6475" ht="15.75" customHeight="1">
      <c r="A6475" s="15">
        <v>9979.0</v>
      </c>
      <c r="B6475" s="15" t="s">
        <v>8444</v>
      </c>
      <c r="C6475" s="18">
        <v>42710.0</v>
      </c>
      <c r="D6475" s="18">
        <v>42714.0</v>
      </c>
      <c r="E6475" s="18">
        <f t="shared" si="1"/>
        <v>42714</v>
      </c>
      <c r="F6475" s="15" t="s">
        <v>55</v>
      </c>
      <c r="G6475" s="15" t="s">
        <v>578</v>
      </c>
      <c r="H6475" s="15" t="s">
        <v>579</v>
      </c>
      <c r="I6475" s="15" t="s">
        <v>76</v>
      </c>
      <c r="J6475" s="15" t="s">
        <v>60</v>
      </c>
      <c r="K6475" s="15" t="s">
        <v>29</v>
      </c>
      <c r="L6475" s="15" t="str">
        <f t="array" ref="L6475">_xlfn.XLOOKUP(M6475,reference_province_to_city!$A$2:$A$11,reference_province_to_city!$B$2:$B$11)</f>
        <v>Palembang</v>
      </c>
      <c r="M6475" s="15" t="s">
        <v>13</v>
      </c>
      <c r="N6475" s="15">
        <v>30111.0</v>
      </c>
      <c r="O6475" s="15">
        <f t="array" ref="O6475">_xlfn.XLOOKUP(M6475,reference_postal_code!$B$2:$B$11,reference_postal_code!$A$2:$A$11)</f>
        <v>30111</v>
      </c>
      <c r="P6475" s="15" t="s">
        <v>77</v>
      </c>
      <c r="Q6475" s="15" t="s">
        <v>3636</v>
      </c>
      <c r="R6475" s="15" t="s">
        <v>65</v>
      </c>
      <c r="S6475" s="15" t="s">
        <v>83</v>
      </c>
      <c r="T6475" s="15" t="s">
        <v>3637</v>
      </c>
      <c r="U6475" s="28">
        <v>200640.0</v>
      </c>
      <c r="V6475" s="15">
        <v>4.0</v>
      </c>
      <c r="W6475" s="31">
        <v>0.2</v>
      </c>
      <c r="X6475" s="28">
        <v>70224.0</v>
      </c>
    </row>
    <row r="6476" ht="15.75" customHeight="1">
      <c r="A6476" s="15">
        <v>9163.0</v>
      </c>
      <c r="B6476" s="15" t="s">
        <v>8448</v>
      </c>
      <c r="C6476" s="18">
        <v>42712.0</v>
      </c>
      <c r="D6476" s="18">
        <v>42716.0</v>
      </c>
      <c r="E6476" s="18">
        <f t="shared" si="1"/>
        <v>42716</v>
      </c>
      <c r="F6476" s="15" t="s">
        <v>55</v>
      </c>
      <c r="G6476" s="15" t="s">
        <v>2391</v>
      </c>
      <c r="H6476" s="15" t="s">
        <v>2392</v>
      </c>
      <c r="I6476" s="15" t="s">
        <v>59</v>
      </c>
      <c r="J6476" s="15" t="s">
        <v>60</v>
      </c>
      <c r="K6476" s="15" t="s">
        <v>14</v>
      </c>
      <c r="L6476" s="15" t="str">
        <f t="array" ref="L6476">_xlfn.XLOOKUP(M6476,reference_province_to_city!$A$2:$A$11,reference_province_to_city!$B$2:$B$11)</f>
        <v>Bandung</v>
      </c>
      <c r="M6476" s="15" t="s">
        <v>12</v>
      </c>
      <c r="N6476" s="15">
        <v>40111.0</v>
      </c>
      <c r="O6476" s="15">
        <f t="array" ref="O6476">_xlfn.XLOOKUP(M6476,reference_postal_code!$B$2:$B$11,reference_postal_code!$A$2:$A$11)</f>
        <v>40111</v>
      </c>
      <c r="P6476" s="15" t="s">
        <v>117</v>
      </c>
      <c r="Q6476" s="15" t="s">
        <v>2547</v>
      </c>
      <c r="R6476" s="15" t="s">
        <v>106</v>
      </c>
      <c r="S6476" s="15" t="s">
        <v>107</v>
      </c>
      <c r="T6476" s="15" t="s">
        <v>2548</v>
      </c>
      <c r="U6476" s="28">
        <v>1.020015E7</v>
      </c>
      <c r="V6476" s="15">
        <v>3.0</v>
      </c>
      <c r="W6476" s="31">
        <v>0.0</v>
      </c>
      <c r="X6476" s="28">
        <v>2652039.0</v>
      </c>
    </row>
    <row r="6477" ht="15.75" customHeight="1">
      <c r="A6477" s="15">
        <v>5747.0</v>
      </c>
      <c r="B6477" s="15" t="s">
        <v>8449</v>
      </c>
      <c r="C6477" s="18">
        <v>42712.0</v>
      </c>
      <c r="D6477" s="18">
        <v>42716.0</v>
      </c>
      <c r="E6477" s="18">
        <f t="shared" si="1"/>
        <v>42716</v>
      </c>
      <c r="F6477" s="15" t="s">
        <v>55</v>
      </c>
      <c r="G6477" s="15" t="s">
        <v>2703</v>
      </c>
      <c r="H6477" s="15" t="s">
        <v>2704</v>
      </c>
      <c r="I6477" s="15" t="s">
        <v>59</v>
      </c>
      <c r="J6477" s="15" t="s">
        <v>60</v>
      </c>
      <c r="K6477" s="15" t="s">
        <v>28</v>
      </c>
      <c r="L6477" s="15" t="str">
        <f t="array" ref="L6477">_xlfn.XLOOKUP(M6477,reference_province_to_city!$A$2:$A$11,reference_province_to_city!$B$2:$B$11)</f>
        <v>Medan</v>
      </c>
      <c r="M6477" s="15" t="s">
        <v>11</v>
      </c>
      <c r="N6477" s="15">
        <v>20111.0</v>
      </c>
      <c r="O6477" s="15">
        <f t="array" ref="O6477">_xlfn.XLOOKUP(M6477,reference_postal_code!$B$2:$B$11,reference_postal_code!$A$2:$A$11)</f>
        <v>20111</v>
      </c>
      <c r="P6477" s="15" t="s">
        <v>77</v>
      </c>
      <c r="Q6477" s="15" t="s">
        <v>5489</v>
      </c>
      <c r="R6477" s="15" t="s">
        <v>110</v>
      </c>
      <c r="S6477" s="15" t="s">
        <v>111</v>
      </c>
      <c r="T6477" s="15" t="s">
        <v>5490</v>
      </c>
      <c r="U6477" s="28">
        <v>3743760.0</v>
      </c>
      <c r="V6477" s="15">
        <v>2.0</v>
      </c>
      <c r="W6477" s="31">
        <v>0.2</v>
      </c>
      <c r="X6477" s="28">
        <v>467970.0</v>
      </c>
    </row>
    <row r="6478" ht="15.75" customHeight="1">
      <c r="A6478" s="15">
        <v>1299.0</v>
      </c>
      <c r="B6478" s="15" t="s">
        <v>8450</v>
      </c>
      <c r="C6478" s="18">
        <v>42712.0</v>
      </c>
      <c r="D6478" s="18">
        <v>42716.0</v>
      </c>
      <c r="E6478" s="18">
        <f t="shared" si="1"/>
        <v>42716</v>
      </c>
      <c r="F6478" s="15" t="s">
        <v>114</v>
      </c>
      <c r="G6478" s="15" t="s">
        <v>716</v>
      </c>
      <c r="H6478" s="15" t="s">
        <v>717</v>
      </c>
      <c r="I6478" s="15" t="s">
        <v>128</v>
      </c>
      <c r="J6478" s="15" t="s">
        <v>60</v>
      </c>
      <c r="K6478" s="15" t="s">
        <v>19</v>
      </c>
      <c r="L6478" s="15" t="str">
        <f t="array" ref="L6478">_xlfn.XLOOKUP(M6478,reference_province_to_city!$A$2:$A$11,reference_province_to_city!$B$2:$B$11)</f>
        <v>Yogyakarta</v>
      </c>
      <c r="M6478" s="15" t="s">
        <v>18</v>
      </c>
      <c r="N6478" s="15">
        <v>55111.0</v>
      </c>
      <c r="O6478" s="15">
        <f t="array" ref="O6478">_xlfn.XLOOKUP(M6478,reference_postal_code!$B$2:$B$11,reference_postal_code!$A$2:$A$11)</f>
        <v>55111</v>
      </c>
      <c r="P6478" s="15" t="s">
        <v>77</v>
      </c>
      <c r="Q6478" s="15" t="s">
        <v>6136</v>
      </c>
      <c r="R6478" s="15" t="s">
        <v>110</v>
      </c>
      <c r="S6478" s="15" t="s">
        <v>111</v>
      </c>
      <c r="T6478" s="15" t="s">
        <v>6137</v>
      </c>
      <c r="U6478" s="28">
        <v>1724250.0</v>
      </c>
      <c r="V6478" s="15">
        <v>5.0</v>
      </c>
      <c r="W6478" s="31">
        <v>0.0</v>
      </c>
      <c r="X6478" s="28">
        <v>34485.0</v>
      </c>
    </row>
    <row r="6479" ht="15.75" customHeight="1">
      <c r="A6479" s="15">
        <v>3104.0</v>
      </c>
      <c r="B6479" s="15" t="s">
        <v>8451</v>
      </c>
      <c r="C6479" s="18">
        <v>42712.0</v>
      </c>
      <c r="D6479" s="18">
        <v>42716.0</v>
      </c>
      <c r="E6479" s="18">
        <f t="shared" si="1"/>
        <v>42716</v>
      </c>
      <c r="F6479" s="15" t="s">
        <v>55</v>
      </c>
      <c r="G6479" s="15" t="s">
        <v>3312</v>
      </c>
      <c r="H6479" s="15" t="s">
        <v>3313</v>
      </c>
      <c r="I6479" s="15" t="s">
        <v>76</v>
      </c>
      <c r="J6479" s="15" t="s">
        <v>60</v>
      </c>
      <c r="K6479" s="15" t="s">
        <v>19</v>
      </c>
      <c r="L6479" s="15" t="str">
        <f t="array" ref="L6479">_xlfn.XLOOKUP(M6479,reference_province_to_city!$A$2:$A$11,reference_province_to_city!$B$2:$B$11)</f>
        <v>Yogyakarta</v>
      </c>
      <c r="M6479" s="15" t="s">
        <v>18</v>
      </c>
      <c r="N6479" s="15">
        <v>55111.0</v>
      </c>
      <c r="O6479" s="15">
        <f t="array" ref="O6479">_xlfn.XLOOKUP(M6479,reference_postal_code!$B$2:$B$11,reference_postal_code!$A$2:$A$11)</f>
        <v>55111</v>
      </c>
      <c r="P6479" s="15" t="s">
        <v>77</v>
      </c>
      <c r="Q6479" s="15" t="s">
        <v>3921</v>
      </c>
      <c r="R6479" s="15" t="s">
        <v>65</v>
      </c>
      <c r="S6479" s="15" t="s">
        <v>83</v>
      </c>
      <c r="T6479" s="15" t="s">
        <v>3922</v>
      </c>
      <c r="U6479" s="28">
        <v>194355.0</v>
      </c>
      <c r="V6479" s="15">
        <v>7.0</v>
      </c>
      <c r="W6479" s="31">
        <v>0.7</v>
      </c>
      <c r="X6479" s="28">
        <v>-142527.0</v>
      </c>
    </row>
    <row r="6480" ht="15.75" customHeight="1">
      <c r="A6480" s="15">
        <v>3479.0</v>
      </c>
      <c r="B6480" s="15" t="s">
        <v>8452</v>
      </c>
      <c r="C6480" s="18">
        <v>42712.0</v>
      </c>
      <c r="D6480" s="18">
        <v>42718.0</v>
      </c>
      <c r="E6480" s="18">
        <f t="shared" si="1"/>
        <v>42718</v>
      </c>
      <c r="F6480" s="15" t="s">
        <v>55</v>
      </c>
      <c r="G6480" s="15" t="s">
        <v>2998</v>
      </c>
      <c r="H6480" s="15" t="s">
        <v>2999</v>
      </c>
      <c r="I6480" s="15" t="s">
        <v>128</v>
      </c>
      <c r="J6480" s="15" t="s">
        <v>60</v>
      </c>
      <c r="L6480" s="15" t="str">
        <f t="array" ref="L6480">_xlfn.XLOOKUP(M6480,reference_province_to_city!$A$2:$A$11,reference_province_to_city!$B$2:$B$11)</f>
        <v>Denpasar</v>
      </c>
      <c r="M6480" s="15" t="s">
        <v>24</v>
      </c>
      <c r="N6480" s="15">
        <v>80231.0</v>
      </c>
      <c r="O6480" s="15">
        <f t="array" ref="O6480">_xlfn.XLOOKUP(M6480,reference_postal_code!$B$2:$B$11,reference_postal_code!$A$2:$A$11)</f>
        <v>80231</v>
      </c>
      <c r="P6480" s="15" t="s">
        <v>63</v>
      </c>
      <c r="Q6480" s="15" t="s">
        <v>2011</v>
      </c>
      <c r="R6480" s="15" t="s">
        <v>65</v>
      </c>
      <c r="S6480" s="15" t="s">
        <v>93</v>
      </c>
      <c r="T6480" s="15" t="s">
        <v>2012</v>
      </c>
      <c r="U6480" s="28">
        <v>128400.0</v>
      </c>
      <c r="V6480" s="15">
        <v>2.0</v>
      </c>
      <c r="W6480" s="31">
        <v>0.0</v>
      </c>
      <c r="X6480" s="28">
        <v>37236.0</v>
      </c>
    </row>
    <row r="6481" ht="15.75" customHeight="1">
      <c r="A6481" s="15">
        <v>5591.0</v>
      </c>
      <c r="B6481" s="15" t="s">
        <v>8453</v>
      </c>
      <c r="C6481" s="18">
        <v>42712.0</v>
      </c>
      <c r="D6481" s="18">
        <v>42715.0</v>
      </c>
      <c r="E6481" s="18">
        <f t="shared" si="1"/>
        <v>42715</v>
      </c>
      <c r="F6481" s="15" t="s">
        <v>114</v>
      </c>
      <c r="G6481" s="15" t="s">
        <v>3415</v>
      </c>
      <c r="H6481" s="15" t="s">
        <v>3416</v>
      </c>
      <c r="I6481" s="15" t="s">
        <v>59</v>
      </c>
      <c r="J6481" s="15" t="s">
        <v>60</v>
      </c>
      <c r="K6481" s="15" t="s">
        <v>10</v>
      </c>
      <c r="L6481" s="15" t="str">
        <f t="array" ref="L6481">_xlfn.XLOOKUP(M6481,reference_province_to_city!$A$2:$A$11,reference_province_to_city!$B$2:$B$11)</f>
        <v>Jakarta</v>
      </c>
      <c r="M6481" s="15" t="s">
        <v>7</v>
      </c>
      <c r="O6481" s="15">
        <f t="array" ref="O6481">_xlfn.XLOOKUP(M6481,reference_postal_code!$B$2:$B$11,reference_postal_code!$A$2:$A$11)</f>
        <v>10110</v>
      </c>
      <c r="P6481" s="15" t="s">
        <v>117</v>
      </c>
      <c r="Q6481" s="15" t="s">
        <v>3541</v>
      </c>
      <c r="R6481" s="15" t="s">
        <v>65</v>
      </c>
      <c r="S6481" s="15" t="s">
        <v>87</v>
      </c>
      <c r="T6481" s="15" t="s">
        <v>3542</v>
      </c>
      <c r="U6481" s="28">
        <v>5285700.0</v>
      </c>
      <c r="V6481" s="15">
        <v>2.0</v>
      </c>
      <c r="W6481" s="31">
        <v>0.0</v>
      </c>
      <c r="X6481" s="28">
        <v>1215711.0</v>
      </c>
    </row>
    <row r="6482" ht="15.75" customHeight="1">
      <c r="A6482" s="15">
        <v>9162.0</v>
      </c>
      <c r="B6482" s="15" t="s">
        <v>8448</v>
      </c>
      <c r="C6482" s="18">
        <v>42712.0</v>
      </c>
      <c r="D6482" s="18">
        <v>42716.0</v>
      </c>
      <c r="E6482" s="18">
        <f t="shared" si="1"/>
        <v>42716</v>
      </c>
      <c r="F6482" s="15" t="s">
        <v>55</v>
      </c>
      <c r="G6482" s="15" t="s">
        <v>2391</v>
      </c>
      <c r="H6482" s="15" t="s">
        <v>2392</v>
      </c>
      <c r="I6482" s="15" t="s">
        <v>59</v>
      </c>
      <c r="J6482" s="15" t="s">
        <v>60</v>
      </c>
      <c r="K6482" s="15" t="s">
        <v>14</v>
      </c>
      <c r="L6482" s="15" t="str">
        <f t="array" ref="L6482">_xlfn.XLOOKUP(M6482,reference_province_to_city!$A$2:$A$11,reference_province_to_city!$B$2:$B$11)</f>
        <v>Bandung</v>
      </c>
      <c r="M6482" s="15" t="s">
        <v>12</v>
      </c>
      <c r="N6482" s="15">
        <v>40111.0</v>
      </c>
      <c r="O6482" s="15">
        <f t="array" ref="O6482">_xlfn.XLOOKUP(M6482,reference_postal_code!$B$2:$B$11,reference_postal_code!$A$2:$A$11)</f>
        <v>40111</v>
      </c>
      <c r="P6482" s="15" t="s">
        <v>117</v>
      </c>
      <c r="Q6482" s="15" t="s">
        <v>6676</v>
      </c>
      <c r="R6482" s="15" t="s">
        <v>106</v>
      </c>
      <c r="S6482" s="15" t="s">
        <v>183</v>
      </c>
      <c r="T6482" s="15" t="s">
        <v>6677</v>
      </c>
      <c r="U6482" s="28">
        <v>6087900.0</v>
      </c>
      <c r="V6482" s="15">
        <v>7.0</v>
      </c>
      <c r="W6482" s="31">
        <v>0.0</v>
      </c>
      <c r="X6482" s="28">
        <v>487032.0</v>
      </c>
    </row>
    <row r="6483" ht="15.75" customHeight="1">
      <c r="A6483" s="15">
        <v>5590.0</v>
      </c>
      <c r="B6483" s="15" t="s">
        <v>8453</v>
      </c>
      <c r="C6483" s="18">
        <v>42712.0</v>
      </c>
      <c r="D6483" s="18">
        <v>42715.0</v>
      </c>
      <c r="E6483" s="18">
        <f t="shared" si="1"/>
        <v>42715</v>
      </c>
      <c r="F6483" s="15" t="s">
        <v>114</v>
      </c>
      <c r="G6483" s="15" t="s">
        <v>3415</v>
      </c>
      <c r="H6483" s="15" t="s">
        <v>3416</v>
      </c>
      <c r="I6483" s="15" t="s">
        <v>59</v>
      </c>
      <c r="J6483" s="15" t="s">
        <v>60</v>
      </c>
      <c r="K6483" s="15" t="s">
        <v>10</v>
      </c>
      <c r="L6483" s="15" t="str">
        <f t="array" ref="L6483">_xlfn.XLOOKUP(M6483,reference_province_to_city!$A$2:$A$11,reference_province_to_city!$B$2:$B$11)</f>
        <v>Jakarta</v>
      </c>
      <c r="M6483" s="15" t="s">
        <v>7</v>
      </c>
      <c r="N6483" s="15">
        <v>10110.0</v>
      </c>
      <c r="O6483" s="15">
        <f t="array" ref="O6483">_xlfn.XLOOKUP(M6483,reference_postal_code!$B$2:$B$11,reference_postal_code!$A$2:$A$11)</f>
        <v>10110</v>
      </c>
      <c r="P6483" s="15" t="s">
        <v>117</v>
      </c>
      <c r="Q6483" s="15" t="s">
        <v>3587</v>
      </c>
      <c r="R6483" s="15" t="s">
        <v>65</v>
      </c>
      <c r="S6483" s="15" t="s">
        <v>87</v>
      </c>
      <c r="T6483" s="15" t="s">
        <v>3588</v>
      </c>
      <c r="U6483" s="28">
        <v>510750.0</v>
      </c>
      <c r="V6483" s="15">
        <v>3.0</v>
      </c>
      <c r="W6483" s="31">
        <v>0.0</v>
      </c>
      <c r="X6483" s="28">
        <v>143010.0</v>
      </c>
    </row>
    <row r="6484" ht="15.75" customHeight="1">
      <c r="A6484" s="15">
        <v>5749.0</v>
      </c>
      <c r="B6484" s="15" t="s">
        <v>8449</v>
      </c>
      <c r="C6484" s="18">
        <v>42712.0</v>
      </c>
      <c r="D6484" s="18">
        <v>42716.0</v>
      </c>
      <c r="E6484" s="18">
        <f t="shared" si="1"/>
        <v>42716</v>
      </c>
      <c r="F6484" s="15" t="s">
        <v>55</v>
      </c>
      <c r="G6484" s="15" t="s">
        <v>2703</v>
      </c>
      <c r="H6484" s="15" t="s">
        <v>2704</v>
      </c>
      <c r="I6484" s="15" t="s">
        <v>59</v>
      </c>
      <c r="J6484" s="15" t="s">
        <v>60</v>
      </c>
      <c r="K6484" s="15" t="s">
        <v>28</v>
      </c>
      <c r="L6484" s="15" t="str">
        <f t="array" ref="L6484">_xlfn.XLOOKUP(M6484,reference_province_to_city!$A$2:$A$11,reference_province_to_city!$B$2:$B$11)</f>
        <v>Medan</v>
      </c>
      <c r="M6484" s="15" t="s">
        <v>11</v>
      </c>
      <c r="N6484" s="15">
        <v>20111.0</v>
      </c>
      <c r="O6484" s="15">
        <f t="array" ref="O6484">_xlfn.XLOOKUP(M6484,reference_postal_code!$B$2:$B$11,reference_postal_code!$A$2:$A$11)</f>
        <v>20111</v>
      </c>
      <c r="P6484" s="15" t="s">
        <v>77</v>
      </c>
      <c r="Q6484" s="15" t="s">
        <v>689</v>
      </c>
      <c r="R6484" s="15" t="s">
        <v>110</v>
      </c>
      <c r="S6484" s="15" t="s">
        <v>149</v>
      </c>
      <c r="T6484" s="15" t="s">
        <v>690</v>
      </c>
      <c r="U6484" s="28">
        <v>248400.0</v>
      </c>
      <c r="V6484" s="15">
        <v>3.0</v>
      </c>
      <c r="W6484" s="31">
        <v>0.2</v>
      </c>
      <c r="X6484" s="28">
        <v>-37260.0</v>
      </c>
    </row>
    <row r="6485" ht="15.75" customHeight="1">
      <c r="A6485" s="15">
        <v>37.0</v>
      </c>
      <c r="B6485" s="15" t="s">
        <v>8454</v>
      </c>
      <c r="C6485" s="18">
        <v>42712.0</v>
      </c>
      <c r="D6485" s="18">
        <v>42714.0</v>
      </c>
      <c r="E6485" s="18">
        <f t="shared" si="1"/>
        <v>42714</v>
      </c>
      <c r="F6485" s="15" t="s">
        <v>125</v>
      </c>
      <c r="G6485" s="15" t="s">
        <v>6182</v>
      </c>
      <c r="H6485" s="15" t="s">
        <v>6183</v>
      </c>
      <c r="I6485" s="15" t="s">
        <v>128</v>
      </c>
      <c r="J6485" s="15" t="s">
        <v>60</v>
      </c>
      <c r="K6485" s="15" t="s">
        <v>17</v>
      </c>
      <c r="L6485" s="15" t="str">
        <f t="array" ref="L6485">_xlfn.XLOOKUP(M6485,reference_province_to_city!$A$2:$A$11,reference_province_to_city!$B$2:$B$11)</f>
        <v>Semarang</v>
      </c>
      <c r="M6485" s="15" t="s">
        <v>15</v>
      </c>
      <c r="N6485" s="15">
        <v>50111.0</v>
      </c>
      <c r="O6485" s="15">
        <f t="array" ref="O6485">_xlfn.XLOOKUP(M6485,reference_postal_code!$B$2:$B$11,reference_postal_code!$A$2:$A$11)</f>
        <v>50111</v>
      </c>
      <c r="P6485" s="15" t="s">
        <v>77</v>
      </c>
      <c r="Q6485" s="15" t="s">
        <v>7933</v>
      </c>
      <c r="R6485" s="15" t="s">
        <v>106</v>
      </c>
      <c r="S6485" s="15" t="s">
        <v>139</v>
      </c>
      <c r="T6485" s="15" t="s">
        <v>7934</v>
      </c>
      <c r="U6485" s="28">
        <v>2863800.0</v>
      </c>
      <c r="V6485" s="15">
        <v>5.0</v>
      </c>
      <c r="W6485" s="31">
        <v>0.6</v>
      </c>
      <c r="X6485" s="28">
        <v>-2219445.0</v>
      </c>
    </row>
    <row r="6486" ht="15.75" customHeight="1">
      <c r="A6486" s="15">
        <v>3481.0</v>
      </c>
      <c r="B6486" s="15" t="s">
        <v>8452</v>
      </c>
      <c r="C6486" s="18">
        <v>42712.0</v>
      </c>
      <c r="D6486" s="18">
        <v>42718.0</v>
      </c>
      <c r="E6486" s="18">
        <f t="shared" si="1"/>
        <v>42718</v>
      </c>
      <c r="F6486" s="15" t="s">
        <v>55</v>
      </c>
      <c r="G6486" s="15" t="s">
        <v>2998</v>
      </c>
      <c r="H6486" s="15" t="s">
        <v>2999</v>
      </c>
      <c r="I6486" s="15" t="s">
        <v>128</v>
      </c>
      <c r="J6486" s="15" t="s">
        <v>60</v>
      </c>
      <c r="K6486" s="15" t="s">
        <v>26</v>
      </c>
      <c r="L6486" s="15" t="str">
        <f t="array" ref="L6486">_xlfn.XLOOKUP(M6486,reference_province_to_city!$A$2:$A$11,reference_province_to_city!$B$2:$B$11)</f>
        <v>Denpasar</v>
      </c>
      <c r="M6486" s="15" t="s">
        <v>24</v>
      </c>
      <c r="N6486" s="15">
        <v>80231.0</v>
      </c>
      <c r="O6486" s="15">
        <f t="array" ref="O6486">_xlfn.XLOOKUP(M6486,reference_postal_code!$B$2:$B$11,reference_postal_code!$A$2:$A$11)</f>
        <v>80231</v>
      </c>
      <c r="P6486" s="15" t="s">
        <v>63</v>
      </c>
      <c r="Q6486" s="15" t="s">
        <v>913</v>
      </c>
      <c r="R6486" s="15" t="s">
        <v>106</v>
      </c>
      <c r="S6486" s="15" t="s">
        <v>218</v>
      </c>
      <c r="T6486" s="15" t="s">
        <v>914</v>
      </c>
      <c r="U6486" s="28">
        <v>2.132496E7</v>
      </c>
      <c r="V6486" s="15">
        <v>6.0</v>
      </c>
      <c r="W6486" s="31">
        <v>0.2</v>
      </c>
      <c r="X6486" s="28">
        <v>-2932182.0</v>
      </c>
    </row>
    <row r="6487" ht="15.75" customHeight="1">
      <c r="A6487" s="15">
        <v>36.0</v>
      </c>
      <c r="B6487" s="15" t="s">
        <v>8454</v>
      </c>
      <c r="C6487" s="18">
        <v>42712.0</v>
      </c>
      <c r="D6487" s="18">
        <v>42714.0</v>
      </c>
      <c r="E6487" s="18">
        <f t="shared" si="1"/>
        <v>42714</v>
      </c>
      <c r="F6487" s="15" t="s">
        <v>125</v>
      </c>
      <c r="G6487" s="15" t="s">
        <v>6182</v>
      </c>
      <c r="H6487" s="15" t="s">
        <v>6183</v>
      </c>
      <c r="I6487" s="15" t="s">
        <v>128</v>
      </c>
      <c r="J6487" s="15" t="s">
        <v>60</v>
      </c>
      <c r="L6487" s="15" t="str">
        <f t="array" ref="L6487">_xlfn.XLOOKUP(M6487,reference_province_to_city!$A$2:$A$11,reference_province_to_city!$B$2:$B$11)</f>
        <v>Semarang</v>
      </c>
      <c r="M6487" s="15" t="s">
        <v>15</v>
      </c>
      <c r="N6487" s="15">
        <v>50111.0</v>
      </c>
      <c r="O6487" s="15">
        <f t="array" ref="O6487">_xlfn.XLOOKUP(M6487,reference_postal_code!$B$2:$B$11,reference_postal_code!$A$2:$A$11)</f>
        <v>50111</v>
      </c>
      <c r="P6487" s="15" t="s">
        <v>77</v>
      </c>
      <c r="Q6487" s="15" t="s">
        <v>120</v>
      </c>
      <c r="R6487" s="15" t="s">
        <v>110</v>
      </c>
      <c r="S6487" s="15" t="s">
        <v>111</v>
      </c>
      <c r="T6487" s="15" t="s">
        <v>121</v>
      </c>
      <c r="U6487" s="28">
        <v>1.646316E7</v>
      </c>
      <c r="V6487" s="15">
        <v>7.0</v>
      </c>
      <c r="W6487" s="31">
        <v>0.2</v>
      </c>
      <c r="X6487" s="28">
        <v>1852105.0</v>
      </c>
    </row>
    <row r="6488" ht="15.75" customHeight="1">
      <c r="A6488" s="15">
        <v>5748.0</v>
      </c>
      <c r="B6488" s="15" t="s">
        <v>8449</v>
      </c>
      <c r="C6488" s="18">
        <v>42712.0</v>
      </c>
      <c r="D6488" s="18">
        <v>42716.0</v>
      </c>
      <c r="E6488" s="18">
        <f t="shared" si="1"/>
        <v>42716</v>
      </c>
      <c r="F6488" s="15" t="s">
        <v>55</v>
      </c>
      <c r="G6488" s="15" t="s">
        <v>2703</v>
      </c>
      <c r="H6488" s="15" t="s">
        <v>2704</v>
      </c>
      <c r="I6488" s="15" t="s">
        <v>59</v>
      </c>
      <c r="J6488" s="15" t="s">
        <v>60</v>
      </c>
      <c r="K6488" s="15" t="s">
        <v>28</v>
      </c>
      <c r="L6488" s="15" t="str">
        <f t="array" ref="L6488">_xlfn.XLOOKUP(M6488,reference_province_to_city!$A$2:$A$11,reference_province_to_city!$B$2:$B$11)</f>
        <v>Medan</v>
      </c>
      <c r="M6488" s="15" t="s">
        <v>11</v>
      </c>
      <c r="N6488" s="15">
        <v>20111.0</v>
      </c>
      <c r="O6488" s="15">
        <f t="array" ref="O6488">_xlfn.XLOOKUP(M6488,reference_postal_code!$B$2:$B$11,reference_postal_code!$A$2:$A$11)</f>
        <v>20111</v>
      </c>
      <c r="P6488" s="15" t="s">
        <v>77</v>
      </c>
      <c r="Q6488" s="15" t="s">
        <v>2524</v>
      </c>
      <c r="R6488" s="15" t="s">
        <v>110</v>
      </c>
      <c r="S6488" s="15" t="s">
        <v>149</v>
      </c>
      <c r="T6488" s="15" t="s">
        <v>2525</v>
      </c>
      <c r="U6488" s="28">
        <v>1021680.0</v>
      </c>
      <c r="V6488" s="15">
        <v>3.0</v>
      </c>
      <c r="W6488" s="31">
        <v>0.2</v>
      </c>
      <c r="X6488" s="28">
        <v>268191.0</v>
      </c>
    </row>
    <row r="6489" ht="15.75" customHeight="1">
      <c r="A6489" s="15">
        <v>3480.0</v>
      </c>
      <c r="B6489" s="15" t="s">
        <v>8452</v>
      </c>
      <c r="C6489" s="18">
        <v>42712.0</v>
      </c>
      <c r="D6489" s="18">
        <v>42718.0</v>
      </c>
      <c r="E6489" s="18">
        <f t="shared" si="1"/>
        <v>42718</v>
      </c>
      <c r="F6489" s="15" t="s">
        <v>55</v>
      </c>
      <c r="G6489" s="15" t="s">
        <v>2998</v>
      </c>
      <c r="H6489" s="15" t="s">
        <v>2999</v>
      </c>
      <c r="I6489" s="15" t="s">
        <v>128</v>
      </c>
      <c r="J6489" s="15" t="s">
        <v>60</v>
      </c>
      <c r="K6489" s="15" t="s">
        <v>26</v>
      </c>
      <c r="L6489" s="15" t="str">
        <f t="array" ref="L6489">_xlfn.XLOOKUP(M6489,reference_province_to_city!$A$2:$A$11,reference_province_to_city!$B$2:$B$11)</f>
        <v>Denpasar</v>
      </c>
      <c r="M6489" s="15" t="s">
        <v>24</v>
      </c>
      <c r="N6489" s="15">
        <v>80231.0</v>
      </c>
      <c r="O6489" s="15">
        <f t="array" ref="O6489">_xlfn.XLOOKUP(M6489,reference_postal_code!$B$2:$B$11,reference_postal_code!$A$2:$A$11)</f>
        <v>80231</v>
      </c>
      <c r="P6489" s="15" t="s">
        <v>63</v>
      </c>
      <c r="Q6489" s="15" t="s">
        <v>486</v>
      </c>
      <c r="R6489" s="15" t="s">
        <v>65</v>
      </c>
      <c r="S6489" s="15" t="s">
        <v>66</v>
      </c>
      <c r="T6489" s="15" t="s">
        <v>487</v>
      </c>
      <c r="U6489" s="28">
        <v>680400.0</v>
      </c>
      <c r="V6489" s="15">
        <v>7.0</v>
      </c>
      <c r="W6489" s="31">
        <v>0.0</v>
      </c>
      <c r="X6489" s="28">
        <v>326592.0</v>
      </c>
    </row>
    <row r="6490" ht="15.75" customHeight="1">
      <c r="A6490" s="15">
        <v>8441.0</v>
      </c>
      <c r="B6490" s="15" t="s">
        <v>8455</v>
      </c>
      <c r="C6490" s="18">
        <v>42712.0</v>
      </c>
      <c r="D6490" s="18">
        <v>42716.0</v>
      </c>
      <c r="E6490" s="18">
        <f t="shared" si="1"/>
        <v>42716</v>
      </c>
      <c r="F6490" s="15" t="s">
        <v>114</v>
      </c>
      <c r="G6490" s="15" t="s">
        <v>5306</v>
      </c>
      <c r="H6490" s="15" t="s">
        <v>5307</v>
      </c>
      <c r="I6490" s="15" t="s">
        <v>76</v>
      </c>
      <c r="J6490" s="15" t="s">
        <v>60</v>
      </c>
      <c r="K6490" s="15" t="s">
        <v>33</v>
      </c>
      <c r="L6490" s="15" t="str">
        <f t="array" ref="L6490">_xlfn.XLOOKUP(M6490,reference_province_to_city!$A$2:$A$11,reference_province_to_city!$B$2:$B$11)</f>
        <v>Makassar</v>
      </c>
      <c r="M6490" s="15" t="s">
        <v>25</v>
      </c>
      <c r="N6490" s="15">
        <v>90111.0</v>
      </c>
      <c r="O6490" s="15">
        <f t="array" ref="O6490">_xlfn.XLOOKUP(M6490,reference_postal_code!$B$2:$B$11,reference_postal_code!$A$2:$A$11)</f>
        <v>90111</v>
      </c>
      <c r="P6490" s="15" t="s">
        <v>63</v>
      </c>
      <c r="Q6490" s="15" t="s">
        <v>5072</v>
      </c>
      <c r="R6490" s="15" t="s">
        <v>65</v>
      </c>
      <c r="S6490" s="15" t="s">
        <v>66</v>
      </c>
      <c r="T6490" s="15" t="s">
        <v>5073</v>
      </c>
      <c r="U6490" s="28">
        <v>158760.0</v>
      </c>
      <c r="V6490" s="15">
        <v>3.0</v>
      </c>
      <c r="W6490" s="31">
        <v>0.2</v>
      </c>
      <c r="X6490" s="28">
        <v>51597.0</v>
      </c>
    </row>
    <row r="6491" ht="15.75" customHeight="1">
      <c r="A6491" s="15">
        <v>4752.0</v>
      </c>
      <c r="B6491" s="15" t="s">
        <v>8456</v>
      </c>
      <c r="C6491" s="18">
        <v>42713.0</v>
      </c>
      <c r="D6491" s="18">
        <v>42717.0</v>
      </c>
      <c r="E6491" s="18">
        <f t="shared" si="1"/>
        <v>42717</v>
      </c>
      <c r="F6491" s="15" t="s">
        <v>55</v>
      </c>
      <c r="G6491" s="15" t="s">
        <v>1442</v>
      </c>
      <c r="H6491" s="15" t="s">
        <v>1443</v>
      </c>
      <c r="I6491" s="15" t="s">
        <v>59</v>
      </c>
      <c r="J6491" s="15" t="s">
        <v>60</v>
      </c>
      <c r="K6491" s="15" t="s">
        <v>22</v>
      </c>
      <c r="L6491" s="15" t="str">
        <f t="array" ref="L6491">_xlfn.XLOOKUP(M6491,reference_province_to_city!$A$2:$A$11,reference_province_to_city!$B$2:$B$11)</f>
        <v>Surabaya</v>
      </c>
      <c r="M6491" s="15" t="s">
        <v>20</v>
      </c>
      <c r="N6491" s="15">
        <v>60231.0</v>
      </c>
      <c r="O6491" s="15">
        <f t="array" ref="O6491">_xlfn.XLOOKUP(M6491,reference_postal_code!$B$2:$B$11,reference_postal_code!$A$2:$A$11)</f>
        <v>60231</v>
      </c>
      <c r="P6491" s="15" t="s">
        <v>166</v>
      </c>
      <c r="Q6491" s="15" t="s">
        <v>4464</v>
      </c>
      <c r="R6491" s="15" t="s">
        <v>110</v>
      </c>
      <c r="S6491" s="15" t="s">
        <v>111</v>
      </c>
      <c r="T6491" s="15" t="s">
        <v>4465</v>
      </c>
      <c r="U6491" s="28">
        <v>610200.0</v>
      </c>
      <c r="V6491" s="15">
        <v>3.0</v>
      </c>
      <c r="W6491" s="31">
        <v>0.2</v>
      </c>
      <c r="X6491" s="28">
        <v>-137295.0</v>
      </c>
    </row>
    <row r="6492" ht="15.75" customHeight="1">
      <c r="A6492" s="15">
        <v>4980.0</v>
      </c>
      <c r="B6492" s="15" t="s">
        <v>8457</v>
      </c>
      <c r="C6492" s="18">
        <v>42713.0</v>
      </c>
      <c r="D6492" s="18">
        <v>42717.0</v>
      </c>
      <c r="E6492" s="18">
        <f t="shared" si="1"/>
        <v>42717</v>
      </c>
      <c r="F6492" s="15" t="s">
        <v>114</v>
      </c>
      <c r="G6492" s="15" t="s">
        <v>2077</v>
      </c>
      <c r="H6492" s="15" t="s">
        <v>2078</v>
      </c>
      <c r="I6492" s="15" t="s">
        <v>128</v>
      </c>
      <c r="J6492" s="15" t="s">
        <v>60</v>
      </c>
      <c r="K6492" s="15" t="s">
        <v>31</v>
      </c>
      <c r="L6492" s="15" t="str">
        <f t="array" ref="L6492">_xlfn.XLOOKUP(M6492,reference_province_to_city!$A$2:$A$11,reference_province_to_city!$B$2:$B$11)</f>
        <v>Balikpapan</v>
      </c>
      <c r="M6492" s="15" t="s">
        <v>21</v>
      </c>
      <c r="N6492" s="15">
        <v>76114.0</v>
      </c>
      <c r="O6492" s="15">
        <f t="array" ref="O6492">_xlfn.XLOOKUP(M6492,reference_postal_code!$B$2:$B$11,reference_postal_code!$A$2:$A$11)</f>
        <v>76114</v>
      </c>
      <c r="P6492" s="15" t="s">
        <v>166</v>
      </c>
      <c r="Q6492" s="15" t="s">
        <v>1835</v>
      </c>
      <c r="R6492" s="15" t="s">
        <v>65</v>
      </c>
      <c r="S6492" s="15" t="s">
        <v>226</v>
      </c>
      <c r="T6492" s="15" t="s">
        <v>1836</v>
      </c>
      <c r="U6492" s="28">
        <v>308520.0</v>
      </c>
      <c r="V6492" s="15">
        <v>3.0</v>
      </c>
      <c r="W6492" s="31">
        <v>0.2</v>
      </c>
      <c r="X6492" s="28">
        <v>23139.0</v>
      </c>
    </row>
    <row r="6493" ht="15.75" customHeight="1">
      <c r="A6493" s="15">
        <v>4982.0</v>
      </c>
      <c r="B6493" s="15" t="s">
        <v>8457</v>
      </c>
      <c r="C6493" s="18">
        <v>42713.0</v>
      </c>
      <c r="D6493" s="18">
        <v>42717.0</v>
      </c>
      <c r="E6493" s="18">
        <f t="shared" si="1"/>
        <v>42717</v>
      </c>
      <c r="F6493" s="15" t="s">
        <v>114</v>
      </c>
      <c r="G6493" s="15" t="s">
        <v>2077</v>
      </c>
      <c r="H6493" s="15" t="s">
        <v>2078</v>
      </c>
      <c r="I6493" s="15" t="s">
        <v>128</v>
      </c>
      <c r="J6493" s="15" t="s">
        <v>60</v>
      </c>
      <c r="K6493" s="15" t="s">
        <v>31</v>
      </c>
      <c r="L6493" s="15" t="str">
        <f t="array" ref="L6493">_xlfn.XLOOKUP(M6493,reference_province_to_city!$A$2:$A$11,reference_province_to_city!$B$2:$B$11)</f>
        <v>Balikpapan</v>
      </c>
      <c r="M6493" s="15" t="s">
        <v>21</v>
      </c>
      <c r="N6493" s="15">
        <v>76114.0</v>
      </c>
      <c r="O6493" s="15">
        <f t="array" ref="O6493">_xlfn.XLOOKUP(M6493,reference_postal_code!$B$2:$B$11,reference_postal_code!$A$2:$A$11)</f>
        <v>76114</v>
      </c>
      <c r="P6493" s="15" t="s">
        <v>166</v>
      </c>
      <c r="Q6493" s="15" t="s">
        <v>4318</v>
      </c>
      <c r="R6493" s="15" t="s">
        <v>110</v>
      </c>
      <c r="S6493" s="15" t="s">
        <v>149</v>
      </c>
      <c r="T6493" s="15" t="s">
        <v>4319</v>
      </c>
      <c r="U6493" s="28">
        <v>285600.0</v>
      </c>
      <c r="V6493" s="15">
        <v>4.0</v>
      </c>
      <c r="W6493" s="31">
        <v>0.2</v>
      </c>
      <c r="X6493" s="28">
        <v>-21420.0</v>
      </c>
    </row>
    <row r="6494" ht="15.75" customHeight="1">
      <c r="A6494" s="15">
        <v>2033.0</v>
      </c>
      <c r="B6494" s="15" t="s">
        <v>8458</v>
      </c>
      <c r="C6494" s="18">
        <v>42713.0</v>
      </c>
      <c r="D6494" s="18">
        <v>42717.0</v>
      </c>
      <c r="E6494" s="18">
        <f t="shared" si="1"/>
        <v>42717</v>
      </c>
      <c r="F6494" s="15" t="s">
        <v>55</v>
      </c>
      <c r="G6494" s="15" t="s">
        <v>1345</v>
      </c>
      <c r="H6494" s="15" t="s">
        <v>1346</v>
      </c>
      <c r="I6494" s="15" t="s">
        <v>128</v>
      </c>
      <c r="J6494" s="15" t="s">
        <v>60</v>
      </c>
      <c r="K6494" s="15" t="s">
        <v>33</v>
      </c>
      <c r="L6494" s="15" t="str">
        <f t="array" ref="L6494">_xlfn.XLOOKUP(M6494,reference_province_to_city!$A$2:$A$11,reference_province_to_city!$B$2:$B$11)</f>
        <v>Makassar</v>
      </c>
      <c r="M6494" s="15" t="s">
        <v>25</v>
      </c>
      <c r="N6494" s="15">
        <v>90111.0</v>
      </c>
      <c r="O6494" s="15">
        <f t="array" ref="O6494">_xlfn.XLOOKUP(M6494,reference_postal_code!$B$2:$B$11,reference_postal_code!$A$2:$A$11)</f>
        <v>90111</v>
      </c>
      <c r="P6494" s="15" t="s">
        <v>63</v>
      </c>
      <c r="Q6494" s="15" t="s">
        <v>5368</v>
      </c>
      <c r="R6494" s="15" t="s">
        <v>65</v>
      </c>
      <c r="S6494" s="15" t="s">
        <v>66</v>
      </c>
      <c r="T6494" s="15" t="s">
        <v>5369</v>
      </c>
      <c r="U6494" s="28">
        <v>140880.0</v>
      </c>
      <c r="V6494" s="15">
        <v>2.0</v>
      </c>
      <c r="W6494" s="31">
        <v>0.2</v>
      </c>
      <c r="X6494" s="28">
        <v>49308.0</v>
      </c>
    </row>
    <row r="6495" ht="15.75" customHeight="1">
      <c r="A6495" s="15">
        <v>3258.0</v>
      </c>
      <c r="B6495" s="15" t="s">
        <v>8459</v>
      </c>
      <c r="C6495" s="18">
        <v>42713.0</v>
      </c>
      <c r="D6495" s="18">
        <v>42718.0</v>
      </c>
      <c r="E6495" s="18">
        <f t="shared" si="1"/>
        <v>42718</v>
      </c>
      <c r="F6495" s="15" t="s">
        <v>114</v>
      </c>
      <c r="G6495" s="15" t="s">
        <v>883</v>
      </c>
      <c r="H6495" s="15" t="s">
        <v>884</v>
      </c>
      <c r="I6495" s="15" t="s">
        <v>128</v>
      </c>
      <c r="J6495" s="15" t="s">
        <v>60</v>
      </c>
      <c r="K6495" s="15" t="s">
        <v>10</v>
      </c>
      <c r="L6495" s="15" t="str">
        <f t="array" ref="L6495">_xlfn.XLOOKUP(M6495,reference_province_to_city!$A$2:$A$11,reference_province_to_city!$B$2:$B$11)</f>
        <v>Jakarta</v>
      </c>
      <c r="M6495" s="15" t="s">
        <v>7</v>
      </c>
      <c r="N6495" s="15">
        <v>10110.0</v>
      </c>
      <c r="O6495" s="15">
        <f t="array" ref="O6495">_xlfn.XLOOKUP(M6495,reference_postal_code!$B$2:$B$11,reference_postal_code!$A$2:$A$11)</f>
        <v>10110</v>
      </c>
      <c r="P6495" s="15" t="s">
        <v>117</v>
      </c>
      <c r="Q6495" s="15" t="s">
        <v>4587</v>
      </c>
      <c r="R6495" s="15" t="s">
        <v>106</v>
      </c>
      <c r="S6495" s="15" t="s">
        <v>218</v>
      </c>
      <c r="T6495" s="15" t="s">
        <v>4588</v>
      </c>
      <c r="U6495" s="28">
        <v>1199610.0</v>
      </c>
      <c r="V6495" s="15">
        <v>3.0</v>
      </c>
      <c r="W6495" s="31">
        <v>0.4</v>
      </c>
      <c r="X6495" s="28">
        <v>-439857.0</v>
      </c>
    </row>
    <row r="6496" ht="15.75" customHeight="1">
      <c r="A6496" s="15">
        <v>3739.0</v>
      </c>
      <c r="B6496" s="15" t="s">
        <v>8460</v>
      </c>
      <c r="C6496" s="18">
        <v>42713.0</v>
      </c>
      <c r="D6496" s="18">
        <v>42717.0</v>
      </c>
      <c r="E6496" s="18">
        <f t="shared" si="1"/>
        <v>42717</v>
      </c>
      <c r="F6496" s="15" t="s">
        <v>55</v>
      </c>
      <c r="G6496" s="15" t="s">
        <v>4430</v>
      </c>
      <c r="H6496" s="15" t="s">
        <v>4431</v>
      </c>
      <c r="I6496" s="15" t="s">
        <v>59</v>
      </c>
      <c r="J6496" s="15" t="s">
        <v>60</v>
      </c>
      <c r="K6496" s="15" t="s">
        <v>29</v>
      </c>
      <c r="L6496" s="15" t="str">
        <f t="array" ref="L6496">_xlfn.XLOOKUP(M6496,reference_province_to_city!$A$2:$A$11,reference_province_to_city!$B$2:$B$11)</f>
        <v>Palembang</v>
      </c>
      <c r="M6496" s="15" t="s">
        <v>13</v>
      </c>
      <c r="N6496" s="15">
        <v>30111.0</v>
      </c>
      <c r="O6496" s="15">
        <f t="array" ref="O6496">_xlfn.XLOOKUP(M6496,reference_postal_code!$B$2:$B$11,reference_postal_code!$A$2:$A$11)</f>
        <v>30111</v>
      </c>
      <c r="P6496" s="15" t="s">
        <v>77</v>
      </c>
      <c r="Q6496" s="15" t="s">
        <v>1483</v>
      </c>
      <c r="R6496" s="15" t="s">
        <v>110</v>
      </c>
      <c r="S6496" s="15" t="s">
        <v>111</v>
      </c>
      <c r="T6496" s="15" t="s">
        <v>1484</v>
      </c>
      <c r="U6496" s="28">
        <v>163500.0</v>
      </c>
      <c r="V6496" s="15">
        <v>1.0</v>
      </c>
      <c r="W6496" s="31">
        <v>0.0</v>
      </c>
      <c r="X6496" s="28">
        <v>45780.0</v>
      </c>
    </row>
    <row r="6497" ht="15.75" customHeight="1">
      <c r="A6497" s="15">
        <v>1313.0</v>
      </c>
      <c r="B6497" s="15" t="s">
        <v>8461</v>
      </c>
      <c r="C6497" s="18">
        <v>42713.0</v>
      </c>
      <c r="D6497" s="18">
        <v>42717.0</v>
      </c>
      <c r="E6497" s="18">
        <f t="shared" si="1"/>
        <v>42717</v>
      </c>
      <c r="F6497" s="15" t="s">
        <v>55</v>
      </c>
      <c r="G6497" s="15" t="s">
        <v>5666</v>
      </c>
      <c r="H6497" s="15" t="s">
        <v>5667</v>
      </c>
      <c r="I6497" s="15" t="s">
        <v>59</v>
      </c>
      <c r="J6497" s="15" t="s">
        <v>60</v>
      </c>
      <c r="K6497" s="15" t="s">
        <v>31</v>
      </c>
      <c r="L6497" s="15" t="str">
        <f t="array" ref="L6497">_xlfn.XLOOKUP(M6497,reference_province_to_city!$A$2:$A$11,reference_province_to_city!$B$2:$B$11)</f>
        <v>Balikpapan</v>
      </c>
      <c r="M6497" s="15" t="s">
        <v>21</v>
      </c>
      <c r="N6497" s="15">
        <v>76114.0</v>
      </c>
      <c r="O6497" s="15">
        <f t="array" ref="O6497">_xlfn.XLOOKUP(M6497,reference_postal_code!$B$2:$B$11,reference_postal_code!$A$2:$A$11)</f>
        <v>76114</v>
      </c>
      <c r="P6497" s="15" t="s">
        <v>166</v>
      </c>
      <c r="Q6497" s="15" t="s">
        <v>4679</v>
      </c>
      <c r="R6497" s="15" t="s">
        <v>65</v>
      </c>
      <c r="S6497" s="15" t="s">
        <v>79</v>
      </c>
      <c r="T6497" s="15" t="s">
        <v>4680</v>
      </c>
      <c r="U6497" s="28">
        <v>1831800.0</v>
      </c>
      <c r="V6497" s="15">
        <v>4.0</v>
      </c>
      <c r="W6497" s="31">
        <v>0.0</v>
      </c>
      <c r="X6497" s="28">
        <v>842628.0</v>
      </c>
    </row>
    <row r="6498" ht="15.75" customHeight="1">
      <c r="A6498" s="15">
        <v>4981.0</v>
      </c>
      <c r="B6498" s="15" t="s">
        <v>8457</v>
      </c>
      <c r="C6498" s="18">
        <v>42713.0</v>
      </c>
      <c r="D6498" s="18">
        <v>42717.0</v>
      </c>
      <c r="E6498" s="18">
        <f t="shared" si="1"/>
        <v>42717</v>
      </c>
      <c r="F6498" s="15" t="s">
        <v>114</v>
      </c>
      <c r="G6498" s="15" t="s">
        <v>2077</v>
      </c>
      <c r="H6498" s="15" t="s">
        <v>2078</v>
      </c>
      <c r="I6498" s="15" t="s">
        <v>128</v>
      </c>
      <c r="J6498" s="15" t="s">
        <v>60</v>
      </c>
      <c r="K6498" s="15" t="s">
        <v>31</v>
      </c>
      <c r="L6498" s="15" t="str">
        <f t="array" ref="L6498">_xlfn.XLOOKUP(M6498,reference_province_to_city!$A$2:$A$11,reference_province_to_city!$B$2:$B$11)</f>
        <v>Balikpapan</v>
      </c>
      <c r="M6498" s="15" t="s">
        <v>21</v>
      </c>
      <c r="N6498" s="15">
        <v>76114.0</v>
      </c>
      <c r="O6498" s="15">
        <f t="array" ref="O6498">_xlfn.XLOOKUP(M6498,reference_postal_code!$B$2:$B$11,reference_postal_code!$A$2:$A$11)</f>
        <v>76114</v>
      </c>
      <c r="P6498" s="15" t="s">
        <v>166</v>
      </c>
      <c r="Q6498" s="15" t="s">
        <v>758</v>
      </c>
      <c r="R6498" s="15" t="s">
        <v>65</v>
      </c>
      <c r="S6498" s="15" t="s">
        <v>222</v>
      </c>
      <c r="T6498" s="15" t="s">
        <v>759</v>
      </c>
      <c r="U6498" s="28">
        <v>65340.0</v>
      </c>
      <c r="V6498" s="15">
        <v>2.0</v>
      </c>
      <c r="W6498" s="31">
        <v>0.8</v>
      </c>
      <c r="X6498" s="28">
        <v>-176418.0</v>
      </c>
    </row>
    <row r="6499" ht="15.75" customHeight="1">
      <c r="A6499" s="15">
        <v>3740.0</v>
      </c>
      <c r="B6499" s="15" t="s">
        <v>8460</v>
      </c>
      <c r="C6499" s="18">
        <v>42713.0</v>
      </c>
      <c r="D6499" s="18">
        <v>42717.0</v>
      </c>
      <c r="E6499" s="18">
        <f t="shared" si="1"/>
        <v>42717</v>
      </c>
      <c r="F6499" s="15" t="s">
        <v>55</v>
      </c>
      <c r="G6499" s="15" t="s">
        <v>4430</v>
      </c>
      <c r="H6499" s="15" t="s">
        <v>4431</v>
      </c>
      <c r="I6499" s="15" t="s">
        <v>59</v>
      </c>
      <c r="J6499" s="15" t="s">
        <v>60</v>
      </c>
      <c r="K6499" s="15" t="s">
        <v>29</v>
      </c>
      <c r="L6499" s="15" t="str">
        <f t="array" ref="L6499">_xlfn.XLOOKUP(M6499,reference_province_to_city!$A$2:$A$11,reference_province_to_city!$B$2:$B$11)</f>
        <v>Palembang</v>
      </c>
      <c r="M6499" s="15" t="s">
        <v>13</v>
      </c>
      <c r="N6499" s="15">
        <v>30111.0</v>
      </c>
      <c r="O6499" s="15">
        <f t="array" ref="O6499">_xlfn.XLOOKUP(M6499,reference_postal_code!$B$2:$B$11,reference_postal_code!$A$2:$A$11)</f>
        <v>30111</v>
      </c>
      <c r="P6499" s="15" t="s">
        <v>77</v>
      </c>
      <c r="Q6499" s="15" t="s">
        <v>3165</v>
      </c>
      <c r="R6499" s="15" t="s">
        <v>110</v>
      </c>
      <c r="S6499" s="15" t="s">
        <v>149</v>
      </c>
      <c r="T6499" s="15" t="s">
        <v>3166</v>
      </c>
      <c r="U6499" s="28">
        <v>899700.0</v>
      </c>
      <c r="V6499" s="15">
        <v>2.0</v>
      </c>
      <c r="W6499" s="31">
        <v>0.0</v>
      </c>
      <c r="X6499" s="28">
        <v>377874.0</v>
      </c>
    </row>
    <row r="6500" ht="15.75" customHeight="1">
      <c r="A6500" s="15">
        <v>2034.0</v>
      </c>
      <c r="B6500" s="15" t="s">
        <v>8458</v>
      </c>
      <c r="C6500" s="18">
        <v>42713.0</v>
      </c>
      <c r="D6500" s="18">
        <v>42717.0</v>
      </c>
      <c r="E6500" s="18">
        <f t="shared" si="1"/>
        <v>42717</v>
      </c>
      <c r="F6500" s="15" t="s">
        <v>55</v>
      </c>
      <c r="G6500" s="15" t="s">
        <v>1345</v>
      </c>
      <c r="H6500" s="15" t="s">
        <v>1346</v>
      </c>
      <c r="I6500" s="15" t="s">
        <v>128</v>
      </c>
      <c r="J6500" s="15" t="s">
        <v>60</v>
      </c>
      <c r="K6500" s="15" t="s">
        <v>33</v>
      </c>
      <c r="L6500" s="15" t="str">
        <f t="array" ref="L6500">_xlfn.XLOOKUP(M6500,reference_province_to_city!$A$2:$A$11,reference_province_to_city!$B$2:$B$11)</f>
        <v>Makassar</v>
      </c>
      <c r="M6500" s="15" t="s">
        <v>25</v>
      </c>
      <c r="N6500" s="15">
        <v>90111.0</v>
      </c>
      <c r="O6500" s="15">
        <f t="array" ref="O6500">_xlfn.XLOOKUP(M6500,reference_postal_code!$B$2:$B$11,reference_postal_code!$A$2:$A$11)</f>
        <v>90111</v>
      </c>
      <c r="P6500" s="15" t="s">
        <v>63</v>
      </c>
      <c r="Q6500" s="15" t="s">
        <v>2071</v>
      </c>
      <c r="R6500" s="15" t="s">
        <v>65</v>
      </c>
      <c r="S6500" s="15" t="s">
        <v>93</v>
      </c>
      <c r="T6500" s="15" t="s">
        <v>2072</v>
      </c>
      <c r="U6500" s="28">
        <v>139920.0</v>
      </c>
      <c r="V6500" s="15">
        <v>1.0</v>
      </c>
      <c r="W6500" s="31">
        <v>0.2</v>
      </c>
      <c r="X6500" s="28">
        <v>12243.0</v>
      </c>
    </row>
    <row r="6501" ht="15.75" customHeight="1">
      <c r="A6501" s="15">
        <v>3741.0</v>
      </c>
      <c r="B6501" s="15" t="s">
        <v>8460</v>
      </c>
      <c r="C6501" s="18">
        <v>42713.0</v>
      </c>
      <c r="D6501" s="18">
        <v>42717.0</v>
      </c>
      <c r="E6501" s="18">
        <f t="shared" si="1"/>
        <v>42717</v>
      </c>
      <c r="F6501" s="15" t="s">
        <v>55</v>
      </c>
      <c r="G6501" s="15" t="s">
        <v>4430</v>
      </c>
      <c r="H6501" s="15" t="s">
        <v>4431</v>
      </c>
      <c r="I6501" s="15" t="s">
        <v>59</v>
      </c>
      <c r="J6501" s="15" t="s">
        <v>60</v>
      </c>
      <c r="K6501" s="15" t="s">
        <v>29</v>
      </c>
      <c r="L6501" s="15" t="str">
        <f t="array" ref="L6501">_xlfn.XLOOKUP(M6501,reference_province_to_city!$A$2:$A$11,reference_province_to_city!$B$2:$B$11)</f>
        <v>Palembang</v>
      </c>
      <c r="M6501" s="15" t="s">
        <v>13</v>
      </c>
      <c r="N6501" s="15">
        <v>30111.0</v>
      </c>
      <c r="O6501" s="15">
        <f t="array" ref="O6501">_xlfn.XLOOKUP(M6501,reference_postal_code!$B$2:$B$11,reference_postal_code!$A$2:$A$11)</f>
        <v>30111</v>
      </c>
      <c r="P6501" s="15" t="s">
        <v>77</v>
      </c>
      <c r="Q6501" s="15" t="s">
        <v>250</v>
      </c>
      <c r="R6501" s="15" t="s">
        <v>65</v>
      </c>
      <c r="S6501" s="15" t="s">
        <v>222</v>
      </c>
      <c r="T6501" s="15" t="s">
        <v>251</v>
      </c>
      <c r="U6501" s="28">
        <v>928935.0</v>
      </c>
      <c r="V6501" s="15">
        <v>1.0</v>
      </c>
      <c r="W6501" s="31">
        <v>0.1</v>
      </c>
      <c r="X6501" s="28">
        <v>350931.0</v>
      </c>
    </row>
    <row r="6502" ht="15.75" customHeight="1">
      <c r="A6502" s="15">
        <v>8555.0</v>
      </c>
      <c r="B6502" s="15" t="s">
        <v>8462</v>
      </c>
      <c r="C6502" s="18">
        <v>42713.0</v>
      </c>
      <c r="D6502" s="18"/>
      <c r="E6502" s="18">
        <f t="shared" si="1"/>
        <v>42716</v>
      </c>
      <c r="F6502" s="15" t="s">
        <v>125</v>
      </c>
      <c r="G6502" s="15" t="s">
        <v>1422</v>
      </c>
      <c r="H6502" s="15" t="s">
        <v>1423</v>
      </c>
      <c r="I6502" s="15" t="s">
        <v>59</v>
      </c>
      <c r="J6502" s="15" t="s">
        <v>60</v>
      </c>
      <c r="K6502" s="15" t="s">
        <v>10</v>
      </c>
      <c r="L6502" s="15" t="str">
        <f t="array" ref="L6502">_xlfn.XLOOKUP(M6502,reference_province_to_city!$A$2:$A$11,reference_province_to_city!$B$2:$B$11)</f>
        <v>Jakarta</v>
      </c>
      <c r="M6502" s="15" t="s">
        <v>7</v>
      </c>
      <c r="N6502" s="15">
        <v>10110.0</v>
      </c>
      <c r="O6502" s="15">
        <f t="array" ref="O6502">_xlfn.XLOOKUP(M6502,reference_postal_code!$B$2:$B$11,reference_postal_code!$A$2:$A$11)</f>
        <v>10110</v>
      </c>
      <c r="P6502" s="15" t="s">
        <v>117</v>
      </c>
      <c r="Q6502" s="15" t="s">
        <v>5171</v>
      </c>
      <c r="R6502" s="15" t="s">
        <v>106</v>
      </c>
      <c r="S6502" s="15" t="s">
        <v>218</v>
      </c>
      <c r="T6502" s="15" t="s">
        <v>5172</v>
      </c>
      <c r="U6502" s="28">
        <v>1.58529E7</v>
      </c>
      <c r="V6502" s="15">
        <v>7.0</v>
      </c>
      <c r="W6502" s="31">
        <v>0.0</v>
      </c>
      <c r="X6502" s="28">
        <v>2377935.0</v>
      </c>
    </row>
    <row r="6503" ht="15.75" customHeight="1">
      <c r="A6503" s="15">
        <v>23.0</v>
      </c>
      <c r="B6503" s="15" t="s">
        <v>8463</v>
      </c>
      <c r="C6503" s="18">
        <v>42713.0</v>
      </c>
      <c r="D6503" s="18">
        <v>42717.0</v>
      </c>
      <c r="E6503" s="18">
        <f t="shared" si="1"/>
        <v>42717</v>
      </c>
      <c r="F6503" s="15" t="s">
        <v>55</v>
      </c>
      <c r="G6503" s="15" t="s">
        <v>1021</v>
      </c>
      <c r="H6503" s="15" t="s">
        <v>1022</v>
      </c>
      <c r="I6503" s="15" t="s">
        <v>128</v>
      </c>
      <c r="J6503" s="15" t="s">
        <v>60</v>
      </c>
      <c r="K6503" s="15" t="s">
        <v>10</v>
      </c>
      <c r="L6503" s="15" t="str">
        <f t="array" ref="L6503">_xlfn.XLOOKUP(M6503,reference_province_to_city!$A$2:$A$11,reference_province_to_city!$B$2:$B$11)</f>
        <v>Jakarta</v>
      </c>
      <c r="M6503" s="15" t="s">
        <v>7</v>
      </c>
      <c r="N6503" s="15">
        <v>10110.0</v>
      </c>
      <c r="O6503" s="15">
        <f t="array" ref="O6503">_xlfn.XLOOKUP(M6503,reference_postal_code!$B$2:$B$11,reference_postal_code!$A$2:$A$11)</f>
        <v>10110</v>
      </c>
      <c r="P6503" s="15" t="s">
        <v>117</v>
      </c>
      <c r="Q6503" s="15" t="s">
        <v>3343</v>
      </c>
      <c r="R6503" s="15" t="s">
        <v>65</v>
      </c>
      <c r="S6503" s="15" t="s">
        <v>222</v>
      </c>
      <c r="T6503" s="15" t="s">
        <v>3344</v>
      </c>
      <c r="U6503" s="28">
        <v>905100.0</v>
      </c>
      <c r="V6503" s="15">
        <v>7.0</v>
      </c>
      <c r="W6503" s="31">
        <v>0.0</v>
      </c>
      <c r="X6503" s="28">
        <v>235326.0</v>
      </c>
    </row>
    <row r="6504" ht="15.75" customHeight="1">
      <c r="A6504" s="15">
        <v>3259.0</v>
      </c>
      <c r="B6504" s="15" t="s">
        <v>8459</v>
      </c>
      <c r="C6504" s="18">
        <v>42713.0</v>
      </c>
      <c r="D6504" s="18">
        <v>42718.0</v>
      </c>
      <c r="E6504" s="18">
        <f t="shared" si="1"/>
        <v>42718</v>
      </c>
      <c r="F6504" s="15" t="s">
        <v>114</v>
      </c>
      <c r="G6504" s="15" t="s">
        <v>883</v>
      </c>
      <c r="H6504" s="15" t="s">
        <v>884</v>
      </c>
      <c r="I6504" s="15" t="s">
        <v>128</v>
      </c>
      <c r="J6504" s="15" t="s">
        <v>60</v>
      </c>
      <c r="K6504" s="15" t="s">
        <v>10</v>
      </c>
      <c r="L6504" s="15" t="str">
        <f t="array" ref="L6504">_xlfn.XLOOKUP(M6504,reference_province_to_city!$A$2:$A$11,reference_province_to_city!$B$2:$B$11)</f>
        <v>Jakarta</v>
      </c>
      <c r="M6504" s="15" t="s">
        <v>7</v>
      </c>
      <c r="N6504" s="15">
        <v>10110.0</v>
      </c>
      <c r="O6504" s="15">
        <f t="array" ref="O6504">_xlfn.XLOOKUP(M6504,reference_postal_code!$B$2:$B$11,reference_postal_code!$A$2:$A$11)</f>
        <v>10110</v>
      </c>
      <c r="P6504" s="15" t="s">
        <v>117</v>
      </c>
      <c r="Q6504" s="15" t="s">
        <v>3159</v>
      </c>
      <c r="R6504" s="15" t="s">
        <v>65</v>
      </c>
      <c r="S6504" s="15" t="s">
        <v>83</v>
      </c>
      <c r="T6504" s="15" t="s">
        <v>3160</v>
      </c>
      <c r="U6504" s="28">
        <v>44190.0</v>
      </c>
      <c r="V6504" s="15">
        <v>2.0</v>
      </c>
      <c r="W6504" s="31">
        <v>0.7</v>
      </c>
      <c r="X6504" s="28">
        <v>-30933.0</v>
      </c>
    </row>
    <row r="6505" ht="15.75" customHeight="1">
      <c r="A6505" s="15">
        <v>22.0</v>
      </c>
      <c r="B6505" s="15" t="s">
        <v>8463</v>
      </c>
      <c r="C6505" s="18">
        <v>42713.0</v>
      </c>
      <c r="D6505" s="18">
        <v>42717.0</v>
      </c>
      <c r="E6505" s="18">
        <f t="shared" si="1"/>
        <v>42717</v>
      </c>
      <c r="F6505" s="15" t="s">
        <v>55</v>
      </c>
      <c r="G6505" s="15" t="s">
        <v>1021</v>
      </c>
      <c r="H6505" s="15" t="s">
        <v>1022</v>
      </c>
      <c r="I6505" s="15" t="s">
        <v>128</v>
      </c>
      <c r="J6505" s="15" t="s">
        <v>60</v>
      </c>
      <c r="K6505" s="15" t="s">
        <v>10</v>
      </c>
      <c r="L6505" s="15" t="str">
        <f t="array" ref="L6505">_xlfn.XLOOKUP(M6505,reference_province_to_city!$A$2:$A$11,reference_province_to_city!$B$2:$B$11)</f>
        <v>Jakarta</v>
      </c>
      <c r="M6505" s="15" t="s">
        <v>7</v>
      </c>
      <c r="N6505" s="15">
        <v>10110.0</v>
      </c>
      <c r="O6505" s="15">
        <f t="array" ref="O6505">_xlfn.XLOOKUP(M6505,reference_postal_code!$B$2:$B$11,reference_postal_code!$A$2:$A$11)</f>
        <v>10110</v>
      </c>
      <c r="P6505" s="15" t="s">
        <v>117</v>
      </c>
      <c r="Q6505" s="15" t="s">
        <v>8464</v>
      </c>
      <c r="R6505" s="15" t="s">
        <v>65</v>
      </c>
      <c r="S6505" s="15" t="s">
        <v>93</v>
      </c>
      <c r="T6505" s="15" t="s">
        <v>8465</v>
      </c>
      <c r="U6505" s="28">
        <v>291900.0</v>
      </c>
      <c r="V6505" s="15">
        <v>7.0</v>
      </c>
      <c r="W6505" s="31">
        <v>0.0</v>
      </c>
      <c r="X6505" s="28">
        <v>75894.0</v>
      </c>
    </row>
    <row r="6506" ht="15.75" customHeight="1">
      <c r="A6506" s="15">
        <v>1312.0</v>
      </c>
      <c r="B6506" s="15" t="s">
        <v>8461</v>
      </c>
      <c r="C6506" s="18">
        <v>42713.0</v>
      </c>
      <c r="D6506" s="18">
        <v>42717.0</v>
      </c>
      <c r="E6506" s="18">
        <f t="shared" si="1"/>
        <v>42717</v>
      </c>
      <c r="F6506" s="15" t="s">
        <v>55</v>
      </c>
      <c r="G6506" s="15" t="s">
        <v>5666</v>
      </c>
      <c r="H6506" s="15" t="s">
        <v>5667</v>
      </c>
      <c r="I6506" s="15" t="s">
        <v>59</v>
      </c>
      <c r="J6506" s="15" t="s">
        <v>60</v>
      </c>
      <c r="K6506" s="15" t="s">
        <v>31</v>
      </c>
      <c r="L6506" s="15" t="str">
        <f t="array" ref="L6506">_xlfn.XLOOKUP(M6506,reference_province_to_city!$A$2:$A$11,reference_province_to_city!$B$2:$B$11)</f>
        <v>Balikpapan</v>
      </c>
      <c r="M6506" s="15" t="s">
        <v>21</v>
      </c>
      <c r="N6506" s="15">
        <v>76114.0</v>
      </c>
      <c r="O6506" s="15">
        <f t="array" ref="O6506">_xlfn.XLOOKUP(M6506,reference_postal_code!$B$2:$B$11,reference_postal_code!$A$2:$A$11)</f>
        <v>76114</v>
      </c>
      <c r="P6506" s="15" t="s">
        <v>166</v>
      </c>
      <c r="Q6506" s="15" t="s">
        <v>8466</v>
      </c>
      <c r="R6506" s="15" t="s">
        <v>65</v>
      </c>
      <c r="S6506" s="15" t="s">
        <v>79</v>
      </c>
      <c r="T6506" s="15" t="s">
        <v>8467</v>
      </c>
      <c r="U6506" s="28">
        <v>55350.0</v>
      </c>
      <c r="V6506" s="15">
        <v>1.0</v>
      </c>
      <c r="W6506" s="31">
        <v>0.0</v>
      </c>
      <c r="X6506" s="28">
        <v>26014.0</v>
      </c>
    </row>
    <row r="6507" ht="15.75" customHeight="1">
      <c r="A6507" s="15">
        <v>6711.0</v>
      </c>
      <c r="B6507" s="15" t="s">
        <v>8468</v>
      </c>
      <c r="C6507" s="18">
        <v>42713.0</v>
      </c>
      <c r="D6507" s="18">
        <v>42716.0</v>
      </c>
      <c r="E6507" s="18">
        <f t="shared" si="1"/>
        <v>42716</v>
      </c>
      <c r="F6507" s="15" t="s">
        <v>125</v>
      </c>
      <c r="G6507" s="15" t="s">
        <v>1229</v>
      </c>
      <c r="H6507" s="15" t="s">
        <v>1230</v>
      </c>
      <c r="I6507" s="15" t="s">
        <v>128</v>
      </c>
      <c r="J6507" s="15" t="s">
        <v>60</v>
      </c>
      <c r="K6507" s="15" t="s">
        <v>10</v>
      </c>
      <c r="L6507" s="15" t="str">
        <f t="array" ref="L6507">_xlfn.XLOOKUP(M6507,reference_province_to_city!$A$2:$A$11,reference_province_to_city!$B$2:$B$11)</f>
        <v>Jakarta</v>
      </c>
      <c r="M6507" s="15" t="s">
        <v>7</v>
      </c>
      <c r="N6507" s="15">
        <v>10110.0</v>
      </c>
      <c r="O6507" s="15">
        <f t="array" ref="O6507">_xlfn.XLOOKUP(M6507,reference_postal_code!$B$2:$B$11,reference_postal_code!$A$2:$A$11)</f>
        <v>10110</v>
      </c>
      <c r="P6507" s="15" t="s">
        <v>117</v>
      </c>
      <c r="Q6507" s="15" t="s">
        <v>2784</v>
      </c>
      <c r="R6507" s="15" t="s">
        <v>65</v>
      </c>
      <c r="S6507" s="15" t="s">
        <v>83</v>
      </c>
      <c r="T6507" s="15" t="s">
        <v>2785</v>
      </c>
      <c r="U6507" s="28">
        <v>4108800.0</v>
      </c>
      <c r="V6507" s="15">
        <v>8.0</v>
      </c>
      <c r="W6507" s="31">
        <v>0.2</v>
      </c>
      <c r="X6507" s="28">
        <v>1489440.0</v>
      </c>
    </row>
    <row r="6508" ht="15.75" customHeight="1">
      <c r="A6508" s="15">
        <v>8555.0</v>
      </c>
      <c r="B6508" s="15" t="s">
        <v>8462</v>
      </c>
      <c r="C6508" s="18">
        <v>42713.0</v>
      </c>
      <c r="D6508" s="18">
        <v>42715.0</v>
      </c>
      <c r="E6508" s="18">
        <f t="shared" si="1"/>
        <v>42715</v>
      </c>
      <c r="F6508" s="15" t="s">
        <v>125</v>
      </c>
      <c r="G6508" s="15" t="s">
        <v>1422</v>
      </c>
      <c r="H6508" s="15" t="s">
        <v>1423</v>
      </c>
      <c r="I6508" s="15" t="s">
        <v>59</v>
      </c>
      <c r="J6508" s="15" t="s">
        <v>60</v>
      </c>
      <c r="K6508" s="15" t="s">
        <v>10</v>
      </c>
      <c r="L6508" s="15" t="str">
        <f t="array" ref="L6508">_xlfn.XLOOKUP(M6508,reference_province_to_city!$A$2:$A$11,reference_province_to_city!$B$2:$B$11)</f>
        <v>Jakarta</v>
      </c>
      <c r="M6508" s="15" t="s">
        <v>7</v>
      </c>
      <c r="N6508" s="15">
        <v>10110.0</v>
      </c>
      <c r="O6508" s="15">
        <f t="array" ref="O6508">_xlfn.XLOOKUP(M6508,reference_postal_code!$B$2:$B$11,reference_postal_code!$A$2:$A$11)</f>
        <v>10110</v>
      </c>
      <c r="P6508" s="15" t="s">
        <v>117</v>
      </c>
      <c r="Q6508" s="15" t="s">
        <v>5171</v>
      </c>
      <c r="R6508" s="15" t="s">
        <v>106</v>
      </c>
      <c r="S6508" s="15" t="s">
        <v>218</v>
      </c>
      <c r="T6508" s="15" t="s">
        <v>5172</v>
      </c>
      <c r="U6508" s="28">
        <v>1.58529E7</v>
      </c>
      <c r="V6508" s="15">
        <v>7.0</v>
      </c>
      <c r="W6508" s="31">
        <v>0.0</v>
      </c>
      <c r="X6508" s="28">
        <v>2377935.0</v>
      </c>
    </row>
    <row r="6509" ht="15.75" customHeight="1">
      <c r="A6509" s="15">
        <v>2195.0</v>
      </c>
      <c r="B6509" s="15" t="s">
        <v>8469</v>
      </c>
      <c r="C6509" s="18">
        <v>42714.0</v>
      </c>
      <c r="D6509" s="18">
        <v>42721.0</v>
      </c>
      <c r="E6509" s="18">
        <f t="shared" si="1"/>
        <v>42721</v>
      </c>
      <c r="F6509" s="15" t="s">
        <v>55</v>
      </c>
      <c r="G6509" s="15" t="s">
        <v>2738</v>
      </c>
      <c r="H6509" s="15" t="s">
        <v>2739</v>
      </c>
      <c r="I6509" s="15" t="s">
        <v>59</v>
      </c>
      <c r="J6509" s="15" t="s">
        <v>60</v>
      </c>
      <c r="K6509" s="15" t="s">
        <v>19</v>
      </c>
      <c r="L6509" s="15" t="str">
        <f t="array" ref="L6509">_xlfn.XLOOKUP(M6509,reference_province_to_city!$A$2:$A$11,reference_province_to_city!$B$2:$B$11)</f>
        <v>Yogyakarta</v>
      </c>
      <c r="M6509" s="15" t="s">
        <v>18</v>
      </c>
      <c r="N6509" s="15">
        <v>55111.0</v>
      </c>
      <c r="O6509" s="15">
        <f t="array" ref="O6509">_xlfn.XLOOKUP(M6509,reference_postal_code!$B$2:$B$11,reference_postal_code!$A$2:$A$11)</f>
        <v>55111</v>
      </c>
      <c r="P6509" s="15" t="s">
        <v>77</v>
      </c>
      <c r="Q6509" s="15" t="s">
        <v>8470</v>
      </c>
      <c r="R6509" s="15" t="s">
        <v>65</v>
      </c>
      <c r="S6509" s="15" t="s">
        <v>222</v>
      </c>
      <c r="T6509" s="15" t="s">
        <v>8471</v>
      </c>
      <c r="U6509" s="28">
        <v>526500.0</v>
      </c>
      <c r="V6509" s="15">
        <v>3.0</v>
      </c>
      <c r="W6509" s="31">
        <v>0.0</v>
      </c>
      <c r="X6509" s="28">
        <v>184275.0</v>
      </c>
    </row>
    <row r="6510" ht="15.75" customHeight="1">
      <c r="A6510" s="15">
        <v>2194.0</v>
      </c>
      <c r="B6510" s="15" t="s">
        <v>8469</v>
      </c>
      <c r="C6510" s="18">
        <v>42714.0</v>
      </c>
      <c r="D6510" s="18">
        <v>42721.0</v>
      </c>
      <c r="E6510" s="18">
        <f t="shared" si="1"/>
        <v>42721</v>
      </c>
      <c r="F6510" s="15" t="s">
        <v>55</v>
      </c>
      <c r="G6510" s="15" t="s">
        <v>2738</v>
      </c>
      <c r="H6510" s="15" t="s">
        <v>2739</v>
      </c>
      <c r="I6510" s="15" t="s">
        <v>59</v>
      </c>
      <c r="J6510" s="15" t="s">
        <v>60</v>
      </c>
      <c r="K6510" s="15" t="s">
        <v>3764</v>
      </c>
      <c r="L6510" s="15" t="str">
        <f t="array" ref="L6510">_xlfn.XLOOKUP(M6510,reference_province_to_city!$A$2:$A$11,reference_province_to_city!$B$2:$B$11)</f>
        <v>Yogyakarta</v>
      </c>
      <c r="M6510" s="15" t="s">
        <v>18</v>
      </c>
      <c r="N6510" s="15">
        <v>55111.0</v>
      </c>
      <c r="O6510" s="15">
        <f t="array" ref="O6510">_xlfn.XLOOKUP(M6510,reference_postal_code!$B$2:$B$11,reference_postal_code!$A$2:$A$11)</f>
        <v>55111</v>
      </c>
      <c r="P6510" s="15" t="s">
        <v>77</v>
      </c>
      <c r="Q6510" s="15" t="s">
        <v>2745</v>
      </c>
      <c r="R6510" s="15" t="s">
        <v>65</v>
      </c>
      <c r="S6510" s="15" t="s">
        <v>66</v>
      </c>
      <c r="T6510" s="15" t="s">
        <v>2746</v>
      </c>
      <c r="U6510" s="28">
        <v>1858800.0</v>
      </c>
      <c r="V6510" s="15">
        <v>4.0</v>
      </c>
      <c r="W6510" s="31">
        <v>0.0</v>
      </c>
      <c r="X6510" s="28">
        <v>836460.0</v>
      </c>
    </row>
    <row r="6511" ht="15.75" customHeight="1">
      <c r="A6511" s="15">
        <v>253.0</v>
      </c>
      <c r="B6511" s="15" t="s">
        <v>8472</v>
      </c>
      <c r="C6511" s="18">
        <v>42714.0</v>
      </c>
      <c r="D6511" s="18">
        <v>42717.0</v>
      </c>
      <c r="E6511" s="18">
        <f t="shared" si="1"/>
        <v>42717</v>
      </c>
      <c r="F6511" s="15" t="s">
        <v>125</v>
      </c>
      <c r="G6511" s="15" t="s">
        <v>211</v>
      </c>
      <c r="H6511" s="15" t="s">
        <v>212</v>
      </c>
      <c r="I6511" s="15" t="s">
        <v>59</v>
      </c>
      <c r="J6511" s="15" t="s">
        <v>60</v>
      </c>
      <c r="K6511" s="15" t="s">
        <v>14</v>
      </c>
      <c r="L6511" s="15" t="str">
        <f t="array" ref="L6511">_xlfn.XLOOKUP(M6511,reference_province_to_city!$A$2:$A$11,reference_province_to_city!$B$2:$B$11)</f>
        <v>Bandung</v>
      </c>
      <c r="M6511" s="15" t="s">
        <v>12</v>
      </c>
      <c r="N6511" s="15">
        <v>40111.0</v>
      </c>
      <c r="O6511" s="15">
        <f t="array" ref="O6511">_xlfn.XLOOKUP(M6511,reference_postal_code!$B$2:$B$11,reference_postal_code!$A$2:$A$11)</f>
        <v>40111</v>
      </c>
      <c r="P6511" s="15" t="s">
        <v>117</v>
      </c>
      <c r="Q6511" s="15" t="s">
        <v>2413</v>
      </c>
      <c r="R6511" s="15" t="s">
        <v>65</v>
      </c>
      <c r="S6511" s="15" t="s">
        <v>87</v>
      </c>
      <c r="T6511" s="15" t="s">
        <v>2414</v>
      </c>
      <c r="U6511" s="28">
        <v>1208700.0</v>
      </c>
      <c r="V6511" s="15">
        <v>6.0</v>
      </c>
      <c r="W6511" s="31">
        <v>0.0</v>
      </c>
      <c r="X6511" s="28">
        <v>338436.0</v>
      </c>
    </row>
    <row r="6512" ht="15.75" customHeight="1">
      <c r="A6512" s="15">
        <v>2193.0</v>
      </c>
      <c r="B6512" s="15" t="s">
        <v>8469</v>
      </c>
      <c r="C6512" s="18">
        <v>42714.0</v>
      </c>
      <c r="D6512" s="18">
        <v>42721.0</v>
      </c>
      <c r="E6512" s="18">
        <f t="shared" si="1"/>
        <v>42721</v>
      </c>
      <c r="F6512" s="15" t="s">
        <v>55</v>
      </c>
      <c r="G6512" s="15" t="s">
        <v>2738</v>
      </c>
      <c r="H6512" s="15" t="s">
        <v>2739</v>
      </c>
      <c r="I6512" s="15" t="s">
        <v>59</v>
      </c>
      <c r="J6512" s="15" t="s">
        <v>60</v>
      </c>
      <c r="K6512" s="15" t="s">
        <v>19</v>
      </c>
      <c r="L6512" s="15" t="str">
        <f t="array" ref="L6512">_xlfn.XLOOKUP(M6512,reference_province_to_city!$A$2:$A$11,reference_province_to_city!$B$2:$B$11)</f>
        <v>Yogyakarta</v>
      </c>
      <c r="M6512" s="15" t="s">
        <v>18</v>
      </c>
      <c r="N6512" s="15">
        <v>55111.0</v>
      </c>
      <c r="O6512" s="15">
        <f t="array" ref="O6512">_xlfn.XLOOKUP(M6512,reference_postal_code!$B$2:$B$11,reference_postal_code!$A$2:$A$11)</f>
        <v>55111</v>
      </c>
      <c r="P6512" s="15" t="s">
        <v>77</v>
      </c>
      <c r="Q6512" s="15" t="s">
        <v>6139</v>
      </c>
      <c r="R6512" s="15" t="s">
        <v>65</v>
      </c>
      <c r="S6512" s="15" t="s">
        <v>222</v>
      </c>
      <c r="T6512" s="15" t="s">
        <v>6140</v>
      </c>
      <c r="U6512" s="28">
        <v>980100.0</v>
      </c>
      <c r="V6512" s="15">
        <v>3.0</v>
      </c>
      <c r="W6512" s="31">
        <v>0.0</v>
      </c>
      <c r="X6512" s="28">
        <v>343035.0</v>
      </c>
    </row>
    <row r="6513" ht="15.75" customHeight="1">
      <c r="A6513" s="15">
        <v>8188.0</v>
      </c>
      <c r="B6513" s="15" t="s">
        <v>8473</v>
      </c>
      <c r="C6513" s="18">
        <v>42714.0</v>
      </c>
      <c r="D6513" s="18"/>
      <c r="E6513" s="18">
        <f t="shared" si="1"/>
        <v>42717</v>
      </c>
      <c r="F6513" s="15" t="s">
        <v>55</v>
      </c>
      <c r="G6513" s="15" t="s">
        <v>5010</v>
      </c>
      <c r="H6513" s="15" t="s">
        <v>5011</v>
      </c>
      <c r="I6513" s="15" t="s">
        <v>128</v>
      </c>
      <c r="J6513" s="15" t="s">
        <v>60</v>
      </c>
      <c r="K6513" s="15" t="s">
        <v>31</v>
      </c>
      <c r="L6513" s="15" t="str">
        <f t="array" ref="L6513">_xlfn.XLOOKUP(M6513,reference_province_to_city!$A$2:$A$11,reference_province_to_city!$B$2:$B$11)</f>
        <v>Balikpapan</v>
      </c>
      <c r="M6513" s="15" t="s">
        <v>21</v>
      </c>
      <c r="N6513" s="15">
        <v>76114.0</v>
      </c>
      <c r="O6513" s="15">
        <f t="array" ref="O6513">_xlfn.XLOOKUP(M6513,reference_postal_code!$B$2:$B$11,reference_postal_code!$A$2:$A$11)</f>
        <v>76114</v>
      </c>
      <c r="P6513" s="15" t="s">
        <v>166</v>
      </c>
      <c r="Q6513" s="15" t="s">
        <v>236</v>
      </c>
      <c r="R6513" s="15" t="s">
        <v>65</v>
      </c>
      <c r="S6513" s="15" t="s">
        <v>66</v>
      </c>
      <c r="T6513" s="15" t="s">
        <v>237</v>
      </c>
      <c r="U6513" s="28">
        <v>942300.0</v>
      </c>
      <c r="V6513" s="15">
        <v>9.0</v>
      </c>
      <c r="W6513" s="31">
        <v>0.0</v>
      </c>
      <c r="X6513" s="28">
        <v>442881.0</v>
      </c>
    </row>
    <row r="6514" ht="15.75" customHeight="1">
      <c r="A6514" s="15">
        <v>9874.0</v>
      </c>
      <c r="B6514" s="15" t="s">
        <v>8474</v>
      </c>
      <c r="C6514" s="18">
        <v>42714.0</v>
      </c>
      <c r="D6514" s="18"/>
      <c r="E6514" s="18">
        <f t="shared" si="1"/>
        <v>42717</v>
      </c>
      <c r="F6514" s="15" t="s">
        <v>55</v>
      </c>
      <c r="G6514" s="15" t="s">
        <v>3259</v>
      </c>
      <c r="H6514" s="15" t="s">
        <v>3260</v>
      </c>
      <c r="I6514" s="15" t="s">
        <v>76</v>
      </c>
      <c r="J6514" s="15" t="s">
        <v>60</v>
      </c>
      <c r="K6514" s="15" t="s">
        <v>2941</v>
      </c>
      <c r="L6514" s="15" t="str">
        <f t="array" ref="L6514">_xlfn.XLOOKUP(M6514,reference_province_to_city!$A$2:$A$11,reference_province_to_city!$B$2:$B$11)</f>
        <v>Palembang</v>
      </c>
      <c r="M6514" s="15" t="s">
        <v>13</v>
      </c>
      <c r="N6514" s="15">
        <v>30111.0</v>
      </c>
      <c r="O6514" s="15">
        <f t="array" ref="O6514">_xlfn.XLOOKUP(M6514,reference_postal_code!$B$2:$B$11,reference_postal_code!$A$2:$A$11)</f>
        <v>30111</v>
      </c>
      <c r="P6514" s="15" t="s">
        <v>77</v>
      </c>
      <c r="Q6514" s="15" t="s">
        <v>3986</v>
      </c>
      <c r="R6514" s="15" t="s">
        <v>65</v>
      </c>
      <c r="S6514" s="15" t="s">
        <v>66</v>
      </c>
      <c r="T6514" s="15" t="s">
        <v>3987</v>
      </c>
      <c r="U6514" s="28">
        <v>97200.0</v>
      </c>
      <c r="V6514" s="15">
        <v>1.0</v>
      </c>
      <c r="W6514" s="31">
        <v>0.0</v>
      </c>
      <c r="X6514" s="28">
        <v>46656.0</v>
      </c>
    </row>
    <row r="6515" ht="15.75" customHeight="1">
      <c r="A6515" s="15">
        <v>2192.0</v>
      </c>
      <c r="B6515" s="15" t="s">
        <v>8469</v>
      </c>
      <c r="C6515" s="18">
        <v>42714.0</v>
      </c>
      <c r="D6515" s="18">
        <v>42721.0</v>
      </c>
      <c r="E6515" s="18">
        <f t="shared" si="1"/>
        <v>42721</v>
      </c>
      <c r="F6515" s="15" t="s">
        <v>55</v>
      </c>
      <c r="G6515" s="15" t="s">
        <v>2738</v>
      </c>
      <c r="H6515" s="15" t="s">
        <v>2739</v>
      </c>
      <c r="I6515" s="15" t="s">
        <v>59</v>
      </c>
      <c r="J6515" s="15" t="s">
        <v>60</v>
      </c>
      <c r="K6515" s="15" t="s">
        <v>19</v>
      </c>
      <c r="L6515" s="15" t="str">
        <f t="array" ref="L6515">_xlfn.XLOOKUP(M6515,reference_province_to_city!$A$2:$A$11,reference_province_to_city!$B$2:$B$11)</f>
        <v>Yogyakarta</v>
      </c>
      <c r="M6515" s="15" t="s">
        <v>18</v>
      </c>
      <c r="N6515" s="15">
        <v>55111.0</v>
      </c>
      <c r="O6515" s="15">
        <f t="array" ref="O6515">_xlfn.XLOOKUP(M6515,reference_postal_code!$B$2:$B$11,reference_postal_code!$A$2:$A$11)</f>
        <v>55111</v>
      </c>
      <c r="P6515" s="15" t="s">
        <v>77</v>
      </c>
      <c r="Q6515" s="15" t="s">
        <v>2710</v>
      </c>
      <c r="R6515" s="15" t="s">
        <v>65</v>
      </c>
      <c r="S6515" s="15" t="s">
        <v>83</v>
      </c>
      <c r="T6515" s="15" t="s">
        <v>2711</v>
      </c>
      <c r="U6515" s="28">
        <v>2303280.0</v>
      </c>
      <c r="V6515" s="15">
        <v>3.0</v>
      </c>
      <c r="W6515" s="31">
        <v>0.2</v>
      </c>
      <c r="X6515" s="28">
        <v>777357.0</v>
      </c>
    </row>
    <row r="6516" ht="15.75" customHeight="1">
      <c r="A6516" s="15">
        <v>7618.0</v>
      </c>
      <c r="B6516" s="15" t="s">
        <v>8475</v>
      </c>
      <c r="C6516" s="18">
        <v>42714.0</v>
      </c>
      <c r="D6516" s="18"/>
      <c r="E6516" s="18">
        <f t="shared" si="1"/>
        <v>42717</v>
      </c>
      <c r="F6516" s="15" t="s">
        <v>55</v>
      </c>
      <c r="G6516" s="15" t="s">
        <v>7267</v>
      </c>
      <c r="H6516" s="15" t="s">
        <v>7268</v>
      </c>
      <c r="I6516" s="15" t="s">
        <v>59</v>
      </c>
      <c r="J6516" s="15" t="s">
        <v>60</v>
      </c>
      <c r="K6516" s="15" t="s">
        <v>22</v>
      </c>
      <c r="L6516" s="15" t="str">
        <f t="array" ref="L6516">_xlfn.XLOOKUP(M6516,reference_province_to_city!$A$2:$A$11,reference_province_to_city!$B$2:$B$11)</f>
        <v>Surabaya</v>
      </c>
      <c r="M6516" s="15" t="s">
        <v>20</v>
      </c>
      <c r="N6516" s="15">
        <v>60231.0</v>
      </c>
      <c r="O6516" s="15">
        <f t="array" ref="O6516">_xlfn.XLOOKUP(M6516,reference_postal_code!$B$2:$B$11,reference_postal_code!$A$2:$A$11)</f>
        <v>60231</v>
      </c>
      <c r="P6516" s="15" t="s">
        <v>166</v>
      </c>
      <c r="Q6516" s="15" t="s">
        <v>1219</v>
      </c>
      <c r="R6516" s="15" t="s">
        <v>65</v>
      </c>
      <c r="S6516" s="15" t="s">
        <v>83</v>
      </c>
      <c r="T6516" s="15" t="s">
        <v>1220</v>
      </c>
      <c r="U6516" s="28">
        <v>1.01994E7</v>
      </c>
      <c r="V6516" s="15">
        <v>5.0</v>
      </c>
      <c r="W6516" s="31">
        <v>0.2</v>
      </c>
      <c r="X6516" s="28">
        <v>3314805.0</v>
      </c>
    </row>
    <row r="6517" ht="15.75" customHeight="1">
      <c r="A6517" s="15">
        <v>254.0</v>
      </c>
      <c r="B6517" s="15" t="s">
        <v>8472</v>
      </c>
      <c r="C6517" s="18">
        <v>42714.0</v>
      </c>
      <c r="D6517" s="18">
        <v>42717.0</v>
      </c>
      <c r="E6517" s="18">
        <f t="shared" si="1"/>
        <v>42717</v>
      </c>
      <c r="F6517" s="15" t="s">
        <v>125</v>
      </c>
      <c r="G6517" s="15" t="s">
        <v>211</v>
      </c>
      <c r="H6517" s="15" t="s">
        <v>212</v>
      </c>
      <c r="I6517" s="15" t="s">
        <v>59</v>
      </c>
      <c r="J6517" s="15" t="s">
        <v>60</v>
      </c>
      <c r="L6517" s="15" t="str">
        <f t="array" ref="L6517">_xlfn.XLOOKUP(M6517,reference_province_to_city!$A$2:$A$11,reference_province_to_city!$B$2:$B$11)</f>
        <v>Bandung</v>
      </c>
      <c r="M6517" s="15" t="s">
        <v>12</v>
      </c>
      <c r="N6517" s="15">
        <v>40111.0</v>
      </c>
      <c r="O6517" s="15">
        <f t="array" ref="O6517">_xlfn.XLOOKUP(M6517,reference_postal_code!$B$2:$B$11,reference_postal_code!$A$2:$A$11)</f>
        <v>40111</v>
      </c>
      <c r="P6517" s="15" t="s">
        <v>117</v>
      </c>
      <c r="Q6517" s="15" t="s">
        <v>5233</v>
      </c>
      <c r="R6517" s="15" t="s">
        <v>65</v>
      </c>
      <c r="S6517" s="15" t="s">
        <v>173</v>
      </c>
      <c r="T6517" s="15" t="s">
        <v>5234</v>
      </c>
      <c r="U6517" s="28">
        <v>5428800.0</v>
      </c>
      <c r="V6517" s="15">
        <v>4.0</v>
      </c>
      <c r="W6517" s="31">
        <v>0.0</v>
      </c>
      <c r="X6517" s="28">
        <v>2442960.0</v>
      </c>
    </row>
    <row r="6518" ht="15.75" customHeight="1">
      <c r="A6518" s="15">
        <v>5525.0</v>
      </c>
      <c r="B6518" s="15" t="s">
        <v>8476</v>
      </c>
      <c r="C6518" s="18">
        <v>42714.0</v>
      </c>
      <c r="D6518" s="18">
        <v>42716.0</v>
      </c>
      <c r="E6518" s="18">
        <f t="shared" si="1"/>
        <v>42716</v>
      </c>
      <c r="F6518" s="15" t="s">
        <v>125</v>
      </c>
      <c r="G6518" s="15" t="s">
        <v>6070</v>
      </c>
      <c r="H6518" s="15" t="s">
        <v>6071</v>
      </c>
      <c r="I6518" s="15" t="s">
        <v>76</v>
      </c>
      <c r="J6518" s="15" t="s">
        <v>60</v>
      </c>
      <c r="K6518" s="15" t="s">
        <v>29</v>
      </c>
      <c r="L6518" s="15" t="str">
        <f t="array" ref="L6518">_xlfn.XLOOKUP(M6518,reference_province_to_city!$A$2:$A$11,reference_province_to_city!$B$2:$B$11)</f>
        <v>Palembang</v>
      </c>
      <c r="M6518" s="15" t="s">
        <v>13</v>
      </c>
      <c r="N6518" s="15">
        <v>30111.0</v>
      </c>
      <c r="O6518" s="15">
        <f t="array" ref="O6518">_xlfn.XLOOKUP(M6518,reference_postal_code!$B$2:$B$11,reference_postal_code!$A$2:$A$11)</f>
        <v>30111</v>
      </c>
      <c r="P6518" s="15" t="s">
        <v>77</v>
      </c>
      <c r="Q6518" s="15" t="s">
        <v>4221</v>
      </c>
      <c r="R6518" s="15" t="s">
        <v>65</v>
      </c>
      <c r="S6518" s="15" t="s">
        <v>66</v>
      </c>
      <c r="T6518" s="15" t="s">
        <v>4222</v>
      </c>
      <c r="U6518" s="28">
        <v>1204200.0</v>
      </c>
      <c r="V6518" s="15">
        <v>12.0</v>
      </c>
      <c r="W6518" s="31">
        <v>0.0</v>
      </c>
      <c r="X6518" s="28">
        <v>553932.0</v>
      </c>
    </row>
    <row r="6519" ht="15.75" customHeight="1">
      <c r="A6519" s="15">
        <v>250.0</v>
      </c>
      <c r="B6519" s="15" t="s">
        <v>8477</v>
      </c>
      <c r="C6519" s="18">
        <v>42714.0</v>
      </c>
      <c r="D6519" s="18">
        <v>42719.0</v>
      </c>
      <c r="E6519" s="18">
        <f t="shared" si="1"/>
        <v>42719</v>
      </c>
      <c r="F6519" s="15" t="s">
        <v>114</v>
      </c>
      <c r="G6519" s="15" t="s">
        <v>4430</v>
      </c>
      <c r="H6519" s="15" t="s">
        <v>4431</v>
      </c>
      <c r="I6519" s="15" t="s">
        <v>59</v>
      </c>
      <c r="J6519" s="15" t="s">
        <v>60</v>
      </c>
      <c r="K6519" s="15" t="s">
        <v>29</v>
      </c>
      <c r="L6519" s="15" t="str">
        <f t="array" ref="L6519">_xlfn.XLOOKUP(M6519,reference_province_to_city!$A$2:$A$11,reference_province_to_city!$B$2:$B$11)</f>
        <v>Palembang</v>
      </c>
      <c r="M6519" s="15" t="s">
        <v>13</v>
      </c>
      <c r="N6519" s="15">
        <v>30111.0</v>
      </c>
      <c r="O6519" s="15">
        <f t="array" ref="O6519">_xlfn.XLOOKUP(M6519,reference_postal_code!$B$2:$B$11,reference_postal_code!$A$2:$A$11)</f>
        <v>30111</v>
      </c>
      <c r="P6519" s="15" t="s">
        <v>77</v>
      </c>
      <c r="Q6519" s="15" t="s">
        <v>981</v>
      </c>
      <c r="R6519" s="15" t="s">
        <v>106</v>
      </c>
      <c r="S6519" s="15" t="s">
        <v>107</v>
      </c>
      <c r="T6519" s="15" t="s">
        <v>982</v>
      </c>
      <c r="U6519" s="28">
        <v>4823520.0</v>
      </c>
      <c r="V6519" s="15">
        <v>2.0</v>
      </c>
      <c r="W6519" s="31">
        <v>0.2</v>
      </c>
      <c r="X6519" s="28">
        <v>422058.0</v>
      </c>
    </row>
    <row r="6520" ht="15.75" customHeight="1">
      <c r="A6520" s="15">
        <v>7617.0</v>
      </c>
      <c r="B6520" s="15" t="s">
        <v>8475</v>
      </c>
      <c r="C6520" s="18">
        <v>42714.0</v>
      </c>
      <c r="D6520" s="18">
        <v>42720.0</v>
      </c>
      <c r="E6520" s="18">
        <f t="shared" si="1"/>
        <v>42720</v>
      </c>
      <c r="F6520" s="15" t="s">
        <v>55</v>
      </c>
      <c r="G6520" s="15" t="s">
        <v>7267</v>
      </c>
      <c r="H6520" s="15" t="s">
        <v>7268</v>
      </c>
      <c r="I6520" s="15" t="s">
        <v>59</v>
      </c>
      <c r="J6520" s="15" t="s">
        <v>60</v>
      </c>
      <c r="L6520" s="15" t="str">
        <f t="array" ref="L6520">_xlfn.XLOOKUP(M6520,reference_province_to_city!$A$2:$A$11,reference_province_to_city!$B$2:$B$11)</f>
        <v>Surabaya</v>
      </c>
      <c r="M6520" s="15" t="s">
        <v>20</v>
      </c>
      <c r="N6520" s="15">
        <v>60231.0</v>
      </c>
      <c r="O6520" s="15">
        <f t="array" ref="O6520">_xlfn.XLOOKUP(M6520,reference_postal_code!$B$2:$B$11,reference_postal_code!$A$2:$A$11)</f>
        <v>60231</v>
      </c>
      <c r="P6520" s="15" t="s">
        <v>166</v>
      </c>
      <c r="Q6520" s="15" t="s">
        <v>3940</v>
      </c>
      <c r="R6520" s="15" t="s">
        <v>65</v>
      </c>
      <c r="S6520" s="15" t="s">
        <v>66</v>
      </c>
      <c r="T6520" s="15" t="s">
        <v>3941</v>
      </c>
      <c r="U6520" s="28">
        <v>278100.0</v>
      </c>
      <c r="V6520" s="15">
        <v>2.0</v>
      </c>
      <c r="W6520" s="31">
        <v>0.0</v>
      </c>
      <c r="X6520" s="28">
        <v>130707.0</v>
      </c>
    </row>
    <row r="6521" ht="15.75" customHeight="1">
      <c r="A6521" s="15">
        <v>3940.0</v>
      </c>
      <c r="B6521" s="15" t="s">
        <v>8478</v>
      </c>
      <c r="C6521" s="18">
        <v>42714.0</v>
      </c>
      <c r="D6521" s="18">
        <v>42714.0</v>
      </c>
      <c r="E6521" s="18">
        <f t="shared" si="1"/>
        <v>42714</v>
      </c>
      <c r="F6521" s="15" t="s">
        <v>466</v>
      </c>
      <c r="G6521" s="15" t="s">
        <v>2216</v>
      </c>
      <c r="H6521" s="15" t="s">
        <v>2217</v>
      </c>
      <c r="I6521" s="15" t="s">
        <v>59</v>
      </c>
      <c r="J6521" s="15" t="s">
        <v>60</v>
      </c>
      <c r="K6521" s="15" t="s">
        <v>31</v>
      </c>
      <c r="L6521" s="15" t="str">
        <f t="array" ref="L6521">_xlfn.XLOOKUP(M6521,reference_province_to_city!$A$2:$A$11,reference_province_to_city!$B$2:$B$11)</f>
        <v>Balikpapan</v>
      </c>
      <c r="M6521" s="15" t="s">
        <v>21</v>
      </c>
      <c r="N6521" s="15">
        <v>76114.0</v>
      </c>
      <c r="O6521" s="15">
        <f t="array" ref="O6521">_xlfn.XLOOKUP(M6521,reference_postal_code!$B$2:$B$11,reference_postal_code!$A$2:$A$11)</f>
        <v>76114</v>
      </c>
      <c r="P6521" s="15" t="s">
        <v>166</v>
      </c>
      <c r="Q6521" s="15" t="s">
        <v>685</v>
      </c>
      <c r="R6521" s="15" t="s">
        <v>106</v>
      </c>
      <c r="S6521" s="15" t="s">
        <v>107</v>
      </c>
      <c r="T6521" s="15" t="s">
        <v>686</v>
      </c>
      <c r="U6521" s="28">
        <v>2.13735E7</v>
      </c>
      <c r="V6521" s="15">
        <v>5.0</v>
      </c>
      <c r="W6521" s="31">
        <v>0.0</v>
      </c>
      <c r="X6521" s="28">
        <v>5343375.0</v>
      </c>
    </row>
    <row r="6522" ht="15.75" customHeight="1">
      <c r="A6522" s="15">
        <v>2196.0</v>
      </c>
      <c r="B6522" s="15" t="s">
        <v>8469</v>
      </c>
      <c r="C6522" s="18">
        <v>42714.0</v>
      </c>
      <c r="D6522" s="18">
        <v>42721.0</v>
      </c>
      <c r="E6522" s="18">
        <f t="shared" si="1"/>
        <v>42721</v>
      </c>
      <c r="F6522" s="15" t="s">
        <v>55</v>
      </c>
      <c r="G6522" s="15" t="s">
        <v>2738</v>
      </c>
      <c r="H6522" s="15" t="s">
        <v>2739</v>
      </c>
      <c r="I6522" s="15" t="s">
        <v>59</v>
      </c>
      <c r="J6522" s="15" t="s">
        <v>60</v>
      </c>
      <c r="K6522" s="15" t="s">
        <v>1832</v>
      </c>
      <c r="L6522" s="15" t="str">
        <f t="array" ref="L6522">_xlfn.XLOOKUP(M6522,reference_province_to_city!$A$2:$A$11,reference_province_to_city!$B$2:$B$11)</f>
        <v>Yogyakarta</v>
      </c>
      <c r="M6522" s="15" t="s">
        <v>18</v>
      </c>
      <c r="N6522" s="15">
        <v>55111.0</v>
      </c>
      <c r="O6522" s="15">
        <f t="array" ref="O6522">_xlfn.XLOOKUP(M6522,reference_postal_code!$B$2:$B$11,reference_postal_code!$A$2:$A$11)</f>
        <v>55111</v>
      </c>
      <c r="P6522" s="15" t="s">
        <v>77</v>
      </c>
      <c r="Q6522" s="15" t="s">
        <v>3444</v>
      </c>
      <c r="R6522" s="15" t="s">
        <v>110</v>
      </c>
      <c r="S6522" s="15" t="s">
        <v>149</v>
      </c>
      <c r="T6522" s="15" t="s">
        <v>3445</v>
      </c>
      <c r="U6522" s="28">
        <v>671250.0</v>
      </c>
      <c r="V6522" s="15">
        <v>5.0</v>
      </c>
      <c r="W6522" s="31">
        <v>0.0</v>
      </c>
      <c r="X6522" s="28">
        <v>127537.0</v>
      </c>
    </row>
    <row r="6523" ht="15.75" customHeight="1">
      <c r="A6523" s="15">
        <v>8188.0</v>
      </c>
      <c r="B6523" s="15" t="s">
        <v>8473</v>
      </c>
      <c r="C6523" s="18">
        <v>42714.0</v>
      </c>
      <c r="D6523" s="18">
        <v>42720.0</v>
      </c>
      <c r="E6523" s="18">
        <f t="shared" si="1"/>
        <v>42720</v>
      </c>
      <c r="F6523" s="15" t="s">
        <v>55</v>
      </c>
      <c r="G6523" s="15" t="s">
        <v>5010</v>
      </c>
      <c r="H6523" s="15" t="s">
        <v>5011</v>
      </c>
      <c r="I6523" s="15" t="s">
        <v>128</v>
      </c>
      <c r="J6523" s="15" t="s">
        <v>60</v>
      </c>
      <c r="K6523" s="15" t="s">
        <v>31</v>
      </c>
      <c r="L6523" s="15" t="str">
        <f t="array" ref="L6523">_xlfn.XLOOKUP(M6523,reference_province_to_city!$A$2:$A$11,reference_province_to_city!$B$2:$B$11)</f>
        <v>Balikpapan</v>
      </c>
      <c r="M6523" s="15" t="s">
        <v>21</v>
      </c>
      <c r="N6523" s="15">
        <v>76114.0</v>
      </c>
      <c r="O6523" s="15">
        <f t="array" ref="O6523">_xlfn.XLOOKUP(M6523,reference_postal_code!$B$2:$B$11,reference_postal_code!$A$2:$A$11)</f>
        <v>76114</v>
      </c>
      <c r="P6523" s="15" t="s">
        <v>166</v>
      </c>
      <c r="Q6523" s="15" t="s">
        <v>236</v>
      </c>
      <c r="R6523" s="15" t="s">
        <v>65</v>
      </c>
      <c r="S6523" s="15" t="s">
        <v>66</v>
      </c>
      <c r="T6523" s="15" t="s">
        <v>237</v>
      </c>
      <c r="U6523" s="28">
        <v>942300.0</v>
      </c>
      <c r="V6523" s="15">
        <v>9.0</v>
      </c>
      <c r="W6523" s="31">
        <v>0.0</v>
      </c>
      <c r="X6523" s="28">
        <v>442881.0</v>
      </c>
    </row>
    <row r="6524" ht="15.75" customHeight="1">
      <c r="A6524" s="15">
        <v>9874.0</v>
      </c>
      <c r="B6524" s="15" t="s">
        <v>8474</v>
      </c>
      <c r="C6524" s="18">
        <v>42714.0</v>
      </c>
      <c r="D6524" s="18">
        <v>42718.0</v>
      </c>
      <c r="E6524" s="18">
        <f t="shared" si="1"/>
        <v>42718</v>
      </c>
      <c r="F6524" s="15" t="s">
        <v>55</v>
      </c>
      <c r="G6524" s="15" t="s">
        <v>3259</v>
      </c>
      <c r="H6524" s="15" t="s">
        <v>3260</v>
      </c>
      <c r="I6524" s="15" t="s">
        <v>76</v>
      </c>
      <c r="J6524" s="15" t="s">
        <v>60</v>
      </c>
      <c r="K6524" s="15" t="s">
        <v>29</v>
      </c>
      <c r="L6524" s="15" t="str">
        <f t="array" ref="L6524">_xlfn.XLOOKUP(M6524,reference_province_to_city!$A$2:$A$11,reference_province_to_city!$B$2:$B$11)</f>
        <v>Palembang</v>
      </c>
      <c r="M6524" s="15" t="s">
        <v>13</v>
      </c>
      <c r="N6524" s="15">
        <v>30111.0</v>
      </c>
      <c r="O6524" s="15">
        <f t="array" ref="O6524">_xlfn.XLOOKUP(M6524,reference_postal_code!$B$2:$B$11,reference_postal_code!$A$2:$A$11)</f>
        <v>30111</v>
      </c>
      <c r="P6524" s="15" t="s">
        <v>77</v>
      </c>
      <c r="Q6524" s="15" t="s">
        <v>3986</v>
      </c>
      <c r="R6524" s="15" t="s">
        <v>65</v>
      </c>
      <c r="S6524" s="15" t="s">
        <v>66</v>
      </c>
      <c r="T6524" s="15" t="s">
        <v>3987</v>
      </c>
      <c r="U6524" s="28">
        <v>97200.0</v>
      </c>
      <c r="V6524" s="15">
        <v>1.0</v>
      </c>
      <c r="W6524" s="31">
        <v>0.0</v>
      </c>
      <c r="X6524" s="28">
        <v>46656.0</v>
      </c>
    </row>
    <row r="6525" ht="15.75" customHeight="1">
      <c r="A6525" s="15">
        <v>1603.0</v>
      </c>
      <c r="B6525" s="15" t="s">
        <v>8479</v>
      </c>
      <c r="C6525" s="18">
        <v>42715.0</v>
      </c>
      <c r="D6525" s="18">
        <v>42721.0</v>
      </c>
      <c r="E6525" s="18">
        <f t="shared" si="1"/>
        <v>42721</v>
      </c>
      <c r="F6525" s="15" t="s">
        <v>55</v>
      </c>
      <c r="G6525" s="15" t="s">
        <v>2082</v>
      </c>
      <c r="H6525" s="15" t="s">
        <v>2083</v>
      </c>
      <c r="I6525" s="15" t="s">
        <v>59</v>
      </c>
      <c r="J6525" s="15" t="s">
        <v>60</v>
      </c>
      <c r="K6525" s="15" t="s">
        <v>22</v>
      </c>
      <c r="L6525" s="15" t="str">
        <f t="array" ref="L6525">_xlfn.XLOOKUP(M6525,reference_province_to_city!$A$2:$A$11,reference_province_to_city!$B$2:$B$11)</f>
        <v>Surabaya</v>
      </c>
      <c r="M6525" s="15" t="s">
        <v>20</v>
      </c>
      <c r="N6525" s="15">
        <v>60231.0</v>
      </c>
      <c r="O6525" s="15">
        <f t="array" ref="O6525">_xlfn.XLOOKUP(M6525,reference_postal_code!$B$2:$B$11,reference_postal_code!$A$2:$A$11)</f>
        <v>60231</v>
      </c>
      <c r="P6525" s="15" t="s">
        <v>166</v>
      </c>
      <c r="Q6525" s="15" t="s">
        <v>2199</v>
      </c>
      <c r="R6525" s="15" t="s">
        <v>65</v>
      </c>
      <c r="S6525" s="15" t="s">
        <v>93</v>
      </c>
      <c r="T6525" s="15" t="s">
        <v>2200</v>
      </c>
      <c r="U6525" s="28">
        <v>100080.0</v>
      </c>
      <c r="V6525" s="15">
        <v>3.0</v>
      </c>
      <c r="W6525" s="31">
        <v>0.2</v>
      </c>
      <c r="X6525" s="28">
        <v>25020.0</v>
      </c>
    </row>
    <row r="6526" ht="15.75" customHeight="1">
      <c r="A6526" s="15">
        <v>5995.0</v>
      </c>
      <c r="B6526" s="15" t="s">
        <v>8480</v>
      </c>
      <c r="C6526" s="18">
        <v>42715.0</v>
      </c>
      <c r="D6526" s="18"/>
      <c r="E6526" s="18">
        <f t="shared" si="1"/>
        <v>42718</v>
      </c>
      <c r="F6526" s="15" t="s">
        <v>466</v>
      </c>
      <c r="G6526" s="15" t="s">
        <v>2062</v>
      </c>
      <c r="H6526" s="15" t="s">
        <v>2063</v>
      </c>
      <c r="I6526" s="15" t="s">
        <v>128</v>
      </c>
      <c r="J6526" s="15" t="s">
        <v>60</v>
      </c>
      <c r="K6526" s="15" t="s">
        <v>33</v>
      </c>
      <c r="L6526" s="15" t="str">
        <f t="array" ref="L6526">_xlfn.XLOOKUP(M6526,reference_province_to_city!$A$2:$A$11,reference_province_to_city!$B$2:$B$11)</f>
        <v>Makassar</v>
      </c>
      <c r="M6526" s="15" t="s">
        <v>25</v>
      </c>
      <c r="N6526" s="15">
        <v>90111.0</v>
      </c>
      <c r="O6526" s="15">
        <f t="array" ref="O6526">_xlfn.XLOOKUP(M6526,reference_postal_code!$B$2:$B$11,reference_postal_code!$A$2:$A$11)</f>
        <v>90111</v>
      </c>
      <c r="P6526" s="15" t="s">
        <v>63</v>
      </c>
      <c r="Q6526" s="15" t="s">
        <v>6035</v>
      </c>
      <c r="R6526" s="15" t="s">
        <v>65</v>
      </c>
      <c r="S6526" s="15" t="s">
        <v>226</v>
      </c>
      <c r="T6526" s="15" t="s">
        <v>6036</v>
      </c>
      <c r="U6526" s="28">
        <v>202800.0</v>
      </c>
      <c r="V6526" s="15">
        <v>2.0</v>
      </c>
      <c r="W6526" s="31">
        <v>0.2</v>
      </c>
      <c r="X6526" s="28">
        <v>25350.0</v>
      </c>
    </row>
    <row r="6527" ht="15.75" customHeight="1">
      <c r="A6527" s="15">
        <v>650.0</v>
      </c>
      <c r="B6527" s="15" t="s">
        <v>8481</v>
      </c>
      <c r="C6527" s="18">
        <v>42715.0</v>
      </c>
      <c r="D6527" s="18">
        <v>42720.0</v>
      </c>
      <c r="E6527" s="18">
        <f t="shared" si="1"/>
        <v>42720</v>
      </c>
      <c r="F6527" s="15" t="s">
        <v>114</v>
      </c>
      <c r="G6527" s="15" t="s">
        <v>2114</v>
      </c>
      <c r="H6527" s="15" t="s">
        <v>2115</v>
      </c>
      <c r="I6527" s="15" t="s">
        <v>128</v>
      </c>
      <c r="J6527" s="15" t="s">
        <v>60</v>
      </c>
      <c r="L6527" s="15" t="str">
        <f t="array" ref="L6527">_xlfn.XLOOKUP(M6527,reference_province_to_city!$A$2:$A$11,reference_province_to_city!$B$2:$B$11)</f>
        <v>Yogyakarta</v>
      </c>
      <c r="M6527" s="15" t="s">
        <v>18</v>
      </c>
      <c r="N6527" s="15">
        <v>55111.0</v>
      </c>
      <c r="O6527" s="15">
        <f t="array" ref="O6527">_xlfn.XLOOKUP(M6527,reference_postal_code!$B$2:$B$11,reference_postal_code!$A$2:$A$11)</f>
        <v>55111</v>
      </c>
      <c r="P6527" s="15" t="s">
        <v>77</v>
      </c>
      <c r="Q6527" s="15" t="s">
        <v>906</v>
      </c>
      <c r="R6527" s="15" t="s">
        <v>110</v>
      </c>
      <c r="S6527" s="15" t="s">
        <v>111</v>
      </c>
      <c r="T6527" s="15" t="s">
        <v>907</v>
      </c>
      <c r="U6527" s="28">
        <v>4535640.0</v>
      </c>
      <c r="V6527" s="15">
        <v>3.0</v>
      </c>
      <c r="W6527" s="31">
        <v>0.2</v>
      </c>
      <c r="X6527" s="28">
        <v>340173.0</v>
      </c>
    </row>
    <row r="6528" ht="15.75" customHeight="1">
      <c r="A6528" s="15">
        <v>633.0</v>
      </c>
      <c r="B6528" s="15" t="s">
        <v>8482</v>
      </c>
      <c r="C6528" s="18">
        <v>42715.0</v>
      </c>
      <c r="D6528" s="18">
        <v>42717.0</v>
      </c>
      <c r="E6528" s="18">
        <f t="shared" si="1"/>
        <v>42717</v>
      </c>
      <c r="F6528" s="15" t="s">
        <v>114</v>
      </c>
      <c r="G6528" s="15" t="s">
        <v>5666</v>
      </c>
      <c r="H6528" s="15" t="s">
        <v>5667</v>
      </c>
      <c r="I6528" s="15" t="s">
        <v>59</v>
      </c>
      <c r="J6528" s="15" t="s">
        <v>60</v>
      </c>
      <c r="K6528" s="15" t="s">
        <v>31</v>
      </c>
      <c r="L6528" s="15" t="str">
        <f t="array" ref="L6528">_xlfn.XLOOKUP(M6528,reference_province_to_city!$A$2:$A$11,reference_province_to_city!$B$2:$B$11)</f>
        <v>Balikpapan</v>
      </c>
      <c r="M6528" s="15" t="s">
        <v>21</v>
      </c>
      <c r="N6528" s="15">
        <v>76114.0</v>
      </c>
      <c r="O6528" s="15">
        <f t="array" ref="O6528">_xlfn.XLOOKUP(M6528,reference_postal_code!$B$2:$B$11,reference_postal_code!$A$2:$A$11)</f>
        <v>76114</v>
      </c>
      <c r="P6528" s="15" t="s">
        <v>166</v>
      </c>
      <c r="Q6528" s="15" t="s">
        <v>324</v>
      </c>
      <c r="R6528" s="15" t="s">
        <v>110</v>
      </c>
      <c r="S6528" s="15" t="s">
        <v>111</v>
      </c>
      <c r="T6528" s="15" t="s">
        <v>325</v>
      </c>
      <c r="U6528" s="28">
        <v>4511520.0</v>
      </c>
      <c r="V6528" s="15">
        <v>4.0</v>
      </c>
      <c r="W6528" s="31">
        <v>0.2</v>
      </c>
      <c r="X6528" s="28">
        <v>451152.0</v>
      </c>
    </row>
    <row r="6529" ht="15.75" customHeight="1">
      <c r="A6529" s="15">
        <v>7054.0</v>
      </c>
      <c r="B6529" s="15" t="s">
        <v>8483</v>
      </c>
      <c r="C6529" s="18">
        <v>42715.0</v>
      </c>
      <c r="D6529" s="18">
        <v>42715.0</v>
      </c>
      <c r="E6529" s="18">
        <f t="shared" si="1"/>
        <v>42715</v>
      </c>
      <c r="F6529" s="15" t="s">
        <v>466</v>
      </c>
      <c r="G6529" s="15" t="s">
        <v>3823</v>
      </c>
      <c r="H6529" s="15" t="s">
        <v>3824</v>
      </c>
      <c r="I6529" s="15" t="s">
        <v>59</v>
      </c>
      <c r="J6529" s="15" t="s">
        <v>60</v>
      </c>
      <c r="K6529" s="15" t="s">
        <v>17</v>
      </c>
      <c r="L6529" s="15" t="str">
        <f t="array" ref="L6529">_xlfn.XLOOKUP(M6529,reference_province_to_city!$A$2:$A$11,reference_province_to_city!$B$2:$B$11)</f>
        <v>Semarang</v>
      </c>
      <c r="M6529" s="15" t="s">
        <v>15</v>
      </c>
      <c r="N6529" s="15">
        <v>50111.0</v>
      </c>
      <c r="O6529" s="15">
        <f t="array" ref="O6529">_xlfn.XLOOKUP(M6529,reference_postal_code!$B$2:$B$11,reference_postal_code!$A$2:$A$11)</f>
        <v>50111</v>
      </c>
      <c r="P6529" s="15" t="s">
        <v>77</v>
      </c>
      <c r="Q6529" s="15" t="s">
        <v>6162</v>
      </c>
      <c r="R6529" s="15" t="s">
        <v>110</v>
      </c>
      <c r="S6529" s="15" t="s">
        <v>149</v>
      </c>
      <c r="T6529" s="15" t="s">
        <v>6163</v>
      </c>
      <c r="U6529" s="28">
        <v>1799400.0</v>
      </c>
      <c r="V6529" s="15">
        <v>4.0</v>
      </c>
      <c r="W6529" s="31">
        <v>0.0</v>
      </c>
      <c r="X6529" s="28">
        <v>377874.0</v>
      </c>
    </row>
    <row r="6530" ht="15.75" customHeight="1">
      <c r="A6530" s="15">
        <v>1136.0</v>
      </c>
      <c r="B6530" s="15" t="s">
        <v>8484</v>
      </c>
      <c r="C6530" s="18">
        <v>42715.0</v>
      </c>
      <c r="D6530" s="18">
        <v>42715.0</v>
      </c>
      <c r="E6530" s="18">
        <f t="shared" si="1"/>
        <v>42715</v>
      </c>
      <c r="F6530" s="15" t="s">
        <v>466</v>
      </c>
      <c r="G6530" s="15" t="s">
        <v>2573</v>
      </c>
      <c r="H6530" s="15" t="s">
        <v>2574</v>
      </c>
      <c r="I6530" s="15" t="s">
        <v>59</v>
      </c>
      <c r="J6530" s="15" t="s">
        <v>60</v>
      </c>
      <c r="L6530" s="15" t="str">
        <f t="array" ref="L6530">_xlfn.XLOOKUP(M6530,reference_province_to_city!$A$2:$A$11,reference_province_to_city!$B$2:$B$11)</f>
        <v>Yogyakarta</v>
      </c>
      <c r="M6530" s="15" t="s">
        <v>18</v>
      </c>
      <c r="N6530" s="15">
        <v>55111.0</v>
      </c>
      <c r="O6530" s="15">
        <f t="array" ref="O6530">_xlfn.XLOOKUP(M6530,reference_postal_code!$B$2:$B$11,reference_postal_code!$A$2:$A$11)</f>
        <v>55111</v>
      </c>
      <c r="P6530" s="15" t="s">
        <v>77</v>
      </c>
      <c r="Q6530" s="15" t="s">
        <v>5143</v>
      </c>
      <c r="R6530" s="15" t="s">
        <v>65</v>
      </c>
      <c r="S6530" s="15" t="s">
        <v>87</v>
      </c>
      <c r="T6530" s="15" t="s">
        <v>5144</v>
      </c>
      <c r="U6530" s="28">
        <v>1278360.0</v>
      </c>
      <c r="V6530" s="15">
        <v>3.0</v>
      </c>
      <c r="W6530" s="31">
        <v>0.2</v>
      </c>
      <c r="X6530" s="28">
        <v>111857.0</v>
      </c>
    </row>
    <row r="6531" ht="15.75" customHeight="1">
      <c r="A6531" s="15">
        <v>5998.0</v>
      </c>
      <c r="B6531" s="15" t="s">
        <v>8480</v>
      </c>
      <c r="C6531" s="18">
        <v>42715.0</v>
      </c>
      <c r="D6531" s="18">
        <v>42715.0</v>
      </c>
      <c r="E6531" s="18">
        <f t="shared" si="1"/>
        <v>42715</v>
      </c>
      <c r="F6531" s="15" t="s">
        <v>466</v>
      </c>
      <c r="G6531" s="15" t="s">
        <v>2062</v>
      </c>
      <c r="H6531" s="15" t="s">
        <v>2063</v>
      </c>
      <c r="I6531" s="15" t="s">
        <v>128</v>
      </c>
      <c r="J6531" s="15" t="s">
        <v>60</v>
      </c>
      <c r="K6531" s="15" t="s">
        <v>33</v>
      </c>
      <c r="L6531" s="15" t="str">
        <f t="array" ref="L6531">_xlfn.XLOOKUP(M6531,reference_province_to_city!$A$2:$A$11,reference_province_to_city!$B$2:$B$11)</f>
        <v>Makassar</v>
      </c>
      <c r="M6531" s="15" t="s">
        <v>25</v>
      </c>
      <c r="N6531" s="15">
        <v>90111.0</v>
      </c>
      <c r="O6531" s="15">
        <f t="array" ref="O6531">_xlfn.XLOOKUP(M6531,reference_postal_code!$B$2:$B$11,reference_postal_code!$A$2:$A$11)</f>
        <v>90111</v>
      </c>
      <c r="P6531" s="15" t="s">
        <v>63</v>
      </c>
      <c r="Q6531" s="15" t="s">
        <v>3653</v>
      </c>
      <c r="R6531" s="15" t="s">
        <v>106</v>
      </c>
      <c r="S6531" s="15" t="s">
        <v>218</v>
      </c>
      <c r="T6531" s="15" t="s">
        <v>3654</v>
      </c>
      <c r="U6531" s="28">
        <v>4928850.0</v>
      </c>
      <c r="V6531" s="15">
        <v>3.0</v>
      </c>
      <c r="W6531" s="31">
        <v>0.4</v>
      </c>
      <c r="X6531" s="28">
        <v>-2217982.0</v>
      </c>
    </row>
    <row r="6532" ht="15.75" customHeight="1">
      <c r="A6532" s="15">
        <v>631.0</v>
      </c>
      <c r="B6532" s="15" t="s">
        <v>8482</v>
      </c>
      <c r="C6532" s="18">
        <v>42715.0</v>
      </c>
      <c r="D6532" s="18">
        <v>42717.0</v>
      </c>
      <c r="E6532" s="18">
        <f t="shared" si="1"/>
        <v>42717</v>
      </c>
      <c r="F6532" s="15" t="s">
        <v>114</v>
      </c>
      <c r="G6532" s="15" t="s">
        <v>5666</v>
      </c>
      <c r="H6532" s="15" t="s">
        <v>5667</v>
      </c>
      <c r="I6532" s="15" t="s">
        <v>59</v>
      </c>
      <c r="J6532" s="15" t="s">
        <v>60</v>
      </c>
      <c r="K6532" s="15" t="s">
        <v>2048</v>
      </c>
      <c r="L6532" s="15" t="str">
        <f t="array" ref="L6532">_xlfn.XLOOKUP(M6532,reference_province_to_city!$A$2:$A$11,reference_province_to_city!$B$2:$B$11)</f>
        <v>Balikpapan</v>
      </c>
      <c r="M6532" s="15" t="s">
        <v>21</v>
      </c>
      <c r="N6532" s="15">
        <v>76114.0</v>
      </c>
      <c r="O6532" s="15">
        <f t="array" ref="O6532">_xlfn.XLOOKUP(M6532,reference_postal_code!$B$2:$B$11,reference_postal_code!$A$2:$A$11)</f>
        <v>76114</v>
      </c>
      <c r="P6532" s="15" t="s">
        <v>166</v>
      </c>
      <c r="Q6532" s="15" t="s">
        <v>3745</v>
      </c>
      <c r="R6532" s="15" t="s">
        <v>65</v>
      </c>
      <c r="S6532" s="15" t="s">
        <v>87</v>
      </c>
      <c r="T6532" s="15" t="s">
        <v>3746</v>
      </c>
      <c r="U6532" s="28">
        <v>3650760.0</v>
      </c>
      <c r="V6532" s="15">
        <v>3.0</v>
      </c>
      <c r="W6532" s="31">
        <v>0.2</v>
      </c>
      <c r="X6532" s="28">
        <v>-775787.0</v>
      </c>
    </row>
    <row r="6533" ht="15.75" customHeight="1">
      <c r="A6533" s="15">
        <v>9696.0</v>
      </c>
      <c r="B6533" s="15" t="s">
        <v>8485</v>
      </c>
      <c r="C6533" s="18">
        <v>42715.0</v>
      </c>
      <c r="D6533" s="18">
        <v>42718.0</v>
      </c>
      <c r="E6533" s="18">
        <f t="shared" si="1"/>
        <v>42718</v>
      </c>
      <c r="F6533" s="15" t="s">
        <v>125</v>
      </c>
      <c r="G6533" s="15" t="s">
        <v>4488</v>
      </c>
      <c r="H6533" s="15" t="s">
        <v>4489</v>
      </c>
      <c r="I6533" s="15" t="s">
        <v>128</v>
      </c>
      <c r="J6533" s="15" t="s">
        <v>60</v>
      </c>
      <c r="K6533" s="15" t="s">
        <v>14</v>
      </c>
      <c r="L6533" s="15" t="str">
        <f t="array" ref="L6533">_xlfn.XLOOKUP(M6533,reference_province_to_city!$A$2:$A$11,reference_province_to_city!$B$2:$B$11)</f>
        <v>Bandung</v>
      </c>
      <c r="M6533" s="15" t="s">
        <v>12</v>
      </c>
      <c r="N6533" s="15">
        <v>40111.0</v>
      </c>
      <c r="O6533" s="15">
        <f t="array" ref="O6533">_xlfn.XLOOKUP(M6533,reference_postal_code!$B$2:$B$11,reference_postal_code!$A$2:$A$11)</f>
        <v>40111</v>
      </c>
      <c r="P6533" s="15" t="s">
        <v>117</v>
      </c>
      <c r="Q6533" s="15" t="s">
        <v>1899</v>
      </c>
      <c r="R6533" s="15" t="s">
        <v>65</v>
      </c>
      <c r="S6533" s="15" t="s">
        <v>222</v>
      </c>
      <c r="T6533" s="15" t="s">
        <v>1900</v>
      </c>
      <c r="U6533" s="28">
        <v>1103040.0</v>
      </c>
      <c r="V6533" s="15">
        <v>4.0</v>
      </c>
      <c r="W6533" s="31">
        <v>0.2</v>
      </c>
      <c r="X6533" s="28">
        <v>137880.0</v>
      </c>
    </row>
    <row r="6534" ht="15.75" customHeight="1">
      <c r="A6534" s="15">
        <v>7053.0</v>
      </c>
      <c r="B6534" s="15" t="s">
        <v>8483</v>
      </c>
      <c r="C6534" s="18">
        <v>42715.0</v>
      </c>
      <c r="D6534" s="18">
        <v>42715.0</v>
      </c>
      <c r="E6534" s="18">
        <f t="shared" si="1"/>
        <v>42715</v>
      </c>
      <c r="F6534" s="15" t="s">
        <v>466</v>
      </c>
      <c r="G6534" s="15" t="s">
        <v>3823</v>
      </c>
      <c r="H6534" s="15" t="s">
        <v>3824</v>
      </c>
      <c r="I6534" s="15" t="s">
        <v>59</v>
      </c>
      <c r="J6534" s="15" t="s">
        <v>60</v>
      </c>
      <c r="K6534" s="15" t="s">
        <v>17</v>
      </c>
      <c r="L6534" s="15" t="str">
        <f t="array" ref="L6534">_xlfn.XLOOKUP(M6534,reference_province_to_city!$A$2:$A$11,reference_province_to_city!$B$2:$B$11)</f>
        <v>Semarang</v>
      </c>
      <c r="M6534" s="15" t="s">
        <v>15</v>
      </c>
      <c r="N6534" s="15">
        <v>50111.0</v>
      </c>
      <c r="O6534" s="15">
        <f t="array" ref="O6534">_xlfn.XLOOKUP(M6534,reference_postal_code!$B$2:$B$11,reference_postal_code!$A$2:$A$11)</f>
        <v>50111</v>
      </c>
      <c r="P6534" s="15" t="s">
        <v>77</v>
      </c>
      <c r="Q6534" s="15" t="s">
        <v>7488</v>
      </c>
      <c r="R6534" s="15" t="s">
        <v>65</v>
      </c>
      <c r="S6534" s="15" t="s">
        <v>66</v>
      </c>
      <c r="T6534" s="15" t="s">
        <v>7489</v>
      </c>
      <c r="U6534" s="28">
        <v>464700.0</v>
      </c>
      <c r="V6534" s="15">
        <v>1.0</v>
      </c>
      <c r="W6534" s="31">
        <v>0.0</v>
      </c>
      <c r="X6534" s="28">
        <v>209115.0</v>
      </c>
    </row>
    <row r="6535" ht="15.75" customHeight="1">
      <c r="A6535" s="15">
        <v>7058.0</v>
      </c>
      <c r="B6535" s="15" t="s">
        <v>8483</v>
      </c>
      <c r="C6535" s="18">
        <v>42715.0</v>
      </c>
      <c r="D6535" s="18">
        <v>42715.0</v>
      </c>
      <c r="E6535" s="18">
        <f t="shared" si="1"/>
        <v>42715</v>
      </c>
      <c r="F6535" s="15" t="s">
        <v>466</v>
      </c>
      <c r="G6535" s="15" t="s">
        <v>3823</v>
      </c>
      <c r="H6535" s="15" t="s">
        <v>3824</v>
      </c>
      <c r="I6535" s="15" t="s">
        <v>59</v>
      </c>
      <c r="J6535" s="15" t="s">
        <v>60</v>
      </c>
      <c r="K6535" s="15" t="s">
        <v>17</v>
      </c>
      <c r="L6535" s="15" t="str">
        <f t="array" ref="L6535">_xlfn.XLOOKUP(M6535,reference_province_to_city!$A$2:$A$11,reference_province_to_city!$B$2:$B$11)</f>
        <v>Semarang</v>
      </c>
      <c r="M6535" s="15" t="s">
        <v>15</v>
      </c>
      <c r="N6535" s="15">
        <v>50111.0</v>
      </c>
      <c r="O6535" s="15">
        <f t="array" ref="O6535">_xlfn.XLOOKUP(M6535,reference_postal_code!$B$2:$B$11,reference_postal_code!$A$2:$A$11)</f>
        <v>50111</v>
      </c>
      <c r="P6535" s="15" t="s">
        <v>77</v>
      </c>
      <c r="Q6535" s="15" t="s">
        <v>4426</v>
      </c>
      <c r="R6535" s="15" t="s">
        <v>106</v>
      </c>
      <c r="S6535" s="15" t="s">
        <v>218</v>
      </c>
      <c r="T6535" s="15" t="s">
        <v>4427</v>
      </c>
      <c r="U6535" s="28">
        <v>1.338204E7</v>
      </c>
      <c r="V6535" s="15">
        <v>7.0</v>
      </c>
      <c r="W6535" s="31">
        <v>0.2</v>
      </c>
      <c r="X6535" s="28">
        <v>1672755.0</v>
      </c>
    </row>
    <row r="6536" ht="15.75" customHeight="1">
      <c r="A6536" s="15">
        <v>7060.0</v>
      </c>
      <c r="B6536" s="15" t="s">
        <v>8483</v>
      </c>
      <c r="C6536" s="18">
        <v>42715.0</v>
      </c>
      <c r="D6536" s="18">
        <v>42715.0</v>
      </c>
      <c r="E6536" s="18">
        <f t="shared" si="1"/>
        <v>42715</v>
      </c>
      <c r="F6536" s="15" t="s">
        <v>466</v>
      </c>
      <c r="G6536" s="15" t="s">
        <v>3823</v>
      </c>
      <c r="H6536" s="15" t="s">
        <v>3824</v>
      </c>
      <c r="I6536" s="15" t="s">
        <v>59</v>
      </c>
      <c r="J6536" s="15" t="s">
        <v>60</v>
      </c>
      <c r="K6536" s="15" t="s">
        <v>17</v>
      </c>
      <c r="L6536" s="15" t="str">
        <f t="array" ref="L6536">_xlfn.XLOOKUP(M6536,reference_province_to_city!$A$2:$A$11,reference_province_to_city!$B$2:$B$11)</f>
        <v>Semarang</v>
      </c>
      <c r="M6536" s="15" t="s">
        <v>15</v>
      </c>
      <c r="N6536" s="15">
        <v>50111.0</v>
      </c>
      <c r="O6536" s="15">
        <f t="array" ref="O6536">_xlfn.XLOOKUP(M6536,reference_postal_code!$B$2:$B$11,reference_postal_code!$A$2:$A$11)</f>
        <v>50111</v>
      </c>
      <c r="P6536" s="15" t="s">
        <v>77</v>
      </c>
      <c r="Q6536" s="15" t="s">
        <v>3085</v>
      </c>
      <c r="R6536" s="15" t="s">
        <v>65</v>
      </c>
      <c r="S6536" s="15" t="s">
        <v>222</v>
      </c>
      <c r="T6536" s="15" t="s">
        <v>3086</v>
      </c>
      <c r="U6536" s="28">
        <v>1251300.0</v>
      </c>
      <c r="V6536" s="15">
        <v>2.0</v>
      </c>
      <c r="W6536" s="31">
        <v>0.0</v>
      </c>
      <c r="X6536" s="28">
        <v>362877.0</v>
      </c>
    </row>
    <row r="6537" ht="15.75" customHeight="1">
      <c r="A6537" s="15">
        <v>5996.0</v>
      </c>
      <c r="B6537" s="15" t="s">
        <v>8480</v>
      </c>
      <c r="C6537" s="18">
        <v>42715.0</v>
      </c>
      <c r="D6537" s="18">
        <v>42715.0</v>
      </c>
      <c r="E6537" s="18">
        <f t="shared" si="1"/>
        <v>42715</v>
      </c>
      <c r="F6537" s="15" t="s">
        <v>466</v>
      </c>
      <c r="G6537" s="15" t="s">
        <v>2062</v>
      </c>
      <c r="H6537" s="15" t="s">
        <v>2063</v>
      </c>
      <c r="I6537" s="15" t="s">
        <v>128</v>
      </c>
      <c r="J6537" s="15" t="s">
        <v>60</v>
      </c>
      <c r="K6537" s="15" t="s">
        <v>794</v>
      </c>
      <c r="L6537" s="15" t="str">
        <f t="array" ref="L6537">_xlfn.XLOOKUP(M6537,reference_province_to_city!$A$2:$A$11,reference_province_to_city!$B$2:$B$11)</f>
        <v>Makassar</v>
      </c>
      <c r="M6537" s="15" t="s">
        <v>25</v>
      </c>
      <c r="N6537" s="15">
        <v>90111.0</v>
      </c>
      <c r="O6537" s="15">
        <f t="array" ref="O6537">_xlfn.XLOOKUP(M6537,reference_postal_code!$B$2:$B$11,reference_postal_code!$A$2:$A$11)</f>
        <v>90111</v>
      </c>
      <c r="P6537" s="15" t="s">
        <v>63</v>
      </c>
      <c r="Q6537" s="15" t="s">
        <v>3480</v>
      </c>
      <c r="R6537" s="15" t="s">
        <v>106</v>
      </c>
      <c r="S6537" s="15" t="s">
        <v>107</v>
      </c>
      <c r="T6537" s="15" t="s">
        <v>3481</v>
      </c>
      <c r="U6537" s="28">
        <v>6876450.0</v>
      </c>
      <c r="V6537" s="15">
        <v>5.0</v>
      </c>
      <c r="W6537" s="31">
        <v>0.3</v>
      </c>
      <c r="X6537" s="28">
        <v>-2062935.0</v>
      </c>
    </row>
    <row r="6538" ht="15.75" customHeight="1">
      <c r="A6538" s="15">
        <v>55.0</v>
      </c>
      <c r="B6538" s="15" t="s">
        <v>8486</v>
      </c>
      <c r="C6538" s="18">
        <v>42715.0</v>
      </c>
      <c r="D6538" s="18">
        <v>42721.0</v>
      </c>
      <c r="E6538" s="18">
        <f t="shared" si="1"/>
        <v>42721</v>
      </c>
      <c r="F6538" s="15" t="s">
        <v>55</v>
      </c>
      <c r="G6538" s="15" t="s">
        <v>2791</v>
      </c>
      <c r="H6538" s="15" t="s">
        <v>2792</v>
      </c>
      <c r="I6538" s="15" t="s">
        <v>128</v>
      </c>
      <c r="J6538" s="15" t="s">
        <v>60</v>
      </c>
      <c r="K6538" s="15" t="s">
        <v>19</v>
      </c>
      <c r="L6538" s="15" t="str">
        <f t="array" ref="L6538">_xlfn.XLOOKUP(M6538,reference_province_to_city!$A$2:$A$11,reference_province_to_city!$B$2:$B$11)</f>
        <v>Yogyakarta</v>
      </c>
      <c r="M6538" s="15" t="s">
        <v>18</v>
      </c>
      <c r="N6538" s="15">
        <v>55111.0</v>
      </c>
      <c r="O6538" s="15">
        <f t="array" ref="O6538">_xlfn.XLOOKUP(M6538,reference_postal_code!$B$2:$B$11,reference_postal_code!$A$2:$A$11)</f>
        <v>55111</v>
      </c>
      <c r="P6538" s="15" t="s">
        <v>77</v>
      </c>
      <c r="Q6538" s="15" t="s">
        <v>7892</v>
      </c>
      <c r="R6538" s="15" t="s">
        <v>110</v>
      </c>
      <c r="S6538" s="15" t="s">
        <v>111</v>
      </c>
      <c r="T6538" s="15" t="s">
        <v>7893</v>
      </c>
      <c r="U6538" s="28">
        <v>1.544925E7</v>
      </c>
      <c r="V6538" s="15">
        <v>5.0</v>
      </c>
      <c r="W6538" s="31">
        <v>0.0</v>
      </c>
      <c r="X6538" s="28">
        <v>4480282.0</v>
      </c>
    </row>
    <row r="6539" ht="15.75" customHeight="1">
      <c r="A6539" s="15">
        <v>7061.0</v>
      </c>
      <c r="B6539" s="15" t="s">
        <v>8483</v>
      </c>
      <c r="C6539" s="18">
        <v>42715.0</v>
      </c>
      <c r="D6539" s="18">
        <v>42715.0</v>
      </c>
      <c r="E6539" s="18">
        <f t="shared" si="1"/>
        <v>42715</v>
      </c>
      <c r="F6539" s="15" t="s">
        <v>466</v>
      </c>
      <c r="G6539" s="15" t="s">
        <v>3823</v>
      </c>
      <c r="H6539" s="15" t="s">
        <v>3824</v>
      </c>
      <c r="I6539" s="15" t="s">
        <v>59</v>
      </c>
      <c r="J6539" s="15" t="s">
        <v>60</v>
      </c>
      <c r="K6539" s="15" t="s">
        <v>17</v>
      </c>
      <c r="L6539" s="15" t="str">
        <f t="array" ref="L6539">_xlfn.XLOOKUP(M6539,reference_province_to_city!$A$2:$A$11,reference_province_to_city!$B$2:$B$11)</f>
        <v>Semarang</v>
      </c>
      <c r="M6539" s="15" t="s">
        <v>15</v>
      </c>
      <c r="N6539" s="15">
        <v>50111.0</v>
      </c>
      <c r="O6539" s="15">
        <f t="array" ref="O6539">_xlfn.XLOOKUP(M6539,reference_postal_code!$B$2:$B$11,reference_postal_code!$A$2:$A$11)</f>
        <v>50111</v>
      </c>
      <c r="P6539" s="15" t="s">
        <v>77</v>
      </c>
      <c r="Q6539" s="15" t="s">
        <v>4854</v>
      </c>
      <c r="R6539" s="15" t="s">
        <v>65</v>
      </c>
      <c r="S6539" s="15" t="s">
        <v>83</v>
      </c>
      <c r="T6539" s="15" t="s">
        <v>4855</v>
      </c>
      <c r="U6539" s="28">
        <v>88080.0</v>
      </c>
      <c r="V6539" s="15">
        <v>2.0</v>
      </c>
      <c r="W6539" s="31">
        <v>0.2</v>
      </c>
      <c r="X6539" s="28">
        <v>31929.0</v>
      </c>
    </row>
    <row r="6540" ht="15.75" customHeight="1">
      <c r="A6540" s="15">
        <v>6185.0</v>
      </c>
      <c r="B6540" s="15" t="s">
        <v>8487</v>
      </c>
      <c r="C6540" s="18">
        <v>42715.0</v>
      </c>
      <c r="D6540" s="18">
        <v>42717.0</v>
      </c>
      <c r="E6540" s="18">
        <f t="shared" si="1"/>
        <v>42717</v>
      </c>
      <c r="F6540" s="15" t="s">
        <v>125</v>
      </c>
      <c r="G6540" s="15" t="s">
        <v>375</v>
      </c>
      <c r="H6540" s="15" t="s">
        <v>376</v>
      </c>
      <c r="I6540" s="15" t="s">
        <v>76</v>
      </c>
      <c r="J6540" s="15" t="s">
        <v>60</v>
      </c>
      <c r="K6540" s="15" t="s">
        <v>29</v>
      </c>
      <c r="L6540" s="15" t="str">
        <f t="array" ref="L6540">_xlfn.XLOOKUP(M6540,reference_province_to_city!$A$2:$A$11,reference_province_to_city!$B$2:$B$11)</f>
        <v>Palembang</v>
      </c>
      <c r="M6540" s="15" t="s">
        <v>13</v>
      </c>
      <c r="N6540" s="15">
        <v>30111.0</v>
      </c>
      <c r="O6540" s="15">
        <f t="array" ref="O6540">_xlfn.XLOOKUP(M6540,reference_postal_code!$B$2:$B$11,reference_postal_code!$A$2:$A$11)</f>
        <v>30111</v>
      </c>
      <c r="P6540" s="15" t="s">
        <v>77</v>
      </c>
      <c r="Q6540" s="15" t="s">
        <v>4711</v>
      </c>
      <c r="R6540" s="15" t="s">
        <v>106</v>
      </c>
      <c r="S6540" s="15" t="s">
        <v>107</v>
      </c>
      <c r="T6540" s="15" t="s">
        <v>4712</v>
      </c>
      <c r="U6540" s="28">
        <v>6058800.0</v>
      </c>
      <c r="V6540" s="15">
        <v>5.0</v>
      </c>
      <c r="W6540" s="31">
        <v>0.2</v>
      </c>
      <c r="X6540" s="28">
        <v>378675.0</v>
      </c>
    </row>
    <row r="6541" ht="15.75" customHeight="1">
      <c r="A6541" s="15">
        <v>649.0</v>
      </c>
      <c r="B6541" s="15" t="s">
        <v>8481</v>
      </c>
      <c r="C6541" s="18">
        <v>42715.0</v>
      </c>
      <c r="D6541" s="18">
        <v>42720.0</v>
      </c>
      <c r="E6541" s="18">
        <f t="shared" si="1"/>
        <v>42720</v>
      </c>
      <c r="F6541" s="15" t="s">
        <v>114</v>
      </c>
      <c r="G6541" s="15" t="s">
        <v>2114</v>
      </c>
      <c r="H6541" s="15" t="s">
        <v>2115</v>
      </c>
      <c r="I6541" s="15" t="s">
        <v>128</v>
      </c>
      <c r="J6541" s="15" t="s">
        <v>60</v>
      </c>
      <c r="K6541" s="15" t="s">
        <v>19</v>
      </c>
      <c r="L6541" s="15" t="str">
        <f t="array" ref="L6541">_xlfn.XLOOKUP(M6541,reference_province_to_city!$A$2:$A$11,reference_province_to_city!$B$2:$B$11)</f>
        <v>Yogyakarta</v>
      </c>
      <c r="M6541" s="15" t="s">
        <v>18</v>
      </c>
      <c r="N6541" s="15">
        <v>55111.0</v>
      </c>
      <c r="O6541" s="15">
        <f t="array" ref="O6541">_xlfn.XLOOKUP(M6541,reference_postal_code!$B$2:$B$11,reference_postal_code!$A$2:$A$11)</f>
        <v>55111</v>
      </c>
      <c r="P6541" s="15" t="s">
        <v>77</v>
      </c>
      <c r="Q6541" s="15" t="s">
        <v>1762</v>
      </c>
      <c r="R6541" s="15" t="s">
        <v>106</v>
      </c>
      <c r="S6541" s="15" t="s">
        <v>139</v>
      </c>
      <c r="T6541" s="15" t="s">
        <v>1763</v>
      </c>
      <c r="U6541" s="28">
        <v>222000.0</v>
      </c>
      <c r="V6541" s="15">
        <v>4.0</v>
      </c>
      <c r="W6541" s="31">
        <v>0.0</v>
      </c>
      <c r="X6541" s="28">
        <v>91020.0</v>
      </c>
    </row>
    <row r="6542" ht="15.75" customHeight="1">
      <c r="A6542" s="15">
        <v>651.0</v>
      </c>
      <c r="B6542" s="15" t="s">
        <v>8481</v>
      </c>
      <c r="C6542" s="18">
        <v>42715.0</v>
      </c>
      <c r="D6542" s="18">
        <v>42720.0</v>
      </c>
      <c r="E6542" s="18">
        <f t="shared" si="1"/>
        <v>42720</v>
      </c>
      <c r="F6542" s="15" t="s">
        <v>114</v>
      </c>
      <c r="G6542" s="15" t="s">
        <v>2114</v>
      </c>
      <c r="H6542" s="15" t="s">
        <v>2115</v>
      </c>
      <c r="I6542" s="15" t="s">
        <v>128</v>
      </c>
      <c r="J6542" s="15" t="s">
        <v>60</v>
      </c>
      <c r="K6542" s="15" t="s">
        <v>19</v>
      </c>
      <c r="L6542" s="15" t="str">
        <f t="array" ref="L6542">_xlfn.XLOOKUP(M6542,reference_province_to_city!$A$2:$A$11,reference_province_to_city!$B$2:$B$11)</f>
        <v>Yogyakarta</v>
      </c>
      <c r="M6542" s="15" t="s">
        <v>18</v>
      </c>
      <c r="N6542" s="15">
        <v>55111.0</v>
      </c>
      <c r="O6542" s="15">
        <f t="array" ref="O6542">_xlfn.XLOOKUP(M6542,reference_postal_code!$B$2:$B$11,reference_postal_code!$A$2:$A$11)</f>
        <v>55111</v>
      </c>
      <c r="P6542" s="15" t="s">
        <v>77</v>
      </c>
      <c r="Q6542" s="15" t="s">
        <v>4495</v>
      </c>
      <c r="R6542" s="15" t="s">
        <v>110</v>
      </c>
      <c r="S6542" s="15" t="s">
        <v>149</v>
      </c>
      <c r="T6542" s="15" t="s">
        <v>4496</v>
      </c>
      <c r="U6542" s="28">
        <v>4740000.0</v>
      </c>
      <c r="V6542" s="15">
        <v>4.0</v>
      </c>
      <c r="W6542" s="31">
        <v>0.0</v>
      </c>
      <c r="X6542" s="28">
        <v>474000.0</v>
      </c>
    </row>
    <row r="6543" ht="15.75" customHeight="1">
      <c r="A6543" s="15">
        <v>7055.0</v>
      </c>
      <c r="B6543" s="15" t="s">
        <v>8483</v>
      </c>
      <c r="C6543" s="18">
        <v>42715.0</v>
      </c>
      <c r="D6543" s="18">
        <v>42715.0</v>
      </c>
      <c r="E6543" s="18">
        <f t="shared" si="1"/>
        <v>42715</v>
      </c>
      <c r="F6543" s="15" t="s">
        <v>466</v>
      </c>
      <c r="G6543" s="15" t="s">
        <v>3823</v>
      </c>
      <c r="H6543" s="15" t="s">
        <v>3824</v>
      </c>
      <c r="I6543" s="15" t="s">
        <v>59</v>
      </c>
      <c r="J6543" s="15" t="s">
        <v>60</v>
      </c>
      <c r="K6543" s="15" t="s">
        <v>17</v>
      </c>
      <c r="L6543" s="15" t="str">
        <f t="array" ref="L6543">_xlfn.XLOOKUP(M6543,reference_province_to_city!$A$2:$A$11,reference_province_to_city!$B$2:$B$11)</f>
        <v>Semarang</v>
      </c>
      <c r="M6543" s="15" t="s">
        <v>15</v>
      </c>
      <c r="N6543" s="15">
        <v>50111.0</v>
      </c>
      <c r="O6543" s="15">
        <f t="array" ref="O6543">_xlfn.XLOOKUP(M6543,reference_postal_code!$B$2:$B$11,reference_postal_code!$A$2:$A$11)</f>
        <v>50111</v>
      </c>
      <c r="P6543" s="15" t="s">
        <v>77</v>
      </c>
      <c r="Q6543" s="15" t="s">
        <v>3611</v>
      </c>
      <c r="R6543" s="15" t="s">
        <v>106</v>
      </c>
      <c r="S6543" s="15" t="s">
        <v>107</v>
      </c>
      <c r="T6543" s="15" t="s">
        <v>3612</v>
      </c>
      <c r="U6543" s="28">
        <v>5458800.0</v>
      </c>
      <c r="V6543" s="15">
        <v>5.0</v>
      </c>
      <c r="W6543" s="31">
        <v>0.2</v>
      </c>
      <c r="X6543" s="28">
        <v>-477645.0</v>
      </c>
    </row>
    <row r="6544" ht="15.75" customHeight="1">
      <c r="A6544" s="15">
        <v>7052.0</v>
      </c>
      <c r="B6544" s="15" t="s">
        <v>8483</v>
      </c>
      <c r="C6544" s="18">
        <v>42715.0</v>
      </c>
      <c r="D6544" s="18">
        <v>42715.0</v>
      </c>
      <c r="E6544" s="18">
        <f t="shared" si="1"/>
        <v>42715</v>
      </c>
      <c r="F6544" s="15" t="s">
        <v>466</v>
      </c>
      <c r="G6544" s="15" t="s">
        <v>3823</v>
      </c>
      <c r="H6544" s="15" t="s">
        <v>3824</v>
      </c>
      <c r="I6544" s="15" t="s">
        <v>59</v>
      </c>
      <c r="J6544" s="15" t="s">
        <v>60</v>
      </c>
      <c r="K6544" s="15" t="s">
        <v>1069</v>
      </c>
      <c r="L6544" s="15" t="str">
        <f t="array" ref="L6544">_xlfn.XLOOKUP(M6544,reference_province_to_city!$A$2:$A$11,reference_province_to_city!$B$2:$B$11)</f>
        <v>Semarang</v>
      </c>
      <c r="M6544" s="15" t="s">
        <v>15</v>
      </c>
      <c r="N6544" s="15">
        <v>50111.0</v>
      </c>
      <c r="O6544" s="15">
        <f t="array" ref="O6544">_xlfn.XLOOKUP(M6544,reference_postal_code!$B$2:$B$11,reference_postal_code!$A$2:$A$11)</f>
        <v>50111</v>
      </c>
      <c r="P6544" s="15" t="s">
        <v>77</v>
      </c>
      <c r="Q6544" s="15" t="s">
        <v>7666</v>
      </c>
      <c r="R6544" s="15" t="s">
        <v>65</v>
      </c>
      <c r="S6544" s="15" t="s">
        <v>93</v>
      </c>
      <c r="T6544" s="15" t="s">
        <v>7667</v>
      </c>
      <c r="U6544" s="28">
        <v>349800.0</v>
      </c>
      <c r="V6544" s="15">
        <v>2.0</v>
      </c>
      <c r="W6544" s="31">
        <v>0.0</v>
      </c>
      <c r="X6544" s="28">
        <v>90948.0</v>
      </c>
    </row>
    <row r="6545" ht="15.75" customHeight="1">
      <c r="A6545" s="15">
        <v>7059.0</v>
      </c>
      <c r="B6545" s="15" t="s">
        <v>8483</v>
      </c>
      <c r="C6545" s="18">
        <v>42715.0</v>
      </c>
      <c r="D6545" s="18">
        <v>42715.0</v>
      </c>
      <c r="E6545" s="18">
        <f t="shared" si="1"/>
        <v>42715</v>
      </c>
      <c r="F6545" s="15" t="s">
        <v>466</v>
      </c>
      <c r="G6545" s="15" t="s">
        <v>3823</v>
      </c>
      <c r="H6545" s="15" t="s">
        <v>3824</v>
      </c>
      <c r="I6545" s="15" t="s">
        <v>59</v>
      </c>
      <c r="J6545" s="15" t="s">
        <v>60</v>
      </c>
      <c r="K6545" s="15" t="s">
        <v>17</v>
      </c>
      <c r="L6545" s="15" t="str">
        <f t="array" ref="L6545">_xlfn.XLOOKUP(M6545,reference_province_to_city!$A$2:$A$11,reference_province_to_city!$B$2:$B$11)</f>
        <v>Semarang</v>
      </c>
      <c r="M6545" s="15" t="s">
        <v>15</v>
      </c>
      <c r="N6545" s="15">
        <v>50111.0</v>
      </c>
      <c r="O6545" s="15">
        <f t="array" ref="O6545">_xlfn.XLOOKUP(M6545,reference_postal_code!$B$2:$B$11,reference_postal_code!$A$2:$A$11)</f>
        <v>50111</v>
      </c>
      <c r="P6545" s="15" t="s">
        <v>77</v>
      </c>
      <c r="Q6545" s="15" t="s">
        <v>989</v>
      </c>
      <c r="R6545" s="15" t="s">
        <v>65</v>
      </c>
      <c r="S6545" s="15" t="s">
        <v>87</v>
      </c>
      <c r="T6545" s="15" t="s">
        <v>990</v>
      </c>
      <c r="U6545" s="28">
        <v>753300.0</v>
      </c>
      <c r="V6545" s="15">
        <v>3.0</v>
      </c>
      <c r="W6545" s="31">
        <v>0.0</v>
      </c>
      <c r="X6545" s="28">
        <v>30132.0</v>
      </c>
    </row>
    <row r="6546" ht="15.75" customHeight="1">
      <c r="A6546" s="15">
        <v>632.0</v>
      </c>
      <c r="B6546" s="15" t="s">
        <v>8482</v>
      </c>
      <c r="C6546" s="18">
        <v>42715.0</v>
      </c>
      <c r="D6546" s="18">
        <v>42717.0</v>
      </c>
      <c r="E6546" s="18">
        <f t="shared" si="1"/>
        <v>42717</v>
      </c>
      <c r="F6546" s="15" t="s">
        <v>114</v>
      </c>
      <c r="G6546" s="15" t="s">
        <v>5666</v>
      </c>
      <c r="H6546" s="15" t="s">
        <v>5667</v>
      </c>
      <c r="I6546" s="15" t="s">
        <v>59</v>
      </c>
      <c r="J6546" s="15" t="s">
        <v>60</v>
      </c>
      <c r="K6546" s="15" t="s">
        <v>31</v>
      </c>
      <c r="L6546" s="15" t="str">
        <f t="array" ref="L6546">_xlfn.XLOOKUP(M6546,reference_province_to_city!$A$2:$A$11,reference_province_to_city!$B$2:$B$11)</f>
        <v>Balikpapan</v>
      </c>
      <c r="M6546" s="15" t="s">
        <v>21</v>
      </c>
      <c r="N6546" s="15">
        <v>76114.0</v>
      </c>
      <c r="O6546" s="15">
        <f t="array" ref="O6546">_xlfn.XLOOKUP(M6546,reference_postal_code!$B$2:$B$11,reference_postal_code!$A$2:$A$11)</f>
        <v>76114</v>
      </c>
      <c r="P6546" s="15" t="s">
        <v>166</v>
      </c>
      <c r="Q6546" s="15" t="s">
        <v>4325</v>
      </c>
      <c r="R6546" s="15" t="s">
        <v>110</v>
      </c>
      <c r="S6546" s="15" t="s">
        <v>149</v>
      </c>
      <c r="T6546" s="15" t="s">
        <v>4326</v>
      </c>
      <c r="U6546" s="28">
        <v>1797000.0</v>
      </c>
      <c r="V6546" s="15">
        <v>5.0</v>
      </c>
      <c r="W6546" s="31">
        <v>0.2</v>
      </c>
      <c r="X6546" s="28">
        <v>449250.0</v>
      </c>
    </row>
    <row r="6547" ht="15.75" customHeight="1">
      <c r="A6547" s="15">
        <v>7051.0</v>
      </c>
      <c r="B6547" s="15" t="s">
        <v>8483</v>
      </c>
      <c r="C6547" s="18">
        <v>42715.0</v>
      </c>
      <c r="D6547" s="18">
        <v>42715.0</v>
      </c>
      <c r="E6547" s="18">
        <f t="shared" si="1"/>
        <v>42715</v>
      </c>
      <c r="F6547" s="15" t="s">
        <v>466</v>
      </c>
      <c r="G6547" s="15" t="s">
        <v>3823</v>
      </c>
      <c r="H6547" s="15" t="s">
        <v>3824</v>
      </c>
      <c r="I6547" s="15" t="s">
        <v>59</v>
      </c>
      <c r="J6547" s="15" t="s">
        <v>60</v>
      </c>
      <c r="K6547" s="15" t="s">
        <v>17</v>
      </c>
      <c r="L6547" s="15" t="str">
        <f t="array" ref="L6547">_xlfn.XLOOKUP(M6547,reference_province_to_city!$A$2:$A$11,reference_province_to_city!$B$2:$B$11)</f>
        <v>Semarang</v>
      </c>
      <c r="M6547" s="15" t="s">
        <v>15</v>
      </c>
      <c r="N6547" s="15">
        <v>50111.0</v>
      </c>
      <c r="O6547" s="15">
        <f t="array" ref="O6547">_xlfn.XLOOKUP(M6547,reference_postal_code!$B$2:$B$11,reference_postal_code!$A$2:$A$11)</f>
        <v>50111</v>
      </c>
      <c r="P6547" s="15" t="s">
        <v>77</v>
      </c>
      <c r="Q6547" s="15" t="s">
        <v>372</v>
      </c>
      <c r="R6547" s="15" t="s">
        <v>65</v>
      </c>
      <c r="S6547" s="15" t="s">
        <v>83</v>
      </c>
      <c r="T6547" s="15" t="s">
        <v>373</v>
      </c>
      <c r="U6547" s="28">
        <v>3144000.0</v>
      </c>
      <c r="V6547" s="15">
        <v>5.0</v>
      </c>
      <c r="W6547" s="31">
        <v>0.2</v>
      </c>
      <c r="X6547" s="28">
        <v>1021800.0</v>
      </c>
    </row>
    <row r="6548" ht="15.75" customHeight="1">
      <c r="A6548" s="15">
        <v>7057.0</v>
      </c>
      <c r="B6548" s="15" t="s">
        <v>8483</v>
      </c>
      <c r="C6548" s="18">
        <v>42715.0</v>
      </c>
      <c r="D6548" s="18">
        <v>42715.0</v>
      </c>
      <c r="E6548" s="18">
        <f t="shared" si="1"/>
        <v>42715</v>
      </c>
      <c r="F6548" s="15" t="s">
        <v>466</v>
      </c>
      <c r="G6548" s="15" t="s">
        <v>3823</v>
      </c>
      <c r="H6548" s="15" t="s">
        <v>3824</v>
      </c>
      <c r="I6548" s="15" t="s">
        <v>59</v>
      </c>
      <c r="J6548" s="15" t="s">
        <v>60</v>
      </c>
      <c r="K6548" s="15" t="s">
        <v>1069</v>
      </c>
      <c r="L6548" s="15" t="str">
        <f t="array" ref="L6548">_xlfn.XLOOKUP(M6548,reference_province_to_city!$A$2:$A$11,reference_province_to_city!$B$2:$B$11)</f>
        <v>Semarang</v>
      </c>
      <c r="M6548" s="15" t="s">
        <v>15</v>
      </c>
      <c r="N6548" s="15">
        <v>50111.0</v>
      </c>
      <c r="O6548" s="15">
        <f t="array" ref="O6548">_xlfn.XLOOKUP(M6548,reference_postal_code!$B$2:$B$11,reference_postal_code!$A$2:$A$11)</f>
        <v>50111</v>
      </c>
      <c r="P6548" s="15" t="s">
        <v>77</v>
      </c>
      <c r="Q6548" s="15" t="s">
        <v>3743</v>
      </c>
      <c r="R6548" s="15" t="s">
        <v>65</v>
      </c>
      <c r="S6548" s="15" t="s">
        <v>83</v>
      </c>
      <c r="T6548" s="15" t="s">
        <v>3744</v>
      </c>
      <c r="U6548" s="28">
        <v>1840320.0</v>
      </c>
      <c r="V6548" s="15">
        <v>9.0</v>
      </c>
      <c r="W6548" s="31">
        <v>0.2</v>
      </c>
      <c r="X6548" s="28">
        <v>598104.0</v>
      </c>
    </row>
    <row r="6549" ht="15.75" customHeight="1">
      <c r="A6549" s="15">
        <v>7056.0</v>
      </c>
      <c r="B6549" s="15" t="s">
        <v>8483</v>
      </c>
      <c r="C6549" s="18">
        <v>42715.0</v>
      </c>
      <c r="D6549" s="18">
        <v>42715.0</v>
      </c>
      <c r="E6549" s="18">
        <f t="shared" si="1"/>
        <v>42715</v>
      </c>
      <c r="F6549" s="15" t="s">
        <v>466</v>
      </c>
      <c r="G6549" s="15" t="s">
        <v>3823</v>
      </c>
      <c r="H6549" s="15" t="s">
        <v>3824</v>
      </c>
      <c r="I6549" s="15" t="s">
        <v>59</v>
      </c>
      <c r="J6549" s="15" t="s">
        <v>60</v>
      </c>
      <c r="K6549" s="15" t="s">
        <v>1069</v>
      </c>
      <c r="L6549" s="15" t="str">
        <f t="array" ref="L6549">_xlfn.XLOOKUP(M6549,reference_province_to_city!$A$2:$A$11,reference_province_to_city!$B$2:$B$11)</f>
        <v>Semarang</v>
      </c>
      <c r="M6549" s="15" t="s">
        <v>15</v>
      </c>
      <c r="N6549" s="15">
        <v>50111.0</v>
      </c>
      <c r="O6549" s="15">
        <f t="array" ref="O6549">_xlfn.XLOOKUP(M6549,reference_postal_code!$B$2:$B$11,reference_postal_code!$A$2:$A$11)</f>
        <v>50111</v>
      </c>
      <c r="P6549" s="15" t="s">
        <v>77</v>
      </c>
      <c r="Q6549" s="15" t="s">
        <v>4570</v>
      </c>
      <c r="R6549" s="15" t="s">
        <v>65</v>
      </c>
      <c r="S6549" s="15" t="s">
        <v>83</v>
      </c>
      <c r="T6549" s="15" t="s">
        <v>4571</v>
      </c>
      <c r="U6549" s="28">
        <v>537120.0</v>
      </c>
      <c r="V6549" s="15">
        <v>3.0</v>
      </c>
      <c r="W6549" s="31">
        <v>0.2</v>
      </c>
      <c r="X6549" s="28">
        <v>167850.0</v>
      </c>
    </row>
    <row r="6550" ht="15.75" customHeight="1">
      <c r="A6550" s="15">
        <v>54.0</v>
      </c>
      <c r="B6550" s="15" t="s">
        <v>8486</v>
      </c>
      <c r="C6550" s="18">
        <v>42715.0</v>
      </c>
      <c r="D6550" s="18">
        <v>42721.0</v>
      </c>
      <c r="E6550" s="18">
        <f t="shared" si="1"/>
        <v>42721</v>
      </c>
      <c r="F6550" s="15" t="s">
        <v>55</v>
      </c>
      <c r="G6550" s="15" t="s">
        <v>2791</v>
      </c>
      <c r="H6550" s="15" t="s">
        <v>2792</v>
      </c>
      <c r="I6550" s="15" t="s">
        <v>128</v>
      </c>
      <c r="J6550" s="15" t="s">
        <v>60</v>
      </c>
      <c r="K6550" s="15" t="s">
        <v>19</v>
      </c>
      <c r="L6550" s="15" t="str">
        <f t="array" ref="L6550">_xlfn.XLOOKUP(M6550,reference_province_to_city!$A$2:$A$11,reference_province_to_city!$B$2:$B$11)</f>
        <v>Yogyakarta</v>
      </c>
      <c r="M6550" s="15" t="s">
        <v>18</v>
      </c>
      <c r="N6550" s="15">
        <v>55111.0</v>
      </c>
      <c r="O6550" s="15">
        <f t="array" ref="O6550">_xlfn.XLOOKUP(M6550,reference_postal_code!$B$2:$B$11,reference_postal_code!$A$2:$A$11)</f>
        <v>55111</v>
      </c>
      <c r="P6550" s="15" t="s">
        <v>77</v>
      </c>
      <c r="Q6550" s="15" t="s">
        <v>2289</v>
      </c>
      <c r="R6550" s="15" t="s">
        <v>65</v>
      </c>
      <c r="S6550" s="15" t="s">
        <v>103</v>
      </c>
      <c r="T6550" s="15" t="s">
        <v>2290</v>
      </c>
      <c r="U6550" s="28">
        <v>228900.0</v>
      </c>
      <c r="V6550" s="15">
        <v>7.0</v>
      </c>
      <c r="W6550" s="31">
        <v>0.0</v>
      </c>
      <c r="X6550" s="28">
        <v>93849.0</v>
      </c>
    </row>
    <row r="6551" ht="15.75" customHeight="1">
      <c r="A6551" s="15">
        <v>5997.0</v>
      </c>
      <c r="B6551" s="15" t="s">
        <v>8480</v>
      </c>
      <c r="C6551" s="18">
        <v>42715.0</v>
      </c>
      <c r="D6551" s="18">
        <v>42715.0</v>
      </c>
      <c r="E6551" s="18">
        <f t="shared" si="1"/>
        <v>42715</v>
      </c>
      <c r="F6551" s="15" t="s">
        <v>466</v>
      </c>
      <c r="G6551" s="15" t="s">
        <v>2062</v>
      </c>
      <c r="H6551" s="15" t="s">
        <v>2063</v>
      </c>
      <c r="I6551" s="15" t="s">
        <v>128</v>
      </c>
      <c r="J6551" s="15" t="s">
        <v>60</v>
      </c>
      <c r="K6551" s="15" t="s">
        <v>33</v>
      </c>
      <c r="L6551" s="15" t="str">
        <f t="array" ref="L6551">_xlfn.XLOOKUP(M6551,reference_province_to_city!$A$2:$A$11,reference_province_to_city!$B$2:$B$11)</f>
        <v>Makassar</v>
      </c>
      <c r="M6551" s="15" t="s">
        <v>25</v>
      </c>
      <c r="N6551" s="15">
        <v>90111.0</v>
      </c>
      <c r="O6551" s="15">
        <f t="array" ref="O6551">_xlfn.XLOOKUP(M6551,reference_postal_code!$B$2:$B$11,reference_postal_code!$A$2:$A$11)</f>
        <v>90111</v>
      </c>
      <c r="P6551" s="15" t="s">
        <v>63</v>
      </c>
      <c r="Q6551" s="15" t="s">
        <v>2282</v>
      </c>
      <c r="R6551" s="15" t="s">
        <v>65</v>
      </c>
      <c r="S6551" s="15" t="s">
        <v>222</v>
      </c>
      <c r="T6551" s="15" t="s">
        <v>2283</v>
      </c>
      <c r="U6551" s="28">
        <v>5807040.0</v>
      </c>
      <c r="V6551" s="15">
        <v>4.0</v>
      </c>
      <c r="W6551" s="31">
        <v>0.2</v>
      </c>
      <c r="X6551" s="28">
        <v>362940.0</v>
      </c>
    </row>
    <row r="6552" ht="15.75" customHeight="1">
      <c r="A6552" s="15">
        <v>5994.0</v>
      </c>
      <c r="B6552" s="15" t="s">
        <v>8480</v>
      </c>
      <c r="C6552" s="18">
        <v>42715.0</v>
      </c>
      <c r="D6552" s="18">
        <v>42715.0</v>
      </c>
      <c r="E6552" s="18">
        <f t="shared" si="1"/>
        <v>42715</v>
      </c>
      <c r="F6552" s="15" t="s">
        <v>466</v>
      </c>
      <c r="G6552" s="15" t="s">
        <v>2062</v>
      </c>
      <c r="H6552" s="15" t="s">
        <v>2063</v>
      </c>
      <c r="I6552" s="15" t="s">
        <v>128</v>
      </c>
      <c r="J6552" s="15" t="s">
        <v>60</v>
      </c>
      <c r="K6552" s="15" t="s">
        <v>33</v>
      </c>
      <c r="L6552" s="15" t="str">
        <f t="array" ref="L6552">_xlfn.XLOOKUP(M6552,reference_province_to_city!$A$2:$A$11,reference_province_to_city!$B$2:$B$11)</f>
        <v>Makassar</v>
      </c>
      <c r="M6552" s="15" t="s">
        <v>25</v>
      </c>
      <c r="N6552" s="15">
        <v>90111.0</v>
      </c>
      <c r="O6552" s="15">
        <f t="array" ref="O6552">_xlfn.XLOOKUP(M6552,reference_postal_code!$B$2:$B$11,reference_postal_code!$A$2:$A$11)</f>
        <v>90111</v>
      </c>
      <c r="P6552" s="15" t="s">
        <v>63</v>
      </c>
      <c r="Q6552" s="15" t="s">
        <v>397</v>
      </c>
      <c r="R6552" s="15" t="s">
        <v>65</v>
      </c>
      <c r="S6552" s="15" t="s">
        <v>87</v>
      </c>
      <c r="T6552" s="15" t="s">
        <v>398</v>
      </c>
      <c r="U6552" s="28">
        <v>974400.0</v>
      </c>
      <c r="V6552" s="15">
        <v>5.0</v>
      </c>
      <c r="W6552" s="31">
        <v>0.2</v>
      </c>
      <c r="X6552" s="28">
        <v>-60900.0</v>
      </c>
    </row>
    <row r="6553" ht="15.75" customHeight="1">
      <c r="A6553" s="15">
        <v>7053.0</v>
      </c>
      <c r="B6553" s="15" t="s">
        <v>8483</v>
      </c>
      <c r="C6553" s="18">
        <v>42715.0</v>
      </c>
      <c r="D6553" s="18"/>
      <c r="E6553" s="18">
        <f t="shared" si="1"/>
        <v>42718</v>
      </c>
      <c r="F6553" s="15" t="s">
        <v>466</v>
      </c>
      <c r="G6553" s="15" t="s">
        <v>3823</v>
      </c>
      <c r="H6553" s="15" t="s">
        <v>3824</v>
      </c>
      <c r="I6553" s="15" t="s">
        <v>59</v>
      </c>
      <c r="J6553" s="15" t="s">
        <v>60</v>
      </c>
      <c r="K6553" s="15" t="s">
        <v>17</v>
      </c>
      <c r="L6553" s="15" t="str">
        <f t="array" ref="L6553">_xlfn.XLOOKUP(M6553,reference_province_to_city!$A$2:$A$11,reference_province_to_city!$B$2:$B$11)</f>
        <v>Semarang</v>
      </c>
      <c r="M6553" s="15" t="s">
        <v>15</v>
      </c>
      <c r="N6553" s="15">
        <v>50111.0</v>
      </c>
      <c r="O6553" s="15">
        <f t="array" ref="O6553">_xlfn.XLOOKUP(M6553,reference_postal_code!$B$2:$B$11,reference_postal_code!$A$2:$A$11)</f>
        <v>50111</v>
      </c>
      <c r="P6553" s="15" t="s">
        <v>77</v>
      </c>
      <c r="Q6553" s="15" t="s">
        <v>7488</v>
      </c>
      <c r="R6553" s="15" t="s">
        <v>65</v>
      </c>
      <c r="S6553" s="15" t="s">
        <v>66</v>
      </c>
      <c r="T6553" s="15" t="s">
        <v>7489</v>
      </c>
      <c r="U6553" s="28">
        <v>464700.0</v>
      </c>
      <c r="V6553" s="15">
        <v>1.0</v>
      </c>
      <c r="W6553" s="31">
        <v>0.0</v>
      </c>
      <c r="X6553" s="28">
        <v>209115.0</v>
      </c>
    </row>
    <row r="6554" ht="15.75" customHeight="1">
      <c r="A6554" s="15">
        <v>7059.0</v>
      </c>
      <c r="B6554" s="15" t="s">
        <v>8483</v>
      </c>
      <c r="C6554" s="18">
        <v>42715.0</v>
      </c>
      <c r="D6554" s="18">
        <v>42715.0</v>
      </c>
      <c r="E6554" s="18">
        <f t="shared" si="1"/>
        <v>42715</v>
      </c>
      <c r="F6554" s="15" t="s">
        <v>466</v>
      </c>
      <c r="G6554" s="15" t="s">
        <v>3823</v>
      </c>
      <c r="H6554" s="15" t="s">
        <v>3824</v>
      </c>
      <c r="I6554" s="15" t="s">
        <v>59</v>
      </c>
      <c r="J6554" s="15" t="s">
        <v>60</v>
      </c>
      <c r="L6554" s="15" t="str">
        <f t="array" ref="L6554">_xlfn.XLOOKUP(M6554,reference_province_to_city!$A$2:$A$11,reference_province_to_city!$B$2:$B$11)</f>
        <v>Semarang</v>
      </c>
      <c r="M6554" s="15" t="s">
        <v>15</v>
      </c>
      <c r="N6554" s="15">
        <v>50111.0</v>
      </c>
      <c r="O6554" s="15">
        <f t="array" ref="O6554">_xlfn.XLOOKUP(M6554,reference_postal_code!$B$2:$B$11,reference_postal_code!$A$2:$A$11)</f>
        <v>50111</v>
      </c>
      <c r="P6554" s="15" t="s">
        <v>77</v>
      </c>
      <c r="Q6554" s="15" t="s">
        <v>989</v>
      </c>
      <c r="R6554" s="15" t="s">
        <v>65</v>
      </c>
      <c r="S6554" s="15" t="s">
        <v>87</v>
      </c>
      <c r="T6554" s="15" t="s">
        <v>990</v>
      </c>
      <c r="U6554" s="28">
        <v>753300.0</v>
      </c>
      <c r="V6554" s="15">
        <v>3.0</v>
      </c>
      <c r="W6554" s="31">
        <v>0.0</v>
      </c>
      <c r="X6554" s="28">
        <v>30132.0</v>
      </c>
    </row>
    <row r="6555" ht="15.75" customHeight="1">
      <c r="A6555" s="15">
        <v>5578.0</v>
      </c>
      <c r="B6555" s="15" t="s">
        <v>8488</v>
      </c>
      <c r="C6555" s="18">
        <v>42716.0</v>
      </c>
      <c r="D6555" s="18">
        <v>42720.0</v>
      </c>
      <c r="E6555" s="18">
        <f t="shared" si="1"/>
        <v>42720</v>
      </c>
      <c r="F6555" s="15" t="s">
        <v>55</v>
      </c>
      <c r="G6555" s="15" t="s">
        <v>3968</v>
      </c>
      <c r="H6555" s="15" t="s">
        <v>3969</v>
      </c>
      <c r="I6555" s="15" t="s">
        <v>59</v>
      </c>
      <c r="J6555" s="15" t="s">
        <v>60</v>
      </c>
      <c r="K6555" s="15" t="s">
        <v>26</v>
      </c>
      <c r="L6555" s="15" t="str">
        <f t="array" ref="L6555">_xlfn.XLOOKUP(M6555,reference_province_to_city!$A$2:$A$11,reference_province_to_city!$B$2:$B$11)</f>
        <v>Denpasar</v>
      </c>
      <c r="M6555" s="15" t="s">
        <v>24</v>
      </c>
      <c r="N6555" s="15">
        <v>80231.0</v>
      </c>
      <c r="O6555" s="15">
        <f t="array" ref="O6555">_xlfn.XLOOKUP(M6555,reference_postal_code!$B$2:$B$11,reference_postal_code!$A$2:$A$11)</f>
        <v>80231</v>
      </c>
      <c r="P6555" s="15" t="s">
        <v>63</v>
      </c>
      <c r="Q6555" s="15" t="s">
        <v>4576</v>
      </c>
      <c r="R6555" s="15" t="s">
        <v>65</v>
      </c>
      <c r="S6555" s="15" t="s">
        <v>222</v>
      </c>
      <c r="T6555" s="15" t="s">
        <v>4577</v>
      </c>
      <c r="U6555" s="28">
        <v>847800.0</v>
      </c>
      <c r="V6555" s="15">
        <v>3.0</v>
      </c>
      <c r="W6555" s="31">
        <v>0.0</v>
      </c>
      <c r="X6555" s="28">
        <v>237384.0</v>
      </c>
    </row>
    <row r="6556" ht="15.75" customHeight="1">
      <c r="A6556" s="15">
        <v>9939.0</v>
      </c>
      <c r="B6556" s="15" t="s">
        <v>8489</v>
      </c>
      <c r="C6556" s="18">
        <v>42716.0</v>
      </c>
      <c r="D6556" s="18">
        <v>42721.0</v>
      </c>
      <c r="E6556" s="18">
        <f t="shared" si="1"/>
        <v>42721</v>
      </c>
      <c r="F6556" s="15" t="s">
        <v>55</v>
      </c>
      <c r="G6556" s="15" t="s">
        <v>2062</v>
      </c>
      <c r="H6556" s="15" t="s">
        <v>2063</v>
      </c>
      <c r="I6556" s="15" t="s">
        <v>128</v>
      </c>
      <c r="J6556" s="15" t="s">
        <v>60</v>
      </c>
      <c r="K6556" s="15" t="s">
        <v>33</v>
      </c>
      <c r="L6556" s="15" t="str">
        <f t="array" ref="L6556">_xlfn.XLOOKUP(M6556,reference_province_to_city!$A$2:$A$11,reference_province_to_city!$B$2:$B$11)</f>
        <v>Makassar</v>
      </c>
      <c r="M6556" s="15" t="s">
        <v>25</v>
      </c>
      <c r="N6556" s="15">
        <v>90111.0</v>
      </c>
      <c r="O6556" s="15">
        <f t="array" ref="O6556">_xlfn.XLOOKUP(M6556,reference_postal_code!$B$2:$B$11,reference_postal_code!$A$2:$A$11)</f>
        <v>90111</v>
      </c>
      <c r="P6556" s="15" t="s">
        <v>63</v>
      </c>
      <c r="Q6556" s="15" t="s">
        <v>138</v>
      </c>
      <c r="R6556" s="15" t="s">
        <v>106</v>
      </c>
      <c r="S6556" s="15" t="s">
        <v>139</v>
      </c>
      <c r="T6556" s="15" t="s">
        <v>140</v>
      </c>
      <c r="U6556" s="28">
        <v>905250.0</v>
      </c>
      <c r="V6556" s="15">
        <v>5.0</v>
      </c>
      <c r="W6556" s="31">
        <v>0.0</v>
      </c>
      <c r="X6556" s="28">
        <v>298732.0</v>
      </c>
    </row>
    <row r="6557" ht="15.75" customHeight="1">
      <c r="A6557" s="15">
        <v>9940.0</v>
      </c>
      <c r="B6557" s="15" t="s">
        <v>8489</v>
      </c>
      <c r="C6557" s="18">
        <v>42716.0</v>
      </c>
      <c r="D6557" s="18">
        <v>42721.0</v>
      </c>
      <c r="E6557" s="18">
        <f t="shared" si="1"/>
        <v>42721</v>
      </c>
      <c r="F6557" s="15" t="s">
        <v>55</v>
      </c>
      <c r="G6557" s="15" t="s">
        <v>2062</v>
      </c>
      <c r="H6557" s="15" t="s">
        <v>2063</v>
      </c>
      <c r="I6557" s="15" t="s">
        <v>128</v>
      </c>
      <c r="J6557" s="15" t="s">
        <v>60</v>
      </c>
      <c r="K6557" s="15" t="s">
        <v>33</v>
      </c>
      <c r="L6557" s="15" t="str">
        <f t="array" ref="L6557">_xlfn.XLOOKUP(M6557,reference_province_to_city!$A$2:$A$11,reference_province_to_city!$B$2:$B$11)</f>
        <v>Makassar</v>
      </c>
      <c r="M6557" s="15" t="s">
        <v>25</v>
      </c>
      <c r="N6557" s="15">
        <v>90111.0</v>
      </c>
      <c r="O6557" s="15">
        <f t="array" ref="O6557">_xlfn.XLOOKUP(M6557,reference_postal_code!$B$2:$B$11,reference_postal_code!$A$2:$A$11)</f>
        <v>90111</v>
      </c>
      <c r="P6557" s="15" t="s">
        <v>63</v>
      </c>
      <c r="Q6557" s="15" t="s">
        <v>7633</v>
      </c>
      <c r="R6557" s="15" t="s">
        <v>65</v>
      </c>
      <c r="S6557" s="15" t="s">
        <v>226</v>
      </c>
      <c r="T6557" s="15" t="s">
        <v>7634</v>
      </c>
      <c r="U6557" s="28">
        <v>532800.0</v>
      </c>
      <c r="V6557" s="15">
        <v>4.0</v>
      </c>
      <c r="W6557" s="31">
        <v>0.0</v>
      </c>
      <c r="X6557" s="28">
        <v>149184.0</v>
      </c>
    </row>
    <row r="6558" ht="15.75" customHeight="1">
      <c r="A6558" s="15">
        <v>4576.0</v>
      </c>
      <c r="B6558" s="15" t="s">
        <v>8490</v>
      </c>
      <c r="C6558" s="18">
        <v>42716.0</v>
      </c>
      <c r="D6558" s="18">
        <v>42722.0</v>
      </c>
      <c r="E6558" s="18">
        <f t="shared" si="1"/>
        <v>42722</v>
      </c>
      <c r="F6558" s="15" t="s">
        <v>55</v>
      </c>
      <c r="G6558" s="15" t="s">
        <v>2611</v>
      </c>
      <c r="H6558" s="15" t="s">
        <v>2612</v>
      </c>
      <c r="I6558" s="15" t="s">
        <v>76</v>
      </c>
      <c r="J6558" s="15" t="s">
        <v>60</v>
      </c>
      <c r="K6558" s="15" t="s">
        <v>26</v>
      </c>
      <c r="L6558" s="15" t="str">
        <f t="array" ref="L6558">_xlfn.XLOOKUP(M6558,reference_province_to_city!$A$2:$A$11,reference_province_to_city!$B$2:$B$11)</f>
        <v>Denpasar</v>
      </c>
      <c r="M6558" s="15" t="s">
        <v>24</v>
      </c>
      <c r="N6558" s="15">
        <v>80231.0</v>
      </c>
      <c r="O6558" s="15">
        <f t="array" ref="O6558">_xlfn.XLOOKUP(M6558,reference_postal_code!$B$2:$B$11,reference_postal_code!$A$2:$A$11)</f>
        <v>80231</v>
      </c>
      <c r="P6558" s="15" t="s">
        <v>63</v>
      </c>
      <c r="Q6558" s="15" t="s">
        <v>754</v>
      </c>
      <c r="R6558" s="15" t="s">
        <v>65</v>
      </c>
      <c r="S6558" s="15" t="s">
        <v>93</v>
      </c>
      <c r="T6558" s="15" t="s">
        <v>755</v>
      </c>
      <c r="U6558" s="28">
        <v>208500.0</v>
      </c>
      <c r="V6558" s="15">
        <v>5.0</v>
      </c>
      <c r="W6558" s="31">
        <v>0.0</v>
      </c>
      <c r="X6558" s="28">
        <v>54210.0</v>
      </c>
    </row>
    <row r="6559" ht="15.75" customHeight="1">
      <c r="A6559" s="15">
        <v>4036.0</v>
      </c>
      <c r="B6559" s="15" t="s">
        <v>8491</v>
      </c>
      <c r="C6559" s="18">
        <v>42716.0</v>
      </c>
      <c r="D6559" s="18">
        <v>42716.0</v>
      </c>
      <c r="E6559" s="18">
        <f t="shared" si="1"/>
        <v>42716</v>
      </c>
      <c r="F6559" s="15" t="s">
        <v>466</v>
      </c>
      <c r="G6559" s="15" t="s">
        <v>1136</v>
      </c>
      <c r="H6559" s="15" t="s">
        <v>1137</v>
      </c>
      <c r="I6559" s="15" t="s">
        <v>128</v>
      </c>
      <c r="J6559" s="15" t="s">
        <v>60</v>
      </c>
      <c r="K6559" s="15" t="s">
        <v>26</v>
      </c>
      <c r="L6559" s="15" t="str">
        <f t="array" ref="L6559">_xlfn.XLOOKUP(M6559,reference_province_to_city!$A$2:$A$11,reference_province_to_city!$B$2:$B$11)</f>
        <v>Denpasar</v>
      </c>
      <c r="M6559" s="15" t="s">
        <v>24</v>
      </c>
      <c r="N6559" s="15">
        <v>80231.0</v>
      </c>
      <c r="O6559" s="15">
        <f t="array" ref="O6559">_xlfn.XLOOKUP(M6559,reference_postal_code!$B$2:$B$11,reference_postal_code!$A$2:$A$11)</f>
        <v>80231</v>
      </c>
      <c r="P6559" s="15" t="s">
        <v>63</v>
      </c>
      <c r="Q6559" s="15" t="s">
        <v>2386</v>
      </c>
      <c r="R6559" s="15" t="s">
        <v>110</v>
      </c>
      <c r="S6559" s="15" t="s">
        <v>149</v>
      </c>
      <c r="T6559" s="15" t="s">
        <v>2387</v>
      </c>
      <c r="U6559" s="28">
        <v>5759280.0</v>
      </c>
      <c r="V6559" s="15">
        <v>6.0</v>
      </c>
      <c r="W6559" s="31">
        <v>0.2</v>
      </c>
      <c r="X6559" s="28">
        <v>1151856.0</v>
      </c>
    </row>
    <row r="6560" ht="15.75" customHeight="1">
      <c r="A6560" s="15">
        <v>9941.0</v>
      </c>
      <c r="B6560" s="15" t="s">
        <v>8489</v>
      </c>
      <c r="C6560" s="18">
        <v>42716.0</v>
      </c>
      <c r="D6560" s="18">
        <v>42721.0</v>
      </c>
      <c r="E6560" s="18">
        <f t="shared" si="1"/>
        <v>42721</v>
      </c>
      <c r="F6560" s="15" t="s">
        <v>55</v>
      </c>
      <c r="G6560" s="15" t="s">
        <v>2062</v>
      </c>
      <c r="H6560" s="15" t="s">
        <v>2063</v>
      </c>
      <c r="I6560" s="15" t="s">
        <v>128</v>
      </c>
      <c r="J6560" s="15" t="s">
        <v>60</v>
      </c>
      <c r="K6560" s="15" t="s">
        <v>33</v>
      </c>
      <c r="L6560" s="15" t="str">
        <f t="array" ref="L6560">_xlfn.XLOOKUP(M6560,reference_province_to_city!$A$2:$A$11,reference_province_to_city!$B$2:$B$11)</f>
        <v>Makassar</v>
      </c>
      <c r="M6560" s="15" t="s">
        <v>25</v>
      </c>
      <c r="N6560" s="15">
        <v>90111.0</v>
      </c>
      <c r="O6560" s="15">
        <f t="array" ref="O6560">_xlfn.XLOOKUP(M6560,reference_postal_code!$B$2:$B$11,reference_postal_code!$A$2:$A$11)</f>
        <v>90111</v>
      </c>
      <c r="P6560" s="15" t="s">
        <v>63</v>
      </c>
      <c r="Q6560" s="15" t="s">
        <v>7326</v>
      </c>
      <c r="R6560" s="15" t="s">
        <v>65</v>
      </c>
      <c r="S6560" s="15" t="s">
        <v>93</v>
      </c>
      <c r="T6560" s="15" t="s">
        <v>7327</v>
      </c>
      <c r="U6560" s="28">
        <v>168000.0</v>
      </c>
      <c r="V6560" s="15">
        <v>7.0</v>
      </c>
      <c r="W6560" s="31">
        <v>0.0</v>
      </c>
      <c r="X6560" s="28">
        <v>72240.0</v>
      </c>
    </row>
    <row r="6561" ht="15.75" customHeight="1">
      <c r="A6561" s="15">
        <v>4574.0</v>
      </c>
      <c r="B6561" s="15" t="s">
        <v>8490</v>
      </c>
      <c r="C6561" s="18">
        <v>42716.0</v>
      </c>
      <c r="D6561" s="18">
        <v>42722.0</v>
      </c>
      <c r="E6561" s="18">
        <f t="shared" si="1"/>
        <v>42722</v>
      </c>
      <c r="F6561" s="15" t="s">
        <v>55</v>
      </c>
      <c r="G6561" s="15" t="s">
        <v>2611</v>
      </c>
      <c r="H6561" s="15" t="s">
        <v>2612</v>
      </c>
      <c r="I6561" s="15" t="s">
        <v>76</v>
      </c>
      <c r="J6561" s="15" t="s">
        <v>60</v>
      </c>
      <c r="K6561" s="15" t="s">
        <v>26</v>
      </c>
      <c r="L6561" s="15" t="str">
        <f t="array" ref="L6561">_xlfn.XLOOKUP(M6561,reference_province_to_city!$A$2:$A$11,reference_province_to_city!$B$2:$B$11)</f>
        <v>Denpasar</v>
      </c>
      <c r="M6561" s="15" t="s">
        <v>24</v>
      </c>
      <c r="N6561" s="15">
        <v>80231.0</v>
      </c>
      <c r="O6561" s="15">
        <f t="array" ref="O6561">_xlfn.XLOOKUP(M6561,reference_postal_code!$B$2:$B$11,reference_postal_code!$A$2:$A$11)</f>
        <v>80231</v>
      </c>
      <c r="P6561" s="15" t="s">
        <v>63</v>
      </c>
      <c r="Q6561" s="15" t="s">
        <v>324</v>
      </c>
      <c r="R6561" s="15" t="s">
        <v>110</v>
      </c>
      <c r="S6561" s="15" t="s">
        <v>111</v>
      </c>
      <c r="T6561" s="15" t="s">
        <v>325</v>
      </c>
      <c r="U6561" s="28">
        <v>9868950.0</v>
      </c>
      <c r="V6561" s="15">
        <v>7.0</v>
      </c>
      <c r="W6561" s="31">
        <v>0.0</v>
      </c>
      <c r="X6561" s="28">
        <v>2763306.0</v>
      </c>
    </row>
    <row r="6562" ht="15.75" customHeight="1">
      <c r="A6562" s="15">
        <v>4035.0</v>
      </c>
      <c r="B6562" s="15" t="s">
        <v>8491</v>
      </c>
      <c r="C6562" s="18">
        <v>42716.0</v>
      </c>
      <c r="D6562" s="18">
        <v>42716.0</v>
      </c>
      <c r="E6562" s="18">
        <f t="shared" si="1"/>
        <v>42716</v>
      </c>
      <c r="F6562" s="15" t="s">
        <v>466</v>
      </c>
      <c r="G6562" s="15" t="s">
        <v>1136</v>
      </c>
      <c r="H6562" s="15" t="s">
        <v>1137</v>
      </c>
      <c r="I6562" s="15" t="s">
        <v>128</v>
      </c>
      <c r="J6562" s="15" t="s">
        <v>60</v>
      </c>
      <c r="K6562" s="15" t="s">
        <v>26</v>
      </c>
      <c r="L6562" s="15" t="str">
        <f t="array" ref="L6562">_xlfn.XLOOKUP(M6562,reference_province_to_city!$A$2:$A$11,reference_province_to_city!$B$2:$B$11)</f>
        <v>Denpasar</v>
      </c>
      <c r="M6562" s="15" t="s">
        <v>24</v>
      </c>
      <c r="N6562" s="15">
        <v>80231.0</v>
      </c>
      <c r="O6562" s="15">
        <f t="array" ref="O6562">_xlfn.XLOOKUP(M6562,reference_postal_code!$B$2:$B$11,reference_postal_code!$A$2:$A$11)</f>
        <v>80231</v>
      </c>
      <c r="P6562" s="15" t="s">
        <v>63</v>
      </c>
      <c r="Q6562" s="15" t="s">
        <v>1833</v>
      </c>
      <c r="R6562" s="15" t="s">
        <v>65</v>
      </c>
      <c r="S6562" s="15" t="s">
        <v>83</v>
      </c>
      <c r="T6562" s="15" t="s">
        <v>1834</v>
      </c>
      <c r="U6562" s="28">
        <v>280395.0</v>
      </c>
      <c r="V6562" s="15">
        <v>3.0</v>
      </c>
      <c r="W6562" s="31">
        <v>0.7</v>
      </c>
      <c r="X6562" s="28">
        <v>-214969.0</v>
      </c>
    </row>
    <row r="6563" ht="15.75" customHeight="1">
      <c r="A6563" s="15">
        <v>4577.0</v>
      </c>
      <c r="B6563" s="15" t="s">
        <v>8490</v>
      </c>
      <c r="C6563" s="18">
        <v>42716.0</v>
      </c>
      <c r="D6563" s="18">
        <v>42722.0</v>
      </c>
      <c r="E6563" s="18">
        <f t="shared" si="1"/>
        <v>42722</v>
      </c>
      <c r="F6563" s="15" t="s">
        <v>55</v>
      </c>
      <c r="G6563" s="15" t="s">
        <v>2611</v>
      </c>
      <c r="H6563" s="15" t="s">
        <v>2612</v>
      </c>
      <c r="I6563" s="15" t="s">
        <v>76</v>
      </c>
      <c r="J6563" s="15" t="s">
        <v>60</v>
      </c>
      <c r="K6563" s="15" t="s">
        <v>26</v>
      </c>
      <c r="L6563" s="15" t="str">
        <f t="array" ref="L6563">_xlfn.XLOOKUP(M6563,reference_province_to_city!$A$2:$A$11,reference_province_to_city!$B$2:$B$11)</f>
        <v>Denpasar</v>
      </c>
      <c r="M6563" s="15" t="s">
        <v>24</v>
      </c>
      <c r="N6563" s="15">
        <v>80231.0</v>
      </c>
      <c r="O6563" s="15">
        <f t="array" ref="O6563">_xlfn.XLOOKUP(M6563,reference_postal_code!$B$2:$B$11,reference_postal_code!$A$2:$A$11)</f>
        <v>80231</v>
      </c>
      <c r="P6563" s="15" t="s">
        <v>63</v>
      </c>
      <c r="Q6563" s="15" t="s">
        <v>4072</v>
      </c>
      <c r="R6563" s="15" t="s">
        <v>65</v>
      </c>
      <c r="S6563" s="15" t="s">
        <v>87</v>
      </c>
      <c r="T6563" s="15" t="s">
        <v>4073</v>
      </c>
      <c r="U6563" s="28">
        <v>402900.0</v>
      </c>
      <c r="V6563" s="15">
        <v>2.0</v>
      </c>
      <c r="W6563" s="31">
        <v>0.0</v>
      </c>
      <c r="X6563" s="28">
        <v>100725.0</v>
      </c>
    </row>
    <row r="6564" ht="15.75" customHeight="1">
      <c r="A6564" s="15">
        <v>5577.0</v>
      </c>
      <c r="B6564" s="15" t="s">
        <v>8488</v>
      </c>
      <c r="C6564" s="18">
        <v>42716.0</v>
      </c>
      <c r="D6564" s="18">
        <v>42720.0</v>
      </c>
      <c r="E6564" s="18">
        <f t="shared" si="1"/>
        <v>42720</v>
      </c>
      <c r="F6564" s="15" t="s">
        <v>55</v>
      </c>
      <c r="G6564" s="15" t="s">
        <v>3968</v>
      </c>
      <c r="H6564" s="15" t="s">
        <v>3969</v>
      </c>
      <c r="I6564" s="15" t="s">
        <v>59</v>
      </c>
      <c r="J6564" s="15" t="s">
        <v>60</v>
      </c>
      <c r="K6564" s="15" t="s">
        <v>26</v>
      </c>
      <c r="L6564" s="15" t="str">
        <f t="array" ref="L6564">_xlfn.XLOOKUP(M6564,reference_province_to_city!$A$2:$A$11,reference_province_to_city!$B$2:$B$11)</f>
        <v>Denpasar</v>
      </c>
      <c r="M6564" s="15" t="s">
        <v>24</v>
      </c>
      <c r="N6564" s="15">
        <v>80231.0</v>
      </c>
      <c r="O6564" s="15">
        <f t="array" ref="O6564">_xlfn.XLOOKUP(M6564,reference_postal_code!$B$2:$B$11,reference_postal_code!$A$2:$A$11)</f>
        <v>80231</v>
      </c>
      <c r="P6564" s="15" t="s">
        <v>63</v>
      </c>
      <c r="Q6564" s="15" t="s">
        <v>138</v>
      </c>
      <c r="R6564" s="15" t="s">
        <v>106</v>
      </c>
      <c r="S6564" s="15" t="s">
        <v>139</v>
      </c>
      <c r="T6564" s="15" t="s">
        <v>140</v>
      </c>
      <c r="U6564" s="28">
        <v>5754600.0</v>
      </c>
      <c r="V6564" s="15">
        <v>6.0</v>
      </c>
      <c r="W6564" s="31">
        <v>0.0</v>
      </c>
      <c r="X6564" s="28">
        <v>1841472.0</v>
      </c>
    </row>
    <row r="6565" ht="15.75" customHeight="1">
      <c r="A6565" s="15">
        <v>5252.0</v>
      </c>
      <c r="B6565" s="15" t="s">
        <v>8492</v>
      </c>
      <c r="C6565" s="18">
        <v>42716.0</v>
      </c>
      <c r="D6565" s="18">
        <v>42722.0</v>
      </c>
      <c r="E6565" s="18">
        <f t="shared" si="1"/>
        <v>42722</v>
      </c>
      <c r="F6565" s="15" t="s">
        <v>55</v>
      </c>
      <c r="G6565" s="15" t="s">
        <v>4499</v>
      </c>
      <c r="H6565" s="15" t="s">
        <v>4500</v>
      </c>
      <c r="I6565" s="15" t="s">
        <v>59</v>
      </c>
      <c r="J6565" s="15" t="s">
        <v>60</v>
      </c>
      <c r="K6565" s="15" t="s">
        <v>19</v>
      </c>
      <c r="L6565" s="15" t="str">
        <f t="array" ref="L6565">_xlfn.XLOOKUP(M6565,reference_province_to_city!$A$2:$A$11,reference_province_to_city!$B$2:$B$11)</f>
        <v>Yogyakarta</v>
      </c>
      <c r="M6565" s="15" t="s">
        <v>18</v>
      </c>
      <c r="N6565" s="15">
        <v>55111.0</v>
      </c>
      <c r="O6565" s="15">
        <f t="array" ref="O6565">_xlfn.XLOOKUP(M6565,reference_postal_code!$B$2:$B$11,reference_postal_code!$A$2:$A$11)</f>
        <v>55111</v>
      </c>
      <c r="P6565" s="15" t="s">
        <v>77</v>
      </c>
      <c r="Q6565" s="15" t="s">
        <v>8493</v>
      </c>
      <c r="R6565" s="15" t="s">
        <v>65</v>
      </c>
      <c r="S6565" s="15" t="s">
        <v>66</v>
      </c>
      <c r="T6565" s="15" t="s">
        <v>8494</v>
      </c>
      <c r="U6565" s="28">
        <v>736800.0</v>
      </c>
      <c r="V6565" s="15">
        <v>4.0</v>
      </c>
      <c r="W6565" s="31">
        <v>0.0</v>
      </c>
      <c r="X6565" s="28">
        <v>346296.0</v>
      </c>
    </row>
    <row r="6566" ht="15.75" customHeight="1">
      <c r="A6566" s="15">
        <v>4575.0</v>
      </c>
      <c r="B6566" s="15" t="s">
        <v>8490</v>
      </c>
      <c r="C6566" s="18">
        <v>42716.0</v>
      </c>
      <c r="D6566" s="18">
        <v>42722.0</v>
      </c>
      <c r="E6566" s="18">
        <f t="shared" si="1"/>
        <v>42722</v>
      </c>
      <c r="F6566" s="15" t="s">
        <v>55</v>
      </c>
      <c r="G6566" s="15" t="s">
        <v>2611</v>
      </c>
      <c r="H6566" s="15" t="s">
        <v>2612</v>
      </c>
      <c r="I6566" s="15" t="s">
        <v>76</v>
      </c>
      <c r="J6566" s="15" t="s">
        <v>60</v>
      </c>
      <c r="K6566" s="15" t="s">
        <v>26</v>
      </c>
      <c r="L6566" s="15" t="str">
        <f t="array" ref="L6566">_xlfn.XLOOKUP(M6566,reference_province_to_city!$A$2:$A$11,reference_province_to_city!$B$2:$B$11)</f>
        <v>Denpasar</v>
      </c>
      <c r="M6566" s="15" t="s">
        <v>24</v>
      </c>
      <c r="N6566" s="15">
        <v>80231.0</v>
      </c>
      <c r="O6566" s="15">
        <f t="array" ref="O6566">_xlfn.XLOOKUP(M6566,reference_postal_code!$B$2:$B$11,reference_postal_code!$A$2:$A$11)</f>
        <v>80231</v>
      </c>
      <c r="P6566" s="15" t="s">
        <v>63</v>
      </c>
      <c r="Q6566" s="15" t="s">
        <v>2341</v>
      </c>
      <c r="R6566" s="15" t="s">
        <v>106</v>
      </c>
      <c r="S6566" s="15" t="s">
        <v>139</v>
      </c>
      <c r="T6566" s="15" t="s">
        <v>2342</v>
      </c>
      <c r="U6566" s="28">
        <v>502200.0</v>
      </c>
      <c r="V6566" s="15">
        <v>4.0</v>
      </c>
      <c r="W6566" s="31">
        <v>0.0</v>
      </c>
      <c r="X6566" s="28">
        <v>130572.0</v>
      </c>
    </row>
    <row r="6567" ht="15.75" customHeight="1">
      <c r="A6567" s="15">
        <v>5251.0</v>
      </c>
      <c r="B6567" s="15" t="s">
        <v>8492</v>
      </c>
      <c r="C6567" s="18">
        <v>42716.0</v>
      </c>
      <c r="D6567" s="18">
        <v>42722.0</v>
      </c>
      <c r="E6567" s="18">
        <f t="shared" si="1"/>
        <v>42722</v>
      </c>
      <c r="F6567" s="15" t="s">
        <v>55</v>
      </c>
      <c r="G6567" s="15" t="s">
        <v>4499</v>
      </c>
      <c r="H6567" s="15" t="s">
        <v>4500</v>
      </c>
      <c r="I6567" s="15" t="s">
        <v>59</v>
      </c>
      <c r="J6567" s="15" t="s">
        <v>60</v>
      </c>
      <c r="K6567" s="15" t="s">
        <v>19</v>
      </c>
      <c r="L6567" s="15" t="str">
        <f t="array" ref="L6567">_xlfn.XLOOKUP(M6567,reference_province_to_city!$A$2:$A$11,reference_province_to_city!$B$2:$B$11)</f>
        <v>Yogyakarta</v>
      </c>
      <c r="M6567" s="15" t="s">
        <v>18</v>
      </c>
      <c r="N6567" s="15">
        <v>55111.0</v>
      </c>
      <c r="O6567" s="15">
        <f t="array" ref="O6567">_xlfn.XLOOKUP(M6567,reference_postal_code!$B$2:$B$11,reference_postal_code!$A$2:$A$11)</f>
        <v>55111</v>
      </c>
      <c r="P6567" s="15" t="s">
        <v>77</v>
      </c>
      <c r="Q6567" s="15" t="s">
        <v>2396</v>
      </c>
      <c r="R6567" s="15" t="s">
        <v>110</v>
      </c>
      <c r="S6567" s="15" t="s">
        <v>149</v>
      </c>
      <c r="T6567" s="15" t="s">
        <v>2397</v>
      </c>
      <c r="U6567" s="28">
        <v>3749250.0</v>
      </c>
      <c r="V6567" s="15">
        <v>5.0</v>
      </c>
      <c r="W6567" s="31">
        <v>0.0</v>
      </c>
      <c r="X6567" s="28">
        <v>299940.0</v>
      </c>
    </row>
    <row r="6568" ht="15.75" customHeight="1">
      <c r="A6568" s="15">
        <v>456.0</v>
      </c>
      <c r="B6568" s="15" t="s">
        <v>8495</v>
      </c>
      <c r="C6568" s="18">
        <v>42717.0</v>
      </c>
      <c r="D6568" s="18">
        <v>42721.0</v>
      </c>
      <c r="E6568" s="18">
        <f t="shared" si="1"/>
        <v>42721</v>
      </c>
      <c r="F6568" s="15" t="s">
        <v>55</v>
      </c>
      <c r="G6568" s="15" t="s">
        <v>3753</v>
      </c>
      <c r="H6568" s="15" t="s">
        <v>3754</v>
      </c>
      <c r="I6568" s="15" t="s">
        <v>128</v>
      </c>
      <c r="J6568" s="15" t="s">
        <v>60</v>
      </c>
      <c r="K6568" s="15" t="s">
        <v>19</v>
      </c>
      <c r="L6568" s="15" t="str">
        <f t="array" ref="L6568">_xlfn.XLOOKUP(M6568,reference_province_to_city!$A$2:$A$11,reference_province_to_city!$B$2:$B$11)</f>
        <v>Yogyakarta</v>
      </c>
      <c r="M6568" s="15" t="s">
        <v>18</v>
      </c>
      <c r="N6568" s="15">
        <v>55111.0</v>
      </c>
      <c r="O6568" s="15">
        <f t="array" ref="O6568">_xlfn.XLOOKUP(M6568,reference_postal_code!$B$2:$B$11,reference_postal_code!$A$2:$A$11)</f>
        <v>55111</v>
      </c>
      <c r="P6568" s="15" t="s">
        <v>77</v>
      </c>
      <c r="Q6568" s="15" t="s">
        <v>4205</v>
      </c>
      <c r="R6568" s="15" t="s">
        <v>110</v>
      </c>
      <c r="S6568" s="15" t="s">
        <v>149</v>
      </c>
      <c r="T6568" s="15" t="s">
        <v>4206</v>
      </c>
      <c r="U6568" s="28">
        <v>958200.0</v>
      </c>
      <c r="V6568" s="15">
        <v>4.0</v>
      </c>
      <c r="W6568" s="31">
        <v>0.0</v>
      </c>
      <c r="X6568" s="28">
        <v>373698.0</v>
      </c>
    </row>
    <row r="6569" ht="15.75" customHeight="1">
      <c r="A6569" s="15">
        <v>3687.0</v>
      </c>
      <c r="B6569" s="15" t="s">
        <v>8496</v>
      </c>
      <c r="C6569" s="18">
        <v>42717.0</v>
      </c>
      <c r="D6569" s="18">
        <v>42723.0</v>
      </c>
      <c r="E6569" s="18">
        <f t="shared" si="1"/>
        <v>42723</v>
      </c>
      <c r="F6569" s="15" t="s">
        <v>55</v>
      </c>
      <c r="G6569" s="15" t="s">
        <v>336</v>
      </c>
      <c r="H6569" s="15" t="s">
        <v>337</v>
      </c>
      <c r="I6569" s="15" t="s">
        <v>59</v>
      </c>
      <c r="J6569" s="15" t="s">
        <v>60</v>
      </c>
      <c r="K6569" s="15" t="s">
        <v>29</v>
      </c>
      <c r="L6569" s="15" t="str">
        <f t="array" ref="L6569">_xlfn.XLOOKUP(M6569,reference_province_to_city!$A$2:$A$11,reference_province_to_city!$B$2:$B$11)</f>
        <v>Palembang</v>
      </c>
      <c r="M6569" s="15" t="s">
        <v>13</v>
      </c>
      <c r="N6569" s="15">
        <v>30111.0</v>
      </c>
      <c r="O6569" s="15">
        <f t="array" ref="O6569">_xlfn.XLOOKUP(M6569,reference_postal_code!$B$2:$B$11,reference_postal_code!$A$2:$A$11)</f>
        <v>30111</v>
      </c>
      <c r="P6569" s="15" t="s">
        <v>77</v>
      </c>
      <c r="Q6569" s="15" t="s">
        <v>1072</v>
      </c>
      <c r="R6569" s="15" t="s">
        <v>65</v>
      </c>
      <c r="S6569" s="15" t="s">
        <v>93</v>
      </c>
      <c r="T6569" s="15" t="s">
        <v>1073</v>
      </c>
      <c r="U6569" s="28">
        <v>147600.0</v>
      </c>
      <c r="V6569" s="15">
        <v>3.0</v>
      </c>
      <c r="W6569" s="31">
        <v>0.0</v>
      </c>
      <c r="X6569" s="28">
        <v>48708.0</v>
      </c>
    </row>
    <row r="6570" ht="15.75" customHeight="1">
      <c r="A6570" s="15">
        <v>943.0</v>
      </c>
      <c r="B6570" s="15" t="s">
        <v>8497</v>
      </c>
      <c r="C6570" s="18">
        <v>42717.0</v>
      </c>
      <c r="D6570" s="18">
        <v>42724.0</v>
      </c>
      <c r="E6570" s="18">
        <f t="shared" si="1"/>
        <v>42724</v>
      </c>
      <c r="F6570" s="15" t="s">
        <v>55</v>
      </c>
      <c r="G6570" s="15" t="s">
        <v>2077</v>
      </c>
      <c r="H6570" s="15" t="s">
        <v>2078</v>
      </c>
      <c r="I6570" s="15" t="s">
        <v>128</v>
      </c>
      <c r="J6570" s="15" t="s">
        <v>60</v>
      </c>
      <c r="K6570" s="15" t="s">
        <v>31</v>
      </c>
      <c r="L6570" s="15" t="str">
        <f t="array" ref="L6570">_xlfn.XLOOKUP(M6570,reference_province_to_city!$A$2:$A$11,reference_province_to_city!$B$2:$B$11)</f>
        <v>Balikpapan</v>
      </c>
      <c r="M6570" s="15" t="s">
        <v>21</v>
      </c>
      <c r="N6570" s="15">
        <v>76114.0</v>
      </c>
      <c r="O6570" s="15">
        <f t="array" ref="O6570">_xlfn.XLOOKUP(M6570,reference_postal_code!$B$2:$B$11,reference_postal_code!$A$2:$A$11)</f>
        <v>76114</v>
      </c>
      <c r="P6570" s="15" t="s">
        <v>166</v>
      </c>
      <c r="Q6570" s="15" t="s">
        <v>4226</v>
      </c>
      <c r="R6570" s="15" t="s">
        <v>106</v>
      </c>
      <c r="S6570" s="15" t="s">
        <v>218</v>
      </c>
      <c r="T6570" s="15" t="s">
        <v>4227</v>
      </c>
      <c r="U6570" s="28">
        <v>1.671408E7</v>
      </c>
      <c r="V6570" s="15">
        <v>4.0</v>
      </c>
      <c r="W6570" s="31">
        <v>0.2</v>
      </c>
      <c r="X6570" s="28">
        <v>626778.0</v>
      </c>
    </row>
    <row r="6571" ht="15.75" customHeight="1">
      <c r="A6571" s="15">
        <v>942.0</v>
      </c>
      <c r="B6571" s="15" t="s">
        <v>8497</v>
      </c>
      <c r="C6571" s="18">
        <v>42717.0</v>
      </c>
      <c r="D6571" s="18">
        <v>42724.0</v>
      </c>
      <c r="E6571" s="18">
        <f t="shared" si="1"/>
        <v>42724</v>
      </c>
      <c r="F6571" s="15" t="s">
        <v>55</v>
      </c>
      <c r="G6571" s="15" t="s">
        <v>2077</v>
      </c>
      <c r="H6571" s="15" t="s">
        <v>2078</v>
      </c>
      <c r="I6571" s="15" t="s">
        <v>128</v>
      </c>
      <c r="J6571" s="15" t="s">
        <v>60</v>
      </c>
      <c r="K6571" s="15" t="s">
        <v>31</v>
      </c>
      <c r="L6571" s="15" t="str">
        <f t="array" ref="L6571">_xlfn.XLOOKUP(M6571,reference_province_to_city!$A$2:$A$11,reference_province_to_city!$B$2:$B$11)</f>
        <v>Balikpapan</v>
      </c>
      <c r="M6571" s="15" t="s">
        <v>21</v>
      </c>
      <c r="N6571" s="15">
        <v>76114.0</v>
      </c>
      <c r="O6571" s="15">
        <f t="array" ref="O6571">_xlfn.XLOOKUP(M6571,reference_postal_code!$B$2:$B$11,reference_postal_code!$A$2:$A$11)</f>
        <v>76114</v>
      </c>
      <c r="P6571" s="15" t="s">
        <v>166</v>
      </c>
      <c r="Q6571" s="15" t="s">
        <v>2312</v>
      </c>
      <c r="R6571" s="15" t="s">
        <v>65</v>
      </c>
      <c r="S6571" s="15" t="s">
        <v>83</v>
      </c>
      <c r="T6571" s="15" t="s">
        <v>2313</v>
      </c>
      <c r="U6571" s="28">
        <v>91440.0</v>
      </c>
      <c r="V6571" s="15">
        <v>2.0</v>
      </c>
      <c r="W6571" s="31">
        <v>0.2</v>
      </c>
      <c r="X6571" s="28">
        <v>33147.0</v>
      </c>
    </row>
    <row r="6572" ht="15.75" customHeight="1">
      <c r="A6572" s="15">
        <v>6397.0</v>
      </c>
      <c r="B6572" s="15" t="s">
        <v>8498</v>
      </c>
      <c r="C6572" s="18">
        <v>42718.0</v>
      </c>
      <c r="D6572" s="18">
        <v>42723.0</v>
      </c>
      <c r="E6572" s="18">
        <f t="shared" si="1"/>
        <v>42723</v>
      </c>
      <c r="F6572" s="15" t="s">
        <v>55</v>
      </c>
      <c r="G6572" s="15" t="s">
        <v>3951</v>
      </c>
      <c r="H6572" s="15" t="s">
        <v>3952</v>
      </c>
      <c r="I6572" s="15" t="s">
        <v>59</v>
      </c>
      <c r="J6572" s="15" t="s">
        <v>60</v>
      </c>
      <c r="L6572" s="15" t="str">
        <f t="array" ref="L6572">_xlfn.XLOOKUP(M6572,reference_province_to_city!$A$2:$A$11,reference_province_to_city!$B$2:$B$11)</f>
        <v>Denpasar</v>
      </c>
      <c r="M6572" s="15" t="s">
        <v>24</v>
      </c>
      <c r="O6572" s="15">
        <f t="array" ref="O6572">_xlfn.XLOOKUP(M6572,reference_postal_code!$B$2:$B$11,reference_postal_code!$A$2:$A$11)</f>
        <v>80231</v>
      </c>
      <c r="P6572" s="15" t="s">
        <v>63</v>
      </c>
      <c r="Q6572" s="15" t="s">
        <v>7358</v>
      </c>
      <c r="R6572" s="15" t="s">
        <v>65</v>
      </c>
      <c r="S6572" s="15" t="s">
        <v>83</v>
      </c>
      <c r="T6572" s="15" t="s">
        <v>7359</v>
      </c>
      <c r="U6572" s="28">
        <v>346800.0</v>
      </c>
      <c r="V6572" s="15">
        <v>2.0</v>
      </c>
      <c r="W6572" s="31">
        <v>0.2</v>
      </c>
      <c r="X6572" s="28">
        <v>117045.0</v>
      </c>
    </row>
    <row r="6573" ht="15.75" customHeight="1">
      <c r="A6573" s="15">
        <v>6395.0</v>
      </c>
      <c r="B6573" s="15" t="s">
        <v>8498</v>
      </c>
      <c r="C6573" s="18">
        <v>42718.0</v>
      </c>
      <c r="D6573" s="18">
        <v>42723.0</v>
      </c>
      <c r="E6573" s="18">
        <f t="shared" si="1"/>
        <v>42723</v>
      </c>
      <c r="F6573" s="15" t="s">
        <v>55</v>
      </c>
      <c r="G6573" s="15" t="s">
        <v>3951</v>
      </c>
      <c r="H6573" s="15" t="s">
        <v>3952</v>
      </c>
      <c r="I6573" s="15" t="s">
        <v>59</v>
      </c>
      <c r="J6573" s="15" t="s">
        <v>60</v>
      </c>
      <c r="K6573" s="15" t="s">
        <v>26</v>
      </c>
      <c r="L6573" s="15" t="str">
        <f t="array" ref="L6573">_xlfn.XLOOKUP(M6573,reference_province_to_city!$A$2:$A$11,reference_province_to_city!$B$2:$B$11)</f>
        <v>Denpasar</v>
      </c>
      <c r="M6573" s="15" t="s">
        <v>24</v>
      </c>
      <c r="N6573" s="15">
        <v>80231.0</v>
      </c>
      <c r="O6573" s="15">
        <f t="array" ref="O6573">_xlfn.XLOOKUP(M6573,reference_postal_code!$B$2:$B$11,reference_postal_code!$A$2:$A$11)</f>
        <v>80231</v>
      </c>
      <c r="P6573" s="15" t="s">
        <v>63</v>
      </c>
      <c r="Q6573" s="15" t="s">
        <v>5236</v>
      </c>
      <c r="R6573" s="15" t="s">
        <v>106</v>
      </c>
      <c r="S6573" s="15" t="s">
        <v>139</v>
      </c>
      <c r="T6573" s="15" t="s">
        <v>5237</v>
      </c>
      <c r="U6573" s="28">
        <v>5953800.0</v>
      </c>
      <c r="V6573" s="15">
        <v>4.0</v>
      </c>
      <c r="W6573" s="31">
        <v>0.0</v>
      </c>
      <c r="X6573" s="28">
        <v>2976900.0</v>
      </c>
    </row>
    <row r="6574" ht="15.75" customHeight="1">
      <c r="A6574" s="15">
        <v>6396.0</v>
      </c>
      <c r="B6574" s="15" t="s">
        <v>8498</v>
      </c>
      <c r="C6574" s="18">
        <v>42718.0</v>
      </c>
      <c r="D6574" s="18">
        <v>42723.0</v>
      </c>
      <c r="E6574" s="18">
        <f t="shared" si="1"/>
        <v>42723</v>
      </c>
      <c r="F6574" s="15" t="s">
        <v>55</v>
      </c>
      <c r="G6574" s="15" t="s">
        <v>3951</v>
      </c>
      <c r="H6574" s="15" t="s">
        <v>3952</v>
      </c>
      <c r="I6574" s="15" t="s">
        <v>59</v>
      </c>
      <c r="J6574" s="15" t="s">
        <v>60</v>
      </c>
      <c r="K6574" s="15" t="s">
        <v>26</v>
      </c>
      <c r="L6574" s="15" t="str">
        <f t="array" ref="L6574">_xlfn.XLOOKUP(M6574,reference_province_to_city!$A$2:$A$11,reference_province_to_city!$B$2:$B$11)</f>
        <v>Denpasar</v>
      </c>
      <c r="M6574" s="15" t="s">
        <v>24</v>
      </c>
      <c r="N6574" s="15">
        <v>80231.0</v>
      </c>
      <c r="O6574" s="15">
        <f t="array" ref="O6574">_xlfn.XLOOKUP(M6574,reference_postal_code!$B$2:$B$11,reference_postal_code!$A$2:$A$11)</f>
        <v>80231</v>
      </c>
      <c r="P6574" s="15" t="s">
        <v>63</v>
      </c>
      <c r="Q6574" s="15" t="s">
        <v>4629</v>
      </c>
      <c r="R6574" s="15" t="s">
        <v>65</v>
      </c>
      <c r="S6574" s="15" t="s">
        <v>87</v>
      </c>
      <c r="T6574" s="15" t="s">
        <v>4630</v>
      </c>
      <c r="U6574" s="28">
        <v>257250.0</v>
      </c>
      <c r="V6574" s="15">
        <v>1.0</v>
      </c>
      <c r="W6574" s="31">
        <v>0.0</v>
      </c>
      <c r="X6574" s="28">
        <v>69458.0</v>
      </c>
    </row>
    <row r="6575" ht="15.75" customHeight="1">
      <c r="A6575" s="15">
        <v>6394.0</v>
      </c>
      <c r="B6575" s="15" t="s">
        <v>8498</v>
      </c>
      <c r="C6575" s="18">
        <v>42718.0</v>
      </c>
      <c r="D6575" s="18">
        <v>42723.0</v>
      </c>
      <c r="E6575" s="18">
        <f t="shared" si="1"/>
        <v>42723</v>
      </c>
      <c r="F6575" s="15" t="s">
        <v>55</v>
      </c>
      <c r="G6575" s="15" t="s">
        <v>3951</v>
      </c>
      <c r="H6575" s="15" t="s">
        <v>3952</v>
      </c>
      <c r="I6575" s="15" t="s">
        <v>59</v>
      </c>
      <c r="J6575" s="15" t="s">
        <v>60</v>
      </c>
      <c r="K6575" s="15" t="s">
        <v>26</v>
      </c>
      <c r="L6575" s="15" t="str">
        <f t="array" ref="L6575">_xlfn.XLOOKUP(M6575,reference_province_to_city!$A$2:$A$11,reference_province_to_city!$B$2:$B$11)</f>
        <v>Denpasar</v>
      </c>
      <c r="M6575" s="15" t="s">
        <v>24</v>
      </c>
      <c r="N6575" s="15">
        <v>80231.0</v>
      </c>
      <c r="O6575" s="15">
        <f t="array" ref="O6575">_xlfn.XLOOKUP(M6575,reference_postal_code!$B$2:$B$11,reference_postal_code!$A$2:$A$11)</f>
        <v>80231</v>
      </c>
      <c r="P6575" s="15" t="s">
        <v>63</v>
      </c>
      <c r="Q6575" s="15" t="s">
        <v>2466</v>
      </c>
      <c r="R6575" s="15" t="s">
        <v>65</v>
      </c>
      <c r="S6575" s="15" t="s">
        <v>103</v>
      </c>
      <c r="T6575" s="15" t="s">
        <v>2467</v>
      </c>
      <c r="U6575" s="28">
        <v>322200.0</v>
      </c>
      <c r="V6575" s="15">
        <v>6.0</v>
      </c>
      <c r="W6575" s="31">
        <v>0.0</v>
      </c>
      <c r="X6575" s="28">
        <v>157878.0</v>
      </c>
    </row>
    <row r="6576" ht="15.75" customHeight="1">
      <c r="A6576" s="15">
        <v>3469.0</v>
      </c>
      <c r="B6576" s="15" t="s">
        <v>8499</v>
      </c>
      <c r="C6576" s="18">
        <v>42718.0</v>
      </c>
      <c r="D6576" s="18">
        <v>42723.0</v>
      </c>
      <c r="E6576" s="18">
        <f t="shared" si="1"/>
        <v>42723</v>
      </c>
      <c r="F6576" s="15" t="s">
        <v>55</v>
      </c>
      <c r="G6576" s="15" t="s">
        <v>2149</v>
      </c>
      <c r="H6576" s="15" t="s">
        <v>2150</v>
      </c>
      <c r="I6576" s="15" t="s">
        <v>59</v>
      </c>
      <c r="J6576" s="15" t="s">
        <v>60</v>
      </c>
      <c r="K6576" s="15" t="s">
        <v>17</v>
      </c>
      <c r="L6576" s="15" t="str">
        <f t="array" ref="L6576">_xlfn.XLOOKUP(M6576,reference_province_to_city!$A$2:$A$11,reference_province_to_city!$B$2:$B$11)</f>
        <v>Semarang</v>
      </c>
      <c r="M6576" s="15" t="s">
        <v>15</v>
      </c>
      <c r="N6576" s="15">
        <v>50111.0</v>
      </c>
      <c r="O6576" s="15">
        <f t="array" ref="O6576">_xlfn.XLOOKUP(M6576,reference_postal_code!$B$2:$B$11,reference_postal_code!$A$2:$A$11)</f>
        <v>50111</v>
      </c>
      <c r="P6576" s="15" t="s">
        <v>77</v>
      </c>
      <c r="Q6576" s="15" t="s">
        <v>4175</v>
      </c>
      <c r="R6576" s="15" t="s">
        <v>106</v>
      </c>
      <c r="S6576" s="15" t="s">
        <v>139</v>
      </c>
      <c r="T6576" s="15" t="s">
        <v>4176</v>
      </c>
      <c r="U6576" s="28">
        <v>2000700.0</v>
      </c>
      <c r="V6576" s="15">
        <v>6.0</v>
      </c>
      <c r="W6576" s="31">
        <v>0.0</v>
      </c>
      <c r="X6576" s="28">
        <v>880308.0</v>
      </c>
    </row>
    <row r="6577" ht="15.75" customHeight="1">
      <c r="A6577" s="15">
        <v>7941.0</v>
      </c>
      <c r="B6577" s="15" t="s">
        <v>8500</v>
      </c>
      <c r="C6577" s="18">
        <v>42718.0</v>
      </c>
      <c r="D6577" s="18">
        <v>42721.0</v>
      </c>
      <c r="E6577" s="18">
        <f t="shared" si="1"/>
        <v>42721</v>
      </c>
      <c r="F6577" s="15" t="s">
        <v>125</v>
      </c>
      <c r="G6577" s="15" t="s">
        <v>1338</v>
      </c>
      <c r="H6577" s="15" t="s">
        <v>1339</v>
      </c>
      <c r="I6577" s="15" t="s">
        <v>128</v>
      </c>
      <c r="J6577" s="15" t="s">
        <v>60</v>
      </c>
      <c r="K6577" s="15" t="s">
        <v>541</v>
      </c>
      <c r="L6577" s="15" t="str">
        <f t="array" ref="L6577">_xlfn.XLOOKUP(M6577,reference_province_to_city!$A$2:$A$11,reference_province_to_city!$B$2:$B$11)</f>
        <v>Medan</v>
      </c>
      <c r="M6577" s="15" t="s">
        <v>11</v>
      </c>
      <c r="O6577" s="15">
        <f t="array" ref="O6577">_xlfn.XLOOKUP(M6577,reference_postal_code!$B$2:$B$11,reference_postal_code!$A$2:$A$11)</f>
        <v>20111</v>
      </c>
      <c r="P6577" s="15" t="s">
        <v>77</v>
      </c>
      <c r="Q6577" s="15" t="s">
        <v>427</v>
      </c>
      <c r="R6577" s="15" t="s">
        <v>106</v>
      </c>
      <c r="S6577" s="15" t="s">
        <v>107</v>
      </c>
      <c r="T6577" s="15" t="s">
        <v>428</v>
      </c>
      <c r="U6577" s="28">
        <v>1221360.0</v>
      </c>
      <c r="V6577" s="15">
        <v>2.0</v>
      </c>
      <c r="W6577" s="31">
        <v>0.2</v>
      </c>
      <c r="X6577" s="28">
        <v>-137403.0</v>
      </c>
    </row>
    <row r="6578" ht="15.75" customHeight="1">
      <c r="A6578" s="15">
        <v>7942.0</v>
      </c>
      <c r="B6578" s="15" t="s">
        <v>8500</v>
      </c>
      <c r="C6578" s="18">
        <v>42718.0</v>
      </c>
      <c r="D6578" s="18">
        <v>42721.0</v>
      </c>
      <c r="E6578" s="18">
        <f t="shared" si="1"/>
        <v>42721</v>
      </c>
      <c r="F6578" s="15" t="s">
        <v>125</v>
      </c>
      <c r="G6578" s="15" t="s">
        <v>1338</v>
      </c>
      <c r="H6578" s="15" t="s">
        <v>1339</v>
      </c>
      <c r="I6578" s="15" t="s">
        <v>128</v>
      </c>
      <c r="J6578" s="15" t="s">
        <v>60</v>
      </c>
      <c r="K6578" s="15" t="s">
        <v>28</v>
      </c>
      <c r="L6578" s="15" t="str">
        <f t="array" ref="L6578">_xlfn.XLOOKUP(M6578,reference_province_to_city!$A$2:$A$11,reference_province_to_city!$B$2:$B$11)</f>
        <v>Medan</v>
      </c>
      <c r="M6578" s="15" t="s">
        <v>11</v>
      </c>
      <c r="N6578" s="15">
        <v>20111.0</v>
      </c>
      <c r="O6578" s="15">
        <f t="array" ref="O6578">_xlfn.XLOOKUP(M6578,reference_postal_code!$B$2:$B$11,reference_postal_code!$A$2:$A$11)</f>
        <v>20111</v>
      </c>
      <c r="P6578" s="15" t="s">
        <v>77</v>
      </c>
      <c r="Q6578" s="15" t="s">
        <v>5445</v>
      </c>
      <c r="R6578" s="15" t="s">
        <v>65</v>
      </c>
      <c r="S6578" s="15" t="s">
        <v>87</v>
      </c>
      <c r="T6578" s="15" t="s">
        <v>5446</v>
      </c>
      <c r="U6578" s="28">
        <v>2022000.0</v>
      </c>
      <c r="V6578" s="15">
        <v>10.0</v>
      </c>
      <c r="W6578" s="31">
        <v>0.0</v>
      </c>
      <c r="X6578" s="28">
        <v>525720.0</v>
      </c>
    </row>
    <row r="6579" ht="15.75" customHeight="1">
      <c r="A6579" s="15">
        <v>6392.0</v>
      </c>
      <c r="B6579" s="15" t="s">
        <v>8498</v>
      </c>
      <c r="C6579" s="18">
        <v>42718.0</v>
      </c>
      <c r="D6579" s="18">
        <v>42723.0</v>
      </c>
      <c r="E6579" s="18">
        <f t="shared" si="1"/>
        <v>42723</v>
      </c>
      <c r="F6579" s="15" t="s">
        <v>55</v>
      </c>
      <c r="G6579" s="15" t="s">
        <v>3951</v>
      </c>
      <c r="H6579" s="15" t="s">
        <v>3952</v>
      </c>
      <c r="I6579" s="15" t="s">
        <v>59</v>
      </c>
      <c r="J6579" s="15" t="s">
        <v>60</v>
      </c>
      <c r="K6579" s="15" t="s">
        <v>26</v>
      </c>
      <c r="L6579" s="15" t="str">
        <f t="array" ref="L6579">_xlfn.XLOOKUP(M6579,reference_province_to_city!$A$2:$A$11,reference_province_to_city!$B$2:$B$11)</f>
        <v>Denpasar</v>
      </c>
      <c r="M6579" s="15" t="s">
        <v>24</v>
      </c>
      <c r="N6579" s="15">
        <v>80231.0</v>
      </c>
      <c r="O6579" s="15">
        <f t="array" ref="O6579">_xlfn.XLOOKUP(M6579,reference_postal_code!$B$2:$B$11,reference_postal_code!$A$2:$A$11)</f>
        <v>80231</v>
      </c>
      <c r="P6579" s="15" t="s">
        <v>63</v>
      </c>
      <c r="Q6579" s="15" t="s">
        <v>1674</v>
      </c>
      <c r="R6579" s="15" t="s">
        <v>65</v>
      </c>
      <c r="S6579" s="15" t="s">
        <v>66</v>
      </c>
      <c r="T6579" s="15" t="s">
        <v>1675</v>
      </c>
      <c r="U6579" s="28">
        <v>219300.0</v>
      </c>
      <c r="V6579" s="15">
        <v>2.0</v>
      </c>
      <c r="W6579" s="31">
        <v>0.0</v>
      </c>
      <c r="X6579" s="28">
        <v>100878.0</v>
      </c>
    </row>
    <row r="6580" ht="15.75" customHeight="1">
      <c r="A6580" s="15">
        <v>6393.0</v>
      </c>
      <c r="B6580" s="15" t="s">
        <v>8498</v>
      </c>
      <c r="C6580" s="18">
        <v>42718.0</v>
      </c>
      <c r="D6580" s="18">
        <v>42723.0</v>
      </c>
      <c r="E6580" s="18">
        <f t="shared" si="1"/>
        <v>42723</v>
      </c>
      <c r="F6580" s="15" t="s">
        <v>55</v>
      </c>
      <c r="G6580" s="15" t="s">
        <v>3951</v>
      </c>
      <c r="H6580" s="15" t="s">
        <v>3952</v>
      </c>
      <c r="I6580" s="15" t="s">
        <v>59</v>
      </c>
      <c r="J6580" s="15" t="s">
        <v>60</v>
      </c>
      <c r="K6580" s="15" t="s">
        <v>26</v>
      </c>
      <c r="L6580" s="15" t="str">
        <f t="array" ref="L6580">_xlfn.XLOOKUP(M6580,reference_province_to_city!$A$2:$A$11,reference_province_to_city!$B$2:$B$11)</f>
        <v>Denpasar</v>
      </c>
      <c r="M6580" s="15" t="s">
        <v>24</v>
      </c>
      <c r="N6580" s="15">
        <v>80231.0</v>
      </c>
      <c r="O6580" s="15">
        <f t="array" ref="O6580">_xlfn.XLOOKUP(M6580,reference_postal_code!$B$2:$B$11,reference_postal_code!$A$2:$A$11)</f>
        <v>80231</v>
      </c>
      <c r="P6580" s="15" t="s">
        <v>63</v>
      </c>
      <c r="Q6580" s="15" t="s">
        <v>5853</v>
      </c>
      <c r="R6580" s="15" t="s">
        <v>65</v>
      </c>
      <c r="S6580" s="15" t="s">
        <v>79</v>
      </c>
      <c r="T6580" s="15" t="s">
        <v>5854</v>
      </c>
      <c r="U6580" s="28">
        <v>86400.0</v>
      </c>
      <c r="V6580" s="15">
        <v>2.0</v>
      </c>
      <c r="W6580" s="31">
        <v>0.0</v>
      </c>
      <c r="X6580" s="28">
        <v>42336.0</v>
      </c>
    </row>
    <row r="6581" ht="15.75" customHeight="1">
      <c r="A6581" s="15">
        <v>6647.0</v>
      </c>
      <c r="B6581" s="15" t="s">
        <v>8501</v>
      </c>
      <c r="C6581" s="18">
        <v>42719.0</v>
      </c>
      <c r="D6581" s="18">
        <v>42725.0</v>
      </c>
      <c r="E6581" s="18">
        <f t="shared" si="1"/>
        <v>42725</v>
      </c>
      <c r="F6581" s="15" t="s">
        <v>55</v>
      </c>
      <c r="G6581" s="15" t="s">
        <v>909</v>
      </c>
      <c r="H6581" s="15" t="s">
        <v>910</v>
      </c>
      <c r="I6581" s="15" t="s">
        <v>76</v>
      </c>
      <c r="J6581" s="15" t="s">
        <v>60</v>
      </c>
      <c r="K6581" s="15" t="s">
        <v>17</v>
      </c>
      <c r="L6581" s="15" t="str">
        <f t="array" ref="L6581">_xlfn.XLOOKUP(M6581,reference_province_to_city!$A$2:$A$11,reference_province_to_city!$B$2:$B$11)</f>
        <v>Semarang</v>
      </c>
      <c r="M6581" s="15" t="s">
        <v>15</v>
      </c>
      <c r="N6581" s="15">
        <v>50111.0</v>
      </c>
      <c r="O6581" s="15">
        <f t="array" ref="O6581">_xlfn.XLOOKUP(M6581,reference_postal_code!$B$2:$B$11,reference_postal_code!$A$2:$A$11)</f>
        <v>50111</v>
      </c>
      <c r="P6581" s="15" t="s">
        <v>77</v>
      </c>
      <c r="Q6581" s="15" t="s">
        <v>756</v>
      </c>
      <c r="R6581" s="15" t="s">
        <v>106</v>
      </c>
      <c r="S6581" s="15" t="s">
        <v>218</v>
      </c>
      <c r="T6581" s="15" t="s">
        <v>757</v>
      </c>
      <c r="U6581" s="28">
        <v>8462925.0</v>
      </c>
      <c r="V6581" s="15">
        <v>3.0</v>
      </c>
      <c r="W6581" s="31">
        <v>0.5</v>
      </c>
      <c r="X6581" s="28">
        <v>-4569979.0</v>
      </c>
    </row>
    <row r="6582" ht="15.75" customHeight="1">
      <c r="A6582" s="15">
        <v>6648.0</v>
      </c>
      <c r="B6582" s="15" t="s">
        <v>8501</v>
      </c>
      <c r="C6582" s="18">
        <v>42719.0</v>
      </c>
      <c r="D6582" s="18">
        <v>42725.0</v>
      </c>
      <c r="E6582" s="18">
        <f t="shared" si="1"/>
        <v>42725</v>
      </c>
      <c r="F6582" s="15" t="s">
        <v>55</v>
      </c>
      <c r="G6582" s="15" t="s">
        <v>909</v>
      </c>
      <c r="H6582" s="15" t="s">
        <v>910</v>
      </c>
      <c r="I6582" s="15" t="s">
        <v>76</v>
      </c>
      <c r="J6582" s="15" t="s">
        <v>60</v>
      </c>
      <c r="K6582" s="15" t="s">
        <v>17</v>
      </c>
      <c r="L6582" s="15" t="str">
        <f t="array" ref="L6582">_xlfn.XLOOKUP(M6582,reference_province_to_city!$A$2:$A$11,reference_province_to_city!$B$2:$B$11)</f>
        <v>Semarang</v>
      </c>
      <c r="M6582" s="15" t="s">
        <v>15</v>
      </c>
      <c r="N6582" s="15">
        <v>50111.0</v>
      </c>
      <c r="O6582" s="15">
        <f t="array" ref="O6582">_xlfn.XLOOKUP(M6582,reference_postal_code!$B$2:$B$11,reference_postal_code!$A$2:$A$11)</f>
        <v>50111</v>
      </c>
      <c r="P6582" s="15" t="s">
        <v>77</v>
      </c>
      <c r="Q6582" s="15" t="s">
        <v>4763</v>
      </c>
      <c r="R6582" s="15" t="s">
        <v>65</v>
      </c>
      <c r="S6582" s="15" t="s">
        <v>222</v>
      </c>
      <c r="T6582" s="15" t="s">
        <v>4764</v>
      </c>
      <c r="U6582" s="28">
        <v>1307520.0</v>
      </c>
      <c r="V6582" s="15">
        <v>2.0</v>
      </c>
      <c r="W6582" s="31">
        <v>0.2</v>
      </c>
      <c r="X6582" s="28">
        <v>130752.0</v>
      </c>
    </row>
    <row r="6583" ht="15.75" customHeight="1">
      <c r="A6583" s="15">
        <v>6378.0</v>
      </c>
      <c r="B6583" s="15" t="s">
        <v>8502</v>
      </c>
      <c r="C6583" s="18">
        <v>42719.0</v>
      </c>
      <c r="D6583" s="18">
        <v>42726.0</v>
      </c>
      <c r="E6583" s="18">
        <f t="shared" si="1"/>
        <v>42726</v>
      </c>
      <c r="F6583" s="15" t="s">
        <v>55</v>
      </c>
      <c r="G6583" s="15" t="s">
        <v>1267</v>
      </c>
      <c r="H6583" s="15" t="s">
        <v>1268</v>
      </c>
      <c r="I6583" s="15" t="s">
        <v>59</v>
      </c>
      <c r="J6583" s="15" t="s">
        <v>60</v>
      </c>
      <c r="K6583" s="15" t="s">
        <v>17</v>
      </c>
      <c r="L6583" s="15" t="str">
        <f t="array" ref="L6583">_xlfn.XLOOKUP(M6583,reference_province_to_city!$A$2:$A$11,reference_province_to_city!$B$2:$B$11)</f>
        <v>Semarang</v>
      </c>
      <c r="M6583" s="15" t="s">
        <v>15</v>
      </c>
      <c r="N6583" s="15">
        <v>50111.0</v>
      </c>
      <c r="O6583" s="15">
        <f t="array" ref="O6583">_xlfn.XLOOKUP(M6583,reference_postal_code!$B$2:$B$11,reference_postal_code!$A$2:$A$11)</f>
        <v>50111</v>
      </c>
      <c r="P6583" s="15" t="s">
        <v>77</v>
      </c>
      <c r="Q6583" s="15" t="s">
        <v>3730</v>
      </c>
      <c r="R6583" s="15" t="s">
        <v>106</v>
      </c>
      <c r="S6583" s="15" t="s">
        <v>139</v>
      </c>
      <c r="T6583" s="15" t="s">
        <v>3731</v>
      </c>
      <c r="U6583" s="28">
        <v>221400.0</v>
      </c>
      <c r="V6583" s="15">
        <v>2.0</v>
      </c>
      <c r="W6583" s="31">
        <v>0.0</v>
      </c>
      <c r="X6583" s="28">
        <v>64206.0</v>
      </c>
    </row>
    <row r="6584" ht="15.75" customHeight="1">
      <c r="A6584" s="15">
        <v>723.0</v>
      </c>
      <c r="B6584" s="15" t="s">
        <v>8503</v>
      </c>
      <c r="C6584" s="18">
        <v>42719.0</v>
      </c>
      <c r="D6584" s="18">
        <v>42723.0</v>
      </c>
      <c r="E6584" s="18">
        <f t="shared" si="1"/>
        <v>42723</v>
      </c>
      <c r="F6584" s="15" t="s">
        <v>55</v>
      </c>
      <c r="G6584" s="15" t="s">
        <v>5209</v>
      </c>
      <c r="H6584" s="15" t="s">
        <v>5210</v>
      </c>
      <c r="I6584" s="15" t="s">
        <v>128</v>
      </c>
      <c r="J6584" s="15" t="s">
        <v>60</v>
      </c>
      <c r="K6584" s="15" t="s">
        <v>22</v>
      </c>
      <c r="L6584" s="15" t="str">
        <f t="array" ref="L6584">_xlfn.XLOOKUP(M6584,reference_province_to_city!$A$2:$A$11,reference_province_to_city!$B$2:$B$11)</f>
        <v>Surabaya</v>
      </c>
      <c r="M6584" s="15" t="s">
        <v>20</v>
      </c>
      <c r="N6584" s="15">
        <v>60231.0</v>
      </c>
      <c r="O6584" s="15">
        <f t="array" ref="O6584">_xlfn.XLOOKUP(M6584,reference_postal_code!$B$2:$B$11,reference_postal_code!$A$2:$A$11)</f>
        <v>60231</v>
      </c>
      <c r="P6584" s="15" t="s">
        <v>166</v>
      </c>
      <c r="Q6584" s="15" t="s">
        <v>4190</v>
      </c>
      <c r="R6584" s="15" t="s">
        <v>65</v>
      </c>
      <c r="S6584" s="15" t="s">
        <v>87</v>
      </c>
      <c r="T6584" s="15" t="s">
        <v>4191</v>
      </c>
      <c r="U6584" s="28">
        <v>4445550.0</v>
      </c>
      <c r="V6584" s="15">
        <v>3.0</v>
      </c>
      <c r="W6584" s="31">
        <v>0.0</v>
      </c>
      <c r="X6584" s="28">
        <v>1200298.0</v>
      </c>
    </row>
    <row r="6585" ht="15.75" customHeight="1">
      <c r="A6585" s="15">
        <v>722.0</v>
      </c>
      <c r="B6585" s="15" t="s">
        <v>8503</v>
      </c>
      <c r="C6585" s="18">
        <v>42719.0</v>
      </c>
      <c r="D6585" s="18">
        <v>42723.0</v>
      </c>
      <c r="E6585" s="18">
        <f t="shared" si="1"/>
        <v>42723</v>
      </c>
      <c r="F6585" s="15" t="s">
        <v>55</v>
      </c>
      <c r="G6585" s="15" t="s">
        <v>5209</v>
      </c>
      <c r="H6585" s="15" t="s">
        <v>5210</v>
      </c>
      <c r="I6585" s="15" t="s">
        <v>128</v>
      </c>
      <c r="J6585" s="15" t="s">
        <v>60</v>
      </c>
      <c r="K6585" s="15" t="s">
        <v>22</v>
      </c>
      <c r="L6585" s="15" t="str">
        <f t="array" ref="L6585">_xlfn.XLOOKUP(M6585,reference_province_to_city!$A$2:$A$11,reference_province_to_city!$B$2:$B$11)</f>
        <v>Surabaya</v>
      </c>
      <c r="M6585" s="15" t="s">
        <v>20</v>
      </c>
      <c r="N6585" s="15">
        <v>60231.0</v>
      </c>
      <c r="O6585" s="15">
        <f t="array" ref="O6585">_xlfn.XLOOKUP(M6585,reference_postal_code!$B$2:$B$11,reference_postal_code!$A$2:$A$11)</f>
        <v>60231</v>
      </c>
      <c r="P6585" s="15" t="s">
        <v>166</v>
      </c>
      <c r="Q6585" s="15" t="s">
        <v>911</v>
      </c>
      <c r="R6585" s="15" t="s">
        <v>106</v>
      </c>
      <c r="S6585" s="15" t="s">
        <v>218</v>
      </c>
      <c r="T6585" s="15" t="s">
        <v>912</v>
      </c>
      <c r="U6585" s="28">
        <v>2.47941E7</v>
      </c>
      <c r="V6585" s="15">
        <v>3.0</v>
      </c>
      <c r="W6585" s="31">
        <v>0.0</v>
      </c>
      <c r="X6585" s="28">
        <v>3471174.0</v>
      </c>
    </row>
    <row r="6586" ht="15.75" customHeight="1">
      <c r="A6586" s="15">
        <v>8047.0</v>
      </c>
      <c r="B6586" s="15" t="s">
        <v>8504</v>
      </c>
      <c r="C6586" s="18">
        <v>42719.0</v>
      </c>
      <c r="D6586" s="18">
        <v>42721.0</v>
      </c>
      <c r="E6586" s="18">
        <f t="shared" si="1"/>
        <v>42721</v>
      </c>
      <c r="F6586" s="15" t="s">
        <v>114</v>
      </c>
      <c r="G6586" s="15" t="s">
        <v>3791</v>
      </c>
      <c r="H6586" s="15" t="s">
        <v>3792</v>
      </c>
      <c r="I6586" s="15" t="s">
        <v>59</v>
      </c>
      <c r="J6586" s="15" t="s">
        <v>60</v>
      </c>
      <c r="K6586" s="15" t="s">
        <v>29</v>
      </c>
      <c r="L6586" s="15" t="str">
        <f t="array" ref="L6586">_xlfn.XLOOKUP(M6586,reference_province_to_city!$A$2:$A$11,reference_province_to_city!$B$2:$B$11)</f>
        <v>Palembang</v>
      </c>
      <c r="M6586" s="15" t="s">
        <v>13</v>
      </c>
      <c r="N6586" s="15">
        <v>30111.0</v>
      </c>
      <c r="O6586" s="15">
        <f t="array" ref="O6586">_xlfn.XLOOKUP(M6586,reference_postal_code!$B$2:$B$11,reference_postal_code!$A$2:$A$11)</f>
        <v>30111</v>
      </c>
      <c r="P6586" s="15" t="s">
        <v>77</v>
      </c>
      <c r="Q6586" s="15" t="s">
        <v>3881</v>
      </c>
      <c r="R6586" s="15" t="s">
        <v>65</v>
      </c>
      <c r="S6586" s="15" t="s">
        <v>83</v>
      </c>
      <c r="T6586" s="15" t="s">
        <v>3882</v>
      </c>
      <c r="U6586" s="28">
        <v>33210.0</v>
      </c>
      <c r="V6586" s="15">
        <v>3.0</v>
      </c>
      <c r="W6586" s="31">
        <v>0.7</v>
      </c>
      <c r="X6586" s="28">
        <v>-22140.0</v>
      </c>
    </row>
    <row r="6587" ht="15.75" customHeight="1">
      <c r="A6587" s="15">
        <v>8263.0</v>
      </c>
      <c r="B6587" s="15" t="s">
        <v>8505</v>
      </c>
      <c r="C6587" s="18">
        <v>42719.0</v>
      </c>
      <c r="D6587" s="18">
        <v>42723.0</v>
      </c>
      <c r="E6587" s="18">
        <f t="shared" si="1"/>
        <v>42723</v>
      </c>
      <c r="F6587" s="15" t="s">
        <v>55</v>
      </c>
      <c r="G6587" s="15" t="s">
        <v>4137</v>
      </c>
      <c r="H6587" s="15" t="s">
        <v>4138</v>
      </c>
      <c r="I6587" s="15" t="s">
        <v>76</v>
      </c>
      <c r="J6587" s="15" t="s">
        <v>60</v>
      </c>
      <c r="K6587" s="15" t="s">
        <v>29</v>
      </c>
      <c r="L6587" s="15" t="str">
        <f t="array" ref="L6587">_xlfn.XLOOKUP(M6587,reference_province_to_city!$A$2:$A$11,reference_province_to_city!$B$2:$B$11)</f>
        <v>Palembang</v>
      </c>
      <c r="M6587" s="15" t="s">
        <v>13</v>
      </c>
      <c r="N6587" s="15">
        <v>30111.0</v>
      </c>
      <c r="O6587" s="15">
        <f t="array" ref="O6587">_xlfn.XLOOKUP(M6587,reference_postal_code!$B$2:$B$11,reference_postal_code!$A$2:$A$11)</f>
        <v>30111</v>
      </c>
      <c r="P6587" s="15" t="s">
        <v>77</v>
      </c>
      <c r="Q6587" s="15" t="s">
        <v>8506</v>
      </c>
      <c r="R6587" s="15" t="s">
        <v>65</v>
      </c>
      <c r="S6587" s="15" t="s">
        <v>66</v>
      </c>
      <c r="T6587" s="15" t="s">
        <v>8507</v>
      </c>
      <c r="U6587" s="28">
        <v>291600.0</v>
      </c>
      <c r="V6587" s="15">
        <v>3.0</v>
      </c>
      <c r="W6587" s="31">
        <v>0.0</v>
      </c>
      <c r="X6587" s="28">
        <v>139968.0</v>
      </c>
    </row>
    <row r="6588" ht="15.75" customHeight="1">
      <c r="A6588" s="15">
        <v>6720.0</v>
      </c>
      <c r="B6588" s="15" t="s">
        <v>8508</v>
      </c>
      <c r="C6588" s="18">
        <v>42720.0</v>
      </c>
      <c r="D6588" s="18">
        <v>42723.0</v>
      </c>
      <c r="E6588" s="18">
        <f t="shared" si="1"/>
        <v>42723</v>
      </c>
      <c r="F6588" s="15" t="s">
        <v>125</v>
      </c>
      <c r="G6588" s="15" t="s">
        <v>3051</v>
      </c>
      <c r="H6588" s="15" t="s">
        <v>3052</v>
      </c>
      <c r="I6588" s="15" t="s">
        <v>59</v>
      </c>
      <c r="J6588" s="15" t="s">
        <v>60</v>
      </c>
      <c r="K6588" s="15" t="s">
        <v>14</v>
      </c>
      <c r="L6588" s="15" t="str">
        <f t="array" ref="L6588">_xlfn.XLOOKUP(M6588,reference_province_to_city!$A$2:$A$11,reference_province_to_city!$B$2:$B$11)</f>
        <v>Bandung</v>
      </c>
      <c r="M6588" s="15" t="s">
        <v>12</v>
      </c>
      <c r="N6588" s="15">
        <v>40111.0</v>
      </c>
      <c r="O6588" s="15">
        <f t="array" ref="O6588">_xlfn.XLOOKUP(M6588,reference_postal_code!$B$2:$B$11,reference_postal_code!$A$2:$A$11)</f>
        <v>40111</v>
      </c>
      <c r="P6588" s="15" t="s">
        <v>117</v>
      </c>
      <c r="Q6588" s="15" t="s">
        <v>1777</v>
      </c>
      <c r="R6588" s="15" t="s">
        <v>65</v>
      </c>
      <c r="S6588" s="15" t="s">
        <v>222</v>
      </c>
      <c r="T6588" s="15" t="s">
        <v>1778</v>
      </c>
      <c r="U6588" s="28">
        <v>524160.0</v>
      </c>
      <c r="V6588" s="15">
        <v>3.0</v>
      </c>
      <c r="W6588" s="31">
        <v>0.2</v>
      </c>
      <c r="X6588" s="28">
        <v>45864.0</v>
      </c>
    </row>
    <row r="6589" ht="15.75" customHeight="1">
      <c r="A6589" s="15">
        <v>470.0</v>
      </c>
      <c r="B6589" s="15" t="s">
        <v>8509</v>
      </c>
      <c r="C6589" s="18">
        <v>42720.0</v>
      </c>
      <c r="D6589" s="18">
        <v>42724.0</v>
      </c>
      <c r="E6589" s="18">
        <f t="shared" si="1"/>
        <v>42724</v>
      </c>
      <c r="F6589" s="15" t="s">
        <v>114</v>
      </c>
      <c r="G6589" s="15" t="s">
        <v>4579</v>
      </c>
      <c r="H6589" s="15" t="s">
        <v>4580</v>
      </c>
      <c r="I6589" s="15" t="s">
        <v>59</v>
      </c>
      <c r="J6589" s="15" t="s">
        <v>60</v>
      </c>
      <c r="K6589" s="15" t="s">
        <v>289</v>
      </c>
      <c r="L6589" s="15" t="str">
        <f t="array" ref="L6589">_xlfn.XLOOKUP(M6589,reference_province_to_city!$A$2:$A$11,reference_province_to_city!$B$2:$B$11)</f>
        <v>Medan</v>
      </c>
      <c r="M6589" s="15" t="s">
        <v>11</v>
      </c>
      <c r="N6589" s="15">
        <v>20111.0</v>
      </c>
      <c r="O6589" s="15">
        <f t="array" ref="O6589">_xlfn.XLOOKUP(M6589,reference_postal_code!$B$2:$B$11,reference_postal_code!$A$2:$A$11)</f>
        <v>20111</v>
      </c>
      <c r="P6589" s="15" t="s">
        <v>77</v>
      </c>
      <c r="Q6589" s="15" t="s">
        <v>5758</v>
      </c>
      <c r="R6589" s="15" t="s">
        <v>65</v>
      </c>
      <c r="S6589" s="15" t="s">
        <v>83</v>
      </c>
      <c r="T6589" s="15" t="s">
        <v>5759</v>
      </c>
      <c r="U6589" s="28">
        <v>71820.0</v>
      </c>
      <c r="V6589" s="15">
        <v>3.0</v>
      </c>
      <c r="W6589" s="31">
        <v>0.8</v>
      </c>
      <c r="X6589" s="28">
        <v>-118503.0</v>
      </c>
    </row>
    <row r="6590" ht="15.75" customHeight="1">
      <c r="A6590" s="15">
        <v>1465.0</v>
      </c>
      <c r="B6590" s="15" t="s">
        <v>8510</v>
      </c>
      <c r="C6590" s="18">
        <v>42720.0</v>
      </c>
      <c r="D6590" s="18">
        <v>42723.0</v>
      </c>
      <c r="E6590" s="18">
        <f t="shared" si="1"/>
        <v>42723</v>
      </c>
      <c r="F6590" s="15" t="s">
        <v>125</v>
      </c>
      <c r="G6590" s="15" t="s">
        <v>3373</v>
      </c>
      <c r="H6590" s="15" t="s">
        <v>3374</v>
      </c>
      <c r="I6590" s="15" t="s">
        <v>128</v>
      </c>
      <c r="J6590" s="15" t="s">
        <v>60</v>
      </c>
      <c r="K6590" s="15" t="s">
        <v>10</v>
      </c>
      <c r="L6590" s="15" t="str">
        <f t="array" ref="L6590">_xlfn.XLOOKUP(M6590,reference_province_to_city!$A$2:$A$11,reference_province_to_city!$B$2:$B$11)</f>
        <v>Jakarta</v>
      </c>
      <c r="M6590" s="15" t="s">
        <v>7</v>
      </c>
      <c r="N6590" s="15">
        <v>10110.0</v>
      </c>
      <c r="O6590" s="15">
        <f t="array" ref="O6590">_xlfn.XLOOKUP(M6590,reference_postal_code!$B$2:$B$11,reference_postal_code!$A$2:$A$11)</f>
        <v>10110</v>
      </c>
      <c r="P6590" s="15" t="s">
        <v>117</v>
      </c>
      <c r="Q6590" s="15" t="s">
        <v>8340</v>
      </c>
      <c r="R6590" s="15" t="s">
        <v>65</v>
      </c>
      <c r="S6590" s="15" t="s">
        <v>103</v>
      </c>
      <c r="T6590" s="15" t="s">
        <v>8341</v>
      </c>
      <c r="U6590" s="28">
        <v>55200.0</v>
      </c>
      <c r="V6590" s="15">
        <v>2.0</v>
      </c>
      <c r="W6590" s="31">
        <v>0.0</v>
      </c>
      <c r="X6590" s="28">
        <v>27048.0</v>
      </c>
    </row>
    <row r="6591" ht="15.75" customHeight="1">
      <c r="A6591" s="15">
        <v>8685.0</v>
      </c>
      <c r="B6591" s="15" t="s">
        <v>8511</v>
      </c>
      <c r="C6591" s="18">
        <v>42720.0</v>
      </c>
      <c r="D6591" s="18">
        <v>42727.0</v>
      </c>
      <c r="E6591" s="18">
        <f t="shared" si="1"/>
        <v>42727</v>
      </c>
      <c r="F6591" s="15" t="s">
        <v>55</v>
      </c>
      <c r="G6591" s="15" t="s">
        <v>3510</v>
      </c>
      <c r="H6591" s="15" t="s">
        <v>3511</v>
      </c>
      <c r="I6591" s="15" t="s">
        <v>76</v>
      </c>
      <c r="J6591" s="15" t="s">
        <v>60</v>
      </c>
      <c r="K6591" s="15" t="s">
        <v>33</v>
      </c>
      <c r="L6591" s="15" t="str">
        <f t="array" ref="L6591">_xlfn.XLOOKUP(M6591,reference_province_to_city!$A$2:$A$11,reference_province_to_city!$B$2:$B$11)</f>
        <v>Makassar</v>
      </c>
      <c r="M6591" s="15" t="s">
        <v>25</v>
      </c>
      <c r="N6591" s="15">
        <v>90111.0</v>
      </c>
      <c r="O6591" s="15">
        <f t="array" ref="O6591">_xlfn.XLOOKUP(M6591,reference_postal_code!$B$2:$B$11,reference_postal_code!$A$2:$A$11)</f>
        <v>90111</v>
      </c>
      <c r="P6591" s="15" t="s">
        <v>63</v>
      </c>
      <c r="Q6591" s="15" t="s">
        <v>3493</v>
      </c>
      <c r="R6591" s="15" t="s">
        <v>110</v>
      </c>
      <c r="S6591" s="15" t="s">
        <v>149</v>
      </c>
      <c r="T6591" s="15" t="s">
        <v>3494</v>
      </c>
      <c r="U6591" s="28">
        <v>318150.0</v>
      </c>
      <c r="V6591" s="15">
        <v>7.0</v>
      </c>
      <c r="W6591" s="31">
        <v>0.0</v>
      </c>
      <c r="X6591" s="28">
        <v>66811.0</v>
      </c>
    </row>
    <row r="6592" ht="15.75" customHeight="1">
      <c r="A6592" s="15">
        <v>6203.0</v>
      </c>
      <c r="B6592" s="15" t="s">
        <v>8512</v>
      </c>
      <c r="C6592" s="18">
        <v>42720.0</v>
      </c>
      <c r="D6592" s="18">
        <v>42727.0</v>
      </c>
      <c r="E6592" s="18">
        <f t="shared" si="1"/>
        <v>42727</v>
      </c>
      <c r="F6592" s="15" t="s">
        <v>55</v>
      </c>
      <c r="G6592" s="15" t="s">
        <v>3951</v>
      </c>
      <c r="H6592" s="15" t="s">
        <v>3952</v>
      </c>
      <c r="I6592" s="15" t="s">
        <v>59</v>
      </c>
      <c r="J6592" s="15" t="s">
        <v>60</v>
      </c>
      <c r="K6592" s="15" t="s">
        <v>26</v>
      </c>
      <c r="L6592" s="15" t="str">
        <f t="array" ref="L6592">_xlfn.XLOOKUP(M6592,reference_province_to_city!$A$2:$A$11,reference_province_to_city!$B$2:$B$11)</f>
        <v>Denpasar</v>
      </c>
      <c r="M6592" s="15" t="s">
        <v>24</v>
      </c>
      <c r="N6592" s="15">
        <v>80231.0</v>
      </c>
      <c r="O6592" s="15">
        <f t="array" ref="O6592">_xlfn.XLOOKUP(M6592,reference_postal_code!$B$2:$B$11,reference_postal_code!$A$2:$A$11)</f>
        <v>80231</v>
      </c>
      <c r="P6592" s="15" t="s">
        <v>63</v>
      </c>
      <c r="Q6592" s="15" t="s">
        <v>4413</v>
      </c>
      <c r="R6592" s="15" t="s">
        <v>106</v>
      </c>
      <c r="S6592" s="15" t="s">
        <v>107</v>
      </c>
      <c r="T6592" s="15" t="s">
        <v>4414</v>
      </c>
      <c r="U6592" s="28">
        <v>8458800.0</v>
      </c>
      <c r="V6592" s="15">
        <v>5.0</v>
      </c>
      <c r="W6592" s="31">
        <v>0.2</v>
      </c>
      <c r="X6592" s="28">
        <v>105735.0</v>
      </c>
    </row>
    <row r="6593" ht="15.75" customHeight="1">
      <c r="A6593" s="15">
        <v>9016.0</v>
      </c>
      <c r="B6593" s="15" t="s">
        <v>8513</v>
      </c>
      <c r="C6593" s="18">
        <v>42721.0</v>
      </c>
      <c r="D6593" s="18">
        <v>42727.0</v>
      </c>
      <c r="E6593" s="18">
        <f t="shared" si="1"/>
        <v>42727</v>
      </c>
      <c r="F6593" s="15" t="s">
        <v>55</v>
      </c>
      <c r="G6593" s="15" t="s">
        <v>2062</v>
      </c>
      <c r="H6593" s="15" t="s">
        <v>2063</v>
      </c>
      <c r="I6593" s="15" t="s">
        <v>128</v>
      </c>
      <c r="J6593" s="15" t="s">
        <v>60</v>
      </c>
      <c r="K6593" s="15" t="s">
        <v>33</v>
      </c>
      <c r="L6593" s="15" t="str">
        <f t="array" ref="L6593">_xlfn.XLOOKUP(M6593,reference_province_to_city!$A$2:$A$11,reference_province_to_city!$B$2:$B$11)</f>
        <v>Makassar</v>
      </c>
      <c r="M6593" s="15" t="s">
        <v>25</v>
      </c>
      <c r="N6593" s="15">
        <v>90111.0</v>
      </c>
      <c r="O6593" s="15">
        <f t="array" ref="O6593">_xlfn.XLOOKUP(M6593,reference_postal_code!$B$2:$B$11,reference_postal_code!$A$2:$A$11)</f>
        <v>90111</v>
      </c>
      <c r="P6593" s="15" t="s">
        <v>63</v>
      </c>
      <c r="Q6593" s="15" t="s">
        <v>972</v>
      </c>
      <c r="R6593" s="15" t="s">
        <v>65</v>
      </c>
      <c r="S6593" s="15" t="s">
        <v>83</v>
      </c>
      <c r="T6593" s="15" t="s">
        <v>973</v>
      </c>
      <c r="U6593" s="28">
        <v>202320.0</v>
      </c>
      <c r="V6593" s="15">
        <v>2.0</v>
      </c>
      <c r="W6593" s="31">
        <v>0.2</v>
      </c>
      <c r="X6593" s="28">
        <v>65754.0</v>
      </c>
    </row>
    <row r="6594" ht="15.75" customHeight="1">
      <c r="A6594" s="15">
        <v>9017.0</v>
      </c>
      <c r="B6594" s="15" t="s">
        <v>8513</v>
      </c>
      <c r="C6594" s="18">
        <v>42721.0</v>
      </c>
      <c r="D6594" s="18">
        <v>42727.0</v>
      </c>
      <c r="E6594" s="18">
        <f t="shared" si="1"/>
        <v>42727</v>
      </c>
      <c r="F6594" s="15" t="s">
        <v>55</v>
      </c>
      <c r="G6594" s="15" t="s">
        <v>2062</v>
      </c>
      <c r="H6594" s="15" t="s">
        <v>2063</v>
      </c>
      <c r="I6594" s="15" t="s">
        <v>128</v>
      </c>
      <c r="J6594" s="15" t="s">
        <v>60</v>
      </c>
      <c r="K6594" s="15" t="s">
        <v>33</v>
      </c>
      <c r="L6594" s="15" t="str">
        <f t="array" ref="L6594">_xlfn.XLOOKUP(M6594,reference_province_to_city!$A$2:$A$11,reference_province_to_city!$B$2:$B$11)</f>
        <v>Makassar</v>
      </c>
      <c r="M6594" s="15" t="s">
        <v>25</v>
      </c>
      <c r="N6594" s="15">
        <v>90111.0</v>
      </c>
      <c r="O6594" s="15">
        <f t="array" ref="O6594">_xlfn.XLOOKUP(M6594,reference_postal_code!$B$2:$B$11,reference_postal_code!$A$2:$A$11)</f>
        <v>90111</v>
      </c>
      <c r="P6594" s="15" t="s">
        <v>63</v>
      </c>
      <c r="Q6594" s="15" t="s">
        <v>2921</v>
      </c>
      <c r="R6594" s="15" t="s">
        <v>65</v>
      </c>
      <c r="S6594" s="15" t="s">
        <v>83</v>
      </c>
      <c r="T6594" s="15" t="s">
        <v>2922</v>
      </c>
      <c r="U6594" s="28">
        <v>171240.0</v>
      </c>
      <c r="V6594" s="15">
        <v>1.0</v>
      </c>
      <c r="W6594" s="31">
        <v>0.2</v>
      </c>
      <c r="X6594" s="28">
        <v>57793.0</v>
      </c>
    </row>
    <row r="6595" ht="15.75" customHeight="1">
      <c r="A6595" s="15">
        <v>8414.0</v>
      </c>
      <c r="B6595" s="15" t="s">
        <v>8514</v>
      </c>
      <c r="C6595" s="18">
        <v>42721.0</v>
      </c>
      <c r="D6595" s="18">
        <v>42725.0</v>
      </c>
      <c r="E6595" s="18">
        <f t="shared" si="1"/>
        <v>42725</v>
      </c>
      <c r="F6595" s="15" t="s">
        <v>55</v>
      </c>
      <c r="G6595" s="15" t="s">
        <v>4011</v>
      </c>
      <c r="H6595" s="15" t="s">
        <v>4012</v>
      </c>
      <c r="I6595" s="15" t="s">
        <v>128</v>
      </c>
      <c r="J6595" s="15" t="s">
        <v>60</v>
      </c>
      <c r="K6595" s="15" t="s">
        <v>10</v>
      </c>
      <c r="L6595" s="15" t="str">
        <f t="array" ref="L6595">_xlfn.XLOOKUP(M6595,reference_province_to_city!$A$2:$A$11,reference_province_to_city!$B$2:$B$11)</f>
        <v>Jakarta</v>
      </c>
      <c r="M6595" s="15" t="s">
        <v>7</v>
      </c>
      <c r="N6595" s="15">
        <v>10110.0</v>
      </c>
      <c r="O6595" s="15">
        <f t="array" ref="O6595">_xlfn.XLOOKUP(M6595,reference_postal_code!$B$2:$B$11,reference_postal_code!$A$2:$A$11)</f>
        <v>10110</v>
      </c>
      <c r="P6595" s="15" t="s">
        <v>117</v>
      </c>
      <c r="Q6595" s="15" t="s">
        <v>4293</v>
      </c>
      <c r="R6595" s="15" t="s">
        <v>65</v>
      </c>
      <c r="S6595" s="15" t="s">
        <v>66</v>
      </c>
      <c r="T6595" s="15" t="s">
        <v>4294</v>
      </c>
      <c r="U6595" s="28">
        <v>777600.0</v>
      </c>
      <c r="V6595" s="15">
        <v>10.0</v>
      </c>
      <c r="W6595" s="31">
        <v>0.2</v>
      </c>
      <c r="X6595" s="28">
        <v>272160.0</v>
      </c>
    </row>
    <row r="6596" ht="15.75" customHeight="1">
      <c r="A6596" s="15">
        <v>8415.0</v>
      </c>
      <c r="B6596" s="15" t="s">
        <v>8514</v>
      </c>
      <c r="C6596" s="18">
        <v>42721.0</v>
      </c>
      <c r="D6596" s="18">
        <v>42725.0</v>
      </c>
      <c r="E6596" s="18">
        <f t="shared" si="1"/>
        <v>42725</v>
      </c>
      <c r="F6596" s="15" t="s">
        <v>55</v>
      </c>
      <c r="G6596" s="15" t="s">
        <v>4011</v>
      </c>
      <c r="H6596" s="15" t="s">
        <v>4012</v>
      </c>
      <c r="I6596" s="15" t="s">
        <v>128</v>
      </c>
      <c r="J6596" s="15" t="s">
        <v>60</v>
      </c>
      <c r="K6596" s="15" t="s">
        <v>10</v>
      </c>
      <c r="L6596" s="15" t="str">
        <f t="array" ref="L6596">_xlfn.XLOOKUP(M6596,reference_province_to_city!$A$2:$A$11,reference_province_to_city!$B$2:$B$11)</f>
        <v>Jakarta</v>
      </c>
      <c r="M6596" s="15" t="s">
        <v>7</v>
      </c>
      <c r="N6596" s="15">
        <v>10110.0</v>
      </c>
      <c r="O6596" s="15">
        <f t="array" ref="O6596">_xlfn.XLOOKUP(M6596,reference_postal_code!$B$2:$B$11,reference_postal_code!$A$2:$A$11)</f>
        <v>10110</v>
      </c>
      <c r="P6596" s="15" t="s">
        <v>117</v>
      </c>
      <c r="Q6596" s="15" t="s">
        <v>3529</v>
      </c>
      <c r="R6596" s="15" t="s">
        <v>110</v>
      </c>
      <c r="S6596" s="15" t="s">
        <v>149</v>
      </c>
      <c r="T6596" s="15" t="s">
        <v>3530</v>
      </c>
      <c r="U6596" s="28">
        <v>2484000.0</v>
      </c>
      <c r="V6596" s="15">
        <v>3.0</v>
      </c>
      <c r="W6596" s="31">
        <v>0.2</v>
      </c>
      <c r="X6596" s="28">
        <v>-93150.0</v>
      </c>
    </row>
    <row r="6597" ht="15.75" customHeight="1">
      <c r="A6597" s="15">
        <v>9040.0</v>
      </c>
      <c r="B6597" s="15" t="s">
        <v>8515</v>
      </c>
      <c r="C6597" s="18">
        <v>42721.0</v>
      </c>
      <c r="D6597" s="18">
        <v>42725.0</v>
      </c>
      <c r="E6597" s="18">
        <f t="shared" si="1"/>
        <v>42725</v>
      </c>
      <c r="F6597" s="15" t="s">
        <v>55</v>
      </c>
      <c r="G6597" s="15" t="s">
        <v>4527</v>
      </c>
      <c r="H6597" s="15" t="s">
        <v>4528</v>
      </c>
      <c r="I6597" s="15" t="s">
        <v>59</v>
      </c>
      <c r="J6597" s="15" t="s">
        <v>60</v>
      </c>
      <c r="K6597" s="15" t="s">
        <v>19</v>
      </c>
      <c r="L6597" s="15" t="str">
        <f t="array" ref="L6597">_xlfn.XLOOKUP(M6597,reference_province_to_city!$A$2:$A$11,reference_province_to_city!$B$2:$B$11)</f>
        <v>Yogyakarta</v>
      </c>
      <c r="M6597" s="15" t="s">
        <v>18</v>
      </c>
      <c r="N6597" s="15">
        <v>55111.0</v>
      </c>
      <c r="O6597" s="15">
        <f t="array" ref="O6597">_xlfn.XLOOKUP(M6597,reference_postal_code!$B$2:$B$11,reference_postal_code!$A$2:$A$11)</f>
        <v>55111</v>
      </c>
      <c r="P6597" s="15" t="s">
        <v>77</v>
      </c>
      <c r="Q6597" s="15" t="s">
        <v>5557</v>
      </c>
      <c r="R6597" s="15" t="s">
        <v>65</v>
      </c>
      <c r="S6597" s="15" t="s">
        <v>83</v>
      </c>
      <c r="T6597" s="15" t="s">
        <v>5558</v>
      </c>
      <c r="U6597" s="28">
        <v>1.483911E8</v>
      </c>
      <c r="V6597" s="15">
        <v>13.0</v>
      </c>
      <c r="W6597" s="31">
        <v>0.0</v>
      </c>
      <c r="X6597" s="28">
        <v>7.419555E7</v>
      </c>
    </row>
    <row r="6598" ht="15.75" customHeight="1">
      <c r="A6598" s="15">
        <v>5912.0</v>
      </c>
      <c r="B6598" s="15" t="s">
        <v>8516</v>
      </c>
      <c r="C6598" s="18">
        <v>42721.0</v>
      </c>
      <c r="D6598" s="18">
        <v>42726.0</v>
      </c>
      <c r="E6598" s="18">
        <f t="shared" si="1"/>
        <v>42726</v>
      </c>
      <c r="F6598" s="15" t="s">
        <v>55</v>
      </c>
      <c r="G6598" s="15" t="s">
        <v>4119</v>
      </c>
      <c r="H6598" s="15" t="s">
        <v>4120</v>
      </c>
      <c r="I6598" s="15" t="s">
        <v>76</v>
      </c>
      <c r="J6598" s="15" t="s">
        <v>60</v>
      </c>
      <c r="K6598" s="15" t="s">
        <v>29</v>
      </c>
      <c r="L6598" s="15" t="str">
        <f t="array" ref="L6598">_xlfn.XLOOKUP(M6598,reference_province_to_city!$A$2:$A$11,reference_province_to_city!$B$2:$B$11)</f>
        <v>Palembang</v>
      </c>
      <c r="M6598" s="15" t="s">
        <v>13</v>
      </c>
      <c r="O6598" s="15">
        <f t="array" ref="O6598">_xlfn.XLOOKUP(M6598,reference_postal_code!$B$2:$B$11,reference_postal_code!$A$2:$A$11)</f>
        <v>30111</v>
      </c>
      <c r="P6598" s="15" t="s">
        <v>77</v>
      </c>
      <c r="Q6598" s="15" t="s">
        <v>3970</v>
      </c>
      <c r="R6598" s="15" t="s">
        <v>65</v>
      </c>
      <c r="S6598" s="15" t="s">
        <v>87</v>
      </c>
      <c r="T6598" s="15" t="s">
        <v>3971</v>
      </c>
      <c r="U6598" s="28">
        <v>697950.0</v>
      </c>
      <c r="V6598" s="15">
        <v>3.0</v>
      </c>
      <c r="W6598" s="31">
        <v>0.0</v>
      </c>
      <c r="X6598" s="28">
        <v>195426.0</v>
      </c>
    </row>
    <row r="6599" ht="15.75" customHeight="1">
      <c r="A6599" s="15">
        <v>3771.0</v>
      </c>
      <c r="B6599" s="15" t="s">
        <v>8517</v>
      </c>
      <c r="C6599" s="18">
        <v>42721.0</v>
      </c>
      <c r="D6599" s="18">
        <v>42725.0</v>
      </c>
      <c r="E6599" s="18">
        <f t="shared" si="1"/>
        <v>42725</v>
      </c>
      <c r="F6599" s="15" t="s">
        <v>55</v>
      </c>
      <c r="G6599" s="15" t="s">
        <v>8129</v>
      </c>
      <c r="H6599" s="15" t="s">
        <v>8130</v>
      </c>
      <c r="I6599" s="15" t="s">
        <v>59</v>
      </c>
      <c r="J6599" s="15" t="s">
        <v>60</v>
      </c>
      <c r="K6599" s="15" t="s">
        <v>10</v>
      </c>
      <c r="L6599" s="15" t="str">
        <f t="array" ref="L6599">_xlfn.XLOOKUP(M6599,reference_province_to_city!$A$2:$A$11,reference_province_to_city!$B$2:$B$11)</f>
        <v>Jakarta</v>
      </c>
      <c r="M6599" s="15" t="s">
        <v>7</v>
      </c>
      <c r="N6599" s="15">
        <v>10110.0</v>
      </c>
      <c r="O6599" s="15">
        <f t="array" ref="O6599">_xlfn.XLOOKUP(M6599,reference_postal_code!$B$2:$B$11,reference_postal_code!$A$2:$A$11)</f>
        <v>10110</v>
      </c>
      <c r="P6599" s="15" t="s">
        <v>117</v>
      </c>
      <c r="Q6599" s="15" t="s">
        <v>6907</v>
      </c>
      <c r="R6599" s="15" t="s">
        <v>106</v>
      </c>
      <c r="S6599" s="15" t="s">
        <v>218</v>
      </c>
      <c r="T6599" s="15" t="s">
        <v>6908</v>
      </c>
      <c r="U6599" s="28">
        <v>3.00528E7</v>
      </c>
      <c r="V6599" s="15">
        <v>6.0</v>
      </c>
      <c r="W6599" s="31">
        <v>0.2</v>
      </c>
      <c r="X6599" s="28">
        <v>-4883580.0</v>
      </c>
    </row>
    <row r="6600" ht="15.75" customHeight="1">
      <c r="A6600" s="15">
        <v>5912.0</v>
      </c>
      <c r="B6600" s="15" t="s">
        <v>8516</v>
      </c>
      <c r="C6600" s="18">
        <v>42721.0</v>
      </c>
      <c r="D6600" s="18">
        <v>42726.0</v>
      </c>
      <c r="E6600" s="18">
        <f t="shared" si="1"/>
        <v>42726</v>
      </c>
      <c r="F6600" s="15" t="s">
        <v>55</v>
      </c>
      <c r="G6600" s="15" t="s">
        <v>4119</v>
      </c>
      <c r="H6600" s="15" t="s">
        <v>4120</v>
      </c>
      <c r="I6600" s="15" t="s">
        <v>76</v>
      </c>
      <c r="J6600" s="15" t="s">
        <v>60</v>
      </c>
      <c r="K6600" s="15" t="s">
        <v>29</v>
      </c>
      <c r="L6600" s="15" t="str">
        <f t="array" ref="L6600">_xlfn.XLOOKUP(M6600,reference_province_to_city!$A$2:$A$11,reference_province_to_city!$B$2:$B$11)</f>
        <v>Palembang</v>
      </c>
      <c r="M6600" s="15" t="s">
        <v>13</v>
      </c>
      <c r="N6600" s="15">
        <v>30111.0</v>
      </c>
      <c r="O6600" s="15">
        <f t="array" ref="O6600">_xlfn.XLOOKUP(M6600,reference_postal_code!$B$2:$B$11,reference_postal_code!$A$2:$A$11)</f>
        <v>30111</v>
      </c>
      <c r="P6600" s="15" t="s">
        <v>77</v>
      </c>
      <c r="Q6600" s="15" t="s">
        <v>3970</v>
      </c>
      <c r="R6600" s="15" t="s">
        <v>65</v>
      </c>
      <c r="S6600" s="15" t="s">
        <v>87</v>
      </c>
      <c r="T6600" s="15" t="s">
        <v>3971</v>
      </c>
      <c r="U6600" s="28">
        <v>697950.0</v>
      </c>
      <c r="V6600" s="15">
        <v>3.0</v>
      </c>
      <c r="W6600" s="31">
        <v>0.0</v>
      </c>
      <c r="X6600" s="28">
        <v>195426.0</v>
      </c>
    </row>
    <row r="6601" ht="15.75" customHeight="1">
      <c r="A6601" s="15">
        <v>8414.0</v>
      </c>
      <c r="B6601" s="15" t="s">
        <v>8514</v>
      </c>
      <c r="C6601" s="18">
        <v>42721.0</v>
      </c>
      <c r="D6601" s="18"/>
      <c r="E6601" s="18">
        <f t="shared" si="1"/>
        <v>42724</v>
      </c>
      <c r="F6601" s="15" t="s">
        <v>55</v>
      </c>
      <c r="G6601" s="15" t="s">
        <v>4011</v>
      </c>
      <c r="H6601" s="15" t="s">
        <v>4012</v>
      </c>
      <c r="I6601" s="15" t="s">
        <v>128</v>
      </c>
      <c r="J6601" s="15" t="s">
        <v>60</v>
      </c>
      <c r="K6601" s="15" t="s">
        <v>10</v>
      </c>
      <c r="L6601" s="15" t="str">
        <f t="array" ref="L6601">_xlfn.XLOOKUP(M6601,reference_province_to_city!$A$2:$A$11,reference_province_to_city!$B$2:$B$11)</f>
        <v>Jakarta</v>
      </c>
      <c r="M6601" s="15" t="s">
        <v>7</v>
      </c>
      <c r="N6601" s="15">
        <v>10110.0</v>
      </c>
      <c r="O6601" s="15">
        <f t="array" ref="O6601">_xlfn.XLOOKUP(M6601,reference_postal_code!$B$2:$B$11,reference_postal_code!$A$2:$A$11)</f>
        <v>10110</v>
      </c>
      <c r="P6601" s="15" t="s">
        <v>117</v>
      </c>
      <c r="Q6601" s="15" t="s">
        <v>4293</v>
      </c>
      <c r="R6601" s="15" t="s">
        <v>65</v>
      </c>
      <c r="S6601" s="15" t="s">
        <v>66</v>
      </c>
      <c r="T6601" s="15" t="s">
        <v>4294</v>
      </c>
      <c r="U6601" s="28">
        <v>777600.0</v>
      </c>
      <c r="V6601" s="15">
        <v>10.0</v>
      </c>
      <c r="W6601" s="31">
        <v>0.2</v>
      </c>
      <c r="X6601" s="28">
        <v>272160.0</v>
      </c>
    </row>
    <row r="6602" ht="15.75" customHeight="1">
      <c r="A6602" s="15">
        <v>1316.0</v>
      </c>
      <c r="B6602" s="15" t="s">
        <v>8518</v>
      </c>
      <c r="C6602" s="18">
        <v>42722.0</v>
      </c>
      <c r="D6602" s="18">
        <v>42727.0</v>
      </c>
      <c r="E6602" s="18">
        <f t="shared" si="1"/>
        <v>42727</v>
      </c>
      <c r="F6602" s="15" t="s">
        <v>55</v>
      </c>
      <c r="G6602" s="15" t="s">
        <v>3230</v>
      </c>
      <c r="H6602" s="15" t="s">
        <v>3231</v>
      </c>
      <c r="I6602" s="15" t="s">
        <v>128</v>
      </c>
      <c r="J6602" s="15" t="s">
        <v>60</v>
      </c>
      <c r="K6602" s="15" t="s">
        <v>31</v>
      </c>
      <c r="L6602" s="15" t="str">
        <f t="array" ref="L6602">_xlfn.XLOOKUP(M6602,reference_province_to_city!$A$2:$A$11,reference_province_to_city!$B$2:$B$11)</f>
        <v>Balikpapan</v>
      </c>
      <c r="M6602" s="15" t="s">
        <v>21</v>
      </c>
      <c r="N6602" s="15">
        <v>76114.0</v>
      </c>
      <c r="O6602" s="15">
        <f t="array" ref="O6602">_xlfn.XLOOKUP(M6602,reference_postal_code!$B$2:$B$11,reference_postal_code!$A$2:$A$11)</f>
        <v>76114</v>
      </c>
      <c r="P6602" s="15" t="s">
        <v>166</v>
      </c>
      <c r="Q6602" s="15" t="s">
        <v>8519</v>
      </c>
      <c r="R6602" s="15" t="s">
        <v>106</v>
      </c>
      <c r="S6602" s="15" t="s">
        <v>139</v>
      </c>
      <c r="T6602" s="15" t="s">
        <v>8520</v>
      </c>
      <c r="U6602" s="28">
        <v>2757600.0</v>
      </c>
      <c r="V6602" s="15">
        <v>8.0</v>
      </c>
      <c r="W6602" s="31">
        <v>0.0</v>
      </c>
      <c r="X6602" s="28">
        <v>937584.0</v>
      </c>
    </row>
    <row r="6603" ht="15.75" customHeight="1">
      <c r="A6603" s="15">
        <v>5660.0</v>
      </c>
      <c r="B6603" s="15" t="s">
        <v>8521</v>
      </c>
      <c r="C6603" s="18">
        <v>42722.0</v>
      </c>
      <c r="D6603" s="18">
        <v>42725.0</v>
      </c>
      <c r="E6603" s="18">
        <f t="shared" si="1"/>
        <v>42725</v>
      </c>
      <c r="F6603" s="15" t="s">
        <v>125</v>
      </c>
      <c r="G6603" s="15" t="s">
        <v>2299</v>
      </c>
      <c r="H6603" s="15" t="s">
        <v>2300</v>
      </c>
      <c r="I6603" s="15" t="s">
        <v>76</v>
      </c>
      <c r="J6603" s="15" t="s">
        <v>60</v>
      </c>
      <c r="K6603" s="15" t="s">
        <v>14</v>
      </c>
      <c r="L6603" s="15" t="str">
        <f t="array" ref="L6603">_xlfn.XLOOKUP(M6603,reference_province_to_city!$A$2:$A$11,reference_province_to_city!$B$2:$B$11)</f>
        <v>Bandung</v>
      </c>
      <c r="M6603" s="15" t="s">
        <v>12</v>
      </c>
      <c r="N6603" s="15">
        <v>40111.0</v>
      </c>
      <c r="O6603" s="15">
        <f t="array" ref="O6603">_xlfn.XLOOKUP(M6603,reference_postal_code!$B$2:$B$11,reference_postal_code!$A$2:$A$11)</f>
        <v>40111</v>
      </c>
      <c r="P6603" s="15" t="s">
        <v>117</v>
      </c>
      <c r="Q6603" s="15" t="s">
        <v>3904</v>
      </c>
      <c r="R6603" s="15" t="s">
        <v>65</v>
      </c>
      <c r="S6603" s="15" t="s">
        <v>79</v>
      </c>
      <c r="T6603" s="15" t="s">
        <v>3905</v>
      </c>
      <c r="U6603" s="28">
        <v>239040.0</v>
      </c>
      <c r="V6603" s="15">
        <v>4.0</v>
      </c>
      <c r="W6603" s="31">
        <v>0.2</v>
      </c>
      <c r="X6603" s="28">
        <v>77688.0</v>
      </c>
    </row>
    <row r="6604" ht="15.75" customHeight="1">
      <c r="A6604" s="15">
        <v>5023.0</v>
      </c>
      <c r="B6604" s="15" t="s">
        <v>8522</v>
      </c>
      <c r="C6604" s="18">
        <v>42722.0</v>
      </c>
      <c r="D6604" s="18">
        <v>42728.0</v>
      </c>
      <c r="E6604" s="18">
        <f t="shared" si="1"/>
        <v>42728</v>
      </c>
      <c r="F6604" s="15" t="s">
        <v>55</v>
      </c>
      <c r="G6604" s="15" t="s">
        <v>4968</v>
      </c>
      <c r="H6604" s="15" t="s">
        <v>4969</v>
      </c>
      <c r="I6604" s="15" t="s">
        <v>59</v>
      </c>
      <c r="J6604" s="15" t="s">
        <v>60</v>
      </c>
      <c r="K6604" s="15" t="s">
        <v>31</v>
      </c>
      <c r="L6604" s="15" t="str">
        <f t="array" ref="L6604">_xlfn.XLOOKUP(M6604,reference_province_to_city!$A$2:$A$11,reference_province_to_city!$B$2:$B$11)</f>
        <v>Balikpapan</v>
      </c>
      <c r="M6604" s="15" t="s">
        <v>21</v>
      </c>
      <c r="N6604" s="15">
        <v>76114.0</v>
      </c>
      <c r="O6604" s="15">
        <f t="array" ref="O6604">_xlfn.XLOOKUP(M6604,reference_postal_code!$B$2:$B$11,reference_postal_code!$A$2:$A$11)</f>
        <v>76114</v>
      </c>
      <c r="P6604" s="15" t="s">
        <v>166</v>
      </c>
      <c r="Q6604" s="15" t="s">
        <v>3959</v>
      </c>
      <c r="R6604" s="15" t="s">
        <v>110</v>
      </c>
      <c r="S6604" s="15" t="s">
        <v>149</v>
      </c>
      <c r="T6604" s="15" t="s">
        <v>3960</v>
      </c>
      <c r="U6604" s="28">
        <v>1.158705E7</v>
      </c>
      <c r="V6604" s="15">
        <v>3.0</v>
      </c>
      <c r="W6604" s="31">
        <v>0.0</v>
      </c>
      <c r="X6604" s="28">
        <v>2201539.0</v>
      </c>
    </row>
    <row r="6605" ht="15.75" customHeight="1">
      <c r="A6605" s="15">
        <v>287.0</v>
      </c>
      <c r="B6605" s="15" t="s">
        <v>8523</v>
      </c>
      <c r="C6605" s="18">
        <v>42722.0</v>
      </c>
      <c r="D6605" s="18">
        <v>42724.0</v>
      </c>
      <c r="E6605" s="18">
        <f t="shared" si="1"/>
        <v>42724</v>
      </c>
      <c r="F6605" s="15" t="s">
        <v>114</v>
      </c>
      <c r="G6605" s="15" t="s">
        <v>4917</v>
      </c>
      <c r="H6605" s="15" t="s">
        <v>4918</v>
      </c>
      <c r="I6605" s="15" t="s">
        <v>128</v>
      </c>
      <c r="J6605" s="15" t="s">
        <v>60</v>
      </c>
      <c r="K6605" s="15" t="s">
        <v>33</v>
      </c>
      <c r="L6605" s="15" t="str">
        <f t="array" ref="L6605">_xlfn.XLOOKUP(M6605,reference_province_to_city!$A$2:$A$11,reference_province_to_city!$B$2:$B$11)</f>
        <v>Makassar</v>
      </c>
      <c r="M6605" s="15" t="s">
        <v>25</v>
      </c>
      <c r="N6605" s="15">
        <v>90111.0</v>
      </c>
      <c r="O6605" s="15">
        <f t="array" ref="O6605">_xlfn.XLOOKUP(M6605,reference_postal_code!$B$2:$B$11,reference_postal_code!$A$2:$A$11)</f>
        <v>90111</v>
      </c>
      <c r="P6605" s="15" t="s">
        <v>63</v>
      </c>
      <c r="Q6605" s="15" t="s">
        <v>6120</v>
      </c>
      <c r="R6605" s="15" t="s">
        <v>65</v>
      </c>
      <c r="S6605" s="15" t="s">
        <v>83</v>
      </c>
      <c r="T6605" s="15" t="s">
        <v>6121</v>
      </c>
      <c r="U6605" s="28">
        <v>3810870.0</v>
      </c>
      <c r="V6605" s="15">
        <v>7.0</v>
      </c>
      <c r="W6605" s="31">
        <v>0.7</v>
      </c>
      <c r="X6605" s="28">
        <v>-2540580.0</v>
      </c>
    </row>
    <row r="6606" ht="15.75" customHeight="1">
      <c r="A6606" s="15">
        <v>5659.0</v>
      </c>
      <c r="B6606" s="15" t="s">
        <v>8521</v>
      </c>
      <c r="C6606" s="18">
        <v>42722.0</v>
      </c>
      <c r="D6606" s="18">
        <v>42725.0</v>
      </c>
      <c r="E6606" s="18">
        <f t="shared" si="1"/>
        <v>42725</v>
      </c>
      <c r="F6606" s="15" t="s">
        <v>125</v>
      </c>
      <c r="G6606" s="15" t="s">
        <v>2299</v>
      </c>
      <c r="H6606" s="15" t="s">
        <v>2300</v>
      </c>
      <c r="I6606" s="15" t="s">
        <v>76</v>
      </c>
      <c r="J6606" s="15" t="s">
        <v>60</v>
      </c>
      <c r="K6606" s="15" t="s">
        <v>1132</v>
      </c>
      <c r="L6606" s="15" t="str">
        <f t="array" ref="L6606">_xlfn.XLOOKUP(M6606,reference_province_to_city!$A$2:$A$11,reference_province_to_city!$B$2:$B$11)</f>
        <v>Bandung</v>
      </c>
      <c r="M6606" s="15" t="s">
        <v>12</v>
      </c>
      <c r="N6606" s="15">
        <v>40111.0</v>
      </c>
      <c r="O6606" s="15">
        <f t="array" ref="O6606">_xlfn.XLOOKUP(M6606,reference_postal_code!$B$2:$B$11,reference_postal_code!$A$2:$A$11)</f>
        <v>40111</v>
      </c>
      <c r="P6606" s="15" t="s">
        <v>117</v>
      </c>
      <c r="Q6606" s="15" t="s">
        <v>5171</v>
      </c>
      <c r="R6606" s="15" t="s">
        <v>106</v>
      </c>
      <c r="S6606" s="15" t="s">
        <v>218</v>
      </c>
      <c r="T6606" s="15" t="s">
        <v>5172</v>
      </c>
      <c r="U6606" s="28">
        <v>5661750.0</v>
      </c>
      <c r="V6606" s="15">
        <v>5.0</v>
      </c>
      <c r="W6606" s="31">
        <v>0.5</v>
      </c>
      <c r="X6606" s="28">
        <v>-3963225.0</v>
      </c>
    </row>
    <row r="6607" ht="15.75" customHeight="1">
      <c r="A6607" s="15">
        <v>4861.0</v>
      </c>
      <c r="B6607" s="15" t="s">
        <v>8524</v>
      </c>
      <c r="C6607" s="18">
        <v>42722.0</v>
      </c>
      <c r="D6607" s="18">
        <v>42728.0</v>
      </c>
      <c r="E6607" s="18">
        <f t="shared" si="1"/>
        <v>42728</v>
      </c>
      <c r="F6607" s="15" t="s">
        <v>55</v>
      </c>
      <c r="G6607" s="15" t="s">
        <v>2067</v>
      </c>
      <c r="H6607" s="15" t="s">
        <v>2068</v>
      </c>
      <c r="I6607" s="15" t="s">
        <v>128</v>
      </c>
      <c r="J6607" s="15" t="s">
        <v>60</v>
      </c>
      <c r="K6607" s="15" t="s">
        <v>17</v>
      </c>
      <c r="L6607" s="15" t="str">
        <f t="array" ref="L6607">_xlfn.XLOOKUP(M6607,reference_province_to_city!$A$2:$A$11,reference_province_to_city!$B$2:$B$11)</f>
        <v>Semarang</v>
      </c>
      <c r="M6607" s="15" t="s">
        <v>15</v>
      </c>
      <c r="N6607" s="15">
        <v>50111.0</v>
      </c>
      <c r="O6607" s="15">
        <f t="array" ref="O6607">_xlfn.XLOOKUP(M6607,reference_postal_code!$B$2:$B$11,reference_postal_code!$A$2:$A$11)</f>
        <v>50111</v>
      </c>
      <c r="P6607" s="15" t="s">
        <v>77</v>
      </c>
      <c r="Q6607" s="15" t="s">
        <v>2722</v>
      </c>
      <c r="R6607" s="15" t="s">
        <v>65</v>
      </c>
      <c r="S6607" s="15" t="s">
        <v>83</v>
      </c>
      <c r="T6607" s="15" t="s">
        <v>2723</v>
      </c>
      <c r="U6607" s="28">
        <v>2.69097E7</v>
      </c>
      <c r="V6607" s="15">
        <v>2.0</v>
      </c>
      <c r="W6607" s="31">
        <v>0.0</v>
      </c>
      <c r="X6607" s="28">
        <v>1.2647559E7</v>
      </c>
    </row>
    <row r="6608" ht="15.75" customHeight="1">
      <c r="A6608" s="15">
        <v>1315.0</v>
      </c>
      <c r="B6608" s="15" t="s">
        <v>8518</v>
      </c>
      <c r="C6608" s="18">
        <v>42722.0</v>
      </c>
      <c r="D6608" s="18">
        <v>42727.0</v>
      </c>
      <c r="E6608" s="18">
        <f t="shared" si="1"/>
        <v>42727</v>
      </c>
      <c r="F6608" s="15" t="s">
        <v>55</v>
      </c>
      <c r="G6608" s="15" t="s">
        <v>3230</v>
      </c>
      <c r="H6608" s="15" t="s">
        <v>3231</v>
      </c>
      <c r="I6608" s="15" t="s">
        <v>128</v>
      </c>
      <c r="J6608" s="15" t="s">
        <v>60</v>
      </c>
      <c r="K6608" s="15" t="s">
        <v>31</v>
      </c>
      <c r="L6608" s="15" t="str">
        <f t="array" ref="L6608">_xlfn.XLOOKUP(M6608,reference_province_to_city!$A$2:$A$11,reference_province_to_city!$B$2:$B$11)</f>
        <v>Balikpapan</v>
      </c>
      <c r="M6608" s="15" t="s">
        <v>21</v>
      </c>
      <c r="N6608" s="15">
        <v>76114.0</v>
      </c>
      <c r="O6608" s="15">
        <f t="array" ref="O6608">_xlfn.XLOOKUP(M6608,reference_postal_code!$B$2:$B$11,reference_postal_code!$A$2:$A$11)</f>
        <v>76114</v>
      </c>
      <c r="P6608" s="15" t="s">
        <v>166</v>
      </c>
      <c r="Q6608" s="15" t="s">
        <v>312</v>
      </c>
      <c r="R6608" s="15" t="s">
        <v>65</v>
      </c>
      <c r="S6608" s="15" t="s">
        <v>66</v>
      </c>
      <c r="T6608" s="15" t="s">
        <v>313</v>
      </c>
      <c r="U6608" s="28">
        <v>583200.0</v>
      </c>
      <c r="V6608" s="15">
        <v>6.0</v>
      </c>
      <c r="W6608" s="31">
        <v>0.0</v>
      </c>
      <c r="X6608" s="28">
        <v>279936.0</v>
      </c>
    </row>
    <row r="6609" ht="15.75" customHeight="1">
      <c r="A6609" s="15">
        <v>5657.0</v>
      </c>
      <c r="B6609" s="15" t="s">
        <v>8521</v>
      </c>
      <c r="C6609" s="18">
        <v>42722.0</v>
      </c>
      <c r="D6609" s="18">
        <v>42725.0</v>
      </c>
      <c r="E6609" s="18">
        <f t="shared" si="1"/>
        <v>42725</v>
      </c>
      <c r="F6609" s="15" t="s">
        <v>125</v>
      </c>
      <c r="G6609" s="15" t="s">
        <v>2299</v>
      </c>
      <c r="H6609" s="15" t="s">
        <v>2300</v>
      </c>
      <c r="I6609" s="15" t="s">
        <v>76</v>
      </c>
      <c r="J6609" s="15" t="s">
        <v>60</v>
      </c>
      <c r="K6609" s="15" t="s">
        <v>14</v>
      </c>
      <c r="L6609" s="15" t="str">
        <f t="array" ref="L6609">_xlfn.XLOOKUP(M6609,reference_province_to_city!$A$2:$A$11,reference_province_to_city!$B$2:$B$11)</f>
        <v>Bandung</v>
      </c>
      <c r="M6609" s="15" t="s">
        <v>12</v>
      </c>
      <c r="N6609" s="15">
        <v>40111.0</v>
      </c>
      <c r="O6609" s="15">
        <f t="array" ref="O6609">_xlfn.XLOOKUP(M6609,reference_postal_code!$B$2:$B$11,reference_postal_code!$A$2:$A$11)</f>
        <v>40111</v>
      </c>
      <c r="P6609" s="15" t="s">
        <v>117</v>
      </c>
      <c r="Q6609" s="15" t="s">
        <v>519</v>
      </c>
      <c r="R6609" s="15" t="s">
        <v>65</v>
      </c>
      <c r="S6609" s="15" t="s">
        <v>66</v>
      </c>
      <c r="T6609" s="15" t="s">
        <v>520</v>
      </c>
      <c r="U6609" s="28">
        <v>174720.0</v>
      </c>
      <c r="V6609" s="15">
        <v>2.0</v>
      </c>
      <c r="W6609" s="31">
        <v>0.2</v>
      </c>
      <c r="X6609" s="28">
        <v>56784.0</v>
      </c>
    </row>
    <row r="6610" ht="15.75" customHeight="1">
      <c r="A6610" s="15">
        <v>288.0</v>
      </c>
      <c r="B6610" s="15" t="s">
        <v>8523</v>
      </c>
      <c r="C6610" s="18">
        <v>42722.0</v>
      </c>
      <c r="D6610" s="18">
        <v>42724.0</v>
      </c>
      <c r="E6610" s="18">
        <f t="shared" si="1"/>
        <v>42724</v>
      </c>
      <c r="F6610" s="15" t="s">
        <v>114</v>
      </c>
      <c r="G6610" s="15" t="s">
        <v>4917</v>
      </c>
      <c r="H6610" s="15" t="s">
        <v>4918</v>
      </c>
      <c r="I6610" s="15" t="s">
        <v>128</v>
      </c>
      <c r="J6610" s="15" t="s">
        <v>60</v>
      </c>
      <c r="K6610" s="15" t="s">
        <v>33</v>
      </c>
      <c r="L6610" s="15" t="str">
        <f t="array" ref="L6610">_xlfn.XLOOKUP(M6610,reference_province_to_city!$A$2:$A$11,reference_province_to_city!$B$2:$B$11)</f>
        <v>Makassar</v>
      </c>
      <c r="M6610" s="15" t="s">
        <v>25</v>
      </c>
      <c r="N6610" s="15">
        <v>90111.0</v>
      </c>
      <c r="O6610" s="15">
        <f t="array" ref="O6610">_xlfn.XLOOKUP(M6610,reference_postal_code!$B$2:$B$11,reference_postal_code!$A$2:$A$11)</f>
        <v>90111</v>
      </c>
      <c r="P6610" s="15" t="s">
        <v>63</v>
      </c>
      <c r="Q6610" s="15" t="s">
        <v>5646</v>
      </c>
      <c r="R6610" s="15" t="s">
        <v>65</v>
      </c>
      <c r="S6610" s="15" t="s">
        <v>222</v>
      </c>
      <c r="T6610" s="15" t="s">
        <v>5647</v>
      </c>
      <c r="U6610" s="28">
        <v>2917920.0</v>
      </c>
      <c r="V6610" s="15">
        <v>2.0</v>
      </c>
      <c r="W6610" s="31">
        <v>0.2</v>
      </c>
      <c r="X6610" s="28">
        <v>364740.0</v>
      </c>
    </row>
    <row r="6611" ht="15.75" customHeight="1">
      <c r="A6611" s="15">
        <v>5655.0</v>
      </c>
      <c r="B6611" s="15" t="s">
        <v>8521</v>
      </c>
      <c r="C6611" s="18">
        <v>42722.0</v>
      </c>
      <c r="D6611" s="18">
        <v>42725.0</v>
      </c>
      <c r="E6611" s="18">
        <f t="shared" si="1"/>
        <v>42725</v>
      </c>
      <c r="F6611" s="15" t="s">
        <v>125</v>
      </c>
      <c r="G6611" s="15" t="s">
        <v>2299</v>
      </c>
      <c r="H6611" s="15" t="s">
        <v>2300</v>
      </c>
      <c r="I6611" s="15" t="s">
        <v>76</v>
      </c>
      <c r="J6611" s="15" t="s">
        <v>60</v>
      </c>
      <c r="K6611" s="15" t="s">
        <v>14</v>
      </c>
      <c r="L6611" s="15" t="str">
        <f t="array" ref="L6611">_xlfn.XLOOKUP(M6611,reference_province_to_city!$A$2:$A$11,reference_province_to_city!$B$2:$B$11)</f>
        <v>Bandung</v>
      </c>
      <c r="M6611" s="15" t="s">
        <v>12</v>
      </c>
      <c r="N6611" s="15">
        <v>40111.0</v>
      </c>
      <c r="O6611" s="15">
        <f t="array" ref="O6611">_xlfn.XLOOKUP(M6611,reference_postal_code!$B$2:$B$11,reference_postal_code!$A$2:$A$11)</f>
        <v>40111</v>
      </c>
      <c r="P6611" s="15" t="s">
        <v>117</v>
      </c>
      <c r="Q6611" s="15" t="s">
        <v>2146</v>
      </c>
      <c r="R6611" s="15" t="s">
        <v>65</v>
      </c>
      <c r="S6611" s="15" t="s">
        <v>83</v>
      </c>
      <c r="T6611" s="15" t="s">
        <v>2147</v>
      </c>
      <c r="U6611" s="28">
        <v>678600.0</v>
      </c>
      <c r="V6611" s="15">
        <v>4.0</v>
      </c>
      <c r="W6611" s="31">
        <v>0.7</v>
      </c>
      <c r="X6611" s="28">
        <v>-452400.0</v>
      </c>
    </row>
    <row r="6612" ht="15.75" customHeight="1">
      <c r="A6612" s="15">
        <v>5661.0</v>
      </c>
      <c r="B6612" s="15" t="s">
        <v>8521</v>
      </c>
      <c r="C6612" s="18">
        <v>42722.0</v>
      </c>
      <c r="D6612" s="18">
        <v>42725.0</v>
      </c>
      <c r="E6612" s="18">
        <f t="shared" si="1"/>
        <v>42725</v>
      </c>
      <c r="F6612" s="15" t="s">
        <v>125</v>
      </c>
      <c r="G6612" s="15" t="s">
        <v>2299</v>
      </c>
      <c r="H6612" s="15" t="s">
        <v>2300</v>
      </c>
      <c r="I6612" s="15" t="s">
        <v>76</v>
      </c>
      <c r="J6612" s="15" t="s">
        <v>60</v>
      </c>
      <c r="K6612" s="15" t="s">
        <v>14</v>
      </c>
      <c r="L6612" s="15" t="str">
        <f t="array" ref="L6612">_xlfn.XLOOKUP(M6612,reference_province_to_city!$A$2:$A$11,reference_province_to_city!$B$2:$B$11)</f>
        <v>Bandung</v>
      </c>
      <c r="M6612" s="15" t="s">
        <v>12</v>
      </c>
      <c r="N6612" s="15">
        <v>40111.0</v>
      </c>
      <c r="O6612" s="15">
        <f t="array" ref="O6612">_xlfn.XLOOKUP(M6612,reference_postal_code!$B$2:$B$11,reference_postal_code!$A$2:$A$11)</f>
        <v>40111</v>
      </c>
      <c r="P6612" s="15" t="s">
        <v>117</v>
      </c>
      <c r="Q6612" s="15" t="s">
        <v>305</v>
      </c>
      <c r="R6612" s="15" t="s">
        <v>110</v>
      </c>
      <c r="S6612" s="15" t="s">
        <v>111</v>
      </c>
      <c r="T6612" s="15" t="s">
        <v>306</v>
      </c>
      <c r="U6612" s="28">
        <v>430200.0</v>
      </c>
      <c r="V6612" s="15">
        <v>3.0</v>
      </c>
      <c r="W6612" s="31">
        <v>0.2</v>
      </c>
      <c r="X6612" s="28">
        <v>-107550.0</v>
      </c>
    </row>
    <row r="6613" ht="15.75" customHeight="1">
      <c r="A6613" s="15">
        <v>5022.0</v>
      </c>
      <c r="B6613" s="15" t="s">
        <v>8522</v>
      </c>
      <c r="C6613" s="18">
        <v>42722.0</v>
      </c>
      <c r="D6613" s="18">
        <v>42728.0</v>
      </c>
      <c r="E6613" s="18">
        <f t="shared" si="1"/>
        <v>42728</v>
      </c>
      <c r="F6613" s="15" t="s">
        <v>55</v>
      </c>
      <c r="G6613" s="15" t="s">
        <v>4968</v>
      </c>
      <c r="H6613" s="15" t="s">
        <v>4969</v>
      </c>
      <c r="I6613" s="15" t="s">
        <v>59</v>
      </c>
      <c r="J6613" s="15" t="s">
        <v>60</v>
      </c>
      <c r="K6613" s="15" t="s">
        <v>31</v>
      </c>
      <c r="L6613" s="15" t="str">
        <f t="array" ref="L6613">_xlfn.XLOOKUP(M6613,reference_province_to_city!$A$2:$A$11,reference_province_to_city!$B$2:$B$11)</f>
        <v>Balikpapan</v>
      </c>
      <c r="M6613" s="15" t="s">
        <v>21</v>
      </c>
      <c r="N6613" s="15">
        <v>76114.0</v>
      </c>
      <c r="O6613" s="15">
        <f t="array" ref="O6613">_xlfn.XLOOKUP(M6613,reference_postal_code!$B$2:$B$11,reference_postal_code!$A$2:$A$11)</f>
        <v>76114</v>
      </c>
      <c r="P6613" s="15" t="s">
        <v>166</v>
      </c>
      <c r="Q6613" s="15" t="s">
        <v>1517</v>
      </c>
      <c r="R6613" s="15" t="s">
        <v>110</v>
      </c>
      <c r="S6613" s="15" t="s">
        <v>149</v>
      </c>
      <c r="T6613" s="15" t="s">
        <v>1518</v>
      </c>
      <c r="U6613" s="28">
        <v>1089600.0</v>
      </c>
      <c r="V6613" s="15">
        <v>2.0</v>
      </c>
      <c r="W6613" s="31">
        <v>0.0</v>
      </c>
      <c r="X6613" s="28">
        <v>326880.0</v>
      </c>
    </row>
    <row r="6614" ht="15.75" customHeight="1">
      <c r="A6614" s="15">
        <v>8908.0</v>
      </c>
      <c r="B6614" s="15" t="s">
        <v>8525</v>
      </c>
      <c r="C6614" s="18">
        <v>42722.0</v>
      </c>
      <c r="D6614" s="18">
        <v>42724.0</v>
      </c>
      <c r="E6614" s="18">
        <f t="shared" si="1"/>
        <v>42724</v>
      </c>
      <c r="F6614" s="15" t="s">
        <v>125</v>
      </c>
      <c r="G6614" s="15" t="s">
        <v>1084</v>
      </c>
      <c r="H6614" s="15" t="s">
        <v>1085</v>
      </c>
      <c r="I6614" s="15" t="s">
        <v>128</v>
      </c>
      <c r="J6614" s="15" t="s">
        <v>60</v>
      </c>
      <c r="K6614" s="15" t="s">
        <v>22</v>
      </c>
      <c r="L6614" s="15" t="str">
        <f t="array" ref="L6614">_xlfn.XLOOKUP(M6614,reference_province_to_city!$A$2:$A$11,reference_province_to_city!$B$2:$B$11)</f>
        <v>Surabaya</v>
      </c>
      <c r="M6614" s="15" t="s">
        <v>20</v>
      </c>
      <c r="N6614" s="15">
        <v>60231.0</v>
      </c>
      <c r="O6614" s="15">
        <f t="array" ref="O6614">_xlfn.XLOOKUP(M6614,reference_postal_code!$B$2:$B$11,reference_postal_code!$A$2:$A$11)</f>
        <v>60231</v>
      </c>
      <c r="P6614" s="15" t="s">
        <v>166</v>
      </c>
      <c r="Q6614" s="15" t="s">
        <v>1723</v>
      </c>
      <c r="R6614" s="15" t="s">
        <v>110</v>
      </c>
      <c r="S6614" s="15" t="s">
        <v>111</v>
      </c>
      <c r="T6614" s="15" t="s">
        <v>1724</v>
      </c>
      <c r="U6614" s="28">
        <v>1004640.0</v>
      </c>
      <c r="V6614" s="15">
        <v>7.0</v>
      </c>
      <c r="W6614" s="31">
        <v>0.2</v>
      </c>
      <c r="X6614" s="28">
        <v>100464.0</v>
      </c>
    </row>
    <row r="6615" ht="15.75" customHeight="1">
      <c r="A6615" s="15">
        <v>5024.0</v>
      </c>
      <c r="B6615" s="15" t="s">
        <v>8522</v>
      </c>
      <c r="C6615" s="18">
        <v>42722.0</v>
      </c>
      <c r="D6615" s="18">
        <v>42728.0</v>
      </c>
      <c r="E6615" s="18">
        <f t="shared" si="1"/>
        <v>42728</v>
      </c>
      <c r="F6615" s="15" t="s">
        <v>55</v>
      </c>
      <c r="G6615" s="15" t="s">
        <v>4968</v>
      </c>
      <c r="H6615" s="15" t="s">
        <v>4969</v>
      </c>
      <c r="I6615" s="15" t="s">
        <v>59</v>
      </c>
      <c r="J6615" s="15" t="s">
        <v>60</v>
      </c>
      <c r="L6615" s="15" t="str">
        <f t="array" ref="L6615">_xlfn.XLOOKUP(M6615,reference_province_to_city!$A$2:$A$11,reference_province_to_city!$B$2:$B$11)</f>
        <v>Balikpapan</v>
      </c>
      <c r="M6615" s="15" t="s">
        <v>21</v>
      </c>
      <c r="N6615" s="15">
        <v>76114.0</v>
      </c>
      <c r="O6615" s="15">
        <f t="array" ref="O6615">_xlfn.XLOOKUP(M6615,reference_postal_code!$B$2:$B$11,reference_postal_code!$A$2:$A$11)</f>
        <v>76114</v>
      </c>
      <c r="P6615" s="15" t="s">
        <v>166</v>
      </c>
      <c r="Q6615" s="15" t="s">
        <v>7102</v>
      </c>
      <c r="R6615" s="15" t="s">
        <v>106</v>
      </c>
      <c r="S6615" s="15" t="s">
        <v>139</v>
      </c>
      <c r="T6615" s="15" t="s">
        <v>7103</v>
      </c>
      <c r="U6615" s="28">
        <v>598800.0</v>
      </c>
      <c r="V6615" s="15">
        <v>4.0</v>
      </c>
      <c r="W6615" s="31">
        <v>0.0</v>
      </c>
      <c r="X6615" s="28">
        <v>167664.0</v>
      </c>
    </row>
    <row r="6616" ht="15.75" customHeight="1">
      <c r="A6616" s="15">
        <v>5656.0</v>
      </c>
      <c r="B6616" s="15" t="s">
        <v>8521</v>
      </c>
      <c r="C6616" s="18">
        <v>42722.0</v>
      </c>
      <c r="D6616" s="18">
        <v>42725.0</v>
      </c>
      <c r="E6616" s="18">
        <f t="shared" si="1"/>
        <v>42725</v>
      </c>
      <c r="F6616" s="15" t="s">
        <v>125</v>
      </c>
      <c r="G6616" s="15" t="s">
        <v>2299</v>
      </c>
      <c r="H6616" s="15" t="s">
        <v>2300</v>
      </c>
      <c r="I6616" s="15" t="s">
        <v>76</v>
      </c>
      <c r="J6616" s="15" t="s">
        <v>60</v>
      </c>
      <c r="K6616" s="15" t="s">
        <v>14</v>
      </c>
      <c r="L6616" s="15" t="str">
        <f t="array" ref="L6616">_xlfn.XLOOKUP(M6616,reference_province_to_city!$A$2:$A$11,reference_province_to_city!$B$2:$B$11)</f>
        <v>Bandung</v>
      </c>
      <c r="M6616" s="15" t="s">
        <v>12</v>
      </c>
      <c r="N6616" s="15">
        <v>40111.0</v>
      </c>
      <c r="O6616" s="15">
        <f t="array" ref="O6616">_xlfn.XLOOKUP(M6616,reference_postal_code!$B$2:$B$11,reference_postal_code!$A$2:$A$11)</f>
        <v>40111</v>
      </c>
      <c r="P6616" s="15" t="s">
        <v>117</v>
      </c>
      <c r="Q6616" s="15" t="s">
        <v>146</v>
      </c>
      <c r="R6616" s="15" t="s">
        <v>65</v>
      </c>
      <c r="S6616" s="15" t="s">
        <v>93</v>
      </c>
      <c r="T6616" s="15" t="s">
        <v>147</v>
      </c>
      <c r="U6616" s="28">
        <v>280320.0</v>
      </c>
      <c r="V6616" s="15">
        <v>4.0</v>
      </c>
      <c r="W6616" s="31">
        <v>0.2</v>
      </c>
      <c r="X6616" s="28">
        <v>35040.0</v>
      </c>
    </row>
    <row r="6617" ht="15.75" customHeight="1">
      <c r="A6617" s="15">
        <v>5658.0</v>
      </c>
      <c r="B6617" s="15" t="s">
        <v>8521</v>
      </c>
      <c r="C6617" s="18">
        <v>42722.0</v>
      </c>
      <c r="D6617" s="18">
        <v>42725.0</v>
      </c>
      <c r="E6617" s="18">
        <f t="shared" si="1"/>
        <v>42725</v>
      </c>
      <c r="F6617" s="15" t="s">
        <v>125</v>
      </c>
      <c r="G6617" s="15" t="s">
        <v>2299</v>
      </c>
      <c r="H6617" s="15" t="s">
        <v>2300</v>
      </c>
      <c r="I6617" s="15" t="s">
        <v>76</v>
      </c>
      <c r="J6617" s="15" t="s">
        <v>60</v>
      </c>
      <c r="K6617" s="15" t="s">
        <v>14</v>
      </c>
      <c r="L6617" s="15" t="str">
        <f t="array" ref="L6617">_xlfn.XLOOKUP(M6617,reference_province_to_city!$A$2:$A$11,reference_province_to_city!$B$2:$B$11)</f>
        <v>Bandung</v>
      </c>
      <c r="M6617" s="15" t="s">
        <v>12</v>
      </c>
      <c r="N6617" s="15">
        <v>40111.0</v>
      </c>
      <c r="O6617" s="15">
        <f t="array" ref="O6617">_xlfn.XLOOKUP(M6617,reference_postal_code!$B$2:$B$11,reference_postal_code!$A$2:$A$11)</f>
        <v>40111</v>
      </c>
      <c r="P6617" s="15" t="s">
        <v>117</v>
      </c>
      <c r="Q6617" s="15" t="s">
        <v>7317</v>
      </c>
      <c r="R6617" s="15" t="s">
        <v>110</v>
      </c>
      <c r="S6617" s="15" t="s">
        <v>149</v>
      </c>
      <c r="T6617" s="15" t="s">
        <v>7318</v>
      </c>
      <c r="U6617" s="28">
        <v>1691640.0</v>
      </c>
      <c r="V6617" s="15">
        <v>3.0</v>
      </c>
      <c r="W6617" s="31">
        <v>0.2</v>
      </c>
      <c r="X6617" s="28">
        <v>-126873.0</v>
      </c>
    </row>
    <row r="6618" ht="15.75" customHeight="1">
      <c r="A6618" s="15">
        <v>7579.0</v>
      </c>
      <c r="B6618" s="15" t="s">
        <v>8526</v>
      </c>
      <c r="C6618" s="18">
        <v>42722.0</v>
      </c>
      <c r="D6618" s="18">
        <v>42725.0</v>
      </c>
      <c r="E6618" s="18">
        <f t="shared" si="1"/>
        <v>42725</v>
      </c>
      <c r="F6618" s="15" t="s">
        <v>125</v>
      </c>
      <c r="G6618" s="15" t="s">
        <v>5756</v>
      </c>
      <c r="H6618" s="15" t="s">
        <v>5757</v>
      </c>
      <c r="I6618" s="15" t="s">
        <v>76</v>
      </c>
      <c r="J6618" s="15" t="s">
        <v>60</v>
      </c>
      <c r="K6618" s="15" t="s">
        <v>28</v>
      </c>
      <c r="L6618" s="15" t="str">
        <f t="array" ref="L6618">_xlfn.XLOOKUP(M6618,reference_province_to_city!$A$2:$A$11,reference_province_to_city!$B$2:$B$11)</f>
        <v>Medan</v>
      </c>
      <c r="M6618" s="15" t="s">
        <v>11</v>
      </c>
      <c r="N6618" s="15">
        <v>20111.0</v>
      </c>
      <c r="O6618" s="15">
        <f t="array" ref="O6618">_xlfn.XLOOKUP(M6618,reference_postal_code!$B$2:$B$11,reference_postal_code!$A$2:$A$11)</f>
        <v>20111</v>
      </c>
      <c r="P6618" s="15" t="s">
        <v>77</v>
      </c>
      <c r="Q6618" s="15" t="s">
        <v>2366</v>
      </c>
      <c r="R6618" s="15" t="s">
        <v>106</v>
      </c>
      <c r="S6618" s="15" t="s">
        <v>107</v>
      </c>
      <c r="T6618" s="15" t="s">
        <v>2367</v>
      </c>
      <c r="U6618" s="28">
        <v>8459100.0</v>
      </c>
      <c r="V6618" s="15">
        <v>3.0</v>
      </c>
      <c r="W6618" s="31">
        <v>0.0</v>
      </c>
      <c r="X6618" s="28">
        <v>1691820.0</v>
      </c>
    </row>
    <row r="6619" ht="15.75" customHeight="1">
      <c r="A6619" s="15">
        <v>3505.0</v>
      </c>
      <c r="B6619" s="15" t="s">
        <v>8527</v>
      </c>
      <c r="C6619" s="18">
        <v>42722.0</v>
      </c>
      <c r="D6619" s="18">
        <v>42724.0</v>
      </c>
      <c r="E6619" s="18">
        <f t="shared" si="1"/>
        <v>42724</v>
      </c>
      <c r="F6619" s="15" t="s">
        <v>114</v>
      </c>
      <c r="G6619" s="15" t="s">
        <v>3797</v>
      </c>
      <c r="H6619" s="15" t="s">
        <v>3798</v>
      </c>
      <c r="I6619" s="15" t="s">
        <v>76</v>
      </c>
      <c r="J6619" s="15" t="s">
        <v>60</v>
      </c>
      <c r="K6619" s="15" t="s">
        <v>14</v>
      </c>
      <c r="L6619" s="15" t="str">
        <f t="array" ref="L6619">_xlfn.XLOOKUP(M6619,reference_province_to_city!$A$2:$A$11,reference_province_to_city!$B$2:$B$11)</f>
        <v>Bandung</v>
      </c>
      <c r="M6619" s="15" t="s">
        <v>12</v>
      </c>
      <c r="N6619" s="15">
        <v>40111.0</v>
      </c>
      <c r="O6619" s="15">
        <f t="array" ref="O6619">_xlfn.XLOOKUP(M6619,reference_postal_code!$B$2:$B$11,reference_postal_code!$A$2:$A$11)</f>
        <v>40111</v>
      </c>
      <c r="P6619" s="15" t="s">
        <v>117</v>
      </c>
      <c r="Q6619" s="15" t="s">
        <v>3866</v>
      </c>
      <c r="R6619" s="15" t="s">
        <v>65</v>
      </c>
      <c r="S6619" s="15" t="s">
        <v>87</v>
      </c>
      <c r="T6619" s="15" t="s">
        <v>3867</v>
      </c>
      <c r="U6619" s="28">
        <v>1.35012E7</v>
      </c>
      <c r="V6619" s="15">
        <v>4.0</v>
      </c>
      <c r="W6619" s="31">
        <v>0.0</v>
      </c>
      <c r="X6619" s="28">
        <v>1755156.0</v>
      </c>
    </row>
    <row r="6620" ht="15.75" customHeight="1">
      <c r="A6620" s="15">
        <v>641.0</v>
      </c>
      <c r="B6620" s="15" t="s">
        <v>8528</v>
      </c>
      <c r="C6620" s="18">
        <v>42722.0</v>
      </c>
      <c r="D6620" s="18">
        <v>42726.0</v>
      </c>
      <c r="E6620" s="18">
        <f t="shared" si="1"/>
        <v>42726</v>
      </c>
      <c r="F6620" s="15" t="s">
        <v>55</v>
      </c>
      <c r="G6620" s="15" t="s">
        <v>4006</v>
      </c>
      <c r="H6620" s="15" t="s">
        <v>4007</v>
      </c>
      <c r="I6620" s="15" t="s">
        <v>128</v>
      </c>
      <c r="J6620" s="15" t="s">
        <v>60</v>
      </c>
      <c r="K6620" s="15" t="s">
        <v>14</v>
      </c>
      <c r="L6620" s="15" t="str">
        <f t="array" ref="L6620">_xlfn.XLOOKUP(M6620,reference_province_to_city!$A$2:$A$11,reference_province_to_city!$B$2:$B$11)</f>
        <v>Bandung</v>
      </c>
      <c r="M6620" s="15" t="s">
        <v>12</v>
      </c>
      <c r="N6620" s="15">
        <v>40111.0</v>
      </c>
      <c r="O6620" s="15">
        <f t="array" ref="O6620">_xlfn.XLOOKUP(M6620,reference_postal_code!$B$2:$B$11,reference_postal_code!$A$2:$A$11)</f>
        <v>40111</v>
      </c>
      <c r="P6620" s="15" t="s">
        <v>117</v>
      </c>
      <c r="Q6620" s="15" t="s">
        <v>5535</v>
      </c>
      <c r="R6620" s="15" t="s">
        <v>106</v>
      </c>
      <c r="S6620" s="15" t="s">
        <v>139</v>
      </c>
      <c r="T6620" s="15" t="s">
        <v>5536</v>
      </c>
      <c r="U6620" s="28">
        <v>282600.0</v>
      </c>
      <c r="V6620" s="15">
        <v>3.0</v>
      </c>
      <c r="W6620" s="31">
        <v>0.0</v>
      </c>
      <c r="X6620" s="28">
        <v>90432.0</v>
      </c>
    </row>
    <row r="6621" ht="15.75" customHeight="1">
      <c r="A6621" s="15">
        <v>289.0</v>
      </c>
      <c r="B6621" s="15" t="s">
        <v>8523</v>
      </c>
      <c r="C6621" s="18">
        <v>42722.0</v>
      </c>
      <c r="D6621" s="18">
        <v>42724.0</v>
      </c>
      <c r="E6621" s="18">
        <f t="shared" si="1"/>
        <v>42724</v>
      </c>
      <c r="F6621" s="15" t="s">
        <v>114</v>
      </c>
      <c r="G6621" s="15" t="s">
        <v>4917</v>
      </c>
      <c r="H6621" s="15" t="s">
        <v>4918</v>
      </c>
      <c r="I6621" s="15" t="s">
        <v>128</v>
      </c>
      <c r="J6621" s="15" t="s">
        <v>60</v>
      </c>
      <c r="K6621" s="15" t="s">
        <v>33</v>
      </c>
      <c r="L6621" s="15" t="str">
        <f t="array" ref="L6621">_xlfn.XLOOKUP(M6621,reference_province_to_city!$A$2:$A$11,reference_province_to_city!$B$2:$B$11)</f>
        <v>Makassar</v>
      </c>
      <c r="M6621" s="15" t="s">
        <v>25</v>
      </c>
      <c r="N6621" s="15">
        <v>90111.0</v>
      </c>
      <c r="O6621" s="15">
        <f t="array" ref="O6621">_xlfn.XLOOKUP(M6621,reference_postal_code!$B$2:$B$11,reference_postal_code!$A$2:$A$11)</f>
        <v>90111</v>
      </c>
      <c r="P6621" s="15" t="s">
        <v>63</v>
      </c>
      <c r="Q6621" s="15" t="s">
        <v>3701</v>
      </c>
      <c r="R6621" s="15" t="s">
        <v>65</v>
      </c>
      <c r="S6621" s="15" t="s">
        <v>226</v>
      </c>
      <c r="T6621" s="15" t="s">
        <v>3702</v>
      </c>
      <c r="U6621" s="28">
        <v>1.44222E7</v>
      </c>
      <c r="V6621" s="15">
        <v>5.0</v>
      </c>
      <c r="W6621" s="31">
        <v>0.2</v>
      </c>
      <c r="X6621" s="28">
        <v>-3064717.0</v>
      </c>
    </row>
    <row r="6622" ht="15.75" customHeight="1">
      <c r="A6622" s="15">
        <v>1317.0</v>
      </c>
      <c r="B6622" s="15" t="s">
        <v>8518</v>
      </c>
      <c r="C6622" s="18">
        <v>42722.0</v>
      </c>
      <c r="D6622" s="18">
        <v>42727.0</v>
      </c>
      <c r="E6622" s="18">
        <f t="shared" si="1"/>
        <v>42727</v>
      </c>
      <c r="F6622" s="15" t="s">
        <v>55</v>
      </c>
      <c r="G6622" s="15" t="s">
        <v>3230</v>
      </c>
      <c r="H6622" s="15" t="s">
        <v>3231</v>
      </c>
      <c r="I6622" s="15" t="s">
        <v>128</v>
      </c>
      <c r="J6622" s="15" t="s">
        <v>60</v>
      </c>
      <c r="K6622" s="15" t="s">
        <v>31</v>
      </c>
      <c r="L6622" s="15" t="str">
        <f t="array" ref="L6622">_xlfn.XLOOKUP(M6622,reference_province_to_city!$A$2:$A$11,reference_province_to_city!$B$2:$B$11)</f>
        <v>Balikpapan</v>
      </c>
      <c r="M6622" s="15" t="s">
        <v>21</v>
      </c>
      <c r="N6622" s="15">
        <v>76114.0</v>
      </c>
      <c r="O6622" s="15">
        <f t="array" ref="O6622">_xlfn.XLOOKUP(M6622,reference_postal_code!$B$2:$B$11,reference_postal_code!$A$2:$A$11)</f>
        <v>76114</v>
      </c>
      <c r="P6622" s="15" t="s">
        <v>166</v>
      </c>
      <c r="Q6622" s="15" t="s">
        <v>7236</v>
      </c>
      <c r="R6622" s="15" t="s">
        <v>65</v>
      </c>
      <c r="S6622" s="15" t="s">
        <v>226</v>
      </c>
      <c r="T6622" s="15" t="s">
        <v>7237</v>
      </c>
      <c r="U6622" s="28">
        <v>8689500.0</v>
      </c>
      <c r="V6622" s="15">
        <v>5.0</v>
      </c>
      <c r="W6622" s="31">
        <v>0.0</v>
      </c>
      <c r="X6622" s="28">
        <v>434475.0</v>
      </c>
    </row>
    <row r="6623" ht="15.75" customHeight="1">
      <c r="A6623" s="15">
        <v>8430.0</v>
      </c>
      <c r="B6623" s="15" t="s">
        <v>8529</v>
      </c>
      <c r="C6623" s="18">
        <v>42723.0</v>
      </c>
      <c r="D6623" s="18">
        <v>42725.0</v>
      </c>
      <c r="E6623" s="18">
        <f t="shared" si="1"/>
        <v>42725</v>
      </c>
      <c r="F6623" s="15" t="s">
        <v>114</v>
      </c>
      <c r="G6623" s="15" t="s">
        <v>585</v>
      </c>
      <c r="H6623" s="15" t="s">
        <v>586</v>
      </c>
      <c r="I6623" s="15" t="s">
        <v>59</v>
      </c>
      <c r="J6623" s="15" t="s">
        <v>60</v>
      </c>
      <c r="K6623" s="15" t="s">
        <v>22</v>
      </c>
      <c r="L6623" s="15" t="str">
        <f t="array" ref="L6623">_xlfn.XLOOKUP(M6623,reference_province_to_city!$A$2:$A$11,reference_province_to_city!$B$2:$B$11)</f>
        <v>Surabaya</v>
      </c>
      <c r="M6623" s="15" t="s">
        <v>20</v>
      </c>
      <c r="N6623" s="15">
        <v>60231.0</v>
      </c>
      <c r="O6623" s="15">
        <f t="array" ref="O6623">_xlfn.XLOOKUP(M6623,reference_postal_code!$B$2:$B$11,reference_postal_code!$A$2:$A$11)</f>
        <v>60231</v>
      </c>
      <c r="P6623" s="15" t="s">
        <v>166</v>
      </c>
      <c r="Q6623" s="15" t="s">
        <v>4631</v>
      </c>
      <c r="R6623" s="15" t="s">
        <v>106</v>
      </c>
      <c r="S6623" s="15" t="s">
        <v>139</v>
      </c>
      <c r="T6623" s="15" t="s">
        <v>4632</v>
      </c>
      <c r="U6623" s="28">
        <v>4558800.0</v>
      </c>
      <c r="V6623" s="15">
        <v>5.0</v>
      </c>
      <c r="W6623" s="31">
        <v>0.2</v>
      </c>
      <c r="X6623" s="28">
        <v>-455880.0</v>
      </c>
    </row>
    <row r="6624" ht="15.75" customHeight="1">
      <c r="A6624" s="15">
        <v>6172.0</v>
      </c>
      <c r="B6624" s="15" t="s">
        <v>8530</v>
      </c>
      <c r="C6624" s="18">
        <v>42723.0</v>
      </c>
      <c r="D6624" s="18">
        <v>42728.0</v>
      </c>
      <c r="E6624" s="18">
        <f t="shared" si="1"/>
        <v>42728</v>
      </c>
      <c r="F6624" s="15" t="s">
        <v>114</v>
      </c>
      <c r="G6624" s="15" t="s">
        <v>382</v>
      </c>
      <c r="H6624" s="15" t="s">
        <v>383</v>
      </c>
      <c r="I6624" s="15" t="s">
        <v>128</v>
      </c>
      <c r="J6624" s="15" t="s">
        <v>60</v>
      </c>
      <c r="K6624" s="15" t="s">
        <v>19</v>
      </c>
      <c r="L6624" s="15" t="str">
        <f t="array" ref="L6624">_xlfn.XLOOKUP(M6624,reference_province_to_city!$A$2:$A$11,reference_province_to_city!$B$2:$B$11)</f>
        <v>Yogyakarta</v>
      </c>
      <c r="M6624" s="15" t="s">
        <v>18</v>
      </c>
      <c r="N6624" s="15">
        <v>55111.0</v>
      </c>
      <c r="O6624" s="15">
        <f t="array" ref="O6624">_xlfn.XLOOKUP(M6624,reference_postal_code!$B$2:$B$11,reference_postal_code!$A$2:$A$11)</f>
        <v>55111</v>
      </c>
      <c r="P6624" s="15" t="s">
        <v>77</v>
      </c>
      <c r="Q6624" s="15" t="s">
        <v>6680</v>
      </c>
      <c r="R6624" s="15" t="s">
        <v>65</v>
      </c>
      <c r="S6624" s="15" t="s">
        <v>93</v>
      </c>
      <c r="T6624" s="15" t="s">
        <v>6681</v>
      </c>
      <c r="U6624" s="28">
        <v>52800.0</v>
      </c>
      <c r="V6624" s="15">
        <v>2.0</v>
      </c>
      <c r="W6624" s="31">
        <v>0.0</v>
      </c>
      <c r="X6624" s="28">
        <v>15312.0</v>
      </c>
    </row>
    <row r="6625" ht="15.75" customHeight="1">
      <c r="A6625" s="15">
        <v>5544.0</v>
      </c>
      <c r="B6625" s="15" t="s">
        <v>8531</v>
      </c>
      <c r="C6625" s="18">
        <v>42723.0</v>
      </c>
      <c r="D6625" s="18">
        <v>42729.0</v>
      </c>
      <c r="E6625" s="18">
        <f t="shared" si="1"/>
        <v>42729</v>
      </c>
      <c r="F6625" s="15" t="s">
        <v>55</v>
      </c>
      <c r="G6625" s="15" t="s">
        <v>3434</v>
      </c>
      <c r="H6625" s="15" t="s">
        <v>3435</v>
      </c>
      <c r="I6625" s="15" t="s">
        <v>128</v>
      </c>
      <c r="J6625" s="15" t="s">
        <v>60</v>
      </c>
      <c r="K6625" s="15" t="s">
        <v>10</v>
      </c>
      <c r="L6625" s="15" t="str">
        <f t="array" ref="L6625">_xlfn.XLOOKUP(M6625,reference_province_to_city!$A$2:$A$11,reference_province_to_city!$B$2:$B$11)</f>
        <v>Jakarta</v>
      </c>
      <c r="M6625" s="15" t="s">
        <v>7</v>
      </c>
      <c r="N6625" s="15">
        <v>10110.0</v>
      </c>
      <c r="O6625" s="15">
        <f t="array" ref="O6625">_xlfn.XLOOKUP(M6625,reference_postal_code!$B$2:$B$11,reference_postal_code!$A$2:$A$11)</f>
        <v>10110</v>
      </c>
      <c r="P6625" s="15" t="s">
        <v>117</v>
      </c>
      <c r="Q6625" s="15" t="s">
        <v>2091</v>
      </c>
      <c r="R6625" s="15" t="s">
        <v>65</v>
      </c>
      <c r="S6625" s="15" t="s">
        <v>83</v>
      </c>
      <c r="T6625" s="15" t="s">
        <v>2092</v>
      </c>
      <c r="U6625" s="28">
        <v>156600.0</v>
      </c>
      <c r="V6625" s="15">
        <v>6.0</v>
      </c>
      <c r="W6625" s="31">
        <v>0.7</v>
      </c>
      <c r="X6625" s="28">
        <v>-114840.0</v>
      </c>
    </row>
    <row r="6626" ht="15.75" customHeight="1">
      <c r="A6626" s="15">
        <v>7792.0</v>
      </c>
      <c r="B6626" s="15" t="s">
        <v>8532</v>
      </c>
      <c r="C6626" s="18">
        <v>42723.0</v>
      </c>
      <c r="D6626" s="18">
        <v>42728.0</v>
      </c>
      <c r="E6626" s="18">
        <f t="shared" si="1"/>
        <v>42728</v>
      </c>
      <c r="F6626" s="15" t="s">
        <v>55</v>
      </c>
      <c r="G6626" s="15" t="s">
        <v>3547</v>
      </c>
      <c r="H6626" s="15" t="s">
        <v>3548</v>
      </c>
      <c r="I6626" s="15" t="s">
        <v>128</v>
      </c>
      <c r="J6626" s="15" t="s">
        <v>60</v>
      </c>
      <c r="K6626" s="15" t="s">
        <v>14</v>
      </c>
      <c r="L6626" s="15" t="str">
        <f t="array" ref="L6626">_xlfn.XLOOKUP(M6626,reference_province_to_city!$A$2:$A$11,reference_province_to_city!$B$2:$B$11)</f>
        <v>Bandung</v>
      </c>
      <c r="M6626" s="15" t="s">
        <v>12</v>
      </c>
      <c r="N6626" s="15">
        <v>40111.0</v>
      </c>
      <c r="O6626" s="15">
        <f t="array" ref="O6626">_xlfn.XLOOKUP(M6626,reference_postal_code!$B$2:$B$11,reference_postal_code!$A$2:$A$11)</f>
        <v>40111</v>
      </c>
      <c r="P6626" s="15" t="s">
        <v>117</v>
      </c>
      <c r="Q6626" s="15" t="s">
        <v>460</v>
      </c>
      <c r="R6626" s="15" t="s">
        <v>65</v>
      </c>
      <c r="S6626" s="15" t="s">
        <v>83</v>
      </c>
      <c r="T6626" s="15" t="s">
        <v>461</v>
      </c>
      <c r="U6626" s="28">
        <v>27000.0</v>
      </c>
      <c r="V6626" s="15">
        <v>5.0</v>
      </c>
      <c r="W6626" s="31">
        <v>0.8</v>
      </c>
      <c r="X6626" s="28">
        <v>-43200.0</v>
      </c>
    </row>
    <row r="6627" ht="15.75" customHeight="1">
      <c r="A6627" s="15">
        <v>5543.0</v>
      </c>
      <c r="B6627" s="15" t="s">
        <v>8531</v>
      </c>
      <c r="C6627" s="18">
        <v>42723.0</v>
      </c>
      <c r="D6627" s="18">
        <v>42729.0</v>
      </c>
      <c r="E6627" s="18">
        <f t="shared" si="1"/>
        <v>42729</v>
      </c>
      <c r="F6627" s="15" t="s">
        <v>55</v>
      </c>
      <c r="G6627" s="15" t="s">
        <v>3434</v>
      </c>
      <c r="H6627" s="15" t="s">
        <v>3435</v>
      </c>
      <c r="I6627" s="15" t="s">
        <v>128</v>
      </c>
      <c r="J6627" s="15" t="s">
        <v>60</v>
      </c>
      <c r="K6627" s="15" t="s">
        <v>10</v>
      </c>
      <c r="L6627" s="15" t="str">
        <f t="array" ref="L6627">_xlfn.XLOOKUP(M6627,reference_province_to_city!$A$2:$A$11,reference_province_to_city!$B$2:$B$11)</f>
        <v>Jakarta</v>
      </c>
      <c r="M6627" s="15" t="s">
        <v>7</v>
      </c>
      <c r="N6627" s="15">
        <v>10110.0</v>
      </c>
      <c r="O6627" s="15">
        <f t="array" ref="O6627">_xlfn.XLOOKUP(M6627,reference_postal_code!$B$2:$B$11,reference_postal_code!$A$2:$A$11)</f>
        <v>10110</v>
      </c>
      <c r="P6627" s="15" t="s">
        <v>117</v>
      </c>
      <c r="Q6627" s="15" t="s">
        <v>1151</v>
      </c>
      <c r="R6627" s="15" t="s">
        <v>106</v>
      </c>
      <c r="S6627" s="15" t="s">
        <v>218</v>
      </c>
      <c r="T6627" s="15" t="s">
        <v>1152</v>
      </c>
      <c r="U6627" s="28">
        <v>6839550.0</v>
      </c>
      <c r="V6627" s="15">
        <v>6.0</v>
      </c>
      <c r="W6627" s="31">
        <v>0.5</v>
      </c>
      <c r="X6627" s="28">
        <v>-3282984.0</v>
      </c>
    </row>
    <row r="6628" ht="15.75" customHeight="1">
      <c r="A6628" s="15">
        <v>5545.0</v>
      </c>
      <c r="B6628" s="15" t="s">
        <v>8531</v>
      </c>
      <c r="C6628" s="18">
        <v>42723.0</v>
      </c>
      <c r="D6628" s="18">
        <v>42729.0</v>
      </c>
      <c r="E6628" s="18">
        <f t="shared" si="1"/>
        <v>42729</v>
      </c>
      <c r="F6628" s="15" t="s">
        <v>55</v>
      </c>
      <c r="G6628" s="15" t="s">
        <v>3434</v>
      </c>
      <c r="H6628" s="15" t="s">
        <v>3435</v>
      </c>
      <c r="I6628" s="15" t="s">
        <v>128</v>
      </c>
      <c r="J6628" s="15" t="s">
        <v>60</v>
      </c>
      <c r="K6628" s="15" t="s">
        <v>10</v>
      </c>
      <c r="L6628" s="15" t="str">
        <f t="array" ref="L6628">_xlfn.XLOOKUP(M6628,reference_province_to_city!$A$2:$A$11,reference_province_to_city!$B$2:$B$11)</f>
        <v>Jakarta</v>
      </c>
      <c r="M6628" s="15" t="s">
        <v>7</v>
      </c>
      <c r="N6628" s="15">
        <v>10110.0</v>
      </c>
      <c r="O6628" s="15">
        <f t="array" ref="O6628">_xlfn.XLOOKUP(M6628,reference_postal_code!$B$2:$B$11,reference_postal_code!$A$2:$A$11)</f>
        <v>10110</v>
      </c>
      <c r="P6628" s="15" t="s">
        <v>117</v>
      </c>
      <c r="Q6628" s="15" t="s">
        <v>2296</v>
      </c>
      <c r="R6628" s="15" t="s">
        <v>65</v>
      </c>
      <c r="S6628" s="15" t="s">
        <v>83</v>
      </c>
      <c r="T6628" s="15" t="s">
        <v>2297</v>
      </c>
      <c r="U6628" s="28">
        <v>78210.0</v>
      </c>
      <c r="V6628" s="15">
        <v>2.0</v>
      </c>
      <c r="W6628" s="31">
        <v>0.7</v>
      </c>
      <c r="X6628" s="28">
        <v>-62568.0</v>
      </c>
    </row>
    <row r="6629" ht="15.75" customHeight="1">
      <c r="A6629" s="15">
        <v>6171.0</v>
      </c>
      <c r="B6629" s="15" t="s">
        <v>8530</v>
      </c>
      <c r="C6629" s="18">
        <v>42723.0</v>
      </c>
      <c r="D6629" s="18">
        <v>42728.0</v>
      </c>
      <c r="E6629" s="18">
        <f t="shared" si="1"/>
        <v>42728</v>
      </c>
      <c r="F6629" s="15" t="s">
        <v>114</v>
      </c>
      <c r="G6629" s="15" t="s">
        <v>382</v>
      </c>
      <c r="H6629" s="15" t="s">
        <v>383</v>
      </c>
      <c r="I6629" s="15" t="s">
        <v>128</v>
      </c>
      <c r="J6629" s="15" t="s">
        <v>60</v>
      </c>
      <c r="K6629" s="15" t="s">
        <v>19</v>
      </c>
      <c r="L6629" s="15" t="str">
        <f t="array" ref="L6629">_xlfn.XLOOKUP(M6629,reference_province_to_city!$A$2:$A$11,reference_province_to_city!$B$2:$B$11)</f>
        <v>Yogyakarta</v>
      </c>
      <c r="M6629" s="15" t="s">
        <v>18</v>
      </c>
      <c r="O6629" s="15">
        <f t="array" ref="O6629">_xlfn.XLOOKUP(M6629,reference_postal_code!$B$2:$B$11,reference_postal_code!$A$2:$A$11)</f>
        <v>55111</v>
      </c>
      <c r="P6629" s="15" t="s">
        <v>77</v>
      </c>
      <c r="Q6629" s="15" t="s">
        <v>2921</v>
      </c>
      <c r="R6629" s="15" t="s">
        <v>65</v>
      </c>
      <c r="S6629" s="15" t="s">
        <v>83</v>
      </c>
      <c r="T6629" s="15" t="s">
        <v>2922</v>
      </c>
      <c r="U6629" s="28">
        <v>513720.0</v>
      </c>
      <c r="V6629" s="15">
        <v>3.0</v>
      </c>
      <c r="W6629" s="31">
        <v>0.2</v>
      </c>
      <c r="X6629" s="28">
        <v>173380.0</v>
      </c>
    </row>
    <row r="6630" ht="15.75" customHeight="1">
      <c r="A6630" s="15">
        <v>3516.0</v>
      </c>
      <c r="B6630" s="15" t="s">
        <v>8533</v>
      </c>
      <c r="C6630" s="18">
        <v>42724.0</v>
      </c>
      <c r="D6630" s="18">
        <v>42728.0</v>
      </c>
      <c r="E6630" s="18">
        <f t="shared" si="1"/>
        <v>42728</v>
      </c>
      <c r="F6630" s="15" t="s">
        <v>55</v>
      </c>
      <c r="G6630" s="15" t="s">
        <v>6670</v>
      </c>
      <c r="H6630" s="15" t="s">
        <v>6671</v>
      </c>
      <c r="I6630" s="15" t="s">
        <v>59</v>
      </c>
      <c r="J6630" s="15" t="s">
        <v>60</v>
      </c>
      <c r="K6630" s="15" t="s">
        <v>14</v>
      </c>
      <c r="L6630" s="15" t="str">
        <f t="array" ref="L6630">_xlfn.XLOOKUP(M6630,reference_province_to_city!$A$2:$A$11,reference_province_to_city!$B$2:$B$11)</f>
        <v>Bandung</v>
      </c>
      <c r="M6630" s="15" t="s">
        <v>12</v>
      </c>
      <c r="N6630" s="15">
        <v>40111.0</v>
      </c>
      <c r="O6630" s="15">
        <f t="array" ref="O6630">_xlfn.XLOOKUP(M6630,reference_postal_code!$B$2:$B$11,reference_postal_code!$A$2:$A$11)</f>
        <v>40111</v>
      </c>
      <c r="P6630" s="15" t="s">
        <v>117</v>
      </c>
      <c r="Q6630" s="15" t="s">
        <v>890</v>
      </c>
      <c r="R6630" s="15" t="s">
        <v>110</v>
      </c>
      <c r="S6630" s="15" t="s">
        <v>149</v>
      </c>
      <c r="T6630" s="15" t="s">
        <v>891</v>
      </c>
      <c r="U6630" s="28">
        <v>994500.0</v>
      </c>
      <c r="V6630" s="15">
        <v>3.0</v>
      </c>
      <c r="W6630" s="31">
        <v>0.0</v>
      </c>
      <c r="X6630" s="28">
        <v>129285.0</v>
      </c>
    </row>
    <row r="6631" ht="15.75" customHeight="1">
      <c r="A6631" s="15">
        <v>3722.0</v>
      </c>
      <c r="B6631" s="15" t="s">
        <v>8534</v>
      </c>
      <c r="C6631" s="18">
        <v>42724.0</v>
      </c>
      <c r="D6631" s="18">
        <v>42728.0</v>
      </c>
      <c r="E6631" s="18">
        <f t="shared" si="1"/>
        <v>42728</v>
      </c>
      <c r="F6631" s="15" t="s">
        <v>55</v>
      </c>
      <c r="G6631" s="15" t="s">
        <v>2374</v>
      </c>
      <c r="H6631" s="15" t="s">
        <v>2375</v>
      </c>
      <c r="I6631" s="15" t="s">
        <v>76</v>
      </c>
      <c r="J6631" s="15" t="s">
        <v>60</v>
      </c>
      <c r="K6631" s="15" t="s">
        <v>26</v>
      </c>
      <c r="L6631" s="15" t="str">
        <f t="array" ref="L6631">_xlfn.XLOOKUP(M6631,reference_province_to_city!$A$2:$A$11,reference_province_to_city!$B$2:$B$11)</f>
        <v>Denpasar</v>
      </c>
      <c r="M6631" s="15" t="s">
        <v>24</v>
      </c>
      <c r="N6631" s="15">
        <v>80231.0</v>
      </c>
      <c r="O6631" s="15">
        <f t="array" ref="O6631">_xlfn.XLOOKUP(M6631,reference_postal_code!$B$2:$B$11,reference_postal_code!$A$2:$A$11)</f>
        <v>80231</v>
      </c>
      <c r="P6631" s="15" t="s">
        <v>63</v>
      </c>
      <c r="Q6631" s="15" t="s">
        <v>1883</v>
      </c>
      <c r="R6631" s="15" t="s">
        <v>65</v>
      </c>
      <c r="S6631" s="15" t="s">
        <v>83</v>
      </c>
      <c r="T6631" s="15" t="s">
        <v>1884</v>
      </c>
      <c r="U6631" s="28">
        <v>231300.0</v>
      </c>
      <c r="V6631" s="15">
        <v>2.0</v>
      </c>
      <c r="W6631" s="31">
        <v>0.0</v>
      </c>
      <c r="X6631" s="28">
        <v>104085.0</v>
      </c>
    </row>
    <row r="6632" ht="15.75" customHeight="1">
      <c r="A6632" s="15">
        <v>3721.0</v>
      </c>
      <c r="B6632" s="15" t="s">
        <v>8534</v>
      </c>
      <c r="C6632" s="18">
        <v>42724.0</v>
      </c>
      <c r="D6632" s="18">
        <v>42728.0</v>
      </c>
      <c r="E6632" s="18">
        <f t="shared" si="1"/>
        <v>42728</v>
      </c>
      <c r="F6632" s="15" t="s">
        <v>55</v>
      </c>
      <c r="G6632" s="15" t="s">
        <v>2374</v>
      </c>
      <c r="H6632" s="15" t="s">
        <v>2375</v>
      </c>
      <c r="I6632" s="15" t="s">
        <v>76</v>
      </c>
      <c r="J6632" s="15" t="s">
        <v>60</v>
      </c>
      <c r="L6632" s="15" t="str">
        <f t="array" ref="L6632">_xlfn.XLOOKUP(M6632,reference_province_to_city!$A$2:$A$11,reference_province_to_city!$B$2:$B$11)</f>
        <v>Denpasar</v>
      </c>
      <c r="M6632" s="15" t="s">
        <v>24</v>
      </c>
      <c r="N6632" s="15">
        <v>80231.0</v>
      </c>
      <c r="O6632" s="15">
        <f t="array" ref="O6632">_xlfn.XLOOKUP(M6632,reference_postal_code!$B$2:$B$11,reference_postal_code!$A$2:$A$11)</f>
        <v>80231</v>
      </c>
      <c r="P6632" s="15" t="s">
        <v>63</v>
      </c>
      <c r="Q6632" s="15" t="s">
        <v>1103</v>
      </c>
      <c r="R6632" s="15" t="s">
        <v>106</v>
      </c>
      <c r="S6632" s="15" t="s">
        <v>139</v>
      </c>
      <c r="T6632" s="15" t="s">
        <v>1104</v>
      </c>
      <c r="U6632" s="28">
        <v>283800.0</v>
      </c>
      <c r="V6632" s="15">
        <v>4.0</v>
      </c>
      <c r="W6632" s="31">
        <v>0.0</v>
      </c>
      <c r="X6632" s="28">
        <v>110682.0</v>
      </c>
    </row>
    <row r="6633" ht="15.75" customHeight="1">
      <c r="A6633" s="15">
        <v>7029.0</v>
      </c>
      <c r="B6633" s="15" t="s">
        <v>8535</v>
      </c>
      <c r="C6633" s="18">
        <v>42724.0</v>
      </c>
      <c r="D6633" s="18">
        <v>42727.0</v>
      </c>
      <c r="E6633" s="18">
        <f t="shared" si="1"/>
        <v>42727</v>
      </c>
      <c r="F6633" s="15" t="s">
        <v>114</v>
      </c>
      <c r="G6633" s="15" t="s">
        <v>4316</v>
      </c>
      <c r="H6633" s="15" t="s">
        <v>4317</v>
      </c>
      <c r="I6633" s="15" t="s">
        <v>59</v>
      </c>
      <c r="J6633" s="15" t="s">
        <v>60</v>
      </c>
      <c r="K6633" s="15" t="s">
        <v>10</v>
      </c>
      <c r="L6633" s="15" t="str">
        <f t="array" ref="L6633">_xlfn.XLOOKUP(M6633,reference_province_to_city!$A$2:$A$11,reference_province_to_city!$B$2:$B$11)</f>
        <v>Jakarta</v>
      </c>
      <c r="M6633" s="15" t="s">
        <v>7</v>
      </c>
      <c r="N6633" s="15">
        <v>10110.0</v>
      </c>
      <c r="O6633" s="15">
        <f t="array" ref="O6633">_xlfn.XLOOKUP(M6633,reference_postal_code!$B$2:$B$11,reference_postal_code!$A$2:$A$11)</f>
        <v>10110</v>
      </c>
      <c r="P6633" s="15" t="s">
        <v>117</v>
      </c>
      <c r="Q6633" s="15" t="s">
        <v>8536</v>
      </c>
      <c r="R6633" s="15" t="s">
        <v>65</v>
      </c>
      <c r="S6633" s="15" t="s">
        <v>66</v>
      </c>
      <c r="T6633" s="15" t="s">
        <v>8537</v>
      </c>
      <c r="U6633" s="28">
        <v>508500.0</v>
      </c>
      <c r="V6633" s="15">
        <v>5.0</v>
      </c>
      <c r="W6633" s="31">
        <v>0.0</v>
      </c>
      <c r="X6633" s="28">
        <v>233910.0</v>
      </c>
    </row>
    <row r="6634" ht="15.75" customHeight="1">
      <c r="A6634" s="15">
        <v>1825.0</v>
      </c>
      <c r="B6634" s="15" t="s">
        <v>8538</v>
      </c>
      <c r="C6634" s="18">
        <v>42726.0</v>
      </c>
      <c r="D6634" s="18">
        <v>42732.0</v>
      </c>
      <c r="E6634" s="18">
        <f t="shared" si="1"/>
        <v>42732</v>
      </c>
      <c r="F6634" s="15" t="s">
        <v>55</v>
      </c>
      <c r="G6634" s="15" t="s">
        <v>492</v>
      </c>
      <c r="H6634" s="15" t="s">
        <v>493</v>
      </c>
      <c r="I6634" s="15" t="s">
        <v>59</v>
      </c>
      <c r="J6634" s="15" t="s">
        <v>60</v>
      </c>
      <c r="K6634" s="15" t="s">
        <v>28</v>
      </c>
      <c r="L6634" s="15" t="str">
        <f t="array" ref="L6634">_xlfn.XLOOKUP(M6634,reference_province_to_city!$A$2:$A$11,reference_province_to_city!$B$2:$B$11)</f>
        <v>Medan</v>
      </c>
      <c r="M6634" s="15" t="s">
        <v>11</v>
      </c>
      <c r="N6634" s="15">
        <v>20111.0</v>
      </c>
      <c r="O6634" s="15">
        <f t="array" ref="O6634">_xlfn.XLOOKUP(M6634,reference_postal_code!$B$2:$B$11,reference_postal_code!$A$2:$A$11)</f>
        <v>20111</v>
      </c>
      <c r="P6634" s="15" t="s">
        <v>77</v>
      </c>
      <c r="Q6634" s="15" t="s">
        <v>2306</v>
      </c>
      <c r="R6634" s="15" t="s">
        <v>65</v>
      </c>
      <c r="S6634" s="15" t="s">
        <v>83</v>
      </c>
      <c r="T6634" s="15" t="s">
        <v>2307</v>
      </c>
      <c r="U6634" s="28">
        <v>469800.0</v>
      </c>
      <c r="V6634" s="15">
        <v>10.0</v>
      </c>
      <c r="W6634" s="31">
        <v>0.7</v>
      </c>
      <c r="X6634" s="28">
        <v>-375840.0</v>
      </c>
    </row>
    <row r="6635" ht="15.75" customHeight="1">
      <c r="A6635" s="15">
        <v>9350.0</v>
      </c>
      <c r="B6635" s="15" t="s">
        <v>8539</v>
      </c>
      <c r="C6635" s="18">
        <v>42726.0</v>
      </c>
      <c r="D6635" s="18">
        <v>42732.0</v>
      </c>
      <c r="E6635" s="18">
        <f t="shared" si="1"/>
        <v>42732</v>
      </c>
      <c r="F6635" s="15" t="s">
        <v>55</v>
      </c>
      <c r="G6635" s="15" t="s">
        <v>3219</v>
      </c>
      <c r="H6635" s="15" t="s">
        <v>3220</v>
      </c>
      <c r="I6635" s="15" t="s">
        <v>59</v>
      </c>
      <c r="J6635" s="15" t="s">
        <v>60</v>
      </c>
      <c r="K6635" s="15" t="s">
        <v>19</v>
      </c>
      <c r="L6635" s="15" t="str">
        <f t="array" ref="L6635">_xlfn.XLOOKUP(M6635,reference_province_to_city!$A$2:$A$11,reference_province_to_city!$B$2:$B$11)</f>
        <v>Yogyakarta</v>
      </c>
      <c r="M6635" s="15" t="s">
        <v>18</v>
      </c>
      <c r="N6635" s="15">
        <v>55111.0</v>
      </c>
      <c r="O6635" s="15">
        <f t="array" ref="O6635">_xlfn.XLOOKUP(M6635,reference_postal_code!$B$2:$B$11,reference_postal_code!$A$2:$A$11)</f>
        <v>55111</v>
      </c>
      <c r="P6635" s="15" t="s">
        <v>77</v>
      </c>
      <c r="Q6635" s="15" t="s">
        <v>8247</v>
      </c>
      <c r="R6635" s="15" t="s">
        <v>106</v>
      </c>
      <c r="S6635" s="15" t="s">
        <v>139</v>
      </c>
      <c r="T6635" s="15" t="s">
        <v>8248</v>
      </c>
      <c r="U6635" s="28">
        <v>629400.0</v>
      </c>
      <c r="V6635" s="15">
        <v>2.0</v>
      </c>
      <c r="W6635" s="31">
        <v>0.0</v>
      </c>
      <c r="X6635" s="28">
        <v>163644.0</v>
      </c>
    </row>
    <row r="6636" ht="15.75" customHeight="1">
      <c r="A6636" s="15">
        <v>9349.0</v>
      </c>
      <c r="B6636" s="15" t="s">
        <v>8539</v>
      </c>
      <c r="C6636" s="18">
        <v>42726.0</v>
      </c>
      <c r="D6636" s="18">
        <v>42732.0</v>
      </c>
      <c r="E6636" s="18">
        <f t="shared" si="1"/>
        <v>42732</v>
      </c>
      <c r="F6636" s="15" t="s">
        <v>55</v>
      </c>
      <c r="G6636" s="15" t="s">
        <v>3219</v>
      </c>
      <c r="H6636" s="15" t="s">
        <v>3220</v>
      </c>
      <c r="I6636" s="15" t="s">
        <v>59</v>
      </c>
      <c r="J6636" s="15" t="s">
        <v>60</v>
      </c>
      <c r="K6636" s="15" t="s">
        <v>19</v>
      </c>
      <c r="L6636" s="15" t="str">
        <f t="array" ref="L6636">_xlfn.XLOOKUP(M6636,reference_province_to_city!$A$2:$A$11,reference_province_to_city!$B$2:$B$11)</f>
        <v>Yogyakarta</v>
      </c>
      <c r="M6636" s="15" t="s">
        <v>18</v>
      </c>
      <c r="N6636" s="15">
        <v>55111.0</v>
      </c>
      <c r="O6636" s="15">
        <f t="array" ref="O6636">_xlfn.XLOOKUP(M6636,reference_postal_code!$B$2:$B$11,reference_postal_code!$A$2:$A$11)</f>
        <v>55111</v>
      </c>
      <c r="P6636" s="15" t="s">
        <v>77</v>
      </c>
      <c r="Q6636" s="15" t="s">
        <v>3370</v>
      </c>
      <c r="R6636" s="15" t="s">
        <v>106</v>
      </c>
      <c r="S6636" s="15" t="s">
        <v>139</v>
      </c>
      <c r="T6636" s="15" t="s">
        <v>3371</v>
      </c>
      <c r="U6636" s="28">
        <v>1.26408E7</v>
      </c>
      <c r="V6636" s="15">
        <v>8.0</v>
      </c>
      <c r="W6636" s="31">
        <v>0.0</v>
      </c>
      <c r="X6636" s="28">
        <v>3033792.0</v>
      </c>
    </row>
    <row r="6637" ht="15.75" customHeight="1">
      <c r="A6637" s="15">
        <v>8512.0</v>
      </c>
      <c r="B6637" s="15" t="s">
        <v>8540</v>
      </c>
      <c r="C6637" s="18">
        <v>42726.0</v>
      </c>
      <c r="D6637" s="18">
        <v>42730.0</v>
      </c>
      <c r="E6637" s="18">
        <f t="shared" si="1"/>
        <v>42730</v>
      </c>
      <c r="F6637" s="15" t="s">
        <v>55</v>
      </c>
      <c r="G6637" s="15" t="s">
        <v>1305</v>
      </c>
      <c r="H6637" s="15" t="s">
        <v>1306</v>
      </c>
      <c r="I6637" s="15" t="s">
        <v>59</v>
      </c>
      <c r="J6637" s="15" t="s">
        <v>60</v>
      </c>
      <c r="K6637" s="15" t="s">
        <v>22</v>
      </c>
      <c r="L6637" s="15" t="str">
        <f t="array" ref="L6637">_xlfn.XLOOKUP(M6637,reference_province_to_city!$A$2:$A$11,reference_province_to_city!$B$2:$B$11)</f>
        <v>Surabaya</v>
      </c>
      <c r="M6637" s="15" t="s">
        <v>20</v>
      </c>
      <c r="N6637" s="15">
        <v>60231.0</v>
      </c>
      <c r="O6637" s="15">
        <f t="array" ref="O6637">_xlfn.XLOOKUP(M6637,reference_postal_code!$B$2:$B$11,reference_postal_code!$A$2:$A$11)</f>
        <v>60231</v>
      </c>
      <c r="P6637" s="15" t="s">
        <v>166</v>
      </c>
      <c r="Q6637" s="15" t="s">
        <v>1748</v>
      </c>
      <c r="R6637" s="15" t="s">
        <v>65</v>
      </c>
      <c r="S6637" s="15" t="s">
        <v>83</v>
      </c>
      <c r="T6637" s="15" t="s">
        <v>1749</v>
      </c>
      <c r="U6637" s="28">
        <v>383760.0</v>
      </c>
      <c r="V6637" s="15">
        <v>2.0</v>
      </c>
      <c r="W6637" s="31">
        <v>0.2</v>
      </c>
      <c r="X6637" s="28">
        <v>134316.0</v>
      </c>
    </row>
    <row r="6638" ht="15.75" customHeight="1">
      <c r="A6638" s="15">
        <v>8669.0</v>
      </c>
      <c r="B6638" s="15" t="s">
        <v>8541</v>
      </c>
      <c r="C6638" s="18">
        <v>42726.0</v>
      </c>
      <c r="D6638" s="18">
        <v>42728.0</v>
      </c>
      <c r="E6638" s="18">
        <f t="shared" si="1"/>
        <v>42728</v>
      </c>
      <c r="F6638" s="15" t="s">
        <v>114</v>
      </c>
      <c r="G6638" s="15" t="s">
        <v>2624</v>
      </c>
      <c r="H6638" s="15" t="s">
        <v>2625</v>
      </c>
      <c r="I6638" s="15" t="s">
        <v>76</v>
      </c>
      <c r="J6638" s="15" t="s">
        <v>60</v>
      </c>
      <c r="K6638" s="15" t="s">
        <v>19</v>
      </c>
      <c r="L6638" s="15" t="str">
        <f t="array" ref="L6638">_xlfn.XLOOKUP(M6638,reference_province_to_city!$A$2:$A$11,reference_province_to_city!$B$2:$B$11)</f>
        <v>Yogyakarta</v>
      </c>
      <c r="M6638" s="15" t="s">
        <v>18</v>
      </c>
      <c r="N6638" s="15">
        <v>55111.0</v>
      </c>
      <c r="O6638" s="15">
        <f t="array" ref="O6638">_xlfn.XLOOKUP(M6638,reference_postal_code!$B$2:$B$11,reference_postal_code!$A$2:$A$11)</f>
        <v>55111</v>
      </c>
      <c r="P6638" s="15" t="s">
        <v>77</v>
      </c>
      <c r="Q6638" s="15" t="s">
        <v>8325</v>
      </c>
      <c r="R6638" s="15" t="s">
        <v>110</v>
      </c>
      <c r="S6638" s="15" t="s">
        <v>668</v>
      </c>
      <c r="T6638" s="15" t="s">
        <v>8326</v>
      </c>
      <c r="U6638" s="28">
        <v>173400.0</v>
      </c>
      <c r="V6638" s="15">
        <v>1.0</v>
      </c>
      <c r="W6638" s="31">
        <v>0.2</v>
      </c>
      <c r="X6638" s="28">
        <v>56355.0</v>
      </c>
    </row>
    <row r="6639" ht="15.75" customHeight="1">
      <c r="A6639" s="15">
        <v>8668.0</v>
      </c>
      <c r="B6639" s="15" t="s">
        <v>8541</v>
      </c>
      <c r="C6639" s="18">
        <v>42726.0</v>
      </c>
      <c r="D6639" s="18">
        <v>42728.0</v>
      </c>
      <c r="E6639" s="18">
        <f t="shared" si="1"/>
        <v>42728</v>
      </c>
      <c r="F6639" s="15" t="s">
        <v>114</v>
      </c>
      <c r="G6639" s="15" t="s">
        <v>2624</v>
      </c>
      <c r="H6639" s="15" t="s">
        <v>2625</v>
      </c>
      <c r="I6639" s="15" t="s">
        <v>76</v>
      </c>
      <c r="J6639" s="15" t="s">
        <v>60</v>
      </c>
      <c r="K6639" s="15" t="s">
        <v>19</v>
      </c>
      <c r="L6639" s="15" t="str">
        <f t="array" ref="L6639">_xlfn.XLOOKUP(M6639,reference_province_to_city!$A$2:$A$11,reference_province_to_city!$B$2:$B$11)</f>
        <v>Yogyakarta</v>
      </c>
      <c r="M6639" s="15" t="s">
        <v>18</v>
      </c>
      <c r="N6639" s="15">
        <v>55111.0</v>
      </c>
      <c r="O6639" s="15">
        <f t="array" ref="O6639">_xlfn.XLOOKUP(M6639,reference_postal_code!$B$2:$B$11,reference_postal_code!$A$2:$A$11)</f>
        <v>55111</v>
      </c>
      <c r="P6639" s="15" t="s">
        <v>77</v>
      </c>
      <c r="Q6639" s="15" t="s">
        <v>5522</v>
      </c>
      <c r="R6639" s="15" t="s">
        <v>65</v>
      </c>
      <c r="S6639" s="15" t="s">
        <v>83</v>
      </c>
      <c r="T6639" s="15" t="s">
        <v>5523</v>
      </c>
      <c r="U6639" s="28">
        <v>830400.0</v>
      </c>
      <c r="V6639" s="15">
        <v>4.0</v>
      </c>
      <c r="W6639" s="31">
        <v>0.2</v>
      </c>
      <c r="X6639" s="28">
        <v>290640.0</v>
      </c>
    </row>
    <row r="6640" ht="15.75" customHeight="1">
      <c r="A6640" s="15">
        <v>1827.0</v>
      </c>
      <c r="B6640" s="15" t="s">
        <v>8538</v>
      </c>
      <c r="C6640" s="18">
        <v>42726.0</v>
      </c>
      <c r="D6640" s="18">
        <v>42732.0</v>
      </c>
      <c r="E6640" s="18">
        <f t="shared" si="1"/>
        <v>42732</v>
      </c>
      <c r="F6640" s="15" t="s">
        <v>55</v>
      </c>
      <c r="G6640" s="15" t="s">
        <v>492</v>
      </c>
      <c r="H6640" s="15" t="s">
        <v>493</v>
      </c>
      <c r="I6640" s="15" t="s">
        <v>59</v>
      </c>
      <c r="J6640" s="15" t="s">
        <v>60</v>
      </c>
      <c r="K6640" s="15" t="s">
        <v>28</v>
      </c>
      <c r="L6640" s="15" t="str">
        <f t="array" ref="L6640">_xlfn.XLOOKUP(M6640,reference_province_to_city!$A$2:$A$11,reference_province_to_city!$B$2:$B$11)</f>
        <v>Medan</v>
      </c>
      <c r="M6640" s="15" t="s">
        <v>11</v>
      </c>
      <c r="N6640" s="15">
        <v>20111.0</v>
      </c>
      <c r="O6640" s="15">
        <f t="array" ref="O6640">_xlfn.XLOOKUP(M6640,reference_postal_code!$B$2:$B$11,reference_postal_code!$A$2:$A$11)</f>
        <v>20111</v>
      </c>
      <c r="P6640" s="15" t="s">
        <v>77</v>
      </c>
      <c r="Q6640" s="15" t="s">
        <v>1817</v>
      </c>
      <c r="R6640" s="15" t="s">
        <v>106</v>
      </c>
      <c r="S6640" s="15" t="s">
        <v>139</v>
      </c>
      <c r="T6640" s="15" t="s">
        <v>1818</v>
      </c>
      <c r="U6640" s="28">
        <v>341760.0</v>
      </c>
      <c r="V6640" s="15">
        <v>1.0</v>
      </c>
      <c r="W6640" s="31">
        <v>0.2</v>
      </c>
      <c r="X6640" s="28">
        <v>72624.0</v>
      </c>
    </row>
    <row r="6641" ht="15.75" customHeight="1">
      <c r="A6641" s="15">
        <v>1826.0</v>
      </c>
      <c r="B6641" s="15" t="s">
        <v>8538</v>
      </c>
      <c r="C6641" s="18">
        <v>42726.0</v>
      </c>
      <c r="D6641" s="18">
        <v>42732.0</v>
      </c>
      <c r="E6641" s="18">
        <f t="shared" si="1"/>
        <v>42732</v>
      </c>
      <c r="F6641" s="15" t="s">
        <v>55</v>
      </c>
      <c r="G6641" s="15" t="s">
        <v>492</v>
      </c>
      <c r="H6641" s="15" t="s">
        <v>493</v>
      </c>
      <c r="I6641" s="15" t="s">
        <v>59</v>
      </c>
      <c r="J6641" s="15" t="s">
        <v>60</v>
      </c>
      <c r="K6641" s="15" t="s">
        <v>28</v>
      </c>
      <c r="L6641" s="15" t="str">
        <f t="array" ref="L6641">_xlfn.XLOOKUP(M6641,reference_province_to_city!$A$2:$A$11,reference_province_to_city!$B$2:$B$11)</f>
        <v>Medan</v>
      </c>
      <c r="M6641" s="15" t="s">
        <v>11</v>
      </c>
      <c r="N6641" s="15">
        <v>20111.0</v>
      </c>
      <c r="O6641" s="15">
        <f t="array" ref="O6641">_xlfn.XLOOKUP(M6641,reference_postal_code!$B$2:$B$11,reference_postal_code!$A$2:$A$11)</f>
        <v>20111</v>
      </c>
      <c r="P6641" s="15" t="s">
        <v>77</v>
      </c>
      <c r="Q6641" s="15" t="s">
        <v>1762</v>
      </c>
      <c r="R6641" s="15" t="s">
        <v>106</v>
      </c>
      <c r="S6641" s="15" t="s">
        <v>139</v>
      </c>
      <c r="T6641" s="15" t="s">
        <v>1763</v>
      </c>
      <c r="U6641" s="28">
        <v>177600.0</v>
      </c>
      <c r="V6641" s="15">
        <v>4.0</v>
      </c>
      <c r="W6641" s="31">
        <v>0.2</v>
      </c>
      <c r="X6641" s="28">
        <v>46620.0</v>
      </c>
    </row>
    <row r="6642" ht="15.75" customHeight="1">
      <c r="A6642" s="15">
        <v>9674.0</v>
      </c>
      <c r="B6642" s="15" t="s">
        <v>8542</v>
      </c>
      <c r="C6642" s="18">
        <v>42727.0</v>
      </c>
      <c r="D6642" s="18">
        <v>42732.0</v>
      </c>
      <c r="E6642" s="18">
        <f t="shared" si="1"/>
        <v>42732</v>
      </c>
      <c r="F6642" s="15" t="s">
        <v>55</v>
      </c>
      <c r="G6642" s="15" t="s">
        <v>2820</v>
      </c>
      <c r="H6642" s="15" t="s">
        <v>2821</v>
      </c>
      <c r="I6642" s="15" t="s">
        <v>76</v>
      </c>
      <c r="J6642" s="15" t="s">
        <v>60</v>
      </c>
      <c r="K6642" s="15" t="s">
        <v>17</v>
      </c>
      <c r="L6642" s="15" t="str">
        <f t="array" ref="L6642">_xlfn.XLOOKUP(M6642,reference_province_to_city!$A$2:$A$11,reference_province_to_city!$B$2:$B$11)</f>
        <v>Semarang</v>
      </c>
      <c r="M6642" s="15" t="s">
        <v>15</v>
      </c>
      <c r="N6642" s="15">
        <v>50111.0</v>
      </c>
      <c r="O6642" s="15">
        <f t="array" ref="O6642">_xlfn.XLOOKUP(M6642,reference_postal_code!$B$2:$B$11,reference_postal_code!$A$2:$A$11)</f>
        <v>50111</v>
      </c>
      <c r="P6642" s="15" t="s">
        <v>77</v>
      </c>
      <c r="Q6642" s="15" t="s">
        <v>8543</v>
      </c>
      <c r="R6642" s="15" t="s">
        <v>110</v>
      </c>
      <c r="S6642" s="15" t="s">
        <v>111</v>
      </c>
      <c r="T6642" s="15" t="s">
        <v>8544</v>
      </c>
      <c r="U6642" s="28">
        <v>2.249955E7</v>
      </c>
      <c r="V6642" s="15">
        <v>5.0</v>
      </c>
      <c r="W6642" s="31">
        <v>0.4</v>
      </c>
      <c r="X6642" s="28">
        <v>-5624888.0</v>
      </c>
    </row>
    <row r="6643" ht="15.75" customHeight="1">
      <c r="A6643" s="15">
        <v>8559.0</v>
      </c>
      <c r="B6643" s="15" t="s">
        <v>8545</v>
      </c>
      <c r="C6643" s="18">
        <v>42727.0</v>
      </c>
      <c r="D6643" s="18">
        <v>42730.0</v>
      </c>
      <c r="E6643" s="18">
        <f t="shared" si="1"/>
        <v>42730</v>
      </c>
      <c r="F6643" s="15" t="s">
        <v>114</v>
      </c>
      <c r="G6643" s="15" t="s">
        <v>1374</v>
      </c>
      <c r="H6643" s="15" t="s">
        <v>1375</v>
      </c>
      <c r="I6643" s="15" t="s">
        <v>128</v>
      </c>
      <c r="J6643" s="15" t="s">
        <v>60</v>
      </c>
      <c r="K6643" s="15" t="s">
        <v>17</v>
      </c>
      <c r="L6643" s="15" t="str">
        <f t="array" ref="L6643">_xlfn.XLOOKUP(M6643,reference_province_to_city!$A$2:$A$11,reference_province_to_city!$B$2:$B$11)</f>
        <v>Semarang</v>
      </c>
      <c r="M6643" s="15" t="s">
        <v>15</v>
      </c>
      <c r="N6643" s="15">
        <v>50111.0</v>
      </c>
      <c r="O6643" s="15">
        <f t="array" ref="O6643">_xlfn.XLOOKUP(M6643,reference_postal_code!$B$2:$B$11,reference_postal_code!$A$2:$A$11)</f>
        <v>50111</v>
      </c>
      <c r="P6643" s="15" t="s">
        <v>77</v>
      </c>
      <c r="Q6643" s="15" t="s">
        <v>3410</v>
      </c>
      <c r="R6643" s="15" t="s">
        <v>65</v>
      </c>
      <c r="S6643" s="15" t="s">
        <v>79</v>
      </c>
      <c r="T6643" s="15" t="s">
        <v>3411</v>
      </c>
      <c r="U6643" s="28">
        <v>680400.0</v>
      </c>
      <c r="V6643" s="15">
        <v>9.0</v>
      </c>
      <c r="W6643" s="31">
        <v>0.2</v>
      </c>
      <c r="X6643" s="28">
        <v>221130.0</v>
      </c>
    </row>
    <row r="6644" ht="15.75" customHeight="1">
      <c r="A6644" s="15">
        <v>8560.0</v>
      </c>
      <c r="B6644" s="15" t="s">
        <v>8545</v>
      </c>
      <c r="C6644" s="18">
        <v>42727.0</v>
      </c>
      <c r="D6644" s="18">
        <v>42730.0</v>
      </c>
      <c r="E6644" s="18">
        <f t="shared" si="1"/>
        <v>42730</v>
      </c>
      <c r="F6644" s="15" t="s">
        <v>114</v>
      </c>
      <c r="G6644" s="15" t="s">
        <v>1374</v>
      </c>
      <c r="H6644" s="15" t="s">
        <v>1375</v>
      </c>
      <c r="I6644" s="15" t="s">
        <v>128</v>
      </c>
      <c r="J6644" s="15" t="s">
        <v>60</v>
      </c>
      <c r="K6644" s="15" t="s">
        <v>17</v>
      </c>
      <c r="L6644" s="15" t="str">
        <f t="array" ref="L6644">_xlfn.XLOOKUP(M6644,reference_province_to_city!$A$2:$A$11,reference_province_to_city!$B$2:$B$11)</f>
        <v>Semarang</v>
      </c>
      <c r="M6644" s="15" t="s">
        <v>15</v>
      </c>
      <c r="N6644" s="15">
        <v>50111.0</v>
      </c>
      <c r="O6644" s="15">
        <f t="array" ref="O6644">_xlfn.XLOOKUP(M6644,reference_postal_code!$B$2:$B$11,reference_postal_code!$A$2:$A$11)</f>
        <v>50111</v>
      </c>
      <c r="P6644" s="15" t="s">
        <v>77</v>
      </c>
      <c r="Q6644" s="15" t="s">
        <v>6806</v>
      </c>
      <c r="R6644" s="15" t="s">
        <v>110</v>
      </c>
      <c r="S6644" s="15" t="s">
        <v>111</v>
      </c>
      <c r="T6644" s="15" t="s">
        <v>6807</v>
      </c>
      <c r="U6644" s="28">
        <v>4318200.0</v>
      </c>
      <c r="V6644" s="15">
        <v>3.0</v>
      </c>
      <c r="W6644" s="31">
        <v>0.2</v>
      </c>
      <c r="X6644" s="28">
        <v>539775.0</v>
      </c>
    </row>
    <row r="6645" ht="15.75" customHeight="1">
      <c r="A6645" s="15">
        <v>4893.0</v>
      </c>
      <c r="B6645" s="15" t="s">
        <v>8546</v>
      </c>
      <c r="C6645" s="18">
        <v>42727.0</v>
      </c>
      <c r="D6645" s="18">
        <v>42734.0</v>
      </c>
      <c r="E6645" s="18">
        <f t="shared" si="1"/>
        <v>42734</v>
      </c>
      <c r="F6645" s="15" t="s">
        <v>55</v>
      </c>
      <c r="G6645" s="15" t="s">
        <v>1194</v>
      </c>
      <c r="H6645" s="15" t="s">
        <v>1195</v>
      </c>
      <c r="I6645" s="15" t="s">
        <v>128</v>
      </c>
      <c r="J6645" s="15" t="s">
        <v>60</v>
      </c>
      <c r="K6645" s="15" t="s">
        <v>28</v>
      </c>
      <c r="L6645" s="15" t="str">
        <f t="array" ref="L6645">_xlfn.XLOOKUP(M6645,reference_province_to_city!$A$2:$A$11,reference_province_to_city!$B$2:$B$11)</f>
        <v>Medan</v>
      </c>
      <c r="M6645" s="15" t="s">
        <v>11</v>
      </c>
      <c r="N6645" s="15">
        <v>20111.0</v>
      </c>
      <c r="O6645" s="15">
        <f t="array" ref="O6645">_xlfn.XLOOKUP(M6645,reference_postal_code!$B$2:$B$11,reference_postal_code!$A$2:$A$11)</f>
        <v>20111</v>
      </c>
      <c r="P6645" s="15" t="s">
        <v>77</v>
      </c>
      <c r="Q6645" s="15" t="s">
        <v>936</v>
      </c>
      <c r="R6645" s="15" t="s">
        <v>65</v>
      </c>
      <c r="S6645" s="15" t="s">
        <v>93</v>
      </c>
      <c r="T6645" s="15" t="s">
        <v>937</v>
      </c>
      <c r="U6645" s="28">
        <v>63000.0</v>
      </c>
      <c r="V6645" s="15">
        <v>2.0</v>
      </c>
      <c r="W6645" s="31">
        <v>0.0</v>
      </c>
      <c r="X6645" s="28">
        <v>17640.0</v>
      </c>
    </row>
    <row r="6646" ht="15.75" customHeight="1">
      <c r="A6646" s="15">
        <v>4894.0</v>
      </c>
      <c r="B6646" s="15" t="s">
        <v>8546</v>
      </c>
      <c r="C6646" s="18">
        <v>42727.0</v>
      </c>
      <c r="D6646" s="18">
        <v>42734.0</v>
      </c>
      <c r="E6646" s="18">
        <f t="shared" si="1"/>
        <v>42734</v>
      </c>
      <c r="F6646" s="15" t="s">
        <v>55</v>
      </c>
      <c r="G6646" s="15" t="s">
        <v>1194</v>
      </c>
      <c r="H6646" s="15" t="s">
        <v>1195</v>
      </c>
      <c r="I6646" s="15" t="s">
        <v>128</v>
      </c>
      <c r="J6646" s="15" t="s">
        <v>60</v>
      </c>
      <c r="K6646" s="15" t="s">
        <v>28</v>
      </c>
      <c r="L6646" s="15" t="str">
        <f t="array" ref="L6646">_xlfn.XLOOKUP(M6646,reference_province_to_city!$A$2:$A$11,reference_province_to_city!$B$2:$B$11)</f>
        <v>Medan</v>
      </c>
      <c r="M6646" s="15" t="s">
        <v>11</v>
      </c>
      <c r="N6646" s="15">
        <v>20111.0</v>
      </c>
      <c r="O6646" s="15">
        <f t="array" ref="O6646">_xlfn.XLOOKUP(M6646,reference_postal_code!$B$2:$B$11,reference_postal_code!$A$2:$A$11)</f>
        <v>20111</v>
      </c>
      <c r="P6646" s="15" t="s">
        <v>77</v>
      </c>
      <c r="Q6646" s="15" t="s">
        <v>86</v>
      </c>
      <c r="R6646" s="15" t="s">
        <v>65</v>
      </c>
      <c r="S6646" s="15" t="s">
        <v>87</v>
      </c>
      <c r="T6646" s="15" t="s">
        <v>88</v>
      </c>
      <c r="U6646" s="28">
        <v>3409200.0</v>
      </c>
      <c r="V6646" s="15">
        <v>2.0</v>
      </c>
      <c r="W6646" s="31">
        <v>0.0</v>
      </c>
      <c r="X6646" s="28">
        <v>34092.0</v>
      </c>
    </row>
    <row r="6647" ht="15.75" customHeight="1">
      <c r="A6647" s="15">
        <v>4896.0</v>
      </c>
      <c r="B6647" s="15" t="s">
        <v>8546</v>
      </c>
      <c r="C6647" s="18">
        <v>42727.0</v>
      </c>
      <c r="D6647" s="18">
        <v>42734.0</v>
      </c>
      <c r="E6647" s="18">
        <f t="shared" si="1"/>
        <v>42734</v>
      </c>
      <c r="F6647" s="15" t="s">
        <v>55</v>
      </c>
      <c r="G6647" s="15" t="s">
        <v>1194</v>
      </c>
      <c r="H6647" s="15" t="s">
        <v>1195</v>
      </c>
      <c r="I6647" s="15" t="s">
        <v>128</v>
      </c>
      <c r="J6647" s="15" t="s">
        <v>60</v>
      </c>
      <c r="K6647" s="15" t="s">
        <v>28</v>
      </c>
      <c r="L6647" s="15" t="str">
        <f t="array" ref="L6647">_xlfn.XLOOKUP(M6647,reference_province_to_city!$A$2:$A$11,reference_province_to_city!$B$2:$B$11)</f>
        <v>Medan</v>
      </c>
      <c r="M6647" s="15" t="s">
        <v>11</v>
      </c>
      <c r="N6647" s="15">
        <v>20111.0</v>
      </c>
      <c r="O6647" s="15">
        <f t="array" ref="O6647">_xlfn.XLOOKUP(M6647,reference_postal_code!$B$2:$B$11,reference_postal_code!$A$2:$A$11)</f>
        <v>20111</v>
      </c>
      <c r="P6647" s="15" t="s">
        <v>77</v>
      </c>
      <c r="Q6647" s="15" t="s">
        <v>1286</v>
      </c>
      <c r="R6647" s="15" t="s">
        <v>65</v>
      </c>
      <c r="S6647" s="15" t="s">
        <v>173</v>
      </c>
      <c r="T6647" s="15" t="s">
        <v>1287</v>
      </c>
      <c r="U6647" s="28">
        <v>929400.0</v>
      </c>
      <c r="V6647" s="15">
        <v>2.0</v>
      </c>
      <c r="W6647" s="31">
        <v>0.0</v>
      </c>
      <c r="X6647" s="28">
        <v>455406.0</v>
      </c>
    </row>
    <row r="6648" ht="15.75" customHeight="1">
      <c r="A6648" s="15">
        <v>1302.0</v>
      </c>
      <c r="B6648" s="15" t="s">
        <v>8547</v>
      </c>
      <c r="C6648" s="18">
        <v>42727.0</v>
      </c>
      <c r="D6648" s="18">
        <v>42729.0</v>
      </c>
      <c r="E6648" s="18">
        <f t="shared" si="1"/>
        <v>42729</v>
      </c>
      <c r="F6648" s="15" t="s">
        <v>114</v>
      </c>
      <c r="G6648" s="15" t="s">
        <v>3016</v>
      </c>
      <c r="H6648" s="15" t="s">
        <v>3017</v>
      </c>
      <c r="I6648" s="15" t="s">
        <v>59</v>
      </c>
      <c r="J6648" s="15" t="s">
        <v>60</v>
      </c>
      <c r="K6648" s="15" t="s">
        <v>19</v>
      </c>
      <c r="L6648" s="15" t="str">
        <f t="array" ref="L6648">_xlfn.XLOOKUP(M6648,reference_province_to_city!$A$2:$A$11,reference_province_to_city!$B$2:$B$11)</f>
        <v>Yogyakarta</v>
      </c>
      <c r="M6648" s="15" t="s">
        <v>18</v>
      </c>
      <c r="N6648" s="15">
        <v>55111.0</v>
      </c>
      <c r="O6648" s="15">
        <f t="array" ref="O6648">_xlfn.XLOOKUP(M6648,reference_postal_code!$B$2:$B$11,reference_postal_code!$A$2:$A$11)</f>
        <v>55111</v>
      </c>
      <c r="P6648" s="15" t="s">
        <v>77</v>
      </c>
      <c r="Q6648" s="15" t="s">
        <v>7933</v>
      </c>
      <c r="R6648" s="15" t="s">
        <v>106</v>
      </c>
      <c r="S6648" s="15" t="s">
        <v>139</v>
      </c>
      <c r="T6648" s="15" t="s">
        <v>7934</v>
      </c>
      <c r="U6648" s="28">
        <v>4295700.0</v>
      </c>
      <c r="V6648" s="15">
        <v>3.0</v>
      </c>
      <c r="W6648" s="31">
        <v>0.0</v>
      </c>
      <c r="X6648" s="28">
        <v>1245753.0</v>
      </c>
    </row>
    <row r="6649" ht="15.75" customHeight="1">
      <c r="A6649" s="15">
        <v>4891.0</v>
      </c>
      <c r="B6649" s="15" t="s">
        <v>8546</v>
      </c>
      <c r="C6649" s="18">
        <v>42727.0</v>
      </c>
      <c r="D6649" s="18">
        <v>42734.0</v>
      </c>
      <c r="E6649" s="18">
        <f t="shared" si="1"/>
        <v>42734</v>
      </c>
      <c r="F6649" s="15" t="s">
        <v>55</v>
      </c>
      <c r="G6649" s="15" t="s">
        <v>1194</v>
      </c>
      <c r="H6649" s="15" t="s">
        <v>1195</v>
      </c>
      <c r="I6649" s="15" t="s">
        <v>128</v>
      </c>
      <c r="J6649" s="15" t="s">
        <v>60</v>
      </c>
      <c r="K6649" s="15" t="s">
        <v>28</v>
      </c>
      <c r="L6649" s="15" t="str">
        <f t="array" ref="L6649">_xlfn.XLOOKUP(M6649,reference_province_to_city!$A$2:$A$11,reference_province_to_city!$B$2:$B$11)</f>
        <v>Medan</v>
      </c>
      <c r="M6649" s="15" t="s">
        <v>11</v>
      </c>
      <c r="N6649" s="15">
        <v>20111.0</v>
      </c>
      <c r="O6649" s="15">
        <f t="array" ref="O6649">_xlfn.XLOOKUP(M6649,reference_postal_code!$B$2:$B$11,reference_postal_code!$A$2:$A$11)</f>
        <v>20111</v>
      </c>
      <c r="P6649" s="15" t="s">
        <v>77</v>
      </c>
      <c r="Q6649" s="15" t="s">
        <v>1650</v>
      </c>
      <c r="R6649" s="15" t="s">
        <v>65</v>
      </c>
      <c r="S6649" s="15" t="s">
        <v>93</v>
      </c>
      <c r="T6649" s="15" t="s">
        <v>1651</v>
      </c>
      <c r="U6649" s="28">
        <v>132300.0</v>
      </c>
      <c r="V6649" s="15">
        <v>3.0</v>
      </c>
      <c r="W6649" s="31">
        <v>0.0</v>
      </c>
      <c r="X6649" s="28">
        <v>38367.0</v>
      </c>
    </row>
    <row r="6650" ht="15.75" customHeight="1">
      <c r="A6650" s="15">
        <v>8561.0</v>
      </c>
      <c r="B6650" s="15" t="s">
        <v>8545</v>
      </c>
      <c r="C6650" s="18">
        <v>42727.0</v>
      </c>
      <c r="D6650" s="18">
        <v>42730.0</v>
      </c>
      <c r="E6650" s="18">
        <f t="shared" si="1"/>
        <v>42730</v>
      </c>
      <c r="F6650" s="15" t="s">
        <v>114</v>
      </c>
      <c r="G6650" s="15" t="s">
        <v>1374</v>
      </c>
      <c r="H6650" s="15" t="s">
        <v>1375</v>
      </c>
      <c r="I6650" s="15" t="s">
        <v>128</v>
      </c>
      <c r="J6650" s="15" t="s">
        <v>60</v>
      </c>
      <c r="K6650" s="15" t="s">
        <v>17</v>
      </c>
      <c r="L6650" s="15" t="str">
        <f t="array" ref="L6650">_xlfn.XLOOKUP(M6650,reference_province_to_city!$A$2:$A$11,reference_province_to_city!$B$2:$B$11)</f>
        <v>Semarang</v>
      </c>
      <c r="M6650" s="15" t="s">
        <v>15</v>
      </c>
      <c r="N6650" s="15">
        <v>50111.0</v>
      </c>
      <c r="O6650" s="15">
        <f t="array" ref="O6650">_xlfn.XLOOKUP(M6650,reference_postal_code!$B$2:$B$11,reference_postal_code!$A$2:$A$11)</f>
        <v>50111</v>
      </c>
      <c r="P6650" s="15" t="s">
        <v>77</v>
      </c>
      <c r="Q6650" s="15" t="s">
        <v>2232</v>
      </c>
      <c r="R6650" s="15" t="s">
        <v>110</v>
      </c>
      <c r="S6650" s="15" t="s">
        <v>111</v>
      </c>
      <c r="T6650" s="15" t="s">
        <v>2233</v>
      </c>
      <c r="U6650" s="28">
        <v>1978200.0</v>
      </c>
      <c r="V6650" s="15">
        <v>3.0</v>
      </c>
      <c r="W6650" s="31">
        <v>0.2</v>
      </c>
      <c r="X6650" s="28">
        <v>222547.0</v>
      </c>
    </row>
    <row r="6651" ht="15.75" customHeight="1">
      <c r="A6651" s="15">
        <v>3251.0</v>
      </c>
      <c r="B6651" s="15" t="s">
        <v>8548</v>
      </c>
      <c r="C6651" s="18">
        <v>42727.0</v>
      </c>
      <c r="D6651" s="18">
        <v>42733.0</v>
      </c>
      <c r="E6651" s="18">
        <f t="shared" si="1"/>
        <v>42733</v>
      </c>
      <c r="F6651" s="15" t="s">
        <v>55</v>
      </c>
      <c r="G6651" s="15" t="s">
        <v>1603</v>
      </c>
      <c r="H6651" s="15" t="s">
        <v>1604</v>
      </c>
      <c r="I6651" s="15" t="s">
        <v>128</v>
      </c>
      <c r="J6651" s="15" t="s">
        <v>60</v>
      </c>
      <c r="K6651" s="15" t="s">
        <v>19</v>
      </c>
      <c r="L6651" s="15" t="str">
        <f t="array" ref="L6651">_xlfn.XLOOKUP(M6651,reference_province_to_city!$A$2:$A$11,reference_province_to_city!$B$2:$B$11)</f>
        <v>Yogyakarta</v>
      </c>
      <c r="M6651" s="15" t="s">
        <v>18</v>
      </c>
      <c r="N6651" s="15">
        <v>55111.0</v>
      </c>
      <c r="O6651" s="15">
        <f t="array" ref="O6651">_xlfn.XLOOKUP(M6651,reference_postal_code!$B$2:$B$11,reference_postal_code!$A$2:$A$11)</f>
        <v>55111</v>
      </c>
      <c r="P6651" s="15" t="s">
        <v>77</v>
      </c>
      <c r="Q6651" s="15" t="s">
        <v>2490</v>
      </c>
      <c r="R6651" s="15" t="s">
        <v>65</v>
      </c>
      <c r="S6651" s="15" t="s">
        <v>103</v>
      </c>
      <c r="T6651" s="15" t="s">
        <v>2491</v>
      </c>
      <c r="U6651" s="28">
        <v>372750.0</v>
      </c>
      <c r="V6651" s="15">
        <v>7.0</v>
      </c>
      <c r="W6651" s="31">
        <v>0.0</v>
      </c>
      <c r="X6651" s="28">
        <v>175192.0</v>
      </c>
    </row>
    <row r="6652" ht="15.75" customHeight="1">
      <c r="A6652" s="15">
        <v>2306.0</v>
      </c>
      <c r="B6652" s="15" t="s">
        <v>8549</v>
      </c>
      <c r="C6652" s="18">
        <v>42727.0</v>
      </c>
      <c r="D6652" s="18">
        <v>42728.0</v>
      </c>
      <c r="E6652" s="18">
        <f t="shared" si="1"/>
        <v>42728</v>
      </c>
      <c r="F6652" s="15" t="s">
        <v>125</v>
      </c>
      <c r="G6652" s="15" t="s">
        <v>5043</v>
      </c>
      <c r="H6652" s="15" t="s">
        <v>5044</v>
      </c>
      <c r="I6652" s="15" t="s">
        <v>128</v>
      </c>
      <c r="J6652" s="15" t="s">
        <v>60</v>
      </c>
      <c r="K6652" s="15" t="s">
        <v>10</v>
      </c>
      <c r="L6652" s="15" t="str">
        <f t="array" ref="L6652">_xlfn.XLOOKUP(M6652,reference_province_to_city!$A$2:$A$11,reference_province_to_city!$B$2:$B$11)</f>
        <v>Jakarta</v>
      </c>
      <c r="M6652" s="15" t="s">
        <v>7</v>
      </c>
      <c r="N6652" s="15">
        <v>10110.0</v>
      </c>
      <c r="O6652" s="15">
        <f t="array" ref="O6652">_xlfn.XLOOKUP(M6652,reference_postal_code!$B$2:$B$11,reference_postal_code!$A$2:$A$11)</f>
        <v>10110</v>
      </c>
      <c r="P6652" s="15" t="s">
        <v>117</v>
      </c>
      <c r="Q6652" s="15" t="s">
        <v>7209</v>
      </c>
      <c r="R6652" s="15" t="s">
        <v>106</v>
      </c>
      <c r="S6652" s="15" t="s">
        <v>183</v>
      </c>
      <c r="T6652" s="15" t="s">
        <v>7210</v>
      </c>
      <c r="U6652" s="28">
        <v>2120580.0</v>
      </c>
      <c r="V6652" s="15">
        <v>2.0</v>
      </c>
      <c r="W6652" s="31">
        <v>0.3</v>
      </c>
      <c r="X6652" s="28">
        <v>-212058.0</v>
      </c>
    </row>
    <row r="6653" ht="15.75" customHeight="1">
      <c r="A6653" s="15">
        <v>4895.0</v>
      </c>
      <c r="B6653" s="15" t="s">
        <v>8546</v>
      </c>
      <c r="C6653" s="18">
        <v>42727.0</v>
      </c>
      <c r="D6653" s="18">
        <v>42734.0</v>
      </c>
      <c r="E6653" s="18">
        <f t="shared" si="1"/>
        <v>42734</v>
      </c>
      <c r="F6653" s="15" t="s">
        <v>55</v>
      </c>
      <c r="G6653" s="15" t="s">
        <v>1194</v>
      </c>
      <c r="H6653" s="15" t="s">
        <v>1195</v>
      </c>
      <c r="I6653" s="15" t="s">
        <v>128</v>
      </c>
      <c r="J6653" s="15" t="s">
        <v>60</v>
      </c>
      <c r="K6653" s="15" t="s">
        <v>28</v>
      </c>
      <c r="L6653" s="15" t="str">
        <f t="array" ref="L6653">_xlfn.XLOOKUP(M6653,reference_province_to_city!$A$2:$A$11,reference_province_to_city!$B$2:$B$11)</f>
        <v>Medan</v>
      </c>
      <c r="M6653" s="15" t="s">
        <v>11</v>
      </c>
      <c r="N6653" s="15">
        <v>20111.0</v>
      </c>
      <c r="O6653" s="15">
        <f t="array" ref="O6653">_xlfn.XLOOKUP(M6653,reference_postal_code!$B$2:$B$11,reference_postal_code!$A$2:$A$11)</f>
        <v>20111</v>
      </c>
      <c r="P6653" s="15" t="s">
        <v>77</v>
      </c>
      <c r="Q6653" s="15" t="s">
        <v>7198</v>
      </c>
      <c r="R6653" s="15" t="s">
        <v>65</v>
      </c>
      <c r="S6653" s="15" t="s">
        <v>66</v>
      </c>
      <c r="T6653" s="15" t="s">
        <v>7199</v>
      </c>
      <c r="U6653" s="28">
        <v>718500.0</v>
      </c>
      <c r="V6653" s="15">
        <v>1.0</v>
      </c>
      <c r="W6653" s="31">
        <v>0.0</v>
      </c>
      <c r="X6653" s="28">
        <v>344880.0</v>
      </c>
    </row>
    <row r="6654" ht="15.75" customHeight="1">
      <c r="A6654" s="15">
        <v>4842.0</v>
      </c>
      <c r="B6654" s="15" t="s">
        <v>8550</v>
      </c>
      <c r="C6654" s="18">
        <v>42727.0</v>
      </c>
      <c r="D6654" s="18">
        <v>42732.0</v>
      </c>
      <c r="E6654" s="18">
        <f t="shared" si="1"/>
        <v>42732</v>
      </c>
      <c r="F6654" s="15" t="s">
        <v>55</v>
      </c>
      <c r="G6654" s="15" t="s">
        <v>5946</v>
      </c>
      <c r="H6654" s="15" t="s">
        <v>5947</v>
      </c>
      <c r="I6654" s="15" t="s">
        <v>59</v>
      </c>
      <c r="J6654" s="15" t="s">
        <v>60</v>
      </c>
      <c r="K6654" s="15" t="s">
        <v>22</v>
      </c>
      <c r="L6654" s="15" t="str">
        <f t="array" ref="L6654">_xlfn.XLOOKUP(M6654,reference_province_to_city!$A$2:$A$11,reference_province_to_city!$B$2:$B$11)</f>
        <v>Surabaya</v>
      </c>
      <c r="M6654" s="15" t="s">
        <v>20</v>
      </c>
      <c r="N6654" s="15">
        <v>60231.0</v>
      </c>
      <c r="O6654" s="15">
        <f t="array" ref="O6654">_xlfn.XLOOKUP(M6654,reference_postal_code!$B$2:$B$11,reference_postal_code!$A$2:$A$11)</f>
        <v>60231</v>
      </c>
      <c r="P6654" s="15" t="s">
        <v>166</v>
      </c>
      <c r="Q6654" s="15" t="s">
        <v>3921</v>
      </c>
      <c r="R6654" s="15" t="s">
        <v>65</v>
      </c>
      <c r="S6654" s="15" t="s">
        <v>83</v>
      </c>
      <c r="T6654" s="15" t="s">
        <v>3922</v>
      </c>
      <c r="U6654" s="28">
        <v>83295.0</v>
      </c>
      <c r="V6654" s="15">
        <v>3.0</v>
      </c>
      <c r="W6654" s="31">
        <v>0.7</v>
      </c>
      <c r="X6654" s="28">
        <v>-61083.0</v>
      </c>
    </row>
    <row r="6655" ht="15.75" customHeight="1">
      <c r="A6655" s="15">
        <v>4892.0</v>
      </c>
      <c r="B6655" s="15" t="s">
        <v>8546</v>
      </c>
      <c r="C6655" s="18">
        <v>42727.0</v>
      </c>
      <c r="D6655" s="18">
        <v>42734.0</v>
      </c>
      <c r="E6655" s="18">
        <f t="shared" si="1"/>
        <v>42734</v>
      </c>
      <c r="F6655" s="15" t="s">
        <v>55</v>
      </c>
      <c r="G6655" s="15" t="s">
        <v>1194</v>
      </c>
      <c r="H6655" s="15" t="s">
        <v>1195</v>
      </c>
      <c r="I6655" s="15" t="s">
        <v>128</v>
      </c>
      <c r="J6655" s="15" t="s">
        <v>60</v>
      </c>
      <c r="K6655" s="15" t="s">
        <v>28</v>
      </c>
      <c r="L6655" s="15" t="str">
        <f t="array" ref="L6655">_xlfn.XLOOKUP(M6655,reference_province_to_city!$A$2:$A$11,reference_province_to_city!$B$2:$B$11)</f>
        <v>Medan</v>
      </c>
      <c r="M6655" s="15" t="s">
        <v>11</v>
      </c>
      <c r="N6655" s="15">
        <v>20111.0</v>
      </c>
      <c r="O6655" s="15">
        <f t="array" ref="O6655">_xlfn.XLOOKUP(M6655,reference_postal_code!$B$2:$B$11,reference_postal_code!$A$2:$A$11)</f>
        <v>20111</v>
      </c>
      <c r="P6655" s="15" t="s">
        <v>77</v>
      </c>
      <c r="Q6655" s="15" t="s">
        <v>4581</v>
      </c>
      <c r="R6655" s="15" t="s">
        <v>65</v>
      </c>
      <c r="S6655" s="15" t="s">
        <v>66</v>
      </c>
      <c r="T6655" s="15" t="s">
        <v>4582</v>
      </c>
      <c r="U6655" s="28">
        <v>569100.0</v>
      </c>
      <c r="V6655" s="15">
        <v>2.0</v>
      </c>
      <c r="W6655" s="31">
        <v>0.0</v>
      </c>
      <c r="X6655" s="28">
        <v>273168.0</v>
      </c>
    </row>
    <row r="6656" ht="15.75" customHeight="1">
      <c r="A6656" s="15">
        <v>6528.0</v>
      </c>
      <c r="B6656" s="15" t="s">
        <v>8551</v>
      </c>
      <c r="C6656" s="18">
        <v>42727.0</v>
      </c>
      <c r="D6656" s="18">
        <v>42732.0</v>
      </c>
      <c r="E6656" s="18">
        <f t="shared" si="1"/>
        <v>42732</v>
      </c>
      <c r="F6656" s="15" t="s">
        <v>114</v>
      </c>
      <c r="G6656" s="15" t="s">
        <v>308</v>
      </c>
      <c r="H6656" s="15" t="s">
        <v>309</v>
      </c>
      <c r="I6656" s="15" t="s">
        <v>128</v>
      </c>
      <c r="J6656" s="15" t="s">
        <v>60</v>
      </c>
      <c r="K6656" s="15" t="s">
        <v>22</v>
      </c>
      <c r="L6656" s="15" t="str">
        <f t="array" ref="L6656">_xlfn.XLOOKUP(M6656,reference_province_to_city!$A$2:$A$11,reference_province_to_city!$B$2:$B$11)</f>
        <v>Surabaya</v>
      </c>
      <c r="M6656" s="15" t="s">
        <v>20</v>
      </c>
      <c r="N6656" s="15">
        <v>60231.0</v>
      </c>
      <c r="O6656" s="15">
        <f t="array" ref="O6656">_xlfn.XLOOKUP(M6656,reference_postal_code!$B$2:$B$11,reference_postal_code!$A$2:$A$11)</f>
        <v>60231</v>
      </c>
      <c r="P6656" s="15" t="s">
        <v>166</v>
      </c>
      <c r="Q6656" s="15" t="s">
        <v>3583</v>
      </c>
      <c r="R6656" s="15" t="s">
        <v>110</v>
      </c>
      <c r="S6656" s="15" t="s">
        <v>1391</v>
      </c>
      <c r="T6656" s="15" t="s">
        <v>3584</v>
      </c>
      <c r="U6656" s="28">
        <v>2.99994E7</v>
      </c>
      <c r="V6656" s="15">
        <v>4.0</v>
      </c>
      <c r="W6656" s="31">
        <v>0.0</v>
      </c>
      <c r="X6656" s="28">
        <v>1.349973E7</v>
      </c>
    </row>
    <row r="6657" ht="15.75" customHeight="1">
      <c r="A6657" s="15">
        <v>8562.0</v>
      </c>
      <c r="B6657" s="15" t="s">
        <v>8545</v>
      </c>
      <c r="C6657" s="18">
        <v>42727.0</v>
      </c>
      <c r="D6657" s="18"/>
      <c r="E6657" s="18">
        <f t="shared" si="1"/>
        <v>42730</v>
      </c>
      <c r="F6657" s="15" t="s">
        <v>114</v>
      </c>
      <c r="G6657" s="15" t="s">
        <v>1374</v>
      </c>
      <c r="H6657" s="15" t="s">
        <v>1375</v>
      </c>
      <c r="I6657" s="15" t="s">
        <v>128</v>
      </c>
      <c r="J6657" s="15" t="s">
        <v>60</v>
      </c>
      <c r="K6657" s="15" t="s">
        <v>17</v>
      </c>
      <c r="L6657" s="15" t="str">
        <f t="array" ref="L6657">_xlfn.XLOOKUP(M6657,reference_province_to_city!$A$2:$A$11,reference_province_to_city!$B$2:$B$11)</f>
        <v>Semarang</v>
      </c>
      <c r="M6657" s="15" t="s">
        <v>15</v>
      </c>
      <c r="N6657" s="15">
        <v>50111.0</v>
      </c>
      <c r="O6657" s="15">
        <f t="array" ref="O6657">_xlfn.XLOOKUP(M6657,reference_postal_code!$B$2:$B$11,reference_postal_code!$A$2:$A$11)</f>
        <v>50111</v>
      </c>
      <c r="P6657" s="15" t="s">
        <v>77</v>
      </c>
      <c r="Q6657" s="15" t="s">
        <v>7215</v>
      </c>
      <c r="R6657" s="15" t="s">
        <v>106</v>
      </c>
      <c r="S6657" s="15" t="s">
        <v>139</v>
      </c>
      <c r="T6657" s="15" t="s">
        <v>7216</v>
      </c>
      <c r="U6657" s="28">
        <v>34920.0</v>
      </c>
      <c r="V6657" s="15">
        <v>2.0</v>
      </c>
      <c r="W6657" s="31">
        <v>0.6</v>
      </c>
      <c r="X6657" s="28">
        <v>-11349.0</v>
      </c>
    </row>
    <row r="6658" ht="15.75" customHeight="1">
      <c r="A6658" s="15">
        <v>8558.0</v>
      </c>
      <c r="B6658" s="15" t="s">
        <v>8545</v>
      </c>
      <c r="C6658" s="18">
        <v>42727.0</v>
      </c>
      <c r="D6658" s="18">
        <v>42730.0</v>
      </c>
      <c r="E6658" s="18">
        <f t="shared" si="1"/>
        <v>42730</v>
      </c>
      <c r="F6658" s="15" t="s">
        <v>114</v>
      </c>
      <c r="G6658" s="15" t="s">
        <v>1374</v>
      </c>
      <c r="H6658" s="15" t="s">
        <v>1375</v>
      </c>
      <c r="I6658" s="15" t="s">
        <v>128</v>
      </c>
      <c r="J6658" s="15" t="s">
        <v>60</v>
      </c>
      <c r="K6658" s="15" t="s">
        <v>17</v>
      </c>
      <c r="L6658" s="15" t="str">
        <f t="array" ref="L6658">_xlfn.XLOOKUP(M6658,reference_province_to_city!$A$2:$A$11,reference_province_to_city!$B$2:$B$11)</f>
        <v>Semarang</v>
      </c>
      <c r="M6658" s="15" t="s">
        <v>15</v>
      </c>
      <c r="N6658" s="15">
        <v>50111.0</v>
      </c>
      <c r="O6658" s="15">
        <f t="array" ref="O6658">_xlfn.XLOOKUP(M6658,reference_postal_code!$B$2:$B$11,reference_postal_code!$A$2:$A$11)</f>
        <v>50111</v>
      </c>
      <c r="P6658" s="15" t="s">
        <v>77</v>
      </c>
      <c r="Q6658" s="15" t="s">
        <v>109</v>
      </c>
      <c r="R6658" s="15" t="s">
        <v>110</v>
      </c>
      <c r="S6658" s="15" t="s">
        <v>111</v>
      </c>
      <c r="T6658" s="15" t="s">
        <v>112</v>
      </c>
      <c r="U6658" s="28">
        <v>6803640.0</v>
      </c>
      <c r="V6658" s="15">
        <v>3.0</v>
      </c>
      <c r="W6658" s="31">
        <v>0.2</v>
      </c>
      <c r="X6658" s="28">
        <v>595318.0</v>
      </c>
    </row>
    <row r="6659" ht="15.75" customHeight="1">
      <c r="A6659" s="15">
        <v>4897.0</v>
      </c>
      <c r="B6659" s="15" t="s">
        <v>8546</v>
      </c>
      <c r="C6659" s="18">
        <v>42727.0</v>
      </c>
      <c r="D6659" s="18">
        <v>42734.0</v>
      </c>
      <c r="E6659" s="18">
        <f t="shared" si="1"/>
        <v>42734</v>
      </c>
      <c r="F6659" s="15" t="s">
        <v>55</v>
      </c>
      <c r="G6659" s="15" t="s">
        <v>1194</v>
      </c>
      <c r="H6659" s="15" t="s">
        <v>1195</v>
      </c>
      <c r="I6659" s="15" t="s">
        <v>128</v>
      </c>
      <c r="J6659" s="15" t="s">
        <v>60</v>
      </c>
      <c r="K6659" s="15" t="s">
        <v>28</v>
      </c>
      <c r="L6659" s="15" t="str">
        <f t="array" ref="L6659">_xlfn.XLOOKUP(M6659,reference_province_to_city!$A$2:$A$11,reference_province_to_city!$B$2:$B$11)</f>
        <v>Medan</v>
      </c>
      <c r="M6659" s="15" t="s">
        <v>11</v>
      </c>
      <c r="N6659" s="15">
        <v>20111.0</v>
      </c>
      <c r="O6659" s="15">
        <f t="array" ref="O6659">_xlfn.XLOOKUP(M6659,reference_postal_code!$B$2:$B$11,reference_postal_code!$A$2:$A$11)</f>
        <v>20111</v>
      </c>
      <c r="P6659" s="15" t="s">
        <v>77</v>
      </c>
      <c r="Q6659" s="15" t="s">
        <v>1863</v>
      </c>
      <c r="R6659" s="15" t="s">
        <v>65</v>
      </c>
      <c r="S6659" s="15" t="s">
        <v>87</v>
      </c>
      <c r="T6659" s="15" t="s">
        <v>1864</v>
      </c>
      <c r="U6659" s="28">
        <v>1.67688E7</v>
      </c>
      <c r="V6659" s="15">
        <v>4.0</v>
      </c>
      <c r="W6659" s="31">
        <v>0.0</v>
      </c>
      <c r="X6659" s="28">
        <v>838440.0</v>
      </c>
    </row>
    <row r="6660" ht="15.75" customHeight="1">
      <c r="A6660" s="15">
        <v>9673.0</v>
      </c>
      <c r="B6660" s="15" t="s">
        <v>8542</v>
      </c>
      <c r="C6660" s="18">
        <v>42727.0</v>
      </c>
      <c r="D6660" s="18">
        <v>42732.0</v>
      </c>
      <c r="E6660" s="18">
        <f t="shared" si="1"/>
        <v>42732</v>
      </c>
      <c r="F6660" s="15" t="s">
        <v>55</v>
      </c>
      <c r="G6660" s="15" t="s">
        <v>2820</v>
      </c>
      <c r="H6660" s="15" t="s">
        <v>2821</v>
      </c>
      <c r="I6660" s="15" t="s">
        <v>76</v>
      </c>
      <c r="J6660" s="15" t="s">
        <v>60</v>
      </c>
      <c r="K6660" s="15" t="s">
        <v>17</v>
      </c>
      <c r="L6660" s="15" t="str">
        <f t="array" ref="L6660">_xlfn.XLOOKUP(M6660,reference_province_to_city!$A$2:$A$11,reference_province_to_city!$B$2:$B$11)</f>
        <v>Semarang</v>
      </c>
      <c r="M6660" s="15" t="s">
        <v>15</v>
      </c>
      <c r="N6660" s="15">
        <v>50111.0</v>
      </c>
      <c r="O6660" s="15">
        <f t="array" ref="O6660">_xlfn.XLOOKUP(M6660,reference_postal_code!$B$2:$B$11,reference_postal_code!$A$2:$A$11)</f>
        <v>50111</v>
      </c>
      <c r="P6660" s="15" t="s">
        <v>77</v>
      </c>
      <c r="Q6660" s="15" t="s">
        <v>3741</v>
      </c>
      <c r="R6660" s="15" t="s">
        <v>65</v>
      </c>
      <c r="S6660" s="15" t="s">
        <v>66</v>
      </c>
      <c r="T6660" s="15" t="s">
        <v>3742</v>
      </c>
      <c r="U6660" s="28">
        <v>119520.0</v>
      </c>
      <c r="V6660" s="15">
        <v>2.0</v>
      </c>
      <c r="W6660" s="31">
        <v>0.2</v>
      </c>
      <c r="X6660" s="28">
        <v>40338.0</v>
      </c>
    </row>
    <row r="6661" ht="15.75" customHeight="1">
      <c r="A6661" s="15">
        <v>1301.0</v>
      </c>
      <c r="B6661" s="15" t="s">
        <v>8547</v>
      </c>
      <c r="C6661" s="18">
        <v>42727.0</v>
      </c>
      <c r="D6661" s="18">
        <v>42729.0</v>
      </c>
      <c r="E6661" s="18">
        <f t="shared" si="1"/>
        <v>42729</v>
      </c>
      <c r="F6661" s="15" t="s">
        <v>114</v>
      </c>
      <c r="G6661" s="15" t="s">
        <v>3016</v>
      </c>
      <c r="H6661" s="15" t="s">
        <v>3017</v>
      </c>
      <c r="I6661" s="15" t="s">
        <v>59</v>
      </c>
      <c r="J6661" s="15" t="s">
        <v>60</v>
      </c>
      <c r="K6661" s="15" t="s">
        <v>19</v>
      </c>
      <c r="L6661" s="15" t="str">
        <f t="array" ref="L6661">_xlfn.XLOOKUP(M6661,reference_province_to_city!$A$2:$A$11,reference_province_to_city!$B$2:$B$11)</f>
        <v>Yogyakarta</v>
      </c>
      <c r="M6661" s="15" t="s">
        <v>18</v>
      </c>
      <c r="N6661" s="15">
        <v>55111.0</v>
      </c>
      <c r="O6661" s="15">
        <f t="array" ref="O6661">_xlfn.XLOOKUP(M6661,reference_postal_code!$B$2:$B$11,reference_postal_code!$A$2:$A$11)</f>
        <v>55111</v>
      </c>
      <c r="P6661" s="15" t="s">
        <v>77</v>
      </c>
      <c r="Q6661" s="15" t="s">
        <v>7933</v>
      </c>
      <c r="R6661" s="15" t="s">
        <v>106</v>
      </c>
      <c r="S6661" s="15" t="s">
        <v>139</v>
      </c>
      <c r="T6661" s="15" t="s">
        <v>7934</v>
      </c>
      <c r="U6661" s="28">
        <v>8591400.0</v>
      </c>
      <c r="V6661" s="15">
        <v>6.0</v>
      </c>
      <c r="W6661" s="31">
        <v>0.0</v>
      </c>
      <c r="X6661" s="28">
        <v>2491506.0</v>
      </c>
    </row>
    <row r="6662" ht="15.75" customHeight="1">
      <c r="A6662" s="15">
        <v>6191.0</v>
      </c>
      <c r="B6662" s="15" t="s">
        <v>8552</v>
      </c>
      <c r="C6662" s="18">
        <v>42728.0</v>
      </c>
      <c r="D6662" s="18">
        <v>42732.0</v>
      </c>
      <c r="E6662" s="18">
        <f t="shared" si="1"/>
        <v>42732</v>
      </c>
      <c r="F6662" s="15" t="s">
        <v>55</v>
      </c>
      <c r="G6662" s="15" t="s">
        <v>3089</v>
      </c>
      <c r="H6662" s="15" t="s">
        <v>3090</v>
      </c>
      <c r="I6662" s="15" t="s">
        <v>59</v>
      </c>
      <c r="J6662" s="15" t="s">
        <v>60</v>
      </c>
      <c r="K6662" s="15" t="s">
        <v>14</v>
      </c>
      <c r="L6662" s="15" t="str">
        <f t="array" ref="L6662">_xlfn.XLOOKUP(M6662,reference_province_to_city!$A$2:$A$11,reference_province_to_city!$B$2:$B$11)</f>
        <v>Bandung</v>
      </c>
      <c r="M6662" s="15" t="s">
        <v>12</v>
      </c>
      <c r="N6662" s="15">
        <v>40111.0</v>
      </c>
      <c r="O6662" s="15">
        <f t="array" ref="O6662">_xlfn.XLOOKUP(M6662,reference_postal_code!$B$2:$B$11,reference_postal_code!$A$2:$A$11)</f>
        <v>40111</v>
      </c>
      <c r="P6662" s="15" t="s">
        <v>117</v>
      </c>
      <c r="Q6662" s="15" t="s">
        <v>1002</v>
      </c>
      <c r="R6662" s="15" t="s">
        <v>106</v>
      </c>
      <c r="S6662" s="15" t="s">
        <v>139</v>
      </c>
      <c r="T6662" s="15" t="s">
        <v>1003</v>
      </c>
      <c r="U6662" s="28">
        <v>1.19934E7</v>
      </c>
      <c r="V6662" s="15">
        <v>9.0</v>
      </c>
      <c r="W6662" s="31">
        <v>0.0</v>
      </c>
      <c r="X6662" s="28">
        <v>3118284.0</v>
      </c>
    </row>
    <row r="6663" ht="15.75" customHeight="1">
      <c r="A6663" s="15">
        <v>7240.0</v>
      </c>
      <c r="B6663" s="15" t="s">
        <v>8553</v>
      </c>
      <c r="C6663" s="18">
        <v>42728.0</v>
      </c>
      <c r="D6663" s="18">
        <v>42734.0</v>
      </c>
      <c r="E6663" s="18">
        <f t="shared" si="1"/>
        <v>42734</v>
      </c>
      <c r="F6663" s="15" t="s">
        <v>55</v>
      </c>
      <c r="G6663" s="15" t="s">
        <v>4491</v>
      </c>
      <c r="H6663" s="15" t="s">
        <v>4492</v>
      </c>
      <c r="I6663" s="15" t="s">
        <v>59</v>
      </c>
      <c r="J6663" s="15" t="s">
        <v>60</v>
      </c>
      <c r="K6663" s="15" t="s">
        <v>28</v>
      </c>
      <c r="L6663" s="15" t="str">
        <f t="array" ref="L6663">_xlfn.XLOOKUP(M6663,reference_province_to_city!$A$2:$A$11,reference_province_to_city!$B$2:$B$11)</f>
        <v>Medan</v>
      </c>
      <c r="M6663" s="15" t="s">
        <v>11</v>
      </c>
      <c r="N6663" s="15">
        <v>20111.0</v>
      </c>
      <c r="O6663" s="15">
        <f t="array" ref="O6663">_xlfn.XLOOKUP(M6663,reference_postal_code!$B$2:$B$11,reference_postal_code!$A$2:$A$11)</f>
        <v>20111</v>
      </c>
      <c r="P6663" s="15" t="s">
        <v>77</v>
      </c>
      <c r="Q6663" s="15" t="s">
        <v>192</v>
      </c>
      <c r="R6663" s="15" t="s">
        <v>65</v>
      </c>
      <c r="S6663" s="15" t="s">
        <v>173</v>
      </c>
      <c r="T6663" s="15" t="s">
        <v>193</v>
      </c>
      <c r="U6663" s="28">
        <v>596400.0</v>
      </c>
      <c r="V6663" s="15">
        <v>7.0</v>
      </c>
      <c r="W6663" s="31">
        <v>0.0</v>
      </c>
      <c r="X6663" s="28">
        <v>280308.0</v>
      </c>
    </row>
    <row r="6664" ht="15.75" customHeight="1">
      <c r="A6664" s="15">
        <v>6831.0</v>
      </c>
      <c r="B6664" s="15" t="s">
        <v>8554</v>
      </c>
      <c r="C6664" s="18">
        <v>42728.0</v>
      </c>
      <c r="D6664" s="18">
        <v>42731.0</v>
      </c>
      <c r="E6664" s="18">
        <f t="shared" si="1"/>
        <v>42731</v>
      </c>
      <c r="F6664" s="15" t="s">
        <v>114</v>
      </c>
      <c r="G6664" s="15" t="s">
        <v>1565</v>
      </c>
      <c r="H6664" s="15" t="s">
        <v>1566</v>
      </c>
      <c r="I6664" s="15" t="s">
        <v>128</v>
      </c>
      <c r="J6664" s="15" t="s">
        <v>60</v>
      </c>
      <c r="K6664" s="15" t="s">
        <v>28</v>
      </c>
      <c r="L6664" s="15" t="str">
        <f t="array" ref="L6664">_xlfn.XLOOKUP(M6664,reference_province_to_city!$A$2:$A$11,reference_province_to_city!$B$2:$B$11)</f>
        <v>Medan</v>
      </c>
      <c r="M6664" s="15" t="s">
        <v>11</v>
      </c>
      <c r="N6664" s="15">
        <v>20111.0</v>
      </c>
      <c r="O6664" s="15">
        <f t="array" ref="O6664">_xlfn.XLOOKUP(M6664,reference_postal_code!$B$2:$B$11,reference_postal_code!$A$2:$A$11)</f>
        <v>20111</v>
      </c>
      <c r="P6664" s="15" t="s">
        <v>77</v>
      </c>
      <c r="Q6664" s="15" t="s">
        <v>3800</v>
      </c>
      <c r="R6664" s="15" t="s">
        <v>110</v>
      </c>
      <c r="S6664" s="15" t="s">
        <v>111</v>
      </c>
      <c r="T6664" s="15" t="s">
        <v>3801</v>
      </c>
      <c r="U6664" s="28">
        <v>2969550.0</v>
      </c>
      <c r="V6664" s="15">
        <v>3.0</v>
      </c>
      <c r="W6664" s="31">
        <v>0.0</v>
      </c>
      <c r="X6664" s="28">
        <v>801779.0</v>
      </c>
    </row>
    <row r="6665" ht="15.75" customHeight="1">
      <c r="A6665" s="15">
        <v>1258.0</v>
      </c>
      <c r="B6665" s="15" t="s">
        <v>8555</v>
      </c>
      <c r="C6665" s="18">
        <v>42728.0</v>
      </c>
      <c r="D6665" s="18">
        <v>42732.0</v>
      </c>
      <c r="E6665" s="18">
        <f t="shared" si="1"/>
        <v>42732</v>
      </c>
      <c r="F6665" s="15" t="s">
        <v>114</v>
      </c>
      <c r="G6665" s="15" t="s">
        <v>1810</v>
      </c>
      <c r="H6665" s="15" t="s">
        <v>1811</v>
      </c>
      <c r="I6665" s="15" t="s">
        <v>76</v>
      </c>
      <c r="J6665" s="15" t="s">
        <v>60</v>
      </c>
      <c r="K6665" s="15" t="s">
        <v>17</v>
      </c>
      <c r="L6665" s="15" t="str">
        <f t="array" ref="L6665">_xlfn.XLOOKUP(M6665,reference_province_to_city!$A$2:$A$11,reference_province_to_city!$B$2:$B$11)</f>
        <v>Semarang</v>
      </c>
      <c r="M6665" s="15" t="s">
        <v>15</v>
      </c>
      <c r="N6665" s="15">
        <v>50111.0</v>
      </c>
      <c r="O6665" s="15">
        <f t="array" ref="O6665">_xlfn.XLOOKUP(M6665,reference_postal_code!$B$2:$B$11,reference_postal_code!$A$2:$A$11)</f>
        <v>50111</v>
      </c>
      <c r="P6665" s="15" t="s">
        <v>77</v>
      </c>
      <c r="Q6665" s="15" t="s">
        <v>220</v>
      </c>
      <c r="R6665" s="15" t="s">
        <v>65</v>
      </c>
      <c r="S6665" s="15" t="s">
        <v>83</v>
      </c>
      <c r="T6665" s="15" t="s">
        <v>221</v>
      </c>
      <c r="U6665" s="28">
        <v>418230.0</v>
      </c>
      <c r="V6665" s="15">
        <v>3.0</v>
      </c>
      <c r="W6665" s="31">
        <v>0.7</v>
      </c>
      <c r="X6665" s="28">
        <v>-306702.0</v>
      </c>
    </row>
    <row r="6666" ht="15.75" customHeight="1">
      <c r="A6666" s="15">
        <v>1260.0</v>
      </c>
      <c r="B6666" s="15" t="s">
        <v>8555</v>
      </c>
      <c r="C6666" s="18">
        <v>42728.0</v>
      </c>
      <c r="D6666" s="18">
        <v>42732.0</v>
      </c>
      <c r="E6666" s="18">
        <f t="shared" si="1"/>
        <v>42732</v>
      </c>
      <c r="F6666" s="15" t="s">
        <v>114</v>
      </c>
      <c r="G6666" s="15" t="s">
        <v>1810</v>
      </c>
      <c r="H6666" s="15" t="s">
        <v>1811</v>
      </c>
      <c r="I6666" s="15" t="s">
        <v>76</v>
      </c>
      <c r="J6666" s="15" t="s">
        <v>60</v>
      </c>
      <c r="K6666" s="15" t="s">
        <v>17</v>
      </c>
      <c r="L6666" s="15" t="str">
        <f t="array" ref="L6666">_xlfn.XLOOKUP(M6666,reference_province_to_city!$A$2:$A$11,reference_province_to_city!$B$2:$B$11)</f>
        <v>Semarang</v>
      </c>
      <c r="M6666" s="15" t="s">
        <v>15</v>
      </c>
      <c r="N6666" s="15">
        <v>50111.0</v>
      </c>
      <c r="O6666" s="15">
        <f t="array" ref="O6666">_xlfn.XLOOKUP(M6666,reference_postal_code!$B$2:$B$11,reference_postal_code!$A$2:$A$11)</f>
        <v>50111</v>
      </c>
      <c r="P6666" s="15" t="s">
        <v>77</v>
      </c>
      <c r="Q6666" s="15" t="s">
        <v>4931</v>
      </c>
      <c r="R6666" s="15" t="s">
        <v>110</v>
      </c>
      <c r="S6666" s="15" t="s">
        <v>149</v>
      </c>
      <c r="T6666" s="15" t="s">
        <v>4932</v>
      </c>
      <c r="U6666" s="28">
        <v>3835200.0</v>
      </c>
      <c r="V6666" s="15">
        <v>8.0</v>
      </c>
      <c r="W6666" s="31">
        <v>0.2</v>
      </c>
      <c r="X6666" s="28">
        <v>1150560.0</v>
      </c>
    </row>
    <row r="6667" ht="15.75" customHeight="1">
      <c r="A6667" s="15">
        <v>1259.0</v>
      </c>
      <c r="B6667" s="15" t="s">
        <v>8555</v>
      </c>
      <c r="C6667" s="18">
        <v>42728.0</v>
      </c>
      <c r="D6667" s="18">
        <v>42732.0</v>
      </c>
      <c r="E6667" s="18">
        <f t="shared" si="1"/>
        <v>42732</v>
      </c>
      <c r="F6667" s="15" t="s">
        <v>114</v>
      </c>
      <c r="G6667" s="15" t="s">
        <v>1810</v>
      </c>
      <c r="H6667" s="15" t="s">
        <v>1811</v>
      </c>
      <c r="I6667" s="15" t="s">
        <v>76</v>
      </c>
      <c r="J6667" s="15" t="s">
        <v>60</v>
      </c>
      <c r="K6667" s="15" t="s">
        <v>17</v>
      </c>
      <c r="L6667" s="15" t="str">
        <f t="array" ref="L6667">_xlfn.XLOOKUP(M6667,reference_province_to_city!$A$2:$A$11,reference_province_to_city!$B$2:$B$11)</f>
        <v>Semarang</v>
      </c>
      <c r="M6667" s="15" t="s">
        <v>15</v>
      </c>
      <c r="N6667" s="15">
        <v>50111.0</v>
      </c>
      <c r="O6667" s="15">
        <f t="array" ref="O6667">_xlfn.XLOOKUP(M6667,reference_postal_code!$B$2:$B$11,reference_postal_code!$A$2:$A$11)</f>
        <v>50111</v>
      </c>
      <c r="P6667" s="15" t="s">
        <v>77</v>
      </c>
      <c r="Q6667" s="15" t="s">
        <v>3866</v>
      </c>
      <c r="R6667" s="15" t="s">
        <v>65</v>
      </c>
      <c r="S6667" s="15" t="s">
        <v>87</v>
      </c>
      <c r="T6667" s="15" t="s">
        <v>3867</v>
      </c>
      <c r="U6667" s="28">
        <v>8100720.0</v>
      </c>
      <c r="V6667" s="15">
        <v>3.0</v>
      </c>
      <c r="W6667" s="31">
        <v>0.2</v>
      </c>
      <c r="X6667" s="28">
        <v>-708813.0</v>
      </c>
    </row>
    <row r="6668" ht="15.75" customHeight="1">
      <c r="A6668" s="15">
        <v>4750.0</v>
      </c>
      <c r="B6668" s="15" t="s">
        <v>8556</v>
      </c>
      <c r="C6668" s="18">
        <v>42728.0</v>
      </c>
      <c r="D6668" s="18">
        <v>42729.0</v>
      </c>
      <c r="E6668" s="18">
        <f t="shared" si="1"/>
        <v>42729</v>
      </c>
      <c r="F6668" s="15" t="s">
        <v>125</v>
      </c>
      <c r="G6668" s="15" t="s">
        <v>5052</v>
      </c>
      <c r="H6668" s="15" t="s">
        <v>5053</v>
      </c>
      <c r="I6668" s="15" t="s">
        <v>128</v>
      </c>
      <c r="J6668" s="15" t="s">
        <v>60</v>
      </c>
      <c r="K6668" s="15" t="s">
        <v>17</v>
      </c>
      <c r="L6668" s="15" t="str">
        <f t="array" ref="L6668">_xlfn.XLOOKUP(M6668,reference_province_to_city!$A$2:$A$11,reference_province_to_city!$B$2:$B$11)</f>
        <v>Semarang</v>
      </c>
      <c r="M6668" s="15" t="s">
        <v>15</v>
      </c>
      <c r="N6668" s="15">
        <v>50111.0</v>
      </c>
      <c r="O6668" s="15">
        <f t="array" ref="O6668">_xlfn.XLOOKUP(M6668,reference_postal_code!$B$2:$B$11,reference_postal_code!$A$2:$A$11)</f>
        <v>50111</v>
      </c>
      <c r="P6668" s="15" t="s">
        <v>77</v>
      </c>
      <c r="Q6668" s="15" t="s">
        <v>997</v>
      </c>
      <c r="R6668" s="15" t="s">
        <v>65</v>
      </c>
      <c r="S6668" s="15" t="s">
        <v>66</v>
      </c>
      <c r="T6668" s="15" t="s">
        <v>998</v>
      </c>
      <c r="U6668" s="28">
        <v>501000.0</v>
      </c>
      <c r="V6668" s="15">
        <v>5.0</v>
      </c>
      <c r="W6668" s="31">
        <v>0.0</v>
      </c>
      <c r="X6668" s="28">
        <v>240480.0</v>
      </c>
    </row>
    <row r="6669" ht="15.75" customHeight="1">
      <c r="A6669" s="15">
        <v>7239.0</v>
      </c>
      <c r="B6669" s="15" t="s">
        <v>8553</v>
      </c>
      <c r="C6669" s="18">
        <v>42728.0</v>
      </c>
      <c r="D6669" s="18">
        <v>42734.0</v>
      </c>
      <c r="E6669" s="18">
        <f t="shared" si="1"/>
        <v>42734</v>
      </c>
      <c r="F6669" s="15" t="s">
        <v>55</v>
      </c>
      <c r="G6669" s="15" t="s">
        <v>4491</v>
      </c>
      <c r="H6669" s="15" t="s">
        <v>4492</v>
      </c>
      <c r="I6669" s="15" t="s">
        <v>59</v>
      </c>
      <c r="J6669" s="15" t="s">
        <v>60</v>
      </c>
      <c r="K6669" s="15" t="s">
        <v>28</v>
      </c>
      <c r="L6669" s="15" t="str">
        <f t="array" ref="L6669">_xlfn.XLOOKUP(M6669,reference_province_to_city!$A$2:$A$11,reference_province_to_city!$B$2:$B$11)</f>
        <v>Medan</v>
      </c>
      <c r="M6669" s="15" t="s">
        <v>11</v>
      </c>
      <c r="N6669" s="15">
        <v>20111.0</v>
      </c>
      <c r="O6669" s="15">
        <f t="array" ref="O6669">_xlfn.XLOOKUP(M6669,reference_postal_code!$B$2:$B$11,reference_postal_code!$A$2:$A$11)</f>
        <v>20111</v>
      </c>
      <c r="P6669" s="15" t="s">
        <v>77</v>
      </c>
      <c r="Q6669" s="15" t="s">
        <v>2793</v>
      </c>
      <c r="R6669" s="15" t="s">
        <v>106</v>
      </c>
      <c r="S6669" s="15" t="s">
        <v>139</v>
      </c>
      <c r="T6669" s="15" t="s">
        <v>2794</v>
      </c>
      <c r="U6669" s="28">
        <v>659400.0</v>
      </c>
      <c r="V6669" s="15">
        <v>7.0</v>
      </c>
      <c r="W6669" s="31">
        <v>0.0</v>
      </c>
      <c r="X6669" s="28">
        <v>276948.0</v>
      </c>
    </row>
    <row r="6670" ht="15.75" customHeight="1">
      <c r="A6670" s="15">
        <v>6032.0</v>
      </c>
      <c r="B6670" s="15" t="s">
        <v>8557</v>
      </c>
      <c r="C6670" s="18">
        <v>42729.0</v>
      </c>
      <c r="D6670" s="18">
        <v>42736.0</v>
      </c>
      <c r="E6670" s="18">
        <f t="shared" si="1"/>
        <v>42736</v>
      </c>
      <c r="F6670" s="15" t="s">
        <v>55</v>
      </c>
      <c r="G6670" s="15" t="s">
        <v>4142</v>
      </c>
      <c r="H6670" s="15" t="s">
        <v>4143</v>
      </c>
      <c r="I6670" s="15" t="s">
        <v>128</v>
      </c>
      <c r="J6670" s="15" t="s">
        <v>60</v>
      </c>
      <c r="K6670" s="15" t="s">
        <v>33</v>
      </c>
      <c r="L6670" s="15" t="str">
        <f t="array" ref="L6670">_xlfn.XLOOKUP(M6670,reference_province_to_city!$A$2:$A$11,reference_province_to_city!$B$2:$B$11)</f>
        <v>Makassar</v>
      </c>
      <c r="M6670" s="15" t="s">
        <v>25</v>
      </c>
      <c r="N6670" s="15">
        <v>90111.0</v>
      </c>
      <c r="O6670" s="15">
        <f t="array" ref="O6670">_xlfn.XLOOKUP(M6670,reference_postal_code!$B$2:$B$11,reference_postal_code!$A$2:$A$11)</f>
        <v>90111</v>
      </c>
      <c r="P6670" s="15" t="s">
        <v>63</v>
      </c>
      <c r="Q6670" s="15" t="s">
        <v>3750</v>
      </c>
      <c r="R6670" s="15" t="s">
        <v>106</v>
      </c>
      <c r="S6670" s="15" t="s">
        <v>139</v>
      </c>
      <c r="T6670" s="15" t="s">
        <v>3751</v>
      </c>
      <c r="U6670" s="28">
        <v>316800.0</v>
      </c>
      <c r="V6670" s="15">
        <v>4.0</v>
      </c>
      <c r="W6670" s="31">
        <v>0.0</v>
      </c>
      <c r="X6670" s="28">
        <v>98208.0</v>
      </c>
    </row>
    <row r="6671" ht="15.75" customHeight="1">
      <c r="A6671" s="15">
        <v>6800.0</v>
      </c>
      <c r="B6671" s="15" t="s">
        <v>8558</v>
      </c>
      <c r="C6671" s="18">
        <v>42729.0</v>
      </c>
      <c r="D6671" s="18">
        <v>42736.0</v>
      </c>
      <c r="E6671" s="18">
        <f t="shared" si="1"/>
        <v>42736</v>
      </c>
      <c r="F6671" s="15" t="s">
        <v>55</v>
      </c>
      <c r="G6671" s="15" t="s">
        <v>1726</v>
      </c>
      <c r="H6671" s="15" t="s">
        <v>1727</v>
      </c>
      <c r="I6671" s="15" t="s">
        <v>128</v>
      </c>
      <c r="J6671" s="15" t="s">
        <v>60</v>
      </c>
      <c r="K6671" s="15" t="s">
        <v>29</v>
      </c>
      <c r="L6671" s="15" t="str">
        <f t="array" ref="L6671">_xlfn.XLOOKUP(M6671,reference_province_to_city!$A$2:$A$11,reference_province_to_city!$B$2:$B$11)</f>
        <v>Palembang</v>
      </c>
      <c r="M6671" s="15" t="s">
        <v>13</v>
      </c>
      <c r="N6671" s="15">
        <v>30111.0</v>
      </c>
      <c r="O6671" s="15">
        <f t="array" ref="O6671">_xlfn.XLOOKUP(M6671,reference_postal_code!$B$2:$B$11,reference_postal_code!$A$2:$A$11)</f>
        <v>30111</v>
      </c>
      <c r="P6671" s="15" t="s">
        <v>77</v>
      </c>
      <c r="Q6671" s="15" t="s">
        <v>1704</v>
      </c>
      <c r="R6671" s="15" t="s">
        <v>106</v>
      </c>
      <c r="S6671" s="15" t="s">
        <v>218</v>
      </c>
      <c r="T6671" s="15" t="s">
        <v>1705</v>
      </c>
      <c r="U6671" s="28">
        <v>531675.0</v>
      </c>
      <c r="V6671" s="15">
        <v>1.0</v>
      </c>
      <c r="W6671" s="31">
        <v>0.5</v>
      </c>
      <c r="X6671" s="28">
        <v>-361539.0</v>
      </c>
    </row>
    <row r="6672" ht="15.75" customHeight="1">
      <c r="A6672" s="15">
        <v>6803.0</v>
      </c>
      <c r="B6672" s="15" t="s">
        <v>8558</v>
      </c>
      <c r="C6672" s="18">
        <v>42729.0</v>
      </c>
      <c r="D6672" s="18">
        <v>42736.0</v>
      </c>
      <c r="E6672" s="18">
        <f t="shared" si="1"/>
        <v>42736</v>
      </c>
      <c r="F6672" s="15" t="s">
        <v>55</v>
      </c>
      <c r="G6672" s="15" t="s">
        <v>1726</v>
      </c>
      <c r="H6672" s="15" t="s">
        <v>1727</v>
      </c>
      <c r="I6672" s="15" t="s">
        <v>128</v>
      </c>
      <c r="J6672" s="15" t="s">
        <v>60</v>
      </c>
      <c r="K6672" s="15" t="s">
        <v>29</v>
      </c>
      <c r="L6672" s="15" t="str">
        <f t="array" ref="L6672">_xlfn.XLOOKUP(M6672,reference_province_to_city!$A$2:$A$11,reference_province_to_city!$B$2:$B$11)</f>
        <v>Palembang</v>
      </c>
      <c r="M6672" s="15" t="s">
        <v>13</v>
      </c>
      <c r="N6672" s="15">
        <v>30111.0</v>
      </c>
      <c r="O6672" s="15">
        <f t="array" ref="O6672">_xlfn.XLOOKUP(M6672,reference_postal_code!$B$2:$B$11,reference_postal_code!$A$2:$A$11)</f>
        <v>30111</v>
      </c>
      <c r="P6672" s="15" t="s">
        <v>77</v>
      </c>
      <c r="Q6672" s="15" t="s">
        <v>550</v>
      </c>
      <c r="R6672" s="15" t="s">
        <v>110</v>
      </c>
      <c r="S6672" s="15" t="s">
        <v>149</v>
      </c>
      <c r="T6672" s="15" t="s">
        <v>551</v>
      </c>
      <c r="U6672" s="28">
        <v>1512000.0</v>
      </c>
      <c r="V6672" s="15">
        <v>2.0</v>
      </c>
      <c r="W6672" s="31">
        <v>0.2</v>
      </c>
      <c r="X6672" s="28">
        <v>321300.0</v>
      </c>
    </row>
    <row r="6673" ht="15.75" customHeight="1">
      <c r="A6673" s="15">
        <v>6631.0</v>
      </c>
      <c r="B6673" s="15" t="s">
        <v>8559</v>
      </c>
      <c r="C6673" s="18">
        <v>42729.0</v>
      </c>
      <c r="D6673" s="18">
        <v>42734.0</v>
      </c>
      <c r="E6673" s="18">
        <f t="shared" si="1"/>
        <v>42734</v>
      </c>
      <c r="F6673" s="15" t="s">
        <v>55</v>
      </c>
      <c r="G6673" s="15" t="s">
        <v>2782</v>
      </c>
      <c r="H6673" s="15" t="s">
        <v>2783</v>
      </c>
      <c r="I6673" s="15" t="s">
        <v>59</v>
      </c>
      <c r="J6673" s="15" t="s">
        <v>60</v>
      </c>
      <c r="K6673" s="15" t="s">
        <v>19</v>
      </c>
      <c r="L6673" s="15" t="str">
        <f t="array" ref="L6673">_xlfn.XLOOKUP(M6673,reference_province_to_city!$A$2:$A$11,reference_province_to_city!$B$2:$B$11)</f>
        <v>Yogyakarta</v>
      </c>
      <c r="M6673" s="15" t="s">
        <v>18</v>
      </c>
      <c r="N6673" s="15">
        <v>55111.0</v>
      </c>
      <c r="O6673" s="15">
        <f t="array" ref="O6673">_xlfn.XLOOKUP(M6673,reference_postal_code!$B$2:$B$11,reference_postal_code!$A$2:$A$11)</f>
        <v>55111</v>
      </c>
      <c r="P6673" s="15" t="s">
        <v>77</v>
      </c>
      <c r="Q6673" s="15" t="s">
        <v>4194</v>
      </c>
      <c r="R6673" s="15" t="s">
        <v>106</v>
      </c>
      <c r="S6673" s="15" t="s">
        <v>107</v>
      </c>
      <c r="T6673" s="15" t="s">
        <v>4195</v>
      </c>
      <c r="U6673" s="28">
        <v>1.047528E7</v>
      </c>
      <c r="V6673" s="15">
        <v>3.0</v>
      </c>
      <c r="W6673" s="31">
        <v>0.2</v>
      </c>
      <c r="X6673" s="28">
        <v>785646.0</v>
      </c>
    </row>
    <row r="6674" ht="15.75" customHeight="1">
      <c r="A6674" s="15">
        <v>7891.0</v>
      </c>
      <c r="B6674" s="15" t="s">
        <v>8560</v>
      </c>
      <c r="C6674" s="18">
        <v>42729.0</v>
      </c>
      <c r="D6674" s="18">
        <v>42733.0</v>
      </c>
      <c r="E6674" s="18">
        <f t="shared" si="1"/>
        <v>42733</v>
      </c>
      <c r="F6674" s="15" t="s">
        <v>55</v>
      </c>
      <c r="G6674" s="15" t="s">
        <v>4826</v>
      </c>
      <c r="H6674" s="15" t="s">
        <v>4827</v>
      </c>
      <c r="I6674" s="15" t="s">
        <v>59</v>
      </c>
      <c r="J6674" s="15" t="s">
        <v>60</v>
      </c>
      <c r="K6674" s="15" t="s">
        <v>22</v>
      </c>
      <c r="L6674" s="15" t="str">
        <f t="array" ref="L6674">_xlfn.XLOOKUP(M6674,reference_province_to_city!$A$2:$A$11,reference_province_to_city!$B$2:$B$11)</f>
        <v>Surabaya</v>
      </c>
      <c r="M6674" s="15" t="s">
        <v>20</v>
      </c>
      <c r="N6674" s="15">
        <v>60231.0</v>
      </c>
      <c r="O6674" s="15">
        <f t="array" ref="O6674">_xlfn.XLOOKUP(M6674,reference_postal_code!$B$2:$B$11,reference_postal_code!$A$2:$A$11)</f>
        <v>60231</v>
      </c>
      <c r="P6674" s="15" t="s">
        <v>166</v>
      </c>
      <c r="Q6674" s="15" t="s">
        <v>5545</v>
      </c>
      <c r="R6674" s="15" t="s">
        <v>110</v>
      </c>
      <c r="S6674" s="15" t="s">
        <v>149</v>
      </c>
      <c r="T6674" s="15" t="s">
        <v>5546</v>
      </c>
      <c r="U6674" s="28">
        <v>5999700.0</v>
      </c>
      <c r="V6674" s="15">
        <v>2.0</v>
      </c>
      <c r="W6674" s="31">
        <v>0.0</v>
      </c>
      <c r="X6674" s="28">
        <v>2579871.0</v>
      </c>
    </row>
    <row r="6675" ht="15.75" customHeight="1">
      <c r="A6675" s="15">
        <v>6801.0</v>
      </c>
      <c r="B6675" s="15" t="s">
        <v>8558</v>
      </c>
      <c r="C6675" s="18">
        <v>42729.0</v>
      </c>
      <c r="D6675" s="18">
        <v>42736.0</v>
      </c>
      <c r="E6675" s="18">
        <f t="shared" si="1"/>
        <v>42736</v>
      </c>
      <c r="F6675" s="15" t="s">
        <v>55</v>
      </c>
      <c r="G6675" s="15" t="s">
        <v>1726</v>
      </c>
      <c r="H6675" s="15" t="s">
        <v>1727</v>
      </c>
      <c r="I6675" s="15" t="s">
        <v>128</v>
      </c>
      <c r="J6675" s="15" t="s">
        <v>60</v>
      </c>
      <c r="K6675" s="15" t="s">
        <v>29</v>
      </c>
      <c r="L6675" s="15" t="str">
        <f t="array" ref="L6675">_xlfn.XLOOKUP(M6675,reference_province_to_city!$A$2:$A$11,reference_province_to_city!$B$2:$B$11)</f>
        <v>Palembang</v>
      </c>
      <c r="M6675" s="15" t="s">
        <v>13</v>
      </c>
      <c r="N6675" s="15">
        <v>30111.0</v>
      </c>
      <c r="O6675" s="15">
        <f t="array" ref="O6675">_xlfn.XLOOKUP(M6675,reference_postal_code!$B$2:$B$11,reference_postal_code!$A$2:$A$11)</f>
        <v>30111</v>
      </c>
      <c r="P6675" s="15" t="s">
        <v>77</v>
      </c>
      <c r="Q6675" s="15" t="s">
        <v>7442</v>
      </c>
      <c r="R6675" s="15" t="s">
        <v>110</v>
      </c>
      <c r="S6675" s="15" t="s">
        <v>668</v>
      </c>
      <c r="T6675" s="15" t="s">
        <v>7443</v>
      </c>
      <c r="U6675" s="28">
        <v>4049550.0</v>
      </c>
      <c r="V6675" s="15">
        <v>2.0</v>
      </c>
      <c r="W6675" s="31">
        <v>0.7</v>
      </c>
      <c r="X6675" s="28">
        <v>-5804355.0</v>
      </c>
    </row>
    <row r="6676" ht="15.75" customHeight="1">
      <c r="A6676" s="15">
        <v>6632.0</v>
      </c>
      <c r="B6676" s="15" t="s">
        <v>8559</v>
      </c>
      <c r="C6676" s="18">
        <v>42729.0</v>
      </c>
      <c r="D6676" s="18">
        <v>42734.0</v>
      </c>
      <c r="E6676" s="18">
        <f t="shared" si="1"/>
        <v>42734</v>
      </c>
      <c r="F6676" s="15" t="s">
        <v>55</v>
      </c>
      <c r="G6676" s="15" t="s">
        <v>2782</v>
      </c>
      <c r="H6676" s="15" t="s">
        <v>2783</v>
      </c>
      <c r="I6676" s="15" t="s">
        <v>59</v>
      </c>
      <c r="J6676" s="15" t="s">
        <v>60</v>
      </c>
      <c r="K6676" s="15" t="s">
        <v>19</v>
      </c>
      <c r="L6676" s="15" t="str">
        <f t="array" ref="L6676">_xlfn.XLOOKUP(M6676,reference_province_to_city!$A$2:$A$11,reference_province_to_city!$B$2:$B$11)</f>
        <v>Yogyakarta</v>
      </c>
      <c r="M6676" s="15" t="s">
        <v>18</v>
      </c>
      <c r="N6676" s="15">
        <v>55111.0</v>
      </c>
      <c r="O6676" s="15">
        <f t="array" ref="O6676">_xlfn.XLOOKUP(M6676,reference_postal_code!$B$2:$B$11,reference_postal_code!$A$2:$A$11)</f>
        <v>55111</v>
      </c>
      <c r="P6676" s="15" t="s">
        <v>77</v>
      </c>
      <c r="Q6676" s="15" t="s">
        <v>2555</v>
      </c>
      <c r="R6676" s="15" t="s">
        <v>106</v>
      </c>
      <c r="S6676" s="15" t="s">
        <v>218</v>
      </c>
      <c r="T6676" s="15" t="s">
        <v>2556</v>
      </c>
      <c r="U6676" s="28">
        <v>2.620875E7</v>
      </c>
      <c r="V6676" s="15">
        <v>5.0</v>
      </c>
      <c r="W6676" s="31">
        <v>0.0</v>
      </c>
      <c r="X6676" s="28">
        <v>9435150.0</v>
      </c>
    </row>
    <row r="6677" ht="15.75" customHeight="1">
      <c r="A6677" s="15">
        <v>6804.0</v>
      </c>
      <c r="B6677" s="15" t="s">
        <v>8558</v>
      </c>
      <c r="C6677" s="18">
        <v>42729.0</v>
      </c>
      <c r="D6677" s="18">
        <v>42736.0</v>
      </c>
      <c r="E6677" s="18">
        <f t="shared" si="1"/>
        <v>42736</v>
      </c>
      <c r="F6677" s="15" t="s">
        <v>55</v>
      </c>
      <c r="G6677" s="15" t="s">
        <v>1726</v>
      </c>
      <c r="H6677" s="15" t="s">
        <v>1727</v>
      </c>
      <c r="I6677" s="15" t="s">
        <v>128</v>
      </c>
      <c r="J6677" s="15" t="s">
        <v>60</v>
      </c>
      <c r="K6677" s="15" t="s">
        <v>29</v>
      </c>
      <c r="L6677" s="15" t="str">
        <f t="array" ref="L6677">_xlfn.XLOOKUP(M6677,reference_province_to_city!$A$2:$A$11,reference_province_to_city!$B$2:$B$11)</f>
        <v>Palembang</v>
      </c>
      <c r="M6677" s="15" t="s">
        <v>13</v>
      </c>
      <c r="N6677" s="15">
        <v>30111.0</v>
      </c>
      <c r="O6677" s="15">
        <f t="array" ref="O6677">_xlfn.XLOOKUP(M6677,reference_postal_code!$B$2:$B$11,reference_postal_code!$A$2:$A$11)</f>
        <v>30111</v>
      </c>
      <c r="P6677" s="15" t="s">
        <v>77</v>
      </c>
      <c r="Q6677" s="15" t="s">
        <v>3861</v>
      </c>
      <c r="R6677" s="15" t="s">
        <v>106</v>
      </c>
      <c r="S6677" s="15" t="s">
        <v>107</v>
      </c>
      <c r="T6677" s="15" t="s">
        <v>3862</v>
      </c>
      <c r="U6677" s="28">
        <v>719520.0</v>
      </c>
      <c r="V6677" s="15">
        <v>2.0</v>
      </c>
      <c r="W6677" s="31">
        <v>0.2</v>
      </c>
      <c r="X6677" s="28">
        <v>62958.0</v>
      </c>
    </row>
    <row r="6678" ht="15.75" customHeight="1">
      <c r="A6678" s="15">
        <v>1808.0</v>
      </c>
      <c r="B6678" s="15" t="s">
        <v>8561</v>
      </c>
      <c r="C6678" s="18">
        <v>42729.0</v>
      </c>
      <c r="D6678" s="18">
        <v>42732.0</v>
      </c>
      <c r="E6678" s="18">
        <f t="shared" si="1"/>
        <v>42732</v>
      </c>
      <c r="F6678" s="15" t="s">
        <v>125</v>
      </c>
      <c r="G6678" s="15" t="s">
        <v>2067</v>
      </c>
      <c r="H6678" s="15" t="s">
        <v>2068</v>
      </c>
      <c r="I6678" s="15" t="s">
        <v>128</v>
      </c>
      <c r="J6678" s="15" t="s">
        <v>60</v>
      </c>
      <c r="K6678" s="15" t="s">
        <v>3394</v>
      </c>
      <c r="L6678" s="15" t="str">
        <f t="array" ref="L6678">_xlfn.XLOOKUP(M6678,reference_province_to_city!$A$2:$A$11,reference_province_to_city!$B$2:$B$11)</f>
        <v>Semarang</v>
      </c>
      <c r="M6678" s="15" t="s">
        <v>15</v>
      </c>
      <c r="N6678" s="15">
        <v>50111.0</v>
      </c>
      <c r="O6678" s="15">
        <f t="array" ref="O6678">_xlfn.XLOOKUP(M6678,reference_postal_code!$B$2:$B$11,reference_postal_code!$A$2:$A$11)</f>
        <v>50111</v>
      </c>
      <c r="P6678" s="15" t="s">
        <v>77</v>
      </c>
      <c r="Q6678" s="15" t="s">
        <v>1517</v>
      </c>
      <c r="R6678" s="15" t="s">
        <v>110</v>
      </c>
      <c r="S6678" s="15" t="s">
        <v>149</v>
      </c>
      <c r="T6678" s="15" t="s">
        <v>1518</v>
      </c>
      <c r="U6678" s="28">
        <v>3813600.0</v>
      </c>
      <c r="V6678" s="15">
        <v>7.0</v>
      </c>
      <c r="W6678" s="31">
        <v>0.0</v>
      </c>
      <c r="X6678" s="28">
        <v>1144080.0</v>
      </c>
    </row>
    <row r="6679" ht="15.75" customHeight="1">
      <c r="A6679" s="15">
        <v>7893.0</v>
      </c>
      <c r="B6679" s="15" t="s">
        <v>8560</v>
      </c>
      <c r="C6679" s="18">
        <v>42729.0</v>
      </c>
      <c r="D6679" s="18"/>
      <c r="E6679" s="18">
        <f t="shared" si="1"/>
        <v>42732</v>
      </c>
      <c r="F6679" s="15" t="s">
        <v>55</v>
      </c>
      <c r="G6679" s="15" t="s">
        <v>4826</v>
      </c>
      <c r="H6679" s="15" t="s">
        <v>4827</v>
      </c>
      <c r="I6679" s="15" t="s">
        <v>59</v>
      </c>
      <c r="J6679" s="15" t="s">
        <v>60</v>
      </c>
      <c r="K6679" s="15" t="s">
        <v>22</v>
      </c>
      <c r="L6679" s="15" t="str">
        <f t="array" ref="L6679">_xlfn.XLOOKUP(M6679,reference_province_to_city!$A$2:$A$11,reference_province_to_city!$B$2:$B$11)</f>
        <v>Surabaya</v>
      </c>
      <c r="M6679" s="15" t="s">
        <v>20</v>
      </c>
      <c r="N6679" s="15">
        <v>60231.0</v>
      </c>
      <c r="O6679" s="15">
        <f t="array" ref="O6679">_xlfn.XLOOKUP(M6679,reference_postal_code!$B$2:$B$11,reference_postal_code!$A$2:$A$11)</f>
        <v>60231</v>
      </c>
      <c r="P6679" s="15" t="s">
        <v>166</v>
      </c>
      <c r="Q6679" s="15" t="s">
        <v>4657</v>
      </c>
      <c r="R6679" s="15" t="s">
        <v>65</v>
      </c>
      <c r="S6679" s="15" t="s">
        <v>66</v>
      </c>
      <c r="T6679" s="15" t="s">
        <v>4658</v>
      </c>
      <c r="U6679" s="28">
        <v>1594800.0</v>
      </c>
      <c r="V6679" s="15">
        <v>3.0</v>
      </c>
      <c r="W6679" s="31">
        <v>0.0</v>
      </c>
      <c r="X6679" s="28">
        <v>749556.0</v>
      </c>
    </row>
    <row r="6680" ht="15.75" customHeight="1">
      <c r="A6680" s="15">
        <v>1807.0</v>
      </c>
      <c r="B6680" s="15" t="s">
        <v>8561</v>
      </c>
      <c r="C6680" s="18">
        <v>42729.0</v>
      </c>
      <c r="D6680" s="18">
        <v>42732.0</v>
      </c>
      <c r="E6680" s="18">
        <f t="shared" si="1"/>
        <v>42732</v>
      </c>
      <c r="F6680" s="15" t="s">
        <v>125</v>
      </c>
      <c r="G6680" s="15" t="s">
        <v>2067</v>
      </c>
      <c r="H6680" s="15" t="s">
        <v>2068</v>
      </c>
      <c r="I6680" s="15" t="s">
        <v>128</v>
      </c>
      <c r="J6680" s="15" t="s">
        <v>60</v>
      </c>
      <c r="K6680" s="15" t="s">
        <v>17</v>
      </c>
      <c r="L6680" s="15" t="str">
        <f t="array" ref="L6680">_xlfn.XLOOKUP(M6680,reference_province_to_city!$A$2:$A$11,reference_province_to_city!$B$2:$B$11)</f>
        <v>Semarang</v>
      </c>
      <c r="M6680" s="15" t="s">
        <v>15</v>
      </c>
      <c r="N6680" s="15">
        <v>50111.0</v>
      </c>
      <c r="O6680" s="15">
        <f t="array" ref="O6680">_xlfn.XLOOKUP(M6680,reference_postal_code!$B$2:$B$11,reference_postal_code!$A$2:$A$11)</f>
        <v>50111</v>
      </c>
      <c r="P6680" s="15" t="s">
        <v>77</v>
      </c>
      <c r="Q6680" s="15" t="s">
        <v>118</v>
      </c>
      <c r="R6680" s="15" t="s">
        <v>65</v>
      </c>
      <c r="S6680" s="15" t="s">
        <v>66</v>
      </c>
      <c r="T6680" s="15" t="s">
        <v>119</v>
      </c>
      <c r="U6680" s="28">
        <v>680400.0</v>
      </c>
      <c r="V6680" s="15">
        <v>7.0</v>
      </c>
      <c r="W6680" s="31">
        <v>0.0</v>
      </c>
      <c r="X6680" s="28">
        <v>326592.0</v>
      </c>
    </row>
    <row r="6681" ht="15.75" customHeight="1">
      <c r="A6681" s="15">
        <v>6802.0</v>
      </c>
      <c r="B6681" s="15" t="s">
        <v>8558</v>
      </c>
      <c r="C6681" s="18">
        <v>42729.0</v>
      </c>
      <c r="D6681" s="18">
        <v>42736.0</v>
      </c>
      <c r="E6681" s="18">
        <f t="shared" si="1"/>
        <v>42736</v>
      </c>
      <c r="F6681" s="15" t="s">
        <v>55</v>
      </c>
      <c r="G6681" s="15" t="s">
        <v>1726</v>
      </c>
      <c r="H6681" s="15" t="s">
        <v>1727</v>
      </c>
      <c r="I6681" s="15" t="s">
        <v>128</v>
      </c>
      <c r="J6681" s="15" t="s">
        <v>60</v>
      </c>
      <c r="K6681" s="15" t="s">
        <v>29</v>
      </c>
      <c r="L6681" s="15" t="str">
        <f t="array" ref="L6681">_xlfn.XLOOKUP(M6681,reference_province_to_city!$A$2:$A$11,reference_province_to_city!$B$2:$B$11)</f>
        <v>Palembang</v>
      </c>
      <c r="M6681" s="15" t="s">
        <v>13</v>
      </c>
      <c r="N6681" s="15">
        <v>30111.0</v>
      </c>
      <c r="O6681" s="15">
        <f t="array" ref="O6681">_xlfn.XLOOKUP(M6681,reference_postal_code!$B$2:$B$11,reference_postal_code!$A$2:$A$11)</f>
        <v>30111</v>
      </c>
      <c r="P6681" s="15" t="s">
        <v>77</v>
      </c>
      <c r="Q6681" s="15" t="s">
        <v>1562</v>
      </c>
      <c r="R6681" s="15" t="s">
        <v>110</v>
      </c>
      <c r="S6681" s="15" t="s">
        <v>149</v>
      </c>
      <c r="T6681" s="15" t="s">
        <v>1563</v>
      </c>
      <c r="U6681" s="28">
        <v>676800.0</v>
      </c>
      <c r="V6681" s="15">
        <v>3.0</v>
      </c>
      <c r="W6681" s="31">
        <v>0.2</v>
      </c>
      <c r="X6681" s="28">
        <v>-118440.0</v>
      </c>
    </row>
    <row r="6682" ht="15.75" customHeight="1">
      <c r="A6682" s="15">
        <v>8272.0</v>
      </c>
      <c r="B6682" s="15" t="s">
        <v>8562</v>
      </c>
      <c r="C6682" s="18">
        <v>42729.0</v>
      </c>
      <c r="D6682" s="18">
        <v>42735.0</v>
      </c>
      <c r="E6682" s="18">
        <f t="shared" si="1"/>
        <v>42735</v>
      </c>
      <c r="F6682" s="15" t="s">
        <v>55</v>
      </c>
      <c r="G6682" s="15" t="s">
        <v>2782</v>
      </c>
      <c r="H6682" s="15" t="s">
        <v>2783</v>
      </c>
      <c r="I6682" s="15" t="s">
        <v>59</v>
      </c>
      <c r="J6682" s="15" t="s">
        <v>60</v>
      </c>
      <c r="K6682" s="15" t="s">
        <v>19</v>
      </c>
      <c r="L6682" s="15" t="str">
        <f t="array" ref="L6682">_xlfn.XLOOKUP(M6682,reference_province_to_city!$A$2:$A$11,reference_province_to_city!$B$2:$B$11)</f>
        <v>Yogyakarta</v>
      </c>
      <c r="M6682" s="15" t="s">
        <v>18</v>
      </c>
      <c r="N6682" s="15">
        <v>55111.0</v>
      </c>
      <c r="O6682" s="15">
        <f t="array" ref="O6682">_xlfn.XLOOKUP(M6682,reference_postal_code!$B$2:$B$11,reference_postal_code!$A$2:$A$11)</f>
        <v>55111</v>
      </c>
      <c r="P6682" s="15" t="s">
        <v>77</v>
      </c>
      <c r="Q6682" s="15" t="s">
        <v>272</v>
      </c>
      <c r="R6682" s="15" t="s">
        <v>106</v>
      </c>
      <c r="S6682" s="15" t="s">
        <v>107</v>
      </c>
      <c r="T6682" s="15" t="s">
        <v>273</v>
      </c>
      <c r="U6682" s="28">
        <v>3.844584E7</v>
      </c>
      <c r="V6682" s="15">
        <v>8.0</v>
      </c>
      <c r="W6682" s="31">
        <v>0.1</v>
      </c>
      <c r="X6682" s="28">
        <v>4698936.0</v>
      </c>
    </row>
    <row r="6683" ht="15.75" customHeight="1">
      <c r="A6683" s="15">
        <v>7890.0</v>
      </c>
      <c r="B6683" s="15" t="s">
        <v>8560</v>
      </c>
      <c r="C6683" s="18">
        <v>42729.0</v>
      </c>
      <c r="D6683" s="18">
        <v>42733.0</v>
      </c>
      <c r="E6683" s="18">
        <f t="shared" si="1"/>
        <v>42733</v>
      </c>
      <c r="F6683" s="15" t="s">
        <v>55</v>
      </c>
      <c r="G6683" s="15" t="s">
        <v>4826</v>
      </c>
      <c r="H6683" s="15" t="s">
        <v>4827</v>
      </c>
      <c r="I6683" s="15" t="s">
        <v>59</v>
      </c>
      <c r="J6683" s="15" t="s">
        <v>60</v>
      </c>
      <c r="K6683" s="15" t="s">
        <v>22</v>
      </c>
      <c r="L6683" s="15" t="str">
        <f t="array" ref="L6683">_xlfn.XLOOKUP(M6683,reference_province_to_city!$A$2:$A$11,reference_province_to_city!$B$2:$B$11)</f>
        <v>Surabaya</v>
      </c>
      <c r="M6683" s="15" t="s">
        <v>20</v>
      </c>
      <c r="N6683" s="15">
        <v>60231.0</v>
      </c>
      <c r="O6683" s="15">
        <f t="array" ref="O6683">_xlfn.XLOOKUP(M6683,reference_postal_code!$B$2:$B$11,reference_postal_code!$A$2:$A$11)</f>
        <v>60231</v>
      </c>
      <c r="P6683" s="15" t="s">
        <v>166</v>
      </c>
      <c r="Q6683" s="15" t="s">
        <v>259</v>
      </c>
      <c r="R6683" s="15" t="s">
        <v>65</v>
      </c>
      <c r="S6683" s="15" t="s">
        <v>93</v>
      </c>
      <c r="T6683" s="15" t="s">
        <v>260</v>
      </c>
      <c r="U6683" s="28">
        <v>298350.0</v>
      </c>
      <c r="V6683" s="15">
        <v>9.0</v>
      </c>
      <c r="W6683" s="31">
        <v>0.0</v>
      </c>
      <c r="X6683" s="28">
        <v>80554.0</v>
      </c>
    </row>
    <row r="6684" ht="15.75" customHeight="1">
      <c r="A6684" s="15">
        <v>7397.0</v>
      </c>
      <c r="B6684" s="15" t="s">
        <v>8563</v>
      </c>
      <c r="C6684" s="18">
        <v>42729.0</v>
      </c>
      <c r="D6684" s="18">
        <v>42734.0</v>
      </c>
      <c r="E6684" s="18">
        <f t="shared" si="1"/>
        <v>42734</v>
      </c>
      <c r="F6684" s="15" t="s">
        <v>55</v>
      </c>
      <c r="G6684" s="15" t="s">
        <v>3957</v>
      </c>
      <c r="H6684" s="15" t="s">
        <v>3958</v>
      </c>
      <c r="I6684" s="15" t="s">
        <v>128</v>
      </c>
      <c r="J6684" s="15" t="s">
        <v>60</v>
      </c>
      <c r="K6684" s="15" t="s">
        <v>19</v>
      </c>
      <c r="L6684" s="15" t="str">
        <f t="array" ref="L6684">_xlfn.XLOOKUP(M6684,reference_province_to_city!$A$2:$A$11,reference_province_to_city!$B$2:$B$11)</f>
        <v>Yogyakarta</v>
      </c>
      <c r="M6684" s="15" t="s">
        <v>18</v>
      </c>
      <c r="N6684" s="15">
        <v>55111.0</v>
      </c>
      <c r="O6684" s="15">
        <f t="array" ref="O6684">_xlfn.XLOOKUP(M6684,reference_postal_code!$B$2:$B$11,reference_postal_code!$A$2:$A$11)</f>
        <v>55111</v>
      </c>
      <c r="P6684" s="15" t="s">
        <v>77</v>
      </c>
      <c r="Q6684" s="15" t="s">
        <v>4288</v>
      </c>
      <c r="R6684" s="15" t="s">
        <v>106</v>
      </c>
      <c r="S6684" s="15" t="s">
        <v>107</v>
      </c>
      <c r="T6684" s="15" t="s">
        <v>4289</v>
      </c>
      <c r="U6684" s="28">
        <v>1.299969E7</v>
      </c>
      <c r="V6684" s="15">
        <v>3.0</v>
      </c>
      <c r="W6684" s="31">
        <v>0.1</v>
      </c>
      <c r="X6684" s="28">
        <v>2599938.0</v>
      </c>
    </row>
    <row r="6685" ht="15.75" customHeight="1">
      <c r="A6685" s="15">
        <v>7892.0</v>
      </c>
      <c r="B6685" s="15" t="s">
        <v>8560</v>
      </c>
      <c r="C6685" s="18">
        <v>42729.0</v>
      </c>
      <c r="D6685" s="18">
        <v>42733.0</v>
      </c>
      <c r="E6685" s="18">
        <f t="shared" si="1"/>
        <v>42733</v>
      </c>
      <c r="F6685" s="15" t="s">
        <v>55</v>
      </c>
      <c r="G6685" s="15" t="s">
        <v>4826</v>
      </c>
      <c r="H6685" s="15" t="s">
        <v>4827</v>
      </c>
      <c r="I6685" s="15" t="s">
        <v>59</v>
      </c>
      <c r="J6685" s="15" t="s">
        <v>60</v>
      </c>
      <c r="K6685" s="15" t="s">
        <v>22</v>
      </c>
      <c r="L6685" s="15" t="str">
        <f t="array" ref="L6685">_xlfn.XLOOKUP(M6685,reference_province_to_city!$A$2:$A$11,reference_province_to_city!$B$2:$B$11)</f>
        <v>Surabaya</v>
      </c>
      <c r="M6685" s="15" t="s">
        <v>20</v>
      </c>
      <c r="N6685" s="15">
        <v>60231.0</v>
      </c>
      <c r="O6685" s="15">
        <f t="array" ref="O6685">_xlfn.XLOOKUP(M6685,reference_postal_code!$B$2:$B$11,reference_postal_code!$A$2:$A$11)</f>
        <v>60231</v>
      </c>
      <c r="P6685" s="15" t="s">
        <v>166</v>
      </c>
      <c r="Q6685" s="15" t="s">
        <v>4067</v>
      </c>
      <c r="R6685" s="15" t="s">
        <v>106</v>
      </c>
      <c r="S6685" s="15" t="s">
        <v>139</v>
      </c>
      <c r="T6685" s="15" t="s">
        <v>4068</v>
      </c>
      <c r="U6685" s="28">
        <v>5157750.0</v>
      </c>
      <c r="V6685" s="15">
        <v>5.0</v>
      </c>
      <c r="W6685" s="31">
        <v>0.0</v>
      </c>
      <c r="X6685" s="28">
        <v>2063100.0</v>
      </c>
    </row>
    <row r="6686" ht="15.75" customHeight="1">
      <c r="A6686" s="15">
        <v>5330.0</v>
      </c>
      <c r="B6686" s="15" t="s">
        <v>8564</v>
      </c>
      <c r="C6686" s="18">
        <v>42729.0</v>
      </c>
      <c r="D6686" s="18">
        <v>42732.0</v>
      </c>
      <c r="E6686" s="18">
        <f t="shared" si="1"/>
        <v>42732</v>
      </c>
      <c r="F6686" s="15" t="s">
        <v>114</v>
      </c>
      <c r="G6686" s="15" t="s">
        <v>2104</v>
      </c>
      <c r="H6686" s="15" t="s">
        <v>2105</v>
      </c>
      <c r="I6686" s="15" t="s">
        <v>59</v>
      </c>
      <c r="J6686" s="15" t="s">
        <v>60</v>
      </c>
      <c r="K6686" s="15" t="s">
        <v>29</v>
      </c>
      <c r="L6686" s="15" t="str">
        <f t="array" ref="L6686">_xlfn.XLOOKUP(M6686,reference_province_to_city!$A$2:$A$11,reference_province_to_city!$B$2:$B$11)</f>
        <v>Palembang</v>
      </c>
      <c r="M6686" s="15" t="s">
        <v>13</v>
      </c>
      <c r="N6686" s="15">
        <v>30111.0</v>
      </c>
      <c r="O6686" s="15">
        <f t="array" ref="O6686">_xlfn.XLOOKUP(M6686,reference_postal_code!$B$2:$B$11,reference_postal_code!$A$2:$A$11)</f>
        <v>30111</v>
      </c>
      <c r="P6686" s="15" t="s">
        <v>77</v>
      </c>
      <c r="Q6686" s="15" t="s">
        <v>2432</v>
      </c>
      <c r="R6686" s="15" t="s">
        <v>65</v>
      </c>
      <c r="S6686" s="15" t="s">
        <v>83</v>
      </c>
      <c r="T6686" s="15" t="s">
        <v>2433</v>
      </c>
      <c r="U6686" s="28">
        <v>503520.0</v>
      </c>
      <c r="V6686" s="15">
        <v>2.0</v>
      </c>
      <c r="W6686" s="31">
        <v>0.2</v>
      </c>
      <c r="X6686" s="28">
        <v>176232.0</v>
      </c>
    </row>
    <row r="6687" ht="15.75" customHeight="1">
      <c r="A6687" s="15">
        <v>7396.0</v>
      </c>
      <c r="B6687" s="15" t="s">
        <v>8563</v>
      </c>
      <c r="C6687" s="18">
        <v>42729.0</v>
      </c>
      <c r="D6687" s="18">
        <v>42734.0</v>
      </c>
      <c r="E6687" s="18">
        <f t="shared" si="1"/>
        <v>42734</v>
      </c>
      <c r="F6687" s="15" t="s">
        <v>55</v>
      </c>
      <c r="G6687" s="15" t="s">
        <v>3957</v>
      </c>
      <c r="H6687" s="15" t="s">
        <v>3958</v>
      </c>
      <c r="I6687" s="15" t="s">
        <v>128</v>
      </c>
      <c r="J6687" s="15" t="s">
        <v>60</v>
      </c>
      <c r="K6687" s="15" t="s">
        <v>19</v>
      </c>
      <c r="L6687" s="15" t="str">
        <f t="array" ref="L6687">_xlfn.XLOOKUP(M6687,reference_province_to_city!$A$2:$A$11,reference_province_to_city!$B$2:$B$11)</f>
        <v>Yogyakarta</v>
      </c>
      <c r="M6687" s="15" t="s">
        <v>18</v>
      </c>
      <c r="N6687" s="15">
        <v>55111.0</v>
      </c>
      <c r="O6687" s="15">
        <f t="array" ref="O6687">_xlfn.XLOOKUP(M6687,reference_postal_code!$B$2:$B$11,reference_postal_code!$A$2:$A$11)</f>
        <v>55111</v>
      </c>
      <c r="P6687" s="15" t="s">
        <v>77</v>
      </c>
      <c r="Q6687" s="15" t="s">
        <v>570</v>
      </c>
      <c r="R6687" s="15" t="s">
        <v>106</v>
      </c>
      <c r="S6687" s="15" t="s">
        <v>218</v>
      </c>
      <c r="T6687" s="15" t="s">
        <v>571</v>
      </c>
      <c r="U6687" s="28">
        <v>4697640.0</v>
      </c>
      <c r="V6687" s="15">
        <v>2.0</v>
      </c>
      <c r="W6687" s="31">
        <v>0.4</v>
      </c>
      <c r="X6687" s="28">
        <v>-1800762.0</v>
      </c>
    </row>
    <row r="6688" ht="15.75" customHeight="1">
      <c r="A6688" s="15">
        <v>1806.0</v>
      </c>
      <c r="B6688" s="15" t="s">
        <v>8561</v>
      </c>
      <c r="C6688" s="18">
        <v>42729.0</v>
      </c>
      <c r="D6688" s="18">
        <v>42732.0</v>
      </c>
      <c r="E6688" s="18">
        <f t="shared" si="1"/>
        <v>42732</v>
      </c>
      <c r="F6688" s="15" t="s">
        <v>125</v>
      </c>
      <c r="G6688" s="15" t="s">
        <v>2067</v>
      </c>
      <c r="H6688" s="15" t="s">
        <v>2068</v>
      </c>
      <c r="I6688" s="15" t="s">
        <v>128</v>
      </c>
      <c r="J6688" s="15" t="s">
        <v>60</v>
      </c>
      <c r="L6688" s="15" t="str">
        <f t="array" ref="L6688">_xlfn.XLOOKUP(M6688,reference_province_to_city!$A$2:$A$11,reference_province_to_city!$B$2:$B$11)</f>
        <v>Semarang</v>
      </c>
      <c r="M6688" s="15" t="s">
        <v>15</v>
      </c>
      <c r="O6688" s="15">
        <f t="array" ref="O6688">_xlfn.XLOOKUP(M6688,reference_postal_code!$B$2:$B$11,reference_postal_code!$A$2:$A$11)</f>
        <v>50111</v>
      </c>
      <c r="P6688" s="15" t="s">
        <v>77</v>
      </c>
      <c r="Q6688" s="15" t="s">
        <v>6312</v>
      </c>
      <c r="R6688" s="15" t="s">
        <v>110</v>
      </c>
      <c r="S6688" s="15" t="s">
        <v>111</v>
      </c>
      <c r="T6688" s="15" t="s">
        <v>6313</v>
      </c>
      <c r="U6688" s="28">
        <v>3.863916E7</v>
      </c>
      <c r="V6688" s="15">
        <v>7.0</v>
      </c>
      <c r="W6688" s="31">
        <v>0.2</v>
      </c>
      <c r="X6688" s="28">
        <v>3863916.0</v>
      </c>
    </row>
    <row r="6689" ht="15.75" customHeight="1">
      <c r="A6689" s="15">
        <v>5033.0</v>
      </c>
      <c r="B6689" s="15" t="s">
        <v>8565</v>
      </c>
      <c r="C6689" s="18">
        <v>42730.0</v>
      </c>
      <c r="D6689" s="18">
        <v>42737.0</v>
      </c>
      <c r="E6689" s="18">
        <f t="shared" si="1"/>
        <v>42737</v>
      </c>
      <c r="F6689" s="15" t="s">
        <v>55</v>
      </c>
      <c r="G6689" s="15" t="s">
        <v>5464</v>
      </c>
      <c r="H6689" s="15" t="s">
        <v>5465</v>
      </c>
      <c r="I6689" s="15" t="s">
        <v>128</v>
      </c>
      <c r="J6689" s="15" t="s">
        <v>60</v>
      </c>
      <c r="K6689" s="15" t="s">
        <v>29</v>
      </c>
      <c r="L6689" s="15" t="str">
        <f t="array" ref="L6689">_xlfn.XLOOKUP(M6689,reference_province_to_city!$A$2:$A$11,reference_province_to_city!$B$2:$B$11)</f>
        <v>Palembang</v>
      </c>
      <c r="M6689" s="15" t="s">
        <v>13</v>
      </c>
      <c r="N6689" s="15">
        <v>30111.0</v>
      </c>
      <c r="O6689" s="15">
        <f t="array" ref="O6689">_xlfn.XLOOKUP(M6689,reference_postal_code!$B$2:$B$11,reference_postal_code!$A$2:$A$11)</f>
        <v>30111</v>
      </c>
      <c r="P6689" s="15" t="s">
        <v>77</v>
      </c>
      <c r="Q6689" s="15" t="s">
        <v>5193</v>
      </c>
      <c r="R6689" s="15" t="s">
        <v>106</v>
      </c>
      <c r="S6689" s="15" t="s">
        <v>107</v>
      </c>
      <c r="T6689" s="15" t="s">
        <v>5194</v>
      </c>
      <c r="U6689" s="28">
        <v>3194100.0</v>
      </c>
      <c r="V6689" s="15">
        <v>3.0</v>
      </c>
      <c r="W6689" s="31">
        <v>0.0</v>
      </c>
      <c r="X6689" s="28">
        <v>383292.0</v>
      </c>
    </row>
    <row r="6690" ht="15.75" customHeight="1">
      <c r="A6690" s="15">
        <v>5178.0</v>
      </c>
      <c r="B6690" s="15" t="s">
        <v>8566</v>
      </c>
      <c r="C6690" s="18">
        <v>42730.0</v>
      </c>
      <c r="D6690" s="18">
        <v>42734.0</v>
      </c>
      <c r="E6690" s="18">
        <f t="shared" si="1"/>
        <v>42734</v>
      </c>
      <c r="F6690" s="15" t="s">
        <v>55</v>
      </c>
      <c r="G6690" s="15" t="s">
        <v>1555</v>
      </c>
      <c r="H6690" s="15" t="s">
        <v>1556</v>
      </c>
      <c r="I6690" s="15" t="s">
        <v>128</v>
      </c>
      <c r="J6690" s="15" t="s">
        <v>60</v>
      </c>
      <c r="K6690" s="15" t="s">
        <v>19</v>
      </c>
      <c r="L6690" s="15" t="str">
        <f t="array" ref="L6690">_xlfn.XLOOKUP(M6690,reference_province_to_city!$A$2:$A$11,reference_province_to_city!$B$2:$B$11)</f>
        <v>Yogyakarta</v>
      </c>
      <c r="M6690" s="15" t="s">
        <v>18</v>
      </c>
      <c r="N6690" s="15">
        <v>55111.0</v>
      </c>
      <c r="O6690" s="15">
        <f t="array" ref="O6690">_xlfn.XLOOKUP(M6690,reference_postal_code!$B$2:$B$11,reference_postal_code!$A$2:$A$11)</f>
        <v>55111</v>
      </c>
      <c r="P6690" s="15" t="s">
        <v>77</v>
      </c>
      <c r="Q6690" s="15" t="s">
        <v>6117</v>
      </c>
      <c r="R6690" s="15" t="s">
        <v>65</v>
      </c>
      <c r="S6690" s="15" t="s">
        <v>83</v>
      </c>
      <c r="T6690" s="15" t="s">
        <v>3614</v>
      </c>
      <c r="U6690" s="28">
        <v>74880.0</v>
      </c>
      <c r="V6690" s="15">
        <v>3.0</v>
      </c>
      <c r="W6690" s="31">
        <v>0.2</v>
      </c>
      <c r="X6690" s="28">
        <v>25272.0</v>
      </c>
    </row>
    <row r="6691" ht="15.75" customHeight="1">
      <c r="A6691" s="15">
        <v>5034.0</v>
      </c>
      <c r="B6691" s="15" t="s">
        <v>8565</v>
      </c>
      <c r="C6691" s="18">
        <v>42730.0</v>
      </c>
      <c r="D6691" s="18">
        <v>42737.0</v>
      </c>
      <c r="E6691" s="18">
        <f t="shared" si="1"/>
        <v>42737</v>
      </c>
      <c r="F6691" s="15" t="s">
        <v>55</v>
      </c>
      <c r="G6691" s="15" t="s">
        <v>5464</v>
      </c>
      <c r="H6691" s="15" t="s">
        <v>5465</v>
      </c>
      <c r="I6691" s="15" t="s">
        <v>128</v>
      </c>
      <c r="J6691" s="15" t="s">
        <v>60</v>
      </c>
      <c r="K6691" s="15" t="s">
        <v>29</v>
      </c>
      <c r="L6691" s="15" t="str">
        <f t="array" ref="L6691">_xlfn.XLOOKUP(M6691,reference_province_to_city!$A$2:$A$11,reference_province_to_city!$B$2:$B$11)</f>
        <v>Palembang</v>
      </c>
      <c r="M6691" s="15" t="s">
        <v>13</v>
      </c>
      <c r="N6691" s="15">
        <v>30111.0</v>
      </c>
      <c r="O6691" s="15">
        <f t="array" ref="O6691">_xlfn.XLOOKUP(M6691,reference_postal_code!$B$2:$B$11,reference_postal_code!$A$2:$A$11)</f>
        <v>30111</v>
      </c>
      <c r="P6691" s="15" t="s">
        <v>77</v>
      </c>
      <c r="Q6691" s="15" t="s">
        <v>977</v>
      </c>
      <c r="R6691" s="15" t="s">
        <v>65</v>
      </c>
      <c r="S6691" s="15" t="s">
        <v>222</v>
      </c>
      <c r="T6691" s="15" t="s">
        <v>978</v>
      </c>
      <c r="U6691" s="28">
        <v>397350.0</v>
      </c>
      <c r="V6691" s="15">
        <v>1.0</v>
      </c>
      <c r="W6691" s="31">
        <v>0.0</v>
      </c>
      <c r="X6691" s="28">
        <v>111258.0</v>
      </c>
    </row>
    <row r="6692" ht="15.75" customHeight="1">
      <c r="A6692" s="15">
        <v>4592.0</v>
      </c>
      <c r="B6692" s="15" t="s">
        <v>8567</v>
      </c>
      <c r="C6692" s="18">
        <v>42730.0</v>
      </c>
      <c r="D6692" s="18">
        <v>42735.0</v>
      </c>
      <c r="E6692" s="18">
        <f t="shared" si="1"/>
        <v>42735</v>
      </c>
      <c r="F6692" s="15" t="s">
        <v>55</v>
      </c>
      <c r="G6692" s="15" t="s">
        <v>3206</v>
      </c>
      <c r="H6692" s="15" t="s">
        <v>3207</v>
      </c>
      <c r="I6692" s="15" t="s">
        <v>128</v>
      </c>
      <c r="J6692" s="15" t="s">
        <v>60</v>
      </c>
      <c r="L6692" s="15" t="str">
        <f t="array" ref="L6692">_xlfn.XLOOKUP(M6692,reference_province_to_city!$A$2:$A$11,reference_province_to_city!$B$2:$B$11)</f>
        <v>Yogyakarta</v>
      </c>
      <c r="M6692" s="15" t="s">
        <v>18</v>
      </c>
      <c r="N6692" s="15">
        <v>55111.0</v>
      </c>
      <c r="O6692" s="15">
        <f t="array" ref="O6692">_xlfn.XLOOKUP(M6692,reference_postal_code!$B$2:$B$11,reference_postal_code!$A$2:$A$11)</f>
        <v>55111</v>
      </c>
      <c r="P6692" s="15" t="s">
        <v>77</v>
      </c>
      <c r="Q6692" s="15" t="s">
        <v>1881</v>
      </c>
      <c r="R6692" s="15" t="s">
        <v>110</v>
      </c>
      <c r="S6692" s="15" t="s">
        <v>111</v>
      </c>
      <c r="T6692" s="15" t="s">
        <v>1882</v>
      </c>
      <c r="U6692" s="28">
        <v>4535760.0</v>
      </c>
      <c r="V6692" s="15">
        <v>2.0</v>
      </c>
      <c r="W6692" s="31">
        <v>0.2</v>
      </c>
      <c r="X6692" s="28">
        <v>453576.0</v>
      </c>
    </row>
    <row r="6693" ht="15.75" customHeight="1">
      <c r="A6693" s="15">
        <v>3726.0</v>
      </c>
      <c r="B6693" s="15" t="s">
        <v>8568</v>
      </c>
      <c r="C6693" s="18">
        <v>42730.0</v>
      </c>
      <c r="D6693" s="18">
        <v>42737.0</v>
      </c>
      <c r="E6693" s="18">
        <f t="shared" si="1"/>
        <v>42737</v>
      </c>
      <c r="F6693" s="15" t="s">
        <v>55</v>
      </c>
      <c r="G6693" s="15" t="s">
        <v>4411</v>
      </c>
      <c r="H6693" s="15" t="s">
        <v>4412</v>
      </c>
      <c r="I6693" s="15" t="s">
        <v>128</v>
      </c>
      <c r="J6693" s="15" t="s">
        <v>60</v>
      </c>
      <c r="K6693" s="15" t="s">
        <v>33</v>
      </c>
      <c r="L6693" s="15" t="str">
        <f t="array" ref="L6693">_xlfn.XLOOKUP(M6693,reference_province_to_city!$A$2:$A$11,reference_province_to_city!$B$2:$B$11)</f>
        <v>Makassar</v>
      </c>
      <c r="M6693" s="15" t="s">
        <v>25</v>
      </c>
      <c r="N6693" s="15">
        <v>90111.0</v>
      </c>
      <c r="O6693" s="15">
        <f t="array" ref="O6693">_xlfn.XLOOKUP(M6693,reference_postal_code!$B$2:$B$11,reference_postal_code!$A$2:$A$11)</f>
        <v>90111</v>
      </c>
      <c r="P6693" s="15" t="s">
        <v>63</v>
      </c>
      <c r="Q6693" s="15" t="s">
        <v>8470</v>
      </c>
      <c r="R6693" s="15" t="s">
        <v>65</v>
      </c>
      <c r="S6693" s="15" t="s">
        <v>222</v>
      </c>
      <c r="T6693" s="15" t="s">
        <v>8471</v>
      </c>
      <c r="U6693" s="28">
        <v>280800.0</v>
      </c>
      <c r="V6693" s="15">
        <v>2.0</v>
      </c>
      <c r="W6693" s="31">
        <v>0.2</v>
      </c>
      <c r="X6693" s="28">
        <v>52650.0</v>
      </c>
    </row>
    <row r="6694" ht="15.75" customHeight="1">
      <c r="A6694" s="15">
        <v>4593.0</v>
      </c>
      <c r="B6694" s="15" t="s">
        <v>8567</v>
      </c>
      <c r="C6694" s="18">
        <v>42730.0</v>
      </c>
      <c r="D6694" s="18">
        <v>42735.0</v>
      </c>
      <c r="E6694" s="18">
        <f t="shared" si="1"/>
        <v>42735</v>
      </c>
      <c r="F6694" s="15" t="s">
        <v>55</v>
      </c>
      <c r="G6694" s="15" t="s">
        <v>3206</v>
      </c>
      <c r="H6694" s="15" t="s">
        <v>3207</v>
      </c>
      <c r="I6694" s="15" t="s">
        <v>128</v>
      </c>
      <c r="J6694" s="15" t="s">
        <v>60</v>
      </c>
      <c r="K6694" s="15" t="s">
        <v>19</v>
      </c>
      <c r="L6694" s="15" t="str">
        <f t="array" ref="L6694">_xlfn.XLOOKUP(M6694,reference_province_to_city!$A$2:$A$11,reference_province_to_city!$B$2:$B$11)</f>
        <v>Yogyakarta</v>
      </c>
      <c r="M6694" s="15" t="s">
        <v>18</v>
      </c>
      <c r="N6694" s="15">
        <v>55111.0</v>
      </c>
      <c r="O6694" s="15">
        <f t="array" ref="O6694">_xlfn.XLOOKUP(M6694,reference_postal_code!$B$2:$B$11,reference_postal_code!$A$2:$A$11)</f>
        <v>55111</v>
      </c>
      <c r="P6694" s="15" t="s">
        <v>77</v>
      </c>
      <c r="Q6694" s="15" t="s">
        <v>5247</v>
      </c>
      <c r="R6694" s="15" t="s">
        <v>106</v>
      </c>
      <c r="S6694" s="15" t="s">
        <v>107</v>
      </c>
      <c r="T6694" s="15" t="s">
        <v>5248</v>
      </c>
      <c r="U6694" s="28">
        <v>2195280.0</v>
      </c>
      <c r="V6694" s="15">
        <v>3.0</v>
      </c>
      <c r="W6694" s="31">
        <v>0.2</v>
      </c>
      <c r="X6694" s="28">
        <v>-82323.0</v>
      </c>
    </row>
    <row r="6695" ht="15.75" customHeight="1">
      <c r="A6695" s="15">
        <v>3351.0</v>
      </c>
      <c r="B6695" s="15" t="s">
        <v>8569</v>
      </c>
      <c r="C6695" s="18">
        <v>42730.0</v>
      </c>
      <c r="D6695" s="18">
        <v>42735.0</v>
      </c>
      <c r="E6695" s="18">
        <f t="shared" si="1"/>
        <v>42735</v>
      </c>
      <c r="F6695" s="15" t="s">
        <v>55</v>
      </c>
      <c r="G6695" s="15" t="s">
        <v>1394</v>
      </c>
      <c r="H6695" s="15" t="s">
        <v>1395</v>
      </c>
      <c r="I6695" s="15" t="s">
        <v>59</v>
      </c>
      <c r="J6695" s="15" t="s">
        <v>60</v>
      </c>
      <c r="K6695" s="15" t="s">
        <v>29</v>
      </c>
      <c r="L6695" s="15" t="str">
        <f t="array" ref="L6695">_xlfn.XLOOKUP(M6695,reference_province_to_city!$A$2:$A$11,reference_province_to_city!$B$2:$B$11)</f>
        <v>Palembang</v>
      </c>
      <c r="M6695" s="15" t="s">
        <v>13</v>
      </c>
      <c r="N6695" s="15">
        <v>30111.0</v>
      </c>
      <c r="O6695" s="15">
        <f t="array" ref="O6695">_xlfn.XLOOKUP(M6695,reference_postal_code!$B$2:$B$11,reference_postal_code!$A$2:$A$11)</f>
        <v>30111</v>
      </c>
      <c r="P6695" s="15" t="s">
        <v>77</v>
      </c>
      <c r="Q6695" s="15" t="s">
        <v>3818</v>
      </c>
      <c r="R6695" s="15" t="s">
        <v>110</v>
      </c>
      <c r="S6695" s="15" t="s">
        <v>149</v>
      </c>
      <c r="T6695" s="15" t="s">
        <v>3819</v>
      </c>
      <c r="U6695" s="28">
        <v>1349550.0</v>
      </c>
      <c r="V6695" s="15">
        <v>3.0</v>
      </c>
      <c r="W6695" s="31">
        <v>0.0</v>
      </c>
      <c r="X6695" s="28">
        <v>283405.0</v>
      </c>
    </row>
    <row r="6696" ht="15.75" customHeight="1">
      <c r="A6696" s="15">
        <v>1435.0</v>
      </c>
      <c r="B6696" s="15" t="s">
        <v>8570</v>
      </c>
      <c r="C6696" s="18">
        <v>42730.0</v>
      </c>
      <c r="D6696" s="18">
        <v>42734.0</v>
      </c>
      <c r="E6696" s="18">
        <f t="shared" si="1"/>
        <v>42734</v>
      </c>
      <c r="F6696" s="15" t="s">
        <v>55</v>
      </c>
      <c r="G6696" s="15" t="s">
        <v>4378</v>
      </c>
      <c r="H6696" s="15" t="s">
        <v>4379</v>
      </c>
      <c r="I6696" s="15" t="s">
        <v>59</v>
      </c>
      <c r="J6696" s="15" t="s">
        <v>60</v>
      </c>
      <c r="K6696" s="15" t="s">
        <v>33</v>
      </c>
      <c r="L6696" s="15" t="str">
        <f t="array" ref="L6696">_xlfn.XLOOKUP(M6696,reference_province_to_city!$A$2:$A$11,reference_province_to_city!$B$2:$B$11)</f>
        <v>Makassar</v>
      </c>
      <c r="M6696" s="15" t="s">
        <v>25</v>
      </c>
      <c r="N6696" s="15">
        <v>90111.0</v>
      </c>
      <c r="O6696" s="15">
        <f t="array" ref="O6696">_xlfn.XLOOKUP(M6696,reference_postal_code!$B$2:$B$11,reference_postal_code!$A$2:$A$11)</f>
        <v>90111</v>
      </c>
      <c r="P6696" s="15" t="s">
        <v>63</v>
      </c>
      <c r="Q6696" s="15" t="s">
        <v>8536</v>
      </c>
      <c r="R6696" s="15" t="s">
        <v>65</v>
      </c>
      <c r="S6696" s="15" t="s">
        <v>66</v>
      </c>
      <c r="T6696" s="15" t="s">
        <v>8537</v>
      </c>
      <c r="U6696" s="28">
        <v>508500.0</v>
      </c>
      <c r="V6696" s="15">
        <v>5.0</v>
      </c>
      <c r="W6696" s="31">
        <v>0.0</v>
      </c>
      <c r="X6696" s="28">
        <v>233910.0</v>
      </c>
    </row>
    <row r="6697" ht="15.75" customHeight="1">
      <c r="A6697" s="15">
        <v>4403.0</v>
      </c>
      <c r="B6697" s="15" t="s">
        <v>8571</v>
      </c>
      <c r="C6697" s="18">
        <v>42730.0</v>
      </c>
      <c r="D6697" s="18">
        <v>42731.0</v>
      </c>
      <c r="E6697" s="18">
        <f t="shared" si="1"/>
        <v>42731</v>
      </c>
      <c r="F6697" s="15" t="s">
        <v>125</v>
      </c>
      <c r="G6697" s="15" t="s">
        <v>4349</v>
      </c>
      <c r="H6697" s="15" t="s">
        <v>4350</v>
      </c>
      <c r="I6697" s="15" t="s">
        <v>59</v>
      </c>
      <c r="J6697" s="15" t="s">
        <v>60</v>
      </c>
      <c r="K6697" s="15" t="s">
        <v>17</v>
      </c>
      <c r="L6697" s="15" t="str">
        <f t="array" ref="L6697">_xlfn.XLOOKUP(M6697,reference_province_to_city!$A$2:$A$11,reference_province_to_city!$B$2:$B$11)</f>
        <v>Semarang</v>
      </c>
      <c r="M6697" s="15" t="s">
        <v>15</v>
      </c>
      <c r="N6697" s="15">
        <v>50111.0</v>
      </c>
      <c r="O6697" s="15">
        <f t="array" ref="O6697">_xlfn.XLOOKUP(M6697,reference_postal_code!$B$2:$B$11,reference_postal_code!$A$2:$A$11)</f>
        <v>50111</v>
      </c>
      <c r="P6697" s="15" t="s">
        <v>77</v>
      </c>
      <c r="Q6697" s="15" t="s">
        <v>2882</v>
      </c>
      <c r="R6697" s="15" t="s">
        <v>65</v>
      </c>
      <c r="S6697" s="15" t="s">
        <v>93</v>
      </c>
      <c r="T6697" s="15" t="s">
        <v>2883</v>
      </c>
      <c r="U6697" s="28">
        <v>169920.0</v>
      </c>
      <c r="V6697" s="15">
        <v>2.0</v>
      </c>
      <c r="W6697" s="31">
        <v>0.2</v>
      </c>
      <c r="X6697" s="28">
        <v>38232.0</v>
      </c>
    </row>
    <row r="6698" ht="15.75" customHeight="1">
      <c r="A6698" s="15">
        <v>4591.0</v>
      </c>
      <c r="B6698" s="15" t="s">
        <v>8567</v>
      </c>
      <c r="C6698" s="18">
        <v>42730.0</v>
      </c>
      <c r="D6698" s="18">
        <v>42735.0</v>
      </c>
      <c r="E6698" s="18">
        <f t="shared" si="1"/>
        <v>42735</v>
      </c>
      <c r="F6698" s="15" t="s">
        <v>55</v>
      </c>
      <c r="G6698" s="15" t="s">
        <v>3206</v>
      </c>
      <c r="H6698" s="15" t="s">
        <v>3207</v>
      </c>
      <c r="I6698" s="15" t="s">
        <v>128</v>
      </c>
      <c r="J6698" s="15" t="s">
        <v>60</v>
      </c>
      <c r="K6698" s="15" t="s">
        <v>19</v>
      </c>
      <c r="L6698" s="15" t="str">
        <f t="array" ref="L6698">_xlfn.XLOOKUP(M6698,reference_province_to_city!$A$2:$A$11,reference_province_to_city!$B$2:$B$11)</f>
        <v>Yogyakarta</v>
      </c>
      <c r="M6698" s="15" t="s">
        <v>18</v>
      </c>
      <c r="N6698" s="15">
        <v>55111.0</v>
      </c>
      <c r="O6698" s="15">
        <f t="array" ref="O6698">_xlfn.XLOOKUP(M6698,reference_postal_code!$B$2:$B$11,reference_postal_code!$A$2:$A$11)</f>
        <v>55111</v>
      </c>
      <c r="P6698" s="15" t="s">
        <v>77</v>
      </c>
      <c r="Q6698" s="15" t="s">
        <v>7633</v>
      </c>
      <c r="R6698" s="15" t="s">
        <v>65</v>
      </c>
      <c r="S6698" s="15" t="s">
        <v>226</v>
      </c>
      <c r="T6698" s="15" t="s">
        <v>7634</v>
      </c>
      <c r="U6698" s="28">
        <v>266400.0</v>
      </c>
      <c r="V6698" s="15">
        <v>2.0</v>
      </c>
      <c r="W6698" s="31">
        <v>0.0</v>
      </c>
      <c r="X6698" s="28">
        <v>74592.0</v>
      </c>
    </row>
    <row r="6699" ht="15.75" customHeight="1">
      <c r="A6699" s="15">
        <v>4595.0</v>
      </c>
      <c r="B6699" s="15" t="s">
        <v>8567</v>
      </c>
      <c r="C6699" s="18">
        <v>42730.0</v>
      </c>
      <c r="D6699" s="18">
        <v>42735.0</v>
      </c>
      <c r="E6699" s="18">
        <f t="shared" si="1"/>
        <v>42735</v>
      </c>
      <c r="F6699" s="15" t="s">
        <v>55</v>
      </c>
      <c r="G6699" s="15" t="s">
        <v>3206</v>
      </c>
      <c r="H6699" s="15" t="s">
        <v>3207</v>
      </c>
      <c r="I6699" s="15" t="s">
        <v>128</v>
      </c>
      <c r="J6699" s="15" t="s">
        <v>60</v>
      </c>
      <c r="K6699" s="15" t="s">
        <v>19</v>
      </c>
      <c r="L6699" s="15" t="str">
        <f t="array" ref="L6699">_xlfn.XLOOKUP(M6699,reference_province_to_city!$A$2:$A$11,reference_province_to_city!$B$2:$B$11)</f>
        <v>Yogyakarta</v>
      </c>
      <c r="M6699" s="15" t="s">
        <v>18</v>
      </c>
      <c r="N6699" s="15">
        <v>55111.0</v>
      </c>
      <c r="O6699" s="15">
        <f t="array" ref="O6699">_xlfn.XLOOKUP(M6699,reference_postal_code!$B$2:$B$11,reference_postal_code!$A$2:$A$11)</f>
        <v>55111</v>
      </c>
      <c r="P6699" s="15" t="s">
        <v>77</v>
      </c>
      <c r="Q6699" s="15" t="s">
        <v>756</v>
      </c>
      <c r="R6699" s="15" t="s">
        <v>106</v>
      </c>
      <c r="S6699" s="15" t="s">
        <v>218</v>
      </c>
      <c r="T6699" s="15" t="s">
        <v>757</v>
      </c>
      <c r="U6699" s="28">
        <v>1.354068E7</v>
      </c>
      <c r="V6699" s="15">
        <v>3.0</v>
      </c>
      <c r="W6699" s="31">
        <v>0.2</v>
      </c>
      <c r="X6699" s="28">
        <v>507776.0</v>
      </c>
    </row>
    <row r="6700" ht="15.75" customHeight="1">
      <c r="A6700" s="15">
        <v>4594.0</v>
      </c>
      <c r="B6700" s="15" t="s">
        <v>8567</v>
      </c>
      <c r="C6700" s="18">
        <v>42730.0</v>
      </c>
      <c r="D6700" s="18"/>
      <c r="E6700" s="18">
        <f t="shared" si="1"/>
        <v>42733</v>
      </c>
      <c r="F6700" s="15" t="s">
        <v>55</v>
      </c>
      <c r="G6700" s="15" t="s">
        <v>3206</v>
      </c>
      <c r="H6700" s="15" t="s">
        <v>3207</v>
      </c>
      <c r="I6700" s="15" t="s">
        <v>128</v>
      </c>
      <c r="J6700" s="15" t="s">
        <v>60</v>
      </c>
      <c r="L6700" s="15" t="str">
        <f t="array" ref="L6700">_xlfn.XLOOKUP(M6700,reference_province_to_city!$A$2:$A$11,reference_province_to_city!$B$2:$B$11)</f>
        <v>Yogyakarta</v>
      </c>
      <c r="M6700" s="15" t="s">
        <v>18</v>
      </c>
      <c r="N6700" s="15">
        <v>55111.0</v>
      </c>
      <c r="O6700" s="15">
        <f t="array" ref="O6700">_xlfn.XLOOKUP(M6700,reference_postal_code!$B$2:$B$11,reference_postal_code!$A$2:$A$11)</f>
        <v>55111</v>
      </c>
      <c r="P6700" s="15" t="s">
        <v>77</v>
      </c>
      <c r="Q6700" s="15" t="s">
        <v>3585</v>
      </c>
      <c r="R6700" s="15" t="s">
        <v>65</v>
      </c>
      <c r="S6700" s="15" t="s">
        <v>222</v>
      </c>
      <c r="T6700" s="15" t="s">
        <v>3586</v>
      </c>
      <c r="U6700" s="28">
        <v>118500.0</v>
      </c>
      <c r="V6700" s="15">
        <v>2.0</v>
      </c>
      <c r="W6700" s="31">
        <v>0.0</v>
      </c>
      <c r="X6700" s="28">
        <v>30810.0</v>
      </c>
    </row>
    <row r="6701" ht="15.75" customHeight="1">
      <c r="A6701" s="15">
        <v>4596.0</v>
      </c>
      <c r="B6701" s="15" t="s">
        <v>8567</v>
      </c>
      <c r="C6701" s="18">
        <v>42730.0</v>
      </c>
      <c r="D6701" s="18">
        <v>42735.0</v>
      </c>
      <c r="E6701" s="18">
        <f t="shared" si="1"/>
        <v>42735</v>
      </c>
      <c r="F6701" s="15" t="s">
        <v>55</v>
      </c>
      <c r="G6701" s="15" t="s">
        <v>3206</v>
      </c>
      <c r="H6701" s="15" t="s">
        <v>3207</v>
      </c>
      <c r="I6701" s="15" t="s">
        <v>128</v>
      </c>
      <c r="J6701" s="15" t="s">
        <v>60</v>
      </c>
      <c r="K6701" s="15" t="s">
        <v>19</v>
      </c>
      <c r="L6701" s="15" t="str">
        <f t="array" ref="L6701">_xlfn.XLOOKUP(M6701,reference_province_to_city!$A$2:$A$11,reference_province_to_city!$B$2:$B$11)</f>
        <v>Yogyakarta</v>
      </c>
      <c r="M6701" s="15" t="s">
        <v>18</v>
      </c>
      <c r="N6701" s="15">
        <v>55111.0</v>
      </c>
      <c r="O6701" s="15">
        <f t="array" ref="O6701">_xlfn.XLOOKUP(M6701,reference_postal_code!$B$2:$B$11,reference_postal_code!$A$2:$A$11)</f>
        <v>55111</v>
      </c>
      <c r="P6701" s="15" t="s">
        <v>77</v>
      </c>
      <c r="Q6701" s="15" t="s">
        <v>1454</v>
      </c>
      <c r="R6701" s="15" t="s">
        <v>65</v>
      </c>
      <c r="S6701" s="15" t="s">
        <v>93</v>
      </c>
      <c r="T6701" s="15" t="s">
        <v>1455</v>
      </c>
      <c r="U6701" s="28">
        <v>809550.0</v>
      </c>
      <c r="V6701" s="15">
        <v>3.0</v>
      </c>
      <c r="W6701" s="31">
        <v>0.0</v>
      </c>
      <c r="X6701" s="28">
        <v>226674.0</v>
      </c>
    </row>
    <row r="6702" ht="15.75" customHeight="1">
      <c r="A6702" s="15">
        <v>7182.0</v>
      </c>
      <c r="B6702" s="15" t="s">
        <v>8572</v>
      </c>
      <c r="C6702" s="18">
        <v>42731.0</v>
      </c>
      <c r="D6702" s="18">
        <v>42734.0</v>
      </c>
      <c r="E6702" s="18">
        <f t="shared" si="1"/>
        <v>42734</v>
      </c>
      <c r="F6702" s="15" t="s">
        <v>114</v>
      </c>
      <c r="G6702" s="15" t="s">
        <v>2787</v>
      </c>
      <c r="H6702" s="15" t="s">
        <v>2788</v>
      </c>
      <c r="I6702" s="15" t="s">
        <v>59</v>
      </c>
      <c r="J6702" s="15" t="s">
        <v>60</v>
      </c>
      <c r="K6702" s="15" t="s">
        <v>17</v>
      </c>
      <c r="L6702" s="15" t="str">
        <f t="array" ref="L6702">_xlfn.XLOOKUP(M6702,reference_province_to_city!$A$2:$A$11,reference_province_to_city!$B$2:$B$11)</f>
        <v>Semarang</v>
      </c>
      <c r="M6702" s="15" t="s">
        <v>15</v>
      </c>
      <c r="N6702" s="15">
        <v>50111.0</v>
      </c>
      <c r="O6702" s="15">
        <f t="array" ref="O6702">_xlfn.XLOOKUP(M6702,reference_postal_code!$B$2:$B$11,reference_postal_code!$A$2:$A$11)</f>
        <v>50111</v>
      </c>
      <c r="P6702" s="15" t="s">
        <v>77</v>
      </c>
      <c r="Q6702" s="15" t="s">
        <v>6707</v>
      </c>
      <c r="R6702" s="15" t="s">
        <v>110</v>
      </c>
      <c r="S6702" s="15" t="s">
        <v>149</v>
      </c>
      <c r="T6702" s="15" t="s">
        <v>6708</v>
      </c>
      <c r="U6702" s="28">
        <v>600000.0</v>
      </c>
      <c r="V6702" s="15">
        <v>2.0</v>
      </c>
      <c r="W6702" s="31">
        <v>0.2</v>
      </c>
      <c r="X6702" s="28">
        <v>7500.0</v>
      </c>
    </row>
    <row r="6703" ht="15.75" customHeight="1">
      <c r="A6703" s="15">
        <v>8580.0</v>
      </c>
      <c r="B6703" s="15" t="s">
        <v>8573</v>
      </c>
      <c r="C6703" s="18">
        <v>42731.0</v>
      </c>
      <c r="D6703" s="18">
        <v>42737.0</v>
      </c>
      <c r="E6703" s="18">
        <f t="shared" si="1"/>
        <v>42737</v>
      </c>
      <c r="F6703" s="15" t="s">
        <v>55</v>
      </c>
      <c r="G6703" s="15" t="s">
        <v>5808</v>
      </c>
      <c r="H6703" s="15" t="s">
        <v>5809</v>
      </c>
      <c r="I6703" s="15" t="s">
        <v>59</v>
      </c>
      <c r="J6703" s="15" t="s">
        <v>60</v>
      </c>
      <c r="K6703" s="15" t="s">
        <v>26</v>
      </c>
      <c r="L6703" s="15" t="str">
        <f t="array" ref="L6703">_xlfn.XLOOKUP(M6703,reference_province_to_city!$A$2:$A$11,reference_province_to_city!$B$2:$B$11)</f>
        <v>Denpasar</v>
      </c>
      <c r="M6703" s="15" t="s">
        <v>24</v>
      </c>
      <c r="N6703" s="15">
        <v>80231.0</v>
      </c>
      <c r="O6703" s="15">
        <f t="array" ref="O6703">_xlfn.XLOOKUP(M6703,reference_postal_code!$B$2:$B$11,reference_postal_code!$A$2:$A$11)</f>
        <v>80231</v>
      </c>
      <c r="P6703" s="15" t="s">
        <v>63</v>
      </c>
      <c r="Q6703" s="15" t="s">
        <v>1215</v>
      </c>
      <c r="R6703" s="15" t="s">
        <v>65</v>
      </c>
      <c r="S6703" s="15" t="s">
        <v>79</v>
      </c>
      <c r="T6703" s="15" t="s">
        <v>1216</v>
      </c>
      <c r="U6703" s="28">
        <v>39150.0</v>
      </c>
      <c r="V6703" s="15">
        <v>1.0</v>
      </c>
      <c r="W6703" s="31">
        <v>0.0</v>
      </c>
      <c r="X6703" s="28">
        <v>18009.0</v>
      </c>
    </row>
    <row r="6704" ht="15.75" customHeight="1">
      <c r="A6704" s="15">
        <v>8390.0</v>
      </c>
      <c r="B6704" s="15" t="s">
        <v>8574</v>
      </c>
      <c r="C6704" s="18">
        <v>42731.0</v>
      </c>
      <c r="D6704" s="18">
        <v>42734.0</v>
      </c>
      <c r="E6704" s="18">
        <f t="shared" si="1"/>
        <v>42734</v>
      </c>
      <c r="F6704" s="15" t="s">
        <v>125</v>
      </c>
      <c r="G6704" s="15" t="s">
        <v>3694</v>
      </c>
      <c r="H6704" s="15" t="s">
        <v>3695</v>
      </c>
      <c r="I6704" s="15" t="s">
        <v>76</v>
      </c>
      <c r="J6704" s="15" t="s">
        <v>60</v>
      </c>
      <c r="K6704" s="15" t="s">
        <v>29</v>
      </c>
      <c r="L6704" s="15" t="str">
        <f t="array" ref="L6704">_xlfn.XLOOKUP(M6704,reference_province_to_city!$A$2:$A$11,reference_province_to_city!$B$2:$B$11)</f>
        <v>Palembang</v>
      </c>
      <c r="M6704" s="15" t="s">
        <v>13</v>
      </c>
      <c r="N6704" s="15">
        <v>30111.0</v>
      </c>
      <c r="O6704" s="15">
        <f t="array" ref="O6704">_xlfn.XLOOKUP(M6704,reference_postal_code!$B$2:$B$11,reference_postal_code!$A$2:$A$11)</f>
        <v>30111</v>
      </c>
      <c r="P6704" s="15" t="s">
        <v>77</v>
      </c>
      <c r="Q6704" s="15" t="s">
        <v>2466</v>
      </c>
      <c r="R6704" s="15" t="s">
        <v>65</v>
      </c>
      <c r="S6704" s="15" t="s">
        <v>103</v>
      </c>
      <c r="T6704" s="15" t="s">
        <v>2467</v>
      </c>
      <c r="U6704" s="28">
        <v>257760.0</v>
      </c>
      <c r="V6704" s="15">
        <v>6.0</v>
      </c>
      <c r="W6704" s="31">
        <v>0.2</v>
      </c>
      <c r="X6704" s="28">
        <v>93438.0</v>
      </c>
    </row>
    <row r="6705" ht="15.75" customHeight="1">
      <c r="A6705" s="15">
        <v>4439.0</v>
      </c>
      <c r="B6705" s="15" t="s">
        <v>8575</v>
      </c>
      <c r="C6705" s="18">
        <v>42731.0</v>
      </c>
      <c r="D6705" s="18">
        <v>42737.0</v>
      </c>
      <c r="E6705" s="18">
        <f t="shared" si="1"/>
        <v>42737</v>
      </c>
      <c r="F6705" s="15" t="s">
        <v>55</v>
      </c>
      <c r="G6705" s="15" t="s">
        <v>6339</v>
      </c>
      <c r="H6705" s="15" t="s">
        <v>6340</v>
      </c>
      <c r="I6705" s="15" t="s">
        <v>59</v>
      </c>
      <c r="J6705" s="15" t="s">
        <v>60</v>
      </c>
      <c r="K6705" s="15" t="s">
        <v>289</v>
      </c>
      <c r="L6705" s="15" t="str">
        <f t="array" ref="L6705">_xlfn.XLOOKUP(M6705,reference_province_to_city!$A$2:$A$11,reference_province_to_city!$B$2:$B$11)</f>
        <v>Medan</v>
      </c>
      <c r="M6705" s="15" t="s">
        <v>11</v>
      </c>
      <c r="N6705" s="15">
        <v>20111.0</v>
      </c>
      <c r="O6705" s="15">
        <f t="array" ref="O6705">_xlfn.XLOOKUP(M6705,reference_postal_code!$B$2:$B$11,reference_postal_code!$A$2:$A$11)</f>
        <v>20111</v>
      </c>
      <c r="P6705" s="15" t="s">
        <v>77</v>
      </c>
      <c r="Q6705" s="15" t="s">
        <v>4293</v>
      </c>
      <c r="R6705" s="15" t="s">
        <v>65</v>
      </c>
      <c r="S6705" s="15" t="s">
        <v>66</v>
      </c>
      <c r="T6705" s="15" t="s">
        <v>4294</v>
      </c>
      <c r="U6705" s="28">
        <v>155520.0</v>
      </c>
      <c r="V6705" s="15">
        <v>2.0</v>
      </c>
      <c r="W6705" s="31">
        <v>0.2</v>
      </c>
      <c r="X6705" s="28">
        <v>54432.0</v>
      </c>
    </row>
    <row r="6706" ht="15.75" customHeight="1">
      <c r="A6706" s="15">
        <v>8149.0</v>
      </c>
      <c r="B6706" s="15" t="s">
        <v>8576</v>
      </c>
      <c r="C6706" s="18">
        <v>42731.0</v>
      </c>
      <c r="D6706" s="18">
        <v>42735.0</v>
      </c>
      <c r="E6706" s="18">
        <f t="shared" si="1"/>
        <v>42735</v>
      </c>
      <c r="F6706" s="15" t="s">
        <v>55</v>
      </c>
      <c r="G6706" s="15" t="s">
        <v>2310</v>
      </c>
      <c r="H6706" s="15" t="s">
        <v>2311</v>
      </c>
      <c r="I6706" s="15" t="s">
        <v>76</v>
      </c>
      <c r="J6706" s="15" t="s">
        <v>60</v>
      </c>
      <c r="K6706" s="15" t="s">
        <v>10</v>
      </c>
      <c r="L6706" s="15" t="str">
        <f t="array" ref="L6706">_xlfn.XLOOKUP(M6706,reference_province_to_city!$A$2:$A$11,reference_province_to_city!$B$2:$B$11)</f>
        <v>Jakarta</v>
      </c>
      <c r="M6706" s="15" t="s">
        <v>7</v>
      </c>
      <c r="N6706" s="15">
        <v>10110.0</v>
      </c>
      <c r="O6706" s="15">
        <f t="array" ref="O6706">_xlfn.XLOOKUP(M6706,reference_postal_code!$B$2:$B$11,reference_postal_code!$A$2:$A$11)</f>
        <v>10110</v>
      </c>
      <c r="P6706" s="15" t="s">
        <v>117</v>
      </c>
      <c r="Q6706" s="15" t="s">
        <v>1356</v>
      </c>
      <c r="R6706" s="15" t="s">
        <v>65</v>
      </c>
      <c r="S6706" s="15" t="s">
        <v>79</v>
      </c>
      <c r="T6706" s="15" t="s">
        <v>1357</v>
      </c>
      <c r="U6706" s="28">
        <v>302400.0</v>
      </c>
      <c r="V6706" s="15">
        <v>7.0</v>
      </c>
      <c r="W6706" s="31">
        <v>0.0</v>
      </c>
      <c r="X6706" s="28">
        <v>148176.0</v>
      </c>
    </row>
    <row r="6707" ht="15.75" customHeight="1">
      <c r="A6707" s="15">
        <v>2845.0</v>
      </c>
      <c r="B6707" s="15" t="s">
        <v>8577</v>
      </c>
      <c r="C6707" s="18">
        <v>42731.0</v>
      </c>
      <c r="D6707" s="18">
        <v>42735.0</v>
      </c>
      <c r="E6707" s="18">
        <f t="shared" si="1"/>
        <v>42735</v>
      </c>
      <c r="F6707" s="15" t="s">
        <v>55</v>
      </c>
      <c r="G6707" s="15" t="s">
        <v>1505</v>
      </c>
      <c r="H6707" s="15" t="s">
        <v>1506</v>
      </c>
      <c r="I6707" s="15" t="s">
        <v>128</v>
      </c>
      <c r="J6707" s="15" t="s">
        <v>60</v>
      </c>
      <c r="K6707" s="15" t="s">
        <v>10</v>
      </c>
      <c r="L6707" s="15" t="str">
        <f t="array" ref="L6707">_xlfn.XLOOKUP(M6707,reference_province_to_city!$A$2:$A$11,reference_province_to_city!$B$2:$B$11)</f>
        <v>Jakarta</v>
      </c>
      <c r="M6707" s="15" t="s">
        <v>7</v>
      </c>
      <c r="N6707" s="15">
        <v>10110.0</v>
      </c>
      <c r="O6707" s="15">
        <f t="array" ref="O6707">_xlfn.XLOOKUP(M6707,reference_postal_code!$B$2:$B$11,reference_postal_code!$A$2:$A$11)</f>
        <v>10110</v>
      </c>
      <c r="P6707" s="15" t="s">
        <v>117</v>
      </c>
      <c r="Q6707" s="15" t="s">
        <v>5681</v>
      </c>
      <c r="R6707" s="15" t="s">
        <v>106</v>
      </c>
      <c r="S6707" s="15" t="s">
        <v>107</v>
      </c>
      <c r="T6707" s="15" t="s">
        <v>5682</v>
      </c>
      <c r="U6707" s="28">
        <v>1.268232E7</v>
      </c>
      <c r="V6707" s="15">
        <v>8.0</v>
      </c>
      <c r="W6707" s="31">
        <v>0.3</v>
      </c>
      <c r="X6707" s="28">
        <v>-181176.0</v>
      </c>
    </row>
    <row r="6708" ht="15.75" customHeight="1">
      <c r="A6708" s="15">
        <v>4440.0</v>
      </c>
      <c r="B6708" s="15" t="s">
        <v>8575</v>
      </c>
      <c r="C6708" s="18">
        <v>42731.0</v>
      </c>
      <c r="D6708" s="18">
        <v>42737.0</v>
      </c>
      <c r="E6708" s="18">
        <f t="shared" si="1"/>
        <v>42737</v>
      </c>
      <c r="F6708" s="15" t="s">
        <v>55</v>
      </c>
      <c r="G6708" s="15" t="s">
        <v>6339</v>
      </c>
      <c r="H6708" s="15" t="s">
        <v>6340</v>
      </c>
      <c r="I6708" s="15" t="s">
        <v>59</v>
      </c>
      <c r="J6708" s="15" t="s">
        <v>60</v>
      </c>
      <c r="K6708" s="15" t="s">
        <v>28</v>
      </c>
      <c r="L6708" s="15" t="str">
        <f t="array" ref="L6708">_xlfn.XLOOKUP(M6708,reference_province_to_city!$A$2:$A$11,reference_province_to_city!$B$2:$B$11)</f>
        <v>Medan</v>
      </c>
      <c r="M6708" s="15" t="s">
        <v>11</v>
      </c>
      <c r="N6708" s="15">
        <v>20111.0</v>
      </c>
      <c r="O6708" s="15">
        <f t="array" ref="O6708">_xlfn.XLOOKUP(M6708,reference_postal_code!$B$2:$B$11,reference_postal_code!$A$2:$A$11)</f>
        <v>20111</v>
      </c>
      <c r="P6708" s="15" t="s">
        <v>77</v>
      </c>
      <c r="Q6708" s="15" t="s">
        <v>4756</v>
      </c>
      <c r="R6708" s="15" t="s">
        <v>65</v>
      </c>
      <c r="S6708" s="15" t="s">
        <v>66</v>
      </c>
      <c r="T6708" s="15" t="s">
        <v>4757</v>
      </c>
      <c r="U6708" s="28">
        <v>355200.0</v>
      </c>
      <c r="V6708" s="15">
        <v>4.0</v>
      </c>
      <c r="W6708" s="31">
        <v>0.2</v>
      </c>
      <c r="X6708" s="28">
        <v>111000.0</v>
      </c>
    </row>
    <row r="6709" ht="15.75" customHeight="1">
      <c r="A6709" s="15">
        <v>8724.0</v>
      </c>
      <c r="B6709" s="15" t="s">
        <v>8578</v>
      </c>
      <c r="C6709" s="18">
        <v>42733.0</v>
      </c>
      <c r="D6709" s="18">
        <v>42735.0</v>
      </c>
      <c r="E6709" s="18">
        <f t="shared" si="1"/>
        <v>42735</v>
      </c>
      <c r="F6709" s="15" t="s">
        <v>114</v>
      </c>
      <c r="G6709" s="15" t="s">
        <v>1321</v>
      </c>
      <c r="H6709" s="15" t="s">
        <v>1322</v>
      </c>
      <c r="I6709" s="15" t="s">
        <v>76</v>
      </c>
      <c r="J6709" s="15" t="s">
        <v>60</v>
      </c>
      <c r="K6709" s="15" t="s">
        <v>22</v>
      </c>
      <c r="L6709" s="15" t="str">
        <f t="array" ref="L6709">_xlfn.XLOOKUP(M6709,reference_province_to_city!$A$2:$A$11,reference_province_to_city!$B$2:$B$11)</f>
        <v>Surabaya</v>
      </c>
      <c r="M6709" s="15" t="s">
        <v>20</v>
      </c>
      <c r="N6709" s="15">
        <v>60231.0</v>
      </c>
      <c r="O6709" s="15">
        <f t="array" ref="O6709">_xlfn.XLOOKUP(M6709,reference_postal_code!$B$2:$B$11,reference_postal_code!$A$2:$A$11)</f>
        <v>60231</v>
      </c>
      <c r="P6709" s="15" t="s">
        <v>166</v>
      </c>
      <c r="Q6709" s="15" t="s">
        <v>997</v>
      </c>
      <c r="R6709" s="15" t="s">
        <v>65</v>
      </c>
      <c r="S6709" s="15" t="s">
        <v>66</v>
      </c>
      <c r="T6709" s="15" t="s">
        <v>998</v>
      </c>
      <c r="U6709" s="28">
        <v>561120.0</v>
      </c>
      <c r="V6709" s="15">
        <v>7.0</v>
      </c>
      <c r="W6709" s="31">
        <v>0.2</v>
      </c>
      <c r="X6709" s="28">
        <v>196392.0</v>
      </c>
    </row>
    <row r="6710" ht="15.75" customHeight="1">
      <c r="A6710" s="15">
        <v>8725.0</v>
      </c>
      <c r="B6710" s="15" t="s">
        <v>8578</v>
      </c>
      <c r="C6710" s="18">
        <v>42733.0</v>
      </c>
      <c r="D6710" s="18">
        <v>42735.0</v>
      </c>
      <c r="E6710" s="18">
        <f t="shared" si="1"/>
        <v>42735</v>
      </c>
      <c r="F6710" s="15" t="s">
        <v>114</v>
      </c>
      <c r="G6710" s="15" t="s">
        <v>1321</v>
      </c>
      <c r="H6710" s="15" t="s">
        <v>1322</v>
      </c>
      <c r="I6710" s="15" t="s">
        <v>76</v>
      </c>
      <c r="J6710" s="15" t="s">
        <v>60</v>
      </c>
      <c r="K6710" s="15" t="s">
        <v>22</v>
      </c>
      <c r="L6710" s="15" t="str">
        <f t="array" ref="L6710">_xlfn.XLOOKUP(M6710,reference_province_to_city!$A$2:$A$11,reference_province_to_city!$B$2:$B$11)</f>
        <v>Surabaya</v>
      </c>
      <c r="M6710" s="15" t="s">
        <v>20</v>
      </c>
      <c r="N6710" s="15">
        <v>60231.0</v>
      </c>
      <c r="O6710" s="15">
        <f t="array" ref="O6710">_xlfn.XLOOKUP(M6710,reference_postal_code!$B$2:$B$11,reference_postal_code!$A$2:$A$11)</f>
        <v>60231</v>
      </c>
      <c r="P6710" s="15" t="s">
        <v>166</v>
      </c>
      <c r="Q6710" s="15" t="s">
        <v>4405</v>
      </c>
      <c r="R6710" s="15" t="s">
        <v>65</v>
      </c>
      <c r="S6710" s="15" t="s">
        <v>66</v>
      </c>
      <c r="T6710" s="15" t="s">
        <v>4406</v>
      </c>
      <c r="U6710" s="28">
        <v>380160.0</v>
      </c>
      <c r="V6710" s="15">
        <v>6.0</v>
      </c>
      <c r="W6710" s="31">
        <v>0.2</v>
      </c>
      <c r="X6710" s="28">
        <v>133056.0</v>
      </c>
    </row>
    <row r="6711" ht="15.75" customHeight="1">
      <c r="A6711" s="15">
        <v>8763.0</v>
      </c>
      <c r="B6711" s="15" t="s">
        <v>8579</v>
      </c>
      <c r="C6711" s="18">
        <v>42733.0</v>
      </c>
      <c r="D6711" s="18">
        <v>42737.0</v>
      </c>
      <c r="E6711" s="18">
        <f t="shared" si="1"/>
        <v>42737</v>
      </c>
      <c r="F6711" s="15" t="s">
        <v>55</v>
      </c>
      <c r="G6711" s="15" t="s">
        <v>1889</v>
      </c>
      <c r="H6711" s="15" t="s">
        <v>1890</v>
      </c>
      <c r="I6711" s="15" t="s">
        <v>59</v>
      </c>
      <c r="J6711" s="15" t="s">
        <v>60</v>
      </c>
      <c r="K6711" s="15" t="s">
        <v>541</v>
      </c>
      <c r="L6711" s="15" t="str">
        <f t="array" ref="L6711">_xlfn.XLOOKUP(M6711,reference_province_to_city!$A$2:$A$11,reference_province_to_city!$B$2:$B$11)</f>
        <v>Medan</v>
      </c>
      <c r="M6711" s="15" t="s">
        <v>11</v>
      </c>
      <c r="N6711" s="15">
        <v>20111.0</v>
      </c>
      <c r="O6711" s="15">
        <f t="array" ref="O6711">_xlfn.XLOOKUP(M6711,reference_postal_code!$B$2:$B$11,reference_postal_code!$A$2:$A$11)</f>
        <v>20111</v>
      </c>
      <c r="P6711" s="15" t="s">
        <v>77</v>
      </c>
      <c r="Q6711" s="15" t="s">
        <v>3210</v>
      </c>
      <c r="R6711" s="15" t="s">
        <v>65</v>
      </c>
      <c r="S6711" s="15" t="s">
        <v>87</v>
      </c>
      <c r="T6711" s="15" t="s">
        <v>3211</v>
      </c>
      <c r="U6711" s="28">
        <v>210450.0</v>
      </c>
      <c r="V6711" s="15">
        <v>1.0</v>
      </c>
      <c r="W6711" s="31">
        <v>0.0</v>
      </c>
      <c r="X6711" s="28">
        <v>61030.0</v>
      </c>
    </row>
    <row r="6712" ht="15.75" customHeight="1">
      <c r="A6712" s="15">
        <v>2643.0</v>
      </c>
      <c r="B6712" s="15" t="s">
        <v>8580</v>
      </c>
      <c r="C6712" s="18">
        <v>42733.0</v>
      </c>
      <c r="D6712" s="18">
        <v>42734.0</v>
      </c>
      <c r="E6712" s="18">
        <f t="shared" si="1"/>
        <v>42734</v>
      </c>
      <c r="F6712" s="15" t="s">
        <v>125</v>
      </c>
      <c r="G6712" s="15" t="s">
        <v>653</v>
      </c>
      <c r="H6712" s="15" t="s">
        <v>654</v>
      </c>
      <c r="I6712" s="15" t="s">
        <v>59</v>
      </c>
      <c r="J6712" s="15" t="s">
        <v>60</v>
      </c>
      <c r="K6712" s="15" t="s">
        <v>26</v>
      </c>
      <c r="L6712" s="15" t="str">
        <f t="array" ref="L6712">_xlfn.XLOOKUP(M6712,reference_province_to_city!$A$2:$A$11,reference_province_to_city!$B$2:$B$11)</f>
        <v>Denpasar</v>
      </c>
      <c r="M6712" s="15" t="s">
        <v>24</v>
      </c>
      <c r="N6712" s="15">
        <v>80231.0</v>
      </c>
      <c r="O6712" s="15">
        <f t="array" ref="O6712">_xlfn.XLOOKUP(M6712,reference_postal_code!$B$2:$B$11,reference_postal_code!$A$2:$A$11)</f>
        <v>80231</v>
      </c>
      <c r="P6712" s="15" t="s">
        <v>63</v>
      </c>
      <c r="Q6712" s="15" t="s">
        <v>2512</v>
      </c>
      <c r="R6712" s="15" t="s">
        <v>65</v>
      </c>
      <c r="S6712" s="15" t="s">
        <v>66</v>
      </c>
      <c r="T6712" s="15" t="s">
        <v>2513</v>
      </c>
      <c r="U6712" s="28">
        <v>2790720.0</v>
      </c>
      <c r="V6712" s="15">
        <v>6.0</v>
      </c>
      <c r="W6712" s="31">
        <v>0.2</v>
      </c>
      <c r="X6712" s="28">
        <v>1011636.0</v>
      </c>
    </row>
    <row r="6713" ht="15.75" customHeight="1">
      <c r="A6713" s="15">
        <v>4155.0</v>
      </c>
      <c r="B6713" s="15" t="s">
        <v>8581</v>
      </c>
      <c r="C6713" s="18">
        <v>42733.0</v>
      </c>
      <c r="D6713" s="18">
        <v>42738.0</v>
      </c>
      <c r="E6713" s="18">
        <f t="shared" si="1"/>
        <v>42738</v>
      </c>
      <c r="F6713" s="15" t="s">
        <v>55</v>
      </c>
      <c r="G6713" s="15" t="s">
        <v>5209</v>
      </c>
      <c r="H6713" s="15" t="s">
        <v>5210</v>
      </c>
      <c r="I6713" s="15" t="s">
        <v>128</v>
      </c>
      <c r="J6713" s="15" t="s">
        <v>60</v>
      </c>
      <c r="K6713" s="15" t="s">
        <v>983</v>
      </c>
      <c r="L6713" s="15" t="str">
        <f t="array" ref="L6713">_xlfn.XLOOKUP(M6713,reference_province_to_city!$A$2:$A$11,reference_province_to_city!$B$2:$B$11)</f>
        <v>Surabaya</v>
      </c>
      <c r="M6713" s="15" t="s">
        <v>20</v>
      </c>
      <c r="N6713" s="15">
        <v>60231.0</v>
      </c>
      <c r="O6713" s="15">
        <f t="array" ref="O6713">_xlfn.XLOOKUP(M6713,reference_postal_code!$B$2:$B$11,reference_postal_code!$A$2:$A$11)</f>
        <v>60231</v>
      </c>
      <c r="P6713" s="15" t="s">
        <v>166</v>
      </c>
      <c r="Q6713" s="15" t="s">
        <v>5940</v>
      </c>
      <c r="R6713" s="15" t="s">
        <v>65</v>
      </c>
      <c r="S6713" s="15" t="s">
        <v>83</v>
      </c>
      <c r="T6713" s="15" t="s">
        <v>5941</v>
      </c>
      <c r="U6713" s="28">
        <v>571320.0</v>
      </c>
      <c r="V6713" s="15">
        <v>4.0</v>
      </c>
      <c r="W6713" s="31">
        <v>0.7</v>
      </c>
      <c r="X6713" s="28">
        <v>-418968.0</v>
      </c>
    </row>
    <row r="6714" ht="15.75" customHeight="1">
      <c r="A6714" s="15">
        <v>5423.0</v>
      </c>
      <c r="B6714" s="15" t="s">
        <v>8582</v>
      </c>
      <c r="C6714" s="18">
        <v>42733.0</v>
      </c>
      <c r="D6714" s="18">
        <v>42737.0</v>
      </c>
      <c r="E6714" s="18">
        <f t="shared" si="1"/>
        <v>42737</v>
      </c>
      <c r="F6714" s="15" t="s">
        <v>55</v>
      </c>
      <c r="G6714" s="15" t="s">
        <v>7565</v>
      </c>
      <c r="H6714" s="15" t="s">
        <v>7566</v>
      </c>
      <c r="I6714" s="15" t="s">
        <v>59</v>
      </c>
      <c r="J6714" s="15" t="s">
        <v>60</v>
      </c>
      <c r="K6714" s="15" t="s">
        <v>31</v>
      </c>
      <c r="L6714" s="15" t="str">
        <f t="array" ref="L6714">_xlfn.XLOOKUP(M6714,reference_province_to_city!$A$2:$A$11,reference_province_to_city!$B$2:$B$11)</f>
        <v>Balikpapan</v>
      </c>
      <c r="M6714" s="15" t="s">
        <v>21</v>
      </c>
      <c r="N6714" s="15">
        <v>76114.0</v>
      </c>
      <c r="O6714" s="15">
        <f t="array" ref="O6714">_xlfn.XLOOKUP(M6714,reference_postal_code!$B$2:$B$11,reference_postal_code!$A$2:$A$11)</f>
        <v>76114</v>
      </c>
      <c r="P6714" s="15" t="s">
        <v>166</v>
      </c>
      <c r="Q6714" s="15" t="s">
        <v>2643</v>
      </c>
      <c r="R6714" s="15" t="s">
        <v>65</v>
      </c>
      <c r="S6714" s="15" t="s">
        <v>83</v>
      </c>
      <c r="T6714" s="15" t="s">
        <v>2644</v>
      </c>
      <c r="U6714" s="28">
        <v>168480.0</v>
      </c>
      <c r="V6714" s="15">
        <v>3.0</v>
      </c>
      <c r="W6714" s="31">
        <v>0.2</v>
      </c>
      <c r="X6714" s="28">
        <v>58968.0</v>
      </c>
    </row>
    <row r="6715" ht="15.75" customHeight="1">
      <c r="A6715" s="15">
        <v>8764.0</v>
      </c>
      <c r="B6715" s="15" t="s">
        <v>8579</v>
      </c>
      <c r="C6715" s="18">
        <v>42733.0</v>
      </c>
      <c r="D6715" s="18">
        <v>42737.0</v>
      </c>
      <c r="E6715" s="18">
        <f t="shared" si="1"/>
        <v>42737</v>
      </c>
      <c r="F6715" s="15" t="s">
        <v>55</v>
      </c>
      <c r="G6715" s="15" t="s">
        <v>1889</v>
      </c>
      <c r="H6715" s="15" t="s">
        <v>1890</v>
      </c>
      <c r="I6715" s="15" t="s">
        <v>59</v>
      </c>
      <c r="J6715" s="15" t="s">
        <v>60</v>
      </c>
      <c r="K6715" s="15" t="s">
        <v>28</v>
      </c>
      <c r="L6715" s="15" t="str">
        <f t="array" ref="L6715">_xlfn.XLOOKUP(M6715,reference_province_to_city!$A$2:$A$11,reference_province_to_city!$B$2:$B$11)</f>
        <v>Medan</v>
      </c>
      <c r="M6715" s="15" t="s">
        <v>11</v>
      </c>
      <c r="N6715" s="15">
        <v>20111.0</v>
      </c>
      <c r="O6715" s="15">
        <f t="array" ref="O6715">_xlfn.XLOOKUP(M6715,reference_postal_code!$B$2:$B$11,reference_postal_code!$A$2:$A$11)</f>
        <v>20111</v>
      </c>
      <c r="P6715" s="15" t="s">
        <v>77</v>
      </c>
      <c r="Q6715" s="15" t="s">
        <v>5386</v>
      </c>
      <c r="R6715" s="15" t="s">
        <v>65</v>
      </c>
      <c r="S6715" s="15" t="s">
        <v>226</v>
      </c>
      <c r="T6715" s="15" t="s">
        <v>5387</v>
      </c>
      <c r="U6715" s="28">
        <v>419400.0</v>
      </c>
      <c r="V6715" s="15">
        <v>2.0</v>
      </c>
      <c r="W6715" s="31">
        <v>0.0</v>
      </c>
      <c r="X6715" s="28">
        <v>109044.0</v>
      </c>
    </row>
    <row r="6716" ht="15.75" customHeight="1">
      <c r="A6716" s="15">
        <v>5363.0</v>
      </c>
      <c r="B6716" s="15" t="s">
        <v>8583</v>
      </c>
      <c r="C6716" s="18">
        <v>42733.0</v>
      </c>
      <c r="D6716" s="18">
        <v>42737.0</v>
      </c>
      <c r="E6716" s="18">
        <f t="shared" si="1"/>
        <v>42737</v>
      </c>
      <c r="F6716" s="15" t="s">
        <v>55</v>
      </c>
      <c r="G6716" s="15" t="s">
        <v>866</v>
      </c>
      <c r="H6716" s="15" t="s">
        <v>867</v>
      </c>
      <c r="I6716" s="15" t="s">
        <v>59</v>
      </c>
      <c r="J6716" s="15" t="s">
        <v>60</v>
      </c>
      <c r="K6716" s="15" t="s">
        <v>28</v>
      </c>
      <c r="L6716" s="15" t="str">
        <f t="array" ref="L6716">_xlfn.XLOOKUP(M6716,reference_province_to_city!$A$2:$A$11,reference_province_to_city!$B$2:$B$11)</f>
        <v>Medan</v>
      </c>
      <c r="M6716" s="15" t="s">
        <v>11</v>
      </c>
      <c r="N6716" s="15">
        <v>20111.0</v>
      </c>
      <c r="O6716" s="15">
        <f t="array" ref="O6716">_xlfn.XLOOKUP(M6716,reference_postal_code!$B$2:$B$11,reference_postal_code!$A$2:$A$11)</f>
        <v>20111</v>
      </c>
      <c r="P6716" s="15" t="s">
        <v>77</v>
      </c>
      <c r="Q6716" s="15" t="s">
        <v>4681</v>
      </c>
      <c r="R6716" s="15" t="s">
        <v>106</v>
      </c>
      <c r="S6716" s="15" t="s">
        <v>139</v>
      </c>
      <c r="T6716" s="15" t="s">
        <v>4682</v>
      </c>
      <c r="U6716" s="28">
        <v>1058400.0</v>
      </c>
      <c r="V6716" s="15">
        <v>6.0</v>
      </c>
      <c r="W6716" s="31">
        <v>0.0</v>
      </c>
      <c r="X6716" s="28">
        <v>359856.0</v>
      </c>
    </row>
    <row r="6717" ht="15.75" customHeight="1">
      <c r="A6717" s="15">
        <v>5364.0</v>
      </c>
      <c r="B6717" s="15" t="s">
        <v>8583</v>
      </c>
      <c r="C6717" s="18">
        <v>42733.0</v>
      </c>
      <c r="D6717" s="18">
        <v>42737.0</v>
      </c>
      <c r="E6717" s="18">
        <f t="shared" si="1"/>
        <v>42737</v>
      </c>
      <c r="F6717" s="15" t="s">
        <v>55</v>
      </c>
      <c r="G6717" s="15" t="s">
        <v>866</v>
      </c>
      <c r="H6717" s="15" t="s">
        <v>867</v>
      </c>
      <c r="I6717" s="15" t="s">
        <v>59</v>
      </c>
      <c r="J6717" s="15" t="s">
        <v>60</v>
      </c>
      <c r="K6717" s="15" t="s">
        <v>28</v>
      </c>
      <c r="L6717" s="15" t="str">
        <f t="array" ref="L6717">_xlfn.XLOOKUP(M6717,reference_province_to_city!$A$2:$A$11,reference_province_to_city!$B$2:$B$11)</f>
        <v>Medan</v>
      </c>
      <c r="M6717" s="15" t="s">
        <v>11</v>
      </c>
      <c r="N6717" s="15">
        <v>20111.0</v>
      </c>
      <c r="O6717" s="15">
        <f t="array" ref="O6717">_xlfn.XLOOKUP(M6717,reference_postal_code!$B$2:$B$11,reference_postal_code!$A$2:$A$11)</f>
        <v>20111</v>
      </c>
      <c r="P6717" s="15" t="s">
        <v>77</v>
      </c>
      <c r="Q6717" s="15" t="s">
        <v>448</v>
      </c>
      <c r="R6717" s="15" t="s">
        <v>65</v>
      </c>
      <c r="S6717" s="15" t="s">
        <v>222</v>
      </c>
      <c r="T6717" s="15" t="s">
        <v>449</v>
      </c>
      <c r="U6717" s="28">
        <v>1229400.0</v>
      </c>
      <c r="V6717" s="15">
        <v>2.0</v>
      </c>
      <c r="W6717" s="31">
        <v>0.0</v>
      </c>
      <c r="X6717" s="28">
        <v>344232.0</v>
      </c>
    </row>
    <row r="6718" ht="15.75" customHeight="1">
      <c r="A6718" s="15">
        <v>2415.0</v>
      </c>
      <c r="B6718" s="15" t="s">
        <v>8584</v>
      </c>
      <c r="C6718" s="18">
        <v>42733.0</v>
      </c>
      <c r="D6718" s="18">
        <v>42737.0</v>
      </c>
      <c r="E6718" s="18">
        <f t="shared" si="1"/>
        <v>42737</v>
      </c>
      <c r="F6718" s="15" t="s">
        <v>55</v>
      </c>
      <c r="G6718" s="15" t="s">
        <v>467</v>
      </c>
      <c r="H6718" s="15" t="s">
        <v>468</v>
      </c>
      <c r="I6718" s="15" t="s">
        <v>59</v>
      </c>
      <c r="J6718" s="15" t="s">
        <v>60</v>
      </c>
      <c r="K6718" s="15" t="s">
        <v>10</v>
      </c>
      <c r="L6718" s="15" t="str">
        <f t="array" ref="L6718">_xlfn.XLOOKUP(M6718,reference_province_to_city!$A$2:$A$11,reference_province_to_city!$B$2:$B$11)</f>
        <v>Jakarta</v>
      </c>
      <c r="M6718" s="15" t="s">
        <v>7</v>
      </c>
      <c r="N6718" s="15">
        <v>10110.0</v>
      </c>
      <c r="O6718" s="15">
        <f t="array" ref="O6718">_xlfn.XLOOKUP(M6718,reference_postal_code!$B$2:$B$11,reference_postal_code!$A$2:$A$11)</f>
        <v>10110</v>
      </c>
      <c r="P6718" s="15" t="s">
        <v>117</v>
      </c>
      <c r="Q6718" s="15" t="s">
        <v>4202</v>
      </c>
      <c r="R6718" s="15" t="s">
        <v>106</v>
      </c>
      <c r="S6718" s="15" t="s">
        <v>107</v>
      </c>
      <c r="T6718" s="15" t="s">
        <v>4203</v>
      </c>
      <c r="U6718" s="28">
        <v>1.131675E7</v>
      </c>
      <c r="V6718" s="15">
        <v>5.0</v>
      </c>
      <c r="W6718" s="31">
        <v>0.0</v>
      </c>
      <c r="X6718" s="28">
        <v>905340.0</v>
      </c>
    </row>
    <row r="6719" ht="15.75" customHeight="1">
      <c r="A6719" s="15">
        <v>4156.0</v>
      </c>
      <c r="B6719" s="15" t="s">
        <v>8581</v>
      </c>
      <c r="C6719" s="18">
        <v>42733.0</v>
      </c>
      <c r="D6719" s="18">
        <v>42738.0</v>
      </c>
      <c r="E6719" s="18">
        <f t="shared" si="1"/>
        <v>42738</v>
      </c>
      <c r="F6719" s="15" t="s">
        <v>55</v>
      </c>
      <c r="G6719" s="15" t="s">
        <v>5209</v>
      </c>
      <c r="H6719" s="15" t="s">
        <v>5210</v>
      </c>
      <c r="I6719" s="15" t="s">
        <v>128</v>
      </c>
      <c r="J6719" s="15" t="s">
        <v>60</v>
      </c>
      <c r="K6719" s="15" t="s">
        <v>22</v>
      </c>
      <c r="L6719" s="15" t="str">
        <f t="array" ref="L6719">_xlfn.XLOOKUP(M6719,reference_province_to_city!$A$2:$A$11,reference_province_to_city!$B$2:$B$11)</f>
        <v>Surabaya</v>
      </c>
      <c r="M6719" s="15" t="s">
        <v>20</v>
      </c>
      <c r="N6719" s="15">
        <v>60231.0</v>
      </c>
      <c r="O6719" s="15">
        <f t="array" ref="O6719">_xlfn.XLOOKUP(M6719,reference_postal_code!$B$2:$B$11,reference_postal_code!$A$2:$A$11)</f>
        <v>60231</v>
      </c>
      <c r="P6719" s="15" t="s">
        <v>166</v>
      </c>
      <c r="Q6719" s="15" t="s">
        <v>994</v>
      </c>
      <c r="R6719" s="15" t="s">
        <v>65</v>
      </c>
      <c r="S6719" s="15" t="s">
        <v>83</v>
      </c>
      <c r="T6719" s="15" t="s">
        <v>995</v>
      </c>
      <c r="U6719" s="28">
        <v>42120.0</v>
      </c>
      <c r="V6719" s="15">
        <v>3.0</v>
      </c>
      <c r="W6719" s="31">
        <v>0.7</v>
      </c>
      <c r="X6719" s="28">
        <v>-29484.0</v>
      </c>
    </row>
    <row r="6720" ht="15.75" customHeight="1">
      <c r="A6720" s="15">
        <v>7063.0</v>
      </c>
      <c r="B6720" s="15" t="s">
        <v>8585</v>
      </c>
      <c r="C6720" s="18">
        <v>42733.0</v>
      </c>
      <c r="D6720" s="18">
        <v>42735.0</v>
      </c>
      <c r="E6720" s="18">
        <f t="shared" si="1"/>
        <v>42735</v>
      </c>
      <c r="F6720" s="15" t="s">
        <v>114</v>
      </c>
      <c r="G6720" s="15" t="s">
        <v>2408</v>
      </c>
      <c r="H6720" s="15" t="s">
        <v>2409</v>
      </c>
      <c r="I6720" s="15" t="s">
        <v>59</v>
      </c>
      <c r="J6720" s="15" t="s">
        <v>60</v>
      </c>
      <c r="K6720" s="15" t="s">
        <v>26</v>
      </c>
      <c r="L6720" s="15" t="str">
        <f t="array" ref="L6720">_xlfn.XLOOKUP(M6720,reference_province_to_city!$A$2:$A$11,reference_province_to_city!$B$2:$B$11)</f>
        <v>Denpasar</v>
      </c>
      <c r="M6720" s="15" t="s">
        <v>24</v>
      </c>
      <c r="N6720" s="15">
        <v>80231.0</v>
      </c>
      <c r="O6720" s="15">
        <f t="array" ref="O6720">_xlfn.XLOOKUP(M6720,reference_postal_code!$B$2:$B$11,reference_postal_code!$A$2:$A$11)</f>
        <v>80231</v>
      </c>
      <c r="P6720" s="15" t="s">
        <v>63</v>
      </c>
      <c r="Q6720" s="15" t="s">
        <v>4110</v>
      </c>
      <c r="R6720" s="15" t="s">
        <v>65</v>
      </c>
      <c r="S6720" s="15" t="s">
        <v>173</v>
      </c>
      <c r="T6720" s="15" t="s">
        <v>4111</v>
      </c>
      <c r="U6720" s="28">
        <v>416880.0</v>
      </c>
      <c r="V6720" s="15">
        <v>3.0</v>
      </c>
      <c r="W6720" s="31">
        <v>0.2</v>
      </c>
      <c r="X6720" s="28">
        <v>156330.0</v>
      </c>
    </row>
    <row r="6721" ht="15.75" customHeight="1">
      <c r="A6721" s="15">
        <v>5761.0</v>
      </c>
      <c r="B6721" s="15" t="s">
        <v>8586</v>
      </c>
      <c r="C6721" s="18">
        <v>42734.0</v>
      </c>
      <c r="D6721" s="18">
        <v>42734.0</v>
      </c>
      <c r="E6721" s="18">
        <f t="shared" si="1"/>
        <v>42734</v>
      </c>
      <c r="F6721" s="15" t="s">
        <v>466</v>
      </c>
      <c r="G6721" s="15" t="s">
        <v>3312</v>
      </c>
      <c r="H6721" s="15" t="s">
        <v>3313</v>
      </c>
      <c r="I6721" s="15" t="s">
        <v>76</v>
      </c>
      <c r="J6721" s="15" t="s">
        <v>60</v>
      </c>
      <c r="K6721" s="15" t="s">
        <v>1832</v>
      </c>
      <c r="L6721" s="15" t="str">
        <f t="array" ref="L6721">_xlfn.XLOOKUP(M6721,reference_province_to_city!$A$2:$A$11,reference_province_to_city!$B$2:$B$11)</f>
        <v>Yogyakarta</v>
      </c>
      <c r="M6721" s="15" t="s">
        <v>18</v>
      </c>
      <c r="N6721" s="15">
        <v>55111.0</v>
      </c>
      <c r="O6721" s="15">
        <f t="array" ref="O6721">_xlfn.XLOOKUP(M6721,reference_postal_code!$B$2:$B$11,reference_postal_code!$A$2:$A$11)</f>
        <v>55111</v>
      </c>
      <c r="P6721" s="15" t="s">
        <v>77</v>
      </c>
      <c r="Q6721" s="15" t="s">
        <v>5758</v>
      </c>
      <c r="R6721" s="15" t="s">
        <v>65</v>
      </c>
      <c r="S6721" s="15" t="s">
        <v>83</v>
      </c>
      <c r="T6721" s="15" t="s">
        <v>5759</v>
      </c>
      <c r="U6721" s="28">
        <v>95760.0</v>
      </c>
      <c r="V6721" s="15">
        <v>1.0</v>
      </c>
      <c r="W6721" s="31">
        <v>0.2</v>
      </c>
      <c r="X6721" s="28">
        <v>32319.0</v>
      </c>
    </row>
    <row r="6722" ht="15.75" customHeight="1">
      <c r="A6722" s="15">
        <v>7562.0</v>
      </c>
      <c r="B6722" s="15" t="s">
        <v>8587</v>
      </c>
      <c r="C6722" s="18">
        <v>42734.0</v>
      </c>
      <c r="D6722" s="18">
        <v>42736.0</v>
      </c>
      <c r="E6722" s="18">
        <f t="shared" si="1"/>
        <v>42736</v>
      </c>
      <c r="F6722" s="15" t="s">
        <v>125</v>
      </c>
      <c r="G6722" s="15" t="s">
        <v>178</v>
      </c>
      <c r="H6722" s="15" t="s">
        <v>179</v>
      </c>
      <c r="I6722" s="15" t="s">
        <v>59</v>
      </c>
      <c r="J6722" s="15" t="s">
        <v>60</v>
      </c>
      <c r="K6722" s="15" t="s">
        <v>19</v>
      </c>
      <c r="L6722" s="15" t="str">
        <f t="array" ref="L6722">_xlfn.XLOOKUP(M6722,reference_province_to_city!$A$2:$A$11,reference_province_to_city!$B$2:$B$11)</f>
        <v>Yogyakarta</v>
      </c>
      <c r="M6722" s="15" t="s">
        <v>18</v>
      </c>
      <c r="N6722" s="15">
        <v>55111.0</v>
      </c>
      <c r="O6722" s="15">
        <f t="array" ref="O6722">_xlfn.XLOOKUP(M6722,reference_postal_code!$B$2:$B$11,reference_postal_code!$A$2:$A$11)</f>
        <v>55111</v>
      </c>
      <c r="P6722" s="15" t="s">
        <v>77</v>
      </c>
      <c r="Q6722" s="15" t="s">
        <v>2026</v>
      </c>
      <c r="R6722" s="15" t="s">
        <v>106</v>
      </c>
      <c r="S6722" s="15" t="s">
        <v>107</v>
      </c>
      <c r="T6722" s="15" t="s">
        <v>2027</v>
      </c>
      <c r="U6722" s="28">
        <v>2561790.0</v>
      </c>
      <c r="V6722" s="15">
        <v>1.0</v>
      </c>
      <c r="W6722" s="31">
        <v>0.3</v>
      </c>
      <c r="X6722" s="28">
        <v>0.0</v>
      </c>
    </row>
    <row r="6723" ht="15.75" customHeight="1">
      <c r="A6723" s="15">
        <v>4762.0</v>
      </c>
      <c r="B6723" s="15" t="s">
        <v>8588</v>
      </c>
      <c r="C6723" s="18">
        <v>42734.0</v>
      </c>
      <c r="D6723" s="18">
        <v>42739.0</v>
      </c>
      <c r="E6723" s="18">
        <f t="shared" si="1"/>
        <v>42739</v>
      </c>
      <c r="F6723" s="15" t="s">
        <v>55</v>
      </c>
      <c r="G6723" s="15" t="s">
        <v>1846</v>
      </c>
      <c r="H6723" s="15" t="s">
        <v>1847</v>
      </c>
      <c r="I6723" s="15" t="s">
        <v>59</v>
      </c>
      <c r="J6723" s="15" t="s">
        <v>60</v>
      </c>
      <c r="K6723" s="15" t="s">
        <v>31</v>
      </c>
      <c r="L6723" s="15" t="str">
        <f t="array" ref="L6723">_xlfn.XLOOKUP(M6723,reference_province_to_city!$A$2:$A$11,reference_province_to_city!$B$2:$B$11)</f>
        <v>Balikpapan</v>
      </c>
      <c r="M6723" s="15" t="s">
        <v>21</v>
      </c>
      <c r="N6723" s="15">
        <v>76114.0</v>
      </c>
      <c r="O6723" s="15">
        <f t="array" ref="O6723">_xlfn.XLOOKUP(M6723,reference_postal_code!$B$2:$B$11,reference_postal_code!$A$2:$A$11)</f>
        <v>76114</v>
      </c>
      <c r="P6723" s="15" t="s">
        <v>166</v>
      </c>
      <c r="Q6723" s="15" t="s">
        <v>4555</v>
      </c>
      <c r="R6723" s="15" t="s">
        <v>65</v>
      </c>
      <c r="S6723" s="15" t="s">
        <v>79</v>
      </c>
      <c r="T6723" s="15" t="s">
        <v>4556</v>
      </c>
      <c r="U6723" s="28">
        <v>88560.0</v>
      </c>
      <c r="V6723" s="15">
        <v>2.0</v>
      </c>
      <c r="W6723" s="31">
        <v>0.2</v>
      </c>
      <c r="X6723" s="28">
        <v>29889.0</v>
      </c>
    </row>
    <row r="6724" ht="15.75" customHeight="1">
      <c r="A6724" s="15">
        <v>4763.0</v>
      </c>
      <c r="B6724" s="15" t="s">
        <v>8588</v>
      </c>
      <c r="C6724" s="18">
        <v>42734.0</v>
      </c>
      <c r="D6724" s="18">
        <v>42739.0</v>
      </c>
      <c r="E6724" s="18">
        <f t="shared" si="1"/>
        <v>42739</v>
      </c>
      <c r="F6724" s="15" t="s">
        <v>55</v>
      </c>
      <c r="G6724" s="15" t="s">
        <v>1846</v>
      </c>
      <c r="H6724" s="15" t="s">
        <v>1847</v>
      </c>
      <c r="I6724" s="15" t="s">
        <v>59</v>
      </c>
      <c r="J6724" s="15" t="s">
        <v>60</v>
      </c>
      <c r="K6724" s="15" t="s">
        <v>31</v>
      </c>
      <c r="L6724" s="15" t="str">
        <f t="array" ref="L6724">_xlfn.XLOOKUP(M6724,reference_province_to_city!$A$2:$A$11,reference_province_to_city!$B$2:$B$11)</f>
        <v>Balikpapan</v>
      </c>
      <c r="M6724" s="15" t="s">
        <v>21</v>
      </c>
      <c r="N6724" s="15">
        <v>76114.0</v>
      </c>
      <c r="O6724" s="15">
        <f t="array" ref="O6724">_xlfn.XLOOKUP(M6724,reference_postal_code!$B$2:$B$11,reference_postal_code!$A$2:$A$11)</f>
        <v>76114</v>
      </c>
      <c r="P6724" s="15" t="s">
        <v>166</v>
      </c>
      <c r="Q6724" s="15" t="s">
        <v>1835</v>
      </c>
      <c r="R6724" s="15" t="s">
        <v>65</v>
      </c>
      <c r="S6724" s="15" t="s">
        <v>226</v>
      </c>
      <c r="T6724" s="15" t="s">
        <v>1836</v>
      </c>
      <c r="U6724" s="28">
        <v>205680.0</v>
      </c>
      <c r="V6724" s="15">
        <v>2.0</v>
      </c>
      <c r="W6724" s="31">
        <v>0.2</v>
      </c>
      <c r="X6724" s="28">
        <v>15426.0</v>
      </c>
    </row>
    <row r="6725" ht="15.75" customHeight="1">
      <c r="A6725" s="15">
        <v>9283.0</v>
      </c>
      <c r="B6725" s="15" t="s">
        <v>8589</v>
      </c>
      <c r="C6725" s="18">
        <v>42734.0</v>
      </c>
      <c r="D6725" s="18">
        <v>42739.0</v>
      </c>
      <c r="E6725" s="18">
        <f t="shared" si="1"/>
        <v>42739</v>
      </c>
      <c r="F6725" s="15" t="s">
        <v>55</v>
      </c>
      <c r="G6725" s="15" t="s">
        <v>1636</v>
      </c>
      <c r="H6725" s="15" t="s">
        <v>1637</v>
      </c>
      <c r="I6725" s="15" t="s">
        <v>59</v>
      </c>
      <c r="J6725" s="15" t="s">
        <v>60</v>
      </c>
      <c r="K6725" s="15" t="s">
        <v>29</v>
      </c>
      <c r="L6725" s="15" t="str">
        <f t="array" ref="L6725">_xlfn.XLOOKUP(M6725,reference_province_to_city!$A$2:$A$11,reference_province_to_city!$B$2:$B$11)</f>
        <v>Palembang</v>
      </c>
      <c r="M6725" s="15" t="s">
        <v>13</v>
      </c>
      <c r="N6725" s="15">
        <v>30111.0</v>
      </c>
      <c r="O6725" s="15">
        <f t="array" ref="O6725">_xlfn.XLOOKUP(M6725,reference_postal_code!$B$2:$B$11,reference_postal_code!$A$2:$A$11)</f>
        <v>30111</v>
      </c>
      <c r="P6725" s="15" t="s">
        <v>77</v>
      </c>
      <c r="Q6725" s="15" t="s">
        <v>7245</v>
      </c>
      <c r="R6725" s="15" t="s">
        <v>65</v>
      </c>
      <c r="S6725" s="15" t="s">
        <v>66</v>
      </c>
      <c r="T6725" s="15" t="s">
        <v>7246</v>
      </c>
      <c r="U6725" s="28">
        <v>1083360.0</v>
      </c>
      <c r="V6725" s="15">
        <v>4.0</v>
      </c>
      <c r="W6725" s="31">
        <v>0.2</v>
      </c>
      <c r="X6725" s="28">
        <v>379176.0</v>
      </c>
    </row>
    <row r="6726" ht="15.75" customHeight="1">
      <c r="A6726" s="15">
        <v>4139.0</v>
      </c>
      <c r="B6726" s="15" t="s">
        <v>8590</v>
      </c>
      <c r="C6726" s="18">
        <v>42734.0</v>
      </c>
      <c r="D6726" s="18">
        <v>42736.0</v>
      </c>
      <c r="E6726" s="18">
        <f t="shared" si="1"/>
        <v>42736</v>
      </c>
      <c r="F6726" s="15" t="s">
        <v>125</v>
      </c>
      <c r="G6726" s="15" t="s">
        <v>3373</v>
      </c>
      <c r="H6726" s="15" t="s">
        <v>3374</v>
      </c>
      <c r="I6726" s="15" t="s">
        <v>128</v>
      </c>
      <c r="J6726" s="15" t="s">
        <v>60</v>
      </c>
      <c r="K6726" s="15" t="s">
        <v>10</v>
      </c>
      <c r="L6726" s="15" t="str">
        <f t="array" ref="L6726">_xlfn.XLOOKUP(M6726,reference_province_to_city!$A$2:$A$11,reference_province_to_city!$B$2:$B$11)</f>
        <v>Jakarta</v>
      </c>
      <c r="M6726" s="15" t="s">
        <v>7</v>
      </c>
      <c r="N6726" s="15">
        <v>10110.0</v>
      </c>
      <c r="O6726" s="15">
        <f t="array" ref="O6726">_xlfn.XLOOKUP(M6726,reference_postal_code!$B$2:$B$11,reference_postal_code!$A$2:$A$11)</f>
        <v>10110</v>
      </c>
      <c r="P6726" s="15" t="s">
        <v>117</v>
      </c>
      <c r="Q6726" s="15" t="s">
        <v>412</v>
      </c>
      <c r="R6726" s="15" t="s">
        <v>65</v>
      </c>
      <c r="S6726" s="15" t="s">
        <v>83</v>
      </c>
      <c r="T6726" s="15" t="s">
        <v>413</v>
      </c>
      <c r="U6726" s="28">
        <v>103860.0</v>
      </c>
      <c r="V6726" s="15">
        <v>6.0</v>
      </c>
      <c r="W6726" s="31">
        <v>0.8</v>
      </c>
      <c r="X6726" s="28">
        <v>-155790.0</v>
      </c>
    </row>
    <row r="6727" ht="15.75" customHeight="1">
      <c r="A6727" s="15">
        <v>5760.0</v>
      </c>
      <c r="B6727" s="15" t="s">
        <v>8586</v>
      </c>
      <c r="C6727" s="18">
        <v>42734.0</v>
      </c>
      <c r="D6727" s="18">
        <v>42734.0</v>
      </c>
      <c r="E6727" s="18">
        <f t="shared" si="1"/>
        <v>42734</v>
      </c>
      <c r="F6727" s="15" t="s">
        <v>466</v>
      </c>
      <c r="G6727" s="15" t="s">
        <v>3312</v>
      </c>
      <c r="H6727" s="15" t="s">
        <v>3313</v>
      </c>
      <c r="I6727" s="15" t="s">
        <v>76</v>
      </c>
      <c r="J6727" s="15" t="s">
        <v>60</v>
      </c>
      <c r="L6727" s="15" t="str">
        <f t="array" ref="L6727">_xlfn.XLOOKUP(M6727,reference_province_to_city!$A$2:$A$11,reference_province_to_city!$B$2:$B$11)</f>
        <v>Yogyakarta</v>
      </c>
      <c r="M6727" s="15" t="s">
        <v>18</v>
      </c>
      <c r="N6727" s="15">
        <v>55111.0</v>
      </c>
      <c r="O6727" s="15">
        <f t="array" ref="O6727">_xlfn.XLOOKUP(M6727,reference_postal_code!$B$2:$B$11,reference_postal_code!$A$2:$A$11)</f>
        <v>55111</v>
      </c>
      <c r="P6727" s="15" t="s">
        <v>77</v>
      </c>
      <c r="Q6727" s="15" t="s">
        <v>5634</v>
      </c>
      <c r="R6727" s="15" t="s">
        <v>65</v>
      </c>
      <c r="S6727" s="15" t="s">
        <v>87</v>
      </c>
      <c r="T6727" s="15" t="s">
        <v>5635</v>
      </c>
      <c r="U6727" s="28">
        <v>7219800.0</v>
      </c>
      <c r="V6727" s="15">
        <v>4.0</v>
      </c>
      <c r="W6727" s="31">
        <v>0.0</v>
      </c>
      <c r="X6727" s="28">
        <v>1877148.0</v>
      </c>
    </row>
    <row r="6728" ht="15.75" customHeight="1">
      <c r="A6728" s="15">
        <v>8667.0</v>
      </c>
      <c r="B6728" s="15" t="s">
        <v>8591</v>
      </c>
      <c r="C6728" s="18">
        <v>42734.0</v>
      </c>
      <c r="D6728" s="18">
        <v>42737.0</v>
      </c>
      <c r="E6728" s="18">
        <f t="shared" si="1"/>
        <v>42737</v>
      </c>
      <c r="F6728" s="15" t="s">
        <v>125</v>
      </c>
      <c r="G6728" s="15" t="s">
        <v>8592</v>
      </c>
      <c r="H6728" s="15" t="s">
        <v>8593</v>
      </c>
      <c r="I6728" s="15" t="s">
        <v>128</v>
      </c>
      <c r="J6728" s="15" t="s">
        <v>60</v>
      </c>
      <c r="K6728" s="15" t="s">
        <v>31</v>
      </c>
      <c r="L6728" s="15" t="str">
        <f t="array" ref="L6728">_xlfn.XLOOKUP(M6728,reference_province_to_city!$A$2:$A$11,reference_province_to_city!$B$2:$B$11)</f>
        <v>Balikpapan</v>
      </c>
      <c r="M6728" s="15" t="s">
        <v>21</v>
      </c>
      <c r="N6728" s="15">
        <v>76114.0</v>
      </c>
      <c r="O6728" s="15">
        <f t="array" ref="O6728">_xlfn.XLOOKUP(M6728,reference_postal_code!$B$2:$B$11,reference_postal_code!$A$2:$A$11)</f>
        <v>76114</v>
      </c>
      <c r="P6728" s="15" t="s">
        <v>166</v>
      </c>
      <c r="Q6728" s="15" t="s">
        <v>4542</v>
      </c>
      <c r="R6728" s="15" t="s">
        <v>65</v>
      </c>
      <c r="S6728" s="15" t="s">
        <v>93</v>
      </c>
      <c r="T6728" s="15" t="s">
        <v>4543</v>
      </c>
      <c r="U6728" s="28">
        <v>247800.0</v>
      </c>
      <c r="V6728" s="15">
        <v>5.0</v>
      </c>
      <c r="W6728" s="31">
        <v>0.2</v>
      </c>
      <c r="X6728" s="28">
        <v>24780.0</v>
      </c>
    </row>
    <row r="6729" ht="15.75" customHeight="1">
      <c r="A6729" s="15">
        <v>1153.0</v>
      </c>
      <c r="B6729" s="15" t="s">
        <v>8594</v>
      </c>
      <c r="C6729" s="18">
        <v>42735.0</v>
      </c>
      <c r="D6729" s="18">
        <v>42741.0</v>
      </c>
      <c r="E6729" s="18">
        <f t="shared" si="1"/>
        <v>42741</v>
      </c>
      <c r="F6729" s="15" t="s">
        <v>55</v>
      </c>
      <c r="G6729" s="15" t="s">
        <v>1924</v>
      </c>
      <c r="H6729" s="15" t="s">
        <v>1925</v>
      </c>
      <c r="I6729" s="15" t="s">
        <v>128</v>
      </c>
      <c r="J6729" s="15" t="s">
        <v>60</v>
      </c>
      <c r="K6729" s="15" t="s">
        <v>17</v>
      </c>
      <c r="L6729" s="15" t="str">
        <f t="array" ref="L6729">_xlfn.XLOOKUP(M6729,reference_province_to_city!$A$2:$A$11,reference_province_to_city!$B$2:$B$11)</f>
        <v>Semarang</v>
      </c>
      <c r="M6729" s="15" t="s">
        <v>15</v>
      </c>
      <c r="N6729" s="15">
        <v>50111.0</v>
      </c>
      <c r="O6729" s="15">
        <f t="array" ref="O6729">_xlfn.XLOOKUP(M6729,reference_postal_code!$B$2:$B$11,reference_postal_code!$A$2:$A$11)</f>
        <v>50111</v>
      </c>
      <c r="P6729" s="15" t="s">
        <v>77</v>
      </c>
      <c r="Q6729" s="15" t="s">
        <v>6479</v>
      </c>
      <c r="R6729" s="15" t="s">
        <v>65</v>
      </c>
      <c r="S6729" s="15" t="s">
        <v>93</v>
      </c>
      <c r="T6729" s="15" t="s">
        <v>6480</v>
      </c>
      <c r="U6729" s="28">
        <v>54600.0</v>
      </c>
      <c r="V6729" s="15">
        <v>2.0</v>
      </c>
      <c r="W6729" s="31">
        <v>0.0</v>
      </c>
      <c r="X6729" s="28">
        <v>24570.0</v>
      </c>
    </row>
    <row r="6730" ht="15.75" customHeight="1">
      <c r="A6730" s="15">
        <v>5739.0</v>
      </c>
      <c r="B6730" s="15" t="s">
        <v>8595</v>
      </c>
      <c r="C6730" s="18">
        <v>42735.0</v>
      </c>
      <c r="D6730" s="18">
        <v>42741.0</v>
      </c>
      <c r="E6730" s="18">
        <f t="shared" si="1"/>
        <v>42741</v>
      </c>
      <c r="F6730" s="15" t="s">
        <v>55</v>
      </c>
      <c r="G6730" s="15" t="s">
        <v>5459</v>
      </c>
      <c r="H6730" s="15" t="s">
        <v>5460</v>
      </c>
      <c r="I6730" s="15" t="s">
        <v>59</v>
      </c>
      <c r="J6730" s="15" t="s">
        <v>60</v>
      </c>
      <c r="K6730" s="15" t="s">
        <v>29</v>
      </c>
      <c r="L6730" s="15" t="str">
        <f t="array" ref="L6730">_xlfn.XLOOKUP(M6730,reference_province_to_city!$A$2:$A$11,reference_province_to_city!$B$2:$B$11)</f>
        <v>Palembang</v>
      </c>
      <c r="M6730" s="15" t="s">
        <v>13</v>
      </c>
      <c r="N6730" s="15">
        <v>30111.0</v>
      </c>
      <c r="O6730" s="15">
        <f t="array" ref="O6730">_xlfn.XLOOKUP(M6730,reference_postal_code!$B$2:$B$11,reference_postal_code!$A$2:$A$11)</f>
        <v>30111</v>
      </c>
      <c r="P6730" s="15" t="s">
        <v>77</v>
      </c>
      <c r="Q6730" s="15" t="s">
        <v>1748</v>
      </c>
      <c r="R6730" s="15" t="s">
        <v>65</v>
      </c>
      <c r="S6730" s="15" t="s">
        <v>83</v>
      </c>
      <c r="T6730" s="15" t="s">
        <v>1749</v>
      </c>
      <c r="U6730" s="28">
        <v>575640.0</v>
      </c>
      <c r="V6730" s="15">
        <v>3.0</v>
      </c>
      <c r="W6730" s="31">
        <v>0.2</v>
      </c>
      <c r="X6730" s="28">
        <v>201474.0</v>
      </c>
    </row>
    <row r="6731" ht="15.75" customHeight="1">
      <c r="A6731" s="15">
        <v>4613.0</v>
      </c>
      <c r="B6731" s="15" t="s">
        <v>8596</v>
      </c>
      <c r="C6731" s="18">
        <v>42735.0</v>
      </c>
      <c r="D6731" s="18">
        <v>42741.0</v>
      </c>
      <c r="E6731" s="18">
        <f t="shared" si="1"/>
        <v>42741</v>
      </c>
      <c r="F6731" s="15" t="s">
        <v>55</v>
      </c>
      <c r="G6731" s="15" t="s">
        <v>2171</v>
      </c>
      <c r="H6731" s="15" t="s">
        <v>2172</v>
      </c>
      <c r="I6731" s="15" t="s">
        <v>59</v>
      </c>
      <c r="J6731" s="15" t="s">
        <v>60</v>
      </c>
      <c r="K6731" s="15" t="s">
        <v>22</v>
      </c>
      <c r="L6731" s="15" t="str">
        <f t="array" ref="L6731">_xlfn.XLOOKUP(M6731,reference_province_to_city!$A$2:$A$11,reference_province_to_city!$B$2:$B$11)</f>
        <v>Surabaya</v>
      </c>
      <c r="M6731" s="15" t="s">
        <v>20</v>
      </c>
      <c r="N6731" s="15">
        <v>60231.0</v>
      </c>
      <c r="O6731" s="15">
        <f t="array" ref="O6731">_xlfn.XLOOKUP(M6731,reference_postal_code!$B$2:$B$11,reference_postal_code!$A$2:$A$11)</f>
        <v>60231</v>
      </c>
      <c r="P6731" s="15" t="s">
        <v>166</v>
      </c>
      <c r="Q6731" s="15" t="s">
        <v>597</v>
      </c>
      <c r="R6731" s="15" t="s">
        <v>65</v>
      </c>
      <c r="S6731" s="15" t="s">
        <v>93</v>
      </c>
      <c r="T6731" s="15" t="s">
        <v>598</v>
      </c>
      <c r="U6731" s="28">
        <v>714240.0</v>
      </c>
      <c r="V6731" s="15">
        <v>3.0</v>
      </c>
      <c r="W6731" s="31">
        <v>0.2</v>
      </c>
      <c r="X6731" s="28">
        <v>53568.0</v>
      </c>
    </row>
    <row r="6732" ht="15.75" customHeight="1">
      <c r="A6732" s="15">
        <v>4614.0</v>
      </c>
      <c r="B6732" s="15" t="s">
        <v>8596</v>
      </c>
      <c r="C6732" s="18">
        <v>42735.0</v>
      </c>
      <c r="D6732" s="18">
        <v>42741.0</v>
      </c>
      <c r="E6732" s="18">
        <f t="shared" si="1"/>
        <v>42741</v>
      </c>
      <c r="F6732" s="15" t="s">
        <v>55</v>
      </c>
      <c r="G6732" s="15" t="s">
        <v>2171</v>
      </c>
      <c r="H6732" s="15" t="s">
        <v>2172</v>
      </c>
      <c r="I6732" s="15" t="s">
        <v>59</v>
      </c>
      <c r="J6732" s="15" t="s">
        <v>60</v>
      </c>
      <c r="K6732" s="15" t="s">
        <v>22</v>
      </c>
      <c r="L6732" s="15" t="str">
        <f t="array" ref="L6732">_xlfn.XLOOKUP(M6732,reference_province_to_city!$A$2:$A$11,reference_province_to_city!$B$2:$B$11)</f>
        <v>Surabaya</v>
      </c>
      <c r="M6732" s="15" t="s">
        <v>20</v>
      </c>
      <c r="N6732" s="15">
        <v>60231.0</v>
      </c>
      <c r="O6732" s="15">
        <f t="array" ref="O6732">_xlfn.XLOOKUP(M6732,reference_postal_code!$B$2:$B$11,reference_postal_code!$A$2:$A$11)</f>
        <v>60231</v>
      </c>
      <c r="P6732" s="15" t="s">
        <v>166</v>
      </c>
      <c r="Q6732" s="15" t="s">
        <v>5368</v>
      </c>
      <c r="R6732" s="15" t="s">
        <v>65</v>
      </c>
      <c r="S6732" s="15" t="s">
        <v>66</v>
      </c>
      <c r="T6732" s="15" t="s">
        <v>5369</v>
      </c>
      <c r="U6732" s="28">
        <v>352200.0</v>
      </c>
      <c r="V6732" s="15">
        <v>5.0</v>
      </c>
      <c r="W6732" s="31">
        <v>0.2</v>
      </c>
      <c r="X6732" s="28">
        <v>123270.0</v>
      </c>
    </row>
    <row r="6733" ht="15.75" customHeight="1">
      <c r="A6733" s="15">
        <v>6342.0</v>
      </c>
      <c r="B6733" s="15" t="s">
        <v>8597</v>
      </c>
      <c r="C6733" s="18">
        <v>42735.0</v>
      </c>
      <c r="D6733" s="18">
        <v>42737.0</v>
      </c>
      <c r="E6733" s="18">
        <f t="shared" si="1"/>
        <v>42737</v>
      </c>
      <c r="F6733" s="15" t="s">
        <v>125</v>
      </c>
      <c r="G6733" s="15" t="s">
        <v>1956</v>
      </c>
      <c r="H6733" s="15" t="s">
        <v>1957</v>
      </c>
      <c r="I6733" s="15" t="s">
        <v>59</v>
      </c>
      <c r="J6733" s="15" t="s">
        <v>60</v>
      </c>
      <c r="K6733" s="15" t="s">
        <v>14</v>
      </c>
      <c r="L6733" s="15" t="str">
        <f t="array" ref="L6733">_xlfn.XLOOKUP(M6733,reference_province_to_city!$A$2:$A$11,reference_province_to_city!$B$2:$B$11)</f>
        <v>Bandung</v>
      </c>
      <c r="M6733" s="15" t="s">
        <v>12</v>
      </c>
      <c r="N6733" s="15">
        <v>40111.0</v>
      </c>
      <c r="O6733" s="15">
        <f t="array" ref="O6733">_xlfn.XLOOKUP(M6733,reference_postal_code!$B$2:$B$11,reference_postal_code!$A$2:$A$11)</f>
        <v>40111</v>
      </c>
      <c r="P6733" s="15" t="s">
        <v>117</v>
      </c>
      <c r="Q6733" s="15" t="s">
        <v>4691</v>
      </c>
      <c r="R6733" s="15" t="s">
        <v>65</v>
      </c>
      <c r="S6733" s="15" t="s">
        <v>87</v>
      </c>
      <c r="T6733" s="15" t="s">
        <v>4692</v>
      </c>
      <c r="U6733" s="28">
        <v>2347680.0</v>
      </c>
      <c r="V6733" s="15">
        <v>4.0</v>
      </c>
      <c r="W6733" s="31">
        <v>0.2</v>
      </c>
      <c r="X6733" s="28">
        <v>-528228.0</v>
      </c>
    </row>
    <row r="6734" ht="15.75" customHeight="1">
      <c r="A6734" s="15">
        <v>2822.0</v>
      </c>
      <c r="B6734" s="15" t="s">
        <v>8598</v>
      </c>
      <c r="C6734" s="18">
        <v>42735.0</v>
      </c>
      <c r="D6734" s="18">
        <v>42740.0</v>
      </c>
      <c r="E6734" s="18">
        <f t="shared" si="1"/>
        <v>42740</v>
      </c>
      <c r="F6734" s="15" t="s">
        <v>55</v>
      </c>
      <c r="G6734" s="15" t="s">
        <v>2104</v>
      </c>
      <c r="H6734" s="15" t="s">
        <v>2105</v>
      </c>
      <c r="I6734" s="15" t="s">
        <v>59</v>
      </c>
      <c r="J6734" s="15" t="s">
        <v>60</v>
      </c>
      <c r="K6734" s="15" t="s">
        <v>29</v>
      </c>
      <c r="L6734" s="15" t="str">
        <f t="array" ref="L6734">_xlfn.XLOOKUP(M6734,reference_province_to_city!$A$2:$A$11,reference_province_to_city!$B$2:$B$11)</f>
        <v>Palembang</v>
      </c>
      <c r="M6734" s="15" t="s">
        <v>13</v>
      </c>
      <c r="N6734" s="15">
        <v>30111.0</v>
      </c>
      <c r="O6734" s="15">
        <f t="array" ref="O6734">_xlfn.XLOOKUP(M6734,reference_postal_code!$B$2:$B$11,reference_postal_code!$A$2:$A$11)</f>
        <v>30111</v>
      </c>
      <c r="P6734" s="15" t="s">
        <v>77</v>
      </c>
      <c r="Q6734" s="15" t="s">
        <v>1764</v>
      </c>
      <c r="R6734" s="15" t="s">
        <v>110</v>
      </c>
      <c r="S6734" s="15" t="s">
        <v>111</v>
      </c>
      <c r="T6734" s="15" t="s">
        <v>1765</v>
      </c>
      <c r="U6734" s="28">
        <v>4535640.0</v>
      </c>
      <c r="V6734" s="15">
        <v>3.0</v>
      </c>
      <c r="W6734" s="31">
        <v>0.2</v>
      </c>
      <c r="X6734" s="28">
        <v>340173.0</v>
      </c>
    </row>
    <row r="6735" ht="15.75" customHeight="1">
      <c r="A6735" s="15">
        <v>1154.0</v>
      </c>
      <c r="B6735" s="15" t="s">
        <v>8594</v>
      </c>
      <c r="C6735" s="18">
        <v>42735.0</v>
      </c>
      <c r="D6735" s="18">
        <v>42741.0</v>
      </c>
      <c r="E6735" s="18">
        <f t="shared" si="1"/>
        <v>42741</v>
      </c>
      <c r="F6735" s="15" t="s">
        <v>55</v>
      </c>
      <c r="G6735" s="15" t="s">
        <v>1924</v>
      </c>
      <c r="H6735" s="15" t="s">
        <v>1925</v>
      </c>
      <c r="I6735" s="15" t="s">
        <v>128</v>
      </c>
      <c r="J6735" s="15" t="s">
        <v>60</v>
      </c>
      <c r="K6735" s="15" t="s">
        <v>17</v>
      </c>
      <c r="L6735" s="15" t="str">
        <f t="array" ref="L6735">_xlfn.XLOOKUP(M6735,reference_province_to_city!$A$2:$A$11,reference_province_to_city!$B$2:$B$11)</f>
        <v>Semarang</v>
      </c>
      <c r="M6735" s="15" t="s">
        <v>15</v>
      </c>
      <c r="N6735" s="15">
        <v>50111.0</v>
      </c>
      <c r="O6735" s="15">
        <f t="array" ref="O6735">_xlfn.XLOOKUP(M6735,reference_postal_code!$B$2:$B$11,reference_postal_code!$A$2:$A$11)</f>
        <v>50111</v>
      </c>
      <c r="P6735" s="15" t="s">
        <v>77</v>
      </c>
      <c r="Q6735" s="15" t="s">
        <v>4568</v>
      </c>
      <c r="R6735" s="15" t="s">
        <v>65</v>
      </c>
      <c r="S6735" s="15" t="s">
        <v>83</v>
      </c>
      <c r="T6735" s="15" t="s">
        <v>4569</v>
      </c>
      <c r="U6735" s="28">
        <v>2396520.0</v>
      </c>
      <c r="V6735" s="15">
        <v>7.0</v>
      </c>
      <c r="W6735" s="31">
        <v>0.2</v>
      </c>
      <c r="X6735" s="28">
        <v>808826.0</v>
      </c>
    </row>
    <row r="6736" ht="15.75" customHeight="1">
      <c r="A6736" s="15">
        <v>8071.0</v>
      </c>
      <c r="B6736" s="15" t="s">
        <v>8599</v>
      </c>
      <c r="C6736" s="18">
        <v>42736.0</v>
      </c>
      <c r="D6736" s="18">
        <v>42740.0</v>
      </c>
      <c r="E6736" s="18">
        <f t="shared" si="1"/>
        <v>42740</v>
      </c>
      <c r="F6736" s="15" t="s">
        <v>55</v>
      </c>
      <c r="G6736" s="15" t="s">
        <v>7107</v>
      </c>
      <c r="H6736" s="15" t="s">
        <v>7108</v>
      </c>
      <c r="I6736" s="15" t="s">
        <v>59</v>
      </c>
      <c r="J6736" s="15" t="s">
        <v>60</v>
      </c>
      <c r="K6736" s="15" t="s">
        <v>29</v>
      </c>
      <c r="L6736" s="15" t="str">
        <f t="array" ref="L6736">_xlfn.XLOOKUP(M6736,reference_province_to_city!$A$2:$A$11,reference_province_to_city!$B$2:$B$11)</f>
        <v>Palembang</v>
      </c>
      <c r="M6736" s="15" t="s">
        <v>13</v>
      </c>
      <c r="N6736" s="15">
        <v>30111.0</v>
      </c>
      <c r="O6736" s="15">
        <f t="array" ref="O6736">_xlfn.XLOOKUP(M6736,reference_postal_code!$B$2:$B$11,reference_postal_code!$A$2:$A$11)</f>
        <v>30111</v>
      </c>
      <c r="P6736" s="15" t="s">
        <v>77</v>
      </c>
      <c r="Q6736" s="15" t="s">
        <v>2888</v>
      </c>
      <c r="R6736" s="15" t="s">
        <v>106</v>
      </c>
      <c r="S6736" s="15" t="s">
        <v>139</v>
      </c>
      <c r="T6736" s="15" t="s">
        <v>2889</v>
      </c>
      <c r="U6736" s="28">
        <v>2121300.0</v>
      </c>
      <c r="V6736" s="15">
        <v>5.0</v>
      </c>
      <c r="W6736" s="31">
        <v>0.6</v>
      </c>
      <c r="X6736" s="28">
        <v>-2810723.0</v>
      </c>
    </row>
    <row r="6737" ht="15.75" customHeight="1">
      <c r="A6737" s="15">
        <v>8076.0</v>
      </c>
      <c r="B6737" s="15" t="s">
        <v>8599</v>
      </c>
      <c r="C6737" s="18">
        <v>42736.0</v>
      </c>
      <c r="D6737" s="18">
        <v>42740.0</v>
      </c>
      <c r="E6737" s="18">
        <f t="shared" si="1"/>
        <v>42740</v>
      </c>
      <c r="F6737" s="15" t="s">
        <v>55</v>
      </c>
      <c r="G6737" s="15" t="s">
        <v>7107</v>
      </c>
      <c r="H6737" s="15" t="s">
        <v>7108</v>
      </c>
      <c r="I6737" s="15" t="s">
        <v>59</v>
      </c>
      <c r="J6737" s="15" t="s">
        <v>60</v>
      </c>
      <c r="K6737" s="15" t="s">
        <v>29</v>
      </c>
      <c r="L6737" s="15" t="str">
        <f t="array" ref="L6737">_xlfn.XLOOKUP(M6737,reference_province_to_city!$A$2:$A$11,reference_province_to_city!$B$2:$B$11)</f>
        <v>Palembang</v>
      </c>
      <c r="M6737" s="15" t="s">
        <v>13</v>
      </c>
      <c r="N6737" s="15">
        <v>30111.0</v>
      </c>
      <c r="O6737" s="15">
        <f t="array" ref="O6737">_xlfn.XLOOKUP(M6737,reference_postal_code!$B$2:$B$11,reference_postal_code!$A$2:$A$11)</f>
        <v>30111</v>
      </c>
      <c r="P6737" s="15" t="s">
        <v>77</v>
      </c>
      <c r="Q6737" s="15" t="s">
        <v>2592</v>
      </c>
      <c r="R6737" s="15" t="s">
        <v>65</v>
      </c>
      <c r="S6737" s="15" t="s">
        <v>222</v>
      </c>
      <c r="T6737" s="15" t="s">
        <v>2593</v>
      </c>
      <c r="U6737" s="28">
        <v>228360.0</v>
      </c>
      <c r="V6737" s="15">
        <v>2.0</v>
      </c>
      <c r="W6737" s="31">
        <v>0.8</v>
      </c>
      <c r="X6737" s="28">
        <v>-582318.0</v>
      </c>
    </row>
    <row r="6738" ht="15.75" customHeight="1">
      <c r="A6738" s="15">
        <v>8070.0</v>
      </c>
      <c r="B6738" s="15" t="s">
        <v>8599</v>
      </c>
      <c r="C6738" s="18">
        <v>42736.0</v>
      </c>
      <c r="D6738" s="18">
        <v>42740.0</v>
      </c>
      <c r="E6738" s="18">
        <f t="shared" si="1"/>
        <v>42740</v>
      </c>
      <c r="F6738" s="15" t="s">
        <v>55</v>
      </c>
      <c r="G6738" s="15" t="s">
        <v>7107</v>
      </c>
      <c r="H6738" s="15" t="s">
        <v>7108</v>
      </c>
      <c r="I6738" s="15" t="s">
        <v>59</v>
      </c>
      <c r="J6738" s="15" t="s">
        <v>60</v>
      </c>
      <c r="K6738" s="15" t="s">
        <v>29</v>
      </c>
      <c r="L6738" s="15" t="str">
        <f t="array" ref="L6738">_xlfn.XLOOKUP(M6738,reference_province_to_city!$A$2:$A$11,reference_province_to_city!$B$2:$B$11)</f>
        <v>Palembang</v>
      </c>
      <c r="M6738" s="15" t="s">
        <v>13</v>
      </c>
      <c r="N6738" s="15">
        <v>30111.0</v>
      </c>
      <c r="O6738" s="15">
        <f t="array" ref="O6738">_xlfn.XLOOKUP(M6738,reference_postal_code!$B$2:$B$11,reference_postal_code!$A$2:$A$11)</f>
        <v>30111</v>
      </c>
      <c r="P6738" s="15" t="s">
        <v>77</v>
      </c>
      <c r="Q6738" s="15" t="s">
        <v>86</v>
      </c>
      <c r="R6738" s="15" t="s">
        <v>65</v>
      </c>
      <c r="S6738" s="15" t="s">
        <v>87</v>
      </c>
      <c r="T6738" s="15" t="s">
        <v>88</v>
      </c>
      <c r="U6738" s="28">
        <v>6818400.0</v>
      </c>
      <c r="V6738" s="15">
        <v>5.0</v>
      </c>
      <c r="W6738" s="31">
        <v>0.2</v>
      </c>
      <c r="X6738" s="28">
        <v>-1619370.0</v>
      </c>
    </row>
    <row r="6739" ht="15.75" customHeight="1">
      <c r="A6739" s="15">
        <v>8074.0</v>
      </c>
      <c r="B6739" s="15" t="s">
        <v>8599</v>
      </c>
      <c r="C6739" s="18">
        <v>42736.0</v>
      </c>
      <c r="D6739" s="18">
        <v>42740.0</v>
      </c>
      <c r="E6739" s="18">
        <f t="shared" si="1"/>
        <v>42740</v>
      </c>
      <c r="F6739" s="15" t="s">
        <v>55</v>
      </c>
      <c r="G6739" s="15" t="s">
        <v>7107</v>
      </c>
      <c r="H6739" s="15" t="s">
        <v>7108</v>
      </c>
      <c r="I6739" s="15" t="s">
        <v>59</v>
      </c>
      <c r="J6739" s="15" t="s">
        <v>60</v>
      </c>
      <c r="K6739" s="15" t="s">
        <v>29</v>
      </c>
      <c r="L6739" s="15" t="str">
        <f t="array" ref="L6739">_xlfn.XLOOKUP(M6739,reference_province_to_city!$A$2:$A$11,reference_province_to_city!$B$2:$B$11)</f>
        <v>Palembang</v>
      </c>
      <c r="M6739" s="15" t="s">
        <v>13</v>
      </c>
      <c r="N6739" s="15">
        <v>30111.0</v>
      </c>
      <c r="O6739" s="15">
        <f t="array" ref="O6739">_xlfn.XLOOKUP(M6739,reference_postal_code!$B$2:$B$11,reference_postal_code!$A$2:$A$11)</f>
        <v>30111</v>
      </c>
      <c r="P6739" s="15" t="s">
        <v>77</v>
      </c>
      <c r="Q6739" s="15" t="s">
        <v>3309</v>
      </c>
      <c r="R6739" s="15" t="s">
        <v>65</v>
      </c>
      <c r="S6739" s="15" t="s">
        <v>83</v>
      </c>
      <c r="T6739" s="15" t="s">
        <v>3310</v>
      </c>
      <c r="U6739" s="28">
        <v>97050.0</v>
      </c>
      <c r="V6739" s="15">
        <v>5.0</v>
      </c>
      <c r="W6739" s="31">
        <v>0.8</v>
      </c>
      <c r="X6739" s="28">
        <v>-145575.0</v>
      </c>
    </row>
    <row r="6740" ht="15.75" customHeight="1">
      <c r="A6740" s="15">
        <v>4010.0</v>
      </c>
      <c r="B6740" s="15" t="s">
        <v>8600</v>
      </c>
      <c r="C6740" s="18">
        <v>42736.0</v>
      </c>
      <c r="D6740" s="18">
        <v>42740.0</v>
      </c>
      <c r="E6740" s="18">
        <f t="shared" si="1"/>
        <v>42740</v>
      </c>
      <c r="F6740" s="15" t="s">
        <v>55</v>
      </c>
      <c r="G6740" s="15" t="s">
        <v>1805</v>
      </c>
      <c r="H6740" s="15" t="s">
        <v>1806</v>
      </c>
      <c r="I6740" s="15" t="s">
        <v>59</v>
      </c>
      <c r="J6740" s="15" t="s">
        <v>60</v>
      </c>
      <c r="K6740" s="15" t="s">
        <v>17</v>
      </c>
      <c r="L6740" s="15" t="str">
        <f t="array" ref="L6740">_xlfn.XLOOKUP(M6740,reference_province_to_city!$A$2:$A$11,reference_province_to_city!$B$2:$B$11)</f>
        <v>Semarang</v>
      </c>
      <c r="M6740" s="15" t="s">
        <v>15</v>
      </c>
      <c r="N6740" s="15">
        <v>50111.0</v>
      </c>
      <c r="O6740" s="15">
        <f t="array" ref="O6740">_xlfn.XLOOKUP(M6740,reference_postal_code!$B$2:$B$11,reference_postal_code!$A$2:$A$11)</f>
        <v>50111</v>
      </c>
      <c r="P6740" s="15" t="s">
        <v>77</v>
      </c>
      <c r="Q6740" s="15" t="s">
        <v>4972</v>
      </c>
      <c r="R6740" s="15" t="s">
        <v>106</v>
      </c>
      <c r="S6740" s="15" t="s">
        <v>139</v>
      </c>
      <c r="T6740" s="15" t="s">
        <v>4973</v>
      </c>
      <c r="U6740" s="28">
        <v>7116450.0</v>
      </c>
      <c r="V6740" s="15">
        <v>11.0</v>
      </c>
      <c r="W6740" s="31">
        <v>0.0</v>
      </c>
      <c r="X6740" s="28">
        <v>2988909.0</v>
      </c>
    </row>
    <row r="6741" ht="15.75" customHeight="1">
      <c r="A6741" s="15">
        <v>8073.0</v>
      </c>
      <c r="B6741" s="15" t="s">
        <v>8599</v>
      </c>
      <c r="C6741" s="18">
        <v>42736.0</v>
      </c>
      <c r="D6741" s="18">
        <v>42740.0</v>
      </c>
      <c r="E6741" s="18">
        <f t="shared" si="1"/>
        <v>42740</v>
      </c>
      <c r="F6741" s="15" t="s">
        <v>55</v>
      </c>
      <c r="G6741" s="15" t="s">
        <v>7107</v>
      </c>
      <c r="H6741" s="15" t="s">
        <v>7108</v>
      </c>
      <c r="I6741" s="15" t="s">
        <v>59</v>
      </c>
      <c r="J6741" s="15" t="s">
        <v>60</v>
      </c>
      <c r="L6741" s="15" t="str">
        <f t="array" ref="L6741">_xlfn.XLOOKUP(M6741,reference_province_to_city!$A$2:$A$11,reference_province_to_city!$B$2:$B$11)</f>
        <v>Palembang</v>
      </c>
      <c r="M6741" s="15" t="s">
        <v>13</v>
      </c>
      <c r="N6741" s="15">
        <v>30111.0</v>
      </c>
      <c r="O6741" s="15">
        <f t="array" ref="O6741">_xlfn.XLOOKUP(M6741,reference_postal_code!$B$2:$B$11,reference_postal_code!$A$2:$A$11)</f>
        <v>30111</v>
      </c>
      <c r="P6741" s="15" t="s">
        <v>77</v>
      </c>
      <c r="Q6741" s="15" t="s">
        <v>2253</v>
      </c>
      <c r="R6741" s="15" t="s">
        <v>65</v>
      </c>
      <c r="S6741" s="15" t="s">
        <v>93</v>
      </c>
      <c r="T6741" s="15" t="s">
        <v>2254</v>
      </c>
      <c r="U6741" s="28">
        <v>191040.0</v>
      </c>
      <c r="V6741" s="15">
        <v>4.0</v>
      </c>
      <c r="W6741" s="31">
        <v>0.2</v>
      </c>
      <c r="X6741" s="28">
        <v>33432.0</v>
      </c>
    </row>
    <row r="6742" ht="15.75" customHeight="1">
      <c r="A6742" s="15">
        <v>849.0</v>
      </c>
      <c r="B6742" s="15" t="s">
        <v>8601</v>
      </c>
      <c r="C6742" s="18">
        <v>42736.0</v>
      </c>
      <c r="D6742" s="18">
        <v>42741.0</v>
      </c>
      <c r="E6742" s="18">
        <f t="shared" si="1"/>
        <v>42741</v>
      </c>
      <c r="F6742" s="15" t="s">
        <v>55</v>
      </c>
      <c r="G6742" s="15" t="s">
        <v>410</v>
      </c>
      <c r="H6742" s="15" t="s">
        <v>411</v>
      </c>
      <c r="I6742" s="15" t="s">
        <v>59</v>
      </c>
      <c r="J6742" s="15" t="s">
        <v>60</v>
      </c>
      <c r="K6742" s="15" t="s">
        <v>19</v>
      </c>
      <c r="L6742" s="15" t="str">
        <f t="array" ref="L6742">_xlfn.XLOOKUP(M6742,reference_province_to_city!$A$2:$A$11,reference_province_to_city!$B$2:$B$11)</f>
        <v>Yogyakarta</v>
      </c>
      <c r="M6742" s="15" t="s">
        <v>18</v>
      </c>
      <c r="N6742" s="15">
        <v>55111.0</v>
      </c>
      <c r="O6742" s="15">
        <f t="array" ref="O6742">_xlfn.XLOOKUP(M6742,reference_postal_code!$B$2:$B$11,reference_postal_code!$A$2:$A$11)</f>
        <v>55111</v>
      </c>
      <c r="P6742" s="15" t="s">
        <v>77</v>
      </c>
      <c r="Q6742" s="15" t="s">
        <v>4285</v>
      </c>
      <c r="R6742" s="15" t="s">
        <v>106</v>
      </c>
      <c r="S6742" s="15" t="s">
        <v>139</v>
      </c>
      <c r="T6742" s="15" t="s">
        <v>4286</v>
      </c>
      <c r="U6742" s="28">
        <v>733440.0</v>
      </c>
      <c r="V6742" s="15">
        <v>4.0</v>
      </c>
      <c r="W6742" s="31">
        <v>0.2</v>
      </c>
      <c r="X6742" s="28">
        <v>128352.0</v>
      </c>
    </row>
    <row r="6743" ht="15.75" customHeight="1">
      <c r="A6743" s="15">
        <v>8075.0</v>
      </c>
      <c r="B6743" s="15" t="s">
        <v>8599</v>
      </c>
      <c r="C6743" s="18">
        <v>42736.0</v>
      </c>
      <c r="D6743" s="18">
        <v>42740.0</v>
      </c>
      <c r="E6743" s="18">
        <f t="shared" si="1"/>
        <v>42740</v>
      </c>
      <c r="F6743" s="15" t="s">
        <v>55</v>
      </c>
      <c r="G6743" s="15" t="s">
        <v>7107</v>
      </c>
      <c r="H6743" s="15" t="s">
        <v>7108</v>
      </c>
      <c r="I6743" s="15" t="s">
        <v>59</v>
      </c>
      <c r="J6743" s="15" t="s">
        <v>60</v>
      </c>
      <c r="K6743" s="15" t="s">
        <v>29</v>
      </c>
      <c r="L6743" s="15" t="str">
        <f t="array" ref="L6743">_xlfn.XLOOKUP(M6743,reference_province_to_city!$A$2:$A$11,reference_province_to_city!$B$2:$B$11)</f>
        <v>Palembang</v>
      </c>
      <c r="M6743" s="15" t="s">
        <v>13</v>
      </c>
      <c r="N6743" s="15">
        <v>30111.0</v>
      </c>
      <c r="O6743" s="15">
        <f t="array" ref="O6743">_xlfn.XLOOKUP(M6743,reference_postal_code!$B$2:$B$11,reference_postal_code!$A$2:$A$11)</f>
        <v>30111</v>
      </c>
      <c r="P6743" s="15" t="s">
        <v>77</v>
      </c>
      <c r="Q6743" s="15" t="s">
        <v>338</v>
      </c>
      <c r="R6743" s="15" t="s">
        <v>65</v>
      </c>
      <c r="S6743" s="15" t="s">
        <v>83</v>
      </c>
      <c r="T6743" s="15" t="s">
        <v>339</v>
      </c>
      <c r="U6743" s="28">
        <v>206220.0</v>
      </c>
      <c r="V6743" s="15">
        <v>14.0</v>
      </c>
      <c r="W6743" s="31">
        <v>0.8</v>
      </c>
      <c r="X6743" s="28">
        <v>-340263.0</v>
      </c>
    </row>
    <row r="6744" ht="15.75" customHeight="1">
      <c r="A6744" s="15">
        <v>8072.0</v>
      </c>
      <c r="B6744" s="15" t="s">
        <v>8599</v>
      </c>
      <c r="C6744" s="18">
        <v>42736.0</v>
      </c>
      <c r="D6744" s="18">
        <v>42740.0</v>
      </c>
      <c r="E6744" s="18">
        <f t="shared" si="1"/>
        <v>42740</v>
      </c>
      <c r="F6744" s="15" t="s">
        <v>55</v>
      </c>
      <c r="G6744" s="15" t="s">
        <v>7107</v>
      </c>
      <c r="H6744" s="15" t="s">
        <v>7108</v>
      </c>
      <c r="I6744" s="15" t="s">
        <v>59</v>
      </c>
      <c r="J6744" s="15" t="s">
        <v>60</v>
      </c>
      <c r="K6744" s="15" t="s">
        <v>29</v>
      </c>
      <c r="L6744" s="15" t="str">
        <f t="array" ref="L6744">_xlfn.XLOOKUP(M6744,reference_province_to_city!$A$2:$A$11,reference_province_to_city!$B$2:$B$11)</f>
        <v>Palembang</v>
      </c>
      <c r="M6744" s="15" t="s">
        <v>13</v>
      </c>
      <c r="N6744" s="15">
        <v>30111.0</v>
      </c>
      <c r="O6744" s="15">
        <f t="array" ref="O6744">_xlfn.XLOOKUP(M6744,reference_postal_code!$B$2:$B$11,reference_postal_code!$A$2:$A$11)</f>
        <v>30111</v>
      </c>
      <c r="P6744" s="15" t="s">
        <v>77</v>
      </c>
      <c r="Q6744" s="15" t="s">
        <v>5578</v>
      </c>
      <c r="R6744" s="15" t="s">
        <v>106</v>
      </c>
      <c r="S6744" s="15" t="s">
        <v>107</v>
      </c>
      <c r="T6744" s="15" t="s">
        <v>5579</v>
      </c>
      <c r="U6744" s="28">
        <v>4661160.0</v>
      </c>
      <c r="V6744" s="15">
        <v>4.0</v>
      </c>
      <c r="W6744" s="31">
        <v>0.3</v>
      </c>
      <c r="X6744" s="28">
        <v>-399528.0</v>
      </c>
    </row>
    <row r="6745" ht="15.75" customHeight="1">
      <c r="A6745" s="15">
        <v>6683.0</v>
      </c>
      <c r="B6745" s="15" t="s">
        <v>8602</v>
      </c>
      <c r="C6745" s="18">
        <v>42736.0</v>
      </c>
      <c r="D6745" s="18">
        <v>42737.0</v>
      </c>
      <c r="E6745" s="18">
        <f t="shared" si="1"/>
        <v>42737</v>
      </c>
      <c r="F6745" s="15" t="s">
        <v>125</v>
      </c>
      <c r="G6745" s="15" t="s">
        <v>2144</v>
      </c>
      <c r="H6745" s="15" t="s">
        <v>2145</v>
      </c>
      <c r="I6745" s="15" t="s">
        <v>76</v>
      </c>
      <c r="J6745" s="15" t="s">
        <v>60</v>
      </c>
      <c r="K6745" s="15" t="s">
        <v>289</v>
      </c>
      <c r="L6745" s="15" t="str">
        <f t="array" ref="L6745">_xlfn.XLOOKUP(M6745,reference_province_to_city!$A$2:$A$11,reference_province_to_city!$B$2:$B$11)</f>
        <v>Medan</v>
      </c>
      <c r="M6745" s="15" t="s">
        <v>11</v>
      </c>
      <c r="N6745" s="15">
        <v>20111.0</v>
      </c>
      <c r="O6745" s="15">
        <f t="array" ref="O6745">_xlfn.XLOOKUP(M6745,reference_postal_code!$B$2:$B$11,reference_postal_code!$A$2:$A$11)</f>
        <v>20111</v>
      </c>
      <c r="P6745" s="15" t="s">
        <v>77</v>
      </c>
      <c r="Q6745" s="15" t="s">
        <v>460</v>
      </c>
      <c r="R6745" s="15" t="s">
        <v>65</v>
      </c>
      <c r="S6745" s="15" t="s">
        <v>83</v>
      </c>
      <c r="T6745" s="15" t="s">
        <v>461</v>
      </c>
      <c r="U6745" s="28">
        <v>54000.0</v>
      </c>
      <c r="V6745" s="15">
        <v>2.0</v>
      </c>
      <c r="W6745" s="31">
        <v>0.0</v>
      </c>
      <c r="X6745" s="28">
        <v>25920.0</v>
      </c>
    </row>
    <row r="6746" ht="15.75" customHeight="1">
      <c r="A6746" s="15">
        <v>9686.0</v>
      </c>
      <c r="B6746" s="15" t="s">
        <v>8603</v>
      </c>
      <c r="C6746" s="18">
        <v>42737.0</v>
      </c>
      <c r="D6746" s="18">
        <v>42739.0</v>
      </c>
      <c r="E6746" s="18">
        <f t="shared" si="1"/>
        <v>42739</v>
      </c>
      <c r="F6746" s="15" t="s">
        <v>114</v>
      </c>
      <c r="G6746" s="15" t="s">
        <v>5034</v>
      </c>
      <c r="H6746" s="15" t="s">
        <v>5035</v>
      </c>
      <c r="I6746" s="15" t="s">
        <v>128</v>
      </c>
      <c r="J6746" s="15" t="s">
        <v>60</v>
      </c>
      <c r="K6746" s="15" t="s">
        <v>28</v>
      </c>
      <c r="L6746" s="15" t="str">
        <f t="array" ref="L6746">_xlfn.XLOOKUP(M6746,reference_province_to_city!$A$2:$A$11,reference_province_to_city!$B$2:$B$11)</f>
        <v>Medan</v>
      </c>
      <c r="M6746" s="15" t="s">
        <v>11</v>
      </c>
      <c r="N6746" s="15">
        <v>20111.0</v>
      </c>
      <c r="O6746" s="15">
        <f t="array" ref="O6746">_xlfn.XLOOKUP(M6746,reference_postal_code!$B$2:$B$11,reference_postal_code!$A$2:$A$11)</f>
        <v>20111</v>
      </c>
      <c r="P6746" s="15" t="s">
        <v>77</v>
      </c>
      <c r="Q6746" s="15" t="s">
        <v>6050</v>
      </c>
      <c r="R6746" s="15" t="s">
        <v>110</v>
      </c>
      <c r="S6746" s="15" t="s">
        <v>149</v>
      </c>
      <c r="T6746" s="15" t="s">
        <v>6051</v>
      </c>
      <c r="U6746" s="28">
        <v>248850.0</v>
      </c>
      <c r="V6746" s="15">
        <v>1.0</v>
      </c>
      <c r="W6746" s="31">
        <v>0.0</v>
      </c>
      <c r="X6746" s="28">
        <v>87098.0</v>
      </c>
    </row>
    <row r="6747" ht="15.75" customHeight="1">
      <c r="A6747" s="15">
        <v>8363.0</v>
      </c>
      <c r="B6747" s="15" t="s">
        <v>8604</v>
      </c>
      <c r="C6747" s="18">
        <v>42737.0</v>
      </c>
      <c r="D6747" s="18">
        <v>42739.0</v>
      </c>
      <c r="E6747" s="18">
        <f t="shared" si="1"/>
        <v>42739</v>
      </c>
      <c r="F6747" s="15" t="s">
        <v>114</v>
      </c>
      <c r="G6747" s="15" t="s">
        <v>4826</v>
      </c>
      <c r="H6747" s="15" t="s">
        <v>4827</v>
      </c>
      <c r="I6747" s="15" t="s">
        <v>59</v>
      </c>
      <c r="J6747" s="15" t="s">
        <v>60</v>
      </c>
      <c r="K6747" s="15" t="s">
        <v>22</v>
      </c>
      <c r="L6747" s="15" t="str">
        <f t="array" ref="L6747">_xlfn.XLOOKUP(M6747,reference_province_to_city!$A$2:$A$11,reference_province_to_city!$B$2:$B$11)</f>
        <v>Surabaya</v>
      </c>
      <c r="M6747" s="15" t="s">
        <v>20</v>
      </c>
      <c r="N6747" s="15">
        <v>60231.0</v>
      </c>
      <c r="O6747" s="15">
        <f t="array" ref="O6747">_xlfn.XLOOKUP(M6747,reference_postal_code!$B$2:$B$11,reference_postal_code!$A$2:$A$11)</f>
        <v>60231</v>
      </c>
      <c r="P6747" s="15" t="s">
        <v>166</v>
      </c>
      <c r="Q6747" s="15" t="s">
        <v>570</v>
      </c>
      <c r="R6747" s="15" t="s">
        <v>106</v>
      </c>
      <c r="S6747" s="15" t="s">
        <v>218</v>
      </c>
      <c r="T6747" s="15" t="s">
        <v>571</v>
      </c>
      <c r="U6747" s="28">
        <v>1.370145E7</v>
      </c>
      <c r="V6747" s="15">
        <v>5.0</v>
      </c>
      <c r="W6747" s="31">
        <v>0.3</v>
      </c>
      <c r="X6747" s="28">
        <v>-2544555.0</v>
      </c>
    </row>
    <row r="6748" ht="15.75" customHeight="1">
      <c r="A6748" s="15">
        <v>8361.0</v>
      </c>
      <c r="B6748" s="15" t="s">
        <v>8604</v>
      </c>
      <c r="C6748" s="18">
        <v>42737.0</v>
      </c>
      <c r="D6748" s="18">
        <v>42739.0</v>
      </c>
      <c r="E6748" s="18">
        <f t="shared" si="1"/>
        <v>42739</v>
      </c>
      <c r="F6748" s="15" t="s">
        <v>114</v>
      </c>
      <c r="G6748" s="15" t="s">
        <v>4826</v>
      </c>
      <c r="H6748" s="15" t="s">
        <v>4827</v>
      </c>
      <c r="I6748" s="15" t="s">
        <v>59</v>
      </c>
      <c r="J6748" s="15" t="s">
        <v>60</v>
      </c>
      <c r="K6748" s="15" t="s">
        <v>983</v>
      </c>
      <c r="L6748" s="15" t="str">
        <f t="array" ref="L6748">_xlfn.XLOOKUP(M6748,reference_province_to_city!$A$2:$A$11,reference_province_to_city!$B$2:$B$11)</f>
        <v>Surabaya</v>
      </c>
      <c r="M6748" s="15" t="s">
        <v>20</v>
      </c>
      <c r="N6748" s="15">
        <v>60231.0</v>
      </c>
      <c r="O6748" s="15">
        <f t="array" ref="O6748">_xlfn.XLOOKUP(M6748,reference_postal_code!$B$2:$B$11,reference_postal_code!$A$2:$A$11)</f>
        <v>60231</v>
      </c>
      <c r="P6748" s="15" t="s">
        <v>166</v>
      </c>
      <c r="Q6748" s="15" t="s">
        <v>1028</v>
      </c>
      <c r="R6748" s="15" t="s">
        <v>65</v>
      </c>
      <c r="S6748" s="15" t="s">
        <v>93</v>
      </c>
      <c r="T6748" s="15" t="s">
        <v>1029</v>
      </c>
      <c r="U6748" s="28">
        <v>476160.0</v>
      </c>
      <c r="V6748" s="15">
        <v>2.0</v>
      </c>
      <c r="W6748" s="31">
        <v>0.2</v>
      </c>
      <c r="X6748" s="28">
        <v>59520.0</v>
      </c>
    </row>
    <row r="6749" ht="15.75" customHeight="1">
      <c r="A6749" s="15">
        <v>1343.0</v>
      </c>
      <c r="B6749" s="15" t="s">
        <v>8605</v>
      </c>
      <c r="C6749" s="18">
        <v>42737.0</v>
      </c>
      <c r="D6749" s="18">
        <v>42739.0</v>
      </c>
      <c r="E6749" s="18">
        <f t="shared" si="1"/>
        <v>42739</v>
      </c>
      <c r="F6749" s="15" t="s">
        <v>125</v>
      </c>
      <c r="G6749" s="15" t="s">
        <v>2461</v>
      </c>
      <c r="H6749" s="15" t="s">
        <v>2462</v>
      </c>
      <c r="I6749" s="15" t="s">
        <v>128</v>
      </c>
      <c r="J6749" s="15" t="s">
        <v>60</v>
      </c>
      <c r="K6749" s="15" t="s">
        <v>983</v>
      </c>
      <c r="L6749" s="15" t="str">
        <f t="array" ref="L6749">_xlfn.XLOOKUP(M6749,reference_province_to_city!$A$2:$A$11,reference_province_to_city!$B$2:$B$11)</f>
        <v>Surabaya</v>
      </c>
      <c r="M6749" s="15" t="s">
        <v>20</v>
      </c>
      <c r="N6749" s="15">
        <v>60231.0</v>
      </c>
      <c r="O6749" s="15">
        <f t="array" ref="O6749">_xlfn.XLOOKUP(M6749,reference_postal_code!$B$2:$B$11,reference_postal_code!$A$2:$A$11)</f>
        <v>60231</v>
      </c>
      <c r="P6749" s="15" t="s">
        <v>166</v>
      </c>
      <c r="Q6749" s="15" t="s">
        <v>2933</v>
      </c>
      <c r="R6749" s="15" t="s">
        <v>65</v>
      </c>
      <c r="S6749" s="15" t="s">
        <v>83</v>
      </c>
      <c r="T6749" s="15" t="s">
        <v>2934</v>
      </c>
      <c r="U6749" s="28">
        <v>432810.0</v>
      </c>
      <c r="V6749" s="15">
        <v>6.0</v>
      </c>
      <c r="W6749" s="31">
        <v>0.7</v>
      </c>
      <c r="X6749" s="28">
        <v>-317394.0</v>
      </c>
    </row>
    <row r="6750" ht="15.75" customHeight="1">
      <c r="A6750" s="15">
        <v>8364.0</v>
      </c>
      <c r="B6750" s="15" t="s">
        <v>8604</v>
      </c>
      <c r="C6750" s="18">
        <v>42737.0</v>
      </c>
      <c r="D6750" s="18">
        <v>42739.0</v>
      </c>
      <c r="E6750" s="18">
        <f t="shared" si="1"/>
        <v>42739</v>
      </c>
      <c r="F6750" s="15" t="s">
        <v>114</v>
      </c>
      <c r="G6750" s="15" t="s">
        <v>4826</v>
      </c>
      <c r="H6750" s="15" t="s">
        <v>4827</v>
      </c>
      <c r="I6750" s="15" t="s">
        <v>59</v>
      </c>
      <c r="J6750" s="15" t="s">
        <v>60</v>
      </c>
      <c r="K6750" s="15" t="s">
        <v>22</v>
      </c>
      <c r="L6750" s="15" t="str">
        <f t="array" ref="L6750">_xlfn.XLOOKUP(M6750,reference_province_to_city!$A$2:$A$11,reference_province_to_city!$B$2:$B$11)</f>
        <v>Surabaya</v>
      </c>
      <c r="M6750" s="15" t="s">
        <v>20</v>
      </c>
      <c r="N6750" s="15">
        <v>60231.0</v>
      </c>
      <c r="O6750" s="15">
        <f t="array" ref="O6750">_xlfn.XLOOKUP(M6750,reference_postal_code!$B$2:$B$11,reference_postal_code!$A$2:$A$11)</f>
        <v>60231</v>
      </c>
      <c r="P6750" s="15" t="s">
        <v>166</v>
      </c>
      <c r="Q6750" s="15" t="s">
        <v>3334</v>
      </c>
      <c r="R6750" s="15" t="s">
        <v>65</v>
      </c>
      <c r="S6750" s="15" t="s">
        <v>87</v>
      </c>
      <c r="T6750" s="15" t="s">
        <v>3335</v>
      </c>
      <c r="U6750" s="28">
        <v>5582160.0</v>
      </c>
      <c r="V6750" s="15">
        <v>3.0</v>
      </c>
      <c r="W6750" s="31">
        <v>0.2</v>
      </c>
      <c r="X6750" s="28">
        <v>418662.0</v>
      </c>
    </row>
    <row r="6751" ht="15.75" customHeight="1">
      <c r="A6751" s="15">
        <v>1342.0</v>
      </c>
      <c r="B6751" s="15" t="s">
        <v>8605</v>
      </c>
      <c r="C6751" s="18">
        <v>42737.0</v>
      </c>
      <c r="D6751" s="18"/>
      <c r="E6751" s="18">
        <f t="shared" si="1"/>
        <v>42740</v>
      </c>
      <c r="F6751" s="15" t="s">
        <v>125</v>
      </c>
      <c r="G6751" s="15" t="s">
        <v>2461</v>
      </c>
      <c r="H6751" s="15" t="s">
        <v>2462</v>
      </c>
      <c r="I6751" s="15" t="s">
        <v>128</v>
      </c>
      <c r="J6751" s="15" t="s">
        <v>60</v>
      </c>
      <c r="K6751" s="15" t="s">
        <v>22</v>
      </c>
      <c r="L6751" s="15" t="str">
        <f t="array" ref="L6751">_xlfn.XLOOKUP(M6751,reference_province_to_city!$A$2:$A$11,reference_province_to_city!$B$2:$B$11)</f>
        <v>Surabaya</v>
      </c>
      <c r="M6751" s="15" t="s">
        <v>20</v>
      </c>
      <c r="N6751" s="15">
        <v>60231.0</v>
      </c>
      <c r="O6751" s="15">
        <f t="array" ref="O6751">_xlfn.XLOOKUP(M6751,reference_postal_code!$B$2:$B$11,reference_postal_code!$A$2:$A$11)</f>
        <v>60231</v>
      </c>
      <c r="P6751" s="15" t="s">
        <v>166</v>
      </c>
      <c r="Q6751" s="15" t="s">
        <v>2306</v>
      </c>
      <c r="R6751" s="15" t="s">
        <v>65</v>
      </c>
      <c r="S6751" s="15" t="s">
        <v>83</v>
      </c>
      <c r="T6751" s="15" t="s">
        <v>2307</v>
      </c>
      <c r="U6751" s="28">
        <v>234900.0</v>
      </c>
      <c r="V6751" s="15">
        <v>5.0</v>
      </c>
      <c r="W6751" s="31">
        <v>0.7</v>
      </c>
      <c r="X6751" s="28">
        <v>-187920.0</v>
      </c>
    </row>
    <row r="6752" ht="15.75" customHeight="1">
      <c r="A6752" s="15">
        <v>8362.0</v>
      </c>
      <c r="B6752" s="15" t="s">
        <v>8604</v>
      </c>
      <c r="C6752" s="18">
        <v>42737.0</v>
      </c>
      <c r="D6752" s="18">
        <v>42739.0</v>
      </c>
      <c r="E6752" s="18">
        <f t="shared" si="1"/>
        <v>42739</v>
      </c>
      <c r="F6752" s="15" t="s">
        <v>114</v>
      </c>
      <c r="G6752" s="15" t="s">
        <v>4826</v>
      </c>
      <c r="H6752" s="15" t="s">
        <v>4827</v>
      </c>
      <c r="I6752" s="15" t="s">
        <v>59</v>
      </c>
      <c r="J6752" s="15" t="s">
        <v>60</v>
      </c>
      <c r="K6752" s="15" t="s">
        <v>22</v>
      </c>
      <c r="L6752" s="15" t="str">
        <f t="array" ref="L6752">_xlfn.XLOOKUP(M6752,reference_province_to_city!$A$2:$A$11,reference_province_to_city!$B$2:$B$11)</f>
        <v>Surabaya</v>
      </c>
      <c r="M6752" s="15" t="s">
        <v>20</v>
      </c>
      <c r="N6752" s="15">
        <v>60231.0</v>
      </c>
      <c r="O6752" s="15">
        <f t="array" ref="O6752">_xlfn.XLOOKUP(M6752,reference_postal_code!$B$2:$B$11,reference_postal_code!$A$2:$A$11)</f>
        <v>60231</v>
      </c>
      <c r="P6752" s="15" t="s">
        <v>166</v>
      </c>
      <c r="Q6752" s="15" t="s">
        <v>8606</v>
      </c>
      <c r="R6752" s="15" t="s">
        <v>65</v>
      </c>
      <c r="S6752" s="15" t="s">
        <v>222</v>
      </c>
      <c r="T6752" s="15" t="s">
        <v>8607</v>
      </c>
      <c r="U6752" s="28">
        <v>81480.0</v>
      </c>
      <c r="V6752" s="15">
        <v>2.0</v>
      </c>
      <c r="W6752" s="31">
        <v>0.8</v>
      </c>
      <c r="X6752" s="28">
        <v>-203700.0</v>
      </c>
    </row>
    <row r="6753" ht="15.75" customHeight="1">
      <c r="A6753" s="15">
        <v>1341.0</v>
      </c>
      <c r="B6753" s="15" t="s">
        <v>8605</v>
      </c>
      <c r="C6753" s="18">
        <v>42737.0</v>
      </c>
      <c r="D6753" s="18">
        <v>42739.0</v>
      </c>
      <c r="E6753" s="18">
        <f t="shared" si="1"/>
        <v>42739</v>
      </c>
      <c r="F6753" s="15" t="s">
        <v>125</v>
      </c>
      <c r="G6753" s="15" t="s">
        <v>2461</v>
      </c>
      <c r="H6753" s="15" t="s">
        <v>2462</v>
      </c>
      <c r="I6753" s="15" t="s">
        <v>128</v>
      </c>
      <c r="J6753" s="15" t="s">
        <v>60</v>
      </c>
      <c r="K6753" s="15" t="s">
        <v>22</v>
      </c>
      <c r="L6753" s="15" t="str">
        <f t="array" ref="L6753">_xlfn.XLOOKUP(M6753,reference_province_to_city!$A$2:$A$11,reference_province_to_city!$B$2:$B$11)</f>
        <v>Surabaya</v>
      </c>
      <c r="M6753" s="15" t="s">
        <v>20</v>
      </c>
      <c r="N6753" s="15">
        <v>60231.0</v>
      </c>
      <c r="O6753" s="15">
        <f t="array" ref="O6753">_xlfn.XLOOKUP(M6753,reference_postal_code!$B$2:$B$11,reference_postal_code!$A$2:$A$11)</f>
        <v>60231</v>
      </c>
      <c r="P6753" s="15" t="s">
        <v>166</v>
      </c>
      <c r="Q6753" s="15" t="s">
        <v>7471</v>
      </c>
      <c r="R6753" s="15" t="s">
        <v>110</v>
      </c>
      <c r="S6753" s="15" t="s">
        <v>668</v>
      </c>
      <c r="T6753" s="15" t="s">
        <v>7472</v>
      </c>
      <c r="U6753" s="28">
        <v>1.04355E7</v>
      </c>
      <c r="V6753" s="15">
        <v>2.0</v>
      </c>
      <c r="W6753" s="31">
        <v>0.5</v>
      </c>
      <c r="X6753" s="28">
        <v>-417420.0</v>
      </c>
    </row>
    <row r="6754" ht="15.75" customHeight="1">
      <c r="A6754" s="15">
        <v>5258.0</v>
      </c>
      <c r="B6754" s="15" t="s">
        <v>8608</v>
      </c>
      <c r="C6754" s="18">
        <v>42738.0</v>
      </c>
      <c r="D6754" s="18">
        <v>42743.0</v>
      </c>
      <c r="E6754" s="18">
        <f t="shared" si="1"/>
        <v>42743</v>
      </c>
      <c r="F6754" s="15" t="s">
        <v>55</v>
      </c>
      <c r="G6754" s="15" t="s">
        <v>211</v>
      </c>
      <c r="H6754" s="15" t="s">
        <v>212</v>
      </c>
      <c r="I6754" s="15" t="s">
        <v>59</v>
      </c>
      <c r="J6754" s="15" t="s">
        <v>60</v>
      </c>
      <c r="L6754" s="15" t="str">
        <f t="array" ref="L6754">_xlfn.XLOOKUP(M6754,reference_province_to_city!$A$2:$A$11,reference_province_to_city!$B$2:$B$11)</f>
        <v>Bandung</v>
      </c>
      <c r="M6754" s="15" t="s">
        <v>12</v>
      </c>
      <c r="N6754" s="15">
        <v>40111.0</v>
      </c>
      <c r="O6754" s="15">
        <f t="array" ref="O6754">_xlfn.XLOOKUP(M6754,reference_postal_code!$B$2:$B$11,reference_postal_code!$A$2:$A$11)</f>
        <v>40111</v>
      </c>
      <c r="P6754" s="15" t="s">
        <v>117</v>
      </c>
      <c r="Q6754" s="15" t="s">
        <v>8032</v>
      </c>
      <c r="R6754" s="15" t="s">
        <v>65</v>
      </c>
      <c r="S6754" s="15" t="s">
        <v>66</v>
      </c>
      <c r="T6754" s="15" t="s">
        <v>8033</v>
      </c>
      <c r="U6754" s="28">
        <v>583200.0</v>
      </c>
      <c r="V6754" s="15">
        <v>6.0</v>
      </c>
      <c r="W6754" s="31">
        <v>0.0</v>
      </c>
      <c r="X6754" s="28">
        <v>279936.0</v>
      </c>
    </row>
    <row r="6755" ht="15.75" customHeight="1">
      <c r="A6755" s="15">
        <v>9491.0</v>
      </c>
      <c r="B6755" s="15" t="s">
        <v>8609</v>
      </c>
      <c r="C6755" s="18">
        <v>42738.0</v>
      </c>
      <c r="D6755" s="18">
        <v>42742.0</v>
      </c>
      <c r="E6755" s="18">
        <f t="shared" si="1"/>
        <v>42742</v>
      </c>
      <c r="F6755" s="15" t="s">
        <v>55</v>
      </c>
      <c r="G6755" s="15" t="s">
        <v>4963</v>
      </c>
      <c r="H6755" s="15" t="s">
        <v>4964</v>
      </c>
      <c r="I6755" s="15" t="s">
        <v>59</v>
      </c>
      <c r="J6755" s="15" t="s">
        <v>60</v>
      </c>
      <c r="K6755" s="15" t="s">
        <v>10</v>
      </c>
      <c r="L6755" s="15" t="str">
        <f t="array" ref="L6755">_xlfn.XLOOKUP(M6755,reference_province_to_city!$A$2:$A$11,reference_province_to_city!$B$2:$B$11)</f>
        <v>Jakarta</v>
      </c>
      <c r="M6755" s="15" t="s">
        <v>7</v>
      </c>
      <c r="N6755" s="15">
        <v>10110.0</v>
      </c>
      <c r="O6755" s="15">
        <f t="array" ref="O6755">_xlfn.XLOOKUP(M6755,reference_postal_code!$B$2:$B$11,reference_postal_code!$A$2:$A$11)</f>
        <v>10110</v>
      </c>
      <c r="P6755" s="15" t="s">
        <v>117</v>
      </c>
      <c r="Q6755" s="15" t="s">
        <v>7200</v>
      </c>
      <c r="R6755" s="15" t="s">
        <v>65</v>
      </c>
      <c r="S6755" s="15" t="s">
        <v>83</v>
      </c>
      <c r="T6755" s="15" t="s">
        <v>7201</v>
      </c>
      <c r="U6755" s="28">
        <v>3.033408E7</v>
      </c>
      <c r="V6755" s="15">
        <v>8.0</v>
      </c>
      <c r="W6755" s="31">
        <v>0.2</v>
      </c>
      <c r="X6755" s="28">
        <v>1.0237752E7</v>
      </c>
    </row>
    <row r="6756" ht="15.75" customHeight="1">
      <c r="A6756" s="15">
        <v>9492.0</v>
      </c>
      <c r="B6756" s="15" t="s">
        <v>8609</v>
      </c>
      <c r="C6756" s="18">
        <v>42738.0</v>
      </c>
      <c r="D6756" s="18">
        <v>42742.0</v>
      </c>
      <c r="E6756" s="18">
        <f t="shared" si="1"/>
        <v>42742</v>
      </c>
      <c r="F6756" s="15" t="s">
        <v>55</v>
      </c>
      <c r="G6756" s="15" t="s">
        <v>4963</v>
      </c>
      <c r="H6756" s="15" t="s">
        <v>4964</v>
      </c>
      <c r="I6756" s="15" t="s">
        <v>59</v>
      </c>
      <c r="J6756" s="15" t="s">
        <v>60</v>
      </c>
      <c r="K6756" s="15" t="s">
        <v>10</v>
      </c>
      <c r="L6756" s="15" t="str">
        <f t="array" ref="L6756">_xlfn.XLOOKUP(M6756,reference_province_to_city!$A$2:$A$11,reference_province_to_city!$B$2:$B$11)</f>
        <v>Jakarta</v>
      </c>
      <c r="M6756" s="15" t="s">
        <v>7</v>
      </c>
      <c r="N6756" s="15">
        <v>10110.0</v>
      </c>
      <c r="O6756" s="15">
        <f t="array" ref="O6756">_xlfn.XLOOKUP(M6756,reference_postal_code!$B$2:$B$11,reference_postal_code!$A$2:$A$11)</f>
        <v>10110</v>
      </c>
      <c r="P6756" s="15" t="s">
        <v>117</v>
      </c>
      <c r="Q6756" s="15" t="s">
        <v>5960</v>
      </c>
      <c r="R6756" s="15" t="s">
        <v>65</v>
      </c>
      <c r="S6756" s="15" t="s">
        <v>93</v>
      </c>
      <c r="T6756" s="15" t="s">
        <v>5961</v>
      </c>
      <c r="U6756" s="28">
        <v>136800.0</v>
      </c>
      <c r="V6756" s="15">
        <v>3.0</v>
      </c>
      <c r="W6756" s="31">
        <v>0.0</v>
      </c>
      <c r="X6756" s="28">
        <v>46512.0</v>
      </c>
    </row>
    <row r="6757" ht="15.75" customHeight="1">
      <c r="A6757" s="15">
        <v>4937.0</v>
      </c>
      <c r="B6757" s="15" t="s">
        <v>8610</v>
      </c>
      <c r="C6757" s="18">
        <v>42741.0</v>
      </c>
      <c r="D6757" s="18">
        <v>42748.0</v>
      </c>
      <c r="E6757" s="18">
        <f t="shared" si="1"/>
        <v>42748</v>
      </c>
      <c r="F6757" s="15" t="s">
        <v>55</v>
      </c>
      <c r="G6757" s="15" t="s">
        <v>2144</v>
      </c>
      <c r="H6757" s="15" t="s">
        <v>2145</v>
      </c>
      <c r="I6757" s="15" t="s">
        <v>76</v>
      </c>
      <c r="J6757" s="15" t="s">
        <v>60</v>
      </c>
      <c r="K6757" s="15" t="s">
        <v>28</v>
      </c>
      <c r="L6757" s="15" t="str">
        <f t="array" ref="L6757">_xlfn.XLOOKUP(M6757,reference_province_to_city!$A$2:$A$11,reference_province_to_city!$B$2:$B$11)</f>
        <v>Medan</v>
      </c>
      <c r="M6757" s="15" t="s">
        <v>11</v>
      </c>
      <c r="N6757" s="15">
        <v>20111.0</v>
      </c>
      <c r="O6757" s="15">
        <f t="array" ref="O6757">_xlfn.XLOOKUP(M6757,reference_postal_code!$B$2:$B$11,reference_postal_code!$A$2:$A$11)</f>
        <v>20111</v>
      </c>
      <c r="P6757" s="15" t="s">
        <v>77</v>
      </c>
      <c r="Q6757" s="15" t="s">
        <v>421</v>
      </c>
      <c r="R6757" s="15" t="s">
        <v>65</v>
      </c>
      <c r="S6757" s="15" t="s">
        <v>83</v>
      </c>
      <c r="T6757" s="15" t="s">
        <v>422</v>
      </c>
      <c r="U6757" s="28">
        <v>506100.0</v>
      </c>
      <c r="V6757" s="15">
        <v>7.0</v>
      </c>
      <c r="W6757" s="31">
        <v>0.0</v>
      </c>
      <c r="X6757" s="28">
        <v>232806.0</v>
      </c>
    </row>
    <row r="6758" ht="15.75" customHeight="1">
      <c r="A6758" s="15">
        <v>978.0</v>
      </c>
      <c r="B6758" s="15" t="s">
        <v>8611</v>
      </c>
      <c r="C6758" s="18">
        <v>42742.0</v>
      </c>
      <c r="D6758" s="18">
        <v>42745.0</v>
      </c>
      <c r="E6758" s="18">
        <f t="shared" si="1"/>
        <v>42745</v>
      </c>
      <c r="F6758" s="15" t="s">
        <v>125</v>
      </c>
      <c r="G6758" s="15" t="s">
        <v>5010</v>
      </c>
      <c r="H6758" s="15" t="s">
        <v>5011</v>
      </c>
      <c r="I6758" s="15" t="s">
        <v>128</v>
      </c>
      <c r="J6758" s="15" t="s">
        <v>60</v>
      </c>
      <c r="K6758" s="15" t="s">
        <v>31</v>
      </c>
      <c r="L6758" s="15" t="str">
        <f t="array" ref="L6758">_xlfn.XLOOKUP(M6758,reference_province_to_city!$A$2:$A$11,reference_province_to_city!$B$2:$B$11)</f>
        <v>Balikpapan</v>
      </c>
      <c r="M6758" s="15" t="s">
        <v>21</v>
      </c>
      <c r="N6758" s="15">
        <v>76114.0</v>
      </c>
      <c r="O6758" s="15">
        <f t="array" ref="O6758">_xlfn.XLOOKUP(M6758,reference_postal_code!$B$2:$B$11,reference_postal_code!$A$2:$A$11)</f>
        <v>76114</v>
      </c>
      <c r="P6758" s="15" t="s">
        <v>166</v>
      </c>
      <c r="Q6758" s="15" t="s">
        <v>2962</v>
      </c>
      <c r="R6758" s="15" t="s">
        <v>110</v>
      </c>
      <c r="S6758" s="15" t="s">
        <v>668</v>
      </c>
      <c r="T6758" s="15" t="s">
        <v>2963</v>
      </c>
      <c r="U6758" s="28">
        <v>4.589973E7</v>
      </c>
      <c r="V6758" s="15">
        <v>2.0</v>
      </c>
      <c r="W6758" s="31">
        <v>0.1</v>
      </c>
      <c r="X6758" s="28">
        <v>1.019994E7</v>
      </c>
    </row>
    <row r="6759" ht="15.75" customHeight="1">
      <c r="A6759" s="15">
        <v>7375.0</v>
      </c>
      <c r="B6759" s="15" t="s">
        <v>8612</v>
      </c>
      <c r="C6759" s="18">
        <v>42742.0</v>
      </c>
      <c r="D6759" s="18">
        <v>42744.0</v>
      </c>
      <c r="E6759" s="18">
        <f t="shared" si="1"/>
        <v>42744</v>
      </c>
      <c r="F6759" s="15" t="s">
        <v>114</v>
      </c>
      <c r="G6759" s="15" t="s">
        <v>3992</v>
      </c>
      <c r="H6759" s="15" t="s">
        <v>3993</v>
      </c>
      <c r="I6759" s="15" t="s">
        <v>59</v>
      </c>
      <c r="J6759" s="15" t="s">
        <v>60</v>
      </c>
      <c r="K6759" s="15" t="s">
        <v>10</v>
      </c>
      <c r="L6759" s="15" t="str">
        <f t="array" ref="L6759">_xlfn.XLOOKUP(M6759,reference_province_to_city!$A$2:$A$11,reference_province_to_city!$B$2:$B$11)</f>
        <v>Jakarta</v>
      </c>
      <c r="M6759" s="15" t="s">
        <v>7</v>
      </c>
      <c r="N6759" s="15">
        <v>10110.0</v>
      </c>
      <c r="O6759" s="15">
        <f t="array" ref="O6759">_xlfn.XLOOKUP(M6759,reference_postal_code!$B$2:$B$11,reference_postal_code!$A$2:$A$11)</f>
        <v>10110</v>
      </c>
      <c r="P6759" s="15" t="s">
        <v>117</v>
      </c>
      <c r="Q6759" s="15" t="s">
        <v>777</v>
      </c>
      <c r="R6759" s="15" t="s">
        <v>65</v>
      </c>
      <c r="S6759" s="15" t="s">
        <v>103</v>
      </c>
      <c r="T6759" s="15" t="s">
        <v>778</v>
      </c>
      <c r="U6759" s="28">
        <v>118350.0</v>
      </c>
      <c r="V6759" s="15">
        <v>1.0</v>
      </c>
      <c r="W6759" s="31">
        <v>0.0</v>
      </c>
      <c r="X6759" s="28">
        <v>53257.0</v>
      </c>
    </row>
    <row r="6760" ht="15.75" customHeight="1">
      <c r="A6760" s="15">
        <v>7374.0</v>
      </c>
      <c r="B6760" s="15" t="s">
        <v>8612</v>
      </c>
      <c r="C6760" s="18">
        <v>42742.0</v>
      </c>
      <c r="D6760" s="18">
        <v>42744.0</v>
      </c>
      <c r="E6760" s="18">
        <f t="shared" si="1"/>
        <v>42744</v>
      </c>
      <c r="F6760" s="15" t="s">
        <v>114</v>
      </c>
      <c r="G6760" s="15" t="s">
        <v>3992</v>
      </c>
      <c r="H6760" s="15" t="s">
        <v>3993</v>
      </c>
      <c r="I6760" s="15" t="s">
        <v>59</v>
      </c>
      <c r="J6760" s="15" t="s">
        <v>60</v>
      </c>
      <c r="K6760" s="15" t="s">
        <v>10</v>
      </c>
      <c r="L6760" s="15" t="str">
        <f t="array" ref="L6760">_xlfn.XLOOKUP(M6760,reference_province_to_city!$A$2:$A$11,reference_province_to_city!$B$2:$B$11)</f>
        <v>Jakarta</v>
      </c>
      <c r="M6760" s="15" t="s">
        <v>7</v>
      </c>
      <c r="O6760" s="15">
        <f t="array" ref="O6760">_xlfn.XLOOKUP(M6760,reference_postal_code!$B$2:$B$11,reference_postal_code!$A$2:$A$11)</f>
        <v>10110</v>
      </c>
      <c r="P6760" s="15" t="s">
        <v>117</v>
      </c>
      <c r="Q6760" s="15" t="s">
        <v>6141</v>
      </c>
      <c r="R6760" s="15" t="s">
        <v>65</v>
      </c>
      <c r="S6760" s="15" t="s">
        <v>226</v>
      </c>
      <c r="T6760" s="15" t="s">
        <v>6142</v>
      </c>
      <c r="U6760" s="28">
        <v>1651650.0</v>
      </c>
      <c r="V6760" s="15">
        <v>7.0</v>
      </c>
      <c r="W6760" s="31">
        <v>0.0</v>
      </c>
      <c r="X6760" s="28">
        <v>478978.0</v>
      </c>
    </row>
    <row r="6761" ht="15.75" customHeight="1">
      <c r="A6761" s="15">
        <v>7373.0</v>
      </c>
      <c r="B6761" s="15" t="s">
        <v>8612</v>
      </c>
      <c r="C6761" s="18">
        <v>42742.0</v>
      </c>
      <c r="D6761" s="18">
        <v>42744.0</v>
      </c>
      <c r="E6761" s="18">
        <f t="shared" si="1"/>
        <v>42744</v>
      </c>
      <c r="F6761" s="15" t="s">
        <v>114</v>
      </c>
      <c r="G6761" s="15" t="s">
        <v>3992</v>
      </c>
      <c r="H6761" s="15" t="s">
        <v>3993</v>
      </c>
      <c r="I6761" s="15" t="s">
        <v>59</v>
      </c>
      <c r="J6761" s="15" t="s">
        <v>60</v>
      </c>
      <c r="K6761" s="15" t="s">
        <v>10</v>
      </c>
      <c r="L6761" s="15" t="str">
        <f t="array" ref="L6761">_xlfn.XLOOKUP(M6761,reference_province_to_city!$A$2:$A$11,reference_province_to_city!$B$2:$B$11)</f>
        <v>Jakarta</v>
      </c>
      <c r="M6761" s="15" t="s">
        <v>7</v>
      </c>
      <c r="N6761" s="15">
        <v>10110.0</v>
      </c>
      <c r="O6761" s="15">
        <f t="array" ref="O6761">_xlfn.XLOOKUP(M6761,reference_postal_code!$B$2:$B$11,reference_postal_code!$A$2:$A$11)</f>
        <v>10110</v>
      </c>
      <c r="P6761" s="15" t="s">
        <v>117</v>
      </c>
      <c r="Q6761" s="15" t="s">
        <v>825</v>
      </c>
      <c r="R6761" s="15" t="s">
        <v>65</v>
      </c>
      <c r="S6761" s="15" t="s">
        <v>87</v>
      </c>
      <c r="T6761" s="15" t="s">
        <v>826</v>
      </c>
      <c r="U6761" s="28">
        <v>915300.0</v>
      </c>
      <c r="V6761" s="15">
        <v>3.0</v>
      </c>
      <c r="W6761" s="31">
        <v>0.0</v>
      </c>
      <c r="X6761" s="28">
        <v>9153.0</v>
      </c>
    </row>
    <row r="6762" ht="15.75" customHeight="1">
      <c r="A6762" s="15">
        <v>2121.0</v>
      </c>
      <c r="B6762" s="15" t="s">
        <v>8613</v>
      </c>
      <c r="C6762" s="18">
        <v>42742.0</v>
      </c>
      <c r="D6762" s="18"/>
      <c r="E6762" s="18">
        <f t="shared" si="1"/>
        <v>42745</v>
      </c>
      <c r="F6762" s="15" t="s">
        <v>55</v>
      </c>
      <c r="G6762" s="15" t="s">
        <v>5696</v>
      </c>
      <c r="H6762" s="15" t="s">
        <v>5697</v>
      </c>
      <c r="I6762" s="15" t="s">
        <v>59</v>
      </c>
      <c r="J6762" s="15" t="s">
        <v>60</v>
      </c>
      <c r="K6762" s="15" t="s">
        <v>19</v>
      </c>
      <c r="L6762" s="15" t="str">
        <f t="array" ref="L6762">_xlfn.XLOOKUP(M6762,reference_province_to_city!$A$2:$A$11,reference_province_to_city!$B$2:$B$11)</f>
        <v>Yogyakarta</v>
      </c>
      <c r="M6762" s="15" t="s">
        <v>18</v>
      </c>
      <c r="N6762" s="15">
        <v>55111.0</v>
      </c>
      <c r="O6762" s="15">
        <f t="array" ref="O6762">_xlfn.XLOOKUP(M6762,reference_postal_code!$B$2:$B$11,reference_postal_code!$A$2:$A$11)</f>
        <v>55111</v>
      </c>
      <c r="P6762" s="15" t="s">
        <v>77</v>
      </c>
      <c r="Q6762" s="15" t="s">
        <v>994</v>
      </c>
      <c r="R6762" s="15" t="s">
        <v>65</v>
      </c>
      <c r="S6762" s="15" t="s">
        <v>83</v>
      </c>
      <c r="T6762" s="15" t="s">
        <v>995</v>
      </c>
      <c r="U6762" s="28">
        <v>42120.0</v>
      </c>
      <c r="V6762" s="15">
        <v>3.0</v>
      </c>
      <c r="W6762" s="31">
        <v>0.7</v>
      </c>
      <c r="X6762" s="28">
        <v>-29484.0</v>
      </c>
    </row>
    <row r="6763" ht="15.75" customHeight="1">
      <c r="A6763" s="15">
        <v>7372.0</v>
      </c>
      <c r="B6763" s="15" t="s">
        <v>8612</v>
      </c>
      <c r="C6763" s="18">
        <v>42742.0</v>
      </c>
      <c r="D6763" s="18"/>
      <c r="E6763" s="18">
        <f t="shared" si="1"/>
        <v>42745</v>
      </c>
      <c r="F6763" s="15" t="s">
        <v>114</v>
      </c>
      <c r="G6763" s="15" t="s">
        <v>3992</v>
      </c>
      <c r="H6763" s="15" t="s">
        <v>3993</v>
      </c>
      <c r="I6763" s="15" t="s">
        <v>59</v>
      </c>
      <c r="J6763" s="15" t="s">
        <v>60</v>
      </c>
      <c r="K6763" s="15" t="s">
        <v>10</v>
      </c>
      <c r="L6763" s="15" t="str">
        <f t="array" ref="L6763">_xlfn.XLOOKUP(M6763,reference_province_to_city!$A$2:$A$11,reference_province_to_city!$B$2:$B$11)</f>
        <v>Jakarta</v>
      </c>
      <c r="M6763" s="15" t="s">
        <v>7</v>
      </c>
      <c r="N6763" s="15">
        <v>10110.0</v>
      </c>
      <c r="O6763" s="15">
        <f t="array" ref="O6763">_xlfn.XLOOKUP(M6763,reference_postal_code!$B$2:$B$11,reference_postal_code!$A$2:$A$11)</f>
        <v>10110</v>
      </c>
      <c r="P6763" s="15" t="s">
        <v>117</v>
      </c>
      <c r="Q6763" s="15" t="s">
        <v>276</v>
      </c>
      <c r="R6763" s="15" t="s">
        <v>65</v>
      </c>
      <c r="S6763" s="15" t="s">
        <v>87</v>
      </c>
      <c r="T6763" s="15" t="s">
        <v>277</v>
      </c>
      <c r="U6763" s="28">
        <v>2306700.0</v>
      </c>
      <c r="V6763" s="15">
        <v>11.0</v>
      </c>
      <c r="W6763" s="31">
        <v>0.0</v>
      </c>
      <c r="X6763" s="28">
        <v>668943.0</v>
      </c>
    </row>
    <row r="6764" ht="15.75" customHeight="1">
      <c r="A6764" s="15">
        <v>2290.0</v>
      </c>
      <c r="B6764" s="15" t="s">
        <v>8614</v>
      </c>
      <c r="C6764" s="18">
        <v>42743.0</v>
      </c>
      <c r="D6764" s="18">
        <v>42746.0</v>
      </c>
      <c r="E6764" s="18">
        <f t="shared" si="1"/>
        <v>42746</v>
      </c>
      <c r="F6764" s="15" t="s">
        <v>125</v>
      </c>
      <c r="G6764" s="15" t="s">
        <v>2536</v>
      </c>
      <c r="H6764" s="15" t="s">
        <v>2537</v>
      </c>
      <c r="I6764" s="15" t="s">
        <v>128</v>
      </c>
      <c r="J6764" s="15" t="s">
        <v>60</v>
      </c>
      <c r="K6764" s="15" t="s">
        <v>22</v>
      </c>
      <c r="L6764" s="15" t="str">
        <f t="array" ref="L6764">_xlfn.XLOOKUP(M6764,reference_province_to_city!$A$2:$A$11,reference_province_to_city!$B$2:$B$11)</f>
        <v>Surabaya</v>
      </c>
      <c r="M6764" s="15" t="s">
        <v>20</v>
      </c>
      <c r="N6764" s="15">
        <v>60231.0</v>
      </c>
      <c r="O6764" s="15">
        <f t="array" ref="O6764">_xlfn.XLOOKUP(M6764,reference_postal_code!$B$2:$B$11,reference_postal_code!$A$2:$A$11)</f>
        <v>60231</v>
      </c>
      <c r="P6764" s="15" t="s">
        <v>166</v>
      </c>
      <c r="Q6764" s="15" t="s">
        <v>728</v>
      </c>
      <c r="R6764" s="15" t="s">
        <v>106</v>
      </c>
      <c r="S6764" s="15" t="s">
        <v>218</v>
      </c>
      <c r="T6764" s="15" t="s">
        <v>729</v>
      </c>
      <c r="U6764" s="28">
        <v>1.33947E7</v>
      </c>
      <c r="V6764" s="15">
        <v>2.0</v>
      </c>
      <c r="W6764" s="31">
        <v>0.0</v>
      </c>
      <c r="X6764" s="28">
        <v>1205523.0</v>
      </c>
    </row>
    <row r="6765" ht="15.75" customHeight="1">
      <c r="A6765" s="15">
        <v>7221.0</v>
      </c>
      <c r="B6765" s="15" t="s">
        <v>8615</v>
      </c>
      <c r="C6765" s="18">
        <v>42744.0</v>
      </c>
      <c r="D6765" s="18">
        <v>42748.0</v>
      </c>
      <c r="E6765" s="18">
        <f t="shared" si="1"/>
        <v>42748</v>
      </c>
      <c r="F6765" s="15" t="s">
        <v>55</v>
      </c>
      <c r="G6765" s="15" t="s">
        <v>3467</v>
      </c>
      <c r="H6765" s="15" t="s">
        <v>3468</v>
      </c>
      <c r="I6765" s="15" t="s">
        <v>59</v>
      </c>
      <c r="J6765" s="15" t="s">
        <v>60</v>
      </c>
      <c r="K6765" s="15" t="s">
        <v>28</v>
      </c>
      <c r="L6765" s="15" t="str">
        <f t="array" ref="L6765">_xlfn.XLOOKUP(M6765,reference_province_to_city!$A$2:$A$11,reference_province_to_city!$B$2:$B$11)</f>
        <v>Medan</v>
      </c>
      <c r="M6765" s="15" t="s">
        <v>11</v>
      </c>
      <c r="N6765" s="15">
        <v>20111.0</v>
      </c>
      <c r="O6765" s="15">
        <f t="array" ref="O6765">_xlfn.XLOOKUP(M6765,reference_postal_code!$B$2:$B$11,reference_postal_code!$A$2:$A$11)</f>
        <v>20111</v>
      </c>
      <c r="P6765" s="15" t="s">
        <v>77</v>
      </c>
      <c r="Q6765" s="15" t="s">
        <v>131</v>
      </c>
      <c r="R6765" s="15" t="s">
        <v>65</v>
      </c>
      <c r="S6765" s="15" t="s">
        <v>83</v>
      </c>
      <c r="T6765" s="15" t="s">
        <v>132</v>
      </c>
      <c r="U6765" s="28">
        <v>4117365.0</v>
      </c>
      <c r="V6765" s="15">
        <v>3.0</v>
      </c>
      <c r="W6765" s="31">
        <v>0.7</v>
      </c>
      <c r="X6765" s="28">
        <v>-3431138.0</v>
      </c>
    </row>
    <row r="6766" ht="15.75" customHeight="1">
      <c r="A6766" s="15">
        <v>1846.0</v>
      </c>
      <c r="B6766" s="15" t="s">
        <v>8616</v>
      </c>
      <c r="C6766" s="18">
        <v>42747.0</v>
      </c>
      <c r="D6766" s="18">
        <v>42752.0</v>
      </c>
      <c r="E6766" s="18">
        <f t="shared" si="1"/>
        <v>42752</v>
      </c>
      <c r="F6766" s="15" t="s">
        <v>114</v>
      </c>
      <c r="G6766" s="15" t="s">
        <v>1312</v>
      </c>
      <c r="H6766" s="15" t="s">
        <v>1313</v>
      </c>
      <c r="I6766" s="15" t="s">
        <v>76</v>
      </c>
      <c r="J6766" s="15" t="s">
        <v>60</v>
      </c>
      <c r="K6766" s="15" t="s">
        <v>17</v>
      </c>
      <c r="L6766" s="15" t="str">
        <f t="array" ref="L6766">_xlfn.XLOOKUP(M6766,reference_province_to_city!$A$2:$A$11,reference_province_to_city!$B$2:$B$11)</f>
        <v>Semarang</v>
      </c>
      <c r="M6766" s="15" t="s">
        <v>15</v>
      </c>
      <c r="N6766" s="15">
        <v>50111.0</v>
      </c>
      <c r="O6766" s="15">
        <f t="array" ref="O6766">_xlfn.XLOOKUP(M6766,reference_postal_code!$B$2:$B$11,reference_postal_code!$A$2:$A$11)</f>
        <v>50111</v>
      </c>
      <c r="P6766" s="15" t="s">
        <v>77</v>
      </c>
      <c r="Q6766" s="15" t="s">
        <v>300</v>
      </c>
      <c r="R6766" s="15" t="s">
        <v>65</v>
      </c>
      <c r="S6766" s="15" t="s">
        <v>66</v>
      </c>
      <c r="T6766" s="15" t="s">
        <v>301</v>
      </c>
      <c r="U6766" s="28">
        <v>601200.0</v>
      </c>
      <c r="V6766" s="15">
        <v>6.0</v>
      </c>
      <c r="W6766" s="31">
        <v>0.0</v>
      </c>
      <c r="X6766" s="28">
        <v>288576.0</v>
      </c>
    </row>
    <row r="6767" ht="15.75" customHeight="1">
      <c r="A6767" s="15">
        <v>1847.0</v>
      </c>
      <c r="B6767" s="15" t="s">
        <v>8616</v>
      </c>
      <c r="C6767" s="18">
        <v>42747.0</v>
      </c>
      <c r="D6767" s="18">
        <v>42752.0</v>
      </c>
      <c r="E6767" s="18">
        <f t="shared" si="1"/>
        <v>42752</v>
      </c>
      <c r="F6767" s="15" t="s">
        <v>114</v>
      </c>
      <c r="G6767" s="15" t="s">
        <v>1312</v>
      </c>
      <c r="H6767" s="15" t="s">
        <v>1313</v>
      </c>
      <c r="I6767" s="15" t="s">
        <v>76</v>
      </c>
      <c r="J6767" s="15" t="s">
        <v>60</v>
      </c>
      <c r="K6767" s="15" t="s">
        <v>17</v>
      </c>
      <c r="L6767" s="15" t="str">
        <f t="array" ref="L6767">_xlfn.XLOOKUP(M6767,reference_province_to_city!$A$2:$A$11,reference_province_to_city!$B$2:$B$11)</f>
        <v>Semarang</v>
      </c>
      <c r="M6767" s="15" t="s">
        <v>15</v>
      </c>
      <c r="N6767" s="15">
        <v>50111.0</v>
      </c>
      <c r="O6767" s="15">
        <f t="array" ref="O6767">_xlfn.XLOOKUP(M6767,reference_postal_code!$B$2:$B$11,reference_postal_code!$A$2:$A$11)</f>
        <v>50111</v>
      </c>
      <c r="P6767" s="15" t="s">
        <v>77</v>
      </c>
      <c r="Q6767" s="15" t="s">
        <v>5182</v>
      </c>
      <c r="R6767" s="15" t="s">
        <v>106</v>
      </c>
      <c r="S6767" s="15" t="s">
        <v>139</v>
      </c>
      <c r="T6767" s="15" t="s">
        <v>5183</v>
      </c>
      <c r="U6767" s="28">
        <v>565200.0</v>
      </c>
      <c r="V6767" s="15">
        <v>2.0</v>
      </c>
      <c r="W6767" s="31">
        <v>0.0</v>
      </c>
      <c r="X6767" s="28">
        <v>237384.0</v>
      </c>
    </row>
    <row r="6768" ht="15.75" customHeight="1">
      <c r="A6768" s="15">
        <v>8641.0</v>
      </c>
      <c r="B6768" s="15" t="s">
        <v>8617</v>
      </c>
      <c r="C6768" s="18">
        <v>42747.0</v>
      </c>
      <c r="D6768" s="18">
        <v>42751.0</v>
      </c>
      <c r="E6768" s="18">
        <f t="shared" si="1"/>
        <v>42751</v>
      </c>
      <c r="F6768" s="15" t="s">
        <v>55</v>
      </c>
      <c r="G6768" s="15" t="s">
        <v>5286</v>
      </c>
      <c r="H6768" s="15" t="s">
        <v>5287</v>
      </c>
      <c r="I6768" s="15" t="s">
        <v>128</v>
      </c>
      <c r="J6768" s="15" t="s">
        <v>60</v>
      </c>
      <c r="K6768" s="15" t="s">
        <v>17</v>
      </c>
      <c r="L6768" s="15" t="str">
        <f t="array" ref="L6768">_xlfn.XLOOKUP(M6768,reference_province_to_city!$A$2:$A$11,reference_province_to_city!$B$2:$B$11)</f>
        <v>Semarang</v>
      </c>
      <c r="M6768" s="15" t="s">
        <v>15</v>
      </c>
      <c r="N6768" s="15">
        <v>50111.0</v>
      </c>
      <c r="O6768" s="15">
        <f t="array" ref="O6768">_xlfn.XLOOKUP(M6768,reference_postal_code!$B$2:$B$11,reference_postal_code!$A$2:$A$11)</f>
        <v>50111</v>
      </c>
      <c r="P6768" s="15" t="s">
        <v>77</v>
      </c>
      <c r="Q6768" s="15" t="s">
        <v>5557</v>
      </c>
      <c r="R6768" s="15" t="s">
        <v>65</v>
      </c>
      <c r="S6768" s="15" t="s">
        <v>83</v>
      </c>
      <c r="T6768" s="15" t="s">
        <v>5558</v>
      </c>
      <c r="U6768" s="28">
        <v>1.14147E7</v>
      </c>
      <c r="V6768" s="15">
        <v>5.0</v>
      </c>
      <c r="W6768" s="31">
        <v>0.8</v>
      </c>
      <c r="X6768" s="28">
        <v>-1.712205E7</v>
      </c>
    </row>
    <row r="6769" ht="15.75" customHeight="1">
      <c r="A6769" s="15">
        <v>5900.0</v>
      </c>
      <c r="B6769" s="15" t="s">
        <v>8618</v>
      </c>
      <c r="C6769" s="18">
        <v>42747.0</v>
      </c>
      <c r="D6769" s="18">
        <v>42751.0</v>
      </c>
      <c r="E6769" s="18">
        <f t="shared" si="1"/>
        <v>42751</v>
      </c>
      <c r="F6769" s="15" t="s">
        <v>55</v>
      </c>
      <c r="G6769" s="15" t="s">
        <v>5252</v>
      </c>
      <c r="H6769" s="15" t="s">
        <v>5253</v>
      </c>
      <c r="I6769" s="15" t="s">
        <v>128</v>
      </c>
      <c r="J6769" s="15" t="s">
        <v>60</v>
      </c>
      <c r="K6769" s="15" t="s">
        <v>22</v>
      </c>
      <c r="L6769" s="15" t="str">
        <f t="array" ref="L6769">_xlfn.XLOOKUP(M6769,reference_province_to_city!$A$2:$A$11,reference_province_to_city!$B$2:$B$11)</f>
        <v>Surabaya</v>
      </c>
      <c r="M6769" s="15" t="s">
        <v>20</v>
      </c>
      <c r="N6769" s="15">
        <v>60231.0</v>
      </c>
      <c r="O6769" s="15">
        <f t="array" ref="O6769">_xlfn.XLOOKUP(M6769,reference_postal_code!$B$2:$B$11,reference_postal_code!$A$2:$A$11)</f>
        <v>60231</v>
      </c>
      <c r="P6769" s="15" t="s">
        <v>166</v>
      </c>
      <c r="Q6769" s="15" t="s">
        <v>4163</v>
      </c>
      <c r="R6769" s="15" t="s">
        <v>65</v>
      </c>
      <c r="S6769" s="15" t="s">
        <v>173</v>
      </c>
      <c r="T6769" s="15" t="s">
        <v>4164</v>
      </c>
      <c r="U6769" s="28">
        <v>146700.0</v>
      </c>
      <c r="V6769" s="15">
        <v>1.0</v>
      </c>
      <c r="W6769" s="31">
        <v>0.0</v>
      </c>
      <c r="X6769" s="28">
        <v>73350.0</v>
      </c>
    </row>
    <row r="6770" ht="15.75" customHeight="1">
      <c r="A6770" s="15">
        <v>6622.0</v>
      </c>
      <c r="B6770" s="15" t="s">
        <v>8619</v>
      </c>
      <c r="C6770" s="18">
        <v>42748.0</v>
      </c>
      <c r="D6770" s="18">
        <v>42753.0</v>
      </c>
      <c r="E6770" s="18">
        <f t="shared" si="1"/>
        <v>42753</v>
      </c>
      <c r="F6770" s="15" t="s">
        <v>114</v>
      </c>
      <c r="G6770" s="15" t="s">
        <v>4334</v>
      </c>
      <c r="H6770" s="15" t="s">
        <v>4335</v>
      </c>
      <c r="I6770" s="15" t="s">
        <v>128</v>
      </c>
      <c r="J6770" s="15" t="s">
        <v>60</v>
      </c>
      <c r="K6770" s="15" t="s">
        <v>33</v>
      </c>
      <c r="L6770" s="15" t="str">
        <f t="array" ref="L6770">_xlfn.XLOOKUP(M6770,reference_province_to_city!$A$2:$A$11,reference_province_to_city!$B$2:$B$11)</f>
        <v>Makassar</v>
      </c>
      <c r="M6770" s="15" t="s">
        <v>25</v>
      </c>
      <c r="N6770" s="15">
        <v>90111.0</v>
      </c>
      <c r="O6770" s="15">
        <f t="array" ref="O6770">_xlfn.XLOOKUP(M6770,reference_postal_code!$B$2:$B$11,reference_postal_code!$A$2:$A$11)</f>
        <v>90111</v>
      </c>
      <c r="P6770" s="15" t="s">
        <v>63</v>
      </c>
      <c r="Q6770" s="15" t="s">
        <v>1979</v>
      </c>
      <c r="R6770" s="15" t="s">
        <v>106</v>
      </c>
      <c r="S6770" s="15" t="s">
        <v>183</v>
      </c>
      <c r="T6770" s="15" t="s">
        <v>1980</v>
      </c>
      <c r="U6770" s="28">
        <v>3194100.0</v>
      </c>
      <c r="V6770" s="15">
        <v>3.0</v>
      </c>
      <c r="W6770" s="31">
        <v>0.0</v>
      </c>
      <c r="X6770" s="28">
        <v>798525.0</v>
      </c>
    </row>
    <row r="6771" ht="15.75" customHeight="1">
      <c r="A6771" s="15">
        <v>6619.0</v>
      </c>
      <c r="B6771" s="15" t="s">
        <v>8619</v>
      </c>
      <c r="C6771" s="18">
        <v>42748.0</v>
      </c>
      <c r="D6771" s="18">
        <v>42753.0</v>
      </c>
      <c r="E6771" s="18">
        <f t="shared" si="1"/>
        <v>42753</v>
      </c>
      <c r="F6771" s="15" t="s">
        <v>114</v>
      </c>
      <c r="G6771" s="15" t="s">
        <v>4334</v>
      </c>
      <c r="H6771" s="15" t="s">
        <v>4335</v>
      </c>
      <c r="I6771" s="15" t="s">
        <v>128</v>
      </c>
      <c r="J6771" s="15" t="s">
        <v>60</v>
      </c>
      <c r="K6771" s="15" t="s">
        <v>33</v>
      </c>
      <c r="L6771" s="15" t="str">
        <f t="array" ref="L6771">_xlfn.XLOOKUP(M6771,reference_province_to_city!$A$2:$A$11,reference_province_to_city!$B$2:$B$11)</f>
        <v>Makassar</v>
      </c>
      <c r="M6771" s="15" t="s">
        <v>25</v>
      </c>
      <c r="N6771" s="15">
        <v>90111.0</v>
      </c>
      <c r="O6771" s="15">
        <f t="array" ref="O6771">_xlfn.XLOOKUP(M6771,reference_postal_code!$B$2:$B$11,reference_postal_code!$A$2:$A$11)</f>
        <v>90111</v>
      </c>
      <c r="P6771" s="15" t="s">
        <v>63</v>
      </c>
      <c r="Q6771" s="15" t="s">
        <v>2803</v>
      </c>
      <c r="R6771" s="15" t="s">
        <v>65</v>
      </c>
      <c r="S6771" s="15" t="s">
        <v>66</v>
      </c>
      <c r="T6771" s="15" t="s">
        <v>2804</v>
      </c>
      <c r="U6771" s="28">
        <v>486000.0</v>
      </c>
      <c r="V6771" s="15">
        <v>5.0</v>
      </c>
      <c r="W6771" s="31">
        <v>0.0</v>
      </c>
      <c r="X6771" s="28">
        <v>233280.0</v>
      </c>
    </row>
    <row r="6772" ht="15.75" customHeight="1">
      <c r="A6772" s="15">
        <v>6620.0</v>
      </c>
      <c r="B6772" s="15" t="s">
        <v>8619</v>
      </c>
      <c r="C6772" s="18">
        <v>42748.0</v>
      </c>
      <c r="D6772" s="18">
        <v>42753.0</v>
      </c>
      <c r="E6772" s="18">
        <f t="shared" si="1"/>
        <v>42753</v>
      </c>
      <c r="F6772" s="15" t="s">
        <v>114</v>
      </c>
      <c r="G6772" s="15" t="s">
        <v>4334</v>
      </c>
      <c r="H6772" s="15" t="s">
        <v>4335</v>
      </c>
      <c r="I6772" s="15" t="s">
        <v>128</v>
      </c>
      <c r="J6772" s="15" t="s">
        <v>60</v>
      </c>
      <c r="K6772" s="15" t="s">
        <v>33</v>
      </c>
      <c r="L6772" s="15" t="str">
        <f t="array" ref="L6772">_xlfn.XLOOKUP(M6772,reference_province_to_city!$A$2:$A$11,reference_province_to_city!$B$2:$B$11)</f>
        <v>Makassar</v>
      </c>
      <c r="M6772" s="15" t="s">
        <v>25</v>
      </c>
      <c r="O6772" s="15">
        <f t="array" ref="O6772">_xlfn.XLOOKUP(M6772,reference_postal_code!$B$2:$B$11,reference_postal_code!$A$2:$A$11)</f>
        <v>90111</v>
      </c>
      <c r="P6772" s="15" t="s">
        <v>63</v>
      </c>
      <c r="Q6772" s="15" t="s">
        <v>1383</v>
      </c>
      <c r="R6772" s="15" t="s">
        <v>65</v>
      </c>
      <c r="S6772" s="15" t="s">
        <v>93</v>
      </c>
      <c r="T6772" s="15" t="s">
        <v>1384</v>
      </c>
      <c r="U6772" s="28">
        <v>3149100.0</v>
      </c>
      <c r="V6772" s="15">
        <v>6.0</v>
      </c>
      <c r="W6772" s="31">
        <v>0.0</v>
      </c>
      <c r="X6772" s="28">
        <v>818766.0</v>
      </c>
    </row>
    <row r="6773" ht="15.75" customHeight="1">
      <c r="A6773" s="15">
        <v>6621.0</v>
      </c>
      <c r="B6773" s="15" t="s">
        <v>8619</v>
      </c>
      <c r="C6773" s="18">
        <v>42748.0</v>
      </c>
      <c r="D6773" s="18">
        <v>42753.0</v>
      </c>
      <c r="E6773" s="18">
        <f t="shared" si="1"/>
        <v>42753</v>
      </c>
      <c r="F6773" s="15" t="s">
        <v>114</v>
      </c>
      <c r="G6773" s="15" t="s">
        <v>4334</v>
      </c>
      <c r="H6773" s="15" t="s">
        <v>4335</v>
      </c>
      <c r="I6773" s="15" t="s">
        <v>128</v>
      </c>
      <c r="J6773" s="15" t="s">
        <v>60</v>
      </c>
      <c r="K6773" s="15" t="s">
        <v>33</v>
      </c>
      <c r="L6773" s="15" t="str">
        <f t="array" ref="L6773">_xlfn.XLOOKUP(M6773,reference_province_to_city!$A$2:$A$11,reference_province_to_city!$B$2:$B$11)</f>
        <v>Makassar</v>
      </c>
      <c r="M6773" s="15" t="s">
        <v>25</v>
      </c>
      <c r="N6773" s="15">
        <v>90111.0</v>
      </c>
      <c r="O6773" s="15">
        <f t="array" ref="O6773">_xlfn.XLOOKUP(M6773,reference_postal_code!$B$2:$B$11,reference_postal_code!$A$2:$A$11)</f>
        <v>90111</v>
      </c>
      <c r="P6773" s="15" t="s">
        <v>63</v>
      </c>
      <c r="Q6773" s="15" t="s">
        <v>1074</v>
      </c>
      <c r="R6773" s="15" t="s">
        <v>65</v>
      </c>
      <c r="S6773" s="15" t="s">
        <v>226</v>
      </c>
      <c r="T6773" s="15" t="s">
        <v>1075</v>
      </c>
      <c r="U6773" s="28">
        <v>6.246075E7</v>
      </c>
      <c r="V6773" s="15">
        <v>5.0</v>
      </c>
      <c r="W6773" s="31">
        <v>0.0</v>
      </c>
      <c r="X6773" s="28">
        <v>1249215.0</v>
      </c>
    </row>
    <row r="6774" ht="15.75" customHeight="1">
      <c r="A6774" s="15">
        <v>4911.0</v>
      </c>
      <c r="B6774" s="15" t="s">
        <v>8620</v>
      </c>
      <c r="C6774" s="18">
        <v>42749.0</v>
      </c>
      <c r="D6774" s="18">
        <v>42753.0</v>
      </c>
      <c r="E6774" s="18">
        <f t="shared" si="1"/>
        <v>42753</v>
      </c>
      <c r="F6774" s="15" t="s">
        <v>55</v>
      </c>
      <c r="G6774" s="15" t="s">
        <v>1879</v>
      </c>
      <c r="H6774" s="15" t="s">
        <v>1880</v>
      </c>
      <c r="I6774" s="15" t="s">
        <v>59</v>
      </c>
      <c r="J6774" s="15" t="s">
        <v>60</v>
      </c>
      <c r="K6774" s="15" t="s">
        <v>28</v>
      </c>
      <c r="L6774" s="15" t="str">
        <f t="array" ref="L6774">_xlfn.XLOOKUP(M6774,reference_province_to_city!$A$2:$A$11,reference_province_to_city!$B$2:$B$11)</f>
        <v>Medan</v>
      </c>
      <c r="M6774" s="15" t="s">
        <v>11</v>
      </c>
      <c r="N6774" s="15">
        <v>20111.0</v>
      </c>
      <c r="O6774" s="15">
        <f t="array" ref="O6774">_xlfn.XLOOKUP(M6774,reference_postal_code!$B$2:$B$11,reference_postal_code!$A$2:$A$11)</f>
        <v>20111</v>
      </c>
      <c r="P6774" s="15" t="s">
        <v>77</v>
      </c>
      <c r="Q6774" s="15" t="s">
        <v>2747</v>
      </c>
      <c r="R6774" s="15" t="s">
        <v>65</v>
      </c>
      <c r="S6774" s="15" t="s">
        <v>66</v>
      </c>
      <c r="T6774" s="15" t="s">
        <v>2748</v>
      </c>
      <c r="U6774" s="28">
        <v>544320.0</v>
      </c>
      <c r="V6774" s="15">
        <v>7.0</v>
      </c>
      <c r="W6774" s="31">
        <v>0.2</v>
      </c>
      <c r="X6774" s="28">
        <v>190512.0</v>
      </c>
    </row>
    <row r="6775" ht="15.75" customHeight="1">
      <c r="A6775" s="15">
        <v>9865.0</v>
      </c>
      <c r="B6775" s="15" t="s">
        <v>8621</v>
      </c>
      <c r="C6775" s="18">
        <v>42749.0</v>
      </c>
      <c r="D6775" s="18">
        <v>42755.0</v>
      </c>
      <c r="E6775" s="18">
        <f t="shared" si="1"/>
        <v>42755</v>
      </c>
      <c r="F6775" s="15" t="s">
        <v>55</v>
      </c>
      <c r="G6775" s="15" t="s">
        <v>535</v>
      </c>
      <c r="H6775" s="15" t="s">
        <v>536</v>
      </c>
      <c r="I6775" s="15" t="s">
        <v>76</v>
      </c>
      <c r="J6775" s="15" t="s">
        <v>60</v>
      </c>
      <c r="K6775" s="15" t="s">
        <v>26</v>
      </c>
      <c r="L6775" s="15" t="str">
        <f t="array" ref="L6775">_xlfn.XLOOKUP(M6775,reference_province_to_city!$A$2:$A$11,reference_province_to_city!$B$2:$B$11)</f>
        <v>Denpasar</v>
      </c>
      <c r="M6775" s="15" t="s">
        <v>24</v>
      </c>
      <c r="N6775" s="15">
        <v>80231.0</v>
      </c>
      <c r="O6775" s="15">
        <f t="array" ref="O6775">_xlfn.XLOOKUP(M6775,reference_postal_code!$B$2:$B$11,reference_postal_code!$A$2:$A$11)</f>
        <v>80231</v>
      </c>
      <c r="P6775" s="15" t="s">
        <v>63</v>
      </c>
      <c r="Q6775" s="15" t="s">
        <v>4931</v>
      </c>
      <c r="R6775" s="15" t="s">
        <v>110</v>
      </c>
      <c r="S6775" s="15" t="s">
        <v>149</v>
      </c>
      <c r="T6775" s="15" t="s">
        <v>4932</v>
      </c>
      <c r="U6775" s="28">
        <v>2397000.0</v>
      </c>
      <c r="V6775" s="15">
        <v>4.0</v>
      </c>
      <c r="W6775" s="31">
        <v>0.0</v>
      </c>
      <c r="X6775" s="28">
        <v>1054680.0</v>
      </c>
    </row>
    <row r="6776" ht="15.75" customHeight="1">
      <c r="A6776" s="15">
        <v>9861.0</v>
      </c>
      <c r="B6776" s="15" t="s">
        <v>8621</v>
      </c>
      <c r="C6776" s="18">
        <v>42749.0</v>
      </c>
      <c r="D6776" s="18">
        <v>42755.0</v>
      </c>
      <c r="E6776" s="18">
        <f t="shared" si="1"/>
        <v>42755</v>
      </c>
      <c r="F6776" s="15" t="s">
        <v>55</v>
      </c>
      <c r="G6776" s="15" t="s">
        <v>535</v>
      </c>
      <c r="H6776" s="15" t="s">
        <v>536</v>
      </c>
      <c r="I6776" s="15" t="s">
        <v>76</v>
      </c>
      <c r="J6776" s="15" t="s">
        <v>60</v>
      </c>
      <c r="K6776" s="15" t="s">
        <v>26</v>
      </c>
      <c r="L6776" s="15" t="str">
        <f t="array" ref="L6776">_xlfn.XLOOKUP(M6776,reference_province_to_city!$A$2:$A$11,reference_province_to_city!$B$2:$B$11)</f>
        <v>Denpasar</v>
      </c>
      <c r="M6776" s="15" t="s">
        <v>24</v>
      </c>
      <c r="N6776" s="15">
        <v>80231.0</v>
      </c>
      <c r="O6776" s="15">
        <f t="array" ref="O6776">_xlfn.XLOOKUP(M6776,reference_postal_code!$B$2:$B$11,reference_postal_code!$A$2:$A$11)</f>
        <v>80231</v>
      </c>
      <c r="P6776" s="15" t="s">
        <v>63</v>
      </c>
      <c r="Q6776" s="15" t="s">
        <v>4464</v>
      </c>
      <c r="R6776" s="15" t="s">
        <v>110</v>
      </c>
      <c r="S6776" s="15" t="s">
        <v>111</v>
      </c>
      <c r="T6776" s="15" t="s">
        <v>4465</v>
      </c>
      <c r="U6776" s="28">
        <v>1017000.0</v>
      </c>
      <c r="V6776" s="15">
        <v>4.0</v>
      </c>
      <c r="W6776" s="31">
        <v>0.0</v>
      </c>
      <c r="X6776" s="28">
        <v>20340.0</v>
      </c>
    </row>
    <row r="6777" ht="15.75" customHeight="1">
      <c r="A6777" s="15">
        <v>4166.0</v>
      </c>
      <c r="B6777" s="15" t="s">
        <v>8622</v>
      </c>
      <c r="C6777" s="18">
        <v>42749.0</v>
      </c>
      <c r="D6777" s="18">
        <v>42751.0</v>
      </c>
      <c r="E6777" s="18">
        <f t="shared" si="1"/>
        <v>42751</v>
      </c>
      <c r="F6777" s="15" t="s">
        <v>125</v>
      </c>
      <c r="G6777" s="15" t="s">
        <v>4898</v>
      </c>
      <c r="H6777" s="15" t="s">
        <v>4899</v>
      </c>
      <c r="I6777" s="15" t="s">
        <v>128</v>
      </c>
      <c r="J6777" s="15" t="s">
        <v>60</v>
      </c>
      <c r="K6777" s="15" t="s">
        <v>33</v>
      </c>
      <c r="L6777" s="15" t="str">
        <f t="array" ref="L6777">_xlfn.XLOOKUP(M6777,reference_province_to_city!$A$2:$A$11,reference_province_to_city!$B$2:$B$11)</f>
        <v>Makassar</v>
      </c>
      <c r="M6777" s="15" t="s">
        <v>25</v>
      </c>
      <c r="N6777" s="15">
        <v>90111.0</v>
      </c>
      <c r="O6777" s="15">
        <f t="array" ref="O6777">_xlfn.XLOOKUP(M6777,reference_postal_code!$B$2:$B$11,reference_postal_code!$A$2:$A$11)</f>
        <v>90111</v>
      </c>
      <c r="P6777" s="15" t="s">
        <v>63</v>
      </c>
      <c r="Q6777" s="15" t="s">
        <v>5801</v>
      </c>
      <c r="R6777" s="15" t="s">
        <v>65</v>
      </c>
      <c r="S6777" s="15" t="s">
        <v>87</v>
      </c>
      <c r="T6777" s="15" t="s">
        <v>5802</v>
      </c>
      <c r="U6777" s="28">
        <v>2529360.0</v>
      </c>
      <c r="V6777" s="15">
        <v>9.0</v>
      </c>
      <c r="W6777" s="31">
        <v>0.2</v>
      </c>
      <c r="X6777" s="28">
        <v>221319.0</v>
      </c>
    </row>
    <row r="6778" ht="15.75" customHeight="1">
      <c r="A6778" s="15">
        <v>9862.0</v>
      </c>
      <c r="B6778" s="15" t="s">
        <v>8621</v>
      </c>
      <c r="C6778" s="18">
        <v>42749.0</v>
      </c>
      <c r="D6778" s="18">
        <v>42755.0</v>
      </c>
      <c r="E6778" s="18">
        <f t="shared" si="1"/>
        <v>42755</v>
      </c>
      <c r="F6778" s="15" t="s">
        <v>55</v>
      </c>
      <c r="G6778" s="15" t="s">
        <v>535</v>
      </c>
      <c r="H6778" s="15" t="s">
        <v>536</v>
      </c>
      <c r="I6778" s="15" t="s">
        <v>76</v>
      </c>
      <c r="J6778" s="15" t="s">
        <v>60</v>
      </c>
      <c r="K6778" s="15" t="s">
        <v>26</v>
      </c>
      <c r="L6778" s="15" t="str">
        <f t="array" ref="L6778">_xlfn.XLOOKUP(M6778,reference_province_to_city!$A$2:$A$11,reference_province_to_city!$B$2:$B$11)</f>
        <v>Denpasar</v>
      </c>
      <c r="M6778" s="15" t="s">
        <v>24</v>
      </c>
      <c r="N6778" s="15">
        <v>80231.0</v>
      </c>
      <c r="O6778" s="15">
        <f t="array" ref="O6778">_xlfn.XLOOKUP(M6778,reference_postal_code!$B$2:$B$11,reference_postal_code!$A$2:$A$11)</f>
        <v>80231</v>
      </c>
      <c r="P6778" s="15" t="s">
        <v>63</v>
      </c>
      <c r="Q6778" s="15" t="s">
        <v>4639</v>
      </c>
      <c r="R6778" s="15" t="s">
        <v>65</v>
      </c>
      <c r="S6778" s="15" t="s">
        <v>87</v>
      </c>
      <c r="T6778" s="15" t="s">
        <v>4640</v>
      </c>
      <c r="U6778" s="28">
        <v>281400.0</v>
      </c>
      <c r="V6778" s="15">
        <v>2.0</v>
      </c>
      <c r="W6778" s="31">
        <v>0.0</v>
      </c>
      <c r="X6778" s="28">
        <v>78792.0</v>
      </c>
    </row>
    <row r="6779" ht="15.75" customHeight="1">
      <c r="A6779" s="15">
        <v>6980.0</v>
      </c>
      <c r="B6779" s="15" t="s">
        <v>8623</v>
      </c>
      <c r="C6779" s="18">
        <v>42749.0</v>
      </c>
      <c r="D6779" s="18">
        <v>42754.0</v>
      </c>
      <c r="E6779" s="18">
        <f t="shared" si="1"/>
        <v>42754</v>
      </c>
      <c r="F6779" s="15" t="s">
        <v>55</v>
      </c>
      <c r="G6779" s="15" t="s">
        <v>6197</v>
      </c>
      <c r="H6779" s="15" t="s">
        <v>6198</v>
      </c>
      <c r="I6779" s="15" t="s">
        <v>59</v>
      </c>
      <c r="J6779" s="15" t="s">
        <v>60</v>
      </c>
      <c r="K6779" s="15" t="s">
        <v>22</v>
      </c>
      <c r="L6779" s="15" t="str">
        <f t="array" ref="L6779">_xlfn.XLOOKUP(M6779,reference_province_to_city!$A$2:$A$11,reference_province_to_city!$B$2:$B$11)</f>
        <v>Surabaya</v>
      </c>
      <c r="M6779" s="15" t="s">
        <v>20</v>
      </c>
      <c r="N6779" s="15">
        <v>60231.0</v>
      </c>
      <c r="O6779" s="15">
        <f t="array" ref="O6779">_xlfn.XLOOKUP(M6779,reference_postal_code!$B$2:$B$11,reference_postal_code!$A$2:$A$11)</f>
        <v>60231</v>
      </c>
      <c r="P6779" s="15" t="s">
        <v>166</v>
      </c>
      <c r="Q6779" s="15" t="s">
        <v>5213</v>
      </c>
      <c r="R6779" s="15" t="s">
        <v>65</v>
      </c>
      <c r="S6779" s="15" t="s">
        <v>66</v>
      </c>
      <c r="T6779" s="15" t="s">
        <v>5214</v>
      </c>
      <c r="U6779" s="28">
        <v>2323500.0</v>
      </c>
      <c r="V6779" s="15">
        <v>5.0</v>
      </c>
      <c r="W6779" s="31">
        <v>0.0</v>
      </c>
      <c r="X6779" s="28">
        <v>1045575.0</v>
      </c>
    </row>
    <row r="6780" ht="15.75" customHeight="1">
      <c r="A6780" s="15">
        <v>9860.0</v>
      </c>
      <c r="B6780" s="15" t="s">
        <v>8621</v>
      </c>
      <c r="C6780" s="18">
        <v>42749.0</v>
      </c>
      <c r="D6780" s="18">
        <v>42755.0</v>
      </c>
      <c r="E6780" s="18">
        <f t="shared" si="1"/>
        <v>42755</v>
      </c>
      <c r="F6780" s="15" t="s">
        <v>55</v>
      </c>
      <c r="G6780" s="15" t="s">
        <v>535</v>
      </c>
      <c r="H6780" s="15" t="s">
        <v>536</v>
      </c>
      <c r="I6780" s="15" t="s">
        <v>76</v>
      </c>
      <c r="J6780" s="15" t="s">
        <v>60</v>
      </c>
      <c r="K6780" s="15" t="s">
        <v>26</v>
      </c>
      <c r="L6780" s="15" t="str">
        <f t="array" ref="L6780">_xlfn.XLOOKUP(M6780,reference_province_to_city!$A$2:$A$11,reference_province_to_city!$B$2:$B$11)</f>
        <v>Denpasar</v>
      </c>
      <c r="M6780" s="15" t="s">
        <v>24</v>
      </c>
      <c r="N6780" s="15">
        <v>80231.0</v>
      </c>
      <c r="O6780" s="15">
        <f t="array" ref="O6780">_xlfn.XLOOKUP(M6780,reference_postal_code!$B$2:$B$11,reference_postal_code!$A$2:$A$11)</f>
        <v>80231</v>
      </c>
      <c r="P6780" s="15" t="s">
        <v>63</v>
      </c>
      <c r="Q6780" s="15" t="s">
        <v>5439</v>
      </c>
      <c r="R6780" s="15" t="s">
        <v>65</v>
      </c>
      <c r="S6780" s="15" t="s">
        <v>103</v>
      </c>
      <c r="T6780" s="15" t="s">
        <v>5440</v>
      </c>
      <c r="U6780" s="28">
        <v>37800.0</v>
      </c>
      <c r="V6780" s="15">
        <v>2.0</v>
      </c>
      <c r="W6780" s="31">
        <v>0.0</v>
      </c>
      <c r="X6780" s="28">
        <v>1512.0</v>
      </c>
    </row>
    <row r="6781" ht="15.75" customHeight="1">
      <c r="A6781" s="15">
        <v>1183.0</v>
      </c>
      <c r="B6781" s="15" t="s">
        <v>8624</v>
      </c>
      <c r="C6781" s="18">
        <v>42749.0</v>
      </c>
      <c r="D6781" s="18">
        <v>42750.0</v>
      </c>
      <c r="E6781" s="18">
        <f t="shared" si="1"/>
        <v>42750</v>
      </c>
      <c r="F6781" s="15" t="s">
        <v>125</v>
      </c>
      <c r="G6781" s="15" t="s">
        <v>7257</v>
      </c>
      <c r="H6781" s="15" t="s">
        <v>7258</v>
      </c>
      <c r="I6781" s="15" t="s">
        <v>59</v>
      </c>
      <c r="J6781" s="15" t="s">
        <v>60</v>
      </c>
      <c r="K6781" s="15" t="s">
        <v>22</v>
      </c>
      <c r="L6781" s="15" t="str">
        <f t="array" ref="L6781">_xlfn.XLOOKUP(M6781,reference_province_to_city!$A$2:$A$11,reference_province_to_city!$B$2:$B$11)</f>
        <v>Surabaya</v>
      </c>
      <c r="M6781" s="15" t="s">
        <v>20</v>
      </c>
      <c r="N6781" s="15">
        <v>60231.0</v>
      </c>
      <c r="O6781" s="15">
        <f t="array" ref="O6781">_xlfn.XLOOKUP(M6781,reference_postal_code!$B$2:$B$11,reference_postal_code!$A$2:$A$11)</f>
        <v>60231</v>
      </c>
      <c r="P6781" s="15" t="s">
        <v>166</v>
      </c>
      <c r="Q6781" s="15" t="s">
        <v>238</v>
      </c>
      <c r="R6781" s="15" t="s">
        <v>65</v>
      </c>
      <c r="S6781" s="15" t="s">
        <v>173</v>
      </c>
      <c r="T6781" s="15" t="s">
        <v>239</v>
      </c>
      <c r="U6781" s="28">
        <v>326160.0</v>
      </c>
      <c r="V6781" s="15">
        <v>1.0</v>
      </c>
      <c r="W6781" s="31">
        <v>0.2</v>
      </c>
      <c r="X6781" s="28">
        <v>110079.0</v>
      </c>
    </row>
    <row r="6782" ht="15.75" customHeight="1">
      <c r="A6782" s="15">
        <v>9866.0</v>
      </c>
      <c r="B6782" s="15" t="s">
        <v>8621</v>
      </c>
      <c r="C6782" s="18">
        <v>42749.0</v>
      </c>
      <c r="D6782" s="18">
        <v>42755.0</v>
      </c>
      <c r="E6782" s="18">
        <f t="shared" si="1"/>
        <v>42755</v>
      </c>
      <c r="F6782" s="15" t="s">
        <v>55</v>
      </c>
      <c r="G6782" s="15" t="s">
        <v>535</v>
      </c>
      <c r="H6782" s="15" t="s">
        <v>536</v>
      </c>
      <c r="I6782" s="15" t="s">
        <v>76</v>
      </c>
      <c r="J6782" s="15" t="s">
        <v>60</v>
      </c>
      <c r="K6782" s="15" t="s">
        <v>26</v>
      </c>
      <c r="L6782" s="15" t="str">
        <f t="array" ref="L6782">_xlfn.XLOOKUP(M6782,reference_province_to_city!$A$2:$A$11,reference_province_to_city!$B$2:$B$11)</f>
        <v>Denpasar</v>
      </c>
      <c r="M6782" s="15" t="s">
        <v>24</v>
      </c>
      <c r="N6782" s="15">
        <v>80231.0</v>
      </c>
      <c r="O6782" s="15">
        <f t="array" ref="O6782">_xlfn.XLOOKUP(M6782,reference_postal_code!$B$2:$B$11,reference_postal_code!$A$2:$A$11)</f>
        <v>80231</v>
      </c>
      <c r="P6782" s="15" t="s">
        <v>63</v>
      </c>
      <c r="Q6782" s="15" t="s">
        <v>5122</v>
      </c>
      <c r="R6782" s="15" t="s">
        <v>106</v>
      </c>
      <c r="S6782" s="15" t="s">
        <v>139</v>
      </c>
      <c r="T6782" s="15" t="s">
        <v>5123</v>
      </c>
      <c r="U6782" s="28">
        <v>284400.0</v>
      </c>
      <c r="V6782" s="15">
        <v>2.0</v>
      </c>
      <c r="W6782" s="31">
        <v>0.0</v>
      </c>
      <c r="X6782" s="28">
        <v>127980.0</v>
      </c>
    </row>
    <row r="6783" ht="15.75" customHeight="1">
      <c r="A6783" s="15">
        <v>4912.0</v>
      </c>
      <c r="B6783" s="15" t="s">
        <v>8620</v>
      </c>
      <c r="C6783" s="18">
        <v>42749.0</v>
      </c>
      <c r="D6783" s="18">
        <v>42753.0</v>
      </c>
      <c r="E6783" s="18">
        <f t="shared" si="1"/>
        <v>42753</v>
      </c>
      <c r="F6783" s="15" t="s">
        <v>55</v>
      </c>
      <c r="G6783" s="15" t="s">
        <v>1879</v>
      </c>
      <c r="H6783" s="15" t="s">
        <v>1880</v>
      </c>
      <c r="I6783" s="15" t="s">
        <v>59</v>
      </c>
      <c r="J6783" s="15" t="s">
        <v>60</v>
      </c>
      <c r="K6783" s="15" t="s">
        <v>28</v>
      </c>
      <c r="L6783" s="15" t="str">
        <f t="array" ref="L6783">_xlfn.XLOOKUP(M6783,reference_province_to_city!$A$2:$A$11,reference_province_to_city!$B$2:$B$11)</f>
        <v>Medan</v>
      </c>
      <c r="M6783" s="15" t="s">
        <v>11</v>
      </c>
      <c r="N6783" s="15">
        <v>20111.0</v>
      </c>
      <c r="O6783" s="15">
        <f t="array" ref="O6783">_xlfn.XLOOKUP(M6783,reference_postal_code!$B$2:$B$11,reference_postal_code!$A$2:$A$11)</f>
        <v>20111</v>
      </c>
      <c r="P6783" s="15" t="s">
        <v>77</v>
      </c>
      <c r="Q6783" s="15" t="s">
        <v>7656</v>
      </c>
      <c r="R6783" s="15" t="s">
        <v>110</v>
      </c>
      <c r="S6783" s="15" t="s">
        <v>111</v>
      </c>
      <c r="T6783" s="15" t="s">
        <v>7657</v>
      </c>
      <c r="U6783" s="28">
        <v>1679760.0</v>
      </c>
      <c r="V6783" s="15">
        <v>2.0</v>
      </c>
      <c r="W6783" s="31">
        <v>0.2</v>
      </c>
      <c r="X6783" s="28">
        <v>104985.0</v>
      </c>
    </row>
    <row r="6784" ht="15.75" customHeight="1">
      <c r="A6784" s="15">
        <v>4914.0</v>
      </c>
      <c r="B6784" s="15" t="s">
        <v>8620</v>
      </c>
      <c r="C6784" s="18">
        <v>42749.0</v>
      </c>
      <c r="D6784" s="18">
        <v>42753.0</v>
      </c>
      <c r="E6784" s="18">
        <f t="shared" si="1"/>
        <v>42753</v>
      </c>
      <c r="F6784" s="15" t="s">
        <v>55</v>
      </c>
      <c r="G6784" s="15" t="s">
        <v>1879</v>
      </c>
      <c r="H6784" s="15" t="s">
        <v>1880</v>
      </c>
      <c r="I6784" s="15" t="s">
        <v>59</v>
      </c>
      <c r="J6784" s="15" t="s">
        <v>60</v>
      </c>
      <c r="K6784" s="15" t="s">
        <v>28</v>
      </c>
      <c r="L6784" s="15" t="str">
        <f t="array" ref="L6784">_xlfn.XLOOKUP(M6784,reference_province_to_city!$A$2:$A$11,reference_province_to_city!$B$2:$B$11)</f>
        <v>Medan</v>
      </c>
      <c r="M6784" s="15" t="s">
        <v>11</v>
      </c>
      <c r="N6784" s="15">
        <v>20111.0</v>
      </c>
      <c r="O6784" s="15">
        <f t="array" ref="O6784">_xlfn.XLOOKUP(M6784,reference_postal_code!$B$2:$B$11,reference_postal_code!$A$2:$A$11)</f>
        <v>20111</v>
      </c>
      <c r="P6784" s="15" t="s">
        <v>77</v>
      </c>
      <c r="Q6784" s="15" t="s">
        <v>3636</v>
      </c>
      <c r="R6784" s="15" t="s">
        <v>65</v>
      </c>
      <c r="S6784" s="15" t="s">
        <v>83</v>
      </c>
      <c r="T6784" s="15" t="s">
        <v>3637</v>
      </c>
      <c r="U6784" s="28">
        <v>37620.0</v>
      </c>
      <c r="V6784" s="15">
        <v>2.0</v>
      </c>
      <c r="W6784" s="31">
        <v>0.7</v>
      </c>
      <c r="X6784" s="28">
        <v>-27588.0</v>
      </c>
    </row>
    <row r="6785" ht="15.75" customHeight="1">
      <c r="A6785" s="15">
        <v>1184.0</v>
      </c>
      <c r="B6785" s="15" t="s">
        <v>8624</v>
      </c>
      <c r="C6785" s="18">
        <v>42749.0</v>
      </c>
      <c r="D6785" s="18">
        <v>42750.0</v>
      </c>
      <c r="E6785" s="18">
        <f t="shared" si="1"/>
        <v>42750</v>
      </c>
      <c r="F6785" s="15" t="s">
        <v>125</v>
      </c>
      <c r="G6785" s="15" t="s">
        <v>7257</v>
      </c>
      <c r="H6785" s="15" t="s">
        <v>7258</v>
      </c>
      <c r="I6785" s="15" t="s">
        <v>59</v>
      </c>
      <c r="J6785" s="15" t="s">
        <v>60</v>
      </c>
      <c r="K6785" s="15" t="s">
        <v>22</v>
      </c>
      <c r="L6785" s="15" t="str">
        <f t="array" ref="L6785">_xlfn.XLOOKUP(M6785,reference_province_to_city!$A$2:$A$11,reference_province_to_city!$B$2:$B$11)</f>
        <v>Surabaya</v>
      </c>
      <c r="M6785" s="15" t="s">
        <v>20</v>
      </c>
      <c r="N6785" s="15">
        <v>60231.0</v>
      </c>
      <c r="O6785" s="15">
        <f t="array" ref="O6785">_xlfn.XLOOKUP(M6785,reference_postal_code!$B$2:$B$11,reference_postal_code!$A$2:$A$11)</f>
        <v>60231</v>
      </c>
      <c r="P6785" s="15" t="s">
        <v>166</v>
      </c>
      <c r="Q6785" s="15" t="s">
        <v>537</v>
      </c>
      <c r="R6785" s="15" t="s">
        <v>110</v>
      </c>
      <c r="S6785" s="15" t="s">
        <v>111</v>
      </c>
      <c r="T6785" s="15" t="s">
        <v>538</v>
      </c>
      <c r="U6785" s="28">
        <v>118800.0</v>
      </c>
      <c r="V6785" s="15">
        <v>5.0</v>
      </c>
      <c r="W6785" s="31">
        <v>0.2</v>
      </c>
      <c r="X6785" s="28">
        <v>10395.0</v>
      </c>
    </row>
    <row r="6786" ht="15.75" customHeight="1">
      <c r="A6786" s="15">
        <v>9864.0</v>
      </c>
      <c r="B6786" s="15" t="s">
        <v>8621</v>
      </c>
      <c r="C6786" s="18">
        <v>42749.0</v>
      </c>
      <c r="D6786" s="18">
        <v>42755.0</v>
      </c>
      <c r="E6786" s="18">
        <f t="shared" si="1"/>
        <v>42755</v>
      </c>
      <c r="F6786" s="15" t="s">
        <v>55</v>
      </c>
      <c r="G6786" s="15" t="s">
        <v>535</v>
      </c>
      <c r="H6786" s="15" t="s">
        <v>536</v>
      </c>
      <c r="I6786" s="15" t="s">
        <v>76</v>
      </c>
      <c r="J6786" s="15" t="s">
        <v>60</v>
      </c>
      <c r="K6786" s="15" t="s">
        <v>26</v>
      </c>
      <c r="L6786" s="15" t="str">
        <f t="array" ref="L6786">_xlfn.XLOOKUP(M6786,reference_province_to_city!$A$2:$A$11,reference_province_to_city!$B$2:$B$11)</f>
        <v>Denpasar</v>
      </c>
      <c r="M6786" s="15" t="s">
        <v>24</v>
      </c>
      <c r="N6786" s="15">
        <v>80231.0</v>
      </c>
      <c r="O6786" s="15">
        <f t="array" ref="O6786">_xlfn.XLOOKUP(M6786,reference_postal_code!$B$2:$B$11,reference_postal_code!$A$2:$A$11)</f>
        <v>80231</v>
      </c>
      <c r="P6786" s="15" t="s">
        <v>63</v>
      </c>
      <c r="Q6786" s="15" t="s">
        <v>5519</v>
      </c>
      <c r="R6786" s="15" t="s">
        <v>65</v>
      </c>
      <c r="S6786" s="15" t="s">
        <v>66</v>
      </c>
      <c r="T6786" s="15" t="s">
        <v>5520</v>
      </c>
      <c r="U6786" s="28">
        <v>170100.0</v>
      </c>
      <c r="V6786" s="15">
        <v>1.0</v>
      </c>
      <c r="W6786" s="31">
        <v>0.0</v>
      </c>
      <c r="X6786" s="28">
        <v>83349.0</v>
      </c>
    </row>
    <row r="6787" ht="15.75" customHeight="1">
      <c r="A6787" s="15">
        <v>4913.0</v>
      </c>
      <c r="B6787" s="15" t="s">
        <v>8620</v>
      </c>
      <c r="C6787" s="18">
        <v>42749.0</v>
      </c>
      <c r="D6787" s="18">
        <v>42753.0</v>
      </c>
      <c r="E6787" s="18">
        <f t="shared" si="1"/>
        <v>42753</v>
      </c>
      <c r="F6787" s="15" t="s">
        <v>55</v>
      </c>
      <c r="G6787" s="15" t="s">
        <v>1879</v>
      </c>
      <c r="H6787" s="15" t="s">
        <v>1880</v>
      </c>
      <c r="I6787" s="15" t="s">
        <v>59</v>
      </c>
      <c r="J6787" s="15" t="s">
        <v>60</v>
      </c>
      <c r="K6787" s="15" t="s">
        <v>28</v>
      </c>
      <c r="L6787" s="15" t="str">
        <f t="array" ref="L6787">_xlfn.XLOOKUP(M6787,reference_province_to_city!$A$2:$A$11,reference_province_to_city!$B$2:$B$11)</f>
        <v>Medan</v>
      </c>
      <c r="M6787" s="15" t="s">
        <v>11</v>
      </c>
      <c r="N6787" s="15">
        <v>20111.0</v>
      </c>
      <c r="O6787" s="15">
        <f t="array" ref="O6787">_xlfn.XLOOKUP(M6787,reference_postal_code!$B$2:$B$11,reference_postal_code!$A$2:$A$11)</f>
        <v>20111</v>
      </c>
      <c r="P6787" s="15" t="s">
        <v>77</v>
      </c>
      <c r="Q6787" s="15" t="s">
        <v>5738</v>
      </c>
      <c r="R6787" s="15" t="s">
        <v>65</v>
      </c>
      <c r="S6787" s="15" t="s">
        <v>83</v>
      </c>
      <c r="T6787" s="15" t="s">
        <v>5739</v>
      </c>
      <c r="U6787" s="28">
        <v>89550.0</v>
      </c>
      <c r="V6787" s="15">
        <v>5.0</v>
      </c>
      <c r="W6787" s="31">
        <v>0.7</v>
      </c>
      <c r="X6787" s="28">
        <v>-68655.0</v>
      </c>
    </row>
    <row r="6788" ht="15.75" customHeight="1">
      <c r="A6788" s="15">
        <v>4165.0</v>
      </c>
      <c r="B6788" s="15" t="s">
        <v>8622</v>
      </c>
      <c r="C6788" s="18">
        <v>42749.0</v>
      </c>
      <c r="D6788" s="18">
        <v>42751.0</v>
      </c>
      <c r="E6788" s="18">
        <f t="shared" si="1"/>
        <v>42751</v>
      </c>
      <c r="F6788" s="15" t="s">
        <v>125</v>
      </c>
      <c r="G6788" s="15" t="s">
        <v>4898</v>
      </c>
      <c r="H6788" s="15" t="s">
        <v>4899</v>
      </c>
      <c r="I6788" s="15" t="s">
        <v>128</v>
      </c>
      <c r="J6788" s="15" t="s">
        <v>60</v>
      </c>
      <c r="K6788" s="15" t="s">
        <v>33</v>
      </c>
      <c r="L6788" s="15" t="str">
        <f t="array" ref="L6788">_xlfn.XLOOKUP(M6788,reference_province_to_city!$A$2:$A$11,reference_province_to_city!$B$2:$B$11)</f>
        <v>Makassar</v>
      </c>
      <c r="M6788" s="15" t="s">
        <v>25</v>
      </c>
      <c r="O6788" s="15">
        <f t="array" ref="O6788">_xlfn.XLOOKUP(M6788,reference_postal_code!$B$2:$B$11,reference_postal_code!$A$2:$A$11)</f>
        <v>90111</v>
      </c>
      <c r="P6788" s="15" t="s">
        <v>63</v>
      </c>
      <c r="Q6788" s="15" t="s">
        <v>6878</v>
      </c>
      <c r="R6788" s="15" t="s">
        <v>110</v>
      </c>
      <c r="S6788" s="15" t="s">
        <v>149</v>
      </c>
      <c r="T6788" s="15" t="s">
        <v>6879</v>
      </c>
      <c r="U6788" s="28">
        <v>2535960.0</v>
      </c>
      <c r="V6788" s="15">
        <v>7.0</v>
      </c>
      <c r="W6788" s="31">
        <v>0.2</v>
      </c>
      <c r="X6788" s="28">
        <v>-221896.0</v>
      </c>
    </row>
    <row r="6789" ht="15.75" customHeight="1">
      <c r="A6789" s="15">
        <v>4910.0</v>
      </c>
      <c r="B6789" s="15" t="s">
        <v>8620</v>
      </c>
      <c r="C6789" s="18">
        <v>42749.0</v>
      </c>
      <c r="D6789" s="18"/>
      <c r="E6789" s="18">
        <f t="shared" si="1"/>
        <v>42752</v>
      </c>
      <c r="F6789" s="15" t="s">
        <v>55</v>
      </c>
      <c r="G6789" s="15" t="s">
        <v>1879</v>
      </c>
      <c r="H6789" s="15" t="s">
        <v>1880</v>
      </c>
      <c r="I6789" s="15" t="s">
        <v>59</v>
      </c>
      <c r="J6789" s="15" t="s">
        <v>60</v>
      </c>
      <c r="K6789" s="15" t="s">
        <v>28</v>
      </c>
      <c r="L6789" s="15" t="str">
        <f t="array" ref="L6789">_xlfn.XLOOKUP(M6789,reference_province_to_city!$A$2:$A$11,reference_province_to_city!$B$2:$B$11)</f>
        <v>Medan</v>
      </c>
      <c r="M6789" s="15" t="s">
        <v>11</v>
      </c>
      <c r="N6789" s="15">
        <v>20111.0</v>
      </c>
      <c r="O6789" s="15">
        <f t="array" ref="O6789">_xlfn.XLOOKUP(M6789,reference_postal_code!$B$2:$B$11,reference_postal_code!$A$2:$A$11)</f>
        <v>20111</v>
      </c>
      <c r="P6789" s="15" t="s">
        <v>77</v>
      </c>
      <c r="Q6789" s="15" t="s">
        <v>3512</v>
      </c>
      <c r="R6789" s="15" t="s">
        <v>65</v>
      </c>
      <c r="S6789" s="15" t="s">
        <v>173</v>
      </c>
      <c r="T6789" s="15" t="s">
        <v>3513</v>
      </c>
      <c r="U6789" s="28">
        <v>275040.0</v>
      </c>
      <c r="V6789" s="15">
        <v>3.0</v>
      </c>
      <c r="W6789" s="31">
        <v>0.2</v>
      </c>
      <c r="X6789" s="28">
        <v>99702.0</v>
      </c>
    </row>
    <row r="6790" ht="15.75" customHeight="1">
      <c r="A6790" s="15">
        <v>9859.0</v>
      </c>
      <c r="B6790" s="15" t="s">
        <v>8621</v>
      </c>
      <c r="C6790" s="18">
        <v>42749.0</v>
      </c>
      <c r="D6790" s="18">
        <v>42755.0</v>
      </c>
      <c r="E6790" s="18">
        <f t="shared" si="1"/>
        <v>42755</v>
      </c>
      <c r="F6790" s="15" t="s">
        <v>55</v>
      </c>
      <c r="G6790" s="15" t="s">
        <v>535</v>
      </c>
      <c r="H6790" s="15" t="s">
        <v>536</v>
      </c>
      <c r="I6790" s="15" t="s">
        <v>76</v>
      </c>
      <c r="J6790" s="15" t="s">
        <v>60</v>
      </c>
      <c r="K6790" s="15" t="s">
        <v>26</v>
      </c>
      <c r="L6790" s="15" t="str">
        <f t="array" ref="L6790">_xlfn.XLOOKUP(M6790,reference_province_to_city!$A$2:$A$11,reference_province_to_city!$B$2:$B$11)</f>
        <v>Denpasar</v>
      </c>
      <c r="M6790" s="15" t="s">
        <v>24</v>
      </c>
      <c r="N6790" s="15">
        <v>80231.0</v>
      </c>
      <c r="O6790" s="15">
        <f t="array" ref="O6790">_xlfn.XLOOKUP(M6790,reference_postal_code!$B$2:$B$11,reference_postal_code!$A$2:$A$11)</f>
        <v>80231</v>
      </c>
      <c r="P6790" s="15" t="s">
        <v>63</v>
      </c>
      <c r="Q6790" s="15" t="s">
        <v>5445</v>
      </c>
      <c r="R6790" s="15" t="s">
        <v>65</v>
      </c>
      <c r="S6790" s="15" t="s">
        <v>87</v>
      </c>
      <c r="T6790" s="15" t="s">
        <v>5446</v>
      </c>
      <c r="U6790" s="28">
        <v>1011000.0</v>
      </c>
      <c r="V6790" s="15">
        <v>5.0</v>
      </c>
      <c r="W6790" s="31">
        <v>0.0</v>
      </c>
      <c r="X6790" s="28">
        <v>262860.0</v>
      </c>
    </row>
    <row r="6791" ht="15.75" customHeight="1">
      <c r="A6791" s="15">
        <v>9863.0</v>
      </c>
      <c r="B6791" s="15" t="s">
        <v>8621</v>
      </c>
      <c r="C6791" s="18">
        <v>42749.0</v>
      </c>
      <c r="D6791" s="18">
        <v>42755.0</v>
      </c>
      <c r="E6791" s="18">
        <f t="shared" si="1"/>
        <v>42755</v>
      </c>
      <c r="F6791" s="15" t="s">
        <v>55</v>
      </c>
      <c r="G6791" s="15" t="s">
        <v>535</v>
      </c>
      <c r="H6791" s="15" t="s">
        <v>536</v>
      </c>
      <c r="I6791" s="15" t="s">
        <v>76</v>
      </c>
      <c r="J6791" s="15" t="s">
        <v>60</v>
      </c>
      <c r="K6791" s="15" t="s">
        <v>26</v>
      </c>
      <c r="L6791" s="15" t="str">
        <f t="array" ref="L6791">_xlfn.XLOOKUP(M6791,reference_province_to_city!$A$2:$A$11,reference_province_to_city!$B$2:$B$11)</f>
        <v>Denpasar</v>
      </c>
      <c r="M6791" s="15" t="s">
        <v>24</v>
      </c>
      <c r="N6791" s="15">
        <v>80231.0</v>
      </c>
      <c r="O6791" s="15">
        <f t="array" ref="O6791">_xlfn.XLOOKUP(M6791,reference_postal_code!$B$2:$B$11,reference_postal_code!$A$2:$A$11)</f>
        <v>80231</v>
      </c>
      <c r="P6791" s="15" t="s">
        <v>63</v>
      </c>
      <c r="Q6791" s="15" t="s">
        <v>3493</v>
      </c>
      <c r="R6791" s="15" t="s">
        <v>110</v>
      </c>
      <c r="S6791" s="15" t="s">
        <v>149</v>
      </c>
      <c r="T6791" s="15" t="s">
        <v>3494</v>
      </c>
      <c r="U6791" s="28">
        <v>181800.0</v>
      </c>
      <c r="V6791" s="15">
        <v>4.0</v>
      </c>
      <c r="W6791" s="31">
        <v>0.0</v>
      </c>
      <c r="X6791" s="28">
        <v>38178.0</v>
      </c>
    </row>
    <row r="6792" ht="15.75" customHeight="1">
      <c r="A6792" s="15">
        <v>6384.0</v>
      </c>
      <c r="B6792" s="15" t="s">
        <v>8625</v>
      </c>
      <c r="C6792" s="18">
        <v>42750.0</v>
      </c>
      <c r="D6792" s="18">
        <v>42753.0</v>
      </c>
      <c r="E6792" s="18">
        <f t="shared" si="1"/>
        <v>42753</v>
      </c>
      <c r="F6792" s="15" t="s">
        <v>125</v>
      </c>
      <c r="G6792" s="15" t="s">
        <v>4387</v>
      </c>
      <c r="H6792" s="15" t="s">
        <v>4388</v>
      </c>
      <c r="I6792" s="15" t="s">
        <v>59</v>
      </c>
      <c r="J6792" s="15" t="s">
        <v>60</v>
      </c>
      <c r="K6792" s="15" t="s">
        <v>14</v>
      </c>
      <c r="L6792" s="15" t="str">
        <f t="array" ref="L6792">_xlfn.XLOOKUP(M6792,reference_province_to_city!$A$2:$A$11,reference_province_to_city!$B$2:$B$11)</f>
        <v>Bandung</v>
      </c>
      <c r="M6792" s="15" t="s">
        <v>12</v>
      </c>
      <c r="N6792" s="15">
        <v>40111.0</v>
      </c>
      <c r="O6792" s="15">
        <f t="array" ref="O6792">_xlfn.XLOOKUP(M6792,reference_postal_code!$B$2:$B$11,reference_postal_code!$A$2:$A$11)</f>
        <v>40111</v>
      </c>
      <c r="P6792" s="15" t="s">
        <v>117</v>
      </c>
      <c r="Q6792" s="15" t="s">
        <v>807</v>
      </c>
      <c r="R6792" s="15" t="s">
        <v>65</v>
      </c>
      <c r="S6792" s="15" t="s">
        <v>83</v>
      </c>
      <c r="T6792" s="15" t="s">
        <v>808</v>
      </c>
      <c r="U6792" s="28">
        <v>491760.0</v>
      </c>
      <c r="V6792" s="15">
        <v>4.0</v>
      </c>
      <c r="W6792" s="31">
        <v>0.8</v>
      </c>
      <c r="X6792" s="28">
        <v>-786816.0</v>
      </c>
    </row>
    <row r="6793" ht="15.75" customHeight="1">
      <c r="A6793" s="15">
        <v>3954.0</v>
      </c>
      <c r="B6793" s="15" t="s">
        <v>8626</v>
      </c>
      <c r="C6793" s="18">
        <v>42750.0</v>
      </c>
      <c r="D6793" s="18">
        <v>42754.0</v>
      </c>
      <c r="E6793" s="18">
        <f t="shared" si="1"/>
        <v>42754</v>
      </c>
      <c r="F6793" s="15" t="s">
        <v>55</v>
      </c>
      <c r="G6793" s="15" t="s">
        <v>432</v>
      </c>
      <c r="H6793" s="15" t="s">
        <v>433</v>
      </c>
      <c r="I6793" s="15" t="s">
        <v>59</v>
      </c>
      <c r="J6793" s="15" t="s">
        <v>60</v>
      </c>
      <c r="K6793" s="15" t="s">
        <v>28</v>
      </c>
      <c r="L6793" s="15" t="str">
        <f t="array" ref="L6793">_xlfn.XLOOKUP(M6793,reference_province_to_city!$A$2:$A$11,reference_province_to_city!$B$2:$B$11)</f>
        <v>Medan</v>
      </c>
      <c r="M6793" s="15" t="s">
        <v>11</v>
      </c>
      <c r="N6793" s="15">
        <v>20111.0</v>
      </c>
      <c r="O6793" s="15">
        <f t="array" ref="O6793">_xlfn.XLOOKUP(M6793,reference_postal_code!$B$2:$B$11,reference_postal_code!$A$2:$A$11)</f>
        <v>20111</v>
      </c>
      <c r="P6793" s="15" t="s">
        <v>77</v>
      </c>
      <c r="Q6793" s="15" t="s">
        <v>7407</v>
      </c>
      <c r="R6793" s="15" t="s">
        <v>65</v>
      </c>
      <c r="S6793" s="15" t="s">
        <v>66</v>
      </c>
      <c r="T6793" s="15" t="s">
        <v>7408</v>
      </c>
      <c r="U6793" s="28">
        <v>190500.0</v>
      </c>
      <c r="V6793" s="15">
        <v>2.0</v>
      </c>
      <c r="W6793" s="31">
        <v>0.0</v>
      </c>
      <c r="X6793" s="28">
        <v>87630.0</v>
      </c>
    </row>
    <row r="6794" ht="15.75" customHeight="1">
      <c r="A6794" s="15">
        <v>6387.0</v>
      </c>
      <c r="B6794" s="15" t="s">
        <v>8625</v>
      </c>
      <c r="C6794" s="18">
        <v>42750.0</v>
      </c>
      <c r="D6794" s="18">
        <v>42753.0</v>
      </c>
      <c r="E6794" s="18">
        <f t="shared" si="1"/>
        <v>42753</v>
      </c>
      <c r="F6794" s="15" t="s">
        <v>125</v>
      </c>
      <c r="G6794" s="15" t="s">
        <v>4387</v>
      </c>
      <c r="H6794" s="15" t="s">
        <v>4388</v>
      </c>
      <c r="I6794" s="15" t="s">
        <v>59</v>
      </c>
      <c r="J6794" s="15" t="s">
        <v>60</v>
      </c>
      <c r="K6794" s="15" t="s">
        <v>14</v>
      </c>
      <c r="L6794" s="15" t="str">
        <f t="array" ref="L6794">_xlfn.XLOOKUP(M6794,reference_province_to_city!$A$2:$A$11,reference_province_to_city!$B$2:$B$11)</f>
        <v>Bandung</v>
      </c>
      <c r="M6794" s="15" t="s">
        <v>12</v>
      </c>
      <c r="N6794" s="15">
        <v>40111.0</v>
      </c>
      <c r="O6794" s="15">
        <f t="array" ref="O6794">_xlfn.XLOOKUP(M6794,reference_postal_code!$B$2:$B$11,reference_postal_code!$A$2:$A$11)</f>
        <v>40111</v>
      </c>
      <c r="P6794" s="15" t="s">
        <v>117</v>
      </c>
      <c r="Q6794" s="15" t="s">
        <v>2265</v>
      </c>
      <c r="R6794" s="15" t="s">
        <v>65</v>
      </c>
      <c r="S6794" s="15" t="s">
        <v>83</v>
      </c>
      <c r="T6794" s="15" t="s">
        <v>2266</v>
      </c>
      <c r="U6794" s="28">
        <v>64140.0</v>
      </c>
      <c r="V6794" s="15">
        <v>1.0</v>
      </c>
      <c r="W6794" s="31">
        <v>0.8</v>
      </c>
      <c r="X6794" s="28">
        <v>-99417.0</v>
      </c>
    </row>
    <row r="6795" ht="15.75" customHeight="1">
      <c r="A6795" s="15">
        <v>5068.0</v>
      </c>
      <c r="B6795" s="15" t="s">
        <v>8627</v>
      </c>
      <c r="C6795" s="18">
        <v>42750.0</v>
      </c>
      <c r="D6795" s="18">
        <v>42754.0</v>
      </c>
      <c r="E6795" s="18">
        <f t="shared" si="1"/>
        <v>42754</v>
      </c>
      <c r="F6795" s="15" t="s">
        <v>55</v>
      </c>
      <c r="G6795" s="15" t="s">
        <v>6649</v>
      </c>
      <c r="H6795" s="15" t="s">
        <v>6650</v>
      </c>
      <c r="I6795" s="15" t="s">
        <v>76</v>
      </c>
      <c r="J6795" s="15" t="s">
        <v>60</v>
      </c>
      <c r="K6795" s="15" t="s">
        <v>29</v>
      </c>
      <c r="L6795" s="15" t="str">
        <f t="array" ref="L6795">_xlfn.XLOOKUP(M6795,reference_province_to_city!$A$2:$A$11,reference_province_to_city!$B$2:$B$11)</f>
        <v>Palembang</v>
      </c>
      <c r="M6795" s="15" t="s">
        <v>13</v>
      </c>
      <c r="N6795" s="15">
        <v>30111.0</v>
      </c>
      <c r="O6795" s="15">
        <f t="array" ref="O6795">_xlfn.XLOOKUP(M6795,reference_postal_code!$B$2:$B$11,reference_postal_code!$A$2:$A$11)</f>
        <v>30111</v>
      </c>
      <c r="P6795" s="15" t="s">
        <v>77</v>
      </c>
      <c r="Q6795" s="15" t="s">
        <v>1323</v>
      </c>
      <c r="R6795" s="15" t="s">
        <v>65</v>
      </c>
      <c r="S6795" s="15" t="s">
        <v>93</v>
      </c>
      <c r="T6795" s="15" t="s">
        <v>1324</v>
      </c>
      <c r="U6795" s="28">
        <v>321000.0</v>
      </c>
      <c r="V6795" s="15">
        <v>5.0</v>
      </c>
      <c r="W6795" s="31">
        <v>0.0</v>
      </c>
      <c r="X6795" s="28">
        <v>93090.0</v>
      </c>
    </row>
    <row r="6796" ht="15.75" customHeight="1">
      <c r="A6796" s="15">
        <v>2768.0</v>
      </c>
      <c r="B6796" s="15" t="s">
        <v>8628</v>
      </c>
      <c r="C6796" s="18">
        <v>42750.0</v>
      </c>
      <c r="D6796" s="18">
        <v>42753.0</v>
      </c>
      <c r="E6796" s="18">
        <f t="shared" si="1"/>
        <v>42753</v>
      </c>
      <c r="F6796" s="15" t="s">
        <v>125</v>
      </c>
      <c r="G6796" s="15" t="s">
        <v>7429</v>
      </c>
      <c r="H6796" s="15" t="s">
        <v>7430</v>
      </c>
      <c r="I6796" s="15" t="s">
        <v>59</v>
      </c>
      <c r="J6796" s="15" t="s">
        <v>60</v>
      </c>
      <c r="K6796" s="15" t="s">
        <v>19</v>
      </c>
      <c r="L6796" s="15" t="str">
        <f t="array" ref="L6796">_xlfn.XLOOKUP(M6796,reference_province_to_city!$A$2:$A$11,reference_province_to_city!$B$2:$B$11)</f>
        <v>Yogyakarta</v>
      </c>
      <c r="M6796" s="15" t="s">
        <v>18</v>
      </c>
      <c r="N6796" s="15">
        <v>55111.0</v>
      </c>
      <c r="O6796" s="15">
        <f t="array" ref="O6796">_xlfn.XLOOKUP(M6796,reference_postal_code!$B$2:$B$11,reference_postal_code!$A$2:$A$11)</f>
        <v>55111</v>
      </c>
      <c r="P6796" s="15" t="s">
        <v>77</v>
      </c>
      <c r="Q6796" s="15" t="s">
        <v>1781</v>
      </c>
      <c r="R6796" s="15" t="s">
        <v>65</v>
      </c>
      <c r="S6796" s="15" t="s">
        <v>222</v>
      </c>
      <c r="T6796" s="15" t="s">
        <v>1782</v>
      </c>
      <c r="U6796" s="28">
        <v>2.88624E7</v>
      </c>
      <c r="V6796" s="15">
        <v>8.0</v>
      </c>
      <c r="W6796" s="31">
        <v>0.2</v>
      </c>
      <c r="X6796" s="28">
        <v>4690140.0</v>
      </c>
    </row>
    <row r="6797" ht="15.75" customHeight="1">
      <c r="A6797" s="15">
        <v>6385.0</v>
      </c>
      <c r="B6797" s="15" t="s">
        <v>8625</v>
      </c>
      <c r="C6797" s="18">
        <v>42750.0</v>
      </c>
      <c r="D6797" s="18">
        <v>42753.0</v>
      </c>
      <c r="E6797" s="18">
        <f t="shared" si="1"/>
        <v>42753</v>
      </c>
      <c r="F6797" s="15" t="s">
        <v>125</v>
      </c>
      <c r="G6797" s="15" t="s">
        <v>4387</v>
      </c>
      <c r="H6797" s="15" t="s">
        <v>4388</v>
      </c>
      <c r="I6797" s="15" t="s">
        <v>59</v>
      </c>
      <c r="J6797" s="15" t="s">
        <v>60</v>
      </c>
      <c r="K6797" s="15" t="s">
        <v>14</v>
      </c>
      <c r="L6797" s="15" t="str">
        <f t="array" ref="L6797">_xlfn.XLOOKUP(M6797,reference_province_to_city!$A$2:$A$11,reference_province_to_city!$B$2:$B$11)</f>
        <v>Bandung</v>
      </c>
      <c r="M6797" s="15" t="s">
        <v>12</v>
      </c>
      <c r="N6797" s="15">
        <v>40111.0</v>
      </c>
      <c r="O6797" s="15">
        <f t="array" ref="O6797">_xlfn.XLOOKUP(M6797,reference_postal_code!$B$2:$B$11,reference_postal_code!$A$2:$A$11)</f>
        <v>40111</v>
      </c>
      <c r="P6797" s="15" t="s">
        <v>117</v>
      </c>
      <c r="Q6797" s="15" t="s">
        <v>208</v>
      </c>
      <c r="R6797" s="15" t="s">
        <v>110</v>
      </c>
      <c r="S6797" s="15" t="s">
        <v>149</v>
      </c>
      <c r="T6797" s="15" t="s">
        <v>209</v>
      </c>
      <c r="U6797" s="28">
        <v>719760.0</v>
      </c>
      <c r="V6797" s="15">
        <v>2.0</v>
      </c>
      <c r="W6797" s="31">
        <v>0.2</v>
      </c>
      <c r="X6797" s="28">
        <v>215928.0</v>
      </c>
    </row>
    <row r="6798" ht="15.75" customHeight="1">
      <c r="A6798" s="15">
        <v>2767.0</v>
      </c>
      <c r="B6798" s="15" t="s">
        <v>8628</v>
      </c>
      <c r="C6798" s="18">
        <v>42750.0</v>
      </c>
      <c r="D6798" s="18">
        <v>42753.0</v>
      </c>
      <c r="E6798" s="18">
        <f t="shared" si="1"/>
        <v>42753</v>
      </c>
      <c r="F6798" s="15" t="s">
        <v>125</v>
      </c>
      <c r="G6798" s="15" t="s">
        <v>7429</v>
      </c>
      <c r="H6798" s="15" t="s">
        <v>7430</v>
      </c>
      <c r="I6798" s="15" t="s">
        <v>59</v>
      </c>
      <c r="J6798" s="15" t="s">
        <v>60</v>
      </c>
      <c r="K6798" s="15" t="s">
        <v>19</v>
      </c>
      <c r="L6798" s="15" t="str">
        <f t="array" ref="L6798">_xlfn.XLOOKUP(M6798,reference_province_to_city!$A$2:$A$11,reference_province_to_city!$B$2:$B$11)</f>
        <v>Yogyakarta</v>
      </c>
      <c r="M6798" s="15" t="s">
        <v>18</v>
      </c>
      <c r="N6798" s="15">
        <v>55111.0</v>
      </c>
      <c r="O6798" s="15">
        <f t="array" ref="O6798">_xlfn.XLOOKUP(M6798,reference_postal_code!$B$2:$B$11,reference_postal_code!$A$2:$A$11)</f>
        <v>55111</v>
      </c>
      <c r="P6798" s="15" t="s">
        <v>77</v>
      </c>
      <c r="Q6798" s="15" t="s">
        <v>7842</v>
      </c>
      <c r="R6798" s="15" t="s">
        <v>65</v>
      </c>
      <c r="S6798" s="15" t="s">
        <v>222</v>
      </c>
      <c r="T6798" s="15" t="s">
        <v>7843</v>
      </c>
      <c r="U6798" s="28">
        <v>515760.0</v>
      </c>
      <c r="V6798" s="15">
        <v>1.0</v>
      </c>
      <c r="W6798" s="31">
        <v>0.2</v>
      </c>
      <c r="X6798" s="28">
        <v>58023.0</v>
      </c>
    </row>
    <row r="6799" ht="15.75" customHeight="1">
      <c r="A6799" s="15">
        <v>6386.0</v>
      </c>
      <c r="B6799" s="15" t="s">
        <v>8625</v>
      </c>
      <c r="C6799" s="18">
        <v>42750.0</v>
      </c>
      <c r="D6799" s="18">
        <v>42753.0</v>
      </c>
      <c r="E6799" s="18">
        <f t="shared" si="1"/>
        <v>42753</v>
      </c>
      <c r="F6799" s="15" t="s">
        <v>125</v>
      </c>
      <c r="G6799" s="15" t="s">
        <v>4387</v>
      </c>
      <c r="H6799" s="15" t="s">
        <v>4388</v>
      </c>
      <c r="I6799" s="15" t="s">
        <v>59</v>
      </c>
      <c r="J6799" s="15" t="s">
        <v>60</v>
      </c>
      <c r="K6799" s="15" t="s">
        <v>14</v>
      </c>
      <c r="L6799" s="15" t="str">
        <f t="array" ref="L6799">_xlfn.XLOOKUP(M6799,reference_province_to_city!$A$2:$A$11,reference_province_to_city!$B$2:$B$11)</f>
        <v>Bandung</v>
      </c>
      <c r="M6799" s="15" t="s">
        <v>12</v>
      </c>
      <c r="N6799" s="15">
        <v>40111.0</v>
      </c>
      <c r="O6799" s="15">
        <f t="array" ref="O6799">_xlfn.XLOOKUP(M6799,reference_postal_code!$B$2:$B$11,reference_postal_code!$A$2:$A$11)</f>
        <v>40111</v>
      </c>
      <c r="P6799" s="15" t="s">
        <v>117</v>
      </c>
      <c r="Q6799" s="15" t="s">
        <v>3504</v>
      </c>
      <c r="R6799" s="15" t="s">
        <v>110</v>
      </c>
      <c r="S6799" s="15" t="s">
        <v>149</v>
      </c>
      <c r="T6799" s="15" t="s">
        <v>3505</v>
      </c>
      <c r="U6799" s="28">
        <v>938880.0</v>
      </c>
      <c r="V6799" s="15">
        <v>8.0</v>
      </c>
      <c r="W6799" s="31">
        <v>0.2</v>
      </c>
      <c r="X6799" s="28">
        <v>199512.0</v>
      </c>
    </row>
    <row r="6800" ht="15.75" customHeight="1">
      <c r="A6800" s="15">
        <v>6522.0</v>
      </c>
      <c r="B6800" s="15" t="s">
        <v>8629</v>
      </c>
      <c r="C6800" s="18">
        <v>42751.0</v>
      </c>
      <c r="D6800" s="18">
        <v>42753.0</v>
      </c>
      <c r="E6800" s="18">
        <f t="shared" si="1"/>
        <v>42753</v>
      </c>
      <c r="F6800" s="15" t="s">
        <v>114</v>
      </c>
      <c r="G6800" s="15" t="s">
        <v>4224</v>
      </c>
      <c r="H6800" s="15" t="s">
        <v>4225</v>
      </c>
      <c r="I6800" s="15" t="s">
        <v>59</v>
      </c>
      <c r="J6800" s="15" t="s">
        <v>60</v>
      </c>
      <c r="K6800" s="15" t="s">
        <v>14</v>
      </c>
      <c r="L6800" s="15" t="str">
        <f t="array" ref="L6800">_xlfn.XLOOKUP(M6800,reference_province_to_city!$A$2:$A$11,reference_province_to_city!$B$2:$B$11)</f>
        <v>Bandung</v>
      </c>
      <c r="M6800" s="15" t="s">
        <v>12</v>
      </c>
      <c r="N6800" s="15">
        <v>40111.0</v>
      </c>
      <c r="O6800" s="15">
        <f t="array" ref="O6800">_xlfn.XLOOKUP(M6800,reference_postal_code!$B$2:$B$11,reference_postal_code!$A$2:$A$11)</f>
        <v>40111</v>
      </c>
      <c r="P6800" s="15" t="s">
        <v>117</v>
      </c>
      <c r="Q6800" s="15" t="s">
        <v>3620</v>
      </c>
      <c r="R6800" s="15" t="s">
        <v>106</v>
      </c>
      <c r="S6800" s="15" t="s">
        <v>107</v>
      </c>
      <c r="T6800" s="15" t="s">
        <v>3621</v>
      </c>
      <c r="U6800" s="28">
        <v>4540050.0</v>
      </c>
      <c r="V6800" s="15">
        <v>3.0</v>
      </c>
      <c r="W6800" s="31">
        <v>0.0</v>
      </c>
      <c r="X6800" s="28">
        <v>1089612.0</v>
      </c>
    </row>
    <row r="6801" ht="15.75" customHeight="1">
      <c r="A6801" s="15">
        <v>6523.0</v>
      </c>
      <c r="B6801" s="15" t="s">
        <v>8629</v>
      </c>
      <c r="C6801" s="18">
        <v>42751.0</v>
      </c>
      <c r="D6801" s="18">
        <v>42753.0</v>
      </c>
      <c r="E6801" s="18">
        <f t="shared" si="1"/>
        <v>42753</v>
      </c>
      <c r="F6801" s="15" t="s">
        <v>114</v>
      </c>
      <c r="G6801" s="15" t="s">
        <v>4224</v>
      </c>
      <c r="H6801" s="15" t="s">
        <v>4225</v>
      </c>
      <c r="I6801" s="15" t="s">
        <v>59</v>
      </c>
      <c r="J6801" s="15" t="s">
        <v>60</v>
      </c>
      <c r="K6801" s="15" t="s">
        <v>14</v>
      </c>
      <c r="L6801" s="15" t="str">
        <f t="array" ref="L6801">_xlfn.XLOOKUP(M6801,reference_province_to_city!$A$2:$A$11,reference_province_to_city!$B$2:$B$11)</f>
        <v>Bandung</v>
      </c>
      <c r="M6801" s="15" t="s">
        <v>12</v>
      </c>
      <c r="N6801" s="15">
        <v>40111.0</v>
      </c>
      <c r="O6801" s="15">
        <f t="array" ref="O6801">_xlfn.XLOOKUP(M6801,reference_postal_code!$B$2:$B$11,reference_postal_code!$A$2:$A$11)</f>
        <v>40111</v>
      </c>
      <c r="P6801" s="15" t="s">
        <v>117</v>
      </c>
      <c r="Q6801" s="15" t="s">
        <v>7322</v>
      </c>
      <c r="R6801" s="15" t="s">
        <v>65</v>
      </c>
      <c r="S6801" s="15" t="s">
        <v>66</v>
      </c>
      <c r="T6801" s="15" t="s">
        <v>7323</v>
      </c>
      <c r="U6801" s="28">
        <v>841050.0</v>
      </c>
      <c r="V6801" s="15">
        <v>7.0</v>
      </c>
      <c r="W6801" s="31">
        <v>0.0</v>
      </c>
      <c r="X6801" s="28">
        <v>378472.0</v>
      </c>
    </row>
    <row r="6802" ht="15.75" customHeight="1">
      <c r="A6802" s="15">
        <v>5273.0</v>
      </c>
      <c r="B6802" s="15" t="s">
        <v>8630</v>
      </c>
      <c r="C6802" s="18">
        <v>42751.0</v>
      </c>
      <c r="D6802" s="18">
        <v>42751.0</v>
      </c>
      <c r="E6802" s="18">
        <f t="shared" si="1"/>
        <v>42751</v>
      </c>
      <c r="F6802" s="15" t="s">
        <v>466</v>
      </c>
      <c r="G6802" s="15" t="s">
        <v>126</v>
      </c>
      <c r="H6802" s="15" t="s">
        <v>127</v>
      </c>
      <c r="I6802" s="15" t="s">
        <v>128</v>
      </c>
      <c r="J6802" s="15" t="s">
        <v>60</v>
      </c>
      <c r="K6802" s="15" t="s">
        <v>19</v>
      </c>
      <c r="L6802" s="15" t="str">
        <f t="array" ref="L6802">_xlfn.XLOOKUP(M6802,reference_province_to_city!$A$2:$A$11,reference_province_to_city!$B$2:$B$11)</f>
        <v>Yogyakarta</v>
      </c>
      <c r="M6802" s="15" t="s">
        <v>18</v>
      </c>
      <c r="N6802" s="15">
        <v>55111.0</v>
      </c>
      <c r="O6802" s="15">
        <f t="array" ref="O6802">_xlfn.XLOOKUP(M6802,reference_postal_code!$B$2:$B$11,reference_postal_code!$A$2:$A$11)</f>
        <v>55111</v>
      </c>
      <c r="P6802" s="15" t="s">
        <v>77</v>
      </c>
      <c r="Q6802" s="15" t="s">
        <v>1928</v>
      </c>
      <c r="R6802" s="15" t="s">
        <v>106</v>
      </c>
      <c r="S6802" s="15" t="s">
        <v>218</v>
      </c>
      <c r="T6802" s="15" t="s">
        <v>1929</v>
      </c>
      <c r="U6802" s="28">
        <v>5995080.0</v>
      </c>
      <c r="V6802" s="15">
        <v>7.0</v>
      </c>
      <c r="W6802" s="31">
        <v>0.2</v>
      </c>
      <c r="X6802" s="28">
        <v>-224816.0</v>
      </c>
    </row>
    <row r="6803" ht="15.75" customHeight="1">
      <c r="A6803" s="15">
        <v>6521.0</v>
      </c>
      <c r="B6803" s="15" t="s">
        <v>8629</v>
      </c>
      <c r="C6803" s="18">
        <v>42751.0</v>
      </c>
      <c r="D6803" s="18">
        <v>42753.0</v>
      </c>
      <c r="E6803" s="18">
        <f t="shared" si="1"/>
        <v>42753</v>
      </c>
      <c r="F6803" s="15" t="s">
        <v>114</v>
      </c>
      <c r="G6803" s="15" t="s">
        <v>4224</v>
      </c>
      <c r="H6803" s="15" t="s">
        <v>4225</v>
      </c>
      <c r="I6803" s="15" t="s">
        <v>59</v>
      </c>
      <c r="J6803" s="15" t="s">
        <v>60</v>
      </c>
      <c r="K6803" s="15" t="s">
        <v>14</v>
      </c>
      <c r="L6803" s="15" t="str">
        <f t="array" ref="L6803">_xlfn.XLOOKUP(M6803,reference_province_to_city!$A$2:$A$11,reference_province_to_city!$B$2:$B$11)</f>
        <v>Bandung</v>
      </c>
      <c r="M6803" s="15" t="s">
        <v>12</v>
      </c>
      <c r="N6803" s="15">
        <v>40111.0</v>
      </c>
      <c r="O6803" s="15">
        <f t="array" ref="O6803">_xlfn.XLOOKUP(M6803,reference_postal_code!$B$2:$B$11,reference_postal_code!$A$2:$A$11)</f>
        <v>40111</v>
      </c>
      <c r="P6803" s="15" t="s">
        <v>117</v>
      </c>
      <c r="Q6803" s="15" t="s">
        <v>1946</v>
      </c>
      <c r="R6803" s="15" t="s">
        <v>65</v>
      </c>
      <c r="S6803" s="15" t="s">
        <v>83</v>
      </c>
      <c r="T6803" s="15" t="s">
        <v>1947</v>
      </c>
      <c r="U6803" s="28">
        <v>8.16594E7</v>
      </c>
      <c r="V6803" s="15">
        <v>4.0</v>
      </c>
      <c r="W6803" s="31">
        <v>0.0</v>
      </c>
      <c r="X6803" s="28">
        <v>3.7563324E7</v>
      </c>
    </row>
    <row r="6804" ht="15.75" customHeight="1">
      <c r="A6804" s="15">
        <v>5272.0</v>
      </c>
      <c r="B6804" s="15" t="s">
        <v>8630</v>
      </c>
      <c r="C6804" s="18">
        <v>42751.0</v>
      </c>
      <c r="D6804" s="18">
        <v>42751.0</v>
      </c>
      <c r="E6804" s="18">
        <f t="shared" si="1"/>
        <v>42751</v>
      </c>
      <c r="F6804" s="15" t="s">
        <v>466</v>
      </c>
      <c r="G6804" s="15" t="s">
        <v>126</v>
      </c>
      <c r="H6804" s="15" t="s">
        <v>127</v>
      </c>
      <c r="I6804" s="15" t="s">
        <v>128</v>
      </c>
      <c r="J6804" s="15" t="s">
        <v>60</v>
      </c>
      <c r="K6804" s="15" t="s">
        <v>3764</v>
      </c>
      <c r="L6804" s="15" t="str">
        <f t="array" ref="L6804">_xlfn.XLOOKUP(M6804,reference_province_to_city!$A$2:$A$11,reference_province_to_city!$B$2:$B$11)</f>
        <v>Yogyakarta</v>
      </c>
      <c r="M6804" s="15" t="s">
        <v>18</v>
      </c>
      <c r="N6804" s="15">
        <v>55111.0</v>
      </c>
      <c r="O6804" s="15">
        <f t="array" ref="O6804">_xlfn.XLOOKUP(M6804,reference_postal_code!$B$2:$B$11,reference_postal_code!$A$2:$A$11)</f>
        <v>55111</v>
      </c>
      <c r="P6804" s="15" t="s">
        <v>77</v>
      </c>
      <c r="Q6804" s="15" t="s">
        <v>1893</v>
      </c>
      <c r="R6804" s="15" t="s">
        <v>106</v>
      </c>
      <c r="S6804" s="15" t="s">
        <v>139</v>
      </c>
      <c r="T6804" s="15" t="s">
        <v>1894</v>
      </c>
      <c r="U6804" s="28">
        <v>418800.0</v>
      </c>
      <c r="V6804" s="15">
        <v>4.0</v>
      </c>
      <c r="W6804" s="31">
        <v>0.0</v>
      </c>
      <c r="X6804" s="28">
        <v>121452.0</v>
      </c>
    </row>
    <row r="6805" ht="15.75" customHeight="1">
      <c r="A6805" s="15">
        <v>9389.0</v>
      </c>
      <c r="B6805" s="15" t="s">
        <v>8631</v>
      </c>
      <c r="C6805" s="18">
        <v>42754.0</v>
      </c>
      <c r="D6805" s="18">
        <v>42758.0</v>
      </c>
      <c r="E6805" s="18">
        <f t="shared" si="1"/>
        <v>42758</v>
      </c>
      <c r="F6805" s="15" t="s">
        <v>55</v>
      </c>
      <c r="G6805" s="15" t="s">
        <v>1522</v>
      </c>
      <c r="H6805" s="15" t="s">
        <v>1523</v>
      </c>
      <c r="I6805" s="15" t="s">
        <v>59</v>
      </c>
      <c r="J6805" s="15" t="s">
        <v>60</v>
      </c>
      <c r="K6805" s="15" t="s">
        <v>31</v>
      </c>
      <c r="L6805" s="15" t="str">
        <f t="array" ref="L6805">_xlfn.XLOOKUP(M6805,reference_province_to_city!$A$2:$A$11,reference_province_to_city!$B$2:$B$11)</f>
        <v>Balikpapan</v>
      </c>
      <c r="M6805" s="15" t="s">
        <v>21</v>
      </c>
      <c r="N6805" s="15">
        <v>76114.0</v>
      </c>
      <c r="O6805" s="15">
        <f t="array" ref="O6805">_xlfn.XLOOKUP(M6805,reference_postal_code!$B$2:$B$11,reference_postal_code!$A$2:$A$11)</f>
        <v>76114</v>
      </c>
      <c r="P6805" s="15" t="s">
        <v>166</v>
      </c>
      <c r="Q6805" s="15" t="s">
        <v>4602</v>
      </c>
      <c r="R6805" s="15" t="s">
        <v>65</v>
      </c>
      <c r="S6805" s="15" t="s">
        <v>222</v>
      </c>
      <c r="T6805" s="15" t="s">
        <v>4603</v>
      </c>
      <c r="U6805" s="28">
        <v>8144100.0</v>
      </c>
      <c r="V6805" s="15">
        <v>3.0</v>
      </c>
      <c r="W6805" s="31">
        <v>0.0</v>
      </c>
      <c r="X6805" s="28">
        <v>2280348.0</v>
      </c>
    </row>
    <row r="6806" ht="15.75" customHeight="1">
      <c r="A6806" s="15">
        <v>9388.0</v>
      </c>
      <c r="B6806" s="15" t="s">
        <v>8631</v>
      </c>
      <c r="C6806" s="18">
        <v>42754.0</v>
      </c>
      <c r="D6806" s="18">
        <v>42758.0</v>
      </c>
      <c r="E6806" s="18">
        <f t="shared" si="1"/>
        <v>42758</v>
      </c>
      <c r="F6806" s="15" t="s">
        <v>55</v>
      </c>
      <c r="G6806" s="15" t="s">
        <v>1522</v>
      </c>
      <c r="H6806" s="15" t="s">
        <v>1523</v>
      </c>
      <c r="I6806" s="15" t="s">
        <v>59</v>
      </c>
      <c r="J6806" s="15" t="s">
        <v>60</v>
      </c>
      <c r="K6806" s="15" t="s">
        <v>31</v>
      </c>
      <c r="L6806" s="15" t="str">
        <f t="array" ref="L6806">_xlfn.XLOOKUP(M6806,reference_province_to_city!$A$2:$A$11,reference_province_to_city!$B$2:$B$11)</f>
        <v>Balikpapan</v>
      </c>
      <c r="M6806" s="15" t="s">
        <v>21</v>
      </c>
      <c r="N6806" s="15">
        <v>76114.0</v>
      </c>
      <c r="O6806" s="15">
        <f t="array" ref="O6806">_xlfn.XLOOKUP(M6806,reference_postal_code!$B$2:$B$11,reference_postal_code!$A$2:$A$11)</f>
        <v>76114</v>
      </c>
      <c r="P6806" s="15" t="s">
        <v>166</v>
      </c>
      <c r="Q6806" s="15" t="s">
        <v>2218</v>
      </c>
      <c r="R6806" s="15" t="s">
        <v>65</v>
      </c>
      <c r="S6806" s="15" t="s">
        <v>66</v>
      </c>
      <c r="T6806" s="15" t="s">
        <v>2219</v>
      </c>
      <c r="U6806" s="28">
        <v>184200.0</v>
      </c>
      <c r="V6806" s="15">
        <v>1.0</v>
      </c>
      <c r="W6806" s="31">
        <v>0.0</v>
      </c>
      <c r="X6806" s="28">
        <v>86574.0</v>
      </c>
    </row>
    <row r="6807" ht="15.75" customHeight="1">
      <c r="A6807" s="15">
        <v>9387.0</v>
      </c>
      <c r="B6807" s="15" t="s">
        <v>8631</v>
      </c>
      <c r="C6807" s="18">
        <v>42754.0</v>
      </c>
      <c r="D6807" s="18">
        <v>42758.0</v>
      </c>
      <c r="E6807" s="18">
        <f t="shared" si="1"/>
        <v>42758</v>
      </c>
      <c r="F6807" s="15" t="s">
        <v>55</v>
      </c>
      <c r="G6807" s="15" t="s">
        <v>1522</v>
      </c>
      <c r="H6807" s="15" t="s">
        <v>1523</v>
      </c>
      <c r="I6807" s="15" t="s">
        <v>59</v>
      </c>
      <c r="J6807" s="15" t="s">
        <v>60</v>
      </c>
      <c r="K6807" s="15" t="s">
        <v>31</v>
      </c>
      <c r="L6807" s="15" t="str">
        <f t="array" ref="L6807">_xlfn.XLOOKUP(M6807,reference_province_to_city!$A$2:$A$11,reference_province_to_city!$B$2:$B$11)</f>
        <v>Balikpapan</v>
      </c>
      <c r="M6807" s="15" t="s">
        <v>21</v>
      </c>
      <c r="N6807" s="15">
        <v>76114.0</v>
      </c>
      <c r="O6807" s="15">
        <f t="array" ref="O6807">_xlfn.XLOOKUP(M6807,reference_postal_code!$B$2:$B$11,reference_postal_code!$A$2:$A$11)</f>
        <v>76114</v>
      </c>
      <c r="P6807" s="15" t="s">
        <v>166</v>
      </c>
      <c r="Q6807" s="15" t="s">
        <v>5836</v>
      </c>
      <c r="R6807" s="15" t="s">
        <v>65</v>
      </c>
      <c r="S6807" s="15" t="s">
        <v>66</v>
      </c>
      <c r="T6807" s="15" t="s">
        <v>5837</v>
      </c>
      <c r="U6807" s="28">
        <v>1198800.0</v>
      </c>
      <c r="V6807" s="15">
        <v>4.0</v>
      </c>
      <c r="W6807" s="31">
        <v>0.0</v>
      </c>
      <c r="X6807" s="28">
        <v>563436.0</v>
      </c>
    </row>
    <row r="6808" ht="15.75" customHeight="1">
      <c r="A6808" s="15">
        <v>9117.0</v>
      </c>
      <c r="B6808" s="15" t="s">
        <v>8632</v>
      </c>
      <c r="C6808" s="18">
        <v>42754.0</v>
      </c>
      <c r="D6808" s="18">
        <v>42759.0</v>
      </c>
      <c r="E6808" s="18">
        <f t="shared" si="1"/>
        <v>42759</v>
      </c>
      <c r="F6808" s="15" t="s">
        <v>114</v>
      </c>
      <c r="G6808" s="15" t="s">
        <v>8337</v>
      </c>
      <c r="H6808" s="15" t="s">
        <v>8338</v>
      </c>
      <c r="I6808" s="15" t="s">
        <v>59</v>
      </c>
      <c r="J6808" s="15" t="s">
        <v>60</v>
      </c>
      <c r="K6808" s="15" t="s">
        <v>3764</v>
      </c>
      <c r="L6808" s="15" t="str">
        <f t="array" ref="L6808">_xlfn.XLOOKUP(M6808,reference_province_to_city!$A$2:$A$11,reference_province_to_city!$B$2:$B$11)</f>
        <v>Yogyakarta</v>
      </c>
      <c r="M6808" s="15" t="s">
        <v>18</v>
      </c>
      <c r="N6808" s="15">
        <v>55111.0</v>
      </c>
      <c r="O6808" s="15">
        <f t="array" ref="O6808">_xlfn.XLOOKUP(M6808,reference_postal_code!$B$2:$B$11,reference_postal_code!$A$2:$A$11)</f>
        <v>55111</v>
      </c>
      <c r="P6808" s="15" t="s">
        <v>77</v>
      </c>
      <c r="Q6808" s="15" t="s">
        <v>4327</v>
      </c>
      <c r="R6808" s="15" t="s">
        <v>106</v>
      </c>
      <c r="S6808" s="15" t="s">
        <v>139</v>
      </c>
      <c r="T6808" s="15" t="s">
        <v>4328</v>
      </c>
      <c r="U6808" s="28">
        <v>479520.0</v>
      </c>
      <c r="V6808" s="15">
        <v>2.0</v>
      </c>
      <c r="W6808" s="31">
        <v>0.2</v>
      </c>
      <c r="X6808" s="28">
        <v>95904.0</v>
      </c>
    </row>
    <row r="6809" ht="15.75" customHeight="1">
      <c r="A6809" s="15">
        <v>9390.0</v>
      </c>
      <c r="B6809" s="15" t="s">
        <v>8631</v>
      </c>
      <c r="C6809" s="18">
        <v>42754.0</v>
      </c>
      <c r="D6809" s="18">
        <v>42758.0</v>
      </c>
      <c r="E6809" s="18">
        <f t="shared" si="1"/>
        <v>42758</v>
      </c>
      <c r="F6809" s="15" t="s">
        <v>55</v>
      </c>
      <c r="G6809" s="15" t="s">
        <v>1522</v>
      </c>
      <c r="H6809" s="15" t="s">
        <v>1523</v>
      </c>
      <c r="I6809" s="15" t="s">
        <v>59</v>
      </c>
      <c r="J6809" s="15" t="s">
        <v>60</v>
      </c>
      <c r="K6809" s="15" t="s">
        <v>31</v>
      </c>
      <c r="L6809" s="15" t="str">
        <f t="array" ref="L6809">_xlfn.XLOOKUP(M6809,reference_province_to_city!$A$2:$A$11,reference_province_to_city!$B$2:$B$11)</f>
        <v>Balikpapan</v>
      </c>
      <c r="M6809" s="15" t="s">
        <v>21</v>
      </c>
      <c r="N6809" s="15">
        <v>76114.0</v>
      </c>
      <c r="O6809" s="15">
        <f t="array" ref="O6809">_xlfn.XLOOKUP(M6809,reference_postal_code!$B$2:$B$11,reference_postal_code!$A$2:$A$11)</f>
        <v>76114</v>
      </c>
      <c r="P6809" s="15" t="s">
        <v>166</v>
      </c>
      <c r="Q6809" s="15" t="s">
        <v>901</v>
      </c>
      <c r="R6809" s="15" t="s">
        <v>65</v>
      </c>
      <c r="S6809" s="15" t="s">
        <v>173</v>
      </c>
      <c r="T6809" s="15" t="s">
        <v>902</v>
      </c>
      <c r="U6809" s="28">
        <v>30600.0</v>
      </c>
      <c r="V6809" s="15">
        <v>1.0</v>
      </c>
      <c r="W6809" s="31">
        <v>0.0</v>
      </c>
      <c r="X6809" s="28">
        <v>14382.0</v>
      </c>
    </row>
    <row r="6810" ht="15.75" customHeight="1">
      <c r="A6810" s="15">
        <v>9119.0</v>
      </c>
      <c r="B6810" s="15" t="s">
        <v>8632</v>
      </c>
      <c r="C6810" s="18">
        <v>42754.0</v>
      </c>
      <c r="D6810" s="18">
        <v>42759.0</v>
      </c>
      <c r="E6810" s="18">
        <f t="shared" si="1"/>
        <v>42759</v>
      </c>
      <c r="F6810" s="15" t="s">
        <v>114</v>
      </c>
      <c r="G6810" s="15" t="s">
        <v>8337</v>
      </c>
      <c r="H6810" s="15" t="s">
        <v>8338</v>
      </c>
      <c r="I6810" s="15" t="s">
        <v>59</v>
      </c>
      <c r="J6810" s="15" t="s">
        <v>60</v>
      </c>
      <c r="K6810" s="15" t="s">
        <v>19</v>
      </c>
      <c r="L6810" s="15" t="str">
        <f t="array" ref="L6810">_xlfn.XLOOKUP(M6810,reference_province_to_city!$A$2:$A$11,reference_province_to_city!$B$2:$B$11)</f>
        <v>Yogyakarta</v>
      </c>
      <c r="M6810" s="15" t="s">
        <v>18</v>
      </c>
      <c r="N6810" s="15">
        <v>55111.0</v>
      </c>
      <c r="O6810" s="15">
        <f t="array" ref="O6810">_xlfn.XLOOKUP(M6810,reference_postal_code!$B$2:$B$11,reference_postal_code!$A$2:$A$11)</f>
        <v>55111</v>
      </c>
      <c r="P6810" s="15" t="s">
        <v>77</v>
      </c>
      <c r="Q6810" s="15" t="s">
        <v>8536</v>
      </c>
      <c r="R6810" s="15" t="s">
        <v>65</v>
      </c>
      <c r="S6810" s="15" t="s">
        <v>66</v>
      </c>
      <c r="T6810" s="15" t="s">
        <v>8537</v>
      </c>
      <c r="U6810" s="28">
        <v>325440.0</v>
      </c>
      <c r="V6810" s="15">
        <v>4.0</v>
      </c>
      <c r="W6810" s="31">
        <v>0.2</v>
      </c>
      <c r="X6810" s="28">
        <v>105768.0</v>
      </c>
    </row>
    <row r="6811" ht="15.75" customHeight="1">
      <c r="A6811" s="15">
        <v>9116.0</v>
      </c>
      <c r="B6811" s="15" t="s">
        <v>8632</v>
      </c>
      <c r="C6811" s="18">
        <v>42754.0</v>
      </c>
      <c r="D6811" s="18">
        <v>42759.0</v>
      </c>
      <c r="E6811" s="18">
        <f t="shared" si="1"/>
        <v>42759</v>
      </c>
      <c r="F6811" s="15" t="s">
        <v>114</v>
      </c>
      <c r="G6811" s="15" t="s">
        <v>8337</v>
      </c>
      <c r="H6811" s="15" t="s">
        <v>8338</v>
      </c>
      <c r="I6811" s="15" t="s">
        <v>59</v>
      </c>
      <c r="J6811" s="15" t="s">
        <v>60</v>
      </c>
      <c r="K6811" s="15" t="s">
        <v>3764</v>
      </c>
      <c r="L6811" s="15" t="str">
        <f t="array" ref="L6811">_xlfn.XLOOKUP(M6811,reference_province_to_city!$A$2:$A$11,reference_province_to_city!$B$2:$B$11)</f>
        <v>Yogyakarta</v>
      </c>
      <c r="M6811" s="15" t="s">
        <v>18</v>
      </c>
      <c r="N6811" s="15">
        <v>55111.0</v>
      </c>
      <c r="O6811" s="15">
        <f t="array" ref="O6811">_xlfn.XLOOKUP(M6811,reference_postal_code!$B$2:$B$11,reference_postal_code!$A$2:$A$11)</f>
        <v>55111</v>
      </c>
      <c r="P6811" s="15" t="s">
        <v>77</v>
      </c>
      <c r="Q6811" s="15" t="s">
        <v>1502</v>
      </c>
      <c r="R6811" s="15" t="s">
        <v>110</v>
      </c>
      <c r="S6811" s="15" t="s">
        <v>111</v>
      </c>
      <c r="T6811" s="15" t="s">
        <v>1503</v>
      </c>
      <c r="U6811" s="28">
        <v>6444000.0</v>
      </c>
      <c r="V6811" s="15">
        <v>2.0</v>
      </c>
      <c r="W6811" s="31">
        <v>0.4</v>
      </c>
      <c r="X6811" s="28">
        <v>-1396200.0</v>
      </c>
    </row>
    <row r="6812" ht="15.75" customHeight="1">
      <c r="A6812" s="15">
        <v>1885.0</v>
      </c>
      <c r="B6812" s="15" t="s">
        <v>8633</v>
      </c>
      <c r="C6812" s="18">
        <v>42754.0</v>
      </c>
      <c r="D6812" s="18">
        <v>42758.0</v>
      </c>
      <c r="E6812" s="18">
        <f t="shared" si="1"/>
        <v>42758</v>
      </c>
      <c r="F6812" s="15" t="s">
        <v>114</v>
      </c>
      <c r="G6812" s="15" t="s">
        <v>2094</v>
      </c>
      <c r="H6812" s="15" t="s">
        <v>2095</v>
      </c>
      <c r="I6812" s="15" t="s">
        <v>59</v>
      </c>
      <c r="J6812" s="15" t="s">
        <v>60</v>
      </c>
      <c r="K6812" s="15" t="s">
        <v>26</v>
      </c>
      <c r="L6812" s="15" t="str">
        <f t="array" ref="L6812">_xlfn.XLOOKUP(M6812,reference_province_to_city!$A$2:$A$11,reference_province_to_city!$B$2:$B$11)</f>
        <v>Denpasar</v>
      </c>
      <c r="M6812" s="15" t="s">
        <v>24</v>
      </c>
      <c r="N6812" s="15">
        <v>80231.0</v>
      </c>
      <c r="O6812" s="15">
        <f t="array" ref="O6812">_xlfn.XLOOKUP(M6812,reference_postal_code!$B$2:$B$11,reference_postal_code!$A$2:$A$11)</f>
        <v>80231</v>
      </c>
      <c r="P6812" s="15" t="s">
        <v>63</v>
      </c>
      <c r="Q6812" s="15" t="s">
        <v>6073</v>
      </c>
      <c r="R6812" s="15" t="s">
        <v>65</v>
      </c>
      <c r="S6812" s="15" t="s">
        <v>79</v>
      </c>
      <c r="T6812" s="15" t="s">
        <v>6074</v>
      </c>
      <c r="U6812" s="28">
        <v>90000.0</v>
      </c>
      <c r="V6812" s="15">
        <v>2.0</v>
      </c>
      <c r="W6812" s="31">
        <v>0.2</v>
      </c>
      <c r="X6812" s="28">
        <v>31500.0</v>
      </c>
    </row>
    <row r="6813" ht="15.75" customHeight="1">
      <c r="A6813" s="15">
        <v>9118.0</v>
      </c>
      <c r="B6813" s="15" t="s">
        <v>8632</v>
      </c>
      <c r="C6813" s="18">
        <v>42754.0</v>
      </c>
      <c r="D6813" s="18">
        <v>42759.0</v>
      </c>
      <c r="E6813" s="18">
        <f t="shared" si="1"/>
        <v>42759</v>
      </c>
      <c r="F6813" s="15" t="s">
        <v>114</v>
      </c>
      <c r="G6813" s="15" t="s">
        <v>8337</v>
      </c>
      <c r="H6813" s="15" t="s">
        <v>8338</v>
      </c>
      <c r="I6813" s="15" t="s">
        <v>59</v>
      </c>
      <c r="J6813" s="15" t="s">
        <v>60</v>
      </c>
      <c r="K6813" s="15" t="s">
        <v>19</v>
      </c>
      <c r="L6813" s="15" t="str">
        <f t="array" ref="L6813">_xlfn.XLOOKUP(M6813,reference_province_to_city!$A$2:$A$11,reference_province_to_city!$B$2:$B$11)</f>
        <v>Yogyakarta</v>
      </c>
      <c r="M6813" s="15" t="s">
        <v>18</v>
      </c>
      <c r="N6813" s="15">
        <v>55111.0</v>
      </c>
      <c r="O6813" s="15">
        <f t="array" ref="O6813">_xlfn.XLOOKUP(M6813,reference_postal_code!$B$2:$B$11,reference_postal_code!$A$2:$A$11)</f>
        <v>55111</v>
      </c>
      <c r="P6813" s="15" t="s">
        <v>77</v>
      </c>
      <c r="Q6813" s="15" t="s">
        <v>5263</v>
      </c>
      <c r="R6813" s="15" t="s">
        <v>106</v>
      </c>
      <c r="S6813" s="15" t="s">
        <v>107</v>
      </c>
      <c r="T6813" s="15" t="s">
        <v>5264</v>
      </c>
      <c r="U6813" s="28">
        <v>1.3309065E7</v>
      </c>
      <c r="V6813" s="15">
        <v>3.0</v>
      </c>
      <c r="W6813" s="31">
        <v>0.3</v>
      </c>
      <c r="X6813" s="28">
        <v>-950647.0</v>
      </c>
    </row>
    <row r="6814" ht="15.75" customHeight="1">
      <c r="A6814" s="15">
        <v>2408.0</v>
      </c>
      <c r="B6814" s="15" t="s">
        <v>8634</v>
      </c>
      <c r="C6814" s="18">
        <v>42755.0</v>
      </c>
      <c r="D6814" s="18"/>
      <c r="E6814" s="18">
        <f t="shared" si="1"/>
        <v>42758</v>
      </c>
      <c r="F6814" s="15" t="s">
        <v>55</v>
      </c>
      <c r="G6814" s="15" t="s">
        <v>489</v>
      </c>
      <c r="H6814" s="15" t="s">
        <v>490</v>
      </c>
      <c r="I6814" s="15" t="s">
        <v>59</v>
      </c>
      <c r="J6814" s="15" t="s">
        <v>60</v>
      </c>
      <c r="L6814" s="15" t="str">
        <f t="array" ref="L6814">_xlfn.XLOOKUP(M6814,reference_province_to_city!$A$2:$A$11,reference_province_to_city!$B$2:$B$11)</f>
        <v>Surabaya</v>
      </c>
      <c r="M6814" s="15" t="s">
        <v>20</v>
      </c>
      <c r="O6814" s="15">
        <f t="array" ref="O6814">_xlfn.XLOOKUP(M6814,reference_postal_code!$B$2:$B$11,reference_postal_code!$A$2:$A$11)</f>
        <v>60231</v>
      </c>
      <c r="P6814" s="15" t="s">
        <v>166</v>
      </c>
      <c r="Q6814" s="15" t="s">
        <v>463</v>
      </c>
      <c r="R6814" s="15" t="s">
        <v>65</v>
      </c>
      <c r="S6814" s="15" t="s">
        <v>93</v>
      </c>
      <c r="T6814" s="15" t="s">
        <v>464</v>
      </c>
      <c r="U6814" s="28">
        <v>363000.0</v>
      </c>
      <c r="V6814" s="15">
        <v>5.0</v>
      </c>
      <c r="W6814" s="31">
        <v>0.0</v>
      </c>
      <c r="X6814" s="28">
        <v>119790.0</v>
      </c>
    </row>
    <row r="6815" ht="15.75" customHeight="1">
      <c r="A6815" s="15">
        <v>2409.0</v>
      </c>
      <c r="B6815" s="15" t="s">
        <v>8634</v>
      </c>
      <c r="C6815" s="18">
        <v>42755.0</v>
      </c>
      <c r="D6815" s="18">
        <v>42760.0</v>
      </c>
      <c r="E6815" s="18">
        <f t="shared" si="1"/>
        <v>42760</v>
      </c>
      <c r="F6815" s="15" t="s">
        <v>55</v>
      </c>
      <c r="G6815" s="15" t="s">
        <v>489</v>
      </c>
      <c r="H6815" s="15" t="s">
        <v>490</v>
      </c>
      <c r="I6815" s="15" t="s">
        <v>59</v>
      </c>
      <c r="J6815" s="15" t="s">
        <v>60</v>
      </c>
      <c r="K6815" s="15" t="s">
        <v>22</v>
      </c>
      <c r="L6815" s="15" t="str">
        <f t="array" ref="L6815">_xlfn.XLOOKUP(M6815,reference_province_to_city!$A$2:$A$11,reference_province_to_city!$B$2:$B$11)</f>
        <v>Surabaya</v>
      </c>
      <c r="M6815" s="15" t="s">
        <v>20</v>
      </c>
      <c r="N6815" s="15">
        <v>60231.0</v>
      </c>
      <c r="O6815" s="15">
        <f t="array" ref="O6815">_xlfn.XLOOKUP(M6815,reference_postal_code!$B$2:$B$11,reference_postal_code!$A$2:$A$11)</f>
        <v>60231</v>
      </c>
      <c r="P6815" s="15" t="s">
        <v>166</v>
      </c>
      <c r="Q6815" s="15" t="s">
        <v>3224</v>
      </c>
      <c r="R6815" s="15" t="s">
        <v>110</v>
      </c>
      <c r="S6815" s="15" t="s">
        <v>111</v>
      </c>
      <c r="T6815" s="15" t="s">
        <v>3225</v>
      </c>
      <c r="U6815" s="28">
        <v>5399640.0</v>
      </c>
      <c r="V6815" s="15">
        <v>3.0</v>
      </c>
      <c r="W6815" s="31">
        <v>0.2</v>
      </c>
      <c r="X6815" s="28">
        <v>1957370.0</v>
      </c>
    </row>
    <row r="6816" ht="15.75" customHeight="1">
      <c r="A6816" s="15">
        <v>440.0</v>
      </c>
      <c r="B6816" s="15" t="s">
        <v>8635</v>
      </c>
      <c r="C6816" s="18">
        <v>42755.0</v>
      </c>
      <c r="D6816" s="18">
        <v>42758.0</v>
      </c>
      <c r="E6816" s="18">
        <f t="shared" si="1"/>
        <v>42758</v>
      </c>
      <c r="F6816" s="15" t="s">
        <v>114</v>
      </c>
      <c r="G6816" s="15" t="s">
        <v>7312</v>
      </c>
      <c r="H6816" s="15" t="s">
        <v>7313</v>
      </c>
      <c r="I6816" s="15" t="s">
        <v>128</v>
      </c>
      <c r="J6816" s="15" t="s">
        <v>60</v>
      </c>
      <c r="K6816" s="15" t="s">
        <v>2023</v>
      </c>
      <c r="L6816" s="15" t="str">
        <f t="array" ref="L6816">_xlfn.XLOOKUP(M6816,reference_province_to_city!$A$2:$A$11,reference_province_to_city!$B$2:$B$11)</f>
        <v>Bandung</v>
      </c>
      <c r="M6816" s="15" t="s">
        <v>12</v>
      </c>
      <c r="N6816" s="15">
        <v>40111.0</v>
      </c>
      <c r="O6816" s="15">
        <f t="array" ref="O6816">_xlfn.XLOOKUP(M6816,reference_postal_code!$B$2:$B$11,reference_postal_code!$A$2:$A$11)</f>
        <v>40111</v>
      </c>
      <c r="P6816" s="15" t="s">
        <v>117</v>
      </c>
      <c r="Q6816" s="15" t="s">
        <v>1633</v>
      </c>
      <c r="R6816" s="15" t="s">
        <v>106</v>
      </c>
      <c r="S6816" s="15" t="s">
        <v>107</v>
      </c>
      <c r="T6816" s="15" t="s">
        <v>1634</v>
      </c>
      <c r="U6816" s="28">
        <v>3117690.0</v>
      </c>
      <c r="V6816" s="15">
        <v>3.0</v>
      </c>
      <c r="W6816" s="31">
        <v>0.1</v>
      </c>
      <c r="X6816" s="28">
        <v>34641.0</v>
      </c>
    </row>
    <row r="6817" ht="15.75" customHeight="1">
      <c r="A6817" s="15">
        <v>1659.0</v>
      </c>
      <c r="B6817" s="15" t="s">
        <v>8636</v>
      </c>
      <c r="C6817" s="18">
        <v>42755.0</v>
      </c>
      <c r="D6817" s="18">
        <v>42761.0</v>
      </c>
      <c r="E6817" s="18">
        <f t="shared" si="1"/>
        <v>42761</v>
      </c>
      <c r="F6817" s="15" t="s">
        <v>55</v>
      </c>
      <c r="G6817" s="15" t="s">
        <v>3364</v>
      </c>
      <c r="H6817" s="15" t="s">
        <v>3365</v>
      </c>
      <c r="I6817" s="15" t="s">
        <v>59</v>
      </c>
      <c r="J6817" s="15" t="s">
        <v>60</v>
      </c>
      <c r="K6817" s="15" t="s">
        <v>28</v>
      </c>
      <c r="L6817" s="15" t="str">
        <f t="array" ref="L6817">_xlfn.XLOOKUP(M6817,reference_province_to_city!$A$2:$A$11,reference_province_to_city!$B$2:$B$11)</f>
        <v>Medan</v>
      </c>
      <c r="M6817" s="15" t="s">
        <v>11</v>
      </c>
      <c r="N6817" s="15">
        <v>20111.0</v>
      </c>
      <c r="O6817" s="15">
        <f t="array" ref="O6817">_xlfn.XLOOKUP(M6817,reference_postal_code!$B$2:$B$11,reference_postal_code!$A$2:$A$11)</f>
        <v>20111</v>
      </c>
      <c r="P6817" s="15" t="s">
        <v>77</v>
      </c>
      <c r="Q6817" s="15" t="s">
        <v>1133</v>
      </c>
      <c r="R6817" s="15" t="s">
        <v>110</v>
      </c>
      <c r="S6817" s="15" t="s">
        <v>111</v>
      </c>
      <c r="T6817" s="15" t="s">
        <v>1134</v>
      </c>
      <c r="U6817" s="28">
        <v>2411640.0</v>
      </c>
      <c r="V6817" s="15">
        <v>3.0</v>
      </c>
      <c r="W6817" s="31">
        <v>0.2</v>
      </c>
      <c r="X6817" s="28">
        <v>150728.0</v>
      </c>
    </row>
    <row r="6818" ht="15.75" customHeight="1">
      <c r="A6818" s="15">
        <v>5425.0</v>
      </c>
      <c r="B6818" s="15" t="s">
        <v>8637</v>
      </c>
      <c r="C6818" s="18">
        <v>42755.0</v>
      </c>
      <c r="D6818" s="18">
        <v>42761.0</v>
      </c>
      <c r="E6818" s="18">
        <f t="shared" si="1"/>
        <v>42761</v>
      </c>
      <c r="F6818" s="15" t="s">
        <v>55</v>
      </c>
      <c r="G6818" s="15" t="s">
        <v>3628</v>
      </c>
      <c r="H6818" s="15" t="s">
        <v>3629</v>
      </c>
      <c r="I6818" s="15" t="s">
        <v>59</v>
      </c>
      <c r="J6818" s="15" t="s">
        <v>60</v>
      </c>
      <c r="K6818" s="15" t="s">
        <v>28</v>
      </c>
      <c r="L6818" s="15" t="str">
        <f t="array" ref="L6818">_xlfn.XLOOKUP(M6818,reference_province_to_city!$A$2:$A$11,reference_province_to_city!$B$2:$B$11)</f>
        <v>Medan</v>
      </c>
      <c r="M6818" s="15" t="s">
        <v>11</v>
      </c>
      <c r="N6818" s="15">
        <v>20111.0</v>
      </c>
      <c r="O6818" s="15">
        <f t="array" ref="O6818">_xlfn.XLOOKUP(M6818,reference_postal_code!$B$2:$B$11,reference_postal_code!$A$2:$A$11)</f>
        <v>20111</v>
      </c>
      <c r="P6818" s="15" t="s">
        <v>77</v>
      </c>
      <c r="Q6818" s="15" t="s">
        <v>6680</v>
      </c>
      <c r="R6818" s="15" t="s">
        <v>65</v>
      </c>
      <c r="S6818" s="15" t="s">
        <v>93</v>
      </c>
      <c r="T6818" s="15" t="s">
        <v>6681</v>
      </c>
      <c r="U6818" s="28">
        <v>52800.0</v>
      </c>
      <c r="V6818" s="15">
        <v>2.0</v>
      </c>
      <c r="W6818" s="31">
        <v>0.0</v>
      </c>
      <c r="X6818" s="28">
        <v>15312.0</v>
      </c>
    </row>
    <row r="6819" ht="15.75" customHeight="1">
      <c r="A6819" s="15">
        <v>7408.0</v>
      </c>
      <c r="B6819" s="15" t="s">
        <v>8638</v>
      </c>
      <c r="C6819" s="18">
        <v>42755.0</v>
      </c>
      <c r="D6819" s="18">
        <v>42756.0</v>
      </c>
      <c r="E6819" s="18">
        <f t="shared" si="1"/>
        <v>42756</v>
      </c>
      <c r="F6819" s="15" t="s">
        <v>125</v>
      </c>
      <c r="G6819" s="15" t="s">
        <v>3981</v>
      </c>
      <c r="H6819" s="15" t="s">
        <v>3982</v>
      </c>
      <c r="I6819" s="15" t="s">
        <v>59</v>
      </c>
      <c r="J6819" s="15" t="s">
        <v>60</v>
      </c>
      <c r="K6819" s="15" t="s">
        <v>1069</v>
      </c>
      <c r="L6819" s="15" t="str">
        <f t="array" ref="L6819">_xlfn.XLOOKUP(M6819,reference_province_to_city!$A$2:$A$11,reference_province_to_city!$B$2:$B$11)</f>
        <v>Semarang</v>
      </c>
      <c r="M6819" s="15" t="s">
        <v>15</v>
      </c>
      <c r="N6819" s="15">
        <v>50111.0</v>
      </c>
      <c r="O6819" s="15">
        <f t="array" ref="O6819">_xlfn.XLOOKUP(M6819,reference_postal_code!$B$2:$B$11,reference_postal_code!$A$2:$A$11)</f>
        <v>50111</v>
      </c>
      <c r="P6819" s="15" t="s">
        <v>77</v>
      </c>
      <c r="Q6819" s="15" t="s">
        <v>1356</v>
      </c>
      <c r="R6819" s="15" t="s">
        <v>65</v>
      </c>
      <c r="S6819" s="15" t="s">
        <v>79</v>
      </c>
      <c r="T6819" s="15" t="s">
        <v>1357</v>
      </c>
      <c r="U6819" s="28">
        <v>172800.0</v>
      </c>
      <c r="V6819" s="15">
        <v>5.0</v>
      </c>
      <c r="W6819" s="31">
        <v>0.2</v>
      </c>
      <c r="X6819" s="28">
        <v>62640.0</v>
      </c>
    </row>
    <row r="6820" ht="15.75" customHeight="1">
      <c r="A6820" s="15">
        <v>738.0</v>
      </c>
      <c r="B6820" s="15" t="s">
        <v>8639</v>
      </c>
      <c r="C6820" s="18">
        <v>42756.0</v>
      </c>
      <c r="D6820" s="18">
        <v>42760.0</v>
      </c>
      <c r="E6820" s="18">
        <f t="shared" si="1"/>
        <v>42760</v>
      </c>
      <c r="F6820" s="15" t="s">
        <v>55</v>
      </c>
      <c r="G6820" s="15" t="s">
        <v>2197</v>
      </c>
      <c r="H6820" s="15" t="s">
        <v>2198</v>
      </c>
      <c r="I6820" s="15" t="s">
        <v>76</v>
      </c>
      <c r="J6820" s="15" t="s">
        <v>60</v>
      </c>
      <c r="K6820" s="15" t="s">
        <v>33</v>
      </c>
      <c r="L6820" s="15" t="str">
        <f t="array" ref="L6820">_xlfn.XLOOKUP(M6820,reference_province_to_city!$A$2:$A$11,reference_province_to_city!$B$2:$B$11)</f>
        <v>Makassar</v>
      </c>
      <c r="M6820" s="15" t="s">
        <v>25</v>
      </c>
      <c r="N6820" s="15">
        <v>90111.0</v>
      </c>
      <c r="O6820" s="15">
        <f t="array" ref="O6820">_xlfn.XLOOKUP(M6820,reference_postal_code!$B$2:$B$11,reference_postal_code!$A$2:$A$11)</f>
        <v>90111</v>
      </c>
      <c r="P6820" s="15" t="s">
        <v>63</v>
      </c>
      <c r="Q6820" s="15" t="s">
        <v>2643</v>
      </c>
      <c r="R6820" s="15" t="s">
        <v>65</v>
      </c>
      <c r="S6820" s="15" t="s">
        <v>83</v>
      </c>
      <c r="T6820" s="15" t="s">
        <v>2644</v>
      </c>
      <c r="U6820" s="28">
        <v>280800.0</v>
      </c>
      <c r="V6820" s="15">
        <v>5.0</v>
      </c>
      <c r="W6820" s="31">
        <v>0.2</v>
      </c>
      <c r="X6820" s="28">
        <v>98280.0</v>
      </c>
    </row>
    <row r="6821" ht="15.75" customHeight="1">
      <c r="A6821" s="15">
        <v>733.0</v>
      </c>
      <c r="B6821" s="15" t="s">
        <v>8639</v>
      </c>
      <c r="C6821" s="18">
        <v>42756.0</v>
      </c>
      <c r="D6821" s="18">
        <v>42760.0</v>
      </c>
      <c r="E6821" s="18">
        <f t="shared" si="1"/>
        <v>42760</v>
      </c>
      <c r="F6821" s="15" t="s">
        <v>55</v>
      </c>
      <c r="G6821" s="15" t="s">
        <v>2197</v>
      </c>
      <c r="H6821" s="15" t="s">
        <v>2198</v>
      </c>
      <c r="I6821" s="15" t="s">
        <v>76</v>
      </c>
      <c r="J6821" s="15" t="s">
        <v>60</v>
      </c>
      <c r="K6821" s="15" t="s">
        <v>33</v>
      </c>
      <c r="L6821" s="15" t="str">
        <f t="array" ref="L6821">_xlfn.XLOOKUP(M6821,reference_province_to_city!$A$2:$A$11,reference_province_to_city!$B$2:$B$11)</f>
        <v>Makassar</v>
      </c>
      <c r="M6821" s="15" t="s">
        <v>25</v>
      </c>
      <c r="N6821" s="15">
        <v>90111.0</v>
      </c>
      <c r="O6821" s="15">
        <f t="array" ref="O6821">_xlfn.XLOOKUP(M6821,reference_postal_code!$B$2:$B$11,reference_postal_code!$A$2:$A$11)</f>
        <v>90111</v>
      </c>
      <c r="P6821" s="15" t="s">
        <v>63</v>
      </c>
      <c r="Q6821" s="15" t="s">
        <v>687</v>
      </c>
      <c r="R6821" s="15" t="s">
        <v>65</v>
      </c>
      <c r="S6821" s="15" t="s">
        <v>87</v>
      </c>
      <c r="T6821" s="15" t="s">
        <v>688</v>
      </c>
      <c r="U6821" s="28">
        <v>3644100.0</v>
      </c>
      <c r="V6821" s="15">
        <v>3.0</v>
      </c>
      <c r="W6821" s="31">
        <v>0.0</v>
      </c>
      <c r="X6821" s="28">
        <v>145764.0</v>
      </c>
    </row>
    <row r="6822" ht="15.75" customHeight="1">
      <c r="A6822" s="15">
        <v>9745.0</v>
      </c>
      <c r="B6822" s="15" t="s">
        <v>8640</v>
      </c>
      <c r="C6822" s="18">
        <v>42756.0</v>
      </c>
      <c r="D6822" s="18">
        <v>42760.0</v>
      </c>
      <c r="E6822" s="18">
        <f t="shared" si="1"/>
        <v>42760</v>
      </c>
      <c r="F6822" s="15" t="s">
        <v>55</v>
      </c>
      <c r="G6822" s="15" t="s">
        <v>6940</v>
      </c>
      <c r="H6822" s="15" t="s">
        <v>6941</v>
      </c>
      <c r="I6822" s="15" t="s">
        <v>59</v>
      </c>
      <c r="J6822" s="15" t="s">
        <v>60</v>
      </c>
      <c r="K6822" s="15" t="s">
        <v>31</v>
      </c>
      <c r="L6822" s="15" t="str">
        <f t="array" ref="L6822">_xlfn.XLOOKUP(M6822,reference_province_to_city!$A$2:$A$11,reference_province_to_city!$B$2:$B$11)</f>
        <v>Balikpapan</v>
      </c>
      <c r="M6822" s="15" t="s">
        <v>21</v>
      </c>
      <c r="N6822" s="15">
        <v>76114.0</v>
      </c>
      <c r="O6822" s="15">
        <f t="array" ref="O6822">_xlfn.XLOOKUP(M6822,reference_postal_code!$B$2:$B$11,reference_postal_code!$A$2:$A$11)</f>
        <v>76114</v>
      </c>
      <c r="P6822" s="15" t="s">
        <v>166</v>
      </c>
      <c r="Q6822" s="15" t="s">
        <v>928</v>
      </c>
      <c r="R6822" s="15" t="s">
        <v>65</v>
      </c>
      <c r="S6822" s="15" t="s">
        <v>173</v>
      </c>
      <c r="T6822" s="15" t="s">
        <v>929</v>
      </c>
      <c r="U6822" s="28">
        <v>4028640.0</v>
      </c>
      <c r="V6822" s="15">
        <v>4.0</v>
      </c>
      <c r="W6822" s="31">
        <v>0.2</v>
      </c>
      <c r="X6822" s="28">
        <v>1359666.0</v>
      </c>
    </row>
    <row r="6823" ht="15.75" customHeight="1">
      <c r="A6823" s="15">
        <v>2684.0</v>
      </c>
      <c r="B6823" s="15" t="s">
        <v>8641</v>
      </c>
      <c r="C6823" s="18">
        <v>42756.0</v>
      </c>
      <c r="D6823" s="18">
        <v>42762.0</v>
      </c>
      <c r="E6823" s="18">
        <f t="shared" si="1"/>
        <v>42762</v>
      </c>
      <c r="F6823" s="15" t="s">
        <v>55</v>
      </c>
      <c r="G6823" s="15" t="s">
        <v>7788</v>
      </c>
      <c r="H6823" s="15" t="s">
        <v>7789</v>
      </c>
      <c r="I6823" s="15" t="s">
        <v>76</v>
      </c>
      <c r="J6823" s="15" t="s">
        <v>60</v>
      </c>
      <c r="K6823" s="15" t="s">
        <v>33</v>
      </c>
      <c r="L6823" s="15" t="str">
        <f t="array" ref="L6823">_xlfn.XLOOKUP(M6823,reference_province_to_city!$A$2:$A$11,reference_province_to_city!$B$2:$B$11)</f>
        <v>Makassar</v>
      </c>
      <c r="M6823" s="15" t="s">
        <v>25</v>
      </c>
      <c r="O6823" s="15">
        <f t="array" ref="O6823">_xlfn.XLOOKUP(M6823,reference_postal_code!$B$2:$B$11,reference_postal_code!$A$2:$A$11)</f>
        <v>90111</v>
      </c>
      <c r="P6823" s="15" t="s">
        <v>63</v>
      </c>
      <c r="Q6823" s="15" t="s">
        <v>5753</v>
      </c>
      <c r="R6823" s="15" t="s">
        <v>110</v>
      </c>
      <c r="S6823" s="15" t="s">
        <v>111</v>
      </c>
      <c r="T6823" s="15" t="s">
        <v>5754</v>
      </c>
      <c r="U6823" s="28">
        <v>2474850.0</v>
      </c>
      <c r="V6823" s="15">
        <v>1.0</v>
      </c>
      <c r="W6823" s="31">
        <v>0.0</v>
      </c>
      <c r="X6823" s="28">
        <v>742455.0</v>
      </c>
    </row>
    <row r="6824" ht="15.75" customHeight="1">
      <c r="A6824" s="15">
        <v>1097.0</v>
      </c>
      <c r="B6824" s="15" t="s">
        <v>8642</v>
      </c>
      <c r="C6824" s="18">
        <v>42756.0</v>
      </c>
      <c r="D6824" s="18">
        <v>42761.0</v>
      </c>
      <c r="E6824" s="18">
        <f t="shared" si="1"/>
        <v>42761</v>
      </c>
      <c r="F6824" s="15" t="s">
        <v>55</v>
      </c>
      <c r="G6824" s="15" t="s">
        <v>4530</v>
      </c>
      <c r="H6824" s="15" t="s">
        <v>4531</v>
      </c>
      <c r="I6824" s="15" t="s">
        <v>76</v>
      </c>
      <c r="J6824" s="15" t="s">
        <v>60</v>
      </c>
      <c r="L6824" s="15" t="str">
        <f t="array" ref="L6824">_xlfn.XLOOKUP(M6824,reference_province_to_city!$A$2:$A$11,reference_province_to_city!$B$2:$B$11)</f>
        <v>Jakarta</v>
      </c>
      <c r="M6824" s="15" t="s">
        <v>7</v>
      </c>
      <c r="N6824" s="15">
        <v>10110.0</v>
      </c>
      <c r="O6824" s="15">
        <f t="array" ref="O6824">_xlfn.XLOOKUP(M6824,reference_postal_code!$B$2:$B$11,reference_postal_code!$A$2:$A$11)</f>
        <v>10110</v>
      </c>
      <c r="P6824" s="15" t="s">
        <v>117</v>
      </c>
      <c r="Q6824" s="15" t="s">
        <v>3743</v>
      </c>
      <c r="R6824" s="15" t="s">
        <v>65</v>
      </c>
      <c r="S6824" s="15" t="s">
        <v>83</v>
      </c>
      <c r="T6824" s="15" t="s">
        <v>3744</v>
      </c>
      <c r="U6824" s="28">
        <v>536760.0</v>
      </c>
      <c r="V6824" s="15">
        <v>7.0</v>
      </c>
      <c r="W6824" s="31">
        <v>0.7</v>
      </c>
      <c r="X6824" s="28">
        <v>-429408.0</v>
      </c>
    </row>
    <row r="6825" ht="15.75" customHeight="1">
      <c r="A6825" s="15">
        <v>735.0</v>
      </c>
      <c r="B6825" s="15" t="s">
        <v>8639</v>
      </c>
      <c r="C6825" s="18">
        <v>42756.0</v>
      </c>
      <c r="D6825" s="18">
        <v>42760.0</v>
      </c>
      <c r="E6825" s="18">
        <f t="shared" si="1"/>
        <v>42760</v>
      </c>
      <c r="F6825" s="15" t="s">
        <v>55</v>
      </c>
      <c r="G6825" s="15" t="s">
        <v>2197</v>
      </c>
      <c r="H6825" s="15" t="s">
        <v>2198</v>
      </c>
      <c r="I6825" s="15" t="s">
        <v>76</v>
      </c>
      <c r="J6825" s="15" t="s">
        <v>60</v>
      </c>
      <c r="K6825" s="15" t="s">
        <v>33</v>
      </c>
      <c r="L6825" s="15" t="str">
        <f t="array" ref="L6825">_xlfn.XLOOKUP(M6825,reference_province_to_city!$A$2:$A$11,reference_province_to_city!$B$2:$B$11)</f>
        <v>Makassar</v>
      </c>
      <c r="M6825" s="15" t="s">
        <v>25</v>
      </c>
      <c r="N6825" s="15">
        <v>90111.0</v>
      </c>
      <c r="O6825" s="15">
        <f t="array" ref="O6825">_xlfn.XLOOKUP(M6825,reference_postal_code!$B$2:$B$11,reference_postal_code!$A$2:$A$11)</f>
        <v>90111</v>
      </c>
      <c r="P6825" s="15" t="s">
        <v>63</v>
      </c>
      <c r="Q6825" s="15" t="s">
        <v>1833</v>
      </c>
      <c r="R6825" s="15" t="s">
        <v>65</v>
      </c>
      <c r="S6825" s="15" t="s">
        <v>83</v>
      </c>
      <c r="T6825" s="15" t="s">
        <v>1834</v>
      </c>
      <c r="U6825" s="28">
        <v>1495440.0</v>
      </c>
      <c r="V6825" s="15">
        <v>6.0</v>
      </c>
      <c r="W6825" s="31">
        <v>0.2</v>
      </c>
      <c r="X6825" s="28">
        <v>504711.0</v>
      </c>
    </row>
    <row r="6826" ht="15.75" customHeight="1">
      <c r="A6826" s="15">
        <v>736.0</v>
      </c>
      <c r="B6826" s="15" t="s">
        <v>8639</v>
      </c>
      <c r="C6826" s="18">
        <v>42756.0</v>
      </c>
      <c r="D6826" s="18">
        <v>42760.0</v>
      </c>
      <c r="E6826" s="18">
        <f t="shared" si="1"/>
        <v>42760</v>
      </c>
      <c r="F6826" s="15" t="s">
        <v>55</v>
      </c>
      <c r="G6826" s="15" t="s">
        <v>2197</v>
      </c>
      <c r="H6826" s="15" t="s">
        <v>2198</v>
      </c>
      <c r="I6826" s="15" t="s">
        <v>76</v>
      </c>
      <c r="J6826" s="15" t="s">
        <v>60</v>
      </c>
      <c r="K6826" s="15" t="s">
        <v>33</v>
      </c>
      <c r="L6826" s="15" t="str">
        <f t="array" ref="L6826">_xlfn.XLOOKUP(M6826,reference_province_to_city!$A$2:$A$11,reference_province_to_city!$B$2:$B$11)</f>
        <v>Makassar</v>
      </c>
      <c r="M6826" s="15" t="s">
        <v>25</v>
      </c>
      <c r="O6826" s="15">
        <f t="array" ref="O6826">_xlfn.XLOOKUP(M6826,reference_postal_code!$B$2:$B$11,reference_postal_code!$A$2:$A$11)</f>
        <v>90111</v>
      </c>
      <c r="P6826" s="15" t="s">
        <v>63</v>
      </c>
      <c r="Q6826" s="15" t="s">
        <v>423</v>
      </c>
      <c r="R6826" s="15" t="s">
        <v>65</v>
      </c>
      <c r="S6826" s="15" t="s">
        <v>83</v>
      </c>
      <c r="T6826" s="15" t="s">
        <v>424</v>
      </c>
      <c r="U6826" s="28">
        <v>419040.0</v>
      </c>
      <c r="V6826" s="15">
        <v>4.0</v>
      </c>
      <c r="W6826" s="31">
        <v>0.2</v>
      </c>
      <c r="X6826" s="28">
        <v>141426.0</v>
      </c>
    </row>
    <row r="6827" ht="15.75" customHeight="1">
      <c r="A6827" s="15">
        <v>734.0</v>
      </c>
      <c r="B6827" s="15" t="s">
        <v>8639</v>
      </c>
      <c r="C6827" s="18">
        <v>42756.0</v>
      </c>
      <c r="D6827" s="18">
        <v>42760.0</v>
      </c>
      <c r="E6827" s="18">
        <f t="shared" si="1"/>
        <v>42760</v>
      </c>
      <c r="F6827" s="15" t="s">
        <v>55</v>
      </c>
      <c r="G6827" s="15" t="s">
        <v>2197</v>
      </c>
      <c r="H6827" s="15" t="s">
        <v>2198</v>
      </c>
      <c r="I6827" s="15" t="s">
        <v>76</v>
      </c>
      <c r="J6827" s="15" t="s">
        <v>60</v>
      </c>
      <c r="K6827" s="15" t="s">
        <v>33</v>
      </c>
      <c r="L6827" s="15" t="str">
        <f t="array" ref="L6827">_xlfn.XLOOKUP(M6827,reference_province_to_city!$A$2:$A$11,reference_province_to_city!$B$2:$B$11)</f>
        <v>Makassar</v>
      </c>
      <c r="M6827" s="15" t="s">
        <v>25</v>
      </c>
      <c r="N6827" s="15">
        <v>90111.0</v>
      </c>
      <c r="O6827" s="15">
        <f t="array" ref="O6827">_xlfn.XLOOKUP(M6827,reference_postal_code!$B$2:$B$11,reference_postal_code!$A$2:$A$11)</f>
        <v>90111</v>
      </c>
      <c r="P6827" s="15" t="s">
        <v>63</v>
      </c>
      <c r="Q6827" s="15" t="s">
        <v>3596</v>
      </c>
      <c r="R6827" s="15" t="s">
        <v>110</v>
      </c>
      <c r="S6827" s="15" t="s">
        <v>149</v>
      </c>
      <c r="T6827" s="15" t="s">
        <v>3597</v>
      </c>
      <c r="U6827" s="28">
        <v>2699550.0</v>
      </c>
      <c r="V6827" s="15">
        <v>3.0</v>
      </c>
      <c r="W6827" s="31">
        <v>0.0</v>
      </c>
      <c r="X6827" s="28">
        <v>1295784.0</v>
      </c>
    </row>
    <row r="6828" ht="15.75" customHeight="1">
      <c r="A6828" s="15">
        <v>737.0</v>
      </c>
      <c r="B6828" s="15" t="s">
        <v>8639</v>
      </c>
      <c r="C6828" s="18">
        <v>42756.0</v>
      </c>
      <c r="D6828" s="18"/>
      <c r="E6828" s="18">
        <f t="shared" si="1"/>
        <v>42759</v>
      </c>
      <c r="F6828" s="15" t="s">
        <v>55</v>
      </c>
      <c r="G6828" s="15" t="s">
        <v>2197</v>
      </c>
      <c r="H6828" s="15" t="s">
        <v>2198</v>
      </c>
      <c r="I6828" s="15" t="s">
        <v>76</v>
      </c>
      <c r="J6828" s="15" t="s">
        <v>60</v>
      </c>
      <c r="K6828" s="15" t="s">
        <v>33</v>
      </c>
      <c r="L6828" s="15" t="str">
        <f t="array" ref="L6828">_xlfn.XLOOKUP(M6828,reference_province_to_city!$A$2:$A$11,reference_province_to_city!$B$2:$B$11)</f>
        <v>Makassar</v>
      </c>
      <c r="M6828" s="15" t="s">
        <v>25</v>
      </c>
      <c r="N6828" s="15">
        <v>90111.0</v>
      </c>
      <c r="O6828" s="15">
        <f t="array" ref="O6828">_xlfn.XLOOKUP(M6828,reference_postal_code!$B$2:$B$11,reference_postal_code!$A$2:$A$11)</f>
        <v>90111</v>
      </c>
      <c r="P6828" s="15" t="s">
        <v>63</v>
      </c>
      <c r="Q6828" s="15" t="s">
        <v>8354</v>
      </c>
      <c r="R6828" s="15" t="s">
        <v>106</v>
      </c>
      <c r="S6828" s="15" t="s">
        <v>183</v>
      </c>
      <c r="T6828" s="15" t="s">
        <v>8355</v>
      </c>
      <c r="U6828" s="28">
        <v>1274700.0</v>
      </c>
      <c r="V6828" s="15">
        <v>1.0</v>
      </c>
      <c r="W6828" s="31">
        <v>0.0</v>
      </c>
      <c r="X6828" s="28">
        <v>280434.0</v>
      </c>
    </row>
    <row r="6829" ht="15.75" customHeight="1">
      <c r="A6829" s="15">
        <v>1096.0</v>
      </c>
      <c r="B6829" s="15" t="s">
        <v>8642</v>
      </c>
      <c r="C6829" s="18">
        <v>42756.0</v>
      </c>
      <c r="D6829" s="18">
        <v>42761.0</v>
      </c>
      <c r="E6829" s="18">
        <f t="shared" si="1"/>
        <v>42761</v>
      </c>
      <c r="F6829" s="15" t="s">
        <v>55</v>
      </c>
      <c r="G6829" s="15" t="s">
        <v>4530</v>
      </c>
      <c r="H6829" s="15" t="s">
        <v>4531</v>
      </c>
      <c r="I6829" s="15" t="s">
        <v>76</v>
      </c>
      <c r="J6829" s="15" t="s">
        <v>60</v>
      </c>
      <c r="K6829" s="15" t="s">
        <v>10</v>
      </c>
      <c r="L6829" s="15" t="str">
        <f t="array" ref="L6829">_xlfn.XLOOKUP(M6829,reference_province_to_city!$A$2:$A$11,reference_province_to_city!$B$2:$B$11)</f>
        <v>Jakarta</v>
      </c>
      <c r="M6829" s="15" t="s">
        <v>7</v>
      </c>
      <c r="N6829" s="15">
        <v>10110.0</v>
      </c>
      <c r="O6829" s="15">
        <f t="array" ref="O6829">_xlfn.XLOOKUP(M6829,reference_postal_code!$B$2:$B$11,reference_postal_code!$A$2:$A$11)</f>
        <v>10110</v>
      </c>
      <c r="P6829" s="15" t="s">
        <v>117</v>
      </c>
      <c r="Q6829" s="15" t="s">
        <v>3406</v>
      </c>
      <c r="R6829" s="15" t="s">
        <v>65</v>
      </c>
      <c r="S6829" s="15" t="s">
        <v>87</v>
      </c>
      <c r="T6829" s="15" t="s">
        <v>3407</v>
      </c>
      <c r="U6829" s="28">
        <v>5223120.0</v>
      </c>
      <c r="V6829" s="15">
        <v>7.0</v>
      </c>
      <c r="W6829" s="31">
        <v>0.2</v>
      </c>
      <c r="X6829" s="28">
        <v>457023.0</v>
      </c>
    </row>
    <row r="6830" ht="15.75" customHeight="1">
      <c r="A6830" s="15">
        <v>2680.0</v>
      </c>
      <c r="B6830" s="15" t="s">
        <v>8641</v>
      </c>
      <c r="C6830" s="18">
        <v>42756.0</v>
      </c>
      <c r="D6830" s="18">
        <v>42762.0</v>
      </c>
      <c r="E6830" s="18">
        <f t="shared" si="1"/>
        <v>42762</v>
      </c>
      <c r="F6830" s="15" t="s">
        <v>55</v>
      </c>
      <c r="G6830" s="15" t="s">
        <v>7788</v>
      </c>
      <c r="H6830" s="15" t="s">
        <v>7789</v>
      </c>
      <c r="I6830" s="15" t="s">
        <v>76</v>
      </c>
      <c r="J6830" s="15" t="s">
        <v>60</v>
      </c>
      <c r="K6830" s="15" t="s">
        <v>33</v>
      </c>
      <c r="L6830" s="15" t="str">
        <f t="array" ref="L6830">_xlfn.XLOOKUP(M6830,reference_province_to_city!$A$2:$A$11,reference_province_to_city!$B$2:$B$11)</f>
        <v>Makassar</v>
      </c>
      <c r="M6830" s="15" t="s">
        <v>25</v>
      </c>
      <c r="N6830" s="15">
        <v>90111.0</v>
      </c>
      <c r="O6830" s="15">
        <f t="array" ref="O6830">_xlfn.XLOOKUP(M6830,reference_postal_code!$B$2:$B$11,reference_postal_code!$A$2:$A$11)</f>
        <v>90111</v>
      </c>
      <c r="P6830" s="15" t="s">
        <v>63</v>
      </c>
      <c r="Q6830" s="15" t="s">
        <v>2125</v>
      </c>
      <c r="R6830" s="15" t="s">
        <v>65</v>
      </c>
      <c r="S6830" s="15" t="s">
        <v>83</v>
      </c>
      <c r="T6830" s="15" t="s">
        <v>2126</v>
      </c>
      <c r="U6830" s="28">
        <v>216000.0</v>
      </c>
      <c r="V6830" s="15">
        <v>5.0</v>
      </c>
      <c r="W6830" s="31">
        <v>0.0</v>
      </c>
      <c r="X6830" s="28">
        <v>105840.0</v>
      </c>
    </row>
    <row r="6831" ht="15.75" customHeight="1">
      <c r="A6831" s="15">
        <v>2682.0</v>
      </c>
      <c r="B6831" s="15" t="s">
        <v>8641</v>
      </c>
      <c r="C6831" s="18">
        <v>42756.0</v>
      </c>
      <c r="D6831" s="18">
        <v>42762.0</v>
      </c>
      <c r="E6831" s="18">
        <f t="shared" si="1"/>
        <v>42762</v>
      </c>
      <c r="F6831" s="15" t="s">
        <v>55</v>
      </c>
      <c r="G6831" s="15" t="s">
        <v>7788</v>
      </c>
      <c r="H6831" s="15" t="s">
        <v>7789</v>
      </c>
      <c r="I6831" s="15" t="s">
        <v>76</v>
      </c>
      <c r="J6831" s="15" t="s">
        <v>60</v>
      </c>
      <c r="K6831" s="15" t="s">
        <v>33</v>
      </c>
      <c r="L6831" s="15" t="str">
        <f t="array" ref="L6831">_xlfn.XLOOKUP(M6831,reference_province_to_city!$A$2:$A$11,reference_province_to_city!$B$2:$B$11)</f>
        <v>Makassar</v>
      </c>
      <c r="M6831" s="15" t="s">
        <v>25</v>
      </c>
      <c r="N6831" s="15">
        <v>90111.0</v>
      </c>
      <c r="O6831" s="15">
        <f t="array" ref="O6831">_xlfn.XLOOKUP(M6831,reference_postal_code!$B$2:$B$11,reference_postal_code!$A$2:$A$11)</f>
        <v>90111</v>
      </c>
      <c r="P6831" s="15" t="s">
        <v>63</v>
      </c>
      <c r="Q6831" s="15" t="s">
        <v>394</v>
      </c>
      <c r="R6831" s="15" t="s">
        <v>65</v>
      </c>
      <c r="S6831" s="15" t="s">
        <v>83</v>
      </c>
      <c r="T6831" s="15" t="s">
        <v>395</v>
      </c>
      <c r="U6831" s="28">
        <v>1342800.0</v>
      </c>
      <c r="V6831" s="15">
        <v>4.0</v>
      </c>
      <c r="W6831" s="31">
        <v>0.0</v>
      </c>
      <c r="X6831" s="28">
        <v>631116.0</v>
      </c>
    </row>
    <row r="6832" ht="15.75" customHeight="1">
      <c r="A6832" s="15">
        <v>2681.0</v>
      </c>
      <c r="B6832" s="15" t="s">
        <v>8641</v>
      </c>
      <c r="C6832" s="18">
        <v>42756.0</v>
      </c>
      <c r="D6832" s="18">
        <v>42762.0</v>
      </c>
      <c r="E6832" s="18">
        <f t="shared" si="1"/>
        <v>42762</v>
      </c>
      <c r="F6832" s="15" t="s">
        <v>55</v>
      </c>
      <c r="G6832" s="15" t="s">
        <v>7788</v>
      </c>
      <c r="H6832" s="15" t="s">
        <v>7789</v>
      </c>
      <c r="I6832" s="15" t="s">
        <v>76</v>
      </c>
      <c r="J6832" s="15" t="s">
        <v>60</v>
      </c>
      <c r="K6832" s="15" t="s">
        <v>33</v>
      </c>
      <c r="L6832" s="15" t="str">
        <f t="array" ref="L6832">_xlfn.XLOOKUP(M6832,reference_province_to_city!$A$2:$A$11,reference_province_to_city!$B$2:$B$11)</f>
        <v>Makassar</v>
      </c>
      <c r="M6832" s="15" t="s">
        <v>25</v>
      </c>
      <c r="N6832" s="15">
        <v>90111.0</v>
      </c>
      <c r="O6832" s="15">
        <f t="array" ref="O6832">_xlfn.XLOOKUP(M6832,reference_postal_code!$B$2:$B$11,reference_postal_code!$A$2:$A$11)</f>
        <v>90111</v>
      </c>
      <c r="P6832" s="15" t="s">
        <v>63</v>
      </c>
      <c r="Q6832" s="15" t="s">
        <v>4718</v>
      </c>
      <c r="R6832" s="15" t="s">
        <v>110</v>
      </c>
      <c r="S6832" s="15" t="s">
        <v>149</v>
      </c>
      <c r="T6832" s="15" t="s">
        <v>4719</v>
      </c>
      <c r="U6832" s="28">
        <v>9299250.0</v>
      </c>
      <c r="V6832" s="15">
        <v>5.0</v>
      </c>
      <c r="W6832" s="31">
        <v>0.0</v>
      </c>
      <c r="X6832" s="28">
        <v>1673865.0</v>
      </c>
    </row>
    <row r="6833" ht="15.75" customHeight="1">
      <c r="A6833" s="15">
        <v>2683.0</v>
      </c>
      <c r="B6833" s="15" t="s">
        <v>8641</v>
      </c>
      <c r="C6833" s="18">
        <v>42756.0</v>
      </c>
      <c r="D6833" s="18">
        <v>42762.0</v>
      </c>
      <c r="E6833" s="18">
        <f t="shared" si="1"/>
        <v>42762</v>
      </c>
      <c r="F6833" s="15" t="s">
        <v>55</v>
      </c>
      <c r="G6833" s="15" t="s">
        <v>7788</v>
      </c>
      <c r="H6833" s="15" t="s">
        <v>7789</v>
      </c>
      <c r="I6833" s="15" t="s">
        <v>76</v>
      </c>
      <c r="J6833" s="15" t="s">
        <v>60</v>
      </c>
      <c r="L6833" s="15" t="str">
        <f t="array" ref="L6833">_xlfn.XLOOKUP(M6833,reference_province_to_city!$A$2:$A$11,reference_province_to_city!$B$2:$B$11)</f>
        <v>Makassar</v>
      </c>
      <c r="M6833" s="15" t="s">
        <v>25</v>
      </c>
      <c r="N6833" s="15">
        <v>90111.0</v>
      </c>
      <c r="O6833" s="15">
        <f t="array" ref="O6833">_xlfn.XLOOKUP(M6833,reference_postal_code!$B$2:$B$11,reference_postal_code!$A$2:$A$11)</f>
        <v>90111</v>
      </c>
      <c r="P6833" s="15" t="s">
        <v>63</v>
      </c>
      <c r="Q6833" s="15" t="s">
        <v>8643</v>
      </c>
      <c r="R6833" s="15" t="s">
        <v>110</v>
      </c>
      <c r="S6833" s="15" t="s">
        <v>668</v>
      </c>
      <c r="T6833" s="15" t="s">
        <v>8644</v>
      </c>
      <c r="U6833" s="28">
        <v>5264595.0</v>
      </c>
      <c r="V6833" s="15">
        <v>3.0</v>
      </c>
      <c r="W6833" s="31">
        <v>0.1</v>
      </c>
      <c r="X6833" s="28">
        <v>2281324.0</v>
      </c>
    </row>
    <row r="6834" ht="15.75" customHeight="1">
      <c r="A6834" s="15">
        <v>7985.0</v>
      </c>
      <c r="B6834" s="15" t="s">
        <v>8645</v>
      </c>
      <c r="C6834" s="18">
        <v>42757.0</v>
      </c>
      <c r="D6834" s="18">
        <v>42760.0</v>
      </c>
      <c r="E6834" s="18">
        <f t="shared" si="1"/>
        <v>42760</v>
      </c>
      <c r="F6834" s="15" t="s">
        <v>114</v>
      </c>
      <c r="G6834" s="15" t="s">
        <v>1194</v>
      </c>
      <c r="H6834" s="15" t="s">
        <v>1195</v>
      </c>
      <c r="I6834" s="15" t="s">
        <v>128</v>
      </c>
      <c r="J6834" s="15" t="s">
        <v>60</v>
      </c>
      <c r="K6834" s="15" t="s">
        <v>28</v>
      </c>
      <c r="L6834" s="15" t="str">
        <f t="array" ref="L6834">_xlfn.XLOOKUP(M6834,reference_province_to_city!$A$2:$A$11,reference_province_to_city!$B$2:$B$11)</f>
        <v>Medan</v>
      </c>
      <c r="M6834" s="15" t="s">
        <v>11</v>
      </c>
      <c r="N6834" s="15">
        <v>20111.0</v>
      </c>
      <c r="O6834" s="15">
        <f t="array" ref="O6834">_xlfn.XLOOKUP(M6834,reference_postal_code!$B$2:$B$11,reference_postal_code!$A$2:$A$11)</f>
        <v>20111</v>
      </c>
      <c r="P6834" s="15" t="s">
        <v>77</v>
      </c>
      <c r="Q6834" s="15" t="s">
        <v>2325</v>
      </c>
      <c r="R6834" s="15" t="s">
        <v>65</v>
      </c>
      <c r="S6834" s="15" t="s">
        <v>93</v>
      </c>
      <c r="T6834" s="15" t="s">
        <v>2326</v>
      </c>
      <c r="U6834" s="28">
        <v>118080.0</v>
      </c>
      <c r="V6834" s="15">
        <v>3.0</v>
      </c>
      <c r="W6834" s="31">
        <v>0.2</v>
      </c>
      <c r="X6834" s="28">
        <v>13284.0</v>
      </c>
    </row>
    <row r="6835" ht="15.75" customHeight="1">
      <c r="A6835" s="15">
        <v>518.0</v>
      </c>
      <c r="B6835" s="15" t="s">
        <v>8646</v>
      </c>
      <c r="C6835" s="18">
        <v>42757.0</v>
      </c>
      <c r="D6835" s="18">
        <v>42762.0</v>
      </c>
      <c r="E6835" s="18">
        <f t="shared" si="1"/>
        <v>42762</v>
      </c>
      <c r="F6835" s="15" t="s">
        <v>55</v>
      </c>
      <c r="G6835" s="15" t="s">
        <v>4103</v>
      </c>
      <c r="H6835" s="15" t="s">
        <v>4104</v>
      </c>
      <c r="I6835" s="15" t="s">
        <v>76</v>
      </c>
      <c r="J6835" s="15" t="s">
        <v>60</v>
      </c>
      <c r="K6835" s="15" t="s">
        <v>26</v>
      </c>
      <c r="L6835" s="15" t="str">
        <f t="array" ref="L6835">_xlfn.XLOOKUP(M6835,reference_province_to_city!$A$2:$A$11,reference_province_to_city!$B$2:$B$11)</f>
        <v>Denpasar</v>
      </c>
      <c r="M6835" s="15" t="s">
        <v>24</v>
      </c>
      <c r="N6835" s="15">
        <v>80231.0</v>
      </c>
      <c r="O6835" s="15">
        <f t="array" ref="O6835">_xlfn.XLOOKUP(M6835,reference_postal_code!$B$2:$B$11,reference_postal_code!$A$2:$A$11)</f>
        <v>80231</v>
      </c>
      <c r="P6835" s="15" t="s">
        <v>63</v>
      </c>
      <c r="Q6835" s="15" t="s">
        <v>2616</v>
      </c>
      <c r="R6835" s="15" t="s">
        <v>65</v>
      </c>
      <c r="S6835" s="15" t="s">
        <v>66</v>
      </c>
      <c r="T6835" s="15" t="s">
        <v>2617</v>
      </c>
      <c r="U6835" s="28">
        <v>179400.0</v>
      </c>
      <c r="V6835" s="15">
        <v>2.0</v>
      </c>
      <c r="W6835" s="31">
        <v>0.0</v>
      </c>
      <c r="X6835" s="28">
        <v>80730.0</v>
      </c>
    </row>
    <row r="6836" ht="15.75" customHeight="1">
      <c r="A6836" s="15">
        <v>7984.0</v>
      </c>
      <c r="B6836" s="15" t="s">
        <v>8645</v>
      </c>
      <c r="C6836" s="18">
        <v>42757.0</v>
      </c>
      <c r="D6836" s="18">
        <v>42760.0</v>
      </c>
      <c r="E6836" s="18">
        <f t="shared" si="1"/>
        <v>42760</v>
      </c>
      <c r="F6836" s="15" t="s">
        <v>114</v>
      </c>
      <c r="G6836" s="15" t="s">
        <v>1194</v>
      </c>
      <c r="H6836" s="15" t="s">
        <v>1195</v>
      </c>
      <c r="I6836" s="15" t="s">
        <v>128</v>
      </c>
      <c r="J6836" s="15" t="s">
        <v>60</v>
      </c>
      <c r="K6836" s="15" t="s">
        <v>28</v>
      </c>
      <c r="L6836" s="15" t="str">
        <f t="array" ref="L6836">_xlfn.XLOOKUP(M6836,reference_province_to_city!$A$2:$A$11,reference_province_to_city!$B$2:$B$11)</f>
        <v>Medan</v>
      </c>
      <c r="M6836" s="15" t="s">
        <v>11</v>
      </c>
      <c r="N6836" s="15">
        <v>20111.0</v>
      </c>
      <c r="O6836" s="15">
        <f t="array" ref="O6836">_xlfn.XLOOKUP(M6836,reference_postal_code!$B$2:$B$11,reference_postal_code!$A$2:$A$11)</f>
        <v>20111</v>
      </c>
      <c r="P6836" s="15" t="s">
        <v>77</v>
      </c>
      <c r="Q6836" s="15" t="s">
        <v>3732</v>
      </c>
      <c r="R6836" s="15" t="s">
        <v>65</v>
      </c>
      <c r="S6836" s="15" t="s">
        <v>103</v>
      </c>
      <c r="T6836" s="15" t="s">
        <v>3733</v>
      </c>
      <c r="U6836" s="28">
        <v>226800.0</v>
      </c>
      <c r="V6836" s="15">
        <v>5.0</v>
      </c>
      <c r="W6836" s="31">
        <v>0.2</v>
      </c>
      <c r="X6836" s="28">
        <v>73710.0</v>
      </c>
    </row>
    <row r="6837" ht="15.75" customHeight="1">
      <c r="A6837" s="15">
        <v>516.0</v>
      </c>
      <c r="B6837" s="15" t="s">
        <v>8646</v>
      </c>
      <c r="C6837" s="18">
        <v>42757.0</v>
      </c>
      <c r="D6837" s="18">
        <v>42762.0</v>
      </c>
      <c r="E6837" s="18">
        <f t="shared" si="1"/>
        <v>42762</v>
      </c>
      <c r="F6837" s="15" t="s">
        <v>55</v>
      </c>
      <c r="G6837" s="15" t="s">
        <v>4103</v>
      </c>
      <c r="H6837" s="15" t="s">
        <v>4104</v>
      </c>
      <c r="I6837" s="15" t="s">
        <v>76</v>
      </c>
      <c r="J6837" s="15" t="s">
        <v>60</v>
      </c>
      <c r="K6837" s="15" t="s">
        <v>26</v>
      </c>
      <c r="L6837" s="15" t="str">
        <f t="array" ref="L6837">_xlfn.XLOOKUP(M6837,reference_province_to_city!$A$2:$A$11,reference_province_to_city!$B$2:$B$11)</f>
        <v>Denpasar</v>
      </c>
      <c r="M6837" s="15" t="s">
        <v>24</v>
      </c>
      <c r="N6837" s="15">
        <v>80231.0</v>
      </c>
      <c r="O6837" s="15">
        <f t="array" ref="O6837">_xlfn.XLOOKUP(M6837,reference_postal_code!$B$2:$B$11,reference_postal_code!$A$2:$A$11)</f>
        <v>80231</v>
      </c>
      <c r="P6837" s="15" t="s">
        <v>63</v>
      </c>
      <c r="Q6837" s="15" t="s">
        <v>8647</v>
      </c>
      <c r="R6837" s="15" t="s">
        <v>110</v>
      </c>
      <c r="S6837" s="15" t="s">
        <v>1391</v>
      </c>
      <c r="T6837" s="15" t="s">
        <v>8648</v>
      </c>
      <c r="U6837" s="28">
        <v>4.499925E7</v>
      </c>
      <c r="V6837" s="15">
        <v>5.0</v>
      </c>
      <c r="W6837" s="31">
        <v>0.0</v>
      </c>
      <c r="X6837" s="28">
        <v>2.0699655E7</v>
      </c>
    </row>
    <row r="6838" ht="15.75" customHeight="1">
      <c r="A6838" s="15">
        <v>519.0</v>
      </c>
      <c r="B6838" s="15" t="s">
        <v>8646</v>
      </c>
      <c r="C6838" s="18">
        <v>42757.0</v>
      </c>
      <c r="D6838" s="18">
        <v>42762.0</v>
      </c>
      <c r="E6838" s="18">
        <f t="shared" si="1"/>
        <v>42762</v>
      </c>
      <c r="F6838" s="15" t="s">
        <v>55</v>
      </c>
      <c r="G6838" s="15" t="s">
        <v>4103</v>
      </c>
      <c r="H6838" s="15" t="s">
        <v>4104</v>
      </c>
      <c r="I6838" s="15" t="s">
        <v>76</v>
      </c>
      <c r="J6838" s="15" t="s">
        <v>60</v>
      </c>
      <c r="K6838" s="15" t="s">
        <v>26</v>
      </c>
      <c r="L6838" s="15" t="str">
        <f t="array" ref="L6838">_xlfn.XLOOKUP(M6838,reference_province_to_city!$A$2:$A$11,reference_province_to_city!$B$2:$B$11)</f>
        <v>Denpasar</v>
      </c>
      <c r="M6838" s="15" t="s">
        <v>24</v>
      </c>
      <c r="N6838" s="15">
        <v>80231.0</v>
      </c>
      <c r="O6838" s="15">
        <f t="array" ref="O6838">_xlfn.XLOOKUP(M6838,reference_postal_code!$B$2:$B$11,reference_postal_code!$A$2:$A$11)</f>
        <v>80231</v>
      </c>
      <c r="P6838" s="15" t="s">
        <v>63</v>
      </c>
      <c r="Q6838" s="15" t="s">
        <v>2636</v>
      </c>
      <c r="R6838" s="15" t="s">
        <v>65</v>
      </c>
      <c r="S6838" s="15" t="s">
        <v>87</v>
      </c>
      <c r="T6838" s="15" t="s">
        <v>2637</v>
      </c>
      <c r="U6838" s="28">
        <v>1.68903E7</v>
      </c>
      <c r="V6838" s="15">
        <v>3.0</v>
      </c>
      <c r="W6838" s="31">
        <v>0.0</v>
      </c>
      <c r="X6838" s="28">
        <v>844515.0</v>
      </c>
    </row>
    <row r="6839" ht="15.75" customHeight="1">
      <c r="A6839" s="15">
        <v>517.0</v>
      </c>
      <c r="B6839" s="15" t="s">
        <v>8646</v>
      </c>
      <c r="C6839" s="18">
        <v>42757.0</v>
      </c>
      <c r="D6839" s="18">
        <v>42762.0</v>
      </c>
      <c r="E6839" s="18">
        <f t="shared" si="1"/>
        <v>42762</v>
      </c>
      <c r="F6839" s="15" t="s">
        <v>55</v>
      </c>
      <c r="G6839" s="15" t="s">
        <v>4103</v>
      </c>
      <c r="H6839" s="15" t="s">
        <v>4104</v>
      </c>
      <c r="I6839" s="15" t="s">
        <v>76</v>
      </c>
      <c r="J6839" s="15" t="s">
        <v>60</v>
      </c>
      <c r="K6839" s="15" t="s">
        <v>26</v>
      </c>
      <c r="L6839" s="15" t="str">
        <f t="array" ref="L6839">_xlfn.XLOOKUP(M6839,reference_province_to_city!$A$2:$A$11,reference_province_to_city!$B$2:$B$11)</f>
        <v>Denpasar</v>
      </c>
      <c r="M6839" s="15" t="s">
        <v>24</v>
      </c>
      <c r="N6839" s="15">
        <v>80231.0</v>
      </c>
      <c r="O6839" s="15">
        <f t="array" ref="O6839">_xlfn.XLOOKUP(M6839,reference_postal_code!$B$2:$B$11,reference_postal_code!$A$2:$A$11)</f>
        <v>80231</v>
      </c>
      <c r="P6839" s="15" t="s">
        <v>63</v>
      </c>
      <c r="Q6839" s="15" t="s">
        <v>4629</v>
      </c>
      <c r="R6839" s="15" t="s">
        <v>65</v>
      </c>
      <c r="S6839" s="15" t="s">
        <v>87</v>
      </c>
      <c r="T6839" s="15" t="s">
        <v>4630</v>
      </c>
      <c r="U6839" s="28">
        <v>771750.0</v>
      </c>
      <c r="V6839" s="15">
        <v>3.0</v>
      </c>
      <c r="W6839" s="31">
        <v>0.0</v>
      </c>
      <c r="X6839" s="28">
        <v>208372.0</v>
      </c>
    </row>
    <row r="6840" ht="15.75" customHeight="1">
      <c r="A6840" s="15">
        <v>9654.0</v>
      </c>
      <c r="B6840" s="15" t="s">
        <v>8649</v>
      </c>
      <c r="C6840" s="18">
        <v>42758.0</v>
      </c>
      <c r="D6840" s="18">
        <v>42762.0</v>
      </c>
      <c r="E6840" s="18">
        <f t="shared" si="1"/>
        <v>42762</v>
      </c>
      <c r="F6840" s="15" t="s">
        <v>55</v>
      </c>
      <c r="G6840" s="15" t="s">
        <v>1447</v>
      </c>
      <c r="H6840" s="15" t="s">
        <v>1448</v>
      </c>
      <c r="I6840" s="15" t="s">
        <v>76</v>
      </c>
      <c r="J6840" s="15" t="s">
        <v>60</v>
      </c>
      <c r="K6840" s="15" t="s">
        <v>17</v>
      </c>
      <c r="L6840" s="15" t="str">
        <f t="array" ref="L6840">_xlfn.XLOOKUP(M6840,reference_province_to_city!$A$2:$A$11,reference_province_to_city!$B$2:$B$11)</f>
        <v>Semarang</v>
      </c>
      <c r="M6840" s="15" t="s">
        <v>15</v>
      </c>
      <c r="N6840" s="15">
        <v>50111.0</v>
      </c>
      <c r="O6840" s="15">
        <f t="array" ref="O6840">_xlfn.XLOOKUP(M6840,reference_postal_code!$B$2:$B$11,reference_postal_code!$A$2:$A$11)</f>
        <v>50111</v>
      </c>
      <c r="P6840" s="15" t="s">
        <v>77</v>
      </c>
      <c r="Q6840" s="15" t="s">
        <v>1168</v>
      </c>
      <c r="R6840" s="15" t="s">
        <v>110</v>
      </c>
      <c r="S6840" s="15" t="s">
        <v>149</v>
      </c>
      <c r="T6840" s="15" t="s">
        <v>1169</v>
      </c>
      <c r="U6840" s="28">
        <v>1439760.0</v>
      </c>
      <c r="V6840" s="15">
        <v>2.0</v>
      </c>
      <c r="W6840" s="31">
        <v>0.2</v>
      </c>
      <c r="X6840" s="28">
        <v>179970.0</v>
      </c>
    </row>
    <row r="6841" ht="15.75" customHeight="1">
      <c r="A6841" s="15">
        <v>9655.0</v>
      </c>
      <c r="B6841" s="15" t="s">
        <v>8649</v>
      </c>
      <c r="C6841" s="18">
        <v>42758.0</v>
      </c>
      <c r="D6841" s="18">
        <v>42762.0</v>
      </c>
      <c r="E6841" s="18">
        <f t="shared" si="1"/>
        <v>42762</v>
      </c>
      <c r="F6841" s="15" t="s">
        <v>55</v>
      </c>
      <c r="G6841" s="15" t="s">
        <v>1447</v>
      </c>
      <c r="H6841" s="15" t="s">
        <v>1448</v>
      </c>
      <c r="I6841" s="15" t="s">
        <v>76</v>
      </c>
      <c r="J6841" s="15" t="s">
        <v>60</v>
      </c>
      <c r="K6841" s="15" t="s">
        <v>17</v>
      </c>
      <c r="L6841" s="15" t="str">
        <f t="array" ref="L6841">_xlfn.XLOOKUP(M6841,reference_province_to_city!$A$2:$A$11,reference_province_to_city!$B$2:$B$11)</f>
        <v>Semarang</v>
      </c>
      <c r="M6841" s="15" t="s">
        <v>15</v>
      </c>
      <c r="N6841" s="15">
        <v>50111.0</v>
      </c>
      <c r="O6841" s="15">
        <f t="array" ref="O6841">_xlfn.XLOOKUP(M6841,reference_postal_code!$B$2:$B$11,reference_postal_code!$A$2:$A$11)</f>
        <v>50111</v>
      </c>
      <c r="P6841" s="15" t="s">
        <v>77</v>
      </c>
      <c r="Q6841" s="15" t="s">
        <v>2483</v>
      </c>
      <c r="R6841" s="15" t="s">
        <v>65</v>
      </c>
      <c r="S6841" s="15" t="s">
        <v>83</v>
      </c>
      <c r="T6841" s="15" t="s">
        <v>2484</v>
      </c>
      <c r="U6841" s="28">
        <v>74070.0</v>
      </c>
      <c r="V6841" s="15">
        <v>2.0</v>
      </c>
      <c r="W6841" s="31">
        <v>0.7</v>
      </c>
      <c r="X6841" s="28">
        <v>-54318.0</v>
      </c>
    </row>
    <row r="6842" ht="15.75" customHeight="1">
      <c r="A6842" s="15">
        <v>6358.0</v>
      </c>
      <c r="B6842" s="15" t="s">
        <v>8650</v>
      </c>
      <c r="C6842" s="18">
        <v>42758.0</v>
      </c>
      <c r="D6842" s="18">
        <v>42763.0</v>
      </c>
      <c r="E6842" s="18">
        <f t="shared" si="1"/>
        <v>42763</v>
      </c>
      <c r="F6842" s="15" t="s">
        <v>55</v>
      </c>
      <c r="G6842" s="15" t="s">
        <v>170</v>
      </c>
      <c r="H6842" s="15" t="s">
        <v>171</v>
      </c>
      <c r="I6842" s="15" t="s">
        <v>128</v>
      </c>
      <c r="J6842" s="15" t="s">
        <v>60</v>
      </c>
      <c r="K6842" s="15" t="s">
        <v>33</v>
      </c>
      <c r="L6842" s="15" t="str">
        <f t="array" ref="L6842">_xlfn.XLOOKUP(M6842,reference_province_to_city!$A$2:$A$11,reference_province_to_city!$B$2:$B$11)</f>
        <v>Makassar</v>
      </c>
      <c r="M6842" s="15" t="s">
        <v>25</v>
      </c>
      <c r="N6842" s="15">
        <v>90111.0</v>
      </c>
      <c r="O6842" s="15">
        <f t="array" ref="O6842">_xlfn.XLOOKUP(M6842,reference_postal_code!$B$2:$B$11,reference_postal_code!$A$2:$A$11)</f>
        <v>90111</v>
      </c>
      <c r="P6842" s="15" t="s">
        <v>63</v>
      </c>
      <c r="Q6842" s="15" t="s">
        <v>5730</v>
      </c>
      <c r="R6842" s="15" t="s">
        <v>65</v>
      </c>
      <c r="S6842" s="15" t="s">
        <v>66</v>
      </c>
      <c r="T6842" s="15" t="s">
        <v>5731</v>
      </c>
      <c r="U6842" s="28">
        <v>388800.0</v>
      </c>
      <c r="V6842" s="15">
        <v>4.0</v>
      </c>
      <c r="W6842" s="31">
        <v>0.0</v>
      </c>
      <c r="X6842" s="28">
        <v>186624.0</v>
      </c>
    </row>
    <row r="6843" ht="15.75" customHeight="1">
      <c r="A6843" s="15">
        <v>6357.0</v>
      </c>
      <c r="B6843" s="15" t="s">
        <v>8650</v>
      </c>
      <c r="C6843" s="18">
        <v>42758.0</v>
      </c>
      <c r="D6843" s="18">
        <v>42763.0</v>
      </c>
      <c r="E6843" s="18">
        <f t="shared" si="1"/>
        <v>42763</v>
      </c>
      <c r="F6843" s="15" t="s">
        <v>55</v>
      </c>
      <c r="G6843" s="15" t="s">
        <v>170</v>
      </c>
      <c r="H6843" s="15" t="s">
        <v>171</v>
      </c>
      <c r="I6843" s="15" t="s">
        <v>128</v>
      </c>
      <c r="J6843" s="15" t="s">
        <v>60</v>
      </c>
      <c r="K6843" s="15" t="s">
        <v>33</v>
      </c>
      <c r="L6843" s="15" t="str">
        <f t="array" ref="L6843">_xlfn.XLOOKUP(M6843,reference_province_to_city!$A$2:$A$11,reference_province_to_city!$B$2:$B$11)</f>
        <v>Makassar</v>
      </c>
      <c r="M6843" s="15" t="s">
        <v>25</v>
      </c>
      <c r="N6843" s="15">
        <v>90111.0</v>
      </c>
      <c r="O6843" s="15">
        <f t="array" ref="O6843">_xlfn.XLOOKUP(M6843,reference_postal_code!$B$2:$B$11,reference_postal_code!$A$2:$A$11)</f>
        <v>90111</v>
      </c>
      <c r="P6843" s="15" t="s">
        <v>63</v>
      </c>
      <c r="Q6843" s="15" t="s">
        <v>4051</v>
      </c>
      <c r="R6843" s="15" t="s">
        <v>65</v>
      </c>
      <c r="S6843" s="15" t="s">
        <v>83</v>
      </c>
      <c r="T6843" s="15" t="s">
        <v>4052</v>
      </c>
      <c r="U6843" s="28">
        <v>295200.0</v>
      </c>
      <c r="V6843" s="15">
        <v>5.0</v>
      </c>
      <c r="W6843" s="31">
        <v>0.2</v>
      </c>
      <c r="X6843" s="28">
        <v>103320.0</v>
      </c>
    </row>
    <row r="6844" ht="15.75" customHeight="1">
      <c r="A6844" s="15">
        <v>6359.0</v>
      </c>
      <c r="B6844" s="15" t="s">
        <v>8650</v>
      </c>
      <c r="C6844" s="18">
        <v>42758.0</v>
      </c>
      <c r="D6844" s="18">
        <v>42763.0</v>
      </c>
      <c r="E6844" s="18">
        <f t="shared" si="1"/>
        <v>42763</v>
      </c>
      <c r="F6844" s="15" t="s">
        <v>55</v>
      </c>
      <c r="G6844" s="15" t="s">
        <v>170</v>
      </c>
      <c r="H6844" s="15" t="s">
        <v>171</v>
      </c>
      <c r="I6844" s="15" t="s">
        <v>128</v>
      </c>
      <c r="J6844" s="15" t="s">
        <v>60</v>
      </c>
      <c r="K6844" s="15" t="s">
        <v>33</v>
      </c>
      <c r="L6844" s="15" t="str">
        <f t="array" ref="L6844">_xlfn.XLOOKUP(M6844,reference_province_to_city!$A$2:$A$11,reference_province_to_city!$B$2:$B$11)</f>
        <v>Makassar</v>
      </c>
      <c r="M6844" s="15" t="s">
        <v>25</v>
      </c>
      <c r="N6844" s="15">
        <v>90111.0</v>
      </c>
      <c r="O6844" s="15">
        <f t="array" ref="O6844">_xlfn.XLOOKUP(M6844,reference_postal_code!$B$2:$B$11,reference_postal_code!$A$2:$A$11)</f>
        <v>90111</v>
      </c>
      <c r="P6844" s="15" t="s">
        <v>63</v>
      </c>
      <c r="Q6844" s="15" t="s">
        <v>3989</v>
      </c>
      <c r="R6844" s="15" t="s">
        <v>65</v>
      </c>
      <c r="S6844" s="15" t="s">
        <v>66</v>
      </c>
      <c r="T6844" s="15" t="s">
        <v>3990</v>
      </c>
      <c r="U6844" s="28">
        <v>97200.0</v>
      </c>
      <c r="V6844" s="15">
        <v>1.0</v>
      </c>
      <c r="W6844" s="31">
        <v>0.0</v>
      </c>
      <c r="X6844" s="28">
        <v>46656.0</v>
      </c>
    </row>
    <row r="6845" ht="15.75" customHeight="1">
      <c r="A6845" s="15">
        <v>523.0</v>
      </c>
      <c r="B6845" s="15" t="s">
        <v>8651</v>
      </c>
      <c r="C6845" s="18">
        <v>42758.0</v>
      </c>
      <c r="D6845" s="18">
        <v>42760.0</v>
      </c>
      <c r="E6845" s="18">
        <f t="shared" si="1"/>
        <v>42760</v>
      </c>
      <c r="F6845" s="15" t="s">
        <v>125</v>
      </c>
      <c r="G6845" s="15" t="s">
        <v>786</v>
      </c>
      <c r="H6845" s="15" t="s">
        <v>787</v>
      </c>
      <c r="I6845" s="15" t="s">
        <v>128</v>
      </c>
      <c r="J6845" s="15" t="s">
        <v>60</v>
      </c>
      <c r="K6845" s="15" t="s">
        <v>33</v>
      </c>
      <c r="L6845" s="15" t="str">
        <f t="array" ref="L6845">_xlfn.XLOOKUP(M6845,reference_province_to_city!$A$2:$A$11,reference_province_to_city!$B$2:$B$11)</f>
        <v>Makassar</v>
      </c>
      <c r="M6845" s="15" t="s">
        <v>25</v>
      </c>
      <c r="N6845" s="15">
        <v>90111.0</v>
      </c>
      <c r="O6845" s="15">
        <f t="array" ref="O6845">_xlfn.XLOOKUP(M6845,reference_postal_code!$B$2:$B$11,reference_postal_code!$A$2:$A$11)</f>
        <v>90111</v>
      </c>
      <c r="P6845" s="15" t="s">
        <v>63</v>
      </c>
      <c r="Q6845" s="15" t="s">
        <v>2851</v>
      </c>
      <c r="R6845" s="15" t="s">
        <v>106</v>
      </c>
      <c r="S6845" s="15" t="s">
        <v>218</v>
      </c>
      <c r="T6845" s="15" t="s">
        <v>2852</v>
      </c>
      <c r="U6845" s="28">
        <v>3164700.0</v>
      </c>
      <c r="V6845" s="15">
        <v>2.0</v>
      </c>
      <c r="W6845" s="31">
        <v>0.0</v>
      </c>
      <c r="X6845" s="28">
        <v>316470.0</v>
      </c>
    </row>
    <row r="6846" ht="15.75" customHeight="1">
      <c r="A6846" s="15">
        <v>6360.0</v>
      </c>
      <c r="B6846" s="15" t="s">
        <v>8650</v>
      </c>
      <c r="C6846" s="18">
        <v>42758.0</v>
      </c>
      <c r="D6846" s="18">
        <v>42763.0</v>
      </c>
      <c r="E6846" s="18">
        <f t="shared" si="1"/>
        <v>42763</v>
      </c>
      <c r="F6846" s="15" t="s">
        <v>55</v>
      </c>
      <c r="G6846" s="15" t="s">
        <v>170</v>
      </c>
      <c r="H6846" s="15" t="s">
        <v>171</v>
      </c>
      <c r="I6846" s="15" t="s">
        <v>128</v>
      </c>
      <c r="J6846" s="15" t="s">
        <v>60</v>
      </c>
      <c r="K6846" s="15" t="s">
        <v>33</v>
      </c>
      <c r="L6846" s="15" t="str">
        <f t="array" ref="L6846">_xlfn.XLOOKUP(M6846,reference_province_to_city!$A$2:$A$11,reference_province_to_city!$B$2:$B$11)</f>
        <v>Makassar</v>
      </c>
      <c r="M6846" s="15" t="s">
        <v>25</v>
      </c>
      <c r="N6846" s="15">
        <v>90111.0</v>
      </c>
      <c r="O6846" s="15">
        <f t="array" ref="O6846">_xlfn.XLOOKUP(M6846,reference_postal_code!$B$2:$B$11,reference_postal_code!$A$2:$A$11)</f>
        <v>90111</v>
      </c>
      <c r="P6846" s="15" t="s">
        <v>63</v>
      </c>
      <c r="Q6846" s="15" t="s">
        <v>892</v>
      </c>
      <c r="R6846" s="15" t="s">
        <v>110</v>
      </c>
      <c r="S6846" s="15" t="s">
        <v>111</v>
      </c>
      <c r="T6846" s="15" t="s">
        <v>392</v>
      </c>
      <c r="U6846" s="28">
        <v>1295280.0</v>
      </c>
      <c r="V6846" s="15">
        <v>6.0</v>
      </c>
      <c r="W6846" s="31">
        <v>0.2</v>
      </c>
      <c r="X6846" s="28">
        <v>129528.0</v>
      </c>
    </row>
    <row r="6847" ht="15.75" customHeight="1">
      <c r="A6847" s="15">
        <v>9597.0</v>
      </c>
      <c r="B6847" s="15" t="s">
        <v>8652</v>
      </c>
      <c r="C6847" s="18">
        <v>42759.0</v>
      </c>
      <c r="D6847" s="18">
        <v>42764.0</v>
      </c>
      <c r="E6847" s="18">
        <f t="shared" si="1"/>
        <v>42764</v>
      </c>
      <c r="F6847" s="15" t="s">
        <v>55</v>
      </c>
      <c r="G6847" s="15" t="s">
        <v>3373</v>
      </c>
      <c r="H6847" s="15" t="s">
        <v>3374</v>
      </c>
      <c r="I6847" s="15" t="s">
        <v>128</v>
      </c>
      <c r="J6847" s="15" t="s">
        <v>60</v>
      </c>
      <c r="K6847" s="15" t="s">
        <v>10</v>
      </c>
      <c r="L6847" s="15" t="str">
        <f t="array" ref="L6847">_xlfn.XLOOKUP(M6847,reference_province_to_city!$A$2:$A$11,reference_province_to_city!$B$2:$B$11)</f>
        <v>Jakarta</v>
      </c>
      <c r="M6847" s="15" t="s">
        <v>7</v>
      </c>
      <c r="N6847" s="15">
        <v>10110.0</v>
      </c>
      <c r="O6847" s="15">
        <f t="array" ref="O6847">_xlfn.XLOOKUP(M6847,reference_postal_code!$B$2:$B$11,reference_postal_code!$A$2:$A$11)</f>
        <v>10110</v>
      </c>
      <c r="P6847" s="15" t="s">
        <v>117</v>
      </c>
      <c r="Q6847" s="15" t="s">
        <v>7046</v>
      </c>
      <c r="R6847" s="15" t="s">
        <v>65</v>
      </c>
      <c r="S6847" s="15" t="s">
        <v>83</v>
      </c>
      <c r="T6847" s="15" t="s">
        <v>7047</v>
      </c>
      <c r="U6847" s="28">
        <v>4151760.0</v>
      </c>
      <c r="V6847" s="15">
        <v>2.0</v>
      </c>
      <c r="W6847" s="31">
        <v>0.2</v>
      </c>
      <c r="X6847" s="28">
        <v>1349322.0</v>
      </c>
    </row>
    <row r="6848" ht="15.75" customHeight="1">
      <c r="A6848" s="15">
        <v>9596.0</v>
      </c>
      <c r="B6848" s="15" t="s">
        <v>8652</v>
      </c>
      <c r="C6848" s="18">
        <v>42759.0</v>
      </c>
      <c r="D6848" s="18">
        <v>42764.0</v>
      </c>
      <c r="E6848" s="18">
        <f t="shared" si="1"/>
        <v>42764</v>
      </c>
      <c r="F6848" s="15" t="s">
        <v>55</v>
      </c>
      <c r="G6848" s="15" t="s">
        <v>3373</v>
      </c>
      <c r="H6848" s="15" t="s">
        <v>3374</v>
      </c>
      <c r="I6848" s="15" t="s">
        <v>128</v>
      </c>
      <c r="J6848" s="15" t="s">
        <v>60</v>
      </c>
      <c r="K6848" s="15" t="s">
        <v>10</v>
      </c>
      <c r="L6848" s="15" t="str">
        <f t="array" ref="L6848">_xlfn.XLOOKUP(M6848,reference_province_to_city!$A$2:$A$11,reference_province_to_city!$B$2:$B$11)</f>
        <v>Jakarta</v>
      </c>
      <c r="M6848" s="15" t="s">
        <v>7</v>
      </c>
      <c r="N6848" s="15">
        <v>10110.0</v>
      </c>
      <c r="O6848" s="15">
        <f t="array" ref="O6848">_xlfn.XLOOKUP(M6848,reference_postal_code!$B$2:$B$11,reference_postal_code!$A$2:$A$11)</f>
        <v>10110</v>
      </c>
      <c r="P6848" s="15" t="s">
        <v>117</v>
      </c>
      <c r="Q6848" s="15" t="s">
        <v>3343</v>
      </c>
      <c r="R6848" s="15" t="s">
        <v>65</v>
      </c>
      <c r="S6848" s="15" t="s">
        <v>222</v>
      </c>
      <c r="T6848" s="15" t="s">
        <v>3344</v>
      </c>
      <c r="U6848" s="28">
        <v>387900.0</v>
      </c>
      <c r="V6848" s="15">
        <v>3.0</v>
      </c>
      <c r="W6848" s="31">
        <v>0.0</v>
      </c>
      <c r="X6848" s="28">
        <v>100854.0</v>
      </c>
    </row>
    <row r="6849" ht="15.75" customHeight="1">
      <c r="A6849" s="15">
        <v>2376.0</v>
      </c>
      <c r="B6849" s="15" t="s">
        <v>8653</v>
      </c>
      <c r="C6849" s="18">
        <v>42759.0</v>
      </c>
      <c r="D6849" s="18">
        <v>42765.0</v>
      </c>
      <c r="E6849" s="18">
        <f t="shared" si="1"/>
        <v>42765</v>
      </c>
      <c r="F6849" s="15" t="s">
        <v>55</v>
      </c>
      <c r="G6849" s="15" t="s">
        <v>5185</v>
      </c>
      <c r="H6849" s="15" t="s">
        <v>5186</v>
      </c>
      <c r="I6849" s="15" t="s">
        <v>59</v>
      </c>
      <c r="J6849" s="15" t="s">
        <v>60</v>
      </c>
      <c r="K6849" s="15" t="s">
        <v>3394</v>
      </c>
      <c r="L6849" s="15" t="str">
        <f t="array" ref="L6849">_xlfn.XLOOKUP(M6849,reference_province_to_city!$A$2:$A$11,reference_province_to_city!$B$2:$B$11)</f>
        <v>Semarang</v>
      </c>
      <c r="M6849" s="15" t="s">
        <v>15</v>
      </c>
      <c r="N6849" s="15">
        <v>50111.0</v>
      </c>
      <c r="O6849" s="15">
        <f t="array" ref="O6849">_xlfn.XLOOKUP(M6849,reference_postal_code!$B$2:$B$11,reference_postal_code!$A$2:$A$11)</f>
        <v>50111</v>
      </c>
      <c r="P6849" s="15" t="s">
        <v>77</v>
      </c>
      <c r="Q6849" s="15" t="s">
        <v>3142</v>
      </c>
      <c r="R6849" s="15" t="s">
        <v>65</v>
      </c>
      <c r="S6849" s="15" t="s">
        <v>103</v>
      </c>
      <c r="T6849" s="15" t="s">
        <v>3143</v>
      </c>
      <c r="U6849" s="28">
        <v>85050.0</v>
      </c>
      <c r="V6849" s="15">
        <v>3.0</v>
      </c>
      <c r="W6849" s="31">
        <v>0.0</v>
      </c>
      <c r="X6849" s="28">
        <v>1701.0</v>
      </c>
    </row>
    <row r="6850" ht="15.75" customHeight="1">
      <c r="A6850" s="15">
        <v>9598.0</v>
      </c>
      <c r="B6850" s="15" t="s">
        <v>8652</v>
      </c>
      <c r="C6850" s="18">
        <v>42759.0</v>
      </c>
      <c r="D6850" s="18">
        <v>42764.0</v>
      </c>
      <c r="E6850" s="18">
        <f t="shared" si="1"/>
        <v>42764</v>
      </c>
      <c r="F6850" s="15" t="s">
        <v>55</v>
      </c>
      <c r="G6850" s="15" t="s">
        <v>3373</v>
      </c>
      <c r="H6850" s="15" t="s">
        <v>3374</v>
      </c>
      <c r="I6850" s="15" t="s">
        <v>128</v>
      </c>
      <c r="J6850" s="15" t="s">
        <v>60</v>
      </c>
      <c r="K6850" s="15" t="s">
        <v>10</v>
      </c>
      <c r="L6850" s="15" t="str">
        <f t="array" ref="L6850">_xlfn.XLOOKUP(M6850,reference_province_to_city!$A$2:$A$11,reference_province_to_city!$B$2:$B$11)</f>
        <v>Jakarta</v>
      </c>
      <c r="M6850" s="15" t="s">
        <v>7</v>
      </c>
      <c r="N6850" s="15">
        <v>10110.0</v>
      </c>
      <c r="O6850" s="15">
        <f t="array" ref="O6850">_xlfn.XLOOKUP(M6850,reference_postal_code!$B$2:$B$11,reference_postal_code!$A$2:$A$11)</f>
        <v>10110</v>
      </c>
      <c r="P6850" s="15" t="s">
        <v>117</v>
      </c>
      <c r="Q6850" s="15" t="s">
        <v>6609</v>
      </c>
      <c r="R6850" s="15" t="s">
        <v>110</v>
      </c>
      <c r="S6850" s="15" t="s">
        <v>111</v>
      </c>
      <c r="T6850" s="15" t="s">
        <v>6610</v>
      </c>
      <c r="U6850" s="28">
        <v>1655280.0</v>
      </c>
      <c r="V6850" s="15">
        <v>3.0</v>
      </c>
      <c r="W6850" s="31">
        <v>0.2</v>
      </c>
      <c r="X6850" s="28">
        <v>124146.0</v>
      </c>
    </row>
    <row r="6851" ht="15.75" customHeight="1">
      <c r="A6851" s="15">
        <v>7820.0</v>
      </c>
      <c r="B6851" s="15" t="s">
        <v>8654</v>
      </c>
      <c r="C6851" s="18">
        <v>42761.0</v>
      </c>
      <c r="D6851" s="18">
        <v>42765.0</v>
      </c>
      <c r="E6851" s="18">
        <f t="shared" si="1"/>
        <v>42765</v>
      </c>
      <c r="F6851" s="15" t="s">
        <v>55</v>
      </c>
      <c r="G6851" s="15" t="s">
        <v>7024</v>
      </c>
      <c r="H6851" s="15" t="s">
        <v>7025</v>
      </c>
      <c r="I6851" s="15" t="s">
        <v>59</v>
      </c>
      <c r="J6851" s="15" t="s">
        <v>60</v>
      </c>
      <c r="K6851" s="15" t="s">
        <v>2288</v>
      </c>
      <c r="L6851" s="15" t="str">
        <f t="array" ref="L6851">_xlfn.XLOOKUP(M6851,reference_province_to_city!$A$2:$A$11,reference_province_to_city!$B$2:$B$11)</f>
        <v>Jakarta</v>
      </c>
      <c r="M6851" s="15" t="s">
        <v>7</v>
      </c>
      <c r="N6851" s="15">
        <v>10110.0</v>
      </c>
      <c r="O6851" s="15">
        <f t="array" ref="O6851">_xlfn.XLOOKUP(M6851,reference_postal_code!$B$2:$B$11,reference_postal_code!$A$2:$A$11)</f>
        <v>10110</v>
      </c>
      <c r="P6851" s="15" t="s">
        <v>117</v>
      </c>
      <c r="Q6851" s="15" t="s">
        <v>1146</v>
      </c>
      <c r="R6851" s="15" t="s">
        <v>65</v>
      </c>
      <c r="S6851" s="15" t="s">
        <v>103</v>
      </c>
      <c r="T6851" s="15" t="s">
        <v>1147</v>
      </c>
      <c r="U6851" s="28">
        <v>177600.0</v>
      </c>
      <c r="V6851" s="15">
        <v>8.0</v>
      </c>
      <c r="W6851" s="31">
        <v>0.0</v>
      </c>
      <c r="X6851" s="28">
        <v>85248.0</v>
      </c>
    </row>
    <row r="6852" ht="15.75" customHeight="1">
      <c r="A6852" s="15">
        <v>2834.0</v>
      </c>
      <c r="B6852" s="15" t="s">
        <v>8655</v>
      </c>
      <c r="C6852" s="18">
        <v>42761.0</v>
      </c>
      <c r="D6852" s="18">
        <v>42766.0</v>
      </c>
      <c r="E6852" s="18">
        <f t="shared" si="1"/>
        <v>42766</v>
      </c>
      <c r="F6852" s="15" t="s">
        <v>114</v>
      </c>
      <c r="G6852" s="15" t="s">
        <v>308</v>
      </c>
      <c r="H6852" s="15" t="s">
        <v>309</v>
      </c>
      <c r="I6852" s="15" t="s">
        <v>128</v>
      </c>
      <c r="J6852" s="15" t="s">
        <v>60</v>
      </c>
      <c r="K6852" s="15" t="s">
        <v>22</v>
      </c>
      <c r="L6852" s="15" t="str">
        <f t="array" ref="L6852">_xlfn.XLOOKUP(M6852,reference_province_to_city!$A$2:$A$11,reference_province_to_city!$B$2:$B$11)</f>
        <v>Surabaya</v>
      </c>
      <c r="M6852" s="15" t="s">
        <v>20</v>
      </c>
      <c r="N6852" s="15">
        <v>60231.0</v>
      </c>
      <c r="O6852" s="15">
        <f t="array" ref="O6852">_xlfn.XLOOKUP(M6852,reference_postal_code!$B$2:$B$11,reference_postal_code!$A$2:$A$11)</f>
        <v>60231</v>
      </c>
      <c r="P6852" s="15" t="s">
        <v>166</v>
      </c>
      <c r="Q6852" s="15" t="s">
        <v>5407</v>
      </c>
      <c r="R6852" s="15" t="s">
        <v>65</v>
      </c>
      <c r="S6852" s="15" t="s">
        <v>93</v>
      </c>
      <c r="T6852" s="15" t="s">
        <v>5408</v>
      </c>
      <c r="U6852" s="28">
        <v>232050.0</v>
      </c>
      <c r="V6852" s="15">
        <v>7.0</v>
      </c>
      <c r="W6852" s="31">
        <v>0.0</v>
      </c>
      <c r="X6852" s="28">
        <v>62654.0</v>
      </c>
    </row>
    <row r="6853" ht="15.75" customHeight="1">
      <c r="A6853" s="15">
        <v>5492.0</v>
      </c>
      <c r="B6853" s="15" t="s">
        <v>8656</v>
      </c>
      <c r="C6853" s="18">
        <v>42761.0</v>
      </c>
      <c r="D6853" s="18">
        <v>42762.0</v>
      </c>
      <c r="E6853" s="18">
        <f t="shared" si="1"/>
        <v>42762</v>
      </c>
      <c r="F6853" s="15" t="s">
        <v>125</v>
      </c>
      <c r="G6853" s="15" t="s">
        <v>6209</v>
      </c>
      <c r="H6853" s="15" t="s">
        <v>6210</v>
      </c>
      <c r="I6853" s="15" t="s">
        <v>59</v>
      </c>
      <c r="J6853" s="15" t="s">
        <v>60</v>
      </c>
      <c r="K6853" s="15" t="s">
        <v>10</v>
      </c>
      <c r="L6853" s="15" t="str">
        <f t="array" ref="L6853">_xlfn.XLOOKUP(M6853,reference_province_to_city!$A$2:$A$11,reference_province_to_city!$B$2:$B$11)</f>
        <v>Jakarta</v>
      </c>
      <c r="M6853" s="15" t="s">
        <v>7</v>
      </c>
      <c r="N6853" s="15">
        <v>10110.0</v>
      </c>
      <c r="O6853" s="15">
        <f t="array" ref="O6853">_xlfn.XLOOKUP(M6853,reference_postal_code!$B$2:$B$11,reference_postal_code!$A$2:$A$11)</f>
        <v>10110</v>
      </c>
      <c r="P6853" s="15" t="s">
        <v>117</v>
      </c>
      <c r="Q6853" s="15" t="s">
        <v>3587</v>
      </c>
      <c r="R6853" s="15" t="s">
        <v>65</v>
      </c>
      <c r="S6853" s="15" t="s">
        <v>87</v>
      </c>
      <c r="T6853" s="15" t="s">
        <v>3588</v>
      </c>
      <c r="U6853" s="28">
        <v>272400.0</v>
      </c>
      <c r="V6853" s="15">
        <v>2.0</v>
      </c>
      <c r="W6853" s="31">
        <v>0.2</v>
      </c>
      <c r="X6853" s="28">
        <v>27240.0</v>
      </c>
    </row>
    <row r="6854" ht="15.75" customHeight="1">
      <c r="A6854" s="15">
        <v>2835.0</v>
      </c>
      <c r="B6854" s="15" t="s">
        <v>8655</v>
      </c>
      <c r="C6854" s="18">
        <v>42761.0</v>
      </c>
      <c r="D6854" s="18">
        <v>42766.0</v>
      </c>
      <c r="E6854" s="18">
        <f t="shared" si="1"/>
        <v>42766</v>
      </c>
      <c r="F6854" s="15" t="s">
        <v>114</v>
      </c>
      <c r="G6854" s="15" t="s">
        <v>308</v>
      </c>
      <c r="H6854" s="15" t="s">
        <v>309</v>
      </c>
      <c r="I6854" s="15" t="s">
        <v>128</v>
      </c>
      <c r="J6854" s="15" t="s">
        <v>60</v>
      </c>
      <c r="K6854" s="15" t="s">
        <v>22</v>
      </c>
      <c r="L6854" s="15" t="str">
        <f t="array" ref="L6854">_xlfn.XLOOKUP(M6854,reference_province_to_city!$A$2:$A$11,reference_province_to_city!$B$2:$B$11)</f>
        <v>Surabaya</v>
      </c>
      <c r="M6854" s="15" t="s">
        <v>20</v>
      </c>
      <c r="N6854" s="15">
        <v>60231.0</v>
      </c>
      <c r="O6854" s="15">
        <f t="array" ref="O6854">_xlfn.XLOOKUP(M6854,reference_postal_code!$B$2:$B$11,reference_postal_code!$A$2:$A$11)</f>
        <v>60231</v>
      </c>
      <c r="P6854" s="15" t="s">
        <v>166</v>
      </c>
      <c r="Q6854" s="15" t="s">
        <v>3113</v>
      </c>
      <c r="R6854" s="15" t="s">
        <v>65</v>
      </c>
      <c r="S6854" s="15" t="s">
        <v>83</v>
      </c>
      <c r="T6854" s="15" t="s">
        <v>3114</v>
      </c>
      <c r="U6854" s="28">
        <v>107400.0</v>
      </c>
      <c r="V6854" s="15">
        <v>2.0</v>
      </c>
      <c r="W6854" s="31">
        <v>0.0</v>
      </c>
      <c r="X6854" s="28">
        <v>51552.0</v>
      </c>
    </row>
    <row r="6855" ht="15.75" customHeight="1">
      <c r="A6855" s="15">
        <v>8312.0</v>
      </c>
      <c r="B6855" s="15" t="s">
        <v>8657</v>
      </c>
      <c r="C6855" s="18">
        <v>42761.0</v>
      </c>
      <c r="D6855" s="18">
        <v>42766.0</v>
      </c>
      <c r="E6855" s="18">
        <f t="shared" si="1"/>
        <v>42766</v>
      </c>
      <c r="F6855" s="15" t="s">
        <v>55</v>
      </c>
      <c r="G6855" s="15" t="s">
        <v>353</v>
      </c>
      <c r="H6855" s="15" t="s">
        <v>354</v>
      </c>
      <c r="I6855" s="15" t="s">
        <v>59</v>
      </c>
      <c r="J6855" s="15" t="s">
        <v>60</v>
      </c>
      <c r="K6855" s="15" t="s">
        <v>33</v>
      </c>
      <c r="L6855" s="15" t="str">
        <f t="array" ref="L6855">_xlfn.XLOOKUP(M6855,reference_province_to_city!$A$2:$A$11,reference_province_to_city!$B$2:$B$11)</f>
        <v>Makassar</v>
      </c>
      <c r="M6855" s="15" t="s">
        <v>25</v>
      </c>
      <c r="N6855" s="15">
        <v>90111.0</v>
      </c>
      <c r="O6855" s="15">
        <f t="array" ref="O6855">_xlfn.XLOOKUP(M6855,reference_postal_code!$B$2:$B$11,reference_postal_code!$A$2:$A$11)</f>
        <v>90111</v>
      </c>
      <c r="P6855" s="15" t="s">
        <v>63</v>
      </c>
      <c r="Q6855" s="15" t="s">
        <v>5777</v>
      </c>
      <c r="R6855" s="15" t="s">
        <v>106</v>
      </c>
      <c r="S6855" s="15" t="s">
        <v>139</v>
      </c>
      <c r="T6855" s="15" t="s">
        <v>5778</v>
      </c>
      <c r="U6855" s="28">
        <v>940800.0</v>
      </c>
      <c r="V6855" s="15">
        <v>4.0</v>
      </c>
      <c r="W6855" s="31">
        <v>0.0</v>
      </c>
      <c r="X6855" s="28">
        <v>366912.0</v>
      </c>
    </row>
    <row r="6856" ht="15.75" customHeight="1">
      <c r="A6856" s="15">
        <v>8313.0</v>
      </c>
      <c r="B6856" s="15" t="s">
        <v>8657</v>
      </c>
      <c r="C6856" s="18">
        <v>42761.0</v>
      </c>
      <c r="D6856" s="18">
        <v>42766.0</v>
      </c>
      <c r="E6856" s="18">
        <f t="shared" si="1"/>
        <v>42766</v>
      </c>
      <c r="F6856" s="15" t="s">
        <v>55</v>
      </c>
      <c r="G6856" s="15" t="s">
        <v>353</v>
      </c>
      <c r="H6856" s="15" t="s">
        <v>354</v>
      </c>
      <c r="I6856" s="15" t="s">
        <v>59</v>
      </c>
      <c r="J6856" s="15" t="s">
        <v>60</v>
      </c>
      <c r="K6856" s="15" t="s">
        <v>33</v>
      </c>
      <c r="L6856" s="15" t="str">
        <f t="array" ref="L6856">_xlfn.XLOOKUP(M6856,reference_province_to_city!$A$2:$A$11,reference_province_to_city!$B$2:$B$11)</f>
        <v>Makassar</v>
      </c>
      <c r="M6856" s="15" t="s">
        <v>25</v>
      </c>
      <c r="N6856" s="15">
        <v>90111.0</v>
      </c>
      <c r="O6856" s="15">
        <f t="array" ref="O6856">_xlfn.XLOOKUP(M6856,reference_postal_code!$B$2:$B$11,reference_postal_code!$A$2:$A$11)</f>
        <v>90111</v>
      </c>
      <c r="P6856" s="15" t="s">
        <v>63</v>
      </c>
      <c r="Q6856" s="15" t="s">
        <v>1352</v>
      </c>
      <c r="R6856" s="15" t="s">
        <v>110</v>
      </c>
      <c r="S6856" s="15" t="s">
        <v>111</v>
      </c>
      <c r="T6856" s="15" t="s">
        <v>1353</v>
      </c>
      <c r="U6856" s="28">
        <v>4.409895E7</v>
      </c>
      <c r="V6856" s="15">
        <v>7.0</v>
      </c>
      <c r="W6856" s="31">
        <v>0.0</v>
      </c>
      <c r="X6856" s="28">
        <v>1.1465727E7</v>
      </c>
    </row>
    <row r="6857" ht="15.75" customHeight="1">
      <c r="A6857" s="15">
        <v>2169.0</v>
      </c>
      <c r="B6857" s="15" t="s">
        <v>8658</v>
      </c>
      <c r="C6857" s="18">
        <v>42762.0</v>
      </c>
      <c r="D6857" s="18">
        <v>42765.0</v>
      </c>
      <c r="E6857" s="18">
        <f t="shared" si="1"/>
        <v>42765</v>
      </c>
      <c r="F6857" s="15" t="s">
        <v>114</v>
      </c>
      <c r="G6857" s="15" t="s">
        <v>1586</v>
      </c>
      <c r="H6857" s="15" t="s">
        <v>1587</v>
      </c>
      <c r="I6857" s="15" t="s">
        <v>59</v>
      </c>
      <c r="J6857" s="15" t="s">
        <v>60</v>
      </c>
      <c r="K6857" s="15" t="s">
        <v>14</v>
      </c>
      <c r="L6857" s="15" t="str">
        <f t="array" ref="L6857">_xlfn.XLOOKUP(M6857,reference_province_to_city!$A$2:$A$11,reference_province_to_city!$B$2:$B$11)</f>
        <v>Bandung</v>
      </c>
      <c r="M6857" s="15" t="s">
        <v>12</v>
      </c>
      <c r="N6857" s="15">
        <v>40111.0</v>
      </c>
      <c r="O6857" s="15">
        <f t="array" ref="O6857">_xlfn.XLOOKUP(M6857,reference_postal_code!$B$2:$B$11,reference_postal_code!$A$2:$A$11)</f>
        <v>40111</v>
      </c>
      <c r="P6857" s="15" t="s">
        <v>117</v>
      </c>
      <c r="Q6857" s="15" t="s">
        <v>146</v>
      </c>
      <c r="R6857" s="15" t="s">
        <v>65</v>
      </c>
      <c r="S6857" s="15" t="s">
        <v>93</v>
      </c>
      <c r="T6857" s="15" t="s">
        <v>147</v>
      </c>
      <c r="U6857" s="28">
        <v>210240.0</v>
      </c>
      <c r="V6857" s="15">
        <v>3.0</v>
      </c>
      <c r="W6857" s="31">
        <v>0.2</v>
      </c>
      <c r="X6857" s="28">
        <v>26280.0</v>
      </c>
    </row>
    <row r="6858" ht="15.75" customHeight="1">
      <c r="A6858" s="15">
        <v>2170.0</v>
      </c>
      <c r="B6858" s="15" t="s">
        <v>8658</v>
      </c>
      <c r="C6858" s="18">
        <v>42762.0</v>
      </c>
      <c r="D6858" s="18">
        <v>42765.0</v>
      </c>
      <c r="E6858" s="18">
        <f t="shared" si="1"/>
        <v>42765</v>
      </c>
      <c r="F6858" s="15" t="s">
        <v>114</v>
      </c>
      <c r="G6858" s="15" t="s">
        <v>1586</v>
      </c>
      <c r="H6858" s="15" t="s">
        <v>1587</v>
      </c>
      <c r="I6858" s="15" t="s">
        <v>59</v>
      </c>
      <c r="J6858" s="15" t="s">
        <v>60</v>
      </c>
      <c r="K6858" s="15" t="s">
        <v>14</v>
      </c>
      <c r="L6858" s="15" t="str">
        <f t="array" ref="L6858">_xlfn.XLOOKUP(M6858,reference_province_to_city!$A$2:$A$11,reference_province_to_city!$B$2:$B$11)</f>
        <v>Bandung</v>
      </c>
      <c r="M6858" s="15" t="s">
        <v>12</v>
      </c>
      <c r="N6858" s="15">
        <v>40111.0</v>
      </c>
      <c r="O6858" s="15">
        <f t="array" ref="O6858">_xlfn.XLOOKUP(M6858,reference_postal_code!$B$2:$B$11,reference_postal_code!$A$2:$A$11)</f>
        <v>40111</v>
      </c>
      <c r="P6858" s="15" t="s">
        <v>117</v>
      </c>
      <c r="Q6858" s="15" t="s">
        <v>4865</v>
      </c>
      <c r="R6858" s="15" t="s">
        <v>110</v>
      </c>
      <c r="S6858" s="15" t="s">
        <v>149</v>
      </c>
      <c r="T6858" s="15" t="s">
        <v>4866</v>
      </c>
      <c r="U6858" s="28">
        <v>1079640.0</v>
      </c>
      <c r="V6858" s="15">
        <v>3.0</v>
      </c>
      <c r="W6858" s="31">
        <v>0.2</v>
      </c>
      <c r="X6858" s="28">
        <v>-134955.0</v>
      </c>
    </row>
    <row r="6859" ht="15.75" customHeight="1">
      <c r="A6859" s="15">
        <v>7222.0</v>
      </c>
      <c r="B6859" s="15" t="s">
        <v>8659</v>
      </c>
      <c r="C6859" s="18">
        <v>42762.0</v>
      </c>
      <c r="D6859" s="18">
        <v>42766.0</v>
      </c>
      <c r="E6859" s="18">
        <f t="shared" si="1"/>
        <v>42766</v>
      </c>
      <c r="F6859" s="15" t="s">
        <v>55</v>
      </c>
      <c r="G6859" s="15" t="s">
        <v>4947</v>
      </c>
      <c r="H6859" s="15" t="s">
        <v>4948</v>
      </c>
      <c r="I6859" s="15" t="s">
        <v>59</v>
      </c>
      <c r="J6859" s="15" t="s">
        <v>60</v>
      </c>
      <c r="K6859" s="15" t="s">
        <v>22</v>
      </c>
      <c r="L6859" s="15" t="str">
        <f t="array" ref="L6859">_xlfn.XLOOKUP(M6859,reference_province_to_city!$A$2:$A$11,reference_province_to_city!$B$2:$B$11)</f>
        <v>Surabaya</v>
      </c>
      <c r="M6859" s="15" t="s">
        <v>20</v>
      </c>
      <c r="N6859" s="15">
        <v>60231.0</v>
      </c>
      <c r="O6859" s="15">
        <f t="array" ref="O6859">_xlfn.XLOOKUP(M6859,reference_postal_code!$B$2:$B$11,reference_postal_code!$A$2:$A$11)</f>
        <v>60231</v>
      </c>
      <c r="P6859" s="15" t="s">
        <v>166</v>
      </c>
      <c r="Q6859" s="15" t="s">
        <v>6609</v>
      </c>
      <c r="R6859" s="15" t="s">
        <v>110</v>
      </c>
      <c r="S6859" s="15" t="s">
        <v>111</v>
      </c>
      <c r="T6859" s="15" t="s">
        <v>6610</v>
      </c>
      <c r="U6859" s="28">
        <v>2069100.0</v>
      </c>
      <c r="V6859" s="15">
        <v>3.0</v>
      </c>
      <c r="W6859" s="31">
        <v>0.0</v>
      </c>
      <c r="X6859" s="28">
        <v>537966.0</v>
      </c>
    </row>
    <row r="6860" ht="15.75" customHeight="1">
      <c r="A6860" s="15">
        <v>2171.0</v>
      </c>
      <c r="B6860" s="15" t="s">
        <v>8658</v>
      </c>
      <c r="C6860" s="18">
        <v>42762.0</v>
      </c>
      <c r="D6860" s="18">
        <v>42765.0</v>
      </c>
      <c r="E6860" s="18">
        <f t="shared" si="1"/>
        <v>42765</v>
      </c>
      <c r="F6860" s="15" t="s">
        <v>114</v>
      </c>
      <c r="G6860" s="15" t="s">
        <v>1586</v>
      </c>
      <c r="H6860" s="15" t="s">
        <v>1587</v>
      </c>
      <c r="I6860" s="15" t="s">
        <v>59</v>
      </c>
      <c r="J6860" s="15" t="s">
        <v>60</v>
      </c>
      <c r="K6860" s="15" t="s">
        <v>14</v>
      </c>
      <c r="L6860" s="15" t="str">
        <f t="array" ref="L6860">_xlfn.XLOOKUP(M6860,reference_province_to_city!$A$2:$A$11,reference_province_to_city!$B$2:$B$11)</f>
        <v>Bandung</v>
      </c>
      <c r="M6860" s="15" t="s">
        <v>12</v>
      </c>
      <c r="N6860" s="15">
        <v>40111.0</v>
      </c>
      <c r="O6860" s="15">
        <f t="array" ref="O6860">_xlfn.XLOOKUP(M6860,reference_postal_code!$B$2:$B$11,reference_postal_code!$A$2:$A$11)</f>
        <v>40111</v>
      </c>
      <c r="P6860" s="15" t="s">
        <v>117</v>
      </c>
      <c r="Q6860" s="15" t="s">
        <v>2964</v>
      </c>
      <c r="R6860" s="15" t="s">
        <v>110</v>
      </c>
      <c r="S6860" s="15" t="s">
        <v>111</v>
      </c>
      <c r="T6860" s="15" t="s">
        <v>2965</v>
      </c>
      <c r="U6860" s="28">
        <v>1619730.0</v>
      </c>
      <c r="V6860" s="15">
        <v>3.0</v>
      </c>
      <c r="W6860" s="31">
        <v>0.4</v>
      </c>
      <c r="X6860" s="28">
        <v>-404932.0</v>
      </c>
    </row>
    <row r="6861" ht="15.75" customHeight="1">
      <c r="A6861" s="15">
        <v>1416.0</v>
      </c>
      <c r="B6861" s="15" t="s">
        <v>8660</v>
      </c>
      <c r="C6861" s="18">
        <v>42763.0</v>
      </c>
      <c r="D6861" s="18">
        <v>42766.0</v>
      </c>
      <c r="E6861" s="18">
        <f t="shared" si="1"/>
        <v>42766</v>
      </c>
      <c r="F6861" s="15" t="s">
        <v>114</v>
      </c>
      <c r="G6861" s="15" t="s">
        <v>1300</v>
      </c>
      <c r="H6861" s="15" t="s">
        <v>1301</v>
      </c>
      <c r="I6861" s="15" t="s">
        <v>76</v>
      </c>
      <c r="J6861" s="15" t="s">
        <v>60</v>
      </c>
      <c r="K6861" s="15" t="s">
        <v>26</v>
      </c>
      <c r="L6861" s="15" t="str">
        <f t="array" ref="L6861">_xlfn.XLOOKUP(M6861,reference_province_to_city!$A$2:$A$11,reference_province_to_city!$B$2:$B$11)</f>
        <v>Denpasar</v>
      </c>
      <c r="M6861" s="15" t="s">
        <v>24</v>
      </c>
      <c r="N6861" s="15">
        <v>80231.0</v>
      </c>
      <c r="O6861" s="15">
        <f t="array" ref="O6861">_xlfn.XLOOKUP(M6861,reference_postal_code!$B$2:$B$11,reference_postal_code!$A$2:$A$11)</f>
        <v>80231</v>
      </c>
      <c r="P6861" s="15" t="s">
        <v>63</v>
      </c>
      <c r="Q6861" s="15" t="s">
        <v>7562</v>
      </c>
      <c r="R6861" s="15" t="s">
        <v>106</v>
      </c>
      <c r="S6861" s="15" t="s">
        <v>139</v>
      </c>
      <c r="T6861" s="15" t="s">
        <v>7563</v>
      </c>
      <c r="U6861" s="28">
        <v>566100.0</v>
      </c>
      <c r="V6861" s="15">
        <v>3.0</v>
      </c>
      <c r="W6861" s="31">
        <v>0.0</v>
      </c>
      <c r="X6861" s="28">
        <v>192474.0</v>
      </c>
    </row>
    <row r="6862" ht="15.75" customHeight="1">
      <c r="A6862" s="15">
        <v>1415.0</v>
      </c>
      <c r="B6862" s="15" t="s">
        <v>8660</v>
      </c>
      <c r="C6862" s="18">
        <v>42763.0</v>
      </c>
      <c r="D6862" s="18">
        <v>42766.0</v>
      </c>
      <c r="E6862" s="18">
        <f t="shared" si="1"/>
        <v>42766</v>
      </c>
      <c r="F6862" s="15" t="s">
        <v>114</v>
      </c>
      <c r="G6862" s="15" t="s">
        <v>1300</v>
      </c>
      <c r="H6862" s="15" t="s">
        <v>1301</v>
      </c>
      <c r="I6862" s="15" t="s">
        <v>76</v>
      </c>
      <c r="J6862" s="15" t="s">
        <v>60</v>
      </c>
      <c r="K6862" s="15" t="s">
        <v>26</v>
      </c>
      <c r="L6862" s="15" t="str">
        <f t="array" ref="L6862">_xlfn.XLOOKUP(M6862,reference_province_to_city!$A$2:$A$11,reference_province_to_city!$B$2:$B$11)</f>
        <v>Denpasar</v>
      </c>
      <c r="M6862" s="15" t="s">
        <v>24</v>
      </c>
      <c r="N6862" s="15">
        <v>80231.0</v>
      </c>
      <c r="O6862" s="15">
        <f t="array" ref="O6862">_xlfn.XLOOKUP(M6862,reference_postal_code!$B$2:$B$11,reference_postal_code!$A$2:$A$11)</f>
        <v>80231</v>
      </c>
      <c r="P6862" s="15" t="s">
        <v>63</v>
      </c>
      <c r="Q6862" s="15" t="s">
        <v>7404</v>
      </c>
      <c r="R6862" s="15" t="s">
        <v>110</v>
      </c>
      <c r="S6862" s="15" t="s">
        <v>149</v>
      </c>
      <c r="T6862" s="15" t="s">
        <v>7405</v>
      </c>
      <c r="U6862" s="28">
        <v>3599550.0</v>
      </c>
      <c r="V6862" s="15">
        <v>3.0</v>
      </c>
      <c r="W6862" s="31">
        <v>0.0</v>
      </c>
      <c r="X6862" s="28">
        <v>395951.0</v>
      </c>
    </row>
    <row r="6863" ht="15.75" customHeight="1">
      <c r="A6863" s="15">
        <v>6778.0</v>
      </c>
      <c r="B6863" s="15" t="s">
        <v>8661</v>
      </c>
      <c r="C6863" s="18">
        <v>42763.0</v>
      </c>
      <c r="D6863" s="18">
        <v>42767.0</v>
      </c>
      <c r="E6863" s="18">
        <f t="shared" si="1"/>
        <v>42767</v>
      </c>
      <c r="F6863" s="15" t="s">
        <v>55</v>
      </c>
      <c r="G6863" s="15" t="s">
        <v>7248</v>
      </c>
      <c r="H6863" s="15" t="s">
        <v>7249</v>
      </c>
      <c r="I6863" s="15" t="s">
        <v>76</v>
      </c>
      <c r="J6863" s="15" t="s">
        <v>60</v>
      </c>
      <c r="K6863" s="15" t="s">
        <v>22</v>
      </c>
      <c r="L6863" s="15" t="str">
        <f t="array" ref="L6863">_xlfn.XLOOKUP(M6863,reference_province_to_city!$A$2:$A$11,reference_province_to_city!$B$2:$B$11)</f>
        <v>Surabaya</v>
      </c>
      <c r="M6863" s="15" t="s">
        <v>20</v>
      </c>
      <c r="N6863" s="15">
        <v>60231.0</v>
      </c>
      <c r="O6863" s="15">
        <f t="array" ref="O6863">_xlfn.XLOOKUP(M6863,reference_postal_code!$B$2:$B$11,reference_postal_code!$A$2:$A$11)</f>
        <v>60231</v>
      </c>
      <c r="P6863" s="15" t="s">
        <v>166</v>
      </c>
      <c r="Q6863" s="15" t="s">
        <v>1545</v>
      </c>
      <c r="R6863" s="15" t="s">
        <v>110</v>
      </c>
      <c r="S6863" s="15" t="s">
        <v>149</v>
      </c>
      <c r="T6863" s="15" t="s">
        <v>1546</v>
      </c>
      <c r="U6863" s="28">
        <v>6748650.0</v>
      </c>
      <c r="V6863" s="15">
        <v>9.0</v>
      </c>
      <c r="W6863" s="31">
        <v>0.0</v>
      </c>
      <c r="X6863" s="28">
        <v>2362027.0</v>
      </c>
    </row>
    <row r="6864" ht="15.75" customHeight="1">
      <c r="A6864" s="15">
        <v>4784.0</v>
      </c>
      <c r="B6864" s="15" t="s">
        <v>8662</v>
      </c>
      <c r="C6864" s="18">
        <v>42763.0</v>
      </c>
      <c r="D6864" s="18">
        <v>42767.0</v>
      </c>
      <c r="E6864" s="18">
        <f t="shared" si="1"/>
        <v>42767</v>
      </c>
      <c r="F6864" s="15" t="s">
        <v>55</v>
      </c>
      <c r="G6864" s="15" t="s">
        <v>5496</v>
      </c>
      <c r="H6864" s="15" t="s">
        <v>5497</v>
      </c>
      <c r="I6864" s="15" t="s">
        <v>59</v>
      </c>
      <c r="J6864" s="15" t="s">
        <v>60</v>
      </c>
      <c r="K6864" s="15" t="s">
        <v>28</v>
      </c>
      <c r="L6864" s="15" t="str">
        <f t="array" ref="L6864">_xlfn.XLOOKUP(M6864,reference_province_to_city!$A$2:$A$11,reference_province_to_city!$B$2:$B$11)</f>
        <v>Medan</v>
      </c>
      <c r="M6864" s="15" t="s">
        <v>11</v>
      </c>
      <c r="N6864" s="15">
        <v>20111.0</v>
      </c>
      <c r="O6864" s="15">
        <f t="array" ref="O6864">_xlfn.XLOOKUP(M6864,reference_postal_code!$B$2:$B$11,reference_postal_code!$A$2:$A$11)</f>
        <v>20111</v>
      </c>
      <c r="P6864" s="15" t="s">
        <v>77</v>
      </c>
      <c r="Q6864" s="15" t="s">
        <v>2521</v>
      </c>
      <c r="R6864" s="15" t="s">
        <v>65</v>
      </c>
      <c r="S6864" s="15" t="s">
        <v>66</v>
      </c>
      <c r="T6864" s="15" t="s">
        <v>2522</v>
      </c>
      <c r="U6864" s="28">
        <v>4198500.0</v>
      </c>
      <c r="V6864" s="15">
        <v>5.0</v>
      </c>
      <c r="W6864" s="31">
        <v>0.0</v>
      </c>
      <c r="X6864" s="28">
        <v>2057265.0</v>
      </c>
    </row>
    <row r="6865" ht="15.75" customHeight="1">
      <c r="A6865" s="15">
        <v>3886.0</v>
      </c>
      <c r="B6865" s="15" t="s">
        <v>8663</v>
      </c>
      <c r="C6865" s="18">
        <v>42764.0</v>
      </c>
      <c r="D6865" s="18">
        <v>42768.0</v>
      </c>
      <c r="E6865" s="18">
        <f t="shared" si="1"/>
        <v>42768</v>
      </c>
      <c r="F6865" s="15" t="s">
        <v>55</v>
      </c>
      <c r="G6865" s="15" t="s">
        <v>4620</v>
      </c>
      <c r="H6865" s="15" t="s">
        <v>4621</v>
      </c>
      <c r="I6865" s="15" t="s">
        <v>59</v>
      </c>
      <c r="J6865" s="15" t="s">
        <v>60</v>
      </c>
      <c r="K6865" s="15" t="s">
        <v>22</v>
      </c>
      <c r="L6865" s="15" t="str">
        <f t="array" ref="L6865">_xlfn.XLOOKUP(M6865,reference_province_to_city!$A$2:$A$11,reference_province_to_city!$B$2:$B$11)</f>
        <v>Surabaya</v>
      </c>
      <c r="M6865" s="15" t="s">
        <v>20</v>
      </c>
      <c r="N6865" s="15">
        <v>60231.0</v>
      </c>
      <c r="O6865" s="15">
        <f t="array" ref="O6865">_xlfn.XLOOKUP(M6865,reference_postal_code!$B$2:$B$11,reference_postal_code!$A$2:$A$11)</f>
        <v>60231</v>
      </c>
      <c r="P6865" s="15" t="s">
        <v>166</v>
      </c>
      <c r="Q6865" s="15" t="s">
        <v>1783</v>
      </c>
      <c r="R6865" s="15" t="s">
        <v>65</v>
      </c>
      <c r="S6865" s="15" t="s">
        <v>83</v>
      </c>
      <c r="T6865" s="15" t="s">
        <v>1784</v>
      </c>
      <c r="U6865" s="28">
        <v>181920.0</v>
      </c>
      <c r="V6865" s="15">
        <v>4.0</v>
      </c>
      <c r="W6865" s="31">
        <v>0.8</v>
      </c>
      <c r="X6865" s="28">
        <v>-309264.0</v>
      </c>
    </row>
    <row r="6866" ht="15.75" customHeight="1">
      <c r="A6866" s="15">
        <v>7028.0</v>
      </c>
      <c r="B6866" s="15" t="s">
        <v>8664</v>
      </c>
      <c r="C6866" s="18">
        <v>42764.0</v>
      </c>
      <c r="D6866" s="18">
        <v>42771.0</v>
      </c>
      <c r="E6866" s="18">
        <f t="shared" si="1"/>
        <v>42771</v>
      </c>
      <c r="F6866" s="15" t="s">
        <v>55</v>
      </c>
      <c r="G6866" s="15" t="s">
        <v>1007</v>
      </c>
      <c r="H6866" s="15" t="s">
        <v>1008</v>
      </c>
      <c r="I6866" s="15" t="s">
        <v>59</v>
      </c>
      <c r="J6866" s="15" t="s">
        <v>60</v>
      </c>
      <c r="K6866" s="15" t="s">
        <v>14</v>
      </c>
      <c r="L6866" s="15" t="str">
        <f t="array" ref="L6866">_xlfn.XLOOKUP(M6866,reference_province_to_city!$A$2:$A$11,reference_province_to_city!$B$2:$B$11)</f>
        <v>Bandung</v>
      </c>
      <c r="M6866" s="15" t="s">
        <v>12</v>
      </c>
      <c r="N6866" s="15">
        <v>40111.0</v>
      </c>
      <c r="O6866" s="15">
        <f t="array" ref="O6866">_xlfn.XLOOKUP(M6866,reference_postal_code!$B$2:$B$11,reference_postal_code!$A$2:$A$11)</f>
        <v>40111</v>
      </c>
      <c r="P6866" s="15" t="s">
        <v>117</v>
      </c>
      <c r="Q6866" s="15" t="s">
        <v>4013</v>
      </c>
      <c r="R6866" s="15" t="s">
        <v>65</v>
      </c>
      <c r="S6866" s="15" t="s">
        <v>79</v>
      </c>
      <c r="T6866" s="15" t="s">
        <v>4014</v>
      </c>
      <c r="U6866" s="28">
        <v>78300.0</v>
      </c>
      <c r="V6866" s="15">
        <v>2.0</v>
      </c>
      <c r="W6866" s="31">
        <v>0.0</v>
      </c>
      <c r="X6866" s="28">
        <v>36018.0</v>
      </c>
    </row>
    <row r="6867" ht="15.75" customHeight="1">
      <c r="A6867" s="15">
        <v>5031.0</v>
      </c>
      <c r="B6867" s="15" t="s">
        <v>8665</v>
      </c>
      <c r="C6867" s="18">
        <v>42764.0</v>
      </c>
      <c r="D6867" s="18">
        <v>42768.0</v>
      </c>
      <c r="E6867" s="18">
        <f t="shared" si="1"/>
        <v>42768</v>
      </c>
      <c r="F6867" s="15" t="s">
        <v>55</v>
      </c>
      <c r="G6867" s="15" t="s">
        <v>2585</v>
      </c>
      <c r="H6867" s="15" t="s">
        <v>2586</v>
      </c>
      <c r="I6867" s="15" t="s">
        <v>59</v>
      </c>
      <c r="J6867" s="15" t="s">
        <v>60</v>
      </c>
      <c r="K6867" s="15" t="s">
        <v>33</v>
      </c>
      <c r="L6867" s="15" t="str">
        <f t="array" ref="L6867">_xlfn.XLOOKUP(M6867,reference_province_to_city!$A$2:$A$11,reference_province_to_city!$B$2:$B$11)</f>
        <v>Makassar</v>
      </c>
      <c r="M6867" s="15" t="s">
        <v>25</v>
      </c>
      <c r="N6867" s="15">
        <v>90111.0</v>
      </c>
      <c r="O6867" s="15">
        <f t="array" ref="O6867">_xlfn.XLOOKUP(M6867,reference_postal_code!$B$2:$B$11,reference_postal_code!$A$2:$A$11)</f>
        <v>90111</v>
      </c>
      <c r="P6867" s="15" t="s">
        <v>63</v>
      </c>
      <c r="Q6867" s="15" t="s">
        <v>1835</v>
      </c>
      <c r="R6867" s="15" t="s">
        <v>65</v>
      </c>
      <c r="S6867" s="15" t="s">
        <v>226</v>
      </c>
      <c r="T6867" s="15" t="s">
        <v>1836</v>
      </c>
      <c r="U6867" s="28">
        <v>128550.0</v>
      </c>
      <c r="V6867" s="15">
        <v>1.0</v>
      </c>
      <c r="W6867" s="31">
        <v>0.0</v>
      </c>
      <c r="X6867" s="28">
        <v>33423.0</v>
      </c>
    </row>
    <row r="6868" ht="15.75" customHeight="1">
      <c r="A6868" s="15">
        <v>8590.0</v>
      </c>
      <c r="B6868" s="15" t="s">
        <v>8666</v>
      </c>
      <c r="C6868" s="18">
        <v>42764.0</v>
      </c>
      <c r="D6868" s="18">
        <v>42767.0</v>
      </c>
      <c r="E6868" s="18">
        <f t="shared" si="1"/>
        <v>42767</v>
      </c>
      <c r="F6868" s="15" t="s">
        <v>125</v>
      </c>
      <c r="G6868" s="15" t="s">
        <v>7021</v>
      </c>
      <c r="H6868" s="15" t="s">
        <v>7022</v>
      </c>
      <c r="I6868" s="15" t="s">
        <v>59</v>
      </c>
      <c r="J6868" s="15" t="s">
        <v>60</v>
      </c>
      <c r="K6868" s="15" t="s">
        <v>10</v>
      </c>
      <c r="L6868" s="15" t="str">
        <f t="array" ref="L6868">_xlfn.XLOOKUP(M6868,reference_province_to_city!$A$2:$A$11,reference_province_to_city!$B$2:$B$11)</f>
        <v>Jakarta</v>
      </c>
      <c r="M6868" s="15" t="s">
        <v>7</v>
      </c>
      <c r="N6868" s="15">
        <v>10110.0</v>
      </c>
      <c r="O6868" s="15">
        <f t="array" ref="O6868">_xlfn.XLOOKUP(M6868,reference_postal_code!$B$2:$B$11,reference_postal_code!$A$2:$A$11)</f>
        <v>10110</v>
      </c>
      <c r="P6868" s="15" t="s">
        <v>117</v>
      </c>
      <c r="Q6868" s="15" t="s">
        <v>2379</v>
      </c>
      <c r="R6868" s="15" t="s">
        <v>65</v>
      </c>
      <c r="S6868" s="15" t="s">
        <v>93</v>
      </c>
      <c r="T6868" s="15" t="s">
        <v>2380</v>
      </c>
      <c r="U6868" s="28">
        <v>71520.0</v>
      </c>
      <c r="V6868" s="15">
        <v>2.0</v>
      </c>
      <c r="W6868" s="31">
        <v>0.2</v>
      </c>
      <c r="X6868" s="28">
        <v>7152.0</v>
      </c>
    </row>
    <row r="6869" ht="15.75" customHeight="1">
      <c r="A6869" s="15">
        <v>5032.0</v>
      </c>
      <c r="B6869" s="15" t="s">
        <v>8665</v>
      </c>
      <c r="C6869" s="18">
        <v>42764.0</v>
      </c>
      <c r="D6869" s="18">
        <v>42768.0</v>
      </c>
      <c r="E6869" s="18">
        <f t="shared" si="1"/>
        <v>42768</v>
      </c>
      <c r="F6869" s="15" t="s">
        <v>55</v>
      </c>
      <c r="G6869" s="15" t="s">
        <v>2585</v>
      </c>
      <c r="H6869" s="15" t="s">
        <v>2586</v>
      </c>
      <c r="I6869" s="15" t="s">
        <v>59</v>
      </c>
      <c r="J6869" s="15" t="s">
        <v>60</v>
      </c>
      <c r="K6869" s="15" t="s">
        <v>33</v>
      </c>
      <c r="L6869" s="15" t="str">
        <f t="array" ref="L6869">_xlfn.XLOOKUP(M6869,reference_province_to_city!$A$2:$A$11,reference_province_to_city!$B$2:$B$11)</f>
        <v>Makassar</v>
      </c>
      <c r="M6869" s="15" t="s">
        <v>25</v>
      </c>
      <c r="N6869" s="15">
        <v>90111.0</v>
      </c>
      <c r="O6869" s="15">
        <f t="array" ref="O6869">_xlfn.XLOOKUP(M6869,reference_postal_code!$B$2:$B$11,reference_postal_code!$A$2:$A$11)</f>
        <v>90111</v>
      </c>
      <c r="P6869" s="15" t="s">
        <v>63</v>
      </c>
      <c r="Q6869" s="15" t="s">
        <v>2322</v>
      </c>
      <c r="R6869" s="15" t="s">
        <v>65</v>
      </c>
      <c r="S6869" s="15" t="s">
        <v>83</v>
      </c>
      <c r="T6869" s="15" t="s">
        <v>2323</v>
      </c>
      <c r="U6869" s="28">
        <v>1794240.0</v>
      </c>
      <c r="V6869" s="15">
        <v>8.0</v>
      </c>
      <c r="W6869" s="31">
        <v>0.2</v>
      </c>
      <c r="X6869" s="28">
        <v>605556.0</v>
      </c>
    </row>
    <row r="6870" ht="15.75" customHeight="1">
      <c r="A6870" s="15">
        <v>9918.0</v>
      </c>
      <c r="B6870" s="15" t="s">
        <v>8667</v>
      </c>
      <c r="C6870" s="18">
        <v>42764.0</v>
      </c>
      <c r="D6870" s="18">
        <v>42766.0</v>
      </c>
      <c r="E6870" s="18">
        <f t="shared" si="1"/>
        <v>42766</v>
      </c>
      <c r="F6870" s="15" t="s">
        <v>114</v>
      </c>
      <c r="G6870" s="15" t="s">
        <v>489</v>
      </c>
      <c r="H6870" s="15" t="s">
        <v>490</v>
      </c>
      <c r="I6870" s="15" t="s">
        <v>59</v>
      </c>
      <c r="J6870" s="15" t="s">
        <v>60</v>
      </c>
      <c r="K6870" s="15" t="s">
        <v>22</v>
      </c>
      <c r="L6870" s="15" t="str">
        <f t="array" ref="L6870">_xlfn.XLOOKUP(M6870,reference_province_to_city!$A$2:$A$11,reference_province_to_city!$B$2:$B$11)</f>
        <v>Surabaya</v>
      </c>
      <c r="M6870" s="15" t="s">
        <v>20</v>
      </c>
      <c r="N6870" s="15">
        <v>60231.0</v>
      </c>
      <c r="O6870" s="15">
        <f t="array" ref="O6870">_xlfn.XLOOKUP(M6870,reference_postal_code!$B$2:$B$11,reference_postal_code!$A$2:$A$11)</f>
        <v>60231</v>
      </c>
      <c r="P6870" s="15" t="s">
        <v>166</v>
      </c>
      <c r="Q6870" s="15" t="s">
        <v>161</v>
      </c>
      <c r="R6870" s="15" t="s">
        <v>106</v>
      </c>
      <c r="S6870" s="15" t="s">
        <v>139</v>
      </c>
      <c r="T6870" s="15" t="s">
        <v>162</v>
      </c>
      <c r="U6870" s="28">
        <v>223650.0</v>
      </c>
      <c r="V6870" s="15">
        <v>3.0</v>
      </c>
      <c r="W6870" s="31">
        <v>0.0</v>
      </c>
      <c r="X6870" s="28">
        <v>69332.0</v>
      </c>
    </row>
    <row r="6871" ht="15.75" customHeight="1">
      <c r="A6871" s="15">
        <v>5030.0</v>
      </c>
      <c r="B6871" s="15" t="s">
        <v>8665</v>
      </c>
      <c r="C6871" s="18">
        <v>42764.0</v>
      </c>
      <c r="D6871" s="18">
        <v>42768.0</v>
      </c>
      <c r="E6871" s="18">
        <f t="shared" si="1"/>
        <v>42768</v>
      </c>
      <c r="F6871" s="15" t="s">
        <v>55</v>
      </c>
      <c r="G6871" s="15" t="s">
        <v>2585</v>
      </c>
      <c r="H6871" s="15" t="s">
        <v>2586</v>
      </c>
      <c r="I6871" s="15" t="s">
        <v>59</v>
      </c>
      <c r="J6871" s="15" t="s">
        <v>60</v>
      </c>
      <c r="K6871" s="15" t="s">
        <v>33</v>
      </c>
      <c r="L6871" s="15" t="str">
        <f t="array" ref="L6871">_xlfn.XLOOKUP(M6871,reference_province_to_city!$A$2:$A$11,reference_province_to_city!$B$2:$B$11)</f>
        <v>Makassar</v>
      </c>
      <c r="M6871" s="15" t="s">
        <v>25</v>
      </c>
      <c r="N6871" s="15">
        <v>90111.0</v>
      </c>
      <c r="O6871" s="15">
        <f t="array" ref="O6871">_xlfn.XLOOKUP(M6871,reference_postal_code!$B$2:$B$11,reference_postal_code!$A$2:$A$11)</f>
        <v>90111</v>
      </c>
      <c r="P6871" s="15" t="s">
        <v>63</v>
      </c>
      <c r="Q6871" s="15" t="s">
        <v>7676</v>
      </c>
      <c r="R6871" s="15" t="s">
        <v>65</v>
      </c>
      <c r="S6871" s="15" t="s">
        <v>93</v>
      </c>
      <c r="T6871" s="15" t="s">
        <v>7677</v>
      </c>
      <c r="U6871" s="28">
        <v>125100.0</v>
      </c>
      <c r="V6871" s="15">
        <v>3.0</v>
      </c>
      <c r="W6871" s="31">
        <v>0.0</v>
      </c>
      <c r="X6871" s="28">
        <v>32526.0</v>
      </c>
    </row>
    <row r="6872" ht="15.75" customHeight="1">
      <c r="A6872" s="15">
        <v>9917.0</v>
      </c>
      <c r="B6872" s="15" t="s">
        <v>8667</v>
      </c>
      <c r="C6872" s="18">
        <v>42764.0</v>
      </c>
      <c r="D6872" s="18">
        <v>42766.0</v>
      </c>
      <c r="E6872" s="18">
        <f t="shared" si="1"/>
        <v>42766</v>
      </c>
      <c r="F6872" s="15" t="s">
        <v>114</v>
      </c>
      <c r="G6872" s="15" t="s">
        <v>489</v>
      </c>
      <c r="H6872" s="15" t="s">
        <v>490</v>
      </c>
      <c r="I6872" s="15" t="s">
        <v>59</v>
      </c>
      <c r="J6872" s="15" t="s">
        <v>60</v>
      </c>
      <c r="K6872" s="15" t="s">
        <v>22</v>
      </c>
      <c r="L6872" s="15" t="str">
        <f t="array" ref="L6872">_xlfn.XLOOKUP(M6872,reference_province_to_city!$A$2:$A$11,reference_province_to_city!$B$2:$B$11)</f>
        <v>Surabaya</v>
      </c>
      <c r="M6872" s="15" t="s">
        <v>20</v>
      </c>
      <c r="N6872" s="15">
        <v>60231.0</v>
      </c>
      <c r="O6872" s="15">
        <f t="array" ref="O6872">_xlfn.XLOOKUP(M6872,reference_postal_code!$B$2:$B$11,reference_postal_code!$A$2:$A$11)</f>
        <v>60231</v>
      </c>
      <c r="P6872" s="15" t="s">
        <v>166</v>
      </c>
      <c r="Q6872" s="15" t="s">
        <v>5445</v>
      </c>
      <c r="R6872" s="15" t="s">
        <v>65</v>
      </c>
      <c r="S6872" s="15" t="s">
        <v>87</v>
      </c>
      <c r="T6872" s="15" t="s">
        <v>5446</v>
      </c>
      <c r="U6872" s="28">
        <v>202200.0</v>
      </c>
      <c r="V6872" s="15">
        <v>1.0</v>
      </c>
      <c r="W6872" s="31">
        <v>0.0</v>
      </c>
      <c r="X6872" s="28">
        <v>52572.0</v>
      </c>
    </row>
    <row r="6873" ht="15.75" customHeight="1">
      <c r="A6873" s="15">
        <v>9915.0</v>
      </c>
      <c r="B6873" s="15" t="s">
        <v>8667</v>
      </c>
      <c r="C6873" s="18">
        <v>42764.0</v>
      </c>
      <c r="D6873" s="18">
        <v>42766.0</v>
      </c>
      <c r="E6873" s="18">
        <f t="shared" si="1"/>
        <v>42766</v>
      </c>
      <c r="F6873" s="15" t="s">
        <v>114</v>
      </c>
      <c r="G6873" s="15" t="s">
        <v>489</v>
      </c>
      <c r="H6873" s="15" t="s">
        <v>490</v>
      </c>
      <c r="I6873" s="15" t="s">
        <v>59</v>
      </c>
      <c r="J6873" s="15" t="s">
        <v>60</v>
      </c>
      <c r="K6873" s="15" t="s">
        <v>22</v>
      </c>
      <c r="L6873" s="15" t="str">
        <f t="array" ref="L6873">_xlfn.XLOOKUP(M6873,reference_province_to_city!$A$2:$A$11,reference_province_to_city!$B$2:$B$11)</f>
        <v>Surabaya</v>
      </c>
      <c r="M6873" s="15" t="s">
        <v>20</v>
      </c>
      <c r="N6873" s="15">
        <v>60231.0</v>
      </c>
      <c r="O6873" s="15">
        <f t="array" ref="O6873">_xlfn.XLOOKUP(M6873,reference_postal_code!$B$2:$B$11,reference_postal_code!$A$2:$A$11)</f>
        <v>60231</v>
      </c>
      <c r="P6873" s="15" t="s">
        <v>166</v>
      </c>
      <c r="Q6873" s="15" t="s">
        <v>4943</v>
      </c>
      <c r="R6873" s="15" t="s">
        <v>65</v>
      </c>
      <c r="S6873" s="15" t="s">
        <v>66</v>
      </c>
      <c r="T6873" s="15" t="s">
        <v>4944</v>
      </c>
      <c r="U6873" s="28">
        <v>194400.0</v>
      </c>
      <c r="V6873" s="15">
        <v>2.0</v>
      </c>
      <c r="W6873" s="31">
        <v>0.0</v>
      </c>
      <c r="X6873" s="28">
        <v>93312.0</v>
      </c>
    </row>
    <row r="6874" ht="15.75" customHeight="1">
      <c r="A6874" s="15">
        <v>9916.0</v>
      </c>
      <c r="B6874" s="15" t="s">
        <v>8667</v>
      </c>
      <c r="C6874" s="18">
        <v>42764.0</v>
      </c>
      <c r="D6874" s="18">
        <v>42766.0</v>
      </c>
      <c r="E6874" s="18">
        <f t="shared" si="1"/>
        <v>42766</v>
      </c>
      <c r="F6874" s="15" t="s">
        <v>114</v>
      </c>
      <c r="G6874" s="15" t="s">
        <v>489</v>
      </c>
      <c r="H6874" s="15" t="s">
        <v>490</v>
      </c>
      <c r="I6874" s="15" t="s">
        <v>59</v>
      </c>
      <c r="J6874" s="15" t="s">
        <v>60</v>
      </c>
      <c r="K6874" s="15" t="s">
        <v>22</v>
      </c>
      <c r="L6874" s="15" t="str">
        <f t="array" ref="L6874">_xlfn.XLOOKUP(M6874,reference_province_to_city!$A$2:$A$11,reference_province_to_city!$B$2:$B$11)</f>
        <v>Surabaya</v>
      </c>
      <c r="M6874" s="15" t="s">
        <v>20</v>
      </c>
      <c r="N6874" s="15">
        <v>60231.0</v>
      </c>
      <c r="O6874" s="15">
        <f t="array" ref="O6874">_xlfn.XLOOKUP(M6874,reference_postal_code!$B$2:$B$11,reference_postal_code!$A$2:$A$11)</f>
        <v>60231</v>
      </c>
      <c r="P6874" s="15" t="s">
        <v>166</v>
      </c>
      <c r="Q6874" s="15" t="s">
        <v>697</v>
      </c>
      <c r="R6874" s="15" t="s">
        <v>65</v>
      </c>
      <c r="S6874" s="15" t="s">
        <v>66</v>
      </c>
      <c r="T6874" s="15" t="s">
        <v>698</v>
      </c>
      <c r="U6874" s="28">
        <v>1422750.0</v>
      </c>
      <c r="V6874" s="15">
        <v>5.0</v>
      </c>
      <c r="W6874" s="31">
        <v>0.0</v>
      </c>
      <c r="X6874" s="28">
        <v>682920.0</v>
      </c>
    </row>
    <row r="6875" ht="15.75" customHeight="1">
      <c r="A6875" s="15">
        <v>771.0</v>
      </c>
      <c r="B6875" s="15" t="s">
        <v>8668</v>
      </c>
      <c r="C6875" s="18">
        <v>42765.0</v>
      </c>
      <c r="D6875" s="18">
        <v>42771.0</v>
      </c>
      <c r="E6875" s="18">
        <f t="shared" si="1"/>
        <v>42771</v>
      </c>
      <c r="F6875" s="15" t="s">
        <v>55</v>
      </c>
      <c r="G6875" s="15" t="s">
        <v>5052</v>
      </c>
      <c r="H6875" s="15" t="s">
        <v>5053</v>
      </c>
      <c r="I6875" s="15" t="s">
        <v>128</v>
      </c>
      <c r="J6875" s="15" t="s">
        <v>60</v>
      </c>
      <c r="K6875" s="15" t="s">
        <v>17</v>
      </c>
      <c r="L6875" s="15" t="str">
        <f t="array" ref="L6875">_xlfn.XLOOKUP(M6875,reference_province_to_city!$A$2:$A$11,reference_province_to_city!$B$2:$B$11)</f>
        <v>Semarang</v>
      </c>
      <c r="M6875" s="15" t="s">
        <v>15</v>
      </c>
      <c r="N6875" s="15">
        <v>50111.0</v>
      </c>
      <c r="O6875" s="15">
        <f t="array" ref="O6875">_xlfn.XLOOKUP(M6875,reference_postal_code!$B$2:$B$11,reference_postal_code!$A$2:$A$11)</f>
        <v>50111</v>
      </c>
      <c r="P6875" s="15" t="s">
        <v>77</v>
      </c>
      <c r="Q6875" s="15" t="s">
        <v>3827</v>
      </c>
      <c r="R6875" s="15" t="s">
        <v>65</v>
      </c>
      <c r="S6875" s="15" t="s">
        <v>83</v>
      </c>
      <c r="T6875" s="15" t="s">
        <v>3828</v>
      </c>
      <c r="U6875" s="28">
        <v>274200.0</v>
      </c>
      <c r="V6875" s="15">
        <v>2.0</v>
      </c>
      <c r="W6875" s="31">
        <v>0.0</v>
      </c>
      <c r="X6875" s="28">
        <v>137100.0</v>
      </c>
    </row>
    <row r="6876" ht="15.75" customHeight="1">
      <c r="A6876" s="15">
        <v>775.0</v>
      </c>
      <c r="B6876" s="15" t="s">
        <v>8668</v>
      </c>
      <c r="C6876" s="18">
        <v>42765.0</v>
      </c>
      <c r="D6876" s="18">
        <v>42771.0</v>
      </c>
      <c r="E6876" s="18">
        <f t="shared" si="1"/>
        <v>42771</v>
      </c>
      <c r="F6876" s="15" t="s">
        <v>55</v>
      </c>
      <c r="G6876" s="15" t="s">
        <v>5052</v>
      </c>
      <c r="H6876" s="15" t="s">
        <v>5053</v>
      </c>
      <c r="I6876" s="15" t="s">
        <v>128</v>
      </c>
      <c r="J6876" s="15" t="s">
        <v>60</v>
      </c>
      <c r="K6876" s="15" t="s">
        <v>17</v>
      </c>
      <c r="L6876" s="15" t="str">
        <f t="array" ref="L6876">_xlfn.XLOOKUP(M6876,reference_province_to_city!$A$2:$A$11,reference_province_to_city!$B$2:$B$11)</f>
        <v>Semarang</v>
      </c>
      <c r="M6876" s="15" t="s">
        <v>15</v>
      </c>
      <c r="N6876" s="15">
        <v>50111.0</v>
      </c>
      <c r="O6876" s="15">
        <f t="array" ref="O6876">_xlfn.XLOOKUP(M6876,reference_postal_code!$B$2:$B$11,reference_postal_code!$A$2:$A$11)</f>
        <v>50111</v>
      </c>
      <c r="P6876" s="15" t="s">
        <v>77</v>
      </c>
      <c r="Q6876" s="15" t="s">
        <v>5970</v>
      </c>
      <c r="R6876" s="15" t="s">
        <v>65</v>
      </c>
      <c r="S6876" s="15" t="s">
        <v>93</v>
      </c>
      <c r="T6876" s="15" t="s">
        <v>5971</v>
      </c>
      <c r="U6876" s="28">
        <v>604500.0</v>
      </c>
      <c r="V6876" s="15">
        <v>2.0</v>
      </c>
      <c r="W6876" s="31">
        <v>0.0</v>
      </c>
      <c r="X6876" s="28">
        <v>163215.0</v>
      </c>
    </row>
    <row r="6877" ht="15.75" customHeight="1">
      <c r="A6877" s="15">
        <v>2922.0</v>
      </c>
      <c r="B6877" s="15" t="s">
        <v>8669</v>
      </c>
      <c r="C6877" s="18">
        <v>42765.0</v>
      </c>
      <c r="D6877" s="18">
        <v>42765.0</v>
      </c>
      <c r="E6877" s="18">
        <f t="shared" si="1"/>
        <v>42765</v>
      </c>
      <c r="F6877" s="15" t="s">
        <v>466</v>
      </c>
      <c r="G6877" s="15" t="s">
        <v>164</v>
      </c>
      <c r="H6877" s="15" t="s">
        <v>165</v>
      </c>
      <c r="I6877" s="15" t="s">
        <v>59</v>
      </c>
      <c r="J6877" s="15" t="s">
        <v>60</v>
      </c>
      <c r="K6877" s="15" t="s">
        <v>22</v>
      </c>
      <c r="L6877" s="15" t="str">
        <f t="array" ref="L6877">_xlfn.XLOOKUP(M6877,reference_province_to_city!$A$2:$A$11,reference_province_to_city!$B$2:$B$11)</f>
        <v>Surabaya</v>
      </c>
      <c r="M6877" s="15" t="s">
        <v>20</v>
      </c>
      <c r="N6877" s="15">
        <v>60231.0</v>
      </c>
      <c r="O6877" s="15">
        <f t="array" ref="O6877">_xlfn.XLOOKUP(M6877,reference_postal_code!$B$2:$B$11,reference_postal_code!$A$2:$A$11)</f>
        <v>60231</v>
      </c>
      <c r="P6877" s="15" t="s">
        <v>166</v>
      </c>
      <c r="Q6877" s="15" t="s">
        <v>950</v>
      </c>
      <c r="R6877" s="15" t="s">
        <v>65</v>
      </c>
      <c r="S6877" s="15" t="s">
        <v>87</v>
      </c>
      <c r="T6877" s="15" t="s">
        <v>951</v>
      </c>
      <c r="U6877" s="28">
        <v>1939500.0</v>
      </c>
      <c r="V6877" s="15">
        <v>2.0</v>
      </c>
      <c r="W6877" s="31">
        <v>0.0</v>
      </c>
      <c r="X6877" s="28">
        <v>96975.0</v>
      </c>
    </row>
    <row r="6878" ht="15.75" customHeight="1">
      <c r="A6878" s="15">
        <v>8268.0</v>
      </c>
      <c r="B6878" s="15" t="s">
        <v>8670</v>
      </c>
      <c r="C6878" s="18">
        <v>42765.0</v>
      </c>
      <c r="D6878" s="18">
        <v>42772.0</v>
      </c>
      <c r="E6878" s="18">
        <f t="shared" si="1"/>
        <v>42772</v>
      </c>
      <c r="F6878" s="15" t="s">
        <v>55</v>
      </c>
      <c r="G6878" s="15" t="s">
        <v>7459</v>
      </c>
      <c r="H6878" s="15" t="s">
        <v>7460</v>
      </c>
      <c r="I6878" s="15" t="s">
        <v>59</v>
      </c>
      <c r="J6878" s="15" t="s">
        <v>60</v>
      </c>
      <c r="K6878" s="15" t="s">
        <v>14</v>
      </c>
      <c r="L6878" s="15" t="str">
        <f t="array" ref="L6878">_xlfn.XLOOKUP(M6878,reference_province_to_city!$A$2:$A$11,reference_province_to_city!$B$2:$B$11)</f>
        <v>Bandung</v>
      </c>
      <c r="M6878" s="15" t="s">
        <v>12</v>
      </c>
      <c r="N6878" s="15">
        <v>40111.0</v>
      </c>
      <c r="O6878" s="15">
        <f t="array" ref="O6878">_xlfn.XLOOKUP(M6878,reference_postal_code!$B$2:$B$11,reference_postal_code!$A$2:$A$11)</f>
        <v>40111</v>
      </c>
      <c r="P6878" s="15" t="s">
        <v>117</v>
      </c>
      <c r="Q6878" s="15" t="s">
        <v>333</v>
      </c>
      <c r="R6878" s="15" t="s">
        <v>106</v>
      </c>
      <c r="S6878" s="15" t="s">
        <v>218</v>
      </c>
      <c r="T6878" s="15" t="s">
        <v>334</v>
      </c>
      <c r="U6878" s="28">
        <v>1040625.0</v>
      </c>
      <c r="V6878" s="15">
        <v>1.0</v>
      </c>
      <c r="W6878" s="31">
        <v>0.5</v>
      </c>
      <c r="X6878" s="28">
        <v>-707625.0</v>
      </c>
    </row>
    <row r="6879" ht="15.75" customHeight="1">
      <c r="A6879" s="15">
        <v>8366.0</v>
      </c>
      <c r="B6879" s="15" t="s">
        <v>8671</v>
      </c>
      <c r="C6879" s="18">
        <v>42765.0</v>
      </c>
      <c r="D6879" s="18">
        <v>42768.0</v>
      </c>
      <c r="E6879" s="18">
        <f t="shared" si="1"/>
        <v>42768</v>
      </c>
      <c r="F6879" s="15" t="s">
        <v>125</v>
      </c>
      <c r="G6879" s="15" t="s">
        <v>2911</v>
      </c>
      <c r="H6879" s="15" t="s">
        <v>2912</v>
      </c>
      <c r="I6879" s="15" t="s">
        <v>76</v>
      </c>
      <c r="J6879" s="15" t="s">
        <v>60</v>
      </c>
      <c r="K6879" s="15" t="s">
        <v>29</v>
      </c>
      <c r="L6879" s="15" t="str">
        <f t="array" ref="L6879">_xlfn.XLOOKUP(M6879,reference_province_to_city!$A$2:$A$11,reference_province_to_city!$B$2:$B$11)</f>
        <v>Palembang</v>
      </c>
      <c r="M6879" s="15" t="s">
        <v>13</v>
      </c>
      <c r="N6879" s="15">
        <v>30111.0</v>
      </c>
      <c r="O6879" s="15">
        <f t="array" ref="O6879">_xlfn.XLOOKUP(M6879,reference_postal_code!$B$2:$B$11,reference_postal_code!$A$2:$A$11)</f>
        <v>30111</v>
      </c>
      <c r="P6879" s="15" t="s">
        <v>77</v>
      </c>
      <c r="Q6879" s="15" t="s">
        <v>1881</v>
      </c>
      <c r="R6879" s="15" t="s">
        <v>110</v>
      </c>
      <c r="S6879" s="15" t="s">
        <v>111</v>
      </c>
      <c r="T6879" s="15" t="s">
        <v>1882</v>
      </c>
      <c r="U6879" s="28">
        <v>9071520.0</v>
      </c>
      <c r="V6879" s="15">
        <v>4.0</v>
      </c>
      <c r="W6879" s="31">
        <v>0.2</v>
      </c>
      <c r="X6879" s="28">
        <v>907152.0</v>
      </c>
    </row>
    <row r="6880" ht="15.75" customHeight="1">
      <c r="A6880" s="15">
        <v>773.0</v>
      </c>
      <c r="B6880" s="15" t="s">
        <v>8668</v>
      </c>
      <c r="C6880" s="18">
        <v>42765.0</v>
      </c>
      <c r="D6880" s="18">
        <v>42771.0</v>
      </c>
      <c r="E6880" s="18">
        <f t="shared" si="1"/>
        <v>42771</v>
      </c>
      <c r="F6880" s="15" t="s">
        <v>55</v>
      </c>
      <c r="G6880" s="15" t="s">
        <v>5052</v>
      </c>
      <c r="H6880" s="15" t="s">
        <v>5053</v>
      </c>
      <c r="I6880" s="15" t="s">
        <v>128</v>
      </c>
      <c r="J6880" s="15" t="s">
        <v>60</v>
      </c>
      <c r="K6880" s="15" t="s">
        <v>17</v>
      </c>
      <c r="L6880" s="15" t="str">
        <f t="array" ref="L6880">_xlfn.XLOOKUP(M6880,reference_province_to_city!$A$2:$A$11,reference_province_to_city!$B$2:$B$11)</f>
        <v>Semarang</v>
      </c>
      <c r="M6880" s="15" t="s">
        <v>15</v>
      </c>
      <c r="N6880" s="15">
        <v>50111.0</v>
      </c>
      <c r="O6880" s="15">
        <f t="array" ref="O6880">_xlfn.XLOOKUP(M6880,reference_postal_code!$B$2:$B$11,reference_postal_code!$A$2:$A$11)</f>
        <v>50111</v>
      </c>
      <c r="P6880" s="15" t="s">
        <v>77</v>
      </c>
      <c r="Q6880" s="15" t="s">
        <v>3309</v>
      </c>
      <c r="R6880" s="15" t="s">
        <v>65</v>
      </c>
      <c r="S6880" s="15" t="s">
        <v>83</v>
      </c>
      <c r="T6880" s="15" t="s">
        <v>3310</v>
      </c>
      <c r="U6880" s="28">
        <v>485250.0</v>
      </c>
      <c r="V6880" s="15">
        <v>5.0</v>
      </c>
      <c r="W6880" s="31">
        <v>0.0</v>
      </c>
      <c r="X6880" s="28">
        <v>242625.0</v>
      </c>
    </row>
    <row r="6881" ht="15.75" customHeight="1">
      <c r="A6881" s="15">
        <v>772.0</v>
      </c>
      <c r="B6881" s="15" t="s">
        <v>8668</v>
      </c>
      <c r="C6881" s="18">
        <v>42765.0</v>
      </c>
      <c r="D6881" s="18">
        <v>42771.0</v>
      </c>
      <c r="E6881" s="18">
        <f t="shared" si="1"/>
        <v>42771</v>
      </c>
      <c r="F6881" s="15" t="s">
        <v>55</v>
      </c>
      <c r="G6881" s="15" t="s">
        <v>5052</v>
      </c>
      <c r="H6881" s="15" t="s">
        <v>5053</v>
      </c>
      <c r="I6881" s="15" t="s">
        <v>128</v>
      </c>
      <c r="J6881" s="15" t="s">
        <v>60</v>
      </c>
      <c r="K6881" s="15" t="s">
        <v>17</v>
      </c>
      <c r="L6881" s="15" t="str">
        <f t="array" ref="L6881">_xlfn.XLOOKUP(M6881,reference_province_to_city!$A$2:$A$11,reference_province_to_city!$B$2:$B$11)</f>
        <v>Semarang</v>
      </c>
      <c r="M6881" s="15" t="s">
        <v>15</v>
      </c>
      <c r="N6881" s="15">
        <v>50111.0</v>
      </c>
      <c r="O6881" s="15">
        <f t="array" ref="O6881">_xlfn.XLOOKUP(M6881,reference_postal_code!$B$2:$B$11,reference_postal_code!$A$2:$A$11)</f>
        <v>50111</v>
      </c>
      <c r="P6881" s="15" t="s">
        <v>77</v>
      </c>
      <c r="Q6881" s="15" t="s">
        <v>216</v>
      </c>
      <c r="R6881" s="15" t="s">
        <v>110</v>
      </c>
      <c r="S6881" s="15" t="s">
        <v>111</v>
      </c>
      <c r="T6881" s="15" t="s">
        <v>217</v>
      </c>
      <c r="U6881" s="28">
        <v>3105000.0</v>
      </c>
      <c r="V6881" s="15">
        <v>3.0</v>
      </c>
      <c r="W6881" s="31">
        <v>0.0</v>
      </c>
      <c r="X6881" s="28">
        <v>776250.0</v>
      </c>
    </row>
    <row r="6882" ht="15.75" customHeight="1">
      <c r="A6882" s="15">
        <v>776.0</v>
      </c>
      <c r="B6882" s="15" t="s">
        <v>8668</v>
      </c>
      <c r="C6882" s="18">
        <v>42765.0</v>
      </c>
      <c r="D6882" s="18">
        <v>42771.0</v>
      </c>
      <c r="E6882" s="18">
        <f t="shared" si="1"/>
        <v>42771</v>
      </c>
      <c r="F6882" s="15" t="s">
        <v>55</v>
      </c>
      <c r="G6882" s="15" t="s">
        <v>5052</v>
      </c>
      <c r="H6882" s="15" t="s">
        <v>5053</v>
      </c>
      <c r="I6882" s="15" t="s">
        <v>128</v>
      </c>
      <c r="J6882" s="15" t="s">
        <v>60</v>
      </c>
      <c r="K6882" s="15" t="s">
        <v>17</v>
      </c>
      <c r="L6882" s="15" t="str">
        <f t="array" ref="L6882">_xlfn.XLOOKUP(M6882,reference_province_to_city!$A$2:$A$11,reference_province_to_city!$B$2:$B$11)</f>
        <v>Semarang</v>
      </c>
      <c r="M6882" s="15" t="s">
        <v>15</v>
      </c>
      <c r="N6882" s="15">
        <v>50111.0</v>
      </c>
      <c r="O6882" s="15">
        <f t="array" ref="O6882">_xlfn.XLOOKUP(M6882,reference_postal_code!$B$2:$B$11,reference_postal_code!$A$2:$A$11)</f>
        <v>50111</v>
      </c>
      <c r="P6882" s="15" t="s">
        <v>77</v>
      </c>
      <c r="Q6882" s="15" t="s">
        <v>7155</v>
      </c>
      <c r="R6882" s="15" t="s">
        <v>106</v>
      </c>
      <c r="S6882" s="15" t="s">
        <v>139</v>
      </c>
      <c r="T6882" s="15" t="s">
        <v>7156</v>
      </c>
      <c r="U6882" s="28">
        <v>518700.0</v>
      </c>
      <c r="V6882" s="15">
        <v>7.0</v>
      </c>
      <c r="W6882" s="31">
        <v>0.0</v>
      </c>
      <c r="X6882" s="28">
        <v>217854.0</v>
      </c>
    </row>
    <row r="6883" ht="15.75" customHeight="1">
      <c r="A6883" s="15">
        <v>8271.0</v>
      </c>
      <c r="B6883" s="15" t="s">
        <v>8670</v>
      </c>
      <c r="C6883" s="18">
        <v>42765.0</v>
      </c>
      <c r="D6883" s="18">
        <v>42772.0</v>
      </c>
      <c r="E6883" s="18">
        <f t="shared" si="1"/>
        <v>42772</v>
      </c>
      <c r="F6883" s="15" t="s">
        <v>55</v>
      </c>
      <c r="G6883" s="15" t="s">
        <v>7459</v>
      </c>
      <c r="H6883" s="15" t="s">
        <v>7460</v>
      </c>
      <c r="I6883" s="15" t="s">
        <v>59</v>
      </c>
      <c r="J6883" s="15" t="s">
        <v>60</v>
      </c>
      <c r="K6883" s="15" t="s">
        <v>14</v>
      </c>
      <c r="L6883" s="15" t="str">
        <f t="array" ref="L6883">_xlfn.XLOOKUP(M6883,reference_province_to_city!$A$2:$A$11,reference_province_to_city!$B$2:$B$11)</f>
        <v>Bandung</v>
      </c>
      <c r="M6883" s="15" t="s">
        <v>12</v>
      </c>
      <c r="N6883" s="15">
        <v>40111.0</v>
      </c>
      <c r="O6883" s="15">
        <f t="array" ref="O6883">_xlfn.XLOOKUP(M6883,reference_postal_code!$B$2:$B$11,reference_postal_code!$A$2:$A$11)</f>
        <v>40111</v>
      </c>
      <c r="P6883" s="15" t="s">
        <v>117</v>
      </c>
      <c r="Q6883" s="15" t="s">
        <v>5839</v>
      </c>
      <c r="R6883" s="15" t="s">
        <v>65</v>
      </c>
      <c r="S6883" s="15" t="s">
        <v>93</v>
      </c>
      <c r="T6883" s="15" t="s">
        <v>5840</v>
      </c>
      <c r="U6883" s="28">
        <v>140160.0</v>
      </c>
      <c r="V6883" s="15">
        <v>2.0</v>
      </c>
      <c r="W6883" s="31">
        <v>0.2</v>
      </c>
      <c r="X6883" s="28">
        <v>47304.0</v>
      </c>
    </row>
    <row r="6884" ht="15.75" customHeight="1">
      <c r="A6884" s="15">
        <v>4145.0</v>
      </c>
      <c r="B6884" s="15" t="s">
        <v>8672</v>
      </c>
      <c r="C6884" s="18">
        <v>42765.0</v>
      </c>
      <c r="D6884" s="18">
        <v>42772.0</v>
      </c>
      <c r="E6884" s="18">
        <f t="shared" si="1"/>
        <v>42772</v>
      </c>
      <c r="F6884" s="15" t="s">
        <v>55</v>
      </c>
      <c r="G6884" s="15" t="s">
        <v>3641</v>
      </c>
      <c r="H6884" s="15" t="s">
        <v>3642</v>
      </c>
      <c r="I6884" s="15" t="s">
        <v>76</v>
      </c>
      <c r="J6884" s="15" t="s">
        <v>60</v>
      </c>
      <c r="K6884" s="15" t="s">
        <v>2048</v>
      </c>
      <c r="L6884" s="15" t="str">
        <f t="array" ref="L6884">_xlfn.XLOOKUP(M6884,reference_province_to_city!$A$2:$A$11,reference_province_to_city!$B$2:$B$11)</f>
        <v>Balikpapan</v>
      </c>
      <c r="M6884" s="15" t="s">
        <v>21</v>
      </c>
      <c r="N6884" s="15">
        <v>76114.0</v>
      </c>
      <c r="O6884" s="15">
        <f t="array" ref="O6884">_xlfn.XLOOKUP(M6884,reference_postal_code!$B$2:$B$11,reference_postal_code!$A$2:$A$11)</f>
        <v>76114</v>
      </c>
      <c r="P6884" s="15" t="s">
        <v>166</v>
      </c>
      <c r="Q6884" s="15" t="s">
        <v>8232</v>
      </c>
      <c r="R6884" s="15" t="s">
        <v>65</v>
      </c>
      <c r="S6884" s="15" t="s">
        <v>93</v>
      </c>
      <c r="T6884" s="15" t="s">
        <v>8233</v>
      </c>
      <c r="U6884" s="28">
        <v>132300.0</v>
      </c>
      <c r="V6884" s="15">
        <v>3.0</v>
      </c>
      <c r="W6884" s="31">
        <v>0.0</v>
      </c>
      <c r="X6884" s="28">
        <v>35721.0</v>
      </c>
    </row>
    <row r="6885" ht="15.75" customHeight="1">
      <c r="A6885" s="15">
        <v>8269.0</v>
      </c>
      <c r="B6885" s="15" t="s">
        <v>8670</v>
      </c>
      <c r="C6885" s="18">
        <v>42765.0</v>
      </c>
      <c r="D6885" s="18">
        <v>42772.0</v>
      </c>
      <c r="E6885" s="18">
        <f t="shared" si="1"/>
        <v>42772</v>
      </c>
      <c r="F6885" s="15" t="s">
        <v>55</v>
      </c>
      <c r="G6885" s="15" t="s">
        <v>7459</v>
      </c>
      <c r="H6885" s="15" t="s">
        <v>7460</v>
      </c>
      <c r="I6885" s="15" t="s">
        <v>59</v>
      </c>
      <c r="J6885" s="15" t="s">
        <v>60</v>
      </c>
      <c r="K6885" s="15" t="s">
        <v>14</v>
      </c>
      <c r="L6885" s="15" t="str">
        <f t="array" ref="L6885">_xlfn.XLOOKUP(M6885,reference_province_to_city!$A$2:$A$11,reference_province_to_city!$B$2:$B$11)</f>
        <v>Bandung</v>
      </c>
      <c r="M6885" s="15" t="s">
        <v>12</v>
      </c>
      <c r="N6885" s="15">
        <v>40111.0</v>
      </c>
      <c r="O6885" s="15">
        <f t="array" ref="O6885">_xlfn.XLOOKUP(M6885,reference_postal_code!$B$2:$B$11,reference_postal_code!$A$2:$A$11)</f>
        <v>40111</v>
      </c>
      <c r="P6885" s="15" t="s">
        <v>117</v>
      </c>
      <c r="Q6885" s="15" t="s">
        <v>5851</v>
      </c>
      <c r="R6885" s="15" t="s">
        <v>65</v>
      </c>
      <c r="S6885" s="15" t="s">
        <v>226</v>
      </c>
      <c r="T6885" s="15" t="s">
        <v>5852</v>
      </c>
      <c r="U6885" s="28">
        <v>475200.0</v>
      </c>
      <c r="V6885" s="15">
        <v>4.0</v>
      </c>
      <c r="W6885" s="31">
        <v>0.2</v>
      </c>
      <c r="X6885" s="28">
        <v>41580.0</v>
      </c>
    </row>
    <row r="6886" ht="15.75" customHeight="1">
      <c r="A6886" s="15">
        <v>8270.0</v>
      </c>
      <c r="B6886" s="15" t="s">
        <v>8670</v>
      </c>
      <c r="C6886" s="18">
        <v>42765.0</v>
      </c>
      <c r="D6886" s="18">
        <v>42772.0</v>
      </c>
      <c r="E6886" s="18">
        <f t="shared" si="1"/>
        <v>42772</v>
      </c>
      <c r="F6886" s="15" t="s">
        <v>55</v>
      </c>
      <c r="G6886" s="15" t="s">
        <v>7459</v>
      </c>
      <c r="H6886" s="15" t="s">
        <v>7460</v>
      </c>
      <c r="I6886" s="15" t="s">
        <v>59</v>
      </c>
      <c r="J6886" s="15" t="s">
        <v>60</v>
      </c>
      <c r="K6886" s="15" t="s">
        <v>14</v>
      </c>
      <c r="L6886" s="15" t="str">
        <f t="array" ref="L6886">_xlfn.XLOOKUP(M6886,reference_province_to_city!$A$2:$A$11,reference_province_to_city!$B$2:$B$11)</f>
        <v>Bandung</v>
      </c>
      <c r="M6886" s="15" t="s">
        <v>12</v>
      </c>
      <c r="N6886" s="15">
        <v>40111.0</v>
      </c>
      <c r="O6886" s="15">
        <f t="array" ref="O6886">_xlfn.XLOOKUP(M6886,reference_postal_code!$B$2:$B$11,reference_postal_code!$A$2:$A$11)</f>
        <v>40111</v>
      </c>
      <c r="P6886" s="15" t="s">
        <v>117</v>
      </c>
      <c r="Q6886" s="15" t="s">
        <v>4178</v>
      </c>
      <c r="R6886" s="15" t="s">
        <v>110</v>
      </c>
      <c r="S6886" s="15" t="s">
        <v>111</v>
      </c>
      <c r="T6886" s="15" t="s">
        <v>4179</v>
      </c>
      <c r="U6886" s="28">
        <v>3.004752E7</v>
      </c>
      <c r="V6886" s="15">
        <v>4.0</v>
      </c>
      <c r="W6886" s="31">
        <v>0.2</v>
      </c>
      <c r="X6886" s="28">
        <v>3755940.0</v>
      </c>
    </row>
    <row r="6887" ht="15.75" customHeight="1">
      <c r="A6887" s="15">
        <v>4146.0</v>
      </c>
      <c r="B6887" s="15" t="s">
        <v>8672</v>
      </c>
      <c r="C6887" s="18">
        <v>42765.0</v>
      </c>
      <c r="D6887" s="18">
        <v>42772.0</v>
      </c>
      <c r="E6887" s="18">
        <f t="shared" si="1"/>
        <v>42772</v>
      </c>
      <c r="F6887" s="15" t="s">
        <v>55</v>
      </c>
      <c r="G6887" s="15" t="s">
        <v>3641</v>
      </c>
      <c r="H6887" s="15" t="s">
        <v>3642</v>
      </c>
      <c r="I6887" s="15" t="s">
        <v>76</v>
      </c>
      <c r="J6887" s="15" t="s">
        <v>60</v>
      </c>
      <c r="K6887" s="15" t="s">
        <v>31</v>
      </c>
      <c r="L6887" s="15" t="str">
        <f t="array" ref="L6887">_xlfn.XLOOKUP(M6887,reference_province_to_city!$A$2:$A$11,reference_province_to_city!$B$2:$B$11)</f>
        <v>Balikpapan</v>
      </c>
      <c r="M6887" s="15" t="s">
        <v>21</v>
      </c>
      <c r="N6887" s="15">
        <v>76114.0</v>
      </c>
      <c r="O6887" s="15">
        <f t="array" ref="O6887">_xlfn.XLOOKUP(M6887,reference_postal_code!$B$2:$B$11,reference_postal_code!$A$2:$A$11)</f>
        <v>76114</v>
      </c>
      <c r="P6887" s="15" t="s">
        <v>166</v>
      </c>
      <c r="Q6887" s="15" t="s">
        <v>527</v>
      </c>
      <c r="R6887" s="15" t="s">
        <v>106</v>
      </c>
      <c r="S6887" s="15" t="s">
        <v>107</v>
      </c>
      <c r="T6887" s="15" t="s">
        <v>528</v>
      </c>
      <c r="U6887" s="28">
        <v>1811760.0</v>
      </c>
      <c r="V6887" s="15">
        <v>1.0</v>
      </c>
      <c r="W6887" s="31">
        <v>0.2</v>
      </c>
      <c r="X6887" s="28">
        <v>-203823.0</v>
      </c>
    </row>
    <row r="6888" ht="15.75" customHeight="1">
      <c r="A6888" s="15">
        <v>4144.0</v>
      </c>
      <c r="B6888" s="15" t="s">
        <v>8672</v>
      </c>
      <c r="C6888" s="18">
        <v>42765.0</v>
      </c>
      <c r="D6888" s="18">
        <v>42772.0</v>
      </c>
      <c r="E6888" s="18">
        <f t="shared" si="1"/>
        <v>42772</v>
      </c>
      <c r="F6888" s="15" t="s">
        <v>55</v>
      </c>
      <c r="G6888" s="15" t="s">
        <v>3641</v>
      </c>
      <c r="H6888" s="15" t="s">
        <v>3642</v>
      </c>
      <c r="I6888" s="15" t="s">
        <v>76</v>
      </c>
      <c r="J6888" s="15" t="s">
        <v>60</v>
      </c>
      <c r="K6888" s="15" t="s">
        <v>31</v>
      </c>
      <c r="L6888" s="15" t="str">
        <f t="array" ref="L6888">_xlfn.XLOOKUP(M6888,reference_province_to_city!$A$2:$A$11,reference_province_to_city!$B$2:$B$11)</f>
        <v>Balikpapan</v>
      </c>
      <c r="M6888" s="15" t="s">
        <v>21</v>
      </c>
      <c r="N6888" s="15">
        <v>76114.0</v>
      </c>
      <c r="O6888" s="15">
        <f t="array" ref="O6888">_xlfn.XLOOKUP(M6888,reference_postal_code!$B$2:$B$11,reference_postal_code!$A$2:$A$11)</f>
        <v>76114</v>
      </c>
      <c r="P6888" s="15" t="s">
        <v>166</v>
      </c>
      <c r="Q6888" s="15" t="s">
        <v>6479</v>
      </c>
      <c r="R6888" s="15" t="s">
        <v>65</v>
      </c>
      <c r="S6888" s="15" t="s">
        <v>93</v>
      </c>
      <c r="T6888" s="15" t="s">
        <v>6480</v>
      </c>
      <c r="U6888" s="28">
        <v>191100.0</v>
      </c>
      <c r="V6888" s="15">
        <v>7.0</v>
      </c>
      <c r="W6888" s="31">
        <v>0.0</v>
      </c>
      <c r="X6888" s="28">
        <v>85995.0</v>
      </c>
    </row>
    <row r="6889" ht="15.75" customHeight="1">
      <c r="A6889" s="15">
        <v>5485.0</v>
      </c>
      <c r="B6889" s="15" t="s">
        <v>8673</v>
      </c>
      <c r="C6889" s="18">
        <v>42765.0</v>
      </c>
      <c r="D6889" s="18">
        <v>42770.0</v>
      </c>
      <c r="E6889" s="18">
        <f t="shared" si="1"/>
        <v>42770</v>
      </c>
      <c r="F6889" s="15" t="s">
        <v>55</v>
      </c>
      <c r="G6889" s="15" t="s">
        <v>1442</v>
      </c>
      <c r="H6889" s="15" t="s">
        <v>1443</v>
      </c>
      <c r="I6889" s="15" t="s">
        <v>59</v>
      </c>
      <c r="J6889" s="15" t="s">
        <v>60</v>
      </c>
      <c r="K6889" s="15" t="s">
        <v>22</v>
      </c>
      <c r="L6889" s="15" t="str">
        <f t="array" ref="L6889">_xlfn.XLOOKUP(M6889,reference_province_to_city!$A$2:$A$11,reference_province_to_city!$B$2:$B$11)</f>
        <v>Surabaya</v>
      </c>
      <c r="M6889" s="15" t="s">
        <v>20</v>
      </c>
      <c r="N6889" s="15">
        <v>60231.0</v>
      </c>
      <c r="O6889" s="15">
        <f t="array" ref="O6889">_xlfn.XLOOKUP(M6889,reference_postal_code!$B$2:$B$11,reference_postal_code!$A$2:$A$11)</f>
        <v>60231</v>
      </c>
      <c r="P6889" s="15" t="s">
        <v>166</v>
      </c>
      <c r="Q6889" s="15" t="s">
        <v>6799</v>
      </c>
      <c r="R6889" s="15" t="s">
        <v>106</v>
      </c>
      <c r="S6889" s="15" t="s">
        <v>107</v>
      </c>
      <c r="T6889" s="15" t="s">
        <v>6800</v>
      </c>
      <c r="U6889" s="28">
        <v>6287040.0</v>
      </c>
      <c r="V6889" s="15">
        <v>4.0</v>
      </c>
      <c r="W6889" s="31">
        <v>0.2</v>
      </c>
      <c r="X6889" s="28">
        <v>-1021644.0</v>
      </c>
    </row>
    <row r="6890" ht="15.75" customHeight="1">
      <c r="A6890" s="15">
        <v>774.0</v>
      </c>
      <c r="B6890" s="15" t="s">
        <v>8668</v>
      </c>
      <c r="C6890" s="18">
        <v>42765.0</v>
      </c>
      <c r="D6890" s="18">
        <v>42771.0</v>
      </c>
      <c r="E6890" s="18">
        <f t="shared" si="1"/>
        <v>42771</v>
      </c>
      <c r="F6890" s="15" t="s">
        <v>55</v>
      </c>
      <c r="G6890" s="15" t="s">
        <v>5052</v>
      </c>
      <c r="H6890" s="15" t="s">
        <v>5053</v>
      </c>
      <c r="I6890" s="15" t="s">
        <v>128</v>
      </c>
      <c r="J6890" s="15" t="s">
        <v>60</v>
      </c>
      <c r="K6890" s="15" t="s">
        <v>17</v>
      </c>
      <c r="L6890" s="15" t="str">
        <f t="array" ref="L6890">_xlfn.XLOOKUP(M6890,reference_province_to_city!$A$2:$A$11,reference_province_to_city!$B$2:$B$11)</f>
        <v>Semarang</v>
      </c>
      <c r="M6890" s="15" t="s">
        <v>15</v>
      </c>
      <c r="N6890" s="15">
        <v>50111.0</v>
      </c>
      <c r="O6890" s="15">
        <f t="array" ref="O6890">_xlfn.XLOOKUP(M6890,reference_postal_code!$B$2:$B$11,reference_postal_code!$A$2:$A$11)</f>
        <v>50111</v>
      </c>
      <c r="P6890" s="15" t="s">
        <v>77</v>
      </c>
      <c r="Q6890" s="15" t="s">
        <v>1883</v>
      </c>
      <c r="R6890" s="15" t="s">
        <v>65</v>
      </c>
      <c r="S6890" s="15" t="s">
        <v>83</v>
      </c>
      <c r="T6890" s="15" t="s">
        <v>1884</v>
      </c>
      <c r="U6890" s="28">
        <v>115650.0</v>
      </c>
      <c r="V6890" s="15">
        <v>1.0</v>
      </c>
      <c r="W6890" s="31">
        <v>0.0</v>
      </c>
      <c r="X6890" s="28">
        <v>52042.0</v>
      </c>
    </row>
    <row r="6891" ht="15.75" customHeight="1">
      <c r="A6891" s="15">
        <v>133.0</v>
      </c>
      <c r="B6891" s="15" t="s">
        <v>8674</v>
      </c>
      <c r="C6891" s="18">
        <v>42768.0</v>
      </c>
      <c r="D6891" s="18">
        <v>42771.0</v>
      </c>
      <c r="E6891" s="18">
        <f t="shared" si="1"/>
        <v>42771</v>
      </c>
      <c r="F6891" s="15" t="s">
        <v>125</v>
      </c>
      <c r="G6891" s="15" t="s">
        <v>2766</v>
      </c>
      <c r="H6891" s="15" t="s">
        <v>2767</v>
      </c>
      <c r="I6891" s="15" t="s">
        <v>128</v>
      </c>
      <c r="J6891" s="15" t="s">
        <v>60</v>
      </c>
      <c r="K6891" s="15" t="s">
        <v>14</v>
      </c>
      <c r="L6891" s="15" t="str">
        <f t="array" ref="L6891">_xlfn.XLOOKUP(M6891,reference_province_to_city!$A$2:$A$11,reference_province_to_city!$B$2:$B$11)</f>
        <v>Bandung</v>
      </c>
      <c r="M6891" s="15" t="s">
        <v>12</v>
      </c>
      <c r="N6891" s="15">
        <v>40111.0</v>
      </c>
      <c r="O6891" s="15">
        <f t="array" ref="O6891">_xlfn.XLOOKUP(M6891,reference_postal_code!$B$2:$B$11,reference_postal_code!$A$2:$A$11)</f>
        <v>40111</v>
      </c>
      <c r="P6891" s="15" t="s">
        <v>117</v>
      </c>
      <c r="Q6891" s="15" t="s">
        <v>1210</v>
      </c>
      <c r="R6891" s="15" t="s">
        <v>65</v>
      </c>
      <c r="S6891" s="15" t="s">
        <v>103</v>
      </c>
      <c r="T6891" s="15" t="s">
        <v>1211</v>
      </c>
      <c r="U6891" s="28">
        <v>321840.0</v>
      </c>
      <c r="V6891" s="15">
        <v>9.0</v>
      </c>
      <c r="W6891" s="31">
        <v>0.2</v>
      </c>
      <c r="X6891" s="28">
        <v>104598.0</v>
      </c>
    </row>
    <row r="6892" ht="15.75" customHeight="1">
      <c r="A6892" s="15">
        <v>8748.0</v>
      </c>
      <c r="B6892" s="15" t="s">
        <v>8675</v>
      </c>
      <c r="C6892" s="18">
        <v>42768.0</v>
      </c>
      <c r="D6892" s="18">
        <v>42773.0</v>
      </c>
      <c r="E6892" s="18">
        <f t="shared" si="1"/>
        <v>42773</v>
      </c>
      <c r="F6892" s="15" t="s">
        <v>55</v>
      </c>
      <c r="G6892" s="15" t="s">
        <v>6837</v>
      </c>
      <c r="H6892" s="15" t="s">
        <v>6838</v>
      </c>
      <c r="I6892" s="15" t="s">
        <v>128</v>
      </c>
      <c r="J6892" s="15" t="s">
        <v>60</v>
      </c>
      <c r="K6892" s="15" t="s">
        <v>19</v>
      </c>
      <c r="L6892" s="15" t="str">
        <f t="array" ref="L6892">_xlfn.XLOOKUP(M6892,reference_province_to_city!$A$2:$A$11,reference_province_to_city!$B$2:$B$11)</f>
        <v>Yogyakarta</v>
      </c>
      <c r="M6892" s="15" t="s">
        <v>18</v>
      </c>
      <c r="N6892" s="15">
        <v>55111.0</v>
      </c>
      <c r="O6892" s="15">
        <f t="array" ref="O6892">_xlfn.XLOOKUP(M6892,reference_postal_code!$B$2:$B$11,reference_postal_code!$A$2:$A$11)</f>
        <v>55111</v>
      </c>
      <c r="P6892" s="15" t="s">
        <v>77</v>
      </c>
      <c r="Q6892" s="15" t="s">
        <v>1259</v>
      </c>
      <c r="R6892" s="15" t="s">
        <v>65</v>
      </c>
      <c r="S6892" s="15" t="s">
        <v>83</v>
      </c>
      <c r="T6892" s="15" t="s">
        <v>1260</v>
      </c>
      <c r="U6892" s="28">
        <v>464400.0</v>
      </c>
      <c r="V6892" s="15">
        <v>2.0</v>
      </c>
      <c r="W6892" s="31">
        <v>0.2</v>
      </c>
      <c r="X6892" s="28">
        <v>150930.0</v>
      </c>
    </row>
    <row r="6893" ht="15.75" customHeight="1">
      <c r="A6893" s="15">
        <v>5147.0</v>
      </c>
      <c r="B6893" s="15" t="s">
        <v>8676</v>
      </c>
      <c r="C6893" s="18">
        <v>42768.0</v>
      </c>
      <c r="D6893" s="18">
        <v>42773.0</v>
      </c>
      <c r="E6893" s="18">
        <f t="shared" si="1"/>
        <v>42773</v>
      </c>
      <c r="F6893" s="15" t="s">
        <v>55</v>
      </c>
      <c r="G6893" s="15" t="s">
        <v>1232</v>
      </c>
      <c r="H6893" s="15" t="s">
        <v>1233</v>
      </c>
      <c r="I6893" s="15" t="s">
        <v>59</v>
      </c>
      <c r="J6893" s="15" t="s">
        <v>60</v>
      </c>
      <c r="K6893" s="15" t="s">
        <v>22</v>
      </c>
      <c r="L6893" s="15" t="str">
        <f t="array" ref="L6893">_xlfn.XLOOKUP(M6893,reference_province_to_city!$A$2:$A$11,reference_province_to_city!$B$2:$B$11)</f>
        <v>Surabaya</v>
      </c>
      <c r="M6893" s="15" t="s">
        <v>20</v>
      </c>
      <c r="N6893" s="15">
        <v>60231.0</v>
      </c>
      <c r="O6893" s="15">
        <f t="array" ref="O6893">_xlfn.XLOOKUP(M6893,reference_postal_code!$B$2:$B$11,reference_postal_code!$A$2:$A$11)</f>
        <v>60231</v>
      </c>
      <c r="P6893" s="15" t="s">
        <v>166</v>
      </c>
      <c r="Q6893" s="15" t="s">
        <v>8470</v>
      </c>
      <c r="R6893" s="15" t="s">
        <v>65</v>
      </c>
      <c r="S6893" s="15" t="s">
        <v>222</v>
      </c>
      <c r="T6893" s="15" t="s">
        <v>8471</v>
      </c>
      <c r="U6893" s="28">
        <v>702000.0</v>
      </c>
      <c r="V6893" s="15">
        <v>4.0</v>
      </c>
      <c r="W6893" s="31">
        <v>0.0</v>
      </c>
      <c r="X6893" s="28">
        <v>245700.0</v>
      </c>
    </row>
    <row r="6894" ht="15.75" customHeight="1">
      <c r="A6894" s="15">
        <v>8749.0</v>
      </c>
      <c r="B6894" s="15" t="s">
        <v>8675</v>
      </c>
      <c r="C6894" s="18">
        <v>42768.0</v>
      </c>
      <c r="D6894" s="18">
        <v>42773.0</v>
      </c>
      <c r="E6894" s="18">
        <f t="shared" si="1"/>
        <v>42773</v>
      </c>
      <c r="F6894" s="15" t="s">
        <v>55</v>
      </c>
      <c r="G6894" s="15" t="s">
        <v>6837</v>
      </c>
      <c r="H6894" s="15" t="s">
        <v>6838</v>
      </c>
      <c r="I6894" s="15" t="s">
        <v>128</v>
      </c>
      <c r="J6894" s="15" t="s">
        <v>60</v>
      </c>
      <c r="K6894" s="15" t="s">
        <v>19</v>
      </c>
      <c r="L6894" s="15" t="str">
        <f t="array" ref="L6894">_xlfn.XLOOKUP(M6894,reference_province_to_city!$A$2:$A$11,reference_province_to_city!$B$2:$B$11)</f>
        <v>Yogyakarta</v>
      </c>
      <c r="M6894" s="15" t="s">
        <v>18</v>
      </c>
      <c r="N6894" s="15">
        <v>55111.0</v>
      </c>
      <c r="O6894" s="15">
        <f t="array" ref="O6894">_xlfn.XLOOKUP(M6894,reference_postal_code!$B$2:$B$11,reference_postal_code!$A$2:$A$11)</f>
        <v>55111</v>
      </c>
      <c r="P6894" s="15" t="s">
        <v>77</v>
      </c>
      <c r="Q6894" s="15" t="s">
        <v>8677</v>
      </c>
      <c r="R6894" s="15" t="s">
        <v>110</v>
      </c>
      <c r="S6894" s="15" t="s">
        <v>668</v>
      </c>
      <c r="T6894" s="15" t="s">
        <v>8678</v>
      </c>
      <c r="U6894" s="28">
        <v>3599760.0</v>
      </c>
      <c r="V6894" s="15">
        <v>2.0</v>
      </c>
      <c r="W6894" s="31">
        <v>0.2</v>
      </c>
      <c r="X6894" s="28">
        <v>584961.0</v>
      </c>
    </row>
    <row r="6895" ht="15.75" customHeight="1">
      <c r="A6895" s="15">
        <v>131.0</v>
      </c>
      <c r="B6895" s="15" t="s">
        <v>8674</v>
      </c>
      <c r="C6895" s="18">
        <v>42768.0</v>
      </c>
      <c r="D6895" s="18">
        <v>42771.0</v>
      </c>
      <c r="E6895" s="18">
        <f t="shared" si="1"/>
        <v>42771</v>
      </c>
      <c r="F6895" s="15" t="s">
        <v>125</v>
      </c>
      <c r="G6895" s="15" t="s">
        <v>2766</v>
      </c>
      <c r="H6895" s="15" t="s">
        <v>2767</v>
      </c>
      <c r="I6895" s="15" t="s">
        <v>128</v>
      </c>
      <c r="J6895" s="15" t="s">
        <v>60</v>
      </c>
      <c r="K6895" s="15" t="s">
        <v>14</v>
      </c>
      <c r="L6895" s="15" t="str">
        <f t="array" ref="L6895">_xlfn.XLOOKUP(M6895,reference_province_to_city!$A$2:$A$11,reference_province_to_city!$B$2:$B$11)</f>
        <v>Bandung</v>
      </c>
      <c r="M6895" s="15" t="s">
        <v>12</v>
      </c>
      <c r="N6895" s="15">
        <v>40111.0</v>
      </c>
      <c r="O6895" s="15">
        <f t="array" ref="O6895">_xlfn.XLOOKUP(M6895,reference_postal_code!$B$2:$B$11,reference_postal_code!$A$2:$A$11)</f>
        <v>40111</v>
      </c>
      <c r="P6895" s="15" t="s">
        <v>117</v>
      </c>
      <c r="Q6895" s="15" t="s">
        <v>6764</v>
      </c>
      <c r="R6895" s="15" t="s">
        <v>110</v>
      </c>
      <c r="S6895" s="15" t="s">
        <v>111</v>
      </c>
      <c r="T6895" s="15" t="s">
        <v>6765</v>
      </c>
      <c r="U6895" s="28">
        <v>899550.0</v>
      </c>
      <c r="V6895" s="15">
        <v>5.0</v>
      </c>
      <c r="W6895" s="31">
        <v>0.4</v>
      </c>
      <c r="X6895" s="28">
        <v>-179910.0</v>
      </c>
    </row>
    <row r="6896" ht="15.75" customHeight="1">
      <c r="A6896" s="15">
        <v>5145.0</v>
      </c>
      <c r="B6896" s="15" t="s">
        <v>8676</v>
      </c>
      <c r="C6896" s="18">
        <v>42768.0</v>
      </c>
      <c r="D6896" s="18">
        <v>42773.0</v>
      </c>
      <c r="E6896" s="18">
        <f t="shared" si="1"/>
        <v>42773</v>
      </c>
      <c r="F6896" s="15" t="s">
        <v>55</v>
      </c>
      <c r="G6896" s="15" t="s">
        <v>1232</v>
      </c>
      <c r="H6896" s="15" t="s">
        <v>1233</v>
      </c>
      <c r="I6896" s="15" t="s">
        <v>59</v>
      </c>
      <c r="J6896" s="15" t="s">
        <v>60</v>
      </c>
      <c r="K6896" s="15" t="s">
        <v>22</v>
      </c>
      <c r="L6896" s="15" t="str">
        <f t="array" ref="L6896">_xlfn.XLOOKUP(M6896,reference_province_to_city!$A$2:$A$11,reference_province_to_city!$B$2:$B$11)</f>
        <v>Surabaya</v>
      </c>
      <c r="M6896" s="15" t="s">
        <v>20</v>
      </c>
      <c r="N6896" s="15">
        <v>60231.0</v>
      </c>
      <c r="O6896" s="15">
        <f t="array" ref="O6896">_xlfn.XLOOKUP(M6896,reference_postal_code!$B$2:$B$11,reference_postal_code!$A$2:$A$11)</f>
        <v>60231</v>
      </c>
      <c r="P6896" s="15" t="s">
        <v>166</v>
      </c>
      <c r="Q6896" s="15" t="s">
        <v>2183</v>
      </c>
      <c r="R6896" s="15" t="s">
        <v>106</v>
      </c>
      <c r="S6896" s="15" t="s">
        <v>139</v>
      </c>
      <c r="T6896" s="15" t="s">
        <v>2184</v>
      </c>
      <c r="U6896" s="28">
        <v>1293900.0</v>
      </c>
      <c r="V6896" s="15">
        <v>2.0</v>
      </c>
      <c r="W6896" s="31">
        <v>0.0</v>
      </c>
      <c r="X6896" s="28">
        <v>439926.0</v>
      </c>
    </row>
    <row r="6897" ht="15.75" customHeight="1">
      <c r="A6897" s="15">
        <v>5146.0</v>
      </c>
      <c r="B6897" s="15" t="s">
        <v>8676</v>
      </c>
      <c r="C6897" s="18">
        <v>42768.0</v>
      </c>
      <c r="D6897" s="18">
        <v>42773.0</v>
      </c>
      <c r="E6897" s="18">
        <f t="shared" si="1"/>
        <v>42773</v>
      </c>
      <c r="F6897" s="15" t="s">
        <v>55</v>
      </c>
      <c r="G6897" s="15" t="s">
        <v>1232</v>
      </c>
      <c r="H6897" s="15" t="s">
        <v>1233</v>
      </c>
      <c r="I6897" s="15" t="s">
        <v>59</v>
      </c>
      <c r="J6897" s="15" t="s">
        <v>60</v>
      </c>
      <c r="K6897" s="15" t="s">
        <v>22</v>
      </c>
      <c r="L6897" s="15" t="str">
        <f t="array" ref="L6897">_xlfn.XLOOKUP(M6897,reference_province_to_city!$A$2:$A$11,reference_province_to_city!$B$2:$B$11)</f>
        <v>Surabaya</v>
      </c>
      <c r="M6897" s="15" t="s">
        <v>20</v>
      </c>
      <c r="N6897" s="15">
        <v>60231.0</v>
      </c>
      <c r="O6897" s="15">
        <f t="array" ref="O6897">_xlfn.XLOOKUP(M6897,reference_postal_code!$B$2:$B$11,reference_postal_code!$A$2:$A$11)</f>
        <v>60231</v>
      </c>
      <c r="P6897" s="15" t="s">
        <v>166</v>
      </c>
      <c r="Q6897" s="15" t="s">
        <v>3780</v>
      </c>
      <c r="R6897" s="15" t="s">
        <v>65</v>
      </c>
      <c r="S6897" s="15" t="s">
        <v>87</v>
      </c>
      <c r="T6897" s="15" t="s">
        <v>3781</v>
      </c>
      <c r="U6897" s="28">
        <v>2085600.0</v>
      </c>
      <c r="V6897" s="15">
        <v>4.0</v>
      </c>
      <c r="W6897" s="31">
        <v>0.0</v>
      </c>
      <c r="X6897" s="28">
        <v>583968.0</v>
      </c>
    </row>
    <row r="6898" ht="15.75" customHeight="1">
      <c r="A6898" s="15">
        <v>8747.0</v>
      </c>
      <c r="B6898" s="15" t="s">
        <v>8675</v>
      </c>
      <c r="C6898" s="18">
        <v>42768.0</v>
      </c>
      <c r="D6898" s="18">
        <v>42773.0</v>
      </c>
      <c r="E6898" s="18">
        <f t="shared" si="1"/>
        <v>42773</v>
      </c>
      <c r="F6898" s="15" t="s">
        <v>55</v>
      </c>
      <c r="G6898" s="15" t="s">
        <v>6837</v>
      </c>
      <c r="H6898" s="15" t="s">
        <v>6838</v>
      </c>
      <c r="I6898" s="15" t="s">
        <v>128</v>
      </c>
      <c r="J6898" s="15" t="s">
        <v>60</v>
      </c>
      <c r="K6898" s="15" t="s">
        <v>19</v>
      </c>
      <c r="L6898" s="15" t="str">
        <f t="array" ref="L6898">_xlfn.XLOOKUP(M6898,reference_province_to_city!$A$2:$A$11,reference_province_to_city!$B$2:$B$11)</f>
        <v>Yogyakarta</v>
      </c>
      <c r="M6898" s="15" t="s">
        <v>18</v>
      </c>
      <c r="N6898" s="15">
        <v>55111.0</v>
      </c>
      <c r="O6898" s="15">
        <f t="array" ref="O6898">_xlfn.XLOOKUP(M6898,reference_postal_code!$B$2:$B$11,reference_postal_code!$A$2:$A$11)</f>
        <v>55111</v>
      </c>
      <c r="P6898" s="15" t="s">
        <v>77</v>
      </c>
      <c r="Q6898" s="15" t="s">
        <v>5610</v>
      </c>
      <c r="R6898" s="15" t="s">
        <v>106</v>
      </c>
      <c r="S6898" s="15" t="s">
        <v>139</v>
      </c>
      <c r="T6898" s="15" t="s">
        <v>5611</v>
      </c>
      <c r="U6898" s="28">
        <v>3158700.0</v>
      </c>
      <c r="V6898" s="15">
        <v>2.0</v>
      </c>
      <c r="W6898" s="31">
        <v>0.0</v>
      </c>
      <c r="X6898" s="28">
        <v>189522.0</v>
      </c>
    </row>
    <row r="6899" ht="15.75" customHeight="1">
      <c r="A6899" s="15">
        <v>132.0</v>
      </c>
      <c r="B6899" s="15" t="s">
        <v>8674</v>
      </c>
      <c r="C6899" s="18">
        <v>42768.0</v>
      </c>
      <c r="D6899" s="18"/>
      <c r="E6899" s="18">
        <f t="shared" si="1"/>
        <v>42771</v>
      </c>
      <c r="F6899" s="15" t="s">
        <v>125</v>
      </c>
      <c r="G6899" s="15" t="s">
        <v>2766</v>
      </c>
      <c r="H6899" s="15" t="s">
        <v>2767</v>
      </c>
      <c r="I6899" s="15" t="s">
        <v>128</v>
      </c>
      <c r="J6899" s="15" t="s">
        <v>60</v>
      </c>
      <c r="L6899" s="15" t="str">
        <f t="array" ref="L6899">_xlfn.XLOOKUP(M6899,reference_province_to_city!$A$2:$A$11,reference_province_to_city!$B$2:$B$11)</f>
        <v>Bandung</v>
      </c>
      <c r="M6899" s="15" t="s">
        <v>12</v>
      </c>
      <c r="N6899" s="15">
        <v>40111.0</v>
      </c>
      <c r="O6899" s="15">
        <f t="array" ref="O6899">_xlfn.XLOOKUP(M6899,reference_postal_code!$B$2:$B$11,reference_postal_code!$A$2:$A$11)</f>
        <v>40111</v>
      </c>
      <c r="P6899" s="15" t="s">
        <v>117</v>
      </c>
      <c r="Q6899" s="15" t="s">
        <v>2478</v>
      </c>
      <c r="R6899" s="15" t="s">
        <v>65</v>
      </c>
      <c r="S6899" s="15" t="s">
        <v>66</v>
      </c>
      <c r="T6899" s="15" t="s">
        <v>2479</v>
      </c>
      <c r="U6899" s="28">
        <v>1174560.0</v>
      </c>
      <c r="V6899" s="15">
        <v>2.0</v>
      </c>
      <c r="W6899" s="31">
        <v>0.2</v>
      </c>
      <c r="X6899" s="28">
        <v>440460.0</v>
      </c>
    </row>
    <row r="6900" ht="15.75" customHeight="1">
      <c r="A6900" s="15">
        <v>1321.0</v>
      </c>
      <c r="B6900" s="15" t="s">
        <v>8679</v>
      </c>
      <c r="C6900" s="18">
        <v>42769.0</v>
      </c>
      <c r="D6900" s="18">
        <v>42774.0</v>
      </c>
      <c r="E6900" s="18">
        <f t="shared" si="1"/>
        <v>42774</v>
      </c>
      <c r="F6900" s="15" t="s">
        <v>55</v>
      </c>
      <c r="G6900" s="15" t="s">
        <v>4316</v>
      </c>
      <c r="H6900" s="15" t="s">
        <v>4317</v>
      </c>
      <c r="I6900" s="15" t="s">
        <v>59</v>
      </c>
      <c r="J6900" s="15" t="s">
        <v>60</v>
      </c>
      <c r="K6900" s="15" t="s">
        <v>10</v>
      </c>
      <c r="L6900" s="15" t="str">
        <f t="array" ref="L6900">_xlfn.XLOOKUP(M6900,reference_province_to_city!$A$2:$A$11,reference_province_to_city!$B$2:$B$11)</f>
        <v>Jakarta</v>
      </c>
      <c r="M6900" s="15" t="s">
        <v>7</v>
      </c>
      <c r="N6900" s="15">
        <v>10110.0</v>
      </c>
      <c r="O6900" s="15">
        <f t="array" ref="O6900">_xlfn.XLOOKUP(M6900,reference_postal_code!$B$2:$B$11,reference_postal_code!$A$2:$A$11)</f>
        <v>10110</v>
      </c>
      <c r="P6900" s="15" t="s">
        <v>117</v>
      </c>
      <c r="Q6900" s="15" t="s">
        <v>962</v>
      </c>
      <c r="R6900" s="15" t="s">
        <v>65</v>
      </c>
      <c r="S6900" s="15" t="s">
        <v>83</v>
      </c>
      <c r="T6900" s="15" t="s">
        <v>963</v>
      </c>
      <c r="U6900" s="28">
        <v>78435.0</v>
      </c>
      <c r="V6900" s="15">
        <v>3.0</v>
      </c>
      <c r="W6900" s="31">
        <v>0.7</v>
      </c>
      <c r="X6900" s="28">
        <v>-62748.0</v>
      </c>
    </row>
    <row r="6901" ht="15.75" customHeight="1">
      <c r="A6901" s="15">
        <v>7448.0</v>
      </c>
      <c r="B6901" s="15" t="s">
        <v>8680</v>
      </c>
      <c r="C6901" s="18">
        <v>42769.0</v>
      </c>
      <c r="D6901" s="18">
        <v>42773.0</v>
      </c>
      <c r="E6901" s="18">
        <f t="shared" si="1"/>
        <v>42773</v>
      </c>
      <c r="F6901" s="15" t="s">
        <v>114</v>
      </c>
      <c r="G6901" s="15" t="s">
        <v>3694</v>
      </c>
      <c r="H6901" s="15" t="s">
        <v>3695</v>
      </c>
      <c r="I6901" s="15" t="s">
        <v>76</v>
      </c>
      <c r="J6901" s="15" t="s">
        <v>60</v>
      </c>
      <c r="L6901" s="15" t="str">
        <f t="array" ref="L6901">_xlfn.XLOOKUP(M6901,reference_province_to_city!$A$2:$A$11,reference_province_to_city!$B$2:$B$11)</f>
        <v>Palembang</v>
      </c>
      <c r="M6901" s="15" t="s">
        <v>13</v>
      </c>
      <c r="N6901" s="15">
        <v>30111.0</v>
      </c>
      <c r="O6901" s="15">
        <f t="array" ref="O6901">_xlfn.XLOOKUP(M6901,reference_postal_code!$B$2:$B$11,reference_postal_code!$A$2:$A$11)</f>
        <v>30111</v>
      </c>
      <c r="P6901" s="15" t="s">
        <v>77</v>
      </c>
      <c r="Q6901" s="15" t="s">
        <v>2332</v>
      </c>
      <c r="R6901" s="15" t="s">
        <v>65</v>
      </c>
      <c r="S6901" s="15" t="s">
        <v>66</v>
      </c>
      <c r="T6901" s="15" t="s">
        <v>2333</v>
      </c>
      <c r="U6901" s="28">
        <v>6291000.0</v>
      </c>
      <c r="V6901" s="15">
        <v>5.0</v>
      </c>
      <c r="W6901" s="31">
        <v>0.2</v>
      </c>
      <c r="X6901" s="28">
        <v>2201850.0</v>
      </c>
    </row>
    <row r="6902" ht="15.75" customHeight="1">
      <c r="A6902" s="15">
        <v>7446.0</v>
      </c>
      <c r="B6902" s="15" t="s">
        <v>8680</v>
      </c>
      <c r="C6902" s="18">
        <v>42769.0</v>
      </c>
      <c r="D6902" s="18">
        <v>42773.0</v>
      </c>
      <c r="E6902" s="18">
        <f t="shared" si="1"/>
        <v>42773</v>
      </c>
      <c r="F6902" s="15" t="s">
        <v>114</v>
      </c>
      <c r="G6902" s="15" t="s">
        <v>3694</v>
      </c>
      <c r="H6902" s="15" t="s">
        <v>3695</v>
      </c>
      <c r="I6902" s="15" t="s">
        <v>76</v>
      </c>
      <c r="J6902" s="15" t="s">
        <v>60</v>
      </c>
      <c r="K6902" s="15" t="s">
        <v>29</v>
      </c>
      <c r="L6902" s="15" t="str">
        <f t="array" ref="L6902">_xlfn.XLOOKUP(M6902,reference_province_to_city!$A$2:$A$11,reference_province_to_city!$B$2:$B$11)</f>
        <v>Palembang</v>
      </c>
      <c r="M6902" s="15" t="s">
        <v>13</v>
      </c>
      <c r="N6902" s="15">
        <v>30111.0</v>
      </c>
      <c r="O6902" s="15">
        <f t="array" ref="O6902">_xlfn.XLOOKUP(M6902,reference_postal_code!$B$2:$B$11,reference_postal_code!$A$2:$A$11)</f>
        <v>30111</v>
      </c>
      <c r="P6902" s="15" t="s">
        <v>77</v>
      </c>
      <c r="Q6902" s="15" t="s">
        <v>3946</v>
      </c>
      <c r="R6902" s="15" t="s">
        <v>65</v>
      </c>
      <c r="S6902" s="15" t="s">
        <v>66</v>
      </c>
      <c r="T6902" s="15" t="s">
        <v>3947</v>
      </c>
      <c r="U6902" s="28">
        <v>983760.0</v>
      </c>
      <c r="V6902" s="15">
        <v>2.0</v>
      </c>
      <c r="W6902" s="31">
        <v>0.2</v>
      </c>
      <c r="X6902" s="28">
        <v>356613.0</v>
      </c>
    </row>
    <row r="6903" ht="15.75" customHeight="1">
      <c r="A6903" s="15">
        <v>4756.0</v>
      </c>
      <c r="B6903" s="15" t="s">
        <v>8681</v>
      </c>
      <c r="C6903" s="18">
        <v>42769.0</v>
      </c>
      <c r="D6903" s="18">
        <v>42774.0</v>
      </c>
      <c r="E6903" s="18">
        <f t="shared" si="1"/>
        <v>42774</v>
      </c>
      <c r="F6903" s="15" t="s">
        <v>55</v>
      </c>
      <c r="G6903" s="15" t="s">
        <v>522</v>
      </c>
      <c r="H6903" s="15" t="s">
        <v>523</v>
      </c>
      <c r="I6903" s="15" t="s">
        <v>59</v>
      </c>
      <c r="J6903" s="15" t="s">
        <v>60</v>
      </c>
      <c r="K6903" s="15" t="s">
        <v>31</v>
      </c>
      <c r="L6903" s="15" t="str">
        <f t="array" ref="L6903">_xlfn.XLOOKUP(M6903,reference_province_to_city!$A$2:$A$11,reference_province_to_city!$B$2:$B$11)</f>
        <v>Balikpapan</v>
      </c>
      <c r="M6903" s="15" t="s">
        <v>21</v>
      </c>
      <c r="N6903" s="15">
        <v>76114.0</v>
      </c>
      <c r="O6903" s="15">
        <f t="array" ref="O6903">_xlfn.XLOOKUP(M6903,reference_postal_code!$B$2:$B$11,reference_postal_code!$A$2:$A$11)</f>
        <v>76114</v>
      </c>
      <c r="P6903" s="15" t="s">
        <v>166</v>
      </c>
      <c r="Q6903" s="15" t="s">
        <v>7877</v>
      </c>
      <c r="R6903" s="15" t="s">
        <v>65</v>
      </c>
      <c r="S6903" s="15" t="s">
        <v>66</v>
      </c>
      <c r="T6903" s="15" t="s">
        <v>7878</v>
      </c>
      <c r="U6903" s="28">
        <v>1729440.0</v>
      </c>
      <c r="V6903" s="15">
        <v>3.0</v>
      </c>
      <c r="W6903" s="31">
        <v>0.2</v>
      </c>
      <c r="X6903" s="28">
        <v>605304.0</v>
      </c>
    </row>
    <row r="6904" ht="15.75" customHeight="1">
      <c r="A6904" s="15">
        <v>4755.0</v>
      </c>
      <c r="B6904" s="15" t="s">
        <v>8681</v>
      </c>
      <c r="C6904" s="18">
        <v>42769.0</v>
      </c>
      <c r="D6904" s="18">
        <v>42774.0</v>
      </c>
      <c r="E6904" s="18">
        <f t="shared" si="1"/>
        <v>42774</v>
      </c>
      <c r="F6904" s="15" t="s">
        <v>55</v>
      </c>
      <c r="G6904" s="15" t="s">
        <v>522</v>
      </c>
      <c r="H6904" s="15" t="s">
        <v>523</v>
      </c>
      <c r="I6904" s="15" t="s">
        <v>59</v>
      </c>
      <c r="J6904" s="15" t="s">
        <v>60</v>
      </c>
      <c r="K6904" s="15" t="s">
        <v>31</v>
      </c>
      <c r="L6904" s="15" t="str">
        <f t="array" ref="L6904">_xlfn.XLOOKUP(M6904,reference_province_to_city!$A$2:$A$11,reference_province_to_city!$B$2:$B$11)</f>
        <v>Balikpapan</v>
      </c>
      <c r="M6904" s="15" t="s">
        <v>21</v>
      </c>
      <c r="N6904" s="15">
        <v>76114.0</v>
      </c>
      <c r="O6904" s="15">
        <f t="array" ref="O6904">_xlfn.XLOOKUP(M6904,reference_postal_code!$B$2:$B$11,reference_postal_code!$A$2:$A$11)</f>
        <v>76114</v>
      </c>
      <c r="P6904" s="15" t="s">
        <v>166</v>
      </c>
      <c r="Q6904" s="15" t="s">
        <v>3309</v>
      </c>
      <c r="R6904" s="15" t="s">
        <v>65</v>
      </c>
      <c r="S6904" s="15" t="s">
        <v>83</v>
      </c>
      <c r="T6904" s="15" t="s">
        <v>3310</v>
      </c>
      <c r="U6904" s="28">
        <v>58230.0</v>
      </c>
      <c r="V6904" s="15">
        <v>2.0</v>
      </c>
      <c r="W6904" s="31">
        <v>0.7</v>
      </c>
      <c r="X6904" s="28">
        <v>-38820.0</v>
      </c>
    </row>
    <row r="6905" ht="15.75" customHeight="1">
      <c r="A6905" s="15">
        <v>7445.0</v>
      </c>
      <c r="B6905" s="15" t="s">
        <v>8680</v>
      </c>
      <c r="C6905" s="18">
        <v>42769.0</v>
      </c>
      <c r="D6905" s="18">
        <v>42773.0</v>
      </c>
      <c r="E6905" s="18">
        <f t="shared" si="1"/>
        <v>42773</v>
      </c>
      <c r="F6905" s="15" t="s">
        <v>114</v>
      </c>
      <c r="G6905" s="15" t="s">
        <v>3694</v>
      </c>
      <c r="H6905" s="15" t="s">
        <v>3695</v>
      </c>
      <c r="I6905" s="15" t="s">
        <v>76</v>
      </c>
      <c r="J6905" s="15" t="s">
        <v>60</v>
      </c>
      <c r="K6905" s="15" t="s">
        <v>29</v>
      </c>
      <c r="L6905" s="15" t="str">
        <f t="array" ref="L6905">_xlfn.XLOOKUP(M6905,reference_province_to_city!$A$2:$A$11,reference_province_to_city!$B$2:$B$11)</f>
        <v>Palembang</v>
      </c>
      <c r="M6905" s="15" t="s">
        <v>13</v>
      </c>
      <c r="N6905" s="15">
        <v>30111.0</v>
      </c>
      <c r="O6905" s="15">
        <f t="array" ref="O6905">_xlfn.XLOOKUP(M6905,reference_postal_code!$B$2:$B$11,reference_postal_code!$A$2:$A$11)</f>
        <v>30111</v>
      </c>
      <c r="P6905" s="15" t="s">
        <v>77</v>
      </c>
      <c r="Q6905" s="15" t="s">
        <v>1968</v>
      </c>
      <c r="R6905" s="15" t="s">
        <v>65</v>
      </c>
      <c r="S6905" s="15" t="s">
        <v>66</v>
      </c>
      <c r="T6905" s="15" t="s">
        <v>1969</v>
      </c>
      <c r="U6905" s="28">
        <v>77760.0</v>
      </c>
      <c r="V6905" s="15">
        <v>1.0</v>
      </c>
      <c r="W6905" s="31">
        <v>0.2</v>
      </c>
      <c r="X6905" s="28">
        <v>27216.0</v>
      </c>
    </row>
    <row r="6906" ht="15.75" customHeight="1">
      <c r="A6906" s="15">
        <v>1322.0</v>
      </c>
      <c r="B6906" s="15" t="s">
        <v>8679</v>
      </c>
      <c r="C6906" s="18">
        <v>42769.0</v>
      </c>
      <c r="D6906" s="18">
        <v>42774.0</v>
      </c>
      <c r="E6906" s="18">
        <f t="shared" si="1"/>
        <v>42774</v>
      </c>
      <c r="F6906" s="15" t="s">
        <v>55</v>
      </c>
      <c r="G6906" s="15" t="s">
        <v>4316</v>
      </c>
      <c r="H6906" s="15" t="s">
        <v>4317</v>
      </c>
      <c r="I6906" s="15" t="s">
        <v>59</v>
      </c>
      <c r="J6906" s="15" t="s">
        <v>60</v>
      </c>
      <c r="K6906" s="15" t="s">
        <v>10</v>
      </c>
      <c r="L6906" s="15" t="str">
        <f t="array" ref="L6906">_xlfn.XLOOKUP(M6906,reference_province_to_city!$A$2:$A$11,reference_province_to_city!$B$2:$B$11)</f>
        <v>Jakarta</v>
      </c>
      <c r="M6906" s="15" t="s">
        <v>7</v>
      </c>
      <c r="N6906" s="15">
        <v>10110.0</v>
      </c>
      <c r="O6906" s="15">
        <f t="array" ref="O6906">_xlfn.XLOOKUP(M6906,reference_postal_code!$B$2:$B$11,reference_postal_code!$A$2:$A$11)</f>
        <v>10110</v>
      </c>
      <c r="P6906" s="15" t="s">
        <v>117</v>
      </c>
      <c r="Q6906" s="15" t="s">
        <v>702</v>
      </c>
      <c r="R6906" s="15" t="s">
        <v>65</v>
      </c>
      <c r="S6906" s="15" t="s">
        <v>87</v>
      </c>
      <c r="T6906" s="15" t="s">
        <v>703</v>
      </c>
      <c r="U6906" s="28">
        <v>4283280.0</v>
      </c>
      <c r="V6906" s="15">
        <v>2.0</v>
      </c>
      <c r="W6906" s="31">
        <v>0.2</v>
      </c>
      <c r="X6906" s="28">
        <v>535410.0</v>
      </c>
    </row>
    <row r="6907" ht="15.75" customHeight="1">
      <c r="A6907" s="15">
        <v>7447.0</v>
      </c>
      <c r="B6907" s="15" t="s">
        <v>8680</v>
      </c>
      <c r="C6907" s="18">
        <v>42769.0</v>
      </c>
      <c r="D6907" s="18">
        <v>42773.0</v>
      </c>
      <c r="E6907" s="18">
        <f t="shared" si="1"/>
        <v>42773</v>
      </c>
      <c r="F6907" s="15" t="s">
        <v>114</v>
      </c>
      <c r="G6907" s="15" t="s">
        <v>3694</v>
      </c>
      <c r="H6907" s="15" t="s">
        <v>3695</v>
      </c>
      <c r="I6907" s="15" t="s">
        <v>76</v>
      </c>
      <c r="J6907" s="15" t="s">
        <v>60</v>
      </c>
      <c r="K6907" s="15" t="s">
        <v>29</v>
      </c>
      <c r="L6907" s="15" t="str">
        <f t="array" ref="L6907">_xlfn.XLOOKUP(M6907,reference_province_to_city!$A$2:$A$11,reference_province_to_city!$B$2:$B$11)</f>
        <v>Palembang</v>
      </c>
      <c r="M6907" s="15" t="s">
        <v>13</v>
      </c>
      <c r="N6907" s="15">
        <v>30111.0</v>
      </c>
      <c r="O6907" s="15">
        <f t="array" ref="O6907">_xlfn.XLOOKUP(M6907,reference_postal_code!$B$2:$B$11,reference_postal_code!$A$2:$A$11)</f>
        <v>30111</v>
      </c>
      <c r="P6907" s="15" t="s">
        <v>77</v>
      </c>
      <c r="Q6907" s="15" t="s">
        <v>781</v>
      </c>
      <c r="R6907" s="15" t="s">
        <v>106</v>
      </c>
      <c r="S6907" s="15" t="s">
        <v>139</v>
      </c>
      <c r="T6907" s="15" t="s">
        <v>782</v>
      </c>
      <c r="U6907" s="28">
        <v>333000.0</v>
      </c>
      <c r="V6907" s="15">
        <v>1.0</v>
      </c>
      <c r="W6907" s="31">
        <v>0.6</v>
      </c>
      <c r="X6907" s="28">
        <v>-391275.0</v>
      </c>
    </row>
    <row r="6908" ht="15.75" customHeight="1">
      <c r="A6908" s="15">
        <v>7065.0</v>
      </c>
      <c r="B6908" s="15" t="s">
        <v>8682</v>
      </c>
      <c r="C6908" s="18">
        <v>42770.0</v>
      </c>
      <c r="D6908" s="18">
        <v>42775.0</v>
      </c>
      <c r="E6908" s="18">
        <f t="shared" si="1"/>
        <v>42775</v>
      </c>
      <c r="F6908" s="15" t="s">
        <v>55</v>
      </c>
      <c r="G6908" s="15" t="s">
        <v>6242</v>
      </c>
      <c r="H6908" s="15" t="s">
        <v>6243</v>
      </c>
      <c r="I6908" s="15" t="s">
        <v>59</v>
      </c>
      <c r="J6908" s="15" t="s">
        <v>60</v>
      </c>
      <c r="K6908" s="15" t="s">
        <v>22</v>
      </c>
      <c r="L6908" s="15" t="str">
        <f t="array" ref="L6908">_xlfn.XLOOKUP(M6908,reference_province_to_city!$A$2:$A$11,reference_province_to_city!$B$2:$B$11)</f>
        <v>Surabaya</v>
      </c>
      <c r="M6908" s="15" t="s">
        <v>20</v>
      </c>
      <c r="N6908" s="15">
        <v>60231.0</v>
      </c>
      <c r="O6908" s="15">
        <f t="array" ref="O6908">_xlfn.XLOOKUP(M6908,reference_postal_code!$B$2:$B$11,reference_postal_code!$A$2:$A$11)</f>
        <v>60231</v>
      </c>
      <c r="P6908" s="15" t="s">
        <v>166</v>
      </c>
      <c r="Q6908" s="15" t="s">
        <v>758</v>
      </c>
      <c r="R6908" s="15" t="s">
        <v>65</v>
      </c>
      <c r="S6908" s="15" t="s">
        <v>222</v>
      </c>
      <c r="T6908" s="15" t="s">
        <v>759</v>
      </c>
      <c r="U6908" s="28">
        <v>490050.0</v>
      </c>
      <c r="V6908" s="15">
        <v>3.0</v>
      </c>
      <c r="W6908" s="31">
        <v>0.0</v>
      </c>
      <c r="X6908" s="28">
        <v>127413.0</v>
      </c>
    </row>
    <row r="6909" ht="15.75" customHeight="1">
      <c r="A6909" s="15">
        <v>6840.0</v>
      </c>
      <c r="B6909" s="15" t="s">
        <v>8683</v>
      </c>
      <c r="C6909" s="18">
        <v>42771.0</v>
      </c>
      <c r="D6909" s="18">
        <v>42775.0</v>
      </c>
      <c r="E6909" s="18">
        <f t="shared" si="1"/>
        <v>42775</v>
      </c>
      <c r="F6909" s="15" t="s">
        <v>55</v>
      </c>
      <c r="G6909" s="15" t="s">
        <v>3516</v>
      </c>
      <c r="H6909" s="15" t="s">
        <v>3517</v>
      </c>
      <c r="I6909" s="15" t="s">
        <v>128</v>
      </c>
      <c r="J6909" s="15" t="s">
        <v>60</v>
      </c>
      <c r="K6909" s="15" t="s">
        <v>22</v>
      </c>
      <c r="L6909" s="15" t="str">
        <f t="array" ref="L6909">_xlfn.XLOOKUP(M6909,reference_province_to_city!$A$2:$A$11,reference_province_to_city!$B$2:$B$11)</f>
        <v>Surabaya</v>
      </c>
      <c r="M6909" s="15" t="s">
        <v>20</v>
      </c>
      <c r="N6909" s="15">
        <v>60231.0</v>
      </c>
      <c r="O6909" s="15">
        <f t="array" ref="O6909">_xlfn.XLOOKUP(M6909,reference_postal_code!$B$2:$B$11,reference_postal_code!$A$2:$A$11)</f>
        <v>60231</v>
      </c>
      <c r="P6909" s="15" t="s">
        <v>166</v>
      </c>
      <c r="Q6909" s="15" t="s">
        <v>1728</v>
      </c>
      <c r="R6909" s="15" t="s">
        <v>110</v>
      </c>
      <c r="S6909" s="15" t="s">
        <v>111</v>
      </c>
      <c r="T6909" s="15" t="s">
        <v>1729</v>
      </c>
      <c r="U6909" s="28">
        <v>5568000.0</v>
      </c>
      <c r="V6909" s="15">
        <v>5.0</v>
      </c>
      <c r="W6909" s="31">
        <v>0.2</v>
      </c>
      <c r="X6909" s="28">
        <v>626400.0</v>
      </c>
    </row>
    <row r="6910" ht="15.75" customHeight="1">
      <c r="A6910" s="15">
        <v>6839.0</v>
      </c>
      <c r="B6910" s="15" t="s">
        <v>8683</v>
      </c>
      <c r="C6910" s="18">
        <v>42771.0</v>
      </c>
      <c r="D6910" s="18">
        <v>42775.0</v>
      </c>
      <c r="E6910" s="18">
        <f t="shared" si="1"/>
        <v>42775</v>
      </c>
      <c r="F6910" s="15" t="s">
        <v>55</v>
      </c>
      <c r="G6910" s="15" t="s">
        <v>3516</v>
      </c>
      <c r="H6910" s="15" t="s">
        <v>3517</v>
      </c>
      <c r="I6910" s="15" t="s">
        <v>128</v>
      </c>
      <c r="J6910" s="15" t="s">
        <v>60</v>
      </c>
      <c r="K6910" s="15" t="s">
        <v>22</v>
      </c>
      <c r="L6910" s="15" t="str">
        <f t="array" ref="L6910">_xlfn.XLOOKUP(M6910,reference_province_to_city!$A$2:$A$11,reference_province_to_city!$B$2:$B$11)</f>
        <v>Surabaya</v>
      </c>
      <c r="M6910" s="15" t="s">
        <v>20</v>
      </c>
      <c r="N6910" s="15">
        <v>60231.0</v>
      </c>
      <c r="O6910" s="15">
        <f t="array" ref="O6910">_xlfn.XLOOKUP(M6910,reference_postal_code!$B$2:$B$11,reference_postal_code!$A$2:$A$11)</f>
        <v>60231</v>
      </c>
      <c r="P6910" s="15" t="s">
        <v>166</v>
      </c>
      <c r="Q6910" s="15" t="s">
        <v>6228</v>
      </c>
      <c r="R6910" s="15" t="s">
        <v>65</v>
      </c>
      <c r="S6910" s="15" t="s">
        <v>222</v>
      </c>
      <c r="T6910" s="15" t="s">
        <v>6229</v>
      </c>
      <c r="U6910" s="28">
        <v>2.46105E7</v>
      </c>
      <c r="V6910" s="15">
        <v>5.0</v>
      </c>
      <c r="W6910" s="31">
        <v>0.0</v>
      </c>
      <c r="X6910" s="28">
        <v>6890940.0</v>
      </c>
    </row>
    <row r="6911" ht="15.75" customHeight="1">
      <c r="A6911" s="15">
        <v>6568.0</v>
      </c>
      <c r="B6911" s="15" t="s">
        <v>8684</v>
      </c>
      <c r="C6911" s="18">
        <v>42771.0</v>
      </c>
      <c r="D6911" s="18">
        <v>42774.0</v>
      </c>
      <c r="E6911" s="18">
        <f t="shared" si="1"/>
        <v>42774</v>
      </c>
      <c r="F6911" s="15" t="s">
        <v>114</v>
      </c>
      <c r="G6911" s="15" t="s">
        <v>800</v>
      </c>
      <c r="H6911" s="15" t="s">
        <v>801</v>
      </c>
      <c r="I6911" s="15" t="s">
        <v>59</v>
      </c>
      <c r="J6911" s="15" t="s">
        <v>60</v>
      </c>
      <c r="K6911" s="15" t="s">
        <v>10</v>
      </c>
      <c r="L6911" s="15" t="str">
        <f t="array" ref="L6911">_xlfn.XLOOKUP(M6911,reference_province_to_city!$A$2:$A$11,reference_province_to_city!$B$2:$B$11)</f>
        <v>Jakarta</v>
      </c>
      <c r="M6911" s="15" t="s">
        <v>7</v>
      </c>
      <c r="N6911" s="15">
        <v>10110.0</v>
      </c>
      <c r="O6911" s="15">
        <f t="array" ref="O6911">_xlfn.XLOOKUP(M6911,reference_postal_code!$B$2:$B$11,reference_postal_code!$A$2:$A$11)</f>
        <v>10110</v>
      </c>
      <c r="P6911" s="15" t="s">
        <v>117</v>
      </c>
      <c r="Q6911" s="15" t="s">
        <v>6654</v>
      </c>
      <c r="R6911" s="15" t="s">
        <v>65</v>
      </c>
      <c r="S6911" s="15" t="s">
        <v>93</v>
      </c>
      <c r="T6911" s="15" t="s">
        <v>6655</v>
      </c>
      <c r="U6911" s="28">
        <v>106800.0</v>
      </c>
      <c r="V6911" s="15">
        <v>5.0</v>
      </c>
      <c r="W6911" s="31">
        <v>0.2</v>
      </c>
      <c r="X6911" s="28">
        <v>10680.0</v>
      </c>
    </row>
    <row r="6912" ht="15.75" customHeight="1">
      <c r="A6912" s="15">
        <v>6567.0</v>
      </c>
      <c r="B6912" s="15" t="s">
        <v>8684</v>
      </c>
      <c r="C6912" s="18">
        <v>42771.0</v>
      </c>
      <c r="D6912" s="18">
        <v>42774.0</v>
      </c>
      <c r="E6912" s="18">
        <f t="shared" si="1"/>
        <v>42774</v>
      </c>
      <c r="F6912" s="15" t="s">
        <v>114</v>
      </c>
      <c r="G6912" s="15" t="s">
        <v>800</v>
      </c>
      <c r="H6912" s="15" t="s">
        <v>801</v>
      </c>
      <c r="I6912" s="15" t="s">
        <v>59</v>
      </c>
      <c r="J6912" s="15" t="s">
        <v>60</v>
      </c>
      <c r="K6912" s="15" t="s">
        <v>10</v>
      </c>
      <c r="L6912" s="15" t="str">
        <f t="array" ref="L6912">_xlfn.XLOOKUP(M6912,reference_province_to_city!$A$2:$A$11,reference_province_to_city!$B$2:$B$11)</f>
        <v>Jakarta</v>
      </c>
      <c r="M6912" s="15" t="s">
        <v>7</v>
      </c>
      <c r="N6912" s="15">
        <v>10110.0</v>
      </c>
      <c r="O6912" s="15">
        <f t="array" ref="O6912">_xlfn.XLOOKUP(M6912,reference_postal_code!$B$2:$B$11,reference_postal_code!$A$2:$A$11)</f>
        <v>10110</v>
      </c>
      <c r="P6912" s="15" t="s">
        <v>117</v>
      </c>
      <c r="Q6912" s="15" t="s">
        <v>131</v>
      </c>
      <c r="R6912" s="15" t="s">
        <v>65</v>
      </c>
      <c r="S6912" s="15" t="s">
        <v>83</v>
      </c>
      <c r="T6912" s="15" t="s">
        <v>132</v>
      </c>
      <c r="U6912" s="28">
        <v>3659880.0</v>
      </c>
      <c r="V6912" s="15">
        <v>4.0</v>
      </c>
      <c r="W6912" s="31">
        <v>0.8</v>
      </c>
      <c r="X6912" s="28">
        <v>-6404790.0</v>
      </c>
    </row>
    <row r="6913" ht="15.75" customHeight="1">
      <c r="A6913" s="15">
        <v>2263.0</v>
      </c>
      <c r="B6913" s="15" t="s">
        <v>8685</v>
      </c>
      <c r="C6913" s="18">
        <v>42772.0</v>
      </c>
      <c r="D6913" s="18">
        <v>42775.0</v>
      </c>
      <c r="E6913" s="18">
        <f t="shared" si="1"/>
        <v>42775</v>
      </c>
      <c r="F6913" s="15" t="s">
        <v>125</v>
      </c>
      <c r="G6913" s="15" t="s">
        <v>268</v>
      </c>
      <c r="H6913" s="15" t="s">
        <v>269</v>
      </c>
      <c r="I6913" s="15" t="s">
        <v>59</v>
      </c>
      <c r="J6913" s="15" t="s">
        <v>60</v>
      </c>
      <c r="K6913" s="15" t="s">
        <v>26</v>
      </c>
      <c r="L6913" s="15" t="str">
        <f t="array" ref="L6913">_xlfn.XLOOKUP(M6913,reference_province_to_city!$A$2:$A$11,reference_province_to_city!$B$2:$B$11)</f>
        <v>Denpasar</v>
      </c>
      <c r="M6913" s="15" t="s">
        <v>24</v>
      </c>
      <c r="N6913" s="15">
        <v>80231.0</v>
      </c>
      <c r="O6913" s="15">
        <f t="array" ref="O6913">_xlfn.XLOOKUP(M6913,reference_postal_code!$B$2:$B$11,reference_postal_code!$A$2:$A$11)</f>
        <v>80231</v>
      </c>
      <c r="P6913" s="15" t="s">
        <v>63</v>
      </c>
      <c r="Q6913" s="15" t="s">
        <v>4008</v>
      </c>
      <c r="R6913" s="15" t="s">
        <v>106</v>
      </c>
      <c r="S6913" s="15" t="s">
        <v>183</v>
      </c>
      <c r="T6913" s="15" t="s">
        <v>4009</v>
      </c>
      <c r="U6913" s="28">
        <v>5399550.0</v>
      </c>
      <c r="V6913" s="15">
        <v>3.0</v>
      </c>
      <c r="W6913" s="31">
        <v>0.0</v>
      </c>
      <c r="X6913" s="28">
        <v>1187901.0</v>
      </c>
    </row>
    <row r="6914" ht="15.75" customHeight="1">
      <c r="A6914" s="15">
        <v>5973.0</v>
      </c>
      <c r="B6914" s="15" t="s">
        <v>8686</v>
      </c>
      <c r="C6914" s="18">
        <v>42772.0</v>
      </c>
      <c r="D6914" s="18">
        <v>42777.0</v>
      </c>
      <c r="E6914" s="18">
        <f t="shared" si="1"/>
        <v>42777</v>
      </c>
      <c r="F6914" s="15" t="s">
        <v>55</v>
      </c>
      <c r="G6914" s="15" t="s">
        <v>7021</v>
      </c>
      <c r="H6914" s="15" t="s">
        <v>7022</v>
      </c>
      <c r="I6914" s="15" t="s">
        <v>59</v>
      </c>
      <c r="J6914" s="15" t="s">
        <v>60</v>
      </c>
      <c r="K6914" s="15" t="s">
        <v>10</v>
      </c>
      <c r="L6914" s="15" t="str">
        <f t="array" ref="L6914">_xlfn.XLOOKUP(M6914,reference_province_to_city!$A$2:$A$11,reference_province_to_city!$B$2:$B$11)</f>
        <v>Jakarta</v>
      </c>
      <c r="M6914" s="15" t="s">
        <v>7</v>
      </c>
      <c r="N6914" s="15">
        <v>10110.0</v>
      </c>
      <c r="O6914" s="15">
        <f t="array" ref="O6914">_xlfn.XLOOKUP(M6914,reference_postal_code!$B$2:$B$11,reference_postal_code!$A$2:$A$11)</f>
        <v>10110</v>
      </c>
      <c r="P6914" s="15" t="s">
        <v>117</v>
      </c>
      <c r="Q6914" s="15" t="s">
        <v>4895</v>
      </c>
      <c r="R6914" s="15" t="s">
        <v>106</v>
      </c>
      <c r="S6914" s="15" t="s">
        <v>183</v>
      </c>
      <c r="T6914" s="15" t="s">
        <v>4896</v>
      </c>
      <c r="U6914" s="28">
        <v>3611760.0</v>
      </c>
      <c r="V6914" s="15">
        <v>1.0</v>
      </c>
      <c r="W6914" s="31">
        <v>0.2</v>
      </c>
      <c r="X6914" s="28">
        <v>451470.0</v>
      </c>
    </row>
    <row r="6915" ht="15.75" customHeight="1">
      <c r="A6915" s="15">
        <v>7027.0</v>
      </c>
      <c r="B6915" s="15" t="s">
        <v>8687</v>
      </c>
      <c r="C6915" s="18">
        <v>42772.0</v>
      </c>
      <c r="D6915" s="18">
        <v>42778.0</v>
      </c>
      <c r="E6915" s="18">
        <f t="shared" si="1"/>
        <v>42778</v>
      </c>
      <c r="F6915" s="15" t="s">
        <v>55</v>
      </c>
      <c r="G6915" s="15" t="s">
        <v>3567</v>
      </c>
      <c r="H6915" s="15" t="s">
        <v>3568</v>
      </c>
      <c r="I6915" s="15" t="s">
        <v>128</v>
      </c>
      <c r="J6915" s="15" t="s">
        <v>60</v>
      </c>
      <c r="K6915" s="15" t="s">
        <v>29</v>
      </c>
      <c r="L6915" s="15" t="str">
        <f t="array" ref="L6915">_xlfn.XLOOKUP(M6915,reference_province_to_city!$A$2:$A$11,reference_province_to_city!$B$2:$B$11)</f>
        <v>Palembang</v>
      </c>
      <c r="M6915" s="15" t="s">
        <v>13</v>
      </c>
      <c r="N6915" s="15">
        <v>30111.0</v>
      </c>
      <c r="O6915" s="15">
        <f t="array" ref="O6915">_xlfn.XLOOKUP(M6915,reference_postal_code!$B$2:$B$11,reference_postal_code!$A$2:$A$11)</f>
        <v>30111</v>
      </c>
      <c r="P6915" s="15" t="s">
        <v>77</v>
      </c>
      <c r="Q6915" s="15" t="s">
        <v>7358</v>
      </c>
      <c r="R6915" s="15" t="s">
        <v>65</v>
      </c>
      <c r="S6915" s="15" t="s">
        <v>83</v>
      </c>
      <c r="T6915" s="15" t="s">
        <v>7359</v>
      </c>
      <c r="U6915" s="28">
        <v>693600.0</v>
      </c>
      <c r="V6915" s="15">
        <v>4.0</v>
      </c>
      <c r="W6915" s="31">
        <v>0.2</v>
      </c>
      <c r="X6915" s="28">
        <v>234090.0</v>
      </c>
    </row>
    <row r="6916" ht="15.75" customHeight="1">
      <c r="A6916" s="15">
        <v>7355.0</v>
      </c>
      <c r="B6916" s="15" t="s">
        <v>8688</v>
      </c>
      <c r="C6916" s="18">
        <v>42772.0</v>
      </c>
      <c r="D6916" s="18">
        <v>42779.0</v>
      </c>
      <c r="E6916" s="18">
        <f t="shared" si="1"/>
        <v>42779</v>
      </c>
      <c r="F6916" s="15" t="s">
        <v>55</v>
      </c>
      <c r="G6916" s="15" t="s">
        <v>5530</v>
      </c>
      <c r="H6916" s="15" t="s">
        <v>5531</v>
      </c>
      <c r="I6916" s="15" t="s">
        <v>76</v>
      </c>
      <c r="J6916" s="15" t="s">
        <v>60</v>
      </c>
      <c r="K6916" s="15" t="s">
        <v>14</v>
      </c>
      <c r="L6916" s="15" t="str">
        <f t="array" ref="L6916">_xlfn.XLOOKUP(M6916,reference_province_to_city!$A$2:$A$11,reference_province_to_city!$B$2:$B$11)</f>
        <v>Bandung</v>
      </c>
      <c r="M6916" s="15" t="s">
        <v>12</v>
      </c>
      <c r="N6916" s="15">
        <v>40111.0</v>
      </c>
      <c r="O6916" s="15">
        <f t="array" ref="O6916">_xlfn.XLOOKUP(M6916,reference_postal_code!$B$2:$B$11,reference_postal_code!$A$2:$A$11)</f>
        <v>40111</v>
      </c>
      <c r="P6916" s="15" t="s">
        <v>117</v>
      </c>
      <c r="Q6916" s="15" t="s">
        <v>1004</v>
      </c>
      <c r="R6916" s="15" t="s">
        <v>65</v>
      </c>
      <c r="S6916" s="15" t="s">
        <v>66</v>
      </c>
      <c r="T6916" s="15" t="s">
        <v>1005</v>
      </c>
      <c r="U6916" s="28">
        <v>448500.0</v>
      </c>
      <c r="V6916" s="15">
        <v>5.0</v>
      </c>
      <c r="W6916" s="31">
        <v>0.0</v>
      </c>
      <c r="X6916" s="28">
        <v>201825.0</v>
      </c>
    </row>
    <row r="6917" ht="15.75" customHeight="1">
      <c r="A6917" s="15">
        <v>7026.0</v>
      </c>
      <c r="B6917" s="15" t="s">
        <v>8687</v>
      </c>
      <c r="C6917" s="18">
        <v>42772.0</v>
      </c>
      <c r="D6917" s="18">
        <v>42778.0</v>
      </c>
      <c r="E6917" s="18">
        <f t="shared" si="1"/>
        <v>42778</v>
      </c>
      <c r="F6917" s="15" t="s">
        <v>55</v>
      </c>
      <c r="G6917" s="15" t="s">
        <v>3567</v>
      </c>
      <c r="H6917" s="15" t="s">
        <v>3568</v>
      </c>
      <c r="I6917" s="15" t="s">
        <v>128</v>
      </c>
      <c r="J6917" s="15" t="s">
        <v>60</v>
      </c>
      <c r="K6917" s="15" t="s">
        <v>29</v>
      </c>
      <c r="L6917" s="15" t="str">
        <f t="array" ref="L6917">_xlfn.XLOOKUP(M6917,reference_province_to_city!$A$2:$A$11,reference_province_to_city!$B$2:$B$11)</f>
        <v>Palembang</v>
      </c>
      <c r="M6917" s="15" t="s">
        <v>13</v>
      </c>
      <c r="N6917" s="15">
        <v>30111.0</v>
      </c>
      <c r="O6917" s="15">
        <f t="array" ref="O6917">_xlfn.XLOOKUP(M6917,reference_postal_code!$B$2:$B$11,reference_postal_code!$A$2:$A$11)</f>
        <v>30111</v>
      </c>
      <c r="P6917" s="15" t="s">
        <v>77</v>
      </c>
      <c r="Q6917" s="15" t="s">
        <v>1755</v>
      </c>
      <c r="R6917" s="15" t="s">
        <v>110</v>
      </c>
      <c r="S6917" s="15" t="s">
        <v>111</v>
      </c>
      <c r="T6917" s="15" t="s">
        <v>1756</v>
      </c>
      <c r="U6917" s="28">
        <v>3411900.0</v>
      </c>
      <c r="V6917" s="15">
        <v>6.0</v>
      </c>
      <c r="W6917" s="31">
        <v>0.0</v>
      </c>
      <c r="X6917" s="28">
        <v>989451.0</v>
      </c>
    </row>
    <row r="6918" ht="15.75" customHeight="1">
      <c r="A6918" s="15">
        <v>3085.0</v>
      </c>
      <c r="B6918" s="15" t="s">
        <v>8689</v>
      </c>
      <c r="C6918" s="18">
        <v>42775.0</v>
      </c>
      <c r="D6918" s="18">
        <v>42780.0</v>
      </c>
      <c r="E6918" s="18">
        <f t="shared" si="1"/>
        <v>42780</v>
      </c>
      <c r="F6918" s="15" t="s">
        <v>55</v>
      </c>
      <c r="G6918" s="15" t="s">
        <v>6548</v>
      </c>
      <c r="H6918" s="15" t="s">
        <v>6549</v>
      </c>
      <c r="I6918" s="15" t="s">
        <v>59</v>
      </c>
      <c r="J6918" s="15" t="s">
        <v>60</v>
      </c>
      <c r="K6918" s="15" t="s">
        <v>29</v>
      </c>
      <c r="L6918" s="15" t="str">
        <f t="array" ref="L6918">_xlfn.XLOOKUP(M6918,reference_province_to_city!$A$2:$A$11,reference_province_to_city!$B$2:$B$11)</f>
        <v>Palembang</v>
      </c>
      <c r="M6918" s="15" t="s">
        <v>13</v>
      </c>
      <c r="N6918" s="15">
        <v>30111.0</v>
      </c>
      <c r="O6918" s="15">
        <f t="array" ref="O6918">_xlfn.XLOOKUP(M6918,reference_postal_code!$B$2:$B$11,reference_postal_code!$A$2:$A$11)</f>
        <v>30111</v>
      </c>
      <c r="P6918" s="15" t="s">
        <v>77</v>
      </c>
      <c r="Q6918" s="15" t="s">
        <v>7200</v>
      </c>
      <c r="R6918" s="15" t="s">
        <v>65</v>
      </c>
      <c r="S6918" s="15" t="s">
        <v>83</v>
      </c>
      <c r="T6918" s="15" t="s">
        <v>7201</v>
      </c>
      <c r="U6918" s="28">
        <v>3791760.0</v>
      </c>
      <c r="V6918" s="15">
        <v>4.0</v>
      </c>
      <c r="W6918" s="31">
        <v>0.8</v>
      </c>
      <c r="X6918" s="28">
        <v>-6256404.0</v>
      </c>
    </row>
    <row r="6919" ht="15.75" customHeight="1">
      <c r="A6919" s="15">
        <v>3087.0</v>
      </c>
      <c r="B6919" s="15" t="s">
        <v>8689</v>
      </c>
      <c r="C6919" s="18">
        <v>42775.0</v>
      </c>
      <c r="D6919" s="18">
        <v>42780.0</v>
      </c>
      <c r="E6919" s="18">
        <f t="shared" si="1"/>
        <v>42780</v>
      </c>
      <c r="F6919" s="15" t="s">
        <v>55</v>
      </c>
      <c r="G6919" s="15" t="s">
        <v>6548</v>
      </c>
      <c r="H6919" s="15" t="s">
        <v>6549</v>
      </c>
      <c r="I6919" s="15" t="s">
        <v>59</v>
      </c>
      <c r="J6919" s="15" t="s">
        <v>60</v>
      </c>
      <c r="K6919" s="15" t="s">
        <v>29</v>
      </c>
      <c r="L6919" s="15" t="str">
        <f t="array" ref="L6919">_xlfn.XLOOKUP(M6919,reference_province_to_city!$A$2:$A$11,reference_province_to_city!$B$2:$B$11)</f>
        <v>Palembang</v>
      </c>
      <c r="M6919" s="15" t="s">
        <v>13</v>
      </c>
      <c r="N6919" s="15">
        <v>30111.0</v>
      </c>
      <c r="O6919" s="15">
        <f t="array" ref="O6919">_xlfn.XLOOKUP(M6919,reference_postal_code!$B$2:$B$11,reference_postal_code!$A$2:$A$11)</f>
        <v>30111</v>
      </c>
      <c r="P6919" s="15" t="s">
        <v>77</v>
      </c>
      <c r="Q6919" s="15" t="s">
        <v>1991</v>
      </c>
      <c r="R6919" s="15" t="s">
        <v>106</v>
      </c>
      <c r="S6919" s="15" t="s">
        <v>139</v>
      </c>
      <c r="T6919" s="15" t="s">
        <v>1992</v>
      </c>
      <c r="U6919" s="28">
        <v>59760.0</v>
      </c>
      <c r="V6919" s="15">
        <v>2.0</v>
      </c>
      <c r="W6919" s="31">
        <v>0.6</v>
      </c>
      <c r="X6919" s="28">
        <v>-40338.0</v>
      </c>
    </row>
    <row r="6920" ht="15.75" customHeight="1">
      <c r="A6920" s="15">
        <v>3088.0</v>
      </c>
      <c r="B6920" s="15" t="s">
        <v>8689</v>
      </c>
      <c r="C6920" s="18">
        <v>42775.0</v>
      </c>
      <c r="D6920" s="18">
        <v>42780.0</v>
      </c>
      <c r="E6920" s="18">
        <f t="shared" si="1"/>
        <v>42780</v>
      </c>
      <c r="F6920" s="15" t="s">
        <v>55</v>
      </c>
      <c r="G6920" s="15" t="s">
        <v>6548</v>
      </c>
      <c r="H6920" s="15" t="s">
        <v>6549</v>
      </c>
      <c r="I6920" s="15" t="s">
        <v>59</v>
      </c>
      <c r="J6920" s="15" t="s">
        <v>60</v>
      </c>
      <c r="K6920" s="15" t="s">
        <v>29</v>
      </c>
      <c r="L6920" s="15" t="str">
        <f t="array" ref="L6920">_xlfn.XLOOKUP(M6920,reference_province_to_city!$A$2:$A$11,reference_province_to_city!$B$2:$B$11)</f>
        <v>Palembang</v>
      </c>
      <c r="M6920" s="15" t="s">
        <v>13</v>
      </c>
      <c r="N6920" s="15">
        <v>30111.0</v>
      </c>
      <c r="O6920" s="15">
        <f t="array" ref="O6920">_xlfn.XLOOKUP(M6920,reference_postal_code!$B$2:$B$11,reference_postal_code!$A$2:$A$11)</f>
        <v>30111</v>
      </c>
      <c r="P6920" s="15" t="s">
        <v>77</v>
      </c>
      <c r="Q6920" s="15" t="s">
        <v>8238</v>
      </c>
      <c r="R6920" s="15" t="s">
        <v>65</v>
      </c>
      <c r="S6920" s="15" t="s">
        <v>222</v>
      </c>
      <c r="T6920" s="15" t="s">
        <v>8239</v>
      </c>
      <c r="U6920" s="28">
        <v>194880.0</v>
      </c>
      <c r="V6920" s="15">
        <v>2.0</v>
      </c>
      <c r="W6920" s="31">
        <v>0.8</v>
      </c>
      <c r="X6920" s="28">
        <v>-487200.0</v>
      </c>
    </row>
    <row r="6921" ht="15.75" customHeight="1">
      <c r="A6921" s="15">
        <v>5961.0</v>
      </c>
      <c r="B6921" s="15" t="s">
        <v>8690</v>
      </c>
      <c r="C6921" s="18">
        <v>42775.0</v>
      </c>
      <c r="D6921" s="18">
        <v>42780.0</v>
      </c>
      <c r="E6921" s="18">
        <f t="shared" si="1"/>
        <v>42780</v>
      </c>
      <c r="F6921" s="15" t="s">
        <v>114</v>
      </c>
      <c r="G6921" s="15" t="s">
        <v>442</v>
      </c>
      <c r="H6921" s="15" t="s">
        <v>443</v>
      </c>
      <c r="I6921" s="15" t="s">
        <v>128</v>
      </c>
      <c r="J6921" s="15" t="s">
        <v>60</v>
      </c>
      <c r="K6921" s="15" t="s">
        <v>33</v>
      </c>
      <c r="L6921" s="15" t="str">
        <f t="array" ref="L6921">_xlfn.XLOOKUP(M6921,reference_province_to_city!$A$2:$A$11,reference_province_to_city!$B$2:$B$11)</f>
        <v>Makassar</v>
      </c>
      <c r="M6921" s="15" t="s">
        <v>25</v>
      </c>
      <c r="N6921" s="15">
        <v>90111.0</v>
      </c>
      <c r="O6921" s="15">
        <f t="array" ref="O6921">_xlfn.XLOOKUP(M6921,reference_postal_code!$B$2:$B$11,reference_postal_code!$A$2:$A$11)</f>
        <v>90111</v>
      </c>
      <c r="P6921" s="15" t="s">
        <v>63</v>
      </c>
      <c r="Q6921" s="15" t="s">
        <v>3750</v>
      </c>
      <c r="R6921" s="15" t="s">
        <v>106</v>
      </c>
      <c r="S6921" s="15" t="s">
        <v>139</v>
      </c>
      <c r="T6921" s="15" t="s">
        <v>3751</v>
      </c>
      <c r="U6921" s="28">
        <v>316800.0</v>
      </c>
      <c r="V6921" s="15">
        <v>4.0</v>
      </c>
      <c r="W6921" s="31">
        <v>0.0</v>
      </c>
      <c r="X6921" s="28">
        <v>98208.0</v>
      </c>
    </row>
    <row r="6922" ht="15.75" customHeight="1">
      <c r="A6922" s="15">
        <v>3086.0</v>
      </c>
      <c r="B6922" s="15" t="s">
        <v>8689</v>
      </c>
      <c r="C6922" s="18">
        <v>42775.0</v>
      </c>
      <c r="D6922" s="18">
        <v>42780.0</v>
      </c>
      <c r="E6922" s="18">
        <f t="shared" si="1"/>
        <v>42780</v>
      </c>
      <c r="F6922" s="15" t="s">
        <v>55</v>
      </c>
      <c r="G6922" s="15" t="s">
        <v>6548</v>
      </c>
      <c r="H6922" s="15" t="s">
        <v>6549</v>
      </c>
      <c r="I6922" s="15" t="s">
        <v>59</v>
      </c>
      <c r="J6922" s="15" t="s">
        <v>60</v>
      </c>
      <c r="K6922" s="15" t="s">
        <v>29</v>
      </c>
      <c r="L6922" s="15" t="str">
        <f t="array" ref="L6922">_xlfn.XLOOKUP(M6922,reference_province_to_city!$A$2:$A$11,reference_province_to_city!$B$2:$B$11)</f>
        <v>Palembang</v>
      </c>
      <c r="M6922" s="15" t="s">
        <v>13</v>
      </c>
      <c r="N6922" s="15">
        <v>30111.0</v>
      </c>
      <c r="O6922" s="15">
        <f t="array" ref="O6922">_xlfn.XLOOKUP(M6922,reference_postal_code!$B$2:$B$11,reference_postal_code!$A$2:$A$11)</f>
        <v>30111</v>
      </c>
      <c r="P6922" s="15" t="s">
        <v>77</v>
      </c>
      <c r="Q6922" s="15" t="s">
        <v>5132</v>
      </c>
      <c r="R6922" s="15" t="s">
        <v>110</v>
      </c>
      <c r="S6922" s="15" t="s">
        <v>149</v>
      </c>
      <c r="T6922" s="15" t="s">
        <v>5133</v>
      </c>
      <c r="U6922" s="28">
        <v>1919760.0</v>
      </c>
      <c r="V6922" s="15">
        <v>2.0</v>
      </c>
      <c r="W6922" s="31">
        <v>0.2</v>
      </c>
      <c r="X6922" s="28">
        <v>239970.0</v>
      </c>
    </row>
    <row r="6923" ht="15.75" customHeight="1">
      <c r="A6923" s="15">
        <v>7246.0</v>
      </c>
      <c r="B6923" s="15" t="s">
        <v>8691</v>
      </c>
      <c r="C6923" s="18">
        <v>42775.0</v>
      </c>
      <c r="D6923" s="18">
        <v>42779.0</v>
      </c>
      <c r="E6923" s="18">
        <f t="shared" si="1"/>
        <v>42779</v>
      </c>
      <c r="F6923" s="15" t="s">
        <v>55</v>
      </c>
      <c r="G6923" s="15" t="s">
        <v>1841</v>
      </c>
      <c r="H6923" s="15" t="s">
        <v>1842</v>
      </c>
      <c r="I6923" s="15" t="s">
        <v>59</v>
      </c>
      <c r="J6923" s="15" t="s">
        <v>60</v>
      </c>
      <c r="K6923" s="15" t="s">
        <v>14</v>
      </c>
      <c r="L6923" s="15" t="str">
        <f t="array" ref="L6923">_xlfn.XLOOKUP(M6923,reference_province_to_city!$A$2:$A$11,reference_province_to_city!$B$2:$B$11)</f>
        <v>Bandung</v>
      </c>
      <c r="M6923" s="15" t="s">
        <v>12</v>
      </c>
      <c r="N6923" s="15">
        <v>40111.0</v>
      </c>
      <c r="O6923" s="15">
        <f t="array" ref="O6923">_xlfn.XLOOKUP(M6923,reference_postal_code!$B$2:$B$11,reference_postal_code!$A$2:$A$11)</f>
        <v>40111</v>
      </c>
      <c r="P6923" s="15" t="s">
        <v>117</v>
      </c>
      <c r="Q6923" s="15" t="s">
        <v>587</v>
      </c>
      <c r="R6923" s="15" t="s">
        <v>65</v>
      </c>
      <c r="S6923" s="15" t="s">
        <v>87</v>
      </c>
      <c r="T6923" s="15" t="s">
        <v>588</v>
      </c>
      <c r="U6923" s="28">
        <v>5323500.0</v>
      </c>
      <c r="V6923" s="15">
        <v>5.0</v>
      </c>
      <c r="W6923" s="31">
        <v>0.0</v>
      </c>
      <c r="X6923" s="28">
        <v>266175.0</v>
      </c>
    </row>
    <row r="6924" ht="15.75" customHeight="1">
      <c r="A6924" s="15">
        <v>1535.0</v>
      </c>
      <c r="B6924" s="15" t="s">
        <v>8692</v>
      </c>
      <c r="C6924" s="18">
        <v>42776.0</v>
      </c>
      <c r="D6924" s="18">
        <v>42780.0</v>
      </c>
      <c r="E6924" s="18">
        <f t="shared" si="1"/>
        <v>42780</v>
      </c>
      <c r="F6924" s="15" t="s">
        <v>55</v>
      </c>
      <c r="G6924" s="15" t="s">
        <v>909</v>
      </c>
      <c r="H6924" s="15" t="s">
        <v>910</v>
      </c>
      <c r="I6924" s="15" t="s">
        <v>76</v>
      </c>
      <c r="J6924" s="15" t="s">
        <v>60</v>
      </c>
      <c r="K6924" s="15" t="s">
        <v>17</v>
      </c>
      <c r="L6924" s="15" t="str">
        <f t="array" ref="L6924">_xlfn.XLOOKUP(M6924,reference_province_to_city!$A$2:$A$11,reference_province_to_city!$B$2:$B$11)</f>
        <v>Semarang</v>
      </c>
      <c r="M6924" s="15" t="s">
        <v>15</v>
      </c>
      <c r="N6924" s="15">
        <v>50111.0</v>
      </c>
      <c r="O6924" s="15">
        <f t="array" ref="O6924">_xlfn.XLOOKUP(M6924,reference_postal_code!$B$2:$B$11,reference_postal_code!$A$2:$A$11)</f>
        <v>50111</v>
      </c>
      <c r="P6924" s="15" t="s">
        <v>77</v>
      </c>
      <c r="Q6924" s="15" t="s">
        <v>4008</v>
      </c>
      <c r="R6924" s="15" t="s">
        <v>106</v>
      </c>
      <c r="S6924" s="15" t="s">
        <v>183</v>
      </c>
      <c r="T6924" s="15" t="s">
        <v>4009</v>
      </c>
      <c r="U6924" s="28">
        <v>3059745.0</v>
      </c>
      <c r="V6924" s="15">
        <v>2.0</v>
      </c>
      <c r="W6924" s="31">
        <v>0.15</v>
      </c>
      <c r="X6924" s="28">
        <v>251979.0</v>
      </c>
    </row>
    <row r="6925" ht="15.75" customHeight="1">
      <c r="A6925" s="15">
        <v>2368.0</v>
      </c>
      <c r="B6925" s="15" t="s">
        <v>8693</v>
      </c>
      <c r="C6925" s="18">
        <v>42776.0</v>
      </c>
      <c r="D6925" s="18">
        <v>42779.0</v>
      </c>
      <c r="E6925" s="18">
        <f t="shared" si="1"/>
        <v>42779</v>
      </c>
      <c r="F6925" s="15" t="s">
        <v>125</v>
      </c>
      <c r="G6925" s="15" t="s">
        <v>456</v>
      </c>
      <c r="H6925" s="15" t="s">
        <v>457</v>
      </c>
      <c r="I6925" s="15" t="s">
        <v>59</v>
      </c>
      <c r="J6925" s="15" t="s">
        <v>60</v>
      </c>
      <c r="K6925" s="15" t="s">
        <v>31</v>
      </c>
      <c r="L6925" s="15" t="str">
        <f t="array" ref="L6925">_xlfn.XLOOKUP(M6925,reference_province_to_city!$A$2:$A$11,reference_province_to_city!$B$2:$B$11)</f>
        <v>Balikpapan</v>
      </c>
      <c r="M6925" s="15" t="s">
        <v>21</v>
      </c>
      <c r="N6925" s="15">
        <v>76114.0</v>
      </c>
      <c r="O6925" s="15">
        <f t="array" ref="O6925">_xlfn.XLOOKUP(M6925,reference_postal_code!$B$2:$B$11,reference_postal_code!$A$2:$A$11)</f>
        <v>76114</v>
      </c>
      <c r="P6925" s="15" t="s">
        <v>166</v>
      </c>
      <c r="Q6925" s="15" t="s">
        <v>5982</v>
      </c>
      <c r="R6925" s="15" t="s">
        <v>65</v>
      </c>
      <c r="S6925" s="15" t="s">
        <v>66</v>
      </c>
      <c r="T6925" s="15" t="s">
        <v>5983</v>
      </c>
      <c r="U6925" s="28">
        <v>346800.0</v>
      </c>
      <c r="V6925" s="15">
        <v>4.0</v>
      </c>
      <c r="W6925" s="31">
        <v>0.0</v>
      </c>
      <c r="X6925" s="28">
        <v>169932.0</v>
      </c>
    </row>
    <row r="6926" ht="15.75" customHeight="1">
      <c r="A6926" s="15">
        <v>3146.0</v>
      </c>
      <c r="B6926" s="15" t="s">
        <v>8694</v>
      </c>
      <c r="C6926" s="18">
        <v>42777.0</v>
      </c>
      <c r="D6926" s="18">
        <v>42779.0</v>
      </c>
      <c r="E6926" s="18">
        <f t="shared" si="1"/>
        <v>42779</v>
      </c>
      <c r="F6926" s="15" t="s">
        <v>114</v>
      </c>
      <c r="G6926" s="15" t="s">
        <v>4453</v>
      </c>
      <c r="H6926" s="15" t="s">
        <v>4454</v>
      </c>
      <c r="I6926" s="15" t="s">
        <v>128</v>
      </c>
      <c r="J6926" s="15" t="s">
        <v>60</v>
      </c>
      <c r="K6926" s="15" t="s">
        <v>31</v>
      </c>
      <c r="L6926" s="15" t="str">
        <f t="array" ref="L6926">_xlfn.XLOOKUP(M6926,reference_province_to_city!$A$2:$A$11,reference_province_to_city!$B$2:$B$11)</f>
        <v>Balikpapan</v>
      </c>
      <c r="M6926" s="15" t="s">
        <v>21</v>
      </c>
      <c r="N6926" s="15">
        <v>76114.0</v>
      </c>
      <c r="O6926" s="15">
        <f t="array" ref="O6926">_xlfn.XLOOKUP(M6926,reference_postal_code!$B$2:$B$11,reference_postal_code!$A$2:$A$11)</f>
        <v>76114</v>
      </c>
      <c r="P6926" s="15" t="s">
        <v>166</v>
      </c>
      <c r="Q6926" s="15" t="s">
        <v>624</v>
      </c>
      <c r="R6926" s="15" t="s">
        <v>106</v>
      </c>
      <c r="S6926" s="15" t="s">
        <v>107</v>
      </c>
      <c r="T6926" s="15" t="s">
        <v>625</v>
      </c>
      <c r="U6926" s="28">
        <v>1.444704E7</v>
      </c>
      <c r="V6926" s="15">
        <v>4.0</v>
      </c>
      <c r="W6926" s="31">
        <v>0.2</v>
      </c>
      <c r="X6926" s="28">
        <v>1625292.0</v>
      </c>
    </row>
    <row r="6927" ht="15.75" customHeight="1">
      <c r="A6927" s="15">
        <v>9239.0</v>
      </c>
      <c r="B6927" s="15" t="s">
        <v>8695</v>
      </c>
      <c r="C6927" s="18">
        <v>42777.0</v>
      </c>
      <c r="D6927" s="18">
        <v>42780.0</v>
      </c>
      <c r="E6927" s="18">
        <f t="shared" si="1"/>
        <v>42780</v>
      </c>
      <c r="F6927" s="15" t="s">
        <v>125</v>
      </c>
      <c r="G6927" s="15" t="s">
        <v>1716</v>
      </c>
      <c r="H6927" s="15" t="s">
        <v>1717</v>
      </c>
      <c r="I6927" s="15" t="s">
        <v>59</v>
      </c>
      <c r="J6927" s="15" t="s">
        <v>60</v>
      </c>
      <c r="K6927" s="15" t="s">
        <v>10</v>
      </c>
      <c r="L6927" s="15" t="str">
        <f t="array" ref="L6927">_xlfn.XLOOKUP(M6927,reference_province_to_city!$A$2:$A$11,reference_province_to_city!$B$2:$B$11)</f>
        <v>Jakarta</v>
      </c>
      <c r="M6927" s="15" t="s">
        <v>7</v>
      </c>
      <c r="N6927" s="15">
        <v>10110.0</v>
      </c>
      <c r="O6927" s="15">
        <f t="array" ref="O6927">_xlfn.XLOOKUP(M6927,reference_postal_code!$B$2:$B$11,reference_postal_code!$A$2:$A$11)</f>
        <v>10110</v>
      </c>
      <c r="P6927" s="15" t="s">
        <v>117</v>
      </c>
      <c r="Q6927" s="15" t="s">
        <v>6926</v>
      </c>
      <c r="R6927" s="15" t="s">
        <v>106</v>
      </c>
      <c r="S6927" s="15" t="s">
        <v>139</v>
      </c>
      <c r="T6927" s="15" t="s">
        <v>6927</v>
      </c>
      <c r="U6927" s="28">
        <v>2213520.0</v>
      </c>
      <c r="V6927" s="15">
        <v>2.0</v>
      </c>
      <c r="W6927" s="31">
        <v>0.2</v>
      </c>
      <c r="X6927" s="28">
        <v>-55338.0</v>
      </c>
    </row>
    <row r="6928" ht="15.75" customHeight="1">
      <c r="A6928" s="15">
        <v>1520.0</v>
      </c>
      <c r="B6928" s="15" t="s">
        <v>8696</v>
      </c>
      <c r="C6928" s="18">
        <v>42777.0</v>
      </c>
      <c r="D6928" s="18">
        <v>42780.0</v>
      </c>
      <c r="E6928" s="18">
        <f t="shared" si="1"/>
        <v>42780</v>
      </c>
      <c r="F6928" s="15" t="s">
        <v>114</v>
      </c>
      <c r="G6928" s="15" t="s">
        <v>1527</v>
      </c>
      <c r="H6928" s="15" t="s">
        <v>1528</v>
      </c>
      <c r="I6928" s="15" t="s">
        <v>128</v>
      </c>
      <c r="J6928" s="15" t="s">
        <v>60</v>
      </c>
      <c r="K6928" s="15" t="s">
        <v>2288</v>
      </c>
      <c r="L6928" s="15" t="str">
        <f t="array" ref="L6928">_xlfn.XLOOKUP(M6928,reference_province_to_city!$A$2:$A$11,reference_province_to_city!$B$2:$B$11)</f>
        <v>Jakarta</v>
      </c>
      <c r="M6928" s="15" t="s">
        <v>7</v>
      </c>
      <c r="N6928" s="15">
        <v>10110.0</v>
      </c>
      <c r="O6928" s="15">
        <f t="array" ref="O6928">_xlfn.XLOOKUP(M6928,reference_postal_code!$B$2:$B$11,reference_postal_code!$A$2:$A$11)</f>
        <v>10110</v>
      </c>
      <c r="P6928" s="15" t="s">
        <v>117</v>
      </c>
      <c r="Q6928" s="15" t="s">
        <v>2312</v>
      </c>
      <c r="R6928" s="15" t="s">
        <v>65</v>
      </c>
      <c r="S6928" s="15" t="s">
        <v>83</v>
      </c>
      <c r="T6928" s="15" t="s">
        <v>2313</v>
      </c>
      <c r="U6928" s="28">
        <v>320040.0</v>
      </c>
      <c r="V6928" s="15">
        <v>7.0</v>
      </c>
      <c r="W6928" s="31">
        <v>0.2</v>
      </c>
      <c r="X6928" s="28">
        <v>116015.0</v>
      </c>
    </row>
    <row r="6929" ht="15.75" customHeight="1">
      <c r="A6929" s="15">
        <v>8483.0</v>
      </c>
      <c r="B6929" s="15" t="s">
        <v>8697</v>
      </c>
      <c r="C6929" s="18">
        <v>42777.0</v>
      </c>
      <c r="D6929" s="18">
        <v>42781.0</v>
      </c>
      <c r="E6929" s="18">
        <f t="shared" si="1"/>
        <v>42781</v>
      </c>
      <c r="F6929" s="15" t="s">
        <v>55</v>
      </c>
      <c r="G6929" s="15" t="s">
        <v>2690</v>
      </c>
      <c r="H6929" s="15" t="s">
        <v>2691</v>
      </c>
      <c r="I6929" s="15" t="s">
        <v>128</v>
      </c>
      <c r="J6929" s="15" t="s">
        <v>60</v>
      </c>
      <c r="K6929" s="15" t="s">
        <v>26</v>
      </c>
      <c r="L6929" s="15" t="str">
        <f t="array" ref="L6929">_xlfn.XLOOKUP(M6929,reference_province_to_city!$A$2:$A$11,reference_province_to_city!$B$2:$B$11)</f>
        <v>Denpasar</v>
      </c>
      <c r="M6929" s="15" t="s">
        <v>24</v>
      </c>
      <c r="N6929" s="15">
        <v>80231.0</v>
      </c>
      <c r="O6929" s="15">
        <f t="array" ref="O6929">_xlfn.XLOOKUP(M6929,reference_postal_code!$B$2:$B$11,reference_postal_code!$A$2:$A$11)</f>
        <v>80231</v>
      </c>
      <c r="P6929" s="15" t="s">
        <v>63</v>
      </c>
      <c r="Q6929" s="15" t="s">
        <v>7127</v>
      </c>
      <c r="R6929" s="15" t="s">
        <v>65</v>
      </c>
      <c r="S6929" s="15" t="s">
        <v>79</v>
      </c>
      <c r="T6929" s="15" t="s">
        <v>7128</v>
      </c>
      <c r="U6929" s="28">
        <v>310500.0</v>
      </c>
      <c r="V6929" s="15">
        <v>2.0</v>
      </c>
      <c r="W6929" s="31">
        <v>0.0</v>
      </c>
      <c r="X6929" s="28">
        <v>149040.0</v>
      </c>
    </row>
    <row r="6930" ht="15.75" customHeight="1">
      <c r="A6930" s="15">
        <v>3147.0</v>
      </c>
      <c r="B6930" s="15" t="s">
        <v>8694</v>
      </c>
      <c r="C6930" s="18">
        <v>42777.0</v>
      </c>
      <c r="D6930" s="18">
        <v>42779.0</v>
      </c>
      <c r="E6930" s="18">
        <f t="shared" si="1"/>
        <v>42779</v>
      </c>
      <c r="F6930" s="15" t="s">
        <v>114</v>
      </c>
      <c r="G6930" s="15" t="s">
        <v>4453</v>
      </c>
      <c r="H6930" s="15" t="s">
        <v>4454</v>
      </c>
      <c r="I6930" s="15" t="s">
        <v>128</v>
      </c>
      <c r="J6930" s="15" t="s">
        <v>60</v>
      </c>
      <c r="K6930" s="15" t="s">
        <v>31</v>
      </c>
      <c r="L6930" s="15" t="str">
        <f t="array" ref="L6930">_xlfn.XLOOKUP(M6930,reference_province_to_city!$A$2:$A$11,reference_province_to_city!$B$2:$B$11)</f>
        <v>Balikpapan</v>
      </c>
      <c r="M6930" s="15" t="s">
        <v>21</v>
      </c>
      <c r="N6930" s="15">
        <v>76114.0</v>
      </c>
      <c r="O6930" s="15">
        <f t="array" ref="O6930">_xlfn.XLOOKUP(M6930,reference_postal_code!$B$2:$B$11,reference_postal_code!$A$2:$A$11)</f>
        <v>76114</v>
      </c>
      <c r="P6930" s="15" t="s">
        <v>166</v>
      </c>
      <c r="Q6930" s="15" t="s">
        <v>2135</v>
      </c>
      <c r="R6930" s="15" t="s">
        <v>110</v>
      </c>
      <c r="S6930" s="15" t="s">
        <v>111</v>
      </c>
      <c r="T6930" s="15" t="s">
        <v>2136</v>
      </c>
      <c r="U6930" s="28">
        <v>1331640.0</v>
      </c>
      <c r="V6930" s="15">
        <v>3.0</v>
      </c>
      <c r="W6930" s="31">
        <v>0.2</v>
      </c>
      <c r="X6930" s="28">
        <v>116519.0</v>
      </c>
    </row>
    <row r="6931" ht="15.75" customHeight="1">
      <c r="A6931" s="15">
        <v>5598.0</v>
      </c>
      <c r="B6931" s="15" t="s">
        <v>8698</v>
      </c>
      <c r="C6931" s="18">
        <v>42779.0</v>
      </c>
      <c r="D6931" s="18">
        <v>42786.0</v>
      </c>
      <c r="E6931" s="18">
        <f t="shared" si="1"/>
        <v>42786</v>
      </c>
      <c r="F6931" s="15" t="s">
        <v>55</v>
      </c>
      <c r="G6931" s="15" t="s">
        <v>1201</v>
      </c>
      <c r="H6931" s="15" t="s">
        <v>1202</v>
      </c>
      <c r="I6931" s="15" t="s">
        <v>59</v>
      </c>
      <c r="J6931" s="15" t="s">
        <v>60</v>
      </c>
      <c r="K6931" s="15" t="s">
        <v>26</v>
      </c>
      <c r="L6931" s="15" t="str">
        <f t="array" ref="L6931">_xlfn.XLOOKUP(M6931,reference_province_to_city!$A$2:$A$11,reference_province_to_city!$B$2:$B$11)</f>
        <v>Denpasar</v>
      </c>
      <c r="M6931" s="15" t="s">
        <v>24</v>
      </c>
      <c r="O6931" s="15">
        <f t="array" ref="O6931">_xlfn.XLOOKUP(M6931,reference_postal_code!$B$2:$B$11,reference_postal_code!$A$2:$A$11)</f>
        <v>80231</v>
      </c>
      <c r="P6931" s="15" t="s">
        <v>63</v>
      </c>
      <c r="Q6931" s="15" t="s">
        <v>5001</v>
      </c>
      <c r="R6931" s="15" t="s">
        <v>65</v>
      </c>
      <c r="S6931" s="15" t="s">
        <v>226</v>
      </c>
      <c r="T6931" s="15" t="s">
        <v>5002</v>
      </c>
      <c r="U6931" s="28">
        <v>375300.0</v>
      </c>
      <c r="V6931" s="15">
        <v>3.0</v>
      </c>
      <c r="W6931" s="31">
        <v>0.0</v>
      </c>
      <c r="X6931" s="28">
        <v>97578.0</v>
      </c>
    </row>
    <row r="6932" ht="15.75" customHeight="1">
      <c r="A6932" s="15">
        <v>5599.0</v>
      </c>
      <c r="B6932" s="15" t="s">
        <v>8698</v>
      </c>
      <c r="C6932" s="18">
        <v>42779.0</v>
      </c>
      <c r="D6932" s="18">
        <v>42786.0</v>
      </c>
      <c r="E6932" s="18">
        <f t="shared" si="1"/>
        <v>42786</v>
      </c>
      <c r="F6932" s="15" t="s">
        <v>55</v>
      </c>
      <c r="G6932" s="15" t="s">
        <v>1201</v>
      </c>
      <c r="H6932" s="15" t="s">
        <v>1202</v>
      </c>
      <c r="I6932" s="15" t="s">
        <v>59</v>
      </c>
      <c r="J6932" s="15" t="s">
        <v>60</v>
      </c>
      <c r="K6932" s="15" t="s">
        <v>26</v>
      </c>
      <c r="L6932" s="15" t="str">
        <f t="array" ref="L6932">_xlfn.XLOOKUP(M6932,reference_province_to_city!$A$2:$A$11,reference_province_to_city!$B$2:$B$11)</f>
        <v>Denpasar</v>
      </c>
      <c r="M6932" s="15" t="s">
        <v>24</v>
      </c>
      <c r="N6932" s="15">
        <v>80231.0</v>
      </c>
      <c r="O6932" s="15">
        <f t="array" ref="O6932">_xlfn.XLOOKUP(M6932,reference_postal_code!$B$2:$B$11,reference_postal_code!$A$2:$A$11)</f>
        <v>80231</v>
      </c>
      <c r="P6932" s="15" t="s">
        <v>63</v>
      </c>
      <c r="Q6932" s="15" t="s">
        <v>5204</v>
      </c>
      <c r="R6932" s="15" t="s">
        <v>65</v>
      </c>
      <c r="S6932" s="15" t="s">
        <v>93</v>
      </c>
      <c r="T6932" s="15" t="s">
        <v>5205</v>
      </c>
      <c r="U6932" s="28">
        <v>160650.0</v>
      </c>
      <c r="V6932" s="15">
        <v>3.0</v>
      </c>
      <c r="W6932" s="31">
        <v>0.0</v>
      </c>
      <c r="X6932" s="28">
        <v>41769.0</v>
      </c>
    </row>
    <row r="6933" ht="15.75" customHeight="1">
      <c r="A6933" s="15">
        <v>9633.0</v>
      </c>
      <c r="B6933" s="15" t="s">
        <v>8699</v>
      </c>
      <c r="C6933" s="18">
        <v>42779.0</v>
      </c>
      <c r="D6933" s="18">
        <v>42783.0</v>
      </c>
      <c r="E6933" s="18">
        <f t="shared" si="1"/>
        <v>42783</v>
      </c>
      <c r="F6933" s="15" t="s">
        <v>55</v>
      </c>
      <c r="G6933" s="15" t="s">
        <v>2216</v>
      </c>
      <c r="H6933" s="15" t="s">
        <v>2217</v>
      </c>
      <c r="I6933" s="15" t="s">
        <v>59</v>
      </c>
      <c r="J6933" s="15" t="s">
        <v>60</v>
      </c>
      <c r="K6933" s="15" t="s">
        <v>31</v>
      </c>
      <c r="L6933" s="15" t="str">
        <f t="array" ref="L6933">_xlfn.XLOOKUP(M6933,reference_province_to_city!$A$2:$A$11,reference_province_to_city!$B$2:$B$11)</f>
        <v>Balikpapan</v>
      </c>
      <c r="M6933" s="15" t="s">
        <v>21</v>
      </c>
      <c r="N6933" s="15">
        <v>76114.0</v>
      </c>
      <c r="O6933" s="15">
        <f t="array" ref="O6933">_xlfn.XLOOKUP(M6933,reference_postal_code!$B$2:$B$11,reference_postal_code!$A$2:$A$11)</f>
        <v>76114</v>
      </c>
      <c r="P6933" s="15" t="s">
        <v>166</v>
      </c>
      <c r="Q6933" s="15" t="s">
        <v>3011</v>
      </c>
      <c r="R6933" s="15" t="s">
        <v>65</v>
      </c>
      <c r="S6933" s="15" t="s">
        <v>222</v>
      </c>
      <c r="T6933" s="15" t="s">
        <v>3012</v>
      </c>
      <c r="U6933" s="28">
        <v>1359600.0</v>
      </c>
      <c r="V6933" s="15">
        <v>8.0</v>
      </c>
      <c r="W6933" s="31">
        <v>0.0</v>
      </c>
      <c r="X6933" s="28">
        <v>584628.0</v>
      </c>
    </row>
    <row r="6934" ht="15.75" customHeight="1">
      <c r="A6934" s="15">
        <v>2730.0</v>
      </c>
      <c r="B6934" s="15" t="s">
        <v>8700</v>
      </c>
      <c r="C6934" s="18">
        <v>42779.0</v>
      </c>
      <c r="D6934" s="18">
        <v>42785.0</v>
      </c>
      <c r="E6934" s="18">
        <f t="shared" si="1"/>
        <v>42785</v>
      </c>
      <c r="F6934" s="15" t="s">
        <v>55</v>
      </c>
      <c r="G6934" s="15" t="s">
        <v>5849</v>
      </c>
      <c r="H6934" s="15" t="s">
        <v>5850</v>
      </c>
      <c r="I6934" s="15" t="s">
        <v>59</v>
      </c>
      <c r="J6934" s="15" t="s">
        <v>60</v>
      </c>
      <c r="K6934" s="15" t="s">
        <v>14</v>
      </c>
      <c r="L6934" s="15" t="str">
        <f t="array" ref="L6934">_xlfn.XLOOKUP(M6934,reference_province_to_city!$A$2:$A$11,reference_province_to_city!$B$2:$B$11)</f>
        <v>Bandung</v>
      </c>
      <c r="M6934" s="15" t="s">
        <v>12</v>
      </c>
      <c r="N6934" s="15">
        <v>40111.0</v>
      </c>
      <c r="O6934" s="15">
        <f t="array" ref="O6934">_xlfn.XLOOKUP(M6934,reference_postal_code!$B$2:$B$11,reference_postal_code!$A$2:$A$11)</f>
        <v>40111</v>
      </c>
      <c r="P6934" s="15" t="s">
        <v>117</v>
      </c>
      <c r="Q6934" s="15" t="s">
        <v>5407</v>
      </c>
      <c r="R6934" s="15" t="s">
        <v>65</v>
      </c>
      <c r="S6934" s="15" t="s">
        <v>93</v>
      </c>
      <c r="T6934" s="15" t="s">
        <v>5408</v>
      </c>
      <c r="U6934" s="28">
        <v>99450.0</v>
      </c>
      <c r="V6934" s="15">
        <v>3.0</v>
      </c>
      <c r="W6934" s="31">
        <v>0.0</v>
      </c>
      <c r="X6934" s="28">
        <v>26852.0</v>
      </c>
    </row>
    <row r="6935" ht="15.75" customHeight="1">
      <c r="A6935" s="15">
        <v>7119.0</v>
      </c>
      <c r="B6935" s="15" t="s">
        <v>8701</v>
      </c>
      <c r="C6935" s="18">
        <v>42779.0</v>
      </c>
      <c r="D6935" s="18">
        <v>42783.0</v>
      </c>
      <c r="E6935" s="18">
        <f t="shared" si="1"/>
        <v>42783</v>
      </c>
      <c r="F6935" s="15" t="s">
        <v>55</v>
      </c>
      <c r="G6935" s="15" t="s">
        <v>2769</v>
      </c>
      <c r="H6935" s="15" t="s">
        <v>2770</v>
      </c>
      <c r="I6935" s="15" t="s">
        <v>128</v>
      </c>
      <c r="J6935" s="15" t="s">
        <v>60</v>
      </c>
      <c r="K6935" s="15" t="s">
        <v>552</v>
      </c>
      <c r="L6935" s="15" t="str">
        <f t="array" ref="L6935">_xlfn.XLOOKUP(M6935,reference_province_to_city!$A$2:$A$11,reference_province_to_city!$B$2:$B$11)</f>
        <v>Denpasar</v>
      </c>
      <c r="M6935" s="15" t="s">
        <v>24</v>
      </c>
      <c r="O6935" s="15">
        <f t="array" ref="O6935">_xlfn.XLOOKUP(M6935,reference_postal_code!$B$2:$B$11,reference_postal_code!$A$2:$A$11)</f>
        <v>80231</v>
      </c>
      <c r="P6935" s="15" t="s">
        <v>63</v>
      </c>
      <c r="Q6935" s="15" t="s">
        <v>3578</v>
      </c>
      <c r="R6935" s="15" t="s">
        <v>65</v>
      </c>
      <c r="S6935" s="15" t="s">
        <v>66</v>
      </c>
      <c r="T6935" s="15" t="s">
        <v>3579</v>
      </c>
      <c r="U6935" s="28">
        <v>269100.0</v>
      </c>
      <c r="V6935" s="15">
        <v>3.0</v>
      </c>
      <c r="W6935" s="31">
        <v>0.0</v>
      </c>
      <c r="X6935" s="28">
        <v>131859.0</v>
      </c>
    </row>
    <row r="6936" ht="15.75" customHeight="1">
      <c r="A6936" s="15">
        <v>2731.0</v>
      </c>
      <c r="B6936" s="15" t="s">
        <v>8700</v>
      </c>
      <c r="C6936" s="18">
        <v>42779.0</v>
      </c>
      <c r="D6936" s="18">
        <v>42785.0</v>
      </c>
      <c r="E6936" s="18">
        <f t="shared" si="1"/>
        <v>42785</v>
      </c>
      <c r="F6936" s="15" t="s">
        <v>55</v>
      </c>
      <c r="G6936" s="15" t="s">
        <v>5849</v>
      </c>
      <c r="H6936" s="15" t="s">
        <v>5850</v>
      </c>
      <c r="I6936" s="15" t="s">
        <v>59</v>
      </c>
      <c r="J6936" s="15" t="s">
        <v>60</v>
      </c>
      <c r="K6936" s="15" t="s">
        <v>1132</v>
      </c>
      <c r="L6936" s="15" t="str">
        <f t="array" ref="L6936">_xlfn.XLOOKUP(M6936,reference_province_to_city!$A$2:$A$11,reference_province_to_city!$B$2:$B$11)</f>
        <v>Bandung</v>
      </c>
      <c r="M6936" s="15" t="s">
        <v>12</v>
      </c>
      <c r="N6936" s="15">
        <v>40111.0</v>
      </c>
      <c r="O6936" s="15">
        <f t="array" ref="O6936">_xlfn.XLOOKUP(M6936,reference_postal_code!$B$2:$B$11,reference_postal_code!$A$2:$A$11)</f>
        <v>40111</v>
      </c>
      <c r="P6936" s="15" t="s">
        <v>117</v>
      </c>
      <c r="Q6936" s="15" t="s">
        <v>5545</v>
      </c>
      <c r="R6936" s="15" t="s">
        <v>110</v>
      </c>
      <c r="S6936" s="15" t="s">
        <v>149</v>
      </c>
      <c r="T6936" s="15" t="s">
        <v>5546</v>
      </c>
      <c r="U6936" s="28">
        <v>1.19994E7</v>
      </c>
      <c r="V6936" s="15">
        <v>4.0</v>
      </c>
      <c r="W6936" s="31">
        <v>0.0</v>
      </c>
      <c r="X6936" s="28">
        <v>5159742.0</v>
      </c>
    </row>
    <row r="6937" ht="15.75" customHeight="1">
      <c r="A6937" s="15">
        <v>2732.0</v>
      </c>
      <c r="B6937" s="15" t="s">
        <v>8700</v>
      </c>
      <c r="C6937" s="18">
        <v>42779.0</v>
      </c>
      <c r="D6937" s="18">
        <v>42785.0</v>
      </c>
      <c r="E6937" s="18">
        <f t="shared" si="1"/>
        <v>42785</v>
      </c>
      <c r="F6937" s="15" t="s">
        <v>55</v>
      </c>
      <c r="G6937" s="15" t="s">
        <v>5849</v>
      </c>
      <c r="H6937" s="15" t="s">
        <v>5850</v>
      </c>
      <c r="I6937" s="15" t="s">
        <v>59</v>
      </c>
      <c r="J6937" s="15" t="s">
        <v>60</v>
      </c>
      <c r="K6937" s="15" t="s">
        <v>14</v>
      </c>
      <c r="L6937" s="15" t="str">
        <f t="array" ref="L6937">_xlfn.XLOOKUP(M6937,reference_province_to_city!$A$2:$A$11,reference_province_to_city!$B$2:$B$11)</f>
        <v>Bandung</v>
      </c>
      <c r="M6937" s="15" t="s">
        <v>12</v>
      </c>
      <c r="N6937" s="15">
        <v>40111.0</v>
      </c>
      <c r="O6937" s="15">
        <f t="array" ref="O6937">_xlfn.XLOOKUP(M6937,reference_postal_code!$B$2:$B$11,reference_postal_code!$A$2:$A$11)</f>
        <v>40111</v>
      </c>
      <c r="P6937" s="15" t="s">
        <v>117</v>
      </c>
      <c r="Q6937" s="15" t="s">
        <v>1252</v>
      </c>
      <c r="R6937" s="15" t="s">
        <v>106</v>
      </c>
      <c r="S6937" s="15" t="s">
        <v>139</v>
      </c>
      <c r="T6937" s="15" t="s">
        <v>1253</v>
      </c>
      <c r="U6937" s="28">
        <v>1612950.0</v>
      </c>
      <c r="V6937" s="15">
        <v>1.0</v>
      </c>
      <c r="W6937" s="31">
        <v>0.0</v>
      </c>
      <c r="X6937" s="28">
        <v>322590.0</v>
      </c>
    </row>
    <row r="6938" ht="15.75" customHeight="1">
      <c r="A6938" s="15">
        <v>8676.0</v>
      </c>
      <c r="B6938" s="15" t="s">
        <v>8702</v>
      </c>
      <c r="C6938" s="18">
        <v>42782.0</v>
      </c>
      <c r="D6938" s="18">
        <v>42787.0</v>
      </c>
      <c r="E6938" s="18">
        <f t="shared" si="1"/>
        <v>42787</v>
      </c>
      <c r="F6938" s="15" t="s">
        <v>55</v>
      </c>
      <c r="G6938" s="15" t="s">
        <v>509</v>
      </c>
      <c r="H6938" s="15" t="s">
        <v>510</v>
      </c>
      <c r="I6938" s="15" t="s">
        <v>59</v>
      </c>
      <c r="J6938" s="15" t="s">
        <v>60</v>
      </c>
      <c r="K6938" s="15" t="s">
        <v>29</v>
      </c>
      <c r="L6938" s="15" t="str">
        <f t="array" ref="L6938">_xlfn.XLOOKUP(M6938,reference_province_to_city!$A$2:$A$11,reference_province_to_city!$B$2:$B$11)</f>
        <v>Palembang</v>
      </c>
      <c r="M6938" s="15" t="s">
        <v>13</v>
      </c>
      <c r="N6938" s="15">
        <v>30111.0</v>
      </c>
      <c r="O6938" s="15">
        <f t="array" ref="O6938">_xlfn.XLOOKUP(M6938,reference_postal_code!$B$2:$B$11,reference_postal_code!$A$2:$A$11)</f>
        <v>30111</v>
      </c>
      <c r="P6938" s="15" t="s">
        <v>77</v>
      </c>
      <c r="Q6938" s="15" t="s">
        <v>146</v>
      </c>
      <c r="R6938" s="15" t="s">
        <v>65</v>
      </c>
      <c r="S6938" s="15" t="s">
        <v>93</v>
      </c>
      <c r="T6938" s="15" t="s">
        <v>147</v>
      </c>
      <c r="U6938" s="28">
        <v>420480.0</v>
      </c>
      <c r="V6938" s="15">
        <v>6.0</v>
      </c>
      <c r="W6938" s="31">
        <v>0.2</v>
      </c>
      <c r="X6938" s="28">
        <v>52560.0</v>
      </c>
    </row>
    <row r="6939" ht="15.75" customHeight="1">
      <c r="A6939" s="15">
        <v>6314.0</v>
      </c>
      <c r="B6939" s="15" t="s">
        <v>8703</v>
      </c>
      <c r="C6939" s="18">
        <v>42782.0</v>
      </c>
      <c r="D6939" s="18">
        <v>42787.0</v>
      </c>
      <c r="E6939" s="18">
        <f t="shared" si="1"/>
        <v>42787</v>
      </c>
      <c r="F6939" s="15" t="s">
        <v>55</v>
      </c>
      <c r="G6939" s="15" t="s">
        <v>4181</v>
      </c>
      <c r="H6939" s="15" t="s">
        <v>4182</v>
      </c>
      <c r="I6939" s="15" t="s">
        <v>128</v>
      </c>
      <c r="J6939" s="15" t="s">
        <v>60</v>
      </c>
      <c r="K6939" s="15" t="s">
        <v>28</v>
      </c>
      <c r="L6939" s="15" t="str">
        <f t="array" ref="L6939">_xlfn.XLOOKUP(M6939,reference_province_to_city!$A$2:$A$11,reference_province_to_city!$B$2:$B$11)</f>
        <v>Medan</v>
      </c>
      <c r="M6939" s="15" t="s">
        <v>11</v>
      </c>
      <c r="N6939" s="15">
        <v>20111.0</v>
      </c>
      <c r="O6939" s="15">
        <f t="array" ref="O6939">_xlfn.XLOOKUP(M6939,reference_postal_code!$B$2:$B$11,reference_postal_code!$A$2:$A$11)</f>
        <v>20111</v>
      </c>
      <c r="P6939" s="15" t="s">
        <v>77</v>
      </c>
      <c r="Q6939" s="15" t="s">
        <v>5865</v>
      </c>
      <c r="R6939" s="15" t="s">
        <v>110</v>
      </c>
      <c r="S6939" s="15" t="s">
        <v>111</v>
      </c>
      <c r="T6939" s="15" t="s">
        <v>5866</v>
      </c>
      <c r="U6939" s="28">
        <v>224850.0</v>
      </c>
      <c r="V6939" s="15">
        <v>1.0</v>
      </c>
      <c r="W6939" s="31">
        <v>0.0</v>
      </c>
      <c r="X6939" s="28">
        <v>110176.0</v>
      </c>
    </row>
    <row r="6940" ht="15.75" customHeight="1">
      <c r="A6940" s="15">
        <v>8675.0</v>
      </c>
      <c r="B6940" s="15" t="s">
        <v>8702</v>
      </c>
      <c r="C6940" s="18">
        <v>42782.0</v>
      </c>
      <c r="D6940" s="18">
        <v>42787.0</v>
      </c>
      <c r="E6940" s="18">
        <f t="shared" si="1"/>
        <v>42787</v>
      </c>
      <c r="F6940" s="15" t="s">
        <v>55</v>
      </c>
      <c r="G6940" s="15" t="s">
        <v>509</v>
      </c>
      <c r="H6940" s="15" t="s">
        <v>510</v>
      </c>
      <c r="I6940" s="15" t="s">
        <v>59</v>
      </c>
      <c r="J6940" s="15" t="s">
        <v>60</v>
      </c>
      <c r="K6940" s="15" t="s">
        <v>29</v>
      </c>
      <c r="L6940" s="15" t="str">
        <f t="array" ref="L6940">_xlfn.XLOOKUP(M6940,reference_province_to_city!$A$2:$A$11,reference_province_to_city!$B$2:$B$11)</f>
        <v>Palembang</v>
      </c>
      <c r="M6940" s="15" t="s">
        <v>13</v>
      </c>
      <c r="N6940" s="15">
        <v>30111.0</v>
      </c>
      <c r="O6940" s="15">
        <f t="array" ref="O6940">_xlfn.XLOOKUP(M6940,reference_postal_code!$B$2:$B$11,reference_postal_code!$A$2:$A$11)</f>
        <v>30111</v>
      </c>
      <c r="P6940" s="15" t="s">
        <v>77</v>
      </c>
      <c r="Q6940" s="15" t="s">
        <v>3496</v>
      </c>
      <c r="R6940" s="15" t="s">
        <v>65</v>
      </c>
      <c r="S6940" s="15" t="s">
        <v>87</v>
      </c>
      <c r="T6940" s="15" t="s">
        <v>3497</v>
      </c>
      <c r="U6940" s="28">
        <v>755280.0</v>
      </c>
      <c r="V6940" s="15">
        <v>3.0</v>
      </c>
      <c r="W6940" s="31">
        <v>0.2</v>
      </c>
      <c r="X6940" s="28">
        <v>-122733.0</v>
      </c>
    </row>
    <row r="6941" ht="15.75" customHeight="1">
      <c r="A6941" s="15">
        <v>8677.0</v>
      </c>
      <c r="B6941" s="15" t="s">
        <v>8702</v>
      </c>
      <c r="C6941" s="18">
        <v>42782.0</v>
      </c>
      <c r="D6941" s="18">
        <v>42787.0</v>
      </c>
      <c r="E6941" s="18">
        <f t="shared" si="1"/>
        <v>42787</v>
      </c>
      <c r="F6941" s="15" t="s">
        <v>55</v>
      </c>
      <c r="G6941" s="15" t="s">
        <v>509</v>
      </c>
      <c r="H6941" s="15" t="s">
        <v>510</v>
      </c>
      <c r="I6941" s="15" t="s">
        <v>59</v>
      </c>
      <c r="J6941" s="15" t="s">
        <v>60</v>
      </c>
      <c r="K6941" s="15" t="s">
        <v>29</v>
      </c>
      <c r="L6941" s="15" t="str">
        <f t="array" ref="L6941">_xlfn.XLOOKUP(M6941,reference_province_to_city!$A$2:$A$11,reference_province_to_city!$B$2:$B$11)</f>
        <v>Palembang</v>
      </c>
      <c r="M6941" s="15" t="s">
        <v>13</v>
      </c>
      <c r="N6941" s="15">
        <v>30111.0</v>
      </c>
      <c r="O6941" s="15">
        <f t="array" ref="O6941">_xlfn.XLOOKUP(M6941,reference_postal_code!$B$2:$B$11,reference_postal_code!$A$2:$A$11)</f>
        <v>30111</v>
      </c>
      <c r="P6941" s="15" t="s">
        <v>77</v>
      </c>
      <c r="Q6941" s="15" t="s">
        <v>775</v>
      </c>
      <c r="R6941" s="15" t="s">
        <v>106</v>
      </c>
      <c r="S6941" s="15" t="s">
        <v>139</v>
      </c>
      <c r="T6941" s="15" t="s">
        <v>776</v>
      </c>
      <c r="U6941" s="28">
        <v>115380.0</v>
      </c>
      <c r="V6941" s="15">
        <v>1.0</v>
      </c>
      <c r="W6941" s="31">
        <v>0.6</v>
      </c>
      <c r="X6941" s="28">
        <v>-54805.0</v>
      </c>
    </row>
    <row r="6942" ht="15.75" customHeight="1">
      <c r="A6942" s="15">
        <v>6313.0</v>
      </c>
      <c r="B6942" s="15" t="s">
        <v>8703</v>
      </c>
      <c r="C6942" s="18">
        <v>42782.0</v>
      </c>
      <c r="D6942" s="18">
        <v>42787.0</v>
      </c>
      <c r="E6942" s="18">
        <f t="shared" si="1"/>
        <v>42787</v>
      </c>
      <c r="F6942" s="15" t="s">
        <v>55</v>
      </c>
      <c r="G6942" s="15" t="s">
        <v>4181</v>
      </c>
      <c r="H6942" s="15" t="s">
        <v>4182</v>
      </c>
      <c r="I6942" s="15" t="s">
        <v>128</v>
      </c>
      <c r="J6942" s="15" t="s">
        <v>60</v>
      </c>
      <c r="K6942" s="15" t="s">
        <v>28</v>
      </c>
      <c r="L6942" s="15" t="str">
        <f t="array" ref="L6942">_xlfn.XLOOKUP(M6942,reference_province_to_city!$A$2:$A$11,reference_province_to_city!$B$2:$B$11)</f>
        <v>Medan</v>
      </c>
      <c r="M6942" s="15" t="s">
        <v>11</v>
      </c>
      <c r="N6942" s="15">
        <v>20111.0</v>
      </c>
      <c r="O6942" s="15">
        <f t="array" ref="O6942">_xlfn.XLOOKUP(M6942,reference_postal_code!$B$2:$B$11,reference_postal_code!$A$2:$A$11)</f>
        <v>20111</v>
      </c>
      <c r="P6942" s="15" t="s">
        <v>77</v>
      </c>
      <c r="Q6942" s="15" t="s">
        <v>3487</v>
      </c>
      <c r="R6942" s="15" t="s">
        <v>65</v>
      </c>
      <c r="S6942" s="15" t="s">
        <v>87</v>
      </c>
      <c r="T6942" s="15" t="s">
        <v>3488</v>
      </c>
      <c r="U6942" s="28">
        <v>8692650.0</v>
      </c>
      <c r="V6942" s="15">
        <v>3.0</v>
      </c>
      <c r="W6942" s="31">
        <v>0.0</v>
      </c>
      <c r="X6942" s="28">
        <v>1216971.0</v>
      </c>
    </row>
    <row r="6943" ht="15.75" customHeight="1">
      <c r="A6943" s="15">
        <v>8673.0</v>
      </c>
      <c r="B6943" s="15" t="s">
        <v>8702</v>
      </c>
      <c r="C6943" s="18">
        <v>42782.0</v>
      </c>
      <c r="D6943" s="18">
        <v>42787.0</v>
      </c>
      <c r="E6943" s="18">
        <f t="shared" si="1"/>
        <v>42787</v>
      </c>
      <c r="F6943" s="15" t="s">
        <v>55</v>
      </c>
      <c r="G6943" s="15" t="s">
        <v>509</v>
      </c>
      <c r="H6943" s="15" t="s">
        <v>510</v>
      </c>
      <c r="I6943" s="15" t="s">
        <v>59</v>
      </c>
      <c r="J6943" s="15" t="s">
        <v>60</v>
      </c>
      <c r="K6943" s="15" t="s">
        <v>29</v>
      </c>
      <c r="L6943" s="15" t="str">
        <f t="array" ref="L6943">_xlfn.XLOOKUP(M6943,reference_province_to_city!$A$2:$A$11,reference_province_to_city!$B$2:$B$11)</f>
        <v>Palembang</v>
      </c>
      <c r="M6943" s="15" t="s">
        <v>13</v>
      </c>
      <c r="N6943" s="15">
        <v>30111.0</v>
      </c>
      <c r="O6943" s="15">
        <f t="array" ref="O6943">_xlfn.XLOOKUP(M6943,reference_postal_code!$B$2:$B$11,reference_postal_code!$A$2:$A$11)</f>
        <v>30111</v>
      </c>
      <c r="P6943" s="15" t="s">
        <v>77</v>
      </c>
      <c r="Q6943" s="15" t="s">
        <v>2638</v>
      </c>
      <c r="R6943" s="15" t="s">
        <v>65</v>
      </c>
      <c r="S6943" s="15" t="s">
        <v>103</v>
      </c>
      <c r="T6943" s="15" t="s">
        <v>2639</v>
      </c>
      <c r="U6943" s="28">
        <v>275520.0</v>
      </c>
      <c r="V6943" s="15">
        <v>2.0</v>
      </c>
      <c r="W6943" s="31">
        <v>0.2</v>
      </c>
      <c r="X6943" s="28">
        <v>92988.0</v>
      </c>
    </row>
    <row r="6944" ht="15.75" customHeight="1">
      <c r="A6944" s="15">
        <v>3780.0</v>
      </c>
      <c r="B6944" s="15" t="s">
        <v>8704</v>
      </c>
      <c r="C6944" s="18">
        <v>42782.0</v>
      </c>
      <c r="D6944" s="18">
        <v>42786.0</v>
      </c>
      <c r="E6944" s="18">
        <f t="shared" si="1"/>
        <v>42786</v>
      </c>
      <c r="F6944" s="15" t="s">
        <v>55</v>
      </c>
      <c r="G6944" s="15" t="s">
        <v>2421</v>
      </c>
      <c r="H6944" s="15" t="s">
        <v>2422</v>
      </c>
      <c r="I6944" s="15" t="s">
        <v>59</v>
      </c>
      <c r="J6944" s="15" t="s">
        <v>60</v>
      </c>
      <c r="K6944" s="15" t="s">
        <v>17</v>
      </c>
      <c r="L6944" s="15" t="str">
        <f t="array" ref="L6944">_xlfn.XLOOKUP(M6944,reference_province_to_city!$A$2:$A$11,reference_province_to_city!$B$2:$B$11)</f>
        <v>Semarang</v>
      </c>
      <c r="M6944" s="15" t="s">
        <v>15</v>
      </c>
      <c r="N6944" s="15">
        <v>50111.0</v>
      </c>
      <c r="O6944" s="15">
        <f t="array" ref="O6944">_xlfn.XLOOKUP(M6944,reference_postal_code!$B$2:$B$11,reference_postal_code!$A$2:$A$11)</f>
        <v>50111</v>
      </c>
      <c r="P6944" s="15" t="s">
        <v>77</v>
      </c>
      <c r="Q6944" s="15" t="s">
        <v>3889</v>
      </c>
      <c r="R6944" s="15" t="s">
        <v>65</v>
      </c>
      <c r="S6944" s="15" t="s">
        <v>66</v>
      </c>
      <c r="T6944" s="15" t="s">
        <v>3890</v>
      </c>
      <c r="U6944" s="28">
        <v>569100.0</v>
      </c>
      <c r="V6944" s="15">
        <v>2.0</v>
      </c>
      <c r="W6944" s="31">
        <v>0.0</v>
      </c>
      <c r="X6944" s="28">
        <v>273168.0</v>
      </c>
    </row>
    <row r="6945" ht="15.75" customHeight="1">
      <c r="A6945" s="15">
        <v>8674.0</v>
      </c>
      <c r="B6945" s="15" t="s">
        <v>8702</v>
      </c>
      <c r="C6945" s="18">
        <v>42782.0</v>
      </c>
      <c r="D6945" s="18">
        <v>42787.0</v>
      </c>
      <c r="E6945" s="18">
        <f t="shared" si="1"/>
        <v>42787</v>
      </c>
      <c r="F6945" s="15" t="s">
        <v>55</v>
      </c>
      <c r="G6945" s="15" t="s">
        <v>509</v>
      </c>
      <c r="H6945" s="15" t="s">
        <v>510</v>
      </c>
      <c r="I6945" s="15" t="s">
        <v>59</v>
      </c>
      <c r="J6945" s="15" t="s">
        <v>60</v>
      </c>
      <c r="K6945" s="15" t="s">
        <v>29</v>
      </c>
      <c r="L6945" s="15" t="str">
        <f t="array" ref="L6945">_xlfn.XLOOKUP(M6945,reference_province_to_city!$A$2:$A$11,reference_province_to_city!$B$2:$B$11)</f>
        <v>Palembang</v>
      </c>
      <c r="M6945" s="15" t="s">
        <v>13</v>
      </c>
      <c r="N6945" s="15">
        <v>30111.0</v>
      </c>
      <c r="O6945" s="15">
        <f t="array" ref="O6945">_xlfn.XLOOKUP(M6945,reference_postal_code!$B$2:$B$11,reference_postal_code!$A$2:$A$11)</f>
        <v>30111</v>
      </c>
      <c r="P6945" s="15" t="s">
        <v>77</v>
      </c>
      <c r="Q6945" s="15" t="s">
        <v>105</v>
      </c>
      <c r="R6945" s="15" t="s">
        <v>106</v>
      </c>
      <c r="S6945" s="15" t="s">
        <v>107</v>
      </c>
      <c r="T6945" s="15" t="s">
        <v>108</v>
      </c>
      <c r="U6945" s="28">
        <v>9008370.0</v>
      </c>
      <c r="V6945" s="15">
        <v>3.0</v>
      </c>
      <c r="W6945" s="31">
        <v>0.3</v>
      </c>
      <c r="X6945" s="28">
        <v>-128691.0</v>
      </c>
    </row>
    <row r="6946" ht="15.75" customHeight="1">
      <c r="A6946" s="15">
        <v>3860.0</v>
      </c>
      <c r="B6946" s="15" t="s">
        <v>8705</v>
      </c>
      <c r="C6946" s="18">
        <v>42783.0</v>
      </c>
      <c r="D6946" s="18">
        <v>42788.0</v>
      </c>
      <c r="E6946" s="18">
        <f t="shared" si="1"/>
        <v>42788</v>
      </c>
      <c r="F6946" s="15" t="s">
        <v>55</v>
      </c>
      <c r="G6946" s="15" t="s">
        <v>3797</v>
      </c>
      <c r="H6946" s="15" t="s">
        <v>3798</v>
      </c>
      <c r="I6946" s="15" t="s">
        <v>76</v>
      </c>
      <c r="J6946" s="15" t="s">
        <v>60</v>
      </c>
      <c r="K6946" s="15" t="s">
        <v>14</v>
      </c>
      <c r="L6946" s="15" t="str">
        <f t="array" ref="L6946">_xlfn.XLOOKUP(M6946,reference_province_to_city!$A$2:$A$11,reference_province_to_city!$B$2:$B$11)</f>
        <v>Bandung</v>
      </c>
      <c r="M6946" s="15" t="s">
        <v>12</v>
      </c>
      <c r="N6946" s="15">
        <v>40111.0</v>
      </c>
      <c r="O6946" s="15">
        <f t="array" ref="O6946">_xlfn.XLOOKUP(M6946,reference_postal_code!$B$2:$B$11,reference_postal_code!$A$2:$A$11)</f>
        <v>40111</v>
      </c>
      <c r="P6946" s="15" t="s">
        <v>117</v>
      </c>
      <c r="Q6946" s="15" t="s">
        <v>4532</v>
      </c>
      <c r="R6946" s="15" t="s">
        <v>106</v>
      </c>
      <c r="S6946" s="15" t="s">
        <v>218</v>
      </c>
      <c r="T6946" s="15" t="s">
        <v>4533</v>
      </c>
      <c r="U6946" s="28">
        <v>7214400.0</v>
      </c>
      <c r="V6946" s="15">
        <v>3.0</v>
      </c>
      <c r="W6946" s="31">
        <v>0.5</v>
      </c>
      <c r="X6946" s="28">
        <v>-4040064.0</v>
      </c>
    </row>
    <row r="6947" ht="15.75" customHeight="1">
      <c r="A6947" s="15">
        <v>9345.0</v>
      </c>
      <c r="B6947" s="15" t="s">
        <v>8706</v>
      </c>
      <c r="C6947" s="18">
        <v>42783.0</v>
      </c>
      <c r="D6947" s="18"/>
      <c r="E6947" s="18">
        <f t="shared" si="1"/>
        <v>42786</v>
      </c>
      <c r="F6947" s="15" t="s">
        <v>125</v>
      </c>
      <c r="G6947" s="15" t="s">
        <v>683</v>
      </c>
      <c r="H6947" s="15" t="s">
        <v>684</v>
      </c>
      <c r="I6947" s="15" t="s">
        <v>76</v>
      </c>
      <c r="J6947" s="15" t="s">
        <v>60</v>
      </c>
      <c r="K6947" s="15" t="s">
        <v>31</v>
      </c>
      <c r="L6947" s="15" t="str">
        <f t="array" ref="L6947">_xlfn.XLOOKUP(M6947,reference_province_to_city!$A$2:$A$11,reference_province_to_city!$B$2:$B$11)</f>
        <v>Balikpapan</v>
      </c>
      <c r="M6947" s="15" t="s">
        <v>21</v>
      </c>
      <c r="N6947" s="15">
        <v>76114.0</v>
      </c>
      <c r="O6947" s="15">
        <f t="array" ref="O6947">_xlfn.XLOOKUP(M6947,reference_postal_code!$B$2:$B$11,reference_postal_code!$A$2:$A$11)</f>
        <v>76114</v>
      </c>
      <c r="P6947" s="15" t="s">
        <v>166</v>
      </c>
      <c r="Q6947" s="15" t="s">
        <v>1328</v>
      </c>
      <c r="R6947" s="15" t="s">
        <v>65</v>
      </c>
      <c r="S6947" s="15" t="s">
        <v>83</v>
      </c>
      <c r="T6947" s="15" t="s">
        <v>1329</v>
      </c>
      <c r="U6947" s="28">
        <v>85725.0</v>
      </c>
      <c r="V6947" s="15">
        <v>5.0</v>
      </c>
      <c r="W6947" s="31">
        <v>0.7</v>
      </c>
      <c r="X6947" s="28">
        <v>-71438.0</v>
      </c>
    </row>
    <row r="6948" ht="15.75" customHeight="1">
      <c r="A6948" s="15">
        <v>3861.0</v>
      </c>
      <c r="B6948" s="15" t="s">
        <v>8705</v>
      </c>
      <c r="C6948" s="18">
        <v>42783.0</v>
      </c>
      <c r="D6948" s="18"/>
      <c r="E6948" s="18">
        <f t="shared" si="1"/>
        <v>42786</v>
      </c>
      <c r="F6948" s="15" t="s">
        <v>55</v>
      </c>
      <c r="G6948" s="15" t="s">
        <v>3797</v>
      </c>
      <c r="H6948" s="15" t="s">
        <v>3798</v>
      </c>
      <c r="I6948" s="15" t="s">
        <v>76</v>
      </c>
      <c r="J6948" s="15" t="s">
        <v>60</v>
      </c>
      <c r="K6948" s="15" t="s">
        <v>14</v>
      </c>
      <c r="L6948" s="15" t="str">
        <f t="array" ref="L6948">_xlfn.XLOOKUP(M6948,reference_province_to_city!$A$2:$A$11,reference_province_to_city!$B$2:$B$11)</f>
        <v>Bandung</v>
      </c>
      <c r="M6948" s="15" t="s">
        <v>12</v>
      </c>
      <c r="N6948" s="15">
        <v>40111.0</v>
      </c>
      <c r="O6948" s="15">
        <f t="array" ref="O6948">_xlfn.XLOOKUP(M6948,reference_postal_code!$B$2:$B$11,reference_postal_code!$A$2:$A$11)</f>
        <v>40111</v>
      </c>
      <c r="P6948" s="15" t="s">
        <v>117</v>
      </c>
      <c r="Q6948" s="15" t="s">
        <v>6527</v>
      </c>
      <c r="R6948" s="15" t="s">
        <v>110</v>
      </c>
      <c r="S6948" s="15" t="s">
        <v>111</v>
      </c>
      <c r="T6948" s="15" t="s">
        <v>6528</v>
      </c>
      <c r="U6948" s="28">
        <v>1871880.0</v>
      </c>
      <c r="V6948" s="15">
        <v>1.0</v>
      </c>
      <c r="W6948" s="31">
        <v>0.2</v>
      </c>
      <c r="X6948" s="28">
        <v>163789.0</v>
      </c>
    </row>
    <row r="6949" ht="15.75" customHeight="1">
      <c r="A6949" s="15">
        <v>9347.0</v>
      </c>
      <c r="B6949" s="15" t="s">
        <v>8706</v>
      </c>
      <c r="C6949" s="18">
        <v>42783.0</v>
      </c>
      <c r="D6949" s="18">
        <v>42786.0</v>
      </c>
      <c r="E6949" s="18">
        <f t="shared" si="1"/>
        <v>42786</v>
      </c>
      <c r="F6949" s="15" t="s">
        <v>125</v>
      </c>
      <c r="G6949" s="15" t="s">
        <v>683</v>
      </c>
      <c r="H6949" s="15" t="s">
        <v>684</v>
      </c>
      <c r="I6949" s="15" t="s">
        <v>76</v>
      </c>
      <c r="J6949" s="15" t="s">
        <v>60</v>
      </c>
      <c r="K6949" s="15" t="s">
        <v>2048</v>
      </c>
      <c r="L6949" s="15" t="str">
        <f t="array" ref="L6949">_xlfn.XLOOKUP(M6949,reference_province_to_city!$A$2:$A$11,reference_province_to_city!$B$2:$B$11)</f>
        <v>Balikpapan</v>
      </c>
      <c r="M6949" s="15" t="s">
        <v>21</v>
      </c>
      <c r="N6949" s="15">
        <v>76114.0</v>
      </c>
      <c r="O6949" s="15">
        <f t="array" ref="O6949">_xlfn.XLOOKUP(M6949,reference_postal_code!$B$2:$B$11,reference_postal_code!$A$2:$A$11)</f>
        <v>76114</v>
      </c>
      <c r="P6949" s="15" t="s">
        <v>166</v>
      </c>
      <c r="Q6949" s="15" t="s">
        <v>5182</v>
      </c>
      <c r="R6949" s="15" t="s">
        <v>106</v>
      </c>
      <c r="S6949" s="15" t="s">
        <v>139</v>
      </c>
      <c r="T6949" s="15" t="s">
        <v>5183</v>
      </c>
      <c r="U6949" s="28">
        <v>452160.0</v>
      </c>
      <c r="V6949" s="15">
        <v>2.0</v>
      </c>
      <c r="W6949" s="31">
        <v>0.2</v>
      </c>
      <c r="X6949" s="28">
        <v>124344.0</v>
      </c>
    </row>
    <row r="6950" ht="15.75" customHeight="1">
      <c r="A6950" s="15">
        <v>4654.0</v>
      </c>
      <c r="B6950" s="15" t="s">
        <v>8707</v>
      </c>
      <c r="C6950" s="18">
        <v>42783.0</v>
      </c>
      <c r="D6950" s="18">
        <v>42789.0</v>
      </c>
      <c r="E6950" s="18">
        <f t="shared" si="1"/>
        <v>42789</v>
      </c>
      <c r="F6950" s="15" t="s">
        <v>55</v>
      </c>
      <c r="G6950" s="15" t="s">
        <v>2202</v>
      </c>
      <c r="H6950" s="15" t="s">
        <v>2203</v>
      </c>
      <c r="I6950" s="15" t="s">
        <v>76</v>
      </c>
      <c r="J6950" s="15" t="s">
        <v>60</v>
      </c>
      <c r="L6950" s="15" t="str">
        <f t="array" ref="L6950">_xlfn.XLOOKUP(M6950,reference_province_to_city!$A$2:$A$11,reference_province_to_city!$B$2:$B$11)</f>
        <v>Palembang</v>
      </c>
      <c r="M6950" s="15" t="s">
        <v>13</v>
      </c>
      <c r="N6950" s="15">
        <v>30111.0</v>
      </c>
      <c r="O6950" s="15">
        <f t="array" ref="O6950">_xlfn.XLOOKUP(M6950,reference_postal_code!$B$2:$B$11,reference_postal_code!$A$2:$A$11)</f>
        <v>30111</v>
      </c>
      <c r="P6950" s="15" t="s">
        <v>77</v>
      </c>
      <c r="Q6950" s="15" t="s">
        <v>280</v>
      </c>
      <c r="R6950" s="15" t="s">
        <v>65</v>
      </c>
      <c r="S6950" s="15" t="s">
        <v>87</v>
      </c>
      <c r="T6950" s="15" t="s">
        <v>281</v>
      </c>
      <c r="U6950" s="28">
        <v>2496750.0</v>
      </c>
      <c r="V6950" s="15">
        <v>5.0</v>
      </c>
      <c r="W6950" s="31">
        <v>0.0</v>
      </c>
      <c r="X6950" s="28">
        <v>599220.0</v>
      </c>
    </row>
    <row r="6951" ht="15.75" customHeight="1">
      <c r="A6951" s="15">
        <v>8108.0</v>
      </c>
      <c r="B6951" s="15" t="s">
        <v>8708</v>
      </c>
      <c r="C6951" s="18">
        <v>42783.0</v>
      </c>
      <c r="D6951" s="18">
        <v>42785.0</v>
      </c>
      <c r="E6951" s="18">
        <f t="shared" si="1"/>
        <v>42785</v>
      </c>
      <c r="F6951" s="15" t="s">
        <v>125</v>
      </c>
      <c r="G6951" s="15" t="s">
        <v>4794</v>
      </c>
      <c r="H6951" s="15" t="s">
        <v>4795</v>
      </c>
      <c r="I6951" s="15" t="s">
        <v>76</v>
      </c>
      <c r="J6951" s="15" t="s">
        <v>60</v>
      </c>
      <c r="K6951" s="15" t="s">
        <v>17</v>
      </c>
      <c r="L6951" s="15" t="str">
        <f t="array" ref="L6951">_xlfn.XLOOKUP(M6951,reference_province_to_city!$A$2:$A$11,reference_province_to_city!$B$2:$B$11)</f>
        <v>Semarang</v>
      </c>
      <c r="M6951" s="15" t="s">
        <v>15</v>
      </c>
      <c r="N6951" s="15">
        <v>50111.0</v>
      </c>
      <c r="O6951" s="15">
        <f t="array" ref="O6951">_xlfn.XLOOKUP(M6951,reference_postal_code!$B$2:$B$11,reference_postal_code!$A$2:$A$11)</f>
        <v>50111</v>
      </c>
      <c r="P6951" s="15" t="s">
        <v>77</v>
      </c>
      <c r="Q6951" s="15" t="s">
        <v>2628</v>
      </c>
      <c r="R6951" s="15" t="s">
        <v>110</v>
      </c>
      <c r="S6951" s="15" t="s">
        <v>111</v>
      </c>
      <c r="T6951" s="15" t="s">
        <v>2629</v>
      </c>
      <c r="U6951" s="28">
        <v>6575040.0</v>
      </c>
      <c r="V6951" s="15">
        <v>4.0</v>
      </c>
      <c r="W6951" s="31">
        <v>0.2</v>
      </c>
      <c r="X6951" s="28">
        <v>-1315008.0</v>
      </c>
    </row>
    <row r="6952" ht="15.75" customHeight="1">
      <c r="A6952" s="15">
        <v>9344.0</v>
      </c>
      <c r="B6952" s="15" t="s">
        <v>8706</v>
      </c>
      <c r="C6952" s="18">
        <v>42783.0</v>
      </c>
      <c r="D6952" s="18">
        <v>42786.0</v>
      </c>
      <c r="E6952" s="18">
        <f t="shared" si="1"/>
        <v>42786</v>
      </c>
      <c r="F6952" s="15" t="s">
        <v>125</v>
      </c>
      <c r="G6952" s="15" t="s">
        <v>683</v>
      </c>
      <c r="H6952" s="15" t="s">
        <v>684</v>
      </c>
      <c r="I6952" s="15" t="s">
        <v>76</v>
      </c>
      <c r="J6952" s="15" t="s">
        <v>60</v>
      </c>
      <c r="K6952" s="15" t="s">
        <v>31</v>
      </c>
      <c r="L6952" s="15" t="str">
        <f t="array" ref="L6952">_xlfn.XLOOKUP(M6952,reference_province_to_city!$A$2:$A$11,reference_province_to_city!$B$2:$B$11)</f>
        <v>Balikpapan</v>
      </c>
      <c r="M6952" s="15" t="s">
        <v>21</v>
      </c>
      <c r="N6952" s="15">
        <v>76114.0</v>
      </c>
      <c r="O6952" s="15">
        <f t="array" ref="O6952">_xlfn.XLOOKUP(M6952,reference_postal_code!$B$2:$B$11,reference_postal_code!$A$2:$A$11)</f>
        <v>76114</v>
      </c>
      <c r="P6952" s="15" t="s">
        <v>166</v>
      </c>
      <c r="Q6952" s="15" t="s">
        <v>1151</v>
      </c>
      <c r="R6952" s="15" t="s">
        <v>106</v>
      </c>
      <c r="S6952" s="15" t="s">
        <v>218</v>
      </c>
      <c r="T6952" s="15" t="s">
        <v>1152</v>
      </c>
      <c r="U6952" s="28">
        <v>6839550.0</v>
      </c>
      <c r="V6952" s="15">
        <v>5.0</v>
      </c>
      <c r="W6952" s="31">
        <v>0.4</v>
      </c>
      <c r="X6952" s="28">
        <v>-1595895.0</v>
      </c>
    </row>
    <row r="6953" ht="15.75" customHeight="1">
      <c r="A6953" s="15">
        <v>8106.0</v>
      </c>
      <c r="B6953" s="15" t="s">
        <v>8708</v>
      </c>
      <c r="C6953" s="18">
        <v>42783.0</v>
      </c>
      <c r="D6953" s="18">
        <v>42785.0</v>
      </c>
      <c r="E6953" s="18">
        <f t="shared" si="1"/>
        <v>42785</v>
      </c>
      <c r="F6953" s="15" t="s">
        <v>125</v>
      </c>
      <c r="G6953" s="15" t="s">
        <v>4794</v>
      </c>
      <c r="H6953" s="15" t="s">
        <v>4795</v>
      </c>
      <c r="I6953" s="15" t="s">
        <v>76</v>
      </c>
      <c r="J6953" s="15" t="s">
        <v>60</v>
      </c>
      <c r="K6953" s="15" t="s">
        <v>17</v>
      </c>
      <c r="L6953" s="15" t="str">
        <f t="array" ref="L6953">_xlfn.XLOOKUP(M6953,reference_province_to_city!$A$2:$A$11,reference_province_to_city!$B$2:$B$11)</f>
        <v>Semarang</v>
      </c>
      <c r="M6953" s="15" t="s">
        <v>15</v>
      </c>
      <c r="N6953" s="15">
        <v>50111.0</v>
      </c>
      <c r="O6953" s="15">
        <f t="array" ref="O6953">_xlfn.XLOOKUP(M6953,reference_postal_code!$B$2:$B$11,reference_postal_code!$A$2:$A$11)</f>
        <v>50111</v>
      </c>
      <c r="P6953" s="15" t="s">
        <v>77</v>
      </c>
      <c r="Q6953" s="15" t="s">
        <v>3891</v>
      </c>
      <c r="R6953" s="15" t="s">
        <v>106</v>
      </c>
      <c r="S6953" s="15" t="s">
        <v>183</v>
      </c>
      <c r="T6953" s="15" t="s">
        <v>3892</v>
      </c>
      <c r="U6953" s="28">
        <v>1335996.0</v>
      </c>
      <c r="V6953" s="15">
        <v>1.0</v>
      </c>
      <c r="W6953" s="31">
        <v>0.32</v>
      </c>
      <c r="X6953" s="28">
        <v>-255411.0</v>
      </c>
    </row>
    <row r="6954" ht="15.75" customHeight="1">
      <c r="A6954" s="15">
        <v>9346.0</v>
      </c>
      <c r="B6954" s="15" t="s">
        <v>8706</v>
      </c>
      <c r="C6954" s="18">
        <v>42783.0</v>
      </c>
      <c r="D6954" s="18">
        <v>42786.0</v>
      </c>
      <c r="E6954" s="18">
        <f t="shared" si="1"/>
        <v>42786</v>
      </c>
      <c r="F6954" s="15" t="s">
        <v>125</v>
      </c>
      <c r="G6954" s="15" t="s">
        <v>683</v>
      </c>
      <c r="H6954" s="15" t="s">
        <v>684</v>
      </c>
      <c r="I6954" s="15" t="s">
        <v>76</v>
      </c>
      <c r="J6954" s="15" t="s">
        <v>60</v>
      </c>
      <c r="K6954" s="15" t="s">
        <v>31</v>
      </c>
      <c r="L6954" s="15" t="str">
        <f t="array" ref="L6954">_xlfn.XLOOKUP(M6954,reference_province_to_city!$A$2:$A$11,reference_province_to_city!$B$2:$B$11)</f>
        <v>Balikpapan</v>
      </c>
      <c r="M6954" s="15" t="s">
        <v>21</v>
      </c>
      <c r="N6954" s="15">
        <v>76114.0</v>
      </c>
      <c r="O6954" s="15">
        <f t="array" ref="O6954">_xlfn.XLOOKUP(M6954,reference_postal_code!$B$2:$B$11,reference_postal_code!$A$2:$A$11)</f>
        <v>76114</v>
      </c>
      <c r="P6954" s="15" t="s">
        <v>166</v>
      </c>
      <c r="Q6954" s="15" t="s">
        <v>3133</v>
      </c>
      <c r="R6954" s="15" t="s">
        <v>110</v>
      </c>
      <c r="S6954" s="15" t="s">
        <v>111</v>
      </c>
      <c r="T6954" s="15" t="s">
        <v>3134</v>
      </c>
      <c r="U6954" s="28">
        <v>863910.0</v>
      </c>
      <c r="V6954" s="15">
        <v>1.0</v>
      </c>
      <c r="W6954" s="31">
        <v>0.4</v>
      </c>
      <c r="X6954" s="28">
        <v>-172782.0</v>
      </c>
    </row>
    <row r="6955" ht="15.75" customHeight="1">
      <c r="A6955" s="15">
        <v>9348.0</v>
      </c>
      <c r="B6955" s="15" t="s">
        <v>8706</v>
      </c>
      <c r="C6955" s="18">
        <v>42783.0</v>
      </c>
      <c r="D6955" s="18">
        <v>42786.0</v>
      </c>
      <c r="E6955" s="18">
        <f t="shared" si="1"/>
        <v>42786</v>
      </c>
      <c r="F6955" s="15" t="s">
        <v>125</v>
      </c>
      <c r="G6955" s="15" t="s">
        <v>683</v>
      </c>
      <c r="H6955" s="15" t="s">
        <v>684</v>
      </c>
      <c r="I6955" s="15" t="s">
        <v>76</v>
      </c>
      <c r="J6955" s="15" t="s">
        <v>60</v>
      </c>
      <c r="K6955" s="15" t="s">
        <v>31</v>
      </c>
      <c r="L6955" s="15" t="str">
        <f t="array" ref="L6955">_xlfn.XLOOKUP(M6955,reference_province_to_city!$A$2:$A$11,reference_province_to_city!$B$2:$B$11)</f>
        <v>Balikpapan</v>
      </c>
      <c r="M6955" s="15" t="s">
        <v>21</v>
      </c>
      <c r="O6955" s="15">
        <f t="array" ref="O6955">_xlfn.XLOOKUP(M6955,reference_postal_code!$B$2:$B$11,reference_postal_code!$A$2:$A$11)</f>
        <v>76114</v>
      </c>
      <c r="P6955" s="15" t="s">
        <v>166</v>
      </c>
      <c r="Q6955" s="15" t="s">
        <v>1689</v>
      </c>
      <c r="R6955" s="15" t="s">
        <v>106</v>
      </c>
      <c r="S6955" s="15" t="s">
        <v>107</v>
      </c>
      <c r="T6955" s="15" t="s">
        <v>1690</v>
      </c>
      <c r="U6955" s="28">
        <v>1.349145E7</v>
      </c>
      <c r="V6955" s="15">
        <v>5.0</v>
      </c>
      <c r="W6955" s="31">
        <v>0.3</v>
      </c>
      <c r="X6955" s="28">
        <v>-192735.0</v>
      </c>
    </row>
    <row r="6956" ht="15.75" customHeight="1">
      <c r="A6956" s="15">
        <v>4362.0</v>
      </c>
      <c r="B6956" s="15" t="s">
        <v>8709</v>
      </c>
      <c r="C6956" s="18">
        <v>42783.0</v>
      </c>
      <c r="D6956" s="18">
        <v>42787.0</v>
      </c>
      <c r="E6956" s="18">
        <f t="shared" si="1"/>
        <v>42787</v>
      </c>
      <c r="F6956" s="15" t="s">
        <v>114</v>
      </c>
      <c r="G6956" s="15" t="s">
        <v>1361</v>
      </c>
      <c r="H6956" s="15" t="s">
        <v>1362</v>
      </c>
      <c r="I6956" s="15" t="s">
        <v>59</v>
      </c>
      <c r="J6956" s="15" t="s">
        <v>60</v>
      </c>
      <c r="K6956" s="15" t="s">
        <v>31</v>
      </c>
      <c r="L6956" s="15" t="str">
        <f t="array" ref="L6956">_xlfn.XLOOKUP(M6956,reference_province_to_city!$A$2:$A$11,reference_province_to_city!$B$2:$B$11)</f>
        <v>Balikpapan</v>
      </c>
      <c r="M6956" s="15" t="s">
        <v>21</v>
      </c>
      <c r="N6956" s="15">
        <v>76114.0</v>
      </c>
      <c r="O6956" s="15">
        <f t="array" ref="O6956">_xlfn.XLOOKUP(M6956,reference_postal_code!$B$2:$B$11,reference_postal_code!$A$2:$A$11)</f>
        <v>76114</v>
      </c>
      <c r="P6956" s="15" t="s">
        <v>166</v>
      </c>
      <c r="Q6956" s="15" t="s">
        <v>6188</v>
      </c>
      <c r="R6956" s="15" t="s">
        <v>110</v>
      </c>
      <c r="S6956" s="15" t="s">
        <v>111</v>
      </c>
      <c r="T6956" s="15" t="s">
        <v>6189</v>
      </c>
      <c r="U6956" s="28">
        <v>437400.0</v>
      </c>
      <c r="V6956" s="15">
        <v>3.0</v>
      </c>
      <c r="W6956" s="31">
        <v>0.0</v>
      </c>
      <c r="X6956" s="28">
        <v>126846.0</v>
      </c>
    </row>
    <row r="6957" ht="15.75" customHeight="1">
      <c r="A6957" s="15">
        <v>4653.0</v>
      </c>
      <c r="B6957" s="15" t="s">
        <v>8707</v>
      </c>
      <c r="C6957" s="18">
        <v>42783.0</v>
      </c>
      <c r="D6957" s="18">
        <v>42789.0</v>
      </c>
      <c r="E6957" s="18">
        <f t="shared" si="1"/>
        <v>42789</v>
      </c>
      <c r="F6957" s="15" t="s">
        <v>55</v>
      </c>
      <c r="G6957" s="15" t="s">
        <v>2202</v>
      </c>
      <c r="H6957" s="15" t="s">
        <v>2203</v>
      </c>
      <c r="I6957" s="15" t="s">
        <v>76</v>
      </c>
      <c r="J6957" s="15" t="s">
        <v>60</v>
      </c>
      <c r="K6957" s="15" t="s">
        <v>29</v>
      </c>
      <c r="L6957" s="15" t="str">
        <f t="array" ref="L6957">_xlfn.XLOOKUP(M6957,reference_province_to_city!$A$2:$A$11,reference_province_to_city!$B$2:$B$11)</f>
        <v>Palembang</v>
      </c>
      <c r="M6957" s="15" t="s">
        <v>13</v>
      </c>
      <c r="N6957" s="15">
        <v>30111.0</v>
      </c>
      <c r="O6957" s="15">
        <f t="array" ref="O6957">_xlfn.XLOOKUP(M6957,reference_postal_code!$B$2:$B$11,reference_postal_code!$A$2:$A$11)</f>
        <v>30111</v>
      </c>
      <c r="P6957" s="15" t="s">
        <v>77</v>
      </c>
      <c r="Q6957" s="15" t="s">
        <v>3442</v>
      </c>
      <c r="R6957" s="15" t="s">
        <v>65</v>
      </c>
      <c r="S6957" s="15" t="s">
        <v>66</v>
      </c>
      <c r="T6957" s="15" t="s">
        <v>3443</v>
      </c>
      <c r="U6957" s="28">
        <v>176400.0</v>
      </c>
      <c r="V6957" s="15">
        <v>2.0</v>
      </c>
      <c r="W6957" s="31">
        <v>0.0</v>
      </c>
      <c r="X6957" s="28">
        <v>86436.0</v>
      </c>
    </row>
    <row r="6958" ht="15.75" customHeight="1">
      <c r="A6958" s="15">
        <v>8107.0</v>
      </c>
      <c r="B6958" s="15" t="s">
        <v>8708</v>
      </c>
      <c r="C6958" s="18">
        <v>42783.0</v>
      </c>
      <c r="D6958" s="18">
        <v>42785.0</v>
      </c>
      <c r="E6958" s="18">
        <f t="shared" si="1"/>
        <v>42785</v>
      </c>
      <c r="F6958" s="15" t="s">
        <v>125</v>
      </c>
      <c r="G6958" s="15" t="s">
        <v>4794</v>
      </c>
      <c r="H6958" s="15" t="s">
        <v>4795</v>
      </c>
      <c r="I6958" s="15" t="s">
        <v>76</v>
      </c>
      <c r="J6958" s="15" t="s">
        <v>60</v>
      </c>
      <c r="K6958" s="15" t="s">
        <v>17</v>
      </c>
      <c r="L6958" s="15" t="str">
        <f t="array" ref="L6958">_xlfn.XLOOKUP(M6958,reference_province_to_city!$A$2:$A$11,reference_province_to_city!$B$2:$B$11)</f>
        <v>Semarang</v>
      </c>
      <c r="M6958" s="15" t="s">
        <v>15</v>
      </c>
      <c r="N6958" s="15">
        <v>50111.0</v>
      </c>
      <c r="O6958" s="15">
        <f t="array" ref="O6958">_xlfn.XLOOKUP(M6958,reference_postal_code!$B$2:$B$11,reference_postal_code!$A$2:$A$11)</f>
        <v>50111</v>
      </c>
      <c r="P6958" s="15" t="s">
        <v>77</v>
      </c>
      <c r="Q6958" s="15" t="s">
        <v>3518</v>
      </c>
      <c r="R6958" s="15" t="s">
        <v>65</v>
      </c>
      <c r="S6958" s="15" t="s">
        <v>93</v>
      </c>
      <c r="T6958" s="15" t="s">
        <v>3003</v>
      </c>
      <c r="U6958" s="28">
        <v>2631600.0</v>
      </c>
      <c r="V6958" s="15">
        <v>6.0</v>
      </c>
      <c r="W6958" s="31">
        <v>0.2</v>
      </c>
      <c r="X6958" s="28">
        <v>789480.0</v>
      </c>
    </row>
    <row r="6959" ht="15.75" customHeight="1">
      <c r="A6959" s="15">
        <v>5388.0</v>
      </c>
      <c r="B6959" s="15" t="s">
        <v>8710</v>
      </c>
      <c r="C6959" s="18">
        <v>42784.0</v>
      </c>
      <c r="D6959" s="18">
        <v>42787.0</v>
      </c>
      <c r="E6959" s="18">
        <f t="shared" si="1"/>
        <v>42787</v>
      </c>
      <c r="F6959" s="15" t="s">
        <v>114</v>
      </c>
      <c r="G6959" s="15" t="s">
        <v>7312</v>
      </c>
      <c r="H6959" s="15" t="s">
        <v>7313</v>
      </c>
      <c r="I6959" s="15" t="s">
        <v>128</v>
      </c>
      <c r="J6959" s="15" t="s">
        <v>60</v>
      </c>
      <c r="K6959" s="15" t="s">
        <v>14</v>
      </c>
      <c r="L6959" s="15" t="str">
        <f t="array" ref="L6959">_xlfn.XLOOKUP(M6959,reference_province_to_city!$A$2:$A$11,reference_province_to_city!$B$2:$B$11)</f>
        <v>Bandung</v>
      </c>
      <c r="M6959" s="15" t="s">
        <v>12</v>
      </c>
      <c r="N6959" s="15">
        <v>40111.0</v>
      </c>
      <c r="O6959" s="15">
        <f t="array" ref="O6959">_xlfn.XLOOKUP(M6959,reference_postal_code!$B$2:$B$11,reference_postal_code!$A$2:$A$11)</f>
        <v>40111</v>
      </c>
      <c r="P6959" s="15" t="s">
        <v>117</v>
      </c>
      <c r="Q6959" s="15" t="s">
        <v>7656</v>
      </c>
      <c r="R6959" s="15" t="s">
        <v>110</v>
      </c>
      <c r="S6959" s="15" t="s">
        <v>111</v>
      </c>
      <c r="T6959" s="15" t="s">
        <v>7657</v>
      </c>
      <c r="U6959" s="28">
        <v>2519640.0</v>
      </c>
      <c r="V6959" s="15">
        <v>3.0</v>
      </c>
      <c r="W6959" s="31">
        <v>0.2</v>
      </c>
      <c r="X6959" s="28">
        <v>157478.0</v>
      </c>
    </row>
    <row r="6960" ht="15.75" customHeight="1">
      <c r="A6960" s="15">
        <v>5390.0</v>
      </c>
      <c r="B6960" s="15" t="s">
        <v>8710</v>
      </c>
      <c r="C6960" s="18">
        <v>42784.0</v>
      </c>
      <c r="D6960" s="18">
        <v>42787.0</v>
      </c>
      <c r="E6960" s="18">
        <f t="shared" si="1"/>
        <v>42787</v>
      </c>
      <c r="F6960" s="15" t="s">
        <v>114</v>
      </c>
      <c r="G6960" s="15" t="s">
        <v>7312</v>
      </c>
      <c r="H6960" s="15" t="s">
        <v>7313</v>
      </c>
      <c r="I6960" s="15" t="s">
        <v>128</v>
      </c>
      <c r="J6960" s="15" t="s">
        <v>60</v>
      </c>
      <c r="K6960" s="15" t="s">
        <v>14</v>
      </c>
      <c r="L6960" s="15" t="str">
        <f t="array" ref="L6960">_xlfn.XLOOKUP(M6960,reference_province_to_city!$A$2:$A$11,reference_province_to_city!$B$2:$B$11)</f>
        <v>Bandung</v>
      </c>
      <c r="M6960" s="15" t="s">
        <v>12</v>
      </c>
      <c r="N6960" s="15">
        <v>40111.0</v>
      </c>
      <c r="O6960" s="15">
        <f t="array" ref="O6960">_xlfn.XLOOKUP(M6960,reference_postal_code!$B$2:$B$11,reference_postal_code!$A$2:$A$11)</f>
        <v>40111</v>
      </c>
      <c r="P6960" s="15" t="s">
        <v>117</v>
      </c>
      <c r="Q6960" s="15" t="s">
        <v>7259</v>
      </c>
      <c r="R6960" s="15" t="s">
        <v>65</v>
      </c>
      <c r="S6960" s="15" t="s">
        <v>79</v>
      </c>
      <c r="T6960" s="15" t="s">
        <v>7260</v>
      </c>
      <c r="U6960" s="28">
        <v>147300.0</v>
      </c>
      <c r="V6960" s="15">
        <v>2.0</v>
      </c>
      <c r="W6960" s="31">
        <v>0.0</v>
      </c>
      <c r="X6960" s="28">
        <v>72177.0</v>
      </c>
    </row>
    <row r="6961" ht="15.75" customHeight="1">
      <c r="A6961" s="15">
        <v>5389.0</v>
      </c>
      <c r="B6961" s="15" t="s">
        <v>8710</v>
      </c>
      <c r="C6961" s="18">
        <v>42784.0</v>
      </c>
      <c r="D6961" s="18">
        <v>42787.0</v>
      </c>
      <c r="E6961" s="18">
        <f t="shared" si="1"/>
        <v>42787</v>
      </c>
      <c r="F6961" s="15" t="s">
        <v>114</v>
      </c>
      <c r="G6961" s="15" t="s">
        <v>7312</v>
      </c>
      <c r="H6961" s="15" t="s">
        <v>7313</v>
      </c>
      <c r="I6961" s="15" t="s">
        <v>128</v>
      </c>
      <c r="J6961" s="15" t="s">
        <v>60</v>
      </c>
      <c r="K6961" s="15" t="s">
        <v>14</v>
      </c>
      <c r="L6961" s="15" t="str">
        <f t="array" ref="L6961">_xlfn.XLOOKUP(M6961,reference_province_to_city!$A$2:$A$11,reference_province_to_city!$B$2:$B$11)</f>
        <v>Bandung</v>
      </c>
      <c r="M6961" s="15" t="s">
        <v>12</v>
      </c>
      <c r="N6961" s="15">
        <v>40111.0</v>
      </c>
      <c r="O6961" s="15">
        <f t="array" ref="O6961">_xlfn.XLOOKUP(M6961,reference_postal_code!$B$2:$B$11,reference_postal_code!$A$2:$A$11)</f>
        <v>40111</v>
      </c>
      <c r="P6961" s="15" t="s">
        <v>117</v>
      </c>
      <c r="Q6961" s="15" t="s">
        <v>3863</v>
      </c>
      <c r="R6961" s="15" t="s">
        <v>110</v>
      </c>
      <c r="S6961" s="15" t="s">
        <v>149</v>
      </c>
      <c r="T6961" s="15" t="s">
        <v>3864</v>
      </c>
      <c r="U6961" s="28">
        <v>1642950.0</v>
      </c>
      <c r="V6961" s="15">
        <v>3.0</v>
      </c>
      <c r="W6961" s="31">
        <v>0.0</v>
      </c>
      <c r="X6961" s="28">
        <v>706468.0</v>
      </c>
    </row>
    <row r="6962" ht="15.75" customHeight="1">
      <c r="A6962" s="15">
        <v>3964.0</v>
      </c>
      <c r="B6962" s="15" t="s">
        <v>8711</v>
      </c>
      <c r="C6962" s="18">
        <v>42785.0</v>
      </c>
      <c r="D6962" s="18">
        <v>42786.0</v>
      </c>
      <c r="E6962" s="18">
        <f t="shared" si="1"/>
        <v>42786</v>
      </c>
      <c r="F6962" s="15" t="s">
        <v>125</v>
      </c>
      <c r="G6962" s="15" t="s">
        <v>2624</v>
      </c>
      <c r="H6962" s="15" t="s">
        <v>2625</v>
      </c>
      <c r="I6962" s="15" t="s">
        <v>76</v>
      </c>
      <c r="J6962" s="15" t="s">
        <v>60</v>
      </c>
      <c r="K6962" s="15" t="s">
        <v>19</v>
      </c>
      <c r="L6962" s="15" t="str">
        <f t="array" ref="L6962">_xlfn.XLOOKUP(M6962,reference_province_to_city!$A$2:$A$11,reference_province_to_city!$B$2:$B$11)</f>
        <v>Yogyakarta</v>
      </c>
      <c r="M6962" s="15" t="s">
        <v>18</v>
      </c>
      <c r="N6962" s="15">
        <v>55111.0</v>
      </c>
      <c r="O6962" s="15">
        <f t="array" ref="O6962">_xlfn.XLOOKUP(M6962,reference_postal_code!$B$2:$B$11,reference_postal_code!$A$2:$A$11)</f>
        <v>55111</v>
      </c>
      <c r="P6962" s="15" t="s">
        <v>77</v>
      </c>
      <c r="Q6962" s="15" t="s">
        <v>2445</v>
      </c>
      <c r="R6962" s="15" t="s">
        <v>106</v>
      </c>
      <c r="S6962" s="15" t="s">
        <v>139</v>
      </c>
      <c r="T6962" s="15" t="s">
        <v>2446</v>
      </c>
      <c r="U6962" s="28">
        <v>670050.0</v>
      </c>
      <c r="V6962" s="15">
        <v>3.0</v>
      </c>
      <c r="W6962" s="31">
        <v>0.0</v>
      </c>
      <c r="X6962" s="28">
        <v>180914.0</v>
      </c>
    </row>
    <row r="6963" ht="15.75" customHeight="1">
      <c r="A6963" s="15">
        <v>3963.0</v>
      </c>
      <c r="B6963" s="15" t="s">
        <v>8711</v>
      </c>
      <c r="C6963" s="18">
        <v>42785.0</v>
      </c>
      <c r="D6963" s="18">
        <v>42786.0</v>
      </c>
      <c r="E6963" s="18">
        <f t="shared" si="1"/>
        <v>42786</v>
      </c>
      <c r="F6963" s="15" t="s">
        <v>125</v>
      </c>
      <c r="G6963" s="15" t="s">
        <v>2624</v>
      </c>
      <c r="H6963" s="15" t="s">
        <v>2625</v>
      </c>
      <c r="I6963" s="15" t="s">
        <v>76</v>
      </c>
      <c r="J6963" s="15" t="s">
        <v>60</v>
      </c>
      <c r="K6963" s="15" t="s">
        <v>19</v>
      </c>
      <c r="L6963" s="15" t="str">
        <f t="array" ref="L6963">_xlfn.XLOOKUP(M6963,reference_province_to_city!$A$2:$A$11,reference_province_to_city!$B$2:$B$11)</f>
        <v>Yogyakarta</v>
      </c>
      <c r="M6963" s="15" t="s">
        <v>18</v>
      </c>
      <c r="N6963" s="15">
        <v>55111.0</v>
      </c>
      <c r="O6963" s="15">
        <f t="array" ref="O6963">_xlfn.XLOOKUP(M6963,reference_postal_code!$B$2:$B$11,reference_postal_code!$A$2:$A$11)</f>
        <v>55111</v>
      </c>
      <c r="P6963" s="15" t="s">
        <v>77</v>
      </c>
      <c r="Q6963" s="15" t="s">
        <v>3045</v>
      </c>
      <c r="R6963" s="15" t="s">
        <v>65</v>
      </c>
      <c r="S6963" s="15" t="s">
        <v>93</v>
      </c>
      <c r="T6963" s="15" t="s">
        <v>3046</v>
      </c>
      <c r="U6963" s="28">
        <v>192600.0</v>
      </c>
      <c r="V6963" s="15">
        <v>3.0</v>
      </c>
      <c r="W6963" s="31">
        <v>0.0</v>
      </c>
      <c r="X6963" s="28">
        <v>52002.0</v>
      </c>
    </row>
    <row r="6964" ht="15.75" customHeight="1">
      <c r="A6964" s="15">
        <v>1837.0</v>
      </c>
      <c r="B6964" s="15" t="s">
        <v>8712</v>
      </c>
      <c r="C6964" s="18">
        <v>42785.0</v>
      </c>
      <c r="D6964" s="18">
        <v>42787.0</v>
      </c>
      <c r="E6964" s="18">
        <f t="shared" si="1"/>
        <v>42787</v>
      </c>
      <c r="F6964" s="15" t="s">
        <v>114</v>
      </c>
      <c r="G6964" s="15" t="s">
        <v>548</v>
      </c>
      <c r="H6964" s="15" t="s">
        <v>549</v>
      </c>
      <c r="I6964" s="15" t="s">
        <v>128</v>
      </c>
      <c r="J6964" s="15" t="s">
        <v>60</v>
      </c>
      <c r="K6964" s="15" t="s">
        <v>31</v>
      </c>
      <c r="L6964" s="15" t="str">
        <f t="array" ref="L6964">_xlfn.XLOOKUP(M6964,reference_province_to_city!$A$2:$A$11,reference_province_to_city!$B$2:$B$11)</f>
        <v>Balikpapan</v>
      </c>
      <c r="M6964" s="15" t="s">
        <v>21</v>
      </c>
      <c r="N6964" s="15">
        <v>76114.0</v>
      </c>
      <c r="O6964" s="15">
        <f t="array" ref="O6964">_xlfn.XLOOKUP(M6964,reference_postal_code!$B$2:$B$11,reference_postal_code!$A$2:$A$11)</f>
        <v>76114</v>
      </c>
      <c r="P6964" s="15" t="s">
        <v>166</v>
      </c>
      <c r="Q6964" s="15" t="s">
        <v>2966</v>
      </c>
      <c r="R6964" s="15" t="s">
        <v>65</v>
      </c>
      <c r="S6964" s="15" t="s">
        <v>222</v>
      </c>
      <c r="T6964" s="15" t="s">
        <v>2967</v>
      </c>
      <c r="U6964" s="28">
        <v>1.86879E7</v>
      </c>
      <c r="V6964" s="15">
        <v>7.0</v>
      </c>
      <c r="W6964" s="31">
        <v>0.0</v>
      </c>
      <c r="X6964" s="28">
        <v>5419491.0</v>
      </c>
    </row>
    <row r="6965" ht="15.75" customHeight="1">
      <c r="A6965" s="15">
        <v>2910.0</v>
      </c>
      <c r="B6965" s="15" t="s">
        <v>8713</v>
      </c>
      <c r="C6965" s="18">
        <v>42785.0</v>
      </c>
      <c r="D6965" s="18">
        <v>42789.0</v>
      </c>
      <c r="E6965" s="18">
        <f t="shared" si="1"/>
        <v>42789</v>
      </c>
      <c r="F6965" s="15" t="s">
        <v>55</v>
      </c>
      <c r="G6965" s="15" t="s">
        <v>2239</v>
      </c>
      <c r="H6965" s="15" t="s">
        <v>2240</v>
      </c>
      <c r="I6965" s="15" t="s">
        <v>59</v>
      </c>
      <c r="J6965" s="15" t="s">
        <v>60</v>
      </c>
      <c r="K6965" s="15" t="s">
        <v>10</v>
      </c>
      <c r="L6965" s="15" t="str">
        <f t="array" ref="L6965">_xlfn.XLOOKUP(M6965,reference_province_to_city!$A$2:$A$11,reference_province_to_city!$B$2:$B$11)</f>
        <v>Jakarta</v>
      </c>
      <c r="M6965" s="15" t="s">
        <v>7</v>
      </c>
      <c r="N6965" s="15">
        <v>10110.0</v>
      </c>
      <c r="O6965" s="15">
        <f t="array" ref="O6965">_xlfn.XLOOKUP(M6965,reference_postal_code!$B$2:$B$11,reference_postal_code!$A$2:$A$11)</f>
        <v>10110</v>
      </c>
      <c r="P6965" s="15" t="s">
        <v>117</v>
      </c>
      <c r="Q6965" s="15" t="s">
        <v>6343</v>
      </c>
      <c r="R6965" s="15" t="s">
        <v>65</v>
      </c>
      <c r="S6965" s="15" t="s">
        <v>103</v>
      </c>
      <c r="T6965" s="15" t="s">
        <v>6344</v>
      </c>
      <c r="U6965" s="28">
        <v>168300.0</v>
      </c>
      <c r="V6965" s="15">
        <v>3.0</v>
      </c>
      <c r="W6965" s="31">
        <v>0.0</v>
      </c>
      <c r="X6965" s="28">
        <v>3366.0</v>
      </c>
    </row>
    <row r="6966" ht="15.75" customHeight="1">
      <c r="A6966" s="15">
        <v>4523.0</v>
      </c>
      <c r="B6966" s="15" t="s">
        <v>8714</v>
      </c>
      <c r="C6966" s="18">
        <v>42786.0</v>
      </c>
      <c r="D6966" s="18">
        <v>42791.0</v>
      </c>
      <c r="E6966" s="18">
        <f t="shared" si="1"/>
        <v>42791</v>
      </c>
      <c r="F6966" s="15" t="s">
        <v>114</v>
      </c>
      <c r="G6966" s="15" t="s">
        <v>1858</v>
      </c>
      <c r="H6966" s="15" t="s">
        <v>1859</v>
      </c>
      <c r="I6966" s="15" t="s">
        <v>128</v>
      </c>
      <c r="J6966" s="15" t="s">
        <v>60</v>
      </c>
      <c r="K6966" s="15" t="s">
        <v>22</v>
      </c>
      <c r="L6966" s="15" t="str">
        <f t="array" ref="L6966">_xlfn.XLOOKUP(M6966,reference_province_to_city!$A$2:$A$11,reference_province_to_city!$B$2:$B$11)</f>
        <v>Surabaya</v>
      </c>
      <c r="M6966" s="15" t="s">
        <v>20</v>
      </c>
      <c r="N6966" s="15">
        <v>60231.0</v>
      </c>
      <c r="O6966" s="15">
        <f t="array" ref="O6966">_xlfn.XLOOKUP(M6966,reference_postal_code!$B$2:$B$11,reference_postal_code!$A$2:$A$11)</f>
        <v>60231</v>
      </c>
      <c r="P6966" s="15" t="s">
        <v>166</v>
      </c>
      <c r="Q6966" s="15" t="s">
        <v>5200</v>
      </c>
      <c r="R6966" s="15" t="s">
        <v>65</v>
      </c>
      <c r="S6966" s="15" t="s">
        <v>103</v>
      </c>
      <c r="T6966" s="15" t="s">
        <v>5201</v>
      </c>
      <c r="U6966" s="28">
        <v>141480.0</v>
      </c>
      <c r="V6966" s="15">
        <v>3.0</v>
      </c>
      <c r="W6966" s="31">
        <v>0.2</v>
      </c>
      <c r="X6966" s="28">
        <v>45981.0</v>
      </c>
    </row>
    <row r="6967" ht="15.75" customHeight="1">
      <c r="A6967" s="15">
        <v>6658.0</v>
      </c>
      <c r="B6967" s="15" t="s">
        <v>8715</v>
      </c>
      <c r="C6967" s="18">
        <v>42786.0</v>
      </c>
      <c r="D6967" s="18">
        <v>42793.0</v>
      </c>
      <c r="E6967" s="18">
        <f t="shared" si="1"/>
        <v>42793</v>
      </c>
      <c r="F6967" s="15" t="s">
        <v>55</v>
      </c>
      <c r="G6967" s="15" t="s">
        <v>2339</v>
      </c>
      <c r="H6967" s="15" t="s">
        <v>2340</v>
      </c>
      <c r="I6967" s="15" t="s">
        <v>76</v>
      </c>
      <c r="J6967" s="15" t="s">
        <v>60</v>
      </c>
      <c r="K6967" s="15" t="s">
        <v>33</v>
      </c>
      <c r="L6967" s="15" t="str">
        <f t="array" ref="L6967">_xlfn.XLOOKUP(M6967,reference_province_to_city!$A$2:$A$11,reference_province_to_city!$B$2:$B$11)</f>
        <v>Makassar</v>
      </c>
      <c r="M6967" s="15" t="s">
        <v>25</v>
      </c>
      <c r="N6967" s="15">
        <v>90111.0</v>
      </c>
      <c r="O6967" s="15">
        <f t="array" ref="O6967">_xlfn.XLOOKUP(M6967,reference_postal_code!$B$2:$B$11,reference_postal_code!$A$2:$A$11)</f>
        <v>90111</v>
      </c>
      <c r="P6967" s="15" t="s">
        <v>63</v>
      </c>
      <c r="Q6967" s="15" t="s">
        <v>3440</v>
      </c>
      <c r="R6967" s="15" t="s">
        <v>65</v>
      </c>
      <c r="S6967" s="15" t="s">
        <v>173</v>
      </c>
      <c r="T6967" s="15" t="s">
        <v>3441</v>
      </c>
      <c r="U6967" s="28">
        <v>159600.0</v>
      </c>
      <c r="V6967" s="15">
        <v>5.0</v>
      </c>
      <c r="W6967" s="31">
        <v>0.2</v>
      </c>
      <c r="X6967" s="28">
        <v>57855.0</v>
      </c>
    </row>
    <row r="6968" ht="15.75" customHeight="1">
      <c r="A6968" s="15">
        <v>801.0</v>
      </c>
      <c r="B6968" s="15" t="s">
        <v>8716</v>
      </c>
      <c r="C6968" s="18">
        <v>42786.0</v>
      </c>
      <c r="D6968" s="18">
        <v>42789.0</v>
      </c>
      <c r="E6968" s="18">
        <f t="shared" si="1"/>
        <v>42789</v>
      </c>
      <c r="F6968" s="15" t="s">
        <v>125</v>
      </c>
      <c r="G6968" s="15" t="s">
        <v>6129</v>
      </c>
      <c r="H6968" s="15" t="s">
        <v>6130</v>
      </c>
      <c r="I6968" s="15" t="s">
        <v>128</v>
      </c>
      <c r="J6968" s="15" t="s">
        <v>60</v>
      </c>
      <c r="K6968" s="15" t="s">
        <v>33</v>
      </c>
      <c r="L6968" s="15" t="str">
        <f t="array" ref="L6968">_xlfn.XLOOKUP(M6968,reference_province_to_city!$A$2:$A$11,reference_province_to_city!$B$2:$B$11)</f>
        <v>Makassar</v>
      </c>
      <c r="M6968" s="15" t="s">
        <v>25</v>
      </c>
      <c r="N6968" s="15">
        <v>90111.0</v>
      </c>
      <c r="O6968" s="15">
        <f t="array" ref="O6968">_xlfn.XLOOKUP(M6968,reference_postal_code!$B$2:$B$11,reference_postal_code!$A$2:$A$11)</f>
        <v>90111</v>
      </c>
      <c r="P6968" s="15" t="s">
        <v>63</v>
      </c>
      <c r="Q6968" s="15" t="s">
        <v>4493</v>
      </c>
      <c r="R6968" s="15" t="s">
        <v>106</v>
      </c>
      <c r="S6968" s="15" t="s">
        <v>139</v>
      </c>
      <c r="T6968" s="15" t="s">
        <v>4494</v>
      </c>
      <c r="U6968" s="28">
        <v>333450.0</v>
      </c>
      <c r="V6968" s="15">
        <v>1.0</v>
      </c>
      <c r="W6968" s="31">
        <v>0.0</v>
      </c>
      <c r="X6968" s="28">
        <v>110038.0</v>
      </c>
    </row>
    <row r="6969" ht="15.75" customHeight="1">
      <c r="A6969" s="15">
        <v>6655.0</v>
      </c>
      <c r="B6969" s="15" t="s">
        <v>8715</v>
      </c>
      <c r="C6969" s="18">
        <v>42786.0</v>
      </c>
      <c r="D6969" s="18">
        <v>42793.0</v>
      </c>
      <c r="E6969" s="18">
        <f t="shared" si="1"/>
        <v>42793</v>
      </c>
      <c r="F6969" s="15" t="s">
        <v>55</v>
      </c>
      <c r="G6969" s="15" t="s">
        <v>2339</v>
      </c>
      <c r="H6969" s="15" t="s">
        <v>2340</v>
      </c>
      <c r="I6969" s="15" t="s">
        <v>76</v>
      </c>
      <c r="J6969" s="15" t="s">
        <v>60</v>
      </c>
      <c r="K6969" s="15" t="s">
        <v>33</v>
      </c>
      <c r="L6969" s="15" t="str">
        <f t="array" ref="L6969">_xlfn.XLOOKUP(M6969,reference_province_to_city!$A$2:$A$11,reference_province_to_city!$B$2:$B$11)</f>
        <v>Makassar</v>
      </c>
      <c r="M6969" s="15" t="s">
        <v>25</v>
      </c>
      <c r="N6969" s="15">
        <v>90111.0</v>
      </c>
      <c r="O6969" s="15">
        <f t="array" ref="O6969">_xlfn.XLOOKUP(M6969,reference_postal_code!$B$2:$B$11,reference_postal_code!$A$2:$A$11)</f>
        <v>90111</v>
      </c>
      <c r="P6969" s="15" t="s">
        <v>63</v>
      </c>
      <c r="Q6969" s="15" t="s">
        <v>3884</v>
      </c>
      <c r="R6969" s="15" t="s">
        <v>110</v>
      </c>
      <c r="S6969" s="15" t="s">
        <v>111</v>
      </c>
      <c r="T6969" s="15" t="s">
        <v>3885</v>
      </c>
      <c r="U6969" s="28">
        <v>5003640.0</v>
      </c>
      <c r="V6969" s="15">
        <v>3.0</v>
      </c>
      <c r="W6969" s="31">
        <v>0.2</v>
      </c>
      <c r="X6969" s="28">
        <v>375273.0</v>
      </c>
    </row>
    <row r="6970" ht="15.75" customHeight="1">
      <c r="A6970" s="15">
        <v>802.0</v>
      </c>
      <c r="B6970" s="15" t="s">
        <v>8716</v>
      </c>
      <c r="C6970" s="18">
        <v>42786.0</v>
      </c>
      <c r="D6970" s="18">
        <v>42789.0</v>
      </c>
      <c r="E6970" s="18">
        <f t="shared" si="1"/>
        <v>42789</v>
      </c>
      <c r="F6970" s="15" t="s">
        <v>125</v>
      </c>
      <c r="G6970" s="15" t="s">
        <v>6129</v>
      </c>
      <c r="H6970" s="15" t="s">
        <v>6130</v>
      </c>
      <c r="I6970" s="15" t="s">
        <v>128</v>
      </c>
      <c r="J6970" s="15" t="s">
        <v>60</v>
      </c>
      <c r="K6970" s="15" t="s">
        <v>33</v>
      </c>
      <c r="L6970" s="15" t="str">
        <f t="array" ref="L6970">_xlfn.XLOOKUP(M6970,reference_province_to_city!$A$2:$A$11,reference_province_to_city!$B$2:$B$11)</f>
        <v>Makassar</v>
      </c>
      <c r="M6970" s="15" t="s">
        <v>25</v>
      </c>
      <c r="N6970" s="15">
        <v>90111.0</v>
      </c>
      <c r="O6970" s="15">
        <f t="array" ref="O6970">_xlfn.XLOOKUP(M6970,reference_postal_code!$B$2:$B$11,reference_postal_code!$A$2:$A$11)</f>
        <v>90111</v>
      </c>
      <c r="P6970" s="15" t="s">
        <v>63</v>
      </c>
      <c r="Q6970" s="15" t="s">
        <v>4217</v>
      </c>
      <c r="R6970" s="15" t="s">
        <v>110</v>
      </c>
      <c r="S6970" s="15" t="s">
        <v>111</v>
      </c>
      <c r="T6970" s="15" t="s">
        <v>4218</v>
      </c>
      <c r="U6970" s="28">
        <v>3239520.0</v>
      </c>
      <c r="V6970" s="15">
        <v>2.0</v>
      </c>
      <c r="W6970" s="31">
        <v>0.2</v>
      </c>
      <c r="X6970" s="28">
        <v>283458.0</v>
      </c>
    </row>
    <row r="6971" ht="15.75" customHeight="1">
      <c r="A6971" s="15">
        <v>3287.0</v>
      </c>
      <c r="B6971" s="15" t="s">
        <v>8717</v>
      </c>
      <c r="C6971" s="18">
        <v>42786.0</v>
      </c>
      <c r="D6971" s="18">
        <v>42791.0</v>
      </c>
      <c r="E6971" s="18">
        <f t="shared" si="1"/>
        <v>42791</v>
      </c>
      <c r="F6971" s="15" t="s">
        <v>55</v>
      </c>
      <c r="G6971" s="15" t="s">
        <v>3312</v>
      </c>
      <c r="H6971" s="15" t="s">
        <v>3313</v>
      </c>
      <c r="I6971" s="15" t="s">
        <v>76</v>
      </c>
      <c r="J6971" s="15" t="s">
        <v>60</v>
      </c>
      <c r="K6971" s="15" t="s">
        <v>19</v>
      </c>
      <c r="L6971" s="15" t="str">
        <f t="array" ref="L6971">_xlfn.XLOOKUP(M6971,reference_province_to_city!$A$2:$A$11,reference_province_to_city!$B$2:$B$11)</f>
        <v>Yogyakarta</v>
      </c>
      <c r="M6971" s="15" t="s">
        <v>18</v>
      </c>
      <c r="N6971" s="15">
        <v>55111.0</v>
      </c>
      <c r="O6971" s="15">
        <f t="array" ref="O6971">_xlfn.XLOOKUP(M6971,reference_postal_code!$B$2:$B$11,reference_postal_code!$A$2:$A$11)</f>
        <v>55111</v>
      </c>
      <c r="P6971" s="15" t="s">
        <v>77</v>
      </c>
      <c r="Q6971" s="15" t="s">
        <v>5059</v>
      </c>
      <c r="R6971" s="15" t="s">
        <v>65</v>
      </c>
      <c r="S6971" s="15" t="s">
        <v>222</v>
      </c>
      <c r="T6971" s="15" t="s">
        <v>5060</v>
      </c>
      <c r="U6971" s="28">
        <v>196650.0</v>
      </c>
      <c r="V6971" s="15">
        <v>3.0</v>
      </c>
      <c r="W6971" s="31">
        <v>0.0</v>
      </c>
      <c r="X6971" s="28">
        <v>51129.0</v>
      </c>
    </row>
    <row r="6972" ht="15.75" customHeight="1">
      <c r="A6972" s="15">
        <v>3286.0</v>
      </c>
      <c r="B6972" s="15" t="s">
        <v>8717</v>
      </c>
      <c r="C6972" s="18">
        <v>42786.0</v>
      </c>
      <c r="D6972" s="18">
        <v>42791.0</v>
      </c>
      <c r="E6972" s="18">
        <f t="shared" si="1"/>
        <v>42791</v>
      </c>
      <c r="F6972" s="15" t="s">
        <v>55</v>
      </c>
      <c r="G6972" s="15" t="s">
        <v>3312</v>
      </c>
      <c r="H6972" s="15" t="s">
        <v>3313</v>
      </c>
      <c r="I6972" s="15" t="s">
        <v>76</v>
      </c>
      <c r="J6972" s="15" t="s">
        <v>60</v>
      </c>
      <c r="K6972" s="15" t="s">
        <v>19</v>
      </c>
      <c r="L6972" s="15" t="str">
        <f t="array" ref="L6972">_xlfn.XLOOKUP(M6972,reference_province_to_city!$A$2:$A$11,reference_province_to_city!$B$2:$B$11)</f>
        <v>Yogyakarta</v>
      </c>
      <c r="M6972" s="15" t="s">
        <v>18</v>
      </c>
      <c r="N6972" s="15">
        <v>55111.0</v>
      </c>
      <c r="O6972" s="15">
        <f t="array" ref="O6972">_xlfn.XLOOKUP(M6972,reference_postal_code!$B$2:$B$11,reference_postal_code!$A$2:$A$11)</f>
        <v>55111</v>
      </c>
      <c r="P6972" s="15" t="s">
        <v>77</v>
      </c>
      <c r="Q6972" s="15" t="s">
        <v>284</v>
      </c>
      <c r="R6972" s="15" t="s">
        <v>65</v>
      </c>
      <c r="S6972" s="15" t="s">
        <v>93</v>
      </c>
      <c r="T6972" s="15" t="s">
        <v>285</v>
      </c>
      <c r="U6972" s="28">
        <v>98400.0</v>
      </c>
      <c r="V6972" s="15">
        <v>2.0</v>
      </c>
      <c r="W6972" s="31">
        <v>0.0</v>
      </c>
      <c r="X6972" s="28">
        <v>28536.0</v>
      </c>
    </row>
    <row r="6973" ht="15.75" customHeight="1">
      <c r="A6973" s="15">
        <v>6660.0</v>
      </c>
      <c r="B6973" s="15" t="s">
        <v>8715</v>
      </c>
      <c r="C6973" s="18">
        <v>42786.0</v>
      </c>
      <c r="D6973" s="18">
        <v>42793.0</v>
      </c>
      <c r="E6973" s="18">
        <f t="shared" si="1"/>
        <v>42793</v>
      </c>
      <c r="F6973" s="15" t="s">
        <v>55</v>
      </c>
      <c r="G6973" s="15" t="s">
        <v>2339</v>
      </c>
      <c r="H6973" s="15" t="s">
        <v>2340</v>
      </c>
      <c r="I6973" s="15" t="s">
        <v>76</v>
      </c>
      <c r="J6973" s="15" t="s">
        <v>60</v>
      </c>
      <c r="K6973" s="15" t="s">
        <v>33</v>
      </c>
      <c r="L6973" s="15" t="str">
        <f t="array" ref="L6973">_xlfn.XLOOKUP(M6973,reference_province_to_city!$A$2:$A$11,reference_province_to_city!$B$2:$B$11)</f>
        <v>Makassar</v>
      </c>
      <c r="M6973" s="15" t="s">
        <v>25</v>
      </c>
      <c r="N6973" s="15">
        <v>90111.0</v>
      </c>
      <c r="O6973" s="15">
        <f t="array" ref="O6973">_xlfn.XLOOKUP(M6973,reference_postal_code!$B$2:$B$11,reference_postal_code!$A$2:$A$11)</f>
        <v>90111</v>
      </c>
      <c r="P6973" s="15" t="s">
        <v>63</v>
      </c>
      <c r="Q6973" s="15" t="s">
        <v>1110</v>
      </c>
      <c r="R6973" s="15" t="s">
        <v>106</v>
      </c>
      <c r="S6973" s="15" t="s">
        <v>218</v>
      </c>
      <c r="T6973" s="15" t="s">
        <v>1111</v>
      </c>
      <c r="U6973" s="28">
        <v>5803650.0</v>
      </c>
      <c r="V6973" s="15">
        <v>9.0</v>
      </c>
      <c r="W6973" s="31">
        <v>0.5</v>
      </c>
      <c r="X6973" s="28">
        <v>-2785752.0</v>
      </c>
    </row>
    <row r="6974" ht="15.75" customHeight="1">
      <c r="A6974" s="15">
        <v>6656.0</v>
      </c>
      <c r="B6974" s="15" t="s">
        <v>8715</v>
      </c>
      <c r="C6974" s="18">
        <v>42786.0</v>
      </c>
      <c r="D6974" s="18">
        <v>42793.0</v>
      </c>
      <c r="E6974" s="18">
        <f t="shared" si="1"/>
        <v>42793</v>
      </c>
      <c r="F6974" s="15" t="s">
        <v>55</v>
      </c>
      <c r="G6974" s="15" t="s">
        <v>2339</v>
      </c>
      <c r="H6974" s="15" t="s">
        <v>2340</v>
      </c>
      <c r="I6974" s="15" t="s">
        <v>76</v>
      </c>
      <c r="J6974" s="15" t="s">
        <v>60</v>
      </c>
      <c r="K6974" s="15" t="s">
        <v>33</v>
      </c>
      <c r="L6974" s="15" t="str">
        <f t="array" ref="L6974">_xlfn.XLOOKUP(M6974,reference_province_to_city!$A$2:$A$11,reference_province_to_city!$B$2:$B$11)</f>
        <v>Makassar</v>
      </c>
      <c r="M6974" s="15" t="s">
        <v>25</v>
      </c>
      <c r="N6974" s="15">
        <v>90111.0</v>
      </c>
      <c r="O6974" s="15">
        <f t="array" ref="O6974">_xlfn.XLOOKUP(M6974,reference_postal_code!$B$2:$B$11,reference_postal_code!$A$2:$A$11)</f>
        <v>90111</v>
      </c>
      <c r="P6974" s="15" t="s">
        <v>63</v>
      </c>
      <c r="Q6974" s="15" t="s">
        <v>8718</v>
      </c>
      <c r="R6974" s="15" t="s">
        <v>110</v>
      </c>
      <c r="S6974" s="15" t="s">
        <v>149</v>
      </c>
      <c r="T6974" s="15" t="s">
        <v>2387</v>
      </c>
      <c r="U6974" s="28">
        <v>479880.0</v>
      </c>
      <c r="V6974" s="15">
        <v>1.0</v>
      </c>
      <c r="W6974" s="31">
        <v>0.2</v>
      </c>
      <c r="X6974" s="28">
        <v>71982.0</v>
      </c>
    </row>
    <row r="6975" ht="15.75" customHeight="1">
      <c r="A6975" s="15">
        <v>6657.0</v>
      </c>
      <c r="B6975" s="15" t="s">
        <v>8715</v>
      </c>
      <c r="C6975" s="18">
        <v>42786.0</v>
      </c>
      <c r="D6975" s="18">
        <v>42793.0</v>
      </c>
      <c r="E6975" s="18">
        <f t="shared" si="1"/>
        <v>42793</v>
      </c>
      <c r="F6975" s="15" t="s">
        <v>55</v>
      </c>
      <c r="G6975" s="15" t="s">
        <v>2339</v>
      </c>
      <c r="H6975" s="15" t="s">
        <v>2340</v>
      </c>
      <c r="I6975" s="15" t="s">
        <v>76</v>
      </c>
      <c r="J6975" s="15" t="s">
        <v>60</v>
      </c>
      <c r="K6975" s="15" t="s">
        <v>33</v>
      </c>
      <c r="L6975" s="15" t="str">
        <f t="array" ref="L6975">_xlfn.XLOOKUP(M6975,reference_province_to_city!$A$2:$A$11,reference_province_to_city!$B$2:$B$11)</f>
        <v>Makassar</v>
      </c>
      <c r="M6975" s="15" t="s">
        <v>25</v>
      </c>
      <c r="N6975" s="15">
        <v>90111.0</v>
      </c>
      <c r="O6975" s="15">
        <f t="array" ref="O6975">_xlfn.XLOOKUP(M6975,reference_postal_code!$B$2:$B$11,reference_postal_code!$A$2:$A$11)</f>
        <v>90111</v>
      </c>
      <c r="P6975" s="15" t="s">
        <v>63</v>
      </c>
      <c r="Q6975" s="15" t="s">
        <v>2154</v>
      </c>
      <c r="R6975" s="15" t="s">
        <v>65</v>
      </c>
      <c r="S6975" s="15" t="s">
        <v>87</v>
      </c>
      <c r="T6975" s="15" t="s">
        <v>2155</v>
      </c>
      <c r="U6975" s="28">
        <v>767520.0</v>
      </c>
      <c r="V6975" s="15">
        <v>2.0</v>
      </c>
      <c r="W6975" s="31">
        <v>0.2</v>
      </c>
      <c r="X6975" s="28">
        <v>-95940.0</v>
      </c>
    </row>
    <row r="6976" ht="15.75" customHeight="1">
      <c r="A6976" s="15">
        <v>6659.0</v>
      </c>
      <c r="B6976" s="15" t="s">
        <v>8715</v>
      </c>
      <c r="C6976" s="18">
        <v>42786.0</v>
      </c>
      <c r="D6976" s="18">
        <v>42793.0</v>
      </c>
      <c r="E6976" s="18">
        <f t="shared" si="1"/>
        <v>42793</v>
      </c>
      <c r="F6976" s="15" t="s">
        <v>55</v>
      </c>
      <c r="G6976" s="15" t="s">
        <v>2339</v>
      </c>
      <c r="H6976" s="15" t="s">
        <v>2340</v>
      </c>
      <c r="I6976" s="15" t="s">
        <v>76</v>
      </c>
      <c r="J6976" s="15" t="s">
        <v>60</v>
      </c>
      <c r="K6976" s="15" t="s">
        <v>33</v>
      </c>
      <c r="L6976" s="15" t="str">
        <f t="array" ref="L6976">_xlfn.XLOOKUP(M6976,reference_province_to_city!$A$2:$A$11,reference_province_to_city!$B$2:$B$11)</f>
        <v>Makassar</v>
      </c>
      <c r="M6976" s="15" t="s">
        <v>25</v>
      </c>
      <c r="O6976" s="15">
        <f t="array" ref="O6976">_xlfn.XLOOKUP(M6976,reference_postal_code!$B$2:$B$11,reference_postal_code!$A$2:$A$11)</f>
        <v>90111</v>
      </c>
      <c r="P6976" s="15" t="s">
        <v>63</v>
      </c>
      <c r="Q6976" s="15" t="s">
        <v>3765</v>
      </c>
      <c r="R6976" s="15" t="s">
        <v>106</v>
      </c>
      <c r="S6976" s="15" t="s">
        <v>139</v>
      </c>
      <c r="T6976" s="15" t="s">
        <v>3766</v>
      </c>
      <c r="U6976" s="28">
        <v>1030560.0</v>
      </c>
      <c r="V6976" s="15">
        <v>2.0</v>
      </c>
      <c r="W6976" s="31">
        <v>0.2</v>
      </c>
      <c r="X6976" s="28">
        <v>244758.0</v>
      </c>
    </row>
    <row r="6977" ht="15.75" customHeight="1">
      <c r="A6977" s="15">
        <v>9318.0</v>
      </c>
      <c r="B6977" s="15" t="s">
        <v>8719</v>
      </c>
      <c r="C6977" s="18">
        <v>42787.0</v>
      </c>
      <c r="D6977" s="18">
        <v>42792.0</v>
      </c>
      <c r="E6977" s="18">
        <f t="shared" si="1"/>
        <v>42792</v>
      </c>
      <c r="F6977" s="15" t="s">
        <v>55</v>
      </c>
      <c r="G6977" s="15" t="s">
        <v>4905</v>
      </c>
      <c r="H6977" s="15" t="s">
        <v>4906</v>
      </c>
      <c r="I6977" s="15" t="s">
        <v>59</v>
      </c>
      <c r="J6977" s="15" t="s">
        <v>60</v>
      </c>
      <c r="K6977" s="15" t="s">
        <v>33</v>
      </c>
      <c r="L6977" s="15" t="str">
        <f t="array" ref="L6977">_xlfn.XLOOKUP(M6977,reference_province_to_city!$A$2:$A$11,reference_province_to_city!$B$2:$B$11)</f>
        <v>Makassar</v>
      </c>
      <c r="M6977" s="15" t="s">
        <v>25</v>
      </c>
      <c r="N6977" s="15">
        <v>90111.0</v>
      </c>
      <c r="O6977" s="15">
        <f t="array" ref="O6977">_xlfn.XLOOKUP(M6977,reference_postal_code!$B$2:$B$11,reference_postal_code!$A$2:$A$11)</f>
        <v>90111</v>
      </c>
      <c r="P6977" s="15" t="s">
        <v>63</v>
      </c>
      <c r="Q6977" s="15" t="s">
        <v>2405</v>
      </c>
      <c r="R6977" s="15" t="s">
        <v>110</v>
      </c>
      <c r="S6977" s="15" t="s">
        <v>149</v>
      </c>
      <c r="T6977" s="15" t="s">
        <v>2406</v>
      </c>
      <c r="U6977" s="28">
        <v>718560.0</v>
      </c>
      <c r="V6977" s="15">
        <v>1.0</v>
      </c>
      <c r="W6977" s="31">
        <v>0.2</v>
      </c>
      <c r="X6977" s="28">
        <v>-44910.0</v>
      </c>
    </row>
    <row r="6978" ht="15.75" customHeight="1">
      <c r="A6978" s="15">
        <v>2083.0</v>
      </c>
      <c r="B6978" s="15" t="s">
        <v>8720</v>
      </c>
      <c r="C6978" s="18">
        <v>42789.0</v>
      </c>
      <c r="D6978" s="18">
        <v>42795.0</v>
      </c>
      <c r="E6978" s="18">
        <f t="shared" si="1"/>
        <v>42795</v>
      </c>
      <c r="F6978" s="15" t="s">
        <v>55</v>
      </c>
      <c r="G6978" s="15" t="s">
        <v>4620</v>
      </c>
      <c r="H6978" s="15" t="s">
        <v>4621</v>
      </c>
      <c r="I6978" s="15" t="s">
        <v>59</v>
      </c>
      <c r="J6978" s="15" t="s">
        <v>60</v>
      </c>
      <c r="K6978" s="15" t="s">
        <v>22</v>
      </c>
      <c r="L6978" s="15" t="str">
        <f t="array" ref="L6978">_xlfn.XLOOKUP(M6978,reference_province_to_city!$A$2:$A$11,reference_province_to_city!$B$2:$B$11)</f>
        <v>Surabaya</v>
      </c>
      <c r="M6978" s="15" t="s">
        <v>20</v>
      </c>
      <c r="N6978" s="15">
        <v>60231.0</v>
      </c>
      <c r="O6978" s="15">
        <f t="array" ref="O6978">_xlfn.XLOOKUP(M6978,reference_postal_code!$B$2:$B$11,reference_postal_code!$A$2:$A$11)</f>
        <v>60231</v>
      </c>
      <c r="P6978" s="15" t="s">
        <v>166</v>
      </c>
      <c r="Q6978" s="15" t="s">
        <v>5593</v>
      </c>
      <c r="R6978" s="15" t="s">
        <v>65</v>
      </c>
      <c r="S6978" s="15" t="s">
        <v>66</v>
      </c>
      <c r="T6978" s="15" t="s">
        <v>5594</v>
      </c>
      <c r="U6978" s="28">
        <v>561600.0</v>
      </c>
      <c r="V6978" s="15">
        <v>6.0</v>
      </c>
      <c r="W6978" s="31">
        <v>0.0</v>
      </c>
      <c r="X6978" s="28">
        <v>252720.0</v>
      </c>
    </row>
    <row r="6979" ht="15.75" customHeight="1">
      <c r="A6979" s="15">
        <v>6027.0</v>
      </c>
      <c r="B6979" s="15" t="s">
        <v>8721</v>
      </c>
      <c r="C6979" s="18">
        <v>42789.0</v>
      </c>
      <c r="D6979" s="18">
        <v>42796.0</v>
      </c>
      <c r="E6979" s="18">
        <f t="shared" si="1"/>
        <v>42796</v>
      </c>
      <c r="F6979" s="15" t="s">
        <v>55</v>
      </c>
      <c r="G6979" s="15" t="s">
        <v>6008</v>
      </c>
      <c r="H6979" s="15" t="s">
        <v>6009</v>
      </c>
      <c r="I6979" s="15" t="s">
        <v>128</v>
      </c>
      <c r="J6979" s="15" t="s">
        <v>60</v>
      </c>
      <c r="K6979" s="15" t="s">
        <v>17</v>
      </c>
      <c r="L6979" s="15" t="str">
        <f t="array" ref="L6979">_xlfn.XLOOKUP(M6979,reference_province_to_city!$A$2:$A$11,reference_province_to_city!$B$2:$B$11)</f>
        <v>Semarang</v>
      </c>
      <c r="M6979" s="15" t="s">
        <v>15</v>
      </c>
      <c r="N6979" s="15">
        <v>50111.0</v>
      </c>
      <c r="O6979" s="15">
        <f t="array" ref="O6979">_xlfn.XLOOKUP(M6979,reference_postal_code!$B$2:$B$11,reference_postal_code!$A$2:$A$11)</f>
        <v>50111</v>
      </c>
      <c r="P6979" s="15" t="s">
        <v>77</v>
      </c>
      <c r="Q6979" s="15" t="s">
        <v>6366</v>
      </c>
      <c r="R6979" s="15" t="s">
        <v>65</v>
      </c>
      <c r="S6979" s="15" t="s">
        <v>103</v>
      </c>
      <c r="T6979" s="15" t="s">
        <v>6367</v>
      </c>
      <c r="U6979" s="28">
        <v>126000.0</v>
      </c>
      <c r="V6979" s="15">
        <v>5.0</v>
      </c>
      <c r="W6979" s="31">
        <v>0.0</v>
      </c>
      <c r="X6979" s="28">
        <v>5040.0</v>
      </c>
    </row>
    <row r="6980" ht="15.75" customHeight="1">
      <c r="A6980" s="15">
        <v>6028.0</v>
      </c>
      <c r="B6980" s="15" t="s">
        <v>8721</v>
      </c>
      <c r="C6980" s="18">
        <v>42789.0</v>
      </c>
      <c r="D6980" s="18">
        <v>42796.0</v>
      </c>
      <c r="E6980" s="18">
        <f t="shared" si="1"/>
        <v>42796</v>
      </c>
      <c r="F6980" s="15" t="s">
        <v>55</v>
      </c>
      <c r="G6980" s="15" t="s">
        <v>6008</v>
      </c>
      <c r="H6980" s="15" t="s">
        <v>6009</v>
      </c>
      <c r="I6980" s="15" t="s">
        <v>128</v>
      </c>
      <c r="J6980" s="15" t="s">
        <v>60</v>
      </c>
      <c r="K6980" s="15" t="s">
        <v>17</v>
      </c>
      <c r="L6980" s="15" t="str">
        <f t="array" ref="L6980">_xlfn.XLOOKUP(M6980,reference_province_to_city!$A$2:$A$11,reference_province_to_city!$B$2:$B$11)</f>
        <v>Semarang</v>
      </c>
      <c r="M6980" s="15" t="s">
        <v>15</v>
      </c>
      <c r="N6980" s="15">
        <v>50111.0</v>
      </c>
      <c r="O6980" s="15">
        <f t="array" ref="O6980">_xlfn.XLOOKUP(M6980,reference_postal_code!$B$2:$B$11,reference_postal_code!$A$2:$A$11)</f>
        <v>50111</v>
      </c>
      <c r="P6980" s="15" t="s">
        <v>77</v>
      </c>
      <c r="Q6980" s="15" t="s">
        <v>2950</v>
      </c>
      <c r="R6980" s="15" t="s">
        <v>110</v>
      </c>
      <c r="S6980" s="15" t="s">
        <v>111</v>
      </c>
      <c r="T6980" s="15" t="s">
        <v>2951</v>
      </c>
      <c r="U6980" s="28">
        <v>1079400.0</v>
      </c>
      <c r="V6980" s="15">
        <v>5.0</v>
      </c>
      <c r="W6980" s="31">
        <v>0.2</v>
      </c>
      <c r="X6980" s="28">
        <v>377790.0</v>
      </c>
    </row>
    <row r="6981" ht="15.75" customHeight="1">
      <c r="A6981" s="15">
        <v>7228.0</v>
      </c>
      <c r="B6981" s="15" t="s">
        <v>8722</v>
      </c>
      <c r="C6981" s="18">
        <v>42790.0</v>
      </c>
      <c r="D6981" s="18">
        <v>42794.0</v>
      </c>
      <c r="E6981" s="18">
        <f t="shared" si="1"/>
        <v>42794</v>
      </c>
      <c r="F6981" s="15" t="s">
        <v>55</v>
      </c>
      <c r="G6981" s="15" t="s">
        <v>3434</v>
      </c>
      <c r="H6981" s="15" t="s">
        <v>3435</v>
      </c>
      <c r="I6981" s="15" t="s">
        <v>128</v>
      </c>
      <c r="J6981" s="15" t="s">
        <v>60</v>
      </c>
      <c r="K6981" s="15" t="s">
        <v>10</v>
      </c>
      <c r="L6981" s="15" t="str">
        <f t="array" ref="L6981">_xlfn.XLOOKUP(M6981,reference_province_to_city!$A$2:$A$11,reference_province_to_city!$B$2:$B$11)</f>
        <v>Jakarta</v>
      </c>
      <c r="M6981" s="15" t="s">
        <v>7</v>
      </c>
      <c r="N6981" s="15">
        <v>10110.0</v>
      </c>
      <c r="O6981" s="15">
        <f t="array" ref="O6981">_xlfn.XLOOKUP(M6981,reference_postal_code!$B$2:$B$11,reference_postal_code!$A$2:$A$11)</f>
        <v>10110</v>
      </c>
      <c r="P6981" s="15" t="s">
        <v>117</v>
      </c>
      <c r="Q6981" s="15" t="s">
        <v>4458</v>
      </c>
      <c r="R6981" s="15" t="s">
        <v>110</v>
      </c>
      <c r="S6981" s="15" t="s">
        <v>149</v>
      </c>
      <c r="T6981" s="15" t="s">
        <v>4459</v>
      </c>
      <c r="U6981" s="28">
        <v>1.9797E7</v>
      </c>
      <c r="V6981" s="15">
        <v>5.0</v>
      </c>
      <c r="W6981" s="31">
        <v>0.2</v>
      </c>
      <c r="X6981" s="28">
        <v>3217012.0</v>
      </c>
    </row>
    <row r="6982" ht="15.75" customHeight="1">
      <c r="A6982" s="15">
        <v>1992.0</v>
      </c>
      <c r="B6982" s="15" t="s">
        <v>8723</v>
      </c>
      <c r="C6982" s="18">
        <v>42790.0</v>
      </c>
      <c r="D6982" s="18">
        <v>42794.0</v>
      </c>
      <c r="E6982" s="18">
        <f t="shared" si="1"/>
        <v>42794</v>
      </c>
      <c r="F6982" s="15" t="s">
        <v>55</v>
      </c>
      <c r="G6982" s="15" t="s">
        <v>6330</v>
      </c>
      <c r="H6982" s="15" t="s">
        <v>6331</v>
      </c>
      <c r="I6982" s="15" t="s">
        <v>59</v>
      </c>
      <c r="J6982" s="15" t="s">
        <v>60</v>
      </c>
      <c r="K6982" s="15" t="s">
        <v>31</v>
      </c>
      <c r="L6982" s="15" t="str">
        <f t="array" ref="L6982">_xlfn.XLOOKUP(M6982,reference_province_to_city!$A$2:$A$11,reference_province_to_city!$B$2:$B$11)</f>
        <v>Balikpapan</v>
      </c>
      <c r="M6982" s="15" t="s">
        <v>21</v>
      </c>
      <c r="N6982" s="15">
        <v>76114.0</v>
      </c>
      <c r="O6982" s="15">
        <f t="array" ref="O6982">_xlfn.XLOOKUP(M6982,reference_postal_code!$B$2:$B$11,reference_postal_code!$A$2:$A$11)</f>
        <v>76114</v>
      </c>
      <c r="P6982" s="15" t="s">
        <v>166</v>
      </c>
      <c r="Q6982" s="15" t="s">
        <v>1284</v>
      </c>
      <c r="R6982" s="15" t="s">
        <v>65</v>
      </c>
      <c r="S6982" s="15" t="s">
        <v>83</v>
      </c>
      <c r="T6982" s="15" t="s">
        <v>1285</v>
      </c>
      <c r="U6982" s="28">
        <v>74340.0</v>
      </c>
      <c r="V6982" s="15">
        <v>4.0</v>
      </c>
      <c r="W6982" s="31">
        <v>0.7</v>
      </c>
      <c r="X6982" s="28">
        <v>-56994.0</v>
      </c>
    </row>
    <row r="6983" ht="15.75" customHeight="1">
      <c r="A6983" s="15">
        <v>7227.0</v>
      </c>
      <c r="B6983" s="15" t="s">
        <v>8722</v>
      </c>
      <c r="C6983" s="18">
        <v>42790.0</v>
      </c>
      <c r="D6983" s="18">
        <v>42794.0</v>
      </c>
      <c r="E6983" s="18">
        <f t="shared" si="1"/>
        <v>42794</v>
      </c>
      <c r="F6983" s="15" t="s">
        <v>55</v>
      </c>
      <c r="G6983" s="15" t="s">
        <v>3434</v>
      </c>
      <c r="H6983" s="15" t="s">
        <v>3435</v>
      </c>
      <c r="I6983" s="15" t="s">
        <v>128</v>
      </c>
      <c r="J6983" s="15" t="s">
        <v>60</v>
      </c>
      <c r="K6983" s="15" t="s">
        <v>10</v>
      </c>
      <c r="L6983" s="15" t="str">
        <f t="array" ref="L6983">_xlfn.XLOOKUP(M6983,reference_province_to_city!$A$2:$A$11,reference_province_to_city!$B$2:$B$11)</f>
        <v>Jakarta</v>
      </c>
      <c r="M6983" s="15" t="s">
        <v>7</v>
      </c>
      <c r="N6983" s="15">
        <v>10110.0</v>
      </c>
      <c r="O6983" s="15">
        <f t="array" ref="O6983">_xlfn.XLOOKUP(M6983,reference_postal_code!$B$2:$B$11,reference_postal_code!$A$2:$A$11)</f>
        <v>10110</v>
      </c>
      <c r="P6983" s="15" t="s">
        <v>117</v>
      </c>
      <c r="Q6983" s="15" t="s">
        <v>2745</v>
      </c>
      <c r="R6983" s="15" t="s">
        <v>65</v>
      </c>
      <c r="S6983" s="15" t="s">
        <v>66</v>
      </c>
      <c r="T6983" s="15" t="s">
        <v>2746</v>
      </c>
      <c r="U6983" s="28">
        <v>1858800.0</v>
      </c>
      <c r="V6983" s="15">
        <v>5.0</v>
      </c>
      <c r="W6983" s="31">
        <v>0.2</v>
      </c>
      <c r="X6983" s="28">
        <v>580875.0</v>
      </c>
    </row>
    <row r="6984" ht="15.75" customHeight="1">
      <c r="A6984" s="15">
        <v>3765.0</v>
      </c>
      <c r="B6984" s="15" t="s">
        <v>8724</v>
      </c>
      <c r="C6984" s="18">
        <v>42791.0</v>
      </c>
      <c r="D6984" s="18">
        <v>42796.0</v>
      </c>
      <c r="E6984" s="18">
        <f t="shared" si="1"/>
        <v>42796</v>
      </c>
      <c r="F6984" s="15" t="s">
        <v>55</v>
      </c>
      <c r="G6984" s="15" t="s">
        <v>2186</v>
      </c>
      <c r="H6984" s="15" t="s">
        <v>2187</v>
      </c>
      <c r="I6984" s="15" t="s">
        <v>59</v>
      </c>
      <c r="J6984" s="15" t="s">
        <v>60</v>
      </c>
      <c r="K6984" s="15" t="s">
        <v>29</v>
      </c>
      <c r="L6984" s="15" t="str">
        <f t="array" ref="L6984">_xlfn.XLOOKUP(M6984,reference_province_to_city!$A$2:$A$11,reference_province_to_city!$B$2:$B$11)</f>
        <v>Palembang</v>
      </c>
      <c r="M6984" s="15" t="s">
        <v>13</v>
      </c>
      <c r="N6984" s="15">
        <v>30111.0</v>
      </c>
      <c r="O6984" s="15">
        <f t="array" ref="O6984">_xlfn.XLOOKUP(M6984,reference_postal_code!$B$2:$B$11,reference_postal_code!$A$2:$A$11)</f>
        <v>30111</v>
      </c>
      <c r="P6984" s="15" t="s">
        <v>77</v>
      </c>
      <c r="Q6984" s="15" t="s">
        <v>2208</v>
      </c>
      <c r="R6984" s="15" t="s">
        <v>65</v>
      </c>
      <c r="S6984" s="15" t="s">
        <v>83</v>
      </c>
      <c r="T6984" s="15" t="s">
        <v>2209</v>
      </c>
      <c r="U6984" s="28">
        <v>26820.0</v>
      </c>
      <c r="V6984" s="15">
        <v>3.0</v>
      </c>
      <c r="W6984" s="31">
        <v>0.8</v>
      </c>
      <c r="X6984" s="28">
        <v>-45594.0</v>
      </c>
    </row>
    <row r="6985" ht="15.75" customHeight="1">
      <c r="A6985" s="15">
        <v>7535.0</v>
      </c>
      <c r="B6985" s="15" t="s">
        <v>8725</v>
      </c>
      <c r="C6985" s="18">
        <v>42791.0</v>
      </c>
      <c r="D6985" s="18">
        <v>42795.0</v>
      </c>
      <c r="E6985" s="18">
        <f t="shared" si="1"/>
        <v>42795</v>
      </c>
      <c r="F6985" s="15" t="s">
        <v>55</v>
      </c>
      <c r="G6985" s="15" t="s">
        <v>2317</v>
      </c>
      <c r="H6985" s="15" t="s">
        <v>2318</v>
      </c>
      <c r="I6985" s="15" t="s">
        <v>59</v>
      </c>
      <c r="J6985" s="15" t="s">
        <v>60</v>
      </c>
      <c r="K6985" s="15" t="s">
        <v>28</v>
      </c>
      <c r="L6985" s="15" t="str">
        <f t="array" ref="L6985">_xlfn.XLOOKUP(M6985,reference_province_to_city!$A$2:$A$11,reference_province_to_city!$B$2:$B$11)</f>
        <v>Medan</v>
      </c>
      <c r="M6985" s="15" t="s">
        <v>11</v>
      </c>
      <c r="N6985" s="15">
        <v>20111.0</v>
      </c>
      <c r="O6985" s="15">
        <f t="array" ref="O6985">_xlfn.XLOOKUP(M6985,reference_postal_code!$B$2:$B$11,reference_postal_code!$A$2:$A$11)</f>
        <v>20111</v>
      </c>
      <c r="P6985" s="15" t="s">
        <v>77</v>
      </c>
      <c r="Q6985" s="15" t="s">
        <v>5687</v>
      </c>
      <c r="R6985" s="15" t="s">
        <v>106</v>
      </c>
      <c r="S6985" s="15" t="s">
        <v>183</v>
      </c>
      <c r="T6985" s="15" t="s">
        <v>5688</v>
      </c>
      <c r="U6985" s="28">
        <v>3478800.0</v>
      </c>
      <c r="V6985" s="15">
        <v>5.0</v>
      </c>
      <c r="W6985" s="31">
        <v>0.2</v>
      </c>
      <c r="X6985" s="28">
        <v>86970.0</v>
      </c>
    </row>
    <row r="6986" ht="15.75" customHeight="1">
      <c r="A6986" s="15">
        <v>7534.0</v>
      </c>
      <c r="B6986" s="15" t="s">
        <v>8725</v>
      </c>
      <c r="C6986" s="18">
        <v>42791.0</v>
      </c>
      <c r="D6986" s="18">
        <v>42795.0</v>
      </c>
      <c r="E6986" s="18">
        <f t="shared" si="1"/>
        <v>42795</v>
      </c>
      <c r="F6986" s="15" t="s">
        <v>55</v>
      </c>
      <c r="G6986" s="15" t="s">
        <v>2317</v>
      </c>
      <c r="H6986" s="15" t="s">
        <v>2318</v>
      </c>
      <c r="I6986" s="15" t="s">
        <v>59</v>
      </c>
      <c r="J6986" s="15" t="s">
        <v>60</v>
      </c>
      <c r="K6986" s="15" t="s">
        <v>28</v>
      </c>
      <c r="L6986" s="15" t="str">
        <f t="array" ref="L6986">_xlfn.XLOOKUP(M6986,reference_province_to_city!$A$2:$A$11,reference_province_to_city!$B$2:$B$11)</f>
        <v>Medan</v>
      </c>
      <c r="M6986" s="15" t="s">
        <v>11</v>
      </c>
      <c r="N6986" s="15">
        <v>20111.0</v>
      </c>
      <c r="O6986" s="15">
        <f t="array" ref="O6986">_xlfn.XLOOKUP(M6986,reference_postal_code!$B$2:$B$11,reference_postal_code!$A$2:$A$11)</f>
        <v>20111</v>
      </c>
      <c r="P6986" s="15" t="s">
        <v>77</v>
      </c>
      <c r="Q6986" s="15" t="s">
        <v>2181</v>
      </c>
      <c r="R6986" s="15" t="s">
        <v>106</v>
      </c>
      <c r="S6986" s="15" t="s">
        <v>107</v>
      </c>
      <c r="T6986" s="15" t="s">
        <v>2182</v>
      </c>
      <c r="U6986" s="28">
        <v>2951760.0</v>
      </c>
      <c r="V6986" s="15">
        <v>2.0</v>
      </c>
      <c r="W6986" s="31">
        <v>0.2</v>
      </c>
      <c r="X6986" s="28">
        <v>-332073.0</v>
      </c>
    </row>
    <row r="6987" ht="15.75" customHeight="1">
      <c r="A6987" s="15">
        <v>6921.0</v>
      </c>
      <c r="B6987" s="15" t="s">
        <v>8726</v>
      </c>
      <c r="C6987" s="18">
        <v>42792.0</v>
      </c>
      <c r="D6987" s="18">
        <v>42796.0</v>
      </c>
      <c r="E6987" s="18">
        <f t="shared" si="1"/>
        <v>42796</v>
      </c>
      <c r="F6987" s="15" t="s">
        <v>55</v>
      </c>
      <c r="G6987" s="15" t="s">
        <v>2957</v>
      </c>
      <c r="H6987" s="15" t="s">
        <v>2958</v>
      </c>
      <c r="I6987" s="15" t="s">
        <v>59</v>
      </c>
      <c r="J6987" s="15" t="s">
        <v>60</v>
      </c>
      <c r="K6987" s="15" t="s">
        <v>31</v>
      </c>
      <c r="L6987" s="15" t="str">
        <f t="array" ref="L6987">_xlfn.XLOOKUP(M6987,reference_province_to_city!$A$2:$A$11,reference_province_to_city!$B$2:$B$11)</f>
        <v>Balikpapan</v>
      </c>
      <c r="M6987" s="15" t="s">
        <v>21</v>
      </c>
      <c r="N6987" s="15">
        <v>76114.0</v>
      </c>
      <c r="O6987" s="15">
        <f t="array" ref="O6987">_xlfn.XLOOKUP(M6987,reference_postal_code!$B$2:$B$11,reference_postal_code!$A$2:$A$11)</f>
        <v>76114</v>
      </c>
      <c r="P6987" s="15" t="s">
        <v>166</v>
      </c>
      <c r="Q6987" s="15" t="s">
        <v>2674</v>
      </c>
      <c r="R6987" s="15" t="s">
        <v>65</v>
      </c>
      <c r="S6987" s="15" t="s">
        <v>222</v>
      </c>
      <c r="T6987" s="15" t="s">
        <v>2675</v>
      </c>
      <c r="U6987" s="28">
        <v>5351850.0</v>
      </c>
      <c r="V6987" s="15">
        <v>7.0</v>
      </c>
      <c r="W6987" s="31">
        <v>0.0</v>
      </c>
      <c r="X6987" s="28">
        <v>1498518.0</v>
      </c>
    </row>
    <row r="6988" ht="15.75" customHeight="1">
      <c r="A6988" s="15">
        <v>9993.0</v>
      </c>
      <c r="B6988" s="15" t="s">
        <v>8727</v>
      </c>
      <c r="C6988" s="18">
        <v>42792.0</v>
      </c>
      <c r="D6988" s="18">
        <v>42797.0</v>
      </c>
      <c r="E6988" s="18">
        <f t="shared" si="1"/>
        <v>42797</v>
      </c>
      <c r="F6988" s="15" t="s">
        <v>55</v>
      </c>
      <c r="G6988" s="15" t="s">
        <v>514</v>
      </c>
      <c r="H6988" s="15" t="s">
        <v>515</v>
      </c>
      <c r="I6988" s="15" t="s">
        <v>59</v>
      </c>
      <c r="J6988" s="15" t="s">
        <v>60</v>
      </c>
      <c r="K6988" s="15" t="s">
        <v>22</v>
      </c>
      <c r="L6988" s="15" t="str">
        <f t="array" ref="L6988">_xlfn.XLOOKUP(M6988,reference_province_to_city!$A$2:$A$11,reference_province_to_city!$B$2:$B$11)</f>
        <v>Surabaya</v>
      </c>
      <c r="M6988" s="15" t="s">
        <v>20</v>
      </c>
      <c r="N6988" s="15">
        <v>60231.0</v>
      </c>
      <c r="O6988" s="15">
        <f t="array" ref="O6988">_xlfn.XLOOKUP(M6988,reference_postal_code!$B$2:$B$11,reference_postal_code!$A$2:$A$11)</f>
        <v>60231</v>
      </c>
      <c r="P6988" s="15" t="s">
        <v>166</v>
      </c>
      <c r="Q6988" s="15" t="s">
        <v>4756</v>
      </c>
      <c r="R6988" s="15" t="s">
        <v>65</v>
      </c>
      <c r="S6988" s="15" t="s">
        <v>66</v>
      </c>
      <c r="T6988" s="15" t="s">
        <v>4757</v>
      </c>
      <c r="U6988" s="28">
        <v>444000.0</v>
      </c>
      <c r="V6988" s="15">
        <v>4.0</v>
      </c>
      <c r="W6988" s="31">
        <v>0.0</v>
      </c>
      <c r="X6988" s="28">
        <v>199800.0</v>
      </c>
    </row>
    <row r="6989" ht="15.75" customHeight="1">
      <c r="A6989" s="15">
        <v>1190.0</v>
      </c>
      <c r="B6989" s="15" t="s">
        <v>8728</v>
      </c>
      <c r="C6989" s="18">
        <v>42792.0</v>
      </c>
      <c r="D6989" s="18"/>
      <c r="E6989" s="18">
        <f t="shared" si="1"/>
        <v>42795</v>
      </c>
      <c r="F6989" s="15" t="s">
        <v>114</v>
      </c>
      <c r="G6989" s="15" t="s">
        <v>1613</v>
      </c>
      <c r="H6989" s="15" t="s">
        <v>1614</v>
      </c>
      <c r="I6989" s="15" t="s">
        <v>76</v>
      </c>
      <c r="J6989" s="15" t="s">
        <v>60</v>
      </c>
      <c r="K6989" s="15" t="s">
        <v>33</v>
      </c>
      <c r="L6989" s="15" t="str">
        <f t="array" ref="L6989">_xlfn.XLOOKUP(M6989,reference_province_to_city!$A$2:$A$11,reference_province_to_city!$B$2:$B$11)</f>
        <v>Makassar</v>
      </c>
      <c r="M6989" s="15" t="s">
        <v>25</v>
      </c>
      <c r="N6989" s="15">
        <v>90111.0</v>
      </c>
      <c r="O6989" s="15">
        <f t="array" ref="O6989">_xlfn.XLOOKUP(M6989,reference_postal_code!$B$2:$B$11,reference_postal_code!$A$2:$A$11)</f>
        <v>90111</v>
      </c>
      <c r="P6989" s="15" t="s">
        <v>63</v>
      </c>
      <c r="Q6989" s="15" t="s">
        <v>3884</v>
      </c>
      <c r="R6989" s="15" t="s">
        <v>110</v>
      </c>
      <c r="S6989" s="15" t="s">
        <v>111</v>
      </c>
      <c r="T6989" s="15" t="s">
        <v>3885</v>
      </c>
      <c r="U6989" s="28">
        <v>1.334304E7</v>
      </c>
      <c r="V6989" s="15">
        <v>8.0</v>
      </c>
      <c r="W6989" s="31">
        <v>0.2</v>
      </c>
      <c r="X6989" s="28">
        <v>1000728.0</v>
      </c>
    </row>
    <row r="6990" ht="15.75" customHeight="1">
      <c r="A6990" s="15">
        <v>1192.0</v>
      </c>
      <c r="B6990" s="15" t="s">
        <v>8728</v>
      </c>
      <c r="C6990" s="18">
        <v>42792.0</v>
      </c>
      <c r="D6990" s="18">
        <v>42794.0</v>
      </c>
      <c r="E6990" s="18">
        <f t="shared" si="1"/>
        <v>42794</v>
      </c>
      <c r="F6990" s="15" t="s">
        <v>114</v>
      </c>
      <c r="G6990" s="15" t="s">
        <v>1613</v>
      </c>
      <c r="H6990" s="15" t="s">
        <v>1614</v>
      </c>
      <c r="I6990" s="15" t="s">
        <v>76</v>
      </c>
      <c r="J6990" s="15" t="s">
        <v>60</v>
      </c>
      <c r="K6990" s="15" t="s">
        <v>33</v>
      </c>
      <c r="L6990" s="15" t="str">
        <f t="array" ref="L6990">_xlfn.XLOOKUP(M6990,reference_province_to_city!$A$2:$A$11,reference_province_to_city!$B$2:$B$11)</f>
        <v>Makassar</v>
      </c>
      <c r="M6990" s="15" t="s">
        <v>25</v>
      </c>
      <c r="N6990" s="15">
        <v>90111.0</v>
      </c>
      <c r="O6990" s="15">
        <f t="array" ref="O6990">_xlfn.XLOOKUP(M6990,reference_postal_code!$B$2:$B$11,reference_postal_code!$A$2:$A$11)</f>
        <v>90111</v>
      </c>
      <c r="P6990" s="15" t="s">
        <v>63</v>
      </c>
      <c r="Q6990" s="15" t="s">
        <v>2218</v>
      </c>
      <c r="R6990" s="15" t="s">
        <v>65</v>
      </c>
      <c r="S6990" s="15" t="s">
        <v>66</v>
      </c>
      <c r="T6990" s="15" t="s">
        <v>2219</v>
      </c>
      <c r="U6990" s="28">
        <v>3358800.0</v>
      </c>
      <c r="V6990" s="15">
        <v>4.0</v>
      </c>
      <c r="W6990" s="31">
        <v>0.0</v>
      </c>
      <c r="X6990" s="28">
        <v>1645812.0</v>
      </c>
    </row>
    <row r="6991" ht="15.75" customHeight="1">
      <c r="A6991" s="15">
        <v>9992.0</v>
      </c>
      <c r="B6991" s="15" t="s">
        <v>8727</v>
      </c>
      <c r="C6991" s="18">
        <v>42792.0</v>
      </c>
      <c r="D6991" s="18">
        <v>42797.0</v>
      </c>
      <c r="E6991" s="18">
        <f t="shared" si="1"/>
        <v>42797</v>
      </c>
      <c r="F6991" s="15" t="s">
        <v>55</v>
      </c>
      <c r="G6991" s="15" t="s">
        <v>514</v>
      </c>
      <c r="H6991" s="15" t="s">
        <v>515</v>
      </c>
      <c r="I6991" s="15" t="s">
        <v>59</v>
      </c>
      <c r="J6991" s="15" t="s">
        <v>60</v>
      </c>
      <c r="K6991" s="15" t="s">
        <v>22</v>
      </c>
      <c r="L6991" s="15" t="str">
        <f t="array" ref="L6991">_xlfn.XLOOKUP(M6991,reference_province_to_city!$A$2:$A$11,reference_province_to_city!$B$2:$B$11)</f>
        <v>Surabaya</v>
      </c>
      <c r="M6991" s="15" t="s">
        <v>20</v>
      </c>
      <c r="N6991" s="15">
        <v>60231.0</v>
      </c>
      <c r="O6991" s="15">
        <f t="array" ref="O6991">_xlfn.XLOOKUP(M6991,reference_postal_code!$B$2:$B$11,reference_postal_code!$A$2:$A$11)</f>
        <v>60231</v>
      </c>
      <c r="P6991" s="15" t="s">
        <v>166</v>
      </c>
      <c r="Q6991" s="15" t="s">
        <v>391</v>
      </c>
      <c r="R6991" s="15" t="s">
        <v>110</v>
      </c>
      <c r="S6991" s="15" t="s">
        <v>111</v>
      </c>
      <c r="T6991" s="15" t="s">
        <v>392</v>
      </c>
      <c r="U6991" s="28">
        <v>3878640.0</v>
      </c>
      <c r="V6991" s="15">
        <v>2.0</v>
      </c>
      <c r="W6991" s="31">
        <v>0.2</v>
      </c>
      <c r="X6991" s="28">
        <v>290898.0</v>
      </c>
    </row>
    <row r="6992" ht="15.75" customHeight="1">
      <c r="A6992" s="15">
        <v>1193.0</v>
      </c>
      <c r="B6992" s="15" t="s">
        <v>8728</v>
      </c>
      <c r="C6992" s="18">
        <v>42792.0</v>
      </c>
      <c r="D6992" s="18">
        <v>42794.0</v>
      </c>
      <c r="E6992" s="18">
        <f t="shared" si="1"/>
        <v>42794</v>
      </c>
      <c r="F6992" s="15" t="s">
        <v>114</v>
      </c>
      <c r="G6992" s="15" t="s">
        <v>1613</v>
      </c>
      <c r="H6992" s="15" t="s">
        <v>1614</v>
      </c>
      <c r="I6992" s="15" t="s">
        <v>76</v>
      </c>
      <c r="J6992" s="15" t="s">
        <v>60</v>
      </c>
      <c r="K6992" s="15" t="s">
        <v>33</v>
      </c>
      <c r="L6992" s="15" t="str">
        <f t="array" ref="L6992">_xlfn.XLOOKUP(M6992,reference_province_to_city!$A$2:$A$11,reference_province_to_city!$B$2:$B$11)</f>
        <v>Makassar</v>
      </c>
      <c r="M6992" s="15" t="s">
        <v>25</v>
      </c>
      <c r="N6992" s="15">
        <v>90111.0</v>
      </c>
      <c r="O6992" s="15">
        <f t="array" ref="O6992">_xlfn.XLOOKUP(M6992,reference_postal_code!$B$2:$B$11,reference_postal_code!$A$2:$A$11)</f>
        <v>90111</v>
      </c>
      <c r="P6992" s="15" t="s">
        <v>63</v>
      </c>
      <c r="Q6992" s="15" t="s">
        <v>3179</v>
      </c>
      <c r="R6992" s="15" t="s">
        <v>65</v>
      </c>
      <c r="S6992" s="15" t="s">
        <v>66</v>
      </c>
      <c r="T6992" s="15" t="s">
        <v>3180</v>
      </c>
      <c r="U6992" s="28">
        <v>346800.0</v>
      </c>
      <c r="V6992" s="15">
        <v>4.0</v>
      </c>
      <c r="W6992" s="31">
        <v>0.0</v>
      </c>
      <c r="X6992" s="28">
        <v>169932.0</v>
      </c>
    </row>
    <row r="6993" ht="15.75" customHeight="1">
      <c r="A6993" s="15">
        <v>9991.0</v>
      </c>
      <c r="B6993" s="15" t="s">
        <v>8727</v>
      </c>
      <c r="C6993" s="18">
        <v>42792.0</v>
      </c>
      <c r="D6993" s="18">
        <v>42797.0</v>
      </c>
      <c r="E6993" s="18">
        <f t="shared" si="1"/>
        <v>42797</v>
      </c>
      <c r="F6993" s="15" t="s">
        <v>55</v>
      </c>
      <c r="G6993" s="15" t="s">
        <v>514</v>
      </c>
      <c r="H6993" s="15" t="s">
        <v>515</v>
      </c>
      <c r="I6993" s="15" t="s">
        <v>59</v>
      </c>
      <c r="J6993" s="15" t="s">
        <v>60</v>
      </c>
      <c r="K6993" s="15" t="s">
        <v>22</v>
      </c>
      <c r="L6993" s="15" t="str">
        <f t="array" ref="L6993">_xlfn.XLOOKUP(M6993,reference_province_to_city!$A$2:$A$11,reference_province_to_city!$B$2:$B$11)</f>
        <v>Surabaya</v>
      </c>
      <c r="M6993" s="15" t="s">
        <v>20</v>
      </c>
      <c r="N6993" s="15">
        <v>60231.0</v>
      </c>
      <c r="O6993" s="15">
        <f t="array" ref="O6993">_xlfn.XLOOKUP(M6993,reference_postal_code!$B$2:$B$11,reference_postal_code!$A$2:$A$11)</f>
        <v>60231</v>
      </c>
      <c r="P6993" s="15" t="s">
        <v>166</v>
      </c>
      <c r="Q6993" s="15" t="s">
        <v>1101</v>
      </c>
      <c r="R6993" s="15" t="s">
        <v>106</v>
      </c>
      <c r="S6993" s="15" t="s">
        <v>139</v>
      </c>
      <c r="T6993" s="15" t="s">
        <v>1102</v>
      </c>
      <c r="U6993" s="28">
        <v>1379400.0</v>
      </c>
      <c r="V6993" s="15">
        <v>2.0</v>
      </c>
      <c r="W6993" s="31">
        <v>0.0</v>
      </c>
      <c r="X6993" s="28">
        <v>234498.0</v>
      </c>
    </row>
    <row r="6994" ht="15.75" customHeight="1">
      <c r="A6994" s="15">
        <v>1191.0</v>
      </c>
      <c r="B6994" s="15" t="s">
        <v>8728</v>
      </c>
      <c r="C6994" s="18">
        <v>42792.0</v>
      </c>
      <c r="D6994" s="18"/>
      <c r="E6994" s="18">
        <f t="shared" si="1"/>
        <v>42795</v>
      </c>
      <c r="F6994" s="15" t="s">
        <v>114</v>
      </c>
      <c r="G6994" s="15" t="s">
        <v>1613</v>
      </c>
      <c r="H6994" s="15" t="s">
        <v>1614</v>
      </c>
      <c r="I6994" s="15" t="s">
        <v>76</v>
      </c>
      <c r="J6994" s="15" t="s">
        <v>60</v>
      </c>
      <c r="K6994" s="15" t="s">
        <v>794</v>
      </c>
      <c r="L6994" s="15" t="str">
        <f t="array" ref="L6994">_xlfn.XLOOKUP(M6994,reference_province_to_city!$A$2:$A$11,reference_province_to_city!$B$2:$B$11)</f>
        <v>Makassar</v>
      </c>
      <c r="M6994" s="15" t="s">
        <v>25</v>
      </c>
      <c r="N6994" s="15">
        <v>90111.0</v>
      </c>
      <c r="O6994" s="15">
        <f t="array" ref="O6994">_xlfn.XLOOKUP(M6994,reference_postal_code!$B$2:$B$11,reference_postal_code!$A$2:$A$11)</f>
        <v>90111</v>
      </c>
      <c r="P6994" s="15" t="s">
        <v>63</v>
      </c>
      <c r="Q6994" s="15" t="s">
        <v>1302</v>
      </c>
      <c r="R6994" s="15" t="s">
        <v>106</v>
      </c>
      <c r="S6994" s="15" t="s">
        <v>107</v>
      </c>
      <c r="T6994" s="15" t="s">
        <v>1303</v>
      </c>
      <c r="U6994" s="28">
        <v>1.338336E7</v>
      </c>
      <c r="V6994" s="15">
        <v>3.0</v>
      </c>
      <c r="W6994" s="31">
        <v>0.2</v>
      </c>
      <c r="X6994" s="28">
        <v>1338336.0</v>
      </c>
    </row>
    <row r="6995" ht="15.75" customHeight="1">
      <c r="A6995" s="15">
        <v>1189.0</v>
      </c>
      <c r="B6995" s="15" t="s">
        <v>8728</v>
      </c>
      <c r="C6995" s="18">
        <v>42792.0</v>
      </c>
      <c r="D6995" s="18">
        <v>42794.0</v>
      </c>
      <c r="E6995" s="18">
        <f t="shared" si="1"/>
        <v>42794</v>
      </c>
      <c r="F6995" s="15" t="s">
        <v>114</v>
      </c>
      <c r="G6995" s="15" t="s">
        <v>1613</v>
      </c>
      <c r="H6995" s="15" t="s">
        <v>1614</v>
      </c>
      <c r="I6995" s="15" t="s">
        <v>76</v>
      </c>
      <c r="J6995" s="15" t="s">
        <v>60</v>
      </c>
      <c r="K6995" s="15" t="s">
        <v>33</v>
      </c>
      <c r="L6995" s="15" t="str">
        <f t="array" ref="L6995">_xlfn.XLOOKUP(M6995,reference_province_to_city!$A$2:$A$11,reference_province_to_city!$B$2:$B$11)</f>
        <v>Makassar</v>
      </c>
      <c r="M6995" s="15" t="s">
        <v>25</v>
      </c>
      <c r="N6995" s="15">
        <v>90111.0</v>
      </c>
      <c r="O6995" s="15">
        <f t="array" ref="O6995">_xlfn.XLOOKUP(M6995,reference_postal_code!$B$2:$B$11,reference_postal_code!$A$2:$A$11)</f>
        <v>90111</v>
      </c>
      <c r="P6995" s="15" t="s">
        <v>63</v>
      </c>
      <c r="Q6995" s="15" t="s">
        <v>3053</v>
      </c>
      <c r="R6995" s="15" t="s">
        <v>65</v>
      </c>
      <c r="S6995" s="15" t="s">
        <v>222</v>
      </c>
      <c r="T6995" s="15" t="s">
        <v>3054</v>
      </c>
      <c r="U6995" s="28">
        <v>1228800.0</v>
      </c>
      <c r="V6995" s="15">
        <v>4.0</v>
      </c>
      <c r="W6995" s="31">
        <v>0.0</v>
      </c>
      <c r="X6995" s="28">
        <v>331776.0</v>
      </c>
    </row>
    <row r="6996" ht="15.75" customHeight="1">
      <c r="A6996" s="15">
        <v>9766.0</v>
      </c>
      <c r="B6996" s="15" t="s">
        <v>8729</v>
      </c>
      <c r="C6996" s="18">
        <v>42794.0</v>
      </c>
      <c r="D6996" s="18">
        <v>42800.0</v>
      </c>
      <c r="E6996" s="18">
        <f t="shared" si="1"/>
        <v>42800</v>
      </c>
      <c r="F6996" s="15" t="s">
        <v>55</v>
      </c>
      <c r="G6996" s="15" t="s">
        <v>1956</v>
      </c>
      <c r="H6996" s="15" t="s">
        <v>1957</v>
      </c>
      <c r="I6996" s="15" t="s">
        <v>59</v>
      </c>
      <c r="J6996" s="15" t="s">
        <v>60</v>
      </c>
      <c r="K6996" s="15" t="s">
        <v>14</v>
      </c>
      <c r="L6996" s="15" t="str">
        <f t="array" ref="L6996">_xlfn.XLOOKUP(M6996,reference_province_to_city!$A$2:$A$11,reference_province_to_city!$B$2:$B$11)</f>
        <v>Bandung</v>
      </c>
      <c r="M6996" s="15" t="s">
        <v>12</v>
      </c>
      <c r="N6996" s="15">
        <v>40111.0</v>
      </c>
      <c r="O6996" s="15">
        <f t="array" ref="O6996">_xlfn.XLOOKUP(M6996,reference_postal_code!$B$2:$B$11,reference_postal_code!$A$2:$A$11)</f>
        <v>40111</v>
      </c>
      <c r="P6996" s="15" t="s">
        <v>117</v>
      </c>
      <c r="Q6996" s="15" t="s">
        <v>4051</v>
      </c>
      <c r="R6996" s="15" t="s">
        <v>65</v>
      </c>
      <c r="S6996" s="15" t="s">
        <v>83</v>
      </c>
      <c r="T6996" s="15" t="s">
        <v>4052</v>
      </c>
      <c r="U6996" s="28">
        <v>147600.0</v>
      </c>
      <c r="V6996" s="15">
        <v>2.0</v>
      </c>
      <c r="W6996" s="31">
        <v>0.0</v>
      </c>
      <c r="X6996" s="28">
        <v>70848.0</v>
      </c>
    </row>
    <row r="6997" ht="15.75" customHeight="1">
      <c r="A6997" s="15">
        <v>9767.0</v>
      </c>
      <c r="B6997" s="15" t="s">
        <v>8729</v>
      </c>
      <c r="C6997" s="18">
        <v>42794.0</v>
      </c>
      <c r="D6997" s="18">
        <v>42800.0</v>
      </c>
      <c r="E6997" s="18">
        <f t="shared" si="1"/>
        <v>42800</v>
      </c>
      <c r="F6997" s="15" t="s">
        <v>55</v>
      </c>
      <c r="G6997" s="15" t="s">
        <v>1956</v>
      </c>
      <c r="H6997" s="15" t="s">
        <v>1957</v>
      </c>
      <c r="I6997" s="15" t="s">
        <v>59</v>
      </c>
      <c r="J6997" s="15" t="s">
        <v>60</v>
      </c>
      <c r="K6997" s="15" t="s">
        <v>14</v>
      </c>
      <c r="L6997" s="15" t="str">
        <f t="array" ref="L6997">_xlfn.XLOOKUP(M6997,reference_province_to_city!$A$2:$A$11,reference_province_to_city!$B$2:$B$11)</f>
        <v>Bandung</v>
      </c>
      <c r="M6997" s="15" t="s">
        <v>12</v>
      </c>
      <c r="N6997" s="15">
        <v>40111.0</v>
      </c>
      <c r="O6997" s="15">
        <f t="array" ref="O6997">_xlfn.XLOOKUP(M6997,reference_postal_code!$B$2:$B$11,reference_postal_code!$A$2:$A$11)</f>
        <v>40111</v>
      </c>
      <c r="P6997" s="15" t="s">
        <v>117</v>
      </c>
      <c r="Q6997" s="15" t="s">
        <v>655</v>
      </c>
      <c r="R6997" s="15" t="s">
        <v>65</v>
      </c>
      <c r="S6997" s="15" t="s">
        <v>66</v>
      </c>
      <c r="T6997" s="15" t="s">
        <v>656</v>
      </c>
      <c r="U6997" s="28">
        <v>116700.0</v>
      </c>
      <c r="V6997" s="15">
        <v>1.0</v>
      </c>
      <c r="W6997" s="31">
        <v>0.0</v>
      </c>
      <c r="X6997" s="28">
        <v>52515.0</v>
      </c>
    </row>
    <row r="6998" ht="15.75" customHeight="1">
      <c r="A6998" s="15">
        <v>2510.0</v>
      </c>
      <c r="B6998" s="15" t="s">
        <v>8730</v>
      </c>
      <c r="C6998" s="18">
        <v>42796.0</v>
      </c>
      <c r="D6998" s="18">
        <v>42802.0</v>
      </c>
      <c r="E6998" s="18">
        <f t="shared" si="1"/>
        <v>42802</v>
      </c>
      <c r="F6998" s="15" t="s">
        <v>55</v>
      </c>
      <c r="G6998" s="15" t="s">
        <v>6263</v>
      </c>
      <c r="H6998" s="15" t="s">
        <v>6264</v>
      </c>
      <c r="I6998" s="15" t="s">
        <v>128</v>
      </c>
      <c r="J6998" s="15" t="s">
        <v>60</v>
      </c>
      <c r="K6998" s="15" t="s">
        <v>29</v>
      </c>
      <c r="L6998" s="15" t="str">
        <f t="array" ref="L6998">_xlfn.XLOOKUP(M6998,reference_province_to_city!$A$2:$A$11,reference_province_to_city!$B$2:$B$11)</f>
        <v>Palembang</v>
      </c>
      <c r="M6998" s="15" t="s">
        <v>13</v>
      </c>
      <c r="N6998" s="15">
        <v>30111.0</v>
      </c>
      <c r="O6998" s="15">
        <f t="array" ref="O6998">_xlfn.XLOOKUP(M6998,reference_postal_code!$B$2:$B$11,reference_postal_code!$A$2:$A$11)</f>
        <v>30111</v>
      </c>
      <c r="P6998" s="15" t="s">
        <v>77</v>
      </c>
      <c r="Q6998" s="15" t="s">
        <v>7404</v>
      </c>
      <c r="R6998" s="15" t="s">
        <v>110</v>
      </c>
      <c r="S6998" s="15" t="s">
        <v>149</v>
      </c>
      <c r="T6998" s="15" t="s">
        <v>7405</v>
      </c>
      <c r="U6998" s="28">
        <v>7199100.0</v>
      </c>
      <c r="V6998" s="15">
        <v>6.0</v>
      </c>
      <c r="W6998" s="31">
        <v>0.0</v>
      </c>
      <c r="X6998" s="28">
        <v>791901.0</v>
      </c>
    </row>
    <row r="6999" ht="15.75" customHeight="1">
      <c r="A6999" s="15">
        <v>7639.0</v>
      </c>
      <c r="B6999" s="15" t="s">
        <v>8731</v>
      </c>
      <c r="C6999" s="18">
        <v>42796.0</v>
      </c>
      <c r="D6999" s="18">
        <v>42802.0</v>
      </c>
      <c r="E6999" s="18">
        <f t="shared" si="1"/>
        <v>42802</v>
      </c>
      <c r="F6999" s="15" t="s">
        <v>55</v>
      </c>
      <c r="G6999" s="15" t="s">
        <v>1272</v>
      </c>
      <c r="H6999" s="15" t="s">
        <v>1273</v>
      </c>
      <c r="I6999" s="15" t="s">
        <v>128</v>
      </c>
      <c r="J6999" s="15" t="s">
        <v>60</v>
      </c>
      <c r="K6999" s="15" t="s">
        <v>26</v>
      </c>
      <c r="L6999" s="15" t="str">
        <f t="array" ref="L6999">_xlfn.XLOOKUP(M6999,reference_province_to_city!$A$2:$A$11,reference_province_to_city!$B$2:$B$11)</f>
        <v>Denpasar</v>
      </c>
      <c r="M6999" s="15" t="s">
        <v>24</v>
      </c>
      <c r="N6999" s="15">
        <v>80231.0</v>
      </c>
      <c r="O6999" s="15">
        <f t="array" ref="O6999">_xlfn.XLOOKUP(M6999,reference_postal_code!$B$2:$B$11,reference_postal_code!$A$2:$A$11)</f>
        <v>80231</v>
      </c>
      <c r="P6999" s="15" t="s">
        <v>63</v>
      </c>
      <c r="Q6999" s="15" t="s">
        <v>1936</v>
      </c>
      <c r="R6999" s="15" t="s">
        <v>65</v>
      </c>
      <c r="S6999" s="15" t="s">
        <v>173</v>
      </c>
      <c r="T6999" s="15" t="s">
        <v>1937</v>
      </c>
      <c r="U6999" s="28">
        <v>869400.0</v>
      </c>
      <c r="V6999" s="15">
        <v>7.0</v>
      </c>
      <c r="W6999" s="31">
        <v>0.0</v>
      </c>
      <c r="X6999" s="28">
        <v>408618.0</v>
      </c>
    </row>
    <row r="7000" ht="15.75" customHeight="1">
      <c r="A7000" s="15">
        <v>1770.0</v>
      </c>
      <c r="B7000" s="15" t="s">
        <v>8732</v>
      </c>
      <c r="C7000" s="18">
        <v>42796.0</v>
      </c>
      <c r="D7000" s="18">
        <v>42802.0</v>
      </c>
      <c r="E7000" s="18">
        <f t="shared" si="1"/>
        <v>42802</v>
      </c>
      <c r="F7000" s="15" t="s">
        <v>55</v>
      </c>
      <c r="G7000" s="15" t="s">
        <v>5548</v>
      </c>
      <c r="H7000" s="15" t="s">
        <v>5549</v>
      </c>
      <c r="I7000" s="15" t="s">
        <v>128</v>
      </c>
      <c r="J7000" s="15" t="s">
        <v>60</v>
      </c>
      <c r="K7000" s="15" t="s">
        <v>33</v>
      </c>
      <c r="L7000" s="15" t="str">
        <f t="array" ref="L7000">_xlfn.XLOOKUP(M7000,reference_province_to_city!$A$2:$A$11,reference_province_to_city!$B$2:$B$11)</f>
        <v>Makassar</v>
      </c>
      <c r="M7000" s="15" t="s">
        <v>25</v>
      </c>
      <c r="N7000" s="15">
        <v>90111.0</v>
      </c>
      <c r="O7000" s="15">
        <f t="array" ref="O7000">_xlfn.XLOOKUP(M7000,reference_postal_code!$B$2:$B$11,reference_postal_code!$A$2:$A$11)</f>
        <v>90111</v>
      </c>
      <c r="P7000" s="15" t="s">
        <v>63</v>
      </c>
      <c r="Q7000" s="15" t="s">
        <v>5834</v>
      </c>
      <c r="R7000" s="15" t="s">
        <v>65</v>
      </c>
      <c r="S7000" s="15" t="s">
        <v>226</v>
      </c>
      <c r="T7000" s="15" t="s">
        <v>5835</v>
      </c>
      <c r="U7000" s="28">
        <v>104640.0</v>
      </c>
      <c r="V7000" s="15">
        <v>4.0</v>
      </c>
      <c r="W7000" s="31">
        <v>0.2</v>
      </c>
      <c r="X7000" s="28">
        <v>-20928.0</v>
      </c>
    </row>
    <row r="7001" ht="15.75" customHeight="1">
      <c r="A7001" s="15">
        <v>7640.0</v>
      </c>
      <c r="B7001" s="15" t="s">
        <v>8731</v>
      </c>
      <c r="C7001" s="18">
        <v>42796.0</v>
      </c>
      <c r="D7001" s="18">
        <v>42802.0</v>
      </c>
      <c r="E7001" s="18">
        <f t="shared" si="1"/>
        <v>42802</v>
      </c>
      <c r="F7001" s="15" t="s">
        <v>55</v>
      </c>
      <c r="G7001" s="15" t="s">
        <v>1272</v>
      </c>
      <c r="H7001" s="15" t="s">
        <v>1273</v>
      </c>
      <c r="I7001" s="15" t="s">
        <v>128</v>
      </c>
      <c r="J7001" s="15" t="s">
        <v>60</v>
      </c>
      <c r="K7001" s="15" t="s">
        <v>26</v>
      </c>
      <c r="L7001" s="15" t="str">
        <f t="array" ref="L7001">_xlfn.XLOOKUP(M7001,reference_province_to_city!$A$2:$A$11,reference_province_to_city!$B$2:$B$11)</f>
        <v>Denpasar</v>
      </c>
      <c r="M7001" s="15" t="s">
        <v>24</v>
      </c>
      <c r="N7001" s="15">
        <v>80231.0</v>
      </c>
      <c r="O7001" s="15">
        <f t="array" ref="O7001">_xlfn.XLOOKUP(M7001,reference_postal_code!$B$2:$B$11,reference_postal_code!$A$2:$A$11)</f>
        <v>80231</v>
      </c>
      <c r="P7001" s="15" t="s">
        <v>63</v>
      </c>
      <c r="Q7001" s="15" t="s">
        <v>6176</v>
      </c>
      <c r="R7001" s="15" t="s">
        <v>106</v>
      </c>
      <c r="S7001" s="15" t="s">
        <v>183</v>
      </c>
      <c r="T7001" s="15" t="s">
        <v>6177</v>
      </c>
      <c r="U7001" s="28">
        <v>6629400.0</v>
      </c>
      <c r="V7001" s="15">
        <v>2.0</v>
      </c>
      <c r="W7001" s="31">
        <v>0.0</v>
      </c>
      <c r="X7001" s="28">
        <v>1524762.0</v>
      </c>
    </row>
    <row r="7002" ht="15.75" customHeight="1">
      <c r="A7002" s="15">
        <v>7861.0</v>
      </c>
      <c r="B7002" s="15" t="s">
        <v>8733</v>
      </c>
      <c r="C7002" s="18">
        <v>42796.0</v>
      </c>
      <c r="D7002" s="18">
        <v>42800.0</v>
      </c>
      <c r="E7002" s="18">
        <f t="shared" si="1"/>
        <v>42800</v>
      </c>
      <c r="F7002" s="15" t="s">
        <v>55</v>
      </c>
      <c r="G7002" s="15" t="s">
        <v>3168</v>
      </c>
      <c r="H7002" s="15" t="s">
        <v>3169</v>
      </c>
      <c r="I7002" s="15" t="s">
        <v>59</v>
      </c>
      <c r="J7002" s="15" t="s">
        <v>60</v>
      </c>
      <c r="K7002" s="15" t="s">
        <v>10</v>
      </c>
      <c r="L7002" s="15" t="str">
        <f t="array" ref="L7002">_xlfn.XLOOKUP(M7002,reference_province_to_city!$A$2:$A$11,reference_province_to_city!$B$2:$B$11)</f>
        <v>Jakarta</v>
      </c>
      <c r="M7002" s="15" t="s">
        <v>7</v>
      </c>
      <c r="N7002" s="15">
        <v>10110.0</v>
      </c>
      <c r="O7002" s="15">
        <f t="array" ref="O7002">_xlfn.XLOOKUP(M7002,reference_postal_code!$B$2:$B$11,reference_postal_code!$A$2:$A$11)</f>
        <v>10110</v>
      </c>
      <c r="P7002" s="15" t="s">
        <v>117</v>
      </c>
      <c r="Q7002" s="15" t="s">
        <v>3684</v>
      </c>
      <c r="R7002" s="15" t="s">
        <v>65</v>
      </c>
      <c r="S7002" s="15" t="s">
        <v>83</v>
      </c>
      <c r="T7002" s="15" t="s">
        <v>3685</v>
      </c>
      <c r="U7002" s="28">
        <v>277920.0</v>
      </c>
      <c r="V7002" s="15">
        <v>4.0</v>
      </c>
      <c r="W7002" s="31">
        <v>0.7</v>
      </c>
      <c r="X7002" s="28">
        <v>-185280.0</v>
      </c>
    </row>
    <row r="7003" ht="15.75" customHeight="1">
      <c r="A7003" s="15">
        <v>9252.0</v>
      </c>
      <c r="B7003" s="15" t="s">
        <v>8734</v>
      </c>
      <c r="C7003" s="18">
        <v>42796.0</v>
      </c>
      <c r="D7003" s="18">
        <v>42802.0</v>
      </c>
      <c r="E7003" s="18">
        <f t="shared" si="1"/>
        <v>42802</v>
      </c>
      <c r="F7003" s="15" t="s">
        <v>55</v>
      </c>
      <c r="G7003" s="15" t="s">
        <v>5985</v>
      </c>
      <c r="H7003" s="15" t="s">
        <v>5986</v>
      </c>
      <c r="I7003" s="15" t="s">
        <v>128</v>
      </c>
      <c r="J7003" s="15" t="s">
        <v>60</v>
      </c>
      <c r="K7003" s="15" t="s">
        <v>29</v>
      </c>
      <c r="L7003" s="15" t="str">
        <f t="array" ref="L7003">_xlfn.XLOOKUP(M7003,reference_province_to_city!$A$2:$A$11,reference_province_to_city!$B$2:$B$11)</f>
        <v>Palembang</v>
      </c>
      <c r="M7003" s="15" t="s">
        <v>13</v>
      </c>
      <c r="N7003" s="15">
        <v>30111.0</v>
      </c>
      <c r="O7003" s="15">
        <f t="array" ref="O7003">_xlfn.XLOOKUP(M7003,reference_postal_code!$B$2:$B$11,reference_postal_code!$A$2:$A$11)</f>
        <v>30111</v>
      </c>
      <c r="P7003" s="15" t="s">
        <v>77</v>
      </c>
      <c r="Q7003" s="15" t="s">
        <v>620</v>
      </c>
      <c r="R7003" s="15" t="s">
        <v>65</v>
      </c>
      <c r="S7003" s="15" t="s">
        <v>83</v>
      </c>
      <c r="T7003" s="15" t="s">
        <v>621</v>
      </c>
      <c r="U7003" s="28">
        <v>1614720.0</v>
      </c>
      <c r="V7003" s="15">
        <v>2.0</v>
      </c>
      <c r="W7003" s="31">
        <v>0.2</v>
      </c>
      <c r="X7003" s="28">
        <v>504600.0</v>
      </c>
    </row>
    <row r="7004" ht="15.75" customHeight="1">
      <c r="A7004" s="15">
        <v>2509.0</v>
      </c>
      <c r="B7004" s="15" t="s">
        <v>8730</v>
      </c>
      <c r="C7004" s="18">
        <v>42796.0</v>
      </c>
      <c r="D7004" s="18">
        <v>42802.0</v>
      </c>
      <c r="E7004" s="18">
        <f t="shared" si="1"/>
        <v>42802</v>
      </c>
      <c r="F7004" s="15" t="s">
        <v>55</v>
      </c>
      <c r="G7004" s="15" t="s">
        <v>6263</v>
      </c>
      <c r="H7004" s="15" t="s">
        <v>6264</v>
      </c>
      <c r="I7004" s="15" t="s">
        <v>128</v>
      </c>
      <c r="J7004" s="15" t="s">
        <v>60</v>
      </c>
      <c r="K7004" s="15" t="s">
        <v>29</v>
      </c>
      <c r="L7004" s="15" t="str">
        <f t="array" ref="L7004">_xlfn.XLOOKUP(M7004,reference_province_to_city!$A$2:$A$11,reference_province_to_city!$B$2:$B$11)</f>
        <v>Palembang</v>
      </c>
      <c r="M7004" s="15" t="s">
        <v>13</v>
      </c>
      <c r="N7004" s="15">
        <v>30111.0</v>
      </c>
      <c r="O7004" s="15">
        <f t="array" ref="O7004">_xlfn.XLOOKUP(M7004,reference_postal_code!$B$2:$B$11,reference_postal_code!$A$2:$A$11)</f>
        <v>30111</v>
      </c>
      <c r="P7004" s="15" t="s">
        <v>77</v>
      </c>
      <c r="Q7004" s="15" t="s">
        <v>2954</v>
      </c>
      <c r="R7004" s="15" t="s">
        <v>110</v>
      </c>
      <c r="S7004" s="15" t="s">
        <v>111</v>
      </c>
      <c r="T7004" s="15" t="s">
        <v>2955</v>
      </c>
      <c r="U7004" s="28">
        <v>2951640.0</v>
      </c>
      <c r="V7004" s="15">
        <v>3.0</v>
      </c>
      <c r="W7004" s="31">
        <v>0.2</v>
      </c>
      <c r="X7004" s="28">
        <v>221373.0</v>
      </c>
    </row>
    <row r="7005" ht="15.75" customHeight="1">
      <c r="A7005" s="15">
        <v>7641.0</v>
      </c>
      <c r="B7005" s="15" t="s">
        <v>8731</v>
      </c>
      <c r="C7005" s="18">
        <v>42796.0</v>
      </c>
      <c r="D7005" s="18">
        <v>42802.0</v>
      </c>
      <c r="E7005" s="18">
        <f t="shared" si="1"/>
        <v>42802</v>
      </c>
      <c r="F7005" s="15" t="s">
        <v>55</v>
      </c>
      <c r="G7005" s="15" t="s">
        <v>1272</v>
      </c>
      <c r="H7005" s="15" t="s">
        <v>1273</v>
      </c>
      <c r="I7005" s="15" t="s">
        <v>128</v>
      </c>
      <c r="J7005" s="15" t="s">
        <v>60</v>
      </c>
      <c r="K7005" s="15" t="s">
        <v>99</v>
      </c>
      <c r="L7005" s="15" t="str">
        <f t="array" ref="L7005">_xlfn.XLOOKUP(M7005,reference_province_to_city!$A$2:$A$11,reference_province_to_city!$B$2:$B$11)</f>
        <v>Denpasar</v>
      </c>
      <c r="M7005" s="15" t="s">
        <v>24</v>
      </c>
      <c r="N7005" s="15">
        <v>80231.0</v>
      </c>
      <c r="O7005" s="15">
        <f t="array" ref="O7005">_xlfn.XLOOKUP(M7005,reference_postal_code!$B$2:$B$11,reference_postal_code!$A$2:$A$11)</f>
        <v>80231</v>
      </c>
      <c r="P7005" s="15" t="s">
        <v>63</v>
      </c>
      <c r="Q7005" s="15" t="s">
        <v>6921</v>
      </c>
      <c r="R7005" s="15" t="s">
        <v>65</v>
      </c>
      <c r="S7005" s="15" t="s">
        <v>66</v>
      </c>
      <c r="T7005" s="15" t="s">
        <v>6922</v>
      </c>
      <c r="U7005" s="28">
        <v>1020600.0</v>
      </c>
      <c r="V7005" s="15">
        <v>6.0</v>
      </c>
      <c r="W7005" s="31">
        <v>0.0</v>
      </c>
      <c r="X7005" s="28">
        <v>500094.0</v>
      </c>
    </row>
    <row r="7006" ht="15.75" customHeight="1">
      <c r="A7006" s="15">
        <v>9293.0</v>
      </c>
      <c r="B7006" s="15" t="s">
        <v>8735</v>
      </c>
      <c r="C7006" s="18">
        <v>42796.0</v>
      </c>
      <c r="D7006" s="18">
        <v>42796.0</v>
      </c>
      <c r="E7006" s="18">
        <f t="shared" si="1"/>
        <v>42796</v>
      </c>
      <c r="F7006" s="15" t="s">
        <v>466</v>
      </c>
      <c r="G7006" s="15" t="s">
        <v>1118</v>
      </c>
      <c r="H7006" s="15" t="s">
        <v>1119</v>
      </c>
      <c r="I7006" s="15" t="s">
        <v>128</v>
      </c>
      <c r="J7006" s="15" t="s">
        <v>60</v>
      </c>
      <c r="L7006" s="15" t="str">
        <f t="array" ref="L7006">_xlfn.XLOOKUP(M7006,reference_province_to_city!$A$2:$A$11,reference_province_to_city!$B$2:$B$11)</f>
        <v>Semarang</v>
      </c>
      <c r="M7006" s="15" t="s">
        <v>15</v>
      </c>
      <c r="N7006" s="15">
        <v>50111.0</v>
      </c>
      <c r="O7006" s="15">
        <f t="array" ref="O7006">_xlfn.XLOOKUP(M7006,reference_postal_code!$B$2:$B$11,reference_postal_code!$A$2:$A$11)</f>
        <v>50111</v>
      </c>
      <c r="P7006" s="15" t="s">
        <v>77</v>
      </c>
      <c r="Q7006" s="15" t="s">
        <v>3095</v>
      </c>
      <c r="R7006" s="15" t="s">
        <v>65</v>
      </c>
      <c r="S7006" s="15" t="s">
        <v>83</v>
      </c>
      <c r="T7006" s="15" t="s">
        <v>3096</v>
      </c>
      <c r="U7006" s="28">
        <v>8340.0</v>
      </c>
      <c r="V7006" s="15">
        <v>1.0</v>
      </c>
      <c r="W7006" s="31">
        <v>0.8</v>
      </c>
      <c r="X7006" s="28">
        <v>-14178.0</v>
      </c>
    </row>
    <row r="7007" ht="15.75" customHeight="1">
      <c r="A7007" s="15">
        <v>1771.0</v>
      </c>
      <c r="B7007" s="15" t="s">
        <v>8732</v>
      </c>
      <c r="C7007" s="18">
        <v>42796.0</v>
      </c>
      <c r="D7007" s="18">
        <v>42802.0</v>
      </c>
      <c r="E7007" s="18">
        <f t="shared" si="1"/>
        <v>42802</v>
      </c>
      <c r="F7007" s="15" t="s">
        <v>55</v>
      </c>
      <c r="G7007" s="15" t="s">
        <v>5548</v>
      </c>
      <c r="H7007" s="15" t="s">
        <v>5549</v>
      </c>
      <c r="I7007" s="15" t="s">
        <v>128</v>
      </c>
      <c r="J7007" s="15" t="s">
        <v>60</v>
      </c>
      <c r="K7007" s="15" t="s">
        <v>33</v>
      </c>
      <c r="L7007" s="15" t="str">
        <f t="array" ref="L7007">_xlfn.XLOOKUP(M7007,reference_province_to_city!$A$2:$A$11,reference_province_to_city!$B$2:$B$11)</f>
        <v>Makassar</v>
      </c>
      <c r="M7007" s="15" t="s">
        <v>25</v>
      </c>
      <c r="N7007" s="15">
        <v>90111.0</v>
      </c>
      <c r="O7007" s="15">
        <f t="array" ref="O7007">_xlfn.XLOOKUP(M7007,reference_postal_code!$B$2:$B$11,reference_postal_code!$A$2:$A$11)</f>
        <v>90111</v>
      </c>
      <c r="P7007" s="15" t="s">
        <v>63</v>
      </c>
      <c r="Q7007" s="15" t="s">
        <v>423</v>
      </c>
      <c r="R7007" s="15" t="s">
        <v>65</v>
      </c>
      <c r="S7007" s="15" t="s">
        <v>83</v>
      </c>
      <c r="T7007" s="15" t="s">
        <v>424</v>
      </c>
      <c r="U7007" s="28">
        <v>183330.0</v>
      </c>
      <c r="V7007" s="15">
        <v>7.0</v>
      </c>
      <c r="W7007" s="31">
        <v>0.8</v>
      </c>
      <c r="X7007" s="28">
        <v>-302495.0</v>
      </c>
    </row>
    <row r="7008" ht="15.75" customHeight="1">
      <c r="A7008" s="15">
        <v>7638.0</v>
      </c>
      <c r="B7008" s="15" t="s">
        <v>8731</v>
      </c>
      <c r="C7008" s="18">
        <v>42796.0</v>
      </c>
      <c r="D7008" s="18">
        <v>42802.0</v>
      </c>
      <c r="E7008" s="18">
        <f t="shared" si="1"/>
        <v>42802</v>
      </c>
      <c r="F7008" s="15" t="s">
        <v>55</v>
      </c>
      <c r="G7008" s="15" t="s">
        <v>1272</v>
      </c>
      <c r="H7008" s="15" t="s">
        <v>1273</v>
      </c>
      <c r="I7008" s="15" t="s">
        <v>128</v>
      </c>
      <c r="J7008" s="15" t="s">
        <v>60</v>
      </c>
      <c r="K7008" s="15" t="s">
        <v>26</v>
      </c>
      <c r="L7008" s="15" t="str">
        <f t="array" ref="L7008">_xlfn.XLOOKUP(M7008,reference_province_to_city!$A$2:$A$11,reference_province_to_city!$B$2:$B$11)</f>
        <v>Denpasar</v>
      </c>
      <c r="M7008" s="15" t="s">
        <v>24</v>
      </c>
      <c r="N7008" s="15">
        <v>80231.0</v>
      </c>
      <c r="O7008" s="15">
        <f t="array" ref="O7008">_xlfn.XLOOKUP(M7008,reference_postal_code!$B$2:$B$11,reference_postal_code!$A$2:$A$11)</f>
        <v>80231</v>
      </c>
      <c r="P7008" s="15" t="s">
        <v>63</v>
      </c>
      <c r="Q7008" s="15" t="s">
        <v>3248</v>
      </c>
      <c r="R7008" s="15" t="s">
        <v>65</v>
      </c>
      <c r="S7008" s="15" t="s">
        <v>93</v>
      </c>
      <c r="T7008" s="15" t="s">
        <v>3249</v>
      </c>
      <c r="U7008" s="28">
        <v>892800.0</v>
      </c>
      <c r="V7008" s="15">
        <v>3.0</v>
      </c>
      <c r="W7008" s="31">
        <v>0.0</v>
      </c>
      <c r="X7008" s="28">
        <v>232128.0</v>
      </c>
    </row>
    <row r="7009" ht="15.75" customHeight="1">
      <c r="A7009" s="15">
        <v>7639.0</v>
      </c>
      <c r="B7009" s="15" t="s">
        <v>8731</v>
      </c>
      <c r="C7009" s="18">
        <v>42796.0</v>
      </c>
      <c r="D7009" s="18">
        <v>42802.0</v>
      </c>
      <c r="E7009" s="18">
        <f t="shared" si="1"/>
        <v>42802</v>
      </c>
      <c r="F7009" s="15" t="s">
        <v>55</v>
      </c>
      <c r="G7009" s="15" t="s">
        <v>1272</v>
      </c>
      <c r="H7009" s="15" t="s">
        <v>1273</v>
      </c>
      <c r="I7009" s="15" t="s">
        <v>128</v>
      </c>
      <c r="J7009" s="15" t="s">
        <v>60</v>
      </c>
      <c r="K7009" s="15" t="s">
        <v>26</v>
      </c>
      <c r="L7009" s="15" t="str">
        <f t="array" ref="L7009">_xlfn.XLOOKUP(M7009,reference_province_to_city!$A$2:$A$11,reference_province_to_city!$B$2:$B$11)</f>
        <v>Denpasar</v>
      </c>
      <c r="M7009" s="15" t="s">
        <v>24</v>
      </c>
      <c r="O7009" s="15">
        <f t="array" ref="O7009">_xlfn.XLOOKUP(M7009,reference_postal_code!$B$2:$B$11,reference_postal_code!$A$2:$A$11)</f>
        <v>80231</v>
      </c>
      <c r="P7009" s="15" t="s">
        <v>63</v>
      </c>
      <c r="Q7009" s="15" t="s">
        <v>1936</v>
      </c>
      <c r="R7009" s="15" t="s">
        <v>65</v>
      </c>
      <c r="S7009" s="15" t="s">
        <v>173</v>
      </c>
      <c r="T7009" s="15" t="s">
        <v>1937</v>
      </c>
      <c r="U7009" s="28">
        <v>869400.0</v>
      </c>
      <c r="V7009" s="15">
        <v>7.0</v>
      </c>
      <c r="W7009" s="31">
        <v>0.0</v>
      </c>
      <c r="X7009" s="28">
        <v>408618.0</v>
      </c>
    </row>
    <row r="7010" ht="15.75" customHeight="1">
      <c r="A7010" s="15">
        <v>8619.0</v>
      </c>
      <c r="B7010" s="15" t="s">
        <v>8736</v>
      </c>
      <c r="C7010" s="18">
        <v>42797.0</v>
      </c>
      <c r="D7010" s="18">
        <v>42802.0</v>
      </c>
      <c r="E7010" s="18">
        <f t="shared" si="1"/>
        <v>42802</v>
      </c>
      <c r="F7010" s="15" t="s">
        <v>55</v>
      </c>
      <c r="G7010" s="15" t="s">
        <v>3704</v>
      </c>
      <c r="H7010" s="15" t="s">
        <v>3705</v>
      </c>
      <c r="I7010" s="15" t="s">
        <v>128</v>
      </c>
      <c r="J7010" s="15" t="s">
        <v>60</v>
      </c>
      <c r="K7010" s="15" t="s">
        <v>26</v>
      </c>
      <c r="L7010" s="15" t="str">
        <f t="array" ref="L7010">_xlfn.XLOOKUP(M7010,reference_province_to_city!$A$2:$A$11,reference_province_to_city!$B$2:$B$11)</f>
        <v>Denpasar</v>
      </c>
      <c r="M7010" s="15" t="s">
        <v>24</v>
      </c>
      <c r="N7010" s="15">
        <v>80231.0</v>
      </c>
      <c r="O7010" s="15">
        <f t="array" ref="O7010">_xlfn.XLOOKUP(M7010,reference_postal_code!$B$2:$B$11,reference_postal_code!$A$2:$A$11)</f>
        <v>80231</v>
      </c>
      <c r="P7010" s="15" t="s">
        <v>63</v>
      </c>
      <c r="Q7010" s="15" t="s">
        <v>1928</v>
      </c>
      <c r="R7010" s="15" t="s">
        <v>106</v>
      </c>
      <c r="S7010" s="15" t="s">
        <v>218</v>
      </c>
      <c r="T7010" s="15" t="s">
        <v>1929</v>
      </c>
      <c r="U7010" s="28">
        <v>5995080.0</v>
      </c>
      <c r="V7010" s="15">
        <v>7.0</v>
      </c>
      <c r="W7010" s="31">
        <v>0.2</v>
      </c>
      <c r="X7010" s="28">
        <v>-224816.0</v>
      </c>
    </row>
    <row r="7011" ht="15.75" customHeight="1">
      <c r="A7011" s="15">
        <v>3062.0</v>
      </c>
      <c r="B7011" s="15" t="s">
        <v>8737</v>
      </c>
      <c r="C7011" s="18">
        <v>42797.0</v>
      </c>
      <c r="D7011" s="18">
        <v>42801.0</v>
      </c>
      <c r="E7011" s="18">
        <f t="shared" si="1"/>
        <v>42801</v>
      </c>
      <c r="F7011" s="15" t="s">
        <v>55</v>
      </c>
      <c r="G7011" s="15" t="s">
        <v>1798</v>
      </c>
      <c r="H7011" s="15" t="s">
        <v>1799</v>
      </c>
      <c r="I7011" s="15" t="s">
        <v>59</v>
      </c>
      <c r="J7011" s="15" t="s">
        <v>60</v>
      </c>
      <c r="K7011" s="15" t="s">
        <v>14</v>
      </c>
      <c r="L7011" s="15" t="str">
        <f t="array" ref="L7011">_xlfn.XLOOKUP(M7011,reference_province_to_city!$A$2:$A$11,reference_province_to_city!$B$2:$B$11)</f>
        <v>Bandung</v>
      </c>
      <c r="M7011" s="15" t="s">
        <v>12</v>
      </c>
      <c r="N7011" s="15">
        <v>40111.0</v>
      </c>
      <c r="O7011" s="15">
        <f t="array" ref="O7011">_xlfn.XLOOKUP(M7011,reference_postal_code!$B$2:$B$11,reference_postal_code!$A$2:$A$11)</f>
        <v>40111</v>
      </c>
      <c r="P7011" s="15" t="s">
        <v>117</v>
      </c>
      <c r="Q7011" s="15" t="s">
        <v>5608</v>
      </c>
      <c r="R7011" s="15" t="s">
        <v>65</v>
      </c>
      <c r="S7011" s="15" t="s">
        <v>66</v>
      </c>
      <c r="T7011" s="15" t="s">
        <v>5609</v>
      </c>
      <c r="U7011" s="28">
        <v>403200.0</v>
      </c>
      <c r="V7011" s="15">
        <v>8.0</v>
      </c>
      <c r="W7011" s="31">
        <v>0.2</v>
      </c>
      <c r="X7011" s="28">
        <v>146160.0</v>
      </c>
    </row>
    <row r="7012" ht="15.75" customHeight="1">
      <c r="A7012" s="15">
        <v>3475.0</v>
      </c>
      <c r="B7012" s="15" t="s">
        <v>8738</v>
      </c>
      <c r="C7012" s="18">
        <v>42797.0</v>
      </c>
      <c r="D7012" s="18">
        <v>42804.0</v>
      </c>
      <c r="E7012" s="18">
        <f t="shared" si="1"/>
        <v>42804</v>
      </c>
      <c r="F7012" s="15" t="s">
        <v>55</v>
      </c>
      <c r="G7012" s="15" t="s">
        <v>2171</v>
      </c>
      <c r="H7012" s="15" t="s">
        <v>2172</v>
      </c>
      <c r="I7012" s="15" t="s">
        <v>59</v>
      </c>
      <c r="J7012" s="15" t="s">
        <v>60</v>
      </c>
      <c r="K7012" s="15" t="s">
        <v>22</v>
      </c>
      <c r="L7012" s="15" t="str">
        <f t="array" ref="L7012">_xlfn.XLOOKUP(M7012,reference_province_to_city!$A$2:$A$11,reference_province_to_city!$B$2:$B$11)</f>
        <v>Surabaya</v>
      </c>
      <c r="M7012" s="15" t="s">
        <v>20</v>
      </c>
      <c r="N7012" s="15">
        <v>60231.0</v>
      </c>
      <c r="O7012" s="15">
        <f t="array" ref="O7012">_xlfn.XLOOKUP(M7012,reference_postal_code!$B$2:$B$11,reference_postal_code!$A$2:$A$11)</f>
        <v>60231</v>
      </c>
      <c r="P7012" s="15" t="s">
        <v>166</v>
      </c>
      <c r="Q7012" s="15" t="s">
        <v>1042</v>
      </c>
      <c r="R7012" s="15" t="s">
        <v>110</v>
      </c>
      <c r="S7012" s="15" t="s">
        <v>149</v>
      </c>
      <c r="T7012" s="15" t="s">
        <v>1043</v>
      </c>
      <c r="U7012" s="28">
        <v>1499700.0</v>
      </c>
      <c r="V7012" s="15">
        <v>2.0</v>
      </c>
      <c r="W7012" s="31">
        <v>0.0</v>
      </c>
      <c r="X7012" s="28">
        <v>644871.0</v>
      </c>
    </row>
    <row r="7013" ht="15.75" customHeight="1">
      <c r="A7013" s="15">
        <v>6576.0</v>
      </c>
      <c r="B7013" s="15" t="s">
        <v>8739</v>
      </c>
      <c r="C7013" s="18">
        <v>42797.0</v>
      </c>
      <c r="D7013" s="18">
        <v>42802.0</v>
      </c>
      <c r="E7013" s="18">
        <f t="shared" si="1"/>
        <v>42802</v>
      </c>
      <c r="F7013" s="15" t="s">
        <v>55</v>
      </c>
      <c r="G7013" s="15" t="s">
        <v>327</v>
      </c>
      <c r="H7013" s="15" t="s">
        <v>328</v>
      </c>
      <c r="I7013" s="15" t="s">
        <v>59</v>
      </c>
      <c r="J7013" s="15" t="s">
        <v>60</v>
      </c>
      <c r="K7013" s="15" t="s">
        <v>2941</v>
      </c>
      <c r="L7013" s="15" t="str">
        <f t="array" ref="L7013">_xlfn.XLOOKUP(M7013,reference_province_to_city!$A$2:$A$11,reference_province_to_city!$B$2:$B$11)</f>
        <v>Palembang</v>
      </c>
      <c r="M7013" s="15" t="s">
        <v>13</v>
      </c>
      <c r="N7013" s="15">
        <v>30111.0</v>
      </c>
      <c r="O7013" s="15">
        <f t="array" ref="O7013">_xlfn.XLOOKUP(M7013,reference_postal_code!$B$2:$B$11,reference_postal_code!$A$2:$A$11)</f>
        <v>30111</v>
      </c>
      <c r="P7013" s="15" t="s">
        <v>77</v>
      </c>
      <c r="Q7013" s="15" t="s">
        <v>6483</v>
      </c>
      <c r="R7013" s="15" t="s">
        <v>110</v>
      </c>
      <c r="S7013" s="15" t="s">
        <v>149</v>
      </c>
      <c r="T7013" s="15" t="s">
        <v>6484</v>
      </c>
      <c r="U7013" s="28">
        <v>1.57416E7</v>
      </c>
      <c r="V7013" s="15">
        <v>8.0</v>
      </c>
      <c r="W7013" s="31">
        <v>0.0</v>
      </c>
      <c r="X7013" s="28">
        <v>6611472.0</v>
      </c>
    </row>
    <row r="7014" ht="15.75" customHeight="1">
      <c r="A7014" s="15">
        <v>3474.0</v>
      </c>
      <c r="B7014" s="15" t="s">
        <v>8738</v>
      </c>
      <c r="C7014" s="18">
        <v>42797.0</v>
      </c>
      <c r="D7014" s="18">
        <v>42804.0</v>
      </c>
      <c r="E7014" s="18">
        <f t="shared" si="1"/>
        <v>42804</v>
      </c>
      <c r="F7014" s="15" t="s">
        <v>55</v>
      </c>
      <c r="G7014" s="15" t="s">
        <v>2171</v>
      </c>
      <c r="H7014" s="15" t="s">
        <v>2172</v>
      </c>
      <c r="I7014" s="15" t="s">
        <v>59</v>
      </c>
      <c r="J7014" s="15" t="s">
        <v>60</v>
      </c>
      <c r="K7014" s="15" t="s">
        <v>22</v>
      </c>
      <c r="L7014" s="15" t="str">
        <f t="array" ref="L7014">_xlfn.XLOOKUP(M7014,reference_province_to_city!$A$2:$A$11,reference_province_to_city!$B$2:$B$11)</f>
        <v>Surabaya</v>
      </c>
      <c r="M7014" s="15" t="s">
        <v>20</v>
      </c>
      <c r="N7014" s="15">
        <v>60231.0</v>
      </c>
      <c r="O7014" s="15">
        <f t="array" ref="O7014">_xlfn.XLOOKUP(M7014,reference_postal_code!$B$2:$B$11,reference_postal_code!$A$2:$A$11)</f>
        <v>60231</v>
      </c>
      <c r="P7014" s="15" t="s">
        <v>166</v>
      </c>
      <c r="Q7014" s="15" t="s">
        <v>5771</v>
      </c>
      <c r="R7014" s="15" t="s">
        <v>106</v>
      </c>
      <c r="S7014" s="15" t="s">
        <v>107</v>
      </c>
      <c r="T7014" s="15" t="s">
        <v>5772</v>
      </c>
      <c r="U7014" s="28">
        <v>2714700.0</v>
      </c>
      <c r="V7014" s="15">
        <v>1.0</v>
      </c>
      <c r="W7014" s="31">
        <v>0.0</v>
      </c>
      <c r="X7014" s="28">
        <v>705822.0</v>
      </c>
    </row>
    <row r="7015" ht="15.75" customHeight="1">
      <c r="A7015" s="15">
        <v>1323.0</v>
      </c>
      <c r="B7015" s="15" t="s">
        <v>8740</v>
      </c>
      <c r="C7015" s="18">
        <v>42797.0</v>
      </c>
      <c r="D7015" s="18">
        <v>42802.0</v>
      </c>
      <c r="E7015" s="18">
        <f t="shared" si="1"/>
        <v>42802</v>
      </c>
      <c r="F7015" s="15" t="s">
        <v>55</v>
      </c>
      <c r="G7015" s="15" t="s">
        <v>7459</v>
      </c>
      <c r="H7015" s="15" t="s">
        <v>7460</v>
      </c>
      <c r="I7015" s="15" t="s">
        <v>59</v>
      </c>
      <c r="J7015" s="15" t="s">
        <v>60</v>
      </c>
      <c r="K7015" s="15" t="s">
        <v>14</v>
      </c>
      <c r="L7015" s="15" t="str">
        <f t="array" ref="L7015">_xlfn.XLOOKUP(M7015,reference_province_to_city!$A$2:$A$11,reference_province_to_city!$B$2:$B$11)</f>
        <v>Bandung</v>
      </c>
      <c r="M7015" s="15" t="s">
        <v>12</v>
      </c>
      <c r="N7015" s="15">
        <v>40111.0</v>
      </c>
      <c r="O7015" s="15">
        <f t="array" ref="O7015">_xlfn.XLOOKUP(M7015,reference_postal_code!$B$2:$B$11,reference_postal_code!$A$2:$A$11)</f>
        <v>40111</v>
      </c>
      <c r="P7015" s="15" t="s">
        <v>117</v>
      </c>
      <c r="Q7015" s="15" t="s">
        <v>1777</v>
      </c>
      <c r="R7015" s="15" t="s">
        <v>65</v>
      </c>
      <c r="S7015" s="15" t="s">
        <v>222</v>
      </c>
      <c r="T7015" s="15" t="s">
        <v>1778</v>
      </c>
      <c r="U7015" s="28">
        <v>1092000.0</v>
      </c>
      <c r="V7015" s="15">
        <v>5.0</v>
      </c>
      <c r="W7015" s="31">
        <v>0.0</v>
      </c>
      <c r="X7015" s="28">
        <v>294840.0</v>
      </c>
    </row>
    <row r="7016" ht="15.75" customHeight="1">
      <c r="A7016" s="15">
        <v>6577.0</v>
      </c>
      <c r="B7016" s="15" t="s">
        <v>8739</v>
      </c>
      <c r="C7016" s="18">
        <v>42797.0</v>
      </c>
      <c r="D7016" s="18">
        <v>42802.0</v>
      </c>
      <c r="E7016" s="18">
        <f t="shared" si="1"/>
        <v>42802</v>
      </c>
      <c r="F7016" s="15" t="s">
        <v>55</v>
      </c>
      <c r="G7016" s="15" t="s">
        <v>327</v>
      </c>
      <c r="H7016" s="15" t="s">
        <v>328</v>
      </c>
      <c r="I7016" s="15" t="s">
        <v>59</v>
      </c>
      <c r="J7016" s="15" t="s">
        <v>60</v>
      </c>
      <c r="K7016" s="15" t="s">
        <v>29</v>
      </c>
      <c r="L7016" s="15" t="str">
        <f t="array" ref="L7016">_xlfn.XLOOKUP(M7016,reference_province_to_city!$A$2:$A$11,reference_province_to_city!$B$2:$B$11)</f>
        <v>Palembang</v>
      </c>
      <c r="M7016" s="15" t="s">
        <v>13</v>
      </c>
      <c r="N7016" s="15">
        <v>30111.0</v>
      </c>
      <c r="O7016" s="15">
        <f t="array" ref="O7016">_xlfn.XLOOKUP(M7016,reference_postal_code!$B$2:$B$11,reference_postal_code!$A$2:$A$11)</f>
        <v>30111</v>
      </c>
      <c r="P7016" s="15" t="s">
        <v>77</v>
      </c>
      <c r="Q7016" s="15" t="s">
        <v>5193</v>
      </c>
      <c r="R7016" s="15" t="s">
        <v>106</v>
      </c>
      <c r="S7016" s="15" t="s">
        <v>107</v>
      </c>
      <c r="T7016" s="15" t="s">
        <v>5194</v>
      </c>
      <c r="U7016" s="28">
        <v>2555280.0</v>
      </c>
      <c r="V7016" s="15">
        <v>3.0</v>
      </c>
      <c r="W7016" s="31">
        <v>0.2</v>
      </c>
      <c r="X7016" s="28">
        <v>-255528.0</v>
      </c>
    </row>
    <row r="7017" ht="15.75" customHeight="1">
      <c r="A7017" s="15">
        <v>3475.0</v>
      </c>
      <c r="B7017" s="15" t="s">
        <v>8738</v>
      </c>
      <c r="C7017" s="18">
        <v>42797.0</v>
      </c>
      <c r="D7017" s="18">
        <v>42804.0</v>
      </c>
      <c r="E7017" s="18">
        <f t="shared" si="1"/>
        <v>42804</v>
      </c>
      <c r="F7017" s="15" t="s">
        <v>55</v>
      </c>
      <c r="G7017" s="15" t="s">
        <v>2171</v>
      </c>
      <c r="H7017" s="15" t="s">
        <v>2172</v>
      </c>
      <c r="I7017" s="15" t="s">
        <v>59</v>
      </c>
      <c r="J7017" s="15" t="s">
        <v>60</v>
      </c>
      <c r="K7017" s="15" t="s">
        <v>22</v>
      </c>
      <c r="L7017" s="15" t="str">
        <f t="array" ref="L7017">_xlfn.XLOOKUP(M7017,reference_province_to_city!$A$2:$A$11,reference_province_to_city!$B$2:$B$11)</f>
        <v>Surabaya</v>
      </c>
      <c r="M7017" s="15" t="s">
        <v>20</v>
      </c>
      <c r="O7017" s="15">
        <f t="array" ref="O7017">_xlfn.XLOOKUP(M7017,reference_postal_code!$B$2:$B$11,reference_postal_code!$A$2:$A$11)</f>
        <v>60231</v>
      </c>
      <c r="P7017" s="15" t="s">
        <v>166</v>
      </c>
      <c r="Q7017" s="15" t="s">
        <v>1042</v>
      </c>
      <c r="R7017" s="15" t="s">
        <v>110</v>
      </c>
      <c r="S7017" s="15" t="s">
        <v>149</v>
      </c>
      <c r="T7017" s="15" t="s">
        <v>1043</v>
      </c>
      <c r="U7017" s="28">
        <v>1499700.0</v>
      </c>
      <c r="V7017" s="15">
        <v>2.0</v>
      </c>
      <c r="W7017" s="31">
        <v>0.0</v>
      </c>
      <c r="X7017" s="28">
        <v>644871.0</v>
      </c>
    </row>
    <row r="7018" ht="15.75" customHeight="1">
      <c r="A7018" s="15">
        <v>6448.0</v>
      </c>
      <c r="B7018" s="15" t="s">
        <v>8741</v>
      </c>
      <c r="C7018" s="18">
        <v>42798.0</v>
      </c>
      <c r="D7018" s="18"/>
      <c r="E7018" s="18">
        <f t="shared" si="1"/>
        <v>42801</v>
      </c>
      <c r="F7018" s="15" t="s">
        <v>114</v>
      </c>
      <c r="G7018" s="15" t="s">
        <v>6649</v>
      </c>
      <c r="H7018" s="15" t="s">
        <v>6650</v>
      </c>
      <c r="I7018" s="15" t="s">
        <v>76</v>
      </c>
      <c r="J7018" s="15" t="s">
        <v>60</v>
      </c>
      <c r="K7018" s="15" t="s">
        <v>29</v>
      </c>
      <c r="L7018" s="15" t="str">
        <f t="array" ref="L7018">_xlfn.XLOOKUP(M7018,reference_province_to_city!$A$2:$A$11,reference_province_to_city!$B$2:$B$11)</f>
        <v>Palembang</v>
      </c>
      <c r="M7018" s="15" t="s">
        <v>13</v>
      </c>
      <c r="N7018" s="15">
        <v>30111.0</v>
      </c>
      <c r="O7018" s="15">
        <f t="array" ref="O7018">_xlfn.XLOOKUP(M7018,reference_postal_code!$B$2:$B$11,reference_postal_code!$A$2:$A$11)</f>
        <v>30111</v>
      </c>
      <c r="P7018" s="15" t="s">
        <v>77</v>
      </c>
      <c r="Q7018" s="15" t="s">
        <v>6824</v>
      </c>
      <c r="R7018" s="15" t="s">
        <v>65</v>
      </c>
      <c r="S7018" s="15" t="s">
        <v>79</v>
      </c>
      <c r="T7018" s="15" t="s">
        <v>6825</v>
      </c>
      <c r="U7018" s="28">
        <v>36960.0</v>
      </c>
      <c r="V7018" s="15">
        <v>1.0</v>
      </c>
      <c r="W7018" s="31">
        <v>0.2</v>
      </c>
      <c r="X7018" s="28">
        <v>12936.0</v>
      </c>
    </row>
    <row r="7019" ht="15.75" customHeight="1">
      <c r="A7019" s="15">
        <v>5296.0</v>
      </c>
      <c r="B7019" s="15" t="s">
        <v>8742</v>
      </c>
      <c r="C7019" s="18">
        <v>42798.0</v>
      </c>
      <c r="D7019" s="18">
        <v>42803.0</v>
      </c>
      <c r="E7019" s="18">
        <f t="shared" si="1"/>
        <v>42803</v>
      </c>
      <c r="F7019" s="15" t="s">
        <v>55</v>
      </c>
      <c r="G7019" s="15" t="s">
        <v>56</v>
      </c>
      <c r="H7019" s="15" t="s">
        <v>57</v>
      </c>
      <c r="I7019" s="15" t="s">
        <v>59</v>
      </c>
      <c r="J7019" s="15" t="s">
        <v>60</v>
      </c>
      <c r="K7019" s="15" t="s">
        <v>33</v>
      </c>
      <c r="L7019" s="15" t="str">
        <f t="array" ref="L7019">_xlfn.XLOOKUP(M7019,reference_province_to_city!$A$2:$A$11,reference_province_to_city!$B$2:$B$11)</f>
        <v>Makassar</v>
      </c>
      <c r="M7019" s="15" t="s">
        <v>25</v>
      </c>
      <c r="N7019" s="15">
        <v>90111.0</v>
      </c>
      <c r="O7019" s="15">
        <f t="array" ref="O7019">_xlfn.XLOOKUP(M7019,reference_postal_code!$B$2:$B$11,reference_postal_code!$A$2:$A$11)</f>
        <v>90111</v>
      </c>
      <c r="P7019" s="15" t="s">
        <v>63</v>
      </c>
      <c r="Q7019" s="15" t="s">
        <v>2521</v>
      </c>
      <c r="R7019" s="15" t="s">
        <v>65</v>
      </c>
      <c r="S7019" s="15" t="s">
        <v>66</v>
      </c>
      <c r="T7019" s="15" t="s">
        <v>2522</v>
      </c>
      <c r="U7019" s="28">
        <v>1343520.0</v>
      </c>
      <c r="V7019" s="15">
        <v>2.0</v>
      </c>
      <c r="W7019" s="31">
        <v>0.2</v>
      </c>
      <c r="X7019" s="28">
        <v>487026.0</v>
      </c>
    </row>
    <row r="7020" ht="15.75" customHeight="1">
      <c r="A7020" s="15">
        <v>6447.0</v>
      </c>
      <c r="B7020" s="15" t="s">
        <v>8741</v>
      </c>
      <c r="C7020" s="18">
        <v>42798.0</v>
      </c>
      <c r="D7020" s="18">
        <v>42800.0</v>
      </c>
      <c r="E7020" s="18">
        <f t="shared" si="1"/>
        <v>42800</v>
      </c>
      <c r="F7020" s="15" t="s">
        <v>114</v>
      </c>
      <c r="G7020" s="15" t="s">
        <v>6649</v>
      </c>
      <c r="H7020" s="15" t="s">
        <v>6650</v>
      </c>
      <c r="I7020" s="15" t="s">
        <v>76</v>
      </c>
      <c r="J7020" s="15" t="s">
        <v>60</v>
      </c>
      <c r="K7020" s="15" t="s">
        <v>29</v>
      </c>
      <c r="L7020" s="15" t="str">
        <f t="array" ref="L7020">_xlfn.XLOOKUP(M7020,reference_province_to_city!$A$2:$A$11,reference_province_to_city!$B$2:$B$11)</f>
        <v>Palembang</v>
      </c>
      <c r="M7020" s="15" t="s">
        <v>13</v>
      </c>
      <c r="N7020" s="15">
        <v>30111.0</v>
      </c>
      <c r="O7020" s="15">
        <f t="array" ref="O7020">_xlfn.XLOOKUP(M7020,reference_postal_code!$B$2:$B$11,reference_postal_code!$A$2:$A$11)</f>
        <v>30111</v>
      </c>
      <c r="P7020" s="15" t="s">
        <v>77</v>
      </c>
      <c r="Q7020" s="15" t="s">
        <v>5656</v>
      </c>
      <c r="R7020" s="15" t="s">
        <v>106</v>
      </c>
      <c r="S7020" s="15" t="s">
        <v>139</v>
      </c>
      <c r="T7020" s="15" t="s">
        <v>5657</v>
      </c>
      <c r="U7020" s="28">
        <v>1552500.0</v>
      </c>
      <c r="V7020" s="15">
        <v>5.0</v>
      </c>
      <c r="W7020" s="31">
        <v>0.6</v>
      </c>
      <c r="X7020" s="28">
        <v>-1164375.0</v>
      </c>
    </row>
    <row r="7021" ht="15.75" customHeight="1">
      <c r="A7021" s="15">
        <v>6449.0</v>
      </c>
      <c r="B7021" s="15" t="s">
        <v>8741</v>
      </c>
      <c r="C7021" s="18">
        <v>42798.0</v>
      </c>
      <c r="D7021" s="18">
        <v>42800.0</v>
      </c>
      <c r="E7021" s="18">
        <f t="shared" si="1"/>
        <v>42800</v>
      </c>
      <c r="F7021" s="15" t="s">
        <v>114</v>
      </c>
      <c r="G7021" s="15" t="s">
        <v>6649</v>
      </c>
      <c r="H7021" s="15" t="s">
        <v>6650</v>
      </c>
      <c r="I7021" s="15" t="s">
        <v>76</v>
      </c>
      <c r="J7021" s="15" t="s">
        <v>60</v>
      </c>
      <c r="K7021" s="15" t="s">
        <v>29</v>
      </c>
      <c r="L7021" s="15" t="str">
        <f t="array" ref="L7021">_xlfn.XLOOKUP(M7021,reference_province_to_city!$A$2:$A$11,reference_province_to_city!$B$2:$B$11)</f>
        <v>Palembang</v>
      </c>
      <c r="M7021" s="15" t="s">
        <v>13</v>
      </c>
      <c r="N7021" s="15">
        <v>30111.0</v>
      </c>
      <c r="O7021" s="15">
        <f t="array" ref="O7021">_xlfn.XLOOKUP(M7021,reference_postal_code!$B$2:$B$11,reference_postal_code!$A$2:$A$11)</f>
        <v>30111</v>
      </c>
      <c r="P7021" s="15" t="s">
        <v>77</v>
      </c>
      <c r="Q7021" s="15" t="s">
        <v>795</v>
      </c>
      <c r="R7021" s="15" t="s">
        <v>65</v>
      </c>
      <c r="S7021" s="15" t="s">
        <v>87</v>
      </c>
      <c r="T7021" s="15" t="s">
        <v>796</v>
      </c>
      <c r="U7021" s="28">
        <v>130800.0</v>
      </c>
      <c r="V7021" s="15">
        <v>1.0</v>
      </c>
      <c r="W7021" s="31">
        <v>0.2</v>
      </c>
      <c r="X7021" s="28">
        <v>9810.0</v>
      </c>
    </row>
    <row r="7022" ht="15.75" customHeight="1">
      <c r="A7022" s="15">
        <v>421.0</v>
      </c>
      <c r="B7022" s="15" t="s">
        <v>8743</v>
      </c>
      <c r="C7022" s="18">
        <v>42798.0</v>
      </c>
      <c r="D7022" s="18">
        <v>42803.0</v>
      </c>
      <c r="E7022" s="18">
        <f t="shared" si="1"/>
        <v>42803</v>
      </c>
      <c r="F7022" s="15" t="s">
        <v>55</v>
      </c>
      <c r="G7022" s="15" t="s">
        <v>4471</v>
      </c>
      <c r="H7022" s="15" t="s">
        <v>4472</v>
      </c>
      <c r="I7022" s="15" t="s">
        <v>128</v>
      </c>
      <c r="J7022" s="15" t="s">
        <v>60</v>
      </c>
      <c r="K7022" s="15" t="s">
        <v>28</v>
      </c>
      <c r="L7022" s="15" t="str">
        <f t="array" ref="L7022">_xlfn.XLOOKUP(M7022,reference_province_to_city!$A$2:$A$11,reference_province_to_city!$B$2:$B$11)</f>
        <v>Medan</v>
      </c>
      <c r="M7022" s="15" t="s">
        <v>11</v>
      </c>
      <c r="N7022" s="15">
        <v>20111.0</v>
      </c>
      <c r="O7022" s="15">
        <f t="array" ref="O7022">_xlfn.XLOOKUP(M7022,reference_postal_code!$B$2:$B$11,reference_postal_code!$A$2:$A$11)</f>
        <v>20111</v>
      </c>
      <c r="P7022" s="15" t="s">
        <v>77</v>
      </c>
      <c r="Q7022" s="15" t="s">
        <v>5673</v>
      </c>
      <c r="R7022" s="15" t="s">
        <v>65</v>
      </c>
      <c r="S7022" s="15" t="s">
        <v>173</v>
      </c>
      <c r="T7022" s="15" t="s">
        <v>5674</v>
      </c>
      <c r="U7022" s="28">
        <v>228750.0</v>
      </c>
      <c r="V7022" s="15">
        <v>1.0</v>
      </c>
      <c r="W7022" s="31">
        <v>0.0</v>
      </c>
      <c r="X7022" s="28">
        <v>105225.0</v>
      </c>
    </row>
    <row r="7023" ht="15.75" customHeight="1">
      <c r="A7023" s="15">
        <v>420.0</v>
      </c>
      <c r="B7023" s="15" t="s">
        <v>8743</v>
      </c>
      <c r="C7023" s="18">
        <v>42798.0</v>
      </c>
      <c r="D7023" s="18">
        <v>42803.0</v>
      </c>
      <c r="E7023" s="18">
        <f t="shared" si="1"/>
        <v>42803</v>
      </c>
      <c r="F7023" s="15" t="s">
        <v>55</v>
      </c>
      <c r="G7023" s="15" t="s">
        <v>4471</v>
      </c>
      <c r="H7023" s="15" t="s">
        <v>4472</v>
      </c>
      <c r="I7023" s="15" t="s">
        <v>128</v>
      </c>
      <c r="J7023" s="15" t="s">
        <v>60</v>
      </c>
      <c r="L7023" s="15" t="str">
        <f t="array" ref="L7023">_xlfn.XLOOKUP(M7023,reference_province_to_city!$A$2:$A$11,reference_province_to_city!$B$2:$B$11)</f>
        <v>Medan</v>
      </c>
      <c r="M7023" s="15" t="s">
        <v>11</v>
      </c>
      <c r="N7023" s="15">
        <v>20111.0</v>
      </c>
      <c r="O7023" s="15">
        <f t="array" ref="O7023">_xlfn.XLOOKUP(M7023,reference_postal_code!$B$2:$B$11,reference_postal_code!$A$2:$A$11)</f>
        <v>20111</v>
      </c>
      <c r="P7023" s="15" t="s">
        <v>77</v>
      </c>
      <c r="Q7023" s="15" t="s">
        <v>827</v>
      </c>
      <c r="R7023" s="15" t="s">
        <v>65</v>
      </c>
      <c r="S7023" s="15" t="s">
        <v>93</v>
      </c>
      <c r="T7023" s="15" t="s">
        <v>828</v>
      </c>
      <c r="U7023" s="28">
        <v>139800.0</v>
      </c>
      <c r="V7023" s="15">
        <v>4.0</v>
      </c>
      <c r="W7023" s="31">
        <v>0.0</v>
      </c>
      <c r="X7023" s="28">
        <v>40542.0</v>
      </c>
    </row>
    <row r="7024" ht="15.75" customHeight="1">
      <c r="A7024" s="15">
        <v>4746.0</v>
      </c>
      <c r="B7024" s="15" t="s">
        <v>8744</v>
      </c>
      <c r="C7024" s="18">
        <v>42799.0</v>
      </c>
      <c r="D7024" s="18">
        <v>42799.0</v>
      </c>
      <c r="E7024" s="18">
        <f t="shared" si="1"/>
        <v>42799</v>
      </c>
      <c r="F7024" s="15" t="s">
        <v>466</v>
      </c>
      <c r="G7024" s="15" t="s">
        <v>3317</v>
      </c>
      <c r="H7024" s="15" t="s">
        <v>3318</v>
      </c>
      <c r="I7024" s="15" t="s">
        <v>59</v>
      </c>
      <c r="J7024" s="15" t="s">
        <v>60</v>
      </c>
      <c r="K7024" s="15" t="s">
        <v>31</v>
      </c>
      <c r="L7024" s="15" t="str">
        <f t="array" ref="L7024">_xlfn.XLOOKUP(M7024,reference_province_to_city!$A$2:$A$11,reference_province_to_city!$B$2:$B$11)</f>
        <v>Balikpapan</v>
      </c>
      <c r="M7024" s="15" t="s">
        <v>21</v>
      </c>
      <c r="N7024" s="15">
        <v>76114.0</v>
      </c>
      <c r="O7024" s="15">
        <f t="array" ref="O7024">_xlfn.XLOOKUP(M7024,reference_postal_code!$B$2:$B$11,reference_postal_code!$A$2:$A$11)</f>
        <v>76114</v>
      </c>
      <c r="P7024" s="15" t="s">
        <v>166</v>
      </c>
      <c r="Q7024" s="15" t="s">
        <v>1624</v>
      </c>
      <c r="R7024" s="15" t="s">
        <v>65</v>
      </c>
      <c r="S7024" s="15" t="s">
        <v>83</v>
      </c>
      <c r="T7024" s="15" t="s">
        <v>1625</v>
      </c>
      <c r="U7024" s="28">
        <v>1919400.0</v>
      </c>
      <c r="V7024" s="15">
        <v>2.0</v>
      </c>
      <c r="W7024" s="31">
        <v>0.0</v>
      </c>
      <c r="X7024" s="28">
        <v>940506.0</v>
      </c>
    </row>
    <row r="7025" ht="15.75" customHeight="1">
      <c r="A7025" s="15">
        <v>3813.0</v>
      </c>
      <c r="B7025" s="15" t="s">
        <v>8745</v>
      </c>
      <c r="C7025" s="18">
        <v>42799.0</v>
      </c>
      <c r="D7025" s="18">
        <v>42799.0</v>
      </c>
      <c r="E7025" s="18">
        <f t="shared" si="1"/>
        <v>42799</v>
      </c>
      <c r="F7025" s="15" t="s">
        <v>466</v>
      </c>
      <c r="G7025" s="15" t="s">
        <v>3951</v>
      </c>
      <c r="H7025" s="15" t="s">
        <v>3952</v>
      </c>
      <c r="I7025" s="15" t="s">
        <v>59</v>
      </c>
      <c r="J7025" s="15" t="s">
        <v>60</v>
      </c>
      <c r="K7025" s="15" t="s">
        <v>26</v>
      </c>
      <c r="L7025" s="15" t="str">
        <f t="array" ref="L7025">_xlfn.XLOOKUP(M7025,reference_province_to_city!$A$2:$A$11,reference_province_to_city!$B$2:$B$11)</f>
        <v>Denpasar</v>
      </c>
      <c r="M7025" s="15" t="s">
        <v>24</v>
      </c>
      <c r="N7025" s="15">
        <v>80231.0</v>
      </c>
      <c r="O7025" s="15">
        <f t="array" ref="O7025">_xlfn.XLOOKUP(M7025,reference_postal_code!$B$2:$B$11,reference_postal_code!$A$2:$A$11)</f>
        <v>80231</v>
      </c>
      <c r="P7025" s="15" t="s">
        <v>63</v>
      </c>
      <c r="Q7025" s="15" t="s">
        <v>7791</v>
      </c>
      <c r="R7025" s="15" t="s">
        <v>65</v>
      </c>
      <c r="S7025" s="15" t="s">
        <v>79</v>
      </c>
      <c r="T7025" s="15" t="s">
        <v>7792</v>
      </c>
      <c r="U7025" s="28">
        <v>375900.0</v>
      </c>
      <c r="V7025" s="15">
        <v>2.0</v>
      </c>
      <c r="W7025" s="31">
        <v>0.0</v>
      </c>
      <c r="X7025" s="28">
        <v>176673.0</v>
      </c>
    </row>
    <row r="7026" ht="15.75" customHeight="1">
      <c r="A7026" s="15">
        <v>5949.0</v>
      </c>
      <c r="B7026" s="15" t="s">
        <v>8746</v>
      </c>
      <c r="C7026" s="18">
        <v>42799.0</v>
      </c>
      <c r="D7026" s="18">
        <v>42799.0</v>
      </c>
      <c r="E7026" s="18">
        <f t="shared" si="1"/>
        <v>42799</v>
      </c>
      <c r="F7026" s="15" t="s">
        <v>466</v>
      </c>
      <c r="G7026" s="15" t="s">
        <v>4733</v>
      </c>
      <c r="H7026" s="15" t="s">
        <v>4734</v>
      </c>
      <c r="I7026" s="15" t="s">
        <v>128</v>
      </c>
      <c r="J7026" s="15" t="s">
        <v>60</v>
      </c>
      <c r="K7026" s="15" t="s">
        <v>31</v>
      </c>
      <c r="L7026" s="15" t="str">
        <f t="array" ref="L7026">_xlfn.XLOOKUP(M7026,reference_province_to_city!$A$2:$A$11,reference_province_to_city!$B$2:$B$11)</f>
        <v>Balikpapan</v>
      </c>
      <c r="M7026" s="15" t="s">
        <v>21</v>
      </c>
      <c r="N7026" s="15">
        <v>76114.0</v>
      </c>
      <c r="O7026" s="15">
        <f t="array" ref="O7026">_xlfn.XLOOKUP(M7026,reference_postal_code!$B$2:$B$11,reference_postal_code!$A$2:$A$11)</f>
        <v>76114</v>
      </c>
      <c r="P7026" s="15" t="s">
        <v>166</v>
      </c>
      <c r="Q7026" s="15" t="s">
        <v>4260</v>
      </c>
      <c r="R7026" s="15" t="s">
        <v>65</v>
      </c>
      <c r="S7026" s="15" t="s">
        <v>173</v>
      </c>
      <c r="T7026" s="15" t="s">
        <v>4261</v>
      </c>
      <c r="U7026" s="28">
        <v>640200.0</v>
      </c>
      <c r="V7026" s="15">
        <v>4.0</v>
      </c>
      <c r="W7026" s="31">
        <v>0.0</v>
      </c>
      <c r="X7026" s="28">
        <v>294492.0</v>
      </c>
    </row>
    <row r="7027" ht="15.75" customHeight="1">
      <c r="A7027" s="15">
        <v>4745.0</v>
      </c>
      <c r="B7027" s="15" t="s">
        <v>8744</v>
      </c>
      <c r="C7027" s="18">
        <v>42799.0</v>
      </c>
      <c r="D7027" s="18">
        <v>42799.0</v>
      </c>
      <c r="E7027" s="18">
        <f t="shared" si="1"/>
        <v>42799</v>
      </c>
      <c r="F7027" s="15" t="s">
        <v>466</v>
      </c>
      <c r="G7027" s="15" t="s">
        <v>3317</v>
      </c>
      <c r="H7027" s="15" t="s">
        <v>3318</v>
      </c>
      <c r="I7027" s="15" t="s">
        <v>59</v>
      </c>
      <c r="J7027" s="15" t="s">
        <v>60</v>
      </c>
      <c r="K7027" s="15" t="s">
        <v>31</v>
      </c>
      <c r="L7027" s="15" t="str">
        <f t="array" ref="L7027">_xlfn.XLOOKUP(M7027,reference_province_to_city!$A$2:$A$11,reference_province_to_city!$B$2:$B$11)</f>
        <v>Balikpapan</v>
      </c>
      <c r="M7027" s="15" t="s">
        <v>21</v>
      </c>
      <c r="N7027" s="15">
        <v>76114.0</v>
      </c>
      <c r="O7027" s="15">
        <f t="array" ref="O7027">_xlfn.XLOOKUP(M7027,reference_postal_code!$B$2:$B$11,reference_postal_code!$A$2:$A$11)</f>
        <v>76114</v>
      </c>
      <c r="P7027" s="15" t="s">
        <v>166</v>
      </c>
      <c r="Q7027" s="15" t="s">
        <v>1335</v>
      </c>
      <c r="R7027" s="15" t="s">
        <v>65</v>
      </c>
      <c r="S7027" s="15" t="s">
        <v>87</v>
      </c>
      <c r="T7027" s="15" t="s">
        <v>1336</v>
      </c>
      <c r="U7027" s="28">
        <v>3317400.0</v>
      </c>
      <c r="V7027" s="15">
        <v>4.0</v>
      </c>
      <c r="W7027" s="31">
        <v>0.0</v>
      </c>
      <c r="X7027" s="28">
        <v>862524.0</v>
      </c>
    </row>
    <row r="7028" ht="15.75" customHeight="1">
      <c r="A7028" s="15">
        <v>5952.0</v>
      </c>
      <c r="B7028" s="15" t="s">
        <v>8746</v>
      </c>
      <c r="C7028" s="18">
        <v>42799.0</v>
      </c>
      <c r="D7028" s="18">
        <v>42799.0</v>
      </c>
      <c r="E7028" s="18">
        <f t="shared" si="1"/>
        <v>42799</v>
      </c>
      <c r="F7028" s="15" t="s">
        <v>466</v>
      </c>
      <c r="G7028" s="15" t="s">
        <v>4733</v>
      </c>
      <c r="H7028" s="15" t="s">
        <v>4734</v>
      </c>
      <c r="I7028" s="15" t="s">
        <v>128</v>
      </c>
      <c r="J7028" s="15" t="s">
        <v>60</v>
      </c>
      <c r="K7028" s="15" t="s">
        <v>31</v>
      </c>
      <c r="L7028" s="15" t="str">
        <f t="array" ref="L7028">_xlfn.XLOOKUP(M7028,reference_province_to_city!$A$2:$A$11,reference_province_to_city!$B$2:$B$11)</f>
        <v>Balikpapan</v>
      </c>
      <c r="M7028" s="15" t="s">
        <v>21</v>
      </c>
      <c r="N7028" s="15">
        <v>76114.0</v>
      </c>
      <c r="O7028" s="15">
        <f t="array" ref="O7028">_xlfn.XLOOKUP(M7028,reference_postal_code!$B$2:$B$11,reference_postal_code!$A$2:$A$11)</f>
        <v>76114</v>
      </c>
      <c r="P7028" s="15" t="s">
        <v>166</v>
      </c>
      <c r="Q7028" s="15" t="s">
        <v>1519</v>
      </c>
      <c r="R7028" s="15" t="s">
        <v>65</v>
      </c>
      <c r="S7028" s="15" t="s">
        <v>83</v>
      </c>
      <c r="T7028" s="15" t="s">
        <v>1520</v>
      </c>
      <c r="U7028" s="28">
        <v>3515400.0</v>
      </c>
      <c r="V7028" s="15">
        <v>6.0</v>
      </c>
      <c r="W7028" s="31">
        <v>0.0</v>
      </c>
      <c r="X7028" s="28">
        <v>1687392.0</v>
      </c>
    </row>
    <row r="7029" ht="15.75" customHeight="1">
      <c r="A7029" s="15">
        <v>5951.0</v>
      </c>
      <c r="B7029" s="15" t="s">
        <v>8746</v>
      </c>
      <c r="C7029" s="18">
        <v>42799.0</v>
      </c>
      <c r="D7029" s="18"/>
      <c r="E7029" s="18">
        <f t="shared" si="1"/>
        <v>42802</v>
      </c>
      <c r="F7029" s="15" t="s">
        <v>466</v>
      </c>
      <c r="G7029" s="15" t="s">
        <v>4733</v>
      </c>
      <c r="H7029" s="15" t="s">
        <v>4734</v>
      </c>
      <c r="I7029" s="15" t="s">
        <v>128</v>
      </c>
      <c r="J7029" s="15" t="s">
        <v>60</v>
      </c>
      <c r="K7029" s="15" t="s">
        <v>31</v>
      </c>
      <c r="L7029" s="15" t="str">
        <f t="array" ref="L7029">_xlfn.XLOOKUP(M7029,reference_province_to_city!$A$2:$A$11,reference_province_to_city!$B$2:$B$11)</f>
        <v>Balikpapan</v>
      </c>
      <c r="M7029" s="15" t="s">
        <v>21</v>
      </c>
      <c r="N7029" s="15">
        <v>76114.0</v>
      </c>
      <c r="O7029" s="15">
        <f t="array" ref="O7029">_xlfn.XLOOKUP(M7029,reference_postal_code!$B$2:$B$11,reference_postal_code!$A$2:$A$11)</f>
        <v>76114</v>
      </c>
      <c r="P7029" s="15" t="s">
        <v>166</v>
      </c>
      <c r="Q7029" s="15" t="s">
        <v>3118</v>
      </c>
      <c r="R7029" s="15" t="s">
        <v>65</v>
      </c>
      <c r="S7029" s="15" t="s">
        <v>222</v>
      </c>
      <c r="T7029" s="15" t="s">
        <v>3119</v>
      </c>
      <c r="U7029" s="28">
        <v>3933600.0</v>
      </c>
      <c r="V7029" s="15">
        <v>2.0</v>
      </c>
      <c r="W7029" s="31">
        <v>0.0</v>
      </c>
      <c r="X7029" s="28">
        <v>1180080.0</v>
      </c>
    </row>
    <row r="7030" ht="15.75" customHeight="1">
      <c r="A7030" s="15">
        <v>5950.0</v>
      </c>
      <c r="B7030" s="15" t="s">
        <v>8746</v>
      </c>
      <c r="C7030" s="18">
        <v>42799.0</v>
      </c>
      <c r="D7030" s="18">
        <v>42799.0</v>
      </c>
      <c r="E7030" s="18">
        <f t="shared" si="1"/>
        <v>42799</v>
      </c>
      <c r="F7030" s="15" t="s">
        <v>466</v>
      </c>
      <c r="G7030" s="15" t="s">
        <v>4733</v>
      </c>
      <c r="H7030" s="15" t="s">
        <v>4734</v>
      </c>
      <c r="I7030" s="15" t="s">
        <v>128</v>
      </c>
      <c r="J7030" s="15" t="s">
        <v>60</v>
      </c>
      <c r="K7030" s="15" t="s">
        <v>31</v>
      </c>
      <c r="L7030" s="15" t="str">
        <f t="array" ref="L7030">_xlfn.XLOOKUP(M7030,reference_province_to_city!$A$2:$A$11,reference_province_to_city!$B$2:$B$11)</f>
        <v>Balikpapan</v>
      </c>
      <c r="M7030" s="15" t="s">
        <v>21</v>
      </c>
      <c r="N7030" s="15">
        <v>76114.0</v>
      </c>
      <c r="O7030" s="15">
        <f t="array" ref="O7030">_xlfn.XLOOKUP(M7030,reference_postal_code!$B$2:$B$11,reference_postal_code!$A$2:$A$11)</f>
        <v>76114</v>
      </c>
      <c r="P7030" s="15" t="s">
        <v>166</v>
      </c>
      <c r="Q7030" s="15" t="s">
        <v>2565</v>
      </c>
      <c r="R7030" s="15" t="s">
        <v>110</v>
      </c>
      <c r="S7030" s="15" t="s">
        <v>149</v>
      </c>
      <c r="T7030" s="15" t="s">
        <v>2566</v>
      </c>
      <c r="U7030" s="28">
        <v>4499550.0</v>
      </c>
      <c r="V7030" s="15">
        <v>3.0</v>
      </c>
      <c r="W7030" s="31">
        <v>0.0</v>
      </c>
      <c r="X7030" s="28">
        <v>1889811.0</v>
      </c>
    </row>
    <row r="7031" ht="15.75" customHeight="1">
      <c r="A7031" s="15">
        <v>4747.0</v>
      </c>
      <c r="B7031" s="15" t="s">
        <v>8744</v>
      </c>
      <c r="C7031" s="18">
        <v>42799.0</v>
      </c>
      <c r="D7031" s="18">
        <v>42799.0</v>
      </c>
      <c r="E7031" s="18">
        <f t="shared" si="1"/>
        <v>42799</v>
      </c>
      <c r="F7031" s="15" t="s">
        <v>466</v>
      </c>
      <c r="G7031" s="15" t="s">
        <v>3317</v>
      </c>
      <c r="H7031" s="15" t="s">
        <v>3318</v>
      </c>
      <c r="I7031" s="15" t="s">
        <v>59</v>
      </c>
      <c r="J7031" s="15" t="s">
        <v>60</v>
      </c>
      <c r="K7031" s="15" t="s">
        <v>31</v>
      </c>
      <c r="L7031" s="15" t="str">
        <f t="array" ref="L7031">_xlfn.XLOOKUP(M7031,reference_province_to_city!$A$2:$A$11,reference_province_to_city!$B$2:$B$11)</f>
        <v>Balikpapan</v>
      </c>
      <c r="M7031" s="15" t="s">
        <v>21</v>
      </c>
      <c r="N7031" s="15">
        <v>76114.0</v>
      </c>
      <c r="O7031" s="15">
        <f t="array" ref="O7031">_xlfn.XLOOKUP(M7031,reference_postal_code!$B$2:$B$11,reference_postal_code!$A$2:$A$11)</f>
        <v>76114</v>
      </c>
      <c r="P7031" s="15" t="s">
        <v>166</v>
      </c>
      <c r="Q7031" s="15" t="s">
        <v>967</v>
      </c>
      <c r="R7031" s="15" t="s">
        <v>65</v>
      </c>
      <c r="S7031" s="15" t="s">
        <v>83</v>
      </c>
      <c r="T7031" s="15" t="s">
        <v>968</v>
      </c>
      <c r="U7031" s="28">
        <v>280350.0</v>
      </c>
      <c r="V7031" s="15">
        <v>3.0</v>
      </c>
      <c r="W7031" s="31">
        <v>0.0</v>
      </c>
      <c r="X7031" s="28">
        <v>137372.0</v>
      </c>
    </row>
    <row r="7032" ht="15.75" customHeight="1">
      <c r="A7032" s="15">
        <v>4744.0</v>
      </c>
      <c r="B7032" s="15" t="s">
        <v>8744</v>
      </c>
      <c r="C7032" s="18">
        <v>42799.0</v>
      </c>
      <c r="D7032" s="18">
        <v>42799.0</v>
      </c>
      <c r="E7032" s="18">
        <f t="shared" si="1"/>
        <v>42799</v>
      </c>
      <c r="F7032" s="15" t="s">
        <v>466</v>
      </c>
      <c r="G7032" s="15" t="s">
        <v>3317</v>
      </c>
      <c r="H7032" s="15" t="s">
        <v>3318</v>
      </c>
      <c r="I7032" s="15" t="s">
        <v>59</v>
      </c>
      <c r="J7032" s="15" t="s">
        <v>60</v>
      </c>
      <c r="K7032" s="15" t="s">
        <v>31</v>
      </c>
      <c r="L7032" s="15" t="str">
        <f t="array" ref="L7032">_xlfn.XLOOKUP(M7032,reference_province_to_city!$A$2:$A$11,reference_province_to_city!$B$2:$B$11)</f>
        <v>Balikpapan</v>
      </c>
      <c r="M7032" s="15" t="s">
        <v>21</v>
      </c>
      <c r="N7032" s="15">
        <v>76114.0</v>
      </c>
      <c r="O7032" s="15">
        <f t="array" ref="O7032">_xlfn.XLOOKUP(M7032,reference_postal_code!$B$2:$B$11,reference_postal_code!$A$2:$A$11)</f>
        <v>76114</v>
      </c>
      <c r="P7032" s="15" t="s">
        <v>166</v>
      </c>
      <c r="Q7032" s="15" t="s">
        <v>3676</v>
      </c>
      <c r="R7032" s="15" t="s">
        <v>65</v>
      </c>
      <c r="S7032" s="15" t="s">
        <v>103</v>
      </c>
      <c r="T7032" s="15" t="s">
        <v>3677</v>
      </c>
      <c r="U7032" s="28">
        <v>118500.0</v>
      </c>
      <c r="V7032" s="15">
        <v>2.0</v>
      </c>
      <c r="W7032" s="31">
        <v>0.0</v>
      </c>
      <c r="X7032" s="28">
        <v>37920.0</v>
      </c>
    </row>
    <row r="7033" ht="15.75" customHeight="1">
      <c r="A7033" s="15">
        <v>3735.0</v>
      </c>
      <c r="B7033" s="15" t="s">
        <v>8747</v>
      </c>
      <c r="C7033" s="18">
        <v>42800.0</v>
      </c>
      <c r="D7033" s="18">
        <v>42805.0</v>
      </c>
      <c r="E7033" s="18">
        <f t="shared" si="1"/>
        <v>42805</v>
      </c>
      <c r="F7033" s="15" t="s">
        <v>114</v>
      </c>
      <c r="G7033" s="15" t="s">
        <v>8748</v>
      </c>
      <c r="H7033" s="15" t="s">
        <v>8749</v>
      </c>
      <c r="I7033" s="15" t="s">
        <v>59</v>
      </c>
      <c r="J7033" s="15" t="s">
        <v>60</v>
      </c>
      <c r="K7033" s="15" t="s">
        <v>26</v>
      </c>
      <c r="L7033" s="15" t="str">
        <f t="array" ref="L7033">_xlfn.XLOOKUP(M7033,reference_province_to_city!$A$2:$A$11,reference_province_to_city!$B$2:$B$11)</f>
        <v>Denpasar</v>
      </c>
      <c r="M7033" s="15" t="s">
        <v>24</v>
      </c>
      <c r="N7033" s="15">
        <v>80231.0</v>
      </c>
      <c r="O7033" s="15">
        <f t="array" ref="O7033">_xlfn.XLOOKUP(M7033,reference_postal_code!$B$2:$B$11,reference_postal_code!$A$2:$A$11)</f>
        <v>80231</v>
      </c>
      <c r="P7033" s="15" t="s">
        <v>63</v>
      </c>
      <c r="Q7033" s="15" t="s">
        <v>5017</v>
      </c>
      <c r="R7033" s="15" t="s">
        <v>65</v>
      </c>
      <c r="S7033" s="15" t="s">
        <v>66</v>
      </c>
      <c r="T7033" s="15" t="s">
        <v>5018</v>
      </c>
      <c r="U7033" s="28">
        <v>395700.0</v>
      </c>
      <c r="V7033" s="15">
        <v>1.0</v>
      </c>
      <c r="W7033" s="31">
        <v>0.0</v>
      </c>
      <c r="X7033" s="28">
        <v>182022.0</v>
      </c>
    </row>
    <row r="7034" ht="15.75" customHeight="1">
      <c r="A7034" s="15">
        <v>6513.0</v>
      </c>
      <c r="B7034" s="15" t="s">
        <v>8750</v>
      </c>
      <c r="C7034" s="18">
        <v>42800.0</v>
      </c>
      <c r="D7034" s="18">
        <v>42804.0</v>
      </c>
      <c r="E7034" s="18">
        <f t="shared" si="1"/>
        <v>42804</v>
      </c>
      <c r="F7034" s="15" t="s">
        <v>55</v>
      </c>
      <c r="G7034" s="15" t="s">
        <v>5508</v>
      </c>
      <c r="H7034" s="15" t="s">
        <v>5509</v>
      </c>
      <c r="I7034" s="15" t="s">
        <v>76</v>
      </c>
      <c r="J7034" s="15" t="s">
        <v>60</v>
      </c>
      <c r="K7034" s="15" t="s">
        <v>28</v>
      </c>
      <c r="L7034" s="15" t="str">
        <f t="array" ref="L7034">_xlfn.XLOOKUP(M7034,reference_province_to_city!$A$2:$A$11,reference_province_to_city!$B$2:$B$11)</f>
        <v>Medan</v>
      </c>
      <c r="M7034" s="15" t="s">
        <v>11</v>
      </c>
      <c r="N7034" s="15">
        <v>20111.0</v>
      </c>
      <c r="O7034" s="15">
        <f t="array" ref="O7034">_xlfn.XLOOKUP(M7034,reference_postal_code!$B$2:$B$11,reference_postal_code!$A$2:$A$11)</f>
        <v>20111</v>
      </c>
      <c r="P7034" s="15" t="s">
        <v>77</v>
      </c>
      <c r="Q7034" s="15" t="s">
        <v>2204</v>
      </c>
      <c r="R7034" s="15" t="s">
        <v>65</v>
      </c>
      <c r="S7034" s="15" t="s">
        <v>79</v>
      </c>
      <c r="T7034" s="15" t="s">
        <v>2205</v>
      </c>
      <c r="U7034" s="28">
        <v>172800.0</v>
      </c>
      <c r="V7034" s="15">
        <v>4.0</v>
      </c>
      <c r="W7034" s="31">
        <v>0.0</v>
      </c>
      <c r="X7034" s="28">
        <v>84672.0</v>
      </c>
    </row>
    <row r="7035" ht="15.75" customHeight="1">
      <c r="A7035" s="15">
        <v>4180.0</v>
      </c>
      <c r="B7035" s="15" t="s">
        <v>8751</v>
      </c>
      <c r="C7035" s="18">
        <v>42800.0</v>
      </c>
      <c r="D7035" s="18">
        <v>42804.0</v>
      </c>
      <c r="E7035" s="18">
        <f t="shared" si="1"/>
        <v>42804</v>
      </c>
      <c r="F7035" s="15" t="s">
        <v>55</v>
      </c>
      <c r="G7035" s="15" t="s">
        <v>1213</v>
      </c>
      <c r="H7035" s="15" t="s">
        <v>1214</v>
      </c>
      <c r="I7035" s="15" t="s">
        <v>76</v>
      </c>
      <c r="J7035" s="15" t="s">
        <v>60</v>
      </c>
      <c r="K7035" s="15" t="s">
        <v>31</v>
      </c>
      <c r="L7035" s="15" t="str">
        <f t="array" ref="L7035">_xlfn.XLOOKUP(M7035,reference_province_to_city!$A$2:$A$11,reference_province_to_city!$B$2:$B$11)</f>
        <v>Balikpapan</v>
      </c>
      <c r="M7035" s="15" t="s">
        <v>21</v>
      </c>
      <c r="N7035" s="15">
        <v>76114.0</v>
      </c>
      <c r="O7035" s="15">
        <f t="array" ref="O7035">_xlfn.XLOOKUP(M7035,reference_postal_code!$B$2:$B$11,reference_postal_code!$A$2:$A$11)</f>
        <v>76114</v>
      </c>
      <c r="P7035" s="15" t="s">
        <v>166</v>
      </c>
      <c r="Q7035" s="15" t="s">
        <v>5693</v>
      </c>
      <c r="R7035" s="15" t="s">
        <v>65</v>
      </c>
      <c r="S7035" s="15" t="s">
        <v>83</v>
      </c>
      <c r="T7035" s="15" t="s">
        <v>5694</v>
      </c>
      <c r="U7035" s="28">
        <v>224640.0</v>
      </c>
      <c r="V7035" s="15">
        <v>9.0</v>
      </c>
      <c r="W7035" s="31">
        <v>0.2</v>
      </c>
      <c r="X7035" s="28">
        <v>81432.0</v>
      </c>
    </row>
    <row r="7036" ht="15.75" customHeight="1">
      <c r="A7036" s="15">
        <v>3736.0</v>
      </c>
      <c r="B7036" s="15" t="s">
        <v>8747</v>
      </c>
      <c r="C7036" s="18">
        <v>42800.0</v>
      </c>
      <c r="D7036" s="18">
        <v>42805.0</v>
      </c>
      <c r="E7036" s="18">
        <f t="shared" si="1"/>
        <v>42805</v>
      </c>
      <c r="F7036" s="15" t="s">
        <v>114</v>
      </c>
      <c r="G7036" s="15" t="s">
        <v>8748</v>
      </c>
      <c r="H7036" s="15" t="s">
        <v>8749</v>
      </c>
      <c r="I7036" s="15" t="s">
        <v>59</v>
      </c>
      <c r="J7036" s="15" t="s">
        <v>60</v>
      </c>
      <c r="K7036" s="15" t="s">
        <v>26</v>
      </c>
      <c r="L7036" s="15" t="str">
        <f t="array" ref="L7036">_xlfn.XLOOKUP(M7036,reference_province_to_city!$A$2:$A$11,reference_province_to_city!$B$2:$B$11)</f>
        <v>Denpasar</v>
      </c>
      <c r="M7036" s="15" t="s">
        <v>24</v>
      </c>
      <c r="N7036" s="15">
        <v>80231.0</v>
      </c>
      <c r="O7036" s="15">
        <f t="array" ref="O7036">_xlfn.XLOOKUP(M7036,reference_postal_code!$B$2:$B$11,reference_postal_code!$A$2:$A$11)</f>
        <v>80231</v>
      </c>
      <c r="P7036" s="15" t="s">
        <v>63</v>
      </c>
      <c r="Q7036" s="15" t="s">
        <v>4595</v>
      </c>
      <c r="R7036" s="15" t="s">
        <v>106</v>
      </c>
      <c r="S7036" s="15" t="s">
        <v>139</v>
      </c>
      <c r="T7036" s="15" t="s">
        <v>4596</v>
      </c>
      <c r="U7036" s="28">
        <v>1079550.0</v>
      </c>
      <c r="V7036" s="15">
        <v>3.0</v>
      </c>
      <c r="W7036" s="31">
        <v>0.0</v>
      </c>
      <c r="X7036" s="28">
        <v>248296.0</v>
      </c>
    </row>
    <row r="7037" ht="15.75" customHeight="1">
      <c r="A7037" s="15">
        <v>5151.0</v>
      </c>
      <c r="B7037" s="15" t="s">
        <v>8752</v>
      </c>
      <c r="C7037" s="18">
        <v>42800.0</v>
      </c>
      <c r="D7037" s="18">
        <v>42804.0</v>
      </c>
      <c r="E7037" s="18">
        <f t="shared" si="1"/>
        <v>42804</v>
      </c>
      <c r="F7037" s="15" t="s">
        <v>114</v>
      </c>
      <c r="G7037" s="15" t="s">
        <v>4411</v>
      </c>
      <c r="H7037" s="15" t="s">
        <v>4412</v>
      </c>
      <c r="I7037" s="15" t="s">
        <v>128</v>
      </c>
      <c r="J7037" s="15" t="s">
        <v>60</v>
      </c>
      <c r="K7037" s="15" t="s">
        <v>33</v>
      </c>
      <c r="L7037" s="15" t="str">
        <f t="array" ref="L7037">_xlfn.XLOOKUP(M7037,reference_province_to_city!$A$2:$A$11,reference_province_to_city!$B$2:$B$11)</f>
        <v>Makassar</v>
      </c>
      <c r="M7037" s="15" t="s">
        <v>25</v>
      </c>
      <c r="N7037" s="15">
        <v>90111.0</v>
      </c>
      <c r="O7037" s="15">
        <f t="array" ref="O7037">_xlfn.XLOOKUP(M7037,reference_postal_code!$B$2:$B$11,reference_postal_code!$A$2:$A$11)</f>
        <v>90111</v>
      </c>
      <c r="P7037" s="15" t="s">
        <v>63</v>
      </c>
      <c r="Q7037" s="15" t="s">
        <v>3291</v>
      </c>
      <c r="R7037" s="15" t="s">
        <v>65</v>
      </c>
      <c r="S7037" s="15" t="s">
        <v>87</v>
      </c>
      <c r="T7037" s="15" t="s">
        <v>3292</v>
      </c>
      <c r="U7037" s="28">
        <v>1016700.0</v>
      </c>
      <c r="V7037" s="15">
        <v>2.0</v>
      </c>
      <c r="W7037" s="31">
        <v>0.0</v>
      </c>
      <c r="X7037" s="28">
        <v>254175.0</v>
      </c>
    </row>
    <row r="7038" ht="15.75" customHeight="1">
      <c r="A7038" s="15">
        <v>9313.0</v>
      </c>
      <c r="B7038" s="15" t="s">
        <v>8753</v>
      </c>
      <c r="C7038" s="18">
        <v>42800.0</v>
      </c>
      <c r="D7038" s="18">
        <v>42806.0</v>
      </c>
      <c r="E7038" s="18">
        <f t="shared" si="1"/>
        <v>42806</v>
      </c>
      <c r="F7038" s="15" t="s">
        <v>55</v>
      </c>
      <c r="G7038" s="15" t="s">
        <v>6975</v>
      </c>
      <c r="H7038" s="15" t="s">
        <v>6976</v>
      </c>
      <c r="I7038" s="15" t="s">
        <v>59</v>
      </c>
      <c r="J7038" s="15" t="s">
        <v>60</v>
      </c>
      <c r="K7038" s="15" t="s">
        <v>17</v>
      </c>
      <c r="L7038" s="15" t="str">
        <f t="array" ref="L7038">_xlfn.XLOOKUP(M7038,reference_province_to_city!$A$2:$A$11,reference_province_to_city!$B$2:$B$11)</f>
        <v>Semarang</v>
      </c>
      <c r="M7038" s="15" t="s">
        <v>15</v>
      </c>
      <c r="N7038" s="15">
        <v>50111.0</v>
      </c>
      <c r="O7038" s="15">
        <f t="array" ref="O7038">_xlfn.XLOOKUP(M7038,reference_postal_code!$B$2:$B$11,reference_postal_code!$A$2:$A$11)</f>
        <v>50111</v>
      </c>
      <c r="P7038" s="15" t="s">
        <v>77</v>
      </c>
      <c r="Q7038" s="15" t="s">
        <v>597</v>
      </c>
      <c r="R7038" s="15" t="s">
        <v>65</v>
      </c>
      <c r="S7038" s="15" t="s">
        <v>93</v>
      </c>
      <c r="T7038" s="15" t="s">
        <v>598</v>
      </c>
      <c r="U7038" s="28">
        <v>952320.0</v>
      </c>
      <c r="V7038" s="15">
        <v>4.0</v>
      </c>
      <c r="W7038" s="31">
        <v>0.2</v>
      </c>
      <c r="X7038" s="28">
        <v>71424.0</v>
      </c>
    </row>
    <row r="7039" ht="15.75" customHeight="1">
      <c r="A7039" s="15">
        <v>6512.0</v>
      </c>
      <c r="B7039" s="15" t="s">
        <v>8750</v>
      </c>
      <c r="C7039" s="18">
        <v>42800.0</v>
      </c>
      <c r="D7039" s="18">
        <v>42804.0</v>
      </c>
      <c r="E7039" s="18">
        <f t="shared" si="1"/>
        <v>42804</v>
      </c>
      <c r="F7039" s="15" t="s">
        <v>55</v>
      </c>
      <c r="G7039" s="15" t="s">
        <v>5508</v>
      </c>
      <c r="H7039" s="15" t="s">
        <v>5509</v>
      </c>
      <c r="I7039" s="15" t="s">
        <v>76</v>
      </c>
      <c r="J7039" s="15" t="s">
        <v>60</v>
      </c>
      <c r="K7039" s="15" t="s">
        <v>28</v>
      </c>
      <c r="L7039" s="15" t="str">
        <f t="array" ref="L7039">_xlfn.XLOOKUP(M7039,reference_province_to_city!$A$2:$A$11,reference_province_to_city!$B$2:$B$11)</f>
        <v>Medan</v>
      </c>
      <c r="M7039" s="15" t="s">
        <v>11</v>
      </c>
      <c r="O7039" s="15">
        <f t="array" ref="O7039">_xlfn.XLOOKUP(M7039,reference_postal_code!$B$2:$B$11,reference_postal_code!$A$2:$A$11)</f>
        <v>20111</v>
      </c>
      <c r="P7039" s="15" t="s">
        <v>77</v>
      </c>
      <c r="Q7039" s="15" t="s">
        <v>2253</v>
      </c>
      <c r="R7039" s="15" t="s">
        <v>65</v>
      </c>
      <c r="S7039" s="15" t="s">
        <v>93</v>
      </c>
      <c r="T7039" s="15" t="s">
        <v>2254</v>
      </c>
      <c r="U7039" s="28">
        <v>358200.0</v>
      </c>
      <c r="V7039" s="15">
        <v>6.0</v>
      </c>
      <c r="W7039" s="31">
        <v>0.0</v>
      </c>
      <c r="X7039" s="28">
        <v>121788.0</v>
      </c>
    </row>
    <row r="7040" ht="15.75" customHeight="1">
      <c r="A7040" s="15">
        <v>9312.0</v>
      </c>
      <c r="B7040" s="15" t="s">
        <v>8753</v>
      </c>
      <c r="C7040" s="18">
        <v>42800.0</v>
      </c>
      <c r="D7040" s="18">
        <v>42806.0</v>
      </c>
      <c r="E7040" s="18">
        <f t="shared" si="1"/>
        <v>42806</v>
      </c>
      <c r="F7040" s="15" t="s">
        <v>55</v>
      </c>
      <c r="G7040" s="15" t="s">
        <v>6975</v>
      </c>
      <c r="H7040" s="15" t="s">
        <v>6976</v>
      </c>
      <c r="I7040" s="15" t="s">
        <v>59</v>
      </c>
      <c r="J7040" s="15" t="s">
        <v>60</v>
      </c>
      <c r="K7040" s="15" t="s">
        <v>17</v>
      </c>
      <c r="L7040" s="15" t="str">
        <f t="array" ref="L7040">_xlfn.XLOOKUP(M7040,reference_province_to_city!$A$2:$A$11,reference_province_to_city!$B$2:$B$11)</f>
        <v>Semarang</v>
      </c>
      <c r="M7040" s="15" t="s">
        <v>15</v>
      </c>
      <c r="N7040" s="15">
        <v>50111.0</v>
      </c>
      <c r="O7040" s="15">
        <f t="array" ref="O7040">_xlfn.XLOOKUP(M7040,reference_postal_code!$B$2:$B$11,reference_postal_code!$A$2:$A$11)</f>
        <v>50111</v>
      </c>
      <c r="P7040" s="15" t="s">
        <v>77</v>
      </c>
      <c r="Q7040" s="15" t="s">
        <v>5877</v>
      </c>
      <c r="R7040" s="15" t="s">
        <v>65</v>
      </c>
      <c r="S7040" s="15" t="s">
        <v>79</v>
      </c>
      <c r="T7040" s="15" t="s">
        <v>5878</v>
      </c>
      <c r="U7040" s="28">
        <v>73920.0</v>
      </c>
      <c r="V7040" s="15">
        <v>2.0</v>
      </c>
      <c r="W7040" s="31">
        <v>0.2</v>
      </c>
      <c r="X7040" s="28">
        <v>25872.0</v>
      </c>
    </row>
    <row r="7041" ht="15.75" customHeight="1">
      <c r="A7041" s="15">
        <v>6515.0</v>
      </c>
      <c r="B7041" s="15" t="s">
        <v>8750</v>
      </c>
      <c r="C7041" s="18">
        <v>42800.0</v>
      </c>
      <c r="D7041" s="18">
        <v>42804.0</v>
      </c>
      <c r="E7041" s="18">
        <f t="shared" si="1"/>
        <v>42804</v>
      </c>
      <c r="F7041" s="15" t="s">
        <v>55</v>
      </c>
      <c r="G7041" s="15" t="s">
        <v>5508</v>
      </c>
      <c r="H7041" s="15" t="s">
        <v>5509</v>
      </c>
      <c r="I7041" s="15" t="s">
        <v>76</v>
      </c>
      <c r="J7041" s="15" t="s">
        <v>60</v>
      </c>
      <c r="L7041" s="15" t="str">
        <f t="array" ref="L7041">_xlfn.XLOOKUP(M7041,reference_province_to_city!$A$2:$A$11,reference_province_to_city!$B$2:$B$11)</f>
        <v>Medan</v>
      </c>
      <c r="M7041" s="15" t="s">
        <v>11</v>
      </c>
      <c r="N7041" s="15">
        <v>20111.0</v>
      </c>
      <c r="O7041" s="15">
        <f t="array" ref="O7041">_xlfn.XLOOKUP(M7041,reference_postal_code!$B$2:$B$11,reference_postal_code!$A$2:$A$11)</f>
        <v>20111</v>
      </c>
      <c r="P7041" s="15" t="s">
        <v>77</v>
      </c>
      <c r="Q7041" s="15" t="s">
        <v>3706</v>
      </c>
      <c r="R7041" s="15" t="s">
        <v>110</v>
      </c>
      <c r="S7041" s="15" t="s">
        <v>111</v>
      </c>
      <c r="T7041" s="15" t="s">
        <v>3707</v>
      </c>
      <c r="U7041" s="28">
        <v>3095760.0</v>
      </c>
      <c r="V7041" s="15">
        <v>2.0</v>
      </c>
      <c r="W7041" s="31">
        <v>0.2</v>
      </c>
      <c r="X7041" s="28">
        <v>348273.0</v>
      </c>
    </row>
    <row r="7042" ht="15.75" customHeight="1">
      <c r="A7042" s="15">
        <v>6514.0</v>
      </c>
      <c r="B7042" s="15" t="s">
        <v>8750</v>
      </c>
      <c r="C7042" s="18">
        <v>42800.0</v>
      </c>
      <c r="D7042" s="18">
        <v>42804.0</v>
      </c>
      <c r="E7042" s="18">
        <f t="shared" si="1"/>
        <v>42804</v>
      </c>
      <c r="F7042" s="15" t="s">
        <v>55</v>
      </c>
      <c r="G7042" s="15" t="s">
        <v>5508</v>
      </c>
      <c r="H7042" s="15" t="s">
        <v>5509</v>
      </c>
      <c r="I7042" s="15" t="s">
        <v>76</v>
      </c>
      <c r="J7042" s="15" t="s">
        <v>60</v>
      </c>
      <c r="K7042" s="15" t="s">
        <v>28</v>
      </c>
      <c r="L7042" s="15" t="str">
        <f t="array" ref="L7042">_xlfn.XLOOKUP(M7042,reference_province_to_city!$A$2:$A$11,reference_province_to_city!$B$2:$B$11)</f>
        <v>Medan</v>
      </c>
      <c r="M7042" s="15" t="s">
        <v>11</v>
      </c>
      <c r="N7042" s="15">
        <v>20111.0</v>
      </c>
      <c r="O7042" s="15">
        <f t="array" ref="O7042">_xlfn.XLOOKUP(M7042,reference_postal_code!$B$2:$B$11,reference_postal_code!$A$2:$A$11)</f>
        <v>20111</v>
      </c>
      <c r="P7042" s="15" t="s">
        <v>77</v>
      </c>
      <c r="Q7042" s="15" t="s">
        <v>3946</v>
      </c>
      <c r="R7042" s="15" t="s">
        <v>65</v>
      </c>
      <c r="S7042" s="15" t="s">
        <v>66</v>
      </c>
      <c r="T7042" s="15" t="s">
        <v>3947</v>
      </c>
      <c r="U7042" s="28">
        <v>4303950.0</v>
      </c>
      <c r="V7042" s="15">
        <v>7.0</v>
      </c>
      <c r="W7042" s="31">
        <v>0.0</v>
      </c>
      <c r="X7042" s="28">
        <v>2108936.0</v>
      </c>
    </row>
    <row r="7043" ht="15.75" customHeight="1">
      <c r="A7043" s="15">
        <v>4903.0</v>
      </c>
      <c r="B7043" s="15" t="s">
        <v>8754</v>
      </c>
      <c r="C7043" s="18">
        <v>42801.0</v>
      </c>
      <c r="D7043" s="18">
        <v>42806.0</v>
      </c>
      <c r="E7043" s="18">
        <f t="shared" si="1"/>
        <v>42806</v>
      </c>
      <c r="F7043" s="15" t="s">
        <v>55</v>
      </c>
      <c r="G7043" s="15" t="s">
        <v>3791</v>
      </c>
      <c r="H7043" s="15" t="s">
        <v>3792</v>
      </c>
      <c r="I7043" s="15" t="s">
        <v>59</v>
      </c>
      <c r="J7043" s="15" t="s">
        <v>60</v>
      </c>
      <c r="K7043" s="15" t="s">
        <v>29</v>
      </c>
      <c r="L7043" s="15" t="str">
        <f t="array" ref="L7043">_xlfn.XLOOKUP(M7043,reference_province_to_city!$A$2:$A$11,reference_province_to_city!$B$2:$B$11)</f>
        <v>Palembang</v>
      </c>
      <c r="M7043" s="15" t="s">
        <v>13</v>
      </c>
      <c r="N7043" s="15">
        <v>30111.0</v>
      </c>
      <c r="O7043" s="15">
        <f t="array" ref="O7043">_xlfn.XLOOKUP(M7043,reference_postal_code!$B$2:$B$11,reference_postal_code!$A$2:$A$11)</f>
        <v>30111</v>
      </c>
      <c r="P7043" s="15" t="s">
        <v>77</v>
      </c>
      <c r="Q7043" s="15" t="s">
        <v>4108</v>
      </c>
      <c r="R7043" s="15" t="s">
        <v>65</v>
      </c>
      <c r="S7043" s="15" t="s">
        <v>83</v>
      </c>
      <c r="T7043" s="15" t="s">
        <v>4109</v>
      </c>
      <c r="U7043" s="28">
        <v>388800.0</v>
      </c>
      <c r="V7043" s="15">
        <v>6.0</v>
      </c>
      <c r="W7043" s="31">
        <v>0.2</v>
      </c>
      <c r="X7043" s="28">
        <v>136080.0</v>
      </c>
    </row>
    <row r="7044" ht="15.75" customHeight="1">
      <c r="A7044" s="15">
        <v>4904.0</v>
      </c>
      <c r="B7044" s="15" t="s">
        <v>8754</v>
      </c>
      <c r="C7044" s="18">
        <v>42801.0</v>
      </c>
      <c r="D7044" s="18">
        <v>42806.0</v>
      </c>
      <c r="E7044" s="18">
        <f t="shared" si="1"/>
        <v>42806</v>
      </c>
      <c r="F7044" s="15" t="s">
        <v>55</v>
      </c>
      <c r="G7044" s="15" t="s">
        <v>3791</v>
      </c>
      <c r="H7044" s="15" t="s">
        <v>3792</v>
      </c>
      <c r="I7044" s="15" t="s">
        <v>59</v>
      </c>
      <c r="J7044" s="15" t="s">
        <v>60</v>
      </c>
      <c r="K7044" s="15" t="s">
        <v>29</v>
      </c>
      <c r="L7044" s="15" t="str">
        <f t="array" ref="L7044">_xlfn.XLOOKUP(M7044,reference_province_to_city!$A$2:$A$11,reference_province_to_city!$B$2:$B$11)</f>
        <v>Palembang</v>
      </c>
      <c r="M7044" s="15" t="s">
        <v>13</v>
      </c>
      <c r="N7044" s="15">
        <v>30111.0</v>
      </c>
      <c r="O7044" s="15">
        <f t="array" ref="O7044">_xlfn.XLOOKUP(M7044,reference_postal_code!$B$2:$B$11,reference_postal_code!$A$2:$A$11)</f>
        <v>30111</v>
      </c>
      <c r="P7044" s="15" t="s">
        <v>77</v>
      </c>
      <c r="Q7044" s="15" t="s">
        <v>3648</v>
      </c>
      <c r="R7044" s="15" t="s">
        <v>65</v>
      </c>
      <c r="S7044" s="15" t="s">
        <v>79</v>
      </c>
      <c r="T7044" s="15" t="s">
        <v>3649</v>
      </c>
      <c r="U7044" s="28">
        <v>1373850.0</v>
      </c>
      <c r="V7044" s="15">
        <v>3.0</v>
      </c>
      <c r="W7044" s="31">
        <v>0.0</v>
      </c>
      <c r="X7044" s="28">
        <v>631971.0</v>
      </c>
    </row>
    <row r="7045" ht="15.75" customHeight="1">
      <c r="A7045" s="15">
        <v>1372.0</v>
      </c>
      <c r="B7045" s="15" t="s">
        <v>8755</v>
      </c>
      <c r="C7045" s="18">
        <v>42801.0</v>
      </c>
      <c r="D7045" s="18">
        <v>42806.0</v>
      </c>
      <c r="E7045" s="18">
        <f t="shared" si="1"/>
        <v>42806</v>
      </c>
      <c r="F7045" s="15" t="s">
        <v>55</v>
      </c>
      <c r="G7045" s="15" t="s">
        <v>4674</v>
      </c>
      <c r="H7045" s="15" t="s">
        <v>4675</v>
      </c>
      <c r="I7045" s="15" t="s">
        <v>76</v>
      </c>
      <c r="J7045" s="15" t="s">
        <v>60</v>
      </c>
      <c r="K7045" s="15" t="s">
        <v>10</v>
      </c>
      <c r="L7045" s="15" t="str">
        <f t="array" ref="L7045">_xlfn.XLOOKUP(M7045,reference_province_to_city!$A$2:$A$11,reference_province_to_city!$B$2:$B$11)</f>
        <v>Jakarta</v>
      </c>
      <c r="M7045" s="15" t="s">
        <v>7</v>
      </c>
      <c r="N7045" s="15">
        <v>10110.0</v>
      </c>
      <c r="O7045" s="15">
        <f t="array" ref="O7045">_xlfn.XLOOKUP(M7045,reference_postal_code!$B$2:$B$11,reference_postal_code!$A$2:$A$11)</f>
        <v>10110</v>
      </c>
      <c r="P7045" s="15" t="s">
        <v>117</v>
      </c>
      <c r="Q7045" s="15" t="s">
        <v>2545</v>
      </c>
      <c r="R7045" s="15" t="s">
        <v>110</v>
      </c>
      <c r="S7045" s="15" t="s">
        <v>149</v>
      </c>
      <c r="T7045" s="15" t="s">
        <v>2546</v>
      </c>
      <c r="U7045" s="28">
        <v>736200.0</v>
      </c>
      <c r="V7045" s="15">
        <v>3.0</v>
      </c>
      <c r="W7045" s="31">
        <v>0.0</v>
      </c>
      <c r="X7045" s="28">
        <v>73620.0</v>
      </c>
    </row>
    <row r="7046" ht="15.75" customHeight="1">
      <c r="A7046" s="15">
        <v>360.0</v>
      </c>
      <c r="B7046" s="15" t="s">
        <v>8756</v>
      </c>
      <c r="C7046" s="18">
        <v>42802.0</v>
      </c>
      <c r="D7046" s="18">
        <v>42805.0</v>
      </c>
      <c r="E7046" s="18">
        <f t="shared" si="1"/>
        <v>42805</v>
      </c>
      <c r="F7046" s="15" t="s">
        <v>125</v>
      </c>
      <c r="G7046" s="15" t="s">
        <v>5684</v>
      </c>
      <c r="H7046" s="15" t="s">
        <v>5685</v>
      </c>
      <c r="I7046" s="15" t="s">
        <v>128</v>
      </c>
      <c r="J7046" s="15" t="s">
        <v>60</v>
      </c>
      <c r="K7046" s="15" t="s">
        <v>17</v>
      </c>
      <c r="L7046" s="15" t="str">
        <f t="array" ref="L7046">_xlfn.XLOOKUP(M7046,reference_province_to_city!$A$2:$A$11,reference_province_to_city!$B$2:$B$11)</f>
        <v>Semarang</v>
      </c>
      <c r="M7046" s="15" t="s">
        <v>15</v>
      </c>
      <c r="N7046" s="15">
        <v>50111.0</v>
      </c>
      <c r="O7046" s="15">
        <f t="array" ref="O7046">_xlfn.XLOOKUP(M7046,reference_postal_code!$B$2:$B$11,reference_postal_code!$A$2:$A$11)</f>
        <v>50111</v>
      </c>
      <c r="P7046" s="15" t="s">
        <v>77</v>
      </c>
      <c r="Q7046" s="15" t="s">
        <v>8757</v>
      </c>
      <c r="R7046" s="15" t="s">
        <v>65</v>
      </c>
      <c r="S7046" s="15" t="s">
        <v>222</v>
      </c>
      <c r="T7046" s="15" t="s">
        <v>8758</v>
      </c>
      <c r="U7046" s="28">
        <v>9717600.0</v>
      </c>
      <c r="V7046" s="15">
        <v>8.0</v>
      </c>
      <c r="W7046" s="31">
        <v>0.0</v>
      </c>
      <c r="X7046" s="28">
        <v>2526576.0</v>
      </c>
    </row>
    <row r="7047" ht="15.75" customHeight="1">
      <c r="A7047" s="15">
        <v>361.0</v>
      </c>
      <c r="B7047" s="15" t="s">
        <v>8756</v>
      </c>
      <c r="C7047" s="18">
        <v>42802.0</v>
      </c>
      <c r="D7047" s="18"/>
      <c r="E7047" s="18">
        <f t="shared" si="1"/>
        <v>42805</v>
      </c>
      <c r="F7047" s="15" t="s">
        <v>125</v>
      </c>
      <c r="G7047" s="15" t="s">
        <v>5684</v>
      </c>
      <c r="H7047" s="15" t="s">
        <v>5685</v>
      </c>
      <c r="I7047" s="15" t="s">
        <v>128</v>
      </c>
      <c r="J7047" s="15" t="s">
        <v>60</v>
      </c>
      <c r="K7047" s="15" t="s">
        <v>17</v>
      </c>
      <c r="L7047" s="15" t="str">
        <f t="array" ref="L7047">_xlfn.XLOOKUP(M7047,reference_province_to_city!$A$2:$A$11,reference_province_to_city!$B$2:$B$11)</f>
        <v>Semarang</v>
      </c>
      <c r="M7047" s="15" t="s">
        <v>15</v>
      </c>
      <c r="N7047" s="15">
        <v>50111.0</v>
      </c>
      <c r="O7047" s="15">
        <f t="array" ref="O7047">_xlfn.XLOOKUP(M7047,reference_postal_code!$B$2:$B$11,reference_postal_code!$A$2:$A$11)</f>
        <v>50111</v>
      </c>
      <c r="P7047" s="15" t="s">
        <v>77</v>
      </c>
      <c r="Q7047" s="15" t="s">
        <v>4234</v>
      </c>
      <c r="R7047" s="15" t="s">
        <v>65</v>
      </c>
      <c r="S7047" s="15" t="s">
        <v>79</v>
      </c>
      <c r="T7047" s="15" t="s">
        <v>4235</v>
      </c>
      <c r="U7047" s="28">
        <v>310500.0</v>
      </c>
      <c r="V7047" s="15">
        <v>2.0</v>
      </c>
      <c r="W7047" s="31">
        <v>0.0</v>
      </c>
      <c r="X7047" s="28">
        <v>149040.0</v>
      </c>
    </row>
    <row r="7048" ht="15.75" customHeight="1">
      <c r="A7048" s="15">
        <v>4884.0</v>
      </c>
      <c r="B7048" s="15" t="s">
        <v>8759</v>
      </c>
      <c r="C7048" s="18">
        <v>42802.0</v>
      </c>
      <c r="D7048" s="18">
        <v>42809.0</v>
      </c>
      <c r="E7048" s="18">
        <f t="shared" si="1"/>
        <v>42809</v>
      </c>
      <c r="F7048" s="15" t="s">
        <v>55</v>
      </c>
      <c r="G7048" s="15" t="s">
        <v>4271</v>
      </c>
      <c r="H7048" s="15" t="s">
        <v>4272</v>
      </c>
      <c r="I7048" s="15" t="s">
        <v>59</v>
      </c>
      <c r="J7048" s="15" t="s">
        <v>60</v>
      </c>
      <c r="K7048" s="15" t="s">
        <v>26</v>
      </c>
      <c r="L7048" s="15" t="str">
        <f t="array" ref="L7048">_xlfn.XLOOKUP(M7048,reference_province_to_city!$A$2:$A$11,reference_province_to_city!$B$2:$B$11)</f>
        <v>Denpasar</v>
      </c>
      <c r="M7048" s="15" t="s">
        <v>24</v>
      </c>
      <c r="N7048" s="15">
        <v>80231.0</v>
      </c>
      <c r="O7048" s="15">
        <f t="array" ref="O7048">_xlfn.XLOOKUP(M7048,reference_postal_code!$B$2:$B$11,reference_postal_code!$A$2:$A$11)</f>
        <v>80231</v>
      </c>
      <c r="P7048" s="15" t="s">
        <v>63</v>
      </c>
      <c r="Q7048" s="15" t="s">
        <v>1718</v>
      </c>
      <c r="R7048" s="15" t="s">
        <v>65</v>
      </c>
      <c r="S7048" s="15" t="s">
        <v>83</v>
      </c>
      <c r="T7048" s="15" t="s">
        <v>1719</v>
      </c>
      <c r="U7048" s="28">
        <v>2568000.0</v>
      </c>
      <c r="V7048" s="15">
        <v>5.0</v>
      </c>
      <c r="W7048" s="31">
        <v>0.2</v>
      </c>
      <c r="X7048" s="28">
        <v>963000.0</v>
      </c>
    </row>
    <row r="7049" ht="15.75" customHeight="1">
      <c r="A7049" s="15">
        <v>4885.0</v>
      </c>
      <c r="B7049" s="15" t="s">
        <v>8759</v>
      </c>
      <c r="C7049" s="18">
        <v>42802.0</v>
      </c>
      <c r="D7049" s="18">
        <v>42809.0</v>
      </c>
      <c r="E7049" s="18">
        <f t="shared" si="1"/>
        <v>42809</v>
      </c>
      <c r="F7049" s="15" t="s">
        <v>55</v>
      </c>
      <c r="G7049" s="15" t="s">
        <v>4271</v>
      </c>
      <c r="H7049" s="15" t="s">
        <v>4272</v>
      </c>
      <c r="I7049" s="15" t="s">
        <v>59</v>
      </c>
      <c r="J7049" s="15" t="s">
        <v>60</v>
      </c>
      <c r="K7049" s="15" t="s">
        <v>26</v>
      </c>
      <c r="L7049" s="15" t="str">
        <f t="array" ref="L7049">_xlfn.XLOOKUP(M7049,reference_province_to_city!$A$2:$A$11,reference_province_to_city!$B$2:$B$11)</f>
        <v>Denpasar</v>
      </c>
      <c r="M7049" s="15" t="s">
        <v>24</v>
      </c>
      <c r="N7049" s="15">
        <v>80231.0</v>
      </c>
      <c r="O7049" s="15">
        <f t="array" ref="O7049">_xlfn.XLOOKUP(M7049,reference_postal_code!$B$2:$B$11,reference_postal_code!$A$2:$A$11)</f>
        <v>80231</v>
      </c>
      <c r="P7049" s="15" t="s">
        <v>63</v>
      </c>
      <c r="Q7049" s="15" t="s">
        <v>6046</v>
      </c>
      <c r="R7049" s="15" t="s">
        <v>65</v>
      </c>
      <c r="S7049" s="15" t="s">
        <v>93</v>
      </c>
      <c r="T7049" s="15" t="s">
        <v>6047</v>
      </c>
      <c r="U7049" s="28">
        <v>50400.0</v>
      </c>
      <c r="V7049" s="15">
        <v>2.0</v>
      </c>
      <c r="W7049" s="31">
        <v>0.0</v>
      </c>
      <c r="X7049" s="28">
        <v>13104.0</v>
      </c>
    </row>
    <row r="7050" ht="15.75" customHeight="1">
      <c r="A7050" s="15">
        <v>8540.0</v>
      </c>
      <c r="B7050" s="15" t="s">
        <v>8760</v>
      </c>
      <c r="C7050" s="18">
        <v>42803.0</v>
      </c>
      <c r="D7050" s="18">
        <v>42807.0</v>
      </c>
      <c r="E7050" s="18">
        <f t="shared" si="1"/>
        <v>42807</v>
      </c>
      <c r="F7050" s="15" t="s">
        <v>55</v>
      </c>
      <c r="G7050" s="15" t="s">
        <v>2808</v>
      </c>
      <c r="H7050" s="15" t="s">
        <v>2809</v>
      </c>
      <c r="I7050" s="15" t="s">
        <v>59</v>
      </c>
      <c r="J7050" s="15" t="s">
        <v>60</v>
      </c>
      <c r="K7050" s="15" t="s">
        <v>14</v>
      </c>
      <c r="L7050" s="15" t="str">
        <f t="array" ref="L7050">_xlfn.XLOOKUP(M7050,reference_province_to_city!$A$2:$A$11,reference_province_to_city!$B$2:$B$11)</f>
        <v>Bandung</v>
      </c>
      <c r="M7050" s="15" t="s">
        <v>12</v>
      </c>
      <c r="N7050" s="15">
        <v>40111.0</v>
      </c>
      <c r="O7050" s="15">
        <f t="array" ref="O7050">_xlfn.XLOOKUP(M7050,reference_postal_code!$B$2:$B$11,reference_postal_code!$A$2:$A$11)</f>
        <v>40111</v>
      </c>
      <c r="P7050" s="15" t="s">
        <v>117</v>
      </c>
      <c r="Q7050" s="15" t="s">
        <v>5980</v>
      </c>
      <c r="R7050" s="15" t="s">
        <v>110</v>
      </c>
      <c r="S7050" s="15" t="s">
        <v>1391</v>
      </c>
      <c r="T7050" s="15" t="s">
        <v>5981</v>
      </c>
      <c r="U7050" s="28">
        <v>7199760.0</v>
      </c>
      <c r="V7050" s="15">
        <v>2.0</v>
      </c>
      <c r="W7050" s="31">
        <v>0.2</v>
      </c>
      <c r="X7050" s="28">
        <v>899970.0</v>
      </c>
    </row>
    <row r="7051" ht="15.75" customHeight="1">
      <c r="A7051" s="15">
        <v>8541.0</v>
      </c>
      <c r="B7051" s="15" t="s">
        <v>8760</v>
      </c>
      <c r="C7051" s="18">
        <v>42803.0</v>
      </c>
      <c r="D7051" s="18">
        <v>42807.0</v>
      </c>
      <c r="E7051" s="18">
        <f t="shared" si="1"/>
        <v>42807</v>
      </c>
      <c r="F7051" s="15" t="s">
        <v>55</v>
      </c>
      <c r="G7051" s="15" t="s">
        <v>2808</v>
      </c>
      <c r="H7051" s="15" t="s">
        <v>2809</v>
      </c>
      <c r="I7051" s="15" t="s">
        <v>59</v>
      </c>
      <c r="J7051" s="15" t="s">
        <v>60</v>
      </c>
      <c r="K7051" s="15" t="s">
        <v>14</v>
      </c>
      <c r="L7051" s="15" t="str">
        <f t="array" ref="L7051">_xlfn.XLOOKUP(M7051,reference_province_to_city!$A$2:$A$11,reference_province_to_city!$B$2:$B$11)</f>
        <v>Bandung</v>
      </c>
      <c r="M7051" s="15" t="s">
        <v>12</v>
      </c>
      <c r="N7051" s="15">
        <v>40111.0</v>
      </c>
      <c r="O7051" s="15">
        <f t="array" ref="O7051">_xlfn.XLOOKUP(M7051,reference_postal_code!$B$2:$B$11,reference_postal_code!$A$2:$A$11)</f>
        <v>40111</v>
      </c>
      <c r="P7051" s="15" t="s">
        <v>117</v>
      </c>
      <c r="Q7051" s="15" t="s">
        <v>1883</v>
      </c>
      <c r="R7051" s="15" t="s">
        <v>65</v>
      </c>
      <c r="S7051" s="15" t="s">
        <v>83</v>
      </c>
      <c r="T7051" s="15" t="s">
        <v>1884</v>
      </c>
      <c r="U7051" s="28">
        <v>462600.0</v>
      </c>
      <c r="V7051" s="15">
        <v>5.0</v>
      </c>
      <c r="W7051" s="31">
        <v>0.2</v>
      </c>
      <c r="X7051" s="28">
        <v>144562.0</v>
      </c>
    </row>
    <row r="7052" ht="15.75" customHeight="1">
      <c r="A7052" s="15">
        <v>1926.0</v>
      </c>
      <c r="B7052" s="15" t="s">
        <v>8761</v>
      </c>
      <c r="C7052" s="18">
        <v>42803.0</v>
      </c>
      <c r="D7052" s="18">
        <v>42807.0</v>
      </c>
      <c r="E7052" s="18">
        <f t="shared" si="1"/>
        <v>42807</v>
      </c>
      <c r="F7052" s="15" t="s">
        <v>55</v>
      </c>
      <c r="G7052" s="15" t="s">
        <v>7289</v>
      </c>
      <c r="H7052" s="15" t="s">
        <v>7290</v>
      </c>
      <c r="I7052" s="15" t="s">
        <v>128</v>
      </c>
      <c r="J7052" s="15" t="s">
        <v>60</v>
      </c>
      <c r="K7052" s="15" t="s">
        <v>22</v>
      </c>
      <c r="L7052" s="15" t="str">
        <f t="array" ref="L7052">_xlfn.XLOOKUP(M7052,reference_province_to_city!$A$2:$A$11,reference_province_to_city!$B$2:$B$11)</f>
        <v>Surabaya</v>
      </c>
      <c r="M7052" s="15" t="s">
        <v>20</v>
      </c>
      <c r="N7052" s="15">
        <v>60231.0</v>
      </c>
      <c r="O7052" s="15">
        <f t="array" ref="O7052">_xlfn.XLOOKUP(M7052,reference_postal_code!$B$2:$B$11,reference_postal_code!$A$2:$A$11)</f>
        <v>60231</v>
      </c>
      <c r="P7052" s="15" t="s">
        <v>166</v>
      </c>
      <c r="Q7052" s="15" t="s">
        <v>1158</v>
      </c>
      <c r="R7052" s="15" t="s">
        <v>110</v>
      </c>
      <c r="S7052" s="15" t="s">
        <v>149</v>
      </c>
      <c r="T7052" s="15" t="s">
        <v>1159</v>
      </c>
      <c r="U7052" s="28">
        <v>2999700.0</v>
      </c>
      <c r="V7052" s="15">
        <v>2.0</v>
      </c>
      <c r="W7052" s="31">
        <v>0.0</v>
      </c>
      <c r="X7052" s="28">
        <v>1049895.0</v>
      </c>
    </row>
    <row r="7053" ht="15.75" customHeight="1">
      <c r="A7053" s="15">
        <v>4997.0</v>
      </c>
      <c r="B7053" s="15" t="s">
        <v>8762</v>
      </c>
      <c r="C7053" s="18">
        <v>42804.0</v>
      </c>
      <c r="D7053" s="18">
        <v>42809.0</v>
      </c>
      <c r="E7053" s="18">
        <f t="shared" si="1"/>
        <v>42809</v>
      </c>
      <c r="F7053" s="15" t="s">
        <v>55</v>
      </c>
      <c r="G7053" s="15" t="s">
        <v>4782</v>
      </c>
      <c r="H7053" s="15" t="s">
        <v>4783</v>
      </c>
      <c r="I7053" s="15" t="s">
        <v>128</v>
      </c>
      <c r="J7053" s="15" t="s">
        <v>60</v>
      </c>
      <c r="K7053" s="15" t="s">
        <v>33</v>
      </c>
      <c r="L7053" s="15" t="str">
        <f t="array" ref="L7053">_xlfn.XLOOKUP(M7053,reference_province_to_city!$A$2:$A$11,reference_province_to_city!$B$2:$B$11)</f>
        <v>Makassar</v>
      </c>
      <c r="M7053" s="15" t="s">
        <v>25</v>
      </c>
      <c r="N7053" s="15">
        <v>90111.0</v>
      </c>
      <c r="O7053" s="15">
        <f t="array" ref="O7053">_xlfn.XLOOKUP(M7053,reference_postal_code!$B$2:$B$11,reference_postal_code!$A$2:$A$11)</f>
        <v>90111</v>
      </c>
      <c r="P7053" s="15" t="s">
        <v>63</v>
      </c>
      <c r="Q7053" s="15" t="s">
        <v>7314</v>
      </c>
      <c r="R7053" s="15" t="s">
        <v>65</v>
      </c>
      <c r="S7053" s="15" t="s">
        <v>222</v>
      </c>
      <c r="T7053" s="15" t="s">
        <v>7315</v>
      </c>
      <c r="U7053" s="28">
        <v>731760.0</v>
      </c>
      <c r="V7053" s="15">
        <v>1.0</v>
      </c>
      <c r="W7053" s="31">
        <v>0.2</v>
      </c>
      <c r="X7053" s="28">
        <v>54882.0</v>
      </c>
    </row>
    <row r="7054" ht="15.75" customHeight="1">
      <c r="A7054" s="15">
        <v>1257.0</v>
      </c>
      <c r="B7054" s="15" t="s">
        <v>8763</v>
      </c>
      <c r="C7054" s="18">
        <v>42804.0</v>
      </c>
      <c r="D7054" s="18">
        <v>42808.0</v>
      </c>
      <c r="E7054" s="18">
        <f t="shared" si="1"/>
        <v>42808</v>
      </c>
      <c r="F7054" s="15" t="s">
        <v>55</v>
      </c>
      <c r="G7054" s="15" t="s">
        <v>7788</v>
      </c>
      <c r="H7054" s="15" t="s">
        <v>7789</v>
      </c>
      <c r="I7054" s="15" t="s">
        <v>76</v>
      </c>
      <c r="J7054" s="15" t="s">
        <v>60</v>
      </c>
      <c r="L7054" s="15" t="str">
        <f t="array" ref="L7054">_xlfn.XLOOKUP(M7054,reference_province_to_city!$A$2:$A$11,reference_province_to_city!$B$2:$B$11)</f>
        <v>Makassar</v>
      </c>
      <c r="M7054" s="15" t="s">
        <v>25</v>
      </c>
      <c r="N7054" s="15">
        <v>90111.0</v>
      </c>
      <c r="O7054" s="15">
        <f t="array" ref="O7054">_xlfn.XLOOKUP(M7054,reference_postal_code!$B$2:$B$11,reference_postal_code!$A$2:$A$11)</f>
        <v>90111</v>
      </c>
      <c r="P7054" s="15" t="s">
        <v>63</v>
      </c>
      <c r="Q7054" s="15" t="s">
        <v>6023</v>
      </c>
      <c r="R7054" s="15" t="s">
        <v>106</v>
      </c>
      <c r="S7054" s="15" t="s">
        <v>139</v>
      </c>
      <c r="T7054" s="15" t="s">
        <v>6024</v>
      </c>
      <c r="U7054" s="28">
        <v>658080.0</v>
      </c>
      <c r="V7054" s="15">
        <v>2.0</v>
      </c>
      <c r="W7054" s="31">
        <v>0.2</v>
      </c>
      <c r="X7054" s="28">
        <v>172746.0</v>
      </c>
    </row>
    <row r="7055" ht="15.75" customHeight="1">
      <c r="A7055" s="15">
        <v>4998.0</v>
      </c>
      <c r="B7055" s="15" t="s">
        <v>8762</v>
      </c>
      <c r="C7055" s="18">
        <v>42804.0</v>
      </c>
      <c r="D7055" s="18">
        <v>42809.0</v>
      </c>
      <c r="E7055" s="18">
        <f t="shared" si="1"/>
        <v>42809</v>
      </c>
      <c r="F7055" s="15" t="s">
        <v>55</v>
      </c>
      <c r="G7055" s="15" t="s">
        <v>4782</v>
      </c>
      <c r="H7055" s="15" t="s">
        <v>4783</v>
      </c>
      <c r="I7055" s="15" t="s">
        <v>128</v>
      </c>
      <c r="J7055" s="15" t="s">
        <v>60</v>
      </c>
      <c r="K7055" s="15" t="s">
        <v>33</v>
      </c>
      <c r="L7055" s="15" t="str">
        <f t="array" ref="L7055">_xlfn.XLOOKUP(M7055,reference_province_to_city!$A$2:$A$11,reference_province_to_city!$B$2:$B$11)</f>
        <v>Makassar</v>
      </c>
      <c r="M7055" s="15" t="s">
        <v>25</v>
      </c>
      <c r="N7055" s="15">
        <v>90111.0</v>
      </c>
      <c r="O7055" s="15">
        <f t="array" ref="O7055">_xlfn.XLOOKUP(M7055,reference_postal_code!$B$2:$B$11,reference_postal_code!$A$2:$A$11)</f>
        <v>90111</v>
      </c>
      <c r="P7055" s="15" t="s">
        <v>63</v>
      </c>
      <c r="Q7055" s="15" t="s">
        <v>5991</v>
      </c>
      <c r="R7055" s="15" t="s">
        <v>65</v>
      </c>
      <c r="S7055" s="15" t="s">
        <v>83</v>
      </c>
      <c r="T7055" s="15" t="s">
        <v>5992</v>
      </c>
      <c r="U7055" s="28">
        <v>196380.0</v>
      </c>
      <c r="V7055" s="15">
        <v>4.0</v>
      </c>
      <c r="W7055" s="31">
        <v>0.7</v>
      </c>
      <c r="X7055" s="28">
        <v>-150558.0</v>
      </c>
    </row>
    <row r="7056" ht="15.75" customHeight="1">
      <c r="A7056" s="15">
        <v>8413.0</v>
      </c>
      <c r="B7056" s="15" t="s">
        <v>8764</v>
      </c>
      <c r="C7056" s="18">
        <v>42804.0</v>
      </c>
      <c r="D7056" s="18">
        <v>42808.0</v>
      </c>
      <c r="E7056" s="18">
        <f t="shared" si="1"/>
        <v>42808</v>
      </c>
      <c r="F7056" s="15" t="s">
        <v>55</v>
      </c>
      <c r="G7056" s="15" t="s">
        <v>3853</v>
      </c>
      <c r="H7056" s="15" t="s">
        <v>3854</v>
      </c>
      <c r="I7056" s="15" t="s">
        <v>59</v>
      </c>
      <c r="J7056" s="15" t="s">
        <v>60</v>
      </c>
      <c r="K7056" s="15" t="s">
        <v>31</v>
      </c>
      <c r="L7056" s="15" t="str">
        <f t="array" ref="L7056">_xlfn.XLOOKUP(M7056,reference_province_to_city!$A$2:$A$11,reference_province_to_city!$B$2:$B$11)</f>
        <v>Balikpapan</v>
      </c>
      <c r="M7056" s="15" t="s">
        <v>21</v>
      </c>
      <c r="N7056" s="15">
        <v>76114.0</v>
      </c>
      <c r="O7056" s="15">
        <f t="array" ref="O7056">_xlfn.XLOOKUP(M7056,reference_postal_code!$B$2:$B$11,reference_postal_code!$A$2:$A$11)</f>
        <v>76114</v>
      </c>
      <c r="P7056" s="15" t="s">
        <v>166</v>
      </c>
      <c r="Q7056" s="15" t="s">
        <v>1534</v>
      </c>
      <c r="R7056" s="15" t="s">
        <v>106</v>
      </c>
      <c r="S7056" s="15" t="s">
        <v>218</v>
      </c>
      <c r="T7056" s="15" t="s">
        <v>1535</v>
      </c>
      <c r="U7056" s="28">
        <v>1.400112E7</v>
      </c>
      <c r="V7056" s="15">
        <v>4.0</v>
      </c>
      <c r="W7056" s="31">
        <v>0.3</v>
      </c>
      <c r="X7056" s="28">
        <v>-2600208.0</v>
      </c>
    </row>
    <row r="7057" ht="15.75" customHeight="1">
      <c r="A7057" s="15">
        <v>4294.0</v>
      </c>
      <c r="B7057" s="15" t="s">
        <v>8765</v>
      </c>
      <c r="C7057" s="18">
        <v>42804.0</v>
      </c>
      <c r="D7057" s="18">
        <v>42810.0</v>
      </c>
      <c r="E7057" s="18">
        <f t="shared" si="1"/>
        <v>42810</v>
      </c>
      <c r="F7057" s="15" t="s">
        <v>55</v>
      </c>
      <c r="G7057" s="15" t="s">
        <v>1442</v>
      </c>
      <c r="H7057" s="15" t="s">
        <v>1443</v>
      </c>
      <c r="I7057" s="15" t="s">
        <v>59</v>
      </c>
      <c r="J7057" s="15" t="s">
        <v>60</v>
      </c>
      <c r="K7057" s="15" t="s">
        <v>22</v>
      </c>
      <c r="L7057" s="15" t="str">
        <f t="array" ref="L7057">_xlfn.XLOOKUP(M7057,reference_province_to_city!$A$2:$A$11,reference_province_to_city!$B$2:$B$11)</f>
        <v>Surabaya</v>
      </c>
      <c r="M7057" s="15" t="s">
        <v>20</v>
      </c>
      <c r="N7057" s="15">
        <v>60231.0</v>
      </c>
      <c r="O7057" s="15">
        <f t="array" ref="O7057">_xlfn.XLOOKUP(M7057,reference_postal_code!$B$2:$B$11,reference_postal_code!$A$2:$A$11)</f>
        <v>60231</v>
      </c>
      <c r="P7057" s="15" t="s">
        <v>166</v>
      </c>
      <c r="Q7057" s="15" t="s">
        <v>4091</v>
      </c>
      <c r="R7057" s="15" t="s">
        <v>110</v>
      </c>
      <c r="S7057" s="15" t="s">
        <v>111</v>
      </c>
      <c r="T7057" s="15" t="s">
        <v>4092</v>
      </c>
      <c r="U7057" s="28">
        <v>809730.0</v>
      </c>
      <c r="V7057" s="15">
        <v>3.0</v>
      </c>
      <c r="W7057" s="31">
        <v>0.4</v>
      </c>
      <c r="X7057" s="28">
        <v>-161946.0</v>
      </c>
    </row>
    <row r="7058" ht="15.75" customHeight="1">
      <c r="A7058" s="15">
        <v>1255.0</v>
      </c>
      <c r="B7058" s="15" t="s">
        <v>8763</v>
      </c>
      <c r="C7058" s="18">
        <v>42804.0</v>
      </c>
      <c r="D7058" s="18">
        <v>42808.0</v>
      </c>
      <c r="E7058" s="18">
        <f t="shared" si="1"/>
        <v>42808</v>
      </c>
      <c r="F7058" s="15" t="s">
        <v>55</v>
      </c>
      <c r="G7058" s="15" t="s">
        <v>7788</v>
      </c>
      <c r="H7058" s="15" t="s">
        <v>7789</v>
      </c>
      <c r="I7058" s="15" t="s">
        <v>76</v>
      </c>
      <c r="J7058" s="15" t="s">
        <v>60</v>
      </c>
      <c r="L7058" s="15" t="str">
        <f t="array" ref="L7058">_xlfn.XLOOKUP(M7058,reference_province_to_city!$A$2:$A$11,reference_province_to_city!$B$2:$B$11)</f>
        <v>Makassar</v>
      </c>
      <c r="M7058" s="15" t="s">
        <v>25</v>
      </c>
      <c r="N7058" s="15">
        <v>90111.0</v>
      </c>
      <c r="O7058" s="15">
        <f t="array" ref="O7058">_xlfn.XLOOKUP(M7058,reference_postal_code!$B$2:$B$11,reference_postal_code!$A$2:$A$11)</f>
        <v>90111</v>
      </c>
      <c r="P7058" s="15" t="s">
        <v>63</v>
      </c>
      <c r="Q7058" s="15" t="s">
        <v>2758</v>
      </c>
      <c r="R7058" s="15" t="s">
        <v>110</v>
      </c>
      <c r="S7058" s="15" t="s">
        <v>111</v>
      </c>
      <c r="T7058" s="15" t="s">
        <v>2759</v>
      </c>
      <c r="U7058" s="28">
        <v>538650.0</v>
      </c>
      <c r="V7058" s="15">
        <v>3.0</v>
      </c>
      <c r="W7058" s="31">
        <v>0.4</v>
      </c>
      <c r="X7058" s="28">
        <v>-125685.0</v>
      </c>
    </row>
    <row r="7059" ht="15.75" customHeight="1">
      <c r="A7059" s="15">
        <v>1256.0</v>
      </c>
      <c r="B7059" s="15" t="s">
        <v>8763</v>
      </c>
      <c r="C7059" s="18">
        <v>42804.0</v>
      </c>
      <c r="D7059" s="18">
        <v>42808.0</v>
      </c>
      <c r="E7059" s="18">
        <f t="shared" si="1"/>
        <v>42808</v>
      </c>
      <c r="F7059" s="15" t="s">
        <v>55</v>
      </c>
      <c r="G7059" s="15" t="s">
        <v>7788</v>
      </c>
      <c r="H7059" s="15" t="s">
        <v>7789</v>
      </c>
      <c r="I7059" s="15" t="s">
        <v>76</v>
      </c>
      <c r="J7059" s="15" t="s">
        <v>60</v>
      </c>
      <c r="K7059" s="15" t="s">
        <v>33</v>
      </c>
      <c r="L7059" s="15" t="str">
        <f t="array" ref="L7059">_xlfn.XLOOKUP(M7059,reference_province_to_city!$A$2:$A$11,reference_province_to_city!$B$2:$B$11)</f>
        <v>Makassar</v>
      </c>
      <c r="M7059" s="15" t="s">
        <v>25</v>
      </c>
      <c r="N7059" s="15">
        <v>90111.0</v>
      </c>
      <c r="O7059" s="15">
        <f t="array" ref="O7059">_xlfn.XLOOKUP(M7059,reference_postal_code!$B$2:$B$11,reference_postal_code!$A$2:$A$11)</f>
        <v>90111</v>
      </c>
      <c r="P7059" s="15" t="s">
        <v>63</v>
      </c>
      <c r="Q7059" s="15" t="s">
        <v>2341</v>
      </c>
      <c r="R7059" s="15" t="s">
        <v>106</v>
      </c>
      <c r="S7059" s="15" t="s">
        <v>139</v>
      </c>
      <c r="T7059" s="15" t="s">
        <v>2342</v>
      </c>
      <c r="U7059" s="28">
        <v>100440.0</v>
      </c>
      <c r="V7059" s="15">
        <v>1.0</v>
      </c>
      <c r="W7059" s="31">
        <v>0.2</v>
      </c>
      <c r="X7059" s="28">
        <v>7533.0</v>
      </c>
    </row>
    <row r="7060" ht="15.75" customHeight="1">
      <c r="A7060" s="15">
        <v>6689.0</v>
      </c>
      <c r="B7060" s="15" t="s">
        <v>8766</v>
      </c>
      <c r="C7060" s="18">
        <v>42804.0</v>
      </c>
      <c r="D7060" s="18">
        <v>42809.0</v>
      </c>
      <c r="E7060" s="18">
        <f t="shared" si="1"/>
        <v>42809</v>
      </c>
      <c r="F7060" s="15" t="s">
        <v>114</v>
      </c>
      <c r="G7060" s="15" t="s">
        <v>3984</v>
      </c>
      <c r="H7060" s="15" t="s">
        <v>3985</v>
      </c>
      <c r="I7060" s="15" t="s">
        <v>128</v>
      </c>
      <c r="J7060" s="15" t="s">
        <v>60</v>
      </c>
      <c r="K7060" s="15" t="s">
        <v>31</v>
      </c>
      <c r="L7060" s="15" t="str">
        <f t="array" ref="L7060">_xlfn.XLOOKUP(M7060,reference_province_to_city!$A$2:$A$11,reference_province_to_city!$B$2:$B$11)</f>
        <v>Balikpapan</v>
      </c>
      <c r="M7060" s="15" t="s">
        <v>21</v>
      </c>
      <c r="N7060" s="15">
        <v>76114.0</v>
      </c>
      <c r="O7060" s="15">
        <f t="array" ref="O7060">_xlfn.XLOOKUP(M7060,reference_postal_code!$B$2:$B$11,reference_postal_code!$A$2:$A$11)</f>
        <v>76114</v>
      </c>
      <c r="P7060" s="15" t="s">
        <v>166</v>
      </c>
      <c r="Q7060" s="15" t="s">
        <v>3728</v>
      </c>
      <c r="R7060" s="15" t="s">
        <v>110</v>
      </c>
      <c r="S7060" s="15" t="s">
        <v>149</v>
      </c>
      <c r="T7060" s="15" t="s">
        <v>3729</v>
      </c>
      <c r="U7060" s="28">
        <v>1679400.0</v>
      </c>
      <c r="V7060" s="15">
        <v>4.0</v>
      </c>
      <c r="W7060" s="31">
        <v>0.0</v>
      </c>
      <c r="X7060" s="28">
        <v>319086.0</v>
      </c>
    </row>
    <row r="7061" ht="15.75" customHeight="1">
      <c r="A7061" s="15">
        <v>1254.0</v>
      </c>
      <c r="B7061" s="15" t="s">
        <v>8763</v>
      </c>
      <c r="C7061" s="18">
        <v>42804.0</v>
      </c>
      <c r="D7061" s="18">
        <v>42808.0</v>
      </c>
      <c r="E7061" s="18">
        <f t="shared" si="1"/>
        <v>42808</v>
      </c>
      <c r="F7061" s="15" t="s">
        <v>55</v>
      </c>
      <c r="G7061" s="15" t="s">
        <v>7788</v>
      </c>
      <c r="H7061" s="15" t="s">
        <v>7789</v>
      </c>
      <c r="I7061" s="15" t="s">
        <v>76</v>
      </c>
      <c r="J7061" s="15" t="s">
        <v>60</v>
      </c>
      <c r="L7061" s="15" t="str">
        <f t="array" ref="L7061">_xlfn.XLOOKUP(M7061,reference_province_to_city!$A$2:$A$11,reference_province_to_city!$B$2:$B$11)</f>
        <v>Makassar</v>
      </c>
      <c r="M7061" s="15" t="s">
        <v>25</v>
      </c>
      <c r="N7061" s="15">
        <v>90111.0</v>
      </c>
      <c r="O7061" s="15">
        <f t="array" ref="O7061">_xlfn.XLOOKUP(M7061,reference_postal_code!$B$2:$B$11,reference_postal_code!$A$2:$A$11)</f>
        <v>90111</v>
      </c>
      <c r="P7061" s="15" t="s">
        <v>63</v>
      </c>
      <c r="Q7061" s="15" t="s">
        <v>6846</v>
      </c>
      <c r="R7061" s="15" t="s">
        <v>65</v>
      </c>
      <c r="S7061" s="15" t="s">
        <v>93</v>
      </c>
      <c r="T7061" s="15" t="s">
        <v>6847</v>
      </c>
      <c r="U7061" s="28">
        <v>78720.0</v>
      </c>
      <c r="V7061" s="15">
        <v>2.0</v>
      </c>
      <c r="W7061" s="31">
        <v>0.2</v>
      </c>
      <c r="X7061" s="28">
        <v>8856.0</v>
      </c>
    </row>
    <row r="7062" ht="15.75" customHeight="1">
      <c r="A7062" s="15">
        <v>7145.0</v>
      </c>
      <c r="B7062" s="15" t="s">
        <v>8767</v>
      </c>
      <c r="C7062" s="18">
        <v>42805.0</v>
      </c>
      <c r="D7062" s="18">
        <v>42810.0</v>
      </c>
      <c r="E7062" s="18">
        <f t="shared" si="1"/>
        <v>42810</v>
      </c>
      <c r="F7062" s="15" t="s">
        <v>55</v>
      </c>
      <c r="G7062" s="15" t="s">
        <v>1321</v>
      </c>
      <c r="H7062" s="15" t="s">
        <v>1322</v>
      </c>
      <c r="I7062" s="15" t="s">
        <v>76</v>
      </c>
      <c r="J7062" s="15" t="s">
        <v>60</v>
      </c>
      <c r="K7062" s="15" t="s">
        <v>22</v>
      </c>
      <c r="L7062" s="15" t="str">
        <f t="array" ref="L7062">_xlfn.XLOOKUP(M7062,reference_province_to_city!$A$2:$A$11,reference_province_to_city!$B$2:$B$11)</f>
        <v>Surabaya</v>
      </c>
      <c r="M7062" s="15" t="s">
        <v>20</v>
      </c>
      <c r="N7062" s="15">
        <v>60231.0</v>
      </c>
      <c r="O7062" s="15">
        <f t="array" ref="O7062">_xlfn.XLOOKUP(M7062,reference_postal_code!$B$2:$B$11,reference_postal_code!$A$2:$A$11)</f>
        <v>60231</v>
      </c>
      <c r="P7062" s="15" t="s">
        <v>166</v>
      </c>
      <c r="Q7062" s="15" t="s">
        <v>1095</v>
      </c>
      <c r="R7062" s="15" t="s">
        <v>65</v>
      </c>
      <c r="S7062" s="15" t="s">
        <v>83</v>
      </c>
      <c r="T7062" s="15" t="s">
        <v>1096</v>
      </c>
      <c r="U7062" s="28">
        <v>184410.0</v>
      </c>
      <c r="V7062" s="15">
        <v>1.0</v>
      </c>
      <c r="W7062" s="31">
        <v>0.7</v>
      </c>
      <c r="X7062" s="28">
        <v>-129087.0</v>
      </c>
    </row>
    <row r="7063" ht="15.75" customHeight="1">
      <c r="A7063" s="15">
        <v>7146.0</v>
      </c>
      <c r="B7063" s="15" t="s">
        <v>8767</v>
      </c>
      <c r="C7063" s="18">
        <v>42805.0</v>
      </c>
      <c r="D7063" s="18">
        <v>42810.0</v>
      </c>
      <c r="E7063" s="18">
        <f t="shared" si="1"/>
        <v>42810</v>
      </c>
      <c r="F7063" s="15" t="s">
        <v>55</v>
      </c>
      <c r="G7063" s="15" t="s">
        <v>1321</v>
      </c>
      <c r="H7063" s="15" t="s">
        <v>1322</v>
      </c>
      <c r="I7063" s="15" t="s">
        <v>76</v>
      </c>
      <c r="J7063" s="15" t="s">
        <v>60</v>
      </c>
      <c r="K7063" s="15" t="s">
        <v>22</v>
      </c>
      <c r="L7063" s="15" t="str">
        <f t="array" ref="L7063">_xlfn.XLOOKUP(M7063,reference_province_to_city!$A$2:$A$11,reference_province_to_city!$B$2:$B$11)</f>
        <v>Surabaya</v>
      </c>
      <c r="M7063" s="15" t="s">
        <v>20</v>
      </c>
      <c r="N7063" s="15">
        <v>60231.0</v>
      </c>
      <c r="O7063" s="15">
        <f t="array" ref="O7063">_xlfn.XLOOKUP(M7063,reference_postal_code!$B$2:$B$11,reference_postal_code!$A$2:$A$11)</f>
        <v>60231</v>
      </c>
      <c r="P7063" s="15" t="s">
        <v>166</v>
      </c>
      <c r="Q7063" s="15" t="s">
        <v>1807</v>
      </c>
      <c r="R7063" s="15" t="s">
        <v>106</v>
      </c>
      <c r="S7063" s="15" t="s">
        <v>218</v>
      </c>
      <c r="T7063" s="15" t="s">
        <v>1808</v>
      </c>
      <c r="U7063" s="28">
        <v>2321460.0</v>
      </c>
      <c r="V7063" s="15">
        <v>3.0</v>
      </c>
      <c r="W7063" s="31">
        <v>0.4</v>
      </c>
      <c r="X7063" s="28">
        <v>-696438.0</v>
      </c>
    </row>
    <row r="7064" ht="15.75" customHeight="1">
      <c r="A7064" s="15">
        <v>2994.0</v>
      </c>
      <c r="B7064" s="15" t="s">
        <v>8768</v>
      </c>
      <c r="C7064" s="18">
        <v>42805.0</v>
      </c>
      <c r="D7064" s="18"/>
      <c r="E7064" s="18">
        <f t="shared" si="1"/>
        <v>42808</v>
      </c>
      <c r="F7064" s="15" t="s">
        <v>55</v>
      </c>
      <c r="G7064" s="15" t="s">
        <v>5476</v>
      </c>
      <c r="H7064" s="15" t="s">
        <v>5477</v>
      </c>
      <c r="I7064" s="15" t="s">
        <v>59</v>
      </c>
      <c r="J7064" s="15" t="s">
        <v>60</v>
      </c>
      <c r="K7064" s="15" t="s">
        <v>26</v>
      </c>
      <c r="L7064" s="15" t="str">
        <f t="array" ref="L7064">_xlfn.XLOOKUP(M7064,reference_province_to_city!$A$2:$A$11,reference_province_to_city!$B$2:$B$11)</f>
        <v>Denpasar</v>
      </c>
      <c r="M7064" s="15" t="s">
        <v>24</v>
      </c>
      <c r="N7064" s="15">
        <v>80231.0</v>
      </c>
      <c r="O7064" s="15">
        <f t="array" ref="O7064">_xlfn.XLOOKUP(M7064,reference_postal_code!$B$2:$B$11,reference_postal_code!$A$2:$A$11)</f>
        <v>80231</v>
      </c>
      <c r="P7064" s="15" t="s">
        <v>63</v>
      </c>
      <c r="Q7064" s="15" t="s">
        <v>257</v>
      </c>
      <c r="R7064" s="15" t="s">
        <v>65</v>
      </c>
      <c r="S7064" s="15" t="s">
        <v>83</v>
      </c>
      <c r="T7064" s="15" t="s">
        <v>258</v>
      </c>
      <c r="U7064" s="28">
        <v>1.34388E7</v>
      </c>
      <c r="V7064" s="15">
        <v>4.0</v>
      </c>
      <c r="W7064" s="31">
        <v>0.0</v>
      </c>
      <c r="X7064" s="28">
        <v>6316236.0</v>
      </c>
    </row>
    <row r="7065" ht="15.75" customHeight="1">
      <c r="A7065" s="15">
        <v>8043.0</v>
      </c>
      <c r="B7065" s="15" t="s">
        <v>8769</v>
      </c>
      <c r="C7065" s="18">
        <v>42805.0</v>
      </c>
      <c r="D7065" s="18">
        <v>42809.0</v>
      </c>
      <c r="E7065" s="18">
        <f t="shared" si="1"/>
        <v>42809</v>
      </c>
      <c r="F7065" s="15" t="s">
        <v>55</v>
      </c>
      <c r="G7065" s="15" t="s">
        <v>2236</v>
      </c>
      <c r="H7065" s="15" t="s">
        <v>2237</v>
      </c>
      <c r="I7065" s="15" t="s">
        <v>76</v>
      </c>
      <c r="J7065" s="15" t="s">
        <v>60</v>
      </c>
      <c r="K7065" s="15" t="s">
        <v>14</v>
      </c>
      <c r="L7065" s="15" t="str">
        <f t="array" ref="L7065">_xlfn.XLOOKUP(M7065,reference_province_to_city!$A$2:$A$11,reference_province_to_city!$B$2:$B$11)</f>
        <v>Bandung</v>
      </c>
      <c r="M7065" s="15" t="s">
        <v>12</v>
      </c>
      <c r="N7065" s="15">
        <v>40111.0</v>
      </c>
      <c r="O7065" s="15">
        <f t="array" ref="O7065">_xlfn.XLOOKUP(M7065,reference_postal_code!$B$2:$B$11,reference_postal_code!$A$2:$A$11)</f>
        <v>40111</v>
      </c>
      <c r="P7065" s="15" t="s">
        <v>117</v>
      </c>
      <c r="Q7065" s="15" t="s">
        <v>4205</v>
      </c>
      <c r="R7065" s="15" t="s">
        <v>110</v>
      </c>
      <c r="S7065" s="15" t="s">
        <v>149</v>
      </c>
      <c r="T7065" s="15" t="s">
        <v>4206</v>
      </c>
      <c r="U7065" s="28">
        <v>958200.0</v>
      </c>
      <c r="V7065" s="15">
        <v>4.0</v>
      </c>
      <c r="W7065" s="31">
        <v>0.0</v>
      </c>
      <c r="X7065" s="28">
        <v>373698.0</v>
      </c>
    </row>
    <row r="7066" ht="15.75" customHeight="1">
      <c r="A7066" s="15">
        <v>7147.0</v>
      </c>
      <c r="B7066" s="15" t="s">
        <v>8767</v>
      </c>
      <c r="C7066" s="18">
        <v>42805.0</v>
      </c>
      <c r="D7066" s="18">
        <v>42810.0</v>
      </c>
      <c r="E7066" s="18">
        <f t="shared" si="1"/>
        <v>42810</v>
      </c>
      <c r="F7066" s="15" t="s">
        <v>55</v>
      </c>
      <c r="G7066" s="15" t="s">
        <v>1321</v>
      </c>
      <c r="H7066" s="15" t="s">
        <v>1322</v>
      </c>
      <c r="I7066" s="15" t="s">
        <v>76</v>
      </c>
      <c r="J7066" s="15" t="s">
        <v>60</v>
      </c>
      <c r="K7066" s="15" t="s">
        <v>22</v>
      </c>
      <c r="L7066" s="15" t="str">
        <f t="array" ref="L7066">_xlfn.XLOOKUP(M7066,reference_province_to_city!$A$2:$A$11,reference_province_to_city!$B$2:$B$11)</f>
        <v>Surabaya</v>
      </c>
      <c r="M7066" s="15" t="s">
        <v>20</v>
      </c>
      <c r="N7066" s="15">
        <v>60231.0</v>
      </c>
      <c r="O7066" s="15">
        <f t="array" ref="O7066">_xlfn.XLOOKUP(M7066,reference_postal_code!$B$2:$B$11,reference_postal_code!$A$2:$A$11)</f>
        <v>60231</v>
      </c>
      <c r="P7066" s="15" t="s">
        <v>166</v>
      </c>
      <c r="Q7066" s="15" t="s">
        <v>4573</v>
      </c>
      <c r="R7066" s="15" t="s">
        <v>65</v>
      </c>
      <c r="S7066" s="15" t="s">
        <v>87</v>
      </c>
      <c r="T7066" s="15" t="s">
        <v>4574</v>
      </c>
      <c r="U7066" s="28">
        <v>649200.0</v>
      </c>
      <c r="V7066" s="15">
        <v>1.0</v>
      </c>
      <c r="W7066" s="31">
        <v>0.2</v>
      </c>
      <c r="X7066" s="28">
        <v>48690.0</v>
      </c>
    </row>
    <row r="7067" ht="15.75" customHeight="1">
      <c r="A7067" s="15">
        <v>8044.0</v>
      </c>
      <c r="B7067" s="15" t="s">
        <v>8769</v>
      </c>
      <c r="C7067" s="18">
        <v>42805.0</v>
      </c>
      <c r="D7067" s="18">
        <v>42809.0</v>
      </c>
      <c r="E7067" s="18">
        <f t="shared" si="1"/>
        <v>42809</v>
      </c>
      <c r="F7067" s="15" t="s">
        <v>55</v>
      </c>
      <c r="G7067" s="15" t="s">
        <v>2236</v>
      </c>
      <c r="H7067" s="15" t="s">
        <v>2237</v>
      </c>
      <c r="I7067" s="15" t="s">
        <v>76</v>
      </c>
      <c r="J7067" s="15" t="s">
        <v>60</v>
      </c>
      <c r="K7067" s="15" t="s">
        <v>1132</v>
      </c>
      <c r="L7067" s="15" t="str">
        <f t="array" ref="L7067">_xlfn.XLOOKUP(M7067,reference_province_to_city!$A$2:$A$11,reference_province_to_city!$B$2:$B$11)</f>
        <v>Bandung</v>
      </c>
      <c r="M7067" s="15" t="s">
        <v>12</v>
      </c>
      <c r="N7067" s="15">
        <v>40111.0</v>
      </c>
      <c r="O7067" s="15">
        <f t="array" ref="O7067">_xlfn.XLOOKUP(M7067,reference_postal_code!$B$2:$B$11,reference_postal_code!$A$2:$A$11)</f>
        <v>40111</v>
      </c>
      <c r="P7067" s="15" t="s">
        <v>117</v>
      </c>
      <c r="Q7067" s="15" t="s">
        <v>7434</v>
      </c>
      <c r="R7067" s="15" t="s">
        <v>106</v>
      </c>
      <c r="S7067" s="15" t="s">
        <v>139</v>
      </c>
      <c r="T7067" s="15" t="s">
        <v>7435</v>
      </c>
      <c r="U7067" s="28">
        <v>400800.0</v>
      </c>
      <c r="V7067" s="15">
        <v>1.0</v>
      </c>
      <c r="W7067" s="31">
        <v>0.0</v>
      </c>
      <c r="X7067" s="28">
        <v>176352.0</v>
      </c>
    </row>
    <row r="7068" ht="15.75" customHeight="1">
      <c r="A7068" s="15">
        <v>7144.0</v>
      </c>
      <c r="B7068" s="15" t="s">
        <v>8767</v>
      </c>
      <c r="C7068" s="18">
        <v>42805.0</v>
      </c>
      <c r="D7068" s="18">
        <v>42810.0</v>
      </c>
      <c r="E7068" s="18">
        <f t="shared" si="1"/>
        <v>42810</v>
      </c>
      <c r="F7068" s="15" t="s">
        <v>55</v>
      </c>
      <c r="G7068" s="15" t="s">
        <v>1321</v>
      </c>
      <c r="H7068" s="15" t="s">
        <v>1322</v>
      </c>
      <c r="I7068" s="15" t="s">
        <v>76</v>
      </c>
      <c r="J7068" s="15" t="s">
        <v>60</v>
      </c>
      <c r="K7068" s="15" t="s">
        <v>22</v>
      </c>
      <c r="L7068" s="15" t="str">
        <f t="array" ref="L7068">_xlfn.XLOOKUP(M7068,reference_province_to_city!$A$2:$A$11,reference_province_to_city!$B$2:$B$11)</f>
        <v>Surabaya</v>
      </c>
      <c r="M7068" s="15" t="s">
        <v>20</v>
      </c>
      <c r="N7068" s="15">
        <v>60231.0</v>
      </c>
      <c r="O7068" s="15">
        <f t="array" ref="O7068">_xlfn.XLOOKUP(M7068,reference_postal_code!$B$2:$B$11,reference_postal_code!$A$2:$A$11)</f>
        <v>60231</v>
      </c>
      <c r="P7068" s="15" t="s">
        <v>166</v>
      </c>
      <c r="Q7068" s="15" t="s">
        <v>4801</v>
      </c>
      <c r="R7068" s="15" t="s">
        <v>110</v>
      </c>
      <c r="S7068" s="15" t="s">
        <v>111</v>
      </c>
      <c r="T7068" s="15" t="s">
        <v>4802</v>
      </c>
      <c r="U7068" s="28">
        <v>1.165275E7</v>
      </c>
      <c r="V7068" s="15">
        <v>5.0</v>
      </c>
      <c r="W7068" s="31">
        <v>0.4</v>
      </c>
      <c r="X7068" s="28">
        <v>-2718975.0</v>
      </c>
    </row>
    <row r="7069" ht="15.75" customHeight="1">
      <c r="A7069" s="15">
        <v>4636.0</v>
      </c>
      <c r="B7069" s="15" t="s">
        <v>8770</v>
      </c>
      <c r="C7069" s="18">
        <v>42806.0</v>
      </c>
      <c r="D7069" s="18">
        <v>42811.0</v>
      </c>
      <c r="E7069" s="18">
        <f t="shared" si="1"/>
        <v>42811</v>
      </c>
      <c r="F7069" s="15" t="s">
        <v>55</v>
      </c>
      <c r="G7069" s="15" t="s">
        <v>4275</v>
      </c>
      <c r="H7069" s="15" t="s">
        <v>4276</v>
      </c>
      <c r="I7069" s="15" t="s">
        <v>128</v>
      </c>
      <c r="J7069" s="15" t="s">
        <v>60</v>
      </c>
      <c r="K7069" s="15" t="s">
        <v>10</v>
      </c>
      <c r="L7069" s="15" t="str">
        <f t="array" ref="L7069">_xlfn.XLOOKUP(M7069,reference_province_to_city!$A$2:$A$11,reference_province_to_city!$B$2:$B$11)</f>
        <v>Jakarta</v>
      </c>
      <c r="M7069" s="15" t="s">
        <v>7</v>
      </c>
      <c r="N7069" s="15">
        <v>10110.0</v>
      </c>
      <c r="O7069" s="15">
        <f t="array" ref="O7069">_xlfn.XLOOKUP(M7069,reference_postal_code!$B$2:$B$11,reference_postal_code!$A$2:$A$11)</f>
        <v>10110</v>
      </c>
      <c r="P7069" s="15" t="s">
        <v>117</v>
      </c>
      <c r="Q7069" s="15" t="s">
        <v>687</v>
      </c>
      <c r="R7069" s="15" t="s">
        <v>65</v>
      </c>
      <c r="S7069" s="15" t="s">
        <v>87</v>
      </c>
      <c r="T7069" s="15" t="s">
        <v>688</v>
      </c>
      <c r="U7069" s="28">
        <v>3644100.0</v>
      </c>
      <c r="V7069" s="15">
        <v>3.0</v>
      </c>
      <c r="W7069" s="31">
        <v>0.0</v>
      </c>
      <c r="X7069" s="28">
        <v>145764.0</v>
      </c>
    </row>
    <row r="7070" ht="15.75" customHeight="1">
      <c r="A7070" s="15">
        <v>5387.0</v>
      </c>
      <c r="B7070" s="15" t="s">
        <v>8771</v>
      </c>
      <c r="C7070" s="18">
        <v>42806.0</v>
      </c>
      <c r="D7070" s="18">
        <v>42811.0</v>
      </c>
      <c r="E7070" s="18">
        <f t="shared" si="1"/>
        <v>42811</v>
      </c>
      <c r="F7070" s="15" t="s">
        <v>55</v>
      </c>
      <c r="G7070" s="15" t="s">
        <v>410</v>
      </c>
      <c r="H7070" s="15" t="s">
        <v>411</v>
      </c>
      <c r="I7070" s="15" t="s">
        <v>59</v>
      </c>
      <c r="J7070" s="15" t="s">
        <v>60</v>
      </c>
      <c r="K7070" s="15" t="s">
        <v>19</v>
      </c>
      <c r="L7070" s="15" t="str">
        <f t="array" ref="L7070">_xlfn.XLOOKUP(M7070,reference_province_to_city!$A$2:$A$11,reference_province_to_city!$B$2:$B$11)</f>
        <v>Yogyakarta</v>
      </c>
      <c r="M7070" s="15" t="s">
        <v>18</v>
      </c>
      <c r="N7070" s="15">
        <v>55111.0</v>
      </c>
      <c r="O7070" s="15">
        <f t="array" ref="O7070">_xlfn.XLOOKUP(M7070,reference_postal_code!$B$2:$B$11,reference_postal_code!$A$2:$A$11)</f>
        <v>55111</v>
      </c>
      <c r="P7070" s="15" t="s">
        <v>77</v>
      </c>
      <c r="Q7070" s="15" t="s">
        <v>1652</v>
      </c>
      <c r="R7070" s="15" t="s">
        <v>65</v>
      </c>
      <c r="S7070" s="15" t="s">
        <v>83</v>
      </c>
      <c r="T7070" s="15" t="s">
        <v>1653</v>
      </c>
      <c r="U7070" s="28">
        <v>606150.0</v>
      </c>
      <c r="V7070" s="15">
        <v>9.0</v>
      </c>
      <c r="W7070" s="31">
        <v>0.0</v>
      </c>
      <c r="X7070" s="28">
        <v>278829.0</v>
      </c>
    </row>
    <row r="7071" ht="15.75" customHeight="1">
      <c r="A7071" s="15">
        <v>3188.0</v>
      </c>
      <c r="B7071" s="15" t="s">
        <v>8772</v>
      </c>
      <c r="C7071" s="18">
        <v>42806.0</v>
      </c>
      <c r="D7071" s="18">
        <v>42811.0</v>
      </c>
      <c r="E7071" s="18">
        <f t="shared" si="1"/>
        <v>42811</v>
      </c>
      <c r="F7071" s="15" t="s">
        <v>55</v>
      </c>
      <c r="G7071" s="15" t="s">
        <v>1021</v>
      </c>
      <c r="H7071" s="15" t="s">
        <v>1022</v>
      </c>
      <c r="I7071" s="15" t="s">
        <v>128</v>
      </c>
      <c r="J7071" s="15" t="s">
        <v>60</v>
      </c>
      <c r="K7071" s="15" t="s">
        <v>10</v>
      </c>
      <c r="L7071" s="15" t="str">
        <f t="array" ref="L7071">_xlfn.XLOOKUP(M7071,reference_province_to_city!$A$2:$A$11,reference_province_to_city!$B$2:$B$11)</f>
        <v>Jakarta</v>
      </c>
      <c r="M7071" s="15" t="s">
        <v>7</v>
      </c>
      <c r="N7071" s="15">
        <v>10110.0</v>
      </c>
      <c r="O7071" s="15">
        <f t="array" ref="O7071">_xlfn.XLOOKUP(M7071,reference_postal_code!$B$2:$B$11,reference_postal_code!$A$2:$A$11)</f>
        <v>10110</v>
      </c>
      <c r="P7071" s="15" t="s">
        <v>117</v>
      </c>
      <c r="Q7071" s="15" t="s">
        <v>582</v>
      </c>
      <c r="R7071" s="15" t="s">
        <v>110</v>
      </c>
      <c r="S7071" s="15" t="s">
        <v>111</v>
      </c>
      <c r="T7071" s="15" t="s">
        <v>583</v>
      </c>
      <c r="U7071" s="28">
        <v>1048950.0</v>
      </c>
      <c r="V7071" s="15">
        <v>7.0</v>
      </c>
      <c r="W7071" s="31">
        <v>0.0</v>
      </c>
      <c r="X7071" s="28">
        <v>482517.0</v>
      </c>
    </row>
    <row r="7072" ht="15.75" customHeight="1">
      <c r="A7072" s="15">
        <v>2163.0</v>
      </c>
      <c r="B7072" s="15" t="s">
        <v>8773</v>
      </c>
      <c r="C7072" s="18">
        <v>42807.0</v>
      </c>
      <c r="D7072" s="18">
        <v>42813.0</v>
      </c>
      <c r="E7072" s="18">
        <f t="shared" si="1"/>
        <v>42813</v>
      </c>
      <c r="F7072" s="15" t="s">
        <v>55</v>
      </c>
      <c r="G7072" s="15" t="s">
        <v>3337</v>
      </c>
      <c r="H7072" s="15" t="s">
        <v>3338</v>
      </c>
      <c r="I7072" s="15" t="s">
        <v>76</v>
      </c>
      <c r="J7072" s="15" t="s">
        <v>60</v>
      </c>
      <c r="K7072" s="15" t="s">
        <v>10</v>
      </c>
      <c r="L7072" s="15" t="str">
        <f t="array" ref="L7072">_xlfn.XLOOKUP(M7072,reference_province_to_city!$A$2:$A$11,reference_province_to_city!$B$2:$B$11)</f>
        <v>Jakarta</v>
      </c>
      <c r="M7072" s="15" t="s">
        <v>7</v>
      </c>
      <c r="N7072" s="15">
        <v>10110.0</v>
      </c>
      <c r="O7072" s="15">
        <f t="array" ref="O7072">_xlfn.XLOOKUP(M7072,reference_postal_code!$B$2:$B$11,reference_postal_code!$A$2:$A$11)</f>
        <v>10110</v>
      </c>
      <c r="P7072" s="15" t="s">
        <v>117</v>
      </c>
      <c r="Q7072" s="15" t="s">
        <v>4121</v>
      </c>
      <c r="R7072" s="15" t="s">
        <v>65</v>
      </c>
      <c r="S7072" s="15" t="s">
        <v>66</v>
      </c>
      <c r="T7072" s="15" t="s">
        <v>4122</v>
      </c>
      <c r="U7072" s="28">
        <v>4718250.0</v>
      </c>
      <c r="V7072" s="15">
        <v>3.0</v>
      </c>
      <c r="W7072" s="31">
        <v>0.0</v>
      </c>
      <c r="X7072" s="28">
        <v>2264760.0</v>
      </c>
    </row>
    <row r="7073" ht="15.75" customHeight="1">
      <c r="A7073" s="15">
        <v>4459.0</v>
      </c>
      <c r="B7073" s="15" t="s">
        <v>8774</v>
      </c>
      <c r="C7073" s="18">
        <v>42807.0</v>
      </c>
      <c r="D7073" s="18">
        <v>42814.0</v>
      </c>
      <c r="E7073" s="18">
        <f t="shared" si="1"/>
        <v>42814</v>
      </c>
      <c r="F7073" s="15" t="s">
        <v>55</v>
      </c>
      <c r="G7073" s="15" t="s">
        <v>1184</v>
      </c>
      <c r="H7073" s="15" t="s">
        <v>1185</v>
      </c>
      <c r="I7073" s="15" t="s">
        <v>59</v>
      </c>
      <c r="J7073" s="15" t="s">
        <v>60</v>
      </c>
      <c r="K7073" s="15" t="s">
        <v>29</v>
      </c>
      <c r="L7073" s="15" t="str">
        <f t="array" ref="L7073">_xlfn.XLOOKUP(M7073,reference_province_to_city!$A$2:$A$11,reference_province_to_city!$B$2:$B$11)</f>
        <v>Palembang</v>
      </c>
      <c r="M7073" s="15" t="s">
        <v>13</v>
      </c>
      <c r="N7073" s="15">
        <v>30111.0</v>
      </c>
      <c r="O7073" s="15">
        <f t="array" ref="O7073">_xlfn.XLOOKUP(M7073,reference_postal_code!$B$2:$B$11,reference_postal_code!$A$2:$A$11)</f>
        <v>30111</v>
      </c>
      <c r="P7073" s="15" t="s">
        <v>77</v>
      </c>
      <c r="Q7073" s="15" t="s">
        <v>1074</v>
      </c>
      <c r="R7073" s="15" t="s">
        <v>65</v>
      </c>
      <c r="S7073" s="15" t="s">
        <v>226</v>
      </c>
      <c r="T7073" s="15" t="s">
        <v>1075</v>
      </c>
      <c r="U7073" s="28">
        <v>1.998744E7</v>
      </c>
      <c r="V7073" s="15">
        <v>2.0</v>
      </c>
      <c r="W7073" s="31">
        <v>0.2</v>
      </c>
      <c r="X7073" s="28">
        <v>-4497174.0</v>
      </c>
    </row>
    <row r="7074" ht="15.75" customHeight="1">
      <c r="A7074" s="15">
        <v>7232.0</v>
      </c>
      <c r="B7074" s="15" t="s">
        <v>8775</v>
      </c>
      <c r="C7074" s="18">
        <v>42807.0</v>
      </c>
      <c r="D7074" s="18">
        <v>42809.0</v>
      </c>
      <c r="E7074" s="18">
        <f t="shared" si="1"/>
        <v>42809</v>
      </c>
      <c r="F7074" s="15" t="s">
        <v>125</v>
      </c>
      <c r="G7074" s="15" t="s">
        <v>522</v>
      </c>
      <c r="H7074" s="15" t="s">
        <v>523</v>
      </c>
      <c r="I7074" s="15" t="s">
        <v>59</v>
      </c>
      <c r="J7074" s="15" t="s">
        <v>60</v>
      </c>
      <c r="K7074" s="15" t="s">
        <v>31</v>
      </c>
      <c r="L7074" s="15" t="str">
        <f t="array" ref="L7074">_xlfn.XLOOKUP(M7074,reference_province_to_city!$A$2:$A$11,reference_province_to_city!$B$2:$B$11)</f>
        <v>Balikpapan</v>
      </c>
      <c r="M7074" s="15" t="s">
        <v>21</v>
      </c>
      <c r="N7074" s="15">
        <v>76114.0</v>
      </c>
      <c r="O7074" s="15">
        <f t="array" ref="O7074">_xlfn.XLOOKUP(M7074,reference_postal_code!$B$2:$B$11,reference_postal_code!$A$2:$A$11)</f>
        <v>76114</v>
      </c>
      <c r="P7074" s="15" t="s">
        <v>166</v>
      </c>
      <c r="Q7074" s="15" t="s">
        <v>8025</v>
      </c>
      <c r="R7074" s="15" t="s">
        <v>65</v>
      </c>
      <c r="S7074" s="15" t="s">
        <v>222</v>
      </c>
      <c r="T7074" s="15" t="s">
        <v>8026</v>
      </c>
      <c r="U7074" s="28">
        <v>6977400.0</v>
      </c>
      <c r="V7074" s="15">
        <v>2.0</v>
      </c>
      <c r="W7074" s="31">
        <v>0.0</v>
      </c>
      <c r="X7074" s="28">
        <v>1814124.0</v>
      </c>
    </row>
    <row r="7075" ht="15.75" customHeight="1">
      <c r="A7075" s="15">
        <v>3068.0</v>
      </c>
      <c r="B7075" s="15" t="s">
        <v>8776</v>
      </c>
      <c r="C7075" s="18">
        <v>42807.0</v>
      </c>
      <c r="D7075" s="18">
        <v>42812.0</v>
      </c>
      <c r="E7075" s="18">
        <f t="shared" si="1"/>
        <v>42812</v>
      </c>
      <c r="F7075" s="15" t="s">
        <v>114</v>
      </c>
      <c r="G7075" s="15" t="s">
        <v>3894</v>
      </c>
      <c r="H7075" s="15" t="s">
        <v>3895</v>
      </c>
      <c r="I7075" s="15" t="s">
        <v>76</v>
      </c>
      <c r="J7075" s="15" t="s">
        <v>60</v>
      </c>
      <c r="K7075" s="15" t="s">
        <v>22</v>
      </c>
      <c r="L7075" s="15" t="str">
        <f t="array" ref="L7075">_xlfn.XLOOKUP(M7075,reference_province_to_city!$A$2:$A$11,reference_province_to_city!$B$2:$B$11)</f>
        <v>Surabaya</v>
      </c>
      <c r="M7075" s="15" t="s">
        <v>20</v>
      </c>
      <c r="N7075" s="15">
        <v>60231.0</v>
      </c>
      <c r="O7075" s="15">
        <f t="array" ref="O7075">_xlfn.XLOOKUP(M7075,reference_postal_code!$B$2:$B$11,reference_postal_code!$A$2:$A$11)</f>
        <v>60231</v>
      </c>
      <c r="P7075" s="15" t="s">
        <v>166</v>
      </c>
      <c r="Q7075" s="15" t="s">
        <v>7456</v>
      </c>
      <c r="R7075" s="15" t="s">
        <v>65</v>
      </c>
      <c r="S7075" s="15" t="s">
        <v>66</v>
      </c>
      <c r="T7075" s="15" t="s">
        <v>7457</v>
      </c>
      <c r="U7075" s="28">
        <v>680400.0</v>
      </c>
      <c r="V7075" s="15">
        <v>7.0</v>
      </c>
      <c r="W7075" s="31">
        <v>0.0</v>
      </c>
      <c r="X7075" s="28">
        <v>326592.0</v>
      </c>
    </row>
    <row r="7076" ht="15.75" customHeight="1">
      <c r="A7076" s="15">
        <v>5568.0</v>
      </c>
      <c r="B7076" s="15" t="s">
        <v>8777</v>
      </c>
      <c r="C7076" s="18">
        <v>42807.0</v>
      </c>
      <c r="D7076" s="18">
        <v>42807.0</v>
      </c>
      <c r="E7076" s="18">
        <f t="shared" si="1"/>
        <v>42807</v>
      </c>
      <c r="F7076" s="15" t="s">
        <v>466</v>
      </c>
      <c r="G7076" s="15" t="s">
        <v>6613</v>
      </c>
      <c r="H7076" s="15" t="s">
        <v>6614</v>
      </c>
      <c r="I7076" s="15" t="s">
        <v>76</v>
      </c>
      <c r="J7076" s="15" t="s">
        <v>60</v>
      </c>
      <c r="K7076" s="15" t="s">
        <v>14</v>
      </c>
      <c r="L7076" s="15" t="str">
        <f t="array" ref="L7076">_xlfn.XLOOKUP(M7076,reference_province_to_city!$A$2:$A$11,reference_province_to_city!$B$2:$B$11)</f>
        <v>Bandung</v>
      </c>
      <c r="M7076" s="15" t="s">
        <v>12</v>
      </c>
      <c r="N7076" s="15">
        <v>40111.0</v>
      </c>
      <c r="O7076" s="15">
        <f t="array" ref="O7076">_xlfn.XLOOKUP(M7076,reference_postal_code!$B$2:$B$11,reference_postal_code!$A$2:$A$11)</f>
        <v>40111</v>
      </c>
      <c r="P7076" s="15" t="s">
        <v>117</v>
      </c>
      <c r="Q7076" s="15" t="s">
        <v>8098</v>
      </c>
      <c r="R7076" s="15" t="s">
        <v>106</v>
      </c>
      <c r="S7076" s="15" t="s">
        <v>107</v>
      </c>
      <c r="T7076" s="15" t="s">
        <v>8099</v>
      </c>
      <c r="U7076" s="28">
        <v>1346520.0</v>
      </c>
      <c r="V7076" s="15">
        <v>1.0</v>
      </c>
      <c r="W7076" s="31">
        <v>0.3</v>
      </c>
      <c r="X7076" s="28">
        <v>-38472.0</v>
      </c>
    </row>
    <row r="7077" ht="15.75" customHeight="1">
      <c r="A7077" s="15">
        <v>5566.0</v>
      </c>
      <c r="B7077" s="15" t="s">
        <v>8777</v>
      </c>
      <c r="C7077" s="18">
        <v>42807.0</v>
      </c>
      <c r="D7077" s="18">
        <v>42807.0</v>
      </c>
      <c r="E7077" s="18">
        <f t="shared" si="1"/>
        <v>42807</v>
      </c>
      <c r="F7077" s="15" t="s">
        <v>466</v>
      </c>
      <c r="G7077" s="15" t="s">
        <v>6613</v>
      </c>
      <c r="H7077" s="15" t="s">
        <v>6614</v>
      </c>
      <c r="I7077" s="15" t="s">
        <v>76</v>
      </c>
      <c r="J7077" s="15" t="s">
        <v>60</v>
      </c>
      <c r="K7077" s="15" t="s">
        <v>14</v>
      </c>
      <c r="L7077" s="15" t="str">
        <f t="array" ref="L7077">_xlfn.XLOOKUP(M7077,reference_province_to_city!$A$2:$A$11,reference_province_to_city!$B$2:$B$11)</f>
        <v>Bandung</v>
      </c>
      <c r="M7077" s="15" t="s">
        <v>12</v>
      </c>
      <c r="N7077" s="15">
        <v>40111.0</v>
      </c>
      <c r="O7077" s="15">
        <f t="array" ref="O7077">_xlfn.XLOOKUP(M7077,reference_postal_code!$B$2:$B$11,reference_postal_code!$A$2:$A$11)</f>
        <v>40111</v>
      </c>
      <c r="P7077" s="15" t="s">
        <v>117</v>
      </c>
      <c r="Q7077" s="15" t="s">
        <v>8677</v>
      </c>
      <c r="R7077" s="15" t="s">
        <v>110</v>
      </c>
      <c r="S7077" s="15" t="s">
        <v>668</v>
      </c>
      <c r="T7077" s="15" t="s">
        <v>8678</v>
      </c>
      <c r="U7077" s="28">
        <v>3149790.0</v>
      </c>
      <c r="V7077" s="15">
        <v>2.0</v>
      </c>
      <c r="W7077" s="31">
        <v>0.3</v>
      </c>
      <c r="X7077" s="28">
        <v>134991.0</v>
      </c>
    </row>
    <row r="7078" ht="15.75" customHeight="1">
      <c r="A7078" s="15">
        <v>8295.0</v>
      </c>
      <c r="B7078" s="15" t="s">
        <v>8778</v>
      </c>
      <c r="C7078" s="18">
        <v>42807.0</v>
      </c>
      <c r="D7078" s="18">
        <v>42811.0</v>
      </c>
      <c r="E7078" s="18">
        <f t="shared" si="1"/>
        <v>42811</v>
      </c>
      <c r="F7078" s="15" t="s">
        <v>55</v>
      </c>
      <c r="G7078" s="15" t="s">
        <v>6339</v>
      </c>
      <c r="H7078" s="15" t="s">
        <v>6340</v>
      </c>
      <c r="I7078" s="15" t="s">
        <v>59</v>
      </c>
      <c r="J7078" s="15" t="s">
        <v>60</v>
      </c>
      <c r="K7078" s="15" t="s">
        <v>28</v>
      </c>
      <c r="L7078" s="15" t="str">
        <f t="array" ref="L7078">_xlfn.XLOOKUP(M7078,reference_province_to_city!$A$2:$A$11,reference_province_to_city!$B$2:$B$11)</f>
        <v>Medan</v>
      </c>
      <c r="M7078" s="15" t="s">
        <v>11</v>
      </c>
      <c r="N7078" s="15">
        <v>20111.0</v>
      </c>
      <c r="O7078" s="15">
        <f t="array" ref="O7078">_xlfn.XLOOKUP(M7078,reference_postal_code!$B$2:$B$11,reference_postal_code!$A$2:$A$11)</f>
        <v>20111</v>
      </c>
      <c r="P7078" s="15" t="s">
        <v>77</v>
      </c>
      <c r="Q7078" s="15" t="s">
        <v>4354</v>
      </c>
      <c r="R7078" s="15" t="s">
        <v>110</v>
      </c>
      <c r="S7078" s="15" t="s">
        <v>111</v>
      </c>
      <c r="T7078" s="15" t="s">
        <v>4355</v>
      </c>
      <c r="U7078" s="28">
        <v>4498500.0</v>
      </c>
      <c r="V7078" s="15">
        <v>2.0</v>
      </c>
      <c r="W7078" s="31">
        <v>0.0</v>
      </c>
      <c r="X7078" s="28">
        <v>1124625.0</v>
      </c>
    </row>
    <row r="7079" ht="15.75" customHeight="1">
      <c r="A7079" s="15">
        <v>3066.0</v>
      </c>
      <c r="B7079" s="15" t="s">
        <v>8776</v>
      </c>
      <c r="C7079" s="18">
        <v>42807.0</v>
      </c>
      <c r="D7079" s="18">
        <v>42812.0</v>
      </c>
      <c r="E7079" s="18">
        <f t="shared" si="1"/>
        <v>42812</v>
      </c>
      <c r="F7079" s="15" t="s">
        <v>114</v>
      </c>
      <c r="G7079" s="15" t="s">
        <v>3894</v>
      </c>
      <c r="H7079" s="15" t="s">
        <v>3895</v>
      </c>
      <c r="I7079" s="15" t="s">
        <v>76</v>
      </c>
      <c r="J7079" s="15" t="s">
        <v>60</v>
      </c>
      <c r="K7079" s="15" t="s">
        <v>22</v>
      </c>
      <c r="L7079" s="15" t="str">
        <f t="array" ref="L7079">_xlfn.XLOOKUP(M7079,reference_province_to_city!$A$2:$A$11,reference_province_to_city!$B$2:$B$11)</f>
        <v>Surabaya</v>
      </c>
      <c r="M7079" s="15" t="s">
        <v>20</v>
      </c>
      <c r="N7079" s="15">
        <v>60231.0</v>
      </c>
      <c r="O7079" s="15">
        <f t="array" ref="O7079">_xlfn.XLOOKUP(M7079,reference_postal_code!$B$2:$B$11,reference_postal_code!$A$2:$A$11)</f>
        <v>60231</v>
      </c>
      <c r="P7079" s="15" t="s">
        <v>166</v>
      </c>
      <c r="Q7079" s="15" t="s">
        <v>1307</v>
      </c>
      <c r="R7079" s="15" t="s">
        <v>110</v>
      </c>
      <c r="S7079" s="15" t="s">
        <v>111</v>
      </c>
      <c r="T7079" s="15" t="s">
        <v>1308</v>
      </c>
      <c r="U7079" s="28">
        <v>2111040.0</v>
      </c>
      <c r="V7079" s="15">
        <v>8.0</v>
      </c>
      <c r="W7079" s="31">
        <v>0.2</v>
      </c>
      <c r="X7079" s="28">
        <v>738864.0</v>
      </c>
    </row>
    <row r="7080" ht="15.75" customHeight="1">
      <c r="A7080" s="15">
        <v>3069.0</v>
      </c>
      <c r="B7080" s="15" t="s">
        <v>8776</v>
      </c>
      <c r="C7080" s="18">
        <v>42807.0</v>
      </c>
      <c r="D7080" s="18">
        <v>42812.0</v>
      </c>
      <c r="E7080" s="18">
        <f t="shared" si="1"/>
        <v>42812</v>
      </c>
      <c r="F7080" s="15" t="s">
        <v>114</v>
      </c>
      <c r="G7080" s="15" t="s">
        <v>3894</v>
      </c>
      <c r="H7080" s="15" t="s">
        <v>3895</v>
      </c>
      <c r="I7080" s="15" t="s">
        <v>76</v>
      </c>
      <c r="J7080" s="15" t="s">
        <v>60</v>
      </c>
      <c r="K7080" s="15" t="s">
        <v>22</v>
      </c>
      <c r="L7080" s="15" t="str">
        <f t="array" ref="L7080">_xlfn.XLOOKUP(M7080,reference_province_to_city!$A$2:$A$11,reference_province_to_city!$B$2:$B$11)</f>
        <v>Surabaya</v>
      </c>
      <c r="M7080" s="15" t="s">
        <v>20</v>
      </c>
      <c r="N7080" s="15">
        <v>60231.0</v>
      </c>
      <c r="O7080" s="15">
        <f t="array" ref="O7080">_xlfn.XLOOKUP(M7080,reference_postal_code!$B$2:$B$11,reference_postal_code!$A$2:$A$11)</f>
        <v>60231</v>
      </c>
      <c r="P7080" s="15" t="s">
        <v>166</v>
      </c>
      <c r="Q7080" s="15" t="s">
        <v>4183</v>
      </c>
      <c r="R7080" s="15" t="s">
        <v>65</v>
      </c>
      <c r="S7080" s="15" t="s">
        <v>66</v>
      </c>
      <c r="T7080" s="15" t="s">
        <v>4184</v>
      </c>
      <c r="U7080" s="28">
        <v>4323600.0</v>
      </c>
      <c r="V7080" s="15">
        <v>6.0</v>
      </c>
      <c r="W7080" s="31">
        <v>0.0</v>
      </c>
      <c r="X7080" s="28">
        <v>2075328.0</v>
      </c>
    </row>
    <row r="7081" ht="15.75" customHeight="1">
      <c r="A7081" s="15">
        <v>5571.0</v>
      </c>
      <c r="B7081" s="15" t="s">
        <v>8777</v>
      </c>
      <c r="C7081" s="18">
        <v>42807.0</v>
      </c>
      <c r="D7081" s="18">
        <v>42807.0</v>
      </c>
      <c r="E7081" s="18">
        <f t="shared" si="1"/>
        <v>42807</v>
      </c>
      <c r="F7081" s="15" t="s">
        <v>466</v>
      </c>
      <c r="G7081" s="15" t="s">
        <v>6613</v>
      </c>
      <c r="H7081" s="15" t="s">
        <v>6614</v>
      </c>
      <c r="I7081" s="15" t="s">
        <v>76</v>
      </c>
      <c r="J7081" s="15" t="s">
        <v>60</v>
      </c>
      <c r="K7081" s="15" t="s">
        <v>14</v>
      </c>
      <c r="L7081" s="15" t="str">
        <f t="array" ref="L7081">_xlfn.XLOOKUP(M7081,reference_province_to_city!$A$2:$A$11,reference_province_to_city!$B$2:$B$11)</f>
        <v>Bandung</v>
      </c>
      <c r="M7081" s="15" t="s">
        <v>12</v>
      </c>
      <c r="N7081" s="15">
        <v>40111.0</v>
      </c>
      <c r="O7081" s="15">
        <f t="array" ref="O7081">_xlfn.XLOOKUP(M7081,reference_postal_code!$B$2:$B$11,reference_postal_code!$A$2:$A$11)</f>
        <v>40111</v>
      </c>
      <c r="P7081" s="15" t="s">
        <v>117</v>
      </c>
      <c r="Q7081" s="15" t="s">
        <v>4978</v>
      </c>
      <c r="R7081" s="15" t="s">
        <v>110</v>
      </c>
      <c r="S7081" s="15" t="s">
        <v>111</v>
      </c>
      <c r="T7081" s="15" t="s">
        <v>4979</v>
      </c>
      <c r="U7081" s="28">
        <v>515400.0</v>
      </c>
      <c r="V7081" s="15">
        <v>1.0</v>
      </c>
      <c r="W7081" s="31">
        <v>0.2</v>
      </c>
      <c r="X7081" s="28">
        <v>-109523.0</v>
      </c>
    </row>
    <row r="7082" ht="15.75" customHeight="1">
      <c r="A7082" s="15">
        <v>7233.0</v>
      </c>
      <c r="B7082" s="15" t="s">
        <v>8775</v>
      </c>
      <c r="C7082" s="18">
        <v>42807.0</v>
      </c>
      <c r="D7082" s="18">
        <v>42809.0</v>
      </c>
      <c r="E7082" s="18">
        <f t="shared" si="1"/>
        <v>42809</v>
      </c>
      <c r="F7082" s="15" t="s">
        <v>125</v>
      </c>
      <c r="G7082" s="15" t="s">
        <v>522</v>
      </c>
      <c r="H7082" s="15" t="s">
        <v>523</v>
      </c>
      <c r="I7082" s="15" t="s">
        <v>59</v>
      </c>
      <c r="J7082" s="15" t="s">
        <v>60</v>
      </c>
      <c r="K7082" s="15" t="s">
        <v>31</v>
      </c>
      <c r="L7082" s="15" t="str">
        <f t="array" ref="L7082">_xlfn.XLOOKUP(M7082,reference_province_to_city!$A$2:$A$11,reference_province_to_city!$B$2:$B$11)</f>
        <v>Balikpapan</v>
      </c>
      <c r="M7082" s="15" t="s">
        <v>21</v>
      </c>
      <c r="N7082" s="15">
        <v>76114.0</v>
      </c>
      <c r="O7082" s="15">
        <f t="array" ref="O7082">_xlfn.XLOOKUP(M7082,reference_postal_code!$B$2:$B$11,reference_postal_code!$A$2:$A$11)</f>
        <v>76114</v>
      </c>
      <c r="P7082" s="15" t="s">
        <v>166</v>
      </c>
      <c r="Q7082" s="15" t="s">
        <v>8536</v>
      </c>
      <c r="R7082" s="15" t="s">
        <v>65</v>
      </c>
      <c r="S7082" s="15" t="s">
        <v>66</v>
      </c>
      <c r="T7082" s="15" t="s">
        <v>8537</v>
      </c>
      <c r="U7082" s="28">
        <v>406800.0</v>
      </c>
      <c r="V7082" s="15">
        <v>4.0</v>
      </c>
      <c r="W7082" s="31">
        <v>0.0</v>
      </c>
      <c r="X7082" s="28">
        <v>187128.0</v>
      </c>
    </row>
    <row r="7083" ht="15.75" customHeight="1">
      <c r="A7083" s="15">
        <v>7922.0</v>
      </c>
      <c r="B7083" s="15" t="s">
        <v>8779</v>
      </c>
      <c r="C7083" s="18">
        <v>42807.0</v>
      </c>
      <c r="D7083" s="18">
        <v>42811.0</v>
      </c>
      <c r="E7083" s="18">
        <f t="shared" si="1"/>
        <v>42811</v>
      </c>
      <c r="F7083" s="15" t="s">
        <v>55</v>
      </c>
      <c r="G7083" s="15" t="s">
        <v>6861</v>
      </c>
      <c r="H7083" s="15" t="s">
        <v>6862</v>
      </c>
      <c r="I7083" s="15" t="s">
        <v>59</v>
      </c>
      <c r="J7083" s="15" t="s">
        <v>60</v>
      </c>
      <c r="K7083" s="15" t="s">
        <v>26</v>
      </c>
      <c r="L7083" s="15" t="str">
        <f t="array" ref="L7083">_xlfn.XLOOKUP(M7083,reference_province_to_city!$A$2:$A$11,reference_province_to_city!$B$2:$B$11)</f>
        <v>Denpasar</v>
      </c>
      <c r="M7083" s="15" t="s">
        <v>24</v>
      </c>
      <c r="N7083" s="15">
        <v>80231.0</v>
      </c>
      <c r="O7083" s="15">
        <f t="array" ref="O7083">_xlfn.XLOOKUP(M7083,reference_postal_code!$B$2:$B$11,reference_postal_code!$A$2:$A$11)</f>
        <v>80231</v>
      </c>
      <c r="P7083" s="15" t="s">
        <v>63</v>
      </c>
      <c r="Q7083" s="15" t="s">
        <v>1519</v>
      </c>
      <c r="R7083" s="15" t="s">
        <v>65</v>
      </c>
      <c r="S7083" s="15" t="s">
        <v>83</v>
      </c>
      <c r="T7083" s="15" t="s">
        <v>1520</v>
      </c>
      <c r="U7083" s="28">
        <v>2614500.0</v>
      </c>
      <c r="V7083" s="15">
        <v>3.0</v>
      </c>
      <c r="W7083" s="31">
        <v>0.0</v>
      </c>
      <c r="X7083" s="28">
        <v>1228815.0</v>
      </c>
    </row>
    <row r="7084" ht="15.75" customHeight="1">
      <c r="A7084" s="15">
        <v>5567.0</v>
      </c>
      <c r="B7084" s="15" t="s">
        <v>8777</v>
      </c>
      <c r="C7084" s="18">
        <v>42807.0</v>
      </c>
      <c r="D7084" s="18">
        <v>42807.0</v>
      </c>
      <c r="E7084" s="18">
        <f t="shared" si="1"/>
        <v>42807</v>
      </c>
      <c r="F7084" s="15" t="s">
        <v>466</v>
      </c>
      <c r="G7084" s="15" t="s">
        <v>6613</v>
      </c>
      <c r="H7084" s="15" t="s">
        <v>6614</v>
      </c>
      <c r="I7084" s="15" t="s">
        <v>76</v>
      </c>
      <c r="J7084" s="15" t="s">
        <v>60</v>
      </c>
      <c r="K7084" s="15" t="s">
        <v>14</v>
      </c>
      <c r="L7084" s="15" t="str">
        <f t="array" ref="L7084">_xlfn.XLOOKUP(M7084,reference_province_to_city!$A$2:$A$11,reference_province_to_city!$B$2:$B$11)</f>
        <v>Bandung</v>
      </c>
      <c r="M7084" s="15" t="s">
        <v>12</v>
      </c>
      <c r="N7084" s="15">
        <v>40111.0</v>
      </c>
      <c r="O7084" s="15">
        <f t="array" ref="O7084">_xlfn.XLOOKUP(M7084,reference_postal_code!$B$2:$B$11,reference_postal_code!$A$2:$A$11)</f>
        <v>40111</v>
      </c>
      <c r="P7084" s="15" t="s">
        <v>117</v>
      </c>
      <c r="Q7084" s="15" t="s">
        <v>873</v>
      </c>
      <c r="R7084" s="15" t="s">
        <v>65</v>
      </c>
      <c r="S7084" s="15" t="s">
        <v>93</v>
      </c>
      <c r="T7084" s="15" t="s">
        <v>874</v>
      </c>
      <c r="U7084" s="28">
        <v>446400.0</v>
      </c>
      <c r="V7084" s="15">
        <v>5.0</v>
      </c>
      <c r="W7084" s="31">
        <v>0.2</v>
      </c>
      <c r="X7084" s="28">
        <v>27900.0</v>
      </c>
    </row>
    <row r="7085" ht="15.75" customHeight="1">
      <c r="A7085" s="15">
        <v>5569.0</v>
      </c>
      <c r="B7085" s="15" t="s">
        <v>8777</v>
      </c>
      <c r="C7085" s="18">
        <v>42807.0</v>
      </c>
      <c r="D7085" s="18">
        <v>42807.0</v>
      </c>
      <c r="E7085" s="18">
        <f t="shared" si="1"/>
        <v>42807</v>
      </c>
      <c r="F7085" s="15" t="s">
        <v>466</v>
      </c>
      <c r="G7085" s="15" t="s">
        <v>6613</v>
      </c>
      <c r="H7085" s="15" t="s">
        <v>6614</v>
      </c>
      <c r="I7085" s="15" t="s">
        <v>76</v>
      </c>
      <c r="J7085" s="15" t="s">
        <v>60</v>
      </c>
      <c r="K7085" s="15" t="s">
        <v>14</v>
      </c>
      <c r="L7085" s="15" t="str">
        <f t="array" ref="L7085">_xlfn.XLOOKUP(M7085,reference_province_to_city!$A$2:$A$11,reference_province_to_city!$B$2:$B$11)</f>
        <v>Bandung</v>
      </c>
      <c r="M7085" s="15" t="s">
        <v>12</v>
      </c>
      <c r="N7085" s="15">
        <v>40111.0</v>
      </c>
      <c r="O7085" s="15">
        <f t="array" ref="O7085">_xlfn.XLOOKUP(M7085,reference_postal_code!$B$2:$B$11,reference_postal_code!$A$2:$A$11)</f>
        <v>40111</v>
      </c>
      <c r="P7085" s="15" t="s">
        <v>117</v>
      </c>
      <c r="Q7085" s="15" t="s">
        <v>1466</v>
      </c>
      <c r="R7085" s="15" t="s">
        <v>110</v>
      </c>
      <c r="S7085" s="15" t="s">
        <v>1391</v>
      </c>
      <c r="T7085" s="15" t="s">
        <v>1467</v>
      </c>
      <c r="U7085" s="28">
        <v>1.439976E7</v>
      </c>
      <c r="V7085" s="15">
        <v>2.0</v>
      </c>
      <c r="W7085" s="31">
        <v>0.2</v>
      </c>
      <c r="X7085" s="28">
        <v>5039916.0</v>
      </c>
    </row>
    <row r="7086" ht="15.75" customHeight="1">
      <c r="A7086" s="15">
        <v>3065.0</v>
      </c>
      <c r="B7086" s="15" t="s">
        <v>8776</v>
      </c>
      <c r="C7086" s="18">
        <v>42807.0</v>
      </c>
      <c r="D7086" s="18">
        <v>42812.0</v>
      </c>
      <c r="E7086" s="18">
        <f t="shared" si="1"/>
        <v>42812</v>
      </c>
      <c r="F7086" s="15" t="s">
        <v>114</v>
      </c>
      <c r="G7086" s="15" t="s">
        <v>3894</v>
      </c>
      <c r="H7086" s="15" t="s">
        <v>3895</v>
      </c>
      <c r="I7086" s="15" t="s">
        <v>76</v>
      </c>
      <c r="J7086" s="15" t="s">
        <v>60</v>
      </c>
      <c r="K7086" s="15" t="s">
        <v>22</v>
      </c>
      <c r="L7086" s="15" t="str">
        <f t="array" ref="L7086">_xlfn.XLOOKUP(M7086,reference_province_to_city!$A$2:$A$11,reference_province_to_city!$B$2:$B$11)</f>
        <v>Surabaya</v>
      </c>
      <c r="M7086" s="15" t="s">
        <v>20</v>
      </c>
      <c r="N7086" s="15">
        <v>60231.0</v>
      </c>
      <c r="O7086" s="15">
        <f t="array" ref="O7086">_xlfn.XLOOKUP(M7086,reference_postal_code!$B$2:$B$11,reference_postal_code!$A$2:$A$11)</f>
        <v>60231</v>
      </c>
      <c r="P7086" s="15" t="s">
        <v>166</v>
      </c>
      <c r="Q7086" s="15" t="s">
        <v>3587</v>
      </c>
      <c r="R7086" s="15" t="s">
        <v>65</v>
      </c>
      <c r="S7086" s="15" t="s">
        <v>87</v>
      </c>
      <c r="T7086" s="15" t="s">
        <v>3588</v>
      </c>
      <c r="U7086" s="28">
        <v>1362000.0</v>
      </c>
      <c r="V7086" s="15">
        <v>8.0</v>
      </c>
      <c r="W7086" s="31">
        <v>0.0</v>
      </c>
      <c r="X7086" s="28">
        <v>381360.0</v>
      </c>
    </row>
    <row r="7087" ht="15.75" customHeight="1">
      <c r="A7087" s="15">
        <v>7231.0</v>
      </c>
      <c r="B7087" s="15" t="s">
        <v>8775</v>
      </c>
      <c r="C7087" s="18">
        <v>42807.0</v>
      </c>
      <c r="D7087" s="18">
        <v>42809.0</v>
      </c>
      <c r="E7087" s="18">
        <f t="shared" si="1"/>
        <v>42809</v>
      </c>
      <c r="F7087" s="15" t="s">
        <v>125</v>
      </c>
      <c r="G7087" s="15" t="s">
        <v>522</v>
      </c>
      <c r="H7087" s="15" t="s">
        <v>523</v>
      </c>
      <c r="I7087" s="15" t="s">
        <v>59</v>
      </c>
      <c r="J7087" s="15" t="s">
        <v>60</v>
      </c>
      <c r="K7087" s="15" t="s">
        <v>31</v>
      </c>
      <c r="L7087" s="15" t="str">
        <f t="array" ref="L7087">_xlfn.XLOOKUP(M7087,reference_province_to_city!$A$2:$A$11,reference_province_to_city!$B$2:$B$11)</f>
        <v>Balikpapan</v>
      </c>
      <c r="M7087" s="15" t="s">
        <v>21</v>
      </c>
      <c r="N7087" s="15">
        <v>76114.0</v>
      </c>
      <c r="O7087" s="15">
        <f t="array" ref="O7087">_xlfn.XLOOKUP(M7087,reference_postal_code!$B$2:$B$11,reference_postal_code!$A$2:$A$11)</f>
        <v>76114</v>
      </c>
      <c r="P7087" s="15" t="s">
        <v>166</v>
      </c>
      <c r="Q7087" s="15" t="s">
        <v>3684</v>
      </c>
      <c r="R7087" s="15" t="s">
        <v>65</v>
      </c>
      <c r="S7087" s="15" t="s">
        <v>83</v>
      </c>
      <c r="T7087" s="15" t="s">
        <v>3685</v>
      </c>
      <c r="U7087" s="28">
        <v>463200.0</v>
      </c>
      <c r="V7087" s="15">
        <v>2.0</v>
      </c>
      <c r="W7087" s="31">
        <v>0.0</v>
      </c>
      <c r="X7087" s="28">
        <v>231600.0</v>
      </c>
    </row>
    <row r="7088" ht="15.75" customHeight="1">
      <c r="A7088" s="15">
        <v>5570.0</v>
      </c>
      <c r="B7088" s="15" t="s">
        <v>8777</v>
      </c>
      <c r="C7088" s="18">
        <v>42807.0</v>
      </c>
      <c r="D7088" s="18">
        <v>42807.0</v>
      </c>
      <c r="E7088" s="18">
        <f t="shared" si="1"/>
        <v>42807</v>
      </c>
      <c r="F7088" s="15" t="s">
        <v>466</v>
      </c>
      <c r="G7088" s="15" t="s">
        <v>6613</v>
      </c>
      <c r="H7088" s="15" t="s">
        <v>6614</v>
      </c>
      <c r="I7088" s="15" t="s">
        <v>76</v>
      </c>
      <c r="J7088" s="15" t="s">
        <v>60</v>
      </c>
      <c r="K7088" s="15" t="s">
        <v>14</v>
      </c>
      <c r="L7088" s="15" t="str">
        <f t="array" ref="L7088">_xlfn.XLOOKUP(M7088,reference_province_to_city!$A$2:$A$11,reference_province_to_city!$B$2:$B$11)</f>
        <v>Bandung</v>
      </c>
      <c r="M7088" s="15" t="s">
        <v>12</v>
      </c>
      <c r="N7088" s="15">
        <v>40111.0</v>
      </c>
      <c r="O7088" s="15">
        <f t="array" ref="O7088">_xlfn.XLOOKUP(M7088,reference_postal_code!$B$2:$B$11,reference_postal_code!$A$2:$A$11)</f>
        <v>40111</v>
      </c>
      <c r="P7088" s="15" t="s">
        <v>117</v>
      </c>
      <c r="Q7088" s="15" t="s">
        <v>2761</v>
      </c>
      <c r="R7088" s="15" t="s">
        <v>65</v>
      </c>
      <c r="S7088" s="15" t="s">
        <v>66</v>
      </c>
      <c r="T7088" s="15" t="s">
        <v>2762</v>
      </c>
      <c r="U7088" s="28">
        <v>233280.0</v>
      </c>
      <c r="V7088" s="15">
        <v>3.0</v>
      </c>
      <c r="W7088" s="31">
        <v>0.2</v>
      </c>
      <c r="X7088" s="28">
        <v>84564.0</v>
      </c>
    </row>
    <row r="7089" ht="15.75" customHeight="1">
      <c r="A7089" s="15">
        <v>5565.0</v>
      </c>
      <c r="B7089" s="15" t="s">
        <v>8777</v>
      </c>
      <c r="C7089" s="18">
        <v>42807.0</v>
      </c>
      <c r="D7089" s="18">
        <v>42807.0</v>
      </c>
      <c r="E7089" s="18">
        <f t="shared" si="1"/>
        <v>42807</v>
      </c>
      <c r="F7089" s="15" t="s">
        <v>466</v>
      </c>
      <c r="G7089" s="15" t="s">
        <v>6613</v>
      </c>
      <c r="H7089" s="15" t="s">
        <v>6614</v>
      </c>
      <c r="I7089" s="15" t="s">
        <v>76</v>
      </c>
      <c r="J7089" s="15" t="s">
        <v>60</v>
      </c>
      <c r="K7089" s="15" t="s">
        <v>14</v>
      </c>
      <c r="L7089" s="15" t="str">
        <f t="array" ref="L7089">_xlfn.XLOOKUP(M7089,reference_province_to_city!$A$2:$A$11,reference_province_to_city!$B$2:$B$11)</f>
        <v>Bandung</v>
      </c>
      <c r="M7089" s="15" t="s">
        <v>12</v>
      </c>
      <c r="N7089" s="15">
        <v>40111.0</v>
      </c>
      <c r="O7089" s="15">
        <f t="array" ref="O7089">_xlfn.XLOOKUP(M7089,reference_postal_code!$B$2:$B$11,reference_postal_code!$A$2:$A$11)</f>
        <v>40111</v>
      </c>
      <c r="P7089" s="15" t="s">
        <v>117</v>
      </c>
      <c r="Q7089" s="15" t="s">
        <v>8780</v>
      </c>
      <c r="R7089" s="15" t="s">
        <v>65</v>
      </c>
      <c r="S7089" s="15" t="s">
        <v>93</v>
      </c>
      <c r="T7089" s="15" t="s">
        <v>8781</v>
      </c>
      <c r="U7089" s="28">
        <v>291840.0</v>
      </c>
      <c r="V7089" s="15">
        <v>4.0</v>
      </c>
      <c r="W7089" s="31">
        <v>0.2</v>
      </c>
      <c r="X7089" s="28">
        <v>32832.0</v>
      </c>
    </row>
    <row r="7090" ht="15.75" customHeight="1">
      <c r="A7090" s="15">
        <v>3067.0</v>
      </c>
      <c r="B7090" s="15" t="s">
        <v>8776</v>
      </c>
      <c r="C7090" s="18">
        <v>42807.0</v>
      </c>
      <c r="D7090" s="18">
        <v>42812.0</v>
      </c>
      <c r="E7090" s="18">
        <f t="shared" si="1"/>
        <v>42812</v>
      </c>
      <c r="F7090" s="15" t="s">
        <v>114</v>
      </c>
      <c r="G7090" s="15" t="s">
        <v>3894</v>
      </c>
      <c r="H7090" s="15" t="s">
        <v>3895</v>
      </c>
      <c r="I7090" s="15" t="s">
        <v>76</v>
      </c>
      <c r="J7090" s="15" t="s">
        <v>60</v>
      </c>
      <c r="K7090" s="15" t="s">
        <v>22</v>
      </c>
      <c r="L7090" s="15" t="str">
        <f t="array" ref="L7090">_xlfn.XLOOKUP(M7090,reference_province_to_city!$A$2:$A$11,reference_province_to_city!$B$2:$B$11)</f>
        <v>Surabaya</v>
      </c>
      <c r="M7090" s="15" t="s">
        <v>20</v>
      </c>
      <c r="N7090" s="15">
        <v>60231.0</v>
      </c>
      <c r="O7090" s="15">
        <f t="array" ref="O7090">_xlfn.XLOOKUP(M7090,reference_postal_code!$B$2:$B$11,reference_postal_code!$A$2:$A$11)</f>
        <v>60231</v>
      </c>
      <c r="P7090" s="15" t="s">
        <v>166</v>
      </c>
      <c r="Q7090" s="15" t="s">
        <v>8200</v>
      </c>
      <c r="R7090" s="15" t="s">
        <v>110</v>
      </c>
      <c r="S7090" s="15" t="s">
        <v>149</v>
      </c>
      <c r="T7090" s="15" t="s">
        <v>8201</v>
      </c>
      <c r="U7090" s="28">
        <v>3224250.0</v>
      </c>
      <c r="V7090" s="15">
        <v>5.0</v>
      </c>
      <c r="W7090" s="31">
        <v>0.0</v>
      </c>
      <c r="X7090" s="28">
        <v>1321942.0</v>
      </c>
    </row>
    <row r="7091" ht="15.75" customHeight="1">
      <c r="A7091" s="15">
        <v>9392.0</v>
      </c>
      <c r="B7091" s="15" t="s">
        <v>8782</v>
      </c>
      <c r="C7091" s="18">
        <v>42807.0</v>
      </c>
      <c r="D7091" s="18">
        <v>42810.0</v>
      </c>
      <c r="E7091" s="18">
        <f t="shared" si="1"/>
        <v>42810</v>
      </c>
      <c r="F7091" s="15" t="s">
        <v>125</v>
      </c>
      <c r="G7091" s="15" t="s">
        <v>1091</v>
      </c>
      <c r="H7091" s="15" t="s">
        <v>1092</v>
      </c>
      <c r="I7091" s="15" t="s">
        <v>128</v>
      </c>
      <c r="J7091" s="15" t="s">
        <v>60</v>
      </c>
      <c r="K7091" s="15" t="s">
        <v>19</v>
      </c>
      <c r="L7091" s="15" t="str">
        <f t="array" ref="L7091">_xlfn.XLOOKUP(M7091,reference_province_to_city!$A$2:$A$11,reference_province_to_city!$B$2:$B$11)</f>
        <v>Yogyakarta</v>
      </c>
      <c r="M7091" s="15" t="s">
        <v>18</v>
      </c>
      <c r="N7091" s="15">
        <v>55111.0</v>
      </c>
      <c r="O7091" s="15">
        <f t="array" ref="O7091">_xlfn.XLOOKUP(M7091,reference_postal_code!$B$2:$B$11,reference_postal_code!$A$2:$A$11)</f>
        <v>55111</v>
      </c>
      <c r="P7091" s="15" t="s">
        <v>77</v>
      </c>
      <c r="Q7091" s="15" t="s">
        <v>582</v>
      </c>
      <c r="R7091" s="15" t="s">
        <v>110</v>
      </c>
      <c r="S7091" s="15" t="s">
        <v>111</v>
      </c>
      <c r="T7091" s="15" t="s">
        <v>583</v>
      </c>
      <c r="U7091" s="28">
        <v>119880.0</v>
      </c>
      <c r="V7091" s="15">
        <v>1.0</v>
      </c>
      <c r="W7091" s="31">
        <v>0.2</v>
      </c>
      <c r="X7091" s="28">
        <v>38961.0</v>
      </c>
    </row>
    <row r="7092" ht="15.75" customHeight="1">
      <c r="A7092" s="15">
        <v>8440.0</v>
      </c>
      <c r="B7092" s="15" t="s">
        <v>8783</v>
      </c>
      <c r="C7092" s="18">
        <v>42808.0</v>
      </c>
      <c r="D7092" s="18">
        <v>42811.0</v>
      </c>
      <c r="E7092" s="18">
        <f t="shared" si="1"/>
        <v>42811</v>
      </c>
      <c r="F7092" s="15" t="s">
        <v>114</v>
      </c>
      <c r="G7092" s="15" t="s">
        <v>3070</v>
      </c>
      <c r="H7092" s="15" t="s">
        <v>3071</v>
      </c>
      <c r="I7092" s="15" t="s">
        <v>128</v>
      </c>
      <c r="J7092" s="15" t="s">
        <v>60</v>
      </c>
      <c r="K7092" s="15" t="s">
        <v>22</v>
      </c>
      <c r="L7092" s="15" t="str">
        <f t="array" ref="L7092">_xlfn.XLOOKUP(M7092,reference_province_to_city!$A$2:$A$11,reference_province_to_city!$B$2:$B$11)</f>
        <v>Surabaya</v>
      </c>
      <c r="M7092" s="15" t="s">
        <v>20</v>
      </c>
      <c r="N7092" s="15">
        <v>60231.0</v>
      </c>
      <c r="O7092" s="15">
        <f t="array" ref="O7092">_xlfn.XLOOKUP(M7092,reference_postal_code!$B$2:$B$11,reference_postal_code!$A$2:$A$11)</f>
        <v>60231</v>
      </c>
      <c r="P7092" s="15" t="s">
        <v>166</v>
      </c>
      <c r="Q7092" s="15" t="s">
        <v>4604</v>
      </c>
      <c r="R7092" s="15" t="s">
        <v>110</v>
      </c>
      <c r="S7092" s="15" t="s">
        <v>111</v>
      </c>
      <c r="T7092" s="15" t="s">
        <v>4605</v>
      </c>
      <c r="U7092" s="28">
        <v>744240.0</v>
      </c>
      <c r="V7092" s="15">
        <v>2.0</v>
      </c>
      <c r="W7092" s="31">
        <v>0.2</v>
      </c>
      <c r="X7092" s="28">
        <v>74424.0</v>
      </c>
    </row>
    <row r="7093" ht="15.75" customHeight="1">
      <c r="A7093" s="15">
        <v>1930.0</v>
      </c>
      <c r="B7093" s="15" t="s">
        <v>8784</v>
      </c>
      <c r="C7093" s="18">
        <v>42810.0</v>
      </c>
      <c r="D7093" s="18"/>
      <c r="E7093" s="18">
        <f t="shared" si="1"/>
        <v>42813</v>
      </c>
      <c r="F7093" s="15" t="s">
        <v>114</v>
      </c>
      <c r="G7093" s="15" t="s">
        <v>1121</v>
      </c>
      <c r="H7093" s="15" t="s">
        <v>1122</v>
      </c>
      <c r="I7093" s="15" t="s">
        <v>76</v>
      </c>
      <c r="J7093" s="15" t="s">
        <v>60</v>
      </c>
      <c r="K7093" s="15" t="s">
        <v>14</v>
      </c>
      <c r="L7093" s="15" t="str">
        <f t="array" ref="L7093">_xlfn.XLOOKUP(M7093,reference_province_to_city!$A$2:$A$11,reference_province_to_city!$B$2:$B$11)</f>
        <v>Bandung</v>
      </c>
      <c r="M7093" s="15" t="s">
        <v>12</v>
      </c>
      <c r="N7093" s="15">
        <v>40111.0</v>
      </c>
      <c r="O7093" s="15">
        <f t="array" ref="O7093">_xlfn.XLOOKUP(M7093,reference_postal_code!$B$2:$B$11,reference_postal_code!$A$2:$A$11)</f>
        <v>40111</v>
      </c>
      <c r="P7093" s="15" t="s">
        <v>117</v>
      </c>
      <c r="Q7093" s="15" t="s">
        <v>1023</v>
      </c>
      <c r="R7093" s="15" t="s">
        <v>65</v>
      </c>
      <c r="S7093" s="15" t="s">
        <v>87</v>
      </c>
      <c r="T7093" s="15" t="s">
        <v>1024</v>
      </c>
      <c r="U7093" s="28">
        <v>697650.0</v>
      </c>
      <c r="V7093" s="15">
        <v>1.0</v>
      </c>
      <c r="W7093" s="31">
        <v>0.0</v>
      </c>
      <c r="X7093" s="28">
        <v>27906.0</v>
      </c>
    </row>
    <row r="7094" ht="15.75" customHeight="1">
      <c r="A7094" s="15">
        <v>9740.0</v>
      </c>
      <c r="B7094" s="15" t="s">
        <v>8785</v>
      </c>
      <c r="C7094" s="18">
        <v>42810.0</v>
      </c>
      <c r="D7094" s="18">
        <v>42815.0</v>
      </c>
      <c r="E7094" s="18">
        <f t="shared" si="1"/>
        <v>42815</v>
      </c>
      <c r="F7094" s="15" t="s">
        <v>55</v>
      </c>
      <c r="G7094" s="15" t="s">
        <v>5985</v>
      </c>
      <c r="H7094" s="15" t="s">
        <v>5986</v>
      </c>
      <c r="I7094" s="15" t="s">
        <v>128</v>
      </c>
      <c r="J7094" s="15" t="s">
        <v>60</v>
      </c>
      <c r="K7094" s="15" t="s">
        <v>29</v>
      </c>
      <c r="L7094" s="15" t="str">
        <f t="array" ref="L7094">_xlfn.XLOOKUP(M7094,reference_province_to_city!$A$2:$A$11,reference_province_to_city!$B$2:$B$11)</f>
        <v>Palembang</v>
      </c>
      <c r="M7094" s="15" t="s">
        <v>13</v>
      </c>
      <c r="N7094" s="15">
        <v>30111.0</v>
      </c>
      <c r="O7094" s="15">
        <f t="array" ref="O7094">_xlfn.XLOOKUP(M7094,reference_postal_code!$B$2:$B$11,reference_postal_code!$A$2:$A$11)</f>
        <v>30111</v>
      </c>
      <c r="P7094" s="15" t="s">
        <v>77</v>
      </c>
      <c r="Q7094" s="15" t="s">
        <v>4051</v>
      </c>
      <c r="R7094" s="15" t="s">
        <v>65</v>
      </c>
      <c r="S7094" s="15" t="s">
        <v>83</v>
      </c>
      <c r="T7094" s="15" t="s">
        <v>4052</v>
      </c>
      <c r="U7094" s="28">
        <v>295200.0</v>
      </c>
      <c r="V7094" s="15">
        <v>5.0</v>
      </c>
      <c r="W7094" s="31">
        <v>0.2</v>
      </c>
      <c r="X7094" s="28">
        <v>103320.0</v>
      </c>
    </row>
    <row r="7095" ht="15.75" customHeight="1">
      <c r="A7095" s="15">
        <v>1931.0</v>
      </c>
      <c r="B7095" s="15" t="s">
        <v>8784</v>
      </c>
      <c r="C7095" s="18">
        <v>42810.0</v>
      </c>
      <c r="D7095" s="18">
        <v>42812.0</v>
      </c>
      <c r="E7095" s="18">
        <f t="shared" si="1"/>
        <v>42812</v>
      </c>
      <c r="F7095" s="15" t="s">
        <v>114</v>
      </c>
      <c r="G7095" s="15" t="s">
        <v>1121</v>
      </c>
      <c r="H7095" s="15" t="s">
        <v>1122</v>
      </c>
      <c r="I7095" s="15" t="s">
        <v>76</v>
      </c>
      <c r="J7095" s="15" t="s">
        <v>60</v>
      </c>
      <c r="K7095" s="15" t="s">
        <v>14</v>
      </c>
      <c r="L7095" s="15" t="str">
        <f t="array" ref="L7095">_xlfn.XLOOKUP(M7095,reference_province_to_city!$A$2:$A$11,reference_province_to_city!$B$2:$B$11)</f>
        <v>Bandung</v>
      </c>
      <c r="M7095" s="15" t="s">
        <v>12</v>
      </c>
      <c r="N7095" s="15">
        <v>40111.0</v>
      </c>
      <c r="O7095" s="15">
        <f t="array" ref="O7095">_xlfn.XLOOKUP(M7095,reference_postal_code!$B$2:$B$11,reference_postal_code!$A$2:$A$11)</f>
        <v>40111</v>
      </c>
      <c r="P7095" s="15" t="s">
        <v>117</v>
      </c>
      <c r="Q7095" s="15" t="s">
        <v>5618</v>
      </c>
      <c r="R7095" s="15" t="s">
        <v>110</v>
      </c>
      <c r="S7095" s="15" t="s">
        <v>111</v>
      </c>
      <c r="T7095" s="15" t="s">
        <v>5619</v>
      </c>
      <c r="U7095" s="28">
        <v>9899640.0</v>
      </c>
      <c r="V7095" s="15">
        <v>3.0</v>
      </c>
      <c r="W7095" s="31">
        <v>0.2</v>
      </c>
      <c r="X7095" s="28">
        <v>742473.0</v>
      </c>
    </row>
    <row r="7096" ht="15.75" customHeight="1">
      <c r="A7096" s="15">
        <v>9739.0</v>
      </c>
      <c r="B7096" s="15" t="s">
        <v>8785</v>
      </c>
      <c r="C7096" s="18">
        <v>42810.0</v>
      </c>
      <c r="D7096" s="18">
        <v>42815.0</v>
      </c>
      <c r="E7096" s="18">
        <f t="shared" si="1"/>
        <v>42815</v>
      </c>
      <c r="F7096" s="15" t="s">
        <v>55</v>
      </c>
      <c r="G7096" s="15" t="s">
        <v>5985</v>
      </c>
      <c r="H7096" s="15" t="s">
        <v>5986</v>
      </c>
      <c r="I7096" s="15" t="s">
        <v>128</v>
      </c>
      <c r="J7096" s="15" t="s">
        <v>60</v>
      </c>
      <c r="K7096" s="15" t="s">
        <v>29</v>
      </c>
      <c r="L7096" s="15" t="str">
        <f t="array" ref="L7096">_xlfn.XLOOKUP(M7096,reference_province_to_city!$A$2:$A$11,reference_province_to_city!$B$2:$B$11)</f>
        <v>Palembang</v>
      </c>
      <c r="M7096" s="15" t="s">
        <v>13</v>
      </c>
      <c r="N7096" s="15">
        <v>30111.0</v>
      </c>
      <c r="O7096" s="15">
        <f t="array" ref="O7096">_xlfn.XLOOKUP(M7096,reference_postal_code!$B$2:$B$11,reference_postal_code!$A$2:$A$11)</f>
        <v>30111</v>
      </c>
      <c r="P7096" s="15" t="s">
        <v>77</v>
      </c>
      <c r="Q7096" s="15" t="s">
        <v>4892</v>
      </c>
      <c r="R7096" s="15" t="s">
        <v>65</v>
      </c>
      <c r="S7096" s="15" t="s">
        <v>83</v>
      </c>
      <c r="T7096" s="15" t="s">
        <v>4893</v>
      </c>
      <c r="U7096" s="28">
        <v>1056960.0</v>
      </c>
      <c r="V7096" s="15">
        <v>6.0</v>
      </c>
      <c r="W7096" s="31">
        <v>0.2</v>
      </c>
      <c r="X7096" s="28">
        <v>343512.0</v>
      </c>
    </row>
    <row r="7097" ht="15.75" customHeight="1">
      <c r="A7097" s="15">
        <v>1929.0</v>
      </c>
      <c r="B7097" s="15" t="s">
        <v>8784</v>
      </c>
      <c r="C7097" s="18">
        <v>42810.0</v>
      </c>
      <c r="D7097" s="18">
        <v>42812.0</v>
      </c>
      <c r="E7097" s="18">
        <f t="shared" si="1"/>
        <v>42812</v>
      </c>
      <c r="F7097" s="15" t="s">
        <v>114</v>
      </c>
      <c r="G7097" s="15" t="s">
        <v>1121</v>
      </c>
      <c r="H7097" s="15" t="s">
        <v>1122</v>
      </c>
      <c r="I7097" s="15" t="s">
        <v>76</v>
      </c>
      <c r="J7097" s="15" t="s">
        <v>60</v>
      </c>
      <c r="K7097" s="15" t="s">
        <v>1132</v>
      </c>
      <c r="L7097" s="15" t="str">
        <f t="array" ref="L7097">_xlfn.XLOOKUP(M7097,reference_province_to_city!$A$2:$A$11,reference_province_to_city!$B$2:$B$11)</f>
        <v>Bandung</v>
      </c>
      <c r="M7097" s="15" t="s">
        <v>12</v>
      </c>
      <c r="N7097" s="15">
        <v>40111.0</v>
      </c>
      <c r="O7097" s="15">
        <f t="array" ref="O7097">_xlfn.XLOOKUP(M7097,reference_postal_code!$B$2:$B$11,reference_postal_code!$A$2:$A$11)</f>
        <v>40111</v>
      </c>
      <c r="P7097" s="15" t="s">
        <v>117</v>
      </c>
      <c r="Q7097" s="15" t="s">
        <v>4293</v>
      </c>
      <c r="R7097" s="15" t="s">
        <v>65</v>
      </c>
      <c r="S7097" s="15" t="s">
        <v>66</v>
      </c>
      <c r="T7097" s="15" t="s">
        <v>4294</v>
      </c>
      <c r="U7097" s="28">
        <v>97200.0</v>
      </c>
      <c r="V7097" s="15">
        <v>1.0</v>
      </c>
      <c r="W7097" s="31">
        <v>0.0</v>
      </c>
      <c r="X7097" s="28">
        <v>46656.0</v>
      </c>
    </row>
    <row r="7098" ht="15.75" customHeight="1">
      <c r="A7098" s="15">
        <v>8525.0</v>
      </c>
      <c r="B7098" s="15" t="s">
        <v>8786</v>
      </c>
      <c r="C7098" s="18">
        <v>42810.0</v>
      </c>
      <c r="D7098" s="18">
        <v>42810.0</v>
      </c>
      <c r="E7098" s="18">
        <f t="shared" si="1"/>
        <v>42810</v>
      </c>
      <c r="F7098" s="15" t="s">
        <v>466</v>
      </c>
      <c r="G7098" s="15" t="s">
        <v>4130</v>
      </c>
      <c r="H7098" s="15" t="s">
        <v>4131</v>
      </c>
      <c r="I7098" s="15" t="s">
        <v>59</v>
      </c>
      <c r="J7098" s="15" t="s">
        <v>60</v>
      </c>
      <c r="K7098" s="15" t="s">
        <v>26</v>
      </c>
      <c r="L7098" s="15" t="str">
        <f t="array" ref="L7098">_xlfn.XLOOKUP(M7098,reference_province_to_city!$A$2:$A$11,reference_province_to_city!$B$2:$B$11)</f>
        <v>Denpasar</v>
      </c>
      <c r="M7098" s="15" t="s">
        <v>24</v>
      </c>
      <c r="N7098" s="15">
        <v>80231.0</v>
      </c>
      <c r="O7098" s="15">
        <f t="array" ref="O7098">_xlfn.XLOOKUP(M7098,reference_postal_code!$B$2:$B$11,reference_postal_code!$A$2:$A$11)</f>
        <v>80231</v>
      </c>
      <c r="P7098" s="15" t="s">
        <v>63</v>
      </c>
      <c r="Q7098" s="15" t="s">
        <v>5292</v>
      </c>
      <c r="R7098" s="15" t="s">
        <v>110</v>
      </c>
      <c r="S7098" s="15" t="s">
        <v>111</v>
      </c>
      <c r="T7098" s="15" t="s">
        <v>5293</v>
      </c>
      <c r="U7098" s="28">
        <v>665640.0</v>
      </c>
      <c r="V7098" s="15">
        <v>2.0</v>
      </c>
      <c r="W7098" s="31">
        <v>0.4</v>
      </c>
      <c r="X7098" s="28">
        <v>-110940.0</v>
      </c>
    </row>
    <row r="7099" ht="15.75" customHeight="1">
      <c r="A7099" s="15">
        <v>7353.0</v>
      </c>
      <c r="B7099" s="15" t="s">
        <v>8787</v>
      </c>
      <c r="C7099" s="18">
        <v>42810.0</v>
      </c>
      <c r="D7099" s="18">
        <v>42812.0</v>
      </c>
      <c r="E7099" s="18">
        <f t="shared" si="1"/>
        <v>42812</v>
      </c>
      <c r="F7099" s="15" t="s">
        <v>114</v>
      </c>
      <c r="G7099" s="15" t="s">
        <v>2611</v>
      </c>
      <c r="H7099" s="15" t="s">
        <v>2612</v>
      </c>
      <c r="I7099" s="15" t="s">
        <v>76</v>
      </c>
      <c r="J7099" s="15" t="s">
        <v>60</v>
      </c>
      <c r="K7099" s="15" t="s">
        <v>99</v>
      </c>
      <c r="L7099" s="15" t="str">
        <f t="array" ref="L7099">_xlfn.XLOOKUP(M7099,reference_province_to_city!$A$2:$A$11,reference_province_to_city!$B$2:$B$11)</f>
        <v>Denpasar</v>
      </c>
      <c r="M7099" s="15" t="s">
        <v>24</v>
      </c>
      <c r="N7099" s="15">
        <v>80231.0</v>
      </c>
      <c r="O7099" s="15">
        <f t="array" ref="O7099">_xlfn.XLOOKUP(M7099,reference_postal_code!$B$2:$B$11,reference_postal_code!$A$2:$A$11)</f>
        <v>80231</v>
      </c>
      <c r="P7099" s="15" t="s">
        <v>63</v>
      </c>
      <c r="Q7099" s="15" t="s">
        <v>1728</v>
      </c>
      <c r="R7099" s="15" t="s">
        <v>110</v>
      </c>
      <c r="S7099" s="15" t="s">
        <v>111</v>
      </c>
      <c r="T7099" s="15" t="s">
        <v>1729</v>
      </c>
      <c r="U7099" s="28">
        <v>6681600.0</v>
      </c>
      <c r="V7099" s="15">
        <v>8.0</v>
      </c>
      <c r="W7099" s="31">
        <v>0.4</v>
      </c>
      <c r="X7099" s="28">
        <v>-1224960.0</v>
      </c>
    </row>
    <row r="7100" ht="15.75" customHeight="1">
      <c r="A7100" s="15">
        <v>9741.0</v>
      </c>
      <c r="B7100" s="15" t="s">
        <v>8785</v>
      </c>
      <c r="C7100" s="18">
        <v>42810.0</v>
      </c>
      <c r="D7100" s="18">
        <v>42815.0</v>
      </c>
      <c r="E7100" s="18">
        <f t="shared" si="1"/>
        <v>42815</v>
      </c>
      <c r="F7100" s="15" t="s">
        <v>55</v>
      </c>
      <c r="G7100" s="15" t="s">
        <v>5985</v>
      </c>
      <c r="H7100" s="15" t="s">
        <v>5986</v>
      </c>
      <c r="I7100" s="15" t="s">
        <v>128</v>
      </c>
      <c r="J7100" s="15" t="s">
        <v>60</v>
      </c>
      <c r="K7100" s="15" t="s">
        <v>29</v>
      </c>
      <c r="L7100" s="15" t="str">
        <f t="array" ref="L7100">_xlfn.XLOOKUP(M7100,reference_province_to_city!$A$2:$A$11,reference_province_to_city!$B$2:$B$11)</f>
        <v>Palembang</v>
      </c>
      <c r="M7100" s="15" t="s">
        <v>13</v>
      </c>
      <c r="N7100" s="15">
        <v>30111.0</v>
      </c>
      <c r="O7100" s="15">
        <f t="array" ref="O7100">_xlfn.XLOOKUP(M7100,reference_postal_code!$B$2:$B$11,reference_postal_code!$A$2:$A$11)</f>
        <v>30111</v>
      </c>
      <c r="P7100" s="15" t="s">
        <v>77</v>
      </c>
      <c r="Q7100" s="15" t="s">
        <v>742</v>
      </c>
      <c r="R7100" s="15" t="s">
        <v>65</v>
      </c>
      <c r="S7100" s="15" t="s">
        <v>222</v>
      </c>
      <c r="T7100" s="15" t="s">
        <v>743</v>
      </c>
      <c r="U7100" s="28">
        <v>2110050.0</v>
      </c>
      <c r="V7100" s="15">
        <v>3.0</v>
      </c>
      <c r="W7100" s="31">
        <v>0.0</v>
      </c>
      <c r="X7100" s="28">
        <v>822920.0</v>
      </c>
    </row>
    <row r="7101" ht="15.75" customHeight="1">
      <c r="A7101" s="15">
        <v>9738.0</v>
      </c>
      <c r="B7101" s="15" t="s">
        <v>8785</v>
      </c>
      <c r="C7101" s="18">
        <v>42810.0</v>
      </c>
      <c r="D7101" s="18">
        <v>42815.0</v>
      </c>
      <c r="E7101" s="18">
        <f t="shared" si="1"/>
        <v>42815</v>
      </c>
      <c r="F7101" s="15" t="s">
        <v>55</v>
      </c>
      <c r="G7101" s="15" t="s">
        <v>5985</v>
      </c>
      <c r="H7101" s="15" t="s">
        <v>5986</v>
      </c>
      <c r="I7101" s="15" t="s">
        <v>128</v>
      </c>
      <c r="J7101" s="15" t="s">
        <v>60</v>
      </c>
      <c r="K7101" s="15" t="s">
        <v>29</v>
      </c>
      <c r="L7101" s="15" t="str">
        <f t="array" ref="L7101">_xlfn.XLOOKUP(M7101,reference_province_to_city!$A$2:$A$11,reference_province_to_city!$B$2:$B$11)</f>
        <v>Palembang</v>
      </c>
      <c r="M7101" s="15" t="s">
        <v>13</v>
      </c>
      <c r="N7101" s="15">
        <v>30111.0</v>
      </c>
      <c r="O7101" s="15">
        <f t="array" ref="O7101">_xlfn.XLOOKUP(M7101,reference_postal_code!$B$2:$B$11,reference_postal_code!$A$2:$A$11)</f>
        <v>30111</v>
      </c>
      <c r="P7101" s="15" t="s">
        <v>77</v>
      </c>
      <c r="Q7101" s="15" t="s">
        <v>3334</v>
      </c>
      <c r="R7101" s="15" t="s">
        <v>65</v>
      </c>
      <c r="S7101" s="15" t="s">
        <v>87</v>
      </c>
      <c r="T7101" s="15" t="s">
        <v>3335</v>
      </c>
      <c r="U7101" s="28">
        <v>4651800.0</v>
      </c>
      <c r="V7101" s="15">
        <v>2.0</v>
      </c>
      <c r="W7101" s="31">
        <v>0.0</v>
      </c>
      <c r="X7101" s="28">
        <v>1209468.0</v>
      </c>
    </row>
    <row r="7102" ht="15.75" customHeight="1">
      <c r="A7102" s="15">
        <v>8529.0</v>
      </c>
      <c r="B7102" s="15" t="s">
        <v>8786</v>
      </c>
      <c r="C7102" s="18">
        <v>42810.0</v>
      </c>
      <c r="D7102" s="18">
        <v>42810.0</v>
      </c>
      <c r="E7102" s="18">
        <f t="shared" si="1"/>
        <v>42810</v>
      </c>
      <c r="F7102" s="15" t="s">
        <v>466</v>
      </c>
      <c r="G7102" s="15" t="s">
        <v>4130</v>
      </c>
      <c r="H7102" s="15" t="s">
        <v>4131</v>
      </c>
      <c r="I7102" s="15" t="s">
        <v>59</v>
      </c>
      <c r="J7102" s="15" t="s">
        <v>60</v>
      </c>
      <c r="K7102" s="15" t="s">
        <v>26</v>
      </c>
      <c r="L7102" s="15" t="str">
        <f t="array" ref="L7102">_xlfn.XLOOKUP(M7102,reference_province_to_city!$A$2:$A$11,reference_province_to_city!$B$2:$B$11)</f>
        <v>Denpasar</v>
      </c>
      <c r="M7102" s="15" t="s">
        <v>24</v>
      </c>
      <c r="N7102" s="15">
        <v>80231.0</v>
      </c>
      <c r="O7102" s="15">
        <f t="array" ref="O7102">_xlfn.XLOOKUP(M7102,reference_postal_code!$B$2:$B$11,reference_postal_code!$A$2:$A$11)</f>
        <v>80231</v>
      </c>
      <c r="P7102" s="15" t="s">
        <v>63</v>
      </c>
      <c r="Q7102" s="15" t="s">
        <v>3291</v>
      </c>
      <c r="R7102" s="15" t="s">
        <v>65</v>
      </c>
      <c r="S7102" s="15" t="s">
        <v>87</v>
      </c>
      <c r="T7102" s="15" t="s">
        <v>3292</v>
      </c>
      <c r="U7102" s="28">
        <v>813360.0</v>
      </c>
      <c r="V7102" s="15">
        <v>2.0</v>
      </c>
      <c r="W7102" s="31">
        <v>0.2</v>
      </c>
      <c r="X7102" s="28">
        <v>50835.0</v>
      </c>
    </row>
    <row r="7103" ht="15.75" customHeight="1">
      <c r="A7103" s="15">
        <v>8528.0</v>
      </c>
      <c r="B7103" s="15" t="s">
        <v>8786</v>
      </c>
      <c r="C7103" s="18">
        <v>42810.0</v>
      </c>
      <c r="D7103" s="18">
        <v>42810.0</v>
      </c>
      <c r="E7103" s="18">
        <f t="shared" si="1"/>
        <v>42810</v>
      </c>
      <c r="F7103" s="15" t="s">
        <v>466</v>
      </c>
      <c r="G7103" s="15" t="s">
        <v>4130</v>
      </c>
      <c r="H7103" s="15" t="s">
        <v>4131</v>
      </c>
      <c r="I7103" s="15" t="s">
        <v>59</v>
      </c>
      <c r="J7103" s="15" t="s">
        <v>60</v>
      </c>
      <c r="K7103" s="15" t="s">
        <v>26</v>
      </c>
      <c r="L7103" s="15" t="str">
        <f t="array" ref="L7103">_xlfn.XLOOKUP(M7103,reference_province_to_city!$A$2:$A$11,reference_province_to_city!$B$2:$B$11)</f>
        <v>Denpasar</v>
      </c>
      <c r="M7103" s="15" t="s">
        <v>24</v>
      </c>
      <c r="N7103" s="15">
        <v>80231.0</v>
      </c>
      <c r="O7103" s="15">
        <f t="array" ref="O7103">_xlfn.XLOOKUP(M7103,reference_postal_code!$B$2:$B$11,reference_postal_code!$A$2:$A$11)</f>
        <v>80231</v>
      </c>
      <c r="P7103" s="15" t="s">
        <v>63</v>
      </c>
      <c r="Q7103" s="15" t="s">
        <v>2565</v>
      </c>
      <c r="R7103" s="15" t="s">
        <v>110</v>
      </c>
      <c r="S7103" s="15" t="s">
        <v>149</v>
      </c>
      <c r="T7103" s="15" t="s">
        <v>2566</v>
      </c>
      <c r="U7103" s="28">
        <v>2399760.0</v>
      </c>
      <c r="V7103" s="15">
        <v>2.0</v>
      </c>
      <c r="W7103" s="31">
        <v>0.2</v>
      </c>
      <c r="X7103" s="28">
        <v>659934.0</v>
      </c>
    </row>
    <row r="7104" ht="15.75" customHeight="1">
      <c r="A7104" s="15">
        <v>8527.0</v>
      </c>
      <c r="B7104" s="15" t="s">
        <v>8786</v>
      </c>
      <c r="C7104" s="18">
        <v>42810.0</v>
      </c>
      <c r="D7104" s="18">
        <v>42810.0</v>
      </c>
      <c r="E7104" s="18">
        <f t="shared" si="1"/>
        <v>42810</v>
      </c>
      <c r="F7104" s="15" t="s">
        <v>466</v>
      </c>
      <c r="G7104" s="15" t="s">
        <v>4130</v>
      </c>
      <c r="H7104" s="15" t="s">
        <v>4131</v>
      </c>
      <c r="I7104" s="15" t="s">
        <v>59</v>
      </c>
      <c r="J7104" s="15" t="s">
        <v>60</v>
      </c>
      <c r="K7104" s="15" t="s">
        <v>26</v>
      </c>
      <c r="L7104" s="15" t="str">
        <f t="array" ref="L7104">_xlfn.XLOOKUP(M7104,reference_province_to_city!$A$2:$A$11,reference_province_to_city!$B$2:$B$11)</f>
        <v>Denpasar</v>
      </c>
      <c r="M7104" s="15" t="s">
        <v>24</v>
      </c>
      <c r="N7104" s="15">
        <v>80231.0</v>
      </c>
      <c r="O7104" s="15">
        <f t="array" ref="O7104">_xlfn.XLOOKUP(M7104,reference_postal_code!$B$2:$B$11,reference_postal_code!$A$2:$A$11)</f>
        <v>80231</v>
      </c>
      <c r="P7104" s="15" t="s">
        <v>63</v>
      </c>
      <c r="Q7104" s="15" t="s">
        <v>412</v>
      </c>
      <c r="R7104" s="15" t="s">
        <v>65</v>
      </c>
      <c r="S7104" s="15" t="s">
        <v>83</v>
      </c>
      <c r="T7104" s="15" t="s">
        <v>413</v>
      </c>
      <c r="U7104" s="28">
        <v>77895.0</v>
      </c>
      <c r="V7104" s="15">
        <v>3.0</v>
      </c>
      <c r="W7104" s="31">
        <v>0.7</v>
      </c>
      <c r="X7104" s="28">
        <v>-51930.0</v>
      </c>
    </row>
    <row r="7105" ht="15.75" customHeight="1">
      <c r="A7105" s="15">
        <v>8526.0</v>
      </c>
      <c r="B7105" s="15" t="s">
        <v>8786</v>
      </c>
      <c r="C7105" s="18">
        <v>42810.0</v>
      </c>
      <c r="D7105" s="18">
        <v>42810.0</v>
      </c>
      <c r="E7105" s="18">
        <f t="shared" si="1"/>
        <v>42810</v>
      </c>
      <c r="F7105" s="15" t="s">
        <v>466</v>
      </c>
      <c r="G7105" s="15" t="s">
        <v>4130</v>
      </c>
      <c r="H7105" s="15" t="s">
        <v>4131</v>
      </c>
      <c r="I7105" s="15" t="s">
        <v>59</v>
      </c>
      <c r="J7105" s="15" t="s">
        <v>60</v>
      </c>
      <c r="K7105" s="15" t="s">
        <v>26</v>
      </c>
      <c r="L7105" s="15" t="str">
        <f t="array" ref="L7105">_xlfn.XLOOKUP(M7105,reference_province_to_city!$A$2:$A$11,reference_province_to_city!$B$2:$B$11)</f>
        <v>Denpasar</v>
      </c>
      <c r="M7105" s="15" t="s">
        <v>24</v>
      </c>
      <c r="N7105" s="15">
        <v>80231.0</v>
      </c>
      <c r="O7105" s="15">
        <f t="array" ref="O7105">_xlfn.XLOOKUP(M7105,reference_postal_code!$B$2:$B$11,reference_postal_code!$A$2:$A$11)</f>
        <v>80231</v>
      </c>
      <c r="P7105" s="15" t="s">
        <v>63</v>
      </c>
      <c r="Q7105" s="15" t="s">
        <v>6235</v>
      </c>
      <c r="R7105" s="15" t="s">
        <v>106</v>
      </c>
      <c r="S7105" s="15" t="s">
        <v>139</v>
      </c>
      <c r="T7105" s="15" t="s">
        <v>6236</v>
      </c>
      <c r="U7105" s="28">
        <v>768960.0</v>
      </c>
      <c r="V7105" s="15">
        <v>6.0</v>
      </c>
      <c r="W7105" s="31">
        <v>0.2</v>
      </c>
      <c r="X7105" s="28">
        <v>115344.0</v>
      </c>
    </row>
    <row r="7106" ht="15.75" customHeight="1">
      <c r="A7106" s="15">
        <v>9738.0</v>
      </c>
      <c r="B7106" s="15" t="s">
        <v>8785</v>
      </c>
      <c r="C7106" s="18">
        <v>42810.0</v>
      </c>
      <c r="D7106" s="18"/>
      <c r="E7106" s="18">
        <f t="shared" si="1"/>
        <v>42813</v>
      </c>
      <c r="F7106" s="15" t="s">
        <v>55</v>
      </c>
      <c r="G7106" s="15" t="s">
        <v>5985</v>
      </c>
      <c r="H7106" s="15" t="s">
        <v>5986</v>
      </c>
      <c r="I7106" s="15" t="s">
        <v>128</v>
      </c>
      <c r="J7106" s="15" t="s">
        <v>60</v>
      </c>
      <c r="K7106" s="15" t="s">
        <v>29</v>
      </c>
      <c r="L7106" s="15" t="str">
        <f t="array" ref="L7106">_xlfn.XLOOKUP(M7106,reference_province_to_city!$A$2:$A$11,reference_province_to_city!$B$2:$B$11)</f>
        <v>Palembang</v>
      </c>
      <c r="M7106" s="15" t="s">
        <v>13</v>
      </c>
      <c r="N7106" s="15">
        <v>30111.0</v>
      </c>
      <c r="O7106" s="15">
        <f t="array" ref="O7106">_xlfn.XLOOKUP(M7106,reference_postal_code!$B$2:$B$11,reference_postal_code!$A$2:$A$11)</f>
        <v>30111</v>
      </c>
      <c r="P7106" s="15" t="s">
        <v>77</v>
      </c>
      <c r="Q7106" s="15" t="s">
        <v>3334</v>
      </c>
      <c r="R7106" s="15" t="s">
        <v>65</v>
      </c>
      <c r="S7106" s="15" t="s">
        <v>87</v>
      </c>
      <c r="T7106" s="15" t="s">
        <v>3335</v>
      </c>
      <c r="U7106" s="28">
        <v>4651800.0</v>
      </c>
      <c r="V7106" s="15">
        <v>2.0</v>
      </c>
      <c r="W7106" s="31">
        <v>0.0</v>
      </c>
      <c r="X7106" s="28">
        <v>1209468.0</v>
      </c>
    </row>
    <row r="7107" ht="15.75" customHeight="1">
      <c r="A7107" s="15">
        <v>2456.0</v>
      </c>
      <c r="B7107" s="15" t="s">
        <v>8788</v>
      </c>
      <c r="C7107" s="18">
        <v>42811.0</v>
      </c>
      <c r="D7107" s="18">
        <v>42816.0</v>
      </c>
      <c r="E7107" s="18">
        <f t="shared" si="1"/>
        <v>42816</v>
      </c>
      <c r="F7107" s="15" t="s">
        <v>114</v>
      </c>
      <c r="G7107" s="15" t="s">
        <v>5766</v>
      </c>
      <c r="H7107" s="15" t="s">
        <v>5767</v>
      </c>
      <c r="I7107" s="15" t="s">
        <v>59</v>
      </c>
      <c r="J7107" s="15" t="s">
        <v>60</v>
      </c>
      <c r="K7107" s="15" t="s">
        <v>14</v>
      </c>
      <c r="L7107" s="15" t="str">
        <f t="array" ref="L7107">_xlfn.XLOOKUP(M7107,reference_province_to_city!$A$2:$A$11,reference_province_to_city!$B$2:$B$11)</f>
        <v>Bandung</v>
      </c>
      <c r="M7107" s="15" t="s">
        <v>12</v>
      </c>
      <c r="N7107" s="15">
        <v>40111.0</v>
      </c>
      <c r="O7107" s="15">
        <f t="array" ref="O7107">_xlfn.XLOOKUP(M7107,reference_postal_code!$B$2:$B$11,reference_postal_code!$A$2:$A$11)</f>
        <v>40111</v>
      </c>
      <c r="P7107" s="15" t="s">
        <v>117</v>
      </c>
      <c r="Q7107" s="15" t="s">
        <v>5166</v>
      </c>
      <c r="R7107" s="15" t="s">
        <v>65</v>
      </c>
      <c r="S7107" s="15" t="s">
        <v>87</v>
      </c>
      <c r="T7107" s="15" t="s">
        <v>5167</v>
      </c>
      <c r="U7107" s="28">
        <v>1611600.0</v>
      </c>
      <c r="V7107" s="15">
        <v>8.0</v>
      </c>
      <c r="W7107" s="31">
        <v>0.0</v>
      </c>
      <c r="X7107" s="28">
        <v>419016.0</v>
      </c>
    </row>
    <row r="7108" ht="15.75" customHeight="1">
      <c r="A7108" s="15">
        <v>2459.0</v>
      </c>
      <c r="B7108" s="15" t="s">
        <v>8788</v>
      </c>
      <c r="C7108" s="18">
        <v>42811.0</v>
      </c>
      <c r="D7108" s="18">
        <v>42816.0</v>
      </c>
      <c r="E7108" s="18">
        <f t="shared" si="1"/>
        <v>42816</v>
      </c>
      <c r="F7108" s="15" t="s">
        <v>114</v>
      </c>
      <c r="G7108" s="15" t="s">
        <v>5766</v>
      </c>
      <c r="H7108" s="15" t="s">
        <v>5767</v>
      </c>
      <c r="I7108" s="15" t="s">
        <v>59</v>
      </c>
      <c r="J7108" s="15" t="s">
        <v>60</v>
      </c>
      <c r="K7108" s="15" t="s">
        <v>14</v>
      </c>
      <c r="L7108" s="15" t="str">
        <f t="array" ref="L7108">_xlfn.XLOOKUP(M7108,reference_province_to_city!$A$2:$A$11,reference_province_to_city!$B$2:$B$11)</f>
        <v>Bandung</v>
      </c>
      <c r="M7108" s="15" t="s">
        <v>12</v>
      </c>
      <c r="N7108" s="15">
        <v>40111.0</v>
      </c>
      <c r="O7108" s="15">
        <f t="array" ref="O7108">_xlfn.XLOOKUP(M7108,reference_postal_code!$B$2:$B$11,reference_postal_code!$A$2:$A$11)</f>
        <v>40111</v>
      </c>
      <c r="P7108" s="15" t="s">
        <v>117</v>
      </c>
      <c r="Q7108" s="15" t="s">
        <v>1067</v>
      </c>
      <c r="R7108" s="15" t="s">
        <v>65</v>
      </c>
      <c r="S7108" s="15" t="s">
        <v>87</v>
      </c>
      <c r="T7108" s="15" t="s">
        <v>1068</v>
      </c>
      <c r="U7108" s="28">
        <v>697950.0</v>
      </c>
      <c r="V7108" s="15">
        <v>3.0</v>
      </c>
      <c r="W7108" s="31">
        <v>0.0</v>
      </c>
      <c r="X7108" s="28">
        <v>181467.0</v>
      </c>
    </row>
    <row r="7109" ht="15.75" customHeight="1">
      <c r="A7109" s="15">
        <v>3380.0</v>
      </c>
      <c r="B7109" s="15" t="s">
        <v>8789</v>
      </c>
      <c r="C7109" s="18">
        <v>42811.0</v>
      </c>
      <c r="D7109" s="18">
        <v>42815.0</v>
      </c>
      <c r="E7109" s="18">
        <f t="shared" si="1"/>
        <v>42815</v>
      </c>
      <c r="F7109" s="15" t="s">
        <v>55</v>
      </c>
      <c r="G7109" s="15" t="s">
        <v>5786</v>
      </c>
      <c r="H7109" s="15" t="s">
        <v>5787</v>
      </c>
      <c r="I7109" s="15" t="s">
        <v>76</v>
      </c>
      <c r="J7109" s="15" t="s">
        <v>60</v>
      </c>
      <c r="K7109" s="15" t="s">
        <v>31</v>
      </c>
      <c r="L7109" s="15" t="str">
        <f t="array" ref="L7109">_xlfn.XLOOKUP(M7109,reference_province_to_city!$A$2:$A$11,reference_province_to_city!$B$2:$B$11)</f>
        <v>Balikpapan</v>
      </c>
      <c r="M7109" s="15" t="s">
        <v>21</v>
      </c>
      <c r="N7109" s="15">
        <v>76114.0</v>
      </c>
      <c r="O7109" s="15">
        <f t="array" ref="O7109">_xlfn.XLOOKUP(M7109,reference_postal_code!$B$2:$B$11,reference_postal_code!$A$2:$A$11)</f>
        <v>76114</v>
      </c>
      <c r="P7109" s="15" t="s">
        <v>166</v>
      </c>
      <c r="Q7109" s="15" t="s">
        <v>3126</v>
      </c>
      <c r="R7109" s="15" t="s">
        <v>65</v>
      </c>
      <c r="S7109" s="15" t="s">
        <v>66</v>
      </c>
      <c r="T7109" s="15" t="s">
        <v>3127</v>
      </c>
      <c r="U7109" s="28">
        <v>154080.0</v>
      </c>
      <c r="V7109" s="15">
        <v>3.0</v>
      </c>
      <c r="W7109" s="31">
        <v>0.2</v>
      </c>
      <c r="X7109" s="28">
        <v>48150.0</v>
      </c>
    </row>
    <row r="7110" ht="15.75" customHeight="1">
      <c r="A7110" s="15">
        <v>2452.0</v>
      </c>
      <c r="B7110" s="15" t="s">
        <v>8788</v>
      </c>
      <c r="C7110" s="18">
        <v>42811.0</v>
      </c>
      <c r="D7110" s="18">
        <v>42816.0</v>
      </c>
      <c r="E7110" s="18">
        <f t="shared" si="1"/>
        <v>42816</v>
      </c>
      <c r="F7110" s="15" t="s">
        <v>114</v>
      </c>
      <c r="G7110" s="15" t="s">
        <v>5766</v>
      </c>
      <c r="H7110" s="15" t="s">
        <v>5767</v>
      </c>
      <c r="I7110" s="15" t="s">
        <v>59</v>
      </c>
      <c r="J7110" s="15" t="s">
        <v>60</v>
      </c>
      <c r="K7110" s="15" t="s">
        <v>14</v>
      </c>
      <c r="L7110" s="15" t="str">
        <f t="array" ref="L7110">_xlfn.XLOOKUP(M7110,reference_province_to_city!$A$2:$A$11,reference_province_to_city!$B$2:$B$11)</f>
        <v>Bandung</v>
      </c>
      <c r="M7110" s="15" t="s">
        <v>12</v>
      </c>
      <c r="N7110" s="15">
        <v>40111.0</v>
      </c>
      <c r="O7110" s="15">
        <f t="array" ref="O7110">_xlfn.XLOOKUP(M7110,reference_postal_code!$B$2:$B$11,reference_postal_code!$A$2:$A$11)</f>
        <v>40111</v>
      </c>
      <c r="P7110" s="15" t="s">
        <v>117</v>
      </c>
      <c r="Q7110" s="15" t="s">
        <v>2758</v>
      </c>
      <c r="R7110" s="15" t="s">
        <v>110</v>
      </c>
      <c r="S7110" s="15" t="s">
        <v>111</v>
      </c>
      <c r="T7110" s="15" t="s">
        <v>2759</v>
      </c>
      <c r="U7110" s="28">
        <v>1795500.0</v>
      </c>
      <c r="V7110" s="15">
        <v>6.0</v>
      </c>
      <c r="W7110" s="31">
        <v>0.0</v>
      </c>
      <c r="X7110" s="28">
        <v>466830.0</v>
      </c>
    </row>
    <row r="7111" ht="15.75" customHeight="1">
      <c r="A7111" s="15">
        <v>2458.0</v>
      </c>
      <c r="B7111" s="15" t="s">
        <v>8788</v>
      </c>
      <c r="C7111" s="18">
        <v>42811.0</v>
      </c>
      <c r="D7111" s="18">
        <v>42816.0</v>
      </c>
      <c r="E7111" s="18">
        <f t="shared" si="1"/>
        <v>42816</v>
      </c>
      <c r="F7111" s="15" t="s">
        <v>114</v>
      </c>
      <c r="G7111" s="15" t="s">
        <v>5766</v>
      </c>
      <c r="H7111" s="15" t="s">
        <v>5767</v>
      </c>
      <c r="I7111" s="15" t="s">
        <v>59</v>
      </c>
      <c r="J7111" s="15" t="s">
        <v>60</v>
      </c>
      <c r="K7111" s="15" t="s">
        <v>14</v>
      </c>
      <c r="L7111" s="15" t="str">
        <f t="array" ref="L7111">_xlfn.XLOOKUP(M7111,reference_province_to_city!$A$2:$A$11,reference_province_to_city!$B$2:$B$11)</f>
        <v>Bandung</v>
      </c>
      <c r="M7111" s="15" t="s">
        <v>12</v>
      </c>
      <c r="N7111" s="15">
        <v>40111.0</v>
      </c>
      <c r="O7111" s="15">
        <f t="array" ref="O7111">_xlfn.XLOOKUP(M7111,reference_postal_code!$B$2:$B$11,reference_postal_code!$A$2:$A$11)</f>
        <v>40111</v>
      </c>
      <c r="P7111" s="15" t="s">
        <v>117</v>
      </c>
      <c r="Q7111" s="15" t="s">
        <v>3723</v>
      </c>
      <c r="R7111" s="15" t="s">
        <v>65</v>
      </c>
      <c r="S7111" s="15" t="s">
        <v>93</v>
      </c>
      <c r="T7111" s="15" t="s">
        <v>3724</v>
      </c>
      <c r="U7111" s="28">
        <v>886500.0</v>
      </c>
      <c r="V7111" s="15">
        <v>6.0</v>
      </c>
      <c r="W7111" s="31">
        <v>0.0</v>
      </c>
      <c r="X7111" s="28">
        <v>336870.0</v>
      </c>
    </row>
    <row r="7112" ht="15.75" customHeight="1">
      <c r="A7112" s="15">
        <v>2453.0</v>
      </c>
      <c r="B7112" s="15" t="s">
        <v>8788</v>
      </c>
      <c r="C7112" s="18">
        <v>42811.0</v>
      </c>
      <c r="D7112" s="18">
        <v>42816.0</v>
      </c>
      <c r="E7112" s="18">
        <f t="shared" si="1"/>
        <v>42816</v>
      </c>
      <c r="F7112" s="15" t="s">
        <v>114</v>
      </c>
      <c r="G7112" s="15" t="s">
        <v>5766</v>
      </c>
      <c r="H7112" s="15" t="s">
        <v>5767</v>
      </c>
      <c r="I7112" s="15" t="s">
        <v>59</v>
      </c>
      <c r="J7112" s="15" t="s">
        <v>60</v>
      </c>
      <c r="K7112" s="15" t="s">
        <v>14</v>
      </c>
      <c r="L7112" s="15" t="str">
        <f t="array" ref="L7112">_xlfn.XLOOKUP(M7112,reference_province_to_city!$A$2:$A$11,reference_province_to_city!$B$2:$B$11)</f>
        <v>Bandung</v>
      </c>
      <c r="M7112" s="15" t="s">
        <v>12</v>
      </c>
      <c r="N7112" s="15">
        <v>40111.0</v>
      </c>
      <c r="O7112" s="15">
        <f t="array" ref="O7112">_xlfn.XLOOKUP(M7112,reference_postal_code!$B$2:$B$11,reference_postal_code!$A$2:$A$11)</f>
        <v>40111</v>
      </c>
      <c r="P7112" s="15" t="s">
        <v>117</v>
      </c>
      <c r="Q7112" s="15" t="s">
        <v>274</v>
      </c>
      <c r="R7112" s="15" t="s">
        <v>65</v>
      </c>
      <c r="S7112" s="15" t="s">
        <v>83</v>
      </c>
      <c r="T7112" s="15" t="s">
        <v>275</v>
      </c>
      <c r="U7112" s="28">
        <v>137160.0</v>
      </c>
      <c r="V7112" s="15">
        <v>3.0</v>
      </c>
      <c r="W7112" s="31">
        <v>0.2</v>
      </c>
      <c r="X7112" s="28">
        <v>46291.0</v>
      </c>
    </row>
    <row r="7113" ht="15.75" customHeight="1">
      <c r="A7113" s="15">
        <v>2454.0</v>
      </c>
      <c r="B7113" s="15" t="s">
        <v>8788</v>
      </c>
      <c r="C7113" s="18">
        <v>42811.0</v>
      </c>
      <c r="D7113" s="18">
        <v>42816.0</v>
      </c>
      <c r="E7113" s="18">
        <f t="shared" si="1"/>
        <v>42816</v>
      </c>
      <c r="F7113" s="15" t="s">
        <v>114</v>
      </c>
      <c r="G7113" s="15" t="s">
        <v>5766</v>
      </c>
      <c r="H7113" s="15" t="s">
        <v>5767</v>
      </c>
      <c r="I7113" s="15" t="s">
        <v>59</v>
      </c>
      <c r="J7113" s="15" t="s">
        <v>60</v>
      </c>
      <c r="K7113" s="15" t="s">
        <v>14</v>
      </c>
      <c r="L7113" s="15" t="str">
        <f t="array" ref="L7113">_xlfn.XLOOKUP(M7113,reference_province_to_city!$A$2:$A$11,reference_province_to_city!$B$2:$B$11)</f>
        <v>Bandung</v>
      </c>
      <c r="M7113" s="15" t="s">
        <v>12</v>
      </c>
      <c r="N7113" s="15">
        <v>40111.0</v>
      </c>
      <c r="O7113" s="15">
        <f t="array" ref="O7113">_xlfn.XLOOKUP(M7113,reference_postal_code!$B$2:$B$11,reference_postal_code!$A$2:$A$11)</f>
        <v>40111</v>
      </c>
      <c r="P7113" s="15" t="s">
        <v>117</v>
      </c>
      <c r="Q7113" s="15" t="s">
        <v>2795</v>
      </c>
      <c r="R7113" s="15" t="s">
        <v>110</v>
      </c>
      <c r="S7113" s="15" t="s">
        <v>149</v>
      </c>
      <c r="T7113" s="15" t="s">
        <v>2796</v>
      </c>
      <c r="U7113" s="28">
        <v>855900.0</v>
      </c>
      <c r="V7113" s="15">
        <v>3.0</v>
      </c>
      <c r="W7113" s="31">
        <v>0.0</v>
      </c>
      <c r="X7113" s="28">
        <v>273888.0</v>
      </c>
    </row>
    <row r="7114" ht="15.75" customHeight="1">
      <c r="A7114" s="15">
        <v>3379.0</v>
      </c>
      <c r="B7114" s="15" t="s">
        <v>8789</v>
      </c>
      <c r="C7114" s="18">
        <v>42811.0</v>
      </c>
      <c r="D7114" s="18">
        <v>42815.0</v>
      </c>
      <c r="E7114" s="18">
        <f t="shared" si="1"/>
        <v>42815</v>
      </c>
      <c r="F7114" s="15" t="s">
        <v>55</v>
      </c>
      <c r="G7114" s="15" t="s">
        <v>5786</v>
      </c>
      <c r="H7114" s="15" t="s">
        <v>5787</v>
      </c>
      <c r="I7114" s="15" t="s">
        <v>76</v>
      </c>
      <c r="J7114" s="15" t="s">
        <v>60</v>
      </c>
      <c r="K7114" s="15" t="s">
        <v>31</v>
      </c>
      <c r="L7114" s="15" t="str">
        <f t="array" ref="L7114">_xlfn.XLOOKUP(M7114,reference_province_to_city!$A$2:$A$11,reference_province_to_city!$B$2:$B$11)</f>
        <v>Balikpapan</v>
      </c>
      <c r="M7114" s="15" t="s">
        <v>21</v>
      </c>
      <c r="N7114" s="15">
        <v>76114.0</v>
      </c>
      <c r="O7114" s="15">
        <f t="array" ref="O7114">_xlfn.XLOOKUP(M7114,reference_postal_code!$B$2:$B$11,reference_postal_code!$A$2:$A$11)</f>
        <v>76114</v>
      </c>
      <c r="P7114" s="15" t="s">
        <v>166</v>
      </c>
      <c r="Q7114" s="15" t="s">
        <v>5920</v>
      </c>
      <c r="R7114" s="15" t="s">
        <v>65</v>
      </c>
      <c r="S7114" s="15" t="s">
        <v>83</v>
      </c>
      <c r="T7114" s="15" t="s">
        <v>4569</v>
      </c>
      <c r="U7114" s="28">
        <v>206640.0</v>
      </c>
      <c r="V7114" s="15">
        <v>6.0</v>
      </c>
      <c r="W7114" s="31">
        <v>0.8</v>
      </c>
      <c r="X7114" s="28">
        <v>-330624.0</v>
      </c>
    </row>
    <row r="7115" ht="15.75" customHeight="1">
      <c r="A7115" s="15">
        <v>2455.0</v>
      </c>
      <c r="B7115" s="15" t="s">
        <v>8788</v>
      </c>
      <c r="C7115" s="18">
        <v>42811.0</v>
      </c>
      <c r="D7115" s="18">
        <v>42816.0</v>
      </c>
      <c r="E7115" s="18">
        <f t="shared" si="1"/>
        <v>42816</v>
      </c>
      <c r="F7115" s="15" t="s">
        <v>114</v>
      </c>
      <c r="G7115" s="15" t="s">
        <v>5766</v>
      </c>
      <c r="H7115" s="15" t="s">
        <v>5767</v>
      </c>
      <c r="I7115" s="15" t="s">
        <v>59</v>
      </c>
      <c r="J7115" s="15" t="s">
        <v>60</v>
      </c>
      <c r="K7115" s="15" t="s">
        <v>14</v>
      </c>
      <c r="L7115" s="15" t="str">
        <f t="array" ref="L7115">_xlfn.XLOOKUP(M7115,reference_province_to_city!$A$2:$A$11,reference_province_to_city!$B$2:$B$11)</f>
        <v>Bandung</v>
      </c>
      <c r="M7115" s="15" t="s">
        <v>12</v>
      </c>
      <c r="N7115" s="15">
        <v>40111.0</v>
      </c>
      <c r="O7115" s="15">
        <f t="array" ref="O7115">_xlfn.XLOOKUP(M7115,reference_postal_code!$B$2:$B$11,reference_postal_code!$A$2:$A$11)</f>
        <v>40111</v>
      </c>
      <c r="P7115" s="15" t="s">
        <v>117</v>
      </c>
      <c r="Q7115" s="15" t="s">
        <v>3444</v>
      </c>
      <c r="R7115" s="15" t="s">
        <v>110</v>
      </c>
      <c r="S7115" s="15" t="s">
        <v>149</v>
      </c>
      <c r="T7115" s="15" t="s">
        <v>3445</v>
      </c>
      <c r="U7115" s="28">
        <v>1074000.0</v>
      </c>
      <c r="V7115" s="15">
        <v>8.0</v>
      </c>
      <c r="W7115" s="31">
        <v>0.0</v>
      </c>
      <c r="X7115" s="28">
        <v>204060.0</v>
      </c>
    </row>
    <row r="7116" ht="15.75" customHeight="1">
      <c r="A7116" s="15">
        <v>2457.0</v>
      </c>
      <c r="B7116" s="15" t="s">
        <v>8788</v>
      </c>
      <c r="C7116" s="18">
        <v>42811.0</v>
      </c>
      <c r="D7116" s="18">
        <v>42816.0</v>
      </c>
      <c r="E7116" s="18">
        <f t="shared" si="1"/>
        <v>42816</v>
      </c>
      <c r="F7116" s="15" t="s">
        <v>114</v>
      </c>
      <c r="G7116" s="15" t="s">
        <v>5766</v>
      </c>
      <c r="H7116" s="15" t="s">
        <v>5767</v>
      </c>
      <c r="I7116" s="15" t="s">
        <v>59</v>
      </c>
      <c r="J7116" s="15" t="s">
        <v>60</v>
      </c>
      <c r="K7116" s="15" t="s">
        <v>14</v>
      </c>
      <c r="L7116" s="15" t="str">
        <f t="array" ref="L7116">_xlfn.XLOOKUP(M7116,reference_province_to_city!$A$2:$A$11,reference_province_to_city!$B$2:$B$11)</f>
        <v>Bandung</v>
      </c>
      <c r="M7116" s="15" t="s">
        <v>12</v>
      </c>
      <c r="N7116" s="15">
        <v>40111.0</v>
      </c>
      <c r="O7116" s="15">
        <f t="array" ref="O7116">_xlfn.XLOOKUP(M7116,reference_postal_code!$B$2:$B$11,reference_postal_code!$A$2:$A$11)</f>
        <v>40111</v>
      </c>
      <c r="P7116" s="15" t="s">
        <v>117</v>
      </c>
      <c r="Q7116" s="15" t="s">
        <v>5216</v>
      </c>
      <c r="R7116" s="15" t="s">
        <v>65</v>
      </c>
      <c r="S7116" s="15" t="s">
        <v>79</v>
      </c>
      <c r="T7116" s="15" t="s">
        <v>5217</v>
      </c>
      <c r="U7116" s="28">
        <v>109650.0</v>
      </c>
      <c r="V7116" s="15">
        <v>1.0</v>
      </c>
      <c r="W7116" s="31">
        <v>0.0</v>
      </c>
      <c r="X7116" s="28">
        <v>51535.0</v>
      </c>
    </row>
    <row r="7117" ht="15.75" customHeight="1">
      <c r="A7117" s="15">
        <v>8785.0</v>
      </c>
      <c r="B7117" s="15" t="s">
        <v>8790</v>
      </c>
      <c r="C7117" s="18">
        <v>42811.0</v>
      </c>
      <c r="D7117" s="18">
        <v>42817.0</v>
      </c>
      <c r="E7117" s="18">
        <f t="shared" si="1"/>
        <v>42817</v>
      </c>
      <c r="F7117" s="15" t="s">
        <v>55</v>
      </c>
      <c r="G7117" s="15" t="s">
        <v>2488</v>
      </c>
      <c r="H7117" s="15" t="s">
        <v>2489</v>
      </c>
      <c r="I7117" s="15" t="s">
        <v>76</v>
      </c>
      <c r="J7117" s="15" t="s">
        <v>60</v>
      </c>
      <c r="K7117" s="15" t="s">
        <v>26</v>
      </c>
      <c r="L7117" s="15" t="str">
        <f t="array" ref="L7117">_xlfn.XLOOKUP(M7117,reference_province_to_city!$A$2:$A$11,reference_province_to_city!$B$2:$B$11)</f>
        <v>Denpasar</v>
      </c>
      <c r="M7117" s="15" t="s">
        <v>24</v>
      </c>
      <c r="N7117" s="15">
        <v>80231.0</v>
      </c>
      <c r="O7117" s="15">
        <f t="array" ref="O7117">_xlfn.XLOOKUP(M7117,reference_postal_code!$B$2:$B$11,reference_postal_code!$A$2:$A$11)</f>
        <v>80231</v>
      </c>
      <c r="P7117" s="15" t="s">
        <v>63</v>
      </c>
      <c r="Q7117" s="15" t="s">
        <v>5853</v>
      </c>
      <c r="R7117" s="15" t="s">
        <v>65</v>
      </c>
      <c r="S7117" s="15" t="s">
        <v>79</v>
      </c>
      <c r="T7117" s="15" t="s">
        <v>5854</v>
      </c>
      <c r="U7117" s="28">
        <v>69120.0</v>
      </c>
      <c r="V7117" s="15">
        <v>2.0</v>
      </c>
      <c r="W7117" s="31">
        <v>0.2</v>
      </c>
      <c r="X7117" s="28">
        <v>25056.0</v>
      </c>
    </row>
    <row r="7118" ht="15.75" customHeight="1">
      <c r="A7118" s="15">
        <v>787.0</v>
      </c>
      <c r="B7118" s="15" t="s">
        <v>8791</v>
      </c>
      <c r="C7118" s="18">
        <v>42811.0</v>
      </c>
      <c r="D7118" s="18">
        <v>42815.0</v>
      </c>
      <c r="E7118" s="18">
        <f t="shared" si="1"/>
        <v>42815</v>
      </c>
      <c r="F7118" s="15" t="s">
        <v>114</v>
      </c>
      <c r="G7118" s="15" t="s">
        <v>585</v>
      </c>
      <c r="H7118" s="15" t="s">
        <v>586</v>
      </c>
      <c r="I7118" s="15" t="s">
        <v>59</v>
      </c>
      <c r="J7118" s="15" t="s">
        <v>60</v>
      </c>
      <c r="K7118" s="15" t="s">
        <v>22</v>
      </c>
      <c r="L7118" s="15" t="str">
        <f t="array" ref="L7118">_xlfn.XLOOKUP(M7118,reference_province_to_city!$A$2:$A$11,reference_province_to_city!$B$2:$B$11)</f>
        <v>Surabaya</v>
      </c>
      <c r="M7118" s="15" t="s">
        <v>20</v>
      </c>
      <c r="N7118" s="15">
        <v>60231.0</v>
      </c>
      <c r="O7118" s="15">
        <f t="array" ref="O7118">_xlfn.XLOOKUP(M7118,reference_postal_code!$B$2:$B$11,reference_postal_code!$A$2:$A$11)</f>
        <v>60231</v>
      </c>
      <c r="P7118" s="15" t="s">
        <v>166</v>
      </c>
      <c r="Q7118" s="15" t="s">
        <v>5991</v>
      </c>
      <c r="R7118" s="15" t="s">
        <v>65</v>
      </c>
      <c r="S7118" s="15" t="s">
        <v>83</v>
      </c>
      <c r="T7118" s="15" t="s">
        <v>5992</v>
      </c>
      <c r="U7118" s="28">
        <v>261840.0</v>
      </c>
      <c r="V7118" s="15">
        <v>2.0</v>
      </c>
      <c r="W7118" s="31">
        <v>0.2</v>
      </c>
      <c r="X7118" s="28">
        <v>88371.0</v>
      </c>
    </row>
    <row r="7119" ht="15.75" customHeight="1">
      <c r="A7119" s="15">
        <v>2451.0</v>
      </c>
      <c r="B7119" s="15" t="s">
        <v>8788</v>
      </c>
      <c r="C7119" s="18">
        <v>42811.0</v>
      </c>
      <c r="D7119" s="18">
        <v>42816.0</v>
      </c>
      <c r="E7119" s="18">
        <f t="shared" si="1"/>
        <v>42816</v>
      </c>
      <c r="F7119" s="15" t="s">
        <v>114</v>
      </c>
      <c r="G7119" s="15" t="s">
        <v>5766</v>
      </c>
      <c r="H7119" s="15" t="s">
        <v>5767</v>
      </c>
      <c r="I7119" s="15" t="s">
        <v>59</v>
      </c>
      <c r="J7119" s="15" t="s">
        <v>60</v>
      </c>
      <c r="K7119" s="15" t="s">
        <v>14</v>
      </c>
      <c r="L7119" s="15" t="str">
        <f t="array" ref="L7119">_xlfn.XLOOKUP(M7119,reference_province_to_city!$A$2:$A$11,reference_province_to_city!$B$2:$B$11)</f>
        <v>Bandung</v>
      </c>
      <c r="M7119" s="15" t="s">
        <v>12</v>
      </c>
      <c r="N7119" s="15">
        <v>40111.0</v>
      </c>
      <c r="O7119" s="15">
        <f t="array" ref="O7119">_xlfn.XLOOKUP(M7119,reference_postal_code!$B$2:$B$11,reference_postal_code!$A$2:$A$11)</f>
        <v>40111</v>
      </c>
      <c r="P7119" s="15" t="s">
        <v>117</v>
      </c>
      <c r="Q7119" s="15" t="s">
        <v>7285</v>
      </c>
      <c r="R7119" s="15" t="s">
        <v>65</v>
      </c>
      <c r="S7119" s="15" t="s">
        <v>79</v>
      </c>
      <c r="T7119" s="15" t="s">
        <v>7286</v>
      </c>
      <c r="U7119" s="28">
        <v>281250.0</v>
      </c>
      <c r="V7119" s="15">
        <v>5.0</v>
      </c>
      <c r="W7119" s="31">
        <v>0.0</v>
      </c>
      <c r="X7119" s="28">
        <v>135000.0</v>
      </c>
    </row>
    <row r="7120" ht="15.75" customHeight="1">
      <c r="A7120" s="15">
        <v>679.0</v>
      </c>
      <c r="B7120" s="15" t="s">
        <v>8792</v>
      </c>
      <c r="C7120" s="18">
        <v>42812.0</v>
      </c>
      <c r="D7120" s="18">
        <v>42817.0</v>
      </c>
      <c r="E7120" s="18">
        <f t="shared" si="1"/>
        <v>42817</v>
      </c>
      <c r="F7120" s="15" t="s">
        <v>55</v>
      </c>
      <c r="G7120" s="15" t="s">
        <v>8351</v>
      </c>
      <c r="H7120" s="15" t="s">
        <v>8352</v>
      </c>
      <c r="I7120" s="15" t="s">
        <v>59</v>
      </c>
      <c r="J7120" s="15" t="s">
        <v>60</v>
      </c>
      <c r="K7120" s="15" t="s">
        <v>28</v>
      </c>
      <c r="L7120" s="15" t="str">
        <f t="array" ref="L7120">_xlfn.XLOOKUP(M7120,reference_province_to_city!$A$2:$A$11,reference_province_to_city!$B$2:$B$11)</f>
        <v>Medan</v>
      </c>
      <c r="M7120" s="15" t="s">
        <v>11</v>
      </c>
      <c r="N7120" s="15">
        <v>20111.0</v>
      </c>
      <c r="O7120" s="15">
        <f t="array" ref="O7120">_xlfn.XLOOKUP(M7120,reference_postal_code!$B$2:$B$11,reference_postal_code!$A$2:$A$11)</f>
        <v>20111</v>
      </c>
      <c r="P7120" s="15" t="s">
        <v>77</v>
      </c>
      <c r="Q7120" s="15" t="s">
        <v>4067</v>
      </c>
      <c r="R7120" s="15" t="s">
        <v>106</v>
      </c>
      <c r="S7120" s="15" t="s">
        <v>139</v>
      </c>
      <c r="T7120" s="15" t="s">
        <v>4068</v>
      </c>
      <c r="U7120" s="28">
        <v>1237860.0</v>
      </c>
      <c r="V7120" s="15">
        <v>3.0</v>
      </c>
      <c r="W7120" s="31">
        <v>0.6</v>
      </c>
      <c r="X7120" s="28">
        <v>-618930.0</v>
      </c>
    </row>
    <row r="7121" ht="15.75" customHeight="1">
      <c r="A7121" s="15">
        <v>9014.0</v>
      </c>
      <c r="B7121" s="15" t="s">
        <v>8793</v>
      </c>
      <c r="C7121" s="18">
        <v>42812.0</v>
      </c>
      <c r="D7121" s="18">
        <v>42816.0</v>
      </c>
      <c r="E7121" s="18">
        <f t="shared" si="1"/>
        <v>42816</v>
      </c>
      <c r="F7121" s="15" t="s">
        <v>55</v>
      </c>
      <c r="G7121" s="15" t="s">
        <v>3547</v>
      </c>
      <c r="H7121" s="15" t="s">
        <v>3548</v>
      </c>
      <c r="I7121" s="15" t="s">
        <v>128</v>
      </c>
      <c r="J7121" s="15" t="s">
        <v>60</v>
      </c>
      <c r="K7121" s="15" t="s">
        <v>14</v>
      </c>
      <c r="L7121" s="15" t="str">
        <f t="array" ref="L7121">_xlfn.XLOOKUP(M7121,reference_province_to_city!$A$2:$A$11,reference_province_to_city!$B$2:$B$11)</f>
        <v>Bandung</v>
      </c>
      <c r="M7121" s="15" t="s">
        <v>12</v>
      </c>
      <c r="N7121" s="15">
        <v>40111.0</v>
      </c>
      <c r="O7121" s="15">
        <f t="array" ref="O7121">_xlfn.XLOOKUP(M7121,reference_postal_code!$B$2:$B$11,reference_postal_code!$A$2:$A$11)</f>
        <v>40111</v>
      </c>
      <c r="P7121" s="15" t="s">
        <v>117</v>
      </c>
      <c r="Q7121" s="15" t="s">
        <v>2046</v>
      </c>
      <c r="R7121" s="15" t="s">
        <v>65</v>
      </c>
      <c r="S7121" s="15" t="s">
        <v>93</v>
      </c>
      <c r="T7121" s="15" t="s">
        <v>2047</v>
      </c>
      <c r="U7121" s="28">
        <v>208500.0</v>
      </c>
      <c r="V7121" s="15">
        <v>5.0</v>
      </c>
      <c r="W7121" s="31">
        <v>0.0</v>
      </c>
      <c r="X7121" s="28">
        <v>56295.0</v>
      </c>
    </row>
    <row r="7122" ht="15.75" customHeight="1">
      <c r="A7122" s="15">
        <v>8726.0</v>
      </c>
      <c r="B7122" s="15" t="s">
        <v>8794</v>
      </c>
      <c r="C7122" s="18">
        <v>42812.0</v>
      </c>
      <c r="D7122" s="18">
        <v>42817.0</v>
      </c>
      <c r="E7122" s="18">
        <f t="shared" si="1"/>
        <v>42817</v>
      </c>
      <c r="F7122" s="15" t="s">
        <v>55</v>
      </c>
      <c r="G7122" s="15" t="s">
        <v>634</v>
      </c>
      <c r="H7122" s="15" t="s">
        <v>635</v>
      </c>
      <c r="I7122" s="15" t="s">
        <v>59</v>
      </c>
      <c r="J7122" s="15" t="s">
        <v>60</v>
      </c>
      <c r="K7122" s="15" t="s">
        <v>29</v>
      </c>
      <c r="L7122" s="15" t="str">
        <f t="array" ref="L7122">_xlfn.XLOOKUP(M7122,reference_province_to_city!$A$2:$A$11,reference_province_to_city!$B$2:$B$11)</f>
        <v>Palembang</v>
      </c>
      <c r="M7122" s="15" t="s">
        <v>13</v>
      </c>
      <c r="N7122" s="15">
        <v>30111.0</v>
      </c>
      <c r="O7122" s="15">
        <f t="array" ref="O7122">_xlfn.XLOOKUP(M7122,reference_postal_code!$B$2:$B$11,reference_postal_code!$A$2:$A$11)</f>
        <v>30111</v>
      </c>
      <c r="P7122" s="15" t="s">
        <v>77</v>
      </c>
      <c r="Q7122" s="15" t="s">
        <v>1906</v>
      </c>
      <c r="R7122" s="15" t="s">
        <v>65</v>
      </c>
      <c r="S7122" s="15" t="s">
        <v>93</v>
      </c>
      <c r="T7122" s="15" t="s">
        <v>1907</v>
      </c>
      <c r="U7122" s="28">
        <v>693000.0</v>
      </c>
      <c r="V7122" s="15">
        <v>4.0</v>
      </c>
      <c r="W7122" s="31">
        <v>0.0</v>
      </c>
      <c r="X7122" s="28">
        <v>318780.0</v>
      </c>
    </row>
    <row r="7123" ht="15.75" customHeight="1">
      <c r="A7123" s="15">
        <v>8792.0</v>
      </c>
      <c r="B7123" s="15" t="s">
        <v>8795</v>
      </c>
      <c r="C7123" s="18">
        <v>42812.0</v>
      </c>
      <c r="D7123" s="18">
        <v>42818.0</v>
      </c>
      <c r="E7123" s="18">
        <f t="shared" si="1"/>
        <v>42818</v>
      </c>
      <c r="F7123" s="15" t="s">
        <v>55</v>
      </c>
      <c r="G7123" s="15" t="s">
        <v>3304</v>
      </c>
      <c r="H7123" s="15" t="s">
        <v>3305</v>
      </c>
      <c r="I7123" s="15" t="s">
        <v>59</v>
      </c>
      <c r="J7123" s="15" t="s">
        <v>60</v>
      </c>
      <c r="K7123" s="15" t="s">
        <v>26</v>
      </c>
      <c r="L7123" s="15" t="str">
        <f t="array" ref="L7123">_xlfn.XLOOKUP(M7123,reference_province_to_city!$A$2:$A$11,reference_province_to_city!$B$2:$B$11)</f>
        <v>Denpasar</v>
      </c>
      <c r="M7123" s="15" t="s">
        <v>24</v>
      </c>
      <c r="N7123" s="15">
        <v>80231.0</v>
      </c>
      <c r="O7123" s="15">
        <f t="array" ref="O7123">_xlfn.XLOOKUP(M7123,reference_postal_code!$B$2:$B$11,reference_postal_code!$A$2:$A$11)</f>
        <v>80231</v>
      </c>
      <c r="P7123" s="15" t="s">
        <v>63</v>
      </c>
      <c r="Q7123" s="15" t="s">
        <v>1198</v>
      </c>
      <c r="R7123" s="15" t="s">
        <v>110</v>
      </c>
      <c r="S7123" s="15" t="s">
        <v>111</v>
      </c>
      <c r="T7123" s="15" t="s">
        <v>1199</v>
      </c>
      <c r="U7123" s="28">
        <v>8063160.0</v>
      </c>
      <c r="V7123" s="15">
        <v>7.0</v>
      </c>
      <c r="W7123" s="31">
        <v>0.2</v>
      </c>
      <c r="X7123" s="28">
        <v>705526.0</v>
      </c>
    </row>
    <row r="7124" ht="15.75" customHeight="1">
      <c r="A7124" s="15">
        <v>678.0</v>
      </c>
      <c r="B7124" s="15" t="s">
        <v>8792</v>
      </c>
      <c r="C7124" s="18">
        <v>42812.0</v>
      </c>
      <c r="D7124" s="18">
        <v>42817.0</v>
      </c>
      <c r="E7124" s="18">
        <f t="shared" si="1"/>
        <v>42817</v>
      </c>
      <c r="F7124" s="15" t="s">
        <v>55</v>
      </c>
      <c r="G7124" s="15" t="s">
        <v>8351</v>
      </c>
      <c r="H7124" s="15" t="s">
        <v>8352</v>
      </c>
      <c r="I7124" s="15" t="s">
        <v>59</v>
      </c>
      <c r="J7124" s="15" t="s">
        <v>60</v>
      </c>
      <c r="K7124" s="15" t="s">
        <v>28</v>
      </c>
      <c r="L7124" s="15" t="str">
        <f t="array" ref="L7124">_xlfn.XLOOKUP(M7124,reference_province_to_city!$A$2:$A$11,reference_province_to_city!$B$2:$B$11)</f>
        <v>Medan</v>
      </c>
      <c r="M7124" s="15" t="s">
        <v>11</v>
      </c>
      <c r="N7124" s="15">
        <v>20111.0</v>
      </c>
      <c r="O7124" s="15">
        <f t="array" ref="O7124">_xlfn.XLOOKUP(M7124,reference_postal_code!$B$2:$B$11,reference_postal_code!$A$2:$A$11)</f>
        <v>20111</v>
      </c>
      <c r="P7124" s="15" t="s">
        <v>77</v>
      </c>
      <c r="Q7124" s="15" t="s">
        <v>4730</v>
      </c>
      <c r="R7124" s="15" t="s">
        <v>110</v>
      </c>
      <c r="S7124" s="15" t="s">
        <v>149</v>
      </c>
      <c r="T7124" s="15" t="s">
        <v>4731</v>
      </c>
      <c r="U7124" s="28">
        <v>417240.0</v>
      </c>
      <c r="V7124" s="15">
        <v>3.0</v>
      </c>
      <c r="W7124" s="31">
        <v>0.2</v>
      </c>
      <c r="X7124" s="28">
        <v>67801.0</v>
      </c>
    </row>
    <row r="7125" ht="15.75" customHeight="1">
      <c r="A7125" s="15">
        <v>3707.0</v>
      </c>
      <c r="B7125" s="15" t="s">
        <v>8796</v>
      </c>
      <c r="C7125" s="18">
        <v>42812.0</v>
      </c>
      <c r="D7125" s="18">
        <v>42816.0</v>
      </c>
      <c r="E7125" s="18">
        <f t="shared" si="1"/>
        <v>42816</v>
      </c>
      <c r="F7125" s="15" t="s">
        <v>55</v>
      </c>
      <c r="G7125" s="15" t="s">
        <v>5423</v>
      </c>
      <c r="H7125" s="15" t="s">
        <v>5424</v>
      </c>
      <c r="I7125" s="15" t="s">
        <v>59</v>
      </c>
      <c r="J7125" s="15" t="s">
        <v>60</v>
      </c>
      <c r="K7125" s="15" t="s">
        <v>28</v>
      </c>
      <c r="L7125" s="15" t="str">
        <f t="array" ref="L7125">_xlfn.XLOOKUP(M7125,reference_province_to_city!$A$2:$A$11,reference_province_to_city!$B$2:$B$11)</f>
        <v>Medan</v>
      </c>
      <c r="M7125" s="15" t="s">
        <v>11</v>
      </c>
      <c r="N7125" s="15">
        <v>20111.0</v>
      </c>
      <c r="O7125" s="15">
        <f t="array" ref="O7125">_xlfn.XLOOKUP(M7125,reference_postal_code!$B$2:$B$11,reference_postal_code!$A$2:$A$11)</f>
        <v>20111</v>
      </c>
      <c r="P7125" s="15" t="s">
        <v>77</v>
      </c>
      <c r="Q7125" s="15" t="s">
        <v>923</v>
      </c>
      <c r="R7125" s="15" t="s">
        <v>65</v>
      </c>
      <c r="S7125" s="15" t="s">
        <v>93</v>
      </c>
      <c r="T7125" s="15" t="s">
        <v>924</v>
      </c>
      <c r="U7125" s="28">
        <v>357480.0</v>
      </c>
      <c r="V7125" s="15">
        <v>3.0</v>
      </c>
      <c r="W7125" s="31">
        <v>0.2</v>
      </c>
      <c r="X7125" s="28">
        <v>98307.0</v>
      </c>
    </row>
    <row r="7126" ht="15.75" customHeight="1">
      <c r="A7126" s="15">
        <v>9122.0</v>
      </c>
      <c r="B7126" s="15" t="s">
        <v>8797</v>
      </c>
      <c r="C7126" s="18">
        <v>42812.0</v>
      </c>
      <c r="D7126" s="18">
        <v>42814.0</v>
      </c>
      <c r="E7126" s="18">
        <f t="shared" si="1"/>
        <v>42814</v>
      </c>
      <c r="F7126" s="15" t="s">
        <v>114</v>
      </c>
      <c r="G7126" s="15" t="s">
        <v>4116</v>
      </c>
      <c r="H7126" s="15" t="s">
        <v>4117</v>
      </c>
      <c r="I7126" s="15" t="s">
        <v>128</v>
      </c>
      <c r="J7126" s="15" t="s">
        <v>60</v>
      </c>
      <c r="K7126" s="15" t="s">
        <v>29</v>
      </c>
      <c r="L7126" s="15" t="str">
        <f t="array" ref="L7126">_xlfn.XLOOKUP(M7126,reference_province_to_city!$A$2:$A$11,reference_province_to_city!$B$2:$B$11)</f>
        <v>Palembang</v>
      </c>
      <c r="M7126" s="15" t="s">
        <v>13</v>
      </c>
      <c r="N7126" s="15">
        <v>30111.0</v>
      </c>
      <c r="O7126" s="15">
        <f t="array" ref="O7126">_xlfn.XLOOKUP(M7126,reference_postal_code!$B$2:$B$11,reference_postal_code!$A$2:$A$11)</f>
        <v>30111</v>
      </c>
      <c r="P7126" s="15" t="s">
        <v>77</v>
      </c>
      <c r="Q7126" s="15" t="s">
        <v>3271</v>
      </c>
      <c r="R7126" s="15" t="s">
        <v>65</v>
      </c>
      <c r="S7126" s="15" t="s">
        <v>222</v>
      </c>
      <c r="T7126" s="15" t="s">
        <v>3272</v>
      </c>
      <c r="U7126" s="28">
        <v>1362900.0</v>
      </c>
      <c r="V7126" s="15">
        <v>7.0</v>
      </c>
      <c r="W7126" s="31">
        <v>0.0</v>
      </c>
      <c r="X7126" s="28">
        <v>395241.0</v>
      </c>
    </row>
    <row r="7127" ht="15.75" customHeight="1">
      <c r="A7127" s="15">
        <v>677.0</v>
      </c>
      <c r="B7127" s="15" t="s">
        <v>8792</v>
      </c>
      <c r="C7127" s="18">
        <v>42812.0</v>
      </c>
      <c r="D7127" s="18">
        <v>42817.0</v>
      </c>
      <c r="E7127" s="18">
        <f t="shared" si="1"/>
        <v>42817</v>
      </c>
      <c r="F7127" s="15" t="s">
        <v>55</v>
      </c>
      <c r="G7127" s="15" t="s">
        <v>8351</v>
      </c>
      <c r="H7127" s="15" t="s">
        <v>8352</v>
      </c>
      <c r="I7127" s="15" t="s">
        <v>59</v>
      </c>
      <c r="J7127" s="15" t="s">
        <v>60</v>
      </c>
      <c r="K7127" s="15" t="s">
        <v>28</v>
      </c>
      <c r="L7127" s="15" t="str">
        <f t="array" ref="L7127">_xlfn.XLOOKUP(M7127,reference_province_to_city!$A$2:$A$11,reference_province_to_city!$B$2:$B$11)</f>
        <v>Medan</v>
      </c>
      <c r="M7127" s="15" t="s">
        <v>11</v>
      </c>
      <c r="N7127" s="15">
        <v>20111.0</v>
      </c>
      <c r="O7127" s="15">
        <f t="array" ref="O7127">_xlfn.XLOOKUP(M7127,reference_postal_code!$B$2:$B$11,reference_postal_code!$A$2:$A$11)</f>
        <v>20111</v>
      </c>
      <c r="P7127" s="15" t="s">
        <v>77</v>
      </c>
      <c r="Q7127" s="15" t="s">
        <v>4876</v>
      </c>
      <c r="R7127" s="15" t="s">
        <v>65</v>
      </c>
      <c r="S7127" s="15" t="s">
        <v>222</v>
      </c>
      <c r="T7127" s="15" t="s">
        <v>4877</v>
      </c>
      <c r="U7127" s="28">
        <v>40320.0</v>
      </c>
      <c r="V7127" s="15">
        <v>3.0</v>
      </c>
      <c r="W7127" s="31">
        <v>0.8</v>
      </c>
      <c r="X7127" s="28">
        <v>-110880.0</v>
      </c>
    </row>
    <row r="7128" ht="15.75" customHeight="1">
      <c r="A7128" s="15">
        <v>680.0</v>
      </c>
      <c r="B7128" s="15" t="s">
        <v>8792</v>
      </c>
      <c r="C7128" s="18">
        <v>42812.0</v>
      </c>
      <c r="D7128" s="18">
        <v>42817.0</v>
      </c>
      <c r="E7128" s="18">
        <f t="shared" si="1"/>
        <v>42817</v>
      </c>
      <c r="F7128" s="15" t="s">
        <v>55</v>
      </c>
      <c r="G7128" s="15" t="s">
        <v>8351</v>
      </c>
      <c r="H7128" s="15" t="s">
        <v>8352</v>
      </c>
      <c r="I7128" s="15" t="s">
        <v>59</v>
      </c>
      <c r="J7128" s="15" t="s">
        <v>60</v>
      </c>
      <c r="K7128" s="15" t="s">
        <v>28</v>
      </c>
      <c r="L7128" s="15" t="str">
        <f t="array" ref="L7128">_xlfn.XLOOKUP(M7128,reference_province_to_city!$A$2:$A$11,reference_province_to_city!$B$2:$B$11)</f>
        <v>Medan</v>
      </c>
      <c r="M7128" s="15" t="s">
        <v>11</v>
      </c>
      <c r="N7128" s="15">
        <v>20111.0</v>
      </c>
      <c r="O7128" s="15">
        <f t="array" ref="O7128">_xlfn.XLOOKUP(M7128,reference_postal_code!$B$2:$B$11,reference_postal_code!$A$2:$A$11)</f>
        <v>20111</v>
      </c>
      <c r="P7128" s="15" t="s">
        <v>77</v>
      </c>
      <c r="Q7128" s="15" t="s">
        <v>131</v>
      </c>
      <c r="R7128" s="15" t="s">
        <v>65</v>
      </c>
      <c r="S7128" s="15" t="s">
        <v>83</v>
      </c>
      <c r="T7128" s="15" t="s">
        <v>132</v>
      </c>
      <c r="U7128" s="28">
        <v>2744910.0</v>
      </c>
      <c r="V7128" s="15">
        <v>3.0</v>
      </c>
      <c r="W7128" s="31">
        <v>0.8</v>
      </c>
      <c r="X7128" s="28">
        <v>-4803593.0</v>
      </c>
    </row>
    <row r="7129" ht="15.75" customHeight="1">
      <c r="A7129" s="15">
        <v>9015.0</v>
      </c>
      <c r="B7129" s="15" t="s">
        <v>8793</v>
      </c>
      <c r="C7129" s="18">
        <v>42812.0</v>
      </c>
      <c r="D7129" s="18">
        <v>42816.0</v>
      </c>
      <c r="E7129" s="18">
        <f t="shared" si="1"/>
        <v>42816</v>
      </c>
      <c r="F7129" s="15" t="s">
        <v>55</v>
      </c>
      <c r="G7129" s="15" t="s">
        <v>3547</v>
      </c>
      <c r="H7129" s="15" t="s">
        <v>3548</v>
      </c>
      <c r="I7129" s="15" t="s">
        <v>128</v>
      </c>
      <c r="J7129" s="15" t="s">
        <v>60</v>
      </c>
      <c r="K7129" s="15" t="s">
        <v>14</v>
      </c>
      <c r="L7129" s="15" t="str">
        <f t="array" ref="L7129">_xlfn.XLOOKUP(M7129,reference_province_to_city!$A$2:$A$11,reference_province_to_city!$B$2:$B$11)</f>
        <v>Bandung</v>
      </c>
      <c r="M7129" s="15" t="s">
        <v>12</v>
      </c>
      <c r="N7129" s="15">
        <v>40111.0</v>
      </c>
      <c r="O7129" s="15">
        <f t="array" ref="O7129">_xlfn.XLOOKUP(M7129,reference_postal_code!$B$2:$B$11,reference_postal_code!$A$2:$A$11)</f>
        <v>40111</v>
      </c>
      <c r="P7129" s="15" t="s">
        <v>117</v>
      </c>
      <c r="Q7129" s="15" t="s">
        <v>3055</v>
      </c>
      <c r="R7129" s="15" t="s">
        <v>65</v>
      </c>
      <c r="S7129" s="15" t="s">
        <v>173</v>
      </c>
      <c r="T7129" s="15" t="s">
        <v>3056</v>
      </c>
      <c r="U7129" s="28">
        <v>291000.0</v>
      </c>
      <c r="V7129" s="15">
        <v>5.0</v>
      </c>
      <c r="W7129" s="31">
        <v>0.0</v>
      </c>
      <c r="X7129" s="28">
        <v>139680.0</v>
      </c>
    </row>
    <row r="7130" ht="15.75" customHeight="1">
      <c r="A7130" s="15">
        <v>1477.0</v>
      </c>
      <c r="B7130" s="15" t="s">
        <v>8798</v>
      </c>
      <c r="C7130" s="18">
        <v>42813.0</v>
      </c>
      <c r="D7130" s="18">
        <v>42818.0</v>
      </c>
      <c r="E7130" s="18">
        <f t="shared" si="1"/>
        <v>42818</v>
      </c>
      <c r="F7130" s="15" t="s">
        <v>55</v>
      </c>
      <c r="G7130" s="15" t="s">
        <v>5450</v>
      </c>
      <c r="H7130" s="15" t="s">
        <v>5451</v>
      </c>
      <c r="I7130" s="15" t="s">
        <v>76</v>
      </c>
      <c r="J7130" s="15" t="s">
        <v>60</v>
      </c>
      <c r="K7130" s="15" t="s">
        <v>33</v>
      </c>
      <c r="L7130" s="15" t="str">
        <f t="array" ref="L7130">_xlfn.XLOOKUP(M7130,reference_province_to_city!$A$2:$A$11,reference_province_to_city!$B$2:$B$11)</f>
        <v>Makassar</v>
      </c>
      <c r="M7130" s="15" t="s">
        <v>25</v>
      </c>
      <c r="N7130" s="15">
        <v>90111.0</v>
      </c>
      <c r="O7130" s="15">
        <f t="array" ref="O7130">_xlfn.XLOOKUP(M7130,reference_postal_code!$B$2:$B$11,reference_postal_code!$A$2:$A$11)</f>
        <v>90111</v>
      </c>
      <c r="P7130" s="15" t="s">
        <v>63</v>
      </c>
      <c r="Q7130" s="15" t="s">
        <v>1473</v>
      </c>
      <c r="R7130" s="15" t="s">
        <v>65</v>
      </c>
      <c r="S7130" s="15" t="s">
        <v>79</v>
      </c>
      <c r="T7130" s="15" t="s">
        <v>1474</v>
      </c>
      <c r="U7130" s="28">
        <v>433650.0</v>
      </c>
      <c r="V7130" s="15">
        <v>7.0</v>
      </c>
      <c r="W7130" s="31">
        <v>0.0</v>
      </c>
      <c r="X7130" s="28">
        <v>199479.0</v>
      </c>
    </row>
    <row r="7131" ht="15.75" customHeight="1">
      <c r="A7131" s="15">
        <v>4346.0</v>
      </c>
      <c r="B7131" s="15" t="s">
        <v>8799</v>
      </c>
      <c r="C7131" s="18">
        <v>42813.0</v>
      </c>
      <c r="D7131" s="18">
        <v>42816.0</v>
      </c>
      <c r="E7131" s="18">
        <f t="shared" si="1"/>
        <v>42816</v>
      </c>
      <c r="F7131" s="15" t="s">
        <v>125</v>
      </c>
      <c r="G7131" s="15" t="s">
        <v>188</v>
      </c>
      <c r="H7131" s="15" t="s">
        <v>189</v>
      </c>
      <c r="I7131" s="15" t="s">
        <v>59</v>
      </c>
      <c r="J7131" s="15" t="s">
        <v>60</v>
      </c>
      <c r="K7131" s="15" t="s">
        <v>33</v>
      </c>
      <c r="L7131" s="15" t="str">
        <f t="array" ref="L7131">_xlfn.XLOOKUP(M7131,reference_province_to_city!$A$2:$A$11,reference_province_to_city!$B$2:$B$11)</f>
        <v>Makassar</v>
      </c>
      <c r="M7131" s="15" t="s">
        <v>25</v>
      </c>
      <c r="N7131" s="15">
        <v>90111.0</v>
      </c>
      <c r="O7131" s="15">
        <f t="array" ref="O7131">_xlfn.XLOOKUP(M7131,reference_postal_code!$B$2:$B$11,reference_postal_code!$A$2:$A$11)</f>
        <v>90111</v>
      </c>
      <c r="P7131" s="15" t="s">
        <v>63</v>
      </c>
      <c r="Q7131" s="15" t="s">
        <v>1042</v>
      </c>
      <c r="R7131" s="15" t="s">
        <v>110</v>
      </c>
      <c r="S7131" s="15" t="s">
        <v>149</v>
      </c>
      <c r="T7131" s="15" t="s">
        <v>1043</v>
      </c>
      <c r="U7131" s="28">
        <v>2999400.0</v>
      </c>
      <c r="V7131" s="15">
        <v>4.0</v>
      </c>
      <c r="W7131" s="31">
        <v>0.0</v>
      </c>
      <c r="X7131" s="28">
        <v>1289742.0</v>
      </c>
    </row>
    <row r="7132" ht="15.75" customHeight="1">
      <c r="A7132" s="15">
        <v>4343.0</v>
      </c>
      <c r="B7132" s="15" t="s">
        <v>8799</v>
      </c>
      <c r="C7132" s="18">
        <v>42813.0</v>
      </c>
      <c r="D7132" s="18">
        <v>42816.0</v>
      </c>
      <c r="E7132" s="18">
        <f t="shared" si="1"/>
        <v>42816</v>
      </c>
      <c r="F7132" s="15" t="s">
        <v>125</v>
      </c>
      <c r="G7132" s="15" t="s">
        <v>188</v>
      </c>
      <c r="H7132" s="15" t="s">
        <v>189</v>
      </c>
      <c r="I7132" s="15" t="s">
        <v>59</v>
      </c>
      <c r="J7132" s="15" t="s">
        <v>60</v>
      </c>
      <c r="K7132" s="15" t="s">
        <v>33</v>
      </c>
      <c r="L7132" s="15" t="str">
        <f t="array" ref="L7132">_xlfn.XLOOKUP(M7132,reference_province_to_city!$A$2:$A$11,reference_province_to_city!$B$2:$B$11)</f>
        <v>Makassar</v>
      </c>
      <c r="M7132" s="15" t="s">
        <v>25</v>
      </c>
      <c r="N7132" s="15">
        <v>90111.0</v>
      </c>
      <c r="O7132" s="15">
        <f t="array" ref="O7132">_xlfn.XLOOKUP(M7132,reference_postal_code!$B$2:$B$11,reference_postal_code!$A$2:$A$11)</f>
        <v>90111</v>
      </c>
      <c r="P7132" s="15" t="s">
        <v>63</v>
      </c>
      <c r="Q7132" s="15" t="s">
        <v>1284</v>
      </c>
      <c r="R7132" s="15" t="s">
        <v>65</v>
      </c>
      <c r="S7132" s="15" t="s">
        <v>83</v>
      </c>
      <c r="T7132" s="15" t="s">
        <v>1285</v>
      </c>
      <c r="U7132" s="28">
        <v>297360.0</v>
      </c>
      <c r="V7132" s="15">
        <v>6.0</v>
      </c>
      <c r="W7132" s="31">
        <v>0.2</v>
      </c>
      <c r="X7132" s="28">
        <v>100359.0</v>
      </c>
    </row>
    <row r="7133" ht="15.75" customHeight="1">
      <c r="A7133" s="15">
        <v>9228.0</v>
      </c>
      <c r="B7133" s="15" t="s">
        <v>8800</v>
      </c>
      <c r="C7133" s="18">
        <v>42813.0</v>
      </c>
      <c r="D7133" s="18">
        <v>42818.0</v>
      </c>
      <c r="E7133" s="18">
        <f t="shared" si="1"/>
        <v>42818</v>
      </c>
      <c r="F7133" s="15" t="s">
        <v>55</v>
      </c>
      <c r="G7133" s="15" t="s">
        <v>3376</v>
      </c>
      <c r="H7133" s="15" t="s">
        <v>3377</v>
      </c>
      <c r="I7133" s="15" t="s">
        <v>128</v>
      </c>
      <c r="J7133" s="15" t="s">
        <v>60</v>
      </c>
      <c r="K7133" s="15" t="s">
        <v>28</v>
      </c>
      <c r="L7133" s="15" t="str">
        <f t="array" ref="L7133">_xlfn.XLOOKUP(M7133,reference_province_to_city!$A$2:$A$11,reference_province_to_city!$B$2:$B$11)</f>
        <v>Medan</v>
      </c>
      <c r="M7133" s="15" t="s">
        <v>11</v>
      </c>
      <c r="N7133" s="15">
        <v>20111.0</v>
      </c>
      <c r="O7133" s="15">
        <f t="array" ref="O7133">_xlfn.XLOOKUP(M7133,reference_postal_code!$B$2:$B$11,reference_postal_code!$A$2:$A$11)</f>
        <v>20111</v>
      </c>
      <c r="P7133" s="15" t="s">
        <v>77</v>
      </c>
      <c r="Q7133" s="15" t="s">
        <v>4763</v>
      </c>
      <c r="R7133" s="15" t="s">
        <v>65</v>
      </c>
      <c r="S7133" s="15" t="s">
        <v>222</v>
      </c>
      <c r="T7133" s="15" t="s">
        <v>4764</v>
      </c>
      <c r="U7133" s="28">
        <v>5720400.0</v>
      </c>
      <c r="V7133" s="15">
        <v>7.0</v>
      </c>
      <c r="W7133" s="31">
        <v>0.0</v>
      </c>
      <c r="X7133" s="28">
        <v>1601712.0</v>
      </c>
    </row>
    <row r="7134" ht="15.75" customHeight="1">
      <c r="A7134" s="15">
        <v>5231.0</v>
      </c>
      <c r="B7134" s="15" t="s">
        <v>8801</v>
      </c>
      <c r="C7134" s="18">
        <v>42813.0</v>
      </c>
      <c r="D7134" s="18">
        <v>42816.0</v>
      </c>
      <c r="E7134" s="18">
        <f t="shared" si="1"/>
        <v>42816</v>
      </c>
      <c r="F7134" s="15" t="s">
        <v>114</v>
      </c>
      <c r="G7134" s="15" t="s">
        <v>492</v>
      </c>
      <c r="H7134" s="15" t="s">
        <v>493</v>
      </c>
      <c r="I7134" s="15" t="s">
        <v>59</v>
      </c>
      <c r="J7134" s="15" t="s">
        <v>60</v>
      </c>
      <c r="K7134" s="15" t="s">
        <v>28</v>
      </c>
      <c r="L7134" s="15" t="str">
        <f t="array" ref="L7134">_xlfn.XLOOKUP(M7134,reference_province_to_city!$A$2:$A$11,reference_province_to_city!$B$2:$B$11)</f>
        <v>Medan</v>
      </c>
      <c r="M7134" s="15" t="s">
        <v>11</v>
      </c>
      <c r="N7134" s="15">
        <v>20111.0</v>
      </c>
      <c r="O7134" s="15">
        <f t="array" ref="O7134">_xlfn.XLOOKUP(M7134,reference_postal_code!$B$2:$B$11,reference_postal_code!$A$2:$A$11)</f>
        <v>20111</v>
      </c>
      <c r="P7134" s="15" t="s">
        <v>77</v>
      </c>
      <c r="Q7134" s="15" t="s">
        <v>5325</v>
      </c>
      <c r="R7134" s="15" t="s">
        <v>106</v>
      </c>
      <c r="S7134" s="15" t="s">
        <v>218</v>
      </c>
      <c r="T7134" s="15" t="s">
        <v>5326</v>
      </c>
      <c r="U7134" s="28">
        <v>1.04574E7</v>
      </c>
      <c r="V7134" s="15">
        <v>5.0</v>
      </c>
      <c r="W7134" s="31">
        <v>0.2</v>
      </c>
      <c r="X7134" s="28">
        <v>130717.0</v>
      </c>
    </row>
    <row r="7135" ht="15.75" customHeight="1">
      <c r="A7135" s="15">
        <v>9890.0</v>
      </c>
      <c r="B7135" s="15" t="s">
        <v>8802</v>
      </c>
      <c r="C7135" s="18">
        <v>42813.0</v>
      </c>
      <c r="D7135" s="18">
        <v>42814.0</v>
      </c>
      <c r="E7135" s="18">
        <f t="shared" si="1"/>
        <v>42814</v>
      </c>
      <c r="F7135" s="15" t="s">
        <v>125</v>
      </c>
      <c r="G7135" s="15" t="s">
        <v>3280</v>
      </c>
      <c r="H7135" s="15" t="s">
        <v>3281</v>
      </c>
      <c r="I7135" s="15" t="s">
        <v>128</v>
      </c>
      <c r="J7135" s="15" t="s">
        <v>60</v>
      </c>
      <c r="K7135" s="15" t="s">
        <v>10</v>
      </c>
      <c r="L7135" s="15" t="str">
        <f t="array" ref="L7135">_xlfn.XLOOKUP(M7135,reference_province_to_city!$A$2:$A$11,reference_province_to_city!$B$2:$B$11)</f>
        <v>Jakarta</v>
      </c>
      <c r="M7135" s="15" t="s">
        <v>7</v>
      </c>
      <c r="N7135" s="15">
        <v>10110.0</v>
      </c>
      <c r="O7135" s="15">
        <f t="array" ref="O7135">_xlfn.XLOOKUP(M7135,reference_postal_code!$B$2:$B$11,reference_postal_code!$A$2:$A$11)</f>
        <v>10110</v>
      </c>
      <c r="P7135" s="15" t="s">
        <v>117</v>
      </c>
      <c r="Q7135" s="15" t="s">
        <v>5118</v>
      </c>
      <c r="R7135" s="15" t="s">
        <v>65</v>
      </c>
      <c r="S7135" s="15" t="s">
        <v>93</v>
      </c>
      <c r="T7135" s="15" t="s">
        <v>5119</v>
      </c>
      <c r="U7135" s="28">
        <v>134100.0</v>
      </c>
      <c r="V7135" s="15">
        <v>3.0</v>
      </c>
      <c r="W7135" s="31">
        <v>0.0</v>
      </c>
      <c r="X7135" s="28">
        <v>36207.0</v>
      </c>
    </row>
    <row r="7136" ht="15.75" customHeight="1">
      <c r="A7136" s="15">
        <v>4344.0</v>
      </c>
      <c r="B7136" s="15" t="s">
        <v>8799</v>
      </c>
      <c r="C7136" s="18">
        <v>42813.0</v>
      </c>
      <c r="D7136" s="18">
        <v>42816.0</v>
      </c>
      <c r="E7136" s="18">
        <f t="shared" si="1"/>
        <v>42816</v>
      </c>
      <c r="F7136" s="15" t="s">
        <v>125</v>
      </c>
      <c r="G7136" s="15" t="s">
        <v>188</v>
      </c>
      <c r="H7136" s="15" t="s">
        <v>189</v>
      </c>
      <c r="I7136" s="15" t="s">
        <v>59</v>
      </c>
      <c r="J7136" s="15" t="s">
        <v>60</v>
      </c>
      <c r="K7136" s="15" t="s">
        <v>33</v>
      </c>
      <c r="L7136" s="15" t="str">
        <f t="array" ref="L7136">_xlfn.XLOOKUP(M7136,reference_province_to_city!$A$2:$A$11,reference_province_to_city!$B$2:$B$11)</f>
        <v>Makassar</v>
      </c>
      <c r="M7136" s="15" t="s">
        <v>25</v>
      </c>
      <c r="N7136" s="15">
        <v>90111.0</v>
      </c>
      <c r="O7136" s="15">
        <f t="array" ref="O7136">_xlfn.XLOOKUP(M7136,reference_postal_code!$B$2:$B$11,reference_postal_code!$A$2:$A$11)</f>
        <v>90111</v>
      </c>
      <c r="P7136" s="15" t="s">
        <v>63</v>
      </c>
      <c r="Q7136" s="15" t="s">
        <v>2628</v>
      </c>
      <c r="R7136" s="15" t="s">
        <v>110</v>
      </c>
      <c r="S7136" s="15" t="s">
        <v>111</v>
      </c>
      <c r="T7136" s="15" t="s">
        <v>2629</v>
      </c>
      <c r="U7136" s="28">
        <v>9862560.0</v>
      </c>
      <c r="V7136" s="15">
        <v>6.0</v>
      </c>
      <c r="W7136" s="31">
        <v>0.2</v>
      </c>
      <c r="X7136" s="28">
        <v>-1972512.0</v>
      </c>
    </row>
    <row r="7137" ht="15.75" customHeight="1">
      <c r="A7137" s="15">
        <v>5230.0</v>
      </c>
      <c r="B7137" s="15" t="s">
        <v>8801</v>
      </c>
      <c r="C7137" s="18">
        <v>42813.0</v>
      </c>
      <c r="D7137" s="18">
        <v>42816.0</v>
      </c>
      <c r="E7137" s="18">
        <f t="shared" si="1"/>
        <v>42816</v>
      </c>
      <c r="F7137" s="15" t="s">
        <v>114</v>
      </c>
      <c r="G7137" s="15" t="s">
        <v>492</v>
      </c>
      <c r="H7137" s="15" t="s">
        <v>493</v>
      </c>
      <c r="I7137" s="15" t="s">
        <v>59</v>
      </c>
      <c r="J7137" s="15" t="s">
        <v>60</v>
      </c>
      <c r="K7137" s="15" t="s">
        <v>28</v>
      </c>
      <c r="L7137" s="15" t="str">
        <f t="array" ref="L7137">_xlfn.XLOOKUP(M7137,reference_province_to_city!$A$2:$A$11,reference_province_to_city!$B$2:$B$11)</f>
        <v>Medan</v>
      </c>
      <c r="M7137" s="15" t="s">
        <v>11</v>
      </c>
      <c r="N7137" s="15">
        <v>20111.0</v>
      </c>
      <c r="O7137" s="15">
        <f t="array" ref="O7137">_xlfn.XLOOKUP(M7137,reference_postal_code!$B$2:$B$11,reference_postal_code!$A$2:$A$11)</f>
        <v>20111</v>
      </c>
      <c r="P7137" s="15" t="s">
        <v>77</v>
      </c>
      <c r="Q7137" s="15" t="s">
        <v>2034</v>
      </c>
      <c r="R7137" s="15" t="s">
        <v>65</v>
      </c>
      <c r="S7137" s="15" t="s">
        <v>83</v>
      </c>
      <c r="T7137" s="15" t="s">
        <v>2035</v>
      </c>
      <c r="U7137" s="28">
        <v>219360.0</v>
      </c>
      <c r="V7137" s="15">
        <v>2.0</v>
      </c>
      <c r="W7137" s="31">
        <v>0.2</v>
      </c>
      <c r="X7137" s="28">
        <v>76776.0</v>
      </c>
    </row>
    <row r="7138" ht="15.75" customHeight="1">
      <c r="A7138" s="15">
        <v>5232.0</v>
      </c>
      <c r="B7138" s="15" t="s">
        <v>8801</v>
      </c>
      <c r="C7138" s="18">
        <v>42813.0</v>
      </c>
      <c r="D7138" s="18">
        <v>42816.0</v>
      </c>
      <c r="E7138" s="18">
        <f t="shared" si="1"/>
        <v>42816</v>
      </c>
      <c r="F7138" s="15" t="s">
        <v>114</v>
      </c>
      <c r="G7138" s="15" t="s">
        <v>492</v>
      </c>
      <c r="H7138" s="15" t="s">
        <v>493</v>
      </c>
      <c r="I7138" s="15" t="s">
        <v>59</v>
      </c>
      <c r="J7138" s="15" t="s">
        <v>60</v>
      </c>
      <c r="K7138" s="15" t="s">
        <v>28</v>
      </c>
      <c r="L7138" s="15" t="str">
        <f t="array" ref="L7138">_xlfn.XLOOKUP(M7138,reference_province_to_city!$A$2:$A$11,reference_province_to_city!$B$2:$B$11)</f>
        <v>Medan</v>
      </c>
      <c r="M7138" s="15" t="s">
        <v>11</v>
      </c>
      <c r="N7138" s="15">
        <v>20111.0</v>
      </c>
      <c r="O7138" s="15">
        <f t="array" ref="O7138">_xlfn.XLOOKUP(M7138,reference_postal_code!$B$2:$B$11,reference_postal_code!$A$2:$A$11)</f>
        <v>20111</v>
      </c>
      <c r="P7138" s="15" t="s">
        <v>77</v>
      </c>
      <c r="Q7138" s="15" t="s">
        <v>5472</v>
      </c>
      <c r="R7138" s="15" t="s">
        <v>106</v>
      </c>
      <c r="S7138" s="15" t="s">
        <v>139</v>
      </c>
      <c r="T7138" s="15" t="s">
        <v>5473</v>
      </c>
      <c r="U7138" s="28">
        <v>463950.0</v>
      </c>
      <c r="V7138" s="15">
        <v>1.0</v>
      </c>
      <c r="W7138" s="31">
        <v>0.0</v>
      </c>
      <c r="X7138" s="28">
        <v>190220.0</v>
      </c>
    </row>
    <row r="7139" ht="15.75" customHeight="1">
      <c r="A7139" s="15">
        <v>5233.0</v>
      </c>
      <c r="B7139" s="15" t="s">
        <v>8801</v>
      </c>
      <c r="C7139" s="18">
        <v>42813.0</v>
      </c>
      <c r="D7139" s="18">
        <v>42816.0</v>
      </c>
      <c r="E7139" s="18">
        <f t="shared" si="1"/>
        <v>42816</v>
      </c>
      <c r="F7139" s="15" t="s">
        <v>114</v>
      </c>
      <c r="G7139" s="15" t="s">
        <v>492</v>
      </c>
      <c r="H7139" s="15" t="s">
        <v>493</v>
      </c>
      <c r="I7139" s="15" t="s">
        <v>59</v>
      </c>
      <c r="J7139" s="15" t="s">
        <v>60</v>
      </c>
      <c r="K7139" s="15" t="s">
        <v>28</v>
      </c>
      <c r="L7139" s="15" t="str">
        <f t="array" ref="L7139">_xlfn.XLOOKUP(M7139,reference_province_to_city!$A$2:$A$11,reference_province_to_city!$B$2:$B$11)</f>
        <v>Medan</v>
      </c>
      <c r="M7139" s="15" t="s">
        <v>11</v>
      </c>
      <c r="N7139" s="15">
        <v>20111.0</v>
      </c>
      <c r="O7139" s="15">
        <f t="array" ref="O7139">_xlfn.XLOOKUP(M7139,reference_postal_code!$B$2:$B$11,reference_postal_code!$A$2:$A$11)</f>
        <v>20111</v>
      </c>
      <c r="P7139" s="15" t="s">
        <v>77</v>
      </c>
      <c r="Q7139" s="15" t="s">
        <v>338</v>
      </c>
      <c r="R7139" s="15" t="s">
        <v>65</v>
      </c>
      <c r="S7139" s="15" t="s">
        <v>83</v>
      </c>
      <c r="T7139" s="15" t="s">
        <v>339</v>
      </c>
      <c r="U7139" s="28">
        <v>412440.0</v>
      </c>
      <c r="V7139" s="15">
        <v>7.0</v>
      </c>
      <c r="W7139" s="31">
        <v>0.2</v>
      </c>
      <c r="X7139" s="28">
        <v>139198.0</v>
      </c>
    </row>
    <row r="7140" ht="15.75" customHeight="1">
      <c r="A7140" s="15">
        <v>4345.0</v>
      </c>
      <c r="B7140" s="15" t="s">
        <v>8799</v>
      </c>
      <c r="C7140" s="18">
        <v>42813.0</v>
      </c>
      <c r="D7140" s="18">
        <v>42816.0</v>
      </c>
      <c r="E7140" s="18">
        <f t="shared" si="1"/>
        <v>42816</v>
      </c>
      <c r="F7140" s="15" t="s">
        <v>125</v>
      </c>
      <c r="G7140" s="15" t="s">
        <v>188</v>
      </c>
      <c r="H7140" s="15" t="s">
        <v>189</v>
      </c>
      <c r="I7140" s="15" t="s">
        <v>59</v>
      </c>
      <c r="J7140" s="15" t="s">
        <v>60</v>
      </c>
      <c r="K7140" s="15" t="s">
        <v>33</v>
      </c>
      <c r="L7140" s="15" t="str">
        <f t="array" ref="L7140">_xlfn.XLOOKUP(M7140,reference_province_to_city!$A$2:$A$11,reference_province_to_city!$B$2:$B$11)</f>
        <v>Makassar</v>
      </c>
      <c r="M7140" s="15" t="s">
        <v>25</v>
      </c>
      <c r="N7140" s="15">
        <v>90111.0</v>
      </c>
      <c r="O7140" s="15">
        <f t="array" ref="O7140">_xlfn.XLOOKUP(M7140,reference_postal_code!$B$2:$B$11,reference_postal_code!$A$2:$A$11)</f>
        <v>90111</v>
      </c>
      <c r="P7140" s="15" t="s">
        <v>63</v>
      </c>
      <c r="Q7140" s="15" t="s">
        <v>6304</v>
      </c>
      <c r="R7140" s="15" t="s">
        <v>110</v>
      </c>
      <c r="S7140" s="15" t="s">
        <v>149</v>
      </c>
      <c r="T7140" s="15" t="s">
        <v>6305</v>
      </c>
      <c r="U7140" s="28">
        <v>1493100.0</v>
      </c>
      <c r="V7140" s="15">
        <v>2.0</v>
      </c>
      <c r="W7140" s="31">
        <v>0.0</v>
      </c>
      <c r="X7140" s="28">
        <v>164241.0</v>
      </c>
    </row>
    <row r="7141" ht="15.75" customHeight="1">
      <c r="A7141" s="15">
        <v>8998.0</v>
      </c>
      <c r="B7141" s="15" t="s">
        <v>8803</v>
      </c>
      <c r="C7141" s="18">
        <v>42814.0</v>
      </c>
      <c r="D7141" s="18">
        <v>42814.0</v>
      </c>
      <c r="E7141" s="18">
        <f t="shared" si="1"/>
        <v>42814</v>
      </c>
      <c r="F7141" s="15" t="s">
        <v>466</v>
      </c>
      <c r="G7141" s="15" t="s">
        <v>1371</v>
      </c>
      <c r="H7141" s="15" t="s">
        <v>1372</v>
      </c>
      <c r="I7141" s="15" t="s">
        <v>59</v>
      </c>
      <c r="J7141" s="15" t="s">
        <v>60</v>
      </c>
      <c r="K7141" s="15" t="s">
        <v>31</v>
      </c>
      <c r="L7141" s="15" t="str">
        <f t="array" ref="L7141">_xlfn.XLOOKUP(M7141,reference_province_to_city!$A$2:$A$11,reference_province_to_city!$B$2:$B$11)</f>
        <v>Balikpapan</v>
      </c>
      <c r="M7141" s="15" t="s">
        <v>21</v>
      </c>
      <c r="N7141" s="15">
        <v>76114.0</v>
      </c>
      <c r="O7141" s="15">
        <f t="array" ref="O7141">_xlfn.XLOOKUP(M7141,reference_postal_code!$B$2:$B$11,reference_postal_code!$A$2:$A$11)</f>
        <v>76114</v>
      </c>
      <c r="P7141" s="15" t="s">
        <v>166</v>
      </c>
      <c r="Q7141" s="15" t="s">
        <v>1439</v>
      </c>
      <c r="R7141" s="15" t="s">
        <v>65</v>
      </c>
      <c r="S7141" s="15" t="s">
        <v>66</v>
      </c>
      <c r="T7141" s="15" t="s">
        <v>1440</v>
      </c>
      <c r="U7141" s="28">
        <v>850560.0</v>
      </c>
      <c r="V7141" s="15">
        <v>2.0</v>
      </c>
      <c r="W7141" s="31">
        <v>0.2</v>
      </c>
      <c r="X7141" s="28">
        <v>287064.0</v>
      </c>
    </row>
    <row r="7142" ht="15.75" customHeight="1">
      <c r="A7142" s="15">
        <v>447.0</v>
      </c>
      <c r="B7142" s="15" t="s">
        <v>8804</v>
      </c>
      <c r="C7142" s="18">
        <v>42814.0</v>
      </c>
      <c r="D7142" s="18">
        <v>42819.0</v>
      </c>
      <c r="E7142" s="18">
        <f t="shared" si="1"/>
        <v>42819</v>
      </c>
      <c r="F7142" s="15" t="s">
        <v>114</v>
      </c>
      <c r="G7142" s="15" t="s">
        <v>467</v>
      </c>
      <c r="H7142" s="15" t="s">
        <v>468</v>
      </c>
      <c r="I7142" s="15" t="s">
        <v>59</v>
      </c>
      <c r="J7142" s="15" t="s">
        <v>60</v>
      </c>
      <c r="K7142" s="15" t="s">
        <v>10</v>
      </c>
      <c r="L7142" s="15" t="str">
        <f t="array" ref="L7142">_xlfn.XLOOKUP(M7142,reference_province_to_city!$A$2:$A$11,reference_province_to_city!$B$2:$B$11)</f>
        <v>Jakarta</v>
      </c>
      <c r="M7142" s="15" t="s">
        <v>7</v>
      </c>
      <c r="O7142" s="15">
        <f t="array" ref="O7142">_xlfn.XLOOKUP(M7142,reference_postal_code!$B$2:$B$11,reference_postal_code!$A$2:$A$11)</f>
        <v>10110</v>
      </c>
      <c r="P7142" s="15" t="s">
        <v>117</v>
      </c>
      <c r="Q7142" s="15" t="s">
        <v>7215</v>
      </c>
      <c r="R7142" s="15" t="s">
        <v>106</v>
      </c>
      <c r="S7142" s="15" t="s">
        <v>139</v>
      </c>
      <c r="T7142" s="15" t="s">
        <v>7216</v>
      </c>
      <c r="U7142" s="28">
        <v>43650.0</v>
      </c>
      <c r="V7142" s="15">
        <v>1.0</v>
      </c>
      <c r="W7142" s="31">
        <v>0.0</v>
      </c>
      <c r="X7142" s="28">
        <v>20516.0</v>
      </c>
    </row>
    <row r="7143" ht="15.75" customHeight="1">
      <c r="A7143" s="15">
        <v>8156.0</v>
      </c>
      <c r="B7143" s="15" t="s">
        <v>8805</v>
      </c>
      <c r="C7143" s="18">
        <v>42814.0</v>
      </c>
      <c r="D7143" s="18">
        <v>42818.0</v>
      </c>
      <c r="E7143" s="18">
        <f t="shared" si="1"/>
        <v>42818</v>
      </c>
      <c r="F7143" s="15" t="s">
        <v>55</v>
      </c>
      <c r="G7143" s="15" t="s">
        <v>2320</v>
      </c>
      <c r="H7143" s="15" t="s">
        <v>2321</v>
      </c>
      <c r="I7143" s="15" t="s">
        <v>59</v>
      </c>
      <c r="J7143" s="15" t="s">
        <v>60</v>
      </c>
      <c r="K7143" s="15" t="s">
        <v>22</v>
      </c>
      <c r="L7143" s="15" t="str">
        <f t="array" ref="L7143">_xlfn.XLOOKUP(M7143,reference_province_to_city!$A$2:$A$11,reference_province_to_city!$B$2:$B$11)</f>
        <v>Surabaya</v>
      </c>
      <c r="M7143" s="15" t="s">
        <v>20</v>
      </c>
      <c r="N7143" s="15">
        <v>60231.0</v>
      </c>
      <c r="O7143" s="15">
        <f t="array" ref="O7143">_xlfn.XLOOKUP(M7143,reference_postal_code!$B$2:$B$11,reference_postal_code!$A$2:$A$11)</f>
        <v>60231</v>
      </c>
      <c r="P7143" s="15" t="s">
        <v>166</v>
      </c>
      <c r="Q7143" s="15" t="s">
        <v>2745</v>
      </c>
      <c r="R7143" s="15" t="s">
        <v>65</v>
      </c>
      <c r="S7143" s="15" t="s">
        <v>66</v>
      </c>
      <c r="T7143" s="15" t="s">
        <v>2746</v>
      </c>
      <c r="U7143" s="28">
        <v>929400.0</v>
      </c>
      <c r="V7143" s="15">
        <v>2.0</v>
      </c>
      <c r="W7143" s="31">
        <v>0.0</v>
      </c>
      <c r="X7143" s="28">
        <v>418230.0</v>
      </c>
    </row>
    <row r="7144" ht="15.75" customHeight="1">
      <c r="A7144" s="15">
        <v>8155.0</v>
      </c>
      <c r="B7144" s="15" t="s">
        <v>8805</v>
      </c>
      <c r="C7144" s="18">
        <v>42814.0</v>
      </c>
      <c r="D7144" s="18">
        <v>42818.0</v>
      </c>
      <c r="E7144" s="18">
        <f t="shared" si="1"/>
        <v>42818</v>
      </c>
      <c r="F7144" s="15" t="s">
        <v>55</v>
      </c>
      <c r="G7144" s="15" t="s">
        <v>2320</v>
      </c>
      <c r="H7144" s="15" t="s">
        <v>2321</v>
      </c>
      <c r="I7144" s="15" t="s">
        <v>59</v>
      </c>
      <c r="J7144" s="15" t="s">
        <v>60</v>
      </c>
      <c r="K7144" s="15" t="s">
        <v>22</v>
      </c>
      <c r="L7144" s="15" t="str">
        <f t="array" ref="L7144">_xlfn.XLOOKUP(M7144,reference_province_to_city!$A$2:$A$11,reference_province_to_city!$B$2:$B$11)</f>
        <v>Surabaya</v>
      </c>
      <c r="M7144" s="15" t="s">
        <v>20</v>
      </c>
      <c r="N7144" s="15">
        <v>60231.0</v>
      </c>
      <c r="O7144" s="15">
        <f t="array" ref="O7144">_xlfn.XLOOKUP(M7144,reference_postal_code!$B$2:$B$11,reference_postal_code!$A$2:$A$11)</f>
        <v>60231</v>
      </c>
      <c r="P7144" s="15" t="s">
        <v>166</v>
      </c>
      <c r="Q7144" s="15" t="s">
        <v>2455</v>
      </c>
      <c r="R7144" s="15" t="s">
        <v>110</v>
      </c>
      <c r="S7144" s="15" t="s">
        <v>149</v>
      </c>
      <c r="T7144" s="15" t="s">
        <v>2456</v>
      </c>
      <c r="U7144" s="28">
        <v>3570000.0</v>
      </c>
      <c r="V7144" s="15">
        <v>2.0</v>
      </c>
      <c r="W7144" s="31">
        <v>0.0</v>
      </c>
      <c r="X7144" s="28">
        <v>571200.0</v>
      </c>
    </row>
    <row r="7145" ht="15.75" customHeight="1">
      <c r="A7145" s="15">
        <v>2321.0</v>
      </c>
      <c r="B7145" s="15" t="s">
        <v>8806</v>
      </c>
      <c r="C7145" s="18">
        <v>42814.0</v>
      </c>
      <c r="D7145" s="18">
        <v>42818.0</v>
      </c>
      <c r="E7145" s="18">
        <f t="shared" si="1"/>
        <v>42818</v>
      </c>
      <c r="F7145" s="15" t="s">
        <v>55</v>
      </c>
      <c r="G7145" s="15" t="s">
        <v>6129</v>
      </c>
      <c r="H7145" s="15" t="s">
        <v>6130</v>
      </c>
      <c r="I7145" s="15" t="s">
        <v>128</v>
      </c>
      <c r="J7145" s="15" t="s">
        <v>60</v>
      </c>
      <c r="K7145" s="15" t="s">
        <v>33</v>
      </c>
      <c r="L7145" s="15" t="str">
        <f t="array" ref="L7145">_xlfn.XLOOKUP(M7145,reference_province_to_city!$A$2:$A$11,reference_province_to_city!$B$2:$B$11)</f>
        <v>Makassar</v>
      </c>
      <c r="M7145" s="15" t="s">
        <v>25</v>
      </c>
      <c r="N7145" s="15">
        <v>90111.0</v>
      </c>
      <c r="O7145" s="15">
        <f t="array" ref="O7145">_xlfn.XLOOKUP(M7145,reference_postal_code!$B$2:$B$11,reference_postal_code!$A$2:$A$11)</f>
        <v>90111</v>
      </c>
      <c r="P7145" s="15" t="s">
        <v>63</v>
      </c>
      <c r="Q7145" s="15" t="s">
        <v>4722</v>
      </c>
      <c r="R7145" s="15" t="s">
        <v>110</v>
      </c>
      <c r="S7145" s="15" t="s">
        <v>149</v>
      </c>
      <c r="T7145" s="15" t="s">
        <v>4723</v>
      </c>
      <c r="U7145" s="28">
        <v>3988950.0</v>
      </c>
      <c r="V7145" s="15">
        <v>7.0</v>
      </c>
      <c r="W7145" s="31">
        <v>0.0</v>
      </c>
      <c r="X7145" s="28">
        <v>957348.0</v>
      </c>
    </row>
    <row r="7146" ht="15.75" customHeight="1">
      <c r="A7146" s="15">
        <v>8999.0</v>
      </c>
      <c r="B7146" s="15" t="s">
        <v>8803</v>
      </c>
      <c r="C7146" s="18">
        <v>42814.0</v>
      </c>
      <c r="D7146" s="18">
        <v>42814.0</v>
      </c>
      <c r="E7146" s="18">
        <f t="shared" si="1"/>
        <v>42814</v>
      </c>
      <c r="F7146" s="15" t="s">
        <v>466</v>
      </c>
      <c r="G7146" s="15" t="s">
        <v>1371</v>
      </c>
      <c r="H7146" s="15" t="s">
        <v>1372</v>
      </c>
      <c r="I7146" s="15" t="s">
        <v>59</v>
      </c>
      <c r="J7146" s="15" t="s">
        <v>60</v>
      </c>
      <c r="K7146" s="15" t="s">
        <v>31</v>
      </c>
      <c r="L7146" s="15" t="str">
        <f t="array" ref="L7146">_xlfn.XLOOKUP(M7146,reference_province_to_city!$A$2:$A$11,reference_province_to_city!$B$2:$B$11)</f>
        <v>Balikpapan</v>
      </c>
      <c r="M7146" s="15" t="s">
        <v>21</v>
      </c>
      <c r="N7146" s="15">
        <v>76114.0</v>
      </c>
      <c r="O7146" s="15">
        <f t="array" ref="O7146">_xlfn.XLOOKUP(M7146,reference_postal_code!$B$2:$B$11,reference_postal_code!$A$2:$A$11)</f>
        <v>76114</v>
      </c>
      <c r="P7146" s="15" t="s">
        <v>166</v>
      </c>
      <c r="Q7146" s="15" t="s">
        <v>2478</v>
      </c>
      <c r="R7146" s="15" t="s">
        <v>65</v>
      </c>
      <c r="S7146" s="15" t="s">
        <v>66</v>
      </c>
      <c r="T7146" s="15" t="s">
        <v>2479</v>
      </c>
      <c r="U7146" s="28">
        <v>4110960.0</v>
      </c>
      <c r="V7146" s="15">
        <v>7.0</v>
      </c>
      <c r="W7146" s="31">
        <v>0.2</v>
      </c>
      <c r="X7146" s="28">
        <v>1541610.0</v>
      </c>
    </row>
    <row r="7147" ht="15.75" customHeight="1">
      <c r="A7147" s="15">
        <v>9363.0</v>
      </c>
      <c r="B7147" s="15" t="s">
        <v>8807</v>
      </c>
      <c r="C7147" s="18">
        <v>42815.0</v>
      </c>
      <c r="D7147" s="18">
        <v>42819.0</v>
      </c>
      <c r="E7147" s="18">
        <f t="shared" si="1"/>
        <v>42819</v>
      </c>
      <c r="F7147" s="15" t="s">
        <v>55</v>
      </c>
      <c r="G7147" s="15" t="s">
        <v>1222</v>
      </c>
      <c r="H7147" s="15" t="s">
        <v>1223</v>
      </c>
      <c r="I7147" s="15" t="s">
        <v>76</v>
      </c>
      <c r="J7147" s="15" t="s">
        <v>60</v>
      </c>
      <c r="K7147" s="15" t="s">
        <v>31</v>
      </c>
      <c r="L7147" s="15" t="str">
        <f t="array" ref="L7147">_xlfn.XLOOKUP(M7147,reference_province_to_city!$A$2:$A$11,reference_province_to_city!$B$2:$B$11)</f>
        <v>Balikpapan</v>
      </c>
      <c r="M7147" s="15" t="s">
        <v>21</v>
      </c>
      <c r="N7147" s="15">
        <v>76114.0</v>
      </c>
      <c r="O7147" s="15">
        <f t="array" ref="O7147">_xlfn.XLOOKUP(M7147,reference_postal_code!$B$2:$B$11,reference_postal_code!$A$2:$A$11)</f>
        <v>76114</v>
      </c>
      <c r="P7147" s="15" t="s">
        <v>166</v>
      </c>
      <c r="Q7147" s="15" t="s">
        <v>2608</v>
      </c>
      <c r="R7147" s="15" t="s">
        <v>65</v>
      </c>
      <c r="S7147" s="15" t="s">
        <v>103</v>
      </c>
      <c r="T7147" s="15" t="s">
        <v>2609</v>
      </c>
      <c r="U7147" s="28">
        <v>195300.0</v>
      </c>
      <c r="V7147" s="15">
        <v>7.0</v>
      </c>
      <c r="W7147" s="31">
        <v>0.0</v>
      </c>
      <c r="X7147" s="28">
        <v>5859.0</v>
      </c>
    </row>
    <row r="7148" ht="15.75" customHeight="1">
      <c r="A7148" s="15">
        <v>9362.0</v>
      </c>
      <c r="B7148" s="15" t="s">
        <v>8807</v>
      </c>
      <c r="C7148" s="18">
        <v>42815.0</v>
      </c>
      <c r="D7148" s="18">
        <v>42819.0</v>
      </c>
      <c r="E7148" s="18">
        <f t="shared" si="1"/>
        <v>42819</v>
      </c>
      <c r="F7148" s="15" t="s">
        <v>55</v>
      </c>
      <c r="G7148" s="15" t="s">
        <v>1222</v>
      </c>
      <c r="H7148" s="15" t="s">
        <v>1223</v>
      </c>
      <c r="I7148" s="15" t="s">
        <v>76</v>
      </c>
      <c r="J7148" s="15" t="s">
        <v>60</v>
      </c>
      <c r="K7148" s="15" t="s">
        <v>31</v>
      </c>
      <c r="L7148" s="15" t="str">
        <f t="array" ref="L7148">_xlfn.XLOOKUP(M7148,reference_province_to_city!$A$2:$A$11,reference_province_to_city!$B$2:$B$11)</f>
        <v>Balikpapan</v>
      </c>
      <c r="M7148" s="15" t="s">
        <v>21</v>
      </c>
      <c r="N7148" s="15">
        <v>76114.0</v>
      </c>
      <c r="O7148" s="15">
        <f t="array" ref="O7148">_xlfn.XLOOKUP(M7148,reference_postal_code!$B$2:$B$11,reference_postal_code!$A$2:$A$11)</f>
        <v>76114</v>
      </c>
      <c r="P7148" s="15" t="s">
        <v>166</v>
      </c>
      <c r="Q7148" s="15" t="s">
        <v>844</v>
      </c>
      <c r="R7148" s="15" t="s">
        <v>65</v>
      </c>
      <c r="S7148" s="15" t="s">
        <v>83</v>
      </c>
      <c r="T7148" s="15" t="s">
        <v>845</v>
      </c>
      <c r="U7148" s="28">
        <v>458640.0</v>
      </c>
      <c r="V7148" s="15">
        <v>6.0</v>
      </c>
      <c r="W7148" s="31">
        <v>0.2</v>
      </c>
      <c r="X7148" s="28">
        <v>154791.0</v>
      </c>
    </row>
    <row r="7149" ht="15.75" customHeight="1">
      <c r="A7149" s="15">
        <v>2333.0</v>
      </c>
      <c r="B7149" s="15" t="s">
        <v>8808</v>
      </c>
      <c r="C7149" s="18">
        <v>42815.0</v>
      </c>
      <c r="D7149" s="18">
        <v>42819.0</v>
      </c>
      <c r="E7149" s="18">
        <f t="shared" si="1"/>
        <v>42819</v>
      </c>
      <c r="F7149" s="15" t="s">
        <v>55</v>
      </c>
      <c r="G7149" s="15" t="s">
        <v>7429</v>
      </c>
      <c r="H7149" s="15" t="s">
        <v>7430</v>
      </c>
      <c r="I7149" s="15" t="s">
        <v>59</v>
      </c>
      <c r="J7149" s="15" t="s">
        <v>60</v>
      </c>
      <c r="K7149" s="15" t="s">
        <v>19</v>
      </c>
      <c r="L7149" s="15" t="str">
        <f t="array" ref="L7149">_xlfn.XLOOKUP(M7149,reference_province_to_city!$A$2:$A$11,reference_province_to_city!$B$2:$B$11)</f>
        <v>Yogyakarta</v>
      </c>
      <c r="M7149" s="15" t="s">
        <v>18</v>
      </c>
      <c r="N7149" s="15">
        <v>55111.0</v>
      </c>
      <c r="O7149" s="15">
        <f t="array" ref="O7149">_xlfn.XLOOKUP(M7149,reference_postal_code!$B$2:$B$11,reference_postal_code!$A$2:$A$11)</f>
        <v>55111</v>
      </c>
      <c r="P7149" s="15" t="s">
        <v>77</v>
      </c>
      <c r="Q7149" s="15" t="s">
        <v>1047</v>
      </c>
      <c r="R7149" s="15" t="s">
        <v>65</v>
      </c>
      <c r="S7149" s="15" t="s">
        <v>66</v>
      </c>
      <c r="T7149" s="15" t="s">
        <v>1048</v>
      </c>
      <c r="U7149" s="28">
        <v>4161000.0</v>
      </c>
      <c r="V7149" s="15">
        <v>5.0</v>
      </c>
      <c r="W7149" s="31">
        <v>0.0</v>
      </c>
      <c r="X7149" s="28">
        <v>1997280.0</v>
      </c>
    </row>
    <row r="7150" ht="15.75" customHeight="1">
      <c r="A7150" s="15">
        <v>5348.0</v>
      </c>
      <c r="B7150" s="15" t="s">
        <v>8809</v>
      </c>
      <c r="C7150" s="18">
        <v>42815.0</v>
      </c>
      <c r="D7150" s="18">
        <v>42817.0</v>
      </c>
      <c r="E7150" s="18">
        <f t="shared" si="1"/>
        <v>42817</v>
      </c>
      <c r="F7150" s="15" t="s">
        <v>114</v>
      </c>
      <c r="G7150" s="15" t="s">
        <v>1805</v>
      </c>
      <c r="H7150" s="15" t="s">
        <v>1806</v>
      </c>
      <c r="I7150" s="15" t="s">
        <v>59</v>
      </c>
      <c r="J7150" s="15" t="s">
        <v>60</v>
      </c>
      <c r="K7150" s="15" t="s">
        <v>17</v>
      </c>
      <c r="L7150" s="15" t="str">
        <f t="array" ref="L7150">_xlfn.XLOOKUP(M7150,reference_province_to_city!$A$2:$A$11,reference_province_to_city!$B$2:$B$11)</f>
        <v>Semarang</v>
      </c>
      <c r="M7150" s="15" t="s">
        <v>15</v>
      </c>
      <c r="N7150" s="15">
        <v>50111.0</v>
      </c>
      <c r="O7150" s="15">
        <f t="array" ref="O7150">_xlfn.XLOOKUP(M7150,reference_postal_code!$B$2:$B$11,reference_postal_code!$A$2:$A$11)</f>
        <v>50111</v>
      </c>
      <c r="P7150" s="15" t="s">
        <v>77</v>
      </c>
      <c r="Q7150" s="15" t="s">
        <v>453</v>
      </c>
      <c r="R7150" s="15" t="s">
        <v>65</v>
      </c>
      <c r="S7150" s="15" t="s">
        <v>83</v>
      </c>
      <c r="T7150" s="15" t="s">
        <v>454</v>
      </c>
      <c r="U7150" s="28">
        <v>128160.0</v>
      </c>
      <c r="V7150" s="15">
        <v>2.0</v>
      </c>
      <c r="W7150" s="31">
        <v>0.2</v>
      </c>
      <c r="X7150" s="28">
        <v>43254.0</v>
      </c>
    </row>
    <row r="7151" ht="15.75" customHeight="1">
      <c r="A7151" s="15">
        <v>9364.0</v>
      </c>
      <c r="B7151" s="15" t="s">
        <v>8807</v>
      </c>
      <c r="C7151" s="18">
        <v>42815.0</v>
      </c>
      <c r="D7151" s="18">
        <v>42819.0</v>
      </c>
      <c r="E7151" s="18">
        <f t="shared" si="1"/>
        <v>42819</v>
      </c>
      <c r="F7151" s="15" t="s">
        <v>55</v>
      </c>
      <c r="G7151" s="15" t="s">
        <v>1222</v>
      </c>
      <c r="H7151" s="15" t="s">
        <v>1223</v>
      </c>
      <c r="I7151" s="15" t="s">
        <v>76</v>
      </c>
      <c r="J7151" s="15" t="s">
        <v>60</v>
      </c>
      <c r="K7151" s="15" t="s">
        <v>31</v>
      </c>
      <c r="L7151" s="15" t="str">
        <f t="array" ref="L7151">_xlfn.XLOOKUP(M7151,reference_province_to_city!$A$2:$A$11,reference_province_to_city!$B$2:$B$11)</f>
        <v>Balikpapan</v>
      </c>
      <c r="M7151" s="15" t="s">
        <v>21</v>
      </c>
      <c r="N7151" s="15">
        <v>76114.0</v>
      </c>
      <c r="O7151" s="15">
        <f t="array" ref="O7151">_xlfn.XLOOKUP(M7151,reference_postal_code!$B$2:$B$11,reference_postal_code!$A$2:$A$11)</f>
        <v>76114</v>
      </c>
      <c r="P7151" s="15" t="s">
        <v>166</v>
      </c>
      <c r="Q7151" s="15" t="s">
        <v>3730</v>
      </c>
      <c r="R7151" s="15" t="s">
        <v>106</v>
      </c>
      <c r="S7151" s="15" t="s">
        <v>139</v>
      </c>
      <c r="T7151" s="15" t="s">
        <v>3731</v>
      </c>
      <c r="U7151" s="28">
        <v>332100.0</v>
      </c>
      <c r="V7151" s="15">
        <v>3.0</v>
      </c>
      <c r="W7151" s="31">
        <v>0.0</v>
      </c>
      <c r="X7151" s="28">
        <v>96309.0</v>
      </c>
    </row>
    <row r="7152" ht="15.75" customHeight="1">
      <c r="A7152" s="15">
        <v>8377.0</v>
      </c>
      <c r="B7152" s="15" t="s">
        <v>8810</v>
      </c>
      <c r="C7152" s="18">
        <v>42815.0</v>
      </c>
      <c r="D7152" s="18">
        <v>42821.0</v>
      </c>
      <c r="E7152" s="18">
        <f t="shared" si="1"/>
        <v>42821</v>
      </c>
      <c r="F7152" s="15" t="s">
        <v>55</v>
      </c>
      <c r="G7152" s="15" t="s">
        <v>1565</v>
      </c>
      <c r="H7152" s="15" t="s">
        <v>1566</v>
      </c>
      <c r="I7152" s="15" t="s">
        <v>128</v>
      </c>
      <c r="J7152" s="15" t="s">
        <v>60</v>
      </c>
      <c r="K7152" s="15" t="s">
        <v>28</v>
      </c>
      <c r="L7152" s="15" t="str">
        <f t="array" ref="L7152">_xlfn.XLOOKUP(M7152,reference_province_to_city!$A$2:$A$11,reference_province_to_city!$B$2:$B$11)</f>
        <v>Medan</v>
      </c>
      <c r="M7152" s="15" t="s">
        <v>11</v>
      </c>
      <c r="N7152" s="15">
        <v>20111.0</v>
      </c>
      <c r="O7152" s="15">
        <f t="array" ref="O7152">_xlfn.XLOOKUP(M7152,reference_postal_code!$B$2:$B$11,reference_postal_code!$A$2:$A$11)</f>
        <v>20111</v>
      </c>
      <c r="P7152" s="15" t="s">
        <v>77</v>
      </c>
      <c r="Q7152" s="15" t="s">
        <v>4033</v>
      </c>
      <c r="R7152" s="15" t="s">
        <v>65</v>
      </c>
      <c r="S7152" s="15" t="s">
        <v>222</v>
      </c>
      <c r="T7152" s="15" t="s">
        <v>4034</v>
      </c>
      <c r="U7152" s="28">
        <v>965760.0</v>
      </c>
      <c r="V7152" s="15">
        <v>1.0</v>
      </c>
      <c r="W7152" s="31">
        <v>0.2</v>
      </c>
      <c r="X7152" s="28">
        <v>120720.0</v>
      </c>
    </row>
    <row r="7153" ht="15.75" customHeight="1">
      <c r="A7153" s="15">
        <v>5347.0</v>
      </c>
      <c r="B7153" s="15" t="s">
        <v>8809</v>
      </c>
      <c r="C7153" s="18">
        <v>42815.0</v>
      </c>
      <c r="D7153" s="18">
        <v>42817.0</v>
      </c>
      <c r="E7153" s="18">
        <f t="shared" si="1"/>
        <v>42817</v>
      </c>
      <c r="F7153" s="15" t="s">
        <v>114</v>
      </c>
      <c r="G7153" s="15" t="s">
        <v>1805</v>
      </c>
      <c r="H7153" s="15" t="s">
        <v>1806</v>
      </c>
      <c r="I7153" s="15" t="s">
        <v>59</v>
      </c>
      <c r="J7153" s="15" t="s">
        <v>60</v>
      </c>
      <c r="K7153" s="15" t="s">
        <v>17</v>
      </c>
      <c r="L7153" s="15" t="str">
        <f t="array" ref="L7153">_xlfn.XLOOKUP(M7153,reference_province_to_city!$A$2:$A$11,reference_province_to_city!$B$2:$B$11)</f>
        <v>Semarang</v>
      </c>
      <c r="M7153" s="15" t="s">
        <v>15</v>
      </c>
      <c r="N7153" s="15">
        <v>50111.0</v>
      </c>
      <c r="O7153" s="15">
        <f t="array" ref="O7153">_xlfn.XLOOKUP(M7153,reference_postal_code!$B$2:$B$11,reference_postal_code!$A$2:$A$11)</f>
        <v>50111</v>
      </c>
      <c r="P7153" s="15" t="s">
        <v>77</v>
      </c>
      <c r="Q7153" s="15" t="s">
        <v>1404</v>
      </c>
      <c r="R7153" s="15" t="s">
        <v>65</v>
      </c>
      <c r="S7153" s="15" t="s">
        <v>83</v>
      </c>
      <c r="T7153" s="15" t="s">
        <v>1405</v>
      </c>
      <c r="U7153" s="28">
        <v>163440.0</v>
      </c>
      <c r="V7153" s="15">
        <v>3.0</v>
      </c>
      <c r="W7153" s="31">
        <v>0.2</v>
      </c>
      <c r="X7153" s="28">
        <v>59247.0</v>
      </c>
    </row>
    <row r="7154" ht="15.75" customHeight="1">
      <c r="A7154" s="15">
        <v>8825.0</v>
      </c>
      <c r="B7154" s="15" t="s">
        <v>8811</v>
      </c>
      <c r="C7154" s="18">
        <v>42815.0</v>
      </c>
      <c r="D7154" s="18">
        <v>42817.0</v>
      </c>
      <c r="E7154" s="18">
        <f t="shared" si="1"/>
        <v>42817</v>
      </c>
      <c r="F7154" s="15" t="s">
        <v>114</v>
      </c>
      <c r="G7154" s="15" t="s">
        <v>7519</v>
      </c>
      <c r="H7154" s="15" t="s">
        <v>7520</v>
      </c>
      <c r="I7154" s="15" t="s">
        <v>59</v>
      </c>
      <c r="J7154" s="15" t="s">
        <v>60</v>
      </c>
      <c r="K7154" s="15" t="s">
        <v>17</v>
      </c>
      <c r="L7154" s="15" t="str">
        <f t="array" ref="L7154">_xlfn.XLOOKUP(M7154,reference_province_to_city!$A$2:$A$11,reference_province_to_city!$B$2:$B$11)</f>
        <v>Semarang</v>
      </c>
      <c r="M7154" s="15" t="s">
        <v>15</v>
      </c>
      <c r="N7154" s="15">
        <v>50111.0</v>
      </c>
      <c r="O7154" s="15">
        <f t="array" ref="O7154">_xlfn.XLOOKUP(M7154,reference_postal_code!$B$2:$B$11,reference_postal_code!$A$2:$A$11)</f>
        <v>50111</v>
      </c>
      <c r="P7154" s="15" t="s">
        <v>77</v>
      </c>
      <c r="Q7154" s="15" t="s">
        <v>3138</v>
      </c>
      <c r="R7154" s="15" t="s">
        <v>65</v>
      </c>
      <c r="S7154" s="15" t="s">
        <v>173</v>
      </c>
      <c r="T7154" s="15" t="s">
        <v>3139</v>
      </c>
      <c r="U7154" s="28">
        <v>132840.0</v>
      </c>
      <c r="V7154" s="15">
        <v>3.0</v>
      </c>
      <c r="W7154" s="31">
        <v>0.2</v>
      </c>
      <c r="X7154" s="28">
        <v>43173.0</v>
      </c>
    </row>
    <row r="7155" ht="15.75" customHeight="1">
      <c r="A7155" s="15">
        <v>5346.0</v>
      </c>
      <c r="B7155" s="15" t="s">
        <v>8809</v>
      </c>
      <c r="C7155" s="18">
        <v>42815.0</v>
      </c>
      <c r="D7155" s="18">
        <v>42817.0</v>
      </c>
      <c r="E7155" s="18">
        <f t="shared" si="1"/>
        <v>42817</v>
      </c>
      <c r="F7155" s="15" t="s">
        <v>114</v>
      </c>
      <c r="G7155" s="15" t="s">
        <v>1805</v>
      </c>
      <c r="H7155" s="15" t="s">
        <v>1806</v>
      </c>
      <c r="I7155" s="15" t="s">
        <v>59</v>
      </c>
      <c r="J7155" s="15" t="s">
        <v>60</v>
      </c>
      <c r="K7155" s="15" t="s">
        <v>17</v>
      </c>
      <c r="L7155" s="15" t="str">
        <f t="array" ref="L7155">_xlfn.XLOOKUP(M7155,reference_province_to_city!$A$2:$A$11,reference_province_to_city!$B$2:$B$11)</f>
        <v>Semarang</v>
      </c>
      <c r="M7155" s="15" t="s">
        <v>15</v>
      </c>
      <c r="N7155" s="15">
        <v>50111.0</v>
      </c>
      <c r="O7155" s="15">
        <f t="array" ref="O7155">_xlfn.XLOOKUP(M7155,reference_postal_code!$B$2:$B$11,reference_postal_code!$A$2:$A$11)</f>
        <v>50111</v>
      </c>
      <c r="P7155" s="15" t="s">
        <v>77</v>
      </c>
      <c r="Q7155" s="15" t="s">
        <v>3793</v>
      </c>
      <c r="R7155" s="15" t="s">
        <v>65</v>
      </c>
      <c r="S7155" s="15" t="s">
        <v>87</v>
      </c>
      <c r="T7155" s="15" t="s">
        <v>3794</v>
      </c>
      <c r="U7155" s="28">
        <v>1.08876E7</v>
      </c>
      <c r="V7155" s="15">
        <v>4.0</v>
      </c>
      <c r="W7155" s="31">
        <v>0.0</v>
      </c>
      <c r="X7155" s="28">
        <v>3157404.0</v>
      </c>
    </row>
    <row r="7156" ht="15.75" customHeight="1">
      <c r="A7156" s="15">
        <v>4429.0</v>
      </c>
      <c r="B7156" s="15" t="s">
        <v>8812</v>
      </c>
      <c r="C7156" s="18">
        <v>42815.0</v>
      </c>
      <c r="D7156" s="18">
        <v>42821.0</v>
      </c>
      <c r="E7156" s="18">
        <f t="shared" si="1"/>
        <v>42821</v>
      </c>
      <c r="F7156" s="15" t="s">
        <v>55</v>
      </c>
      <c r="G7156" s="15" t="s">
        <v>585</v>
      </c>
      <c r="H7156" s="15" t="s">
        <v>586</v>
      </c>
      <c r="I7156" s="15" t="s">
        <v>59</v>
      </c>
      <c r="J7156" s="15" t="s">
        <v>60</v>
      </c>
      <c r="K7156" s="15" t="s">
        <v>22</v>
      </c>
      <c r="L7156" s="15" t="str">
        <f t="array" ref="L7156">_xlfn.XLOOKUP(M7156,reference_province_to_city!$A$2:$A$11,reference_province_to_city!$B$2:$B$11)</f>
        <v>Surabaya</v>
      </c>
      <c r="M7156" s="15" t="s">
        <v>20</v>
      </c>
      <c r="N7156" s="15">
        <v>60231.0</v>
      </c>
      <c r="O7156" s="15">
        <f t="array" ref="O7156">_xlfn.XLOOKUP(M7156,reference_postal_code!$B$2:$B$11,reference_postal_code!$A$2:$A$11)</f>
        <v>60231</v>
      </c>
      <c r="P7156" s="15" t="s">
        <v>166</v>
      </c>
      <c r="Q7156" s="15" t="s">
        <v>624</v>
      </c>
      <c r="R7156" s="15" t="s">
        <v>106</v>
      </c>
      <c r="S7156" s="15" t="s">
        <v>107</v>
      </c>
      <c r="T7156" s="15" t="s">
        <v>625</v>
      </c>
      <c r="U7156" s="28">
        <v>2.70882E7</v>
      </c>
      <c r="V7156" s="15">
        <v>6.0</v>
      </c>
      <c r="W7156" s="31">
        <v>0.0</v>
      </c>
      <c r="X7156" s="28">
        <v>7855578.0</v>
      </c>
    </row>
    <row r="7157" ht="15.75" customHeight="1">
      <c r="A7157" s="15">
        <v>9365.0</v>
      </c>
      <c r="B7157" s="15" t="s">
        <v>8807</v>
      </c>
      <c r="C7157" s="18">
        <v>42815.0</v>
      </c>
      <c r="D7157" s="18">
        <v>42819.0</v>
      </c>
      <c r="E7157" s="18">
        <f t="shared" si="1"/>
        <v>42819</v>
      </c>
      <c r="F7157" s="15" t="s">
        <v>55</v>
      </c>
      <c r="G7157" s="15" t="s">
        <v>1222</v>
      </c>
      <c r="H7157" s="15" t="s">
        <v>1223</v>
      </c>
      <c r="I7157" s="15" t="s">
        <v>76</v>
      </c>
      <c r="J7157" s="15" t="s">
        <v>60</v>
      </c>
      <c r="K7157" s="15" t="s">
        <v>31</v>
      </c>
      <c r="L7157" s="15" t="str">
        <f t="array" ref="L7157">_xlfn.XLOOKUP(M7157,reference_province_to_city!$A$2:$A$11,reference_province_to_city!$B$2:$B$11)</f>
        <v>Balikpapan</v>
      </c>
      <c r="M7157" s="15" t="s">
        <v>21</v>
      </c>
      <c r="N7157" s="15">
        <v>76114.0</v>
      </c>
      <c r="O7157" s="15">
        <f t="array" ref="O7157">_xlfn.XLOOKUP(M7157,reference_postal_code!$B$2:$B$11,reference_postal_code!$A$2:$A$11)</f>
        <v>76114</v>
      </c>
      <c r="P7157" s="15" t="s">
        <v>166</v>
      </c>
      <c r="Q7157" s="15" t="s">
        <v>1708</v>
      </c>
      <c r="R7157" s="15" t="s">
        <v>65</v>
      </c>
      <c r="S7157" s="15" t="s">
        <v>87</v>
      </c>
      <c r="T7157" s="15" t="s">
        <v>1709</v>
      </c>
      <c r="U7157" s="28">
        <v>5389800.0</v>
      </c>
      <c r="V7157" s="15">
        <v>4.0</v>
      </c>
      <c r="W7157" s="31">
        <v>0.0</v>
      </c>
      <c r="X7157" s="28">
        <v>107796.0</v>
      </c>
    </row>
    <row r="7158" ht="15.75" customHeight="1">
      <c r="A7158" s="15">
        <v>2334.0</v>
      </c>
      <c r="B7158" s="15" t="s">
        <v>8808</v>
      </c>
      <c r="C7158" s="18">
        <v>42815.0</v>
      </c>
      <c r="D7158" s="18">
        <v>42819.0</v>
      </c>
      <c r="E7158" s="18">
        <f t="shared" si="1"/>
        <v>42819</v>
      </c>
      <c r="F7158" s="15" t="s">
        <v>55</v>
      </c>
      <c r="G7158" s="15" t="s">
        <v>7429</v>
      </c>
      <c r="H7158" s="15" t="s">
        <v>7430</v>
      </c>
      <c r="I7158" s="15" t="s">
        <v>59</v>
      </c>
      <c r="J7158" s="15" t="s">
        <v>60</v>
      </c>
      <c r="K7158" s="15" t="s">
        <v>19</v>
      </c>
      <c r="L7158" s="15" t="str">
        <f t="array" ref="L7158">_xlfn.XLOOKUP(M7158,reference_province_to_city!$A$2:$A$11,reference_province_to_city!$B$2:$B$11)</f>
        <v>Yogyakarta</v>
      </c>
      <c r="M7158" s="15" t="s">
        <v>18</v>
      </c>
      <c r="N7158" s="15">
        <v>55111.0</v>
      </c>
      <c r="O7158" s="15">
        <f t="array" ref="O7158">_xlfn.XLOOKUP(M7158,reference_postal_code!$B$2:$B$11,reference_postal_code!$A$2:$A$11)</f>
        <v>55111</v>
      </c>
      <c r="P7158" s="15" t="s">
        <v>77</v>
      </c>
      <c r="Q7158" s="15" t="s">
        <v>6247</v>
      </c>
      <c r="R7158" s="15" t="s">
        <v>65</v>
      </c>
      <c r="S7158" s="15" t="s">
        <v>66</v>
      </c>
      <c r="T7158" s="15" t="s">
        <v>6248</v>
      </c>
      <c r="U7158" s="28">
        <v>86700.0</v>
      </c>
      <c r="V7158" s="15">
        <v>1.0</v>
      </c>
      <c r="W7158" s="31">
        <v>0.0</v>
      </c>
      <c r="X7158" s="28">
        <v>42483.0</v>
      </c>
    </row>
    <row r="7159" ht="15.75" customHeight="1">
      <c r="A7159" s="15">
        <v>8152.0</v>
      </c>
      <c r="B7159" s="15" t="s">
        <v>8813</v>
      </c>
      <c r="C7159" s="18">
        <v>42817.0</v>
      </c>
      <c r="D7159" s="18">
        <v>42819.0</v>
      </c>
      <c r="E7159" s="18">
        <f t="shared" si="1"/>
        <v>42819</v>
      </c>
      <c r="F7159" s="15" t="s">
        <v>125</v>
      </c>
      <c r="G7159" s="15" t="s">
        <v>7117</v>
      </c>
      <c r="H7159" s="15" t="s">
        <v>7118</v>
      </c>
      <c r="I7159" s="15" t="s">
        <v>59</v>
      </c>
      <c r="J7159" s="15" t="s">
        <v>60</v>
      </c>
      <c r="K7159" s="15" t="s">
        <v>14</v>
      </c>
      <c r="L7159" s="15" t="str">
        <f t="array" ref="L7159">_xlfn.XLOOKUP(M7159,reference_province_to_city!$A$2:$A$11,reference_province_to_city!$B$2:$B$11)</f>
        <v>Bandung</v>
      </c>
      <c r="M7159" s="15" t="s">
        <v>12</v>
      </c>
      <c r="N7159" s="15">
        <v>40111.0</v>
      </c>
      <c r="O7159" s="15">
        <f t="array" ref="O7159">_xlfn.XLOOKUP(M7159,reference_postal_code!$B$2:$B$11,reference_postal_code!$A$2:$A$11)</f>
        <v>40111</v>
      </c>
      <c r="P7159" s="15" t="s">
        <v>117</v>
      </c>
      <c r="Q7159" s="15" t="s">
        <v>397</v>
      </c>
      <c r="R7159" s="15" t="s">
        <v>65</v>
      </c>
      <c r="S7159" s="15" t="s">
        <v>87</v>
      </c>
      <c r="T7159" s="15" t="s">
        <v>398</v>
      </c>
      <c r="U7159" s="28">
        <v>487200.0</v>
      </c>
      <c r="V7159" s="15">
        <v>2.0</v>
      </c>
      <c r="W7159" s="31">
        <v>0.0</v>
      </c>
      <c r="X7159" s="28">
        <v>73080.0</v>
      </c>
    </row>
    <row r="7160" ht="15.75" customHeight="1">
      <c r="A7160" s="15">
        <v>5645.0</v>
      </c>
      <c r="B7160" s="15" t="s">
        <v>8814</v>
      </c>
      <c r="C7160" s="18">
        <v>42817.0</v>
      </c>
      <c r="D7160" s="18">
        <v>42820.0</v>
      </c>
      <c r="E7160" s="18">
        <f t="shared" si="1"/>
        <v>42820</v>
      </c>
      <c r="F7160" s="15" t="s">
        <v>125</v>
      </c>
      <c r="G7160" s="15" t="s">
        <v>6070</v>
      </c>
      <c r="H7160" s="15" t="s">
        <v>6071</v>
      </c>
      <c r="I7160" s="15" t="s">
        <v>76</v>
      </c>
      <c r="J7160" s="15" t="s">
        <v>60</v>
      </c>
      <c r="K7160" s="15" t="s">
        <v>29</v>
      </c>
      <c r="L7160" s="15" t="str">
        <f t="array" ref="L7160">_xlfn.XLOOKUP(M7160,reference_province_to_city!$A$2:$A$11,reference_province_to_city!$B$2:$B$11)</f>
        <v>Palembang</v>
      </c>
      <c r="M7160" s="15" t="s">
        <v>13</v>
      </c>
      <c r="N7160" s="15">
        <v>30111.0</v>
      </c>
      <c r="O7160" s="15">
        <f t="array" ref="O7160">_xlfn.XLOOKUP(M7160,reference_postal_code!$B$2:$B$11,reference_postal_code!$A$2:$A$11)</f>
        <v>30111</v>
      </c>
      <c r="P7160" s="15" t="s">
        <v>77</v>
      </c>
      <c r="Q7160" s="15" t="s">
        <v>2296</v>
      </c>
      <c r="R7160" s="15" t="s">
        <v>65</v>
      </c>
      <c r="S7160" s="15" t="s">
        <v>83</v>
      </c>
      <c r="T7160" s="15" t="s">
        <v>2297</v>
      </c>
      <c r="U7160" s="28">
        <v>521400.0</v>
      </c>
      <c r="V7160" s="15">
        <v>5.0</v>
      </c>
      <c r="W7160" s="31">
        <v>0.2</v>
      </c>
      <c r="X7160" s="28">
        <v>169455.0</v>
      </c>
    </row>
    <row r="7161" ht="15.75" customHeight="1">
      <c r="A7161" s="15">
        <v>5021.0</v>
      </c>
      <c r="B7161" s="15" t="s">
        <v>8815</v>
      </c>
      <c r="C7161" s="18">
        <v>42817.0</v>
      </c>
      <c r="D7161" s="18">
        <v>42819.0</v>
      </c>
      <c r="E7161" s="18">
        <f t="shared" si="1"/>
        <v>42819</v>
      </c>
      <c r="F7161" s="15" t="s">
        <v>114</v>
      </c>
      <c r="G7161" s="15" t="s">
        <v>1031</v>
      </c>
      <c r="H7161" s="15" t="s">
        <v>1032</v>
      </c>
      <c r="I7161" s="15" t="s">
        <v>128</v>
      </c>
      <c r="J7161" s="15" t="s">
        <v>60</v>
      </c>
      <c r="K7161" s="15" t="s">
        <v>29</v>
      </c>
      <c r="L7161" s="15" t="str">
        <f t="array" ref="L7161">_xlfn.XLOOKUP(M7161,reference_province_to_city!$A$2:$A$11,reference_province_to_city!$B$2:$B$11)</f>
        <v>Palembang</v>
      </c>
      <c r="M7161" s="15" t="s">
        <v>13</v>
      </c>
      <c r="N7161" s="15">
        <v>30111.0</v>
      </c>
      <c r="O7161" s="15">
        <f t="array" ref="O7161">_xlfn.XLOOKUP(M7161,reference_postal_code!$B$2:$B$11,reference_postal_code!$A$2:$A$11)</f>
        <v>30111</v>
      </c>
      <c r="P7161" s="15" t="s">
        <v>77</v>
      </c>
      <c r="Q7161" s="15" t="s">
        <v>7236</v>
      </c>
      <c r="R7161" s="15" t="s">
        <v>65</v>
      </c>
      <c r="S7161" s="15" t="s">
        <v>226</v>
      </c>
      <c r="T7161" s="15" t="s">
        <v>7237</v>
      </c>
      <c r="U7161" s="28">
        <v>5213700.0</v>
      </c>
      <c r="V7161" s="15">
        <v>3.0</v>
      </c>
      <c r="W7161" s="31">
        <v>0.0</v>
      </c>
      <c r="X7161" s="28">
        <v>260685.0</v>
      </c>
    </row>
    <row r="7162" ht="15.75" customHeight="1">
      <c r="A7162" s="15">
        <v>2410.0</v>
      </c>
      <c r="B7162" s="15" t="s">
        <v>8816</v>
      </c>
      <c r="C7162" s="18">
        <v>42817.0</v>
      </c>
      <c r="D7162" s="18">
        <v>42819.0</v>
      </c>
      <c r="E7162" s="18">
        <f t="shared" si="1"/>
        <v>42819</v>
      </c>
      <c r="F7162" s="15" t="s">
        <v>125</v>
      </c>
      <c r="G7162" s="15" t="s">
        <v>6875</v>
      </c>
      <c r="H7162" s="15" t="s">
        <v>6876</v>
      </c>
      <c r="I7162" s="15" t="s">
        <v>76</v>
      </c>
      <c r="J7162" s="15" t="s">
        <v>60</v>
      </c>
      <c r="K7162" s="15" t="s">
        <v>17</v>
      </c>
      <c r="L7162" s="15" t="str">
        <f t="array" ref="L7162">_xlfn.XLOOKUP(M7162,reference_province_to_city!$A$2:$A$11,reference_province_to_city!$B$2:$B$11)</f>
        <v>Semarang</v>
      </c>
      <c r="M7162" s="15" t="s">
        <v>15</v>
      </c>
      <c r="N7162" s="15">
        <v>50111.0</v>
      </c>
      <c r="O7162" s="15">
        <f t="array" ref="O7162">_xlfn.XLOOKUP(M7162,reference_postal_code!$B$2:$B$11,reference_postal_code!$A$2:$A$11)</f>
        <v>50111</v>
      </c>
      <c r="P7162" s="15" t="s">
        <v>77</v>
      </c>
      <c r="Q7162" s="15" t="s">
        <v>2948</v>
      </c>
      <c r="R7162" s="15" t="s">
        <v>106</v>
      </c>
      <c r="S7162" s="15" t="s">
        <v>139</v>
      </c>
      <c r="T7162" s="15" t="s">
        <v>2949</v>
      </c>
      <c r="U7162" s="28">
        <v>3177600.0</v>
      </c>
      <c r="V7162" s="15">
        <v>8.0</v>
      </c>
      <c r="W7162" s="31">
        <v>0.0</v>
      </c>
      <c r="X7162" s="28">
        <v>1143936.0</v>
      </c>
    </row>
    <row r="7163" ht="15.75" customHeight="1">
      <c r="A7163" s="15">
        <v>2843.0</v>
      </c>
      <c r="B7163" s="15" t="s">
        <v>8817</v>
      </c>
      <c r="C7163" s="18">
        <v>42817.0</v>
      </c>
      <c r="D7163" s="18">
        <v>42821.0</v>
      </c>
      <c r="E7163" s="18">
        <f t="shared" si="1"/>
        <v>42821</v>
      </c>
      <c r="F7163" s="15" t="s">
        <v>55</v>
      </c>
      <c r="G7163" s="15" t="s">
        <v>3590</v>
      </c>
      <c r="H7163" s="15" t="s">
        <v>3591</v>
      </c>
      <c r="I7163" s="15" t="s">
        <v>59</v>
      </c>
      <c r="J7163" s="15" t="s">
        <v>60</v>
      </c>
      <c r="K7163" s="15" t="s">
        <v>28</v>
      </c>
      <c r="L7163" s="15" t="str">
        <f t="array" ref="L7163">_xlfn.XLOOKUP(M7163,reference_province_to_city!$A$2:$A$11,reference_province_to_city!$B$2:$B$11)</f>
        <v>Medan</v>
      </c>
      <c r="M7163" s="15" t="s">
        <v>11</v>
      </c>
      <c r="N7163" s="15">
        <v>20111.0</v>
      </c>
      <c r="O7163" s="15">
        <f t="array" ref="O7163">_xlfn.XLOOKUP(M7163,reference_postal_code!$B$2:$B$11,reference_postal_code!$A$2:$A$11)</f>
        <v>20111</v>
      </c>
      <c r="P7163" s="15" t="s">
        <v>77</v>
      </c>
      <c r="Q7163" s="15" t="s">
        <v>1708</v>
      </c>
      <c r="R7163" s="15" t="s">
        <v>65</v>
      </c>
      <c r="S7163" s="15" t="s">
        <v>87</v>
      </c>
      <c r="T7163" s="15" t="s">
        <v>1709</v>
      </c>
      <c r="U7163" s="28">
        <v>2155920.0</v>
      </c>
      <c r="V7163" s="15">
        <v>2.0</v>
      </c>
      <c r="W7163" s="31">
        <v>0.2</v>
      </c>
      <c r="X7163" s="28">
        <v>-485082.0</v>
      </c>
    </row>
    <row r="7164" ht="15.75" customHeight="1">
      <c r="A7164" s="15">
        <v>8154.0</v>
      </c>
      <c r="B7164" s="15" t="s">
        <v>8813</v>
      </c>
      <c r="C7164" s="18">
        <v>42817.0</v>
      </c>
      <c r="D7164" s="18"/>
      <c r="E7164" s="18">
        <f t="shared" si="1"/>
        <v>42820</v>
      </c>
      <c r="F7164" s="15" t="s">
        <v>125</v>
      </c>
      <c r="G7164" s="15" t="s">
        <v>7117</v>
      </c>
      <c r="H7164" s="15" t="s">
        <v>7118</v>
      </c>
      <c r="I7164" s="15" t="s">
        <v>59</v>
      </c>
      <c r="J7164" s="15" t="s">
        <v>60</v>
      </c>
      <c r="K7164" s="15" t="s">
        <v>14</v>
      </c>
      <c r="L7164" s="15" t="str">
        <f t="array" ref="L7164">_xlfn.XLOOKUP(M7164,reference_province_to_city!$A$2:$A$11,reference_province_to_city!$B$2:$B$11)</f>
        <v>Bandung</v>
      </c>
      <c r="M7164" s="15" t="s">
        <v>12</v>
      </c>
      <c r="N7164" s="15">
        <v>40111.0</v>
      </c>
      <c r="O7164" s="15">
        <f t="array" ref="O7164">_xlfn.XLOOKUP(M7164,reference_postal_code!$B$2:$B$11,reference_postal_code!$A$2:$A$11)</f>
        <v>40111</v>
      </c>
      <c r="P7164" s="15" t="s">
        <v>117</v>
      </c>
      <c r="Q7164" s="15" t="s">
        <v>7391</v>
      </c>
      <c r="R7164" s="15" t="s">
        <v>110</v>
      </c>
      <c r="S7164" s="15" t="s">
        <v>1391</v>
      </c>
      <c r="T7164" s="15" t="s">
        <v>7392</v>
      </c>
      <c r="U7164" s="28">
        <v>2.099994E8</v>
      </c>
      <c r="V7164" s="15">
        <v>4.0</v>
      </c>
      <c r="W7164" s="31">
        <v>0.0</v>
      </c>
      <c r="X7164" s="28">
        <v>1.00799712E8</v>
      </c>
    </row>
    <row r="7165" ht="15.75" customHeight="1">
      <c r="A7165" s="15">
        <v>8153.0</v>
      </c>
      <c r="B7165" s="15" t="s">
        <v>8813</v>
      </c>
      <c r="C7165" s="18">
        <v>42817.0</v>
      </c>
      <c r="D7165" s="18">
        <v>42819.0</v>
      </c>
      <c r="E7165" s="18">
        <f t="shared" si="1"/>
        <v>42819</v>
      </c>
      <c r="F7165" s="15" t="s">
        <v>125</v>
      </c>
      <c r="G7165" s="15" t="s">
        <v>7117</v>
      </c>
      <c r="H7165" s="15" t="s">
        <v>7118</v>
      </c>
      <c r="I7165" s="15" t="s">
        <v>59</v>
      </c>
      <c r="J7165" s="15" t="s">
        <v>60</v>
      </c>
      <c r="K7165" s="15" t="s">
        <v>14</v>
      </c>
      <c r="L7165" s="15" t="str">
        <f t="array" ref="L7165">_xlfn.XLOOKUP(M7165,reference_province_to_city!$A$2:$A$11,reference_province_to_city!$B$2:$B$11)</f>
        <v>Bandung</v>
      </c>
      <c r="M7165" s="15" t="s">
        <v>12</v>
      </c>
      <c r="N7165" s="15">
        <v>40111.0</v>
      </c>
      <c r="O7165" s="15">
        <f t="array" ref="O7165">_xlfn.XLOOKUP(M7165,reference_postal_code!$B$2:$B$11,reference_postal_code!$A$2:$A$11)</f>
        <v>40111</v>
      </c>
      <c r="P7165" s="15" t="s">
        <v>117</v>
      </c>
      <c r="Q7165" s="15" t="s">
        <v>997</v>
      </c>
      <c r="R7165" s="15" t="s">
        <v>65</v>
      </c>
      <c r="S7165" s="15" t="s">
        <v>66</v>
      </c>
      <c r="T7165" s="15" t="s">
        <v>998</v>
      </c>
      <c r="U7165" s="28">
        <v>300600.0</v>
      </c>
      <c r="V7165" s="15">
        <v>3.0</v>
      </c>
      <c r="W7165" s="31">
        <v>0.0</v>
      </c>
      <c r="X7165" s="28">
        <v>144288.0</v>
      </c>
    </row>
    <row r="7166" ht="15.75" customHeight="1">
      <c r="A7166" s="15">
        <v>3105.0</v>
      </c>
      <c r="B7166" s="15" t="s">
        <v>8818</v>
      </c>
      <c r="C7166" s="18">
        <v>42817.0</v>
      </c>
      <c r="D7166" s="18">
        <v>42823.0</v>
      </c>
      <c r="E7166" s="18">
        <f t="shared" si="1"/>
        <v>42823</v>
      </c>
      <c r="F7166" s="15" t="s">
        <v>55</v>
      </c>
      <c r="G7166" s="15" t="s">
        <v>4499</v>
      </c>
      <c r="H7166" s="15" t="s">
        <v>4500</v>
      </c>
      <c r="I7166" s="15" t="s">
        <v>59</v>
      </c>
      <c r="J7166" s="15" t="s">
        <v>60</v>
      </c>
      <c r="K7166" s="15" t="s">
        <v>19</v>
      </c>
      <c r="L7166" s="15" t="str">
        <f t="array" ref="L7166">_xlfn.XLOOKUP(M7166,reference_province_to_city!$A$2:$A$11,reference_province_to_city!$B$2:$B$11)</f>
        <v>Yogyakarta</v>
      </c>
      <c r="M7166" s="15" t="s">
        <v>18</v>
      </c>
      <c r="N7166" s="15">
        <v>55111.0</v>
      </c>
      <c r="O7166" s="15">
        <f t="array" ref="O7166">_xlfn.XLOOKUP(M7166,reference_postal_code!$B$2:$B$11,reference_postal_code!$A$2:$A$11)</f>
        <v>55111</v>
      </c>
      <c r="P7166" s="15" t="s">
        <v>77</v>
      </c>
      <c r="Q7166" s="15" t="s">
        <v>8819</v>
      </c>
      <c r="R7166" s="15" t="s">
        <v>65</v>
      </c>
      <c r="S7166" s="15" t="s">
        <v>66</v>
      </c>
      <c r="T7166" s="15" t="s">
        <v>8820</v>
      </c>
      <c r="U7166" s="28">
        <v>385200.0</v>
      </c>
      <c r="V7166" s="15">
        <v>6.0</v>
      </c>
      <c r="W7166" s="31">
        <v>0.0</v>
      </c>
      <c r="X7166" s="28">
        <v>173340.0</v>
      </c>
    </row>
    <row r="7167" ht="15.75" customHeight="1">
      <c r="A7167" s="15">
        <v>8972.0</v>
      </c>
      <c r="B7167" s="15" t="s">
        <v>8821</v>
      </c>
      <c r="C7167" s="18">
        <v>42818.0</v>
      </c>
      <c r="D7167" s="18">
        <v>42822.0</v>
      </c>
      <c r="E7167" s="18">
        <f t="shared" si="1"/>
        <v>42822</v>
      </c>
      <c r="F7167" s="15" t="s">
        <v>55</v>
      </c>
      <c r="G7167" s="15" t="s">
        <v>268</v>
      </c>
      <c r="H7167" s="15" t="s">
        <v>269</v>
      </c>
      <c r="I7167" s="15" t="s">
        <v>59</v>
      </c>
      <c r="J7167" s="15" t="s">
        <v>60</v>
      </c>
      <c r="K7167" s="15" t="s">
        <v>26</v>
      </c>
      <c r="L7167" s="15" t="str">
        <f t="array" ref="L7167">_xlfn.XLOOKUP(M7167,reference_province_to_city!$A$2:$A$11,reference_province_to_city!$B$2:$B$11)</f>
        <v>Denpasar</v>
      </c>
      <c r="M7167" s="15" t="s">
        <v>24</v>
      </c>
      <c r="N7167" s="15">
        <v>80231.0</v>
      </c>
      <c r="O7167" s="15">
        <f t="array" ref="O7167">_xlfn.XLOOKUP(M7167,reference_postal_code!$B$2:$B$11,reference_postal_code!$A$2:$A$11)</f>
        <v>80231</v>
      </c>
      <c r="P7167" s="15" t="s">
        <v>63</v>
      </c>
      <c r="Q7167" s="15" t="s">
        <v>3942</v>
      </c>
      <c r="R7167" s="15" t="s">
        <v>106</v>
      </c>
      <c r="S7167" s="15" t="s">
        <v>107</v>
      </c>
      <c r="T7167" s="15" t="s">
        <v>3943</v>
      </c>
      <c r="U7167" s="28">
        <v>4076460.0</v>
      </c>
      <c r="V7167" s="15">
        <v>2.0</v>
      </c>
      <c r="W7167" s="31">
        <v>0.1</v>
      </c>
      <c r="X7167" s="28">
        <v>905880.0</v>
      </c>
    </row>
    <row r="7168" ht="15.75" customHeight="1">
      <c r="A7168" s="15">
        <v>7800.0</v>
      </c>
      <c r="B7168" s="15" t="s">
        <v>8822</v>
      </c>
      <c r="C7168" s="18">
        <v>42818.0</v>
      </c>
      <c r="D7168" s="18">
        <v>42821.0</v>
      </c>
      <c r="E7168" s="18">
        <f t="shared" si="1"/>
        <v>42821</v>
      </c>
      <c r="F7168" s="15" t="s">
        <v>125</v>
      </c>
      <c r="G7168" s="15" t="s">
        <v>4172</v>
      </c>
      <c r="H7168" s="15" t="s">
        <v>4173</v>
      </c>
      <c r="I7168" s="15" t="s">
        <v>128</v>
      </c>
      <c r="J7168" s="15" t="s">
        <v>60</v>
      </c>
      <c r="K7168" s="15" t="s">
        <v>28</v>
      </c>
      <c r="L7168" s="15" t="str">
        <f t="array" ref="L7168">_xlfn.XLOOKUP(M7168,reference_province_to_city!$A$2:$A$11,reference_province_to_city!$B$2:$B$11)</f>
        <v>Medan</v>
      </c>
      <c r="M7168" s="15" t="s">
        <v>11</v>
      </c>
      <c r="N7168" s="15">
        <v>20111.0</v>
      </c>
      <c r="O7168" s="15">
        <f t="array" ref="O7168">_xlfn.XLOOKUP(M7168,reference_postal_code!$B$2:$B$11,reference_postal_code!$A$2:$A$11)</f>
        <v>20111</v>
      </c>
      <c r="P7168" s="15" t="s">
        <v>77</v>
      </c>
      <c r="Q7168" s="15" t="s">
        <v>1633</v>
      </c>
      <c r="R7168" s="15" t="s">
        <v>106</v>
      </c>
      <c r="S7168" s="15" t="s">
        <v>107</v>
      </c>
      <c r="T7168" s="15" t="s">
        <v>1634</v>
      </c>
      <c r="U7168" s="28">
        <v>3117690.0</v>
      </c>
      <c r="V7168" s="15">
        <v>3.0</v>
      </c>
      <c r="W7168" s="31">
        <v>0.1</v>
      </c>
      <c r="X7168" s="28">
        <v>34641.0</v>
      </c>
    </row>
    <row r="7169" ht="15.75" customHeight="1">
      <c r="A7169" s="15">
        <v>7799.0</v>
      </c>
      <c r="B7169" s="15" t="s">
        <v>8822</v>
      </c>
      <c r="C7169" s="18">
        <v>42818.0</v>
      </c>
      <c r="D7169" s="18">
        <v>42821.0</v>
      </c>
      <c r="E7169" s="18">
        <f t="shared" si="1"/>
        <v>42821</v>
      </c>
      <c r="F7169" s="15" t="s">
        <v>125</v>
      </c>
      <c r="G7169" s="15" t="s">
        <v>4172</v>
      </c>
      <c r="H7169" s="15" t="s">
        <v>4173</v>
      </c>
      <c r="I7169" s="15" t="s">
        <v>128</v>
      </c>
      <c r="J7169" s="15" t="s">
        <v>60</v>
      </c>
      <c r="K7169" s="15" t="s">
        <v>28</v>
      </c>
      <c r="L7169" s="15" t="str">
        <f t="array" ref="L7169">_xlfn.XLOOKUP(M7169,reference_province_to_city!$A$2:$A$11,reference_province_to_city!$B$2:$B$11)</f>
        <v>Medan</v>
      </c>
      <c r="M7169" s="15" t="s">
        <v>11</v>
      </c>
      <c r="N7169" s="15">
        <v>20111.0</v>
      </c>
      <c r="O7169" s="15">
        <f t="array" ref="O7169">_xlfn.XLOOKUP(M7169,reference_postal_code!$B$2:$B$11,reference_postal_code!$A$2:$A$11)</f>
        <v>20111</v>
      </c>
      <c r="P7169" s="15" t="s">
        <v>77</v>
      </c>
      <c r="Q7169" s="15" t="s">
        <v>5814</v>
      </c>
      <c r="R7169" s="15" t="s">
        <v>110</v>
      </c>
      <c r="S7169" s="15" t="s">
        <v>111</v>
      </c>
      <c r="T7169" s="15" t="s">
        <v>5815</v>
      </c>
      <c r="U7169" s="28">
        <v>7049850.0</v>
      </c>
      <c r="V7169" s="15">
        <v>1.0</v>
      </c>
      <c r="W7169" s="31">
        <v>0.0</v>
      </c>
      <c r="X7169" s="28">
        <v>2044456.0</v>
      </c>
    </row>
    <row r="7170" ht="15.75" customHeight="1">
      <c r="A7170" s="15">
        <v>7798.0</v>
      </c>
      <c r="B7170" s="15" t="s">
        <v>8822</v>
      </c>
      <c r="C7170" s="18">
        <v>42818.0</v>
      </c>
      <c r="D7170" s="18">
        <v>42821.0</v>
      </c>
      <c r="E7170" s="18">
        <f t="shared" si="1"/>
        <v>42821</v>
      </c>
      <c r="F7170" s="15" t="s">
        <v>125</v>
      </c>
      <c r="G7170" s="15" t="s">
        <v>4172</v>
      </c>
      <c r="H7170" s="15" t="s">
        <v>4173</v>
      </c>
      <c r="I7170" s="15" t="s">
        <v>128</v>
      </c>
      <c r="J7170" s="15" t="s">
        <v>60</v>
      </c>
      <c r="K7170" s="15" t="s">
        <v>28</v>
      </c>
      <c r="L7170" s="15" t="str">
        <f t="array" ref="L7170">_xlfn.XLOOKUP(M7170,reference_province_to_city!$A$2:$A$11,reference_province_to_city!$B$2:$B$11)</f>
        <v>Medan</v>
      </c>
      <c r="M7170" s="15" t="s">
        <v>11</v>
      </c>
      <c r="N7170" s="15">
        <v>20111.0</v>
      </c>
      <c r="O7170" s="15">
        <f t="array" ref="O7170">_xlfn.XLOOKUP(M7170,reference_postal_code!$B$2:$B$11,reference_postal_code!$A$2:$A$11)</f>
        <v>20111</v>
      </c>
      <c r="P7170" s="15" t="s">
        <v>77</v>
      </c>
      <c r="Q7170" s="15" t="s">
        <v>3273</v>
      </c>
      <c r="R7170" s="15" t="s">
        <v>65</v>
      </c>
      <c r="S7170" s="15" t="s">
        <v>173</v>
      </c>
      <c r="T7170" s="15" t="s">
        <v>3274</v>
      </c>
      <c r="U7170" s="28">
        <v>705150.0</v>
      </c>
      <c r="V7170" s="15">
        <v>3.0</v>
      </c>
      <c r="W7170" s="31">
        <v>0.0</v>
      </c>
      <c r="X7170" s="28">
        <v>331420.0</v>
      </c>
    </row>
    <row r="7171" ht="15.75" customHeight="1">
      <c r="A7171" s="15">
        <v>2104.0</v>
      </c>
      <c r="B7171" s="15" t="s">
        <v>8823</v>
      </c>
      <c r="C7171" s="18">
        <v>42818.0</v>
      </c>
      <c r="D7171" s="18">
        <v>42822.0</v>
      </c>
      <c r="E7171" s="18">
        <f t="shared" si="1"/>
        <v>42822</v>
      </c>
      <c r="F7171" s="15" t="s">
        <v>114</v>
      </c>
      <c r="G7171" s="15" t="s">
        <v>2192</v>
      </c>
      <c r="H7171" s="15" t="s">
        <v>2193</v>
      </c>
      <c r="I7171" s="15" t="s">
        <v>128</v>
      </c>
      <c r="J7171" s="15" t="s">
        <v>60</v>
      </c>
      <c r="K7171" s="15" t="s">
        <v>22</v>
      </c>
      <c r="L7171" s="15" t="str">
        <f t="array" ref="L7171">_xlfn.XLOOKUP(M7171,reference_province_to_city!$A$2:$A$11,reference_province_to_city!$B$2:$B$11)</f>
        <v>Surabaya</v>
      </c>
      <c r="M7171" s="15" t="s">
        <v>20</v>
      </c>
      <c r="N7171" s="15">
        <v>60231.0</v>
      </c>
      <c r="O7171" s="15">
        <f t="array" ref="O7171">_xlfn.XLOOKUP(M7171,reference_postal_code!$B$2:$B$11,reference_postal_code!$A$2:$A$11)</f>
        <v>60231</v>
      </c>
      <c r="P7171" s="15" t="s">
        <v>166</v>
      </c>
      <c r="Q7171" s="15" t="s">
        <v>4100</v>
      </c>
      <c r="R7171" s="15" t="s">
        <v>65</v>
      </c>
      <c r="S7171" s="15" t="s">
        <v>66</v>
      </c>
      <c r="T7171" s="15" t="s">
        <v>4101</v>
      </c>
      <c r="U7171" s="28">
        <v>3328800.0</v>
      </c>
      <c r="V7171" s="15">
        <v>4.0</v>
      </c>
      <c r="W7171" s="31">
        <v>0.0</v>
      </c>
      <c r="X7171" s="28">
        <v>1597824.0</v>
      </c>
    </row>
    <row r="7172" ht="15.75" customHeight="1">
      <c r="A7172" s="15">
        <v>9530.0</v>
      </c>
      <c r="B7172" s="15" t="s">
        <v>8824</v>
      </c>
      <c r="C7172" s="18">
        <v>42818.0</v>
      </c>
      <c r="D7172" s="18">
        <v>42819.0</v>
      </c>
      <c r="E7172" s="18">
        <f t="shared" si="1"/>
        <v>42819</v>
      </c>
      <c r="F7172" s="15" t="s">
        <v>466</v>
      </c>
      <c r="G7172" s="15" t="s">
        <v>6008</v>
      </c>
      <c r="H7172" s="15" t="s">
        <v>6009</v>
      </c>
      <c r="I7172" s="15" t="s">
        <v>128</v>
      </c>
      <c r="J7172" s="15" t="s">
        <v>60</v>
      </c>
      <c r="K7172" s="15" t="s">
        <v>17</v>
      </c>
      <c r="L7172" s="15" t="str">
        <f t="array" ref="L7172">_xlfn.XLOOKUP(M7172,reference_province_to_city!$A$2:$A$11,reference_province_to_city!$B$2:$B$11)</f>
        <v>Semarang</v>
      </c>
      <c r="M7172" s="15" t="s">
        <v>15</v>
      </c>
      <c r="N7172" s="15">
        <v>50111.0</v>
      </c>
      <c r="O7172" s="15">
        <f t="array" ref="O7172">_xlfn.XLOOKUP(M7172,reference_postal_code!$B$2:$B$11,reference_postal_code!$A$2:$A$11)</f>
        <v>50111</v>
      </c>
      <c r="P7172" s="15" t="s">
        <v>77</v>
      </c>
      <c r="Q7172" s="15" t="s">
        <v>3532</v>
      </c>
      <c r="R7172" s="15" t="s">
        <v>65</v>
      </c>
      <c r="S7172" s="15" t="s">
        <v>87</v>
      </c>
      <c r="T7172" s="15" t="s">
        <v>3533</v>
      </c>
      <c r="U7172" s="28">
        <v>191520.0</v>
      </c>
      <c r="V7172" s="15">
        <v>2.0</v>
      </c>
      <c r="W7172" s="31">
        <v>0.2</v>
      </c>
      <c r="X7172" s="28">
        <v>14364.0</v>
      </c>
    </row>
    <row r="7173" ht="15.75" customHeight="1">
      <c r="A7173" s="15">
        <v>2105.0</v>
      </c>
      <c r="B7173" s="15" t="s">
        <v>8823</v>
      </c>
      <c r="C7173" s="18">
        <v>42818.0</v>
      </c>
      <c r="D7173" s="18">
        <v>42822.0</v>
      </c>
      <c r="E7173" s="18">
        <f t="shared" si="1"/>
        <v>42822</v>
      </c>
      <c r="F7173" s="15" t="s">
        <v>114</v>
      </c>
      <c r="G7173" s="15" t="s">
        <v>2192</v>
      </c>
      <c r="H7173" s="15" t="s">
        <v>2193</v>
      </c>
      <c r="I7173" s="15" t="s">
        <v>128</v>
      </c>
      <c r="J7173" s="15" t="s">
        <v>60</v>
      </c>
      <c r="K7173" s="15" t="s">
        <v>22</v>
      </c>
      <c r="L7173" s="15" t="str">
        <f t="array" ref="L7173">_xlfn.XLOOKUP(M7173,reference_province_to_city!$A$2:$A$11,reference_province_to_city!$B$2:$B$11)</f>
        <v>Surabaya</v>
      </c>
      <c r="M7173" s="15" t="s">
        <v>20</v>
      </c>
      <c r="O7173" s="15">
        <f t="array" ref="O7173">_xlfn.XLOOKUP(M7173,reference_postal_code!$B$2:$B$11,reference_postal_code!$A$2:$A$11)</f>
        <v>60231</v>
      </c>
      <c r="P7173" s="15" t="s">
        <v>166</v>
      </c>
      <c r="Q7173" s="15" t="s">
        <v>148</v>
      </c>
      <c r="R7173" s="15" t="s">
        <v>110</v>
      </c>
      <c r="S7173" s="15" t="s">
        <v>149</v>
      </c>
      <c r="T7173" s="15" t="s">
        <v>150</v>
      </c>
      <c r="U7173" s="28">
        <v>390000.0</v>
      </c>
      <c r="V7173" s="15">
        <v>2.0</v>
      </c>
      <c r="W7173" s="31">
        <v>0.0</v>
      </c>
      <c r="X7173" s="28">
        <v>175500.0</v>
      </c>
    </row>
    <row r="7174" ht="15.75" customHeight="1">
      <c r="A7174" s="15">
        <v>2383.0</v>
      </c>
      <c r="B7174" s="15" t="s">
        <v>8825</v>
      </c>
      <c r="C7174" s="18">
        <v>42819.0</v>
      </c>
      <c r="D7174" s="18">
        <v>42820.0</v>
      </c>
      <c r="E7174" s="18">
        <f t="shared" si="1"/>
        <v>42820</v>
      </c>
      <c r="F7174" s="15" t="s">
        <v>125</v>
      </c>
      <c r="G7174" s="15" t="s">
        <v>899</v>
      </c>
      <c r="H7174" s="15" t="s">
        <v>900</v>
      </c>
      <c r="I7174" s="15" t="s">
        <v>59</v>
      </c>
      <c r="J7174" s="15" t="s">
        <v>60</v>
      </c>
      <c r="K7174" s="15" t="s">
        <v>2288</v>
      </c>
      <c r="L7174" s="15" t="str">
        <f t="array" ref="L7174">_xlfn.XLOOKUP(M7174,reference_province_to_city!$A$2:$A$11,reference_province_to_city!$B$2:$B$11)</f>
        <v>Jakarta</v>
      </c>
      <c r="M7174" s="15" t="s">
        <v>7</v>
      </c>
      <c r="N7174" s="15">
        <v>10110.0</v>
      </c>
      <c r="O7174" s="15">
        <f t="array" ref="O7174">_xlfn.XLOOKUP(M7174,reference_postal_code!$B$2:$B$11,reference_postal_code!$A$2:$A$11)</f>
        <v>10110</v>
      </c>
      <c r="P7174" s="15" t="s">
        <v>117</v>
      </c>
      <c r="Q7174" s="15" t="s">
        <v>2662</v>
      </c>
      <c r="R7174" s="15" t="s">
        <v>65</v>
      </c>
      <c r="S7174" s="15" t="s">
        <v>222</v>
      </c>
      <c r="T7174" s="15" t="s">
        <v>2663</v>
      </c>
      <c r="U7174" s="28">
        <v>2640600.0</v>
      </c>
      <c r="V7174" s="15">
        <v>4.0</v>
      </c>
      <c r="W7174" s="31">
        <v>0.0</v>
      </c>
      <c r="X7174" s="28">
        <v>686556.0</v>
      </c>
    </row>
    <row r="7175" ht="15.75" customHeight="1">
      <c r="A7175" s="15">
        <v>2942.0</v>
      </c>
      <c r="B7175" s="15" t="s">
        <v>8826</v>
      </c>
      <c r="C7175" s="18">
        <v>42819.0</v>
      </c>
      <c r="D7175" s="18">
        <v>42825.0</v>
      </c>
      <c r="E7175" s="18">
        <f t="shared" si="1"/>
        <v>42825</v>
      </c>
      <c r="F7175" s="15" t="s">
        <v>55</v>
      </c>
      <c r="G7175" s="15" t="s">
        <v>4006</v>
      </c>
      <c r="H7175" s="15" t="s">
        <v>4007</v>
      </c>
      <c r="I7175" s="15" t="s">
        <v>128</v>
      </c>
      <c r="J7175" s="15" t="s">
        <v>60</v>
      </c>
      <c r="K7175" s="15" t="s">
        <v>14</v>
      </c>
      <c r="L7175" s="15" t="str">
        <f t="array" ref="L7175">_xlfn.XLOOKUP(M7175,reference_province_to_city!$A$2:$A$11,reference_province_to_city!$B$2:$B$11)</f>
        <v>Bandung</v>
      </c>
      <c r="M7175" s="15" t="s">
        <v>12</v>
      </c>
      <c r="N7175" s="15">
        <v>40111.0</v>
      </c>
      <c r="O7175" s="15">
        <f t="array" ref="O7175">_xlfn.XLOOKUP(M7175,reference_postal_code!$B$2:$B$11,reference_postal_code!$A$2:$A$11)</f>
        <v>40111</v>
      </c>
      <c r="P7175" s="15" t="s">
        <v>117</v>
      </c>
      <c r="Q7175" s="15" t="s">
        <v>1459</v>
      </c>
      <c r="R7175" s="15" t="s">
        <v>106</v>
      </c>
      <c r="S7175" s="15" t="s">
        <v>107</v>
      </c>
      <c r="T7175" s="15" t="s">
        <v>1460</v>
      </c>
      <c r="U7175" s="28">
        <v>2.28984E7</v>
      </c>
      <c r="V7175" s="15">
        <v>7.0</v>
      </c>
      <c r="W7175" s="31">
        <v>0.0</v>
      </c>
      <c r="X7175" s="28">
        <v>6411552.0</v>
      </c>
    </row>
    <row r="7176" ht="15.75" customHeight="1">
      <c r="A7176" s="15">
        <v>2385.0</v>
      </c>
      <c r="B7176" s="15" t="s">
        <v>8825</v>
      </c>
      <c r="C7176" s="18">
        <v>42819.0</v>
      </c>
      <c r="D7176" s="18">
        <v>42820.0</v>
      </c>
      <c r="E7176" s="18">
        <f t="shared" si="1"/>
        <v>42820</v>
      </c>
      <c r="F7176" s="15" t="s">
        <v>125</v>
      </c>
      <c r="G7176" s="15" t="s">
        <v>899</v>
      </c>
      <c r="H7176" s="15" t="s">
        <v>900</v>
      </c>
      <c r="I7176" s="15" t="s">
        <v>59</v>
      </c>
      <c r="J7176" s="15" t="s">
        <v>60</v>
      </c>
      <c r="K7176" s="15" t="s">
        <v>10</v>
      </c>
      <c r="L7176" s="15" t="str">
        <f t="array" ref="L7176">_xlfn.XLOOKUP(M7176,reference_province_to_city!$A$2:$A$11,reference_province_to_city!$B$2:$B$11)</f>
        <v>Jakarta</v>
      </c>
      <c r="M7176" s="15" t="s">
        <v>7</v>
      </c>
      <c r="N7176" s="15">
        <v>10110.0</v>
      </c>
      <c r="O7176" s="15">
        <f t="array" ref="O7176">_xlfn.XLOOKUP(M7176,reference_postal_code!$B$2:$B$11,reference_postal_code!$A$2:$A$11)</f>
        <v>10110</v>
      </c>
      <c r="P7176" s="15" t="s">
        <v>117</v>
      </c>
      <c r="Q7176" s="15" t="s">
        <v>1519</v>
      </c>
      <c r="R7176" s="15" t="s">
        <v>65</v>
      </c>
      <c r="S7176" s="15" t="s">
        <v>83</v>
      </c>
      <c r="T7176" s="15" t="s">
        <v>1520</v>
      </c>
      <c r="U7176" s="28">
        <v>2788800.0</v>
      </c>
      <c r="V7176" s="15">
        <v>4.0</v>
      </c>
      <c r="W7176" s="31">
        <v>0.2</v>
      </c>
      <c r="X7176" s="28">
        <v>941220.0</v>
      </c>
    </row>
    <row r="7177" ht="15.75" customHeight="1">
      <c r="A7177" s="15">
        <v>2384.0</v>
      </c>
      <c r="B7177" s="15" t="s">
        <v>8825</v>
      </c>
      <c r="C7177" s="18">
        <v>42819.0</v>
      </c>
      <c r="D7177" s="18">
        <v>42820.0</v>
      </c>
      <c r="E7177" s="18">
        <f t="shared" si="1"/>
        <v>42820</v>
      </c>
      <c r="F7177" s="15" t="s">
        <v>125</v>
      </c>
      <c r="G7177" s="15" t="s">
        <v>899</v>
      </c>
      <c r="H7177" s="15" t="s">
        <v>900</v>
      </c>
      <c r="I7177" s="15" t="s">
        <v>59</v>
      </c>
      <c r="J7177" s="15" t="s">
        <v>60</v>
      </c>
      <c r="K7177" s="15" t="s">
        <v>10</v>
      </c>
      <c r="L7177" s="15" t="str">
        <f t="array" ref="L7177">_xlfn.XLOOKUP(M7177,reference_province_to_city!$A$2:$A$11,reference_province_to_city!$B$2:$B$11)</f>
        <v>Jakarta</v>
      </c>
      <c r="M7177" s="15" t="s">
        <v>7</v>
      </c>
      <c r="N7177" s="15">
        <v>10110.0</v>
      </c>
      <c r="O7177" s="15">
        <f t="array" ref="O7177">_xlfn.XLOOKUP(M7177,reference_postal_code!$B$2:$B$11,reference_postal_code!$A$2:$A$11)</f>
        <v>10110</v>
      </c>
      <c r="P7177" s="15" t="s">
        <v>117</v>
      </c>
      <c r="Q7177" s="15" t="s">
        <v>6654</v>
      </c>
      <c r="R7177" s="15" t="s">
        <v>65</v>
      </c>
      <c r="S7177" s="15" t="s">
        <v>93</v>
      </c>
      <c r="T7177" s="15" t="s">
        <v>6655</v>
      </c>
      <c r="U7177" s="28">
        <v>240300.0</v>
      </c>
      <c r="V7177" s="15">
        <v>9.0</v>
      </c>
      <c r="W7177" s="31">
        <v>0.0</v>
      </c>
      <c r="X7177" s="28">
        <v>67284.0</v>
      </c>
    </row>
    <row r="7178" ht="15.75" customHeight="1">
      <c r="A7178" s="15">
        <v>2943.0</v>
      </c>
      <c r="B7178" s="15" t="s">
        <v>8826</v>
      </c>
      <c r="C7178" s="18">
        <v>42819.0</v>
      </c>
      <c r="D7178" s="18">
        <v>42825.0</v>
      </c>
      <c r="E7178" s="18">
        <f t="shared" si="1"/>
        <v>42825</v>
      </c>
      <c r="F7178" s="15" t="s">
        <v>55</v>
      </c>
      <c r="G7178" s="15" t="s">
        <v>4006</v>
      </c>
      <c r="H7178" s="15" t="s">
        <v>4007</v>
      </c>
      <c r="I7178" s="15" t="s">
        <v>128</v>
      </c>
      <c r="J7178" s="15" t="s">
        <v>60</v>
      </c>
      <c r="K7178" s="15" t="s">
        <v>14</v>
      </c>
      <c r="L7178" s="15" t="str">
        <f t="array" ref="L7178">_xlfn.XLOOKUP(M7178,reference_province_to_city!$A$2:$A$11,reference_province_to_city!$B$2:$B$11)</f>
        <v>Bandung</v>
      </c>
      <c r="M7178" s="15" t="s">
        <v>12</v>
      </c>
      <c r="N7178" s="15">
        <v>40111.0</v>
      </c>
      <c r="O7178" s="15">
        <f t="array" ref="O7178">_xlfn.XLOOKUP(M7178,reference_postal_code!$B$2:$B$11,reference_postal_code!$A$2:$A$11)</f>
        <v>40111</v>
      </c>
      <c r="P7178" s="15" t="s">
        <v>117</v>
      </c>
      <c r="Q7178" s="15" t="s">
        <v>2181</v>
      </c>
      <c r="R7178" s="15" t="s">
        <v>106</v>
      </c>
      <c r="S7178" s="15" t="s">
        <v>107</v>
      </c>
      <c r="T7178" s="15" t="s">
        <v>2182</v>
      </c>
      <c r="U7178" s="28">
        <v>5534550.0</v>
      </c>
      <c r="V7178" s="15">
        <v>3.0</v>
      </c>
      <c r="W7178" s="31">
        <v>0.0</v>
      </c>
      <c r="X7178" s="28">
        <v>608800.0</v>
      </c>
    </row>
    <row r="7179" ht="15.75" customHeight="1">
      <c r="A7179" s="15">
        <v>5608.0</v>
      </c>
      <c r="B7179" s="15" t="s">
        <v>8827</v>
      </c>
      <c r="C7179" s="18">
        <v>42819.0</v>
      </c>
      <c r="D7179" s="18">
        <v>42825.0</v>
      </c>
      <c r="E7179" s="18">
        <f t="shared" si="1"/>
        <v>42825</v>
      </c>
      <c r="F7179" s="15" t="s">
        <v>55</v>
      </c>
      <c r="G7179" s="15" t="s">
        <v>1232</v>
      </c>
      <c r="H7179" s="15" t="s">
        <v>1233</v>
      </c>
      <c r="I7179" s="15" t="s">
        <v>59</v>
      </c>
      <c r="J7179" s="15" t="s">
        <v>60</v>
      </c>
      <c r="K7179" s="15" t="s">
        <v>22</v>
      </c>
      <c r="L7179" s="15" t="str">
        <f t="array" ref="L7179">_xlfn.XLOOKUP(M7179,reference_province_to_city!$A$2:$A$11,reference_province_to_city!$B$2:$B$11)</f>
        <v>Surabaya</v>
      </c>
      <c r="M7179" s="15" t="s">
        <v>20</v>
      </c>
      <c r="N7179" s="15">
        <v>60231.0</v>
      </c>
      <c r="O7179" s="15">
        <f t="array" ref="O7179">_xlfn.XLOOKUP(M7179,reference_postal_code!$B$2:$B$11,reference_postal_code!$A$2:$A$11)</f>
        <v>60231</v>
      </c>
      <c r="P7179" s="15" t="s">
        <v>166</v>
      </c>
      <c r="Q7179" s="15" t="s">
        <v>5407</v>
      </c>
      <c r="R7179" s="15" t="s">
        <v>65</v>
      </c>
      <c r="S7179" s="15" t="s">
        <v>93</v>
      </c>
      <c r="T7179" s="15" t="s">
        <v>5408</v>
      </c>
      <c r="U7179" s="28">
        <v>165750.0</v>
      </c>
      <c r="V7179" s="15">
        <v>5.0</v>
      </c>
      <c r="W7179" s="31">
        <v>0.0</v>
      </c>
      <c r="X7179" s="28">
        <v>44753.0</v>
      </c>
    </row>
    <row r="7180" ht="15.75" customHeight="1">
      <c r="A7180" s="15">
        <v>3391.0</v>
      </c>
      <c r="B7180" s="15" t="s">
        <v>8828</v>
      </c>
      <c r="C7180" s="18">
        <v>42819.0</v>
      </c>
      <c r="D7180" s="18">
        <v>42824.0</v>
      </c>
      <c r="E7180" s="18">
        <f t="shared" si="1"/>
        <v>42824</v>
      </c>
      <c r="F7180" s="15" t="s">
        <v>114</v>
      </c>
      <c r="G7180" s="15" t="s">
        <v>1956</v>
      </c>
      <c r="H7180" s="15" t="s">
        <v>1957</v>
      </c>
      <c r="I7180" s="15" t="s">
        <v>59</v>
      </c>
      <c r="J7180" s="15" t="s">
        <v>60</v>
      </c>
      <c r="K7180" s="15" t="s">
        <v>14</v>
      </c>
      <c r="L7180" s="15" t="str">
        <f t="array" ref="L7180">_xlfn.XLOOKUP(M7180,reference_province_to_city!$A$2:$A$11,reference_province_to_city!$B$2:$B$11)</f>
        <v>Bandung</v>
      </c>
      <c r="M7180" s="15" t="s">
        <v>12</v>
      </c>
      <c r="N7180" s="15">
        <v>40111.0</v>
      </c>
      <c r="O7180" s="15">
        <f t="array" ref="O7180">_xlfn.XLOOKUP(M7180,reference_postal_code!$B$2:$B$11,reference_postal_code!$A$2:$A$11)</f>
        <v>40111</v>
      </c>
      <c r="P7180" s="15" t="s">
        <v>117</v>
      </c>
      <c r="Q7180" s="15" t="s">
        <v>5348</v>
      </c>
      <c r="R7180" s="15" t="s">
        <v>65</v>
      </c>
      <c r="S7180" s="15" t="s">
        <v>66</v>
      </c>
      <c r="T7180" s="15" t="s">
        <v>5349</v>
      </c>
      <c r="U7180" s="28">
        <v>102720.0</v>
      </c>
      <c r="V7180" s="15">
        <v>2.0</v>
      </c>
      <c r="W7180" s="31">
        <v>0.2</v>
      </c>
      <c r="X7180" s="28">
        <v>32100.0</v>
      </c>
    </row>
    <row r="7181" ht="15.75" customHeight="1">
      <c r="A7181" s="15">
        <v>2386.0</v>
      </c>
      <c r="B7181" s="15" t="s">
        <v>8825</v>
      </c>
      <c r="C7181" s="18">
        <v>42819.0</v>
      </c>
      <c r="D7181" s="18">
        <v>42820.0</v>
      </c>
      <c r="E7181" s="18">
        <f t="shared" si="1"/>
        <v>42820</v>
      </c>
      <c r="F7181" s="15" t="s">
        <v>125</v>
      </c>
      <c r="G7181" s="15" t="s">
        <v>899</v>
      </c>
      <c r="H7181" s="15" t="s">
        <v>900</v>
      </c>
      <c r="I7181" s="15" t="s">
        <v>59</v>
      </c>
      <c r="J7181" s="15" t="s">
        <v>60</v>
      </c>
      <c r="L7181" s="15" t="str">
        <f t="array" ref="L7181">_xlfn.XLOOKUP(M7181,reference_province_to_city!$A$2:$A$11,reference_province_to_city!$B$2:$B$11)</f>
        <v>Jakarta</v>
      </c>
      <c r="M7181" s="15" t="s">
        <v>7</v>
      </c>
      <c r="N7181" s="15">
        <v>10110.0</v>
      </c>
      <c r="O7181" s="15">
        <f t="array" ref="O7181">_xlfn.XLOOKUP(M7181,reference_postal_code!$B$2:$B$11,reference_postal_code!$A$2:$A$11)</f>
        <v>10110</v>
      </c>
      <c r="P7181" s="15" t="s">
        <v>117</v>
      </c>
      <c r="Q7181" s="15" t="s">
        <v>7111</v>
      </c>
      <c r="R7181" s="15" t="s">
        <v>110</v>
      </c>
      <c r="S7181" s="15" t="s">
        <v>111</v>
      </c>
      <c r="T7181" s="15" t="s">
        <v>7112</v>
      </c>
      <c r="U7181" s="28">
        <v>3167520.0</v>
      </c>
      <c r="V7181" s="15">
        <v>4.0</v>
      </c>
      <c r="W7181" s="31">
        <v>0.2</v>
      </c>
      <c r="X7181" s="28">
        <v>237564.0</v>
      </c>
    </row>
    <row r="7182" ht="15.75" customHeight="1">
      <c r="A7182" s="15">
        <v>1877.0</v>
      </c>
      <c r="B7182" s="15" t="s">
        <v>8829</v>
      </c>
      <c r="C7182" s="18">
        <v>42819.0</v>
      </c>
      <c r="D7182" s="18">
        <v>42823.0</v>
      </c>
      <c r="E7182" s="18">
        <f t="shared" si="1"/>
        <v>42823</v>
      </c>
      <c r="F7182" s="15" t="s">
        <v>55</v>
      </c>
      <c r="G7182" s="15" t="s">
        <v>3111</v>
      </c>
      <c r="H7182" s="15" t="s">
        <v>3112</v>
      </c>
      <c r="I7182" s="15" t="s">
        <v>59</v>
      </c>
      <c r="J7182" s="15" t="s">
        <v>60</v>
      </c>
      <c r="K7182" s="15" t="s">
        <v>26</v>
      </c>
      <c r="L7182" s="15" t="str">
        <f t="array" ref="L7182">_xlfn.XLOOKUP(M7182,reference_province_to_city!$A$2:$A$11,reference_province_to_city!$B$2:$B$11)</f>
        <v>Denpasar</v>
      </c>
      <c r="M7182" s="15" t="s">
        <v>24</v>
      </c>
      <c r="N7182" s="15">
        <v>80231.0</v>
      </c>
      <c r="O7182" s="15">
        <f t="array" ref="O7182">_xlfn.XLOOKUP(M7182,reference_postal_code!$B$2:$B$11,reference_postal_code!$A$2:$A$11)</f>
        <v>80231</v>
      </c>
      <c r="P7182" s="15" t="s">
        <v>63</v>
      </c>
      <c r="Q7182" s="15" t="s">
        <v>650</v>
      </c>
      <c r="R7182" s="15" t="s">
        <v>110</v>
      </c>
      <c r="S7182" s="15" t="s">
        <v>111</v>
      </c>
      <c r="T7182" s="15" t="s">
        <v>651</v>
      </c>
      <c r="U7182" s="28">
        <v>7055640.0</v>
      </c>
      <c r="V7182" s="15">
        <v>3.0</v>
      </c>
      <c r="W7182" s="31">
        <v>0.2</v>
      </c>
      <c r="X7182" s="28">
        <v>705564.0</v>
      </c>
    </row>
    <row r="7183" ht="15.75" customHeight="1">
      <c r="A7183" s="15">
        <v>2387.0</v>
      </c>
      <c r="B7183" s="15" t="s">
        <v>8825</v>
      </c>
      <c r="C7183" s="18">
        <v>42819.0</v>
      </c>
      <c r="D7183" s="18">
        <v>42820.0</v>
      </c>
      <c r="E7183" s="18">
        <f t="shared" si="1"/>
        <v>42820</v>
      </c>
      <c r="F7183" s="15" t="s">
        <v>125</v>
      </c>
      <c r="G7183" s="15" t="s">
        <v>899</v>
      </c>
      <c r="H7183" s="15" t="s">
        <v>900</v>
      </c>
      <c r="I7183" s="15" t="s">
        <v>59</v>
      </c>
      <c r="J7183" s="15" t="s">
        <v>60</v>
      </c>
      <c r="K7183" s="15" t="s">
        <v>10</v>
      </c>
      <c r="L7183" s="15" t="str">
        <f t="array" ref="L7183">_xlfn.XLOOKUP(M7183,reference_province_to_city!$A$2:$A$11,reference_province_to_city!$B$2:$B$11)</f>
        <v>Jakarta</v>
      </c>
      <c r="M7183" s="15" t="s">
        <v>7</v>
      </c>
      <c r="N7183" s="15">
        <v>10110.0</v>
      </c>
      <c r="O7183" s="15">
        <f t="array" ref="O7183">_xlfn.XLOOKUP(M7183,reference_postal_code!$B$2:$B$11,reference_postal_code!$A$2:$A$11)</f>
        <v>10110</v>
      </c>
      <c r="P7183" s="15" t="s">
        <v>117</v>
      </c>
      <c r="Q7183" s="15" t="s">
        <v>5980</v>
      </c>
      <c r="R7183" s="15" t="s">
        <v>110</v>
      </c>
      <c r="S7183" s="15" t="s">
        <v>1391</v>
      </c>
      <c r="T7183" s="15" t="s">
        <v>5981</v>
      </c>
      <c r="U7183" s="28">
        <v>7199760.0</v>
      </c>
      <c r="V7183" s="15">
        <v>2.0</v>
      </c>
      <c r="W7183" s="31">
        <v>0.2</v>
      </c>
      <c r="X7183" s="28">
        <v>899970.0</v>
      </c>
    </row>
    <row r="7184" ht="15.75" customHeight="1">
      <c r="A7184" s="15">
        <v>4932.0</v>
      </c>
      <c r="B7184" s="15" t="s">
        <v>8830</v>
      </c>
      <c r="C7184" s="18">
        <v>42819.0</v>
      </c>
      <c r="D7184" s="18">
        <v>42824.0</v>
      </c>
      <c r="E7184" s="18">
        <f t="shared" si="1"/>
        <v>42824</v>
      </c>
      <c r="F7184" s="15" t="s">
        <v>55</v>
      </c>
      <c r="G7184" s="15" t="s">
        <v>639</v>
      </c>
      <c r="H7184" s="15" t="s">
        <v>640</v>
      </c>
      <c r="I7184" s="15" t="s">
        <v>128</v>
      </c>
      <c r="J7184" s="15" t="s">
        <v>60</v>
      </c>
      <c r="K7184" s="15" t="s">
        <v>33</v>
      </c>
      <c r="L7184" s="15" t="str">
        <f t="array" ref="L7184">_xlfn.XLOOKUP(M7184,reference_province_to_city!$A$2:$A$11,reference_province_to_city!$B$2:$B$11)</f>
        <v>Makassar</v>
      </c>
      <c r="M7184" s="15" t="s">
        <v>25</v>
      </c>
      <c r="N7184" s="15">
        <v>90111.0</v>
      </c>
      <c r="O7184" s="15">
        <f t="array" ref="O7184">_xlfn.XLOOKUP(M7184,reference_postal_code!$B$2:$B$11,reference_postal_code!$A$2:$A$11)</f>
        <v>90111</v>
      </c>
      <c r="P7184" s="15" t="s">
        <v>63</v>
      </c>
      <c r="Q7184" s="15" t="s">
        <v>5791</v>
      </c>
      <c r="R7184" s="15" t="s">
        <v>65</v>
      </c>
      <c r="S7184" s="15" t="s">
        <v>93</v>
      </c>
      <c r="T7184" s="15" t="s">
        <v>5792</v>
      </c>
      <c r="U7184" s="28">
        <v>346500.0</v>
      </c>
      <c r="V7184" s="15">
        <v>2.0</v>
      </c>
      <c r="W7184" s="31">
        <v>0.0</v>
      </c>
      <c r="X7184" s="28">
        <v>103950.0</v>
      </c>
    </row>
    <row r="7185" ht="15.75" customHeight="1">
      <c r="A7185" s="15">
        <v>2941.0</v>
      </c>
      <c r="B7185" s="15" t="s">
        <v>8826</v>
      </c>
      <c r="C7185" s="18">
        <v>42819.0</v>
      </c>
      <c r="D7185" s="18">
        <v>42825.0</v>
      </c>
      <c r="E7185" s="18">
        <f t="shared" si="1"/>
        <v>42825</v>
      </c>
      <c r="F7185" s="15" t="s">
        <v>55</v>
      </c>
      <c r="G7185" s="15" t="s">
        <v>4006</v>
      </c>
      <c r="H7185" s="15" t="s">
        <v>4007</v>
      </c>
      <c r="I7185" s="15" t="s">
        <v>128</v>
      </c>
      <c r="J7185" s="15" t="s">
        <v>60</v>
      </c>
      <c r="K7185" s="15" t="s">
        <v>14</v>
      </c>
      <c r="L7185" s="15" t="str">
        <f t="array" ref="L7185">_xlfn.XLOOKUP(M7185,reference_province_to_city!$A$2:$A$11,reference_province_to_city!$B$2:$B$11)</f>
        <v>Bandung</v>
      </c>
      <c r="M7185" s="15" t="s">
        <v>12</v>
      </c>
      <c r="N7185" s="15">
        <v>40111.0</v>
      </c>
      <c r="O7185" s="15">
        <f t="array" ref="O7185">_xlfn.XLOOKUP(M7185,reference_postal_code!$B$2:$B$11,reference_postal_code!$A$2:$A$11)</f>
        <v>40111</v>
      </c>
      <c r="P7185" s="15" t="s">
        <v>117</v>
      </c>
      <c r="Q7185" s="15" t="s">
        <v>190</v>
      </c>
      <c r="R7185" s="15" t="s">
        <v>106</v>
      </c>
      <c r="S7185" s="15" t="s">
        <v>107</v>
      </c>
      <c r="T7185" s="15" t="s">
        <v>191</v>
      </c>
      <c r="U7185" s="28">
        <v>1364850.0</v>
      </c>
      <c r="V7185" s="15">
        <v>1.0</v>
      </c>
      <c r="W7185" s="31">
        <v>0.0</v>
      </c>
      <c r="X7185" s="28">
        <v>218376.0</v>
      </c>
    </row>
    <row r="7186" ht="15.75" customHeight="1">
      <c r="A7186" s="15">
        <v>7174.0</v>
      </c>
      <c r="B7186" s="15" t="s">
        <v>8831</v>
      </c>
      <c r="C7186" s="18">
        <v>42820.0</v>
      </c>
      <c r="D7186" s="18">
        <v>42824.0</v>
      </c>
      <c r="E7186" s="18">
        <f t="shared" si="1"/>
        <v>42824</v>
      </c>
      <c r="F7186" s="15" t="s">
        <v>55</v>
      </c>
      <c r="G7186" s="15" t="s">
        <v>1913</v>
      </c>
      <c r="H7186" s="15" t="s">
        <v>1914</v>
      </c>
      <c r="I7186" s="15" t="s">
        <v>128</v>
      </c>
      <c r="J7186" s="15" t="s">
        <v>60</v>
      </c>
      <c r="K7186" s="15" t="s">
        <v>17</v>
      </c>
      <c r="L7186" s="15" t="str">
        <f t="array" ref="L7186">_xlfn.XLOOKUP(M7186,reference_province_to_city!$A$2:$A$11,reference_province_to_city!$B$2:$B$11)</f>
        <v>Semarang</v>
      </c>
      <c r="M7186" s="15" t="s">
        <v>15</v>
      </c>
      <c r="N7186" s="15">
        <v>50111.0</v>
      </c>
      <c r="O7186" s="15">
        <f t="array" ref="O7186">_xlfn.XLOOKUP(M7186,reference_postal_code!$B$2:$B$11,reference_postal_code!$A$2:$A$11)</f>
        <v>50111</v>
      </c>
      <c r="P7186" s="15" t="s">
        <v>77</v>
      </c>
      <c r="Q7186" s="15" t="s">
        <v>3275</v>
      </c>
      <c r="R7186" s="15" t="s">
        <v>110</v>
      </c>
      <c r="S7186" s="15" t="s">
        <v>1391</v>
      </c>
      <c r="T7186" s="15" t="s">
        <v>3276</v>
      </c>
      <c r="U7186" s="28">
        <v>3.59994E7</v>
      </c>
      <c r="V7186" s="15">
        <v>5.0</v>
      </c>
      <c r="W7186" s="31">
        <v>0.2</v>
      </c>
      <c r="X7186" s="28">
        <v>8549858.0</v>
      </c>
    </row>
    <row r="7187" ht="15.75" customHeight="1">
      <c r="A7187" s="15">
        <v>6131.0</v>
      </c>
      <c r="B7187" s="15" t="s">
        <v>8832</v>
      </c>
      <c r="C7187" s="18">
        <v>42820.0</v>
      </c>
      <c r="D7187" s="18">
        <v>42827.0</v>
      </c>
      <c r="E7187" s="18">
        <f t="shared" si="1"/>
        <v>42827</v>
      </c>
      <c r="F7187" s="15" t="s">
        <v>55</v>
      </c>
      <c r="G7187" s="15" t="s">
        <v>6755</v>
      </c>
      <c r="H7187" s="15" t="s">
        <v>6756</v>
      </c>
      <c r="I7187" s="15" t="s">
        <v>76</v>
      </c>
      <c r="J7187" s="15" t="s">
        <v>60</v>
      </c>
      <c r="K7187" s="15" t="s">
        <v>28</v>
      </c>
      <c r="L7187" s="15" t="str">
        <f t="array" ref="L7187">_xlfn.XLOOKUP(M7187,reference_province_to_city!$A$2:$A$11,reference_province_to_city!$B$2:$B$11)</f>
        <v>Medan</v>
      </c>
      <c r="M7187" s="15" t="s">
        <v>11</v>
      </c>
      <c r="N7187" s="15">
        <v>20111.0</v>
      </c>
      <c r="O7187" s="15">
        <f t="array" ref="O7187">_xlfn.XLOOKUP(M7187,reference_postal_code!$B$2:$B$11,reference_postal_code!$A$2:$A$11)</f>
        <v>20111</v>
      </c>
      <c r="P7187" s="15" t="s">
        <v>77</v>
      </c>
      <c r="Q7187" s="15" t="s">
        <v>3768</v>
      </c>
      <c r="R7187" s="15" t="s">
        <v>65</v>
      </c>
      <c r="S7187" s="15" t="s">
        <v>103</v>
      </c>
      <c r="T7187" s="15" t="s">
        <v>3769</v>
      </c>
      <c r="U7187" s="28">
        <v>56400.0</v>
      </c>
      <c r="V7187" s="15">
        <v>2.0</v>
      </c>
      <c r="W7187" s="31">
        <v>0.0</v>
      </c>
      <c r="X7187" s="28">
        <v>19740.0</v>
      </c>
    </row>
    <row r="7188" ht="15.75" customHeight="1">
      <c r="A7188" s="15">
        <v>7177.0</v>
      </c>
      <c r="B7188" s="15" t="s">
        <v>8831</v>
      </c>
      <c r="C7188" s="18">
        <v>42820.0</v>
      </c>
      <c r="D7188" s="18">
        <v>42824.0</v>
      </c>
      <c r="E7188" s="18">
        <f t="shared" si="1"/>
        <v>42824</v>
      </c>
      <c r="F7188" s="15" t="s">
        <v>55</v>
      </c>
      <c r="G7188" s="15" t="s">
        <v>1913</v>
      </c>
      <c r="H7188" s="15" t="s">
        <v>1914</v>
      </c>
      <c r="I7188" s="15" t="s">
        <v>128</v>
      </c>
      <c r="J7188" s="15" t="s">
        <v>60</v>
      </c>
      <c r="K7188" s="15" t="s">
        <v>17</v>
      </c>
      <c r="L7188" s="15" t="str">
        <f t="array" ref="L7188">_xlfn.XLOOKUP(M7188,reference_province_to_city!$A$2:$A$11,reference_province_to_city!$B$2:$B$11)</f>
        <v>Semarang</v>
      </c>
      <c r="M7188" s="15" t="s">
        <v>15</v>
      </c>
      <c r="N7188" s="15">
        <v>50111.0</v>
      </c>
      <c r="O7188" s="15">
        <f t="array" ref="O7188">_xlfn.XLOOKUP(M7188,reference_postal_code!$B$2:$B$11,reference_postal_code!$A$2:$A$11)</f>
        <v>50111</v>
      </c>
      <c r="P7188" s="15" t="s">
        <v>77</v>
      </c>
      <c r="Q7188" s="15" t="s">
        <v>5166</v>
      </c>
      <c r="R7188" s="15" t="s">
        <v>65</v>
      </c>
      <c r="S7188" s="15" t="s">
        <v>87</v>
      </c>
      <c r="T7188" s="15" t="s">
        <v>5167</v>
      </c>
      <c r="U7188" s="28">
        <v>483480.0</v>
      </c>
      <c r="V7188" s="15">
        <v>3.0</v>
      </c>
      <c r="W7188" s="31">
        <v>0.2</v>
      </c>
      <c r="X7188" s="28">
        <v>36261.0</v>
      </c>
    </row>
    <row r="7189" ht="15.75" customHeight="1">
      <c r="A7189" s="15">
        <v>1862.0</v>
      </c>
      <c r="B7189" s="15" t="s">
        <v>8833</v>
      </c>
      <c r="C7189" s="18">
        <v>42820.0</v>
      </c>
      <c r="D7189" s="18">
        <v>42821.0</v>
      </c>
      <c r="E7189" s="18">
        <f t="shared" si="1"/>
        <v>42821</v>
      </c>
      <c r="F7189" s="15" t="s">
        <v>125</v>
      </c>
      <c r="G7189" s="15" t="s">
        <v>814</v>
      </c>
      <c r="H7189" s="15" t="s">
        <v>815</v>
      </c>
      <c r="I7189" s="15" t="s">
        <v>59</v>
      </c>
      <c r="J7189" s="15" t="s">
        <v>60</v>
      </c>
      <c r="K7189" s="15" t="s">
        <v>17</v>
      </c>
      <c r="L7189" s="15" t="str">
        <f t="array" ref="L7189">_xlfn.XLOOKUP(M7189,reference_province_to_city!$A$2:$A$11,reference_province_to_city!$B$2:$B$11)</f>
        <v>Semarang</v>
      </c>
      <c r="M7189" s="15" t="s">
        <v>15</v>
      </c>
      <c r="N7189" s="15">
        <v>50111.0</v>
      </c>
      <c r="O7189" s="15">
        <f t="array" ref="O7189">_xlfn.XLOOKUP(M7189,reference_postal_code!$B$2:$B$11,reference_postal_code!$A$2:$A$11)</f>
        <v>50111</v>
      </c>
      <c r="P7189" s="15" t="s">
        <v>77</v>
      </c>
      <c r="Q7189" s="15" t="s">
        <v>4091</v>
      </c>
      <c r="R7189" s="15" t="s">
        <v>110</v>
      </c>
      <c r="S7189" s="15" t="s">
        <v>111</v>
      </c>
      <c r="T7189" s="15" t="s">
        <v>4092</v>
      </c>
      <c r="U7189" s="28">
        <v>1799400.0</v>
      </c>
      <c r="V7189" s="15">
        <v>4.0</v>
      </c>
      <c r="W7189" s="31">
        <v>0.0</v>
      </c>
      <c r="X7189" s="28">
        <v>503832.0</v>
      </c>
    </row>
    <row r="7190" ht="15.75" customHeight="1">
      <c r="A7190" s="15">
        <v>7175.0</v>
      </c>
      <c r="B7190" s="15" t="s">
        <v>8831</v>
      </c>
      <c r="C7190" s="18">
        <v>42820.0</v>
      </c>
      <c r="D7190" s="18">
        <v>42824.0</v>
      </c>
      <c r="E7190" s="18">
        <f t="shared" si="1"/>
        <v>42824</v>
      </c>
      <c r="F7190" s="15" t="s">
        <v>55</v>
      </c>
      <c r="G7190" s="15" t="s">
        <v>1913</v>
      </c>
      <c r="H7190" s="15" t="s">
        <v>1914</v>
      </c>
      <c r="I7190" s="15" t="s">
        <v>128</v>
      </c>
      <c r="J7190" s="15" t="s">
        <v>60</v>
      </c>
      <c r="K7190" s="15" t="s">
        <v>17</v>
      </c>
      <c r="L7190" s="15" t="str">
        <f t="array" ref="L7190">_xlfn.XLOOKUP(M7190,reference_province_to_city!$A$2:$A$11,reference_province_to_city!$B$2:$B$11)</f>
        <v>Semarang</v>
      </c>
      <c r="M7190" s="15" t="s">
        <v>15</v>
      </c>
      <c r="N7190" s="15">
        <v>50111.0</v>
      </c>
      <c r="O7190" s="15">
        <f t="array" ref="O7190">_xlfn.XLOOKUP(M7190,reference_postal_code!$B$2:$B$11,reference_postal_code!$A$2:$A$11)</f>
        <v>50111</v>
      </c>
      <c r="P7190" s="15" t="s">
        <v>77</v>
      </c>
      <c r="Q7190" s="15" t="s">
        <v>836</v>
      </c>
      <c r="R7190" s="15" t="s">
        <v>65</v>
      </c>
      <c r="S7190" s="15" t="s">
        <v>66</v>
      </c>
      <c r="T7190" s="15" t="s">
        <v>837</v>
      </c>
      <c r="U7190" s="28">
        <v>1115280.0</v>
      </c>
      <c r="V7190" s="15">
        <v>3.0</v>
      </c>
      <c r="W7190" s="31">
        <v>0.2</v>
      </c>
      <c r="X7190" s="28">
        <v>348525.0</v>
      </c>
    </row>
    <row r="7191" ht="15.75" customHeight="1">
      <c r="A7191" s="15">
        <v>4239.0</v>
      </c>
      <c r="B7191" s="15" t="s">
        <v>8834</v>
      </c>
      <c r="C7191" s="18">
        <v>42820.0</v>
      </c>
      <c r="D7191" s="18">
        <v>42822.0</v>
      </c>
      <c r="E7191" s="18">
        <f t="shared" si="1"/>
        <v>42822</v>
      </c>
      <c r="F7191" s="15" t="s">
        <v>125</v>
      </c>
      <c r="G7191" s="15" t="s">
        <v>6361</v>
      </c>
      <c r="H7191" s="15" t="s">
        <v>6362</v>
      </c>
      <c r="I7191" s="15" t="s">
        <v>76</v>
      </c>
      <c r="J7191" s="15" t="s">
        <v>60</v>
      </c>
      <c r="K7191" s="15" t="s">
        <v>19</v>
      </c>
      <c r="L7191" s="15" t="str">
        <f t="array" ref="L7191">_xlfn.XLOOKUP(M7191,reference_province_to_city!$A$2:$A$11,reference_province_to_city!$B$2:$B$11)</f>
        <v>Yogyakarta</v>
      </c>
      <c r="M7191" s="15" t="s">
        <v>18</v>
      </c>
      <c r="N7191" s="15">
        <v>55111.0</v>
      </c>
      <c r="O7191" s="15">
        <f t="array" ref="O7191">_xlfn.XLOOKUP(M7191,reference_postal_code!$B$2:$B$11,reference_postal_code!$A$2:$A$11)</f>
        <v>55111</v>
      </c>
      <c r="P7191" s="15" t="s">
        <v>77</v>
      </c>
      <c r="Q7191" s="15" t="s">
        <v>5768</v>
      </c>
      <c r="R7191" s="15" t="s">
        <v>65</v>
      </c>
      <c r="S7191" s="15" t="s">
        <v>93</v>
      </c>
      <c r="T7191" s="15" t="s">
        <v>5769</v>
      </c>
      <c r="U7191" s="28">
        <v>297450.0</v>
      </c>
      <c r="V7191" s="15">
        <v>1.0</v>
      </c>
      <c r="W7191" s="31">
        <v>0.0</v>
      </c>
      <c r="X7191" s="28">
        <v>89235.0</v>
      </c>
    </row>
    <row r="7192" ht="15.75" customHeight="1">
      <c r="A7192" s="15">
        <v>7176.0</v>
      </c>
      <c r="B7192" s="15" t="s">
        <v>8831</v>
      </c>
      <c r="C7192" s="18">
        <v>42820.0</v>
      </c>
      <c r="D7192" s="18">
        <v>42824.0</v>
      </c>
      <c r="E7192" s="18">
        <f t="shared" si="1"/>
        <v>42824</v>
      </c>
      <c r="F7192" s="15" t="s">
        <v>55</v>
      </c>
      <c r="G7192" s="15" t="s">
        <v>1913</v>
      </c>
      <c r="H7192" s="15" t="s">
        <v>1914</v>
      </c>
      <c r="I7192" s="15" t="s">
        <v>128</v>
      </c>
      <c r="J7192" s="15" t="s">
        <v>60</v>
      </c>
      <c r="K7192" s="15" t="s">
        <v>17</v>
      </c>
      <c r="L7192" s="15" t="str">
        <f t="array" ref="L7192">_xlfn.XLOOKUP(M7192,reference_province_to_city!$A$2:$A$11,reference_province_to_city!$B$2:$B$11)</f>
        <v>Semarang</v>
      </c>
      <c r="M7192" s="15" t="s">
        <v>15</v>
      </c>
      <c r="N7192" s="15">
        <v>50111.0</v>
      </c>
      <c r="O7192" s="15">
        <f t="array" ref="O7192">_xlfn.XLOOKUP(M7192,reference_postal_code!$B$2:$B$11,reference_postal_code!$A$2:$A$11)</f>
        <v>50111</v>
      </c>
      <c r="P7192" s="15" t="s">
        <v>77</v>
      </c>
      <c r="Q7192" s="15" t="s">
        <v>4763</v>
      </c>
      <c r="R7192" s="15" t="s">
        <v>65</v>
      </c>
      <c r="S7192" s="15" t="s">
        <v>222</v>
      </c>
      <c r="T7192" s="15" t="s">
        <v>4764</v>
      </c>
      <c r="U7192" s="28">
        <v>1307520.0</v>
      </c>
      <c r="V7192" s="15">
        <v>8.0</v>
      </c>
      <c r="W7192" s="31">
        <v>0.8</v>
      </c>
      <c r="X7192" s="28">
        <v>-3399552.0</v>
      </c>
    </row>
    <row r="7193" ht="15.75" customHeight="1">
      <c r="A7193" s="15">
        <v>7173.0</v>
      </c>
      <c r="B7193" s="15" t="s">
        <v>8831</v>
      </c>
      <c r="C7193" s="18">
        <v>42820.0</v>
      </c>
      <c r="D7193" s="18">
        <v>42824.0</v>
      </c>
      <c r="E7193" s="18">
        <f t="shared" si="1"/>
        <v>42824</v>
      </c>
      <c r="F7193" s="15" t="s">
        <v>55</v>
      </c>
      <c r="G7193" s="15" t="s">
        <v>1913</v>
      </c>
      <c r="H7193" s="15" t="s">
        <v>1914</v>
      </c>
      <c r="I7193" s="15" t="s">
        <v>128</v>
      </c>
      <c r="J7193" s="15" t="s">
        <v>60</v>
      </c>
      <c r="K7193" s="15" t="s">
        <v>17</v>
      </c>
      <c r="L7193" s="15" t="str">
        <f t="array" ref="L7193">_xlfn.XLOOKUP(M7193,reference_province_to_city!$A$2:$A$11,reference_province_to_city!$B$2:$B$11)</f>
        <v>Semarang</v>
      </c>
      <c r="M7193" s="15" t="s">
        <v>15</v>
      </c>
      <c r="N7193" s="15">
        <v>50111.0</v>
      </c>
      <c r="O7193" s="15">
        <f t="array" ref="O7193">_xlfn.XLOOKUP(M7193,reference_postal_code!$B$2:$B$11,reference_postal_code!$A$2:$A$11)</f>
        <v>50111</v>
      </c>
      <c r="P7193" s="15" t="s">
        <v>77</v>
      </c>
      <c r="Q7193" s="15" t="s">
        <v>2054</v>
      </c>
      <c r="R7193" s="15" t="s">
        <v>110</v>
      </c>
      <c r="S7193" s="15" t="s">
        <v>149</v>
      </c>
      <c r="T7193" s="15" t="s">
        <v>2055</v>
      </c>
      <c r="U7193" s="28">
        <v>2159400.0</v>
      </c>
      <c r="V7193" s="15">
        <v>5.0</v>
      </c>
      <c r="W7193" s="31">
        <v>0.2</v>
      </c>
      <c r="X7193" s="28">
        <v>26993.0</v>
      </c>
    </row>
    <row r="7194" ht="15.75" customHeight="1">
      <c r="A7194" s="15">
        <v>5638.0</v>
      </c>
      <c r="B7194" s="15" t="s">
        <v>8835</v>
      </c>
      <c r="C7194" s="18">
        <v>42820.0</v>
      </c>
      <c r="D7194" s="18">
        <v>42827.0</v>
      </c>
      <c r="E7194" s="18">
        <f t="shared" si="1"/>
        <v>42827</v>
      </c>
      <c r="F7194" s="15" t="s">
        <v>55</v>
      </c>
      <c r="G7194" s="15" t="s">
        <v>8836</v>
      </c>
      <c r="H7194" s="15" t="s">
        <v>8837</v>
      </c>
      <c r="I7194" s="15" t="s">
        <v>128</v>
      </c>
      <c r="J7194" s="15" t="s">
        <v>60</v>
      </c>
      <c r="K7194" s="15" t="s">
        <v>794</v>
      </c>
      <c r="L7194" s="15" t="str">
        <f t="array" ref="L7194">_xlfn.XLOOKUP(M7194,reference_province_to_city!$A$2:$A$11,reference_province_to_city!$B$2:$B$11)</f>
        <v>Makassar</v>
      </c>
      <c r="M7194" s="15" t="s">
        <v>25</v>
      </c>
      <c r="N7194" s="15">
        <v>90111.0</v>
      </c>
      <c r="O7194" s="15">
        <f t="array" ref="O7194">_xlfn.XLOOKUP(M7194,reference_postal_code!$B$2:$B$11,reference_postal_code!$A$2:$A$11)</f>
        <v>90111</v>
      </c>
      <c r="P7194" s="15" t="s">
        <v>63</v>
      </c>
      <c r="Q7194" s="15" t="s">
        <v>8838</v>
      </c>
      <c r="R7194" s="15" t="s">
        <v>106</v>
      </c>
      <c r="S7194" s="15" t="s">
        <v>139</v>
      </c>
      <c r="T7194" s="15" t="s">
        <v>8839</v>
      </c>
      <c r="U7194" s="28">
        <v>912600.0</v>
      </c>
      <c r="V7194" s="15">
        <v>3.0</v>
      </c>
      <c r="W7194" s="31">
        <v>0.0</v>
      </c>
      <c r="X7194" s="28">
        <v>346788.0</v>
      </c>
    </row>
    <row r="7195" ht="15.75" customHeight="1">
      <c r="A7195" s="15">
        <v>6130.0</v>
      </c>
      <c r="B7195" s="15" t="s">
        <v>8832</v>
      </c>
      <c r="C7195" s="18">
        <v>42820.0</v>
      </c>
      <c r="D7195" s="18">
        <v>42827.0</v>
      </c>
      <c r="E7195" s="18">
        <f t="shared" si="1"/>
        <v>42827</v>
      </c>
      <c r="F7195" s="15" t="s">
        <v>55</v>
      </c>
      <c r="G7195" s="15" t="s">
        <v>6755</v>
      </c>
      <c r="H7195" s="15" t="s">
        <v>6756</v>
      </c>
      <c r="I7195" s="15" t="s">
        <v>76</v>
      </c>
      <c r="J7195" s="15" t="s">
        <v>60</v>
      </c>
      <c r="L7195" s="15" t="str">
        <f t="array" ref="L7195">_xlfn.XLOOKUP(M7195,reference_province_to_city!$A$2:$A$11,reference_province_to_city!$B$2:$B$11)</f>
        <v>Medan</v>
      </c>
      <c r="M7195" s="15" t="s">
        <v>11</v>
      </c>
      <c r="N7195" s="15">
        <v>20111.0</v>
      </c>
      <c r="O7195" s="15">
        <f t="array" ref="O7195">_xlfn.XLOOKUP(M7195,reference_postal_code!$B$2:$B$11,reference_postal_code!$A$2:$A$11)</f>
        <v>20111</v>
      </c>
      <c r="P7195" s="15" t="s">
        <v>77</v>
      </c>
      <c r="Q7195" s="15" t="s">
        <v>5077</v>
      </c>
      <c r="R7195" s="15" t="s">
        <v>110</v>
      </c>
      <c r="S7195" s="15" t="s">
        <v>149</v>
      </c>
      <c r="T7195" s="15" t="s">
        <v>5078</v>
      </c>
      <c r="U7195" s="28">
        <v>798750.0</v>
      </c>
      <c r="V7195" s="15">
        <v>3.0</v>
      </c>
      <c r="W7195" s="31">
        <v>0.0</v>
      </c>
      <c r="X7195" s="28">
        <v>311512.0</v>
      </c>
    </row>
    <row r="7196" ht="15.75" customHeight="1">
      <c r="A7196" s="15">
        <v>1861.0</v>
      </c>
      <c r="B7196" s="15" t="s">
        <v>8833</v>
      </c>
      <c r="C7196" s="18">
        <v>42820.0</v>
      </c>
      <c r="D7196" s="18">
        <v>42821.0</v>
      </c>
      <c r="E7196" s="18">
        <f t="shared" si="1"/>
        <v>42821</v>
      </c>
      <c r="F7196" s="15" t="s">
        <v>125</v>
      </c>
      <c r="G7196" s="15" t="s">
        <v>814</v>
      </c>
      <c r="H7196" s="15" t="s">
        <v>815</v>
      </c>
      <c r="I7196" s="15" t="s">
        <v>59</v>
      </c>
      <c r="J7196" s="15" t="s">
        <v>60</v>
      </c>
      <c r="K7196" s="15" t="s">
        <v>17</v>
      </c>
      <c r="L7196" s="15" t="str">
        <f t="array" ref="L7196">_xlfn.XLOOKUP(M7196,reference_province_to_city!$A$2:$A$11,reference_province_to_city!$B$2:$B$11)</f>
        <v>Semarang</v>
      </c>
      <c r="M7196" s="15" t="s">
        <v>15</v>
      </c>
      <c r="N7196" s="15">
        <v>50111.0</v>
      </c>
      <c r="O7196" s="15">
        <f t="array" ref="O7196">_xlfn.XLOOKUP(M7196,reference_postal_code!$B$2:$B$11,reference_postal_code!$A$2:$A$11)</f>
        <v>50111</v>
      </c>
      <c r="P7196" s="15" t="s">
        <v>77</v>
      </c>
      <c r="Q7196" s="15" t="s">
        <v>5587</v>
      </c>
      <c r="R7196" s="15" t="s">
        <v>106</v>
      </c>
      <c r="S7196" s="15" t="s">
        <v>183</v>
      </c>
      <c r="T7196" s="15" t="s">
        <v>5588</v>
      </c>
      <c r="U7196" s="28">
        <v>3863520.0</v>
      </c>
      <c r="V7196" s="15">
        <v>2.0</v>
      </c>
      <c r="W7196" s="31">
        <v>0.2</v>
      </c>
      <c r="X7196" s="28">
        <v>-434646.0</v>
      </c>
    </row>
    <row r="7197" ht="15.75" customHeight="1">
      <c r="A7197" s="15">
        <v>9754.0</v>
      </c>
      <c r="B7197" s="15" t="s">
        <v>8840</v>
      </c>
      <c r="C7197" s="18">
        <v>42821.0</v>
      </c>
      <c r="D7197" s="18">
        <v>42823.0</v>
      </c>
      <c r="E7197" s="18">
        <f t="shared" si="1"/>
        <v>42823</v>
      </c>
      <c r="F7197" s="15" t="s">
        <v>114</v>
      </c>
      <c r="G7197" s="15" t="s">
        <v>5300</v>
      </c>
      <c r="H7197" s="15" t="s">
        <v>5301</v>
      </c>
      <c r="I7197" s="15" t="s">
        <v>59</v>
      </c>
      <c r="J7197" s="15" t="s">
        <v>60</v>
      </c>
      <c r="K7197" s="15" t="s">
        <v>31</v>
      </c>
      <c r="L7197" s="15" t="str">
        <f t="array" ref="L7197">_xlfn.XLOOKUP(M7197,reference_province_to_city!$A$2:$A$11,reference_province_to_city!$B$2:$B$11)</f>
        <v>Balikpapan</v>
      </c>
      <c r="M7197" s="15" t="s">
        <v>21</v>
      </c>
      <c r="N7197" s="15">
        <v>76114.0</v>
      </c>
      <c r="O7197" s="15">
        <f t="array" ref="O7197">_xlfn.XLOOKUP(M7197,reference_postal_code!$B$2:$B$11,reference_postal_code!$A$2:$A$11)</f>
        <v>76114</v>
      </c>
      <c r="P7197" s="15" t="s">
        <v>166</v>
      </c>
      <c r="Q7197" s="15" t="s">
        <v>5650</v>
      </c>
      <c r="R7197" s="15" t="s">
        <v>65</v>
      </c>
      <c r="S7197" s="15" t="s">
        <v>79</v>
      </c>
      <c r="T7197" s="15" t="s">
        <v>5651</v>
      </c>
      <c r="U7197" s="28">
        <v>123900.0</v>
      </c>
      <c r="V7197" s="15">
        <v>2.0</v>
      </c>
      <c r="W7197" s="31">
        <v>0.0</v>
      </c>
      <c r="X7197" s="28">
        <v>56994.0</v>
      </c>
    </row>
    <row r="7198" ht="15.75" customHeight="1">
      <c r="A7198" s="15">
        <v>9756.0</v>
      </c>
      <c r="B7198" s="15" t="s">
        <v>8840</v>
      </c>
      <c r="C7198" s="18">
        <v>42821.0</v>
      </c>
      <c r="D7198" s="18">
        <v>42823.0</v>
      </c>
      <c r="E7198" s="18">
        <f t="shared" si="1"/>
        <v>42823</v>
      </c>
      <c r="F7198" s="15" t="s">
        <v>114</v>
      </c>
      <c r="G7198" s="15" t="s">
        <v>5300</v>
      </c>
      <c r="H7198" s="15" t="s">
        <v>5301</v>
      </c>
      <c r="I7198" s="15" t="s">
        <v>59</v>
      </c>
      <c r="J7198" s="15" t="s">
        <v>60</v>
      </c>
      <c r="K7198" s="15" t="s">
        <v>31</v>
      </c>
      <c r="L7198" s="15" t="str">
        <f t="array" ref="L7198">_xlfn.XLOOKUP(M7198,reference_province_to_city!$A$2:$A$11,reference_province_to_city!$B$2:$B$11)</f>
        <v>Balikpapan</v>
      </c>
      <c r="M7198" s="15" t="s">
        <v>21</v>
      </c>
      <c r="N7198" s="15">
        <v>76114.0</v>
      </c>
      <c r="O7198" s="15">
        <f t="array" ref="O7198">_xlfn.XLOOKUP(M7198,reference_postal_code!$B$2:$B$11,reference_postal_code!$A$2:$A$11)</f>
        <v>76114</v>
      </c>
      <c r="P7198" s="15" t="s">
        <v>166</v>
      </c>
      <c r="Q7198" s="15" t="s">
        <v>1358</v>
      </c>
      <c r="R7198" s="15" t="s">
        <v>65</v>
      </c>
      <c r="S7198" s="15" t="s">
        <v>87</v>
      </c>
      <c r="T7198" s="15" t="s">
        <v>1359</v>
      </c>
      <c r="U7198" s="28">
        <v>4994100.0</v>
      </c>
      <c r="V7198" s="15">
        <v>3.0</v>
      </c>
      <c r="W7198" s="31">
        <v>0.0</v>
      </c>
      <c r="X7198" s="28">
        <v>149823.0</v>
      </c>
    </row>
    <row r="7199" ht="15.75" customHeight="1">
      <c r="A7199" s="15">
        <v>8488.0</v>
      </c>
      <c r="B7199" s="15" t="s">
        <v>8841</v>
      </c>
      <c r="C7199" s="18">
        <v>42821.0</v>
      </c>
      <c r="D7199" s="18">
        <v>42825.0</v>
      </c>
      <c r="E7199" s="18">
        <f t="shared" si="1"/>
        <v>42825</v>
      </c>
      <c r="F7199" s="15" t="s">
        <v>55</v>
      </c>
      <c r="G7199" s="15" t="s">
        <v>5420</v>
      </c>
      <c r="H7199" s="15" t="s">
        <v>5421</v>
      </c>
      <c r="I7199" s="15" t="s">
        <v>76</v>
      </c>
      <c r="J7199" s="15" t="s">
        <v>60</v>
      </c>
      <c r="K7199" s="15" t="s">
        <v>17</v>
      </c>
      <c r="L7199" s="15" t="str">
        <f t="array" ref="L7199">_xlfn.XLOOKUP(M7199,reference_province_to_city!$A$2:$A$11,reference_province_to_city!$B$2:$B$11)</f>
        <v>Semarang</v>
      </c>
      <c r="M7199" s="15" t="s">
        <v>15</v>
      </c>
      <c r="N7199" s="15">
        <v>50111.0</v>
      </c>
      <c r="O7199" s="15">
        <f t="array" ref="O7199">_xlfn.XLOOKUP(M7199,reference_postal_code!$B$2:$B$11,reference_postal_code!$A$2:$A$11)</f>
        <v>50111</v>
      </c>
      <c r="P7199" s="15" t="s">
        <v>77</v>
      </c>
      <c r="Q7199" s="15" t="s">
        <v>8842</v>
      </c>
      <c r="R7199" s="15" t="s">
        <v>65</v>
      </c>
      <c r="S7199" s="15" t="s">
        <v>66</v>
      </c>
      <c r="T7199" s="15" t="s">
        <v>8843</v>
      </c>
      <c r="U7199" s="28">
        <v>179100.0</v>
      </c>
      <c r="V7199" s="15">
        <v>3.0</v>
      </c>
      <c r="W7199" s="31">
        <v>0.0</v>
      </c>
      <c r="X7199" s="28">
        <v>89550.0</v>
      </c>
    </row>
    <row r="7200" ht="15.75" customHeight="1">
      <c r="A7200" s="15">
        <v>4676.0</v>
      </c>
      <c r="B7200" s="15" t="s">
        <v>8844</v>
      </c>
      <c r="C7200" s="18">
        <v>42821.0</v>
      </c>
      <c r="D7200" s="18">
        <v>42823.0</v>
      </c>
      <c r="E7200" s="18">
        <f t="shared" si="1"/>
        <v>42823</v>
      </c>
      <c r="F7200" s="15" t="s">
        <v>114</v>
      </c>
      <c r="G7200" s="15" t="s">
        <v>1552</v>
      </c>
      <c r="H7200" s="15" t="s">
        <v>1553</v>
      </c>
      <c r="I7200" s="15" t="s">
        <v>59</v>
      </c>
      <c r="J7200" s="15" t="s">
        <v>60</v>
      </c>
      <c r="K7200" s="15" t="s">
        <v>31</v>
      </c>
      <c r="L7200" s="15" t="str">
        <f t="array" ref="L7200">_xlfn.XLOOKUP(M7200,reference_province_to_city!$A$2:$A$11,reference_province_to_city!$B$2:$B$11)</f>
        <v>Balikpapan</v>
      </c>
      <c r="M7200" s="15" t="s">
        <v>21</v>
      </c>
      <c r="N7200" s="15">
        <v>76114.0</v>
      </c>
      <c r="O7200" s="15">
        <f t="array" ref="O7200">_xlfn.XLOOKUP(M7200,reference_postal_code!$B$2:$B$11,reference_postal_code!$A$2:$A$11)</f>
        <v>76114</v>
      </c>
      <c r="P7200" s="15" t="s">
        <v>166</v>
      </c>
      <c r="Q7200" s="15" t="s">
        <v>5049</v>
      </c>
      <c r="R7200" s="15" t="s">
        <v>106</v>
      </c>
      <c r="S7200" s="15" t="s">
        <v>139</v>
      </c>
      <c r="T7200" s="15" t="s">
        <v>5050</v>
      </c>
      <c r="U7200" s="28">
        <v>225120.0</v>
      </c>
      <c r="V7200" s="15">
        <v>2.0</v>
      </c>
      <c r="W7200" s="31">
        <v>0.2</v>
      </c>
      <c r="X7200" s="28">
        <v>22512.0</v>
      </c>
    </row>
    <row r="7201" ht="15.75" customHeight="1">
      <c r="A7201" s="15">
        <v>9755.0</v>
      </c>
      <c r="B7201" s="15" t="s">
        <v>8840</v>
      </c>
      <c r="C7201" s="18">
        <v>42821.0</v>
      </c>
      <c r="D7201" s="18">
        <v>42823.0</v>
      </c>
      <c r="E7201" s="18">
        <f t="shared" si="1"/>
        <v>42823</v>
      </c>
      <c r="F7201" s="15" t="s">
        <v>114</v>
      </c>
      <c r="G7201" s="15" t="s">
        <v>5300</v>
      </c>
      <c r="H7201" s="15" t="s">
        <v>5301</v>
      </c>
      <c r="I7201" s="15" t="s">
        <v>59</v>
      </c>
      <c r="J7201" s="15" t="s">
        <v>60</v>
      </c>
      <c r="K7201" s="15" t="s">
        <v>31</v>
      </c>
      <c r="L7201" s="15" t="str">
        <f t="array" ref="L7201">_xlfn.XLOOKUP(M7201,reference_province_to_city!$A$2:$A$11,reference_province_to_city!$B$2:$B$11)</f>
        <v>Balikpapan</v>
      </c>
      <c r="M7201" s="15" t="s">
        <v>21</v>
      </c>
      <c r="N7201" s="15">
        <v>76114.0</v>
      </c>
      <c r="O7201" s="15">
        <f t="array" ref="O7201">_xlfn.XLOOKUP(M7201,reference_postal_code!$B$2:$B$11,reference_postal_code!$A$2:$A$11)</f>
        <v>76114</v>
      </c>
      <c r="P7201" s="15" t="s">
        <v>166</v>
      </c>
      <c r="Q7201" s="15" t="s">
        <v>2428</v>
      </c>
      <c r="R7201" s="15" t="s">
        <v>65</v>
      </c>
      <c r="S7201" s="15" t="s">
        <v>83</v>
      </c>
      <c r="T7201" s="15" t="s">
        <v>2429</v>
      </c>
      <c r="U7201" s="28">
        <v>266400.0</v>
      </c>
      <c r="V7201" s="15">
        <v>2.0</v>
      </c>
      <c r="W7201" s="31">
        <v>0.0</v>
      </c>
      <c r="X7201" s="28">
        <v>133200.0</v>
      </c>
    </row>
    <row r="7202" ht="15.75" customHeight="1">
      <c r="A7202" s="15">
        <v>9789.0</v>
      </c>
      <c r="B7202" s="15" t="s">
        <v>8845</v>
      </c>
      <c r="C7202" s="18">
        <v>42821.0</v>
      </c>
      <c r="D7202" s="18">
        <v>42826.0</v>
      </c>
      <c r="E7202" s="18">
        <f t="shared" si="1"/>
        <v>42826</v>
      </c>
      <c r="F7202" s="15" t="s">
        <v>55</v>
      </c>
      <c r="G7202" s="15" t="s">
        <v>7024</v>
      </c>
      <c r="H7202" s="15" t="s">
        <v>7025</v>
      </c>
      <c r="I7202" s="15" t="s">
        <v>59</v>
      </c>
      <c r="J7202" s="15" t="s">
        <v>60</v>
      </c>
      <c r="K7202" s="15" t="s">
        <v>10</v>
      </c>
      <c r="L7202" s="15" t="str">
        <f t="array" ref="L7202">_xlfn.XLOOKUP(M7202,reference_province_to_city!$A$2:$A$11,reference_province_to_city!$B$2:$B$11)</f>
        <v>Jakarta</v>
      </c>
      <c r="M7202" s="15" t="s">
        <v>7</v>
      </c>
      <c r="N7202" s="15">
        <v>10110.0</v>
      </c>
      <c r="O7202" s="15">
        <f t="array" ref="O7202">_xlfn.XLOOKUP(M7202,reference_postal_code!$B$2:$B$11,reference_postal_code!$A$2:$A$11)</f>
        <v>10110</v>
      </c>
      <c r="P7202" s="15" t="s">
        <v>117</v>
      </c>
      <c r="Q7202" s="15" t="s">
        <v>105</v>
      </c>
      <c r="R7202" s="15" t="s">
        <v>106</v>
      </c>
      <c r="S7202" s="15" t="s">
        <v>107</v>
      </c>
      <c r="T7202" s="15" t="s">
        <v>108</v>
      </c>
      <c r="U7202" s="28">
        <v>9008370.0</v>
      </c>
      <c r="V7202" s="15">
        <v>3.0</v>
      </c>
      <c r="W7202" s="31">
        <v>0.3</v>
      </c>
      <c r="X7202" s="28">
        <v>-128691.0</v>
      </c>
    </row>
    <row r="7203" ht="15.75" customHeight="1">
      <c r="A7203" s="15">
        <v>9759.0</v>
      </c>
      <c r="B7203" s="15" t="s">
        <v>8840</v>
      </c>
      <c r="C7203" s="18">
        <v>42821.0</v>
      </c>
      <c r="D7203" s="18">
        <v>42823.0</v>
      </c>
      <c r="E7203" s="18">
        <f t="shared" si="1"/>
        <v>42823</v>
      </c>
      <c r="F7203" s="15" t="s">
        <v>114</v>
      </c>
      <c r="G7203" s="15" t="s">
        <v>5300</v>
      </c>
      <c r="H7203" s="15" t="s">
        <v>5301</v>
      </c>
      <c r="I7203" s="15" t="s">
        <v>59</v>
      </c>
      <c r="J7203" s="15" t="s">
        <v>60</v>
      </c>
      <c r="K7203" s="15" t="s">
        <v>31</v>
      </c>
      <c r="L7203" s="15" t="str">
        <f t="array" ref="L7203">_xlfn.XLOOKUP(M7203,reference_province_to_city!$A$2:$A$11,reference_province_to_city!$B$2:$B$11)</f>
        <v>Balikpapan</v>
      </c>
      <c r="M7203" s="15" t="s">
        <v>21</v>
      </c>
      <c r="N7203" s="15">
        <v>76114.0</v>
      </c>
      <c r="O7203" s="15">
        <f t="array" ref="O7203">_xlfn.XLOOKUP(M7203,reference_postal_code!$B$2:$B$11,reference_postal_code!$A$2:$A$11)</f>
        <v>76114</v>
      </c>
      <c r="P7203" s="15" t="s">
        <v>166</v>
      </c>
      <c r="Q7203" s="15" t="s">
        <v>5072</v>
      </c>
      <c r="R7203" s="15" t="s">
        <v>65</v>
      </c>
      <c r="S7203" s="15" t="s">
        <v>66</v>
      </c>
      <c r="T7203" s="15" t="s">
        <v>5073</v>
      </c>
      <c r="U7203" s="28">
        <v>264600.0</v>
      </c>
      <c r="V7203" s="15">
        <v>4.0</v>
      </c>
      <c r="W7203" s="31">
        <v>0.0</v>
      </c>
      <c r="X7203" s="28">
        <v>121716.0</v>
      </c>
    </row>
    <row r="7204" ht="15.75" customHeight="1">
      <c r="A7204" s="15">
        <v>8487.0</v>
      </c>
      <c r="B7204" s="15" t="s">
        <v>8841</v>
      </c>
      <c r="C7204" s="18">
        <v>42821.0</v>
      </c>
      <c r="D7204" s="18">
        <v>42825.0</v>
      </c>
      <c r="E7204" s="18">
        <f t="shared" si="1"/>
        <v>42825</v>
      </c>
      <c r="F7204" s="15" t="s">
        <v>55</v>
      </c>
      <c r="G7204" s="15" t="s">
        <v>5420</v>
      </c>
      <c r="H7204" s="15" t="s">
        <v>5421</v>
      </c>
      <c r="I7204" s="15" t="s">
        <v>76</v>
      </c>
      <c r="J7204" s="15" t="s">
        <v>60</v>
      </c>
      <c r="K7204" s="15" t="s">
        <v>17</v>
      </c>
      <c r="L7204" s="15" t="str">
        <f t="array" ref="L7204">_xlfn.XLOOKUP(M7204,reference_province_to_city!$A$2:$A$11,reference_province_to_city!$B$2:$B$11)</f>
        <v>Semarang</v>
      </c>
      <c r="M7204" s="15" t="s">
        <v>15</v>
      </c>
      <c r="N7204" s="15">
        <v>50111.0</v>
      </c>
      <c r="O7204" s="15">
        <f t="array" ref="O7204">_xlfn.XLOOKUP(M7204,reference_postal_code!$B$2:$B$11,reference_postal_code!$A$2:$A$11)</f>
        <v>50111</v>
      </c>
      <c r="P7204" s="15" t="s">
        <v>77</v>
      </c>
      <c r="Q7204" s="15" t="s">
        <v>2106</v>
      </c>
      <c r="R7204" s="15" t="s">
        <v>65</v>
      </c>
      <c r="S7204" s="15" t="s">
        <v>66</v>
      </c>
      <c r="T7204" s="15" t="s">
        <v>2107</v>
      </c>
      <c r="U7204" s="28">
        <v>1664400.0</v>
      </c>
      <c r="V7204" s="15">
        <v>2.0</v>
      </c>
      <c r="W7204" s="31">
        <v>0.0</v>
      </c>
      <c r="X7204" s="28">
        <v>798912.0</v>
      </c>
    </row>
    <row r="7205" ht="15.75" customHeight="1">
      <c r="A7205" s="15">
        <v>9788.0</v>
      </c>
      <c r="B7205" s="15" t="s">
        <v>8845</v>
      </c>
      <c r="C7205" s="18">
        <v>42821.0</v>
      </c>
      <c r="D7205" s="18">
        <v>42826.0</v>
      </c>
      <c r="E7205" s="18">
        <f t="shared" si="1"/>
        <v>42826</v>
      </c>
      <c r="F7205" s="15" t="s">
        <v>55</v>
      </c>
      <c r="G7205" s="15" t="s">
        <v>7024</v>
      </c>
      <c r="H7205" s="15" t="s">
        <v>7025</v>
      </c>
      <c r="I7205" s="15" t="s">
        <v>59</v>
      </c>
      <c r="J7205" s="15" t="s">
        <v>60</v>
      </c>
      <c r="K7205" s="15" t="s">
        <v>10</v>
      </c>
      <c r="L7205" s="15" t="str">
        <f t="array" ref="L7205">_xlfn.XLOOKUP(M7205,reference_province_to_city!$A$2:$A$11,reference_province_to_city!$B$2:$B$11)</f>
        <v>Jakarta</v>
      </c>
      <c r="M7205" s="15" t="s">
        <v>7</v>
      </c>
      <c r="N7205" s="15">
        <v>10110.0</v>
      </c>
      <c r="O7205" s="15">
        <f t="array" ref="O7205">_xlfn.XLOOKUP(M7205,reference_postal_code!$B$2:$B$11,reference_postal_code!$A$2:$A$11)</f>
        <v>10110</v>
      </c>
      <c r="P7205" s="15" t="s">
        <v>117</v>
      </c>
      <c r="Q7205" s="15" t="s">
        <v>4895</v>
      </c>
      <c r="R7205" s="15" t="s">
        <v>106</v>
      </c>
      <c r="S7205" s="15" t="s">
        <v>183</v>
      </c>
      <c r="T7205" s="15" t="s">
        <v>4896</v>
      </c>
      <c r="U7205" s="28">
        <v>1.534998E7</v>
      </c>
      <c r="V7205" s="15">
        <v>5.0</v>
      </c>
      <c r="W7205" s="31">
        <v>0.32</v>
      </c>
      <c r="X7205" s="28">
        <v>-451470.0</v>
      </c>
    </row>
    <row r="7206" ht="15.75" customHeight="1">
      <c r="A7206" s="15">
        <v>9758.0</v>
      </c>
      <c r="B7206" s="15" t="s">
        <v>8840</v>
      </c>
      <c r="C7206" s="18">
        <v>42821.0</v>
      </c>
      <c r="D7206" s="18">
        <v>42823.0</v>
      </c>
      <c r="E7206" s="18">
        <f t="shared" si="1"/>
        <v>42823</v>
      </c>
      <c r="F7206" s="15" t="s">
        <v>114</v>
      </c>
      <c r="G7206" s="15" t="s">
        <v>5300</v>
      </c>
      <c r="H7206" s="15" t="s">
        <v>5301</v>
      </c>
      <c r="I7206" s="15" t="s">
        <v>59</v>
      </c>
      <c r="J7206" s="15" t="s">
        <v>60</v>
      </c>
      <c r="K7206" s="15" t="s">
        <v>31</v>
      </c>
      <c r="L7206" s="15" t="str">
        <f t="array" ref="L7206">_xlfn.XLOOKUP(M7206,reference_province_to_city!$A$2:$A$11,reference_province_to_city!$B$2:$B$11)</f>
        <v>Balikpapan</v>
      </c>
      <c r="M7206" s="15" t="s">
        <v>21</v>
      </c>
      <c r="N7206" s="15">
        <v>76114.0</v>
      </c>
      <c r="O7206" s="15">
        <f t="array" ref="O7206">_xlfn.XLOOKUP(M7206,reference_postal_code!$B$2:$B$11,reference_postal_code!$A$2:$A$11)</f>
        <v>76114</v>
      </c>
      <c r="P7206" s="15" t="s">
        <v>166</v>
      </c>
      <c r="Q7206" s="15" t="s">
        <v>8846</v>
      </c>
      <c r="R7206" s="15" t="s">
        <v>110</v>
      </c>
      <c r="S7206" s="15" t="s">
        <v>111</v>
      </c>
      <c r="T7206" s="15" t="s">
        <v>8847</v>
      </c>
      <c r="U7206" s="28">
        <v>3091500.0</v>
      </c>
      <c r="V7206" s="15">
        <v>5.0</v>
      </c>
      <c r="W7206" s="31">
        <v>0.0</v>
      </c>
      <c r="X7206" s="28">
        <v>834705.0</v>
      </c>
    </row>
    <row r="7207" ht="15.75" customHeight="1">
      <c r="A7207" s="15">
        <v>8486.0</v>
      </c>
      <c r="B7207" s="15" t="s">
        <v>8841</v>
      </c>
      <c r="C7207" s="18">
        <v>42821.0</v>
      </c>
      <c r="D7207" s="18">
        <v>42825.0</v>
      </c>
      <c r="E7207" s="18">
        <f t="shared" si="1"/>
        <v>42825</v>
      </c>
      <c r="F7207" s="15" t="s">
        <v>55</v>
      </c>
      <c r="G7207" s="15" t="s">
        <v>5420</v>
      </c>
      <c r="H7207" s="15" t="s">
        <v>5421</v>
      </c>
      <c r="I7207" s="15" t="s">
        <v>76</v>
      </c>
      <c r="J7207" s="15" t="s">
        <v>60</v>
      </c>
      <c r="K7207" s="15" t="s">
        <v>17</v>
      </c>
      <c r="L7207" s="15" t="str">
        <f t="array" ref="L7207">_xlfn.XLOOKUP(M7207,reference_province_to_city!$A$2:$A$11,reference_province_to_city!$B$2:$B$11)</f>
        <v>Semarang</v>
      </c>
      <c r="M7207" s="15" t="s">
        <v>15</v>
      </c>
      <c r="N7207" s="15">
        <v>50111.0</v>
      </c>
      <c r="O7207" s="15">
        <f t="array" ref="O7207">_xlfn.XLOOKUP(M7207,reference_postal_code!$B$2:$B$11,reference_postal_code!$A$2:$A$11)</f>
        <v>50111</v>
      </c>
      <c r="P7207" s="15" t="s">
        <v>77</v>
      </c>
      <c r="Q7207" s="15" t="s">
        <v>8106</v>
      </c>
      <c r="R7207" s="15" t="s">
        <v>65</v>
      </c>
      <c r="S7207" s="15" t="s">
        <v>66</v>
      </c>
      <c r="T7207" s="15" t="s">
        <v>8107</v>
      </c>
      <c r="U7207" s="28">
        <v>685200.0</v>
      </c>
      <c r="V7207" s="15">
        <v>2.0</v>
      </c>
      <c r="W7207" s="31">
        <v>0.0</v>
      </c>
      <c r="X7207" s="28">
        <v>315192.0</v>
      </c>
    </row>
    <row r="7208" ht="15.75" customHeight="1">
      <c r="A7208" s="15">
        <v>9757.0</v>
      </c>
      <c r="B7208" s="15" t="s">
        <v>8840</v>
      </c>
      <c r="C7208" s="18">
        <v>42821.0</v>
      </c>
      <c r="D7208" s="18">
        <v>42823.0</v>
      </c>
      <c r="E7208" s="18">
        <f t="shared" si="1"/>
        <v>42823</v>
      </c>
      <c r="F7208" s="15" t="s">
        <v>114</v>
      </c>
      <c r="G7208" s="15" t="s">
        <v>5300</v>
      </c>
      <c r="H7208" s="15" t="s">
        <v>5301</v>
      </c>
      <c r="I7208" s="15" t="s">
        <v>59</v>
      </c>
      <c r="J7208" s="15" t="s">
        <v>60</v>
      </c>
      <c r="K7208" s="15" t="s">
        <v>31</v>
      </c>
      <c r="L7208" s="15" t="str">
        <f t="array" ref="L7208">_xlfn.XLOOKUP(M7208,reference_province_to_city!$A$2:$A$11,reference_province_to_city!$B$2:$B$11)</f>
        <v>Balikpapan</v>
      </c>
      <c r="M7208" s="15" t="s">
        <v>21</v>
      </c>
      <c r="N7208" s="15">
        <v>76114.0</v>
      </c>
      <c r="O7208" s="15">
        <f t="array" ref="O7208">_xlfn.XLOOKUP(M7208,reference_postal_code!$B$2:$B$11,reference_postal_code!$A$2:$A$11)</f>
        <v>76114</v>
      </c>
      <c r="P7208" s="15" t="s">
        <v>166</v>
      </c>
      <c r="Q7208" s="15" t="s">
        <v>4078</v>
      </c>
      <c r="R7208" s="15" t="s">
        <v>106</v>
      </c>
      <c r="S7208" s="15" t="s">
        <v>218</v>
      </c>
      <c r="T7208" s="15" t="s">
        <v>4079</v>
      </c>
      <c r="U7208" s="28">
        <v>4381500.0</v>
      </c>
      <c r="V7208" s="15">
        <v>2.0</v>
      </c>
      <c r="W7208" s="31">
        <v>0.0</v>
      </c>
      <c r="X7208" s="28">
        <v>876300.0</v>
      </c>
    </row>
    <row r="7209" ht="15.75" customHeight="1">
      <c r="A7209" s="15">
        <v>9791.0</v>
      </c>
      <c r="B7209" s="15" t="s">
        <v>8845</v>
      </c>
      <c r="C7209" s="18">
        <v>42821.0</v>
      </c>
      <c r="D7209" s="18">
        <v>42826.0</v>
      </c>
      <c r="E7209" s="18">
        <f t="shared" si="1"/>
        <v>42826</v>
      </c>
      <c r="F7209" s="15" t="s">
        <v>55</v>
      </c>
      <c r="G7209" s="15" t="s">
        <v>7024</v>
      </c>
      <c r="H7209" s="15" t="s">
        <v>7025</v>
      </c>
      <c r="I7209" s="15" t="s">
        <v>59</v>
      </c>
      <c r="J7209" s="15" t="s">
        <v>60</v>
      </c>
      <c r="K7209" s="15" t="s">
        <v>10</v>
      </c>
      <c r="L7209" s="15" t="str">
        <f t="array" ref="L7209">_xlfn.XLOOKUP(M7209,reference_province_to_city!$A$2:$A$11,reference_province_to_city!$B$2:$B$11)</f>
        <v>Jakarta</v>
      </c>
      <c r="M7209" s="15" t="s">
        <v>7</v>
      </c>
      <c r="N7209" s="15">
        <v>10110.0</v>
      </c>
      <c r="O7209" s="15">
        <f t="array" ref="O7209">_xlfn.XLOOKUP(M7209,reference_postal_code!$B$2:$B$11,reference_postal_code!$A$2:$A$11)</f>
        <v>10110</v>
      </c>
      <c r="P7209" s="15" t="s">
        <v>117</v>
      </c>
      <c r="Q7209" s="15" t="s">
        <v>4202</v>
      </c>
      <c r="R7209" s="15" t="s">
        <v>106</v>
      </c>
      <c r="S7209" s="15" t="s">
        <v>107</v>
      </c>
      <c r="T7209" s="15" t="s">
        <v>4203</v>
      </c>
      <c r="U7209" s="28">
        <v>3168690.0</v>
      </c>
      <c r="V7209" s="15">
        <v>2.0</v>
      </c>
      <c r="W7209" s="31">
        <v>0.3</v>
      </c>
      <c r="X7209" s="28">
        <v>-995874.0</v>
      </c>
    </row>
    <row r="7210" ht="15.75" customHeight="1">
      <c r="A7210" s="15">
        <v>9790.0</v>
      </c>
      <c r="B7210" s="15" t="s">
        <v>8845</v>
      </c>
      <c r="C7210" s="18">
        <v>42821.0</v>
      </c>
      <c r="D7210" s="18">
        <v>42826.0</v>
      </c>
      <c r="E7210" s="18">
        <f t="shared" si="1"/>
        <v>42826</v>
      </c>
      <c r="F7210" s="15" t="s">
        <v>55</v>
      </c>
      <c r="G7210" s="15" t="s">
        <v>7024</v>
      </c>
      <c r="H7210" s="15" t="s">
        <v>7025</v>
      </c>
      <c r="I7210" s="15" t="s">
        <v>59</v>
      </c>
      <c r="J7210" s="15" t="s">
        <v>60</v>
      </c>
      <c r="K7210" s="15" t="s">
        <v>10</v>
      </c>
      <c r="L7210" s="15" t="str">
        <f t="array" ref="L7210">_xlfn.XLOOKUP(M7210,reference_province_to_city!$A$2:$A$11,reference_province_to_city!$B$2:$B$11)</f>
        <v>Jakarta</v>
      </c>
      <c r="M7210" s="15" t="s">
        <v>7</v>
      </c>
      <c r="N7210" s="15">
        <v>10110.0</v>
      </c>
      <c r="O7210" s="15">
        <f t="array" ref="O7210">_xlfn.XLOOKUP(M7210,reference_postal_code!$B$2:$B$11,reference_postal_code!$A$2:$A$11)</f>
        <v>10110</v>
      </c>
      <c r="P7210" s="15" t="s">
        <v>117</v>
      </c>
      <c r="Q7210" s="15" t="s">
        <v>984</v>
      </c>
      <c r="R7210" s="15" t="s">
        <v>110</v>
      </c>
      <c r="S7210" s="15" t="s">
        <v>149</v>
      </c>
      <c r="T7210" s="15" t="s">
        <v>985</v>
      </c>
      <c r="U7210" s="28">
        <v>599880.0</v>
      </c>
      <c r="V7210" s="15">
        <v>1.0</v>
      </c>
      <c r="W7210" s="31">
        <v>0.2</v>
      </c>
      <c r="X7210" s="28">
        <v>104979.0</v>
      </c>
    </row>
    <row r="7211" ht="15.75" customHeight="1">
      <c r="A7211" s="15">
        <v>5743.0</v>
      </c>
      <c r="B7211" s="15" t="s">
        <v>8848</v>
      </c>
      <c r="C7211" s="18">
        <v>42822.0</v>
      </c>
      <c r="D7211" s="18">
        <v>42825.0</v>
      </c>
      <c r="E7211" s="18">
        <f t="shared" si="1"/>
        <v>42825</v>
      </c>
      <c r="F7211" s="15" t="s">
        <v>125</v>
      </c>
      <c r="G7211" s="15" t="s">
        <v>4113</v>
      </c>
      <c r="H7211" s="15" t="s">
        <v>4114</v>
      </c>
      <c r="I7211" s="15" t="s">
        <v>128</v>
      </c>
      <c r="J7211" s="15" t="s">
        <v>60</v>
      </c>
      <c r="K7211" s="15" t="s">
        <v>33</v>
      </c>
      <c r="L7211" s="15" t="str">
        <f t="array" ref="L7211">_xlfn.XLOOKUP(M7211,reference_province_to_city!$A$2:$A$11,reference_province_to_city!$B$2:$B$11)</f>
        <v>Makassar</v>
      </c>
      <c r="M7211" s="15" t="s">
        <v>25</v>
      </c>
      <c r="N7211" s="15">
        <v>90111.0</v>
      </c>
      <c r="O7211" s="15">
        <f t="array" ref="O7211">_xlfn.XLOOKUP(M7211,reference_postal_code!$B$2:$B$11,reference_postal_code!$A$2:$A$11)</f>
        <v>90111</v>
      </c>
      <c r="P7211" s="15" t="s">
        <v>63</v>
      </c>
      <c r="Q7211" s="15" t="s">
        <v>7939</v>
      </c>
      <c r="R7211" s="15" t="s">
        <v>65</v>
      </c>
      <c r="S7211" s="15" t="s">
        <v>66</v>
      </c>
      <c r="T7211" s="15" t="s">
        <v>7940</v>
      </c>
      <c r="U7211" s="28">
        <v>400800.0</v>
      </c>
      <c r="V7211" s="15">
        <v>4.0</v>
      </c>
      <c r="W7211" s="31">
        <v>0.0</v>
      </c>
      <c r="X7211" s="28">
        <v>192384.0</v>
      </c>
    </row>
    <row r="7212" ht="15.75" customHeight="1">
      <c r="A7212" s="15">
        <v>5745.0</v>
      </c>
      <c r="B7212" s="15" t="s">
        <v>8848</v>
      </c>
      <c r="C7212" s="18">
        <v>42822.0</v>
      </c>
      <c r="D7212" s="18">
        <v>42825.0</v>
      </c>
      <c r="E7212" s="18">
        <f t="shared" si="1"/>
        <v>42825</v>
      </c>
      <c r="F7212" s="15" t="s">
        <v>125</v>
      </c>
      <c r="G7212" s="15" t="s">
        <v>4113</v>
      </c>
      <c r="H7212" s="15" t="s">
        <v>4114</v>
      </c>
      <c r="I7212" s="15" t="s">
        <v>128</v>
      </c>
      <c r="J7212" s="15" t="s">
        <v>60</v>
      </c>
      <c r="K7212" s="15" t="s">
        <v>33</v>
      </c>
      <c r="L7212" s="15" t="str">
        <f t="array" ref="L7212">_xlfn.XLOOKUP(M7212,reference_province_to_city!$A$2:$A$11,reference_province_to_city!$B$2:$B$11)</f>
        <v>Makassar</v>
      </c>
      <c r="M7212" s="15" t="s">
        <v>25</v>
      </c>
      <c r="N7212" s="15">
        <v>90111.0</v>
      </c>
      <c r="O7212" s="15">
        <f t="array" ref="O7212">_xlfn.XLOOKUP(M7212,reference_postal_code!$B$2:$B$11,reference_postal_code!$A$2:$A$11)</f>
        <v>90111</v>
      </c>
      <c r="P7212" s="15" t="s">
        <v>63</v>
      </c>
      <c r="Q7212" s="15" t="s">
        <v>86</v>
      </c>
      <c r="R7212" s="15" t="s">
        <v>65</v>
      </c>
      <c r="S7212" s="15" t="s">
        <v>87</v>
      </c>
      <c r="T7212" s="15" t="s">
        <v>88</v>
      </c>
      <c r="U7212" s="28">
        <v>1.19322E7</v>
      </c>
      <c r="V7212" s="15">
        <v>7.0</v>
      </c>
      <c r="W7212" s="31">
        <v>0.0</v>
      </c>
      <c r="X7212" s="28">
        <v>119322.0</v>
      </c>
    </row>
    <row r="7213" ht="15.75" customHeight="1">
      <c r="A7213" s="15">
        <v>5744.0</v>
      </c>
      <c r="B7213" s="15" t="s">
        <v>8848</v>
      </c>
      <c r="C7213" s="18">
        <v>42822.0</v>
      </c>
      <c r="D7213" s="18">
        <v>42825.0</v>
      </c>
      <c r="E7213" s="18">
        <f t="shared" si="1"/>
        <v>42825</v>
      </c>
      <c r="F7213" s="15" t="s">
        <v>125</v>
      </c>
      <c r="G7213" s="15" t="s">
        <v>4113</v>
      </c>
      <c r="H7213" s="15" t="s">
        <v>4114</v>
      </c>
      <c r="I7213" s="15" t="s">
        <v>128</v>
      </c>
      <c r="J7213" s="15" t="s">
        <v>60</v>
      </c>
      <c r="K7213" s="15" t="s">
        <v>33</v>
      </c>
      <c r="L7213" s="15" t="str">
        <f t="array" ref="L7213">_xlfn.XLOOKUP(M7213,reference_province_to_city!$A$2:$A$11,reference_province_to_city!$B$2:$B$11)</f>
        <v>Makassar</v>
      </c>
      <c r="M7213" s="15" t="s">
        <v>25</v>
      </c>
      <c r="N7213" s="15">
        <v>90111.0</v>
      </c>
      <c r="O7213" s="15">
        <f t="array" ref="O7213">_xlfn.XLOOKUP(M7213,reference_postal_code!$B$2:$B$11,reference_postal_code!$A$2:$A$11)</f>
        <v>90111</v>
      </c>
      <c r="P7213" s="15" t="s">
        <v>63</v>
      </c>
      <c r="Q7213" s="15" t="s">
        <v>5065</v>
      </c>
      <c r="R7213" s="15" t="s">
        <v>65</v>
      </c>
      <c r="S7213" s="15" t="s">
        <v>66</v>
      </c>
      <c r="T7213" s="15" t="s">
        <v>5066</v>
      </c>
      <c r="U7213" s="28">
        <v>300600.0</v>
      </c>
      <c r="V7213" s="15">
        <v>3.0</v>
      </c>
      <c r="W7213" s="31">
        <v>0.0</v>
      </c>
      <c r="X7213" s="28">
        <v>144288.0</v>
      </c>
    </row>
    <row r="7214" ht="15.75" customHeight="1">
      <c r="A7214" s="15">
        <v>5742.0</v>
      </c>
      <c r="B7214" s="15" t="s">
        <v>8848</v>
      </c>
      <c r="C7214" s="18">
        <v>42822.0</v>
      </c>
      <c r="D7214" s="18">
        <v>42825.0</v>
      </c>
      <c r="E7214" s="18">
        <f t="shared" si="1"/>
        <v>42825</v>
      </c>
      <c r="F7214" s="15" t="s">
        <v>125</v>
      </c>
      <c r="G7214" s="15" t="s">
        <v>4113</v>
      </c>
      <c r="H7214" s="15" t="s">
        <v>4114</v>
      </c>
      <c r="I7214" s="15" t="s">
        <v>128</v>
      </c>
      <c r="J7214" s="15" t="s">
        <v>60</v>
      </c>
      <c r="K7214" s="15" t="s">
        <v>33</v>
      </c>
      <c r="L7214" s="15" t="str">
        <f t="array" ref="L7214">_xlfn.XLOOKUP(M7214,reference_province_to_city!$A$2:$A$11,reference_province_to_city!$B$2:$B$11)</f>
        <v>Makassar</v>
      </c>
      <c r="M7214" s="15" t="s">
        <v>25</v>
      </c>
      <c r="N7214" s="15">
        <v>90111.0</v>
      </c>
      <c r="O7214" s="15">
        <f t="array" ref="O7214">_xlfn.XLOOKUP(M7214,reference_postal_code!$B$2:$B$11,reference_postal_code!$A$2:$A$11)</f>
        <v>90111</v>
      </c>
      <c r="P7214" s="15" t="s">
        <v>63</v>
      </c>
      <c r="Q7214" s="15" t="s">
        <v>2930</v>
      </c>
      <c r="R7214" s="15" t="s">
        <v>110</v>
      </c>
      <c r="S7214" s="15" t="s">
        <v>668</v>
      </c>
      <c r="T7214" s="15" t="s">
        <v>2931</v>
      </c>
      <c r="U7214" s="28">
        <v>7990800.0</v>
      </c>
      <c r="V7214" s="15">
        <v>2.0</v>
      </c>
      <c r="W7214" s="31">
        <v>0.2</v>
      </c>
      <c r="X7214" s="28">
        <v>799080.0</v>
      </c>
    </row>
    <row r="7215" ht="15.75" customHeight="1">
      <c r="A7215" s="15">
        <v>1880.0</v>
      </c>
      <c r="B7215" s="15" t="s">
        <v>8849</v>
      </c>
      <c r="C7215" s="18">
        <v>42822.0</v>
      </c>
      <c r="D7215" s="18">
        <v>42827.0</v>
      </c>
      <c r="E7215" s="18">
        <f t="shared" si="1"/>
        <v>42827</v>
      </c>
      <c r="F7215" s="15" t="s">
        <v>55</v>
      </c>
      <c r="G7215" s="15" t="s">
        <v>400</v>
      </c>
      <c r="H7215" s="15" t="s">
        <v>401</v>
      </c>
      <c r="I7215" s="15" t="s">
        <v>128</v>
      </c>
      <c r="J7215" s="15" t="s">
        <v>60</v>
      </c>
      <c r="K7215" s="15" t="s">
        <v>17</v>
      </c>
      <c r="L7215" s="15" t="str">
        <f t="array" ref="L7215">_xlfn.XLOOKUP(M7215,reference_province_to_city!$A$2:$A$11,reference_province_to_city!$B$2:$B$11)</f>
        <v>Semarang</v>
      </c>
      <c r="M7215" s="15" t="s">
        <v>15</v>
      </c>
      <c r="O7215" s="15">
        <f t="array" ref="O7215">_xlfn.XLOOKUP(M7215,reference_postal_code!$B$2:$B$11,reference_postal_code!$A$2:$A$11)</f>
        <v>50111</v>
      </c>
      <c r="P7215" s="15" t="s">
        <v>77</v>
      </c>
      <c r="Q7215" s="15" t="s">
        <v>4519</v>
      </c>
      <c r="R7215" s="15" t="s">
        <v>65</v>
      </c>
      <c r="S7215" s="15" t="s">
        <v>83</v>
      </c>
      <c r="T7215" s="15" t="s">
        <v>4520</v>
      </c>
      <c r="U7215" s="28">
        <v>1031130.0</v>
      </c>
      <c r="V7215" s="15">
        <v>9.0</v>
      </c>
      <c r="W7215" s="31">
        <v>0.7</v>
      </c>
      <c r="X7215" s="28">
        <v>-721791.0</v>
      </c>
    </row>
    <row r="7216" ht="15.75" customHeight="1">
      <c r="A7216" s="15">
        <v>5741.0</v>
      </c>
      <c r="B7216" s="15" t="s">
        <v>8848</v>
      </c>
      <c r="C7216" s="18">
        <v>42822.0</v>
      </c>
      <c r="D7216" s="18">
        <v>42825.0</v>
      </c>
      <c r="E7216" s="18">
        <f t="shared" si="1"/>
        <v>42825</v>
      </c>
      <c r="F7216" s="15" t="s">
        <v>125</v>
      </c>
      <c r="G7216" s="15" t="s">
        <v>4113</v>
      </c>
      <c r="H7216" s="15" t="s">
        <v>4114</v>
      </c>
      <c r="I7216" s="15" t="s">
        <v>128</v>
      </c>
      <c r="J7216" s="15" t="s">
        <v>60</v>
      </c>
      <c r="K7216" s="15" t="s">
        <v>33</v>
      </c>
      <c r="L7216" s="15" t="str">
        <f t="array" ref="L7216">_xlfn.XLOOKUP(M7216,reference_province_to_city!$A$2:$A$11,reference_province_to_city!$B$2:$B$11)</f>
        <v>Makassar</v>
      </c>
      <c r="M7216" s="15" t="s">
        <v>25</v>
      </c>
      <c r="N7216" s="15">
        <v>90111.0</v>
      </c>
      <c r="O7216" s="15">
        <f t="array" ref="O7216">_xlfn.XLOOKUP(M7216,reference_postal_code!$B$2:$B$11,reference_postal_code!$A$2:$A$11)</f>
        <v>90111</v>
      </c>
      <c r="P7216" s="15" t="s">
        <v>63</v>
      </c>
      <c r="Q7216" s="15" t="s">
        <v>214</v>
      </c>
      <c r="R7216" s="15" t="s">
        <v>106</v>
      </c>
      <c r="S7216" s="15" t="s">
        <v>139</v>
      </c>
      <c r="T7216" s="15" t="s">
        <v>215</v>
      </c>
      <c r="U7216" s="28">
        <v>397200.0</v>
      </c>
      <c r="V7216" s="15">
        <v>1.0</v>
      </c>
      <c r="W7216" s="31">
        <v>0.0</v>
      </c>
      <c r="X7216" s="28">
        <v>150936.0</v>
      </c>
    </row>
    <row r="7217" ht="15.75" customHeight="1">
      <c r="A7217" s="15">
        <v>5740.0</v>
      </c>
      <c r="B7217" s="15" t="s">
        <v>8848</v>
      </c>
      <c r="C7217" s="18">
        <v>42822.0</v>
      </c>
      <c r="D7217" s="18">
        <v>42825.0</v>
      </c>
      <c r="E7217" s="18">
        <f t="shared" si="1"/>
        <v>42825</v>
      </c>
      <c r="F7217" s="15" t="s">
        <v>125</v>
      </c>
      <c r="G7217" s="15" t="s">
        <v>4113</v>
      </c>
      <c r="H7217" s="15" t="s">
        <v>4114</v>
      </c>
      <c r="I7217" s="15" t="s">
        <v>128</v>
      </c>
      <c r="J7217" s="15" t="s">
        <v>60</v>
      </c>
      <c r="K7217" s="15" t="s">
        <v>33</v>
      </c>
      <c r="L7217" s="15" t="str">
        <f t="array" ref="L7217">_xlfn.XLOOKUP(M7217,reference_province_to_city!$A$2:$A$11,reference_province_to_city!$B$2:$B$11)</f>
        <v>Makassar</v>
      </c>
      <c r="M7217" s="15" t="s">
        <v>25</v>
      </c>
      <c r="N7217" s="15">
        <v>90111.0</v>
      </c>
      <c r="O7217" s="15">
        <f t="array" ref="O7217">_xlfn.XLOOKUP(M7217,reference_postal_code!$B$2:$B$11,reference_postal_code!$A$2:$A$11)</f>
        <v>90111</v>
      </c>
      <c r="P7217" s="15" t="s">
        <v>63</v>
      </c>
      <c r="Q7217" s="15" t="s">
        <v>7497</v>
      </c>
      <c r="R7217" s="15" t="s">
        <v>65</v>
      </c>
      <c r="S7217" s="15" t="s">
        <v>66</v>
      </c>
      <c r="T7217" s="15" t="s">
        <v>7498</v>
      </c>
      <c r="U7217" s="28">
        <v>194400.0</v>
      </c>
      <c r="V7217" s="15">
        <v>2.0</v>
      </c>
      <c r="W7217" s="31">
        <v>0.0</v>
      </c>
      <c r="X7217" s="28">
        <v>95256.0</v>
      </c>
    </row>
    <row r="7218" ht="15.75" customHeight="1">
      <c r="A7218" s="15">
        <v>5746.0</v>
      </c>
      <c r="B7218" s="15" t="s">
        <v>8848</v>
      </c>
      <c r="C7218" s="18">
        <v>42822.0</v>
      </c>
      <c r="D7218" s="18">
        <v>42825.0</v>
      </c>
      <c r="E7218" s="18">
        <f t="shared" si="1"/>
        <v>42825</v>
      </c>
      <c r="F7218" s="15" t="s">
        <v>125</v>
      </c>
      <c r="G7218" s="15" t="s">
        <v>4113</v>
      </c>
      <c r="H7218" s="15" t="s">
        <v>4114</v>
      </c>
      <c r="I7218" s="15" t="s">
        <v>128</v>
      </c>
      <c r="J7218" s="15" t="s">
        <v>60</v>
      </c>
      <c r="K7218" s="15" t="s">
        <v>33</v>
      </c>
      <c r="L7218" s="15" t="str">
        <f t="array" ref="L7218">_xlfn.XLOOKUP(M7218,reference_province_to_city!$A$2:$A$11,reference_province_to_city!$B$2:$B$11)</f>
        <v>Makassar</v>
      </c>
      <c r="M7218" s="15" t="s">
        <v>25</v>
      </c>
      <c r="N7218" s="15">
        <v>90111.0</v>
      </c>
      <c r="O7218" s="15">
        <f t="array" ref="O7218">_xlfn.XLOOKUP(M7218,reference_postal_code!$B$2:$B$11,reference_postal_code!$A$2:$A$11)</f>
        <v>90111</v>
      </c>
      <c r="P7218" s="15" t="s">
        <v>63</v>
      </c>
      <c r="Q7218" s="15" t="s">
        <v>4468</v>
      </c>
      <c r="R7218" s="15" t="s">
        <v>106</v>
      </c>
      <c r="S7218" s="15" t="s">
        <v>139</v>
      </c>
      <c r="T7218" s="15" t="s">
        <v>4469</v>
      </c>
      <c r="U7218" s="28">
        <v>323400.0</v>
      </c>
      <c r="V7218" s="15">
        <v>7.0</v>
      </c>
      <c r="W7218" s="31">
        <v>0.0</v>
      </c>
      <c r="X7218" s="28">
        <v>103488.0</v>
      </c>
    </row>
    <row r="7219" ht="15.75" customHeight="1">
      <c r="A7219" s="15">
        <v>5720.0</v>
      </c>
      <c r="B7219" s="15" t="s">
        <v>8850</v>
      </c>
      <c r="C7219" s="18">
        <v>42823.0</v>
      </c>
      <c r="D7219" s="18">
        <v>42827.0</v>
      </c>
      <c r="E7219" s="18">
        <f t="shared" si="1"/>
        <v>42827</v>
      </c>
      <c r="F7219" s="15" t="s">
        <v>114</v>
      </c>
      <c r="G7219" s="15" t="s">
        <v>2320</v>
      </c>
      <c r="H7219" s="15" t="s">
        <v>2321</v>
      </c>
      <c r="I7219" s="15" t="s">
        <v>59</v>
      </c>
      <c r="J7219" s="15" t="s">
        <v>60</v>
      </c>
      <c r="K7219" s="15" t="s">
        <v>22</v>
      </c>
      <c r="L7219" s="15" t="str">
        <f t="array" ref="L7219">_xlfn.XLOOKUP(M7219,reference_province_to_city!$A$2:$A$11,reference_province_to_city!$B$2:$B$11)</f>
        <v>Surabaya</v>
      </c>
      <c r="M7219" s="15" t="s">
        <v>20</v>
      </c>
      <c r="N7219" s="15">
        <v>60231.0</v>
      </c>
      <c r="O7219" s="15">
        <f t="array" ref="O7219">_xlfn.XLOOKUP(M7219,reference_postal_code!$B$2:$B$11,reference_postal_code!$A$2:$A$11)</f>
        <v>60231</v>
      </c>
      <c r="P7219" s="15" t="s">
        <v>166</v>
      </c>
      <c r="Q7219" s="15" t="s">
        <v>1076</v>
      </c>
      <c r="R7219" s="15" t="s">
        <v>65</v>
      </c>
      <c r="S7219" s="15" t="s">
        <v>87</v>
      </c>
      <c r="T7219" s="15" t="s">
        <v>1077</v>
      </c>
      <c r="U7219" s="28">
        <v>1221000.0</v>
      </c>
      <c r="V7219" s="15">
        <v>5.0</v>
      </c>
      <c r="W7219" s="31">
        <v>0.0</v>
      </c>
      <c r="X7219" s="28">
        <v>317460.0</v>
      </c>
    </row>
    <row r="7220" ht="15.75" customHeight="1">
      <c r="A7220" s="15">
        <v>8665.0</v>
      </c>
      <c r="B7220" s="15" t="s">
        <v>8851</v>
      </c>
      <c r="C7220" s="18">
        <v>42824.0</v>
      </c>
      <c r="D7220" s="18"/>
      <c r="E7220" s="18">
        <f t="shared" si="1"/>
        <v>42827</v>
      </c>
      <c r="F7220" s="15" t="s">
        <v>114</v>
      </c>
      <c r="G7220" s="15" t="s">
        <v>4018</v>
      </c>
      <c r="H7220" s="15" t="s">
        <v>4019</v>
      </c>
      <c r="I7220" s="15" t="s">
        <v>59</v>
      </c>
      <c r="J7220" s="15" t="s">
        <v>60</v>
      </c>
      <c r="K7220" s="15" t="s">
        <v>29</v>
      </c>
      <c r="L7220" s="15" t="str">
        <f t="array" ref="L7220">_xlfn.XLOOKUP(M7220,reference_province_to_city!$A$2:$A$11,reference_province_to_city!$B$2:$B$11)</f>
        <v>Palembang</v>
      </c>
      <c r="M7220" s="15" t="s">
        <v>13</v>
      </c>
      <c r="N7220" s="15">
        <v>30111.0</v>
      </c>
      <c r="O7220" s="15">
        <f t="array" ref="O7220">_xlfn.XLOOKUP(M7220,reference_postal_code!$B$2:$B$11,reference_postal_code!$A$2:$A$11)</f>
        <v>30111</v>
      </c>
      <c r="P7220" s="15" t="s">
        <v>77</v>
      </c>
      <c r="Q7220" s="15" t="s">
        <v>5182</v>
      </c>
      <c r="R7220" s="15" t="s">
        <v>106</v>
      </c>
      <c r="S7220" s="15" t="s">
        <v>139</v>
      </c>
      <c r="T7220" s="15" t="s">
        <v>5183</v>
      </c>
      <c r="U7220" s="28">
        <v>1413000.0</v>
      </c>
      <c r="V7220" s="15">
        <v>5.0</v>
      </c>
      <c r="W7220" s="31">
        <v>0.0</v>
      </c>
      <c r="X7220" s="28">
        <v>593460.0</v>
      </c>
    </row>
    <row r="7221" ht="15.75" customHeight="1">
      <c r="A7221" s="15">
        <v>4543.0</v>
      </c>
      <c r="B7221" s="15" t="s">
        <v>8852</v>
      </c>
      <c r="C7221" s="18">
        <v>42824.0</v>
      </c>
      <c r="D7221" s="18">
        <v>42825.0</v>
      </c>
      <c r="E7221" s="18">
        <f t="shared" si="1"/>
        <v>42825</v>
      </c>
      <c r="F7221" s="15" t="s">
        <v>125</v>
      </c>
      <c r="G7221" s="15" t="s">
        <v>8853</v>
      </c>
      <c r="H7221" s="15" t="s">
        <v>8854</v>
      </c>
      <c r="I7221" s="15" t="s">
        <v>59</v>
      </c>
      <c r="J7221" s="15" t="s">
        <v>60</v>
      </c>
      <c r="K7221" s="15" t="s">
        <v>17</v>
      </c>
      <c r="L7221" s="15" t="str">
        <f t="array" ref="L7221">_xlfn.XLOOKUP(M7221,reference_province_to_city!$A$2:$A$11,reference_province_to_city!$B$2:$B$11)</f>
        <v>Semarang</v>
      </c>
      <c r="M7221" s="15" t="s">
        <v>15</v>
      </c>
      <c r="N7221" s="15">
        <v>50111.0</v>
      </c>
      <c r="O7221" s="15">
        <f t="array" ref="O7221">_xlfn.XLOOKUP(M7221,reference_postal_code!$B$2:$B$11,reference_postal_code!$A$2:$A$11)</f>
        <v>50111</v>
      </c>
      <c r="P7221" s="15" t="s">
        <v>77</v>
      </c>
      <c r="Q7221" s="15" t="s">
        <v>8855</v>
      </c>
      <c r="R7221" s="15" t="s">
        <v>65</v>
      </c>
      <c r="S7221" s="15" t="s">
        <v>173</v>
      </c>
      <c r="T7221" s="15" t="s">
        <v>8856</v>
      </c>
      <c r="U7221" s="28">
        <v>4887900.0</v>
      </c>
      <c r="V7221" s="15">
        <v>2.0</v>
      </c>
      <c r="W7221" s="31">
        <v>0.0</v>
      </c>
      <c r="X7221" s="28">
        <v>2248434.0</v>
      </c>
    </row>
    <row r="7222" ht="15.75" customHeight="1">
      <c r="A7222" s="15">
        <v>7503.0</v>
      </c>
      <c r="B7222" s="15" t="s">
        <v>8857</v>
      </c>
      <c r="C7222" s="18">
        <v>42824.0</v>
      </c>
      <c r="D7222" s="18">
        <v>42824.0</v>
      </c>
      <c r="E7222" s="18">
        <f t="shared" si="1"/>
        <v>42824</v>
      </c>
      <c r="F7222" s="15" t="s">
        <v>466</v>
      </c>
      <c r="G7222" s="15" t="s">
        <v>287</v>
      </c>
      <c r="H7222" s="15" t="s">
        <v>288</v>
      </c>
      <c r="I7222" s="15" t="s">
        <v>59</v>
      </c>
      <c r="J7222" s="15" t="s">
        <v>60</v>
      </c>
      <c r="K7222" s="15" t="s">
        <v>28</v>
      </c>
      <c r="L7222" s="15" t="str">
        <f t="array" ref="L7222">_xlfn.XLOOKUP(M7222,reference_province_to_city!$A$2:$A$11,reference_province_to_city!$B$2:$B$11)</f>
        <v>Medan</v>
      </c>
      <c r="M7222" s="15" t="s">
        <v>11</v>
      </c>
      <c r="N7222" s="15">
        <v>20111.0</v>
      </c>
      <c r="O7222" s="15">
        <f t="array" ref="O7222">_xlfn.XLOOKUP(M7222,reference_postal_code!$B$2:$B$11,reference_postal_code!$A$2:$A$11)</f>
        <v>20111</v>
      </c>
      <c r="P7222" s="15" t="s">
        <v>77</v>
      </c>
      <c r="Q7222" s="15" t="s">
        <v>5960</v>
      </c>
      <c r="R7222" s="15" t="s">
        <v>65</v>
      </c>
      <c r="S7222" s="15" t="s">
        <v>93</v>
      </c>
      <c r="T7222" s="15" t="s">
        <v>5961</v>
      </c>
      <c r="U7222" s="28">
        <v>91200.0</v>
      </c>
      <c r="V7222" s="15">
        <v>2.0</v>
      </c>
      <c r="W7222" s="31">
        <v>0.0</v>
      </c>
      <c r="X7222" s="28">
        <v>31008.0</v>
      </c>
    </row>
    <row r="7223" ht="15.75" customHeight="1">
      <c r="A7223" s="15">
        <v>5873.0</v>
      </c>
      <c r="B7223" s="15" t="s">
        <v>8858</v>
      </c>
      <c r="C7223" s="18">
        <v>42824.0</v>
      </c>
      <c r="D7223" s="18">
        <v>42828.0</v>
      </c>
      <c r="E7223" s="18">
        <f t="shared" si="1"/>
        <v>42828</v>
      </c>
      <c r="F7223" s="15" t="s">
        <v>55</v>
      </c>
      <c r="G7223" s="15" t="s">
        <v>97</v>
      </c>
      <c r="H7223" s="15" t="s">
        <v>98</v>
      </c>
      <c r="I7223" s="15" t="s">
        <v>76</v>
      </c>
      <c r="J7223" s="15" t="s">
        <v>60</v>
      </c>
      <c r="K7223" s="15" t="s">
        <v>26</v>
      </c>
      <c r="L7223" s="15" t="str">
        <f t="array" ref="L7223">_xlfn.XLOOKUP(M7223,reference_province_to_city!$A$2:$A$11,reference_province_to_city!$B$2:$B$11)</f>
        <v>Denpasar</v>
      </c>
      <c r="M7223" s="15" t="s">
        <v>24</v>
      </c>
      <c r="N7223" s="15">
        <v>80231.0</v>
      </c>
      <c r="O7223" s="15">
        <f t="array" ref="O7223">_xlfn.XLOOKUP(M7223,reference_postal_code!$B$2:$B$11,reference_postal_code!$A$2:$A$11)</f>
        <v>80231</v>
      </c>
      <c r="P7223" s="15" t="s">
        <v>63</v>
      </c>
      <c r="Q7223" s="15" t="s">
        <v>6392</v>
      </c>
      <c r="R7223" s="15" t="s">
        <v>65</v>
      </c>
      <c r="S7223" s="15" t="s">
        <v>87</v>
      </c>
      <c r="T7223" s="15" t="s">
        <v>6393</v>
      </c>
      <c r="U7223" s="28">
        <v>896400.0</v>
      </c>
      <c r="V7223" s="15">
        <v>1.0</v>
      </c>
      <c r="W7223" s="31">
        <v>0.0</v>
      </c>
      <c r="X7223" s="28">
        <v>250992.0</v>
      </c>
    </row>
    <row r="7224" ht="15.75" customHeight="1">
      <c r="A7224" s="15">
        <v>4689.0</v>
      </c>
      <c r="B7224" s="15" t="s">
        <v>8859</v>
      </c>
      <c r="C7224" s="18">
        <v>42824.0</v>
      </c>
      <c r="D7224" s="18">
        <v>42828.0</v>
      </c>
      <c r="E7224" s="18">
        <f t="shared" si="1"/>
        <v>42828</v>
      </c>
      <c r="F7224" s="15" t="s">
        <v>55</v>
      </c>
      <c r="G7224" s="15" t="s">
        <v>5459</v>
      </c>
      <c r="H7224" s="15" t="s">
        <v>5460</v>
      </c>
      <c r="I7224" s="15" t="s">
        <v>59</v>
      </c>
      <c r="J7224" s="15" t="s">
        <v>60</v>
      </c>
      <c r="K7224" s="15" t="s">
        <v>29</v>
      </c>
      <c r="L7224" s="15" t="str">
        <f t="array" ref="L7224">_xlfn.XLOOKUP(M7224,reference_province_to_city!$A$2:$A$11,reference_province_to_city!$B$2:$B$11)</f>
        <v>Palembang</v>
      </c>
      <c r="M7224" s="15" t="s">
        <v>13</v>
      </c>
      <c r="N7224" s="15">
        <v>30111.0</v>
      </c>
      <c r="O7224" s="15">
        <f t="array" ref="O7224">_xlfn.XLOOKUP(M7224,reference_postal_code!$B$2:$B$11,reference_postal_code!$A$2:$A$11)</f>
        <v>30111</v>
      </c>
      <c r="P7224" s="15" t="s">
        <v>77</v>
      </c>
      <c r="Q7224" s="15" t="s">
        <v>1328</v>
      </c>
      <c r="R7224" s="15" t="s">
        <v>65</v>
      </c>
      <c r="S7224" s="15" t="s">
        <v>83</v>
      </c>
      <c r="T7224" s="15" t="s">
        <v>1329</v>
      </c>
      <c r="U7224" s="28">
        <v>85725.0</v>
      </c>
      <c r="V7224" s="15">
        <v>5.0</v>
      </c>
      <c r="W7224" s="31">
        <v>0.7</v>
      </c>
      <c r="X7224" s="28">
        <v>-71438.0</v>
      </c>
    </row>
    <row r="7225" ht="15.75" customHeight="1">
      <c r="A7225" s="15">
        <v>7504.0</v>
      </c>
      <c r="B7225" s="15" t="s">
        <v>8857</v>
      </c>
      <c r="C7225" s="18">
        <v>42824.0</v>
      </c>
      <c r="D7225" s="18">
        <v>42824.0</v>
      </c>
      <c r="E7225" s="18">
        <f t="shared" si="1"/>
        <v>42824</v>
      </c>
      <c r="F7225" s="15" t="s">
        <v>466</v>
      </c>
      <c r="G7225" s="15" t="s">
        <v>287</v>
      </c>
      <c r="H7225" s="15" t="s">
        <v>288</v>
      </c>
      <c r="I7225" s="15" t="s">
        <v>59</v>
      </c>
      <c r="J7225" s="15" t="s">
        <v>60</v>
      </c>
      <c r="K7225" s="15" t="s">
        <v>28</v>
      </c>
      <c r="L7225" s="15" t="str">
        <f t="array" ref="L7225">_xlfn.XLOOKUP(M7225,reference_province_to_city!$A$2:$A$11,reference_province_to_city!$B$2:$B$11)</f>
        <v>Medan</v>
      </c>
      <c r="M7225" s="15" t="s">
        <v>11</v>
      </c>
      <c r="N7225" s="15">
        <v>20111.0</v>
      </c>
      <c r="O7225" s="15">
        <f t="array" ref="O7225">_xlfn.XLOOKUP(M7225,reference_postal_code!$B$2:$B$11,reference_postal_code!$A$2:$A$11)</f>
        <v>20111</v>
      </c>
      <c r="P7225" s="15" t="s">
        <v>77</v>
      </c>
      <c r="Q7225" s="15" t="s">
        <v>7892</v>
      </c>
      <c r="R7225" s="15" t="s">
        <v>110</v>
      </c>
      <c r="S7225" s="15" t="s">
        <v>111</v>
      </c>
      <c r="T7225" s="15" t="s">
        <v>7893</v>
      </c>
      <c r="U7225" s="28">
        <v>2471880.0</v>
      </c>
      <c r="V7225" s="15">
        <v>1.0</v>
      </c>
      <c r="W7225" s="31">
        <v>0.2</v>
      </c>
      <c r="X7225" s="28">
        <v>278086.0</v>
      </c>
    </row>
    <row r="7226" ht="15.75" customHeight="1">
      <c r="A7226" s="15">
        <v>3090.0</v>
      </c>
      <c r="B7226" s="15" t="s">
        <v>8860</v>
      </c>
      <c r="C7226" s="18">
        <v>42825.0</v>
      </c>
      <c r="D7226" s="18">
        <v>42827.0</v>
      </c>
      <c r="E7226" s="18">
        <f t="shared" si="1"/>
        <v>42827</v>
      </c>
      <c r="F7226" s="15" t="s">
        <v>114</v>
      </c>
      <c r="G7226" s="15" t="s">
        <v>3680</v>
      </c>
      <c r="H7226" s="15" t="s">
        <v>3681</v>
      </c>
      <c r="I7226" s="15" t="s">
        <v>76</v>
      </c>
      <c r="J7226" s="15" t="s">
        <v>60</v>
      </c>
      <c r="K7226" s="15" t="s">
        <v>17</v>
      </c>
      <c r="L7226" s="15" t="str">
        <f t="array" ref="L7226">_xlfn.XLOOKUP(M7226,reference_province_to_city!$A$2:$A$11,reference_province_to_city!$B$2:$B$11)</f>
        <v>Semarang</v>
      </c>
      <c r="M7226" s="15" t="s">
        <v>15</v>
      </c>
      <c r="N7226" s="15">
        <v>50111.0</v>
      </c>
      <c r="O7226" s="15">
        <f t="array" ref="O7226">_xlfn.XLOOKUP(M7226,reference_postal_code!$B$2:$B$11,reference_postal_code!$A$2:$A$11)</f>
        <v>50111</v>
      </c>
      <c r="P7226" s="15" t="s">
        <v>77</v>
      </c>
      <c r="Q7226" s="15" t="s">
        <v>3133</v>
      </c>
      <c r="R7226" s="15" t="s">
        <v>110</v>
      </c>
      <c r="S7226" s="15" t="s">
        <v>111</v>
      </c>
      <c r="T7226" s="15" t="s">
        <v>3134</v>
      </c>
      <c r="U7226" s="28">
        <v>1.007895E7</v>
      </c>
      <c r="V7226" s="15">
        <v>7.0</v>
      </c>
      <c r="W7226" s="31">
        <v>0.0</v>
      </c>
      <c r="X7226" s="28">
        <v>2822106.0</v>
      </c>
    </row>
    <row r="7227" ht="15.75" customHeight="1">
      <c r="A7227" s="15">
        <v>3089.0</v>
      </c>
      <c r="B7227" s="15" t="s">
        <v>8860</v>
      </c>
      <c r="C7227" s="18">
        <v>42825.0</v>
      </c>
      <c r="D7227" s="18">
        <v>42827.0</v>
      </c>
      <c r="E7227" s="18">
        <f t="shared" si="1"/>
        <v>42827</v>
      </c>
      <c r="F7227" s="15" t="s">
        <v>114</v>
      </c>
      <c r="G7227" s="15" t="s">
        <v>3680</v>
      </c>
      <c r="H7227" s="15" t="s">
        <v>3681</v>
      </c>
      <c r="I7227" s="15" t="s">
        <v>76</v>
      </c>
      <c r="J7227" s="15" t="s">
        <v>60</v>
      </c>
      <c r="K7227" s="15" t="s">
        <v>17</v>
      </c>
      <c r="L7227" s="15" t="str">
        <f t="array" ref="L7227">_xlfn.XLOOKUP(M7227,reference_province_to_city!$A$2:$A$11,reference_province_to_city!$B$2:$B$11)</f>
        <v>Semarang</v>
      </c>
      <c r="M7227" s="15" t="s">
        <v>15</v>
      </c>
      <c r="N7227" s="15">
        <v>50111.0</v>
      </c>
      <c r="O7227" s="15">
        <f t="array" ref="O7227">_xlfn.XLOOKUP(M7227,reference_postal_code!$B$2:$B$11,reference_postal_code!$A$2:$A$11)</f>
        <v>50111</v>
      </c>
      <c r="P7227" s="15" t="s">
        <v>77</v>
      </c>
      <c r="Q7227" s="15" t="s">
        <v>2159</v>
      </c>
      <c r="R7227" s="15" t="s">
        <v>106</v>
      </c>
      <c r="S7227" s="15" t="s">
        <v>139</v>
      </c>
      <c r="T7227" s="15" t="s">
        <v>2160</v>
      </c>
      <c r="U7227" s="28">
        <v>915000.0</v>
      </c>
      <c r="V7227" s="15">
        <v>5.0</v>
      </c>
      <c r="W7227" s="31">
        <v>0.0</v>
      </c>
      <c r="X7227" s="28">
        <v>384300.0</v>
      </c>
    </row>
    <row r="7228" ht="15.75" customHeight="1">
      <c r="A7228" s="15">
        <v>3243.0</v>
      </c>
      <c r="B7228" s="15" t="s">
        <v>8861</v>
      </c>
      <c r="C7228" s="18">
        <v>42825.0</v>
      </c>
      <c r="D7228" s="18">
        <v>42830.0</v>
      </c>
      <c r="E7228" s="18">
        <f t="shared" si="1"/>
        <v>42830</v>
      </c>
      <c r="F7228" s="15" t="s">
        <v>114</v>
      </c>
      <c r="G7228" s="15" t="s">
        <v>6307</v>
      </c>
      <c r="H7228" s="15" t="s">
        <v>6308</v>
      </c>
      <c r="I7228" s="15" t="s">
        <v>59</v>
      </c>
      <c r="J7228" s="15" t="s">
        <v>60</v>
      </c>
      <c r="K7228" s="15" t="s">
        <v>28</v>
      </c>
      <c r="L7228" s="15" t="str">
        <f t="array" ref="L7228">_xlfn.XLOOKUP(M7228,reference_province_to_city!$A$2:$A$11,reference_province_to_city!$B$2:$B$11)</f>
        <v>Medan</v>
      </c>
      <c r="M7228" s="15" t="s">
        <v>11</v>
      </c>
      <c r="N7228" s="15">
        <v>20111.0</v>
      </c>
      <c r="O7228" s="15">
        <f t="array" ref="O7228">_xlfn.XLOOKUP(M7228,reference_postal_code!$B$2:$B$11,reference_postal_code!$A$2:$A$11)</f>
        <v>20111</v>
      </c>
      <c r="P7228" s="15" t="s">
        <v>77</v>
      </c>
      <c r="Q7228" s="15" t="s">
        <v>2772</v>
      </c>
      <c r="R7228" s="15" t="s">
        <v>65</v>
      </c>
      <c r="S7228" s="15" t="s">
        <v>83</v>
      </c>
      <c r="T7228" s="15" t="s">
        <v>2773</v>
      </c>
      <c r="U7228" s="28">
        <v>202020.0</v>
      </c>
      <c r="V7228" s="15">
        <v>13.0</v>
      </c>
      <c r="W7228" s="31">
        <v>0.8</v>
      </c>
      <c r="X7228" s="28">
        <v>-343434.0</v>
      </c>
    </row>
    <row r="7229" ht="15.75" customHeight="1">
      <c r="A7229" s="15">
        <v>5564.0</v>
      </c>
      <c r="B7229" s="15" t="s">
        <v>8862</v>
      </c>
      <c r="C7229" s="18">
        <v>42825.0</v>
      </c>
      <c r="D7229" s="18">
        <v>42827.0</v>
      </c>
      <c r="E7229" s="18">
        <f t="shared" si="1"/>
        <v>42827</v>
      </c>
      <c r="F7229" s="15" t="s">
        <v>114</v>
      </c>
      <c r="G7229" s="15" t="s">
        <v>3575</v>
      </c>
      <c r="H7229" s="15" t="s">
        <v>3576</v>
      </c>
      <c r="I7229" s="15" t="s">
        <v>128</v>
      </c>
      <c r="J7229" s="15" t="s">
        <v>60</v>
      </c>
      <c r="K7229" s="15" t="s">
        <v>14</v>
      </c>
      <c r="L7229" s="15" t="str">
        <f t="array" ref="L7229">_xlfn.XLOOKUP(M7229,reference_province_to_city!$A$2:$A$11,reference_province_to_city!$B$2:$B$11)</f>
        <v>Bandung</v>
      </c>
      <c r="M7229" s="15" t="s">
        <v>12</v>
      </c>
      <c r="N7229" s="15">
        <v>40111.0</v>
      </c>
      <c r="O7229" s="15">
        <f t="array" ref="O7229">_xlfn.XLOOKUP(M7229,reference_postal_code!$B$2:$B$11,reference_postal_code!$A$2:$A$11)</f>
        <v>40111</v>
      </c>
      <c r="P7229" s="15" t="s">
        <v>117</v>
      </c>
      <c r="Q7229" s="15" t="s">
        <v>2933</v>
      </c>
      <c r="R7229" s="15" t="s">
        <v>65</v>
      </c>
      <c r="S7229" s="15" t="s">
        <v>83</v>
      </c>
      <c r="T7229" s="15" t="s">
        <v>2934</v>
      </c>
      <c r="U7229" s="28">
        <v>961800.0</v>
      </c>
      <c r="V7229" s="15">
        <v>4.0</v>
      </c>
      <c r="W7229" s="31">
        <v>0.0</v>
      </c>
      <c r="X7229" s="28">
        <v>461664.0</v>
      </c>
    </row>
    <row r="7230" ht="15.75" customHeight="1">
      <c r="A7230" s="15">
        <v>1340.0</v>
      </c>
      <c r="B7230" s="15" t="s">
        <v>8863</v>
      </c>
      <c r="C7230" s="18">
        <v>42825.0</v>
      </c>
      <c r="D7230" s="18">
        <v>42827.0</v>
      </c>
      <c r="E7230" s="18">
        <f t="shared" si="1"/>
        <v>42827</v>
      </c>
      <c r="F7230" s="15" t="s">
        <v>114</v>
      </c>
      <c r="G7230" s="15" t="s">
        <v>5070</v>
      </c>
      <c r="H7230" s="15" t="s">
        <v>5071</v>
      </c>
      <c r="I7230" s="15" t="s">
        <v>59</v>
      </c>
      <c r="J7230" s="15" t="s">
        <v>60</v>
      </c>
      <c r="K7230" s="15" t="s">
        <v>14</v>
      </c>
      <c r="L7230" s="15" t="str">
        <f t="array" ref="L7230">_xlfn.XLOOKUP(M7230,reference_province_to_city!$A$2:$A$11,reference_province_to_city!$B$2:$B$11)</f>
        <v>Bandung</v>
      </c>
      <c r="M7230" s="15" t="s">
        <v>12</v>
      </c>
      <c r="N7230" s="15">
        <v>40111.0</v>
      </c>
      <c r="O7230" s="15">
        <f t="array" ref="O7230">_xlfn.XLOOKUP(M7230,reference_postal_code!$B$2:$B$11,reference_postal_code!$A$2:$A$11)</f>
        <v>40111</v>
      </c>
      <c r="P7230" s="15" t="s">
        <v>117</v>
      </c>
      <c r="Q7230" s="15" t="s">
        <v>7759</v>
      </c>
      <c r="R7230" s="15" t="s">
        <v>65</v>
      </c>
      <c r="S7230" s="15" t="s">
        <v>66</v>
      </c>
      <c r="T7230" s="15" t="s">
        <v>7760</v>
      </c>
      <c r="U7230" s="28">
        <v>1125600.0</v>
      </c>
      <c r="V7230" s="15">
        <v>8.0</v>
      </c>
      <c r="W7230" s="31">
        <v>0.0</v>
      </c>
      <c r="X7230" s="28">
        <v>540288.0</v>
      </c>
    </row>
    <row r="7231" ht="15.75" customHeight="1">
      <c r="A7231" s="15">
        <v>2150.0</v>
      </c>
      <c r="B7231" s="15" t="s">
        <v>8864</v>
      </c>
      <c r="C7231" s="18">
        <v>42825.0</v>
      </c>
      <c r="D7231" s="18">
        <v>42830.0</v>
      </c>
      <c r="E7231" s="18">
        <f t="shared" si="1"/>
        <v>42830</v>
      </c>
      <c r="F7231" s="15" t="s">
        <v>55</v>
      </c>
      <c r="G7231" s="15" t="s">
        <v>3454</v>
      </c>
      <c r="H7231" s="15" t="s">
        <v>3455</v>
      </c>
      <c r="I7231" s="15" t="s">
        <v>59</v>
      </c>
      <c r="J7231" s="15" t="s">
        <v>60</v>
      </c>
      <c r="K7231" s="15" t="s">
        <v>26</v>
      </c>
      <c r="L7231" s="15" t="str">
        <f t="array" ref="L7231">_xlfn.XLOOKUP(M7231,reference_province_to_city!$A$2:$A$11,reference_province_to_city!$B$2:$B$11)</f>
        <v>Denpasar</v>
      </c>
      <c r="M7231" s="15" t="s">
        <v>24</v>
      </c>
      <c r="N7231" s="15">
        <v>80231.0</v>
      </c>
      <c r="O7231" s="15">
        <f t="array" ref="O7231">_xlfn.XLOOKUP(M7231,reference_postal_code!$B$2:$B$11,reference_postal_code!$A$2:$A$11)</f>
        <v>80231</v>
      </c>
      <c r="P7231" s="15" t="s">
        <v>63</v>
      </c>
      <c r="Q7231" s="15" t="s">
        <v>3146</v>
      </c>
      <c r="R7231" s="15" t="s">
        <v>110</v>
      </c>
      <c r="S7231" s="15" t="s">
        <v>111</v>
      </c>
      <c r="T7231" s="15" t="s">
        <v>3147</v>
      </c>
      <c r="U7231" s="28">
        <v>1274250.0</v>
      </c>
      <c r="V7231" s="15">
        <v>5.0</v>
      </c>
      <c r="W7231" s="31">
        <v>0.0</v>
      </c>
      <c r="X7231" s="28">
        <v>331305.0</v>
      </c>
    </row>
    <row r="7232" ht="15.75" customHeight="1">
      <c r="A7232" s="15">
        <v>1338.0</v>
      </c>
      <c r="B7232" s="15" t="s">
        <v>8863</v>
      </c>
      <c r="C7232" s="18">
        <v>42825.0</v>
      </c>
      <c r="D7232" s="18">
        <v>42827.0</v>
      </c>
      <c r="E7232" s="18">
        <f t="shared" si="1"/>
        <v>42827</v>
      </c>
      <c r="F7232" s="15" t="s">
        <v>114</v>
      </c>
      <c r="G7232" s="15" t="s">
        <v>5070</v>
      </c>
      <c r="H7232" s="15" t="s">
        <v>5071</v>
      </c>
      <c r="I7232" s="15" t="s">
        <v>59</v>
      </c>
      <c r="J7232" s="15" t="s">
        <v>60</v>
      </c>
      <c r="K7232" s="15" t="s">
        <v>14</v>
      </c>
      <c r="L7232" s="15" t="str">
        <f t="array" ref="L7232">_xlfn.XLOOKUP(M7232,reference_province_to_city!$A$2:$A$11,reference_province_to_city!$B$2:$B$11)</f>
        <v>Bandung</v>
      </c>
      <c r="M7232" s="15" t="s">
        <v>12</v>
      </c>
      <c r="N7232" s="15">
        <v>40111.0</v>
      </c>
      <c r="O7232" s="15">
        <f t="array" ref="O7232">_xlfn.XLOOKUP(M7232,reference_postal_code!$B$2:$B$11,reference_postal_code!$A$2:$A$11)</f>
        <v>40111</v>
      </c>
      <c r="P7232" s="15" t="s">
        <v>117</v>
      </c>
      <c r="Q7232" s="15" t="s">
        <v>2445</v>
      </c>
      <c r="R7232" s="15" t="s">
        <v>106</v>
      </c>
      <c r="S7232" s="15" t="s">
        <v>139</v>
      </c>
      <c r="T7232" s="15" t="s">
        <v>2446</v>
      </c>
      <c r="U7232" s="28">
        <v>446700.0</v>
      </c>
      <c r="V7232" s="15">
        <v>2.0</v>
      </c>
      <c r="W7232" s="31">
        <v>0.0</v>
      </c>
      <c r="X7232" s="28">
        <v>120609.0</v>
      </c>
    </row>
    <row r="7233" ht="15.75" customHeight="1">
      <c r="A7233" s="15">
        <v>469.0</v>
      </c>
      <c r="B7233" s="15" t="s">
        <v>8865</v>
      </c>
      <c r="C7233" s="18">
        <v>42825.0</v>
      </c>
      <c r="D7233" s="18">
        <v>42829.0</v>
      </c>
      <c r="E7233" s="18">
        <f t="shared" si="1"/>
        <v>42829</v>
      </c>
      <c r="F7233" s="15" t="s">
        <v>55</v>
      </c>
      <c r="G7233" s="15" t="s">
        <v>1338</v>
      </c>
      <c r="H7233" s="15" t="s">
        <v>1339</v>
      </c>
      <c r="I7233" s="15" t="s">
        <v>128</v>
      </c>
      <c r="J7233" s="15" t="s">
        <v>60</v>
      </c>
      <c r="K7233" s="15" t="s">
        <v>28</v>
      </c>
      <c r="L7233" s="15" t="str">
        <f t="array" ref="L7233">_xlfn.XLOOKUP(M7233,reference_province_to_city!$A$2:$A$11,reference_province_to_city!$B$2:$B$11)</f>
        <v>Medan</v>
      </c>
      <c r="M7233" s="15" t="s">
        <v>11</v>
      </c>
      <c r="N7233" s="15">
        <v>20111.0</v>
      </c>
      <c r="O7233" s="15">
        <f t="array" ref="O7233">_xlfn.XLOOKUP(M7233,reference_postal_code!$B$2:$B$11,reference_postal_code!$A$2:$A$11)</f>
        <v>20111</v>
      </c>
      <c r="P7233" s="15" t="s">
        <v>77</v>
      </c>
      <c r="Q7233" s="15" t="s">
        <v>5639</v>
      </c>
      <c r="R7233" s="15" t="s">
        <v>106</v>
      </c>
      <c r="S7233" s="15" t="s">
        <v>183</v>
      </c>
      <c r="T7233" s="15" t="s">
        <v>5640</v>
      </c>
      <c r="U7233" s="28">
        <v>3079992.0</v>
      </c>
      <c r="V7233" s="15">
        <v>2.0</v>
      </c>
      <c r="W7233" s="31">
        <v>0.32</v>
      </c>
      <c r="X7233" s="28">
        <v>-543528.0</v>
      </c>
    </row>
    <row r="7234" ht="15.75" customHeight="1">
      <c r="A7234" s="15">
        <v>6562.0</v>
      </c>
      <c r="B7234" s="15" t="s">
        <v>8866</v>
      </c>
      <c r="C7234" s="18">
        <v>42825.0</v>
      </c>
      <c r="D7234" s="18">
        <v>42827.0</v>
      </c>
      <c r="E7234" s="18">
        <f t="shared" si="1"/>
        <v>42827</v>
      </c>
      <c r="F7234" s="15" t="s">
        <v>125</v>
      </c>
      <c r="G7234" s="15" t="s">
        <v>1079</v>
      </c>
      <c r="H7234" s="15" t="s">
        <v>1080</v>
      </c>
      <c r="I7234" s="15" t="s">
        <v>128</v>
      </c>
      <c r="J7234" s="15" t="s">
        <v>60</v>
      </c>
      <c r="K7234" s="15" t="s">
        <v>29</v>
      </c>
      <c r="L7234" s="15" t="str">
        <f t="array" ref="L7234">_xlfn.XLOOKUP(M7234,reference_province_to_city!$A$2:$A$11,reference_province_to_city!$B$2:$B$11)</f>
        <v>Palembang</v>
      </c>
      <c r="M7234" s="15" t="s">
        <v>13</v>
      </c>
      <c r="N7234" s="15">
        <v>30111.0</v>
      </c>
      <c r="O7234" s="15">
        <f t="array" ref="O7234">_xlfn.XLOOKUP(M7234,reference_postal_code!$B$2:$B$11,reference_postal_code!$A$2:$A$11)</f>
        <v>30111</v>
      </c>
      <c r="P7234" s="15" t="s">
        <v>77</v>
      </c>
      <c r="Q7234" s="15" t="s">
        <v>6695</v>
      </c>
      <c r="R7234" s="15" t="s">
        <v>65</v>
      </c>
      <c r="S7234" s="15" t="s">
        <v>222</v>
      </c>
      <c r="T7234" s="15" t="s">
        <v>6696</v>
      </c>
      <c r="U7234" s="28">
        <v>504300.0</v>
      </c>
      <c r="V7234" s="15">
        <v>5.0</v>
      </c>
      <c r="W7234" s="31">
        <v>0.8</v>
      </c>
      <c r="X7234" s="28">
        <v>-1361610.0</v>
      </c>
    </row>
    <row r="7235" ht="15.75" customHeight="1">
      <c r="A7235" s="15">
        <v>1339.0</v>
      </c>
      <c r="B7235" s="15" t="s">
        <v>8863</v>
      </c>
      <c r="C7235" s="18">
        <v>42825.0</v>
      </c>
      <c r="D7235" s="18">
        <v>42827.0</v>
      </c>
      <c r="E7235" s="18">
        <f t="shared" si="1"/>
        <v>42827</v>
      </c>
      <c r="F7235" s="15" t="s">
        <v>114</v>
      </c>
      <c r="G7235" s="15" t="s">
        <v>5070</v>
      </c>
      <c r="H7235" s="15" t="s">
        <v>5071</v>
      </c>
      <c r="I7235" s="15" t="s">
        <v>59</v>
      </c>
      <c r="J7235" s="15" t="s">
        <v>60</v>
      </c>
      <c r="K7235" s="15" t="s">
        <v>14</v>
      </c>
      <c r="L7235" s="15" t="str">
        <f t="array" ref="L7235">_xlfn.XLOOKUP(M7235,reference_province_to_city!$A$2:$A$11,reference_province_to_city!$B$2:$B$11)</f>
        <v>Bandung</v>
      </c>
      <c r="M7235" s="15" t="s">
        <v>12</v>
      </c>
      <c r="N7235" s="15">
        <v>40111.0</v>
      </c>
      <c r="O7235" s="15">
        <f t="array" ref="O7235">_xlfn.XLOOKUP(M7235,reference_postal_code!$B$2:$B$11,reference_postal_code!$A$2:$A$11)</f>
        <v>40111</v>
      </c>
      <c r="P7235" s="15" t="s">
        <v>117</v>
      </c>
      <c r="Q7235" s="15" t="s">
        <v>3047</v>
      </c>
      <c r="R7235" s="15" t="s">
        <v>110</v>
      </c>
      <c r="S7235" s="15" t="s">
        <v>111</v>
      </c>
      <c r="T7235" s="15" t="s">
        <v>3048</v>
      </c>
      <c r="U7235" s="28">
        <v>1.01637E7</v>
      </c>
      <c r="V7235" s="15">
        <v>3.0</v>
      </c>
      <c r="W7235" s="31">
        <v>0.0</v>
      </c>
      <c r="X7235" s="28">
        <v>2642562.0</v>
      </c>
    </row>
    <row r="7236" ht="15.75" customHeight="1">
      <c r="A7236" s="15">
        <v>5563.0</v>
      </c>
      <c r="B7236" s="15" t="s">
        <v>8862</v>
      </c>
      <c r="C7236" s="18">
        <v>42825.0</v>
      </c>
      <c r="D7236" s="18">
        <v>42827.0</v>
      </c>
      <c r="E7236" s="18">
        <f t="shared" si="1"/>
        <v>42827</v>
      </c>
      <c r="F7236" s="15" t="s">
        <v>114</v>
      </c>
      <c r="G7236" s="15" t="s">
        <v>3575</v>
      </c>
      <c r="H7236" s="15" t="s">
        <v>3576</v>
      </c>
      <c r="I7236" s="15" t="s">
        <v>128</v>
      </c>
      <c r="J7236" s="15" t="s">
        <v>60</v>
      </c>
      <c r="K7236" s="15" t="s">
        <v>14</v>
      </c>
      <c r="L7236" s="15" t="str">
        <f t="array" ref="L7236">_xlfn.XLOOKUP(M7236,reference_province_to_city!$A$2:$A$11,reference_province_to_city!$B$2:$B$11)</f>
        <v>Bandung</v>
      </c>
      <c r="M7236" s="15" t="s">
        <v>12</v>
      </c>
      <c r="N7236" s="15">
        <v>40111.0</v>
      </c>
      <c r="O7236" s="15">
        <f t="array" ref="O7236">_xlfn.XLOOKUP(M7236,reference_postal_code!$B$2:$B$11,reference_postal_code!$A$2:$A$11)</f>
        <v>40111</v>
      </c>
      <c r="P7236" s="15" t="s">
        <v>117</v>
      </c>
      <c r="Q7236" s="15" t="s">
        <v>1466</v>
      </c>
      <c r="R7236" s="15" t="s">
        <v>110</v>
      </c>
      <c r="S7236" s="15" t="s">
        <v>1391</v>
      </c>
      <c r="T7236" s="15" t="s">
        <v>1467</v>
      </c>
      <c r="U7236" s="28">
        <v>4.499925E7</v>
      </c>
      <c r="V7236" s="15">
        <v>5.0</v>
      </c>
      <c r="W7236" s="31">
        <v>0.0</v>
      </c>
      <c r="X7236" s="28">
        <v>2.159964E7</v>
      </c>
    </row>
    <row r="7237" ht="15.75" customHeight="1">
      <c r="A7237" s="15">
        <v>7536.0</v>
      </c>
      <c r="B7237" s="15" t="s">
        <v>8867</v>
      </c>
      <c r="C7237" s="18">
        <v>42825.0</v>
      </c>
      <c r="D7237" s="18">
        <v>42832.0</v>
      </c>
      <c r="E7237" s="18">
        <f t="shared" si="1"/>
        <v>42832</v>
      </c>
      <c r="F7237" s="15" t="s">
        <v>55</v>
      </c>
      <c r="G7237" s="15" t="s">
        <v>3230</v>
      </c>
      <c r="H7237" s="15" t="s">
        <v>3231</v>
      </c>
      <c r="I7237" s="15" t="s">
        <v>128</v>
      </c>
      <c r="J7237" s="15" t="s">
        <v>60</v>
      </c>
      <c r="K7237" s="15" t="s">
        <v>31</v>
      </c>
      <c r="L7237" s="15" t="str">
        <f t="array" ref="L7237">_xlfn.XLOOKUP(M7237,reference_province_to_city!$A$2:$A$11,reference_province_to_city!$B$2:$B$11)</f>
        <v>Balikpapan</v>
      </c>
      <c r="M7237" s="15" t="s">
        <v>21</v>
      </c>
      <c r="N7237" s="15">
        <v>76114.0</v>
      </c>
      <c r="O7237" s="15">
        <f t="array" ref="O7237">_xlfn.XLOOKUP(M7237,reference_postal_code!$B$2:$B$11,reference_postal_code!$A$2:$A$11)</f>
        <v>76114</v>
      </c>
      <c r="P7237" s="15" t="s">
        <v>166</v>
      </c>
      <c r="Q7237" s="15" t="s">
        <v>5851</v>
      </c>
      <c r="R7237" s="15" t="s">
        <v>65</v>
      </c>
      <c r="S7237" s="15" t="s">
        <v>226</v>
      </c>
      <c r="T7237" s="15" t="s">
        <v>5852</v>
      </c>
      <c r="U7237" s="28">
        <v>445500.0</v>
      </c>
      <c r="V7237" s="15">
        <v>3.0</v>
      </c>
      <c r="W7237" s="31">
        <v>0.0</v>
      </c>
      <c r="X7237" s="28">
        <v>120285.0</v>
      </c>
    </row>
    <row r="7238" ht="15.75" customHeight="1">
      <c r="A7238" s="15">
        <v>5562.0</v>
      </c>
      <c r="B7238" s="15" t="s">
        <v>8862</v>
      </c>
      <c r="C7238" s="18">
        <v>42825.0</v>
      </c>
      <c r="D7238" s="18">
        <v>42827.0</v>
      </c>
      <c r="E7238" s="18">
        <f t="shared" si="1"/>
        <v>42827</v>
      </c>
      <c r="F7238" s="15" t="s">
        <v>114</v>
      </c>
      <c r="G7238" s="15" t="s">
        <v>3575</v>
      </c>
      <c r="H7238" s="15" t="s">
        <v>3576</v>
      </c>
      <c r="I7238" s="15" t="s">
        <v>128</v>
      </c>
      <c r="J7238" s="15" t="s">
        <v>60</v>
      </c>
      <c r="K7238" s="15" t="s">
        <v>1132</v>
      </c>
      <c r="L7238" s="15" t="str">
        <f t="array" ref="L7238">_xlfn.XLOOKUP(M7238,reference_province_to_city!$A$2:$A$11,reference_province_to_city!$B$2:$B$11)</f>
        <v>Bandung</v>
      </c>
      <c r="M7238" s="15" t="s">
        <v>12</v>
      </c>
      <c r="N7238" s="15">
        <v>40111.0</v>
      </c>
      <c r="O7238" s="15">
        <f t="array" ref="O7238">_xlfn.XLOOKUP(M7238,reference_postal_code!$B$2:$B$11,reference_postal_code!$A$2:$A$11)</f>
        <v>40111</v>
      </c>
      <c r="P7238" s="15" t="s">
        <v>117</v>
      </c>
      <c r="Q7238" s="15" t="s">
        <v>6709</v>
      </c>
      <c r="R7238" s="15" t="s">
        <v>65</v>
      </c>
      <c r="S7238" s="15" t="s">
        <v>83</v>
      </c>
      <c r="T7238" s="15" t="s">
        <v>6710</v>
      </c>
      <c r="U7238" s="28">
        <v>518100.0</v>
      </c>
      <c r="V7238" s="15">
        <v>1.0</v>
      </c>
      <c r="W7238" s="31">
        <v>0.0</v>
      </c>
      <c r="X7238" s="28">
        <v>259050.0</v>
      </c>
    </row>
    <row r="7239" ht="15.75" customHeight="1">
      <c r="A7239" s="15">
        <v>5491.0</v>
      </c>
      <c r="B7239" s="15" t="s">
        <v>8868</v>
      </c>
      <c r="C7239" s="18">
        <v>42826.0</v>
      </c>
      <c r="D7239" s="18">
        <v>42829.0</v>
      </c>
      <c r="E7239" s="18">
        <f t="shared" si="1"/>
        <v>42829</v>
      </c>
      <c r="F7239" s="15" t="s">
        <v>114</v>
      </c>
      <c r="G7239" s="15" t="s">
        <v>451</v>
      </c>
      <c r="H7239" s="15" t="s">
        <v>452</v>
      </c>
      <c r="I7239" s="15" t="s">
        <v>128</v>
      </c>
      <c r="J7239" s="15" t="s">
        <v>60</v>
      </c>
      <c r="K7239" s="15" t="s">
        <v>22</v>
      </c>
      <c r="L7239" s="15" t="str">
        <f t="array" ref="L7239">_xlfn.XLOOKUP(M7239,reference_province_to_city!$A$2:$A$11,reference_province_to_city!$B$2:$B$11)</f>
        <v>Surabaya</v>
      </c>
      <c r="M7239" s="15" t="s">
        <v>20</v>
      </c>
      <c r="N7239" s="15">
        <v>60231.0</v>
      </c>
      <c r="O7239" s="15">
        <f t="array" ref="O7239">_xlfn.XLOOKUP(M7239,reference_postal_code!$B$2:$B$11,reference_postal_code!$A$2:$A$11)</f>
        <v>60231</v>
      </c>
      <c r="P7239" s="15" t="s">
        <v>166</v>
      </c>
      <c r="Q7239" s="15" t="s">
        <v>3611</v>
      </c>
      <c r="R7239" s="15" t="s">
        <v>106</v>
      </c>
      <c r="S7239" s="15" t="s">
        <v>107</v>
      </c>
      <c r="T7239" s="15" t="s">
        <v>3612</v>
      </c>
      <c r="U7239" s="28">
        <v>3275280.0</v>
      </c>
      <c r="V7239" s="15">
        <v>3.0</v>
      </c>
      <c r="W7239" s="31">
        <v>0.2</v>
      </c>
      <c r="X7239" s="28">
        <v>-286587.0</v>
      </c>
    </row>
    <row r="7240" ht="15.75" customHeight="1">
      <c r="A7240" s="15">
        <v>2403.0</v>
      </c>
      <c r="B7240" s="15" t="s">
        <v>8869</v>
      </c>
      <c r="C7240" s="18">
        <v>42826.0</v>
      </c>
      <c r="D7240" s="18">
        <v>42829.0</v>
      </c>
      <c r="E7240" s="18">
        <f t="shared" si="1"/>
        <v>42829</v>
      </c>
      <c r="F7240" s="15" t="s">
        <v>114</v>
      </c>
      <c r="G7240" s="15" t="s">
        <v>3283</v>
      </c>
      <c r="H7240" s="15" t="s">
        <v>3284</v>
      </c>
      <c r="I7240" s="15" t="s">
        <v>59</v>
      </c>
      <c r="J7240" s="15" t="s">
        <v>60</v>
      </c>
      <c r="K7240" s="15" t="s">
        <v>31</v>
      </c>
      <c r="L7240" s="15" t="str">
        <f t="array" ref="L7240">_xlfn.XLOOKUP(M7240,reference_province_to_city!$A$2:$A$11,reference_province_to_city!$B$2:$B$11)</f>
        <v>Balikpapan</v>
      </c>
      <c r="M7240" s="15" t="s">
        <v>21</v>
      </c>
      <c r="N7240" s="15">
        <v>76114.0</v>
      </c>
      <c r="O7240" s="15">
        <f t="array" ref="O7240">_xlfn.XLOOKUP(M7240,reference_postal_code!$B$2:$B$11,reference_postal_code!$A$2:$A$11)</f>
        <v>76114</v>
      </c>
      <c r="P7240" s="15" t="s">
        <v>166</v>
      </c>
      <c r="Q7240" s="15" t="s">
        <v>192</v>
      </c>
      <c r="R7240" s="15" t="s">
        <v>65</v>
      </c>
      <c r="S7240" s="15" t="s">
        <v>173</v>
      </c>
      <c r="T7240" s="15" t="s">
        <v>193</v>
      </c>
      <c r="U7240" s="28">
        <v>426000.0</v>
      </c>
      <c r="V7240" s="15">
        <v>5.0</v>
      </c>
      <c r="W7240" s="31">
        <v>0.0</v>
      </c>
      <c r="X7240" s="28">
        <v>200220.0</v>
      </c>
    </row>
    <row r="7241" ht="15.75" customHeight="1">
      <c r="A7241" s="15">
        <v>5490.0</v>
      </c>
      <c r="B7241" s="15" t="s">
        <v>8868</v>
      </c>
      <c r="C7241" s="18">
        <v>42826.0</v>
      </c>
      <c r="D7241" s="18"/>
      <c r="E7241" s="18">
        <f t="shared" si="1"/>
        <v>42829</v>
      </c>
      <c r="F7241" s="15" t="s">
        <v>114</v>
      </c>
      <c r="G7241" s="15" t="s">
        <v>451</v>
      </c>
      <c r="H7241" s="15" t="s">
        <v>452</v>
      </c>
      <c r="I7241" s="15" t="s">
        <v>128</v>
      </c>
      <c r="J7241" s="15" t="s">
        <v>60</v>
      </c>
      <c r="L7241" s="15" t="str">
        <f t="array" ref="L7241">_xlfn.XLOOKUP(M7241,reference_province_to_city!$A$2:$A$11,reference_province_to_city!$B$2:$B$11)</f>
        <v>Surabaya</v>
      </c>
      <c r="M7241" s="15" t="s">
        <v>20</v>
      </c>
      <c r="N7241" s="15">
        <v>60231.0</v>
      </c>
      <c r="O7241" s="15">
        <f t="array" ref="O7241">_xlfn.XLOOKUP(M7241,reference_postal_code!$B$2:$B$11,reference_postal_code!$A$2:$A$11)</f>
        <v>60231</v>
      </c>
      <c r="P7241" s="15" t="s">
        <v>166</v>
      </c>
      <c r="Q7241" s="15" t="s">
        <v>4909</v>
      </c>
      <c r="R7241" s="15" t="s">
        <v>65</v>
      </c>
      <c r="S7241" s="15" t="s">
        <v>222</v>
      </c>
      <c r="T7241" s="15" t="s">
        <v>4910</v>
      </c>
      <c r="U7241" s="28">
        <v>312120.0</v>
      </c>
      <c r="V7241" s="15">
        <v>3.0</v>
      </c>
      <c r="W7241" s="31">
        <v>0.2</v>
      </c>
      <c r="X7241" s="28">
        <v>27311.0</v>
      </c>
    </row>
    <row r="7242" ht="15.75" customHeight="1">
      <c r="A7242" s="15">
        <v>5489.0</v>
      </c>
      <c r="B7242" s="15" t="s">
        <v>8868</v>
      </c>
      <c r="C7242" s="18">
        <v>42826.0</v>
      </c>
      <c r="D7242" s="18">
        <v>42829.0</v>
      </c>
      <c r="E7242" s="18">
        <f t="shared" si="1"/>
        <v>42829</v>
      </c>
      <c r="F7242" s="15" t="s">
        <v>114</v>
      </c>
      <c r="G7242" s="15" t="s">
        <v>451</v>
      </c>
      <c r="H7242" s="15" t="s">
        <v>452</v>
      </c>
      <c r="I7242" s="15" t="s">
        <v>128</v>
      </c>
      <c r="J7242" s="15" t="s">
        <v>60</v>
      </c>
      <c r="K7242" s="15" t="s">
        <v>22</v>
      </c>
      <c r="L7242" s="15" t="str">
        <f t="array" ref="L7242">_xlfn.XLOOKUP(M7242,reference_province_to_city!$A$2:$A$11,reference_province_to_city!$B$2:$B$11)</f>
        <v>Surabaya</v>
      </c>
      <c r="M7242" s="15" t="s">
        <v>20</v>
      </c>
      <c r="N7242" s="15">
        <v>60231.0</v>
      </c>
      <c r="O7242" s="15">
        <f t="array" ref="O7242">_xlfn.XLOOKUP(M7242,reference_postal_code!$B$2:$B$11,reference_postal_code!$A$2:$A$11)</f>
        <v>60231</v>
      </c>
      <c r="P7242" s="15" t="s">
        <v>166</v>
      </c>
      <c r="Q7242" s="15" t="s">
        <v>2626</v>
      </c>
      <c r="R7242" s="15" t="s">
        <v>65</v>
      </c>
      <c r="S7242" s="15" t="s">
        <v>79</v>
      </c>
      <c r="T7242" s="15" t="s">
        <v>2627</v>
      </c>
      <c r="U7242" s="28">
        <v>93960.0</v>
      </c>
      <c r="V7242" s="15">
        <v>3.0</v>
      </c>
      <c r="W7242" s="31">
        <v>0.2</v>
      </c>
      <c r="X7242" s="28">
        <v>30537.0</v>
      </c>
    </row>
    <row r="7243" ht="15.75" customHeight="1">
      <c r="A7243" s="15">
        <v>2618.0</v>
      </c>
      <c r="B7243" s="15" t="s">
        <v>8870</v>
      </c>
      <c r="C7243" s="18">
        <v>42826.0</v>
      </c>
      <c r="D7243" s="18">
        <v>42830.0</v>
      </c>
      <c r="E7243" s="18">
        <f t="shared" si="1"/>
        <v>42830</v>
      </c>
      <c r="F7243" s="15" t="s">
        <v>55</v>
      </c>
      <c r="G7243" s="15" t="s">
        <v>3034</v>
      </c>
      <c r="H7243" s="15" t="s">
        <v>3035</v>
      </c>
      <c r="I7243" s="15" t="s">
        <v>59</v>
      </c>
      <c r="J7243" s="15" t="s">
        <v>60</v>
      </c>
      <c r="K7243" s="15" t="s">
        <v>28</v>
      </c>
      <c r="L7243" s="15" t="str">
        <f t="array" ref="L7243">_xlfn.XLOOKUP(M7243,reference_province_to_city!$A$2:$A$11,reference_province_to_city!$B$2:$B$11)</f>
        <v>Medan</v>
      </c>
      <c r="M7243" s="15" t="s">
        <v>11</v>
      </c>
      <c r="N7243" s="15">
        <v>20111.0</v>
      </c>
      <c r="O7243" s="15">
        <f t="array" ref="O7243">_xlfn.XLOOKUP(M7243,reference_postal_code!$B$2:$B$11,reference_postal_code!$A$2:$A$11)</f>
        <v>20111</v>
      </c>
      <c r="P7243" s="15" t="s">
        <v>77</v>
      </c>
      <c r="Q7243" s="15" t="s">
        <v>1424</v>
      </c>
      <c r="R7243" s="15" t="s">
        <v>65</v>
      </c>
      <c r="S7243" s="15" t="s">
        <v>83</v>
      </c>
      <c r="T7243" s="15" t="s">
        <v>1425</v>
      </c>
      <c r="U7243" s="28">
        <v>1825200.0</v>
      </c>
      <c r="V7243" s="15">
        <v>13.0</v>
      </c>
      <c r="W7243" s="31">
        <v>0.2</v>
      </c>
      <c r="X7243" s="28">
        <v>570375.0</v>
      </c>
    </row>
    <row r="7244" ht="15.75" customHeight="1">
      <c r="A7244" s="15">
        <v>2617.0</v>
      </c>
      <c r="B7244" s="15" t="s">
        <v>8870</v>
      </c>
      <c r="C7244" s="18">
        <v>42826.0</v>
      </c>
      <c r="D7244" s="18">
        <v>42830.0</v>
      </c>
      <c r="E7244" s="18">
        <f t="shared" si="1"/>
        <v>42830</v>
      </c>
      <c r="F7244" s="15" t="s">
        <v>55</v>
      </c>
      <c r="G7244" s="15" t="s">
        <v>3034</v>
      </c>
      <c r="H7244" s="15" t="s">
        <v>3035</v>
      </c>
      <c r="I7244" s="15" t="s">
        <v>59</v>
      </c>
      <c r="J7244" s="15" t="s">
        <v>60</v>
      </c>
      <c r="K7244" s="15" t="s">
        <v>28</v>
      </c>
      <c r="L7244" s="15" t="str">
        <f t="array" ref="L7244">_xlfn.XLOOKUP(M7244,reference_province_to_city!$A$2:$A$11,reference_province_to_city!$B$2:$B$11)</f>
        <v>Medan</v>
      </c>
      <c r="M7244" s="15" t="s">
        <v>11</v>
      </c>
      <c r="N7244" s="15">
        <v>20111.0</v>
      </c>
      <c r="O7244" s="15">
        <f t="array" ref="O7244">_xlfn.XLOOKUP(M7244,reference_postal_code!$B$2:$B$11,reference_postal_code!$A$2:$A$11)</f>
        <v>20111</v>
      </c>
      <c r="P7244" s="15" t="s">
        <v>77</v>
      </c>
      <c r="Q7244" s="15" t="s">
        <v>7705</v>
      </c>
      <c r="R7244" s="15" t="s">
        <v>65</v>
      </c>
      <c r="S7244" s="15" t="s">
        <v>79</v>
      </c>
      <c r="T7244" s="15" t="s">
        <v>821</v>
      </c>
      <c r="U7244" s="28">
        <v>86700.0</v>
      </c>
      <c r="V7244" s="15">
        <v>2.0</v>
      </c>
      <c r="W7244" s="31">
        <v>0.0</v>
      </c>
      <c r="X7244" s="28">
        <v>40749.0</v>
      </c>
    </row>
    <row r="7245" ht="15.75" customHeight="1">
      <c r="A7245" s="15">
        <v>4219.0</v>
      </c>
      <c r="B7245" s="15" t="s">
        <v>8871</v>
      </c>
      <c r="C7245" s="18">
        <v>42826.0</v>
      </c>
      <c r="D7245" s="18">
        <v>42828.0</v>
      </c>
      <c r="E7245" s="18">
        <f t="shared" si="1"/>
        <v>42828</v>
      </c>
      <c r="F7245" s="15" t="s">
        <v>125</v>
      </c>
      <c r="G7245" s="15" t="s">
        <v>2399</v>
      </c>
      <c r="H7245" s="15" t="s">
        <v>2400</v>
      </c>
      <c r="I7245" s="15" t="s">
        <v>128</v>
      </c>
      <c r="J7245" s="15" t="s">
        <v>60</v>
      </c>
      <c r="K7245" s="15" t="s">
        <v>33</v>
      </c>
      <c r="L7245" s="15" t="str">
        <f t="array" ref="L7245">_xlfn.XLOOKUP(M7245,reference_province_to_city!$A$2:$A$11,reference_province_to_city!$B$2:$B$11)</f>
        <v>Makassar</v>
      </c>
      <c r="M7245" s="15" t="s">
        <v>25</v>
      </c>
      <c r="O7245" s="15">
        <f t="array" ref="O7245">_xlfn.XLOOKUP(M7245,reference_postal_code!$B$2:$B$11,reference_postal_code!$A$2:$A$11)</f>
        <v>90111</v>
      </c>
      <c r="P7245" s="15" t="s">
        <v>63</v>
      </c>
      <c r="Q7245" s="15" t="s">
        <v>6720</v>
      </c>
      <c r="R7245" s="15" t="s">
        <v>110</v>
      </c>
      <c r="S7245" s="15" t="s">
        <v>668</v>
      </c>
      <c r="T7245" s="15" t="s">
        <v>6721</v>
      </c>
      <c r="U7245" s="28">
        <v>7.199976E7</v>
      </c>
      <c r="V7245" s="15">
        <v>2.0</v>
      </c>
      <c r="W7245" s="31">
        <v>0.2</v>
      </c>
      <c r="X7245" s="28">
        <v>5399982.0</v>
      </c>
    </row>
    <row r="7246" ht="15.75" customHeight="1">
      <c r="A7246" s="15">
        <v>4218.0</v>
      </c>
      <c r="B7246" s="15" t="s">
        <v>8871</v>
      </c>
      <c r="C7246" s="18">
        <v>42826.0</v>
      </c>
      <c r="D7246" s="18">
        <v>42828.0</v>
      </c>
      <c r="E7246" s="18">
        <f t="shared" si="1"/>
        <v>42828</v>
      </c>
      <c r="F7246" s="15" t="s">
        <v>125</v>
      </c>
      <c r="G7246" s="15" t="s">
        <v>2399</v>
      </c>
      <c r="H7246" s="15" t="s">
        <v>2400</v>
      </c>
      <c r="I7246" s="15" t="s">
        <v>128</v>
      </c>
      <c r="J7246" s="15" t="s">
        <v>60</v>
      </c>
      <c r="K7246" s="15" t="s">
        <v>33</v>
      </c>
      <c r="L7246" s="15" t="str">
        <f t="array" ref="L7246">_xlfn.XLOOKUP(M7246,reference_province_to_city!$A$2:$A$11,reference_province_to_city!$B$2:$B$11)</f>
        <v>Makassar</v>
      </c>
      <c r="M7246" s="15" t="s">
        <v>25</v>
      </c>
      <c r="N7246" s="15">
        <v>90111.0</v>
      </c>
      <c r="O7246" s="15">
        <f t="array" ref="O7246">_xlfn.XLOOKUP(M7246,reference_postal_code!$B$2:$B$11,reference_postal_code!$A$2:$A$11)</f>
        <v>90111</v>
      </c>
      <c r="P7246" s="15" t="s">
        <v>63</v>
      </c>
      <c r="Q7246" s="15" t="s">
        <v>7854</v>
      </c>
      <c r="R7246" s="15" t="s">
        <v>106</v>
      </c>
      <c r="S7246" s="15" t="s">
        <v>183</v>
      </c>
      <c r="T7246" s="15" t="s">
        <v>7855</v>
      </c>
      <c r="U7246" s="28">
        <v>7239960.0</v>
      </c>
      <c r="V7246" s="15">
        <v>8.0</v>
      </c>
      <c r="W7246" s="31">
        <v>0.15</v>
      </c>
      <c r="X7246" s="28">
        <v>1277640.0</v>
      </c>
    </row>
    <row r="7247" ht="15.75" customHeight="1">
      <c r="A7247" s="15">
        <v>2402.0</v>
      </c>
      <c r="B7247" s="15" t="s">
        <v>8869</v>
      </c>
      <c r="C7247" s="18">
        <v>42826.0</v>
      </c>
      <c r="D7247" s="18">
        <v>42829.0</v>
      </c>
      <c r="E7247" s="18">
        <f t="shared" si="1"/>
        <v>42829</v>
      </c>
      <c r="F7247" s="15" t="s">
        <v>114</v>
      </c>
      <c r="G7247" s="15" t="s">
        <v>3283</v>
      </c>
      <c r="H7247" s="15" t="s">
        <v>3284</v>
      </c>
      <c r="I7247" s="15" t="s">
        <v>59</v>
      </c>
      <c r="J7247" s="15" t="s">
        <v>60</v>
      </c>
      <c r="K7247" s="15" t="s">
        <v>31</v>
      </c>
      <c r="L7247" s="15" t="str">
        <f t="array" ref="L7247">_xlfn.XLOOKUP(M7247,reference_province_to_city!$A$2:$A$11,reference_province_to_city!$B$2:$B$11)</f>
        <v>Balikpapan</v>
      </c>
      <c r="M7247" s="15" t="s">
        <v>21</v>
      </c>
      <c r="N7247" s="15">
        <v>76114.0</v>
      </c>
      <c r="O7247" s="15">
        <f t="array" ref="O7247">_xlfn.XLOOKUP(M7247,reference_postal_code!$B$2:$B$11,reference_postal_code!$A$2:$A$11)</f>
        <v>76114</v>
      </c>
      <c r="P7247" s="15" t="s">
        <v>166</v>
      </c>
      <c r="Q7247" s="15" t="s">
        <v>6333</v>
      </c>
      <c r="R7247" s="15" t="s">
        <v>65</v>
      </c>
      <c r="S7247" s="15" t="s">
        <v>87</v>
      </c>
      <c r="T7247" s="15" t="s">
        <v>6334</v>
      </c>
      <c r="U7247" s="28">
        <v>1413000.0</v>
      </c>
      <c r="V7247" s="15">
        <v>6.0</v>
      </c>
      <c r="W7247" s="31">
        <v>0.0</v>
      </c>
      <c r="X7247" s="28">
        <v>353250.0</v>
      </c>
    </row>
    <row r="7248" ht="15.75" customHeight="1">
      <c r="A7248" s="15">
        <v>6008.0</v>
      </c>
      <c r="B7248" s="15" t="s">
        <v>8872</v>
      </c>
      <c r="C7248" s="18">
        <v>42826.0</v>
      </c>
      <c r="D7248" s="18">
        <v>42828.0</v>
      </c>
      <c r="E7248" s="18">
        <f t="shared" si="1"/>
        <v>42828</v>
      </c>
      <c r="F7248" s="15" t="s">
        <v>125</v>
      </c>
      <c r="G7248" s="15" t="s">
        <v>1345</v>
      </c>
      <c r="H7248" s="15" t="s">
        <v>1346</v>
      </c>
      <c r="I7248" s="15" t="s">
        <v>128</v>
      </c>
      <c r="J7248" s="15" t="s">
        <v>60</v>
      </c>
      <c r="K7248" s="15" t="s">
        <v>33</v>
      </c>
      <c r="L7248" s="15" t="str">
        <f t="array" ref="L7248">_xlfn.XLOOKUP(M7248,reference_province_to_city!$A$2:$A$11,reference_province_to_city!$B$2:$B$11)</f>
        <v>Makassar</v>
      </c>
      <c r="M7248" s="15" t="s">
        <v>25</v>
      </c>
      <c r="N7248" s="15">
        <v>90111.0</v>
      </c>
      <c r="O7248" s="15">
        <f t="array" ref="O7248">_xlfn.XLOOKUP(M7248,reference_postal_code!$B$2:$B$11,reference_postal_code!$A$2:$A$11)</f>
        <v>90111</v>
      </c>
      <c r="P7248" s="15" t="s">
        <v>63</v>
      </c>
      <c r="Q7248" s="15" t="s">
        <v>3061</v>
      </c>
      <c r="R7248" s="15" t="s">
        <v>106</v>
      </c>
      <c r="S7248" s="15" t="s">
        <v>139</v>
      </c>
      <c r="T7248" s="15" t="s">
        <v>3062</v>
      </c>
      <c r="U7248" s="28">
        <v>1919250.0</v>
      </c>
      <c r="V7248" s="15">
        <v>3.0</v>
      </c>
      <c r="W7248" s="31">
        <v>0.0</v>
      </c>
      <c r="X7248" s="28">
        <v>326272.0</v>
      </c>
    </row>
    <row r="7249" ht="15.75" customHeight="1">
      <c r="A7249" s="15">
        <v>5488.0</v>
      </c>
      <c r="B7249" s="15" t="s">
        <v>8868</v>
      </c>
      <c r="C7249" s="18">
        <v>42826.0</v>
      </c>
      <c r="D7249" s="18">
        <v>42829.0</v>
      </c>
      <c r="E7249" s="18">
        <f t="shared" si="1"/>
        <v>42829</v>
      </c>
      <c r="F7249" s="15" t="s">
        <v>114</v>
      </c>
      <c r="G7249" s="15" t="s">
        <v>451</v>
      </c>
      <c r="H7249" s="15" t="s">
        <v>452</v>
      </c>
      <c r="I7249" s="15" t="s">
        <v>128</v>
      </c>
      <c r="J7249" s="15" t="s">
        <v>60</v>
      </c>
      <c r="K7249" s="15" t="s">
        <v>22</v>
      </c>
      <c r="L7249" s="15" t="str">
        <f t="array" ref="L7249">_xlfn.XLOOKUP(M7249,reference_province_to_city!$A$2:$A$11,reference_province_to_city!$B$2:$B$11)</f>
        <v>Surabaya</v>
      </c>
      <c r="M7249" s="15" t="s">
        <v>20</v>
      </c>
      <c r="N7249" s="15">
        <v>60231.0</v>
      </c>
      <c r="O7249" s="15">
        <f t="array" ref="O7249">_xlfn.XLOOKUP(M7249,reference_postal_code!$B$2:$B$11,reference_postal_code!$A$2:$A$11)</f>
        <v>60231</v>
      </c>
      <c r="P7249" s="15" t="s">
        <v>166</v>
      </c>
      <c r="Q7249" s="15" t="s">
        <v>4688</v>
      </c>
      <c r="R7249" s="15" t="s">
        <v>110</v>
      </c>
      <c r="S7249" s="15" t="s">
        <v>111</v>
      </c>
      <c r="T7249" s="15" t="s">
        <v>4689</v>
      </c>
      <c r="U7249" s="28">
        <v>359640.0</v>
      </c>
      <c r="V7249" s="15">
        <v>3.0</v>
      </c>
      <c r="W7249" s="31">
        <v>0.2</v>
      </c>
      <c r="X7249" s="28">
        <v>-85415.0</v>
      </c>
    </row>
    <row r="7250" ht="15.75" customHeight="1">
      <c r="A7250" s="15">
        <v>4329.0</v>
      </c>
      <c r="B7250" s="15" t="s">
        <v>8873</v>
      </c>
      <c r="C7250" s="18">
        <v>42826.0</v>
      </c>
      <c r="D7250" s="18">
        <v>42832.0</v>
      </c>
      <c r="E7250" s="18">
        <f t="shared" si="1"/>
        <v>42832</v>
      </c>
      <c r="F7250" s="15" t="s">
        <v>55</v>
      </c>
      <c r="G7250" s="15" t="s">
        <v>3111</v>
      </c>
      <c r="H7250" s="15" t="s">
        <v>3112</v>
      </c>
      <c r="I7250" s="15" t="s">
        <v>59</v>
      </c>
      <c r="J7250" s="15" t="s">
        <v>60</v>
      </c>
      <c r="K7250" s="15" t="s">
        <v>26</v>
      </c>
      <c r="L7250" s="15" t="str">
        <f t="array" ref="L7250">_xlfn.XLOOKUP(M7250,reference_province_to_city!$A$2:$A$11,reference_province_to_city!$B$2:$B$11)</f>
        <v>Denpasar</v>
      </c>
      <c r="M7250" s="15" t="s">
        <v>24</v>
      </c>
      <c r="N7250" s="15">
        <v>80231.0</v>
      </c>
      <c r="O7250" s="15">
        <f t="array" ref="O7250">_xlfn.XLOOKUP(M7250,reference_postal_code!$B$2:$B$11,reference_postal_code!$A$2:$A$11)</f>
        <v>80231</v>
      </c>
      <c r="P7250" s="15" t="s">
        <v>63</v>
      </c>
      <c r="Q7250" s="15" t="s">
        <v>4841</v>
      </c>
      <c r="R7250" s="15" t="s">
        <v>65</v>
      </c>
      <c r="S7250" s="15" t="s">
        <v>66</v>
      </c>
      <c r="T7250" s="15" t="s">
        <v>4842</v>
      </c>
      <c r="U7250" s="28">
        <v>643950.0</v>
      </c>
      <c r="V7250" s="15">
        <v>9.0</v>
      </c>
      <c r="W7250" s="31">
        <v>0.0</v>
      </c>
      <c r="X7250" s="28">
        <v>289777.0</v>
      </c>
    </row>
    <row r="7251" ht="15.75" customHeight="1">
      <c r="A7251" s="15">
        <v>5642.0</v>
      </c>
      <c r="B7251" s="15" t="s">
        <v>8874</v>
      </c>
      <c r="C7251" s="18">
        <v>42827.0</v>
      </c>
      <c r="D7251" s="18">
        <v>42830.0</v>
      </c>
      <c r="E7251" s="18">
        <f t="shared" si="1"/>
        <v>42830</v>
      </c>
      <c r="F7251" s="15" t="s">
        <v>125</v>
      </c>
      <c r="G7251" s="15" t="s">
        <v>4197</v>
      </c>
      <c r="H7251" s="15" t="s">
        <v>4198</v>
      </c>
      <c r="I7251" s="15" t="s">
        <v>76</v>
      </c>
      <c r="J7251" s="15" t="s">
        <v>60</v>
      </c>
      <c r="K7251" s="15" t="s">
        <v>1132</v>
      </c>
      <c r="L7251" s="15" t="str">
        <f t="array" ref="L7251">_xlfn.XLOOKUP(M7251,reference_province_to_city!$A$2:$A$11,reference_province_to_city!$B$2:$B$11)</f>
        <v>Bandung</v>
      </c>
      <c r="M7251" s="15" t="s">
        <v>12</v>
      </c>
      <c r="N7251" s="15">
        <v>40111.0</v>
      </c>
      <c r="O7251" s="15">
        <f t="array" ref="O7251">_xlfn.XLOOKUP(M7251,reference_postal_code!$B$2:$B$11,reference_postal_code!$A$2:$A$11)</f>
        <v>40111</v>
      </c>
      <c r="P7251" s="15" t="s">
        <v>117</v>
      </c>
      <c r="Q7251" s="15" t="s">
        <v>8464</v>
      </c>
      <c r="R7251" s="15" t="s">
        <v>65</v>
      </c>
      <c r="S7251" s="15" t="s">
        <v>93</v>
      </c>
      <c r="T7251" s="15" t="s">
        <v>8465</v>
      </c>
      <c r="U7251" s="28">
        <v>166800.0</v>
      </c>
      <c r="V7251" s="15">
        <v>4.0</v>
      </c>
      <c r="W7251" s="31">
        <v>0.0</v>
      </c>
      <c r="X7251" s="28">
        <v>43368.0</v>
      </c>
    </row>
    <row r="7252" ht="15.75" customHeight="1">
      <c r="A7252" s="15">
        <v>3049.0</v>
      </c>
      <c r="B7252" s="15" t="s">
        <v>8875</v>
      </c>
      <c r="C7252" s="18">
        <v>42827.0</v>
      </c>
      <c r="D7252" s="18">
        <v>42829.0</v>
      </c>
      <c r="E7252" s="18">
        <f t="shared" si="1"/>
        <v>42829</v>
      </c>
      <c r="F7252" s="15" t="s">
        <v>125</v>
      </c>
      <c r="G7252" s="15" t="s">
        <v>4137</v>
      </c>
      <c r="H7252" s="15" t="s">
        <v>4138</v>
      </c>
      <c r="I7252" s="15" t="s">
        <v>76</v>
      </c>
      <c r="J7252" s="15" t="s">
        <v>60</v>
      </c>
      <c r="K7252" s="15" t="s">
        <v>29</v>
      </c>
      <c r="L7252" s="15" t="str">
        <f t="array" ref="L7252">_xlfn.XLOOKUP(M7252,reference_province_to_city!$A$2:$A$11,reference_province_to_city!$B$2:$B$11)</f>
        <v>Palembang</v>
      </c>
      <c r="M7252" s="15" t="s">
        <v>13</v>
      </c>
      <c r="N7252" s="15">
        <v>30111.0</v>
      </c>
      <c r="O7252" s="15">
        <f t="array" ref="O7252">_xlfn.XLOOKUP(M7252,reference_postal_code!$B$2:$B$11,reference_postal_code!$A$2:$A$11)</f>
        <v>30111</v>
      </c>
      <c r="P7252" s="15" t="s">
        <v>77</v>
      </c>
      <c r="Q7252" s="15" t="s">
        <v>1891</v>
      </c>
      <c r="R7252" s="15" t="s">
        <v>106</v>
      </c>
      <c r="S7252" s="15" t="s">
        <v>218</v>
      </c>
      <c r="T7252" s="15" t="s">
        <v>1892</v>
      </c>
      <c r="U7252" s="28">
        <v>6177000.0</v>
      </c>
      <c r="V7252" s="15">
        <v>2.0</v>
      </c>
      <c r="W7252" s="31">
        <v>0.0</v>
      </c>
      <c r="X7252" s="28">
        <v>1050090.0</v>
      </c>
    </row>
    <row r="7253" ht="15.75" customHeight="1">
      <c r="A7253" s="15">
        <v>9670.0</v>
      </c>
      <c r="B7253" s="15" t="s">
        <v>8876</v>
      </c>
      <c r="C7253" s="18">
        <v>42827.0</v>
      </c>
      <c r="D7253" s="18">
        <v>42831.0</v>
      </c>
      <c r="E7253" s="18">
        <f t="shared" si="1"/>
        <v>42831</v>
      </c>
      <c r="F7253" s="15" t="s">
        <v>55</v>
      </c>
      <c r="G7253" s="15" t="s">
        <v>4746</v>
      </c>
      <c r="H7253" s="15" t="s">
        <v>4747</v>
      </c>
      <c r="I7253" s="15" t="s">
        <v>59</v>
      </c>
      <c r="J7253" s="15" t="s">
        <v>60</v>
      </c>
      <c r="K7253" s="15" t="s">
        <v>28</v>
      </c>
      <c r="L7253" s="15" t="str">
        <f t="array" ref="L7253">_xlfn.XLOOKUP(M7253,reference_province_to_city!$A$2:$A$11,reference_province_to_city!$B$2:$B$11)</f>
        <v>Medan</v>
      </c>
      <c r="M7253" s="15" t="s">
        <v>11</v>
      </c>
      <c r="N7253" s="15">
        <v>20111.0</v>
      </c>
      <c r="O7253" s="15">
        <f t="array" ref="O7253">_xlfn.XLOOKUP(M7253,reference_postal_code!$B$2:$B$11,reference_postal_code!$A$2:$A$11)</f>
        <v>20111</v>
      </c>
      <c r="P7253" s="15" t="s">
        <v>77</v>
      </c>
      <c r="Q7253" s="15" t="s">
        <v>3244</v>
      </c>
      <c r="R7253" s="15" t="s">
        <v>65</v>
      </c>
      <c r="S7253" s="15" t="s">
        <v>79</v>
      </c>
      <c r="T7253" s="15" t="s">
        <v>3245</v>
      </c>
      <c r="U7253" s="28">
        <v>224100.0</v>
      </c>
      <c r="V7253" s="15">
        <v>3.0</v>
      </c>
      <c r="W7253" s="31">
        <v>0.0</v>
      </c>
      <c r="X7253" s="28">
        <v>103086.0</v>
      </c>
    </row>
    <row r="7254" ht="15.75" customHeight="1">
      <c r="A7254" s="15">
        <v>3050.0</v>
      </c>
      <c r="B7254" s="15" t="s">
        <v>8875</v>
      </c>
      <c r="C7254" s="18">
        <v>42827.0</v>
      </c>
      <c r="D7254" s="18"/>
      <c r="E7254" s="18">
        <f t="shared" si="1"/>
        <v>42830</v>
      </c>
      <c r="F7254" s="15" t="s">
        <v>125</v>
      </c>
      <c r="G7254" s="15" t="s">
        <v>4137</v>
      </c>
      <c r="H7254" s="15" t="s">
        <v>4138</v>
      </c>
      <c r="I7254" s="15" t="s">
        <v>76</v>
      </c>
      <c r="J7254" s="15" t="s">
        <v>60</v>
      </c>
      <c r="K7254" s="15" t="s">
        <v>29</v>
      </c>
      <c r="L7254" s="15" t="str">
        <f t="array" ref="L7254">_xlfn.XLOOKUP(M7254,reference_province_to_city!$A$2:$A$11,reference_province_to_city!$B$2:$B$11)</f>
        <v>Palembang</v>
      </c>
      <c r="M7254" s="15" t="s">
        <v>13</v>
      </c>
      <c r="N7254" s="15">
        <v>30111.0</v>
      </c>
      <c r="O7254" s="15">
        <f t="array" ref="O7254">_xlfn.XLOOKUP(M7254,reference_postal_code!$B$2:$B$11,reference_postal_code!$A$2:$A$11)</f>
        <v>30111</v>
      </c>
      <c r="P7254" s="15" t="s">
        <v>77</v>
      </c>
      <c r="Q7254" s="15" t="s">
        <v>3838</v>
      </c>
      <c r="R7254" s="15" t="s">
        <v>110</v>
      </c>
      <c r="S7254" s="15" t="s">
        <v>149</v>
      </c>
      <c r="T7254" s="15" t="s">
        <v>3839</v>
      </c>
      <c r="U7254" s="28">
        <v>5400000.0</v>
      </c>
      <c r="V7254" s="15">
        <v>4.0</v>
      </c>
      <c r="W7254" s="31">
        <v>0.0</v>
      </c>
      <c r="X7254" s="28">
        <v>1944000.0</v>
      </c>
    </row>
    <row r="7255" ht="15.75" customHeight="1">
      <c r="A7255" s="15">
        <v>1337.0</v>
      </c>
      <c r="B7255" s="15" t="s">
        <v>8877</v>
      </c>
      <c r="C7255" s="18">
        <v>42827.0</v>
      </c>
      <c r="D7255" s="18">
        <v>42832.0</v>
      </c>
      <c r="E7255" s="18">
        <f t="shared" si="1"/>
        <v>42832</v>
      </c>
      <c r="F7255" s="15" t="s">
        <v>55</v>
      </c>
      <c r="G7255" s="15" t="s">
        <v>3992</v>
      </c>
      <c r="H7255" s="15" t="s">
        <v>3993</v>
      </c>
      <c r="I7255" s="15" t="s">
        <v>59</v>
      </c>
      <c r="J7255" s="15" t="s">
        <v>60</v>
      </c>
      <c r="L7255" s="15" t="str">
        <f t="array" ref="L7255">_xlfn.XLOOKUP(M7255,reference_province_to_city!$A$2:$A$11,reference_province_to_city!$B$2:$B$11)</f>
        <v>Jakarta</v>
      </c>
      <c r="M7255" s="15" t="s">
        <v>7</v>
      </c>
      <c r="N7255" s="15">
        <v>10110.0</v>
      </c>
      <c r="O7255" s="15">
        <f t="array" ref="O7255">_xlfn.XLOOKUP(M7255,reference_postal_code!$B$2:$B$11,reference_postal_code!$A$2:$A$11)</f>
        <v>10110</v>
      </c>
      <c r="P7255" s="15" t="s">
        <v>117</v>
      </c>
      <c r="Q7255" s="15" t="s">
        <v>2341</v>
      </c>
      <c r="R7255" s="15" t="s">
        <v>106</v>
      </c>
      <c r="S7255" s="15" t="s">
        <v>139</v>
      </c>
      <c r="T7255" s="15" t="s">
        <v>2342</v>
      </c>
      <c r="U7255" s="28">
        <v>376650.0</v>
      </c>
      <c r="V7255" s="15">
        <v>3.0</v>
      </c>
      <c r="W7255" s="31">
        <v>0.0</v>
      </c>
      <c r="X7255" s="28">
        <v>97929.0</v>
      </c>
    </row>
    <row r="7256" ht="15.75" customHeight="1">
      <c r="A7256" s="15">
        <v>3725.0</v>
      </c>
      <c r="B7256" s="15" t="s">
        <v>8878</v>
      </c>
      <c r="C7256" s="18">
        <v>42828.0</v>
      </c>
      <c r="D7256" s="18">
        <v>42830.0</v>
      </c>
      <c r="E7256" s="18">
        <f t="shared" si="1"/>
        <v>42830</v>
      </c>
      <c r="F7256" s="15" t="s">
        <v>125</v>
      </c>
      <c r="G7256" s="15" t="s">
        <v>492</v>
      </c>
      <c r="H7256" s="15" t="s">
        <v>493</v>
      </c>
      <c r="I7256" s="15" t="s">
        <v>59</v>
      </c>
      <c r="J7256" s="15" t="s">
        <v>60</v>
      </c>
      <c r="K7256" s="15" t="s">
        <v>28</v>
      </c>
      <c r="L7256" s="15" t="str">
        <f t="array" ref="L7256">_xlfn.XLOOKUP(M7256,reference_province_to_city!$A$2:$A$11,reference_province_to_city!$B$2:$B$11)</f>
        <v>Medan</v>
      </c>
      <c r="M7256" s="15" t="s">
        <v>11</v>
      </c>
      <c r="N7256" s="15">
        <v>20111.0</v>
      </c>
      <c r="O7256" s="15">
        <f t="array" ref="O7256">_xlfn.XLOOKUP(M7256,reference_postal_code!$B$2:$B$11,reference_postal_code!$A$2:$A$11)</f>
        <v>20111</v>
      </c>
      <c r="P7256" s="15" t="s">
        <v>77</v>
      </c>
      <c r="Q7256" s="15" t="s">
        <v>3002</v>
      </c>
      <c r="R7256" s="15" t="s">
        <v>65</v>
      </c>
      <c r="S7256" s="15" t="s">
        <v>93</v>
      </c>
      <c r="T7256" s="15" t="s">
        <v>3003</v>
      </c>
      <c r="U7256" s="28">
        <v>105840.0</v>
      </c>
      <c r="V7256" s="15">
        <v>3.0</v>
      </c>
      <c r="W7256" s="31">
        <v>0.2</v>
      </c>
      <c r="X7256" s="28">
        <v>33075.0</v>
      </c>
    </row>
    <row r="7257" ht="15.75" customHeight="1">
      <c r="A7257" s="15">
        <v>953.0</v>
      </c>
      <c r="B7257" s="15" t="s">
        <v>8879</v>
      </c>
      <c r="C7257" s="18">
        <v>42828.0</v>
      </c>
      <c r="D7257" s="18">
        <v>42832.0</v>
      </c>
      <c r="E7257" s="18">
        <f t="shared" si="1"/>
        <v>42832</v>
      </c>
      <c r="F7257" s="15" t="s">
        <v>55</v>
      </c>
      <c r="G7257" s="15" t="s">
        <v>1366</v>
      </c>
      <c r="H7257" s="15" t="s">
        <v>1367</v>
      </c>
      <c r="I7257" s="15" t="s">
        <v>59</v>
      </c>
      <c r="J7257" s="15" t="s">
        <v>60</v>
      </c>
      <c r="K7257" s="15" t="s">
        <v>26</v>
      </c>
      <c r="L7257" s="15" t="str">
        <f t="array" ref="L7257">_xlfn.XLOOKUP(M7257,reference_province_to_city!$A$2:$A$11,reference_province_to_city!$B$2:$B$11)</f>
        <v>Denpasar</v>
      </c>
      <c r="M7257" s="15" t="s">
        <v>24</v>
      </c>
      <c r="N7257" s="15">
        <v>80231.0</v>
      </c>
      <c r="O7257" s="15">
        <f t="array" ref="O7257">_xlfn.XLOOKUP(M7257,reference_postal_code!$B$2:$B$11,reference_postal_code!$A$2:$A$11)</f>
        <v>80231</v>
      </c>
      <c r="P7257" s="15" t="s">
        <v>63</v>
      </c>
      <c r="Q7257" s="15" t="s">
        <v>4149</v>
      </c>
      <c r="R7257" s="15" t="s">
        <v>106</v>
      </c>
      <c r="S7257" s="15" t="s">
        <v>139</v>
      </c>
      <c r="T7257" s="15" t="s">
        <v>4150</v>
      </c>
      <c r="U7257" s="28">
        <v>382080.0</v>
      </c>
      <c r="V7257" s="15">
        <v>4.0</v>
      </c>
      <c r="W7257" s="31">
        <v>0.2</v>
      </c>
      <c r="X7257" s="28">
        <v>114624.0</v>
      </c>
    </row>
    <row r="7258" ht="15.75" customHeight="1">
      <c r="A7258" s="15">
        <v>6366.0</v>
      </c>
      <c r="B7258" s="15" t="s">
        <v>8880</v>
      </c>
      <c r="C7258" s="18">
        <v>42829.0</v>
      </c>
      <c r="D7258" s="18">
        <v>42830.0</v>
      </c>
      <c r="E7258" s="18">
        <f t="shared" si="1"/>
        <v>42830</v>
      </c>
      <c r="F7258" s="15" t="s">
        <v>125</v>
      </c>
      <c r="G7258" s="15" t="s">
        <v>2197</v>
      </c>
      <c r="H7258" s="15" t="s">
        <v>2198</v>
      </c>
      <c r="I7258" s="15" t="s">
        <v>76</v>
      </c>
      <c r="J7258" s="15" t="s">
        <v>60</v>
      </c>
      <c r="K7258" s="15" t="s">
        <v>33</v>
      </c>
      <c r="L7258" s="15" t="str">
        <f t="array" ref="L7258">_xlfn.XLOOKUP(M7258,reference_province_to_city!$A$2:$A$11,reference_province_to_city!$B$2:$B$11)</f>
        <v>Makassar</v>
      </c>
      <c r="M7258" s="15" t="s">
        <v>25</v>
      </c>
      <c r="N7258" s="15">
        <v>90111.0</v>
      </c>
      <c r="O7258" s="15">
        <f t="array" ref="O7258">_xlfn.XLOOKUP(M7258,reference_postal_code!$B$2:$B$11,reference_postal_code!$A$2:$A$11)</f>
        <v>90111</v>
      </c>
      <c r="P7258" s="15" t="s">
        <v>63</v>
      </c>
      <c r="Q7258" s="15" t="s">
        <v>8846</v>
      </c>
      <c r="R7258" s="15" t="s">
        <v>110</v>
      </c>
      <c r="S7258" s="15" t="s">
        <v>111</v>
      </c>
      <c r="T7258" s="15" t="s">
        <v>8847</v>
      </c>
      <c r="U7258" s="28">
        <v>618300.0</v>
      </c>
      <c r="V7258" s="15">
        <v>1.0</v>
      </c>
      <c r="W7258" s="31">
        <v>0.0</v>
      </c>
      <c r="X7258" s="28">
        <v>166941.0</v>
      </c>
    </row>
    <row r="7259" ht="15.75" customHeight="1">
      <c r="A7259" s="15">
        <v>6368.0</v>
      </c>
      <c r="B7259" s="15" t="s">
        <v>8880</v>
      </c>
      <c r="C7259" s="18">
        <v>42829.0</v>
      </c>
      <c r="D7259" s="18">
        <v>42830.0</v>
      </c>
      <c r="E7259" s="18">
        <f t="shared" si="1"/>
        <v>42830</v>
      </c>
      <c r="F7259" s="15" t="s">
        <v>125</v>
      </c>
      <c r="G7259" s="15" t="s">
        <v>2197</v>
      </c>
      <c r="H7259" s="15" t="s">
        <v>2198</v>
      </c>
      <c r="I7259" s="15" t="s">
        <v>76</v>
      </c>
      <c r="J7259" s="15" t="s">
        <v>60</v>
      </c>
      <c r="K7259" s="15" t="s">
        <v>33</v>
      </c>
      <c r="L7259" s="15" t="str">
        <f t="array" ref="L7259">_xlfn.XLOOKUP(M7259,reference_province_to_city!$A$2:$A$11,reference_province_to_city!$B$2:$B$11)</f>
        <v>Makassar</v>
      </c>
      <c r="M7259" s="15" t="s">
        <v>25</v>
      </c>
      <c r="N7259" s="15">
        <v>90111.0</v>
      </c>
      <c r="O7259" s="15">
        <f t="array" ref="O7259">_xlfn.XLOOKUP(M7259,reference_postal_code!$B$2:$B$11,reference_postal_code!$A$2:$A$11)</f>
        <v>90111</v>
      </c>
      <c r="P7259" s="15" t="s">
        <v>63</v>
      </c>
      <c r="Q7259" s="15" t="s">
        <v>4774</v>
      </c>
      <c r="R7259" s="15" t="s">
        <v>110</v>
      </c>
      <c r="S7259" s="15" t="s">
        <v>111</v>
      </c>
      <c r="T7259" s="15" t="s">
        <v>4775</v>
      </c>
      <c r="U7259" s="28">
        <v>1785300.0</v>
      </c>
      <c r="V7259" s="15">
        <v>2.0</v>
      </c>
      <c r="W7259" s="31">
        <v>0.0</v>
      </c>
      <c r="X7259" s="28">
        <v>499884.0</v>
      </c>
    </row>
    <row r="7260" ht="15.75" customHeight="1">
      <c r="A7260" s="15">
        <v>6190.0</v>
      </c>
      <c r="B7260" s="15" t="s">
        <v>8881</v>
      </c>
      <c r="C7260" s="18">
        <v>42829.0</v>
      </c>
      <c r="D7260" s="18">
        <v>42833.0</v>
      </c>
      <c r="E7260" s="18">
        <f t="shared" si="1"/>
        <v>42833</v>
      </c>
      <c r="F7260" s="15" t="s">
        <v>55</v>
      </c>
      <c r="G7260" s="15" t="s">
        <v>3718</v>
      </c>
      <c r="H7260" s="15" t="s">
        <v>3719</v>
      </c>
      <c r="I7260" s="15" t="s">
        <v>59</v>
      </c>
      <c r="J7260" s="15" t="s">
        <v>60</v>
      </c>
      <c r="K7260" s="15" t="s">
        <v>22</v>
      </c>
      <c r="L7260" s="15" t="str">
        <f t="array" ref="L7260">_xlfn.XLOOKUP(M7260,reference_province_to_city!$A$2:$A$11,reference_province_to_city!$B$2:$B$11)</f>
        <v>Surabaya</v>
      </c>
      <c r="M7260" s="15" t="s">
        <v>20</v>
      </c>
      <c r="N7260" s="15">
        <v>60231.0</v>
      </c>
      <c r="O7260" s="15">
        <f t="array" ref="O7260">_xlfn.XLOOKUP(M7260,reference_postal_code!$B$2:$B$11,reference_postal_code!$A$2:$A$11)</f>
        <v>60231</v>
      </c>
      <c r="P7260" s="15" t="s">
        <v>166</v>
      </c>
      <c r="Q7260" s="15" t="s">
        <v>6806</v>
      </c>
      <c r="R7260" s="15" t="s">
        <v>110</v>
      </c>
      <c r="S7260" s="15" t="s">
        <v>111</v>
      </c>
      <c r="T7260" s="15" t="s">
        <v>6807</v>
      </c>
      <c r="U7260" s="28">
        <v>5757600.0</v>
      </c>
      <c r="V7260" s="15">
        <v>4.0</v>
      </c>
      <c r="W7260" s="31">
        <v>0.2</v>
      </c>
      <c r="X7260" s="28">
        <v>719700.0</v>
      </c>
    </row>
    <row r="7261" ht="15.75" customHeight="1">
      <c r="A7261" s="15">
        <v>9691.0</v>
      </c>
      <c r="B7261" s="15" t="s">
        <v>8882</v>
      </c>
      <c r="C7261" s="18">
        <v>42829.0</v>
      </c>
      <c r="D7261" s="18">
        <v>42830.0</v>
      </c>
      <c r="E7261" s="18">
        <f t="shared" si="1"/>
        <v>42830</v>
      </c>
      <c r="F7261" s="15" t="s">
        <v>125</v>
      </c>
      <c r="G7261" s="15" t="s">
        <v>3073</v>
      </c>
      <c r="H7261" s="15" t="s">
        <v>3074</v>
      </c>
      <c r="I7261" s="15" t="s">
        <v>76</v>
      </c>
      <c r="J7261" s="15" t="s">
        <v>60</v>
      </c>
      <c r="K7261" s="15" t="s">
        <v>31</v>
      </c>
      <c r="L7261" s="15" t="str">
        <f t="array" ref="L7261">_xlfn.XLOOKUP(M7261,reference_province_to_city!$A$2:$A$11,reference_province_to_city!$B$2:$B$11)</f>
        <v>Balikpapan</v>
      </c>
      <c r="M7261" s="15" t="s">
        <v>21</v>
      </c>
      <c r="N7261" s="15">
        <v>76114.0</v>
      </c>
      <c r="O7261" s="15">
        <f t="array" ref="O7261">_xlfn.XLOOKUP(M7261,reference_postal_code!$B$2:$B$11,reference_postal_code!$A$2:$A$11)</f>
        <v>76114</v>
      </c>
      <c r="P7261" s="15" t="s">
        <v>166</v>
      </c>
      <c r="Q7261" s="15" t="s">
        <v>6680</v>
      </c>
      <c r="R7261" s="15" t="s">
        <v>65</v>
      </c>
      <c r="S7261" s="15" t="s">
        <v>93</v>
      </c>
      <c r="T7261" s="15" t="s">
        <v>6681</v>
      </c>
      <c r="U7261" s="28">
        <v>105600.0</v>
      </c>
      <c r="V7261" s="15">
        <v>4.0</v>
      </c>
      <c r="W7261" s="31">
        <v>0.0</v>
      </c>
      <c r="X7261" s="28">
        <v>30624.0</v>
      </c>
    </row>
    <row r="7262" ht="15.75" customHeight="1">
      <c r="A7262" s="15">
        <v>6367.0</v>
      </c>
      <c r="B7262" s="15" t="s">
        <v>8880</v>
      </c>
      <c r="C7262" s="18">
        <v>42829.0</v>
      </c>
      <c r="D7262" s="18">
        <v>42830.0</v>
      </c>
      <c r="E7262" s="18">
        <f t="shared" si="1"/>
        <v>42830</v>
      </c>
      <c r="F7262" s="15" t="s">
        <v>125</v>
      </c>
      <c r="G7262" s="15" t="s">
        <v>2197</v>
      </c>
      <c r="H7262" s="15" t="s">
        <v>2198</v>
      </c>
      <c r="I7262" s="15" t="s">
        <v>76</v>
      </c>
      <c r="J7262" s="15" t="s">
        <v>60</v>
      </c>
      <c r="K7262" s="15" t="s">
        <v>33</v>
      </c>
      <c r="L7262" s="15" t="str">
        <f t="array" ref="L7262">_xlfn.XLOOKUP(M7262,reference_province_to_city!$A$2:$A$11,reference_province_to_city!$B$2:$B$11)</f>
        <v>Makassar</v>
      </c>
      <c r="M7262" s="15" t="s">
        <v>25</v>
      </c>
      <c r="N7262" s="15">
        <v>90111.0</v>
      </c>
      <c r="O7262" s="15">
        <f t="array" ref="O7262">_xlfn.XLOOKUP(M7262,reference_postal_code!$B$2:$B$11,reference_postal_code!$A$2:$A$11)</f>
        <v>90111</v>
      </c>
      <c r="P7262" s="15" t="s">
        <v>63</v>
      </c>
      <c r="Q7262" s="15" t="s">
        <v>3701</v>
      </c>
      <c r="R7262" s="15" t="s">
        <v>65</v>
      </c>
      <c r="S7262" s="15" t="s">
        <v>226</v>
      </c>
      <c r="T7262" s="15" t="s">
        <v>3702</v>
      </c>
      <c r="U7262" s="28">
        <v>3605550.0</v>
      </c>
      <c r="V7262" s="15">
        <v>1.0</v>
      </c>
      <c r="W7262" s="31">
        <v>0.0</v>
      </c>
      <c r="X7262" s="28">
        <v>108167.0</v>
      </c>
    </row>
    <row r="7263" ht="15.75" customHeight="1">
      <c r="A7263" s="15">
        <v>6922.0</v>
      </c>
      <c r="B7263" s="15" t="s">
        <v>8883</v>
      </c>
      <c r="C7263" s="18">
        <v>42829.0</v>
      </c>
      <c r="D7263" s="18">
        <v>42835.0</v>
      </c>
      <c r="E7263" s="18">
        <f t="shared" si="1"/>
        <v>42835</v>
      </c>
      <c r="F7263" s="15" t="s">
        <v>55</v>
      </c>
      <c r="G7263" s="15" t="s">
        <v>4530</v>
      </c>
      <c r="H7263" s="15" t="s">
        <v>4531</v>
      </c>
      <c r="I7263" s="15" t="s">
        <v>76</v>
      </c>
      <c r="J7263" s="15" t="s">
        <v>60</v>
      </c>
      <c r="K7263" s="15" t="s">
        <v>10</v>
      </c>
      <c r="L7263" s="15" t="str">
        <f t="array" ref="L7263">_xlfn.XLOOKUP(M7263,reference_province_to_city!$A$2:$A$11,reference_province_to_city!$B$2:$B$11)</f>
        <v>Jakarta</v>
      </c>
      <c r="M7263" s="15" t="s">
        <v>7</v>
      </c>
      <c r="N7263" s="15">
        <v>10110.0</v>
      </c>
      <c r="O7263" s="15">
        <f t="array" ref="O7263">_xlfn.XLOOKUP(M7263,reference_postal_code!$B$2:$B$11,reference_postal_code!$A$2:$A$11)</f>
        <v>10110</v>
      </c>
      <c r="P7263" s="15" t="s">
        <v>117</v>
      </c>
      <c r="Q7263" s="15" t="s">
        <v>172</v>
      </c>
      <c r="R7263" s="15" t="s">
        <v>65</v>
      </c>
      <c r="S7263" s="15" t="s">
        <v>173</v>
      </c>
      <c r="T7263" s="15" t="s">
        <v>174</v>
      </c>
      <c r="U7263" s="28">
        <v>254700.0</v>
      </c>
      <c r="V7263" s="15">
        <v>1.0</v>
      </c>
      <c r="W7263" s="31">
        <v>0.0</v>
      </c>
      <c r="X7263" s="28">
        <v>127350.0</v>
      </c>
    </row>
    <row r="7264" ht="15.75" customHeight="1">
      <c r="A7264" s="15">
        <v>8416.0</v>
      </c>
      <c r="B7264" s="15" t="s">
        <v>8884</v>
      </c>
      <c r="C7264" s="18">
        <v>42831.0</v>
      </c>
      <c r="D7264" s="18">
        <v>42837.0</v>
      </c>
      <c r="E7264" s="18">
        <f t="shared" si="1"/>
        <v>42837</v>
      </c>
      <c r="F7264" s="15" t="s">
        <v>55</v>
      </c>
      <c r="G7264" s="15" t="s">
        <v>7721</v>
      </c>
      <c r="H7264" s="15" t="s">
        <v>7722</v>
      </c>
      <c r="I7264" s="15" t="s">
        <v>76</v>
      </c>
      <c r="J7264" s="15" t="s">
        <v>60</v>
      </c>
      <c r="K7264" s="15" t="s">
        <v>29</v>
      </c>
      <c r="L7264" s="15" t="str">
        <f t="array" ref="L7264">_xlfn.XLOOKUP(M7264,reference_province_to_city!$A$2:$A$11,reference_province_to_city!$B$2:$B$11)</f>
        <v>Palembang</v>
      </c>
      <c r="M7264" s="15" t="s">
        <v>13</v>
      </c>
      <c r="N7264" s="15">
        <v>30111.0</v>
      </c>
      <c r="O7264" s="15">
        <f t="array" ref="O7264">_xlfn.XLOOKUP(M7264,reference_postal_code!$B$2:$B$11,reference_postal_code!$A$2:$A$11)</f>
        <v>30111</v>
      </c>
      <c r="P7264" s="15" t="s">
        <v>77</v>
      </c>
      <c r="Q7264" s="15" t="s">
        <v>1439</v>
      </c>
      <c r="R7264" s="15" t="s">
        <v>65</v>
      </c>
      <c r="S7264" s="15" t="s">
        <v>66</v>
      </c>
      <c r="T7264" s="15" t="s">
        <v>1440</v>
      </c>
      <c r="U7264" s="28">
        <v>1594800.0</v>
      </c>
      <c r="V7264" s="15">
        <v>3.0</v>
      </c>
      <c r="W7264" s="31">
        <v>0.0</v>
      </c>
      <c r="X7264" s="28">
        <v>749556.0</v>
      </c>
    </row>
    <row r="7265" ht="15.75" customHeight="1">
      <c r="A7265" s="15">
        <v>8738.0</v>
      </c>
      <c r="B7265" s="15" t="s">
        <v>8885</v>
      </c>
      <c r="C7265" s="18">
        <v>42831.0</v>
      </c>
      <c r="D7265" s="18">
        <v>42835.0</v>
      </c>
      <c r="E7265" s="18">
        <f t="shared" si="1"/>
        <v>42835</v>
      </c>
      <c r="F7265" s="15" t="s">
        <v>55</v>
      </c>
      <c r="G7265" s="15" t="s">
        <v>2649</v>
      </c>
      <c r="H7265" s="15" t="s">
        <v>2650</v>
      </c>
      <c r="I7265" s="15" t="s">
        <v>128</v>
      </c>
      <c r="J7265" s="15" t="s">
        <v>60</v>
      </c>
      <c r="K7265" s="15" t="s">
        <v>31</v>
      </c>
      <c r="L7265" s="15" t="str">
        <f t="array" ref="L7265">_xlfn.XLOOKUP(M7265,reference_province_to_city!$A$2:$A$11,reference_province_to_city!$B$2:$B$11)</f>
        <v>Balikpapan</v>
      </c>
      <c r="M7265" s="15" t="s">
        <v>21</v>
      </c>
      <c r="N7265" s="15">
        <v>76114.0</v>
      </c>
      <c r="O7265" s="15">
        <f t="array" ref="O7265">_xlfn.XLOOKUP(M7265,reference_postal_code!$B$2:$B$11,reference_postal_code!$A$2:$A$11)</f>
        <v>76114</v>
      </c>
      <c r="P7265" s="15" t="s">
        <v>166</v>
      </c>
      <c r="Q7265" s="15" t="s">
        <v>4108</v>
      </c>
      <c r="R7265" s="15" t="s">
        <v>65</v>
      </c>
      <c r="S7265" s="15" t="s">
        <v>83</v>
      </c>
      <c r="T7265" s="15" t="s">
        <v>4109</v>
      </c>
      <c r="U7265" s="28">
        <v>121500.0</v>
      </c>
      <c r="V7265" s="15">
        <v>5.0</v>
      </c>
      <c r="W7265" s="31">
        <v>0.7</v>
      </c>
      <c r="X7265" s="28">
        <v>-89100.0</v>
      </c>
    </row>
    <row r="7266" ht="15.75" customHeight="1">
      <c r="A7266" s="15">
        <v>236.0</v>
      </c>
      <c r="B7266" s="15" t="s">
        <v>8886</v>
      </c>
      <c r="C7266" s="18">
        <v>42832.0</v>
      </c>
      <c r="D7266" s="18">
        <v>42837.0</v>
      </c>
      <c r="E7266" s="18">
        <f t="shared" si="1"/>
        <v>42837</v>
      </c>
      <c r="F7266" s="15" t="s">
        <v>55</v>
      </c>
      <c r="G7266" s="15" t="s">
        <v>3332</v>
      </c>
      <c r="H7266" s="15" t="s">
        <v>3333</v>
      </c>
      <c r="I7266" s="15" t="s">
        <v>76</v>
      </c>
      <c r="J7266" s="15" t="s">
        <v>60</v>
      </c>
      <c r="K7266" s="15" t="s">
        <v>26</v>
      </c>
      <c r="L7266" s="15" t="str">
        <f t="array" ref="L7266">_xlfn.XLOOKUP(M7266,reference_province_to_city!$A$2:$A$11,reference_province_to_city!$B$2:$B$11)</f>
        <v>Denpasar</v>
      </c>
      <c r="M7266" s="15" t="s">
        <v>24</v>
      </c>
      <c r="N7266" s="15">
        <v>80231.0</v>
      </c>
      <c r="O7266" s="15">
        <f t="array" ref="O7266">_xlfn.XLOOKUP(M7266,reference_postal_code!$B$2:$B$11,reference_postal_code!$A$2:$A$11)</f>
        <v>80231</v>
      </c>
      <c r="P7266" s="15" t="s">
        <v>63</v>
      </c>
      <c r="Q7266" s="15" t="s">
        <v>3959</v>
      </c>
      <c r="R7266" s="15" t="s">
        <v>110</v>
      </c>
      <c r="S7266" s="15" t="s">
        <v>149</v>
      </c>
      <c r="T7266" s="15" t="s">
        <v>3960</v>
      </c>
      <c r="U7266" s="28">
        <v>9269640.0</v>
      </c>
      <c r="V7266" s="15">
        <v>3.0</v>
      </c>
      <c r="W7266" s="31">
        <v>0.2</v>
      </c>
      <c r="X7266" s="28">
        <v>-115871.0</v>
      </c>
    </row>
    <row r="7267" ht="15.75" customHeight="1">
      <c r="A7267" s="15">
        <v>235.0</v>
      </c>
      <c r="B7267" s="15" t="s">
        <v>8886</v>
      </c>
      <c r="C7267" s="18">
        <v>42832.0</v>
      </c>
      <c r="D7267" s="18">
        <v>42837.0</v>
      </c>
      <c r="E7267" s="18">
        <f t="shared" si="1"/>
        <v>42837</v>
      </c>
      <c r="F7267" s="15" t="s">
        <v>55</v>
      </c>
      <c r="G7267" s="15" t="s">
        <v>3332</v>
      </c>
      <c r="H7267" s="15" t="s">
        <v>3333</v>
      </c>
      <c r="I7267" s="15" t="s">
        <v>76</v>
      </c>
      <c r="J7267" s="15" t="s">
        <v>60</v>
      </c>
      <c r="K7267" s="15" t="s">
        <v>26</v>
      </c>
      <c r="L7267" s="15" t="str">
        <f t="array" ref="L7267">_xlfn.XLOOKUP(M7267,reference_province_to_city!$A$2:$A$11,reference_province_to_city!$B$2:$B$11)</f>
        <v>Denpasar</v>
      </c>
      <c r="M7267" s="15" t="s">
        <v>24</v>
      </c>
      <c r="N7267" s="15">
        <v>80231.0</v>
      </c>
      <c r="O7267" s="15">
        <f t="array" ref="O7267">_xlfn.XLOOKUP(M7267,reference_postal_code!$B$2:$B$11,reference_postal_code!$A$2:$A$11)</f>
        <v>80231</v>
      </c>
      <c r="P7267" s="15" t="s">
        <v>63</v>
      </c>
      <c r="Q7267" s="15" t="s">
        <v>1252</v>
      </c>
      <c r="R7267" s="15" t="s">
        <v>106</v>
      </c>
      <c r="S7267" s="15" t="s">
        <v>139</v>
      </c>
      <c r="T7267" s="15" t="s">
        <v>1253</v>
      </c>
      <c r="U7267" s="28">
        <v>3871080.0</v>
      </c>
      <c r="V7267" s="15">
        <v>3.0</v>
      </c>
      <c r="W7267" s="31">
        <v>0.2</v>
      </c>
      <c r="X7267" s="28">
        <v>0.0</v>
      </c>
    </row>
    <row r="7268" ht="15.75" customHeight="1">
      <c r="A7268" s="15">
        <v>9443.0</v>
      </c>
      <c r="B7268" s="15" t="s">
        <v>8887</v>
      </c>
      <c r="C7268" s="18">
        <v>42832.0</v>
      </c>
      <c r="D7268" s="18">
        <v>42836.0</v>
      </c>
      <c r="E7268" s="18">
        <f t="shared" si="1"/>
        <v>42836</v>
      </c>
      <c r="F7268" s="15" t="s">
        <v>55</v>
      </c>
      <c r="G7268" s="15" t="s">
        <v>535</v>
      </c>
      <c r="H7268" s="15" t="s">
        <v>536</v>
      </c>
      <c r="I7268" s="15" t="s">
        <v>76</v>
      </c>
      <c r="J7268" s="15" t="s">
        <v>60</v>
      </c>
      <c r="K7268" s="15" t="s">
        <v>26</v>
      </c>
      <c r="L7268" s="15" t="str">
        <f t="array" ref="L7268">_xlfn.XLOOKUP(M7268,reference_province_to_city!$A$2:$A$11,reference_province_to_city!$B$2:$B$11)</f>
        <v>Denpasar</v>
      </c>
      <c r="M7268" s="15" t="s">
        <v>24</v>
      </c>
      <c r="N7268" s="15">
        <v>80231.0</v>
      </c>
      <c r="O7268" s="15">
        <f t="array" ref="O7268">_xlfn.XLOOKUP(M7268,reference_postal_code!$B$2:$B$11,reference_postal_code!$A$2:$A$11)</f>
        <v>80231</v>
      </c>
      <c r="P7268" s="15" t="s">
        <v>63</v>
      </c>
      <c r="Q7268" s="15" t="s">
        <v>3916</v>
      </c>
      <c r="R7268" s="15" t="s">
        <v>65</v>
      </c>
      <c r="S7268" s="15" t="s">
        <v>93</v>
      </c>
      <c r="T7268" s="15" t="s">
        <v>3917</v>
      </c>
      <c r="U7268" s="28">
        <v>243840.0</v>
      </c>
      <c r="V7268" s="15">
        <v>2.0</v>
      </c>
      <c r="W7268" s="31">
        <v>0.2</v>
      </c>
      <c r="X7268" s="28">
        <v>18288.0</v>
      </c>
    </row>
    <row r="7269" ht="15.75" customHeight="1">
      <c r="A7269" s="15">
        <v>233.0</v>
      </c>
      <c r="B7269" s="15" t="s">
        <v>8886</v>
      </c>
      <c r="C7269" s="18">
        <v>42832.0</v>
      </c>
      <c r="D7269" s="18">
        <v>42837.0</v>
      </c>
      <c r="E7269" s="18">
        <f t="shared" si="1"/>
        <v>42837</v>
      </c>
      <c r="F7269" s="15" t="s">
        <v>55</v>
      </c>
      <c r="G7269" s="15" t="s">
        <v>3332</v>
      </c>
      <c r="H7269" s="15" t="s">
        <v>3333</v>
      </c>
      <c r="I7269" s="15" t="s">
        <v>76</v>
      </c>
      <c r="J7269" s="15" t="s">
        <v>60</v>
      </c>
      <c r="K7269" s="15" t="s">
        <v>26</v>
      </c>
      <c r="L7269" s="15" t="str">
        <f t="array" ref="L7269">_xlfn.XLOOKUP(M7269,reference_province_to_city!$A$2:$A$11,reference_province_to_city!$B$2:$B$11)</f>
        <v>Denpasar</v>
      </c>
      <c r="M7269" s="15" t="s">
        <v>24</v>
      </c>
      <c r="N7269" s="15">
        <v>80231.0</v>
      </c>
      <c r="O7269" s="15">
        <f t="array" ref="O7269">_xlfn.XLOOKUP(M7269,reference_postal_code!$B$2:$B$11,reference_postal_code!$A$2:$A$11)</f>
        <v>80231</v>
      </c>
      <c r="P7269" s="15" t="s">
        <v>63</v>
      </c>
      <c r="Q7269" s="15" t="s">
        <v>756</v>
      </c>
      <c r="R7269" s="15" t="s">
        <v>106</v>
      </c>
      <c r="S7269" s="15" t="s">
        <v>218</v>
      </c>
      <c r="T7269" s="15" t="s">
        <v>757</v>
      </c>
      <c r="U7269" s="28">
        <v>9309218.0</v>
      </c>
      <c r="V7269" s="15">
        <v>3.0</v>
      </c>
      <c r="W7269" s="31">
        <v>0.45</v>
      </c>
      <c r="X7269" s="28">
        <v>-3723687.0</v>
      </c>
    </row>
    <row r="7270" ht="15.75" customHeight="1">
      <c r="A7270" s="15">
        <v>232.0</v>
      </c>
      <c r="B7270" s="15" t="s">
        <v>8886</v>
      </c>
      <c r="C7270" s="18">
        <v>42832.0</v>
      </c>
      <c r="D7270" s="18">
        <v>42837.0</v>
      </c>
      <c r="E7270" s="18">
        <f t="shared" si="1"/>
        <v>42837</v>
      </c>
      <c r="F7270" s="15" t="s">
        <v>55</v>
      </c>
      <c r="G7270" s="15" t="s">
        <v>3332</v>
      </c>
      <c r="H7270" s="15" t="s">
        <v>3333</v>
      </c>
      <c r="I7270" s="15" t="s">
        <v>76</v>
      </c>
      <c r="J7270" s="15" t="s">
        <v>60</v>
      </c>
      <c r="K7270" s="15" t="s">
        <v>26</v>
      </c>
      <c r="L7270" s="15" t="str">
        <f t="array" ref="L7270">_xlfn.XLOOKUP(M7270,reference_province_to_city!$A$2:$A$11,reference_province_to_city!$B$2:$B$11)</f>
        <v>Denpasar</v>
      </c>
      <c r="M7270" s="15" t="s">
        <v>24</v>
      </c>
      <c r="O7270" s="15">
        <f t="array" ref="O7270">_xlfn.XLOOKUP(M7270,reference_postal_code!$B$2:$B$11,reference_postal_code!$A$2:$A$11)</f>
        <v>80231</v>
      </c>
      <c r="P7270" s="15" t="s">
        <v>63</v>
      </c>
      <c r="Q7270" s="15" t="s">
        <v>1262</v>
      </c>
      <c r="R7270" s="15" t="s">
        <v>106</v>
      </c>
      <c r="S7270" s="15" t="s">
        <v>218</v>
      </c>
      <c r="T7270" s="15" t="s">
        <v>1263</v>
      </c>
      <c r="U7270" s="28">
        <v>3507900.0</v>
      </c>
      <c r="V7270" s="15">
        <v>2.0</v>
      </c>
      <c r="W7270" s="31">
        <v>0.45</v>
      </c>
      <c r="X7270" s="28">
        <v>-1530720.0</v>
      </c>
    </row>
    <row r="7271" ht="15.75" customHeight="1">
      <c r="A7271" s="15">
        <v>234.0</v>
      </c>
      <c r="B7271" s="15" t="s">
        <v>8886</v>
      </c>
      <c r="C7271" s="18">
        <v>42832.0</v>
      </c>
      <c r="D7271" s="18">
        <v>42837.0</v>
      </c>
      <c r="E7271" s="18">
        <f t="shared" si="1"/>
        <v>42837</v>
      </c>
      <c r="F7271" s="15" t="s">
        <v>55</v>
      </c>
      <c r="G7271" s="15" t="s">
        <v>3332</v>
      </c>
      <c r="H7271" s="15" t="s">
        <v>3333</v>
      </c>
      <c r="I7271" s="15" t="s">
        <v>76</v>
      </c>
      <c r="J7271" s="15" t="s">
        <v>60</v>
      </c>
      <c r="K7271" s="15" t="s">
        <v>26</v>
      </c>
      <c r="L7271" s="15" t="str">
        <f t="array" ref="L7271">_xlfn.XLOOKUP(M7271,reference_province_to_city!$A$2:$A$11,reference_province_to_city!$B$2:$B$11)</f>
        <v>Denpasar</v>
      </c>
      <c r="M7271" s="15" t="s">
        <v>24</v>
      </c>
      <c r="N7271" s="15">
        <v>80231.0</v>
      </c>
      <c r="O7271" s="15">
        <f t="array" ref="O7271">_xlfn.XLOOKUP(M7271,reference_postal_code!$B$2:$B$11,reference_postal_code!$A$2:$A$11)</f>
        <v>80231</v>
      </c>
      <c r="P7271" s="15" t="s">
        <v>63</v>
      </c>
      <c r="Q7271" s="15" t="s">
        <v>2428</v>
      </c>
      <c r="R7271" s="15" t="s">
        <v>65</v>
      </c>
      <c r="S7271" s="15" t="s">
        <v>83</v>
      </c>
      <c r="T7271" s="15" t="s">
        <v>2429</v>
      </c>
      <c r="U7271" s="28">
        <v>79920.0</v>
      </c>
      <c r="V7271" s="15">
        <v>2.0</v>
      </c>
      <c r="W7271" s="31">
        <v>0.7</v>
      </c>
      <c r="X7271" s="28">
        <v>-53280.0</v>
      </c>
    </row>
    <row r="7272" ht="15.75" customHeight="1">
      <c r="A7272" s="15">
        <v>9444.0</v>
      </c>
      <c r="B7272" s="15" t="s">
        <v>8887</v>
      </c>
      <c r="C7272" s="18">
        <v>42832.0</v>
      </c>
      <c r="D7272" s="18">
        <v>42836.0</v>
      </c>
      <c r="E7272" s="18">
        <f t="shared" si="1"/>
        <v>42836</v>
      </c>
      <c r="F7272" s="15" t="s">
        <v>55</v>
      </c>
      <c r="G7272" s="15" t="s">
        <v>535</v>
      </c>
      <c r="H7272" s="15" t="s">
        <v>536</v>
      </c>
      <c r="I7272" s="15" t="s">
        <v>76</v>
      </c>
      <c r="J7272" s="15" t="s">
        <v>60</v>
      </c>
      <c r="K7272" s="15" t="s">
        <v>26</v>
      </c>
      <c r="L7272" s="15" t="str">
        <f t="array" ref="L7272">_xlfn.XLOOKUP(M7272,reference_province_to_city!$A$2:$A$11,reference_province_to_city!$B$2:$B$11)</f>
        <v>Denpasar</v>
      </c>
      <c r="M7272" s="15" t="s">
        <v>24</v>
      </c>
      <c r="N7272" s="15">
        <v>80231.0</v>
      </c>
      <c r="O7272" s="15">
        <f t="array" ref="O7272">_xlfn.XLOOKUP(M7272,reference_postal_code!$B$2:$B$11,reference_postal_code!$A$2:$A$11)</f>
        <v>80231</v>
      </c>
      <c r="P7272" s="15" t="s">
        <v>63</v>
      </c>
      <c r="Q7272" s="15" t="s">
        <v>1191</v>
      </c>
      <c r="R7272" s="15" t="s">
        <v>110</v>
      </c>
      <c r="S7272" s="15" t="s">
        <v>111</v>
      </c>
      <c r="T7272" s="15" t="s">
        <v>1192</v>
      </c>
      <c r="U7272" s="28">
        <v>3287760.0</v>
      </c>
      <c r="V7272" s="15">
        <v>2.0</v>
      </c>
      <c r="W7272" s="31">
        <v>0.2</v>
      </c>
      <c r="X7272" s="28">
        <v>287679.0</v>
      </c>
    </row>
    <row r="7273" ht="15.75" customHeight="1">
      <c r="A7273" s="15">
        <v>4651.0</v>
      </c>
      <c r="B7273" s="15" t="s">
        <v>8888</v>
      </c>
      <c r="C7273" s="18">
        <v>42833.0</v>
      </c>
      <c r="D7273" s="18">
        <v>42837.0</v>
      </c>
      <c r="E7273" s="18">
        <f t="shared" si="1"/>
        <v>42837</v>
      </c>
      <c r="F7273" s="15" t="s">
        <v>55</v>
      </c>
      <c r="G7273" s="15" t="s">
        <v>2299</v>
      </c>
      <c r="H7273" s="15" t="s">
        <v>2300</v>
      </c>
      <c r="I7273" s="15" t="s">
        <v>76</v>
      </c>
      <c r="J7273" s="15" t="s">
        <v>60</v>
      </c>
      <c r="K7273" s="15" t="s">
        <v>14</v>
      </c>
      <c r="L7273" s="15" t="str">
        <f t="array" ref="L7273">_xlfn.XLOOKUP(M7273,reference_province_to_city!$A$2:$A$11,reference_province_to_city!$B$2:$B$11)</f>
        <v>Bandung</v>
      </c>
      <c r="M7273" s="15" t="s">
        <v>12</v>
      </c>
      <c r="N7273" s="15">
        <v>40111.0</v>
      </c>
      <c r="O7273" s="15">
        <f t="array" ref="O7273">_xlfn.XLOOKUP(M7273,reference_postal_code!$B$2:$B$11,reference_postal_code!$A$2:$A$11)</f>
        <v>40111</v>
      </c>
      <c r="P7273" s="15" t="s">
        <v>117</v>
      </c>
      <c r="Q7273" s="15" t="s">
        <v>599</v>
      </c>
      <c r="R7273" s="15" t="s">
        <v>65</v>
      </c>
      <c r="S7273" s="15" t="s">
        <v>66</v>
      </c>
      <c r="T7273" s="15" t="s">
        <v>600</v>
      </c>
      <c r="U7273" s="28">
        <v>3668250.0</v>
      </c>
      <c r="V7273" s="15">
        <v>5.0</v>
      </c>
      <c r="W7273" s="31">
        <v>0.0</v>
      </c>
      <c r="X7273" s="28">
        <v>1724077.0</v>
      </c>
    </row>
    <row r="7274" ht="15.75" customHeight="1">
      <c r="A7274" s="15">
        <v>3988.0</v>
      </c>
      <c r="B7274" s="15" t="s">
        <v>8889</v>
      </c>
      <c r="C7274" s="18">
        <v>42833.0</v>
      </c>
      <c r="D7274" s="18">
        <v>42839.0</v>
      </c>
      <c r="E7274" s="18">
        <f t="shared" si="1"/>
        <v>42839</v>
      </c>
      <c r="F7274" s="15" t="s">
        <v>55</v>
      </c>
      <c r="G7274" s="15" t="s">
        <v>3337</v>
      </c>
      <c r="H7274" s="15" t="s">
        <v>3338</v>
      </c>
      <c r="I7274" s="15" t="s">
        <v>76</v>
      </c>
      <c r="J7274" s="15" t="s">
        <v>60</v>
      </c>
      <c r="K7274" s="15" t="s">
        <v>10</v>
      </c>
      <c r="L7274" s="15" t="str">
        <f t="array" ref="L7274">_xlfn.XLOOKUP(M7274,reference_province_to_city!$A$2:$A$11,reference_province_to_city!$B$2:$B$11)</f>
        <v>Jakarta</v>
      </c>
      <c r="M7274" s="15" t="s">
        <v>7</v>
      </c>
      <c r="N7274" s="15">
        <v>10110.0</v>
      </c>
      <c r="O7274" s="15">
        <f t="array" ref="O7274">_xlfn.XLOOKUP(M7274,reference_postal_code!$B$2:$B$11,reference_postal_code!$A$2:$A$11)</f>
        <v>10110</v>
      </c>
      <c r="P7274" s="15" t="s">
        <v>117</v>
      </c>
      <c r="Q7274" s="15" t="s">
        <v>3000</v>
      </c>
      <c r="R7274" s="15" t="s">
        <v>65</v>
      </c>
      <c r="S7274" s="15" t="s">
        <v>222</v>
      </c>
      <c r="T7274" s="15" t="s">
        <v>3001</v>
      </c>
      <c r="U7274" s="28">
        <v>629250.0</v>
      </c>
      <c r="V7274" s="15">
        <v>5.0</v>
      </c>
      <c r="W7274" s="31">
        <v>0.0</v>
      </c>
      <c r="X7274" s="28">
        <v>157312.0</v>
      </c>
    </row>
    <row r="7275" ht="15.75" customHeight="1">
      <c r="A7275" s="15">
        <v>3987.0</v>
      </c>
      <c r="B7275" s="15" t="s">
        <v>8889</v>
      </c>
      <c r="C7275" s="18">
        <v>42833.0</v>
      </c>
      <c r="D7275" s="18">
        <v>42839.0</v>
      </c>
      <c r="E7275" s="18">
        <f t="shared" si="1"/>
        <v>42839</v>
      </c>
      <c r="F7275" s="15" t="s">
        <v>55</v>
      </c>
      <c r="G7275" s="15" t="s">
        <v>3337</v>
      </c>
      <c r="H7275" s="15" t="s">
        <v>3338</v>
      </c>
      <c r="I7275" s="15" t="s">
        <v>76</v>
      </c>
      <c r="J7275" s="15" t="s">
        <v>60</v>
      </c>
      <c r="L7275" s="15" t="str">
        <f t="array" ref="L7275">_xlfn.XLOOKUP(M7275,reference_province_to_city!$A$2:$A$11,reference_province_to_city!$B$2:$B$11)</f>
        <v>Jakarta</v>
      </c>
      <c r="M7275" s="15" t="s">
        <v>7</v>
      </c>
      <c r="N7275" s="15">
        <v>10110.0</v>
      </c>
      <c r="O7275" s="15">
        <f t="array" ref="O7275">_xlfn.XLOOKUP(M7275,reference_postal_code!$B$2:$B$11,reference_postal_code!$A$2:$A$11)</f>
        <v>10110</v>
      </c>
      <c r="P7275" s="15" t="s">
        <v>117</v>
      </c>
      <c r="Q7275" s="15" t="s">
        <v>5485</v>
      </c>
      <c r="R7275" s="15" t="s">
        <v>65</v>
      </c>
      <c r="S7275" s="15" t="s">
        <v>87</v>
      </c>
      <c r="T7275" s="15" t="s">
        <v>5486</v>
      </c>
      <c r="U7275" s="28">
        <v>3.88734E7</v>
      </c>
      <c r="V7275" s="15">
        <v>4.0</v>
      </c>
      <c r="W7275" s="31">
        <v>0.0</v>
      </c>
      <c r="X7275" s="28">
        <v>9329616.0</v>
      </c>
    </row>
    <row r="7276" ht="15.75" customHeight="1">
      <c r="A7276" s="15">
        <v>5372.0</v>
      </c>
      <c r="B7276" s="15" t="s">
        <v>8890</v>
      </c>
      <c r="C7276" s="18">
        <v>42833.0</v>
      </c>
      <c r="D7276" s="18">
        <v>42837.0</v>
      </c>
      <c r="E7276" s="18">
        <f t="shared" si="1"/>
        <v>42837</v>
      </c>
      <c r="F7276" s="15" t="s">
        <v>55</v>
      </c>
      <c r="G7276" s="15" t="s">
        <v>548</v>
      </c>
      <c r="H7276" s="15" t="s">
        <v>549</v>
      </c>
      <c r="I7276" s="15" t="s">
        <v>128</v>
      </c>
      <c r="J7276" s="15" t="s">
        <v>60</v>
      </c>
      <c r="K7276" s="15" t="s">
        <v>31</v>
      </c>
      <c r="L7276" s="15" t="str">
        <f t="array" ref="L7276">_xlfn.XLOOKUP(M7276,reference_province_to_city!$A$2:$A$11,reference_province_to_city!$B$2:$B$11)</f>
        <v>Balikpapan</v>
      </c>
      <c r="M7276" s="15" t="s">
        <v>21</v>
      </c>
      <c r="N7276" s="15">
        <v>76114.0</v>
      </c>
      <c r="O7276" s="15">
        <f t="array" ref="O7276">_xlfn.XLOOKUP(M7276,reference_postal_code!$B$2:$B$11,reference_postal_code!$A$2:$A$11)</f>
        <v>76114</v>
      </c>
      <c r="P7276" s="15" t="s">
        <v>166</v>
      </c>
      <c r="Q7276" s="15" t="s">
        <v>3404</v>
      </c>
      <c r="R7276" s="15" t="s">
        <v>106</v>
      </c>
      <c r="S7276" s="15" t="s">
        <v>139</v>
      </c>
      <c r="T7276" s="15" t="s">
        <v>3405</v>
      </c>
      <c r="U7276" s="28">
        <v>4603500.0</v>
      </c>
      <c r="V7276" s="15">
        <v>3.0</v>
      </c>
      <c r="W7276" s="31">
        <v>0.0</v>
      </c>
      <c r="X7276" s="28">
        <v>1196910.0</v>
      </c>
    </row>
    <row r="7277" ht="15.75" customHeight="1">
      <c r="A7277" s="15">
        <v>2849.0</v>
      </c>
      <c r="B7277" s="15" t="s">
        <v>8891</v>
      </c>
      <c r="C7277" s="18">
        <v>42833.0</v>
      </c>
      <c r="D7277" s="18">
        <v>42840.0</v>
      </c>
      <c r="E7277" s="18">
        <f t="shared" si="1"/>
        <v>42840</v>
      </c>
      <c r="F7277" s="15" t="s">
        <v>55</v>
      </c>
      <c r="G7277" s="15" t="s">
        <v>3807</v>
      </c>
      <c r="H7277" s="15" t="s">
        <v>3808</v>
      </c>
      <c r="I7277" s="15" t="s">
        <v>128</v>
      </c>
      <c r="J7277" s="15" t="s">
        <v>60</v>
      </c>
      <c r="K7277" s="15" t="s">
        <v>3776</v>
      </c>
      <c r="L7277" s="15" t="str">
        <f t="array" ref="L7277">_xlfn.XLOOKUP(M7277,reference_province_to_city!$A$2:$A$11,reference_province_to_city!$B$2:$B$11)</f>
        <v>Makassar</v>
      </c>
      <c r="M7277" s="15" t="s">
        <v>25</v>
      </c>
      <c r="N7277" s="15">
        <v>90111.0</v>
      </c>
      <c r="O7277" s="15">
        <f t="array" ref="O7277">_xlfn.XLOOKUP(M7277,reference_postal_code!$B$2:$B$11,reference_postal_code!$A$2:$A$11)</f>
        <v>90111</v>
      </c>
      <c r="P7277" s="15" t="s">
        <v>63</v>
      </c>
      <c r="Q7277" s="15" t="s">
        <v>2722</v>
      </c>
      <c r="R7277" s="15" t="s">
        <v>65</v>
      </c>
      <c r="S7277" s="15" t="s">
        <v>83</v>
      </c>
      <c r="T7277" s="15" t="s">
        <v>2723</v>
      </c>
      <c r="U7277" s="28">
        <v>4.036455E7</v>
      </c>
      <c r="V7277" s="15">
        <v>3.0</v>
      </c>
      <c r="W7277" s="31">
        <v>0.0</v>
      </c>
      <c r="X7277" s="28">
        <v>1.8971338E7</v>
      </c>
    </row>
    <row r="7278" ht="15.75" customHeight="1">
      <c r="A7278" s="15">
        <v>5371.0</v>
      </c>
      <c r="B7278" s="15" t="s">
        <v>8890</v>
      </c>
      <c r="C7278" s="18">
        <v>42833.0</v>
      </c>
      <c r="D7278" s="18">
        <v>42837.0</v>
      </c>
      <c r="E7278" s="18">
        <f t="shared" si="1"/>
        <v>42837</v>
      </c>
      <c r="F7278" s="15" t="s">
        <v>55</v>
      </c>
      <c r="G7278" s="15" t="s">
        <v>548</v>
      </c>
      <c r="H7278" s="15" t="s">
        <v>549</v>
      </c>
      <c r="I7278" s="15" t="s">
        <v>128</v>
      </c>
      <c r="J7278" s="15" t="s">
        <v>60</v>
      </c>
      <c r="K7278" s="15" t="s">
        <v>31</v>
      </c>
      <c r="L7278" s="15" t="str">
        <f t="array" ref="L7278">_xlfn.XLOOKUP(M7278,reference_province_to_city!$A$2:$A$11,reference_province_to_city!$B$2:$B$11)</f>
        <v>Balikpapan</v>
      </c>
      <c r="M7278" s="15" t="s">
        <v>21</v>
      </c>
      <c r="O7278" s="15">
        <f t="array" ref="O7278">_xlfn.XLOOKUP(M7278,reference_postal_code!$B$2:$B$11,reference_postal_code!$A$2:$A$11)</f>
        <v>76114</v>
      </c>
      <c r="P7278" s="15" t="s">
        <v>166</v>
      </c>
      <c r="Q7278" s="15" t="s">
        <v>2927</v>
      </c>
      <c r="R7278" s="15" t="s">
        <v>106</v>
      </c>
      <c r="S7278" s="15" t="s">
        <v>139</v>
      </c>
      <c r="T7278" s="15" t="s">
        <v>2928</v>
      </c>
      <c r="U7278" s="28">
        <v>4109400.0</v>
      </c>
      <c r="V7278" s="15">
        <v>2.0</v>
      </c>
      <c r="W7278" s="31">
        <v>0.0</v>
      </c>
      <c r="X7278" s="28">
        <v>1068444.0</v>
      </c>
    </row>
    <row r="7279" ht="15.75" customHeight="1">
      <c r="A7279" s="15">
        <v>4652.0</v>
      </c>
      <c r="B7279" s="15" t="s">
        <v>8888</v>
      </c>
      <c r="C7279" s="18">
        <v>42833.0</v>
      </c>
      <c r="D7279" s="18">
        <v>42837.0</v>
      </c>
      <c r="E7279" s="18">
        <f t="shared" si="1"/>
        <v>42837</v>
      </c>
      <c r="F7279" s="15" t="s">
        <v>55</v>
      </c>
      <c r="G7279" s="15" t="s">
        <v>2299</v>
      </c>
      <c r="H7279" s="15" t="s">
        <v>2300</v>
      </c>
      <c r="I7279" s="15" t="s">
        <v>76</v>
      </c>
      <c r="J7279" s="15" t="s">
        <v>60</v>
      </c>
      <c r="K7279" s="15" t="s">
        <v>14</v>
      </c>
      <c r="L7279" s="15" t="str">
        <f t="array" ref="L7279">_xlfn.XLOOKUP(M7279,reference_province_to_city!$A$2:$A$11,reference_province_to_city!$B$2:$B$11)</f>
        <v>Bandung</v>
      </c>
      <c r="M7279" s="15" t="s">
        <v>12</v>
      </c>
      <c r="N7279" s="15">
        <v>40111.0</v>
      </c>
      <c r="O7279" s="15">
        <f t="array" ref="O7279">_xlfn.XLOOKUP(M7279,reference_postal_code!$B$2:$B$11,reference_postal_code!$A$2:$A$11)</f>
        <v>40111</v>
      </c>
      <c r="P7279" s="15" t="s">
        <v>117</v>
      </c>
      <c r="Q7279" s="15" t="s">
        <v>3099</v>
      </c>
      <c r="R7279" s="15" t="s">
        <v>65</v>
      </c>
      <c r="S7279" s="15" t="s">
        <v>66</v>
      </c>
      <c r="T7279" s="15" t="s">
        <v>3100</v>
      </c>
      <c r="U7279" s="28">
        <v>2936400.0</v>
      </c>
      <c r="V7279" s="15">
        <v>4.0</v>
      </c>
      <c r="W7279" s="31">
        <v>0.0</v>
      </c>
      <c r="X7279" s="28">
        <v>1468200.0</v>
      </c>
    </row>
    <row r="7280" ht="15.75" customHeight="1">
      <c r="A7280" s="15">
        <v>2848.0</v>
      </c>
      <c r="B7280" s="15" t="s">
        <v>8891</v>
      </c>
      <c r="C7280" s="18">
        <v>42833.0</v>
      </c>
      <c r="D7280" s="18">
        <v>42840.0</v>
      </c>
      <c r="E7280" s="18">
        <f t="shared" si="1"/>
        <v>42840</v>
      </c>
      <c r="F7280" s="15" t="s">
        <v>55</v>
      </c>
      <c r="G7280" s="15" t="s">
        <v>3807</v>
      </c>
      <c r="H7280" s="15" t="s">
        <v>3808</v>
      </c>
      <c r="I7280" s="15" t="s">
        <v>128</v>
      </c>
      <c r="J7280" s="15" t="s">
        <v>60</v>
      </c>
      <c r="K7280" s="15" t="s">
        <v>33</v>
      </c>
      <c r="L7280" s="15" t="str">
        <f t="array" ref="L7280">_xlfn.XLOOKUP(M7280,reference_province_to_city!$A$2:$A$11,reference_province_to_city!$B$2:$B$11)</f>
        <v>Makassar</v>
      </c>
      <c r="M7280" s="15" t="s">
        <v>25</v>
      </c>
      <c r="N7280" s="15">
        <v>90111.0</v>
      </c>
      <c r="O7280" s="15">
        <f t="array" ref="O7280">_xlfn.XLOOKUP(M7280,reference_postal_code!$B$2:$B$11,reference_postal_code!$A$2:$A$11)</f>
        <v>90111</v>
      </c>
      <c r="P7280" s="15" t="s">
        <v>63</v>
      </c>
      <c r="Q7280" s="15" t="s">
        <v>5049</v>
      </c>
      <c r="R7280" s="15" t="s">
        <v>106</v>
      </c>
      <c r="S7280" s="15" t="s">
        <v>139</v>
      </c>
      <c r="T7280" s="15" t="s">
        <v>5050</v>
      </c>
      <c r="U7280" s="28">
        <v>844200.0</v>
      </c>
      <c r="V7280" s="15">
        <v>6.0</v>
      </c>
      <c r="W7280" s="31">
        <v>0.0</v>
      </c>
      <c r="X7280" s="28">
        <v>236376.0</v>
      </c>
    </row>
    <row r="7281" ht="15.75" customHeight="1">
      <c r="A7281" s="15">
        <v>4418.0</v>
      </c>
      <c r="B7281" s="15" t="s">
        <v>8892</v>
      </c>
      <c r="C7281" s="18">
        <v>42834.0</v>
      </c>
      <c r="D7281" s="18">
        <v>42837.0</v>
      </c>
      <c r="E7281" s="18">
        <f t="shared" si="1"/>
        <v>42837</v>
      </c>
      <c r="F7281" s="15" t="s">
        <v>114</v>
      </c>
      <c r="G7281" s="15" t="s">
        <v>2408</v>
      </c>
      <c r="H7281" s="15" t="s">
        <v>2409</v>
      </c>
      <c r="I7281" s="15" t="s">
        <v>59</v>
      </c>
      <c r="J7281" s="15" t="s">
        <v>60</v>
      </c>
      <c r="K7281" s="15" t="s">
        <v>26</v>
      </c>
      <c r="L7281" s="15" t="str">
        <f t="array" ref="L7281">_xlfn.XLOOKUP(M7281,reference_province_to_city!$A$2:$A$11,reference_province_to_city!$B$2:$B$11)</f>
        <v>Denpasar</v>
      </c>
      <c r="M7281" s="15" t="s">
        <v>24</v>
      </c>
      <c r="N7281" s="15">
        <v>80231.0</v>
      </c>
      <c r="O7281" s="15">
        <f t="array" ref="O7281">_xlfn.XLOOKUP(M7281,reference_postal_code!$B$2:$B$11,reference_postal_code!$A$2:$A$11)</f>
        <v>80231</v>
      </c>
      <c r="P7281" s="15" t="s">
        <v>63</v>
      </c>
      <c r="Q7281" s="15" t="s">
        <v>2111</v>
      </c>
      <c r="R7281" s="15" t="s">
        <v>65</v>
      </c>
      <c r="S7281" s="15" t="s">
        <v>83</v>
      </c>
      <c r="T7281" s="15" t="s">
        <v>2112</v>
      </c>
      <c r="U7281" s="28">
        <v>7173600.0</v>
      </c>
      <c r="V7281" s="15">
        <v>8.0</v>
      </c>
      <c r="W7281" s="31">
        <v>0.0</v>
      </c>
      <c r="X7281" s="28">
        <v>3299856.0</v>
      </c>
    </row>
    <row r="7282" ht="15.75" customHeight="1">
      <c r="A7282" s="15">
        <v>965.0</v>
      </c>
      <c r="B7282" s="15" t="s">
        <v>8893</v>
      </c>
      <c r="C7282" s="18">
        <v>42834.0</v>
      </c>
      <c r="D7282" s="18"/>
      <c r="E7282" s="18">
        <f t="shared" si="1"/>
        <v>42837</v>
      </c>
      <c r="F7282" s="15" t="s">
        <v>125</v>
      </c>
      <c r="G7282" s="15" t="s">
        <v>6112</v>
      </c>
      <c r="H7282" s="15" t="s">
        <v>6113</v>
      </c>
      <c r="I7282" s="15" t="s">
        <v>76</v>
      </c>
      <c r="J7282" s="15" t="s">
        <v>60</v>
      </c>
      <c r="K7282" s="15" t="s">
        <v>33</v>
      </c>
      <c r="L7282" s="15" t="str">
        <f t="array" ref="L7282">_xlfn.XLOOKUP(M7282,reference_province_to_city!$A$2:$A$11,reference_province_to_city!$B$2:$B$11)</f>
        <v>Makassar</v>
      </c>
      <c r="M7282" s="15" t="s">
        <v>25</v>
      </c>
      <c r="N7282" s="15">
        <v>90111.0</v>
      </c>
      <c r="O7282" s="15">
        <f t="array" ref="O7282">_xlfn.XLOOKUP(M7282,reference_postal_code!$B$2:$B$11,reference_postal_code!$A$2:$A$11)</f>
        <v>90111</v>
      </c>
      <c r="P7282" s="15" t="s">
        <v>63</v>
      </c>
      <c r="Q7282" s="15" t="s">
        <v>8894</v>
      </c>
      <c r="R7282" s="15" t="s">
        <v>65</v>
      </c>
      <c r="S7282" s="15" t="s">
        <v>79</v>
      </c>
      <c r="T7282" s="15" t="s">
        <v>8895</v>
      </c>
      <c r="U7282" s="28">
        <v>147300.0</v>
      </c>
      <c r="V7282" s="15">
        <v>2.0</v>
      </c>
      <c r="W7282" s="31">
        <v>0.0</v>
      </c>
      <c r="X7282" s="28">
        <v>72177.0</v>
      </c>
    </row>
    <row r="7283" ht="15.75" customHeight="1">
      <c r="A7283" s="15">
        <v>8475.0</v>
      </c>
      <c r="B7283" s="15" t="s">
        <v>8896</v>
      </c>
      <c r="C7283" s="18">
        <v>42834.0</v>
      </c>
      <c r="D7283" s="18">
        <v>42839.0</v>
      </c>
      <c r="E7283" s="18">
        <f t="shared" si="1"/>
        <v>42839</v>
      </c>
      <c r="F7283" s="15" t="s">
        <v>55</v>
      </c>
      <c r="G7283" s="15" t="s">
        <v>3710</v>
      </c>
      <c r="H7283" s="15" t="s">
        <v>3711</v>
      </c>
      <c r="I7283" s="15" t="s">
        <v>128</v>
      </c>
      <c r="J7283" s="15" t="s">
        <v>60</v>
      </c>
      <c r="K7283" s="15" t="s">
        <v>33</v>
      </c>
      <c r="L7283" s="15" t="str">
        <f t="array" ref="L7283">_xlfn.XLOOKUP(M7283,reference_province_to_city!$A$2:$A$11,reference_province_to_city!$B$2:$B$11)</f>
        <v>Makassar</v>
      </c>
      <c r="M7283" s="15" t="s">
        <v>25</v>
      </c>
      <c r="N7283" s="15">
        <v>90111.0</v>
      </c>
      <c r="O7283" s="15">
        <f t="array" ref="O7283">_xlfn.XLOOKUP(M7283,reference_postal_code!$B$2:$B$11,reference_postal_code!$A$2:$A$11)</f>
        <v>90111</v>
      </c>
      <c r="P7283" s="15" t="s">
        <v>63</v>
      </c>
      <c r="Q7283" s="15" t="s">
        <v>5660</v>
      </c>
      <c r="R7283" s="15" t="s">
        <v>65</v>
      </c>
      <c r="S7283" s="15" t="s">
        <v>83</v>
      </c>
      <c r="T7283" s="15" t="s">
        <v>5661</v>
      </c>
      <c r="U7283" s="28">
        <v>568440.0</v>
      </c>
      <c r="V7283" s="15">
        <v>4.0</v>
      </c>
      <c r="W7283" s="31">
        <v>0.7</v>
      </c>
      <c r="X7283" s="28">
        <v>-435804.0</v>
      </c>
    </row>
    <row r="7284" ht="15.75" customHeight="1">
      <c r="A7284" s="15">
        <v>969.0</v>
      </c>
      <c r="B7284" s="15" t="s">
        <v>8893</v>
      </c>
      <c r="C7284" s="18">
        <v>42834.0</v>
      </c>
      <c r="D7284" s="18">
        <v>42836.0</v>
      </c>
      <c r="E7284" s="18">
        <f t="shared" si="1"/>
        <v>42836</v>
      </c>
      <c r="F7284" s="15" t="s">
        <v>125</v>
      </c>
      <c r="G7284" s="15" t="s">
        <v>6112</v>
      </c>
      <c r="H7284" s="15" t="s">
        <v>6113</v>
      </c>
      <c r="I7284" s="15" t="s">
        <v>76</v>
      </c>
      <c r="J7284" s="15" t="s">
        <v>60</v>
      </c>
      <c r="K7284" s="15" t="s">
        <v>33</v>
      </c>
      <c r="L7284" s="15" t="str">
        <f t="array" ref="L7284">_xlfn.XLOOKUP(M7284,reference_province_to_city!$A$2:$A$11,reference_province_to_city!$B$2:$B$11)</f>
        <v>Makassar</v>
      </c>
      <c r="M7284" s="15" t="s">
        <v>25</v>
      </c>
      <c r="N7284" s="15">
        <v>90111.0</v>
      </c>
      <c r="O7284" s="15">
        <f t="array" ref="O7284">_xlfn.XLOOKUP(M7284,reference_postal_code!$B$2:$B$11,reference_postal_code!$A$2:$A$11)</f>
        <v>90111</v>
      </c>
      <c r="P7284" s="15" t="s">
        <v>63</v>
      </c>
      <c r="Q7284" s="15" t="s">
        <v>1356</v>
      </c>
      <c r="R7284" s="15" t="s">
        <v>65</v>
      </c>
      <c r="S7284" s="15" t="s">
        <v>79</v>
      </c>
      <c r="T7284" s="15" t="s">
        <v>1357</v>
      </c>
      <c r="U7284" s="28">
        <v>129600.0</v>
      </c>
      <c r="V7284" s="15">
        <v>3.0</v>
      </c>
      <c r="W7284" s="31">
        <v>0.0</v>
      </c>
      <c r="X7284" s="28">
        <v>63504.0</v>
      </c>
    </row>
    <row r="7285" ht="15.75" customHeight="1">
      <c r="A7285" s="15">
        <v>1283.0</v>
      </c>
      <c r="B7285" s="15" t="s">
        <v>8897</v>
      </c>
      <c r="C7285" s="18">
        <v>42834.0</v>
      </c>
      <c r="D7285" s="18">
        <v>42836.0</v>
      </c>
      <c r="E7285" s="18">
        <f t="shared" si="1"/>
        <v>42836</v>
      </c>
      <c r="F7285" s="15" t="s">
        <v>125</v>
      </c>
      <c r="G7285" s="15" t="s">
        <v>492</v>
      </c>
      <c r="H7285" s="15" t="s">
        <v>493</v>
      </c>
      <c r="I7285" s="15" t="s">
        <v>59</v>
      </c>
      <c r="J7285" s="15" t="s">
        <v>60</v>
      </c>
      <c r="K7285" s="15" t="s">
        <v>28</v>
      </c>
      <c r="L7285" s="15" t="str">
        <f t="array" ref="L7285">_xlfn.XLOOKUP(M7285,reference_province_to_city!$A$2:$A$11,reference_province_to_city!$B$2:$B$11)</f>
        <v>Medan</v>
      </c>
      <c r="M7285" s="15" t="s">
        <v>11</v>
      </c>
      <c r="N7285" s="15">
        <v>20111.0</v>
      </c>
      <c r="O7285" s="15">
        <f t="array" ref="O7285">_xlfn.XLOOKUP(M7285,reference_postal_code!$B$2:$B$11,reference_postal_code!$A$2:$A$11)</f>
        <v>20111</v>
      </c>
      <c r="P7285" s="15" t="s">
        <v>77</v>
      </c>
      <c r="Q7285" s="15" t="s">
        <v>1519</v>
      </c>
      <c r="R7285" s="15" t="s">
        <v>65</v>
      </c>
      <c r="S7285" s="15" t="s">
        <v>83</v>
      </c>
      <c r="T7285" s="15" t="s">
        <v>1520</v>
      </c>
      <c r="U7285" s="28">
        <v>261450.0</v>
      </c>
      <c r="V7285" s="15">
        <v>1.0</v>
      </c>
      <c r="W7285" s="31">
        <v>0.7</v>
      </c>
      <c r="X7285" s="28">
        <v>-200445.0</v>
      </c>
    </row>
    <row r="7286" ht="15.75" customHeight="1">
      <c r="A7286" s="15">
        <v>1284.0</v>
      </c>
      <c r="B7286" s="15" t="s">
        <v>8897</v>
      </c>
      <c r="C7286" s="18">
        <v>42834.0</v>
      </c>
      <c r="D7286" s="18">
        <v>42836.0</v>
      </c>
      <c r="E7286" s="18">
        <f t="shared" si="1"/>
        <v>42836</v>
      </c>
      <c r="F7286" s="15" t="s">
        <v>125</v>
      </c>
      <c r="G7286" s="15" t="s">
        <v>492</v>
      </c>
      <c r="H7286" s="15" t="s">
        <v>493</v>
      </c>
      <c r="I7286" s="15" t="s">
        <v>59</v>
      </c>
      <c r="J7286" s="15" t="s">
        <v>60</v>
      </c>
      <c r="K7286" s="15" t="s">
        <v>28</v>
      </c>
      <c r="L7286" s="15" t="str">
        <f t="array" ref="L7286">_xlfn.XLOOKUP(M7286,reference_province_to_city!$A$2:$A$11,reference_province_to_city!$B$2:$B$11)</f>
        <v>Medan</v>
      </c>
      <c r="M7286" s="15" t="s">
        <v>11</v>
      </c>
      <c r="N7286" s="15">
        <v>20111.0</v>
      </c>
      <c r="O7286" s="15">
        <f t="array" ref="O7286">_xlfn.XLOOKUP(M7286,reference_postal_code!$B$2:$B$11,reference_postal_code!$A$2:$A$11)</f>
        <v>20111</v>
      </c>
      <c r="P7286" s="15" t="s">
        <v>77</v>
      </c>
      <c r="Q7286" s="15" t="s">
        <v>5994</v>
      </c>
      <c r="R7286" s="15" t="s">
        <v>65</v>
      </c>
      <c r="S7286" s="15" t="s">
        <v>66</v>
      </c>
      <c r="T7286" s="15" t="s">
        <v>5995</v>
      </c>
      <c r="U7286" s="28">
        <v>3774600.0</v>
      </c>
      <c r="V7286" s="15">
        <v>3.0</v>
      </c>
      <c r="W7286" s="31">
        <v>0.2</v>
      </c>
      <c r="X7286" s="28">
        <v>1321110.0</v>
      </c>
    </row>
    <row r="7287" ht="15.75" customHeight="1">
      <c r="A7287" s="15">
        <v>966.0</v>
      </c>
      <c r="B7287" s="15" t="s">
        <v>8893</v>
      </c>
      <c r="C7287" s="18">
        <v>42834.0</v>
      </c>
      <c r="D7287" s="18">
        <v>42836.0</v>
      </c>
      <c r="E7287" s="18">
        <f t="shared" si="1"/>
        <v>42836</v>
      </c>
      <c r="F7287" s="15" t="s">
        <v>125</v>
      </c>
      <c r="G7287" s="15" t="s">
        <v>6112</v>
      </c>
      <c r="H7287" s="15" t="s">
        <v>6113</v>
      </c>
      <c r="I7287" s="15" t="s">
        <v>76</v>
      </c>
      <c r="J7287" s="15" t="s">
        <v>60</v>
      </c>
      <c r="K7287" s="15" t="s">
        <v>33</v>
      </c>
      <c r="L7287" s="15" t="str">
        <f t="array" ref="L7287">_xlfn.XLOOKUP(M7287,reference_province_to_city!$A$2:$A$11,reference_province_to_city!$B$2:$B$11)</f>
        <v>Makassar</v>
      </c>
      <c r="M7287" s="15" t="s">
        <v>25</v>
      </c>
      <c r="N7287" s="15">
        <v>90111.0</v>
      </c>
      <c r="O7287" s="15">
        <f t="array" ref="O7287">_xlfn.XLOOKUP(M7287,reference_postal_code!$B$2:$B$11,reference_postal_code!$A$2:$A$11)</f>
        <v>90111</v>
      </c>
      <c r="P7287" s="15" t="s">
        <v>63</v>
      </c>
      <c r="Q7287" s="15" t="s">
        <v>2653</v>
      </c>
      <c r="R7287" s="15" t="s">
        <v>65</v>
      </c>
      <c r="S7287" s="15" t="s">
        <v>93</v>
      </c>
      <c r="T7287" s="15" t="s">
        <v>2654</v>
      </c>
      <c r="U7287" s="28">
        <v>539550.0</v>
      </c>
      <c r="V7287" s="15">
        <v>3.0</v>
      </c>
      <c r="W7287" s="31">
        <v>0.0</v>
      </c>
      <c r="X7287" s="28">
        <v>145678.0</v>
      </c>
    </row>
    <row r="7288" ht="15.75" customHeight="1">
      <c r="A7288" s="15">
        <v>1282.0</v>
      </c>
      <c r="B7288" s="15" t="s">
        <v>8897</v>
      </c>
      <c r="C7288" s="18">
        <v>42834.0</v>
      </c>
      <c r="D7288" s="18">
        <v>42836.0</v>
      </c>
      <c r="E7288" s="18">
        <f t="shared" si="1"/>
        <v>42836</v>
      </c>
      <c r="F7288" s="15" t="s">
        <v>125</v>
      </c>
      <c r="G7288" s="15" t="s">
        <v>492</v>
      </c>
      <c r="H7288" s="15" t="s">
        <v>493</v>
      </c>
      <c r="I7288" s="15" t="s">
        <v>59</v>
      </c>
      <c r="J7288" s="15" t="s">
        <v>60</v>
      </c>
      <c r="K7288" s="15" t="s">
        <v>28</v>
      </c>
      <c r="L7288" s="15" t="str">
        <f t="array" ref="L7288">_xlfn.XLOOKUP(M7288,reference_province_to_city!$A$2:$A$11,reference_province_to_city!$B$2:$B$11)</f>
        <v>Medan</v>
      </c>
      <c r="M7288" s="15" t="s">
        <v>11</v>
      </c>
      <c r="N7288" s="15">
        <v>20111.0</v>
      </c>
      <c r="O7288" s="15">
        <f t="array" ref="O7288">_xlfn.XLOOKUP(M7288,reference_postal_code!$B$2:$B$11,reference_postal_code!$A$2:$A$11)</f>
        <v>20111</v>
      </c>
      <c r="P7288" s="15" t="s">
        <v>77</v>
      </c>
      <c r="Q7288" s="15" t="s">
        <v>3389</v>
      </c>
      <c r="R7288" s="15" t="s">
        <v>65</v>
      </c>
      <c r="S7288" s="15" t="s">
        <v>79</v>
      </c>
      <c r="T7288" s="15" t="s">
        <v>3390</v>
      </c>
      <c r="U7288" s="28">
        <v>226800.0</v>
      </c>
      <c r="V7288" s="15">
        <v>3.0</v>
      </c>
      <c r="W7288" s="31">
        <v>0.2</v>
      </c>
      <c r="X7288" s="28">
        <v>73710.0</v>
      </c>
    </row>
    <row r="7289" ht="15.75" customHeight="1">
      <c r="A7289" s="15">
        <v>970.0</v>
      </c>
      <c r="B7289" s="15" t="s">
        <v>8893</v>
      </c>
      <c r="C7289" s="18">
        <v>42834.0</v>
      </c>
      <c r="D7289" s="18">
        <v>42836.0</v>
      </c>
      <c r="E7289" s="18">
        <f t="shared" si="1"/>
        <v>42836</v>
      </c>
      <c r="F7289" s="15" t="s">
        <v>125</v>
      </c>
      <c r="G7289" s="15" t="s">
        <v>6112</v>
      </c>
      <c r="H7289" s="15" t="s">
        <v>6113</v>
      </c>
      <c r="I7289" s="15" t="s">
        <v>76</v>
      </c>
      <c r="J7289" s="15" t="s">
        <v>60</v>
      </c>
      <c r="K7289" s="15" t="s">
        <v>33</v>
      </c>
      <c r="L7289" s="15" t="str">
        <f t="array" ref="L7289">_xlfn.XLOOKUP(M7289,reference_province_to_city!$A$2:$A$11,reference_province_to_city!$B$2:$B$11)</f>
        <v>Makassar</v>
      </c>
      <c r="M7289" s="15" t="s">
        <v>25</v>
      </c>
      <c r="N7289" s="15">
        <v>90111.0</v>
      </c>
      <c r="O7289" s="15">
        <f t="array" ref="O7289">_xlfn.XLOOKUP(M7289,reference_postal_code!$B$2:$B$11,reference_postal_code!$A$2:$A$11)</f>
        <v>90111</v>
      </c>
      <c r="P7289" s="15" t="s">
        <v>63</v>
      </c>
      <c r="Q7289" s="15" t="s">
        <v>2036</v>
      </c>
      <c r="R7289" s="15" t="s">
        <v>65</v>
      </c>
      <c r="S7289" s="15" t="s">
        <v>87</v>
      </c>
      <c r="T7289" s="15" t="s">
        <v>2037</v>
      </c>
      <c r="U7289" s="28">
        <v>7527150.0</v>
      </c>
      <c r="V7289" s="15">
        <v>3.0</v>
      </c>
      <c r="W7289" s="31">
        <v>0.0</v>
      </c>
      <c r="X7289" s="28">
        <v>0.0</v>
      </c>
    </row>
    <row r="7290" ht="15.75" customHeight="1">
      <c r="A7290" s="15">
        <v>967.0</v>
      </c>
      <c r="B7290" s="15" t="s">
        <v>8893</v>
      </c>
      <c r="C7290" s="18">
        <v>42834.0</v>
      </c>
      <c r="D7290" s="18">
        <v>42836.0</v>
      </c>
      <c r="E7290" s="18">
        <f t="shared" si="1"/>
        <v>42836</v>
      </c>
      <c r="F7290" s="15" t="s">
        <v>125</v>
      </c>
      <c r="G7290" s="15" t="s">
        <v>6112</v>
      </c>
      <c r="H7290" s="15" t="s">
        <v>6113</v>
      </c>
      <c r="I7290" s="15" t="s">
        <v>76</v>
      </c>
      <c r="J7290" s="15" t="s">
        <v>60</v>
      </c>
      <c r="K7290" s="15" t="s">
        <v>33</v>
      </c>
      <c r="L7290" s="15" t="str">
        <f t="array" ref="L7290">_xlfn.XLOOKUP(M7290,reference_province_to_city!$A$2:$A$11,reference_province_to_city!$B$2:$B$11)</f>
        <v>Makassar</v>
      </c>
      <c r="M7290" s="15" t="s">
        <v>25</v>
      </c>
      <c r="N7290" s="15">
        <v>90111.0</v>
      </c>
      <c r="O7290" s="15">
        <f t="array" ref="O7290">_xlfn.XLOOKUP(M7290,reference_postal_code!$B$2:$B$11,reference_postal_code!$A$2:$A$11)</f>
        <v>90111</v>
      </c>
      <c r="P7290" s="15" t="s">
        <v>63</v>
      </c>
      <c r="Q7290" s="15" t="s">
        <v>5730</v>
      </c>
      <c r="R7290" s="15" t="s">
        <v>65</v>
      </c>
      <c r="S7290" s="15" t="s">
        <v>66</v>
      </c>
      <c r="T7290" s="15" t="s">
        <v>5731</v>
      </c>
      <c r="U7290" s="28">
        <v>194400.0</v>
      </c>
      <c r="V7290" s="15">
        <v>2.0</v>
      </c>
      <c r="W7290" s="31">
        <v>0.0</v>
      </c>
      <c r="X7290" s="28">
        <v>93312.0</v>
      </c>
    </row>
    <row r="7291" ht="15.75" customHeight="1">
      <c r="A7291" s="15">
        <v>968.0</v>
      </c>
      <c r="B7291" s="15" t="s">
        <v>8893</v>
      </c>
      <c r="C7291" s="18">
        <v>42834.0</v>
      </c>
      <c r="D7291" s="18">
        <v>42836.0</v>
      </c>
      <c r="E7291" s="18">
        <f t="shared" si="1"/>
        <v>42836</v>
      </c>
      <c r="F7291" s="15" t="s">
        <v>125</v>
      </c>
      <c r="G7291" s="15" t="s">
        <v>6112</v>
      </c>
      <c r="H7291" s="15" t="s">
        <v>6113</v>
      </c>
      <c r="I7291" s="15" t="s">
        <v>76</v>
      </c>
      <c r="J7291" s="15" t="s">
        <v>60</v>
      </c>
      <c r="K7291" s="15" t="s">
        <v>33</v>
      </c>
      <c r="L7291" s="15" t="str">
        <f t="array" ref="L7291">_xlfn.XLOOKUP(M7291,reference_province_to_city!$A$2:$A$11,reference_province_to_city!$B$2:$B$11)</f>
        <v>Makassar</v>
      </c>
      <c r="M7291" s="15" t="s">
        <v>25</v>
      </c>
      <c r="N7291" s="15">
        <v>90111.0</v>
      </c>
      <c r="O7291" s="15">
        <f t="array" ref="O7291">_xlfn.XLOOKUP(M7291,reference_postal_code!$B$2:$B$11,reference_postal_code!$A$2:$A$11)</f>
        <v>90111</v>
      </c>
      <c r="P7291" s="15" t="s">
        <v>63</v>
      </c>
      <c r="Q7291" s="15" t="s">
        <v>8898</v>
      </c>
      <c r="R7291" s="15" t="s">
        <v>65</v>
      </c>
      <c r="S7291" s="15" t="s">
        <v>66</v>
      </c>
      <c r="T7291" s="15" t="s">
        <v>8899</v>
      </c>
      <c r="U7291" s="28">
        <v>2874000.0</v>
      </c>
      <c r="V7291" s="15">
        <v>4.0</v>
      </c>
      <c r="W7291" s="31">
        <v>0.0</v>
      </c>
      <c r="X7291" s="28">
        <v>1379520.0</v>
      </c>
    </row>
    <row r="7292" ht="15.75" customHeight="1">
      <c r="A7292" s="15">
        <v>8476.0</v>
      </c>
      <c r="B7292" s="15" t="s">
        <v>8896</v>
      </c>
      <c r="C7292" s="18">
        <v>42834.0</v>
      </c>
      <c r="D7292" s="18">
        <v>42839.0</v>
      </c>
      <c r="E7292" s="18">
        <f t="shared" si="1"/>
        <v>42839</v>
      </c>
      <c r="F7292" s="15" t="s">
        <v>55</v>
      </c>
      <c r="G7292" s="15" t="s">
        <v>3710</v>
      </c>
      <c r="H7292" s="15" t="s">
        <v>3711</v>
      </c>
      <c r="I7292" s="15" t="s">
        <v>128</v>
      </c>
      <c r="J7292" s="15" t="s">
        <v>60</v>
      </c>
      <c r="K7292" s="15" t="s">
        <v>33</v>
      </c>
      <c r="L7292" s="15" t="str">
        <f t="array" ref="L7292">_xlfn.XLOOKUP(M7292,reference_province_to_city!$A$2:$A$11,reference_province_to_city!$B$2:$B$11)</f>
        <v>Makassar</v>
      </c>
      <c r="M7292" s="15" t="s">
        <v>25</v>
      </c>
      <c r="N7292" s="15">
        <v>90111.0</v>
      </c>
      <c r="O7292" s="15">
        <f t="array" ref="O7292">_xlfn.XLOOKUP(M7292,reference_postal_code!$B$2:$B$11,reference_postal_code!$A$2:$A$11)</f>
        <v>90111</v>
      </c>
      <c r="P7292" s="15" t="s">
        <v>63</v>
      </c>
      <c r="Q7292" s="15" t="s">
        <v>3946</v>
      </c>
      <c r="R7292" s="15" t="s">
        <v>65</v>
      </c>
      <c r="S7292" s="15" t="s">
        <v>66</v>
      </c>
      <c r="T7292" s="15" t="s">
        <v>3947</v>
      </c>
      <c r="U7292" s="28">
        <v>983760.0</v>
      </c>
      <c r="V7292" s="15">
        <v>2.0</v>
      </c>
      <c r="W7292" s="31">
        <v>0.2</v>
      </c>
      <c r="X7292" s="28">
        <v>356613.0</v>
      </c>
    </row>
    <row r="7293" ht="15.75" customHeight="1">
      <c r="A7293" s="15">
        <v>859.0</v>
      </c>
      <c r="B7293" s="15" t="s">
        <v>8900</v>
      </c>
      <c r="C7293" s="18">
        <v>42835.0</v>
      </c>
      <c r="D7293" s="18">
        <v>42840.0</v>
      </c>
      <c r="E7293" s="18">
        <f t="shared" si="1"/>
        <v>42840</v>
      </c>
      <c r="F7293" s="15" t="s">
        <v>55</v>
      </c>
      <c r="G7293" s="15" t="s">
        <v>6070</v>
      </c>
      <c r="H7293" s="15" t="s">
        <v>6071</v>
      </c>
      <c r="I7293" s="15" t="s">
        <v>76</v>
      </c>
      <c r="J7293" s="15" t="s">
        <v>60</v>
      </c>
      <c r="K7293" s="15" t="s">
        <v>29</v>
      </c>
      <c r="L7293" s="15" t="str">
        <f t="array" ref="L7293">_xlfn.XLOOKUP(M7293,reference_province_to_city!$A$2:$A$11,reference_province_to_city!$B$2:$B$11)</f>
        <v>Palembang</v>
      </c>
      <c r="M7293" s="15" t="s">
        <v>13</v>
      </c>
      <c r="N7293" s="15">
        <v>30111.0</v>
      </c>
      <c r="O7293" s="15">
        <f t="array" ref="O7293">_xlfn.XLOOKUP(M7293,reference_postal_code!$B$2:$B$11,reference_postal_code!$A$2:$A$11)</f>
        <v>30111</v>
      </c>
      <c r="P7293" s="15" t="s">
        <v>77</v>
      </c>
      <c r="Q7293" s="15" t="s">
        <v>2351</v>
      </c>
      <c r="R7293" s="15" t="s">
        <v>65</v>
      </c>
      <c r="S7293" s="15" t="s">
        <v>66</v>
      </c>
      <c r="T7293" s="15" t="s">
        <v>2352</v>
      </c>
      <c r="U7293" s="28">
        <v>114150.0</v>
      </c>
      <c r="V7293" s="15">
        <v>1.0</v>
      </c>
      <c r="W7293" s="31">
        <v>0.0</v>
      </c>
      <c r="X7293" s="28">
        <v>53650.0</v>
      </c>
    </row>
    <row r="7294" ht="15.75" customHeight="1">
      <c r="A7294" s="15">
        <v>7424.0</v>
      </c>
      <c r="B7294" s="15" t="s">
        <v>8901</v>
      </c>
      <c r="C7294" s="18">
        <v>42835.0</v>
      </c>
      <c r="D7294" s="18">
        <v>42839.0</v>
      </c>
      <c r="E7294" s="18">
        <f t="shared" si="1"/>
        <v>42839</v>
      </c>
      <c r="F7294" s="15" t="s">
        <v>55</v>
      </c>
      <c r="G7294" s="15" t="s">
        <v>1578</v>
      </c>
      <c r="H7294" s="15" t="s">
        <v>1579</v>
      </c>
      <c r="I7294" s="15" t="s">
        <v>59</v>
      </c>
      <c r="J7294" s="15" t="s">
        <v>60</v>
      </c>
      <c r="K7294" s="15" t="s">
        <v>33</v>
      </c>
      <c r="L7294" s="15" t="str">
        <f t="array" ref="L7294">_xlfn.XLOOKUP(M7294,reference_province_to_city!$A$2:$A$11,reference_province_to_city!$B$2:$B$11)</f>
        <v>Makassar</v>
      </c>
      <c r="M7294" s="15" t="s">
        <v>25</v>
      </c>
      <c r="N7294" s="15">
        <v>90111.0</v>
      </c>
      <c r="O7294" s="15">
        <f t="array" ref="O7294">_xlfn.XLOOKUP(M7294,reference_postal_code!$B$2:$B$11,reference_postal_code!$A$2:$A$11)</f>
        <v>90111</v>
      </c>
      <c r="P7294" s="15" t="s">
        <v>63</v>
      </c>
      <c r="Q7294" s="15" t="s">
        <v>6219</v>
      </c>
      <c r="R7294" s="15" t="s">
        <v>65</v>
      </c>
      <c r="S7294" s="15" t="s">
        <v>222</v>
      </c>
      <c r="T7294" s="15" t="s">
        <v>6220</v>
      </c>
      <c r="U7294" s="28">
        <v>2926560.0</v>
      </c>
      <c r="V7294" s="15">
        <v>4.0</v>
      </c>
      <c r="W7294" s="31">
        <v>0.2</v>
      </c>
      <c r="X7294" s="28">
        <v>329238.0</v>
      </c>
    </row>
    <row r="7295" ht="15.75" customHeight="1">
      <c r="A7295" s="15">
        <v>7425.0</v>
      </c>
      <c r="B7295" s="15" t="s">
        <v>8901</v>
      </c>
      <c r="C7295" s="18">
        <v>42835.0</v>
      </c>
      <c r="D7295" s="18"/>
      <c r="E7295" s="18">
        <f t="shared" si="1"/>
        <v>42838</v>
      </c>
      <c r="F7295" s="15" t="s">
        <v>55</v>
      </c>
      <c r="G7295" s="15" t="s">
        <v>1578</v>
      </c>
      <c r="H7295" s="15" t="s">
        <v>1579</v>
      </c>
      <c r="I7295" s="15" t="s">
        <v>59</v>
      </c>
      <c r="J7295" s="15" t="s">
        <v>60</v>
      </c>
      <c r="K7295" s="15" t="s">
        <v>33</v>
      </c>
      <c r="L7295" s="15" t="str">
        <f t="array" ref="L7295">_xlfn.XLOOKUP(M7295,reference_province_to_city!$A$2:$A$11,reference_province_to_city!$B$2:$B$11)</f>
        <v>Makassar</v>
      </c>
      <c r="M7295" s="15" t="s">
        <v>25</v>
      </c>
      <c r="N7295" s="15">
        <v>90111.0</v>
      </c>
      <c r="O7295" s="15">
        <f t="array" ref="O7295">_xlfn.XLOOKUP(M7295,reference_postal_code!$B$2:$B$11,reference_postal_code!$A$2:$A$11)</f>
        <v>90111</v>
      </c>
      <c r="P7295" s="15" t="s">
        <v>63</v>
      </c>
      <c r="Q7295" s="15" t="s">
        <v>4285</v>
      </c>
      <c r="R7295" s="15" t="s">
        <v>106</v>
      </c>
      <c r="S7295" s="15" t="s">
        <v>139</v>
      </c>
      <c r="T7295" s="15" t="s">
        <v>4286</v>
      </c>
      <c r="U7295" s="28">
        <v>550080.0</v>
      </c>
      <c r="V7295" s="15">
        <v>3.0</v>
      </c>
      <c r="W7295" s="31">
        <v>0.2</v>
      </c>
      <c r="X7295" s="28">
        <v>96264.0</v>
      </c>
    </row>
    <row r="7296" ht="15.75" customHeight="1">
      <c r="A7296" s="15">
        <v>6379.0</v>
      </c>
      <c r="B7296" s="15" t="s">
        <v>8902</v>
      </c>
      <c r="C7296" s="18">
        <v>42835.0</v>
      </c>
      <c r="D7296" s="18">
        <v>42839.0</v>
      </c>
      <c r="E7296" s="18">
        <f t="shared" si="1"/>
        <v>42839</v>
      </c>
      <c r="F7296" s="15" t="s">
        <v>55</v>
      </c>
      <c r="G7296" s="15" t="s">
        <v>4098</v>
      </c>
      <c r="H7296" s="15" t="s">
        <v>4099</v>
      </c>
      <c r="I7296" s="15" t="s">
        <v>76</v>
      </c>
      <c r="J7296" s="15" t="s">
        <v>60</v>
      </c>
      <c r="K7296" s="15" t="s">
        <v>31</v>
      </c>
      <c r="L7296" s="15" t="str">
        <f t="array" ref="L7296">_xlfn.XLOOKUP(M7296,reference_province_to_city!$A$2:$A$11,reference_province_to_city!$B$2:$B$11)</f>
        <v>Balikpapan</v>
      </c>
      <c r="M7296" s="15" t="s">
        <v>21</v>
      </c>
      <c r="N7296" s="15">
        <v>76114.0</v>
      </c>
      <c r="O7296" s="15">
        <f t="array" ref="O7296">_xlfn.XLOOKUP(M7296,reference_postal_code!$B$2:$B$11,reference_postal_code!$A$2:$A$11)</f>
        <v>76114</v>
      </c>
      <c r="P7296" s="15" t="s">
        <v>166</v>
      </c>
      <c r="Q7296" s="15" t="s">
        <v>2565</v>
      </c>
      <c r="R7296" s="15" t="s">
        <v>110</v>
      </c>
      <c r="S7296" s="15" t="s">
        <v>149</v>
      </c>
      <c r="T7296" s="15" t="s">
        <v>2566</v>
      </c>
      <c r="U7296" s="28">
        <v>1499850.0</v>
      </c>
      <c r="V7296" s="15">
        <v>1.0</v>
      </c>
      <c r="W7296" s="31">
        <v>0.0</v>
      </c>
      <c r="X7296" s="28">
        <v>629937.0</v>
      </c>
    </row>
    <row r="7297" ht="15.75" customHeight="1">
      <c r="A7297" s="15">
        <v>5789.0</v>
      </c>
      <c r="B7297" s="15" t="s">
        <v>8903</v>
      </c>
      <c r="C7297" s="18">
        <v>42835.0</v>
      </c>
      <c r="D7297" s="18">
        <v>42839.0</v>
      </c>
      <c r="E7297" s="18">
        <f t="shared" si="1"/>
        <v>42839</v>
      </c>
      <c r="F7297" s="15" t="s">
        <v>114</v>
      </c>
      <c r="G7297" s="15" t="s">
        <v>8904</v>
      </c>
      <c r="H7297" s="15" t="s">
        <v>8905</v>
      </c>
      <c r="I7297" s="15" t="s">
        <v>128</v>
      </c>
      <c r="J7297" s="15" t="s">
        <v>60</v>
      </c>
      <c r="K7297" s="15" t="s">
        <v>29</v>
      </c>
      <c r="L7297" s="15" t="str">
        <f t="array" ref="L7297">_xlfn.XLOOKUP(M7297,reference_province_to_city!$A$2:$A$11,reference_province_to_city!$B$2:$B$11)</f>
        <v>Palembang</v>
      </c>
      <c r="M7297" s="15" t="s">
        <v>13</v>
      </c>
      <c r="N7297" s="15">
        <v>30111.0</v>
      </c>
      <c r="O7297" s="15">
        <f t="array" ref="O7297">_xlfn.XLOOKUP(M7297,reference_postal_code!$B$2:$B$11,reference_postal_code!$A$2:$A$11)</f>
        <v>30111</v>
      </c>
      <c r="P7297" s="15" t="s">
        <v>77</v>
      </c>
      <c r="Q7297" s="15" t="s">
        <v>4468</v>
      </c>
      <c r="R7297" s="15" t="s">
        <v>106</v>
      </c>
      <c r="S7297" s="15" t="s">
        <v>139</v>
      </c>
      <c r="T7297" s="15" t="s">
        <v>4469</v>
      </c>
      <c r="U7297" s="28">
        <v>184800.0</v>
      </c>
      <c r="V7297" s="15">
        <v>5.0</v>
      </c>
      <c r="W7297" s="31">
        <v>0.2</v>
      </c>
      <c r="X7297" s="28">
        <v>27720.0</v>
      </c>
    </row>
    <row r="7298" ht="15.75" customHeight="1">
      <c r="A7298" s="15">
        <v>3503.0</v>
      </c>
      <c r="B7298" s="15" t="s">
        <v>8906</v>
      </c>
      <c r="C7298" s="18">
        <v>42835.0</v>
      </c>
      <c r="D7298" s="18">
        <v>42835.0</v>
      </c>
      <c r="E7298" s="18">
        <f t="shared" si="1"/>
        <v>42835</v>
      </c>
      <c r="F7298" s="15" t="s">
        <v>466</v>
      </c>
      <c r="G7298" s="15" t="s">
        <v>3449</v>
      </c>
      <c r="H7298" s="15" t="s">
        <v>3450</v>
      </c>
      <c r="I7298" s="15" t="s">
        <v>59</v>
      </c>
      <c r="J7298" s="15" t="s">
        <v>60</v>
      </c>
      <c r="K7298" s="15" t="s">
        <v>29</v>
      </c>
      <c r="L7298" s="15" t="str">
        <f t="array" ref="L7298">_xlfn.XLOOKUP(M7298,reference_province_to_city!$A$2:$A$11,reference_province_to_city!$B$2:$B$11)</f>
        <v>Palembang</v>
      </c>
      <c r="M7298" s="15" t="s">
        <v>13</v>
      </c>
      <c r="N7298" s="15">
        <v>30111.0</v>
      </c>
      <c r="O7298" s="15">
        <f t="array" ref="O7298">_xlfn.XLOOKUP(M7298,reference_postal_code!$B$2:$B$11,reference_postal_code!$A$2:$A$11)</f>
        <v>30111</v>
      </c>
      <c r="P7298" s="15" t="s">
        <v>77</v>
      </c>
      <c r="Q7298" s="15" t="s">
        <v>5416</v>
      </c>
      <c r="R7298" s="15" t="s">
        <v>65</v>
      </c>
      <c r="S7298" s="15" t="s">
        <v>66</v>
      </c>
      <c r="T7298" s="15" t="s">
        <v>5417</v>
      </c>
      <c r="U7298" s="28">
        <v>155520.0</v>
      </c>
      <c r="V7298" s="15">
        <v>2.0</v>
      </c>
      <c r="W7298" s="31">
        <v>0.2</v>
      </c>
      <c r="X7298" s="28">
        <v>54432.0</v>
      </c>
    </row>
    <row r="7299" ht="15.75" customHeight="1">
      <c r="A7299" s="15">
        <v>860.0</v>
      </c>
      <c r="B7299" s="15" t="s">
        <v>8900</v>
      </c>
      <c r="C7299" s="18">
        <v>42835.0</v>
      </c>
      <c r="D7299" s="18">
        <v>42840.0</v>
      </c>
      <c r="E7299" s="18">
        <f t="shared" si="1"/>
        <v>42840</v>
      </c>
      <c r="F7299" s="15" t="s">
        <v>55</v>
      </c>
      <c r="G7299" s="15" t="s">
        <v>6070</v>
      </c>
      <c r="H7299" s="15" t="s">
        <v>6071</v>
      </c>
      <c r="I7299" s="15" t="s">
        <v>76</v>
      </c>
      <c r="J7299" s="15" t="s">
        <v>60</v>
      </c>
      <c r="K7299" s="15" t="s">
        <v>29</v>
      </c>
      <c r="L7299" s="15" t="str">
        <f t="array" ref="L7299">_xlfn.XLOOKUP(M7299,reference_province_to_city!$A$2:$A$11,reference_province_to_city!$B$2:$B$11)</f>
        <v>Palembang</v>
      </c>
      <c r="M7299" s="15" t="s">
        <v>13</v>
      </c>
      <c r="N7299" s="15">
        <v>30111.0</v>
      </c>
      <c r="O7299" s="15">
        <f t="array" ref="O7299">_xlfn.XLOOKUP(M7299,reference_postal_code!$B$2:$B$11,reference_postal_code!$A$2:$A$11)</f>
        <v>30111</v>
      </c>
      <c r="P7299" s="15" t="s">
        <v>77</v>
      </c>
      <c r="Q7299" s="15" t="s">
        <v>1953</v>
      </c>
      <c r="R7299" s="15" t="s">
        <v>65</v>
      </c>
      <c r="S7299" s="15" t="s">
        <v>103</v>
      </c>
      <c r="T7299" s="15" t="s">
        <v>1954</v>
      </c>
      <c r="U7299" s="28">
        <v>107400.0</v>
      </c>
      <c r="V7299" s="15">
        <v>2.0</v>
      </c>
      <c r="W7299" s="31">
        <v>0.0</v>
      </c>
      <c r="X7299" s="28">
        <v>53700.0</v>
      </c>
    </row>
    <row r="7300" ht="15.75" customHeight="1">
      <c r="A7300" s="15">
        <v>6380.0</v>
      </c>
      <c r="B7300" s="15" t="s">
        <v>8902</v>
      </c>
      <c r="C7300" s="18">
        <v>42835.0</v>
      </c>
      <c r="D7300" s="18">
        <v>42839.0</v>
      </c>
      <c r="E7300" s="18">
        <f t="shared" si="1"/>
        <v>42839</v>
      </c>
      <c r="F7300" s="15" t="s">
        <v>55</v>
      </c>
      <c r="G7300" s="15" t="s">
        <v>4098</v>
      </c>
      <c r="H7300" s="15" t="s">
        <v>4099</v>
      </c>
      <c r="I7300" s="15" t="s">
        <v>76</v>
      </c>
      <c r="J7300" s="15" t="s">
        <v>60</v>
      </c>
      <c r="K7300" s="15" t="s">
        <v>31</v>
      </c>
      <c r="L7300" s="15" t="str">
        <f t="array" ref="L7300">_xlfn.XLOOKUP(M7300,reference_province_to_city!$A$2:$A$11,reference_province_to_city!$B$2:$B$11)</f>
        <v>Balikpapan</v>
      </c>
      <c r="M7300" s="15" t="s">
        <v>21</v>
      </c>
      <c r="N7300" s="15">
        <v>76114.0</v>
      </c>
      <c r="O7300" s="15">
        <f t="array" ref="O7300">_xlfn.XLOOKUP(M7300,reference_postal_code!$B$2:$B$11,reference_postal_code!$A$2:$A$11)</f>
        <v>76114</v>
      </c>
      <c r="P7300" s="15" t="s">
        <v>166</v>
      </c>
      <c r="Q7300" s="15" t="s">
        <v>329</v>
      </c>
      <c r="R7300" s="15" t="s">
        <v>65</v>
      </c>
      <c r="S7300" s="15" t="s">
        <v>87</v>
      </c>
      <c r="T7300" s="15" t="s">
        <v>330</v>
      </c>
      <c r="U7300" s="28">
        <v>4292250.0</v>
      </c>
      <c r="V7300" s="15">
        <v>5.0</v>
      </c>
      <c r="W7300" s="31">
        <v>0.0</v>
      </c>
      <c r="X7300" s="28">
        <v>1073062.0</v>
      </c>
    </row>
    <row r="7301" ht="15.75" customHeight="1">
      <c r="A7301" s="15">
        <v>5790.0</v>
      </c>
      <c r="B7301" s="15" t="s">
        <v>8903</v>
      </c>
      <c r="C7301" s="18">
        <v>42835.0</v>
      </c>
      <c r="D7301" s="18">
        <v>42839.0</v>
      </c>
      <c r="E7301" s="18">
        <f t="shared" si="1"/>
        <v>42839</v>
      </c>
      <c r="F7301" s="15" t="s">
        <v>114</v>
      </c>
      <c r="G7301" s="15" t="s">
        <v>8904</v>
      </c>
      <c r="H7301" s="15" t="s">
        <v>8905</v>
      </c>
      <c r="I7301" s="15" t="s">
        <v>128</v>
      </c>
      <c r="J7301" s="15" t="s">
        <v>60</v>
      </c>
      <c r="L7301" s="15" t="str">
        <f t="array" ref="L7301">_xlfn.XLOOKUP(M7301,reference_province_to_city!$A$2:$A$11,reference_province_to_city!$B$2:$B$11)</f>
        <v>Palembang</v>
      </c>
      <c r="M7301" s="15" t="s">
        <v>13</v>
      </c>
      <c r="N7301" s="15">
        <v>30111.0</v>
      </c>
      <c r="O7301" s="15">
        <f t="array" ref="O7301">_xlfn.XLOOKUP(M7301,reference_postal_code!$B$2:$B$11,reference_postal_code!$A$2:$A$11)</f>
        <v>30111</v>
      </c>
      <c r="P7301" s="15" t="s">
        <v>77</v>
      </c>
      <c r="Q7301" s="15" t="s">
        <v>3159</v>
      </c>
      <c r="R7301" s="15" t="s">
        <v>65</v>
      </c>
      <c r="S7301" s="15" t="s">
        <v>83</v>
      </c>
      <c r="T7301" s="15" t="s">
        <v>3160</v>
      </c>
      <c r="U7301" s="28">
        <v>66285.0</v>
      </c>
      <c r="V7301" s="15">
        <v>3.0</v>
      </c>
      <c r="W7301" s="31">
        <v>0.7</v>
      </c>
      <c r="X7301" s="28">
        <v>-46400.0</v>
      </c>
    </row>
    <row r="7302" ht="15.75" customHeight="1">
      <c r="A7302" s="15">
        <v>3504.0</v>
      </c>
      <c r="B7302" s="15" t="s">
        <v>8906</v>
      </c>
      <c r="C7302" s="18">
        <v>42835.0</v>
      </c>
      <c r="D7302" s="18">
        <v>42835.0</v>
      </c>
      <c r="E7302" s="18">
        <f t="shared" si="1"/>
        <v>42835</v>
      </c>
      <c r="F7302" s="15" t="s">
        <v>466</v>
      </c>
      <c r="G7302" s="15" t="s">
        <v>3449</v>
      </c>
      <c r="H7302" s="15" t="s">
        <v>3450</v>
      </c>
      <c r="I7302" s="15" t="s">
        <v>59</v>
      </c>
      <c r="J7302" s="15" t="s">
        <v>60</v>
      </c>
      <c r="K7302" s="15" t="s">
        <v>29</v>
      </c>
      <c r="L7302" s="15" t="str">
        <f t="array" ref="L7302">_xlfn.XLOOKUP(M7302,reference_province_to_city!$A$2:$A$11,reference_province_to_city!$B$2:$B$11)</f>
        <v>Palembang</v>
      </c>
      <c r="M7302" s="15" t="s">
        <v>13</v>
      </c>
      <c r="N7302" s="15">
        <v>30111.0</v>
      </c>
      <c r="O7302" s="15">
        <f t="array" ref="O7302">_xlfn.XLOOKUP(M7302,reference_postal_code!$B$2:$B$11,reference_postal_code!$A$2:$A$11)</f>
        <v>30111</v>
      </c>
      <c r="P7302" s="15" t="s">
        <v>77</v>
      </c>
      <c r="Q7302" s="15" t="s">
        <v>6848</v>
      </c>
      <c r="R7302" s="15" t="s">
        <v>110</v>
      </c>
      <c r="S7302" s="15" t="s">
        <v>149</v>
      </c>
      <c r="T7302" s="15" t="s">
        <v>6849</v>
      </c>
      <c r="U7302" s="28">
        <v>1436040.0</v>
      </c>
      <c r="V7302" s="15">
        <v>3.0</v>
      </c>
      <c r="W7302" s="31">
        <v>0.2</v>
      </c>
      <c r="X7302" s="28">
        <v>305158.0</v>
      </c>
    </row>
    <row r="7303" ht="15.75" customHeight="1">
      <c r="A7303" s="15">
        <v>8319.0</v>
      </c>
      <c r="B7303" s="15" t="s">
        <v>8907</v>
      </c>
      <c r="C7303" s="18">
        <v>42836.0</v>
      </c>
      <c r="D7303" s="18">
        <v>42841.0</v>
      </c>
      <c r="E7303" s="18">
        <f t="shared" si="1"/>
        <v>42841</v>
      </c>
      <c r="F7303" s="15" t="s">
        <v>55</v>
      </c>
      <c r="G7303" s="15" t="s">
        <v>6151</v>
      </c>
      <c r="H7303" s="15" t="s">
        <v>6152</v>
      </c>
      <c r="I7303" s="15" t="s">
        <v>59</v>
      </c>
      <c r="J7303" s="15" t="s">
        <v>60</v>
      </c>
      <c r="K7303" s="15" t="s">
        <v>14</v>
      </c>
      <c r="L7303" s="15" t="str">
        <f t="array" ref="L7303">_xlfn.XLOOKUP(M7303,reference_province_to_city!$A$2:$A$11,reference_province_to_city!$B$2:$B$11)</f>
        <v>Bandung</v>
      </c>
      <c r="M7303" s="15" t="s">
        <v>12</v>
      </c>
      <c r="N7303" s="15">
        <v>40111.0</v>
      </c>
      <c r="O7303" s="15">
        <f t="array" ref="O7303">_xlfn.XLOOKUP(M7303,reference_postal_code!$B$2:$B$11,reference_postal_code!$A$2:$A$11)</f>
        <v>40111</v>
      </c>
      <c r="P7303" s="15" t="s">
        <v>117</v>
      </c>
      <c r="Q7303" s="15" t="s">
        <v>1057</v>
      </c>
      <c r="R7303" s="15" t="s">
        <v>65</v>
      </c>
      <c r="S7303" s="15" t="s">
        <v>93</v>
      </c>
      <c r="T7303" s="15" t="s">
        <v>1058</v>
      </c>
      <c r="U7303" s="28">
        <v>314880.0</v>
      </c>
      <c r="V7303" s="15">
        <v>8.0</v>
      </c>
      <c r="W7303" s="31">
        <v>0.2</v>
      </c>
      <c r="X7303" s="28">
        <v>35424.0</v>
      </c>
    </row>
    <row r="7304" ht="15.75" customHeight="1">
      <c r="A7304" s="15">
        <v>8318.0</v>
      </c>
      <c r="B7304" s="15" t="s">
        <v>8907</v>
      </c>
      <c r="C7304" s="18">
        <v>42836.0</v>
      </c>
      <c r="D7304" s="18">
        <v>42841.0</v>
      </c>
      <c r="E7304" s="18">
        <f t="shared" si="1"/>
        <v>42841</v>
      </c>
      <c r="F7304" s="15" t="s">
        <v>55</v>
      </c>
      <c r="G7304" s="15" t="s">
        <v>6151</v>
      </c>
      <c r="H7304" s="15" t="s">
        <v>6152</v>
      </c>
      <c r="I7304" s="15" t="s">
        <v>59</v>
      </c>
      <c r="J7304" s="15" t="s">
        <v>60</v>
      </c>
      <c r="K7304" s="15" t="s">
        <v>14</v>
      </c>
      <c r="L7304" s="15" t="str">
        <f t="array" ref="L7304">_xlfn.XLOOKUP(M7304,reference_province_to_city!$A$2:$A$11,reference_province_to_city!$B$2:$B$11)</f>
        <v>Bandung</v>
      </c>
      <c r="M7304" s="15" t="s">
        <v>12</v>
      </c>
      <c r="N7304" s="15">
        <v>40111.0</v>
      </c>
      <c r="O7304" s="15">
        <f t="array" ref="O7304">_xlfn.XLOOKUP(M7304,reference_postal_code!$B$2:$B$11,reference_postal_code!$A$2:$A$11)</f>
        <v>40111</v>
      </c>
      <c r="P7304" s="15" t="s">
        <v>117</v>
      </c>
      <c r="Q7304" s="15" t="s">
        <v>8908</v>
      </c>
      <c r="R7304" s="15" t="s">
        <v>65</v>
      </c>
      <c r="S7304" s="15" t="s">
        <v>93</v>
      </c>
      <c r="T7304" s="15" t="s">
        <v>8909</v>
      </c>
      <c r="U7304" s="28">
        <v>26280.0</v>
      </c>
      <c r="V7304" s="15">
        <v>1.0</v>
      </c>
      <c r="W7304" s="31">
        <v>0.2</v>
      </c>
      <c r="X7304" s="28">
        <v>2299.0</v>
      </c>
    </row>
    <row r="7305" ht="15.75" customHeight="1">
      <c r="A7305" s="15">
        <v>4352.0</v>
      </c>
      <c r="B7305" s="15" t="s">
        <v>8910</v>
      </c>
      <c r="C7305" s="18">
        <v>42836.0</v>
      </c>
      <c r="D7305" s="18">
        <v>42840.0</v>
      </c>
      <c r="E7305" s="18">
        <f t="shared" si="1"/>
        <v>42840</v>
      </c>
      <c r="F7305" s="15" t="s">
        <v>55</v>
      </c>
      <c r="G7305" s="15" t="s">
        <v>2294</v>
      </c>
      <c r="H7305" s="15" t="s">
        <v>2295</v>
      </c>
      <c r="I7305" s="15" t="s">
        <v>59</v>
      </c>
      <c r="J7305" s="15" t="s">
        <v>60</v>
      </c>
      <c r="K7305" s="15" t="s">
        <v>14</v>
      </c>
      <c r="L7305" s="15" t="str">
        <f t="array" ref="L7305">_xlfn.XLOOKUP(M7305,reference_province_to_city!$A$2:$A$11,reference_province_to_city!$B$2:$B$11)</f>
        <v>Bandung</v>
      </c>
      <c r="M7305" s="15" t="s">
        <v>12</v>
      </c>
      <c r="N7305" s="15">
        <v>40111.0</v>
      </c>
      <c r="O7305" s="15">
        <f t="array" ref="O7305">_xlfn.XLOOKUP(M7305,reference_postal_code!$B$2:$B$11,reference_postal_code!$A$2:$A$11)</f>
        <v>40111</v>
      </c>
      <c r="P7305" s="15" t="s">
        <v>117</v>
      </c>
      <c r="Q7305" s="15" t="s">
        <v>1088</v>
      </c>
      <c r="R7305" s="15" t="s">
        <v>110</v>
      </c>
      <c r="S7305" s="15" t="s">
        <v>149</v>
      </c>
      <c r="T7305" s="15" t="s">
        <v>1089</v>
      </c>
      <c r="U7305" s="28">
        <v>406800.0</v>
      </c>
      <c r="V7305" s="15">
        <v>2.0</v>
      </c>
      <c r="W7305" s="31">
        <v>0.2</v>
      </c>
      <c r="X7305" s="28">
        <v>-71190.0</v>
      </c>
    </row>
    <row r="7306" ht="15.75" customHeight="1">
      <c r="A7306" s="15">
        <v>2002.0</v>
      </c>
      <c r="B7306" s="15" t="s">
        <v>8911</v>
      </c>
      <c r="C7306" s="18">
        <v>42836.0</v>
      </c>
      <c r="D7306" s="18"/>
      <c r="E7306" s="18">
        <f t="shared" si="1"/>
        <v>42839</v>
      </c>
      <c r="F7306" s="15" t="s">
        <v>55</v>
      </c>
      <c r="G7306" s="15" t="s">
        <v>3067</v>
      </c>
      <c r="H7306" s="15" t="s">
        <v>3068</v>
      </c>
      <c r="I7306" s="15" t="s">
        <v>59</v>
      </c>
      <c r="J7306" s="15" t="s">
        <v>60</v>
      </c>
      <c r="K7306" s="15" t="s">
        <v>10</v>
      </c>
      <c r="L7306" s="15" t="str">
        <f t="array" ref="L7306">_xlfn.XLOOKUP(M7306,reference_province_to_city!$A$2:$A$11,reference_province_to_city!$B$2:$B$11)</f>
        <v>Jakarta</v>
      </c>
      <c r="M7306" s="15" t="s">
        <v>7</v>
      </c>
      <c r="N7306" s="15">
        <v>10110.0</v>
      </c>
      <c r="O7306" s="15">
        <f t="array" ref="O7306">_xlfn.XLOOKUP(M7306,reference_postal_code!$B$2:$B$11,reference_postal_code!$A$2:$A$11)</f>
        <v>10110</v>
      </c>
      <c r="P7306" s="15" t="s">
        <v>117</v>
      </c>
      <c r="Q7306" s="15" t="s">
        <v>7193</v>
      </c>
      <c r="R7306" s="15" t="s">
        <v>65</v>
      </c>
      <c r="S7306" s="15" t="s">
        <v>93</v>
      </c>
      <c r="T7306" s="15" t="s">
        <v>7194</v>
      </c>
      <c r="U7306" s="28">
        <v>627900.0</v>
      </c>
      <c r="V7306" s="15">
        <v>7.0</v>
      </c>
      <c r="W7306" s="31">
        <v>0.0</v>
      </c>
      <c r="X7306" s="28">
        <v>213486.0</v>
      </c>
    </row>
    <row r="7307" ht="15.75" customHeight="1">
      <c r="A7307" s="15">
        <v>2001.0</v>
      </c>
      <c r="B7307" s="15" t="s">
        <v>8911</v>
      </c>
      <c r="C7307" s="18">
        <v>42836.0</v>
      </c>
      <c r="D7307" s="18">
        <v>42843.0</v>
      </c>
      <c r="E7307" s="18">
        <f t="shared" si="1"/>
        <v>42843</v>
      </c>
      <c r="F7307" s="15" t="s">
        <v>55</v>
      </c>
      <c r="G7307" s="15" t="s">
        <v>3067</v>
      </c>
      <c r="H7307" s="15" t="s">
        <v>3068</v>
      </c>
      <c r="I7307" s="15" t="s">
        <v>59</v>
      </c>
      <c r="J7307" s="15" t="s">
        <v>60</v>
      </c>
      <c r="K7307" s="15" t="s">
        <v>10</v>
      </c>
      <c r="L7307" s="15" t="str">
        <f t="array" ref="L7307">_xlfn.XLOOKUP(M7307,reference_province_to_city!$A$2:$A$11,reference_province_to_city!$B$2:$B$11)</f>
        <v>Jakarta</v>
      </c>
      <c r="M7307" s="15" t="s">
        <v>7</v>
      </c>
      <c r="N7307" s="15">
        <v>10110.0</v>
      </c>
      <c r="O7307" s="15">
        <f t="array" ref="O7307">_xlfn.XLOOKUP(M7307,reference_postal_code!$B$2:$B$11,reference_postal_code!$A$2:$A$11)</f>
        <v>10110</v>
      </c>
      <c r="P7307" s="15" t="s">
        <v>117</v>
      </c>
      <c r="Q7307" s="15" t="s">
        <v>2570</v>
      </c>
      <c r="R7307" s="15" t="s">
        <v>110</v>
      </c>
      <c r="S7307" s="15" t="s">
        <v>149</v>
      </c>
      <c r="T7307" s="15" t="s">
        <v>2571</v>
      </c>
      <c r="U7307" s="28">
        <v>2999250.0</v>
      </c>
      <c r="V7307" s="15">
        <v>5.0</v>
      </c>
      <c r="W7307" s="31">
        <v>0.0</v>
      </c>
      <c r="X7307" s="28">
        <v>329917.0</v>
      </c>
    </row>
    <row r="7308" ht="15.75" customHeight="1">
      <c r="A7308" s="15">
        <v>2005.0</v>
      </c>
      <c r="B7308" s="15" t="s">
        <v>8912</v>
      </c>
      <c r="C7308" s="18">
        <v>42836.0</v>
      </c>
      <c r="D7308" s="18">
        <v>42843.0</v>
      </c>
      <c r="E7308" s="18">
        <f t="shared" si="1"/>
        <v>42843</v>
      </c>
      <c r="F7308" s="15" t="s">
        <v>55</v>
      </c>
      <c r="G7308" s="15" t="s">
        <v>771</v>
      </c>
      <c r="H7308" s="15" t="s">
        <v>772</v>
      </c>
      <c r="I7308" s="15" t="s">
        <v>76</v>
      </c>
      <c r="J7308" s="15" t="s">
        <v>60</v>
      </c>
      <c r="K7308" s="15" t="s">
        <v>26</v>
      </c>
      <c r="L7308" s="15" t="str">
        <f t="array" ref="L7308">_xlfn.XLOOKUP(M7308,reference_province_to_city!$A$2:$A$11,reference_province_to_city!$B$2:$B$11)</f>
        <v>Denpasar</v>
      </c>
      <c r="M7308" s="15" t="s">
        <v>24</v>
      </c>
      <c r="N7308" s="15">
        <v>80231.0</v>
      </c>
      <c r="O7308" s="15">
        <f t="array" ref="O7308">_xlfn.XLOOKUP(M7308,reference_postal_code!$B$2:$B$11,reference_postal_code!$A$2:$A$11)</f>
        <v>80231</v>
      </c>
      <c r="P7308" s="15" t="s">
        <v>63</v>
      </c>
      <c r="Q7308" s="15" t="s">
        <v>3564</v>
      </c>
      <c r="R7308" s="15" t="s">
        <v>65</v>
      </c>
      <c r="S7308" s="15" t="s">
        <v>83</v>
      </c>
      <c r="T7308" s="15" t="s">
        <v>3565</v>
      </c>
      <c r="U7308" s="28">
        <v>170460.0</v>
      </c>
      <c r="V7308" s="15">
        <v>3.0</v>
      </c>
      <c r="W7308" s="31">
        <v>0.8</v>
      </c>
      <c r="X7308" s="28">
        <v>-255690.0</v>
      </c>
    </row>
    <row r="7309" ht="15.75" customHeight="1">
      <c r="A7309" s="15">
        <v>4351.0</v>
      </c>
      <c r="B7309" s="15" t="s">
        <v>8910</v>
      </c>
      <c r="C7309" s="18">
        <v>42836.0</v>
      </c>
      <c r="D7309" s="18">
        <v>42840.0</v>
      </c>
      <c r="E7309" s="18">
        <f t="shared" si="1"/>
        <v>42840</v>
      </c>
      <c r="F7309" s="15" t="s">
        <v>55</v>
      </c>
      <c r="G7309" s="15" t="s">
        <v>2294</v>
      </c>
      <c r="H7309" s="15" t="s">
        <v>2295</v>
      </c>
      <c r="I7309" s="15" t="s">
        <v>59</v>
      </c>
      <c r="J7309" s="15" t="s">
        <v>60</v>
      </c>
      <c r="L7309" s="15" t="str">
        <f t="array" ref="L7309">_xlfn.XLOOKUP(M7309,reference_province_to_city!$A$2:$A$11,reference_province_to_city!$B$2:$B$11)</f>
        <v>Bandung</v>
      </c>
      <c r="M7309" s="15" t="s">
        <v>12</v>
      </c>
      <c r="N7309" s="15">
        <v>40111.0</v>
      </c>
      <c r="O7309" s="15">
        <f t="array" ref="O7309">_xlfn.XLOOKUP(M7309,reference_postal_code!$B$2:$B$11,reference_postal_code!$A$2:$A$11)</f>
        <v>40111</v>
      </c>
      <c r="P7309" s="15" t="s">
        <v>117</v>
      </c>
      <c r="Q7309" s="15" t="s">
        <v>5904</v>
      </c>
      <c r="R7309" s="15" t="s">
        <v>65</v>
      </c>
      <c r="S7309" s="15" t="s">
        <v>87</v>
      </c>
      <c r="T7309" s="15" t="s">
        <v>5905</v>
      </c>
      <c r="U7309" s="28">
        <v>251520.0</v>
      </c>
      <c r="V7309" s="15">
        <v>2.0</v>
      </c>
      <c r="W7309" s="31">
        <v>0.2</v>
      </c>
      <c r="X7309" s="28">
        <v>22008.0</v>
      </c>
    </row>
    <row r="7310" ht="15.75" customHeight="1">
      <c r="A7310" s="15">
        <v>1441.0</v>
      </c>
      <c r="B7310" s="15" t="s">
        <v>8913</v>
      </c>
      <c r="C7310" s="18">
        <v>42837.0</v>
      </c>
      <c r="D7310" s="18">
        <v>42840.0</v>
      </c>
      <c r="E7310" s="18">
        <f t="shared" si="1"/>
        <v>42840</v>
      </c>
      <c r="F7310" s="15" t="s">
        <v>114</v>
      </c>
      <c r="G7310" s="15" t="s">
        <v>5428</v>
      </c>
      <c r="H7310" s="15" t="s">
        <v>5429</v>
      </c>
      <c r="I7310" s="15" t="s">
        <v>59</v>
      </c>
      <c r="J7310" s="15" t="s">
        <v>60</v>
      </c>
      <c r="K7310" s="15" t="s">
        <v>26</v>
      </c>
      <c r="L7310" s="15" t="str">
        <f t="array" ref="L7310">_xlfn.XLOOKUP(M7310,reference_province_to_city!$A$2:$A$11,reference_province_to_city!$B$2:$B$11)</f>
        <v>Denpasar</v>
      </c>
      <c r="M7310" s="15" t="s">
        <v>24</v>
      </c>
      <c r="N7310" s="15">
        <v>80231.0</v>
      </c>
      <c r="O7310" s="15">
        <f t="array" ref="O7310">_xlfn.XLOOKUP(M7310,reference_postal_code!$B$2:$B$11,reference_postal_code!$A$2:$A$11)</f>
        <v>80231</v>
      </c>
      <c r="P7310" s="15" t="s">
        <v>63</v>
      </c>
      <c r="Q7310" s="15" t="s">
        <v>1750</v>
      </c>
      <c r="R7310" s="15" t="s">
        <v>65</v>
      </c>
      <c r="S7310" s="15" t="s">
        <v>66</v>
      </c>
      <c r="T7310" s="15" t="s">
        <v>1751</v>
      </c>
      <c r="U7310" s="28">
        <v>599400.0</v>
      </c>
      <c r="V7310" s="15">
        <v>4.0</v>
      </c>
      <c r="W7310" s="31">
        <v>0.0</v>
      </c>
      <c r="X7310" s="28">
        <v>269730.0</v>
      </c>
    </row>
    <row r="7311" ht="15.75" customHeight="1">
      <c r="A7311" s="15">
        <v>1440.0</v>
      </c>
      <c r="B7311" s="15" t="s">
        <v>8913</v>
      </c>
      <c r="C7311" s="18">
        <v>42837.0</v>
      </c>
      <c r="D7311" s="18">
        <v>42840.0</v>
      </c>
      <c r="E7311" s="18">
        <f t="shared" si="1"/>
        <v>42840</v>
      </c>
      <c r="F7311" s="15" t="s">
        <v>114</v>
      </c>
      <c r="G7311" s="15" t="s">
        <v>5428</v>
      </c>
      <c r="H7311" s="15" t="s">
        <v>5429</v>
      </c>
      <c r="I7311" s="15" t="s">
        <v>59</v>
      </c>
      <c r="J7311" s="15" t="s">
        <v>60</v>
      </c>
      <c r="K7311" s="15" t="s">
        <v>26</v>
      </c>
      <c r="L7311" s="15" t="str">
        <f t="array" ref="L7311">_xlfn.XLOOKUP(M7311,reference_province_to_city!$A$2:$A$11,reference_province_to_city!$B$2:$B$11)</f>
        <v>Denpasar</v>
      </c>
      <c r="M7311" s="15" t="s">
        <v>24</v>
      </c>
      <c r="N7311" s="15">
        <v>80231.0</v>
      </c>
      <c r="O7311" s="15">
        <f t="array" ref="O7311">_xlfn.XLOOKUP(M7311,reference_postal_code!$B$2:$B$11,reference_postal_code!$A$2:$A$11)</f>
        <v>80231</v>
      </c>
      <c r="P7311" s="15" t="s">
        <v>63</v>
      </c>
      <c r="Q7311" s="15" t="s">
        <v>263</v>
      </c>
      <c r="R7311" s="15" t="s">
        <v>65</v>
      </c>
      <c r="S7311" s="15" t="s">
        <v>83</v>
      </c>
      <c r="T7311" s="15" t="s">
        <v>264</v>
      </c>
      <c r="U7311" s="28">
        <v>445500.0</v>
      </c>
      <c r="V7311" s="15">
        <v>5.0</v>
      </c>
      <c r="W7311" s="31">
        <v>0.0</v>
      </c>
      <c r="X7311" s="28">
        <v>200475.0</v>
      </c>
    </row>
    <row r="7312" ht="15.75" customHeight="1">
      <c r="A7312" s="15">
        <v>2119.0</v>
      </c>
      <c r="B7312" s="15" t="s">
        <v>8914</v>
      </c>
      <c r="C7312" s="18">
        <v>42838.0</v>
      </c>
      <c r="D7312" s="18">
        <v>42840.0</v>
      </c>
      <c r="E7312" s="18">
        <f t="shared" si="1"/>
        <v>42840</v>
      </c>
      <c r="F7312" s="15" t="s">
        <v>125</v>
      </c>
      <c r="G7312" s="15" t="s">
        <v>2077</v>
      </c>
      <c r="H7312" s="15" t="s">
        <v>2078</v>
      </c>
      <c r="I7312" s="15" t="s">
        <v>128</v>
      </c>
      <c r="J7312" s="15" t="s">
        <v>60</v>
      </c>
      <c r="K7312" s="15" t="s">
        <v>31</v>
      </c>
      <c r="L7312" s="15" t="str">
        <f t="array" ref="L7312">_xlfn.XLOOKUP(M7312,reference_province_to_city!$A$2:$A$11,reference_province_to_city!$B$2:$B$11)</f>
        <v>Balikpapan</v>
      </c>
      <c r="M7312" s="15" t="s">
        <v>21</v>
      </c>
      <c r="N7312" s="15">
        <v>76114.0</v>
      </c>
      <c r="O7312" s="15">
        <f t="array" ref="O7312">_xlfn.XLOOKUP(M7312,reference_postal_code!$B$2:$B$11,reference_postal_code!$A$2:$A$11)</f>
        <v>76114</v>
      </c>
      <c r="P7312" s="15" t="s">
        <v>166</v>
      </c>
      <c r="Q7312" s="15" t="s">
        <v>3906</v>
      </c>
      <c r="R7312" s="15" t="s">
        <v>65</v>
      </c>
      <c r="S7312" s="15" t="s">
        <v>66</v>
      </c>
      <c r="T7312" s="15" t="s">
        <v>3907</v>
      </c>
      <c r="U7312" s="28">
        <v>79200.0</v>
      </c>
      <c r="V7312" s="15">
        <v>1.0</v>
      </c>
      <c r="W7312" s="31">
        <v>0.0</v>
      </c>
      <c r="X7312" s="28">
        <v>35640.0</v>
      </c>
    </row>
    <row r="7313" ht="15.75" customHeight="1">
      <c r="A7313" s="15">
        <v>8340.0</v>
      </c>
      <c r="B7313" s="15" t="s">
        <v>8915</v>
      </c>
      <c r="C7313" s="18">
        <v>42838.0</v>
      </c>
      <c r="D7313" s="18">
        <v>42842.0</v>
      </c>
      <c r="E7313" s="18">
        <f t="shared" si="1"/>
        <v>42842</v>
      </c>
      <c r="F7313" s="15" t="s">
        <v>55</v>
      </c>
      <c r="G7313" s="15" t="s">
        <v>4770</v>
      </c>
      <c r="H7313" s="15" t="s">
        <v>4771</v>
      </c>
      <c r="I7313" s="15" t="s">
        <v>128</v>
      </c>
      <c r="J7313" s="15" t="s">
        <v>60</v>
      </c>
      <c r="K7313" s="15" t="s">
        <v>28</v>
      </c>
      <c r="L7313" s="15" t="str">
        <f t="array" ref="L7313">_xlfn.XLOOKUP(M7313,reference_province_to_city!$A$2:$A$11,reference_province_to_city!$B$2:$B$11)</f>
        <v>Medan</v>
      </c>
      <c r="M7313" s="15" t="s">
        <v>11</v>
      </c>
      <c r="N7313" s="15">
        <v>20111.0</v>
      </c>
      <c r="O7313" s="15">
        <f t="array" ref="O7313">_xlfn.XLOOKUP(M7313,reference_postal_code!$B$2:$B$11,reference_postal_code!$A$2:$A$11)</f>
        <v>20111</v>
      </c>
      <c r="P7313" s="15" t="s">
        <v>77</v>
      </c>
      <c r="Q7313" s="15" t="s">
        <v>3611</v>
      </c>
      <c r="R7313" s="15" t="s">
        <v>106</v>
      </c>
      <c r="S7313" s="15" t="s">
        <v>107</v>
      </c>
      <c r="T7313" s="15" t="s">
        <v>3612</v>
      </c>
      <c r="U7313" s="28">
        <v>6550560.0</v>
      </c>
      <c r="V7313" s="15">
        <v>6.0</v>
      </c>
      <c r="W7313" s="31">
        <v>0.2</v>
      </c>
      <c r="X7313" s="28">
        <v>-573174.0</v>
      </c>
    </row>
    <row r="7314" ht="15.75" customHeight="1">
      <c r="A7314" s="15">
        <v>9405.0</v>
      </c>
      <c r="B7314" s="15" t="s">
        <v>8916</v>
      </c>
      <c r="C7314" s="18">
        <v>42838.0</v>
      </c>
      <c r="D7314" s="18">
        <v>42842.0</v>
      </c>
      <c r="E7314" s="18">
        <f t="shared" si="1"/>
        <v>42842</v>
      </c>
      <c r="F7314" s="15" t="s">
        <v>55</v>
      </c>
      <c r="G7314" s="15" t="s">
        <v>5842</v>
      </c>
      <c r="H7314" s="15" t="s">
        <v>5843</v>
      </c>
      <c r="I7314" s="15" t="s">
        <v>128</v>
      </c>
      <c r="J7314" s="15" t="s">
        <v>60</v>
      </c>
      <c r="K7314" s="15" t="s">
        <v>26</v>
      </c>
      <c r="L7314" s="15" t="str">
        <f t="array" ref="L7314">_xlfn.XLOOKUP(M7314,reference_province_to_city!$A$2:$A$11,reference_province_to_city!$B$2:$B$11)</f>
        <v>Denpasar</v>
      </c>
      <c r="M7314" s="15" t="s">
        <v>24</v>
      </c>
      <c r="N7314" s="15">
        <v>80231.0</v>
      </c>
      <c r="O7314" s="15">
        <f t="array" ref="O7314">_xlfn.XLOOKUP(M7314,reference_postal_code!$B$2:$B$11,reference_postal_code!$A$2:$A$11)</f>
        <v>80231</v>
      </c>
      <c r="P7314" s="15" t="s">
        <v>63</v>
      </c>
      <c r="Q7314" s="15" t="s">
        <v>7541</v>
      </c>
      <c r="R7314" s="15" t="s">
        <v>65</v>
      </c>
      <c r="S7314" s="15" t="s">
        <v>103</v>
      </c>
      <c r="T7314" s="15" t="s">
        <v>7542</v>
      </c>
      <c r="U7314" s="28">
        <v>118800.0</v>
      </c>
      <c r="V7314" s="15">
        <v>5.0</v>
      </c>
      <c r="W7314" s="31">
        <v>0.2</v>
      </c>
      <c r="X7314" s="28">
        <v>25245.0</v>
      </c>
    </row>
    <row r="7315" ht="15.75" customHeight="1">
      <c r="A7315" s="15">
        <v>2120.0</v>
      </c>
      <c r="B7315" s="15" t="s">
        <v>8914</v>
      </c>
      <c r="C7315" s="18">
        <v>42838.0</v>
      </c>
      <c r="D7315" s="18">
        <v>42840.0</v>
      </c>
      <c r="E7315" s="18">
        <f t="shared" si="1"/>
        <v>42840</v>
      </c>
      <c r="F7315" s="15" t="s">
        <v>125</v>
      </c>
      <c r="G7315" s="15" t="s">
        <v>2077</v>
      </c>
      <c r="H7315" s="15" t="s">
        <v>2078</v>
      </c>
      <c r="I7315" s="15" t="s">
        <v>128</v>
      </c>
      <c r="J7315" s="15" t="s">
        <v>60</v>
      </c>
      <c r="K7315" s="15" t="s">
        <v>31</v>
      </c>
      <c r="L7315" s="15" t="str">
        <f t="array" ref="L7315">_xlfn.XLOOKUP(M7315,reference_province_to_city!$A$2:$A$11,reference_province_to_city!$B$2:$B$11)</f>
        <v>Balikpapan</v>
      </c>
      <c r="M7315" s="15" t="s">
        <v>21</v>
      </c>
      <c r="N7315" s="15">
        <v>76114.0</v>
      </c>
      <c r="O7315" s="15">
        <f t="array" ref="O7315">_xlfn.XLOOKUP(M7315,reference_postal_code!$B$2:$B$11,reference_postal_code!$A$2:$A$11)</f>
        <v>76114</v>
      </c>
      <c r="P7315" s="15" t="s">
        <v>166</v>
      </c>
      <c r="Q7315" s="15" t="s">
        <v>257</v>
      </c>
      <c r="R7315" s="15" t="s">
        <v>65</v>
      </c>
      <c r="S7315" s="15" t="s">
        <v>83</v>
      </c>
      <c r="T7315" s="15" t="s">
        <v>258</v>
      </c>
      <c r="U7315" s="28">
        <v>1.34388E7</v>
      </c>
      <c r="V7315" s="15">
        <v>5.0</v>
      </c>
      <c r="W7315" s="31">
        <v>0.2</v>
      </c>
      <c r="X7315" s="28">
        <v>4535595.0</v>
      </c>
    </row>
    <row r="7316" ht="15.75" customHeight="1">
      <c r="A7316" s="15">
        <v>5646.0</v>
      </c>
      <c r="B7316" s="15" t="s">
        <v>8917</v>
      </c>
      <c r="C7316" s="18">
        <v>42839.0</v>
      </c>
      <c r="D7316" s="18">
        <v>42844.0</v>
      </c>
      <c r="E7316" s="18">
        <f t="shared" si="1"/>
        <v>42844</v>
      </c>
      <c r="F7316" s="15" t="s">
        <v>55</v>
      </c>
      <c r="G7316" s="15" t="s">
        <v>2354</v>
      </c>
      <c r="H7316" s="15" t="s">
        <v>2355</v>
      </c>
      <c r="I7316" s="15" t="s">
        <v>128</v>
      </c>
      <c r="J7316" s="15" t="s">
        <v>60</v>
      </c>
      <c r="K7316" s="15" t="s">
        <v>26</v>
      </c>
      <c r="L7316" s="15" t="str">
        <f t="array" ref="L7316">_xlfn.XLOOKUP(M7316,reference_province_to_city!$A$2:$A$11,reference_province_to_city!$B$2:$B$11)</f>
        <v>Denpasar</v>
      </c>
      <c r="M7316" s="15" t="s">
        <v>24</v>
      </c>
      <c r="N7316" s="15">
        <v>80231.0</v>
      </c>
      <c r="O7316" s="15">
        <f t="array" ref="O7316">_xlfn.XLOOKUP(M7316,reference_postal_code!$B$2:$B$11,reference_postal_code!$A$2:$A$11)</f>
        <v>80231</v>
      </c>
      <c r="P7316" s="15" t="s">
        <v>63</v>
      </c>
      <c r="Q7316" s="15" t="s">
        <v>2445</v>
      </c>
      <c r="R7316" s="15" t="s">
        <v>106</v>
      </c>
      <c r="S7316" s="15" t="s">
        <v>139</v>
      </c>
      <c r="T7316" s="15" t="s">
        <v>2446</v>
      </c>
      <c r="U7316" s="28">
        <v>1116750.0</v>
      </c>
      <c r="V7316" s="15">
        <v>5.0</v>
      </c>
      <c r="W7316" s="31">
        <v>0.0</v>
      </c>
      <c r="X7316" s="28">
        <v>301522.0</v>
      </c>
    </row>
    <row r="7317" ht="15.75" customHeight="1">
      <c r="A7317" s="15">
        <v>2663.0</v>
      </c>
      <c r="B7317" s="15" t="s">
        <v>8918</v>
      </c>
      <c r="C7317" s="18">
        <v>42839.0</v>
      </c>
      <c r="D7317" s="18">
        <v>42840.0</v>
      </c>
      <c r="E7317" s="18">
        <f t="shared" si="1"/>
        <v>42840</v>
      </c>
      <c r="F7317" s="15" t="s">
        <v>125</v>
      </c>
      <c r="G7317" s="15" t="s">
        <v>7248</v>
      </c>
      <c r="H7317" s="15" t="s">
        <v>7249</v>
      </c>
      <c r="I7317" s="15" t="s">
        <v>76</v>
      </c>
      <c r="J7317" s="15" t="s">
        <v>60</v>
      </c>
      <c r="L7317" s="15" t="str">
        <f t="array" ref="L7317">_xlfn.XLOOKUP(M7317,reference_province_to_city!$A$2:$A$11,reference_province_to_city!$B$2:$B$11)</f>
        <v>Surabaya</v>
      </c>
      <c r="M7317" s="15" t="s">
        <v>20</v>
      </c>
      <c r="N7317" s="15">
        <v>60231.0</v>
      </c>
      <c r="O7317" s="15">
        <f t="array" ref="O7317">_xlfn.XLOOKUP(M7317,reference_postal_code!$B$2:$B$11,reference_postal_code!$A$2:$A$11)</f>
        <v>60231</v>
      </c>
      <c r="P7317" s="15" t="s">
        <v>166</v>
      </c>
      <c r="Q7317" s="15" t="s">
        <v>3351</v>
      </c>
      <c r="R7317" s="15" t="s">
        <v>65</v>
      </c>
      <c r="S7317" s="15" t="s">
        <v>83</v>
      </c>
      <c r="T7317" s="15" t="s">
        <v>3352</v>
      </c>
      <c r="U7317" s="28">
        <v>131400.0</v>
      </c>
      <c r="V7317" s="15">
        <v>2.0</v>
      </c>
      <c r="W7317" s="31">
        <v>0.0</v>
      </c>
      <c r="X7317" s="28">
        <v>63072.0</v>
      </c>
    </row>
    <row r="7318" ht="15.75" customHeight="1">
      <c r="A7318" s="15">
        <v>932.0</v>
      </c>
      <c r="B7318" s="15" t="s">
        <v>8919</v>
      </c>
      <c r="C7318" s="18">
        <v>42839.0</v>
      </c>
      <c r="D7318" s="18">
        <v>42842.0</v>
      </c>
      <c r="E7318" s="18">
        <f t="shared" si="1"/>
        <v>42842</v>
      </c>
      <c r="F7318" s="15" t="s">
        <v>125</v>
      </c>
      <c r="G7318" s="15" t="s">
        <v>4018</v>
      </c>
      <c r="H7318" s="15" t="s">
        <v>4019</v>
      </c>
      <c r="I7318" s="15" t="s">
        <v>59</v>
      </c>
      <c r="J7318" s="15" t="s">
        <v>60</v>
      </c>
      <c r="K7318" s="15" t="s">
        <v>29</v>
      </c>
      <c r="L7318" s="15" t="str">
        <f t="array" ref="L7318">_xlfn.XLOOKUP(M7318,reference_province_to_city!$A$2:$A$11,reference_province_to_city!$B$2:$B$11)</f>
        <v>Palembang</v>
      </c>
      <c r="M7318" s="15" t="s">
        <v>13</v>
      </c>
      <c r="O7318" s="15">
        <f t="array" ref="O7318">_xlfn.XLOOKUP(M7318,reference_postal_code!$B$2:$B$11,reference_postal_code!$A$2:$A$11)</f>
        <v>30111</v>
      </c>
      <c r="P7318" s="15" t="s">
        <v>77</v>
      </c>
      <c r="Q7318" s="15" t="s">
        <v>6247</v>
      </c>
      <c r="R7318" s="15" t="s">
        <v>65</v>
      </c>
      <c r="S7318" s="15" t="s">
        <v>66</v>
      </c>
      <c r="T7318" s="15" t="s">
        <v>6248</v>
      </c>
      <c r="U7318" s="28">
        <v>208080.0</v>
      </c>
      <c r="V7318" s="15">
        <v>3.0</v>
      </c>
      <c r="W7318" s="31">
        <v>0.2</v>
      </c>
      <c r="X7318" s="28">
        <v>75429.0</v>
      </c>
    </row>
    <row r="7319" ht="15.75" customHeight="1">
      <c r="A7319" s="15">
        <v>5361.0</v>
      </c>
      <c r="B7319" s="15" t="s">
        <v>8920</v>
      </c>
      <c r="C7319" s="18">
        <v>42839.0</v>
      </c>
      <c r="D7319" s="18">
        <v>42843.0</v>
      </c>
      <c r="E7319" s="18">
        <f t="shared" si="1"/>
        <v>42843</v>
      </c>
      <c r="F7319" s="15" t="s">
        <v>55</v>
      </c>
      <c r="G7319" s="15" t="s">
        <v>2766</v>
      </c>
      <c r="H7319" s="15" t="s">
        <v>2767</v>
      </c>
      <c r="I7319" s="15" t="s">
        <v>128</v>
      </c>
      <c r="J7319" s="15" t="s">
        <v>60</v>
      </c>
      <c r="K7319" s="15" t="s">
        <v>14</v>
      </c>
      <c r="L7319" s="15" t="str">
        <f t="array" ref="L7319">_xlfn.XLOOKUP(M7319,reference_province_to_city!$A$2:$A$11,reference_province_to_city!$B$2:$B$11)</f>
        <v>Bandung</v>
      </c>
      <c r="M7319" s="15" t="s">
        <v>12</v>
      </c>
      <c r="N7319" s="15">
        <v>40111.0</v>
      </c>
      <c r="O7319" s="15">
        <f t="array" ref="O7319">_xlfn.XLOOKUP(M7319,reference_postal_code!$B$2:$B$11,reference_postal_code!$A$2:$A$11)</f>
        <v>40111</v>
      </c>
      <c r="P7319" s="15" t="s">
        <v>117</v>
      </c>
      <c r="Q7319" s="15" t="s">
        <v>203</v>
      </c>
      <c r="R7319" s="15" t="s">
        <v>106</v>
      </c>
      <c r="S7319" s="15" t="s">
        <v>183</v>
      </c>
      <c r="T7319" s="15" t="s">
        <v>204</v>
      </c>
      <c r="U7319" s="28">
        <v>2974080.0</v>
      </c>
      <c r="V7319" s="15">
        <v>8.0</v>
      </c>
      <c r="W7319" s="31">
        <v>0.2</v>
      </c>
      <c r="X7319" s="28">
        <v>-483288.0</v>
      </c>
    </row>
    <row r="7320" ht="15.75" customHeight="1">
      <c r="A7320" s="15">
        <v>3100.0</v>
      </c>
      <c r="B7320" s="15" t="s">
        <v>8921</v>
      </c>
      <c r="C7320" s="18">
        <v>42839.0</v>
      </c>
      <c r="D7320" s="18">
        <v>42844.0</v>
      </c>
      <c r="E7320" s="18">
        <f t="shared" si="1"/>
        <v>42844</v>
      </c>
      <c r="F7320" s="15" t="s">
        <v>55</v>
      </c>
      <c r="G7320" s="15" t="s">
        <v>2670</v>
      </c>
      <c r="H7320" s="15" t="s">
        <v>2671</v>
      </c>
      <c r="I7320" s="15" t="s">
        <v>59</v>
      </c>
      <c r="J7320" s="15" t="s">
        <v>60</v>
      </c>
      <c r="K7320" s="15" t="s">
        <v>33</v>
      </c>
      <c r="L7320" s="15" t="str">
        <f t="array" ref="L7320">_xlfn.XLOOKUP(M7320,reference_province_to_city!$A$2:$A$11,reference_province_to_city!$B$2:$B$11)</f>
        <v>Makassar</v>
      </c>
      <c r="M7320" s="15" t="s">
        <v>25</v>
      </c>
      <c r="N7320" s="15">
        <v>90111.0</v>
      </c>
      <c r="O7320" s="15">
        <f t="array" ref="O7320">_xlfn.XLOOKUP(M7320,reference_postal_code!$B$2:$B$11,reference_postal_code!$A$2:$A$11)</f>
        <v>90111</v>
      </c>
      <c r="P7320" s="15" t="s">
        <v>63</v>
      </c>
      <c r="Q7320" s="15" t="s">
        <v>1652</v>
      </c>
      <c r="R7320" s="15" t="s">
        <v>65</v>
      </c>
      <c r="S7320" s="15" t="s">
        <v>83</v>
      </c>
      <c r="T7320" s="15" t="s">
        <v>1653</v>
      </c>
      <c r="U7320" s="28">
        <v>161640.0</v>
      </c>
      <c r="V7320" s="15">
        <v>3.0</v>
      </c>
      <c r="W7320" s="31">
        <v>0.2</v>
      </c>
      <c r="X7320" s="28">
        <v>52533.0</v>
      </c>
    </row>
    <row r="7321" ht="15.75" customHeight="1">
      <c r="A7321" s="15">
        <v>931.0</v>
      </c>
      <c r="B7321" s="15" t="s">
        <v>8919</v>
      </c>
      <c r="C7321" s="18">
        <v>42839.0</v>
      </c>
      <c r="D7321" s="18">
        <v>42842.0</v>
      </c>
      <c r="E7321" s="18">
        <f t="shared" si="1"/>
        <v>42842</v>
      </c>
      <c r="F7321" s="15" t="s">
        <v>125</v>
      </c>
      <c r="G7321" s="15" t="s">
        <v>4018</v>
      </c>
      <c r="H7321" s="15" t="s">
        <v>4019</v>
      </c>
      <c r="I7321" s="15" t="s">
        <v>59</v>
      </c>
      <c r="J7321" s="15" t="s">
        <v>60</v>
      </c>
      <c r="K7321" s="15" t="s">
        <v>29</v>
      </c>
      <c r="L7321" s="15" t="str">
        <f t="array" ref="L7321">_xlfn.XLOOKUP(M7321,reference_province_to_city!$A$2:$A$11,reference_province_to_city!$B$2:$B$11)</f>
        <v>Palembang</v>
      </c>
      <c r="M7321" s="15" t="s">
        <v>13</v>
      </c>
      <c r="N7321" s="15">
        <v>30111.0</v>
      </c>
      <c r="O7321" s="15">
        <f t="array" ref="O7321">_xlfn.XLOOKUP(M7321,reference_postal_code!$B$2:$B$11,reference_postal_code!$A$2:$A$11)</f>
        <v>30111</v>
      </c>
      <c r="P7321" s="15" t="s">
        <v>77</v>
      </c>
      <c r="Q7321" s="15" t="s">
        <v>5308</v>
      </c>
      <c r="R7321" s="15" t="s">
        <v>65</v>
      </c>
      <c r="S7321" s="15" t="s">
        <v>93</v>
      </c>
      <c r="T7321" s="15" t="s">
        <v>5309</v>
      </c>
      <c r="U7321" s="28">
        <v>1347840.0</v>
      </c>
      <c r="V7321" s="15">
        <v>3.0</v>
      </c>
      <c r="W7321" s="31">
        <v>0.2</v>
      </c>
      <c r="X7321" s="28">
        <v>320112.0</v>
      </c>
    </row>
    <row r="7322" ht="15.75" customHeight="1">
      <c r="A7322" s="15">
        <v>3101.0</v>
      </c>
      <c r="B7322" s="15" t="s">
        <v>8921</v>
      </c>
      <c r="C7322" s="18">
        <v>42839.0</v>
      </c>
      <c r="D7322" s="18">
        <v>42844.0</v>
      </c>
      <c r="E7322" s="18">
        <f t="shared" si="1"/>
        <v>42844</v>
      </c>
      <c r="F7322" s="15" t="s">
        <v>55</v>
      </c>
      <c r="G7322" s="15" t="s">
        <v>2670</v>
      </c>
      <c r="H7322" s="15" t="s">
        <v>2671</v>
      </c>
      <c r="I7322" s="15" t="s">
        <v>59</v>
      </c>
      <c r="J7322" s="15" t="s">
        <v>60</v>
      </c>
      <c r="K7322" s="15" t="s">
        <v>33</v>
      </c>
      <c r="L7322" s="15" t="str">
        <f t="array" ref="L7322">_xlfn.XLOOKUP(M7322,reference_province_to_city!$A$2:$A$11,reference_province_to_city!$B$2:$B$11)</f>
        <v>Makassar</v>
      </c>
      <c r="M7322" s="15" t="s">
        <v>25</v>
      </c>
      <c r="N7322" s="15">
        <v>90111.0</v>
      </c>
      <c r="O7322" s="15">
        <f t="array" ref="O7322">_xlfn.XLOOKUP(M7322,reference_postal_code!$B$2:$B$11,reference_postal_code!$A$2:$A$11)</f>
        <v>90111</v>
      </c>
      <c r="P7322" s="15" t="s">
        <v>63</v>
      </c>
      <c r="Q7322" s="15" t="s">
        <v>7209</v>
      </c>
      <c r="R7322" s="15" t="s">
        <v>106</v>
      </c>
      <c r="S7322" s="15" t="s">
        <v>183</v>
      </c>
      <c r="T7322" s="15" t="s">
        <v>7210</v>
      </c>
      <c r="U7322" s="28">
        <v>3635280.0</v>
      </c>
      <c r="V7322" s="15">
        <v>3.0</v>
      </c>
      <c r="W7322" s="31">
        <v>0.2</v>
      </c>
      <c r="X7322" s="28">
        <v>136323.0</v>
      </c>
    </row>
    <row r="7323" ht="15.75" customHeight="1">
      <c r="A7323" s="15">
        <v>930.0</v>
      </c>
      <c r="B7323" s="15" t="s">
        <v>8919</v>
      </c>
      <c r="C7323" s="18">
        <v>42839.0</v>
      </c>
      <c r="D7323" s="18">
        <v>42842.0</v>
      </c>
      <c r="E7323" s="18">
        <f t="shared" si="1"/>
        <v>42842</v>
      </c>
      <c r="F7323" s="15" t="s">
        <v>125</v>
      </c>
      <c r="G7323" s="15" t="s">
        <v>4018</v>
      </c>
      <c r="H7323" s="15" t="s">
        <v>4019</v>
      </c>
      <c r="I7323" s="15" t="s">
        <v>59</v>
      </c>
      <c r="J7323" s="15" t="s">
        <v>60</v>
      </c>
      <c r="K7323" s="15" t="s">
        <v>29</v>
      </c>
      <c r="L7323" s="15" t="str">
        <f t="array" ref="L7323">_xlfn.XLOOKUP(M7323,reference_province_to_city!$A$2:$A$11,reference_province_to_city!$B$2:$B$11)</f>
        <v>Palembang</v>
      </c>
      <c r="M7323" s="15" t="s">
        <v>13</v>
      </c>
      <c r="N7323" s="15">
        <v>30111.0</v>
      </c>
      <c r="O7323" s="15">
        <f t="array" ref="O7323">_xlfn.XLOOKUP(M7323,reference_postal_code!$B$2:$B$11,reference_postal_code!$A$2:$A$11)</f>
        <v>30111</v>
      </c>
      <c r="P7323" s="15" t="s">
        <v>77</v>
      </c>
      <c r="Q7323" s="15" t="s">
        <v>511</v>
      </c>
      <c r="R7323" s="15" t="s">
        <v>65</v>
      </c>
      <c r="S7323" s="15" t="s">
        <v>93</v>
      </c>
      <c r="T7323" s="15" t="s">
        <v>512</v>
      </c>
      <c r="U7323" s="28">
        <v>218880.0</v>
      </c>
      <c r="V7323" s="15">
        <v>3.0</v>
      </c>
      <c r="W7323" s="31">
        <v>0.2</v>
      </c>
      <c r="X7323" s="28">
        <v>38304.0</v>
      </c>
    </row>
    <row r="7324" ht="15.75" customHeight="1">
      <c r="A7324" s="15">
        <v>7369.0</v>
      </c>
      <c r="B7324" s="15" t="s">
        <v>8922</v>
      </c>
      <c r="C7324" s="18">
        <v>42840.0</v>
      </c>
      <c r="D7324" s="18">
        <v>42842.0</v>
      </c>
      <c r="E7324" s="18">
        <f t="shared" si="1"/>
        <v>42842</v>
      </c>
      <c r="F7324" s="15" t="s">
        <v>125</v>
      </c>
      <c r="G7324" s="15" t="s">
        <v>1858</v>
      </c>
      <c r="H7324" s="15" t="s">
        <v>1859</v>
      </c>
      <c r="I7324" s="15" t="s">
        <v>128</v>
      </c>
      <c r="J7324" s="15" t="s">
        <v>60</v>
      </c>
      <c r="K7324" s="15" t="s">
        <v>22</v>
      </c>
      <c r="L7324" s="15" t="str">
        <f t="array" ref="L7324">_xlfn.XLOOKUP(M7324,reference_province_to_city!$A$2:$A$11,reference_province_to_city!$B$2:$B$11)</f>
        <v>Surabaya</v>
      </c>
      <c r="M7324" s="15" t="s">
        <v>20</v>
      </c>
      <c r="N7324" s="15">
        <v>60231.0</v>
      </c>
      <c r="O7324" s="15">
        <f t="array" ref="O7324">_xlfn.XLOOKUP(M7324,reference_postal_code!$B$2:$B$11,reference_postal_code!$A$2:$A$11)</f>
        <v>60231</v>
      </c>
      <c r="P7324" s="15" t="s">
        <v>166</v>
      </c>
      <c r="Q7324" s="15" t="s">
        <v>412</v>
      </c>
      <c r="R7324" s="15" t="s">
        <v>65</v>
      </c>
      <c r="S7324" s="15" t="s">
        <v>83</v>
      </c>
      <c r="T7324" s="15" t="s">
        <v>413</v>
      </c>
      <c r="U7324" s="28">
        <v>233550.0</v>
      </c>
      <c r="V7324" s="15">
        <v>3.0</v>
      </c>
      <c r="W7324" s="31">
        <v>0.7</v>
      </c>
      <c r="X7324" s="28">
        <v>-179055.0</v>
      </c>
    </row>
    <row r="7325" ht="15.75" customHeight="1">
      <c r="A7325" s="15">
        <v>13.0</v>
      </c>
      <c r="B7325" s="15" t="s">
        <v>8923</v>
      </c>
      <c r="C7325" s="18">
        <v>42840.0</v>
      </c>
      <c r="D7325" s="18">
        <v>42845.0</v>
      </c>
      <c r="E7325" s="18">
        <f t="shared" si="1"/>
        <v>42845</v>
      </c>
      <c r="F7325" s="15" t="s">
        <v>55</v>
      </c>
      <c r="G7325" s="15" t="s">
        <v>1419</v>
      </c>
      <c r="H7325" s="15" t="s">
        <v>1420</v>
      </c>
      <c r="I7325" s="15" t="s">
        <v>59</v>
      </c>
      <c r="J7325" s="15" t="s">
        <v>60</v>
      </c>
      <c r="K7325" s="15" t="s">
        <v>33</v>
      </c>
      <c r="L7325" s="15" t="str">
        <f t="array" ref="L7325">_xlfn.XLOOKUP(M7325,reference_province_to_city!$A$2:$A$11,reference_province_to_city!$B$2:$B$11)</f>
        <v>Makassar</v>
      </c>
      <c r="M7325" s="15" t="s">
        <v>25</v>
      </c>
      <c r="N7325" s="15">
        <v>90111.0</v>
      </c>
      <c r="O7325" s="15">
        <f t="array" ref="O7325">_xlfn.XLOOKUP(M7325,reference_postal_code!$B$2:$B$11,reference_postal_code!$A$2:$A$11)</f>
        <v>90111</v>
      </c>
      <c r="P7325" s="15" t="s">
        <v>63</v>
      </c>
      <c r="Q7325" s="15" t="s">
        <v>752</v>
      </c>
      <c r="R7325" s="15" t="s">
        <v>65</v>
      </c>
      <c r="S7325" s="15" t="s">
        <v>66</v>
      </c>
      <c r="T7325" s="15" t="s">
        <v>753</v>
      </c>
      <c r="U7325" s="28">
        <v>233280.0</v>
      </c>
      <c r="V7325" s="15">
        <v>3.0</v>
      </c>
      <c r="W7325" s="31">
        <v>0.2</v>
      </c>
      <c r="X7325" s="28">
        <v>81648.0</v>
      </c>
    </row>
    <row r="7326" ht="15.75" customHeight="1">
      <c r="A7326" s="15">
        <v>1867.0</v>
      </c>
      <c r="B7326" s="15" t="s">
        <v>8924</v>
      </c>
      <c r="C7326" s="18">
        <v>42840.0</v>
      </c>
      <c r="D7326" s="18">
        <v>42843.0</v>
      </c>
      <c r="E7326" s="18">
        <f t="shared" si="1"/>
        <v>42843</v>
      </c>
      <c r="F7326" s="15" t="s">
        <v>125</v>
      </c>
      <c r="G7326" s="15" t="s">
        <v>4011</v>
      </c>
      <c r="H7326" s="15" t="s">
        <v>4012</v>
      </c>
      <c r="I7326" s="15" t="s">
        <v>128</v>
      </c>
      <c r="J7326" s="15" t="s">
        <v>60</v>
      </c>
      <c r="K7326" s="15" t="s">
        <v>10</v>
      </c>
      <c r="L7326" s="15" t="str">
        <f t="array" ref="L7326">_xlfn.XLOOKUP(M7326,reference_province_to_city!$A$2:$A$11,reference_province_to_city!$B$2:$B$11)</f>
        <v>Jakarta</v>
      </c>
      <c r="M7326" s="15" t="s">
        <v>7</v>
      </c>
      <c r="N7326" s="15">
        <v>10110.0</v>
      </c>
      <c r="O7326" s="15">
        <f t="array" ref="O7326">_xlfn.XLOOKUP(M7326,reference_postal_code!$B$2:$B$11,reference_postal_code!$A$2:$A$11)</f>
        <v>10110</v>
      </c>
      <c r="P7326" s="15" t="s">
        <v>117</v>
      </c>
      <c r="Q7326" s="15" t="s">
        <v>5614</v>
      </c>
      <c r="R7326" s="15" t="s">
        <v>106</v>
      </c>
      <c r="S7326" s="15" t="s">
        <v>139</v>
      </c>
      <c r="T7326" s="15" t="s">
        <v>5615</v>
      </c>
      <c r="U7326" s="28">
        <v>2946750.0</v>
      </c>
      <c r="V7326" s="15">
        <v>5.0</v>
      </c>
      <c r="W7326" s="31">
        <v>0.0</v>
      </c>
      <c r="X7326" s="28">
        <v>1060830.0</v>
      </c>
    </row>
    <row r="7327" ht="15.75" customHeight="1">
      <c r="A7327" s="15">
        <v>5218.0</v>
      </c>
      <c r="B7327" s="15" t="s">
        <v>8925</v>
      </c>
      <c r="C7327" s="18">
        <v>42840.0</v>
      </c>
      <c r="D7327" s="18">
        <v>42842.0</v>
      </c>
      <c r="E7327" s="18">
        <f t="shared" si="1"/>
        <v>42842</v>
      </c>
      <c r="F7327" s="15" t="s">
        <v>114</v>
      </c>
      <c r="G7327" s="15" t="s">
        <v>2062</v>
      </c>
      <c r="H7327" s="15" t="s">
        <v>2063</v>
      </c>
      <c r="I7327" s="15" t="s">
        <v>128</v>
      </c>
      <c r="J7327" s="15" t="s">
        <v>60</v>
      </c>
      <c r="K7327" s="15" t="s">
        <v>33</v>
      </c>
      <c r="L7327" s="15" t="str">
        <f t="array" ref="L7327">_xlfn.XLOOKUP(M7327,reference_province_to_city!$A$2:$A$11,reference_province_to_city!$B$2:$B$11)</f>
        <v>Makassar</v>
      </c>
      <c r="M7327" s="15" t="s">
        <v>25</v>
      </c>
      <c r="N7327" s="15">
        <v>90111.0</v>
      </c>
      <c r="O7327" s="15">
        <f t="array" ref="O7327">_xlfn.XLOOKUP(M7327,reference_postal_code!$B$2:$B$11,reference_postal_code!$A$2:$A$11)</f>
        <v>90111</v>
      </c>
      <c r="P7327" s="15" t="s">
        <v>63</v>
      </c>
      <c r="Q7327" s="15" t="s">
        <v>5017</v>
      </c>
      <c r="R7327" s="15" t="s">
        <v>65</v>
      </c>
      <c r="S7327" s="15" t="s">
        <v>66</v>
      </c>
      <c r="T7327" s="15" t="s">
        <v>5018</v>
      </c>
      <c r="U7327" s="28">
        <v>1187100.0</v>
      </c>
      <c r="V7327" s="15">
        <v>3.0</v>
      </c>
      <c r="W7327" s="31">
        <v>0.0</v>
      </c>
      <c r="X7327" s="28">
        <v>546066.0</v>
      </c>
    </row>
    <row r="7328" ht="15.75" customHeight="1">
      <c r="A7328" s="15">
        <v>309.0</v>
      </c>
      <c r="B7328" s="15" t="s">
        <v>8926</v>
      </c>
      <c r="C7328" s="18">
        <v>42840.0</v>
      </c>
      <c r="D7328" s="18">
        <v>42842.0</v>
      </c>
      <c r="E7328" s="18">
        <f t="shared" si="1"/>
        <v>42842</v>
      </c>
      <c r="F7328" s="15" t="s">
        <v>125</v>
      </c>
      <c r="G7328" s="15" t="s">
        <v>3791</v>
      </c>
      <c r="H7328" s="15" t="s">
        <v>3792</v>
      </c>
      <c r="I7328" s="15" t="s">
        <v>59</v>
      </c>
      <c r="J7328" s="15" t="s">
        <v>60</v>
      </c>
      <c r="K7328" s="15" t="s">
        <v>29</v>
      </c>
      <c r="L7328" s="15" t="str">
        <f t="array" ref="L7328">_xlfn.XLOOKUP(M7328,reference_province_to_city!$A$2:$A$11,reference_province_to_city!$B$2:$B$11)</f>
        <v>Palembang</v>
      </c>
      <c r="M7328" s="15" t="s">
        <v>13</v>
      </c>
      <c r="N7328" s="15">
        <v>30111.0</v>
      </c>
      <c r="O7328" s="15">
        <f t="array" ref="O7328">_xlfn.XLOOKUP(M7328,reference_postal_code!$B$2:$B$11,reference_postal_code!$A$2:$A$11)</f>
        <v>30111</v>
      </c>
      <c r="P7328" s="15" t="s">
        <v>77</v>
      </c>
      <c r="Q7328" s="15" t="s">
        <v>2732</v>
      </c>
      <c r="R7328" s="15" t="s">
        <v>65</v>
      </c>
      <c r="S7328" s="15" t="s">
        <v>93</v>
      </c>
      <c r="T7328" s="15" t="s">
        <v>2733</v>
      </c>
      <c r="U7328" s="28">
        <v>73350.0</v>
      </c>
      <c r="V7328" s="15">
        <v>1.0</v>
      </c>
      <c r="W7328" s="31">
        <v>0.0</v>
      </c>
      <c r="X7328" s="28">
        <v>30074.0</v>
      </c>
    </row>
    <row r="7329" ht="15.75" customHeight="1">
      <c r="A7329" s="15">
        <v>5953.0</v>
      </c>
      <c r="B7329" s="15" t="s">
        <v>8927</v>
      </c>
      <c r="C7329" s="18">
        <v>42840.0</v>
      </c>
      <c r="D7329" s="18">
        <v>42846.0</v>
      </c>
      <c r="E7329" s="18">
        <f t="shared" si="1"/>
        <v>42846</v>
      </c>
      <c r="F7329" s="15" t="s">
        <v>55</v>
      </c>
      <c r="G7329" s="15" t="s">
        <v>303</v>
      </c>
      <c r="H7329" s="15" t="s">
        <v>304</v>
      </c>
      <c r="I7329" s="15" t="s">
        <v>76</v>
      </c>
      <c r="J7329" s="15" t="s">
        <v>60</v>
      </c>
      <c r="K7329" s="15" t="s">
        <v>33</v>
      </c>
      <c r="L7329" s="15" t="str">
        <f t="array" ref="L7329">_xlfn.XLOOKUP(M7329,reference_province_to_city!$A$2:$A$11,reference_province_to_city!$B$2:$B$11)</f>
        <v>Makassar</v>
      </c>
      <c r="M7329" s="15" t="s">
        <v>25</v>
      </c>
      <c r="N7329" s="15">
        <v>90111.0</v>
      </c>
      <c r="O7329" s="15">
        <f t="array" ref="O7329">_xlfn.XLOOKUP(M7329,reference_postal_code!$B$2:$B$11,reference_postal_code!$A$2:$A$11)</f>
        <v>90111</v>
      </c>
      <c r="P7329" s="15" t="s">
        <v>63</v>
      </c>
      <c r="Q7329" s="15" t="s">
        <v>6581</v>
      </c>
      <c r="R7329" s="15" t="s">
        <v>65</v>
      </c>
      <c r="S7329" s="15" t="s">
        <v>66</v>
      </c>
      <c r="T7329" s="15" t="s">
        <v>6582</v>
      </c>
      <c r="U7329" s="28">
        <v>311040.0</v>
      </c>
      <c r="V7329" s="15">
        <v>4.0</v>
      </c>
      <c r="W7329" s="31">
        <v>0.2</v>
      </c>
      <c r="X7329" s="28">
        <v>108864.0</v>
      </c>
    </row>
    <row r="7330" ht="15.75" customHeight="1">
      <c r="A7330" s="15">
        <v>3232.0</v>
      </c>
      <c r="B7330" s="15" t="s">
        <v>8928</v>
      </c>
      <c r="C7330" s="18">
        <v>42841.0</v>
      </c>
      <c r="D7330" s="18">
        <v>42847.0</v>
      </c>
      <c r="E7330" s="18">
        <f t="shared" si="1"/>
        <v>42847</v>
      </c>
      <c r="F7330" s="15" t="s">
        <v>55</v>
      </c>
      <c r="G7330" s="15" t="s">
        <v>188</v>
      </c>
      <c r="H7330" s="15" t="s">
        <v>189</v>
      </c>
      <c r="I7330" s="15" t="s">
        <v>59</v>
      </c>
      <c r="J7330" s="15" t="s">
        <v>60</v>
      </c>
      <c r="K7330" s="15" t="s">
        <v>33</v>
      </c>
      <c r="L7330" s="15" t="str">
        <f t="array" ref="L7330">_xlfn.XLOOKUP(M7330,reference_province_to_city!$A$2:$A$11,reference_province_to_city!$B$2:$B$11)</f>
        <v>Makassar</v>
      </c>
      <c r="M7330" s="15" t="s">
        <v>25</v>
      </c>
      <c r="N7330" s="15">
        <v>90111.0</v>
      </c>
      <c r="O7330" s="15">
        <f t="array" ref="O7330">_xlfn.XLOOKUP(M7330,reference_postal_code!$B$2:$B$11,reference_postal_code!$A$2:$A$11)</f>
        <v>90111</v>
      </c>
      <c r="P7330" s="15" t="s">
        <v>63</v>
      </c>
      <c r="Q7330" s="15" t="s">
        <v>2712</v>
      </c>
      <c r="R7330" s="15" t="s">
        <v>65</v>
      </c>
      <c r="S7330" s="15" t="s">
        <v>83</v>
      </c>
      <c r="T7330" s="15" t="s">
        <v>2713</v>
      </c>
      <c r="U7330" s="28">
        <v>390690.0</v>
      </c>
      <c r="V7330" s="15">
        <v>3.0</v>
      </c>
      <c r="W7330" s="31">
        <v>0.8</v>
      </c>
      <c r="X7330" s="28">
        <v>-664173.0</v>
      </c>
    </row>
    <row r="7331" ht="15.75" customHeight="1">
      <c r="A7331" s="15">
        <v>2546.0</v>
      </c>
      <c r="B7331" s="15" t="s">
        <v>8929</v>
      </c>
      <c r="C7331" s="18">
        <v>42841.0</v>
      </c>
      <c r="D7331" s="18">
        <v>42845.0</v>
      </c>
      <c r="E7331" s="18">
        <f t="shared" si="1"/>
        <v>42845</v>
      </c>
      <c r="F7331" s="15" t="s">
        <v>55</v>
      </c>
      <c r="G7331" s="15" t="s">
        <v>2039</v>
      </c>
      <c r="H7331" s="15" t="s">
        <v>2040</v>
      </c>
      <c r="I7331" s="15" t="s">
        <v>59</v>
      </c>
      <c r="J7331" s="15" t="s">
        <v>60</v>
      </c>
      <c r="K7331" s="15" t="s">
        <v>22</v>
      </c>
      <c r="L7331" s="15" t="str">
        <f t="array" ref="L7331">_xlfn.XLOOKUP(M7331,reference_province_to_city!$A$2:$A$11,reference_province_to_city!$B$2:$B$11)</f>
        <v>Surabaya</v>
      </c>
      <c r="M7331" s="15" t="s">
        <v>20</v>
      </c>
      <c r="N7331" s="15">
        <v>60231.0</v>
      </c>
      <c r="O7331" s="15">
        <f t="array" ref="O7331">_xlfn.XLOOKUP(M7331,reference_postal_code!$B$2:$B$11,reference_postal_code!$A$2:$A$11)</f>
        <v>60231</v>
      </c>
      <c r="P7331" s="15" t="s">
        <v>166</v>
      </c>
      <c r="Q7331" s="15" t="s">
        <v>2450</v>
      </c>
      <c r="R7331" s="15" t="s">
        <v>65</v>
      </c>
      <c r="S7331" s="15" t="s">
        <v>87</v>
      </c>
      <c r="T7331" s="15" t="s">
        <v>2451</v>
      </c>
      <c r="U7331" s="28">
        <v>3088800.0</v>
      </c>
      <c r="V7331" s="15">
        <v>4.0</v>
      </c>
      <c r="W7331" s="31">
        <v>0.0</v>
      </c>
      <c r="X7331" s="28">
        <v>30888.0</v>
      </c>
    </row>
    <row r="7332" ht="15.75" customHeight="1">
      <c r="A7332" s="15">
        <v>2363.0</v>
      </c>
      <c r="B7332" s="15" t="s">
        <v>8930</v>
      </c>
      <c r="C7332" s="18">
        <v>42841.0</v>
      </c>
      <c r="D7332" s="18">
        <v>42845.0</v>
      </c>
      <c r="E7332" s="18">
        <f t="shared" si="1"/>
        <v>42845</v>
      </c>
      <c r="F7332" s="15" t="s">
        <v>55</v>
      </c>
      <c r="G7332" s="15" t="s">
        <v>3968</v>
      </c>
      <c r="H7332" s="15" t="s">
        <v>3969</v>
      </c>
      <c r="I7332" s="15" t="s">
        <v>59</v>
      </c>
      <c r="J7332" s="15" t="s">
        <v>60</v>
      </c>
      <c r="K7332" s="15" t="s">
        <v>26</v>
      </c>
      <c r="L7332" s="15" t="str">
        <f t="array" ref="L7332">_xlfn.XLOOKUP(M7332,reference_province_to_city!$A$2:$A$11,reference_province_to_city!$B$2:$B$11)</f>
        <v>Denpasar</v>
      </c>
      <c r="M7332" s="15" t="s">
        <v>24</v>
      </c>
      <c r="N7332" s="15">
        <v>80231.0</v>
      </c>
      <c r="O7332" s="15">
        <f t="array" ref="O7332">_xlfn.XLOOKUP(M7332,reference_postal_code!$B$2:$B$11,reference_postal_code!$A$2:$A$11)</f>
        <v>80231</v>
      </c>
      <c r="P7332" s="15" t="s">
        <v>63</v>
      </c>
      <c r="Q7332" s="15" t="s">
        <v>2034</v>
      </c>
      <c r="R7332" s="15" t="s">
        <v>65</v>
      </c>
      <c r="S7332" s="15" t="s">
        <v>83</v>
      </c>
      <c r="T7332" s="15" t="s">
        <v>2035</v>
      </c>
      <c r="U7332" s="28">
        <v>205650.0</v>
      </c>
      <c r="V7332" s="15">
        <v>5.0</v>
      </c>
      <c r="W7332" s="31">
        <v>0.7</v>
      </c>
      <c r="X7332" s="28">
        <v>-150810.0</v>
      </c>
    </row>
    <row r="7333" ht="15.75" customHeight="1">
      <c r="A7333" s="15">
        <v>2741.0</v>
      </c>
      <c r="B7333" s="15" t="s">
        <v>8931</v>
      </c>
      <c r="C7333" s="18">
        <v>42841.0</v>
      </c>
      <c r="D7333" s="18">
        <v>42843.0</v>
      </c>
      <c r="E7333" s="18">
        <f t="shared" si="1"/>
        <v>42843</v>
      </c>
      <c r="F7333" s="15" t="s">
        <v>125</v>
      </c>
      <c r="G7333" s="15" t="s">
        <v>4952</v>
      </c>
      <c r="H7333" s="15" t="s">
        <v>4953</v>
      </c>
      <c r="I7333" s="15" t="s">
        <v>128</v>
      </c>
      <c r="J7333" s="15" t="s">
        <v>60</v>
      </c>
      <c r="K7333" s="15" t="s">
        <v>33</v>
      </c>
      <c r="L7333" s="15" t="str">
        <f t="array" ref="L7333">_xlfn.XLOOKUP(M7333,reference_province_to_city!$A$2:$A$11,reference_province_to_city!$B$2:$B$11)</f>
        <v>Makassar</v>
      </c>
      <c r="M7333" s="15" t="s">
        <v>25</v>
      </c>
      <c r="N7333" s="15">
        <v>90111.0</v>
      </c>
      <c r="O7333" s="15">
        <f t="array" ref="O7333">_xlfn.XLOOKUP(M7333,reference_postal_code!$B$2:$B$11,reference_postal_code!$A$2:$A$11)</f>
        <v>90111</v>
      </c>
      <c r="P7333" s="15" t="s">
        <v>63</v>
      </c>
      <c r="Q7333" s="15" t="s">
        <v>1607</v>
      </c>
      <c r="R7333" s="15" t="s">
        <v>110</v>
      </c>
      <c r="S7333" s="15" t="s">
        <v>149</v>
      </c>
      <c r="T7333" s="15" t="s">
        <v>1608</v>
      </c>
      <c r="U7333" s="28">
        <v>389700.0</v>
      </c>
      <c r="V7333" s="15">
        <v>2.0</v>
      </c>
      <c r="W7333" s="31">
        <v>0.0</v>
      </c>
      <c r="X7333" s="28">
        <v>23382.0</v>
      </c>
    </row>
    <row r="7334" ht="15.75" customHeight="1">
      <c r="A7334" s="15">
        <v>7723.0</v>
      </c>
      <c r="B7334" s="15" t="s">
        <v>8932</v>
      </c>
      <c r="C7334" s="18">
        <v>42841.0</v>
      </c>
      <c r="D7334" s="18">
        <v>42845.0</v>
      </c>
      <c r="E7334" s="18">
        <f t="shared" si="1"/>
        <v>42845</v>
      </c>
      <c r="F7334" s="15" t="s">
        <v>55</v>
      </c>
      <c r="G7334" s="15" t="s">
        <v>4994</v>
      </c>
      <c r="H7334" s="15" t="s">
        <v>4995</v>
      </c>
      <c r="I7334" s="15" t="s">
        <v>76</v>
      </c>
      <c r="J7334" s="15" t="s">
        <v>60</v>
      </c>
      <c r="K7334" s="15" t="s">
        <v>10</v>
      </c>
      <c r="L7334" s="15" t="str">
        <f t="array" ref="L7334">_xlfn.XLOOKUP(M7334,reference_province_to_city!$A$2:$A$11,reference_province_to_city!$B$2:$B$11)</f>
        <v>Jakarta</v>
      </c>
      <c r="M7334" s="15" t="s">
        <v>7</v>
      </c>
      <c r="N7334" s="15">
        <v>10110.0</v>
      </c>
      <c r="O7334" s="15">
        <f t="array" ref="O7334">_xlfn.XLOOKUP(M7334,reference_postal_code!$B$2:$B$11,reference_postal_code!$A$2:$A$11)</f>
        <v>10110</v>
      </c>
      <c r="P7334" s="15" t="s">
        <v>117</v>
      </c>
      <c r="Q7334" s="15" t="s">
        <v>8606</v>
      </c>
      <c r="R7334" s="15" t="s">
        <v>65</v>
      </c>
      <c r="S7334" s="15" t="s">
        <v>222</v>
      </c>
      <c r="T7334" s="15" t="s">
        <v>8607</v>
      </c>
      <c r="U7334" s="28">
        <v>611100.0</v>
      </c>
      <c r="V7334" s="15">
        <v>3.0</v>
      </c>
      <c r="W7334" s="31">
        <v>0.0</v>
      </c>
      <c r="X7334" s="28">
        <v>183330.0</v>
      </c>
    </row>
    <row r="7335" ht="15.75" customHeight="1">
      <c r="A7335" s="15">
        <v>3234.0</v>
      </c>
      <c r="B7335" s="15" t="s">
        <v>8928</v>
      </c>
      <c r="C7335" s="18">
        <v>42841.0</v>
      </c>
      <c r="D7335" s="18">
        <v>42847.0</v>
      </c>
      <c r="E7335" s="18">
        <f t="shared" si="1"/>
        <v>42847</v>
      </c>
      <c r="F7335" s="15" t="s">
        <v>55</v>
      </c>
      <c r="G7335" s="15" t="s">
        <v>188</v>
      </c>
      <c r="H7335" s="15" t="s">
        <v>189</v>
      </c>
      <c r="I7335" s="15" t="s">
        <v>59</v>
      </c>
      <c r="J7335" s="15" t="s">
        <v>60</v>
      </c>
      <c r="K7335" s="15" t="s">
        <v>33</v>
      </c>
      <c r="L7335" s="15" t="str">
        <f t="array" ref="L7335">_xlfn.XLOOKUP(M7335,reference_province_to_city!$A$2:$A$11,reference_province_to_city!$B$2:$B$11)</f>
        <v>Makassar</v>
      </c>
      <c r="M7335" s="15" t="s">
        <v>25</v>
      </c>
      <c r="N7335" s="15">
        <v>90111.0</v>
      </c>
      <c r="O7335" s="15">
        <f t="array" ref="O7335">_xlfn.XLOOKUP(M7335,reference_postal_code!$B$2:$B$11,reference_postal_code!$A$2:$A$11)</f>
        <v>90111</v>
      </c>
      <c r="P7335" s="15" t="s">
        <v>63</v>
      </c>
      <c r="Q7335" s="15" t="s">
        <v>825</v>
      </c>
      <c r="R7335" s="15" t="s">
        <v>65</v>
      </c>
      <c r="S7335" s="15" t="s">
        <v>87</v>
      </c>
      <c r="T7335" s="15" t="s">
        <v>826</v>
      </c>
      <c r="U7335" s="28">
        <v>488160.0</v>
      </c>
      <c r="V7335" s="15">
        <v>2.0</v>
      </c>
      <c r="W7335" s="31">
        <v>0.2</v>
      </c>
      <c r="X7335" s="28">
        <v>-115938.0</v>
      </c>
    </row>
    <row r="7336" ht="15.75" customHeight="1">
      <c r="A7336" s="15">
        <v>2547.0</v>
      </c>
      <c r="B7336" s="15" t="s">
        <v>8929</v>
      </c>
      <c r="C7336" s="18">
        <v>42841.0</v>
      </c>
      <c r="D7336" s="18">
        <v>42845.0</v>
      </c>
      <c r="E7336" s="18">
        <f t="shared" si="1"/>
        <v>42845</v>
      </c>
      <c r="F7336" s="15" t="s">
        <v>55</v>
      </c>
      <c r="G7336" s="15" t="s">
        <v>2039</v>
      </c>
      <c r="H7336" s="15" t="s">
        <v>2040</v>
      </c>
      <c r="I7336" s="15" t="s">
        <v>59</v>
      </c>
      <c r="J7336" s="15" t="s">
        <v>60</v>
      </c>
      <c r="K7336" s="15" t="s">
        <v>22</v>
      </c>
      <c r="L7336" s="15" t="str">
        <f t="array" ref="L7336">_xlfn.XLOOKUP(M7336,reference_province_to_city!$A$2:$A$11,reference_province_to_city!$B$2:$B$11)</f>
        <v>Surabaya</v>
      </c>
      <c r="M7336" s="15" t="s">
        <v>20</v>
      </c>
      <c r="N7336" s="15">
        <v>60231.0</v>
      </c>
      <c r="O7336" s="15">
        <f t="array" ref="O7336">_xlfn.XLOOKUP(M7336,reference_postal_code!$B$2:$B$11,reference_postal_code!$A$2:$A$11)</f>
        <v>60231</v>
      </c>
      <c r="P7336" s="15" t="s">
        <v>166</v>
      </c>
      <c r="Q7336" s="15" t="s">
        <v>931</v>
      </c>
      <c r="R7336" s="15" t="s">
        <v>106</v>
      </c>
      <c r="S7336" s="15" t="s">
        <v>183</v>
      </c>
      <c r="T7336" s="15" t="s">
        <v>932</v>
      </c>
      <c r="U7336" s="28">
        <v>1542495.0</v>
      </c>
      <c r="V7336" s="15">
        <v>1.0</v>
      </c>
      <c r="W7336" s="31">
        <v>0.15</v>
      </c>
      <c r="X7336" s="28">
        <v>-90735.0</v>
      </c>
    </row>
    <row r="7337" ht="15.75" customHeight="1">
      <c r="A7337" s="15">
        <v>3233.0</v>
      </c>
      <c r="B7337" s="15" t="s">
        <v>8928</v>
      </c>
      <c r="C7337" s="18">
        <v>42841.0</v>
      </c>
      <c r="D7337" s="18">
        <v>42847.0</v>
      </c>
      <c r="E7337" s="18">
        <f t="shared" si="1"/>
        <v>42847</v>
      </c>
      <c r="F7337" s="15" t="s">
        <v>55</v>
      </c>
      <c r="G7337" s="15" t="s">
        <v>188</v>
      </c>
      <c r="H7337" s="15" t="s">
        <v>189</v>
      </c>
      <c r="I7337" s="15" t="s">
        <v>59</v>
      </c>
      <c r="J7337" s="15" t="s">
        <v>60</v>
      </c>
      <c r="K7337" s="15" t="s">
        <v>33</v>
      </c>
      <c r="L7337" s="15" t="str">
        <f t="array" ref="L7337">_xlfn.XLOOKUP(M7337,reference_province_to_city!$A$2:$A$11,reference_province_to_city!$B$2:$B$11)</f>
        <v>Makassar</v>
      </c>
      <c r="M7337" s="15" t="s">
        <v>25</v>
      </c>
      <c r="N7337" s="15">
        <v>90111.0</v>
      </c>
      <c r="O7337" s="15">
        <f t="array" ref="O7337">_xlfn.XLOOKUP(M7337,reference_postal_code!$B$2:$B$11,reference_postal_code!$A$2:$A$11)</f>
        <v>90111</v>
      </c>
      <c r="P7337" s="15" t="s">
        <v>63</v>
      </c>
      <c r="Q7337" s="15" t="s">
        <v>4056</v>
      </c>
      <c r="R7337" s="15" t="s">
        <v>65</v>
      </c>
      <c r="S7337" s="15" t="s">
        <v>83</v>
      </c>
      <c r="T7337" s="15" t="s">
        <v>4057</v>
      </c>
      <c r="U7337" s="28">
        <v>43440.0</v>
      </c>
      <c r="V7337" s="15">
        <v>1.0</v>
      </c>
      <c r="W7337" s="31">
        <v>0.8</v>
      </c>
      <c r="X7337" s="28">
        <v>-71676.0</v>
      </c>
    </row>
    <row r="7338" ht="15.75" customHeight="1">
      <c r="A7338" s="15">
        <v>2740.0</v>
      </c>
      <c r="B7338" s="15" t="s">
        <v>8931</v>
      </c>
      <c r="C7338" s="18">
        <v>42841.0</v>
      </c>
      <c r="D7338" s="18">
        <v>42843.0</v>
      </c>
      <c r="E7338" s="18">
        <f t="shared" si="1"/>
        <v>42843</v>
      </c>
      <c r="F7338" s="15" t="s">
        <v>125</v>
      </c>
      <c r="G7338" s="15" t="s">
        <v>4952</v>
      </c>
      <c r="H7338" s="15" t="s">
        <v>4953</v>
      </c>
      <c r="I7338" s="15" t="s">
        <v>128</v>
      </c>
      <c r="J7338" s="15" t="s">
        <v>60</v>
      </c>
      <c r="K7338" s="15" t="s">
        <v>33</v>
      </c>
      <c r="L7338" s="15" t="str">
        <f t="array" ref="L7338">_xlfn.XLOOKUP(M7338,reference_province_to_city!$A$2:$A$11,reference_province_to_city!$B$2:$B$11)</f>
        <v>Makassar</v>
      </c>
      <c r="M7338" s="15" t="s">
        <v>25</v>
      </c>
      <c r="N7338" s="15">
        <v>90111.0</v>
      </c>
      <c r="O7338" s="15">
        <f t="array" ref="O7338">_xlfn.XLOOKUP(M7338,reference_postal_code!$B$2:$B$11,reference_postal_code!$A$2:$A$11)</f>
        <v>90111</v>
      </c>
      <c r="P7338" s="15" t="s">
        <v>63</v>
      </c>
      <c r="Q7338" s="15" t="s">
        <v>444</v>
      </c>
      <c r="R7338" s="15" t="s">
        <v>65</v>
      </c>
      <c r="S7338" s="15" t="s">
        <v>226</v>
      </c>
      <c r="T7338" s="15" t="s">
        <v>445</v>
      </c>
      <c r="U7338" s="28">
        <v>7158600.0</v>
      </c>
      <c r="V7338" s="15">
        <v>4.0</v>
      </c>
      <c r="W7338" s="31">
        <v>0.0</v>
      </c>
      <c r="X7338" s="28">
        <v>143172.0</v>
      </c>
    </row>
    <row r="7339" ht="15.75" customHeight="1">
      <c r="A7339" s="15">
        <v>1521.0</v>
      </c>
      <c r="B7339" s="15" t="s">
        <v>8933</v>
      </c>
      <c r="C7339" s="18">
        <v>42841.0</v>
      </c>
      <c r="D7339" s="18">
        <v>42846.0</v>
      </c>
      <c r="E7339" s="18">
        <f t="shared" si="1"/>
        <v>42846</v>
      </c>
      <c r="F7339" s="15" t="s">
        <v>55</v>
      </c>
      <c r="G7339" s="15" t="s">
        <v>3760</v>
      </c>
      <c r="H7339" s="15" t="s">
        <v>3761</v>
      </c>
      <c r="I7339" s="15" t="s">
        <v>76</v>
      </c>
      <c r="J7339" s="15" t="s">
        <v>60</v>
      </c>
      <c r="K7339" s="15" t="s">
        <v>33</v>
      </c>
      <c r="L7339" s="15" t="str">
        <f t="array" ref="L7339">_xlfn.XLOOKUP(M7339,reference_province_to_city!$A$2:$A$11,reference_province_to_city!$B$2:$B$11)</f>
        <v>Makassar</v>
      </c>
      <c r="M7339" s="15" t="s">
        <v>25</v>
      </c>
      <c r="N7339" s="15">
        <v>90111.0</v>
      </c>
      <c r="O7339" s="15">
        <f t="array" ref="O7339">_xlfn.XLOOKUP(M7339,reference_postal_code!$B$2:$B$11,reference_postal_code!$A$2:$A$11)</f>
        <v>90111</v>
      </c>
      <c r="P7339" s="15" t="s">
        <v>63</v>
      </c>
      <c r="Q7339" s="15" t="s">
        <v>3734</v>
      </c>
      <c r="R7339" s="15" t="s">
        <v>65</v>
      </c>
      <c r="S7339" s="15" t="s">
        <v>93</v>
      </c>
      <c r="T7339" s="15" t="s">
        <v>3735</v>
      </c>
      <c r="U7339" s="28">
        <v>247800.0</v>
      </c>
      <c r="V7339" s="15">
        <v>5.0</v>
      </c>
      <c r="W7339" s="31">
        <v>0.2</v>
      </c>
      <c r="X7339" s="28">
        <v>30975.0</v>
      </c>
    </row>
    <row r="7340" ht="15.75" customHeight="1">
      <c r="A7340" s="15">
        <v>6860.0</v>
      </c>
      <c r="B7340" s="15" t="s">
        <v>8934</v>
      </c>
      <c r="C7340" s="18">
        <v>42842.0</v>
      </c>
      <c r="D7340" s="18">
        <v>42847.0</v>
      </c>
      <c r="E7340" s="18">
        <f t="shared" si="1"/>
        <v>42847</v>
      </c>
      <c r="F7340" s="15" t="s">
        <v>55</v>
      </c>
      <c r="G7340" s="15" t="s">
        <v>1931</v>
      </c>
      <c r="H7340" s="15" t="s">
        <v>1932</v>
      </c>
      <c r="I7340" s="15" t="s">
        <v>59</v>
      </c>
      <c r="J7340" s="15" t="s">
        <v>60</v>
      </c>
      <c r="K7340" s="15" t="s">
        <v>29</v>
      </c>
      <c r="L7340" s="15" t="str">
        <f t="array" ref="L7340">_xlfn.XLOOKUP(M7340,reference_province_to_city!$A$2:$A$11,reference_province_to_city!$B$2:$B$11)</f>
        <v>Palembang</v>
      </c>
      <c r="M7340" s="15" t="s">
        <v>13</v>
      </c>
      <c r="N7340" s="15">
        <v>30111.0</v>
      </c>
      <c r="O7340" s="15">
        <f t="array" ref="O7340">_xlfn.XLOOKUP(M7340,reference_postal_code!$B$2:$B$11,reference_postal_code!$A$2:$A$11)</f>
        <v>30111</v>
      </c>
      <c r="P7340" s="15" t="s">
        <v>77</v>
      </c>
      <c r="Q7340" s="15" t="s">
        <v>646</v>
      </c>
      <c r="R7340" s="15" t="s">
        <v>65</v>
      </c>
      <c r="S7340" s="15" t="s">
        <v>103</v>
      </c>
      <c r="T7340" s="15" t="s">
        <v>647</v>
      </c>
      <c r="U7340" s="28">
        <v>163500.0</v>
      </c>
      <c r="V7340" s="15">
        <v>5.0</v>
      </c>
      <c r="W7340" s="31">
        <v>0.0</v>
      </c>
      <c r="X7340" s="28">
        <v>53955.0</v>
      </c>
    </row>
    <row r="7341" ht="15.75" customHeight="1">
      <c r="A7341" s="15">
        <v>6859.0</v>
      </c>
      <c r="B7341" s="15" t="s">
        <v>8934</v>
      </c>
      <c r="C7341" s="18">
        <v>42842.0</v>
      </c>
      <c r="D7341" s="18">
        <v>42847.0</v>
      </c>
      <c r="E7341" s="18">
        <f t="shared" si="1"/>
        <v>42847</v>
      </c>
      <c r="F7341" s="15" t="s">
        <v>55</v>
      </c>
      <c r="G7341" s="15" t="s">
        <v>1931</v>
      </c>
      <c r="H7341" s="15" t="s">
        <v>1932</v>
      </c>
      <c r="I7341" s="15" t="s">
        <v>59</v>
      </c>
      <c r="J7341" s="15" t="s">
        <v>60</v>
      </c>
      <c r="K7341" s="15" t="s">
        <v>29</v>
      </c>
      <c r="L7341" s="15" t="str">
        <f t="array" ref="L7341">_xlfn.XLOOKUP(M7341,reference_province_to_city!$A$2:$A$11,reference_province_to_city!$B$2:$B$11)</f>
        <v>Palembang</v>
      </c>
      <c r="M7341" s="15" t="s">
        <v>13</v>
      </c>
      <c r="N7341" s="15">
        <v>30111.0</v>
      </c>
      <c r="O7341" s="15">
        <f t="array" ref="O7341">_xlfn.XLOOKUP(M7341,reference_postal_code!$B$2:$B$11,reference_postal_code!$A$2:$A$11)</f>
        <v>30111</v>
      </c>
      <c r="P7341" s="15" t="s">
        <v>77</v>
      </c>
      <c r="Q7341" s="15" t="s">
        <v>8466</v>
      </c>
      <c r="R7341" s="15" t="s">
        <v>65</v>
      </c>
      <c r="S7341" s="15" t="s">
        <v>79</v>
      </c>
      <c r="T7341" s="15" t="s">
        <v>8467</v>
      </c>
      <c r="U7341" s="28">
        <v>110700.0</v>
      </c>
      <c r="V7341" s="15">
        <v>2.0</v>
      </c>
      <c r="W7341" s="31">
        <v>0.0</v>
      </c>
      <c r="X7341" s="28">
        <v>52029.0</v>
      </c>
    </row>
    <row r="7342" ht="15.75" customHeight="1">
      <c r="A7342" s="15">
        <v>3015.0</v>
      </c>
      <c r="B7342" s="15" t="s">
        <v>8935</v>
      </c>
      <c r="C7342" s="18">
        <v>42842.0</v>
      </c>
      <c r="D7342" s="18">
        <v>42848.0</v>
      </c>
      <c r="E7342" s="18">
        <f t="shared" si="1"/>
        <v>42848</v>
      </c>
      <c r="F7342" s="15" t="s">
        <v>55</v>
      </c>
      <c r="G7342" s="15" t="s">
        <v>1919</v>
      </c>
      <c r="H7342" s="15" t="s">
        <v>1920</v>
      </c>
      <c r="I7342" s="15" t="s">
        <v>76</v>
      </c>
      <c r="J7342" s="15" t="s">
        <v>60</v>
      </c>
      <c r="K7342" s="15" t="s">
        <v>17</v>
      </c>
      <c r="L7342" s="15" t="str">
        <f t="array" ref="L7342">_xlfn.XLOOKUP(M7342,reference_province_to_city!$A$2:$A$11,reference_province_to_city!$B$2:$B$11)</f>
        <v>Semarang</v>
      </c>
      <c r="M7342" s="15" t="s">
        <v>15</v>
      </c>
      <c r="N7342" s="15">
        <v>50111.0</v>
      </c>
      <c r="O7342" s="15">
        <f t="array" ref="O7342">_xlfn.XLOOKUP(M7342,reference_postal_code!$B$2:$B$11,reference_postal_code!$A$2:$A$11)</f>
        <v>50111</v>
      </c>
      <c r="P7342" s="15" t="s">
        <v>77</v>
      </c>
      <c r="Q7342" s="15" t="s">
        <v>118</v>
      </c>
      <c r="R7342" s="15" t="s">
        <v>65</v>
      </c>
      <c r="S7342" s="15" t="s">
        <v>66</v>
      </c>
      <c r="T7342" s="15" t="s">
        <v>119</v>
      </c>
      <c r="U7342" s="28">
        <v>311040.0</v>
      </c>
      <c r="V7342" s="15">
        <v>4.0</v>
      </c>
      <c r="W7342" s="31">
        <v>0.2</v>
      </c>
      <c r="X7342" s="28">
        <v>108864.0</v>
      </c>
    </row>
    <row r="7343" ht="15.75" customHeight="1">
      <c r="A7343" s="15">
        <v>6862.0</v>
      </c>
      <c r="B7343" s="15" t="s">
        <v>8934</v>
      </c>
      <c r="C7343" s="18">
        <v>42842.0</v>
      </c>
      <c r="D7343" s="18">
        <v>42847.0</v>
      </c>
      <c r="E7343" s="18">
        <f t="shared" si="1"/>
        <v>42847</v>
      </c>
      <c r="F7343" s="15" t="s">
        <v>55</v>
      </c>
      <c r="G7343" s="15" t="s">
        <v>1931</v>
      </c>
      <c r="H7343" s="15" t="s">
        <v>1932</v>
      </c>
      <c r="I7343" s="15" t="s">
        <v>59</v>
      </c>
      <c r="J7343" s="15" t="s">
        <v>60</v>
      </c>
      <c r="K7343" s="15" t="s">
        <v>29</v>
      </c>
      <c r="L7343" s="15" t="str">
        <f t="array" ref="L7343">_xlfn.XLOOKUP(M7343,reference_province_to_city!$A$2:$A$11,reference_province_to_city!$B$2:$B$11)</f>
        <v>Palembang</v>
      </c>
      <c r="M7343" s="15" t="s">
        <v>13</v>
      </c>
      <c r="N7343" s="15">
        <v>30111.0</v>
      </c>
      <c r="O7343" s="15">
        <f t="array" ref="O7343">_xlfn.XLOOKUP(M7343,reference_postal_code!$B$2:$B$11,reference_postal_code!$A$2:$A$11)</f>
        <v>30111</v>
      </c>
      <c r="P7343" s="15" t="s">
        <v>77</v>
      </c>
      <c r="Q7343" s="15" t="s">
        <v>5853</v>
      </c>
      <c r="R7343" s="15" t="s">
        <v>65</v>
      </c>
      <c r="S7343" s="15" t="s">
        <v>79</v>
      </c>
      <c r="T7343" s="15" t="s">
        <v>5854</v>
      </c>
      <c r="U7343" s="28">
        <v>345600.0</v>
      </c>
      <c r="V7343" s="15">
        <v>8.0</v>
      </c>
      <c r="W7343" s="31">
        <v>0.0</v>
      </c>
      <c r="X7343" s="28">
        <v>169344.0</v>
      </c>
    </row>
    <row r="7344" ht="15.75" customHeight="1">
      <c r="A7344" s="15">
        <v>3013.0</v>
      </c>
      <c r="B7344" s="15" t="s">
        <v>8935</v>
      </c>
      <c r="C7344" s="18">
        <v>42842.0</v>
      </c>
      <c r="D7344" s="18">
        <v>42848.0</v>
      </c>
      <c r="E7344" s="18">
        <f t="shared" si="1"/>
        <v>42848</v>
      </c>
      <c r="F7344" s="15" t="s">
        <v>55</v>
      </c>
      <c r="G7344" s="15" t="s">
        <v>1919</v>
      </c>
      <c r="H7344" s="15" t="s">
        <v>1920</v>
      </c>
      <c r="I7344" s="15" t="s">
        <v>76</v>
      </c>
      <c r="J7344" s="15" t="s">
        <v>60</v>
      </c>
      <c r="K7344" s="15" t="s">
        <v>17</v>
      </c>
      <c r="L7344" s="15" t="str">
        <f t="array" ref="L7344">_xlfn.XLOOKUP(M7344,reference_province_to_city!$A$2:$A$11,reference_province_to_city!$B$2:$B$11)</f>
        <v>Semarang</v>
      </c>
      <c r="M7344" s="15" t="s">
        <v>15</v>
      </c>
      <c r="N7344" s="15">
        <v>50111.0</v>
      </c>
      <c r="O7344" s="15">
        <f t="array" ref="O7344">_xlfn.XLOOKUP(M7344,reference_postal_code!$B$2:$B$11,reference_postal_code!$A$2:$A$11)</f>
        <v>50111</v>
      </c>
      <c r="P7344" s="15" t="s">
        <v>77</v>
      </c>
      <c r="Q7344" s="15" t="s">
        <v>704</v>
      </c>
      <c r="R7344" s="15" t="s">
        <v>65</v>
      </c>
      <c r="S7344" s="15" t="s">
        <v>83</v>
      </c>
      <c r="T7344" s="15" t="s">
        <v>705</v>
      </c>
      <c r="U7344" s="28">
        <v>323910.0</v>
      </c>
      <c r="V7344" s="15">
        <v>2.0</v>
      </c>
      <c r="W7344" s="31">
        <v>0.7</v>
      </c>
      <c r="X7344" s="28">
        <v>-237534.0</v>
      </c>
    </row>
    <row r="7345" ht="15.75" customHeight="1">
      <c r="A7345" s="15">
        <v>3252.0</v>
      </c>
      <c r="B7345" s="15" t="s">
        <v>8936</v>
      </c>
      <c r="C7345" s="18">
        <v>42842.0</v>
      </c>
      <c r="D7345" s="18">
        <v>42844.0</v>
      </c>
      <c r="E7345" s="18">
        <f t="shared" si="1"/>
        <v>42844</v>
      </c>
      <c r="F7345" s="15" t="s">
        <v>125</v>
      </c>
      <c r="G7345" s="15" t="s">
        <v>849</v>
      </c>
      <c r="H7345" s="15" t="s">
        <v>850</v>
      </c>
      <c r="I7345" s="15" t="s">
        <v>59</v>
      </c>
      <c r="J7345" s="15" t="s">
        <v>60</v>
      </c>
      <c r="K7345" s="15" t="s">
        <v>17</v>
      </c>
      <c r="L7345" s="15" t="str">
        <f t="array" ref="L7345">_xlfn.XLOOKUP(M7345,reference_province_to_city!$A$2:$A$11,reference_province_to_city!$B$2:$B$11)</f>
        <v>Semarang</v>
      </c>
      <c r="M7345" s="15" t="s">
        <v>15</v>
      </c>
      <c r="N7345" s="15">
        <v>50111.0</v>
      </c>
      <c r="O7345" s="15">
        <f t="array" ref="O7345">_xlfn.XLOOKUP(M7345,reference_postal_code!$B$2:$B$11,reference_postal_code!$A$2:$A$11)</f>
        <v>50111</v>
      </c>
      <c r="P7345" s="15" t="s">
        <v>77</v>
      </c>
      <c r="Q7345" s="15" t="s">
        <v>829</v>
      </c>
      <c r="R7345" s="15" t="s">
        <v>106</v>
      </c>
      <c r="S7345" s="15" t="s">
        <v>139</v>
      </c>
      <c r="T7345" s="15" t="s">
        <v>830</v>
      </c>
      <c r="U7345" s="28">
        <v>904680.0</v>
      </c>
      <c r="V7345" s="15">
        <v>3.0</v>
      </c>
      <c r="W7345" s="31">
        <v>0.2</v>
      </c>
      <c r="X7345" s="28">
        <v>79160.0</v>
      </c>
    </row>
    <row r="7346" ht="15.75" customHeight="1">
      <c r="A7346" s="15">
        <v>3012.0</v>
      </c>
      <c r="B7346" s="15" t="s">
        <v>8935</v>
      </c>
      <c r="C7346" s="18">
        <v>42842.0</v>
      </c>
      <c r="D7346" s="18">
        <v>42848.0</v>
      </c>
      <c r="E7346" s="18">
        <f t="shared" si="1"/>
        <v>42848</v>
      </c>
      <c r="F7346" s="15" t="s">
        <v>55</v>
      </c>
      <c r="G7346" s="15" t="s">
        <v>1919</v>
      </c>
      <c r="H7346" s="15" t="s">
        <v>1920</v>
      </c>
      <c r="I7346" s="15" t="s">
        <v>76</v>
      </c>
      <c r="J7346" s="15" t="s">
        <v>60</v>
      </c>
      <c r="K7346" s="15" t="s">
        <v>17</v>
      </c>
      <c r="L7346" s="15" t="str">
        <f t="array" ref="L7346">_xlfn.XLOOKUP(M7346,reference_province_to_city!$A$2:$A$11,reference_province_to_city!$B$2:$B$11)</f>
        <v>Semarang</v>
      </c>
      <c r="M7346" s="15" t="s">
        <v>15</v>
      </c>
      <c r="N7346" s="15">
        <v>50111.0</v>
      </c>
      <c r="O7346" s="15">
        <f t="array" ref="O7346">_xlfn.XLOOKUP(M7346,reference_postal_code!$B$2:$B$11,reference_postal_code!$A$2:$A$11)</f>
        <v>50111</v>
      </c>
      <c r="P7346" s="15" t="s">
        <v>77</v>
      </c>
      <c r="Q7346" s="15" t="s">
        <v>2962</v>
      </c>
      <c r="R7346" s="15" t="s">
        <v>110</v>
      </c>
      <c r="S7346" s="15" t="s">
        <v>668</v>
      </c>
      <c r="T7346" s="15" t="s">
        <v>2963</v>
      </c>
      <c r="U7346" s="28">
        <v>3.8249775E7</v>
      </c>
      <c r="V7346" s="15">
        <v>5.0</v>
      </c>
      <c r="W7346" s="31">
        <v>0.7</v>
      </c>
      <c r="X7346" s="28">
        <v>-5.09997E7</v>
      </c>
    </row>
    <row r="7347" ht="15.75" customHeight="1">
      <c r="A7347" s="15">
        <v>9588.0</v>
      </c>
      <c r="B7347" s="15" t="s">
        <v>8937</v>
      </c>
      <c r="C7347" s="18">
        <v>42842.0</v>
      </c>
      <c r="D7347" s="18">
        <v>42847.0</v>
      </c>
      <c r="E7347" s="18">
        <f t="shared" si="1"/>
        <v>42847</v>
      </c>
      <c r="F7347" s="15" t="s">
        <v>55</v>
      </c>
      <c r="G7347" s="15" t="s">
        <v>6002</v>
      </c>
      <c r="H7347" s="15" t="s">
        <v>6003</v>
      </c>
      <c r="I7347" s="15" t="s">
        <v>128</v>
      </c>
      <c r="J7347" s="15" t="s">
        <v>60</v>
      </c>
      <c r="K7347" s="15" t="s">
        <v>17</v>
      </c>
      <c r="L7347" s="15" t="str">
        <f t="array" ref="L7347">_xlfn.XLOOKUP(M7347,reference_province_to_city!$A$2:$A$11,reference_province_to_city!$B$2:$B$11)</f>
        <v>Semarang</v>
      </c>
      <c r="M7347" s="15" t="s">
        <v>15</v>
      </c>
      <c r="N7347" s="15">
        <v>50111.0</v>
      </c>
      <c r="O7347" s="15">
        <f t="array" ref="O7347">_xlfn.XLOOKUP(M7347,reference_postal_code!$B$2:$B$11,reference_postal_code!$A$2:$A$11)</f>
        <v>50111</v>
      </c>
      <c r="P7347" s="15" t="s">
        <v>77</v>
      </c>
      <c r="Q7347" s="15" t="s">
        <v>6445</v>
      </c>
      <c r="R7347" s="15" t="s">
        <v>65</v>
      </c>
      <c r="S7347" s="15" t="s">
        <v>87</v>
      </c>
      <c r="T7347" s="15" t="s">
        <v>6446</v>
      </c>
      <c r="U7347" s="28">
        <v>2927040.0</v>
      </c>
      <c r="V7347" s="15">
        <v>4.0</v>
      </c>
      <c r="W7347" s="31">
        <v>0.2</v>
      </c>
      <c r="X7347" s="28">
        <v>-658584.0</v>
      </c>
    </row>
    <row r="7348" ht="15.75" customHeight="1">
      <c r="A7348" s="15">
        <v>6863.0</v>
      </c>
      <c r="B7348" s="15" t="s">
        <v>8934</v>
      </c>
      <c r="C7348" s="18">
        <v>42842.0</v>
      </c>
      <c r="D7348" s="18">
        <v>42847.0</v>
      </c>
      <c r="E7348" s="18">
        <f t="shared" si="1"/>
        <v>42847</v>
      </c>
      <c r="F7348" s="15" t="s">
        <v>55</v>
      </c>
      <c r="G7348" s="15" t="s">
        <v>1931</v>
      </c>
      <c r="H7348" s="15" t="s">
        <v>1932</v>
      </c>
      <c r="I7348" s="15" t="s">
        <v>59</v>
      </c>
      <c r="J7348" s="15" t="s">
        <v>60</v>
      </c>
      <c r="K7348" s="15" t="s">
        <v>29</v>
      </c>
      <c r="L7348" s="15" t="str">
        <f t="array" ref="L7348">_xlfn.XLOOKUP(M7348,reference_province_to_city!$A$2:$A$11,reference_province_to_city!$B$2:$B$11)</f>
        <v>Palembang</v>
      </c>
      <c r="M7348" s="15" t="s">
        <v>13</v>
      </c>
      <c r="N7348" s="15">
        <v>30111.0</v>
      </c>
      <c r="O7348" s="15">
        <f t="array" ref="O7348">_xlfn.XLOOKUP(M7348,reference_postal_code!$B$2:$B$11,reference_postal_code!$A$2:$A$11)</f>
        <v>30111</v>
      </c>
      <c r="P7348" s="15" t="s">
        <v>77</v>
      </c>
      <c r="Q7348" s="15" t="s">
        <v>3611</v>
      </c>
      <c r="R7348" s="15" t="s">
        <v>106</v>
      </c>
      <c r="S7348" s="15" t="s">
        <v>107</v>
      </c>
      <c r="T7348" s="15" t="s">
        <v>3612</v>
      </c>
      <c r="U7348" s="28">
        <v>3275280.0</v>
      </c>
      <c r="V7348" s="15">
        <v>3.0</v>
      </c>
      <c r="W7348" s="31">
        <v>0.2</v>
      </c>
      <c r="X7348" s="28">
        <v>-286587.0</v>
      </c>
    </row>
    <row r="7349" ht="15.75" customHeight="1">
      <c r="A7349" s="15">
        <v>6858.0</v>
      </c>
      <c r="B7349" s="15" t="s">
        <v>8934</v>
      </c>
      <c r="C7349" s="18">
        <v>42842.0</v>
      </c>
      <c r="D7349" s="18">
        <v>42847.0</v>
      </c>
      <c r="E7349" s="18">
        <f t="shared" si="1"/>
        <v>42847</v>
      </c>
      <c r="F7349" s="15" t="s">
        <v>55</v>
      </c>
      <c r="G7349" s="15" t="s">
        <v>1931</v>
      </c>
      <c r="H7349" s="15" t="s">
        <v>1932</v>
      </c>
      <c r="I7349" s="15" t="s">
        <v>59</v>
      </c>
      <c r="J7349" s="15" t="s">
        <v>60</v>
      </c>
      <c r="K7349" s="15" t="s">
        <v>2941</v>
      </c>
      <c r="L7349" s="15" t="str">
        <f t="array" ref="L7349">_xlfn.XLOOKUP(M7349,reference_province_to_city!$A$2:$A$11,reference_province_to_city!$B$2:$B$11)</f>
        <v>Palembang</v>
      </c>
      <c r="M7349" s="15" t="s">
        <v>13</v>
      </c>
      <c r="N7349" s="15">
        <v>30111.0</v>
      </c>
      <c r="O7349" s="15">
        <f t="array" ref="O7349">_xlfn.XLOOKUP(M7349,reference_postal_code!$B$2:$B$11,reference_postal_code!$A$2:$A$11)</f>
        <v>30111</v>
      </c>
      <c r="P7349" s="15" t="s">
        <v>77</v>
      </c>
      <c r="Q7349" s="15" t="s">
        <v>7759</v>
      </c>
      <c r="R7349" s="15" t="s">
        <v>65</v>
      </c>
      <c r="S7349" s="15" t="s">
        <v>66</v>
      </c>
      <c r="T7349" s="15" t="s">
        <v>7760</v>
      </c>
      <c r="U7349" s="28">
        <v>422100.0</v>
      </c>
      <c r="V7349" s="15">
        <v>3.0</v>
      </c>
      <c r="W7349" s="31">
        <v>0.0</v>
      </c>
      <c r="X7349" s="28">
        <v>202608.0</v>
      </c>
    </row>
    <row r="7350" ht="15.75" customHeight="1">
      <c r="A7350" s="15">
        <v>3011.0</v>
      </c>
      <c r="B7350" s="15" t="s">
        <v>8935</v>
      </c>
      <c r="C7350" s="18">
        <v>42842.0</v>
      </c>
      <c r="D7350" s="18">
        <v>42848.0</v>
      </c>
      <c r="E7350" s="18">
        <f t="shared" si="1"/>
        <v>42848</v>
      </c>
      <c r="F7350" s="15" t="s">
        <v>55</v>
      </c>
      <c r="G7350" s="15" t="s">
        <v>1919</v>
      </c>
      <c r="H7350" s="15" t="s">
        <v>1920</v>
      </c>
      <c r="I7350" s="15" t="s">
        <v>76</v>
      </c>
      <c r="J7350" s="15" t="s">
        <v>60</v>
      </c>
      <c r="K7350" s="15" t="s">
        <v>17</v>
      </c>
      <c r="L7350" s="15" t="str">
        <f t="array" ref="L7350">_xlfn.XLOOKUP(M7350,reference_province_to_city!$A$2:$A$11,reference_province_to_city!$B$2:$B$11)</f>
        <v>Semarang</v>
      </c>
      <c r="M7350" s="15" t="s">
        <v>15</v>
      </c>
      <c r="N7350" s="15">
        <v>50111.0</v>
      </c>
      <c r="O7350" s="15">
        <f t="array" ref="O7350">_xlfn.XLOOKUP(M7350,reference_postal_code!$B$2:$B$11,reference_postal_code!$A$2:$A$11)</f>
        <v>50111</v>
      </c>
      <c r="P7350" s="15" t="s">
        <v>77</v>
      </c>
      <c r="Q7350" s="15" t="s">
        <v>706</v>
      </c>
      <c r="R7350" s="15" t="s">
        <v>65</v>
      </c>
      <c r="S7350" s="15" t="s">
        <v>83</v>
      </c>
      <c r="T7350" s="15" t="s">
        <v>707</v>
      </c>
      <c r="U7350" s="28">
        <v>180450.0</v>
      </c>
      <c r="V7350" s="15">
        <v>5.0</v>
      </c>
      <c r="W7350" s="31">
        <v>0.7</v>
      </c>
      <c r="X7350" s="28">
        <v>-138345.0</v>
      </c>
    </row>
    <row r="7351" ht="15.75" customHeight="1">
      <c r="A7351" s="15">
        <v>6861.0</v>
      </c>
      <c r="B7351" s="15" t="s">
        <v>8934</v>
      </c>
      <c r="C7351" s="18">
        <v>42842.0</v>
      </c>
      <c r="D7351" s="18">
        <v>42847.0</v>
      </c>
      <c r="E7351" s="18">
        <f t="shared" si="1"/>
        <v>42847</v>
      </c>
      <c r="F7351" s="15" t="s">
        <v>55</v>
      </c>
      <c r="G7351" s="15" t="s">
        <v>1931</v>
      </c>
      <c r="H7351" s="15" t="s">
        <v>1932</v>
      </c>
      <c r="I7351" s="15" t="s">
        <v>59</v>
      </c>
      <c r="J7351" s="15" t="s">
        <v>60</v>
      </c>
      <c r="K7351" s="15" t="s">
        <v>29</v>
      </c>
      <c r="L7351" s="15" t="str">
        <f t="array" ref="L7351">_xlfn.XLOOKUP(M7351,reference_province_to_city!$A$2:$A$11,reference_province_to_city!$B$2:$B$11)</f>
        <v>Palembang</v>
      </c>
      <c r="M7351" s="15" t="s">
        <v>13</v>
      </c>
      <c r="N7351" s="15">
        <v>30111.0</v>
      </c>
      <c r="O7351" s="15">
        <f t="array" ref="O7351">_xlfn.XLOOKUP(M7351,reference_postal_code!$B$2:$B$11,reference_postal_code!$A$2:$A$11)</f>
        <v>30111</v>
      </c>
      <c r="P7351" s="15" t="s">
        <v>77</v>
      </c>
      <c r="Q7351" s="15" t="s">
        <v>2982</v>
      </c>
      <c r="R7351" s="15" t="s">
        <v>110</v>
      </c>
      <c r="S7351" s="15" t="s">
        <v>149</v>
      </c>
      <c r="T7351" s="15" t="s">
        <v>2983</v>
      </c>
      <c r="U7351" s="28">
        <v>4123350.0</v>
      </c>
      <c r="V7351" s="15">
        <v>11.0</v>
      </c>
      <c r="W7351" s="31">
        <v>0.0</v>
      </c>
      <c r="X7351" s="28">
        <v>700969.0</v>
      </c>
    </row>
    <row r="7352" ht="15.75" customHeight="1">
      <c r="A7352" s="15">
        <v>3014.0</v>
      </c>
      <c r="B7352" s="15" t="s">
        <v>8935</v>
      </c>
      <c r="C7352" s="18">
        <v>42842.0</v>
      </c>
      <c r="D7352" s="18">
        <v>42848.0</v>
      </c>
      <c r="E7352" s="18">
        <f t="shared" si="1"/>
        <v>42848</v>
      </c>
      <c r="F7352" s="15" t="s">
        <v>55</v>
      </c>
      <c r="G7352" s="15" t="s">
        <v>1919</v>
      </c>
      <c r="H7352" s="15" t="s">
        <v>1920</v>
      </c>
      <c r="I7352" s="15" t="s">
        <v>76</v>
      </c>
      <c r="J7352" s="15" t="s">
        <v>60</v>
      </c>
      <c r="K7352" s="15" t="s">
        <v>17</v>
      </c>
      <c r="L7352" s="15" t="str">
        <f t="array" ref="L7352">_xlfn.XLOOKUP(M7352,reference_province_to_city!$A$2:$A$11,reference_province_to_city!$B$2:$B$11)</f>
        <v>Semarang</v>
      </c>
      <c r="M7352" s="15" t="s">
        <v>15</v>
      </c>
      <c r="N7352" s="15">
        <v>50111.0</v>
      </c>
      <c r="O7352" s="15">
        <f t="array" ref="O7352">_xlfn.XLOOKUP(M7352,reference_postal_code!$B$2:$B$11,reference_postal_code!$A$2:$A$11)</f>
        <v>50111</v>
      </c>
      <c r="P7352" s="15" t="s">
        <v>77</v>
      </c>
      <c r="Q7352" s="15" t="s">
        <v>2128</v>
      </c>
      <c r="R7352" s="15" t="s">
        <v>65</v>
      </c>
      <c r="S7352" s="15" t="s">
        <v>83</v>
      </c>
      <c r="T7352" s="15" t="s">
        <v>2129</v>
      </c>
      <c r="U7352" s="28">
        <v>134460.0</v>
      </c>
      <c r="V7352" s="15">
        <v>6.0</v>
      </c>
      <c r="W7352" s="31">
        <v>0.7</v>
      </c>
      <c r="X7352" s="28">
        <v>-98604.0</v>
      </c>
    </row>
    <row r="7353" ht="15.75" customHeight="1">
      <c r="A7353" s="15">
        <v>2239.0</v>
      </c>
      <c r="B7353" s="15" t="s">
        <v>8938</v>
      </c>
      <c r="C7353" s="18">
        <v>42845.0</v>
      </c>
      <c r="D7353" s="18">
        <v>42851.0</v>
      </c>
      <c r="E7353" s="18">
        <f t="shared" si="1"/>
        <v>42851</v>
      </c>
      <c r="F7353" s="15" t="s">
        <v>55</v>
      </c>
      <c r="G7353" s="15" t="s">
        <v>6070</v>
      </c>
      <c r="H7353" s="15" t="s">
        <v>6071</v>
      </c>
      <c r="I7353" s="15" t="s">
        <v>76</v>
      </c>
      <c r="J7353" s="15" t="s">
        <v>60</v>
      </c>
      <c r="K7353" s="15" t="s">
        <v>29</v>
      </c>
      <c r="L7353" s="15" t="str">
        <f t="array" ref="L7353">_xlfn.XLOOKUP(M7353,reference_province_to_city!$A$2:$A$11,reference_province_to_city!$B$2:$B$11)</f>
        <v>Palembang</v>
      </c>
      <c r="M7353" s="15" t="s">
        <v>13</v>
      </c>
      <c r="N7353" s="15">
        <v>30111.0</v>
      </c>
      <c r="O7353" s="15">
        <f t="array" ref="O7353">_xlfn.XLOOKUP(M7353,reference_postal_code!$B$2:$B$11,reference_postal_code!$A$2:$A$11)</f>
        <v>30111</v>
      </c>
      <c r="P7353" s="15" t="s">
        <v>77</v>
      </c>
      <c r="Q7353" s="15" t="s">
        <v>781</v>
      </c>
      <c r="R7353" s="15" t="s">
        <v>106</v>
      </c>
      <c r="S7353" s="15" t="s">
        <v>139</v>
      </c>
      <c r="T7353" s="15" t="s">
        <v>782</v>
      </c>
      <c r="U7353" s="28">
        <v>666000.0</v>
      </c>
      <c r="V7353" s="15">
        <v>2.0</v>
      </c>
      <c r="W7353" s="31">
        <v>0.6</v>
      </c>
      <c r="X7353" s="28">
        <v>-782550.0</v>
      </c>
    </row>
    <row r="7354" ht="15.75" customHeight="1">
      <c r="A7354" s="15">
        <v>6156.0</v>
      </c>
      <c r="B7354" s="15" t="s">
        <v>8939</v>
      </c>
      <c r="C7354" s="18">
        <v>42845.0</v>
      </c>
      <c r="D7354" s="18">
        <v>42848.0</v>
      </c>
      <c r="E7354" s="18">
        <f t="shared" si="1"/>
        <v>42848</v>
      </c>
      <c r="F7354" s="15" t="s">
        <v>125</v>
      </c>
      <c r="G7354" s="15" t="s">
        <v>7312</v>
      </c>
      <c r="H7354" s="15" t="s">
        <v>7313</v>
      </c>
      <c r="I7354" s="15" t="s">
        <v>128</v>
      </c>
      <c r="J7354" s="15" t="s">
        <v>60</v>
      </c>
      <c r="K7354" s="15" t="s">
        <v>14</v>
      </c>
      <c r="L7354" s="15" t="str">
        <f t="array" ref="L7354">_xlfn.XLOOKUP(M7354,reference_province_to_city!$A$2:$A$11,reference_province_to_city!$B$2:$B$11)</f>
        <v>Bandung</v>
      </c>
      <c r="M7354" s="15" t="s">
        <v>12</v>
      </c>
      <c r="N7354" s="15">
        <v>40111.0</v>
      </c>
      <c r="O7354" s="15">
        <f t="array" ref="O7354">_xlfn.XLOOKUP(M7354,reference_postal_code!$B$2:$B$11,reference_postal_code!$A$2:$A$11)</f>
        <v>40111</v>
      </c>
      <c r="P7354" s="15" t="s">
        <v>117</v>
      </c>
      <c r="Q7354" s="15" t="s">
        <v>4996</v>
      </c>
      <c r="R7354" s="15" t="s">
        <v>65</v>
      </c>
      <c r="S7354" s="15" t="s">
        <v>87</v>
      </c>
      <c r="T7354" s="15" t="s">
        <v>4997</v>
      </c>
      <c r="U7354" s="28">
        <v>4990560.0</v>
      </c>
      <c r="V7354" s="15">
        <v>1.0</v>
      </c>
      <c r="W7354" s="31">
        <v>0.2</v>
      </c>
      <c r="X7354" s="28">
        <v>499056.0</v>
      </c>
    </row>
    <row r="7355" ht="15.75" customHeight="1">
      <c r="A7355" s="15">
        <v>7596.0</v>
      </c>
      <c r="B7355" s="15" t="s">
        <v>8940</v>
      </c>
      <c r="C7355" s="18">
        <v>42845.0</v>
      </c>
      <c r="D7355" s="18">
        <v>42849.0</v>
      </c>
      <c r="E7355" s="18">
        <f t="shared" si="1"/>
        <v>42849</v>
      </c>
      <c r="F7355" s="15" t="s">
        <v>55</v>
      </c>
      <c r="G7355" s="15" t="s">
        <v>899</v>
      </c>
      <c r="H7355" s="15" t="s">
        <v>900</v>
      </c>
      <c r="I7355" s="15" t="s">
        <v>59</v>
      </c>
      <c r="J7355" s="15" t="s">
        <v>60</v>
      </c>
      <c r="K7355" s="15" t="s">
        <v>10</v>
      </c>
      <c r="L7355" s="15" t="str">
        <f t="array" ref="L7355">_xlfn.XLOOKUP(M7355,reference_province_to_city!$A$2:$A$11,reference_province_to_city!$B$2:$B$11)</f>
        <v>Jakarta</v>
      </c>
      <c r="M7355" s="15" t="s">
        <v>7</v>
      </c>
      <c r="N7355" s="15">
        <v>10110.0</v>
      </c>
      <c r="O7355" s="15">
        <f t="array" ref="O7355">_xlfn.XLOOKUP(M7355,reference_postal_code!$B$2:$B$11,reference_postal_code!$A$2:$A$11)</f>
        <v>10110</v>
      </c>
      <c r="P7355" s="15" t="s">
        <v>117</v>
      </c>
      <c r="Q7355" s="15" t="s">
        <v>3827</v>
      </c>
      <c r="R7355" s="15" t="s">
        <v>65</v>
      </c>
      <c r="S7355" s="15" t="s">
        <v>83</v>
      </c>
      <c r="T7355" s="15" t="s">
        <v>3828</v>
      </c>
      <c r="U7355" s="28">
        <v>548400.0</v>
      </c>
      <c r="V7355" s="15">
        <v>4.0</v>
      </c>
      <c r="W7355" s="31">
        <v>0.0</v>
      </c>
      <c r="X7355" s="28">
        <v>274200.0</v>
      </c>
    </row>
    <row r="7356" ht="15.75" customHeight="1">
      <c r="A7356" s="15">
        <v>6766.0</v>
      </c>
      <c r="B7356" s="15" t="s">
        <v>8941</v>
      </c>
      <c r="C7356" s="18">
        <v>42845.0</v>
      </c>
      <c r="D7356" s="18">
        <v>42849.0</v>
      </c>
      <c r="E7356" s="18">
        <f t="shared" si="1"/>
        <v>42849</v>
      </c>
      <c r="F7356" s="15" t="s">
        <v>55</v>
      </c>
      <c r="G7356" s="15" t="s">
        <v>4847</v>
      </c>
      <c r="H7356" s="15" t="s">
        <v>4848</v>
      </c>
      <c r="I7356" s="15" t="s">
        <v>59</v>
      </c>
      <c r="J7356" s="15" t="s">
        <v>60</v>
      </c>
      <c r="K7356" s="15" t="s">
        <v>19</v>
      </c>
      <c r="L7356" s="15" t="str">
        <f t="array" ref="L7356">_xlfn.XLOOKUP(M7356,reference_province_to_city!$A$2:$A$11,reference_province_to_city!$B$2:$B$11)</f>
        <v>Yogyakarta</v>
      </c>
      <c r="M7356" s="15" t="s">
        <v>18</v>
      </c>
      <c r="N7356" s="15">
        <v>55111.0</v>
      </c>
      <c r="O7356" s="15">
        <f t="array" ref="O7356">_xlfn.XLOOKUP(M7356,reference_postal_code!$B$2:$B$11,reference_postal_code!$A$2:$A$11)</f>
        <v>55111</v>
      </c>
      <c r="P7356" s="15" t="s">
        <v>77</v>
      </c>
      <c r="Q7356" s="15" t="s">
        <v>1241</v>
      </c>
      <c r="R7356" s="15" t="s">
        <v>106</v>
      </c>
      <c r="S7356" s="15" t="s">
        <v>107</v>
      </c>
      <c r="T7356" s="15" t="s">
        <v>1242</v>
      </c>
      <c r="U7356" s="28">
        <v>4755870.0</v>
      </c>
      <c r="V7356" s="15">
        <v>3.0</v>
      </c>
      <c r="W7356" s="31">
        <v>0.3</v>
      </c>
      <c r="X7356" s="28">
        <v>-271764.0</v>
      </c>
    </row>
    <row r="7357" ht="15.75" customHeight="1">
      <c r="A7357" s="15">
        <v>6767.0</v>
      </c>
      <c r="B7357" s="15" t="s">
        <v>8941</v>
      </c>
      <c r="C7357" s="18">
        <v>42845.0</v>
      </c>
      <c r="D7357" s="18">
        <v>42849.0</v>
      </c>
      <c r="E7357" s="18">
        <f t="shared" si="1"/>
        <v>42849</v>
      </c>
      <c r="F7357" s="15" t="s">
        <v>55</v>
      </c>
      <c r="G7357" s="15" t="s">
        <v>4847</v>
      </c>
      <c r="H7357" s="15" t="s">
        <v>4848</v>
      </c>
      <c r="I7357" s="15" t="s">
        <v>59</v>
      </c>
      <c r="J7357" s="15" t="s">
        <v>60</v>
      </c>
      <c r="K7357" s="15" t="s">
        <v>19</v>
      </c>
      <c r="L7357" s="15" t="str">
        <f t="array" ref="L7357">_xlfn.XLOOKUP(M7357,reference_province_to_city!$A$2:$A$11,reference_province_to_city!$B$2:$B$11)</f>
        <v>Yogyakarta</v>
      </c>
      <c r="M7357" s="15" t="s">
        <v>18</v>
      </c>
      <c r="N7357" s="15">
        <v>55111.0</v>
      </c>
      <c r="O7357" s="15">
        <f t="array" ref="O7357">_xlfn.XLOOKUP(M7357,reference_postal_code!$B$2:$B$11,reference_postal_code!$A$2:$A$11)</f>
        <v>55111</v>
      </c>
      <c r="P7357" s="15" t="s">
        <v>77</v>
      </c>
      <c r="Q7357" s="15" t="s">
        <v>3723</v>
      </c>
      <c r="R7357" s="15" t="s">
        <v>65</v>
      </c>
      <c r="S7357" s="15" t="s">
        <v>93</v>
      </c>
      <c r="T7357" s="15" t="s">
        <v>3724</v>
      </c>
      <c r="U7357" s="28">
        <v>236400.0</v>
      </c>
      <c r="V7357" s="15">
        <v>2.0</v>
      </c>
      <c r="W7357" s="31">
        <v>0.2</v>
      </c>
      <c r="X7357" s="28">
        <v>53190.0</v>
      </c>
    </row>
    <row r="7358" ht="15.75" customHeight="1">
      <c r="A7358" s="15">
        <v>6155.0</v>
      </c>
      <c r="B7358" s="15" t="s">
        <v>8939</v>
      </c>
      <c r="C7358" s="18">
        <v>42845.0</v>
      </c>
      <c r="D7358" s="18">
        <v>42848.0</v>
      </c>
      <c r="E7358" s="18">
        <f t="shared" si="1"/>
        <v>42848</v>
      </c>
      <c r="F7358" s="15" t="s">
        <v>125</v>
      </c>
      <c r="G7358" s="15" t="s">
        <v>7312</v>
      </c>
      <c r="H7358" s="15" t="s">
        <v>7313</v>
      </c>
      <c r="I7358" s="15" t="s">
        <v>128</v>
      </c>
      <c r="J7358" s="15" t="s">
        <v>60</v>
      </c>
      <c r="K7358" s="15" t="s">
        <v>14</v>
      </c>
      <c r="L7358" s="15" t="str">
        <f t="array" ref="L7358">_xlfn.XLOOKUP(M7358,reference_province_to_city!$A$2:$A$11,reference_province_to_city!$B$2:$B$11)</f>
        <v>Bandung</v>
      </c>
      <c r="M7358" s="15" t="s">
        <v>12</v>
      </c>
      <c r="N7358" s="15">
        <v>40111.0</v>
      </c>
      <c r="O7358" s="15">
        <f t="array" ref="O7358">_xlfn.XLOOKUP(M7358,reference_postal_code!$B$2:$B$11,reference_postal_code!$A$2:$A$11)</f>
        <v>40111</v>
      </c>
      <c r="P7358" s="15" t="s">
        <v>117</v>
      </c>
      <c r="Q7358" s="15" t="s">
        <v>3544</v>
      </c>
      <c r="R7358" s="15" t="s">
        <v>65</v>
      </c>
      <c r="S7358" s="15" t="s">
        <v>87</v>
      </c>
      <c r="T7358" s="15" t="s">
        <v>3545</v>
      </c>
      <c r="U7358" s="28">
        <v>770040.0</v>
      </c>
      <c r="V7358" s="15">
        <v>3.0</v>
      </c>
      <c r="W7358" s="31">
        <v>0.2</v>
      </c>
      <c r="X7358" s="28">
        <v>86629.0</v>
      </c>
    </row>
    <row r="7359" ht="15.75" customHeight="1">
      <c r="A7359" s="15">
        <v>6157.0</v>
      </c>
      <c r="B7359" s="15" t="s">
        <v>8939</v>
      </c>
      <c r="C7359" s="18">
        <v>42845.0</v>
      </c>
      <c r="D7359" s="18">
        <v>42848.0</v>
      </c>
      <c r="E7359" s="18">
        <f t="shared" si="1"/>
        <v>42848</v>
      </c>
      <c r="F7359" s="15" t="s">
        <v>125</v>
      </c>
      <c r="G7359" s="15" t="s">
        <v>7312</v>
      </c>
      <c r="H7359" s="15" t="s">
        <v>7313</v>
      </c>
      <c r="I7359" s="15" t="s">
        <v>128</v>
      </c>
      <c r="J7359" s="15" t="s">
        <v>60</v>
      </c>
      <c r="K7359" s="15" t="s">
        <v>14</v>
      </c>
      <c r="L7359" s="15" t="str">
        <f t="array" ref="L7359">_xlfn.XLOOKUP(M7359,reference_province_to_city!$A$2:$A$11,reference_province_to_city!$B$2:$B$11)</f>
        <v>Bandung</v>
      </c>
      <c r="M7359" s="15" t="s">
        <v>12</v>
      </c>
      <c r="N7359" s="15">
        <v>40111.0</v>
      </c>
      <c r="O7359" s="15">
        <f t="array" ref="O7359">_xlfn.XLOOKUP(M7359,reference_postal_code!$B$2:$B$11,reference_postal_code!$A$2:$A$11)</f>
        <v>40111</v>
      </c>
      <c r="P7359" s="15" t="s">
        <v>117</v>
      </c>
      <c r="Q7359" s="15" t="s">
        <v>3185</v>
      </c>
      <c r="R7359" s="15" t="s">
        <v>106</v>
      </c>
      <c r="S7359" s="15" t="s">
        <v>139</v>
      </c>
      <c r="T7359" s="15" t="s">
        <v>3186</v>
      </c>
      <c r="U7359" s="28">
        <v>636120.0</v>
      </c>
      <c r="V7359" s="15">
        <v>3.0</v>
      </c>
      <c r="W7359" s="31">
        <v>0.2</v>
      </c>
      <c r="X7359" s="28">
        <v>143127.0</v>
      </c>
    </row>
    <row r="7360" ht="15.75" customHeight="1">
      <c r="A7360" s="15">
        <v>9878.0</v>
      </c>
      <c r="B7360" s="15" t="s">
        <v>8942</v>
      </c>
      <c r="C7360" s="18">
        <v>42845.0</v>
      </c>
      <c r="D7360" s="18">
        <v>42846.0</v>
      </c>
      <c r="E7360" s="18">
        <f t="shared" si="1"/>
        <v>42846</v>
      </c>
      <c r="F7360" s="15" t="s">
        <v>125</v>
      </c>
      <c r="G7360" s="15" t="s">
        <v>5735</v>
      </c>
      <c r="H7360" s="15" t="s">
        <v>5736</v>
      </c>
      <c r="I7360" s="15" t="s">
        <v>76</v>
      </c>
      <c r="J7360" s="15" t="s">
        <v>60</v>
      </c>
      <c r="K7360" s="15" t="s">
        <v>33</v>
      </c>
      <c r="L7360" s="15" t="str">
        <f t="array" ref="L7360">_xlfn.XLOOKUP(M7360,reference_province_to_city!$A$2:$A$11,reference_province_to_city!$B$2:$B$11)</f>
        <v>Makassar</v>
      </c>
      <c r="M7360" s="15" t="s">
        <v>25</v>
      </c>
      <c r="N7360" s="15">
        <v>90111.0</v>
      </c>
      <c r="O7360" s="15">
        <f t="array" ref="O7360">_xlfn.XLOOKUP(M7360,reference_postal_code!$B$2:$B$11,reference_postal_code!$A$2:$A$11)</f>
        <v>90111</v>
      </c>
      <c r="P7360" s="15" t="s">
        <v>63</v>
      </c>
      <c r="Q7360" s="15" t="s">
        <v>2091</v>
      </c>
      <c r="R7360" s="15" t="s">
        <v>65</v>
      </c>
      <c r="S7360" s="15" t="s">
        <v>83</v>
      </c>
      <c r="T7360" s="15" t="s">
        <v>2092</v>
      </c>
      <c r="U7360" s="28">
        <v>130500.0</v>
      </c>
      <c r="V7360" s="15">
        <v>5.0</v>
      </c>
      <c r="W7360" s="31">
        <v>0.7</v>
      </c>
      <c r="X7360" s="28">
        <v>-95700.0</v>
      </c>
    </row>
    <row r="7361" ht="15.75" customHeight="1">
      <c r="A7361" s="15">
        <v>9877.0</v>
      </c>
      <c r="B7361" s="15" t="s">
        <v>8942</v>
      </c>
      <c r="C7361" s="18">
        <v>42845.0</v>
      </c>
      <c r="D7361" s="18"/>
      <c r="E7361" s="18">
        <f t="shared" si="1"/>
        <v>42848</v>
      </c>
      <c r="F7361" s="15" t="s">
        <v>125</v>
      </c>
      <c r="G7361" s="15" t="s">
        <v>5735</v>
      </c>
      <c r="H7361" s="15" t="s">
        <v>5736</v>
      </c>
      <c r="I7361" s="15" t="s">
        <v>76</v>
      </c>
      <c r="J7361" s="15" t="s">
        <v>60</v>
      </c>
      <c r="K7361" s="15" t="s">
        <v>33</v>
      </c>
      <c r="L7361" s="15" t="str">
        <f t="array" ref="L7361">_xlfn.XLOOKUP(M7361,reference_province_to_city!$A$2:$A$11,reference_province_to_city!$B$2:$B$11)</f>
        <v>Makassar</v>
      </c>
      <c r="M7361" s="15" t="s">
        <v>25</v>
      </c>
      <c r="N7361" s="15">
        <v>90111.0</v>
      </c>
      <c r="O7361" s="15">
        <f t="array" ref="O7361">_xlfn.XLOOKUP(M7361,reference_postal_code!$B$2:$B$11,reference_postal_code!$A$2:$A$11)</f>
        <v>90111</v>
      </c>
      <c r="P7361" s="15" t="s">
        <v>63</v>
      </c>
      <c r="Q7361" s="15" t="s">
        <v>194</v>
      </c>
      <c r="R7361" s="15" t="s">
        <v>65</v>
      </c>
      <c r="S7361" s="15" t="s">
        <v>87</v>
      </c>
      <c r="T7361" s="15" t="s">
        <v>195</v>
      </c>
      <c r="U7361" s="28">
        <v>1.272816E7</v>
      </c>
      <c r="V7361" s="15">
        <v>4.0</v>
      </c>
      <c r="W7361" s="31">
        <v>0.2</v>
      </c>
      <c r="X7361" s="28">
        <v>-318204.0</v>
      </c>
    </row>
    <row r="7362" ht="15.75" customHeight="1">
      <c r="A7362" s="15">
        <v>6768.0</v>
      </c>
      <c r="B7362" s="15" t="s">
        <v>8941</v>
      </c>
      <c r="C7362" s="18">
        <v>42845.0</v>
      </c>
      <c r="D7362" s="18">
        <v>42849.0</v>
      </c>
      <c r="E7362" s="18">
        <f t="shared" si="1"/>
        <v>42849</v>
      </c>
      <c r="F7362" s="15" t="s">
        <v>55</v>
      </c>
      <c r="G7362" s="15" t="s">
        <v>4847</v>
      </c>
      <c r="H7362" s="15" t="s">
        <v>4848</v>
      </c>
      <c r="I7362" s="15" t="s">
        <v>59</v>
      </c>
      <c r="J7362" s="15" t="s">
        <v>60</v>
      </c>
      <c r="K7362" s="15" t="s">
        <v>19</v>
      </c>
      <c r="L7362" s="15" t="str">
        <f t="array" ref="L7362">_xlfn.XLOOKUP(M7362,reference_province_to_city!$A$2:$A$11,reference_province_to_city!$B$2:$B$11)</f>
        <v>Yogyakarta</v>
      </c>
      <c r="M7362" s="15" t="s">
        <v>18</v>
      </c>
      <c r="N7362" s="15">
        <v>55111.0</v>
      </c>
      <c r="O7362" s="15">
        <f t="array" ref="O7362">_xlfn.XLOOKUP(M7362,reference_postal_code!$B$2:$B$11,reference_postal_code!$A$2:$A$11)</f>
        <v>55111</v>
      </c>
      <c r="P7362" s="15" t="s">
        <v>77</v>
      </c>
      <c r="Q7362" s="15" t="s">
        <v>2833</v>
      </c>
      <c r="R7362" s="15" t="s">
        <v>106</v>
      </c>
      <c r="S7362" s="15" t="s">
        <v>139</v>
      </c>
      <c r="T7362" s="15" t="s">
        <v>2834</v>
      </c>
      <c r="U7362" s="28">
        <v>218400.0</v>
      </c>
      <c r="V7362" s="15">
        <v>5.0</v>
      </c>
      <c r="W7362" s="31">
        <v>0.6</v>
      </c>
      <c r="X7362" s="28">
        <v>-92820.0</v>
      </c>
    </row>
    <row r="7363" ht="15.75" customHeight="1">
      <c r="A7363" s="15">
        <v>7595.0</v>
      </c>
      <c r="B7363" s="15" t="s">
        <v>8940</v>
      </c>
      <c r="C7363" s="18">
        <v>42845.0</v>
      </c>
      <c r="D7363" s="18">
        <v>42849.0</v>
      </c>
      <c r="E7363" s="18">
        <f t="shared" si="1"/>
        <v>42849</v>
      </c>
      <c r="F7363" s="15" t="s">
        <v>55</v>
      </c>
      <c r="G7363" s="15" t="s">
        <v>899</v>
      </c>
      <c r="H7363" s="15" t="s">
        <v>900</v>
      </c>
      <c r="I7363" s="15" t="s">
        <v>59</v>
      </c>
      <c r="J7363" s="15" t="s">
        <v>60</v>
      </c>
      <c r="K7363" s="15" t="s">
        <v>10</v>
      </c>
      <c r="L7363" s="15" t="str">
        <f t="array" ref="L7363">_xlfn.XLOOKUP(M7363,reference_province_to_city!$A$2:$A$11,reference_province_to_city!$B$2:$B$11)</f>
        <v>Jakarta</v>
      </c>
      <c r="M7363" s="15" t="s">
        <v>7</v>
      </c>
      <c r="N7363" s="15">
        <v>10110.0</v>
      </c>
      <c r="O7363" s="15">
        <f t="array" ref="O7363">_xlfn.XLOOKUP(M7363,reference_postal_code!$B$2:$B$11,reference_postal_code!$A$2:$A$11)</f>
        <v>10110</v>
      </c>
      <c r="P7363" s="15" t="s">
        <v>117</v>
      </c>
      <c r="Q7363" s="15" t="s">
        <v>2681</v>
      </c>
      <c r="R7363" s="15" t="s">
        <v>65</v>
      </c>
      <c r="S7363" s="15" t="s">
        <v>83</v>
      </c>
      <c r="T7363" s="15" t="s">
        <v>2682</v>
      </c>
      <c r="U7363" s="28">
        <v>2202900.0</v>
      </c>
      <c r="V7363" s="15">
        <v>7.0</v>
      </c>
      <c r="W7363" s="31">
        <v>0.0</v>
      </c>
      <c r="X7363" s="28">
        <v>1057392.0</v>
      </c>
    </row>
    <row r="7364" ht="15.75" customHeight="1">
      <c r="A7364" s="15">
        <v>9879.0</v>
      </c>
      <c r="B7364" s="15" t="s">
        <v>8942</v>
      </c>
      <c r="C7364" s="18">
        <v>42845.0</v>
      </c>
      <c r="D7364" s="18">
        <v>42846.0</v>
      </c>
      <c r="E7364" s="18">
        <f t="shared" si="1"/>
        <v>42846</v>
      </c>
      <c r="F7364" s="15" t="s">
        <v>125</v>
      </c>
      <c r="G7364" s="15" t="s">
        <v>5735</v>
      </c>
      <c r="H7364" s="15" t="s">
        <v>5736</v>
      </c>
      <c r="I7364" s="15" t="s">
        <v>76</v>
      </c>
      <c r="J7364" s="15" t="s">
        <v>60</v>
      </c>
      <c r="K7364" s="15" t="s">
        <v>33</v>
      </c>
      <c r="L7364" s="15" t="str">
        <f t="array" ref="L7364">_xlfn.XLOOKUP(M7364,reference_province_to_city!$A$2:$A$11,reference_province_to_city!$B$2:$B$11)</f>
        <v>Makassar</v>
      </c>
      <c r="M7364" s="15" t="s">
        <v>25</v>
      </c>
      <c r="N7364" s="15">
        <v>90111.0</v>
      </c>
      <c r="O7364" s="15">
        <f t="array" ref="O7364">_xlfn.XLOOKUP(M7364,reference_postal_code!$B$2:$B$11,reference_postal_code!$A$2:$A$11)</f>
        <v>90111</v>
      </c>
      <c r="P7364" s="15" t="s">
        <v>63</v>
      </c>
      <c r="Q7364" s="15" t="s">
        <v>6853</v>
      </c>
      <c r="R7364" s="15" t="s">
        <v>110</v>
      </c>
      <c r="S7364" s="15" t="s">
        <v>111</v>
      </c>
      <c r="T7364" s="15" t="s">
        <v>6854</v>
      </c>
      <c r="U7364" s="28">
        <v>1835730.0</v>
      </c>
      <c r="V7364" s="15">
        <v>3.0</v>
      </c>
      <c r="W7364" s="31">
        <v>0.4</v>
      </c>
      <c r="X7364" s="28">
        <v>-367146.0</v>
      </c>
    </row>
    <row r="7365" ht="15.75" customHeight="1">
      <c r="A7365" s="15">
        <v>6154.0</v>
      </c>
      <c r="B7365" s="15" t="s">
        <v>8939</v>
      </c>
      <c r="C7365" s="18">
        <v>42845.0</v>
      </c>
      <c r="D7365" s="18"/>
      <c r="E7365" s="18">
        <f t="shared" si="1"/>
        <v>42848</v>
      </c>
      <c r="F7365" s="15" t="s">
        <v>125</v>
      </c>
      <c r="G7365" s="15" t="s">
        <v>7312</v>
      </c>
      <c r="H7365" s="15" t="s">
        <v>7313</v>
      </c>
      <c r="I7365" s="15" t="s">
        <v>128</v>
      </c>
      <c r="J7365" s="15" t="s">
        <v>60</v>
      </c>
      <c r="K7365" s="15" t="s">
        <v>14</v>
      </c>
      <c r="L7365" s="15" t="str">
        <f t="array" ref="L7365">_xlfn.XLOOKUP(M7365,reference_province_to_city!$A$2:$A$11,reference_province_to_city!$B$2:$B$11)</f>
        <v>Bandung</v>
      </c>
      <c r="M7365" s="15" t="s">
        <v>12</v>
      </c>
      <c r="N7365" s="15">
        <v>40111.0</v>
      </c>
      <c r="O7365" s="15">
        <f t="array" ref="O7365">_xlfn.XLOOKUP(M7365,reference_postal_code!$B$2:$B$11,reference_postal_code!$A$2:$A$11)</f>
        <v>40111</v>
      </c>
      <c r="P7365" s="15" t="s">
        <v>117</v>
      </c>
      <c r="Q7365" s="15" t="s">
        <v>3285</v>
      </c>
      <c r="R7365" s="15" t="s">
        <v>106</v>
      </c>
      <c r="S7365" s="15" t="s">
        <v>139</v>
      </c>
      <c r="T7365" s="15" t="s">
        <v>3286</v>
      </c>
      <c r="U7365" s="28">
        <v>779520.0</v>
      </c>
      <c r="V7365" s="15">
        <v>2.0</v>
      </c>
      <c r="W7365" s="31">
        <v>0.2</v>
      </c>
      <c r="X7365" s="28">
        <v>155904.0</v>
      </c>
    </row>
    <row r="7366" ht="15.75" customHeight="1">
      <c r="A7366" s="15">
        <v>177.0</v>
      </c>
      <c r="B7366" s="15" t="s">
        <v>8943</v>
      </c>
      <c r="C7366" s="18">
        <v>42846.0</v>
      </c>
      <c r="D7366" s="18">
        <v>42850.0</v>
      </c>
      <c r="E7366" s="18">
        <f t="shared" si="1"/>
        <v>42850</v>
      </c>
      <c r="F7366" s="15" t="s">
        <v>114</v>
      </c>
      <c r="G7366" s="15" t="s">
        <v>2859</v>
      </c>
      <c r="H7366" s="15" t="s">
        <v>2860</v>
      </c>
      <c r="I7366" s="15" t="s">
        <v>59</v>
      </c>
      <c r="J7366" s="15" t="s">
        <v>60</v>
      </c>
      <c r="K7366" s="15" t="s">
        <v>14</v>
      </c>
      <c r="L7366" s="15" t="str">
        <f t="array" ref="L7366">_xlfn.XLOOKUP(M7366,reference_province_to_city!$A$2:$A$11,reference_province_to_city!$B$2:$B$11)</f>
        <v>Bandung</v>
      </c>
      <c r="M7366" s="15" t="s">
        <v>12</v>
      </c>
      <c r="N7366" s="15">
        <v>40111.0</v>
      </c>
      <c r="O7366" s="15">
        <f t="array" ref="O7366">_xlfn.XLOOKUP(M7366,reference_postal_code!$B$2:$B$11,reference_postal_code!$A$2:$A$11)</f>
        <v>40111</v>
      </c>
      <c r="P7366" s="15" t="s">
        <v>117</v>
      </c>
      <c r="Q7366" s="15" t="s">
        <v>5646</v>
      </c>
      <c r="R7366" s="15" t="s">
        <v>65</v>
      </c>
      <c r="S7366" s="15" t="s">
        <v>222</v>
      </c>
      <c r="T7366" s="15" t="s">
        <v>5647</v>
      </c>
      <c r="U7366" s="28">
        <v>1458960.0</v>
      </c>
      <c r="V7366" s="15">
        <v>4.0</v>
      </c>
      <c r="W7366" s="31">
        <v>0.8</v>
      </c>
      <c r="X7366" s="28">
        <v>-3647400.0</v>
      </c>
    </row>
    <row r="7367" ht="15.75" customHeight="1">
      <c r="A7367" s="15">
        <v>3713.0</v>
      </c>
      <c r="B7367" s="15" t="s">
        <v>8944</v>
      </c>
      <c r="C7367" s="18">
        <v>42846.0</v>
      </c>
      <c r="D7367" s="18">
        <v>42849.0</v>
      </c>
      <c r="E7367" s="18">
        <f t="shared" si="1"/>
        <v>42849</v>
      </c>
      <c r="F7367" s="15" t="s">
        <v>125</v>
      </c>
      <c r="G7367" s="15" t="s">
        <v>5808</v>
      </c>
      <c r="H7367" s="15" t="s">
        <v>5809</v>
      </c>
      <c r="I7367" s="15" t="s">
        <v>59</v>
      </c>
      <c r="J7367" s="15" t="s">
        <v>60</v>
      </c>
      <c r="K7367" s="15" t="s">
        <v>26</v>
      </c>
      <c r="L7367" s="15" t="str">
        <f t="array" ref="L7367">_xlfn.XLOOKUP(M7367,reference_province_to_city!$A$2:$A$11,reference_province_to_city!$B$2:$B$11)</f>
        <v>Denpasar</v>
      </c>
      <c r="M7367" s="15" t="s">
        <v>24</v>
      </c>
      <c r="N7367" s="15">
        <v>80231.0</v>
      </c>
      <c r="O7367" s="15">
        <f t="array" ref="O7367">_xlfn.XLOOKUP(M7367,reference_postal_code!$B$2:$B$11,reference_postal_code!$A$2:$A$11)</f>
        <v>80231</v>
      </c>
      <c r="P7367" s="15" t="s">
        <v>63</v>
      </c>
      <c r="Q7367" s="15" t="s">
        <v>6221</v>
      </c>
      <c r="R7367" s="15" t="s">
        <v>110</v>
      </c>
      <c r="S7367" s="15" t="s">
        <v>149</v>
      </c>
      <c r="T7367" s="15" t="s">
        <v>6222</v>
      </c>
      <c r="U7367" s="28">
        <v>173100.0</v>
      </c>
      <c r="V7367" s="15">
        <v>1.0</v>
      </c>
      <c r="W7367" s="31">
        <v>0.0</v>
      </c>
      <c r="X7367" s="28">
        <v>51930.0</v>
      </c>
    </row>
    <row r="7368" ht="15.75" customHeight="1">
      <c r="A7368" s="15">
        <v>1103.0</v>
      </c>
      <c r="B7368" s="15" t="s">
        <v>8945</v>
      </c>
      <c r="C7368" s="18">
        <v>42846.0</v>
      </c>
      <c r="D7368" s="18">
        <v>42852.0</v>
      </c>
      <c r="E7368" s="18">
        <f t="shared" si="1"/>
        <v>42852</v>
      </c>
      <c r="F7368" s="15" t="s">
        <v>55</v>
      </c>
      <c r="G7368" s="15" t="s">
        <v>1662</v>
      </c>
      <c r="H7368" s="15" t="s">
        <v>1663</v>
      </c>
      <c r="I7368" s="15" t="s">
        <v>59</v>
      </c>
      <c r="J7368" s="15" t="s">
        <v>60</v>
      </c>
      <c r="K7368" s="15" t="s">
        <v>14</v>
      </c>
      <c r="L7368" s="15" t="str">
        <f t="array" ref="L7368">_xlfn.XLOOKUP(M7368,reference_province_to_city!$A$2:$A$11,reference_province_to_city!$B$2:$B$11)</f>
        <v>Bandung</v>
      </c>
      <c r="M7368" s="15" t="s">
        <v>12</v>
      </c>
      <c r="N7368" s="15">
        <v>40111.0</v>
      </c>
      <c r="O7368" s="15">
        <f t="array" ref="O7368">_xlfn.XLOOKUP(M7368,reference_postal_code!$B$2:$B$11,reference_postal_code!$A$2:$A$11)</f>
        <v>40111</v>
      </c>
      <c r="P7368" s="15" t="s">
        <v>117</v>
      </c>
      <c r="Q7368" s="15" t="s">
        <v>1033</v>
      </c>
      <c r="R7368" s="15" t="s">
        <v>65</v>
      </c>
      <c r="S7368" s="15" t="s">
        <v>83</v>
      </c>
      <c r="T7368" s="15" t="s">
        <v>1034</v>
      </c>
      <c r="U7368" s="28">
        <v>40410.0</v>
      </c>
      <c r="V7368" s="15">
        <v>3.0</v>
      </c>
      <c r="W7368" s="31">
        <v>0.8</v>
      </c>
      <c r="X7368" s="28">
        <v>-70718.0</v>
      </c>
    </row>
    <row r="7369" ht="15.75" customHeight="1">
      <c r="A7369" s="15">
        <v>7567.0</v>
      </c>
      <c r="B7369" s="15" t="s">
        <v>8946</v>
      </c>
      <c r="C7369" s="18">
        <v>42846.0</v>
      </c>
      <c r="D7369" s="18">
        <v>42848.0</v>
      </c>
      <c r="E7369" s="18">
        <f t="shared" si="1"/>
        <v>42848</v>
      </c>
      <c r="F7369" s="15" t="s">
        <v>125</v>
      </c>
      <c r="G7369" s="15" t="s">
        <v>4323</v>
      </c>
      <c r="H7369" s="15" t="s">
        <v>4324</v>
      </c>
      <c r="I7369" s="15" t="s">
        <v>128</v>
      </c>
      <c r="J7369" s="15" t="s">
        <v>60</v>
      </c>
      <c r="K7369" s="15" t="s">
        <v>14</v>
      </c>
      <c r="L7369" s="15" t="str">
        <f t="array" ref="L7369">_xlfn.XLOOKUP(M7369,reference_province_to_city!$A$2:$A$11,reference_province_to_city!$B$2:$B$11)</f>
        <v>Bandung</v>
      </c>
      <c r="M7369" s="15" t="s">
        <v>12</v>
      </c>
      <c r="N7369" s="15">
        <v>40111.0</v>
      </c>
      <c r="O7369" s="15">
        <f t="array" ref="O7369">_xlfn.XLOOKUP(M7369,reference_postal_code!$B$2:$B$11,reference_postal_code!$A$2:$A$11)</f>
        <v>40111</v>
      </c>
      <c r="P7369" s="15" t="s">
        <v>117</v>
      </c>
      <c r="Q7369" s="15" t="s">
        <v>5972</v>
      </c>
      <c r="R7369" s="15" t="s">
        <v>110</v>
      </c>
      <c r="S7369" s="15" t="s">
        <v>149</v>
      </c>
      <c r="T7369" s="15" t="s">
        <v>5973</v>
      </c>
      <c r="U7369" s="28">
        <v>719640.0</v>
      </c>
      <c r="V7369" s="15">
        <v>3.0</v>
      </c>
      <c r="W7369" s="31">
        <v>0.2</v>
      </c>
      <c r="X7369" s="28">
        <v>125937.0</v>
      </c>
    </row>
    <row r="7370" ht="15.75" customHeight="1">
      <c r="A7370" s="15">
        <v>1104.0</v>
      </c>
      <c r="B7370" s="15" t="s">
        <v>8945</v>
      </c>
      <c r="C7370" s="18">
        <v>42846.0</v>
      </c>
      <c r="D7370" s="18">
        <v>42852.0</v>
      </c>
      <c r="E7370" s="18">
        <f t="shared" si="1"/>
        <v>42852</v>
      </c>
      <c r="F7370" s="15" t="s">
        <v>55</v>
      </c>
      <c r="G7370" s="15" t="s">
        <v>1662</v>
      </c>
      <c r="H7370" s="15" t="s">
        <v>1663</v>
      </c>
      <c r="I7370" s="15" t="s">
        <v>59</v>
      </c>
      <c r="J7370" s="15" t="s">
        <v>60</v>
      </c>
      <c r="K7370" s="15" t="s">
        <v>14</v>
      </c>
      <c r="L7370" s="15" t="str">
        <f t="array" ref="L7370">_xlfn.XLOOKUP(M7370,reference_province_to_city!$A$2:$A$11,reference_province_to_city!$B$2:$B$11)</f>
        <v>Bandung</v>
      </c>
      <c r="M7370" s="15" t="s">
        <v>12</v>
      </c>
      <c r="N7370" s="15">
        <v>40111.0</v>
      </c>
      <c r="O7370" s="15">
        <f t="array" ref="O7370">_xlfn.XLOOKUP(M7370,reference_postal_code!$B$2:$B$11,reference_postal_code!$A$2:$A$11)</f>
        <v>40111</v>
      </c>
      <c r="P7370" s="15" t="s">
        <v>117</v>
      </c>
      <c r="Q7370" s="15" t="s">
        <v>4158</v>
      </c>
      <c r="R7370" s="15" t="s">
        <v>65</v>
      </c>
      <c r="S7370" s="15" t="s">
        <v>83</v>
      </c>
      <c r="T7370" s="15" t="s">
        <v>4159</v>
      </c>
      <c r="U7370" s="28">
        <v>44010.0</v>
      </c>
      <c r="V7370" s="15">
        <v>3.0</v>
      </c>
      <c r="W7370" s="31">
        <v>0.8</v>
      </c>
      <c r="X7370" s="28">
        <v>-74817.0</v>
      </c>
    </row>
    <row r="7371" ht="15.75" customHeight="1">
      <c r="A7371" s="15">
        <v>3714.0</v>
      </c>
      <c r="B7371" s="15" t="s">
        <v>8944</v>
      </c>
      <c r="C7371" s="18">
        <v>42846.0</v>
      </c>
      <c r="D7371" s="18">
        <v>42849.0</v>
      </c>
      <c r="E7371" s="18">
        <f t="shared" si="1"/>
        <v>42849</v>
      </c>
      <c r="F7371" s="15" t="s">
        <v>125</v>
      </c>
      <c r="G7371" s="15" t="s">
        <v>5808</v>
      </c>
      <c r="H7371" s="15" t="s">
        <v>5809</v>
      </c>
      <c r="I7371" s="15" t="s">
        <v>59</v>
      </c>
      <c r="J7371" s="15" t="s">
        <v>60</v>
      </c>
      <c r="K7371" s="15" t="s">
        <v>26</v>
      </c>
      <c r="L7371" s="15" t="str">
        <f t="array" ref="L7371">_xlfn.XLOOKUP(M7371,reference_province_to_city!$A$2:$A$11,reference_province_to_city!$B$2:$B$11)</f>
        <v>Denpasar</v>
      </c>
      <c r="M7371" s="15" t="s">
        <v>24</v>
      </c>
      <c r="N7371" s="15">
        <v>80231.0</v>
      </c>
      <c r="O7371" s="15">
        <f t="array" ref="O7371">_xlfn.XLOOKUP(M7371,reference_postal_code!$B$2:$B$11,reference_postal_code!$A$2:$A$11)</f>
        <v>80231</v>
      </c>
      <c r="P7371" s="15" t="s">
        <v>63</v>
      </c>
      <c r="Q7371" s="15" t="s">
        <v>5110</v>
      </c>
      <c r="R7371" s="15" t="s">
        <v>106</v>
      </c>
      <c r="S7371" s="15" t="s">
        <v>139</v>
      </c>
      <c r="T7371" s="15" t="s">
        <v>5111</v>
      </c>
      <c r="U7371" s="28">
        <v>2439000.0</v>
      </c>
      <c r="V7371" s="15">
        <v>3.0</v>
      </c>
      <c r="W7371" s="31">
        <v>0.0</v>
      </c>
      <c r="X7371" s="28">
        <v>512190.0</v>
      </c>
    </row>
    <row r="7372" ht="15.75" customHeight="1">
      <c r="A7372" s="15">
        <v>7568.0</v>
      </c>
      <c r="B7372" s="15" t="s">
        <v>8946</v>
      </c>
      <c r="C7372" s="18">
        <v>42846.0</v>
      </c>
      <c r="D7372" s="18">
        <v>42848.0</v>
      </c>
      <c r="E7372" s="18">
        <f t="shared" si="1"/>
        <v>42848</v>
      </c>
      <c r="F7372" s="15" t="s">
        <v>125</v>
      </c>
      <c r="G7372" s="15" t="s">
        <v>4323</v>
      </c>
      <c r="H7372" s="15" t="s">
        <v>4324</v>
      </c>
      <c r="I7372" s="15" t="s">
        <v>128</v>
      </c>
      <c r="J7372" s="15" t="s">
        <v>60</v>
      </c>
      <c r="K7372" s="15" t="s">
        <v>14</v>
      </c>
      <c r="L7372" s="15" t="str">
        <f t="array" ref="L7372">_xlfn.XLOOKUP(M7372,reference_province_to_city!$A$2:$A$11,reference_province_to_city!$B$2:$B$11)</f>
        <v>Bandung</v>
      </c>
      <c r="M7372" s="15" t="s">
        <v>12</v>
      </c>
      <c r="N7372" s="15">
        <v>40111.0</v>
      </c>
      <c r="O7372" s="15">
        <f t="array" ref="O7372">_xlfn.XLOOKUP(M7372,reference_postal_code!$B$2:$B$11,reference_postal_code!$A$2:$A$11)</f>
        <v>40111</v>
      </c>
      <c r="P7372" s="15" t="s">
        <v>117</v>
      </c>
      <c r="Q7372" s="15" t="s">
        <v>7456</v>
      </c>
      <c r="R7372" s="15" t="s">
        <v>65</v>
      </c>
      <c r="S7372" s="15" t="s">
        <v>66</v>
      </c>
      <c r="T7372" s="15" t="s">
        <v>7457</v>
      </c>
      <c r="U7372" s="28">
        <v>311040.0</v>
      </c>
      <c r="V7372" s="15">
        <v>4.0</v>
      </c>
      <c r="W7372" s="31">
        <v>0.2</v>
      </c>
      <c r="X7372" s="28">
        <v>108864.0</v>
      </c>
    </row>
    <row r="7373" ht="15.75" customHeight="1">
      <c r="A7373" s="15">
        <v>7184.0</v>
      </c>
      <c r="B7373" s="15" t="s">
        <v>8947</v>
      </c>
      <c r="C7373" s="18">
        <v>42846.0</v>
      </c>
      <c r="D7373" s="18">
        <v>42848.0</v>
      </c>
      <c r="E7373" s="18">
        <f t="shared" si="1"/>
        <v>42848</v>
      </c>
      <c r="F7373" s="15" t="s">
        <v>125</v>
      </c>
      <c r="G7373" s="15" t="s">
        <v>7107</v>
      </c>
      <c r="H7373" s="15" t="s">
        <v>7108</v>
      </c>
      <c r="I7373" s="15" t="s">
        <v>59</v>
      </c>
      <c r="J7373" s="15" t="s">
        <v>60</v>
      </c>
      <c r="K7373" s="15" t="s">
        <v>29</v>
      </c>
      <c r="L7373" s="15" t="str">
        <f t="array" ref="L7373">_xlfn.XLOOKUP(M7373,reference_province_to_city!$A$2:$A$11,reference_province_to_city!$B$2:$B$11)</f>
        <v>Palembang</v>
      </c>
      <c r="M7373" s="15" t="s">
        <v>13</v>
      </c>
      <c r="N7373" s="15">
        <v>30111.0</v>
      </c>
      <c r="O7373" s="15">
        <f t="array" ref="O7373">_xlfn.XLOOKUP(M7373,reference_postal_code!$B$2:$B$11,reference_postal_code!$A$2:$A$11)</f>
        <v>30111</v>
      </c>
      <c r="P7373" s="15" t="s">
        <v>77</v>
      </c>
      <c r="Q7373" s="15" t="s">
        <v>4711</v>
      </c>
      <c r="R7373" s="15" t="s">
        <v>106</v>
      </c>
      <c r="S7373" s="15" t="s">
        <v>107</v>
      </c>
      <c r="T7373" s="15" t="s">
        <v>4712</v>
      </c>
      <c r="U7373" s="28">
        <v>1.36323E7</v>
      </c>
      <c r="V7373" s="15">
        <v>9.0</v>
      </c>
      <c r="W7373" s="31">
        <v>0.0</v>
      </c>
      <c r="X7373" s="28">
        <v>3408075.0</v>
      </c>
    </row>
    <row r="7374" ht="15.75" customHeight="1">
      <c r="A7374" s="15">
        <v>805.0</v>
      </c>
      <c r="B7374" s="15" t="s">
        <v>8948</v>
      </c>
      <c r="C7374" s="18">
        <v>42847.0</v>
      </c>
      <c r="D7374" s="18">
        <v>42849.0</v>
      </c>
      <c r="E7374" s="18">
        <f t="shared" si="1"/>
        <v>42849</v>
      </c>
      <c r="F7374" s="15" t="s">
        <v>125</v>
      </c>
      <c r="G7374" s="15" t="s">
        <v>814</v>
      </c>
      <c r="H7374" s="15" t="s">
        <v>815</v>
      </c>
      <c r="I7374" s="15" t="s">
        <v>59</v>
      </c>
      <c r="J7374" s="15" t="s">
        <v>60</v>
      </c>
      <c r="K7374" s="15" t="s">
        <v>17</v>
      </c>
      <c r="L7374" s="15" t="str">
        <f t="array" ref="L7374">_xlfn.XLOOKUP(M7374,reference_province_to_city!$A$2:$A$11,reference_province_to_city!$B$2:$B$11)</f>
        <v>Semarang</v>
      </c>
      <c r="M7374" s="15" t="s">
        <v>15</v>
      </c>
      <c r="N7374" s="15">
        <v>50111.0</v>
      </c>
      <c r="O7374" s="15">
        <f t="array" ref="O7374">_xlfn.XLOOKUP(M7374,reference_postal_code!$B$2:$B$11,reference_postal_code!$A$2:$A$11)</f>
        <v>50111</v>
      </c>
      <c r="P7374" s="15" t="s">
        <v>77</v>
      </c>
      <c r="Q7374" s="15" t="s">
        <v>5566</v>
      </c>
      <c r="R7374" s="15" t="s">
        <v>106</v>
      </c>
      <c r="S7374" s="15" t="s">
        <v>139</v>
      </c>
      <c r="T7374" s="15" t="s">
        <v>5567</v>
      </c>
      <c r="U7374" s="28">
        <v>274200.0</v>
      </c>
      <c r="V7374" s="15">
        <v>2.0</v>
      </c>
      <c r="W7374" s="31">
        <v>0.0</v>
      </c>
      <c r="X7374" s="28">
        <v>93228.0</v>
      </c>
    </row>
    <row r="7375" ht="15.75" customHeight="1">
      <c r="A7375" s="15">
        <v>3027.0</v>
      </c>
      <c r="B7375" s="15" t="s">
        <v>8949</v>
      </c>
      <c r="C7375" s="18">
        <v>42847.0</v>
      </c>
      <c r="D7375" s="18">
        <v>42851.0</v>
      </c>
      <c r="E7375" s="18">
        <f t="shared" si="1"/>
        <v>42851</v>
      </c>
      <c r="F7375" s="15" t="s">
        <v>55</v>
      </c>
      <c r="G7375" s="15" t="s">
        <v>6018</v>
      </c>
      <c r="H7375" s="15" t="s">
        <v>6019</v>
      </c>
      <c r="I7375" s="15" t="s">
        <v>76</v>
      </c>
      <c r="J7375" s="15" t="s">
        <v>60</v>
      </c>
      <c r="K7375" s="15" t="s">
        <v>1069</v>
      </c>
      <c r="L7375" s="15" t="str">
        <f t="array" ref="L7375">_xlfn.XLOOKUP(M7375,reference_province_to_city!$A$2:$A$11,reference_province_to_city!$B$2:$B$11)</f>
        <v>Semarang</v>
      </c>
      <c r="M7375" s="15" t="s">
        <v>15</v>
      </c>
      <c r="N7375" s="15">
        <v>50111.0</v>
      </c>
      <c r="O7375" s="15">
        <f t="array" ref="O7375">_xlfn.XLOOKUP(M7375,reference_postal_code!$B$2:$B$11,reference_postal_code!$A$2:$A$11)</f>
        <v>50111</v>
      </c>
      <c r="P7375" s="15" t="s">
        <v>77</v>
      </c>
      <c r="Q7375" s="15" t="s">
        <v>5812</v>
      </c>
      <c r="R7375" s="15" t="s">
        <v>106</v>
      </c>
      <c r="S7375" s="15" t="s">
        <v>139</v>
      </c>
      <c r="T7375" s="15" t="s">
        <v>5813</v>
      </c>
      <c r="U7375" s="28">
        <v>3815280.0</v>
      </c>
      <c r="V7375" s="15">
        <v>3.0</v>
      </c>
      <c r="W7375" s="31">
        <v>0.2</v>
      </c>
      <c r="X7375" s="28">
        <v>0.0</v>
      </c>
    </row>
    <row r="7376" ht="15.75" customHeight="1">
      <c r="A7376" s="15">
        <v>8280.0</v>
      </c>
      <c r="B7376" s="15" t="s">
        <v>8950</v>
      </c>
      <c r="C7376" s="18">
        <v>42847.0</v>
      </c>
      <c r="D7376" s="18">
        <v>42851.0</v>
      </c>
      <c r="E7376" s="18">
        <f t="shared" si="1"/>
        <v>42851</v>
      </c>
      <c r="F7376" s="15" t="s">
        <v>55</v>
      </c>
      <c r="G7376" s="15" t="s">
        <v>5605</v>
      </c>
      <c r="H7376" s="15" t="s">
        <v>5606</v>
      </c>
      <c r="I7376" s="15" t="s">
        <v>59</v>
      </c>
      <c r="J7376" s="15" t="s">
        <v>60</v>
      </c>
      <c r="K7376" s="15" t="s">
        <v>22</v>
      </c>
      <c r="L7376" s="15" t="str">
        <f t="array" ref="L7376">_xlfn.XLOOKUP(M7376,reference_province_to_city!$A$2:$A$11,reference_province_to_city!$B$2:$B$11)</f>
        <v>Surabaya</v>
      </c>
      <c r="M7376" s="15" t="s">
        <v>20</v>
      </c>
      <c r="N7376" s="15">
        <v>60231.0</v>
      </c>
      <c r="O7376" s="15">
        <f t="array" ref="O7376">_xlfn.XLOOKUP(M7376,reference_postal_code!$B$2:$B$11,reference_postal_code!$A$2:$A$11)</f>
        <v>60231</v>
      </c>
      <c r="P7376" s="15" t="s">
        <v>166</v>
      </c>
      <c r="Q7376" s="15" t="s">
        <v>3866</v>
      </c>
      <c r="R7376" s="15" t="s">
        <v>65</v>
      </c>
      <c r="S7376" s="15" t="s">
        <v>87</v>
      </c>
      <c r="T7376" s="15" t="s">
        <v>3867</v>
      </c>
      <c r="U7376" s="28">
        <v>1.01259E7</v>
      </c>
      <c r="V7376" s="15">
        <v>3.0</v>
      </c>
      <c r="W7376" s="31">
        <v>0.0</v>
      </c>
      <c r="X7376" s="28">
        <v>1316367.0</v>
      </c>
    </row>
    <row r="7377" ht="15.75" customHeight="1">
      <c r="A7377" s="15">
        <v>8472.0</v>
      </c>
      <c r="B7377" s="15" t="s">
        <v>8951</v>
      </c>
      <c r="C7377" s="18">
        <v>42848.0</v>
      </c>
      <c r="D7377" s="18">
        <v>42852.0</v>
      </c>
      <c r="E7377" s="18">
        <f t="shared" si="1"/>
        <v>42852</v>
      </c>
      <c r="F7377" s="15" t="s">
        <v>55</v>
      </c>
      <c r="G7377" s="15" t="s">
        <v>5756</v>
      </c>
      <c r="H7377" s="15" t="s">
        <v>5757</v>
      </c>
      <c r="I7377" s="15" t="s">
        <v>76</v>
      </c>
      <c r="J7377" s="15" t="s">
        <v>60</v>
      </c>
      <c r="K7377" s="15" t="s">
        <v>28</v>
      </c>
      <c r="L7377" s="15" t="str">
        <f t="array" ref="L7377">_xlfn.XLOOKUP(M7377,reference_province_to_city!$A$2:$A$11,reference_province_to_city!$B$2:$B$11)</f>
        <v>Medan</v>
      </c>
      <c r="M7377" s="15" t="s">
        <v>11</v>
      </c>
      <c r="N7377" s="15">
        <v>20111.0</v>
      </c>
      <c r="O7377" s="15">
        <f t="array" ref="O7377">_xlfn.XLOOKUP(M7377,reference_postal_code!$B$2:$B$11,reference_postal_code!$A$2:$A$11)</f>
        <v>20111</v>
      </c>
      <c r="P7377" s="15" t="s">
        <v>77</v>
      </c>
      <c r="Q7377" s="15" t="s">
        <v>3670</v>
      </c>
      <c r="R7377" s="15" t="s">
        <v>106</v>
      </c>
      <c r="S7377" s="15" t="s">
        <v>139</v>
      </c>
      <c r="T7377" s="15" t="s">
        <v>3671</v>
      </c>
      <c r="U7377" s="28">
        <v>1169280.0</v>
      </c>
      <c r="V7377" s="15">
        <v>3.0</v>
      </c>
      <c r="W7377" s="31">
        <v>0.2</v>
      </c>
      <c r="X7377" s="28">
        <v>-175392.0</v>
      </c>
    </row>
    <row r="7378" ht="15.75" customHeight="1">
      <c r="A7378" s="15">
        <v>3867.0</v>
      </c>
      <c r="B7378" s="15" t="s">
        <v>8952</v>
      </c>
      <c r="C7378" s="18">
        <v>42848.0</v>
      </c>
      <c r="D7378" s="18">
        <v>42850.0</v>
      </c>
      <c r="E7378" s="18">
        <f t="shared" si="1"/>
        <v>42850</v>
      </c>
      <c r="F7378" s="15" t="s">
        <v>114</v>
      </c>
      <c r="G7378" s="15" t="s">
        <v>4491</v>
      </c>
      <c r="H7378" s="15" t="s">
        <v>4492</v>
      </c>
      <c r="I7378" s="15" t="s">
        <v>59</v>
      </c>
      <c r="J7378" s="15" t="s">
        <v>60</v>
      </c>
      <c r="K7378" s="15" t="s">
        <v>28</v>
      </c>
      <c r="L7378" s="15" t="str">
        <f t="array" ref="L7378">_xlfn.XLOOKUP(M7378,reference_province_to_city!$A$2:$A$11,reference_province_to_city!$B$2:$B$11)</f>
        <v>Medan</v>
      </c>
      <c r="M7378" s="15" t="s">
        <v>11</v>
      </c>
      <c r="N7378" s="15">
        <v>20111.0</v>
      </c>
      <c r="O7378" s="15">
        <f t="array" ref="O7378">_xlfn.XLOOKUP(M7378,reference_postal_code!$B$2:$B$11,reference_postal_code!$A$2:$A$11)</f>
        <v>20111</v>
      </c>
      <c r="P7378" s="15" t="s">
        <v>77</v>
      </c>
      <c r="Q7378" s="15" t="s">
        <v>5218</v>
      </c>
      <c r="R7378" s="15" t="s">
        <v>110</v>
      </c>
      <c r="S7378" s="15" t="s">
        <v>149</v>
      </c>
      <c r="T7378" s="15" t="s">
        <v>5219</v>
      </c>
      <c r="U7378" s="28">
        <v>2330100.0</v>
      </c>
      <c r="V7378" s="15">
        <v>6.0</v>
      </c>
      <c r="W7378" s="31">
        <v>0.0</v>
      </c>
      <c r="X7378" s="28">
        <v>838836.0</v>
      </c>
    </row>
    <row r="7379" ht="15.75" customHeight="1">
      <c r="A7379" s="15">
        <v>2600.0</v>
      </c>
      <c r="B7379" s="15" t="s">
        <v>8953</v>
      </c>
      <c r="C7379" s="18">
        <v>42848.0</v>
      </c>
      <c r="D7379" s="18">
        <v>42854.0</v>
      </c>
      <c r="E7379" s="18">
        <f t="shared" si="1"/>
        <v>42854</v>
      </c>
      <c r="F7379" s="15" t="s">
        <v>55</v>
      </c>
      <c r="G7379" s="15" t="s">
        <v>8395</v>
      </c>
      <c r="H7379" s="15" t="s">
        <v>8396</v>
      </c>
      <c r="I7379" s="15" t="s">
        <v>59</v>
      </c>
      <c r="J7379" s="15" t="s">
        <v>60</v>
      </c>
      <c r="K7379" s="15" t="s">
        <v>19</v>
      </c>
      <c r="L7379" s="15" t="str">
        <f t="array" ref="L7379">_xlfn.XLOOKUP(M7379,reference_province_to_city!$A$2:$A$11,reference_province_to_city!$B$2:$B$11)</f>
        <v>Yogyakarta</v>
      </c>
      <c r="M7379" s="15" t="s">
        <v>18</v>
      </c>
      <c r="N7379" s="15">
        <v>55111.0</v>
      </c>
      <c r="O7379" s="15">
        <f t="array" ref="O7379">_xlfn.XLOOKUP(M7379,reference_postal_code!$B$2:$B$11,reference_postal_code!$A$2:$A$11)</f>
        <v>55111</v>
      </c>
      <c r="P7379" s="15" t="s">
        <v>77</v>
      </c>
      <c r="Q7379" s="15" t="s">
        <v>6219</v>
      </c>
      <c r="R7379" s="15" t="s">
        <v>65</v>
      </c>
      <c r="S7379" s="15" t="s">
        <v>222</v>
      </c>
      <c r="T7379" s="15" t="s">
        <v>6220</v>
      </c>
      <c r="U7379" s="28">
        <v>1829100.0</v>
      </c>
      <c r="V7379" s="15">
        <v>2.0</v>
      </c>
      <c r="W7379" s="31">
        <v>0.0</v>
      </c>
      <c r="X7379" s="28">
        <v>530439.0</v>
      </c>
    </row>
    <row r="7380" ht="15.75" customHeight="1">
      <c r="A7380" s="15">
        <v>8592.0</v>
      </c>
      <c r="B7380" s="15" t="s">
        <v>8954</v>
      </c>
      <c r="C7380" s="18">
        <v>42848.0</v>
      </c>
      <c r="D7380" s="18">
        <v>42851.0</v>
      </c>
      <c r="E7380" s="18">
        <f t="shared" si="1"/>
        <v>42851</v>
      </c>
      <c r="F7380" s="15" t="s">
        <v>125</v>
      </c>
      <c r="G7380" s="15" t="s">
        <v>6197</v>
      </c>
      <c r="H7380" s="15" t="s">
        <v>6198</v>
      </c>
      <c r="I7380" s="15" t="s">
        <v>59</v>
      </c>
      <c r="J7380" s="15" t="s">
        <v>60</v>
      </c>
      <c r="K7380" s="15" t="s">
        <v>22</v>
      </c>
      <c r="L7380" s="15" t="str">
        <f t="array" ref="L7380">_xlfn.XLOOKUP(M7380,reference_province_to_city!$A$2:$A$11,reference_province_to_city!$B$2:$B$11)</f>
        <v>Surabaya</v>
      </c>
      <c r="M7380" s="15" t="s">
        <v>20</v>
      </c>
      <c r="N7380" s="15">
        <v>60231.0</v>
      </c>
      <c r="O7380" s="15">
        <f t="array" ref="O7380">_xlfn.XLOOKUP(M7380,reference_postal_code!$B$2:$B$11,reference_postal_code!$A$2:$A$11)</f>
        <v>60231</v>
      </c>
      <c r="P7380" s="15" t="s">
        <v>166</v>
      </c>
      <c r="Q7380" s="15" t="s">
        <v>1610</v>
      </c>
      <c r="R7380" s="15" t="s">
        <v>65</v>
      </c>
      <c r="S7380" s="15" t="s">
        <v>173</v>
      </c>
      <c r="T7380" s="15" t="s">
        <v>1611</v>
      </c>
      <c r="U7380" s="28">
        <v>280320.0</v>
      </c>
      <c r="V7380" s="15">
        <v>2.0</v>
      </c>
      <c r="W7380" s="31">
        <v>0.2</v>
      </c>
      <c r="X7380" s="28">
        <v>105120.0</v>
      </c>
    </row>
    <row r="7381" ht="15.75" customHeight="1">
      <c r="A7381" s="15">
        <v>8593.0</v>
      </c>
      <c r="B7381" s="15" t="s">
        <v>8954</v>
      </c>
      <c r="C7381" s="18">
        <v>42848.0</v>
      </c>
      <c r="D7381" s="18">
        <v>42851.0</v>
      </c>
      <c r="E7381" s="18">
        <f t="shared" si="1"/>
        <v>42851</v>
      </c>
      <c r="F7381" s="15" t="s">
        <v>125</v>
      </c>
      <c r="G7381" s="15" t="s">
        <v>6197</v>
      </c>
      <c r="H7381" s="15" t="s">
        <v>6198</v>
      </c>
      <c r="I7381" s="15" t="s">
        <v>59</v>
      </c>
      <c r="J7381" s="15" t="s">
        <v>60</v>
      </c>
      <c r="K7381" s="15" t="s">
        <v>22</v>
      </c>
      <c r="L7381" s="15" t="str">
        <f t="array" ref="L7381">_xlfn.XLOOKUP(M7381,reference_province_to_city!$A$2:$A$11,reference_province_to_city!$B$2:$B$11)</f>
        <v>Surabaya</v>
      </c>
      <c r="M7381" s="15" t="s">
        <v>20</v>
      </c>
      <c r="N7381" s="15">
        <v>60231.0</v>
      </c>
      <c r="O7381" s="15">
        <f t="array" ref="O7381">_xlfn.XLOOKUP(M7381,reference_postal_code!$B$2:$B$11,reference_postal_code!$A$2:$A$11)</f>
        <v>60231</v>
      </c>
      <c r="P7381" s="15" t="s">
        <v>166</v>
      </c>
      <c r="Q7381" s="15" t="s">
        <v>5280</v>
      </c>
      <c r="R7381" s="15" t="s">
        <v>106</v>
      </c>
      <c r="S7381" s="15" t="s">
        <v>139</v>
      </c>
      <c r="T7381" s="15" t="s">
        <v>5281</v>
      </c>
      <c r="U7381" s="28">
        <v>174960.0</v>
      </c>
      <c r="V7381" s="15">
        <v>3.0</v>
      </c>
      <c r="W7381" s="31">
        <v>0.2</v>
      </c>
      <c r="X7381" s="28">
        <v>50301.0</v>
      </c>
    </row>
    <row r="7382" ht="15.75" customHeight="1">
      <c r="A7382" s="15">
        <v>8471.0</v>
      </c>
      <c r="B7382" s="15" t="s">
        <v>8951</v>
      </c>
      <c r="C7382" s="18">
        <v>42848.0</v>
      </c>
      <c r="D7382" s="18">
        <v>42852.0</v>
      </c>
      <c r="E7382" s="18">
        <f t="shared" si="1"/>
        <v>42852</v>
      </c>
      <c r="F7382" s="15" t="s">
        <v>55</v>
      </c>
      <c r="G7382" s="15" t="s">
        <v>5756</v>
      </c>
      <c r="H7382" s="15" t="s">
        <v>5757</v>
      </c>
      <c r="I7382" s="15" t="s">
        <v>76</v>
      </c>
      <c r="J7382" s="15" t="s">
        <v>60</v>
      </c>
      <c r="K7382" s="15" t="s">
        <v>28</v>
      </c>
      <c r="L7382" s="15" t="str">
        <f t="array" ref="L7382">_xlfn.XLOOKUP(M7382,reference_province_to_city!$A$2:$A$11,reference_province_to_city!$B$2:$B$11)</f>
        <v>Medan</v>
      </c>
      <c r="M7382" s="15" t="s">
        <v>11</v>
      </c>
      <c r="N7382" s="15">
        <v>20111.0</v>
      </c>
      <c r="O7382" s="15">
        <f t="array" ref="O7382">_xlfn.XLOOKUP(M7382,reference_postal_code!$B$2:$B$11,reference_postal_code!$A$2:$A$11)</f>
        <v>20111</v>
      </c>
      <c r="P7382" s="15" t="s">
        <v>77</v>
      </c>
      <c r="Q7382" s="15" t="s">
        <v>2524</v>
      </c>
      <c r="R7382" s="15" t="s">
        <v>110</v>
      </c>
      <c r="S7382" s="15" t="s">
        <v>149</v>
      </c>
      <c r="T7382" s="15" t="s">
        <v>2525</v>
      </c>
      <c r="U7382" s="28">
        <v>681120.0</v>
      </c>
      <c r="V7382" s="15">
        <v>2.0</v>
      </c>
      <c r="W7382" s="31">
        <v>0.2</v>
      </c>
      <c r="X7382" s="28">
        <v>178794.0</v>
      </c>
    </row>
    <row r="7383" ht="15.75" customHeight="1">
      <c r="A7383" s="15">
        <v>6597.0</v>
      </c>
      <c r="B7383" s="15" t="s">
        <v>8955</v>
      </c>
      <c r="C7383" s="18">
        <v>42848.0</v>
      </c>
      <c r="D7383" s="18">
        <v>42851.0</v>
      </c>
      <c r="E7383" s="18">
        <f t="shared" si="1"/>
        <v>42851</v>
      </c>
      <c r="F7383" s="15" t="s">
        <v>125</v>
      </c>
      <c r="G7383" s="15" t="s">
        <v>3726</v>
      </c>
      <c r="H7383" s="15" t="s">
        <v>3727</v>
      </c>
      <c r="I7383" s="15" t="s">
        <v>128</v>
      </c>
      <c r="J7383" s="15" t="s">
        <v>60</v>
      </c>
      <c r="K7383" s="15" t="s">
        <v>19</v>
      </c>
      <c r="L7383" s="15" t="str">
        <f t="array" ref="L7383">_xlfn.XLOOKUP(M7383,reference_province_to_city!$A$2:$A$11,reference_province_to_city!$B$2:$B$11)</f>
        <v>Yogyakarta</v>
      </c>
      <c r="M7383" s="15" t="s">
        <v>18</v>
      </c>
      <c r="N7383" s="15">
        <v>55111.0</v>
      </c>
      <c r="O7383" s="15">
        <f t="array" ref="O7383">_xlfn.XLOOKUP(M7383,reference_postal_code!$B$2:$B$11,reference_postal_code!$A$2:$A$11)</f>
        <v>55111</v>
      </c>
      <c r="P7383" s="15" t="s">
        <v>77</v>
      </c>
      <c r="Q7383" s="15" t="s">
        <v>300</v>
      </c>
      <c r="R7383" s="15" t="s">
        <v>65</v>
      </c>
      <c r="S7383" s="15" t="s">
        <v>66</v>
      </c>
      <c r="T7383" s="15" t="s">
        <v>301</v>
      </c>
      <c r="U7383" s="28">
        <v>80160.0</v>
      </c>
      <c r="V7383" s="15">
        <v>1.0</v>
      </c>
      <c r="W7383" s="31">
        <v>0.2</v>
      </c>
      <c r="X7383" s="28">
        <v>28056.0</v>
      </c>
    </row>
    <row r="7384" ht="15.75" customHeight="1">
      <c r="A7384" s="15">
        <v>6596.0</v>
      </c>
      <c r="B7384" s="15" t="s">
        <v>8955</v>
      </c>
      <c r="C7384" s="18">
        <v>42848.0</v>
      </c>
      <c r="D7384" s="18">
        <v>42851.0</v>
      </c>
      <c r="E7384" s="18">
        <f t="shared" si="1"/>
        <v>42851</v>
      </c>
      <c r="F7384" s="15" t="s">
        <v>125</v>
      </c>
      <c r="G7384" s="15" t="s">
        <v>3726</v>
      </c>
      <c r="H7384" s="15" t="s">
        <v>3727</v>
      </c>
      <c r="I7384" s="15" t="s">
        <v>128</v>
      </c>
      <c r="J7384" s="15" t="s">
        <v>60</v>
      </c>
      <c r="K7384" s="15" t="s">
        <v>19</v>
      </c>
      <c r="L7384" s="15" t="str">
        <f t="array" ref="L7384">_xlfn.XLOOKUP(M7384,reference_province_to_city!$A$2:$A$11,reference_province_to_city!$B$2:$B$11)</f>
        <v>Yogyakarta</v>
      </c>
      <c r="M7384" s="15" t="s">
        <v>18</v>
      </c>
      <c r="N7384" s="15">
        <v>55111.0</v>
      </c>
      <c r="O7384" s="15">
        <f t="array" ref="O7384">_xlfn.XLOOKUP(M7384,reference_postal_code!$B$2:$B$11,reference_postal_code!$A$2:$A$11)</f>
        <v>55111</v>
      </c>
      <c r="P7384" s="15" t="s">
        <v>77</v>
      </c>
      <c r="Q7384" s="15" t="s">
        <v>5031</v>
      </c>
      <c r="R7384" s="15" t="s">
        <v>65</v>
      </c>
      <c r="S7384" s="15" t="s">
        <v>83</v>
      </c>
      <c r="T7384" s="15" t="s">
        <v>5032</v>
      </c>
      <c r="U7384" s="28">
        <v>176400.0</v>
      </c>
      <c r="V7384" s="15">
        <v>5.0</v>
      </c>
      <c r="W7384" s="31">
        <v>0.7</v>
      </c>
      <c r="X7384" s="28">
        <v>-117600.0</v>
      </c>
    </row>
    <row r="7385" ht="15.75" customHeight="1">
      <c r="A7385" s="15">
        <v>8473.0</v>
      </c>
      <c r="B7385" s="15" t="s">
        <v>8951</v>
      </c>
      <c r="C7385" s="18">
        <v>42848.0</v>
      </c>
      <c r="D7385" s="18">
        <v>42852.0</v>
      </c>
      <c r="E7385" s="18">
        <f t="shared" si="1"/>
        <v>42852</v>
      </c>
      <c r="F7385" s="15" t="s">
        <v>55</v>
      </c>
      <c r="G7385" s="15" t="s">
        <v>5756</v>
      </c>
      <c r="H7385" s="15" t="s">
        <v>5757</v>
      </c>
      <c r="I7385" s="15" t="s">
        <v>76</v>
      </c>
      <c r="J7385" s="15" t="s">
        <v>60</v>
      </c>
      <c r="K7385" s="15" t="s">
        <v>28</v>
      </c>
      <c r="L7385" s="15" t="str">
        <f t="array" ref="L7385">_xlfn.XLOOKUP(M7385,reference_province_to_city!$A$2:$A$11,reference_province_to_city!$B$2:$B$11)</f>
        <v>Medan</v>
      </c>
      <c r="M7385" s="15" t="s">
        <v>11</v>
      </c>
      <c r="N7385" s="15">
        <v>20111.0</v>
      </c>
      <c r="O7385" s="15">
        <f t="array" ref="O7385">_xlfn.XLOOKUP(M7385,reference_postal_code!$B$2:$B$11,reference_postal_code!$A$2:$A$11)</f>
        <v>20111</v>
      </c>
      <c r="P7385" s="15" t="s">
        <v>77</v>
      </c>
      <c r="Q7385" s="15" t="s">
        <v>7285</v>
      </c>
      <c r="R7385" s="15" t="s">
        <v>65</v>
      </c>
      <c r="S7385" s="15" t="s">
        <v>79</v>
      </c>
      <c r="T7385" s="15" t="s">
        <v>7286</v>
      </c>
      <c r="U7385" s="28">
        <v>45000.0</v>
      </c>
      <c r="V7385" s="15">
        <v>1.0</v>
      </c>
      <c r="W7385" s="31">
        <v>0.2</v>
      </c>
      <c r="X7385" s="28">
        <v>15750.0</v>
      </c>
    </row>
    <row r="7386" ht="15.75" customHeight="1">
      <c r="A7386" s="15">
        <v>2601.0</v>
      </c>
      <c r="B7386" s="15" t="s">
        <v>8953</v>
      </c>
      <c r="C7386" s="18">
        <v>42848.0</v>
      </c>
      <c r="D7386" s="18">
        <v>42854.0</v>
      </c>
      <c r="E7386" s="18">
        <f t="shared" si="1"/>
        <v>42854</v>
      </c>
      <c r="F7386" s="15" t="s">
        <v>55</v>
      </c>
      <c r="G7386" s="15" t="s">
        <v>8395</v>
      </c>
      <c r="H7386" s="15" t="s">
        <v>8396</v>
      </c>
      <c r="I7386" s="15" t="s">
        <v>59</v>
      </c>
      <c r="J7386" s="15" t="s">
        <v>60</v>
      </c>
      <c r="K7386" s="15" t="s">
        <v>19</v>
      </c>
      <c r="L7386" s="15" t="str">
        <f t="array" ref="L7386">_xlfn.XLOOKUP(M7386,reference_province_to_city!$A$2:$A$11,reference_province_to_city!$B$2:$B$11)</f>
        <v>Yogyakarta</v>
      </c>
      <c r="M7386" s="15" t="s">
        <v>18</v>
      </c>
      <c r="N7386" s="15">
        <v>55111.0</v>
      </c>
      <c r="O7386" s="15">
        <f t="array" ref="O7386">_xlfn.XLOOKUP(M7386,reference_postal_code!$B$2:$B$11,reference_postal_code!$A$2:$A$11)</f>
        <v>55111</v>
      </c>
      <c r="P7386" s="15" t="s">
        <v>77</v>
      </c>
      <c r="Q7386" s="15" t="s">
        <v>5296</v>
      </c>
      <c r="R7386" s="15" t="s">
        <v>65</v>
      </c>
      <c r="S7386" s="15" t="s">
        <v>226</v>
      </c>
      <c r="T7386" s="15" t="s">
        <v>5297</v>
      </c>
      <c r="U7386" s="28">
        <v>1840650.0</v>
      </c>
      <c r="V7386" s="15">
        <v>7.0</v>
      </c>
      <c r="W7386" s="31">
        <v>0.0</v>
      </c>
      <c r="X7386" s="28">
        <v>552195.0</v>
      </c>
    </row>
    <row r="7387" ht="15.75" customHeight="1">
      <c r="A7387" s="15">
        <v>7243.0</v>
      </c>
      <c r="B7387" s="15" t="s">
        <v>8956</v>
      </c>
      <c r="C7387" s="18">
        <v>42848.0</v>
      </c>
      <c r="D7387" s="18">
        <v>42850.0</v>
      </c>
      <c r="E7387" s="18">
        <f t="shared" si="1"/>
        <v>42850</v>
      </c>
      <c r="F7387" s="15" t="s">
        <v>114</v>
      </c>
      <c r="G7387" s="15" t="s">
        <v>6242</v>
      </c>
      <c r="H7387" s="15" t="s">
        <v>6243</v>
      </c>
      <c r="I7387" s="15" t="s">
        <v>59</v>
      </c>
      <c r="J7387" s="15" t="s">
        <v>60</v>
      </c>
      <c r="K7387" s="15" t="s">
        <v>22</v>
      </c>
      <c r="L7387" s="15" t="str">
        <f t="array" ref="L7387">_xlfn.XLOOKUP(M7387,reference_province_to_city!$A$2:$A$11,reference_province_to_city!$B$2:$B$11)</f>
        <v>Surabaya</v>
      </c>
      <c r="M7387" s="15" t="s">
        <v>20</v>
      </c>
      <c r="N7387" s="15">
        <v>60231.0</v>
      </c>
      <c r="O7387" s="15">
        <f t="array" ref="O7387">_xlfn.XLOOKUP(M7387,reference_postal_code!$B$2:$B$11,reference_postal_code!$A$2:$A$11)</f>
        <v>60231</v>
      </c>
      <c r="P7387" s="15" t="s">
        <v>166</v>
      </c>
      <c r="Q7387" s="15" t="s">
        <v>138</v>
      </c>
      <c r="R7387" s="15" t="s">
        <v>106</v>
      </c>
      <c r="S7387" s="15" t="s">
        <v>139</v>
      </c>
      <c r="T7387" s="15" t="s">
        <v>140</v>
      </c>
      <c r="U7387" s="28">
        <v>362100.0</v>
      </c>
      <c r="V7387" s="15">
        <v>2.0</v>
      </c>
      <c r="W7387" s="31">
        <v>0.0</v>
      </c>
      <c r="X7387" s="28">
        <v>119493.0</v>
      </c>
    </row>
    <row r="7388" ht="15.75" customHeight="1">
      <c r="A7388" s="15">
        <v>8470.0</v>
      </c>
      <c r="B7388" s="15" t="s">
        <v>8951</v>
      </c>
      <c r="C7388" s="18">
        <v>42848.0</v>
      </c>
      <c r="D7388" s="18">
        <v>42852.0</v>
      </c>
      <c r="E7388" s="18">
        <f t="shared" si="1"/>
        <v>42852</v>
      </c>
      <c r="F7388" s="15" t="s">
        <v>55</v>
      </c>
      <c r="G7388" s="15" t="s">
        <v>5756</v>
      </c>
      <c r="H7388" s="15" t="s">
        <v>5757</v>
      </c>
      <c r="I7388" s="15" t="s">
        <v>76</v>
      </c>
      <c r="J7388" s="15" t="s">
        <v>60</v>
      </c>
      <c r="K7388" s="15" t="s">
        <v>28</v>
      </c>
      <c r="L7388" s="15" t="str">
        <f t="array" ref="L7388">_xlfn.XLOOKUP(M7388,reference_province_to_city!$A$2:$A$11,reference_province_to_city!$B$2:$B$11)</f>
        <v>Medan</v>
      </c>
      <c r="M7388" s="15" t="s">
        <v>11</v>
      </c>
      <c r="N7388" s="15">
        <v>20111.0</v>
      </c>
      <c r="O7388" s="15">
        <f t="array" ref="O7388">_xlfn.XLOOKUP(M7388,reference_postal_code!$B$2:$B$11,reference_postal_code!$A$2:$A$11)</f>
        <v>20111</v>
      </c>
      <c r="P7388" s="15" t="s">
        <v>77</v>
      </c>
      <c r="Q7388" s="15" t="s">
        <v>240</v>
      </c>
      <c r="R7388" s="15" t="s">
        <v>106</v>
      </c>
      <c r="S7388" s="15" t="s">
        <v>183</v>
      </c>
      <c r="T7388" s="15" t="s">
        <v>241</v>
      </c>
      <c r="U7388" s="28">
        <v>5807040.0</v>
      </c>
      <c r="V7388" s="15">
        <v>4.0</v>
      </c>
      <c r="W7388" s="31">
        <v>0.2</v>
      </c>
      <c r="X7388" s="28">
        <v>-217764.0</v>
      </c>
    </row>
    <row r="7389" ht="15.75" customHeight="1">
      <c r="A7389" s="15">
        <v>7241.0</v>
      </c>
      <c r="B7389" s="15" t="s">
        <v>8956</v>
      </c>
      <c r="C7389" s="18">
        <v>42848.0</v>
      </c>
      <c r="D7389" s="18"/>
      <c r="E7389" s="18">
        <f t="shared" si="1"/>
        <v>42851</v>
      </c>
      <c r="F7389" s="15" t="s">
        <v>114</v>
      </c>
      <c r="G7389" s="15" t="s">
        <v>6242</v>
      </c>
      <c r="H7389" s="15" t="s">
        <v>6243</v>
      </c>
      <c r="I7389" s="15" t="s">
        <v>59</v>
      </c>
      <c r="J7389" s="15" t="s">
        <v>60</v>
      </c>
      <c r="K7389" s="15" t="s">
        <v>22</v>
      </c>
      <c r="L7389" s="15" t="str">
        <f t="array" ref="L7389">_xlfn.XLOOKUP(M7389,reference_province_to_city!$A$2:$A$11,reference_province_to_city!$B$2:$B$11)</f>
        <v>Surabaya</v>
      </c>
      <c r="M7389" s="15" t="s">
        <v>20</v>
      </c>
      <c r="N7389" s="15">
        <v>60231.0</v>
      </c>
      <c r="O7389" s="15">
        <f t="array" ref="O7389">_xlfn.XLOOKUP(M7389,reference_postal_code!$B$2:$B$11,reference_postal_code!$A$2:$A$11)</f>
        <v>60231</v>
      </c>
      <c r="P7389" s="15" t="s">
        <v>166</v>
      </c>
      <c r="Q7389" s="15" t="s">
        <v>5277</v>
      </c>
      <c r="R7389" s="15" t="s">
        <v>106</v>
      </c>
      <c r="S7389" s="15" t="s">
        <v>139</v>
      </c>
      <c r="T7389" s="15" t="s">
        <v>5278</v>
      </c>
      <c r="U7389" s="28">
        <v>995400.0</v>
      </c>
      <c r="V7389" s="15">
        <v>7.0</v>
      </c>
      <c r="W7389" s="31">
        <v>0.0</v>
      </c>
      <c r="X7389" s="28">
        <v>398160.0</v>
      </c>
    </row>
    <row r="7390" ht="15.75" customHeight="1">
      <c r="A7390" s="15">
        <v>6033.0</v>
      </c>
      <c r="B7390" s="15" t="s">
        <v>8957</v>
      </c>
      <c r="C7390" s="18">
        <v>42848.0</v>
      </c>
      <c r="D7390" s="18">
        <v>42850.0</v>
      </c>
      <c r="E7390" s="18">
        <f t="shared" si="1"/>
        <v>42850</v>
      </c>
      <c r="F7390" s="15" t="s">
        <v>125</v>
      </c>
      <c r="G7390" s="15" t="s">
        <v>1591</v>
      </c>
      <c r="H7390" s="15" t="s">
        <v>1592</v>
      </c>
      <c r="I7390" s="15" t="s">
        <v>59</v>
      </c>
      <c r="J7390" s="15" t="s">
        <v>60</v>
      </c>
      <c r="K7390" s="15" t="s">
        <v>28</v>
      </c>
      <c r="L7390" s="15" t="str">
        <f t="array" ref="L7390">_xlfn.XLOOKUP(M7390,reference_province_to_city!$A$2:$A$11,reference_province_to_city!$B$2:$B$11)</f>
        <v>Medan</v>
      </c>
      <c r="M7390" s="15" t="s">
        <v>11</v>
      </c>
      <c r="N7390" s="15">
        <v>20111.0</v>
      </c>
      <c r="O7390" s="15">
        <f t="array" ref="O7390">_xlfn.XLOOKUP(M7390,reference_postal_code!$B$2:$B$11,reference_postal_code!$A$2:$A$11)</f>
        <v>20111</v>
      </c>
      <c r="P7390" s="15" t="s">
        <v>77</v>
      </c>
      <c r="Q7390" s="15" t="s">
        <v>5874</v>
      </c>
      <c r="R7390" s="15" t="s">
        <v>65</v>
      </c>
      <c r="S7390" s="15" t="s">
        <v>226</v>
      </c>
      <c r="T7390" s="15" t="s">
        <v>5875</v>
      </c>
      <c r="U7390" s="28">
        <v>823500.0</v>
      </c>
      <c r="V7390" s="15">
        <v>5.0</v>
      </c>
      <c r="W7390" s="31">
        <v>0.0</v>
      </c>
      <c r="X7390" s="28">
        <v>230580.0</v>
      </c>
    </row>
    <row r="7391" ht="15.75" customHeight="1">
      <c r="A7391" s="15">
        <v>7242.0</v>
      </c>
      <c r="B7391" s="15" t="s">
        <v>8956</v>
      </c>
      <c r="C7391" s="18">
        <v>42848.0</v>
      </c>
      <c r="D7391" s="18">
        <v>42850.0</v>
      </c>
      <c r="E7391" s="18">
        <f t="shared" si="1"/>
        <v>42850</v>
      </c>
      <c r="F7391" s="15" t="s">
        <v>114</v>
      </c>
      <c r="G7391" s="15" t="s">
        <v>6242</v>
      </c>
      <c r="H7391" s="15" t="s">
        <v>6243</v>
      </c>
      <c r="I7391" s="15" t="s">
        <v>59</v>
      </c>
      <c r="J7391" s="15" t="s">
        <v>60</v>
      </c>
      <c r="K7391" s="15" t="s">
        <v>22</v>
      </c>
      <c r="L7391" s="15" t="str">
        <f t="array" ref="L7391">_xlfn.XLOOKUP(M7391,reference_province_to_city!$A$2:$A$11,reference_province_to_city!$B$2:$B$11)</f>
        <v>Surabaya</v>
      </c>
      <c r="M7391" s="15" t="s">
        <v>20</v>
      </c>
      <c r="N7391" s="15">
        <v>60231.0</v>
      </c>
      <c r="O7391" s="15">
        <f t="array" ref="O7391">_xlfn.XLOOKUP(M7391,reference_postal_code!$B$2:$B$11,reference_postal_code!$A$2:$A$11)</f>
        <v>60231</v>
      </c>
      <c r="P7391" s="15" t="s">
        <v>166</v>
      </c>
      <c r="Q7391" s="15" t="s">
        <v>1259</v>
      </c>
      <c r="R7391" s="15" t="s">
        <v>65</v>
      </c>
      <c r="S7391" s="15" t="s">
        <v>83</v>
      </c>
      <c r="T7391" s="15" t="s">
        <v>1260</v>
      </c>
      <c r="U7391" s="28">
        <v>1393200.0</v>
      </c>
      <c r="V7391" s="15">
        <v>6.0</v>
      </c>
      <c r="W7391" s="31">
        <v>0.2</v>
      </c>
      <c r="X7391" s="28">
        <v>452790.0</v>
      </c>
    </row>
    <row r="7392" ht="15.75" customHeight="1">
      <c r="A7392" s="15">
        <v>1687.0</v>
      </c>
      <c r="B7392" s="15" t="s">
        <v>8958</v>
      </c>
      <c r="C7392" s="18">
        <v>42849.0</v>
      </c>
      <c r="D7392" s="18">
        <v>42852.0</v>
      </c>
      <c r="E7392" s="18">
        <f t="shared" si="1"/>
        <v>42852</v>
      </c>
      <c r="F7392" s="15" t="s">
        <v>125</v>
      </c>
      <c r="G7392" s="15" t="s">
        <v>883</v>
      </c>
      <c r="H7392" s="15" t="s">
        <v>884</v>
      </c>
      <c r="I7392" s="15" t="s">
        <v>128</v>
      </c>
      <c r="J7392" s="15" t="s">
        <v>60</v>
      </c>
      <c r="K7392" s="15" t="s">
        <v>10</v>
      </c>
      <c r="L7392" s="15" t="str">
        <f t="array" ref="L7392">_xlfn.XLOOKUP(M7392,reference_province_to_city!$A$2:$A$11,reference_province_to_city!$B$2:$B$11)</f>
        <v>Jakarta</v>
      </c>
      <c r="M7392" s="15" t="s">
        <v>7</v>
      </c>
      <c r="N7392" s="15">
        <v>10110.0</v>
      </c>
      <c r="O7392" s="15">
        <f t="array" ref="O7392">_xlfn.XLOOKUP(M7392,reference_postal_code!$B$2:$B$11,reference_postal_code!$A$2:$A$11)</f>
        <v>10110</v>
      </c>
      <c r="P7392" s="15" t="s">
        <v>117</v>
      </c>
      <c r="Q7392" s="15" t="s">
        <v>7190</v>
      </c>
      <c r="R7392" s="15" t="s">
        <v>65</v>
      </c>
      <c r="S7392" s="15" t="s">
        <v>83</v>
      </c>
      <c r="T7392" s="15" t="s">
        <v>7191</v>
      </c>
      <c r="U7392" s="28">
        <v>112770.0</v>
      </c>
      <c r="V7392" s="15">
        <v>2.0</v>
      </c>
      <c r="W7392" s="31">
        <v>0.7</v>
      </c>
      <c r="X7392" s="28">
        <v>-86457.0</v>
      </c>
    </row>
    <row r="7393" ht="15.75" customHeight="1">
      <c r="A7393" s="15">
        <v>1685.0</v>
      </c>
      <c r="B7393" s="15" t="s">
        <v>8958</v>
      </c>
      <c r="C7393" s="18">
        <v>42849.0</v>
      </c>
      <c r="D7393" s="18">
        <v>42852.0</v>
      </c>
      <c r="E7393" s="18">
        <f t="shared" si="1"/>
        <v>42852</v>
      </c>
      <c r="F7393" s="15" t="s">
        <v>125</v>
      </c>
      <c r="G7393" s="15" t="s">
        <v>883</v>
      </c>
      <c r="H7393" s="15" t="s">
        <v>884</v>
      </c>
      <c r="I7393" s="15" t="s">
        <v>128</v>
      </c>
      <c r="J7393" s="15" t="s">
        <v>60</v>
      </c>
      <c r="K7393" s="15" t="s">
        <v>10</v>
      </c>
      <c r="L7393" s="15" t="str">
        <f t="array" ref="L7393">_xlfn.XLOOKUP(M7393,reference_province_to_city!$A$2:$A$11,reference_province_to_city!$B$2:$B$11)</f>
        <v>Jakarta</v>
      </c>
      <c r="M7393" s="15" t="s">
        <v>7</v>
      </c>
      <c r="N7393" s="15">
        <v>10110.0</v>
      </c>
      <c r="O7393" s="15">
        <f t="array" ref="O7393">_xlfn.XLOOKUP(M7393,reference_postal_code!$B$2:$B$11,reference_postal_code!$A$2:$A$11)</f>
        <v>10110</v>
      </c>
      <c r="P7393" s="15" t="s">
        <v>117</v>
      </c>
      <c r="Q7393" s="15" t="s">
        <v>2582</v>
      </c>
      <c r="R7393" s="15" t="s">
        <v>65</v>
      </c>
      <c r="S7393" s="15" t="s">
        <v>222</v>
      </c>
      <c r="T7393" s="15" t="s">
        <v>2583</v>
      </c>
      <c r="U7393" s="28">
        <v>1489200.0</v>
      </c>
      <c r="V7393" s="15">
        <v>2.0</v>
      </c>
      <c r="W7393" s="31">
        <v>0.2</v>
      </c>
      <c r="X7393" s="28">
        <v>186150.0</v>
      </c>
    </row>
    <row r="7394" ht="15.75" customHeight="1">
      <c r="A7394" s="15">
        <v>6024.0</v>
      </c>
      <c r="B7394" s="15" t="s">
        <v>8959</v>
      </c>
      <c r="C7394" s="18">
        <v>42849.0</v>
      </c>
      <c r="D7394" s="18">
        <v>42852.0</v>
      </c>
      <c r="E7394" s="18">
        <f t="shared" si="1"/>
        <v>42852</v>
      </c>
      <c r="F7394" s="15" t="s">
        <v>125</v>
      </c>
      <c r="G7394" s="15" t="s">
        <v>5252</v>
      </c>
      <c r="H7394" s="15" t="s">
        <v>5253</v>
      </c>
      <c r="I7394" s="15" t="s">
        <v>128</v>
      </c>
      <c r="J7394" s="15" t="s">
        <v>60</v>
      </c>
      <c r="K7394" s="15" t="s">
        <v>22</v>
      </c>
      <c r="L7394" s="15" t="str">
        <f t="array" ref="L7394">_xlfn.XLOOKUP(M7394,reference_province_to_city!$A$2:$A$11,reference_province_to_city!$B$2:$B$11)</f>
        <v>Surabaya</v>
      </c>
      <c r="M7394" s="15" t="s">
        <v>20</v>
      </c>
      <c r="N7394" s="15">
        <v>60231.0</v>
      </c>
      <c r="O7394" s="15">
        <f t="array" ref="O7394">_xlfn.XLOOKUP(M7394,reference_postal_code!$B$2:$B$11,reference_postal_code!$A$2:$A$11)</f>
        <v>60231</v>
      </c>
      <c r="P7394" s="15" t="s">
        <v>166</v>
      </c>
      <c r="Q7394" s="15" t="s">
        <v>7062</v>
      </c>
      <c r="R7394" s="15" t="s">
        <v>110</v>
      </c>
      <c r="S7394" s="15" t="s">
        <v>149</v>
      </c>
      <c r="T7394" s="15" t="s">
        <v>7063</v>
      </c>
      <c r="U7394" s="28">
        <v>1049700.0</v>
      </c>
      <c r="V7394" s="15">
        <v>2.0</v>
      </c>
      <c r="W7394" s="31">
        <v>0.0</v>
      </c>
      <c r="X7394" s="28">
        <v>73479.0</v>
      </c>
    </row>
    <row r="7395" ht="15.75" customHeight="1">
      <c r="A7395" s="15">
        <v>8201.0</v>
      </c>
      <c r="B7395" s="15" t="s">
        <v>8960</v>
      </c>
      <c r="C7395" s="18">
        <v>42849.0</v>
      </c>
      <c r="D7395" s="18">
        <v>42855.0</v>
      </c>
      <c r="E7395" s="18">
        <f t="shared" si="1"/>
        <v>42855</v>
      </c>
      <c r="F7395" s="15" t="s">
        <v>55</v>
      </c>
      <c r="G7395" s="15" t="s">
        <v>6632</v>
      </c>
      <c r="H7395" s="15" t="s">
        <v>6633</v>
      </c>
      <c r="I7395" s="15" t="s">
        <v>59</v>
      </c>
      <c r="J7395" s="15" t="s">
        <v>60</v>
      </c>
      <c r="K7395" s="15" t="s">
        <v>31</v>
      </c>
      <c r="L7395" s="15" t="str">
        <f t="array" ref="L7395">_xlfn.XLOOKUP(M7395,reference_province_to_city!$A$2:$A$11,reference_province_to_city!$B$2:$B$11)</f>
        <v>Balikpapan</v>
      </c>
      <c r="M7395" s="15" t="s">
        <v>21</v>
      </c>
      <c r="N7395" s="15">
        <v>76114.0</v>
      </c>
      <c r="O7395" s="15">
        <f t="array" ref="O7395">_xlfn.XLOOKUP(M7395,reference_postal_code!$B$2:$B$11,reference_postal_code!$A$2:$A$11)</f>
        <v>76114</v>
      </c>
      <c r="P7395" s="15" t="s">
        <v>166</v>
      </c>
      <c r="Q7395" s="15" t="s">
        <v>1966</v>
      </c>
      <c r="R7395" s="15" t="s">
        <v>65</v>
      </c>
      <c r="S7395" s="15" t="s">
        <v>87</v>
      </c>
      <c r="T7395" s="15" t="s">
        <v>1967</v>
      </c>
      <c r="U7395" s="28">
        <v>1091760.0</v>
      </c>
      <c r="V7395" s="15">
        <v>1.0</v>
      </c>
      <c r="W7395" s="31">
        <v>0.2</v>
      </c>
      <c r="X7395" s="28">
        <v>-272940.0</v>
      </c>
    </row>
    <row r="7396" ht="15.75" customHeight="1">
      <c r="A7396" s="15">
        <v>8200.0</v>
      </c>
      <c r="B7396" s="15" t="s">
        <v>8960</v>
      </c>
      <c r="C7396" s="18">
        <v>42849.0</v>
      </c>
      <c r="D7396" s="18">
        <v>42855.0</v>
      </c>
      <c r="E7396" s="18">
        <f t="shared" si="1"/>
        <v>42855</v>
      </c>
      <c r="F7396" s="15" t="s">
        <v>55</v>
      </c>
      <c r="G7396" s="15" t="s">
        <v>6632</v>
      </c>
      <c r="H7396" s="15" t="s">
        <v>6633</v>
      </c>
      <c r="I7396" s="15" t="s">
        <v>59</v>
      </c>
      <c r="J7396" s="15" t="s">
        <v>60</v>
      </c>
      <c r="K7396" s="15" t="s">
        <v>31</v>
      </c>
      <c r="L7396" s="15" t="str">
        <f t="array" ref="L7396">_xlfn.XLOOKUP(M7396,reference_province_to_city!$A$2:$A$11,reference_province_to_city!$B$2:$B$11)</f>
        <v>Balikpapan</v>
      </c>
      <c r="M7396" s="15" t="s">
        <v>21</v>
      </c>
      <c r="N7396" s="15">
        <v>76114.0</v>
      </c>
      <c r="O7396" s="15">
        <f t="array" ref="O7396">_xlfn.XLOOKUP(M7396,reference_postal_code!$B$2:$B$11,reference_postal_code!$A$2:$A$11)</f>
        <v>76114</v>
      </c>
      <c r="P7396" s="15" t="s">
        <v>166</v>
      </c>
      <c r="Q7396" s="15" t="s">
        <v>1354</v>
      </c>
      <c r="R7396" s="15" t="s">
        <v>65</v>
      </c>
      <c r="S7396" s="15" t="s">
        <v>83</v>
      </c>
      <c r="T7396" s="15" t="s">
        <v>1355</v>
      </c>
      <c r="U7396" s="28">
        <v>156450.0</v>
      </c>
      <c r="V7396" s="15">
        <v>5.0</v>
      </c>
      <c r="W7396" s="31">
        <v>0.8</v>
      </c>
      <c r="X7396" s="28">
        <v>-273788.0</v>
      </c>
    </row>
    <row r="7397" ht="15.75" customHeight="1">
      <c r="A7397" s="15">
        <v>3656.0</v>
      </c>
      <c r="B7397" s="15" t="s">
        <v>8961</v>
      </c>
      <c r="C7397" s="18">
        <v>42849.0</v>
      </c>
      <c r="D7397" s="18">
        <v>42855.0</v>
      </c>
      <c r="E7397" s="18">
        <f t="shared" si="1"/>
        <v>42855</v>
      </c>
      <c r="F7397" s="15" t="s">
        <v>55</v>
      </c>
      <c r="G7397" s="15" t="s">
        <v>726</v>
      </c>
      <c r="H7397" s="15" t="s">
        <v>727</v>
      </c>
      <c r="I7397" s="15" t="s">
        <v>128</v>
      </c>
      <c r="J7397" s="15" t="s">
        <v>60</v>
      </c>
      <c r="K7397" s="15" t="s">
        <v>14</v>
      </c>
      <c r="L7397" s="15" t="str">
        <f t="array" ref="L7397">_xlfn.XLOOKUP(M7397,reference_province_to_city!$A$2:$A$11,reference_province_to_city!$B$2:$B$11)</f>
        <v>Bandung</v>
      </c>
      <c r="M7397" s="15" t="s">
        <v>12</v>
      </c>
      <c r="N7397" s="15">
        <v>40111.0</v>
      </c>
      <c r="O7397" s="15">
        <f t="array" ref="O7397">_xlfn.XLOOKUP(M7397,reference_postal_code!$B$2:$B$11,reference_postal_code!$A$2:$A$11)</f>
        <v>40111</v>
      </c>
      <c r="P7397" s="15" t="s">
        <v>117</v>
      </c>
      <c r="Q7397" s="15" t="s">
        <v>587</v>
      </c>
      <c r="R7397" s="15" t="s">
        <v>65</v>
      </c>
      <c r="S7397" s="15" t="s">
        <v>87</v>
      </c>
      <c r="T7397" s="15" t="s">
        <v>588</v>
      </c>
      <c r="U7397" s="28">
        <v>1703520.0</v>
      </c>
      <c r="V7397" s="15">
        <v>2.0</v>
      </c>
      <c r="W7397" s="31">
        <v>0.2</v>
      </c>
      <c r="X7397" s="28">
        <v>-319410.0</v>
      </c>
    </row>
    <row r="7398" ht="15.75" customHeight="1">
      <c r="A7398" s="15">
        <v>1686.0</v>
      </c>
      <c r="B7398" s="15" t="s">
        <v>8958</v>
      </c>
      <c r="C7398" s="18">
        <v>42849.0</v>
      </c>
      <c r="D7398" s="18">
        <v>42852.0</v>
      </c>
      <c r="E7398" s="18">
        <f t="shared" si="1"/>
        <v>42852</v>
      </c>
      <c r="F7398" s="15" t="s">
        <v>125</v>
      </c>
      <c r="G7398" s="15" t="s">
        <v>883</v>
      </c>
      <c r="H7398" s="15" t="s">
        <v>884</v>
      </c>
      <c r="I7398" s="15" t="s">
        <v>128</v>
      </c>
      <c r="J7398" s="15" t="s">
        <v>60</v>
      </c>
      <c r="K7398" s="15" t="s">
        <v>10</v>
      </c>
      <c r="L7398" s="15" t="str">
        <f t="array" ref="L7398">_xlfn.XLOOKUP(M7398,reference_province_to_city!$A$2:$A$11,reference_province_to_city!$B$2:$B$11)</f>
        <v>Jakarta</v>
      </c>
      <c r="M7398" s="15" t="s">
        <v>7</v>
      </c>
      <c r="N7398" s="15">
        <v>10110.0</v>
      </c>
      <c r="O7398" s="15">
        <f t="array" ref="O7398">_xlfn.XLOOKUP(M7398,reference_postal_code!$B$2:$B$11,reference_postal_code!$A$2:$A$11)</f>
        <v>10110</v>
      </c>
      <c r="P7398" s="15" t="s">
        <v>117</v>
      </c>
      <c r="Q7398" s="15" t="s">
        <v>6212</v>
      </c>
      <c r="R7398" s="15" t="s">
        <v>65</v>
      </c>
      <c r="S7398" s="15" t="s">
        <v>83</v>
      </c>
      <c r="T7398" s="15" t="s">
        <v>6213</v>
      </c>
      <c r="U7398" s="28">
        <v>17820.0</v>
      </c>
      <c r="V7398" s="15">
        <v>2.0</v>
      </c>
      <c r="W7398" s="31">
        <v>0.7</v>
      </c>
      <c r="X7398" s="28">
        <v>-14850.0</v>
      </c>
    </row>
    <row r="7399" ht="15.75" customHeight="1">
      <c r="A7399" s="15">
        <v>5978.0</v>
      </c>
      <c r="B7399" s="15" t="s">
        <v>8962</v>
      </c>
      <c r="C7399" s="18">
        <v>42849.0</v>
      </c>
      <c r="D7399" s="18"/>
      <c r="E7399" s="18">
        <f t="shared" si="1"/>
        <v>42852</v>
      </c>
      <c r="F7399" s="15" t="s">
        <v>125</v>
      </c>
      <c r="G7399" s="15" t="s">
        <v>7075</v>
      </c>
      <c r="H7399" s="15" t="s">
        <v>7076</v>
      </c>
      <c r="I7399" s="15" t="s">
        <v>59</v>
      </c>
      <c r="J7399" s="15" t="s">
        <v>60</v>
      </c>
      <c r="K7399" s="15" t="s">
        <v>28</v>
      </c>
      <c r="L7399" s="15" t="str">
        <f t="array" ref="L7399">_xlfn.XLOOKUP(M7399,reference_province_to_city!$A$2:$A$11,reference_province_to_city!$B$2:$B$11)</f>
        <v>Medan</v>
      </c>
      <c r="M7399" s="15" t="s">
        <v>11</v>
      </c>
      <c r="N7399" s="15">
        <v>20111.0</v>
      </c>
      <c r="O7399" s="15">
        <f t="array" ref="O7399">_xlfn.XLOOKUP(M7399,reference_postal_code!$B$2:$B$11,reference_postal_code!$A$2:$A$11)</f>
        <v>20111</v>
      </c>
      <c r="P7399" s="15" t="s">
        <v>77</v>
      </c>
      <c r="Q7399" s="15" t="s">
        <v>216</v>
      </c>
      <c r="R7399" s="15" t="s">
        <v>110</v>
      </c>
      <c r="S7399" s="15" t="s">
        <v>111</v>
      </c>
      <c r="T7399" s="15" t="s">
        <v>217</v>
      </c>
      <c r="U7399" s="28">
        <v>8280000.0</v>
      </c>
      <c r="V7399" s="15">
        <v>10.0</v>
      </c>
      <c r="W7399" s="31">
        <v>0.2</v>
      </c>
      <c r="X7399" s="28">
        <v>517500.0</v>
      </c>
    </row>
    <row r="7400" ht="15.75" customHeight="1">
      <c r="A7400" s="15">
        <v>5527.0</v>
      </c>
      <c r="B7400" s="15" t="s">
        <v>8963</v>
      </c>
      <c r="C7400" s="18">
        <v>42849.0</v>
      </c>
      <c r="D7400" s="18">
        <v>42853.0</v>
      </c>
      <c r="E7400" s="18">
        <f t="shared" si="1"/>
        <v>42853</v>
      </c>
      <c r="F7400" s="15" t="s">
        <v>55</v>
      </c>
      <c r="G7400" s="15" t="s">
        <v>4674</v>
      </c>
      <c r="H7400" s="15" t="s">
        <v>4675</v>
      </c>
      <c r="I7400" s="15" t="s">
        <v>76</v>
      </c>
      <c r="J7400" s="15" t="s">
        <v>60</v>
      </c>
      <c r="K7400" s="15" t="s">
        <v>10</v>
      </c>
      <c r="L7400" s="15" t="str">
        <f t="array" ref="L7400">_xlfn.XLOOKUP(M7400,reference_province_to_city!$A$2:$A$11,reference_province_to_city!$B$2:$B$11)</f>
        <v>Jakarta</v>
      </c>
      <c r="M7400" s="15" t="s">
        <v>7</v>
      </c>
      <c r="N7400" s="15">
        <v>10110.0</v>
      </c>
      <c r="O7400" s="15">
        <f t="array" ref="O7400">_xlfn.XLOOKUP(M7400,reference_postal_code!$B$2:$B$11,reference_postal_code!$A$2:$A$11)</f>
        <v>10110</v>
      </c>
      <c r="P7400" s="15" t="s">
        <v>117</v>
      </c>
      <c r="Q7400" s="15" t="s">
        <v>2699</v>
      </c>
      <c r="R7400" s="15" t="s">
        <v>65</v>
      </c>
      <c r="S7400" s="15" t="s">
        <v>103</v>
      </c>
      <c r="T7400" s="15" t="s">
        <v>2700</v>
      </c>
      <c r="U7400" s="28">
        <v>27150.0</v>
      </c>
      <c r="V7400" s="15">
        <v>1.0</v>
      </c>
      <c r="W7400" s="31">
        <v>0.0</v>
      </c>
      <c r="X7400" s="28">
        <v>9774.0</v>
      </c>
    </row>
    <row r="7401" ht="15.75" customHeight="1">
      <c r="A7401" s="15">
        <v>8974.0</v>
      </c>
      <c r="B7401" s="15" t="s">
        <v>8964</v>
      </c>
      <c r="C7401" s="18">
        <v>42850.0</v>
      </c>
      <c r="D7401" s="18">
        <v>42852.0</v>
      </c>
      <c r="E7401" s="18">
        <f t="shared" si="1"/>
        <v>42852</v>
      </c>
      <c r="F7401" s="15" t="s">
        <v>114</v>
      </c>
      <c r="G7401" s="15" t="s">
        <v>4352</v>
      </c>
      <c r="H7401" s="15" t="s">
        <v>4353</v>
      </c>
      <c r="I7401" s="15" t="s">
        <v>59</v>
      </c>
      <c r="J7401" s="15" t="s">
        <v>60</v>
      </c>
      <c r="K7401" s="15" t="s">
        <v>10</v>
      </c>
      <c r="L7401" s="15" t="str">
        <f t="array" ref="L7401">_xlfn.XLOOKUP(M7401,reference_province_to_city!$A$2:$A$11,reference_province_to_city!$B$2:$B$11)</f>
        <v>Jakarta</v>
      </c>
      <c r="M7401" s="15" t="s">
        <v>7</v>
      </c>
      <c r="N7401" s="15">
        <v>10110.0</v>
      </c>
      <c r="O7401" s="15">
        <f t="array" ref="O7401">_xlfn.XLOOKUP(M7401,reference_postal_code!$B$2:$B$11,reference_postal_code!$A$2:$A$11)</f>
        <v>10110</v>
      </c>
      <c r="P7401" s="15" t="s">
        <v>117</v>
      </c>
      <c r="Q7401" s="15" t="s">
        <v>5687</v>
      </c>
      <c r="R7401" s="15" t="s">
        <v>106</v>
      </c>
      <c r="S7401" s="15" t="s">
        <v>183</v>
      </c>
      <c r="T7401" s="15" t="s">
        <v>5688</v>
      </c>
      <c r="U7401" s="28">
        <v>5174715.0</v>
      </c>
      <c r="V7401" s="15">
        <v>7.0</v>
      </c>
      <c r="W7401" s="31">
        <v>0.15</v>
      </c>
      <c r="X7401" s="28">
        <v>426153.0</v>
      </c>
    </row>
    <row r="7402" ht="15.75" customHeight="1">
      <c r="A7402" s="15">
        <v>6888.0</v>
      </c>
      <c r="B7402" s="15" t="s">
        <v>8965</v>
      </c>
      <c r="C7402" s="18">
        <v>42850.0</v>
      </c>
      <c r="D7402" s="18">
        <v>42857.0</v>
      </c>
      <c r="E7402" s="18">
        <f t="shared" si="1"/>
        <v>42857</v>
      </c>
      <c r="F7402" s="15" t="s">
        <v>55</v>
      </c>
      <c r="G7402" s="15" t="s">
        <v>1361</v>
      </c>
      <c r="H7402" s="15" t="s">
        <v>1362</v>
      </c>
      <c r="I7402" s="15" t="s">
        <v>59</v>
      </c>
      <c r="J7402" s="15" t="s">
        <v>60</v>
      </c>
      <c r="K7402" s="15" t="s">
        <v>31</v>
      </c>
      <c r="L7402" s="15" t="str">
        <f t="array" ref="L7402">_xlfn.XLOOKUP(M7402,reference_province_to_city!$A$2:$A$11,reference_province_to_city!$B$2:$B$11)</f>
        <v>Balikpapan</v>
      </c>
      <c r="M7402" s="15" t="s">
        <v>21</v>
      </c>
      <c r="N7402" s="15">
        <v>76114.0</v>
      </c>
      <c r="O7402" s="15">
        <f t="array" ref="O7402">_xlfn.XLOOKUP(M7402,reference_postal_code!$B$2:$B$11,reference_postal_code!$A$2:$A$11)</f>
        <v>76114</v>
      </c>
      <c r="P7402" s="15" t="s">
        <v>166</v>
      </c>
      <c r="Q7402" s="15" t="s">
        <v>7407</v>
      </c>
      <c r="R7402" s="15" t="s">
        <v>65</v>
      </c>
      <c r="S7402" s="15" t="s">
        <v>66</v>
      </c>
      <c r="T7402" s="15" t="s">
        <v>7408</v>
      </c>
      <c r="U7402" s="28">
        <v>285750.0</v>
      </c>
      <c r="V7402" s="15">
        <v>3.0</v>
      </c>
      <c r="W7402" s="31">
        <v>0.0</v>
      </c>
      <c r="X7402" s="28">
        <v>131445.0</v>
      </c>
    </row>
    <row r="7403" ht="15.75" customHeight="1">
      <c r="A7403" s="15">
        <v>6889.0</v>
      </c>
      <c r="B7403" s="15" t="s">
        <v>8965</v>
      </c>
      <c r="C7403" s="18">
        <v>42850.0</v>
      </c>
      <c r="D7403" s="18">
        <v>42857.0</v>
      </c>
      <c r="E7403" s="18">
        <f t="shared" si="1"/>
        <v>42857</v>
      </c>
      <c r="F7403" s="15" t="s">
        <v>55</v>
      </c>
      <c r="G7403" s="15" t="s">
        <v>1361</v>
      </c>
      <c r="H7403" s="15" t="s">
        <v>1362</v>
      </c>
      <c r="I7403" s="15" t="s">
        <v>59</v>
      </c>
      <c r="J7403" s="15" t="s">
        <v>60</v>
      </c>
      <c r="K7403" s="15" t="s">
        <v>31</v>
      </c>
      <c r="L7403" s="15" t="str">
        <f t="array" ref="L7403">_xlfn.XLOOKUP(M7403,reference_province_to_city!$A$2:$A$11,reference_province_to_city!$B$2:$B$11)</f>
        <v>Balikpapan</v>
      </c>
      <c r="M7403" s="15" t="s">
        <v>21</v>
      </c>
      <c r="N7403" s="15">
        <v>76114.0</v>
      </c>
      <c r="O7403" s="15">
        <f t="array" ref="O7403">_xlfn.XLOOKUP(M7403,reference_postal_code!$B$2:$B$11,reference_postal_code!$A$2:$A$11)</f>
        <v>76114</v>
      </c>
      <c r="P7403" s="15" t="s">
        <v>166</v>
      </c>
      <c r="Q7403" s="15" t="s">
        <v>360</v>
      </c>
      <c r="R7403" s="15" t="s">
        <v>65</v>
      </c>
      <c r="S7403" s="15" t="s">
        <v>83</v>
      </c>
      <c r="T7403" s="15" t="s">
        <v>361</v>
      </c>
      <c r="U7403" s="28">
        <v>1100160.0</v>
      </c>
      <c r="V7403" s="15">
        <v>3.0</v>
      </c>
      <c r="W7403" s="31">
        <v>0.2</v>
      </c>
      <c r="X7403" s="28">
        <v>412560.0</v>
      </c>
    </row>
    <row r="7404" ht="15.75" customHeight="1">
      <c r="A7404" s="15">
        <v>5434.0</v>
      </c>
      <c r="B7404" s="15" t="s">
        <v>8966</v>
      </c>
      <c r="C7404" s="18">
        <v>42850.0</v>
      </c>
      <c r="D7404" s="18">
        <v>42854.0</v>
      </c>
      <c r="E7404" s="18">
        <f t="shared" si="1"/>
        <v>42854</v>
      </c>
      <c r="F7404" s="15" t="s">
        <v>55</v>
      </c>
      <c r="G7404" s="15" t="s">
        <v>3269</v>
      </c>
      <c r="H7404" s="15" t="s">
        <v>3270</v>
      </c>
      <c r="I7404" s="15" t="s">
        <v>59</v>
      </c>
      <c r="J7404" s="15" t="s">
        <v>60</v>
      </c>
      <c r="K7404" s="15" t="s">
        <v>19</v>
      </c>
      <c r="L7404" s="15" t="str">
        <f t="array" ref="L7404">_xlfn.XLOOKUP(M7404,reference_province_to_city!$A$2:$A$11,reference_province_to_city!$B$2:$B$11)</f>
        <v>Yogyakarta</v>
      </c>
      <c r="M7404" s="15" t="s">
        <v>18</v>
      </c>
      <c r="N7404" s="15">
        <v>55111.0</v>
      </c>
      <c r="O7404" s="15">
        <f t="array" ref="O7404">_xlfn.XLOOKUP(M7404,reference_postal_code!$B$2:$B$11,reference_postal_code!$A$2:$A$11)</f>
        <v>55111</v>
      </c>
      <c r="P7404" s="15" t="s">
        <v>77</v>
      </c>
      <c r="Q7404" s="15" t="s">
        <v>8464</v>
      </c>
      <c r="R7404" s="15" t="s">
        <v>65</v>
      </c>
      <c r="S7404" s="15" t="s">
        <v>93</v>
      </c>
      <c r="T7404" s="15" t="s">
        <v>8465</v>
      </c>
      <c r="U7404" s="28">
        <v>133440.0</v>
      </c>
      <c r="V7404" s="15">
        <v>4.0</v>
      </c>
      <c r="W7404" s="31">
        <v>0.2</v>
      </c>
      <c r="X7404" s="28">
        <v>10008.0</v>
      </c>
    </row>
    <row r="7405" ht="15.75" customHeight="1">
      <c r="A7405" s="15">
        <v>7172.0</v>
      </c>
      <c r="B7405" s="15" t="s">
        <v>8967</v>
      </c>
      <c r="C7405" s="18">
        <v>42850.0</v>
      </c>
      <c r="D7405" s="18">
        <v>42852.0</v>
      </c>
      <c r="E7405" s="18">
        <f t="shared" si="1"/>
        <v>42852</v>
      </c>
      <c r="F7405" s="15" t="s">
        <v>114</v>
      </c>
      <c r="G7405" s="15" t="s">
        <v>293</v>
      </c>
      <c r="H7405" s="15" t="s">
        <v>294</v>
      </c>
      <c r="I7405" s="15" t="s">
        <v>59</v>
      </c>
      <c r="J7405" s="15" t="s">
        <v>60</v>
      </c>
      <c r="K7405" s="15" t="s">
        <v>14</v>
      </c>
      <c r="L7405" s="15" t="str">
        <f t="array" ref="L7405">_xlfn.XLOOKUP(M7405,reference_province_to_city!$A$2:$A$11,reference_province_to_city!$B$2:$B$11)</f>
        <v>Bandung</v>
      </c>
      <c r="M7405" s="15" t="s">
        <v>12</v>
      </c>
      <c r="N7405" s="15">
        <v>40111.0</v>
      </c>
      <c r="O7405" s="15">
        <f t="array" ref="O7405">_xlfn.XLOOKUP(M7405,reference_postal_code!$B$2:$B$11,reference_postal_code!$A$2:$A$11)</f>
        <v>40111</v>
      </c>
      <c r="P7405" s="15" t="s">
        <v>117</v>
      </c>
      <c r="Q7405" s="15" t="s">
        <v>2054</v>
      </c>
      <c r="R7405" s="15" t="s">
        <v>110</v>
      </c>
      <c r="S7405" s="15" t="s">
        <v>149</v>
      </c>
      <c r="T7405" s="15" t="s">
        <v>2055</v>
      </c>
      <c r="U7405" s="28">
        <v>1619550.0</v>
      </c>
      <c r="V7405" s="15">
        <v>3.0</v>
      </c>
      <c r="W7405" s="31">
        <v>0.0</v>
      </c>
      <c r="X7405" s="28">
        <v>340106.0</v>
      </c>
    </row>
    <row r="7406" ht="15.75" customHeight="1">
      <c r="A7406" s="15">
        <v>5075.0</v>
      </c>
      <c r="B7406" s="15" t="s">
        <v>8968</v>
      </c>
      <c r="C7406" s="18">
        <v>42850.0</v>
      </c>
      <c r="D7406" s="18">
        <v>42854.0</v>
      </c>
      <c r="E7406" s="18">
        <f t="shared" si="1"/>
        <v>42854</v>
      </c>
      <c r="F7406" s="15" t="s">
        <v>114</v>
      </c>
      <c r="G7406" s="15" t="s">
        <v>90</v>
      </c>
      <c r="H7406" s="15" t="s">
        <v>91</v>
      </c>
      <c r="I7406" s="15" t="s">
        <v>59</v>
      </c>
      <c r="J7406" s="15" t="s">
        <v>60</v>
      </c>
      <c r="K7406" s="15" t="s">
        <v>29</v>
      </c>
      <c r="L7406" s="15" t="str">
        <f t="array" ref="L7406">_xlfn.XLOOKUP(M7406,reference_province_to_city!$A$2:$A$11,reference_province_to_city!$B$2:$B$11)</f>
        <v>Palembang</v>
      </c>
      <c r="M7406" s="15" t="s">
        <v>13</v>
      </c>
      <c r="N7406" s="15">
        <v>30111.0</v>
      </c>
      <c r="O7406" s="15">
        <f t="array" ref="O7406">_xlfn.XLOOKUP(M7406,reference_postal_code!$B$2:$B$11,reference_postal_code!$A$2:$A$11)</f>
        <v>30111</v>
      </c>
      <c r="P7406" s="15" t="s">
        <v>77</v>
      </c>
      <c r="Q7406" s="15" t="s">
        <v>2296</v>
      </c>
      <c r="R7406" s="15" t="s">
        <v>65</v>
      </c>
      <c r="S7406" s="15" t="s">
        <v>83</v>
      </c>
      <c r="T7406" s="15" t="s">
        <v>2297</v>
      </c>
      <c r="U7406" s="28">
        <v>208560.0</v>
      </c>
      <c r="V7406" s="15">
        <v>2.0</v>
      </c>
      <c r="W7406" s="31">
        <v>0.2</v>
      </c>
      <c r="X7406" s="28">
        <v>67782.0</v>
      </c>
    </row>
    <row r="7407" ht="15.75" customHeight="1">
      <c r="A7407" s="15">
        <v>5108.0</v>
      </c>
      <c r="B7407" s="15" t="s">
        <v>8969</v>
      </c>
      <c r="C7407" s="18">
        <v>42850.0</v>
      </c>
      <c r="D7407" s="18">
        <v>42851.0</v>
      </c>
      <c r="E7407" s="18">
        <f t="shared" si="1"/>
        <v>42851</v>
      </c>
      <c r="F7407" s="15" t="s">
        <v>125</v>
      </c>
      <c r="G7407" s="15" t="s">
        <v>5756</v>
      </c>
      <c r="H7407" s="15" t="s">
        <v>5757</v>
      </c>
      <c r="I7407" s="15" t="s">
        <v>76</v>
      </c>
      <c r="J7407" s="15" t="s">
        <v>60</v>
      </c>
      <c r="K7407" s="15" t="s">
        <v>28</v>
      </c>
      <c r="L7407" s="15" t="str">
        <f t="array" ref="L7407">_xlfn.XLOOKUP(M7407,reference_province_to_city!$A$2:$A$11,reference_province_to_city!$B$2:$B$11)</f>
        <v>Medan</v>
      </c>
      <c r="M7407" s="15" t="s">
        <v>11</v>
      </c>
      <c r="N7407" s="15">
        <v>20111.0</v>
      </c>
      <c r="O7407" s="15">
        <f t="array" ref="O7407">_xlfn.XLOOKUP(M7407,reference_postal_code!$B$2:$B$11,reference_postal_code!$A$2:$A$11)</f>
        <v>20111</v>
      </c>
      <c r="P7407" s="15" t="s">
        <v>77</v>
      </c>
      <c r="Q7407" s="15" t="s">
        <v>146</v>
      </c>
      <c r="R7407" s="15" t="s">
        <v>65</v>
      </c>
      <c r="S7407" s="15" t="s">
        <v>93</v>
      </c>
      <c r="T7407" s="15" t="s">
        <v>147</v>
      </c>
      <c r="U7407" s="28">
        <v>630720.0</v>
      </c>
      <c r="V7407" s="15">
        <v>9.0</v>
      </c>
      <c r="W7407" s="31">
        <v>0.2</v>
      </c>
      <c r="X7407" s="28">
        <v>78840.0</v>
      </c>
    </row>
    <row r="7408" ht="15.75" customHeight="1">
      <c r="A7408" s="15">
        <v>5109.0</v>
      </c>
      <c r="B7408" s="15" t="s">
        <v>8969</v>
      </c>
      <c r="C7408" s="18">
        <v>42850.0</v>
      </c>
      <c r="D7408" s="18">
        <v>42851.0</v>
      </c>
      <c r="E7408" s="18">
        <f t="shared" si="1"/>
        <v>42851</v>
      </c>
      <c r="F7408" s="15" t="s">
        <v>125</v>
      </c>
      <c r="G7408" s="15" t="s">
        <v>5756</v>
      </c>
      <c r="H7408" s="15" t="s">
        <v>5757</v>
      </c>
      <c r="I7408" s="15" t="s">
        <v>76</v>
      </c>
      <c r="J7408" s="15" t="s">
        <v>60</v>
      </c>
      <c r="K7408" s="15" t="s">
        <v>28</v>
      </c>
      <c r="L7408" s="15" t="str">
        <f t="array" ref="L7408">_xlfn.XLOOKUP(M7408,reference_province_to_city!$A$2:$A$11,reference_province_to_city!$B$2:$B$11)</f>
        <v>Medan</v>
      </c>
      <c r="M7408" s="15" t="s">
        <v>11</v>
      </c>
      <c r="N7408" s="15">
        <v>20111.0</v>
      </c>
      <c r="O7408" s="15">
        <f t="array" ref="O7408">_xlfn.XLOOKUP(M7408,reference_postal_code!$B$2:$B$11,reference_postal_code!$A$2:$A$11)</f>
        <v>20111</v>
      </c>
      <c r="P7408" s="15" t="s">
        <v>77</v>
      </c>
      <c r="Q7408" s="15" t="s">
        <v>6775</v>
      </c>
      <c r="R7408" s="15" t="s">
        <v>65</v>
      </c>
      <c r="S7408" s="15" t="s">
        <v>93</v>
      </c>
      <c r="T7408" s="15" t="s">
        <v>6776</v>
      </c>
      <c r="U7408" s="28">
        <v>1018800.0</v>
      </c>
      <c r="V7408" s="15">
        <v>5.0</v>
      </c>
      <c r="W7408" s="31">
        <v>0.2</v>
      </c>
      <c r="X7408" s="28">
        <v>101880.0</v>
      </c>
    </row>
    <row r="7409" ht="15.75" customHeight="1">
      <c r="A7409" s="15">
        <v>2961.0</v>
      </c>
      <c r="B7409" s="15" t="s">
        <v>8970</v>
      </c>
      <c r="C7409" s="18">
        <v>42851.0</v>
      </c>
      <c r="D7409" s="18">
        <v>42856.0</v>
      </c>
      <c r="E7409" s="18">
        <f t="shared" si="1"/>
        <v>42856</v>
      </c>
      <c r="F7409" s="15" t="s">
        <v>55</v>
      </c>
      <c r="G7409" s="15" t="s">
        <v>5786</v>
      </c>
      <c r="H7409" s="15" t="s">
        <v>5787</v>
      </c>
      <c r="I7409" s="15" t="s">
        <v>76</v>
      </c>
      <c r="J7409" s="15" t="s">
        <v>60</v>
      </c>
      <c r="K7409" s="15" t="s">
        <v>524</v>
      </c>
      <c r="L7409" s="15" t="str">
        <f t="array" ref="L7409">_xlfn.XLOOKUP(M7409,reference_province_to_city!$A$2:$A$11,reference_province_to_city!$B$2:$B$11)</f>
        <v>Balikpapan</v>
      </c>
      <c r="M7409" s="15" t="s">
        <v>21</v>
      </c>
      <c r="N7409" s="15">
        <v>76114.0</v>
      </c>
      <c r="O7409" s="15">
        <f t="array" ref="O7409">_xlfn.XLOOKUP(M7409,reference_postal_code!$B$2:$B$11,reference_postal_code!$A$2:$A$11)</f>
        <v>76114</v>
      </c>
      <c r="P7409" s="15" t="s">
        <v>166</v>
      </c>
      <c r="Q7409" s="15" t="s">
        <v>8536</v>
      </c>
      <c r="R7409" s="15" t="s">
        <v>65</v>
      </c>
      <c r="S7409" s="15" t="s">
        <v>66</v>
      </c>
      <c r="T7409" s="15" t="s">
        <v>8537</v>
      </c>
      <c r="U7409" s="28">
        <v>305100.0</v>
      </c>
      <c r="V7409" s="15">
        <v>3.0</v>
      </c>
      <c r="W7409" s="31">
        <v>0.0</v>
      </c>
      <c r="X7409" s="28">
        <v>140346.0</v>
      </c>
    </row>
    <row r="7410" ht="15.75" customHeight="1">
      <c r="A7410" s="15">
        <v>2962.0</v>
      </c>
      <c r="B7410" s="15" t="s">
        <v>8970</v>
      </c>
      <c r="C7410" s="18">
        <v>42851.0</v>
      </c>
      <c r="D7410" s="18">
        <v>42856.0</v>
      </c>
      <c r="E7410" s="18">
        <f t="shared" si="1"/>
        <v>42856</v>
      </c>
      <c r="F7410" s="15" t="s">
        <v>55</v>
      </c>
      <c r="G7410" s="15" t="s">
        <v>5786</v>
      </c>
      <c r="H7410" s="15" t="s">
        <v>5787</v>
      </c>
      <c r="I7410" s="15" t="s">
        <v>76</v>
      </c>
      <c r="J7410" s="15" t="s">
        <v>60</v>
      </c>
      <c r="K7410" s="15" t="s">
        <v>31</v>
      </c>
      <c r="L7410" s="15" t="str">
        <f t="array" ref="L7410">_xlfn.XLOOKUP(M7410,reference_province_to_city!$A$2:$A$11,reference_province_to_city!$B$2:$B$11)</f>
        <v>Balikpapan</v>
      </c>
      <c r="M7410" s="15" t="s">
        <v>21</v>
      </c>
      <c r="N7410" s="15">
        <v>76114.0</v>
      </c>
      <c r="O7410" s="15">
        <f t="array" ref="O7410">_xlfn.XLOOKUP(M7410,reference_postal_code!$B$2:$B$11,reference_postal_code!$A$2:$A$11)</f>
        <v>76114</v>
      </c>
      <c r="P7410" s="15" t="s">
        <v>166</v>
      </c>
      <c r="Q7410" s="15" t="s">
        <v>7723</v>
      </c>
      <c r="R7410" s="15" t="s">
        <v>65</v>
      </c>
      <c r="S7410" s="15" t="s">
        <v>79</v>
      </c>
      <c r="T7410" s="15" t="s">
        <v>7724</v>
      </c>
      <c r="U7410" s="28">
        <v>589200.0</v>
      </c>
      <c r="V7410" s="15">
        <v>8.0</v>
      </c>
      <c r="W7410" s="31">
        <v>0.0</v>
      </c>
      <c r="X7410" s="28">
        <v>288708.0</v>
      </c>
    </row>
    <row r="7411" ht="15.75" customHeight="1">
      <c r="A7411" s="15">
        <v>1359.0</v>
      </c>
      <c r="B7411" s="15" t="s">
        <v>8971</v>
      </c>
      <c r="C7411" s="18">
        <v>42851.0</v>
      </c>
      <c r="D7411" s="18">
        <v>42852.0</v>
      </c>
      <c r="E7411" s="18">
        <f t="shared" si="1"/>
        <v>42852</v>
      </c>
      <c r="F7411" s="15" t="s">
        <v>125</v>
      </c>
      <c r="G7411" s="15" t="s">
        <v>7684</v>
      </c>
      <c r="H7411" s="15" t="s">
        <v>7685</v>
      </c>
      <c r="I7411" s="15" t="s">
        <v>59</v>
      </c>
      <c r="J7411" s="15" t="s">
        <v>60</v>
      </c>
      <c r="L7411" s="15" t="str">
        <f t="array" ref="L7411">_xlfn.XLOOKUP(M7411,reference_province_to_city!$A$2:$A$11,reference_province_to_city!$B$2:$B$11)</f>
        <v>Yogyakarta</v>
      </c>
      <c r="M7411" s="15" t="s">
        <v>18</v>
      </c>
      <c r="N7411" s="15">
        <v>55111.0</v>
      </c>
      <c r="O7411" s="15">
        <f t="array" ref="O7411">_xlfn.XLOOKUP(M7411,reference_postal_code!$B$2:$B$11,reference_postal_code!$A$2:$A$11)</f>
        <v>55111</v>
      </c>
      <c r="P7411" s="15" t="s">
        <v>77</v>
      </c>
      <c r="Q7411" s="15" t="s">
        <v>161</v>
      </c>
      <c r="R7411" s="15" t="s">
        <v>106</v>
      </c>
      <c r="S7411" s="15" t="s">
        <v>139</v>
      </c>
      <c r="T7411" s="15" t="s">
        <v>162</v>
      </c>
      <c r="U7411" s="28">
        <v>29820.0</v>
      </c>
      <c r="V7411" s="15">
        <v>1.0</v>
      </c>
      <c r="W7411" s="31">
        <v>0.6</v>
      </c>
      <c r="X7411" s="28">
        <v>-21620.0</v>
      </c>
    </row>
    <row r="7412" ht="15.75" customHeight="1">
      <c r="A7412" s="15">
        <v>1359.0</v>
      </c>
      <c r="B7412" s="15" t="s">
        <v>8971</v>
      </c>
      <c r="C7412" s="18">
        <v>42851.0</v>
      </c>
      <c r="D7412" s="18">
        <v>42852.0</v>
      </c>
      <c r="E7412" s="18">
        <f t="shared" si="1"/>
        <v>42852</v>
      </c>
      <c r="F7412" s="15" t="s">
        <v>125</v>
      </c>
      <c r="G7412" s="15" t="s">
        <v>7684</v>
      </c>
      <c r="H7412" s="15" t="s">
        <v>7685</v>
      </c>
      <c r="I7412" s="15" t="s">
        <v>59</v>
      </c>
      <c r="J7412" s="15" t="s">
        <v>60</v>
      </c>
      <c r="K7412" s="15" t="s">
        <v>19</v>
      </c>
      <c r="L7412" s="15" t="str">
        <f t="array" ref="L7412">_xlfn.XLOOKUP(M7412,reference_province_to_city!$A$2:$A$11,reference_province_to_city!$B$2:$B$11)</f>
        <v>Yogyakarta</v>
      </c>
      <c r="M7412" s="15" t="s">
        <v>18</v>
      </c>
      <c r="N7412" s="15">
        <v>55111.0</v>
      </c>
      <c r="O7412" s="15">
        <f t="array" ref="O7412">_xlfn.XLOOKUP(M7412,reference_postal_code!$B$2:$B$11,reference_postal_code!$A$2:$A$11)</f>
        <v>55111</v>
      </c>
      <c r="P7412" s="15" t="s">
        <v>77</v>
      </c>
      <c r="Q7412" s="15" t="s">
        <v>161</v>
      </c>
      <c r="R7412" s="15" t="s">
        <v>106</v>
      </c>
      <c r="S7412" s="15" t="s">
        <v>139</v>
      </c>
      <c r="T7412" s="15" t="s">
        <v>162</v>
      </c>
      <c r="U7412" s="28">
        <v>29820.0</v>
      </c>
      <c r="V7412" s="15">
        <v>1.0</v>
      </c>
      <c r="W7412" s="31">
        <v>0.6</v>
      </c>
      <c r="X7412" s="28">
        <v>-21620.0</v>
      </c>
    </row>
    <row r="7413" ht="15.75" customHeight="1">
      <c r="A7413" s="15">
        <v>4638.0</v>
      </c>
      <c r="B7413" s="15" t="s">
        <v>8972</v>
      </c>
      <c r="C7413" s="18">
        <v>42852.0</v>
      </c>
      <c r="D7413" s="18"/>
      <c r="E7413" s="18">
        <f t="shared" si="1"/>
        <v>42855</v>
      </c>
      <c r="F7413" s="15" t="s">
        <v>125</v>
      </c>
      <c r="G7413" s="15" t="s">
        <v>2738</v>
      </c>
      <c r="H7413" s="15" t="s">
        <v>2739</v>
      </c>
      <c r="I7413" s="15" t="s">
        <v>59</v>
      </c>
      <c r="J7413" s="15" t="s">
        <v>60</v>
      </c>
      <c r="K7413" s="15" t="s">
        <v>19</v>
      </c>
      <c r="L7413" s="15" t="str">
        <f t="array" ref="L7413">_xlfn.XLOOKUP(M7413,reference_province_to_city!$A$2:$A$11,reference_province_to_city!$B$2:$B$11)</f>
        <v>Yogyakarta</v>
      </c>
      <c r="M7413" s="15" t="s">
        <v>18</v>
      </c>
      <c r="N7413" s="15">
        <v>55111.0</v>
      </c>
      <c r="O7413" s="15">
        <f t="array" ref="O7413">_xlfn.XLOOKUP(M7413,reference_postal_code!$B$2:$B$11,reference_postal_code!$A$2:$A$11)</f>
        <v>55111</v>
      </c>
      <c r="P7413" s="15" t="s">
        <v>77</v>
      </c>
      <c r="Q7413" s="15" t="s">
        <v>610</v>
      </c>
      <c r="R7413" s="15" t="s">
        <v>65</v>
      </c>
      <c r="S7413" s="15" t="s">
        <v>93</v>
      </c>
      <c r="T7413" s="15" t="s">
        <v>611</v>
      </c>
      <c r="U7413" s="28">
        <v>185850.0</v>
      </c>
      <c r="V7413" s="15">
        <v>3.0</v>
      </c>
      <c r="W7413" s="31">
        <v>0.0</v>
      </c>
      <c r="X7413" s="28">
        <v>85491.0</v>
      </c>
    </row>
    <row r="7414" ht="15.75" customHeight="1">
      <c r="A7414" s="15">
        <v>8638.0</v>
      </c>
      <c r="B7414" s="15" t="s">
        <v>8973</v>
      </c>
      <c r="C7414" s="18">
        <v>42852.0</v>
      </c>
      <c r="D7414" s="18">
        <v>42857.0</v>
      </c>
      <c r="E7414" s="18">
        <f t="shared" si="1"/>
        <v>42857</v>
      </c>
      <c r="F7414" s="15" t="s">
        <v>55</v>
      </c>
      <c r="G7414" s="15" t="s">
        <v>6151</v>
      </c>
      <c r="H7414" s="15" t="s">
        <v>6152</v>
      </c>
      <c r="I7414" s="15" t="s">
        <v>59</v>
      </c>
      <c r="J7414" s="15" t="s">
        <v>60</v>
      </c>
      <c r="K7414" s="15" t="s">
        <v>14</v>
      </c>
      <c r="L7414" s="15" t="str">
        <f t="array" ref="L7414">_xlfn.XLOOKUP(M7414,reference_province_to_city!$A$2:$A$11,reference_province_to_city!$B$2:$B$11)</f>
        <v>Bandung</v>
      </c>
      <c r="M7414" s="15" t="s">
        <v>12</v>
      </c>
      <c r="N7414" s="15">
        <v>40111.0</v>
      </c>
      <c r="O7414" s="15">
        <f t="array" ref="O7414">_xlfn.XLOOKUP(M7414,reference_postal_code!$B$2:$B$11,reference_postal_code!$A$2:$A$11)</f>
        <v>40111</v>
      </c>
      <c r="P7414" s="15" t="s">
        <v>117</v>
      </c>
      <c r="Q7414" s="15" t="s">
        <v>3897</v>
      </c>
      <c r="R7414" s="15" t="s">
        <v>106</v>
      </c>
      <c r="S7414" s="15" t="s">
        <v>139</v>
      </c>
      <c r="T7414" s="15" t="s">
        <v>3898</v>
      </c>
      <c r="U7414" s="28">
        <v>2093700.0</v>
      </c>
      <c r="V7414" s="15">
        <v>7.0</v>
      </c>
      <c r="W7414" s="31">
        <v>0.0</v>
      </c>
      <c r="X7414" s="28">
        <v>586236.0</v>
      </c>
    </row>
    <row r="7415" ht="15.75" customHeight="1">
      <c r="A7415" s="15">
        <v>3098.0</v>
      </c>
      <c r="B7415" s="15" t="s">
        <v>8974</v>
      </c>
      <c r="C7415" s="18">
        <v>42852.0</v>
      </c>
      <c r="D7415" s="18">
        <v>42856.0</v>
      </c>
      <c r="E7415" s="18">
        <f t="shared" si="1"/>
        <v>42856</v>
      </c>
      <c r="F7415" s="15" t="s">
        <v>55</v>
      </c>
      <c r="G7415" s="15" t="s">
        <v>7312</v>
      </c>
      <c r="H7415" s="15" t="s">
        <v>7313</v>
      </c>
      <c r="I7415" s="15" t="s">
        <v>128</v>
      </c>
      <c r="J7415" s="15" t="s">
        <v>60</v>
      </c>
      <c r="K7415" s="15" t="s">
        <v>14</v>
      </c>
      <c r="L7415" s="15" t="str">
        <f t="array" ref="L7415">_xlfn.XLOOKUP(M7415,reference_province_to_city!$A$2:$A$11,reference_province_to_city!$B$2:$B$11)</f>
        <v>Bandung</v>
      </c>
      <c r="M7415" s="15" t="s">
        <v>12</v>
      </c>
      <c r="N7415" s="15">
        <v>40111.0</v>
      </c>
      <c r="O7415" s="15">
        <f t="array" ref="O7415">_xlfn.XLOOKUP(M7415,reference_postal_code!$B$2:$B$11,reference_postal_code!$A$2:$A$11)</f>
        <v>40111</v>
      </c>
      <c r="P7415" s="15" t="s">
        <v>117</v>
      </c>
      <c r="Q7415" s="15" t="s">
        <v>4234</v>
      </c>
      <c r="R7415" s="15" t="s">
        <v>65</v>
      </c>
      <c r="S7415" s="15" t="s">
        <v>79</v>
      </c>
      <c r="T7415" s="15" t="s">
        <v>4235</v>
      </c>
      <c r="U7415" s="28">
        <v>496800.0</v>
      </c>
      <c r="V7415" s="15">
        <v>4.0</v>
      </c>
      <c r="W7415" s="31">
        <v>0.2</v>
      </c>
      <c r="X7415" s="28">
        <v>173880.0</v>
      </c>
    </row>
    <row r="7416" ht="15.75" customHeight="1">
      <c r="A7416" s="15">
        <v>4639.0</v>
      </c>
      <c r="B7416" s="15" t="s">
        <v>8972</v>
      </c>
      <c r="C7416" s="18">
        <v>42852.0</v>
      </c>
      <c r="D7416" s="18">
        <v>42854.0</v>
      </c>
      <c r="E7416" s="18">
        <f t="shared" si="1"/>
        <v>42854</v>
      </c>
      <c r="F7416" s="15" t="s">
        <v>125</v>
      </c>
      <c r="G7416" s="15" t="s">
        <v>2738</v>
      </c>
      <c r="H7416" s="15" t="s">
        <v>2739</v>
      </c>
      <c r="I7416" s="15" t="s">
        <v>59</v>
      </c>
      <c r="J7416" s="15" t="s">
        <v>60</v>
      </c>
      <c r="K7416" s="15" t="s">
        <v>19</v>
      </c>
      <c r="L7416" s="15" t="str">
        <f t="array" ref="L7416">_xlfn.XLOOKUP(M7416,reference_province_to_city!$A$2:$A$11,reference_province_to_city!$B$2:$B$11)</f>
        <v>Yogyakarta</v>
      </c>
      <c r="M7416" s="15" t="s">
        <v>18</v>
      </c>
      <c r="N7416" s="15">
        <v>55111.0</v>
      </c>
      <c r="O7416" s="15">
        <f t="array" ref="O7416">_xlfn.XLOOKUP(M7416,reference_postal_code!$B$2:$B$11,reference_postal_code!$A$2:$A$11)</f>
        <v>55111</v>
      </c>
      <c r="P7416" s="15" t="s">
        <v>77</v>
      </c>
      <c r="Q7416" s="15" t="s">
        <v>1093</v>
      </c>
      <c r="R7416" s="15" t="s">
        <v>65</v>
      </c>
      <c r="S7416" s="15" t="s">
        <v>93</v>
      </c>
      <c r="T7416" s="15" t="s">
        <v>1094</v>
      </c>
      <c r="U7416" s="28">
        <v>709500.0</v>
      </c>
      <c r="V7416" s="15">
        <v>2.0</v>
      </c>
      <c r="W7416" s="31">
        <v>0.0</v>
      </c>
      <c r="X7416" s="28">
        <v>184470.0</v>
      </c>
    </row>
    <row r="7417" ht="15.75" customHeight="1">
      <c r="A7417" s="15">
        <v>4637.0</v>
      </c>
      <c r="B7417" s="15" t="s">
        <v>8972</v>
      </c>
      <c r="C7417" s="18">
        <v>42852.0</v>
      </c>
      <c r="D7417" s="18">
        <v>42854.0</v>
      </c>
      <c r="E7417" s="18">
        <f t="shared" si="1"/>
        <v>42854</v>
      </c>
      <c r="F7417" s="15" t="s">
        <v>125</v>
      </c>
      <c r="G7417" s="15" t="s">
        <v>2738</v>
      </c>
      <c r="H7417" s="15" t="s">
        <v>2739</v>
      </c>
      <c r="I7417" s="15" t="s">
        <v>59</v>
      </c>
      <c r="J7417" s="15" t="s">
        <v>60</v>
      </c>
      <c r="K7417" s="15" t="s">
        <v>19</v>
      </c>
      <c r="L7417" s="15" t="str">
        <f t="array" ref="L7417">_xlfn.XLOOKUP(M7417,reference_province_to_city!$A$2:$A$11,reference_province_to_city!$B$2:$B$11)</f>
        <v>Yogyakarta</v>
      </c>
      <c r="M7417" s="15" t="s">
        <v>18</v>
      </c>
      <c r="N7417" s="15">
        <v>55111.0</v>
      </c>
      <c r="O7417" s="15">
        <f t="array" ref="O7417">_xlfn.XLOOKUP(M7417,reference_postal_code!$B$2:$B$11,reference_postal_code!$A$2:$A$11)</f>
        <v>55111</v>
      </c>
      <c r="P7417" s="15" t="s">
        <v>77</v>
      </c>
      <c r="Q7417" s="15" t="s">
        <v>4654</v>
      </c>
      <c r="R7417" s="15" t="s">
        <v>65</v>
      </c>
      <c r="S7417" s="15" t="s">
        <v>93</v>
      </c>
      <c r="T7417" s="15" t="s">
        <v>4655</v>
      </c>
      <c r="U7417" s="28">
        <v>1858800.0</v>
      </c>
      <c r="V7417" s="15">
        <v>4.0</v>
      </c>
      <c r="W7417" s="31">
        <v>0.0</v>
      </c>
      <c r="X7417" s="28">
        <v>501876.0</v>
      </c>
    </row>
    <row r="7418" ht="15.75" customHeight="1">
      <c r="A7418" s="15">
        <v>3099.0</v>
      </c>
      <c r="B7418" s="15" t="s">
        <v>8974</v>
      </c>
      <c r="C7418" s="18">
        <v>42852.0</v>
      </c>
      <c r="D7418" s="18">
        <v>42856.0</v>
      </c>
      <c r="E7418" s="18">
        <f t="shared" si="1"/>
        <v>42856</v>
      </c>
      <c r="F7418" s="15" t="s">
        <v>55</v>
      </c>
      <c r="G7418" s="15" t="s">
        <v>7312</v>
      </c>
      <c r="H7418" s="15" t="s">
        <v>7313</v>
      </c>
      <c r="I7418" s="15" t="s">
        <v>128</v>
      </c>
      <c r="J7418" s="15" t="s">
        <v>60</v>
      </c>
      <c r="K7418" s="15" t="s">
        <v>14</v>
      </c>
      <c r="L7418" s="15" t="str">
        <f t="array" ref="L7418">_xlfn.XLOOKUP(M7418,reference_province_to_city!$A$2:$A$11,reference_province_to_city!$B$2:$B$11)</f>
        <v>Bandung</v>
      </c>
      <c r="M7418" s="15" t="s">
        <v>12</v>
      </c>
      <c r="N7418" s="15">
        <v>40111.0</v>
      </c>
      <c r="O7418" s="15">
        <f t="array" ref="O7418">_xlfn.XLOOKUP(M7418,reference_postal_code!$B$2:$B$11,reference_postal_code!$A$2:$A$11)</f>
        <v>40111</v>
      </c>
      <c r="P7418" s="15" t="s">
        <v>117</v>
      </c>
      <c r="Q7418" s="15" t="s">
        <v>6461</v>
      </c>
      <c r="R7418" s="15" t="s">
        <v>106</v>
      </c>
      <c r="S7418" s="15" t="s">
        <v>183</v>
      </c>
      <c r="T7418" s="15" t="s">
        <v>6462</v>
      </c>
      <c r="U7418" s="28">
        <v>3303984.0</v>
      </c>
      <c r="V7418" s="15">
        <v>4.0</v>
      </c>
      <c r="W7418" s="31">
        <v>0.32</v>
      </c>
      <c r="X7418" s="28">
        <v>-631644.0</v>
      </c>
    </row>
    <row r="7419" ht="15.75" customHeight="1">
      <c r="A7419" s="15">
        <v>8087.0</v>
      </c>
      <c r="B7419" s="15" t="s">
        <v>8975</v>
      </c>
      <c r="C7419" s="18">
        <v>42853.0</v>
      </c>
      <c r="D7419" s="18">
        <v>42857.0</v>
      </c>
      <c r="E7419" s="18">
        <f t="shared" si="1"/>
        <v>42857</v>
      </c>
      <c r="F7419" s="15" t="s">
        <v>55</v>
      </c>
      <c r="G7419" s="15" t="s">
        <v>2294</v>
      </c>
      <c r="H7419" s="15" t="s">
        <v>2295</v>
      </c>
      <c r="I7419" s="15" t="s">
        <v>59</v>
      </c>
      <c r="J7419" s="15" t="s">
        <v>60</v>
      </c>
      <c r="K7419" s="15" t="s">
        <v>14</v>
      </c>
      <c r="L7419" s="15" t="str">
        <f t="array" ref="L7419">_xlfn.XLOOKUP(M7419,reference_province_to_city!$A$2:$A$11,reference_province_to_city!$B$2:$B$11)</f>
        <v>Bandung</v>
      </c>
      <c r="M7419" s="15" t="s">
        <v>12</v>
      </c>
      <c r="N7419" s="15">
        <v>40111.0</v>
      </c>
      <c r="O7419" s="15">
        <f t="array" ref="O7419">_xlfn.XLOOKUP(M7419,reference_postal_code!$B$2:$B$11,reference_postal_code!$A$2:$A$11)</f>
        <v>40111</v>
      </c>
      <c r="P7419" s="15" t="s">
        <v>117</v>
      </c>
      <c r="Q7419" s="15" t="s">
        <v>8470</v>
      </c>
      <c r="R7419" s="15" t="s">
        <v>65</v>
      </c>
      <c r="S7419" s="15" t="s">
        <v>222</v>
      </c>
      <c r="T7419" s="15" t="s">
        <v>8471</v>
      </c>
      <c r="U7419" s="28">
        <v>421200.0</v>
      </c>
      <c r="V7419" s="15">
        <v>3.0</v>
      </c>
      <c r="W7419" s="31">
        <v>0.2</v>
      </c>
      <c r="X7419" s="28">
        <v>78975.0</v>
      </c>
    </row>
    <row r="7420" ht="15.75" customHeight="1">
      <c r="A7420" s="15">
        <v>5456.0</v>
      </c>
      <c r="B7420" s="15" t="s">
        <v>8976</v>
      </c>
      <c r="C7420" s="18">
        <v>42853.0</v>
      </c>
      <c r="D7420" s="18">
        <v>42857.0</v>
      </c>
      <c r="E7420" s="18">
        <f t="shared" si="1"/>
        <v>42857</v>
      </c>
      <c r="F7420" s="15" t="s">
        <v>55</v>
      </c>
      <c r="G7420" s="15" t="s">
        <v>786</v>
      </c>
      <c r="H7420" s="15" t="s">
        <v>787</v>
      </c>
      <c r="I7420" s="15" t="s">
        <v>128</v>
      </c>
      <c r="J7420" s="15" t="s">
        <v>60</v>
      </c>
      <c r="K7420" s="15" t="s">
        <v>33</v>
      </c>
      <c r="L7420" s="15" t="str">
        <f t="array" ref="L7420">_xlfn.XLOOKUP(M7420,reference_province_to_city!$A$2:$A$11,reference_province_to_city!$B$2:$B$11)</f>
        <v>Makassar</v>
      </c>
      <c r="M7420" s="15" t="s">
        <v>25</v>
      </c>
      <c r="N7420" s="15">
        <v>90111.0</v>
      </c>
      <c r="O7420" s="15">
        <f t="array" ref="O7420">_xlfn.XLOOKUP(M7420,reference_postal_code!$B$2:$B$11,reference_postal_code!$A$2:$A$11)</f>
        <v>90111</v>
      </c>
      <c r="P7420" s="15" t="s">
        <v>63</v>
      </c>
      <c r="Q7420" s="15" t="s">
        <v>2011</v>
      </c>
      <c r="R7420" s="15" t="s">
        <v>65</v>
      </c>
      <c r="S7420" s="15" t="s">
        <v>93</v>
      </c>
      <c r="T7420" s="15" t="s">
        <v>2012</v>
      </c>
      <c r="U7420" s="28">
        <v>102720.0</v>
      </c>
      <c r="V7420" s="15">
        <v>2.0</v>
      </c>
      <c r="W7420" s="31">
        <v>0.2</v>
      </c>
      <c r="X7420" s="28">
        <v>11556.0</v>
      </c>
    </row>
    <row r="7421" ht="15.75" customHeight="1">
      <c r="A7421" s="15">
        <v>5455.0</v>
      </c>
      <c r="B7421" s="15" t="s">
        <v>8976</v>
      </c>
      <c r="C7421" s="18">
        <v>42853.0</v>
      </c>
      <c r="D7421" s="18">
        <v>42857.0</v>
      </c>
      <c r="E7421" s="18">
        <f t="shared" si="1"/>
        <v>42857</v>
      </c>
      <c r="F7421" s="15" t="s">
        <v>55</v>
      </c>
      <c r="G7421" s="15" t="s">
        <v>786</v>
      </c>
      <c r="H7421" s="15" t="s">
        <v>787</v>
      </c>
      <c r="I7421" s="15" t="s">
        <v>128</v>
      </c>
      <c r="J7421" s="15" t="s">
        <v>60</v>
      </c>
      <c r="K7421" s="15" t="s">
        <v>33</v>
      </c>
      <c r="L7421" s="15" t="str">
        <f t="array" ref="L7421">_xlfn.XLOOKUP(M7421,reference_province_to_city!$A$2:$A$11,reference_province_to_city!$B$2:$B$11)</f>
        <v>Makassar</v>
      </c>
      <c r="M7421" s="15" t="s">
        <v>25</v>
      </c>
      <c r="N7421" s="15">
        <v>90111.0</v>
      </c>
      <c r="O7421" s="15">
        <f t="array" ref="O7421">_xlfn.XLOOKUP(M7421,reference_postal_code!$B$2:$B$11,reference_postal_code!$A$2:$A$11)</f>
        <v>90111</v>
      </c>
      <c r="P7421" s="15" t="s">
        <v>63</v>
      </c>
      <c r="Q7421" s="15" t="s">
        <v>5904</v>
      </c>
      <c r="R7421" s="15" t="s">
        <v>65</v>
      </c>
      <c r="S7421" s="15" t="s">
        <v>87</v>
      </c>
      <c r="T7421" s="15" t="s">
        <v>5905</v>
      </c>
      <c r="U7421" s="28">
        <v>125760.0</v>
      </c>
      <c r="V7421" s="15">
        <v>1.0</v>
      </c>
      <c r="W7421" s="31">
        <v>0.2</v>
      </c>
      <c r="X7421" s="28">
        <v>11004.0</v>
      </c>
    </row>
    <row r="7422" ht="15.75" customHeight="1">
      <c r="A7422" s="15">
        <v>8365.0</v>
      </c>
      <c r="B7422" s="15" t="s">
        <v>8977</v>
      </c>
      <c r="C7422" s="18">
        <v>42853.0</v>
      </c>
      <c r="D7422" s="18">
        <v>42857.0</v>
      </c>
      <c r="E7422" s="18">
        <f t="shared" si="1"/>
        <v>42857</v>
      </c>
      <c r="F7422" s="15" t="s">
        <v>55</v>
      </c>
      <c r="G7422" s="15" t="s">
        <v>1667</v>
      </c>
      <c r="H7422" s="15" t="s">
        <v>1668</v>
      </c>
      <c r="I7422" s="15" t="s">
        <v>59</v>
      </c>
      <c r="J7422" s="15" t="s">
        <v>60</v>
      </c>
      <c r="K7422" s="15" t="s">
        <v>31</v>
      </c>
      <c r="L7422" s="15" t="str">
        <f t="array" ref="L7422">_xlfn.XLOOKUP(M7422,reference_province_to_city!$A$2:$A$11,reference_province_to_city!$B$2:$B$11)</f>
        <v>Balikpapan</v>
      </c>
      <c r="M7422" s="15" t="s">
        <v>21</v>
      </c>
      <c r="N7422" s="15">
        <v>76114.0</v>
      </c>
      <c r="O7422" s="15">
        <f t="array" ref="O7422">_xlfn.XLOOKUP(M7422,reference_postal_code!$B$2:$B$11,reference_postal_code!$A$2:$A$11)</f>
        <v>76114</v>
      </c>
      <c r="P7422" s="15" t="s">
        <v>166</v>
      </c>
      <c r="Q7422" s="15" t="s">
        <v>5814</v>
      </c>
      <c r="R7422" s="15" t="s">
        <v>110</v>
      </c>
      <c r="S7422" s="15" t="s">
        <v>111</v>
      </c>
      <c r="T7422" s="15" t="s">
        <v>5815</v>
      </c>
      <c r="U7422" s="28">
        <v>1.127976E7</v>
      </c>
      <c r="V7422" s="15">
        <v>2.0</v>
      </c>
      <c r="W7422" s="31">
        <v>0.2</v>
      </c>
      <c r="X7422" s="28">
        <v>1268973.0</v>
      </c>
    </row>
    <row r="7423" ht="15.75" customHeight="1">
      <c r="A7423" s="15">
        <v>7157.0</v>
      </c>
      <c r="B7423" s="15" t="s">
        <v>8978</v>
      </c>
      <c r="C7423" s="18">
        <v>42854.0</v>
      </c>
      <c r="D7423" s="18">
        <v>42859.0</v>
      </c>
      <c r="E7423" s="18">
        <f t="shared" si="1"/>
        <v>42859</v>
      </c>
      <c r="F7423" s="15" t="s">
        <v>55</v>
      </c>
      <c r="G7423" s="15" t="s">
        <v>629</v>
      </c>
      <c r="H7423" s="15" t="s">
        <v>630</v>
      </c>
      <c r="I7423" s="15" t="s">
        <v>59</v>
      </c>
      <c r="J7423" s="15" t="s">
        <v>60</v>
      </c>
      <c r="K7423" s="15" t="s">
        <v>29</v>
      </c>
      <c r="L7423" s="15" t="str">
        <f t="array" ref="L7423">_xlfn.XLOOKUP(M7423,reference_province_to_city!$A$2:$A$11,reference_province_to_city!$B$2:$B$11)</f>
        <v>Palembang</v>
      </c>
      <c r="M7423" s="15" t="s">
        <v>13</v>
      </c>
      <c r="N7423" s="15">
        <v>30111.0</v>
      </c>
      <c r="O7423" s="15">
        <f t="array" ref="O7423">_xlfn.XLOOKUP(M7423,reference_postal_code!$B$2:$B$11,reference_postal_code!$A$2:$A$11)</f>
        <v>30111</v>
      </c>
      <c r="P7423" s="15" t="s">
        <v>77</v>
      </c>
      <c r="Q7423" s="15" t="s">
        <v>8894</v>
      </c>
      <c r="R7423" s="15" t="s">
        <v>65</v>
      </c>
      <c r="S7423" s="15" t="s">
        <v>79</v>
      </c>
      <c r="T7423" s="15" t="s">
        <v>8895</v>
      </c>
      <c r="U7423" s="28">
        <v>73650.0</v>
      </c>
      <c r="V7423" s="15">
        <v>1.0</v>
      </c>
      <c r="W7423" s="31">
        <v>0.0</v>
      </c>
      <c r="X7423" s="28">
        <v>36088.0</v>
      </c>
    </row>
    <row r="7424" ht="15.75" customHeight="1">
      <c r="A7424" s="15">
        <v>1728.0</v>
      </c>
      <c r="B7424" s="15" t="s">
        <v>8979</v>
      </c>
      <c r="C7424" s="18">
        <v>42854.0</v>
      </c>
      <c r="D7424" s="18">
        <v>42859.0</v>
      </c>
      <c r="E7424" s="18">
        <f t="shared" si="1"/>
        <v>42859</v>
      </c>
      <c r="F7424" s="15" t="s">
        <v>114</v>
      </c>
      <c r="G7424" s="15" t="s">
        <v>639</v>
      </c>
      <c r="H7424" s="15" t="s">
        <v>640</v>
      </c>
      <c r="I7424" s="15" t="s">
        <v>128</v>
      </c>
      <c r="J7424" s="15" t="s">
        <v>60</v>
      </c>
      <c r="K7424" s="15" t="s">
        <v>33</v>
      </c>
      <c r="L7424" s="15" t="str">
        <f t="array" ref="L7424">_xlfn.XLOOKUP(M7424,reference_province_to_city!$A$2:$A$11,reference_province_to_city!$B$2:$B$11)</f>
        <v>Makassar</v>
      </c>
      <c r="M7424" s="15" t="s">
        <v>25</v>
      </c>
      <c r="N7424" s="15">
        <v>90111.0</v>
      </c>
      <c r="O7424" s="15">
        <f t="array" ref="O7424">_xlfn.XLOOKUP(M7424,reference_postal_code!$B$2:$B$11,reference_postal_code!$A$2:$A$11)</f>
        <v>90111</v>
      </c>
      <c r="P7424" s="15" t="s">
        <v>63</v>
      </c>
      <c r="Q7424" s="15" t="s">
        <v>2555</v>
      </c>
      <c r="R7424" s="15" t="s">
        <v>106</v>
      </c>
      <c r="S7424" s="15" t="s">
        <v>218</v>
      </c>
      <c r="T7424" s="15" t="s">
        <v>2556</v>
      </c>
      <c r="U7424" s="28">
        <v>1.572525E7</v>
      </c>
      <c r="V7424" s="15">
        <v>5.0</v>
      </c>
      <c r="W7424" s="31">
        <v>0.4</v>
      </c>
      <c r="X7424" s="28">
        <v>-1048350.0</v>
      </c>
    </row>
    <row r="7425" ht="15.75" customHeight="1">
      <c r="A7425" s="15">
        <v>4551.0</v>
      </c>
      <c r="B7425" s="15" t="s">
        <v>8980</v>
      </c>
      <c r="C7425" s="18">
        <v>42855.0</v>
      </c>
      <c r="D7425" s="18">
        <v>42857.0</v>
      </c>
      <c r="E7425" s="18">
        <f t="shared" si="1"/>
        <v>42857</v>
      </c>
      <c r="F7425" s="15" t="s">
        <v>125</v>
      </c>
      <c r="G7425" s="15" t="s">
        <v>5946</v>
      </c>
      <c r="H7425" s="15" t="s">
        <v>5947</v>
      </c>
      <c r="I7425" s="15" t="s">
        <v>59</v>
      </c>
      <c r="J7425" s="15" t="s">
        <v>60</v>
      </c>
      <c r="K7425" s="15" t="s">
        <v>22</v>
      </c>
      <c r="L7425" s="15" t="str">
        <f t="array" ref="L7425">_xlfn.XLOOKUP(M7425,reference_province_to_city!$A$2:$A$11,reference_province_to_city!$B$2:$B$11)</f>
        <v>Surabaya</v>
      </c>
      <c r="M7425" s="15" t="s">
        <v>20</v>
      </c>
      <c r="N7425" s="15">
        <v>60231.0</v>
      </c>
      <c r="O7425" s="15">
        <f t="array" ref="O7425">_xlfn.XLOOKUP(M7425,reference_postal_code!$B$2:$B$11,reference_postal_code!$A$2:$A$11)</f>
        <v>60231</v>
      </c>
      <c r="P7425" s="15" t="s">
        <v>166</v>
      </c>
      <c r="Q7425" s="15" t="s">
        <v>8981</v>
      </c>
      <c r="R7425" s="15" t="s">
        <v>65</v>
      </c>
      <c r="S7425" s="15" t="s">
        <v>79</v>
      </c>
      <c r="T7425" s="15" t="s">
        <v>8982</v>
      </c>
      <c r="U7425" s="28">
        <v>86400.0</v>
      </c>
      <c r="V7425" s="15">
        <v>2.0</v>
      </c>
      <c r="W7425" s="31">
        <v>0.0</v>
      </c>
      <c r="X7425" s="28">
        <v>42336.0</v>
      </c>
    </row>
    <row r="7426" ht="15.75" customHeight="1">
      <c r="A7426" s="15">
        <v>3410.0</v>
      </c>
      <c r="B7426" s="15" t="s">
        <v>8983</v>
      </c>
      <c r="C7426" s="18">
        <v>42855.0</v>
      </c>
      <c r="D7426" s="18">
        <v>42861.0</v>
      </c>
      <c r="E7426" s="18">
        <f t="shared" si="1"/>
        <v>42861</v>
      </c>
      <c r="F7426" s="15" t="s">
        <v>55</v>
      </c>
      <c r="G7426" s="15" t="s">
        <v>3628</v>
      </c>
      <c r="H7426" s="15" t="s">
        <v>3629</v>
      </c>
      <c r="I7426" s="15" t="s">
        <v>59</v>
      </c>
      <c r="J7426" s="15" t="s">
        <v>60</v>
      </c>
      <c r="K7426" s="15" t="s">
        <v>28</v>
      </c>
      <c r="L7426" s="15" t="str">
        <f t="array" ref="L7426">_xlfn.XLOOKUP(M7426,reference_province_to_city!$A$2:$A$11,reference_province_to_city!$B$2:$B$11)</f>
        <v>Medan</v>
      </c>
      <c r="M7426" s="15" t="s">
        <v>11</v>
      </c>
      <c r="N7426" s="15">
        <v>20111.0</v>
      </c>
      <c r="O7426" s="15">
        <f t="array" ref="O7426">_xlfn.XLOOKUP(M7426,reference_postal_code!$B$2:$B$11,reference_postal_code!$A$2:$A$11)</f>
        <v>20111</v>
      </c>
      <c r="P7426" s="15" t="s">
        <v>77</v>
      </c>
      <c r="Q7426" s="15" t="s">
        <v>5487</v>
      </c>
      <c r="R7426" s="15" t="s">
        <v>65</v>
      </c>
      <c r="S7426" s="15" t="s">
        <v>66</v>
      </c>
      <c r="T7426" s="15" t="s">
        <v>5488</v>
      </c>
      <c r="U7426" s="28">
        <v>155520.0</v>
      </c>
      <c r="V7426" s="15">
        <v>2.0</v>
      </c>
      <c r="W7426" s="31">
        <v>0.2</v>
      </c>
      <c r="X7426" s="28">
        <v>54432.0</v>
      </c>
    </row>
    <row r="7427" ht="15.75" customHeight="1">
      <c r="A7427" s="15">
        <v>5315.0</v>
      </c>
      <c r="B7427" s="15" t="s">
        <v>8984</v>
      </c>
      <c r="C7427" s="18">
        <v>42855.0</v>
      </c>
      <c r="D7427" s="18">
        <v>42860.0</v>
      </c>
      <c r="E7427" s="18">
        <f t="shared" si="1"/>
        <v>42860</v>
      </c>
      <c r="F7427" s="15" t="s">
        <v>55</v>
      </c>
      <c r="G7427" s="15" t="s">
        <v>2690</v>
      </c>
      <c r="H7427" s="15" t="s">
        <v>2691</v>
      </c>
      <c r="I7427" s="15" t="s">
        <v>128</v>
      </c>
      <c r="J7427" s="15" t="s">
        <v>60</v>
      </c>
      <c r="K7427" s="15" t="s">
        <v>26</v>
      </c>
      <c r="L7427" s="15" t="str">
        <f t="array" ref="L7427">_xlfn.XLOOKUP(M7427,reference_province_to_city!$A$2:$A$11,reference_province_to_city!$B$2:$B$11)</f>
        <v>Denpasar</v>
      </c>
      <c r="M7427" s="15" t="s">
        <v>24</v>
      </c>
      <c r="N7427" s="15">
        <v>80231.0</v>
      </c>
      <c r="O7427" s="15">
        <f t="array" ref="O7427">_xlfn.XLOOKUP(M7427,reference_postal_code!$B$2:$B$11,reference_postal_code!$A$2:$A$11)</f>
        <v>80231</v>
      </c>
      <c r="P7427" s="15" t="s">
        <v>63</v>
      </c>
      <c r="Q7427" s="15" t="s">
        <v>3512</v>
      </c>
      <c r="R7427" s="15" t="s">
        <v>65</v>
      </c>
      <c r="S7427" s="15" t="s">
        <v>173</v>
      </c>
      <c r="T7427" s="15" t="s">
        <v>3513</v>
      </c>
      <c r="U7427" s="28">
        <v>458400.0</v>
      </c>
      <c r="V7427" s="15">
        <v>4.0</v>
      </c>
      <c r="W7427" s="31">
        <v>0.0</v>
      </c>
      <c r="X7427" s="28">
        <v>224616.0</v>
      </c>
    </row>
    <row r="7428" ht="15.75" customHeight="1">
      <c r="A7428" s="15">
        <v>1663.0</v>
      </c>
      <c r="B7428" s="15" t="s">
        <v>8985</v>
      </c>
      <c r="C7428" s="18">
        <v>42855.0</v>
      </c>
      <c r="D7428" s="18">
        <v>42861.0</v>
      </c>
      <c r="E7428" s="18">
        <f t="shared" si="1"/>
        <v>42861</v>
      </c>
      <c r="F7428" s="15" t="s">
        <v>55</v>
      </c>
      <c r="G7428" s="15" t="s">
        <v>716</v>
      </c>
      <c r="H7428" s="15" t="s">
        <v>717</v>
      </c>
      <c r="I7428" s="15" t="s">
        <v>128</v>
      </c>
      <c r="J7428" s="15" t="s">
        <v>60</v>
      </c>
      <c r="K7428" s="15" t="s">
        <v>19</v>
      </c>
      <c r="L7428" s="15" t="str">
        <f t="array" ref="L7428">_xlfn.XLOOKUP(M7428,reference_province_to_city!$A$2:$A$11,reference_province_to_city!$B$2:$B$11)</f>
        <v>Yogyakarta</v>
      </c>
      <c r="M7428" s="15" t="s">
        <v>18</v>
      </c>
      <c r="N7428" s="15">
        <v>55111.0</v>
      </c>
      <c r="O7428" s="15">
        <f t="array" ref="O7428">_xlfn.XLOOKUP(M7428,reference_postal_code!$B$2:$B$11,reference_postal_code!$A$2:$A$11)</f>
        <v>55111</v>
      </c>
      <c r="P7428" s="15" t="s">
        <v>77</v>
      </c>
      <c r="Q7428" s="15" t="s">
        <v>3684</v>
      </c>
      <c r="R7428" s="15" t="s">
        <v>65</v>
      </c>
      <c r="S7428" s="15" t="s">
        <v>83</v>
      </c>
      <c r="T7428" s="15" t="s">
        <v>3685</v>
      </c>
      <c r="U7428" s="28">
        <v>208440.0</v>
      </c>
      <c r="V7428" s="15">
        <v>3.0</v>
      </c>
      <c r="W7428" s="31">
        <v>0.7</v>
      </c>
      <c r="X7428" s="28">
        <v>-138960.0</v>
      </c>
    </row>
    <row r="7429" ht="15.75" customHeight="1">
      <c r="A7429" s="15">
        <v>7183.0</v>
      </c>
      <c r="B7429" s="15" t="s">
        <v>8986</v>
      </c>
      <c r="C7429" s="18">
        <v>42855.0</v>
      </c>
      <c r="D7429" s="18">
        <v>42859.0</v>
      </c>
      <c r="E7429" s="18">
        <f t="shared" si="1"/>
        <v>42859</v>
      </c>
      <c r="F7429" s="15" t="s">
        <v>55</v>
      </c>
      <c r="G7429" s="15" t="s">
        <v>2493</v>
      </c>
      <c r="H7429" s="15" t="s">
        <v>2494</v>
      </c>
      <c r="I7429" s="15" t="s">
        <v>76</v>
      </c>
      <c r="J7429" s="15" t="s">
        <v>60</v>
      </c>
      <c r="K7429" s="15" t="s">
        <v>19</v>
      </c>
      <c r="L7429" s="15" t="str">
        <f t="array" ref="L7429">_xlfn.XLOOKUP(M7429,reference_province_to_city!$A$2:$A$11,reference_province_to_city!$B$2:$B$11)</f>
        <v>Yogyakarta</v>
      </c>
      <c r="M7429" s="15" t="s">
        <v>18</v>
      </c>
      <c r="N7429" s="15">
        <v>55111.0</v>
      </c>
      <c r="O7429" s="15">
        <f t="array" ref="O7429">_xlfn.XLOOKUP(M7429,reference_postal_code!$B$2:$B$11,reference_postal_code!$A$2:$A$11)</f>
        <v>55111</v>
      </c>
      <c r="P7429" s="15" t="s">
        <v>77</v>
      </c>
      <c r="Q7429" s="15" t="s">
        <v>962</v>
      </c>
      <c r="R7429" s="15" t="s">
        <v>65</v>
      </c>
      <c r="S7429" s="15" t="s">
        <v>83</v>
      </c>
      <c r="T7429" s="15" t="s">
        <v>963</v>
      </c>
      <c r="U7429" s="28">
        <v>348600.0</v>
      </c>
      <c r="V7429" s="15">
        <v>5.0</v>
      </c>
      <c r="W7429" s="31">
        <v>0.2</v>
      </c>
      <c r="X7429" s="28">
        <v>113295.0</v>
      </c>
    </row>
    <row r="7430" ht="15.75" customHeight="1">
      <c r="A7430" s="15">
        <v>2779.0</v>
      </c>
      <c r="B7430" s="15" t="s">
        <v>8987</v>
      </c>
      <c r="C7430" s="18">
        <v>42855.0</v>
      </c>
      <c r="D7430" s="18">
        <v>42860.0</v>
      </c>
      <c r="E7430" s="18">
        <f t="shared" si="1"/>
        <v>42860</v>
      </c>
      <c r="F7430" s="15" t="s">
        <v>55</v>
      </c>
      <c r="G7430" s="15" t="s">
        <v>4142</v>
      </c>
      <c r="H7430" s="15" t="s">
        <v>4143</v>
      </c>
      <c r="I7430" s="15" t="s">
        <v>128</v>
      </c>
      <c r="J7430" s="15" t="s">
        <v>60</v>
      </c>
      <c r="K7430" s="15" t="s">
        <v>33</v>
      </c>
      <c r="L7430" s="15" t="str">
        <f t="array" ref="L7430">_xlfn.XLOOKUP(M7430,reference_province_to_city!$A$2:$A$11,reference_province_to_city!$B$2:$B$11)</f>
        <v>Makassar</v>
      </c>
      <c r="M7430" s="15" t="s">
        <v>25</v>
      </c>
      <c r="N7430" s="15">
        <v>90111.0</v>
      </c>
      <c r="O7430" s="15">
        <f t="array" ref="O7430">_xlfn.XLOOKUP(M7430,reference_postal_code!$B$2:$B$11,reference_postal_code!$A$2:$A$11)</f>
        <v>90111</v>
      </c>
      <c r="P7430" s="15" t="s">
        <v>63</v>
      </c>
      <c r="Q7430" s="15" t="s">
        <v>1762</v>
      </c>
      <c r="R7430" s="15" t="s">
        <v>106</v>
      </c>
      <c r="S7430" s="15" t="s">
        <v>139</v>
      </c>
      <c r="T7430" s="15" t="s">
        <v>1763</v>
      </c>
      <c r="U7430" s="28">
        <v>355200.0</v>
      </c>
      <c r="V7430" s="15">
        <v>8.0</v>
      </c>
      <c r="W7430" s="31">
        <v>0.2</v>
      </c>
      <c r="X7430" s="28">
        <v>93240.0</v>
      </c>
    </row>
    <row r="7431" ht="15.75" customHeight="1">
      <c r="A7431" s="15">
        <v>8565.0</v>
      </c>
      <c r="B7431" s="15" t="s">
        <v>8988</v>
      </c>
      <c r="C7431" s="18">
        <v>42855.0</v>
      </c>
      <c r="D7431" s="18">
        <v>42859.0</v>
      </c>
      <c r="E7431" s="18">
        <f t="shared" si="1"/>
        <v>42859</v>
      </c>
      <c r="F7431" s="15" t="s">
        <v>55</v>
      </c>
      <c r="G7431" s="15" t="s">
        <v>7788</v>
      </c>
      <c r="H7431" s="15" t="s">
        <v>7789</v>
      </c>
      <c r="I7431" s="15" t="s">
        <v>76</v>
      </c>
      <c r="J7431" s="15" t="s">
        <v>60</v>
      </c>
      <c r="L7431" s="15" t="str">
        <f t="array" ref="L7431">_xlfn.XLOOKUP(M7431,reference_province_to_city!$A$2:$A$11,reference_province_to_city!$B$2:$B$11)</f>
        <v>Makassar</v>
      </c>
      <c r="M7431" s="15" t="s">
        <v>25</v>
      </c>
      <c r="N7431" s="15">
        <v>90111.0</v>
      </c>
      <c r="O7431" s="15">
        <f t="array" ref="O7431">_xlfn.XLOOKUP(M7431,reference_postal_code!$B$2:$B$11,reference_postal_code!$A$2:$A$11)</f>
        <v>90111</v>
      </c>
      <c r="P7431" s="15" t="s">
        <v>63</v>
      </c>
      <c r="Q7431" s="15" t="s">
        <v>1101</v>
      </c>
      <c r="R7431" s="15" t="s">
        <v>106</v>
      </c>
      <c r="S7431" s="15" t="s">
        <v>139</v>
      </c>
      <c r="T7431" s="15" t="s">
        <v>1102</v>
      </c>
      <c r="U7431" s="28">
        <v>3310560.0</v>
      </c>
      <c r="V7431" s="15">
        <v>6.0</v>
      </c>
      <c r="W7431" s="31">
        <v>0.2</v>
      </c>
      <c r="X7431" s="28">
        <v>-124146.0</v>
      </c>
    </row>
    <row r="7432" ht="15.75" customHeight="1">
      <c r="A7432" s="15">
        <v>5314.0</v>
      </c>
      <c r="B7432" s="15" t="s">
        <v>8984</v>
      </c>
      <c r="C7432" s="18">
        <v>42855.0</v>
      </c>
      <c r="D7432" s="18">
        <v>42860.0</v>
      </c>
      <c r="E7432" s="18">
        <f t="shared" si="1"/>
        <v>42860</v>
      </c>
      <c r="F7432" s="15" t="s">
        <v>55</v>
      </c>
      <c r="G7432" s="15" t="s">
        <v>2690</v>
      </c>
      <c r="H7432" s="15" t="s">
        <v>2691</v>
      </c>
      <c r="I7432" s="15" t="s">
        <v>128</v>
      </c>
      <c r="J7432" s="15" t="s">
        <v>60</v>
      </c>
      <c r="K7432" s="15" t="s">
        <v>26</v>
      </c>
      <c r="L7432" s="15" t="str">
        <f t="array" ref="L7432">_xlfn.XLOOKUP(M7432,reference_province_to_city!$A$2:$A$11,reference_province_to_city!$B$2:$B$11)</f>
        <v>Denpasar</v>
      </c>
      <c r="M7432" s="15" t="s">
        <v>24</v>
      </c>
      <c r="N7432" s="15">
        <v>80231.0</v>
      </c>
      <c r="O7432" s="15">
        <f t="array" ref="O7432">_xlfn.XLOOKUP(M7432,reference_postal_code!$B$2:$B$11,reference_postal_code!$A$2:$A$11)</f>
        <v>80231</v>
      </c>
      <c r="P7432" s="15" t="s">
        <v>63</v>
      </c>
      <c r="Q7432" s="15" t="s">
        <v>3151</v>
      </c>
      <c r="R7432" s="15" t="s">
        <v>106</v>
      </c>
      <c r="S7432" s="15" t="s">
        <v>139</v>
      </c>
      <c r="T7432" s="15" t="s">
        <v>3152</v>
      </c>
      <c r="U7432" s="28">
        <v>974400.0</v>
      </c>
      <c r="V7432" s="15">
        <v>2.0</v>
      </c>
      <c r="W7432" s="31">
        <v>0.0</v>
      </c>
      <c r="X7432" s="28">
        <v>321552.0</v>
      </c>
    </row>
    <row r="7433" ht="15.75" customHeight="1">
      <c r="A7433" s="15">
        <v>1916.0</v>
      </c>
      <c r="B7433" s="15" t="s">
        <v>8989</v>
      </c>
      <c r="C7433" s="18">
        <v>42855.0</v>
      </c>
      <c r="D7433" s="18">
        <v>42860.0</v>
      </c>
      <c r="E7433" s="18">
        <f t="shared" si="1"/>
        <v>42860</v>
      </c>
      <c r="F7433" s="15" t="s">
        <v>55</v>
      </c>
      <c r="G7433" s="15" t="s">
        <v>2488</v>
      </c>
      <c r="H7433" s="15" t="s">
        <v>2489</v>
      </c>
      <c r="I7433" s="15" t="s">
        <v>76</v>
      </c>
      <c r="J7433" s="15" t="s">
        <v>60</v>
      </c>
      <c r="K7433" s="15" t="s">
        <v>99</v>
      </c>
      <c r="L7433" s="15" t="str">
        <f t="array" ref="L7433">_xlfn.XLOOKUP(M7433,reference_province_to_city!$A$2:$A$11,reference_province_to_city!$B$2:$B$11)</f>
        <v>Denpasar</v>
      </c>
      <c r="M7433" s="15" t="s">
        <v>24</v>
      </c>
      <c r="N7433" s="15">
        <v>80231.0</v>
      </c>
      <c r="O7433" s="15">
        <f t="array" ref="O7433">_xlfn.XLOOKUP(M7433,reference_postal_code!$B$2:$B$11,reference_postal_code!$A$2:$A$11)</f>
        <v>80231</v>
      </c>
      <c r="P7433" s="15" t="s">
        <v>63</v>
      </c>
      <c r="Q7433" s="15" t="s">
        <v>8990</v>
      </c>
      <c r="R7433" s="15" t="s">
        <v>65</v>
      </c>
      <c r="S7433" s="15" t="s">
        <v>93</v>
      </c>
      <c r="T7433" s="15" t="s">
        <v>8991</v>
      </c>
      <c r="U7433" s="28">
        <v>232920.0</v>
      </c>
      <c r="V7433" s="15">
        <v>3.0</v>
      </c>
      <c r="W7433" s="31">
        <v>0.2</v>
      </c>
      <c r="X7433" s="28">
        <v>72787.0</v>
      </c>
    </row>
    <row r="7434" ht="15.75" customHeight="1">
      <c r="A7434" s="15">
        <v>1491.0</v>
      </c>
      <c r="B7434" s="15" t="s">
        <v>8992</v>
      </c>
      <c r="C7434" s="18">
        <v>42855.0</v>
      </c>
      <c r="D7434" s="18">
        <v>42860.0</v>
      </c>
      <c r="E7434" s="18">
        <f t="shared" si="1"/>
        <v>42860</v>
      </c>
      <c r="F7434" s="15" t="s">
        <v>114</v>
      </c>
      <c r="G7434" s="15" t="s">
        <v>6786</v>
      </c>
      <c r="H7434" s="15" t="s">
        <v>6787</v>
      </c>
      <c r="I7434" s="15" t="s">
        <v>128</v>
      </c>
      <c r="J7434" s="15" t="s">
        <v>60</v>
      </c>
      <c r="K7434" s="15" t="s">
        <v>28</v>
      </c>
      <c r="L7434" s="15" t="str">
        <f t="array" ref="L7434">_xlfn.XLOOKUP(M7434,reference_province_to_city!$A$2:$A$11,reference_province_to_city!$B$2:$B$11)</f>
        <v>Medan</v>
      </c>
      <c r="M7434" s="15" t="s">
        <v>11</v>
      </c>
      <c r="N7434" s="15">
        <v>20111.0</v>
      </c>
      <c r="O7434" s="15">
        <f t="array" ref="O7434">_xlfn.XLOOKUP(M7434,reference_postal_code!$B$2:$B$11,reference_postal_code!$A$2:$A$11)</f>
        <v>20111</v>
      </c>
      <c r="P7434" s="15" t="s">
        <v>77</v>
      </c>
      <c r="Q7434" s="15" t="s">
        <v>6803</v>
      </c>
      <c r="R7434" s="15" t="s">
        <v>65</v>
      </c>
      <c r="S7434" s="15" t="s">
        <v>173</v>
      </c>
      <c r="T7434" s="15" t="s">
        <v>6804</v>
      </c>
      <c r="U7434" s="28">
        <v>944400.0</v>
      </c>
      <c r="V7434" s="15">
        <v>4.0</v>
      </c>
      <c r="W7434" s="31">
        <v>0.0</v>
      </c>
      <c r="X7434" s="28">
        <v>424980.0</v>
      </c>
    </row>
    <row r="7435" ht="15.75" customHeight="1">
      <c r="A7435" s="15">
        <v>1662.0</v>
      </c>
      <c r="B7435" s="15" t="s">
        <v>8985</v>
      </c>
      <c r="C7435" s="18">
        <v>42855.0</v>
      </c>
      <c r="D7435" s="18">
        <v>42861.0</v>
      </c>
      <c r="E7435" s="18">
        <f t="shared" si="1"/>
        <v>42861</v>
      </c>
      <c r="F7435" s="15" t="s">
        <v>55</v>
      </c>
      <c r="G7435" s="15" t="s">
        <v>716</v>
      </c>
      <c r="H7435" s="15" t="s">
        <v>717</v>
      </c>
      <c r="I7435" s="15" t="s">
        <v>128</v>
      </c>
      <c r="J7435" s="15" t="s">
        <v>60</v>
      </c>
      <c r="K7435" s="15" t="s">
        <v>19</v>
      </c>
      <c r="L7435" s="15" t="str">
        <f t="array" ref="L7435">_xlfn.XLOOKUP(M7435,reference_province_to_city!$A$2:$A$11,reference_province_to_city!$B$2:$B$11)</f>
        <v>Yogyakarta</v>
      </c>
      <c r="M7435" s="15" t="s">
        <v>18</v>
      </c>
      <c r="N7435" s="15">
        <v>55111.0</v>
      </c>
      <c r="O7435" s="15">
        <f t="array" ref="O7435">_xlfn.XLOOKUP(M7435,reference_postal_code!$B$2:$B$11,reference_postal_code!$A$2:$A$11)</f>
        <v>55111</v>
      </c>
      <c r="P7435" s="15" t="s">
        <v>77</v>
      </c>
      <c r="Q7435" s="15" t="s">
        <v>3047</v>
      </c>
      <c r="R7435" s="15" t="s">
        <v>110</v>
      </c>
      <c r="S7435" s="15" t="s">
        <v>111</v>
      </c>
      <c r="T7435" s="15" t="s">
        <v>3048</v>
      </c>
      <c r="U7435" s="28">
        <v>1.01637E7</v>
      </c>
      <c r="V7435" s="15">
        <v>5.0</v>
      </c>
      <c r="W7435" s="31">
        <v>0.4</v>
      </c>
      <c r="X7435" s="28">
        <v>-2371530.0</v>
      </c>
    </row>
    <row r="7436" ht="15.75" customHeight="1">
      <c r="A7436" s="15">
        <v>1915.0</v>
      </c>
      <c r="B7436" s="15" t="s">
        <v>8989</v>
      </c>
      <c r="C7436" s="18">
        <v>42855.0</v>
      </c>
      <c r="D7436" s="18">
        <v>42860.0</v>
      </c>
      <c r="E7436" s="18">
        <f t="shared" si="1"/>
        <v>42860</v>
      </c>
      <c r="F7436" s="15" t="s">
        <v>55</v>
      </c>
      <c r="G7436" s="15" t="s">
        <v>2488</v>
      </c>
      <c r="H7436" s="15" t="s">
        <v>2489</v>
      </c>
      <c r="I7436" s="15" t="s">
        <v>76</v>
      </c>
      <c r="J7436" s="15" t="s">
        <v>60</v>
      </c>
      <c r="K7436" s="15" t="s">
        <v>99</v>
      </c>
      <c r="L7436" s="15" t="str">
        <f t="array" ref="L7436">_xlfn.XLOOKUP(M7436,reference_province_to_city!$A$2:$A$11,reference_province_to_city!$B$2:$B$11)</f>
        <v>Denpasar</v>
      </c>
      <c r="M7436" s="15" t="s">
        <v>24</v>
      </c>
      <c r="N7436" s="15">
        <v>80231.0</v>
      </c>
      <c r="O7436" s="15">
        <f t="array" ref="O7436">_xlfn.XLOOKUP(M7436,reference_postal_code!$B$2:$B$11,reference_postal_code!$A$2:$A$11)</f>
        <v>80231</v>
      </c>
      <c r="P7436" s="15" t="s">
        <v>63</v>
      </c>
      <c r="Q7436" s="15" t="s">
        <v>5853</v>
      </c>
      <c r="R7436" s="15" t="s">
        <v>65</v>
      </c>
      <c r="S7436" s="15" t="s">
        <v>79</v>
      </c>
      <c r="T7436" s="15" t="s">
        <v>5854</v>
      </c>
      <c r="U7436" s="28">
        <v>69120.0</v>
      </c>
      <c r="V7436" s="15">
        <v>2.0</v>
      </c>
      <c r="W7436" s="31">
        <v>0.2</v>
      </c>
      <c r="X7436" s="28">
        <v>25056.0</v>
      </c>
    </row>
    <row r="7437" ht="15.75" customHeight="1">
      <c r="A7437" s="15">
        <v>1917.0</v>
      </c>
      <c r="B7437" s="15" t="s">
        <v>8989</v>
      </c>
      <c r="C7437" s="18">
        <v>42855.0</v>
      </c>
      <c r="D7437" s="18">
        <v>42860.0</v>
      </c>
      <c r="E7437" s="18">
        <f t="shared" si="1"/>
        <v>42860</v>
      </c>
      <c r="F7437" s="15" t="s">
        <v>55</v>
      </c>
      <c r="G7437" s="15" t="s">
        <v>2488</v>
      </c>
      <c r="H7437" s="15" t="s">
        <v>2489</v>
      </c>
      <c r="I7437" s="15" t="s">
        <v>76</v>
      </c>
      <c r="J7437" s="15" t="s">
        <v>60</v>
      </c>
      <c r="K7437" s="15" t="s">
        <v>26</v>
      </c>
      <c r="L7437" s="15" t="str">
        <f t="array" ref="L7437">_xlfn.XLOOKUP(M7437,reference_province_to_city!$A$2:$A$11,reference_province_to_city!$B$2:$B$11)</f>
        <v>Denpasar</v>
      </c>
      <c r="M7437" s="15" t="s">
        <v>24</v>
      </c>
      <c r="N7437" s="15">
        <v>80231.0</v>
      </c>
      <c r="O7437" s="15">
        <f t="array" ref="O7437">_xlfn.XLOOKUP(M7437,reference_postal_code!$B$2:$B$11,reference_postal_code!$A$2:$A$11)</f>
        <v>80231</v>
      </c>
      <c r="P7437" s="15" t="s">
        <v>63</v>
      </c>
      <c r="Q7437" s="15" t="s">
        <v>3244</v>
      </c>
      <c r="R7437" s="15" t="s">
        <v>65</v>
      </c>
      <c r="S7437" s="15" t="s">
        <v>79</v>
      </c>
      <c r="T7437" s="15" t="s">
        <v>3245</v>
      </c>
      <c r="U7437" s="28">
        <v>179280.0</v>
      </c>
      <c r="V7437" s="15">
        <v>3.0</v>
      </c>
      <c r="W7437" s="31">
        <v>0.2</v>
      </c>
      <c r="X7437" s="28">
        <v>58266.0</v>
      </c>
    </row>
    <row r="7438" ht="15.75" customHeight="1">
      <c r="A7438" s="15">
        <v>5526.0</v>
      </c>
      <c r="B7438" s="15" t="s">
        <v>8993</v>
      </c>
      <c r="C7438" s="18">
        <v>42855.0</v>
      </c>
      <c r="D7438" s="18">
        <v>42860.0</v>
      </c>
      <c r="E7438" s="18">
        <f t="shared" si="1"/>
        <v>42860</v>
      </c>
      <c r="F7438" s="15" t="s">
        <v>55</v>
      </c>
      <c r="G7438" s="15" t="s">
        <v>3092</v>
      </c>
      <c r="H7438" s="15" t="s">
        <v>3093</v>
      </c>
      <c r="I7438" s="15" t="s">
        <v>128</v>
      </c>
      <c r="J7438" s="15" t="s">
        <v>60</v>
      </c>
      <c r="K7438" s="15" t="s">
        <v>19</v>
      </c>
      <c r="L7438" s="15" t="str">
        <f t="array" ref="L7438">_xlfn.XLOOKUP(M7438,reference_province_to_city!$A$2:$A$11,reference_province_to_city!$B$2:$B$11)</f>
        <v>Yogyakarta</v>
      </c>
      <c r="M7438" s="15" t="s">
        <v>18</v>
      </c>
      <c r="N7438" s="15">
        <v>55111.0</v>
      </c>
      <c r="O7438" s="15">
        <f t="array" ref="O7438">_xlfn.XLOOKUP(M7438,reference_postal_code!$B$2:$B$11,reference_postal_code!$A$2:$A$11)</f>
        <v>55111</v>
      </c>
      <c r="P7438" s="15" t="s">
        <v>77</v>
      </c>
      <c r="Q7438" s="15" t="s">
        <v>2732</v>
      </c>
      <c r="R7438" s="15" t="s">
        <v>65</v>
      </c>
      <c r="S7438" s="15" t="s">
        <v>93</v>
      </c>
      <c r="T7438" s="15" t="s">
        <v>2733</v>
      </c>
      <c r="U7438" s="28">
        <v>146700.0</v>
      </c>
      <c r="V7438" s="15">
        <v>2.0</v>
      </c>
      <c r="W7438" s="31">
        <v>0.0</v>
      </c>
      <c r="X7438" s="28">
        <v>60147.0</v>
      </c>
    </row>
    <row r="7439" ht="15.75" customHeight="1">
      <c r="A7439" s="15">
        <v>2780.0</v>
      </c>
      <c r="B7439" s="15" t="s">
        <v>8987</v>
      </c>
      <c r="C7439" s="18">
        <v>42855.0</v>
      </c>
      <c r="D7439" s="18">
        <v>42860.0</v>
      </c>
      <c r="E7439" s="18">
        <f t="shared" si="1"/>
        <v>42860</v>
      </c>
      <c r="F7439" s="15" t="s">
        <v>55</v>
      </c>
      <c r="G7439" s="15" t="s">
        <v>4142</v>
      </c>
      <c r="H7439" s="15" t="s">
        <v>4143</v>
      </c>
      <c r="I7439" s="15" t="s">
        <v>128</v>
      </c>
      <c r="J7439" s="15" t="s">
        <v>60</v>
      </c>
      <c r="K7439" s="15" t="s">
        <v>33</v>
      </c>
      <c r="L7439" s="15" t="str">
        <f t="array" ref="L7439">_xlfn.XLOOKUP(M7439,reference_province_to_city!$A$2:$A$11,reference_province_to_city!$B$2:$B$11)</f>
        <v>Makassar</v>
      </c>
      <c r="M7439" s="15" t="s">
        <v>25</v>
      </c>
      <c r="N7439" s="15">
        <v>90111.0</v>
      </c>
      <c r="O7439" s="15">
        <f t="array" ref="O7439">_xlfn.XLOOKUP(M7439,reference_postal_code!$B$2:$B$11,reference_postal_code!$A$2:$A$11)</f>
        <v>90111</v>
      </c>
      <c r="P7439" s="15" t="s">
        <v>63</v>
      </c>
      <c r="Q7439" s="15" t="s">
        <v>3712</v>
      </c>
      <c r="R7439" s="15" t="s">
        <v>110</v>
      </c>
      <c r="S7439" s="15" t="s">
        <v>149</v>
      </c>
      <c r="T7439" s="15" t="s">
        <v>3713</v>
      </c>
      <c r="U7439" s="28">
        <v>35640.0</v>
      </c>
      <c r="V7439" s="15">
        <v>3.0</v>
      </c>
      <c r="W7439" s="31">
        <v>0.2</v>
      </c>
      <c r="X7439" s="28">
        <v>11137.0</v>
      </c>
    </row>
    <row r="7440" ht="15.75" customHeight="1">
      <c r="A7440" s="15">
        <v>4758.0</v>
      </c>
      <c r="B7440" s="15" t="s">
        <v>8994</v>
      </c>
      <c r="C7440" s="18">
        <v>42855.0</v>
      </c>
      <c r="D7440" s="18">
        <v>42860.0</v>
      </c>
      <c r="E7440" s="18">
        <f t="shared" si="1"/>
        <v>42860</v>
      </c>
      <c r="F7440" s="15" t="s">
        <v>55</v>
      </c>
      <c r="G7440" s="15" t="s">
        <v>4137</v>
      </c>
      <c r="H7440" s="15" t="s">
        <v>4138</v>
      </c>
      <c r="I7440" s="15" t="s">
        <v>76</v>
      </c>
      <c r="J7440" s="15" t="s">
        <v>60</v>
      </c>
      <c r="K7440" s="15" t="s">
        <v>2941</v>
      </c>
      <c r="L7440" s="15" t="str">
        <f t="array" ref="L7440">_xlfn.XLOOKUP(M7440,reference_province_to_city!$A$2:$A$11,reference_province_to_city!$B$2:$B$11)</f>
        <v>Palembang</v>
      </c>
      <c r="M7440" s="15" t="s">
        <v>13</v>
      </c>
      <c r="N7440" s="15">
        <v>30111.0</v>
      </c>
      <c r="O7440" s="15">
        <f t="array" ref="O7440">_xlfn.XLOOKUP(M7440,reference_postal_code!$B$2:$B$11,reference_postal_code!$A$2:$A$11)</f>
        <v>30111</v>
      </c>
      <c r="P7440" s="15" t="s">
        <v>77</v>
      </c>
      <c r="Q7440" s="15" t="s">
        <v>220</v>
      </c>
      <c r="R7440" s="15" t="s">
        <v>65</v>
      </c>
      <c r="S7440" s="15" t="s">
        <v>83</v>
      </c>
      <c r="T7440" s="15" t="s">
        <v>221</v>
      </c>
      <c r="U7440" s="28">
        <v>650580.0</v>
      </c>
      <c r="V7440" s="15">
        <v>7.0</v>
      </c>
      <c r="W7440" s="31">
        <v>0.8</v>
      </c>
      <c r="X7440" s="28">
        <v>-1040928.0</v>
      </c>
    </row>
    <row r="7441" ht="15.75" customHeight="1">
      <c r="A7441" s="15">
        <v>5289.0</v>
      </c>
      <c r="B7441" s="15" t="s">
        <v>8995</v>
      </c>
      <c r="C7441" s="18">
        <v>42855.0</v>
      </c>
      <c r="D7441" s="18">
        <v>42860.0</v>
      </c>
      <c r="E7441" s="18">
        <f t="shared" si="1"/>
        <v>42860</v>
      </c>
      <c r="F7441" s="15" t="s">
        <v>55</v>
      </c>
      <c r="G7441" s="15" t="s">
        <v>4103</v>
      </c>
      <c r="H7441" s="15" t="s">
        <v>4104</v>
      </c>
      <c r="I7441" s="15" t="s">
        <v>76</v>
      </c>
      <c r="J7441" s="15" t="s">
        <v>60</v>
      </c>
      <c r="K7441" s="15" t="s">
        <v>26</v>
      </c>
      <c r="L7441" s="15" t="str">
        <f t="array" ref="L7441">_xlfn.XLOOKUP(M7441,reference_province_to_city!$A$2:$A$11,reference_province_to_city!$B$2:$B$11)</f>
        <v>Denpasar</v>
      </c>
      <c r="M7441" s="15" t="s">
        <v>24</v>
      </c>
      <c r="N7441" s="15">
        <v>80231.0</v>
      </c>
      <c r="O7441" s="15">
        <f t="array" ref="O7441">_xlfn.XLOOKUP(M7441,reference_postal_code!$B$2:$B$11,reference_postal_code!$A$2:$A$11)</f>
        <v>80231</v>
      </c>
      <c r="P7441" s="15" t="s">
        <v>63</v>
      </c>
      <c r="Q7441" s="15" t="s">
        <v>811</v>
      </c>
      <c r="R7441" s="15" t="s">
        <v>65</v>
      </c>
      <c r="S7441" s="15" t="s">
        <v>66</v>
      </c>
      <c r="T7441" s="15" t="s">
        <v>812</v>
      </c>
      <c r="U7441" s="28">
        <v>2459400.0</v>
      </c>
      <c r="V7441" s="15">
        <v>4.0</v>
      </c>
      <c r="W7441" s="31">
        <v>0.0</v>
      </c>
      <c r="X7441" s="28">
        <v>1205106.0</v>
      </c>
    </row>
    <row r="7442" ht="15.75" customHeight="1">
      <c r="A7442" s="15">
        <v>8564.0</v>
      </c>
      <c r="B7442" s="15" t="s">
        <v>8988</v>
      </c>
      <c r="C7442" s="18">
        <v>42855.0</v>
      </c>
      <c r="D7442" s="18">
        <v>42859.0</v>
      </c>
      <c r="E7442" s="18">
        <f t="shared" si="1"/>
        <v>42859</v>
      </c>
      <c r="F7442" s="15" t="s">
        <v>55</v>
      </c>
      <c r="G7442" s="15" t="s">
        <v>7788</v>
      </c>
      <c r="H7442" s="15" t="s">
        <v>7789</v>
      </c>
      <c r="I7442" s="15" t="s">
        <v>76</v>
      </c>
      <c r="J7442" s="15" t="s">
        <v>60</v>
      </c>
      <c r="K7442" s="15" t="s">
        <v>33</v>
      </c>
      <c r="L7442" s="15" t="str">
        <f t="array" ref="L7442">_xlfn.XLOOKUP(M7442,reference_province_to_city!$A$2:$A$11,reference_province_to_city!$B$2:$B$11)</f>
        <v>Makassar</v>
      </c>
      <c r="M7442" s="15" t="s">
        <v>25</v>
      </c>
      <c r="N7442" s="15">
        <v>90111.0</v>
      </c>
      <c r="O7442" s="15">
        <f t="array" ref="O7442">_xlfn.XLOOKUP(M7442,reference_postal_code!$B$2:$B$11,reference_postal_code!$A$2:$A$11)</f>
        <v>90111</v>
      </c>
      <c r="P7442" s="15" t="s">
        <v>63</v>
      </c>
      <c r="Q7442" s="15" t="s">
        <v>3009</v>
      </c>
      <c r="R7442" s="15" t="s">
        <v>65</v>
      </c>
      <c r="S7442" s="15" t="s">
        <v>83</v>
      </c>
      <c r="T7442" s="15" t="s">
        <v>3010</v>
      </c>
      <c r="U7442" s="28">
        <v>72630.0</v>
      </c>
      <c r="V7442" s="15">
        <v>3.0</v>
      </c>
      <c r="W7442" s="31">
        <v>0.7</v>
      </c>
      <c r="X7442" s="28">
        <v>-53262.0</v>
      </c>
    </row>
    <row r="7443" ht="15.75" customHeight="1">
      <c r="A7443" s="15">
        <v>8237.0</v>
      </c>
      <c r="B7443" s="15" t="s">
        <v>8996</v>
      </c>
      <c r="C7443" s="18">
        <v>42856.0</v>
      </c>
      <c r="D7443" s="18"/>
      <c r="E7443" s="18">
        <f t="shared" si="1"/>
        <v>42859</v>
      </c>
      <c r="F7443" s="15" t="s">
        <v>55</v>
      </c>
      <c r="G7443" s="15" t="s">
        <v>7024</v>
      </c>
      <c r="H7443" s="15" t="s">
        <v>7025</v>
      </c>
      <c r="I7443" s="15" t="s">
        <v>59</v>
      </c>
      <c r="J7443" s="15" t="s">
        <v>60</v>
      </c>
      <c r="K7443" s="15" t="s">
        <v>10</v>
      </c>
      <c r="L7443" s="15" t="str">
        <f t="array" ref="L7443">_xlfn.XLOOKUP(M7443,reference_province_to_city!$A$2:$A$11,reference_province_to_city!$B$2:$B$11)</f>
        <v>Jakarta</v>
      </c>
      <c r="M7443" s="15" t="s">
        <v>7</v>
      </c>
      <c r="N7443" s="15">
        <v>10110.0</v>
      </c>
      <c r="O7443" s="15">
        <f t="array" ref="O7443">_xlfn.XLOOKUP(M7443,reference_postal_code!$B$2:$B$11,reference_postal_code!$A$2:$A$11)</f>
        <v>10110</v>
      </c>
      <c r="P7443" s="15" t="s">
        <v>117</v>
      </c>
      <c r="Q7443" s="15" t="s">
        <v>2347</v>
      </c>
      <c r="R7443" s="15" t="s">
        <v>106</v>
      </c>
      <c r="S7443" s="15" t="s">
        <v>107</v>
      </c>
      <c r="T7443" s="15" t="s">
        <v>2348</v>
      </c>
      <c r="U7443" s="28">
        <v>4.20588E7</v>
      </c>
      <c r="V7443" s="15">
        <v>5.0</v>
      </c>
      <c r="W7443" s="31">
        <v>0.2</v>
      </c>
      <c r="X7443" s="28">
        <v>0.0</v>
      </c>
    </row>
    <row r="7444" ht="15.75" customHeight="1">
      <c r="A7444" s="15">
        <v>8235.0</v>
      </c>
      <c r="B7444" s="15" t="s">
        <v>8996</v>
      </c>
      <c r="C7444" s="18">
        <v>42856.0</v>
      </c>
      <c r="D7444" s="18">
        <v>42861.0</v>
      </c>
      <c r="E7444" s="18">
        <f t="shared" si="1"/>
        <v>42861</v>
      </c>
      <c r="F7444" s="15" t="s">
        <v>55</v>
      </c>
      <c r="G7444" s="15" t="s">
        <v>7024</v>
      </c>
      <c r="H7444" s="15" t="s">
        <v>7025</v>
      </c>
      <c r="I7444" s="15" t="s">
        <v>59</v>
      </c>
      <c r="J7444" s="15" t="s">
        <v>60</v>
      </c>
      <c r="L7444" s="15" t="str">
        <f t="array" ref="L7444">_xlfn.XLOOKUP(M7444,reference_province_to_city!$A$2:$A$11,reference_province_to_city!$B$2:$B$11)</f>
        <v>Jakarta</v>
      </c>
      <c r="M7444" s="15" t="s">
        <v>7</v>
      </c>
      <c r="N7444" s="15">
        <v>10110.0</v>
      </c>
      <c r="O7444" s="15">
        <f t="array" ref="O7444">_xlfn.XLOOKUP(M7444,reference_postal_code!$B$2:$B$11,reference_postal_code!$A$2:$A$11)</f>
        <v>10110</v>
      </c>
      <c r="P7444" s="15" t="s">
        <v>117</v>
      </c>
      <c r="Q7444" s="15" t="s">
        <v>7974</v>
      </c>
      <c r="R7444" s="15" t="s">
        <v>65</v>
      </c>
      <c r="S7444" s="15" t="s">
        <v>226</v>
      </c>
      <c r="T7444" s="15" t="s">
        <v>7975</v>
      </c>
      <c r="U7444" s="28">
        <v>49920.0</v>
      </c>
      <c r="V7444" s="15">
        <v>2.0</v>
      </c>
      <c r="W7444" s="31">
        <v>0.2</v>
      </c>
      <c r="X7444" s="28">
        <v>6240.0</v>
      </c>
    </row>
    <row r="7445" ht="15.75" customHeight="1">
      <c r="A7445" s="15">
        <v>8236.0</v>
      </c>
      <c r="B7445" s="15" t="s">
        <v>8996</v>
      </c>
      <c r="C7445" s="18">
        <v>42856.0</v>
      </c>
      <c r="D7445" s="18">
        <v>42861.0</v>
      </c>
      <c r="E7445" s="18">
        <f t="shared" si="1"/>
        <v>42861</v>
      </c>
      <c r="F7445" s="15" t="s">
        <v>55</v>
      </c>
      <c r="G7445" s="15" t="s">
        <v>7024</v>
      </c>
      <c r="H7445" s="15" t="s">
        <v>7025</v>
      </c>
      <c r="I7445" s="15" t="s">
        <v>59</v>
      </c>
      <c r="J7445" s="15" t="s">
        <v>60</v>
      </c>
      <c r="K7445" s="15" t="s">
        <v>10</v>
      </c>
      <c r="L7445" s="15" t="str">
        <f t="array" ref="L7445">_xlfn.XLOOKUP(M7445,reference_province_to_city!$A$2:$A$11,reference_province_to_city!$B$2:$B$11)</f>
        <v>Jakarta</v>
      </c>
      <c r="M7445" s="15" t="s">
        <v>7</v>
      </c>
      <c r="N7445" s="15">
        <v>10110.0</v>
      </c>
      <c r="O7445" s="15">
        <f t="array" ref="O7445">_xlfn.XLOOKUP(M7445,reference_postal_code!$B$2:$B$11,reference_postal_code!$A$2:$A$11)</f>
        <v>10110</v>
      </c>
      <c r="P7445" s="15" t="s">
        <v>117</v>
      </c>
      <c r="Q7445" s="15" t="s">
        <v>918</v>
      </c>
      <c r="R7445" s="15" t="s">
        <v>106</v>
      </c>
      <c r="S7445" s="15" t="s">
        <v>218</v>
      </c>
      <c r="T7445" s="15" t="s">
        <v>919</v>
      </c>
      <c r="U7445" s="28">
        <v>1.399893E7</v>
      </c>
      <c r="V7445" s="15">
        <v>4.0</v>
      </c>
      <c r="W7445" s="31">
        <v>0.45</v>
      </c>
      <c r="X7445" s="28">
        <v>-6872202.0</v>
      </c>
    </row>
    <row r="7446" ht="15.75" customHeight="1">
      <c r="A7446" s="15">
        <v>9335.0</v>
      </c>
      <c r="B7446" s="15" t="s">
        <v>8997</v>
      </c>
      <c r="C7446" s="18">
        <v>42856.0</v>
      </c>
      <c r="D7446" s="18">
        <v>42857.0</v>
      </c>
      <c r="E7446" s="18">
        <f t="shared" si="1"/>
        <v>42857</v>
      </c>
      <c r="F7446" s="15" t="s">
        <v>125</v>
      </c>
      <c r="G7446" s="15" t="s">
        <v>2391</v>
      </c>
      <c r="H7446" s="15" t="s">
        <v>2392</v>
      </c>
      <c r="I7446" s="15" t="s">
        <v>59</v>
      </c>
      <c r="J7446" s="15" t="s">
        <v>60</v>
      </c>
      <c r="K7446" s="15" t="s">
        <v>14</v>
      </c>
      <c r="L7446" s="15" t="str">
        <f t="array" ref="L7446">_xlfn.XLOOKUP(M7446,reference_province_to_city!$A$2:$A$11,reference_province_to_city!$B$2:$B$11)</f>
        <v>Bandung</v>
      </c>
      <c r="M7446" s="15" t="s">
        <v>12</v>
      </c>
      <c r="N7446" s="15">
        <v>40111.0</v>
      </c>
      <c r="O7446" s="15">
        <f t="array" ref="O7446">_xlfn.XLOOKUP(M7446,reference_postal_code!$B$2:$B$11,reference_postal_code!$A$2:$A$11)</f>
        <v>40111</v>
      </c>
      <c r="P7446" s="15" t="s">
        <v>117</v>
      </c>
      <c r="Q7446" s="15" t="s">
        <v>7171</v>
      </c>
      <c r="R7446" s="15" t="s">
        <v>106</v>
      </c>
      <c r="S7446" s="15" t="s">
        <v>183</v>
      </c>
      <c r="T7446" s="15" t="s">
        <v>7172</v>
      </c>
      <c r="U7446" s="28">
        <v>4715280.0</v>
      </c>
      <c r="V7446" s="15">
        <v>3.0</v>
      </c>
      <c r="W7446" s="31">
        <v>0.2</v>
      </c>
      <c r="X7446" s="28">
        <v>-235764.0</v>
      </c>
    </row>
    <row r="7447" ht="15.75" customHeight="1">
      <c r="A7447" s="15">
        <v>9336.0</v>
      </c>
      <c r="B7447" s="15" t="s">
        <v>8997</v>
      </c>
      <c r="C7447" s="18">
        <v>42856.0</v>
      </c>
      <c r="D7447" s="18">
        <v>42857.0</v>
      </c>
      <c r="E7447" s="18">
        <f t="shared" si="1"/>
        <v>42857</v>
      </c>
      <c r="F7447" s="15" t="s">
        <v>125</v>
      </c>
      <c r="G7447" s="15" t="s">
        <v>2391</v>
      </c>
      <c r="H7447" s="15" t="s">
        <v>2392</v>
      </c>
      <c r="I7447" s="15" t="s">
        <v>59</v>
      </c>
      <c r="J7447" s="15" t="s">
        <v>60</v>
      </c>
      <c r="K7447" s="15" t="s">
        <v>14</v>
      </c>
      <c r="L7447" s="15" t="str">
        <f t="array" ref="L7447">_xlfn.XLOOKUP(M7447,reference_province_to_city!$A$2:$A$11,reference_province_to_city!$B$2:$B$11)</f>
        <v>Bandung</v>
      </c>
      <c r="M7447" s="15" t="s">
        <v>12</v>
      </c>
      <c r="N7447" s="15">
        <v>40111.0</v>
      </c>
      <c r="O7447" s="15">
        <f t="array" ref="O7447">_xlfn.XLOOKUP(M7447,reference_postal_code!$B$2:$B$11,reference_postal_code!$A$2:$A$11)</f>
        <v>40111</v>
      </c>
      <c r="P7447" s="15" t="s">
        <v>117</v>
      </c>
      <c r="Q7447" s="15" t="s">
        <v>820</v>
      </c>
      <c r="R7447" s="15" t="s">
        <v>65</v>
      </c>
      <c r="S7447" s="15" t="s">
        <v>79</v>
      </c>
      <c r="T7447" s="15" t="s">
        <v>821</v>
      </c>
      <c r="U7447" s="28">
        <v>69120.0</v>
      </c>
      <c r="V7447" s="15">
        <v>2.0</v>
      </c>
      <c r="W7447" s="31">
        <v>0.2</v>
      </c>
      <c r="X7447" s="28">
        <v>22464.0</v>
      </c>
    </row>
    <row r="7448" ht="15.75" customHeight="1">
      <c r="A7448" s="15">
        <v>3896.0</v>
      </c>
      <c r="B7448" s="15" t="s">
        <v>8998</v>
      </c>
      <c r="C7448" s="18">
        <v>42856.0</v>
      </c>
      <c r="D7448" s="18">
        <v>42860.0</v>
      </c>
      <c r="E7448" s="18">
        <f t="shared" si="1"/>
        <v>42860</v>
      </c>
      <c r="F7448" s="15" t="s">
        <v>55</v>
      </c>
      <c r="G7448" s="15" t="s">
        <v>6070</v>
      </c>
      <c r="H7448" s="15" t="s">
        <v>6071</v>
      </c>
      <c r="I7448" s="15" t="s">
        <v>76</v>
      </c>
      <c r="J7448" s="15" t="s">
        <v>60</v>
      </c>
      <c r="K7448" s="15" t="s">
        <v>29</v>
      </c>
      <c r="L7448" s="15" t="str">
        <f t="array" ref="L7448">_xlfn.XLOOKUP(M7448,reference_province_to_city!$A$2:$A$11,reference_province_to_city!$B$2:$B$11)</f>
        <v>Palembang</v>
      </c>
      <c r="M7448" s="15" t="s">
        <v>13</v>
      </c>
      <c r="N7448" s="15">
        <v>30111.0</v>
      </c>
      <c r="O7448" s="15">
        <f t="array" ref="O7448">_xlfn.XLOOKUP(M7448,reference_postal_code!$B$2:$B$11,reference_postal_code!$A$2:$A$11)</f>
        <v>30111</v>
      </c>
      <c r="P7448" s="15" t="s">
        <v>77</v>
      </c>
      <c r="Q7448" s="15" t="s">
        <v>3504</v>
      </c>
      <c r="R7448" s="15" t="s">
        <v>110</v>
      </c>
      <c r="S7448" s="15" t="s">
        <v>149</v>
      </c>
      <c r="T7448" s="15" t="s">
        <v>3505</v>
      </c>
      <c r="U7448" s="28">
        <v>733500.0</v>
      </c>
      <c r="V7448" s="15">
        <v>5.0</v>
      </c>
      <c r="W7448" s="31">
        <v>0.0</v>
      </c>
      <c r="X7448" s="28">
        <v>271395.0</v>
      </c>
    </row>
    <row r="7449" ht="15.75" customHeight="1">
      <c r="A7449" s="15">
        <v>8235.0</v>
      </c>
      <c r="B7449" s="15" t="s">
        <v>8996</v>
      </c>
      <c r="C7449" s="18">
        <v>42856.0</v>
      </c>
      <c r="D7449" s="18">
        <v>42861.0</v>
      </c>
      <c r="E7449" s="18">
        <f t="shared" si="1"/>
        <v>42861</v>
      </c>
      <c r="F7449" s="15" t="s">
        <v>55</v>
      </c>
      <c r="G7449" s="15" t="s">
        <v>7024</v>
      </c>
      <c r="H7449" s="15" t="s">
        <v>7025</v>
      </c>
      <c r="I7449" s="15" t="s">
        <v>59</v>
      </c>
      <c r="J7449" s="15" t="s">
        <v>60</v>
      </c>
      <c r="K7449" s="15" t="s">
        <v>10</v>
      </c>
      <c r="L7449" s="15" t="str">
        <f t="array" ref="L7449">_xlfn.XLOOKUP(M7449,reference_province_to_city!$A$2:$A$11,reference_province_to_city!$B$2:$B$11)</f>
        <v>Jakarta</v>
      </c>
      <c r="M7449" s="15" t="s">
        <v>7</v>
      </c>
      <c r="N7449" s="15">
        <v>10110.0</v>
      </c>
      <c r="O7449" s="15">
        <f t="array" ref="O7449">_xlfn.XLOOKUP(M7449,reference_postal_code!$B$2:$B$11,reference_postal_code!$A$2:$A$11)</f>
        <v>10110</v>
      </c>
      <c r="P7449" s="15" t="s">
        <v>117</v>
      </c>
      <c r="Q7449" s="15" t="s">
        <v>7974</v>
      </c>
      <c r="R7449" s="15" t="s">
        <v>65</v>
      </c>
      <c r="S7449" s="15" t="s">
        <v>226</v>
      </c>
      <c r="T7449" s="15" t="s">
        <v>7975</v>
      </c>
      <c r="U7449" s="28">
        <v>49920.0</v>
      </c>
      <c r="V7449" s="15">
        <v>2.0</v>
      </c>
      <c r="W7449" s="31">
        <v>0.2</v>
      </c>
      <c r="X7449" s="28">
        <v>6240.0</v>
      </c>
    </row>
    <row r="7450" ht="15.75" customHeight="1">
      <c r="A7450" s="15">
        <v>7395.0</v>
      </c>
      <c r="B7450" s="15" t="s">
        <v>8999</v>
      </c>
      <c r="C7450" s="18">
        <v>42857.0</v>
      </c>
      <c r="D7450" s="18">
        <v>42861.0</v>
      </c>
      <c r="E7450" s="18">
        <f t="shared" si="1"/>
        <v>42861</v>
      </c>
      <c r="F7450" s="15" t="s">
        <v>55</v>
      </c>
      <c r="G7450" s="15" t="s">
        <v>960</v>
      </c>
      <c r="H7450" s="15" t="s">
        <v>961</v>
      </c>
      <c r="I7450" s="15" t="s">
        <v>59</v>
      </c>
      <c r="J7450" s="15" t="s">
        <v>60</v>
      </c>
      <c r="K7450" s="15" t="s">
        <v>22</v>
      </c>
      <c r="L7450" s="15" t="str">
        <f t="array" ref="L7450">_xlfn.XLOOKUP(M7450,reference_province_to_city!$A$2:$A$11,reference_province_to_city!$B$2:$B$11)</f>
        <v>Surabaya</v>
      </c>
      <c r="M7450" s="15" t="s">
        <v>20</v>
      </c>
      <c r="N7450" s="15">
        <v>60231.0</v>
      </c>
      <c r="O7450" s="15">
        <f t="array" ref="O7450">_xlfn.XLOOKUP(M7450,reference_postal_code!$B$2:$B$11,reference_postal_code!$A$2:$A$11)</f>
        <v>60231</v>
      </c>
      <c r="P7450" s="15" t="s">
        <v>166</v>
      </c>
      <c r="Q7450" s="15" t="s">
        <v>6662</v>
      </c>
      <c r="R7450" s="15" t="s">
        <v>65</v>
      </c>
      <c r="S7450" s="15" t="s">
        <v>66</v>
      </c>
      <c r="T7450" s="15" t="s">
        <v>6663</v>
      </c>
      <c r="U7450" s="28">
        <v>516000.0</v>
      </c>
      <c r="V7450" s="15">
        <v>5.0</v>
      </c>
      <c r="W7450" s="31">
        <v>0.0</v>
      </c>
      <c r="X7450" s="28">
        <v>237360.0</v>
      </c>
    </row>
    <row r="7451" ht="15.75" customHeight="1">
      <c r="A7451" s="15">
        <v>7394.0</v>
      </c>
      <c r="B7451" s="15" t="s">
        <v>8999</v>
      </c>
      <c r="C7451" s="18">
        <v>42857.0</v>
      </c>
      <c r="D7451" s="18">
        <v>42861.0</v>
      </c>
      <c r="E7451" s="18">
        <f t="shared" si="1"/>
        <v>42861</v>
      </c>
      <c r="F7451" s="15" t="s">
        <v>55</v>
      </c>
      <c r="G7451" s="15" t="s">
        <v>960</v>
      </c>
      <c r="H7451" s="15" t="s">
        <v>961</v>
      </c>
      <c r="I7451" s="15" t="s">
        <v>59</v>
      </c>
      <c r="J7451" s="15" t="s">
        <v>60</v>
      </c>
      <c r="K7451" s="15" t="s">
        <v>22</v>
      </c>
      <c r="L7451" s="15" t="str">
        <f t="array" ref="L7451">_xlfn.XLOOKUP(M7451,reference_province_to_city!$A$2:$A$11,reference_province_to_city!$B$2:$B$11)</f>
        <v>Surabaya</v>
      </c>
      <c r="M7451" s="15" t="s">
        <v>20</v>
      </c>
      <c r="N7451" s="15">
        <v>60231.0</v>
      </c>
      <c r="O7451" s="15">
        <f t="array" ref="O7451">_xlfn.XLOOKUP(M7451,reference_postal_code!$B$2:$B$11,reference_postal_code!$A$2:$A$11)</f>
        <v>60231</v>
      </c>
      <c r="P7451" s="15" t="s">
        <v>166</v>
      </c>
      <c r="Q7451" s="15" t="s">
        <v>3248</v>
      </c>
      <c r="R7451" s="15" t="s">
        <v>65</v>
      </c>
      <c r="S7451" s="15" t="s">
        <v>93</v>
      </c>
      <c r="T7451" s="15" t="s">
        <v>3249</v>
      </c>
      <c r="U7451" s="28">
        <v>892800.0</v>
      </c>
      <c r="V7451" s="15">
        <v>3.0</v>
      </c>
      <c r="W7451" s="31">
        <v>0.0</v>
      </c>
      <c r="X7451" s="28">
        <v>232128.0</v>
      </c>
    </row>
    <row r="7452" ht="15.75" customHeight="1">
      <c r="A7452" s="15">
        <v>7393.0</v>
      </c>
      <c r="B7452" s="15" t="s">
        <v>8999</v>
      </c>
      <c r="C7452" s="18">
        <v>42857.0</v>
      </c>
      <c r="D7452" s="18">
        <v>42861.0</v>
      </c>
      <c r="E7452" s="18">
        <f t="shared" si="1"/>
        <v>42861</v>
      </c>
      <c r="F7452" s="15" t="s">
        <v>55</v>
      </c>
      <c r="G7452" s="15" t="s">
        <v>960</v>
      </c>
      <c r="H7452" s="15" t="s">
        <v>961</v>
      </c>
      <c r="I7452" s="15" t="s">
        <v>59</v>
      </c>
      <c r="J7452" s="15" t="s">
        <v>60</v>
      </c>
      <c r="K7452" s="15" t="s">
        <v>22</v>
      </c>
      <c r="L7452" s="15" t="str">
        <f t="array" ref="L7452">_xlfn.XLOOKUP(M7452,reference_province_to_city!$A$2:$A$11,reference_province_to_city!$B$2:$B$11)</f>
        <v>Surabaya</v>
      </c>
      <c r="M7452" s="15" t="s">
        <v>20</v>
      </c>
      <c r="O7452" s="15">
        <f t="array" ref="O7452">_xlfn.XLOOKUP(M7452,reference_postal_code!$B$2:$B$11,reference_postal_code!$A$2:$A$11)</f>
        <v>60231</v>
      </c>
      <c r="P7452" s="15" t="s">
        <v>166</v>
      </c>
      <c r="Q7452" s="15" t="s">
        <v>1444</v>
      </c>
      <c r="R7452" s="15" t="s">
        <v>65</v>
      </c>
      <c r="S7452" s="15" t="s">
        <v>66</v>
      </c>
      <c r="T7452" s="15" t="s">
        <v>1445</v>
      </c>
      <c r="U7452" s="28">
        <v>235500.0</v>
      </c>
      <c r="V7452" s="15">
        <v>5.0</v>
      </c>
      <c r="W7452" s="31">
        <v>0.0</v>
      </c>
      <c r="X7452" s="28">
        <v>105975.0</v>
      </c>
    </row>
    <row r="7453" ht="15.75" customHeight="1">
      <c r="A7453" s="15">
        <v>6913.0</v>
      </c>
      <c r="B7453" s="15" t="s">
        <v>9000</v>
      </c>
      <c r="C7453" s="18">
        <v>42857.0</v>
      </c>
      <c r="D7453" s="18">
        <v>42860.0</v>
      </c>
      <c r="E7453" s="18">
        <f t="shared" si="1"/>
        <v>42860</v>
      </c>
      <c r="F7453" s="15" t="s">
        <v>114</v>
      </c>
      <c r="G7453" s="15" t="s">
        <v>4305</v>
      </c>
      <c r="H7453" s="15" t="s">
        <v>4306</v>
      </c>
      <c r="I7453" s="15" t="s">
        <v>128</v>
      </c>
      <c r="J7453" s="15" t="s">
        <v>60</v>
      </c>
      <c r="K7453" s="15" t="s">
        <v>19</v>
      </c>
      <c r="L7453" s="15" t="str">
        <f t="array" ref="L7453">_xlfn.XLOOKUP(M7453,reference_province_to_city!$A$2:$A$11,reference_province_to_city!$B$2:$B$11)</f>
        <v>Yogyakarta</v>
      </c>
      <c r="M7453" s="15" t="s">
        <v>18</v>
      </c>
      <c r="N7453" s="15">
        <v>55111.0</v>
      </c>
      <c r="O7453" s="15">
        <f t="array" ref="O7453">_xlfn.XLOOKUP(M7453,reference_postal_code!$B$2:$B$11,reference_postal_code!$A$2:$A$11)</f>
        <v>55111</v>
      </c>
      <c r="P7453" s="15" t="s">
        <v>77</v>
      </c>
      <c r="Q7453" s="15" t="s">
        <v>6848</v>
      </c>
      <c r="R7453" s="15" t="s">
        <v>110</v>
      </c>
      <c r="S7453" s="15" t="s">
        <v>149</v>
      </c>
      <c r="T7453" s="15" t="s">
        <v>6849</v>
      </c>
      <c r="U7453" s="28">
        <v>2393400.0</v>
      </c>
      <c r="V7453" s="15">
        <v>4.0</v>
      </c>
      <c r="W7453" s="31">
        <v>0.0</v>
      </c>
      <c r="X7453" s="28">
        <v>885558.0</v>
      </c>
    </row>
    <row r="7454" ht="15.75" customHeight="1">
      <c r="A7454" s="15">
        <v>2518.0</v>
      </c>
      <c r="B7454" s="15" t="s">
        <v>9001</v>
      </c>
      <c r="C7454" s="18">
        <v>42857.0</v>
      </c>
      <c r="D7454" s="18">
        <v>42862.0</v>
      </c>
      <c r="E7454" s="18">
        <f t="shared" si="1"/>
        <v>42862</v>
      </c>
      <c r="F7454" s="15" t="s">
        <v>55</v>
      </c>
      <c r="G7454" s="15" t="s">
        <v>2766</v>
      </c>
      <c r="H7454" s="15" t="s">
        <v>2767</v>
      </c>
      <c r="I7454" s="15" t="s">
        <v>128</v>
      </c>
      <c r="J7454" s="15" t="s">
        <v>60</v>
      </c>
      <c r="K7454" s="15" t="s">
        <v>14</v>
      </c>
      <c r="L7454" s="15" t="str">
        <f t="array" ref="L7454">_xlfn.XLOOKUP(M7454,reference_province_to_city!$A$2:$A$11,reference_province_to_city!$B$2:$B$11)</f>
        <v>Bandung</v>
      </c>
      <c r="M7454" s="15" t="s">
        <v>12</v>
      </c>
      <c r="N7454" s="15">
        <v>40111.0</v>
      </c>
      <c r="O7454" s="15">
        <f t="array" ref="O7454">_xlfn.XLOOKUP(M7454,reference_postal_code!$B$2:$B$11,reference_postal_code!$A$2:$A$11)</f>
        <v>40111</v>
      </c>
      <c r="P7454" s="15" t="s">
        <v>117</v>
      </c>
      <c r="Q7454" s="15" t="s">
        <v>4435</v>
      </c>
      <c r="R7454" s="15" t="s">
        <v>106</v>
      </c>
      <c r="S7454" s="15" t="s">
        <v>139</v>
      </c>
      <c r="T7454" s="15" t="s">
        <v>4436</v>
      </c>
      <c r="U7454" s="28">
        <v>1948950.0</v>
      </c>
      <c r="V7454" s="15">
        <v>3.0</v>
      </c>
      <c r="W7454" s="31">
        <v>0.0</v>
      </c>
      <c r="X7454" s="28">
        <v>194895.0</v>
      </c>
    </row>
    <row r="7455" ht="15.75" customHeight="1">
      <c r="A7455" s="15">
        <v>8352.0</v>
      </c>
      <c r="B7455" s="15" t="s">
        <v>9002</v>
      </c>
      <c r="C7455" s="18">
        <v>42858.0</v>
      </c>
      <c r="D7455" s="18">
        <v>42863.0</v>
      </c>
      <c r="E7455" s="18">
        <f t="shared" si="1"/>
        <v>42863</v>
      </c>
      <c r="F7455" s="15" t="s">
        <v>55</v>
      </c>
      <c r="G7455" s="15" t="s">
        <v>6837</v>
      </c>
      <c r="H7455" s="15" t="s">
        <v>6838</v>
      </c>
      <c r="I7455" s="15" t="s">
        <v>128</v>
      </c>
      <c r="J7455" s="15" t="s">
        <v>60</v>
      </c>
      <c r="K7455" s="15" t="s">
        <v>19</v>
      </c>
      <c r="L7455" s="15" t="str">
        <f t="array" ref="L7455">_xlfn.XLOOKUP(M7455,reference_province_to_city!$A$2:$A$11,reference_province_to_city!$B$2:$B$11)</f>
        <v>Yogyakarta</v>
      </c>
      <c r="M7455" s="15" t="s">
        <v>18</v>
      </c>
      <c r="N7455" s="15">
        <v>55111.0</v>
      </c>
      <c r="O7455" s="15">
        <f t="array" ref="O7455">_xlfn.XLOOKUP(M7455,reference_postal_code!$B$2:$B$11,reference_postal_code!$A$2:$A$11)</f>
        <v>55111</v>
      </c>
      <c r="P7455" s="15" t="s">
        <v>77</v>
      </c>
      <c r="Q7455" s="15" t="s">
        <v>8838</v>
      </c>
      <c r="R7455" s="15" t="s">
        <v>106</v>
      </c>
      <c r="S7455" s="15" t="s">
        <v>139</v>
      </c>
      <c r="T7455" s="15" t="s">
        <v>8839</v>
      </c>
      <c r="U7455" s="28">
        <v>486720.0</v>
      </c>
      <c r="V7455" s="15">
        <v>2.0</v>
      </c>
      <c r="W7455" s="31">
        <v>0.2</v>
      </c>
      <c r="X7455" s="28">
        <v>109512.0</v>
      </c>
    </row>
    <row r="7456" ht="15.75" customHeight="1">
      <c r="A7456" s="15">
        <v>8356.0</v>
      </c>
      <c r="B7456" s="15" t="s">
        <v>9002</v>
      </c>
      <c r="C7456" s="18">
        <v>42858.0</v>
      </c>
      <c r="D7456" s="18">
        <v>42863.0</v>
      </c>
      <c r="E7456" s="18">
        <f t="shared" si="1"/>
        <v>42863</v>
      </c>
      <c r="F7456" s="15" t="s">
        <v>55</v>
      </c>
      <c r="G7456" s="15" t="s">
        <v>6837</v>
      </c>
      <c r="H7456" s="15" t="s">
        <v>6838</v>
      </c>
      <c r="I7456" s="15" t="s">
        <v>128</v>
      </c>
      <c r="J7456" s="15" t="s">
        <v>60</v>
      </c>
      <c r="K7456" s="15" t="s">
        <v>19</v>
      </c>
      <c r="L7456" s="15" t="str">
        <f t="array" ref="L7456">_xlfn.XLOOKUP(M7456,reference_province_to_city!$A$2:$A$11,reference_province_to_city!$B$2:$B$11)</f>
        <v>Yogyakarta</v>
      </c>
      <c r="M7456" s="15" t="s">
        <v>18</v>
      </c>
      <c r="N7456" s="15">
        <v>55111.0</v>
      </c>
      <c r="O7456" s="15">
        <f t="array" ref="O7456">_xlfn.XLOOKUP(M7456,reference_postal_code!$B$2:$B$11,reference_postal_code!$A$2:$A$11)</f>
        <v>55111</v>
      </c>
      <c r="P7456" s="15" t="s">
        <v>77</v>
      </c>
      <c r="Q7456" s="15" t="s">
        <v>2988</v>
      </c>
      <c r="R7456" s="15" t="s">
        <v>65</v>
      </c>
      <c r="S7456" s="15" t="s">
        <v>103</v>
      </c>
      <c r="T7456" s="15" t="s">
        <v>2989</v>
      </c>
      <c r="U7456" s="28">
        <v>120000.0</v>
      </c>
      <c r="V7456" s="15">
        <v>2.0</v>
      </c>
      <c r="W7456" s="31">
        <v>0.2</v>
      </c>
      <c r="X7456" s="28">
        <v>42000.0</v>
      </c>
    </row>
    <row r="7457" ht="15.75" customHeight="1">
      <c r="A7457" s="15">
        <v>3633.0</v>
      </c>
      <c r="B7457" s="15" t="s">
        <v>9003</v>
      </c>
      <c r="C7457" s="18">
        <v>42858.0</v>
      </c>
      <c r="D7457" s="18">
        <v>42863.0</v>
      </c>
      <c r="E7457" s="18">
        <f t="shared" si="1"/>
        <v>42863</v>
      </c>
      <c r="F7457" s="15" t="s">
        <v>114</v>
      </c>
      <c r="G7457" s="15" t="s">
        <v>3957</v>
      </c>
      <c r="H7457" s="15" t="s">
        <v>3958</v>
      </c>
      <c r="I7457" s="15" t="s">
        <v>128</v>
      </c>
      <c r="J7457" s="15" t="s">
        <v>60</v>
      </c>
      <c r="K7457" s="15" t="s">
        <v>19</v>
      </c>
      <c r="L7457" s="15" t="str">
        <f t="array" ref="L7457">_xlfn.XLOOKUP(M7457,reference_province_to_city!$A$2:$A$11,reference_province_to_city!$B$2:$B$11)</f>
        <v>Yogyakarta</v>
      </c>
      <c r="M7457" s="15" t="s">
        <v>18</v>
      </c>
      <c r="N7457" s="15">
        <v>55111.0</v>
      </c>
      <c r="O7457" s="15">
        <f t="array" ref="O7457">_xlfn.XLOOKUP(M7457,reference_postal_code!$B$2:$B$11,reference_postal_code!$A$2:$A$11)</f>
        <v>55111</v>
      </c>
      <c r="P7457" s="15" t="s">
        <v>77</v>
      </c>
      <c r="Q7457" s="15" t="s">
        <v>185</v>
      </c>
      <c r="R7457" s="15" t="s">
        <v>65</v>
      </c>
      <c r="S7457" s="15" t="s">
        <v>87</v>
      </c>
      <c r="T7457" s="15" t="s">
        <v>186</v>
      </c>
      <c r="U7457" s="28">
        <v>1.14516E7</v>
      </c>
      <c r="V7457" s="15">
        <v>8.0</v>
      </c>
      <c r="W7457" s="31">
        <v>0.0</v>
      </c>
      <c r="X7457" s="28">
        <v>687096.0</v>
      </c>
    </row>
    <row r="7458" ht="15.75" customHeight="1">
      <c r="A7458" s="15">
        <v>7610.0</v>
      </c>
      <c r="B7458" s="15" t="s">
        <v>9004</v>
      </c>
      <c r="C7458" s="18">
        <v>42858.0</v>
      </c>
      <c r="D7458" s="18">
        <v>42862.0</v>
      </c>
      <c r="E7458" s="18">
        <f t="shared" si="1"/>
        <v>42862</v>
      </c>
      <c r="F7458" s="15" t="s">
        <v>55</v>
      </c>
      <c r="G7458" s="15" t="s">
        <v>4517</v>
      </c>
      <c r="H7458" s="15" t="s">
        <v>4518</v>
      </c>
      <c r="I7458" s="15" t="s">
        <v>59</v>
      </c>
      <c r="J7458" s="15" t="s">
        <v>60</v>
      </c>
      <c r="K7458" s="15" t="s">
        <v>26</v>
      </c>
      <c r="L7458" s="15" t="str">
        <f t="array" ref="L7458">_xlfn.XLOOKUP(M7458,reference_province_to_city!$A$2:$A$11,reference_province_to_city!$B$2:$B$11)</f>
        <v>Denpasar</v>
      </c>
      <c r="M7458" s="15" t="s">
        <v>24</v>
      </c>
      <c r="N7458" s="15">
        <v>80231.0</v>
      </c>
      <c r="O7458" s="15">
        <f t="array" ref="O7458">_xlfn.XLOOKUP(M7458,reference_postal_code!$B$2:$B$11,reference_postal_code!$A$2:$A$11)</f>
        <v>80231</v>
      </c>
      <c r="P7458" s="15" t="s">
        <v>63</v>
      </c>
      <c r="Q7458" s="15" t="s">
        <v>1434</v>
      </c>
      <c r="R7458" s="15" t="s">
        <v>65</v>
      </c>
      <c r="S7458" s="15" t="s">
        <v>93</v>
      </c>
      <c r="T7458" s="15" t="s">
        <v>1435</v>
      </c>
      <c r="U7458" s="28">
        <v>344400.0</v>
      </c>
      <c r="V7458" s="15">
        <v>7.0</v>
      </c>
      <c r="W7458" s="31">
        <v>0.0</v>
      </c>
      <c r="X7458" s="28">
        <v>99876.0</v>
      </c>
    </row>
    <row r="7459" ht="15.75" customHeight="1">
      <c r="A7459" s="15">
        <v>3632.0</v>
      </c>
      <c r="B7459" s="15" t="s">
        <v>9003</v>
      </c>
      <c r="C7459" s="18">
        <v>42858.0</v>
      </c>
      <c r="D7459" s="18">
        <v>42863.0</v>
      </c>
      <c r="E7459" s="18">
        <f t="shared" si="1"/>
        <v>42863</v>
      </c>
      <c r="F7459" s="15" t="s">
        <v>114</v>
      </c>
      <c r="G7459" s="15" t="s">
        <v>3957</v>
      </c>
      <c r="H7459" s="15" t="s">
        <v>3958</v>
      </c>
      <c r="I7459" s="15" t="s">
        <v>128</v>
      </c>
      <c r="J7459" s="15" t="s">
        <v>60</v>
      </c>
      <c r="K7459" s="15" t="s">
        <v>19</v>
      </c>
      <c r="L7459" s="15" t="str">
        <f t="array" ref="L7459">_xlfn.XLOOKUP(M7459,reference_province_to_city!$A$2:$A$11,reference_province_to_city!$B$2:$B$11)</f>
        <v>Yogyakarta</v>
      </c>
      <c r="M7459" s="15" t="s">
        <v>18</v>
      </c>
      <c r="N7459" s="15">
        <v>55111.0</v>
      </c>
      <c r="O7459" s="15">
        <f t="array" ref="O7459">_xlfn.XLOOKUP(M7459,reference_postal_code!$B$2:$B$11,reference_postal_code!$A$2:$A$11)</f>
        <v>55111</v>
      </c>
      <c r="P7459" s="15" t="s">
        <v>77</v>
      </c>
      <c r="Q7459" s="15" t="s">
        <v>3780</v>
      </c>
      <c r="R7459" s="15" t="s">
        <v>65</v>
      </c>
      <c r="S7459" s="15" t="s">
        <v>87</v>
      </c>
      <c r="T7459" s="15" t="s">
        <v>3781</v>
      </c>
      <c r="U7459" s="28">
        <v>1042800.0</v>
      </c>
      <c r="V7459" s="15">
        <v>2.0</v>
      </c>
      <c r="W7459" s="31">
        <v>0.0</v>
      </c>
      <c r="X7459" s="28">
        <v>291984.0</v>
      </c>
    </row>
    <row r="7460" ht="15.75" customHeight="1">
      <c r="A7460" s="15">
        <v>8353.0</v>
      </c>
      <c r="B7460" s="15" t="s">
        <v>9002</v>
      </c>
      <c r="C7460" s="18">
        <v>42858.0</v>
      </c>
      <c r="D7460" s="18">
        <v>42863.0</v>
      </c>
      <c r="E7460" s="18">
        <f t="shared" si="1"/>
        <v>42863</v>
      </c>
      <c r="F7460" s="15" t="s">
        <v>55</v>
      </c>
      <c r="G7460" s="15" t="s">
        <v>6837</v>
      </c>
      <c r="H7460" s="15" t="s">
        <v>6838</v>
      </c>
      <c r="I7460" s="15" t="s">
        <v>128</v>
      </c>
      <c r="J7460" s="15" t="s">
        <v>60</v>
      </c>
      <c r="K7460" s="15" t="s">
        <v>19</v>
      </c>
      <c r="L7460" s="15" t="str">
        <f t="array" ref="L7460">_xlfn.XLOOKUP(M7460,reference_province_to_city!$A$2:$A$11,reference_province_to_city!$B$2:$B$11)</f>
        <v>Yogyakarta</v>
      </c>
      <c r="M7460" s="15" t="s">
        <v>18</v>
      </c>
      <c r="N7460" s="15">
        <v>55111.0</v>
      </c>
      <c r="O7460" s="15">
        <f t="array" ref="O7460">_xlfn.XLOOKUP(M7460,reference_postal_code!$B$2:$B$11,reference_postal_code!$A$2:$A$11)</f>
        <v>55111</v>
      </c>
      <c r="P7460" s="15" t="s">
        <v>77</v>
      </c>
      <c r="Q7460" s="15" t="s">
        <v>1449</v>
      </c>
      <c r="R7460" s="15" t="s">
        <v>65</v>
      </c>
      <c r="S7460" s="15" t="s">
        <v>83</v>
      </c>
      <c r="T7460" s="15" t="s">
        <v>1450</v>
      </c>
      <c r="U7460" s="28">
        <v>395820.0</v>
      </c>
      <c r="V7460" s="15">
        <v>4.0</v>
      </c>
      <c r="W7460" s="31">
        <v>0.7</v>
      </c>
      <c r="X7460" s="28">
        <v>-263880.0</v>
      </c>
    </row>
    <row r="7461" ht="15.75" customHeight="1">
      <c r="A7461" s="15">
        <v>8354.0</v>
      </c>
      <c r="B7461" s="15" t="s">
        <v>9002</v>
      </c>
      <c r="C7461" s="18">
        <v>42858.0</v>
      </c>
      <c r="D7461" s="18">
        <v>42863.0</v>
      </c>
      <c r="E7461" s="18">
        <f t="shared" si="1"/>
        <v>42863</v>
      </c>
      <c r="F7461" s="15" t="s">
        <v>55</v>
      </c>
      <c r="G7461" s="15" t="s">
        <v>6837</v>
      </c>
      <c r="H7461" s="15" t="s">
        <v>6838</v>
      </c>
      <c r="I7461" s="15" t="s">
        <v>128</v>
      </c>
      <c r="J7461" s="15" t="s">
        <v>60</v>
      </c>
      <c r="K7461" s="15" t="s">
        <v>3764</v>
      </c>
      <c r="L7461" s="15" t="str">
        <f t="array" ref="L7461">_xlfn.XLOOKUP(M7461,reference_province_to_city!$A$2:$A$11,reference_province_to_city!$B$2:$B$11)</f>
        <v>Yogyakarta</v>
      </c>
      <c r="M7461" s="15" t="s">
        <v>18</v>
      </c>
      <c r="N7461" s="15">
        <v>55111.0</v>
      </c>
      <c r="O7461" s="15">
        <f t="array" ref="O7461">_xlfn.XLOOKUP(M7461,reference_postal_code!$B$2:$B$11,reference_postal_code!$A$2:$A$11)</f>
        <v>55111</v>
      </c>
      <c r="P7461" s="15" t="s">
        <v>77</v>
      </c>
      <c r="Q7461" s="15" t="s">
        <v>1144</v>
      </c>
      <c r="R7461" s="15" t="s">
        <v>106</v>
      </c>
      <c r="S7461" s="15" t="s">
        <v>218</v>
      </c>
      <c r="T7461" s="15" t="s">
        <v>1145</v>
      </c>
      <c r="U7461" s="28">
        <v>5602050.0</v>
      </c>
      <c r="V7461" s="15">
        <v>5.0</v>
      </c>
      <c r="W7461" s="31">
        <v>0.4</v>
      </c>
      <c r="X7461" s="28">
        <v>-1680615.0</v>
      </c>
    </row>
    <row r="7462" ht="15.75" customHeight="1">
      <c r="A7462" s="15">
        <v>7609.0</v>
      </c>
      <c r="B7462" s="15" t="s">
        <v>9004</v>
      </c>
      <c r="C7462" s="18">
        <v>42858.0</v>
      </c>
      <c r="D7462" s="18">
        <v>42862.0</v>
      </c>
      <c r="E7462" s="18">
        <f t="shared" si="1"/>
        <v>42862</v>
      </c>
      <c r="F7462" s="15" t="s">
        <v>55</v>
      </c>
      <c r="G7462" s="15" t="s">
        <v>4517</v>
      </c>
      <c r="H7462" s="15" t="s">
        <v>4518</v>
      </c>
      <c r="I7462" s="15" t="s">
        <v>59</v>
      </c>
      <c r="J7462" s="15" t="s">
        <v>60</v>
      </c>
      <c r="K7462" s="15" t="s">
        <v>26</v>
      </c>
      <c r="L7462" s="15" t="str">
        <f t="array" ref="L7462">_xlfn.XLOOKUP(M7462,reference_province_to_city!$A$2:$A$11,reference_province_to_city!$B$2:$B$11)</f>
        <v>Denpasar</v>
      </c>
      <c r="M7462" s="15" t="s">
        <v>24</v>
      </c>
      <c r="N7462" s="15">
        <v>80231.0</v>
      </c>
      <c r="O7462" s="15">
        <f t="array" ref="O7462">_xlfn.XLOOKUP(M7462,reference_postal_code!$B$2:$B$11,reference_postal_code!$A$2:$A$11)</f>
        <v>80231</v>
      </c>
      <c r="P7462" s="15" t="s">
        <v>63</v>
      </c>
      <c r="Q7462" s="15" t="s">
        <v>1968</v>
      </c>
      <c r="R7462" s="15" t="s">
        <v>65</v>
      </c>
      <c r="S7462" s="15" t="s">
        <v>66</v>
      </c>
      <c r="T7462" s="15" t="s">
        <v>1969</v>
      </c>
      <c r="U7462" s="28">
        <v>388800.0</v>
      </c>
      <c r="V7462" s="15">
        <v>4.0</v>
      </c>
      <c r="W7462" s="31">
        <v>0.0</v>
      </c>
      <c r="X7462" s="28">
        <v>186624.0</v>
      </c>
    </row>
    <row r="7463" ht="15.75" customHeight="1">
      <c r="A7463" s="15">
        <v>8355.0</v>
      </c>
      <c r="B7463" s="15" t="s">
        <v>9002</v>
      </c>
      <c r="C7463" s="18">
        <v>42858.0</v>
      </c>
      <c r="D7463" s="18">
        <v>42863.0</v>
      </c>
      <c r="E7463" s="18">
        <f t="shared" si="1"/>
        <v>42863</v>
      </c>
      <c r="F7463" s="15" t="s">
        <v>55</v>
      </c>
      <c r="G7463" s="15" t="s">
        <v>6837</v>
      </c>
      <c r="H7463" s="15" t="s">
        <v>6838</v>
      </c>
      <c r="I7463" s="15" t="s">
        <v>128</v>
      </c>
      <c r="J7463" s="15" t="s">
        <v>60</v>
      </c>
      <c r="K7463" s="15" t="s">
        <v>19</v>
      </c>
      <c r="L7463" s="15" t="str">
        <f t="array" ref="L7463">_xlfn.XLOOKUP(M7463,reference_province_to_city!$A$2:$A$11,reference_province_to_city!$B$2:$B$11)</f>
        <v>Yogyakarta</v>
      </c>
      <c r="M7463" s="15" t="s">
        <v>18</v>
      </c>
      <c r="N7463" s="15">
        <v>55111.0</v>
      </c>
      <c r="O7463" s="15">
        <f t="array" ref="O7463">_xlfn.XLOOKUP(M7463,reference_postal_code!$B$2:$B$11,reference_postal_code!$A$2:$A$11)</f>
        <v>55111</v>
      </c>
      <c r="P7463" s="15" t="s">
        <v>77</v>
      </c>
      <c r="Q7463" s="15" t="s">
        <v>2784</v>
      </c>
      <c r="R7463" s="15" t="s">
        <v>65</v>
      </c>
      <c r="S7463" s="15" t="s">
        <v>83</v>
      </c>
      <c r="T7463" s="15" t="s">
        <v>2785</v>
      </c>
      <c r="U7463" s="28">
        <v>963000.0</v>
      </c>
      <c r="V7463" s="15">
        <v>5.0</v>
      </c>
      <c r="W7463" s="31">
        <v>0.7</v>
      </c>
      <c r="X7463" s="28">
        <v>-674100.0</v>
      </c>
    </row>
    <row r="7464" ht="15.75" customHeight="1">
      <c r="A7464" s="15">
        <v>7179.0</v>
      </c>
      <c r="B7464" s="15" t="s">
        <v>9005</v>
      </c>
      <c r="C7464" s="18">
        <v>42859.0</v>
      </c>
      <c r="D7464" s="18">
        <v>42865.0</v>
      </c>
      <c r="E7464" s="18">
        <f t="shared" si="1"/>
        <v>42865</v>
      </c>
      <c r="F7464" s="15" t="s">
        <v>55</v>
      </c>
      <c r="G7464" s="15" t="s">
        <v>1333</v>
      </c>
      <c r="H7464" s="15" t="s">
        <v>1334</v>
      </c>
      <c r="I7464" s="15" t="s">
        <v>128</v>
      </c>
      <c r="J7464" s="15" t="s">
        <v>60</v>
      </c>
      <c r="K7464" s="15" t="s">
        <v>14</v>
      </c>
      <c r="L7464" s="15" t="str">
        <f t="array" ref="L7464">_xlfn.XLOOKUP(M7464,reference_province_to_city!$A$2:$A$11,reference_province_to_city!$B$2:$B$11)</f>
        <v>Bandung</v>
      </c>
      <c r="M7464" s="15" t="s">
        <v>12</v>
      </c>
      <c r="N7464" s="15">
        <v>40111.0</v>
      </c>
      <c r="O7464" s="15">
        <f t="array" ref="O7464">_xlfn.XLOOKUP(M7464,reference_postal_code!$B$2:$B$11,reference_postal_code!$A$2:$A$11)</f>
        <v>40111</v>
      </c>
      <c r="P7464" s="15" t="s">
        <v>117</v>
      </c>
      <c r="Q7464" s="15" t="s">
        <v>2306</v>
      </c>
      <c r="R7464" s="15" t="s">
        <v>65</v>
      </c>
      <c r="S7464" s="15" t="s">
        <v>83</v>
      </c>
      <c r="T7464" s="15" t="s">
        <v>2307</v>
      </c>
      <c r="U7464" s="28">
        <v>140940.0</v>
      </c>
      <c r="V7464" s="15">
        <v>3.0</v>
      </c>
      <c r="W7464" s="31">
        <v>0.7</v>
      </c>
      <c r="X7464" s="28">
        <v>-112752.0</v>
      </c>
    </row>
    <row r="7465" ht="15.75" customHeight="1">
      <c r="A7465" s="15">
        <v>2958.0</v>
      </c>
      <c r="B7465" s="15" t="s">
        <v>9006</v>
      </c>
      <c r="C7465" s="18">
        <v>42859.0</v>
      </c>
      <c r="D7465" s="18">
        <v>42864.0</v>
      </c>
      <c r="E7465" s="18">
        <f t="shared" si="1"/>
        <v>42864</v>
      </c>
      <c r="F7465" s="15" t="s">
        <v>55</v>
      </c>
      <c r="G7465" s="15" t="s">
        <v>3791</v>
      </c>
      <c r="H7465" s="15" t="s">
        <v>3792</v>
      </c>
      <c r="I7465" s="15" t="s">
        <v>59</v>
      </c>
      <c r="J7465" s="15" t="s">
        <v>60</v>
      </c>
      <c r="K7465" s="15" t="s">
        <v>29</v>
      </c>
      <c r="L7465" s="15" t="str">
        <f t="array" ref="L7465">_xlfn.XLOOKUP(M7465,reference_province_to_city!$A$2:$A$11,reference_province_to_city!$B$2:$B$11)</f>
        <v>Palembang</v>
      </c>
      <c r="M7465" s="15" t="s">
        <v>13</v>
      </c>
      <c r="O7465" s="15">
        <f t="array" ref="O7465">_xlfn.XLOOKUP(M7465,reference_postal_code!$B$2:$B$11,reference_postal_code!$A$2:$A$11)</f>
        <v>30111</v>
      </c>
      <c r="P7465" s="15" t="s">
        <v>77</v>
      </c>
      <c r="Q7465" s="15" t="s">
        <v>1883</v>
      </c>
      <c r="R7465" s="15" t="s">
        <v>65</v>
      </c>
      <c r="S7465" s="15" t="s">
        <v>83</v>
      </c>
      <c r="T7465" s="15" t="s">
        <v>1884</v>
      </c>
      <c r="U7465" s="28">
        <v>34695.0</v>
      </c>
      <c r="V7465" s="15">
        <v>1.0</v>
      </c>
      <c r="W7465" s="31">
        <v>0.7</v>
      </c>
      <c r="X7465" s="28">
        <v>-28912.0</v>
      </c>
    </row>
    <row r="7466" ht="15.75" customHeight="1">
      <c r="A7466" s="15">
        <v>7178.0</v>
      </c>
      <c r="B7466" s="15" t="s">
        <v>9005</v>
      </c>
      <c r="C7466" s="18">
        <v>42859.0</v>
      </c>
      <c r="D7466" s="18">
        <v>42865.0</v>
      </c>
      <c r="E7466" s="18">
        <f t="shared" si="1"/>
        <v>42865</v>
      </c>
      <c r="F7466" s="15" t="s">
        <v>55</v>
      </c>
      <c r="G7466" s="15" t="s">
        <v>1333</v>
      </c>
      <c r="H7466" s="15" t="s">
        <v>1334</v>
      </c>
      <c r="I7466" s="15" t="s">
        <v>128</v>
      </c>
      <c r="J7466" s="15" t="s">
        <v>60</v>
      </c>
      <c r="K7466" s="15" t="s">
        <v>14</v>
      </c>
      <c r="L7466" s="15" t="str">
        <f t="array" ref="L7466">_xlfn.XLOOKUP(M7466,reference_province_to_city!$A$2:$A$11,reference_province_to_city!$B$2:$B$11)</f>
        <v>Bandung</v>
      </c>
      <c r="M7466" s="15" t="s">
        <v>12</v>
      </c>
      <c r="N7466" s="15">
        <v>40111.0</v>
      </c>
      <c r="O7466" s="15">
        <f t="array" ref="O7466">_xlfn.XLOOKUP(M7466,reference_postal_code!$B$2:$B$11,reference_postal_code!$A$2:$A$11)</f>
        <v>40111</v>
      </c>
      <c r="P7466" s="15" t="s">
        <v>117</v>
      </c>
      <c r="Q7466" s="15" t="s">
        <v>4854</v>
      </c>
      <c r="R7466" s="15" t="s">
        <v>65</v>
      </c>
      <c r="S7466" s="15" t="s">
        <v>83</v>
      </c>
      <c r="T7466" s="15" t="s">
        <v>4855</v>
      </c>
      <c r="U7466" s="28">
        <v>33030.0</v>
      </c>
      <c r="V7466" s="15">
        <v>2.0</v>
      </c>
      <c r="W7466" s="31">
        <v>0.7</v>
      </c>
      <c r="X7466" s="28">
        <v>-23121.0</v>
      </c>
    </row>
    <row r="7467" ht="15.75" customHeight="1">
      <c r="A7467" s="15">
        <v>9994.0</v>
      </c>
      <c r="B7467" s="15" t="s">
        <v>9007</v>
      </c>
      <c r="C7467" s="18">
        <v>42859.0</v>
      </c>
      <c r="D7467" s="18">
        <v>42864.0</v>
      </c>
      <c r="E7467" s="18">
        <f t="shared" si="1"/>
        <v>42864</v>
      </c>
      <c r="F7467" s="15" t="s">
        <v>114</v>
      </c>
      <c r="G7467" s="15" t="s">
        <v>3022</v>
      </c>
      <c r="H7467" s="15" t="s">
        <v>3023</v>
      </c>
      <c r="I7467" s="15" t="s">
        <v>59</v>
      </c>
      <c r="J7467" s="15" t="s">
        <v>60</v>
      </c>
      <c r="K7467" s="15" t="s">
        <v>26</v>
      </c>
      <c r="L7467" s="15" t="str">
        <f t="array" ref="L7467">_xlfn.XLOOKUP(M7467,reference_province_to_city!$A$2:$A$11,reference_province_to_city!$B$2:$B$11)</f>
        <v>Denpasar</v>
      </c>
      <c r="M7467" s="15" t="s">
        <v>24</v>
      </c>
      <c r="O7467" s="15">
        <f t="array" ref="O7467">_xlfn.XLOOKUP(M7467,reference_postal_code!$B$2:$B$11,reference_postal_code!$A$2:$A$11)</f>
        <v>80231</v>
      </c>
      <c r="P7467" s="15" t="s">
        <v>63</v>
      </c>
      <c r="Q7467" s="15" t="s">
        <v>5646</v>
      </c>
      <c r="R7467" s="15" t="s">
        <v>65</v>
      </c>
      <c r="S7467" s="15" t="s">
        <v>222</v>
      </c>
      <c r="T7467" s="15" t="s">
        <v>5647</v>
      </c>
      <c r="U7467" s="28">
        <v>3647400.0</v>
      </c>
      <c r="V7467" s="15">
        <v>2.0</v>
      </c>
      <c r="W7467" s="31">
        <v>0.0</v>
      </c>
      <c r="X7467" s="28">
        <v>1094220.0</v>
      </c>
    </row>
    <row r="7468" ht="15.75" customHeight="1">
      <c r="A7468" s="15">
        <v>2468.0</v>
      </c>
      <c r="B7468" s="15" t="s">
        <v>9008</v>
      </c>
      <c r="C7468" s="18">
        <v>42859.0</v>
      </c>
      <c r="D7468" s="18">
        <v>42863.0</v>
      </c>
      <c r="E7468" s="18">
        <f t="shared" si="1"/>
        <v>42863</v>
      </c>
      <c r="F7468" s="15" t="s">
        <v>55</v>
      </c>
      <c r="G7468" s="15" t="s">
        <v>4517</v>
      </c>
      <c r="H7468" s="15" t="s">
        <v>4518</v>
      </c>
      <c r="I7468" s="15" t="s">
        <v>59</v>
      </c>
      <c r="J7468" s="15" t="s">
        <v>60</v>
      </c>
      <c r="K7468" s="15" t="s">
        <v>26</v>
      </c>
      <c r="L7468" s="15" t="str">
        <f t="array" ref="L7468">_xlfn.XLOOKUP(M7468,reference_province_to_city!$A$2:$A$11,reference_province_to_city!$B$2:$B$11)</f>
        <v>Denpasar</v>
      </c>
      <c r="M7468" s="15" t="s">
        <v>24</v>
      </c>
      <c r="N7468" s="15">
        <v>80231.0</v>
      </c>
      <c r="O7468" s="15">
        <f t="array" ref="O7468">_xlfn.XLOOKUP(M7468,reference_postal_code!$B$2:$B$11,reference_postal_code!$A$2:$A$11)</f>
        <v>80231</v>
      </c>
      <c r="P7468" s="15" t="s">
        <v>63</v>
      </c>
      <c r="Q7468" s="15" t="s">
        <v>2343</v>
      </c>
      <c r="R7468" s="15" t="s">
        <v>65</v>
      </c>
      <c r="S7468" s="15" t="s">
        <v>87</v>
      </c>
      <c r="T7468" s="15" t="s">
        <v>2344</v>
      </c>
      <c r="U7468" s="28">
        <v>8571600.0</v>
      </c>
      <c r="V7468" s="15">
        <v>4.0</v>
      </c>
      <c r="W7468" s="31">
        <v>0.0</v>
      </c>
      <c r="X7468" s="28">
        <v>2485764.0</v>
      </c>
    </row>
    <row r="7469" ht="15.75" customHeight="1">
      <c r="A7469" s="15">
        <v>1353.0</v>
      </c>
      <c r="B7469" s="15" t="s">
        <v>9009</v>
      </c>
      <c r="C7469" s="18">
        <v>42859.0</v>
      </c>
      <c r="D7469" s="18">
        <v>42864.0</v>
      </c>
      <c r="E7469" s="18">
        <f t="shared" si="1"/>
        <v>42864</v>
      </c>
      <c r="F7469" s="15" t="s">
        <v>55</v>
      </c>
      <c r="G7469" s="15" t="s">
        <v>7289</v>
      </c>
      <c r="H7469" s="15" t="s">
        <v>7290</v>
      </c>
      <c r="I7469" s="15" t="s">
        <v>128</v>
      </c>
      <c r="J7469" s="15" t="s">
        <v>60</v>
      </c>
      <c r="K7469" s="15" t="s">
        <v>22</v>
      </c>
      <c r="L7469" s="15" t="str">
        <f t="array" ref="L7469">_xlfn.XLOOKUP(M7469,reference_province_to_city!$A$2:$A$11,reference_province_to_city!$B$2:$B$11)</f>
        <v>Surabaya</v>
      </c>
      <c r="M7469" s="15" t="s">
        <v>20</v>
      </c>
      <c r="N7469" s="15">
        <v>60231.0</v>
      </c>
      <c r="O7469" s="15">
        <f t="array" ref="O7469">_xlfn.XLOOKUP(M7469,reference_postal_code!$B$2:$B$11,reference_postal_code!$A$2:$A$11)</f>
        <v>60231</v>
      </c>
      <c r="P7469" s="15" t="s">
        <v>166</v>
      </c>
      <c r="Q7469" s="15" t="s">
        <v>1657</v>
      </c>
      <c r="R7469" s="15" t="s">
        <v>110</v>
      </c>
      <c r="S7469" s="15" t="s">
        <v>111</v>
      </c>
      <c r="T7469" s="15" t="s">
        <v>1658</v>
      </c>
      <c r="U7469" s="28">
        <v>2759400.0</v>
      </c>
      <c r="V7469" s="15">
        <v>5.0</v>
      </c>
      <c r="W7469" s="31">
        <v>0.2</v>
      </c>
      <c r="X7469" s="28">
        <v>310432.0</v>
      </c>
    </row>
    <row r="7470" ht="15.75" customHeight="1">
      <c r="A7470" s="15">
        <v>2467.0</v>
      </c>
      <c r="B7470" s="15" t="s">
        <v>9008</v>
      </c>
      <c r="C7470" s="18">
        <v>42859.0</v>
      </c>
      <c r="D7470" s="18">
        <v>42863.0</v>
      </c>
      <c r="E7470" s="18">
        <f t="shared" si="1"/>
        <v>42863</v>
      </c>
      <c r="F7470" s="15" t="s">
        <v>55</v>
      </c>
      <c r="G7470" s="15" t="s">
        <v>4517</v>
      </c>
      <c r="H7470" s="15" t="s">
        <v>4518</v>
      </c>
      <c r="I7470" s="15" t="s">
        <v>59</v>
      </c>
      <c r="J7470" s="15" t="s">
        <v>60</v>
      </c>
      <c r="L7470" s="15" t="str">
        <f t="array" ref="L7470">_xlfn.XLOOKUP(M7470,reference_province_to_city!$A$2:$A$11,reference_province_to_city!$B$2:$B$11)</f>
        <v>Denpasar</v>
      </c>
      <c r="M7470" s="15" t="s">
        <v>24</v>
      </c>
      <c r="N7470" s="15">
        <v>80231.0</v>
      </c>
      <c r="O7470" s="15">
        <f t="array" ref="O7470">_xlfn.XLOOKUP(M7470,reference_postal_code!$B$2:$B$11,reference_postal_code!$A$2:$A$11)</f>
        <v>80231</v>
      </c>
      <c r="P7470" s="15" t="s">
        <v>63</v>
      </c>
      <c r="Q7470" s="15" t="s">
        <v>6404</v>
      </c>
      <c r="R7470" s="15" t="s">
        <v>65</v>
      </c>
      <c r="S7470" s="15" t="s">
        <v>66</v>
      </c>
      <c r="T7470" s="15" t="s">
        <v>6405</v>
      </c>
      <c r="U7470" s="28">
        <v>136650.0</v>
      </c>
      <c r="V7470" s="15">
        <v>1.0</v>
      </c>
      <c r="W7470" s="31">
        <v>0.0</v>
      </c>
      <c r="X7470" s="28">
        <v>61492.0</v>
      </c>
    </row>
    <row r="7471" ht="15.75" customHeight="1">
      <c r="A7471" s="15">
        <v>1355.0</v>
      </c>
      <c r="B7471" s="15" t="s">
        <v>9009</v>
      </c>
      <c r="C7471" s="18">
        <v>42859.0</v>
      </c>
      <c r="D7471" s="18">
        <v>42864.0</v>
      </c>
      <c r="E7471" s="18">
        <f t="shared" si="1"/>
        <v>42864</v>
      </c>
      <c r="F7471" s="15" t="s">
        <v>55</v>
      </c>
      <c r="G7471" s="15" t="s">
        <v>7289</v>
      </c>
      <c r="H7471" s="15" t="s">
        <v>7290</v>
      </c>
      <c r="I7471" s="15" t="s">
        <v>128</v>
      </c>
      <c r="J7471" s="15" t="s">
        <v>60</v>
      </c>
      <c r="K7471" s="15" t="s">
        <v>22</v>
      </c>
      <c r="L7471" s="15" t="str">
        <f t="array" ref="L7471">_xlfn.XLOOKUP(M7471,reference_province_to_city!$A$2:$A$11,reference_province_to_city!$B$2:$B$11)</f>
        <v>Surabaya</v>
      </c>
      <c r="M7471" s="15" t="s">
        <v>20</v>
      </c>
      <c r="N7471" s="15">
        <v>60231.0</v>
      </c>
      <c r="O7471" s="15">
        <f t="array" ref="O7471">_xlfn.XLOOKUP(M7471,reference_postal_code!$B$2:$B$11,reference_postal_code!$A$2:$A$11)</f>
        <v>60231</v>
      </c>
      <c r="P7471" s="15" t="s">
        <v>166</v>
      </c>
      <c r="Q7471" s="15" t="s">
        <v>756</v>
      </c>
      <c r="R7471" s="15" t="s">
        <v>106</v>
      </c>
      <c r="S7471" s="15" t="s">
        <v>218</v>
      </c>
      <c r="T7471" s="15" t="s">
        <v>757</v>
      </c>
      <c r="U7471" s="28">
        <v>4513560.0</v>
      </c>
      <c r="V7471" s="15">
        <v>1.0</v>
      </c>
      <c r="W7471" s="31">
        <v>0.2</v>
      </c>
      <c r="X7471" s="28">
        <v>169259.0</v>
      </c>
    </row>
    <row r="7472" ht="15.75" customHeight="1">
      <c r="A7472" s="15">
        <v>1354.0</v>
      </c>
      <c r="B7472" s="15" t="s">
        <v>9009</v>
      </c>
      <c r="C7472" s="18">
        <v>42859.0</v>
      </c>
      <c r="D7472" s="18">
        <v>42864.0</v>
      </c>
      <c r="E7472" s="18">
        <f t="shared" si="1"/>
        <v>42864</v>
      </c>
      <c r="F7472" s="15" t="s">
        <v>55</v>
      </c>
      <c r="G7472" s="15" t="s">
        <v>7289</v>
      </c>
      <c r="H7472" s="15" t="s">
        <v>7290</v>
      </c>
      <c r="I7472" s="15" t="s">
        <v>128</v>
      </c>
      <c r="J7472" s="15" t="s">
        <v>60</v>
      </c>
      <c r="K7472" s="15" t="s">
        <v>22</v>
      </c>
      <c r="L7472" s="15" t="str">
        <f t="array" ref="L7472">_xlfn.XLOOKUP(M7472,reference_province_to_city!$A$2:$A$11,reference_province_to_city!$B$2:$B$11)</f>
        <v>Surabaya</v>
      </c>
      <c r="M7472" s="15" t="s">
        <v>20</v>
      </c>
      <c r="N7472" s="15">
        <v>60231.0</v>
      </c>
      <c r="O7472" s="15">
        <f t="array" ref="O7472">_xlfn.XLOOKUP(M7472,reference_postal_code!$B$2:$B$11,reference_postal_code!$A$2:$A$11)</f>
        <v>60231</v>
      </c>
      <c r="P7472" s="15" t="s">
        <v>166</v>
      </c>
      <c r="Q7472" s="15" t="s">
        <v>5368</v>
      </c>
      <c r="R7472" s="15" t="s">
        <v>65</v>
      </c>
      <c r="S7472" s="15" t="s">
        <v>66</v>
      </c>
      <c r="T7472" s="15" t="s">
        <v>5369</v>
      </c>
      <c r="U7472" s="28">
        <v>264150.0</v>
      </c>
      <c r="V7472" s="15">
        <v>3.0</v>
      </c>
      <c r="W7472" s="31">
        <v>0.0</v>
      </c>
      <c r="X7472" s="28">
        <v>126792.0</v>
      </c>
    </row>
    <row r="7473" ht="15.75" customHeight="1">
      <c r="A7473" s="15">
        <v>2469.0</v>
      </c>
      <c r="B7473" s="15" t="s">
        <v>9008</v>
      </c>
      <c r="C7473" s="18">
        <v>42859.0</v>
      </c>
      <c r="D7473" s="18">
        <v>42863.0</v>
      </c>
      <c r="E7473" s="18">
        <f t="shared" si="1"/>
        <v>42863</v>
      </c>
      <c r="F7473" s="15" t="s">
        <v>55</v>
      </c>
      <c r="G7473" s="15" t="s">
        <v>4517</v>
      </c>
      <c r="H7473" s="15" t="s">
        <v>4518</v>
      </c>
      <c r="I7473" s="15" t="s">
        <v>59</v>
      </c>
      <c r="J7473" s="15" t="s">
        <v>60</v>
      </c>
      <c r="K7473" s="15" t="s">
        <v>26</v>
      </c>
      <c r="L7473" s="15" t="str">
        <f t="array" ref="L7473">_xlfn.XLOOKUP(M7473,reference_province_to_city!$A$2:$A$11,reference_province_to_city!$B$2:$B$11)</f>
        <v>Denpasar</v>
      </c>
      <c r="M7473" s="15" t="s">
        <v>24</v>
      </c>
      <c r="N7473" s="15">
        <v>80231.0</v>
      </c>
      <c r="O7473" s="15">
        <f t="array" ref="O7473">_xlfn.XLOOKUP(M7473,reference_postal_code!$B$2:$B$11,reference_postal_code!$A$2:$A$11)</f>
        <v>80231</v>
      </c>
      <c r="P7473" s="15" t="s">
        <v>63</v>
      </c>
      <c r="Q7473" s="15" t="s">
        <v>2803</v>
      </c>
      <c r="R7473" s="15" t="s">
        <v>65</v>
      </c>
      <c r="S7473" s="15" t="s">
        <v>66</v>
      </c>
      <c r="T7473" s="15" t="s">
        <v>2804</v>
      </c>
      <c r="U7473" s="28">
        <v>486000.0</v>
      </c>
      <c r="V7473" s="15">
        <v>5.0</v>
      </c>
      <c r="W7473" s="31">
        <v>0.0</v>
      </c>
      <c r="X7473" s="28">
        <v>233280.0</v>
      </c>
    </row>
    <row r="7474" ht="15.75" customHeight="1">
      <c r="A7474" s="15">
        <v>2470.0</v>
      </c>
      <c r="B7474" s="15" t="s">
        <v>9008</v>
      </c>
      <c r="C7474" s="18">
        <v>42859.0</v>
      </c>
      <c r="D7474" s="18">
        <v>42863.0</v>
      </c>
      <c r="E7474" s="18">
        <f t="shared" si="1"/>
        <v>42863</v>
      </c>
      <c r="F7474" s="15" t="s">
        <v>55</v>
      </c>
      <c r="G7474" s="15" t="s">
        <v>4517</v>
      </c>
      <c r="H7474" s="15" t="s">
        <v>4518</v>
      </c>
      <c r="I7474" s="15" t="s">
        <v>59</v>
      </c>
      <c r="J7474" s="15" t="s">
        <v>60</v>
      </c>
      <c r="K7474" s="15" t="s">
        <v>26</v>
      </c>
      <c r="L7474" s="15" t="str">
        <f t="array" ref="L7474">_xlfn.XLOOKUP(M7474,reference_province_to_city!$A$2:$A$11,reference_province_to_city!$B$2:$B$11)</f>
        <v>Denpasar</v>
      </c>
      <c r="M7474" s="15" t="s">
        <v>24</v>
      </c>
      <c r="N7474" s="15">
        <v>80231.0</v>
      </c>
      <c r="O7474" s="15">
        <f t="array" ref="O7474">_xlfn.XLOOKUP(M7474,reference_postal_code!$B$2:$B$11,reference_postal_code!$A$2:$A$11)</f>
        <v>80231</v>
      </c>
      <c r="P7474" s="15" t="s">
        <v>63</v>
      </c>
      <c r="Q7474" s="15" t="s">
        <v>4983</v>
      </c>
      <c r="R7474" s="15" t="s">
        <v>65</v>
      </c>
      <c r="S7474" s="15" t="s">
        <v>87</v>
      </c>
      <c r="T7474" s="15" t="s">
        <v>4984</v>
      </c>
      <c r="U7474" s="28">
        <v>253650.0</v>
      </c>
      <c r="V7474" s="15">
        <v>1.0</v>
      </c>
      <c r="W7474" s="31">
        <v>0.0</v>
      </c>
      <c r="X7474" s="28">
        <v>68486.0</v>
      </c>
    </row>
    <row r="7475" ht="15.75" customHeight="1">
      <c r="A7475" s="15">
        <v>6264.0</v>
      </c>
      <c r="B7475" s="15" t="s">
        <v>9010</v>
      </c>
      <c r="C7475" s="18">
        <v>42860.0</v>
      </c>
      <c r="D7475" s="18">
        <v>42865.0</v>
      </c>
      <c r="E7475" s="18">
        <f t="shared" si="1"/>
        <v>42865</v>
      </c>
      <c r="F7475" s="15" t="s">
        <v>55</v>
      </c>
      <c r="G7475" s="15" t="s">
        <v>4770</v>
      </c>
      <c r="H7475" s="15" t="s">
        <v>4771</v>
      </c>
      <c r="I7475" s="15" t="s">
        <v>128</v>
      </c>
      <c r="J7475" s="15" t="s">
        <v>60</v>
      </c>
      <c r="K7475" s="15" t="s">
        <v>289</v>
      </c>
      <c r="L7475" s="15" t="str">
        <f t="array" ref="L7475">_xlfn.XLOOKUP(M7475,reference_province_to_city!$A$2:$A$11,reference_province_to_city!$B$2:$B$11)</f>
        <v>Medan</v>
      </c>
      <c r="M7475" s="15" t="s">
        <v>11</v>
      </c>
      <c r="N7475" s="15">
        <v>20111.0</v>
      </c>
      <c r="O7475" s="15">
        <f t="array" ref="O7475">_xlfn.XLOOKUP(M7475,reference_postal_code!$B$2:$B$11,reference_postal_code!$A$2:$A$11)</f>
        <v>20111</v>
      </c>
      <c r="P7475" s="15" t="s">
        <v>77</v>
      </c>
      <c r="Q7475" s="15" t="s">
        <v>3306</v>
      </c>
      <c r="R7475" s="15" t="s">
        <v>65</v>
      </c>
      <c r="S7475" s="15" t="s">
        <v>83</v>
      </c>
      <c r="T7475" s="15" t="s">
        <v>3307</v>
      </c>
      <c r="U7475" s="28">
        <v>517500.0</v>
      </c>
      <c r="V7475" s="15">
        <v>3.0</v>
      </c>
      <c r="W7475" s="31">
        <v>0.0</v>
      </c>
      <c r="X7475" s="28">
        <v>232875.0</v>
      </c>
    </row>
    <row r="7476" ht="15.75" customHeight="1">
      <c r="A7476" s="15">
        <v>5287.0</v>
      </c>
      <c r="B7476" s="15" t="s">
        <v>9011</v>
      </c>
      <c r="C7476" s="18">
        <v>42860.0</v>
      </c>
      <c r="D7476" s="18">
        <v>42861.0</v>
      </c>
      <c r="E7476" s="18">
        <f t="shared" si="1"/>
        <v>42861</v>
      </c>
      <c r="F7476" s="15" t="s">
        <v>125</v>
      </c>
      <c r="G7476" s="15" t="s">
        <v>2969</v>
      </c>
      <c r="H7476" s="15" t="s">
        <v>2970</v>
      </c>
      <c r="I7476" s="15" t="s">
        <v>59</v>
      </c>
      <c r="J7476" s="15" t="s">
        <v>60</v>
      </c>
      <c r="K7476" s="15" t="s">
        <v>28</v>
      </c>
      <c r="L7476" s="15" t="str">
        <f t="array" ref="L7476">_xlfn.XLOOKUP(M7476,reference_province_to_city!$A$2:$A$11,reference_province_to_city!$B$2:$B$11)</f>
        <v>Medan</v>
      </c>
      <c r="M7476" s="15" t="s">
        <v>11</v>
      </c>
      <c r="O7476" s="15">
        <f t="array" ref="O7476">_xlfn.XLOOKUP(M7476,reference_postal_code!$B$2:$B$11,reference_postal_code!$A$2:$A$11)</f>
        <v>20111</v>
      </c>
      <c r="P7476" s="15" t="s">
        <v>77</v>
      </c>
      <c r="Q7476" s="15" t="s">
        <v>3345</v>
      </c>
      <c r="R7476" s="15" t="s">
        <v>65</v>
      </c>
      <c r="S7476" s="15" t="s">
        <v>83</v>
      </c>
      <c r="T7476" s="15" t="s">
        <v>3346</v>
      </c>
      <c r="U7476" s="28">
        <v>143280.0</v>
      </c>
      <c r="V7476" s="15">
        <v>8.0</v>
      </c>
      <c r="W7476" s="31">
        <v>0.7</v>
      </c>
      <c r="X7476" s="28">
        <v>-109848.0</v>
      </c>
    </row>
    <row r="7477" ht="15.75" customHeight="1">
      <c r="A7477" s="15">
        <v>6305.0</v>
      </c>
      <c r="B7477" s="15" t="s">
        <v>9012</v>
      </c>
      <c r="C7477" s="18">
        <v>42860.0</v>
      </c>
      <c r="D7477" s="18">
        <v>42860.0</v>
      </c>
      <c r="E7477" s="18">
        <f t="shared" si="1"/>
        <v>42860</v>
      </c>
      <c r="F7477" s="15" t="s">
        <v>466</v>
      </c>
      <c r="G7477" s="15" t="s">
        <v>1350</v>
      </c>
      <c r="H7477" s="15" t="s">
        <v>1351</v>
      </c>
      <c r="I7477" s="15" t="s">
        <v>59</v>
      </c>
      <c r="J7477" s="15" t="s">
        <v>60</v>
      </c>
      <c r="K7477" s="15" t="s">
        <v>22</v>
      </c>
      <c r="L7477" s="15" t="str">
        <f t="array" ref="L7477">_xlfn.XLOOKUP(M7477,reference_province_to_city!$A$2:$A$11,reference_province_to_city!$B$2:$B$11)</f>
        <v>Surabaya</v>
      </c>
      <c r="M7477" s="15" t="s">
        <v>20</v>
      </c>
      <c r="O7477" s="15">
        <f t="array" ref="O7477">_xlfn.XLOOKUP(M7477,reference_postal_code!$B$2:$B$11,reference_postal_code!$A$2:$A$11)</f>
        <v>60231</v>
      </c>
      <c r="P7477" s="15" t="s">
        <v>166</v>
      </c>
      <c r="Q7477" s="15" t="s">
        <v>167</v>
      </c>
      <c r="R7477" s="15" t="s">
        <v>65</v>
      </c>
      <c r="S7477" s="15" t="s">
        <v>66</v>
      </c>
      <c r="T7477" s="15" t="s">
        <v>168</v>
      </c>
      <c r="U7477" s="28">
        <v>100200.0</v>
      </c>
      <c r="V7477" s="15">
        <v>1.0</v>
      </c>
      <c r="W7477" s="31">
        <v>0.0</v>
      </c>
      <c r="X7477" s="28">
        <v>48096.0</v>
      </c>
    </row>
    <row r="7478" ht="15.75" customHeight="1">
      <c r="A7478" s="15">
        <v>5192.0</v>
      </c>
      <c r="B7478" s="15" t="s">
        <v>9013</v>
      </c>
      <c r="C7478" s="18">
        <v>42860.0</v>
      </c>
      <c r="D7478" s="18">
        <v>42864.0</v>
      </c>
      <c r="E7478" s="18">
        <f t="shared" si="1"/>
        <v>42864</v>
      </c>
      <c r="F7478" s="15" t="s">
        <v>55</v>
      </c>
      <c r="G7478" s="15" t="s">
        <v>4187</v>
      </c>
      <c r="H7478" s="15" t="s">
        <v>4188</v>
      </c>
      <c r="I7478" s="15" t="s">
        <v>59</v>
      </c>
      <c r="J7478" s="15" t="s">
        <v>60</v>
      </c>
      <c r="K7478" s="15" t="s">
        <v>541</v>
      </c>
      <c r="L7478" s="15" t="str">
        <f t="array" ref="L7478">_xlfn.XLOOKUP(M7478,reference_province_to_city!$A$2:$A$11,reference_province_to_city!$B$2:$B$11)</f>
        <v>Medan</v>
      </c>
      <c r="M7478" s="15" t="s">
        <v>11</v>
      </c>
      <c r="N7478" s="15">
        <v>20111.0</v>
      </c>
      <c r="O7478" s="15">
        <f t="array" ref="O7478">_xlfn.XLOOKUP(M7478,reference_postal_code!$B$2:$B$11,reference_postal_code!$A$2:$A$11)</f>
        <v>20111</v>
      </c>
      <c r="P7478" s="15" t="s">
        <v>77</v>
      </c>
      <c r="Q7478" s="15" t="s">
        <v>9014</v>
      </c>
      <c r="R7478" s="15" t="s">
        <v>65</v>
      </c>
      <c r="S7478" s="15" t="s">
        <v>173</v>
      </c>
      <c r="T7478" s="15" t="s">
        <v>9015</v>
      </c>
      <c r="U7478" s="28">
        <v>347400.0</v>
      </c>
      <c r="V7478" s="15">
        <v>2.0</v>
      </c>
      <c r="W7478" s="31">
        <v>0.0</v>
      </c>
      <c r="X7478" s="28">
        <v>173700.0</v>
      </c>
    </row>
    <row r="7479" ht="15.75" customHeight="1">
      <c r="A7479" s="15">
        <v>5288.0</v>
      </c>
      <c r="B7479" s="15" t="s">
        <v>9011</v>
      </c>
      <c r="C7479" s="18">
        <v>42860.0</v>
      </c>
      <c r="D7479" s="18">
        <v>42861.0</v>
      </c>
      <c r="E7479" s="18">
        <f t="shared" si="1"/>
        <v>42861</v>
      </c>
      <c r="F7479" s="15" t="s">
        <v>125</v>
      </c>
      <c r="G7479" s="15" t="s">
        <v>2969</v>
      </c>
      <c r="H7479" s="15" t="s">
        <v>2970</v>
      </c>
      <c r="I7479" s="15" t="s">
        <v>59</v>
      </c>
      <c r="J7479" s="15" t="s">
        <v>60</v>
      </c>
      <c r="K7479" s="15" t="s">
        <v>28</v>
      </c>
      <c r="L7479" s="15" t="str">
        <f t="array" ref="L7479">_xlfn.XLOOKUP(M7479,reference_province_to_city!$A$2:$A$11,reference_province_to_city!$B$2:$B$11)</f>
        <v>Medan</v>
      </c>
      <c r="M7479" s="15" t="s">
        <v>11</v>
      </c>
      <c r="N7479" s="15">
        <v>20111.0</v>
      </c>
      <c r="O7479" s="15">
        <f t="array" ref="O7479">_xlfn.XLOOKUP(M7479,reference_postal_code!$B$2:$B$11,reference_postal_code!$A$2:$A$11)</f>
        <v>20111</v>
      </c>
      <c r="P7479" s="15" t="s">
        <v>77</v>
      </c>
      <c r="Q7479" s="15" t="s">
        <v>1496</v>
      </c>
      <c r="R7479" s="15" t="s">
        <v>106</v>
      </c>
      <c r="S7479" s="15" t="s">
        <v>183</v>
      </c>
      <c r="T7479" s="15" t="s">
        <v>1497</v>
      </c>
      <c r="U7479" s="28">
        <v>1349865.0</v>
      </c>
      <c r="V7479" s="15">
        <v>3.0</v>
      </c>
      <c r="W7479" s="31">
        <v>0.7</v>
      </c>
      <c r="X7479" s="28">
        <v>-2294770.0</v>
      </c>
    </row>
    <row r="7480" ht="15.75" customHeight="1">
      <c r="A7480" s="15">
        <v>5286.0</v>
      </c>
      <c r="B7480" s="15" t="s">
        <v>9011</v>
      </c>
      <c r="C7480" s="18">
        <v>42860.0</v>
      </c>
      <c r="D7480" s="18">
        <v>42861.0</v>
      </c>
      <c r="E7480" s="18">
        <f t="shared" si="1"/>
        <v>42861</v>
      </c>
      <c r="F7480" s="15" t="s">
        <v>125</v>
      </c>
      <c r="G7480" s="15" t="s">
        <v>2969</v>
      </c>
      <c r="H7480" s="15" t="s">
        <v>2970</v>
      </c>
      <c r="I7480" s="15" t="s">
        <v>59</v>
      </c>
      <c r="J7480" s="15" t="s">
        <v>60</v>
      </c>
      <c r="K7480" s="15" t="s">
        <v>28</v>
      </c>
      <c r="L7480" s="15" t="str">
        <f t="array" ref="L7480">_xlfn.XLOOKUP(M7480,reference_province_to_city!$A$2:$A$11,reference_province_to_city!$B$2:$B$11)</f>
        <v>Medan</v>
      </c>
      <c r="M7480" s="15" t="s">
        <v>11</v>
      </c>
      <c r="N7480" s="15">
        <v>20111.0</v>
      </c>
      <c r="O7480" s="15">
        <f t="array" ref="O7480">_xlfn.XLOOKUP(M7480,reference_postal_code!$B$2:$B$11,reference_postal_code!$A$2:$A$11)</f>
        <v>20111</v>
      </c>
      <c r="P7480" s="15" t="s">
        <v>77</v>
      </c>
      <c r="Q7480" s="15" t="s">
        <v>2801</v>
      </c>
      <c r="R7480" s="15" t="s">
        <v>65</v>
      </c>
      <c r="S7480" s="15" t="s">
        <v>173</v>
      </c>
      <c r="T7480" s="15" t="s">
        <v>2802</v>
      </c>
      <c r="U7480" s="28">
        <v>318600.0</v>
      </c>
      <c r="V7480" s="15">
        <v>9.0</v>
      </c>
      <c r="W7480" s="31">
        <v>0.2</v>
      </c>
      <c r="X7480" s="28">
        <v>111510.0</v>
      </c>
    </row>
    <row r="7481" ht="15.75" customHeight="1">
      <c r="A7481" s="15">
        <v>4670.0</v>
      </c>
      <c r="B7481" s="15" t="s">
        <v>9016</v>
      </c>
      <c r="C7481" s="18">
        <v>42861.0</v>
      </c>
      <c r="D7481" s="18"/>
      <c r="E7481" s="18">
        <f t="shared" si="1"/>
        <v>42864</v>
      </c>
      <c r="F7481" s="15" t="s">
        <v>55</v>
      </c>
      <c r="G7481" s="15" t="s">
        <v>1272</v>
      </c>
      <c r="H7481" s="15" t="s">
        <v>1273</v>
      </c>
      <c r="I7481" s="15" t="s">
        <v>128</v>
      </c>
      <c r="J7481" s="15" t="s">
        <v>60</v>
      </c>
      <c r="K7481" s="15" t="s">
        <v>26</v>
      </c>
      <c r="L7481" s="15" t="str">
        <f t="array" ref="L7481">_xlfn.XLOOKUP(M7481,reference_province_to_city!$A$2:$A$11,reference_province_to_city!$B$2:$B$11)</f>
        <v>Denpasar</v>
      </c>
      <c r="M7481" s="15" t="s">
        <v>24</v>
      </c>
      <c r="N7481" s="15">
        <v>80231.0</v>
      </c>
      <c r="O7481" s="15">
        <f t="array" ref="O7481">_xlfn.XLOOKUP(M7481,reference_postal_code!$B$2:$B$11,reference_postal_code!$A$2:$A$11)</f>
        <v>80231</v>
      </c>
      <c r="P7481" s="15" t="s">
        <v>63</v>
      </c>
      <c r="Q7481" s="15" t="s">
        <v>3891</v>
      </c>
      <c r="R7481" s="15" t="s">
        <v>106</v>
      </c>
      <c r="S7481" s="15" t="s">
        <v>183</v>
      </c>
      <c r="T7481" s="15" t="s">
        <v>3892</v>
      </c>
      <c r="U7481" s="28">
        <v>9351972.0</v>
      </c>
      <c r="V7481" s="15">
        <v>7.0</v>
      </c>
      <c r="W7481" s="31">
        <v>0.32</v>
      </c>
      <c r="X7481" s="28">
        <v>-1787877.0</v>
      </c>
    </row>
    <row r="7482" ht="15.75" customHeight="1">
      <c r="A7482" s="15">
        <v>8442.0</v>
      </c>
      <c r="B7482" s="15" t="s">
        <v>9017</v>
      </c>
      <c r="C7482" s="18">
        <v>42861.0</v>
      </c>
      <c r="D7482" s="18">
        <v>42865.0</v>
      </c>
      <c r="E7482" s="18">
        <f t="shared" si="1"/>
        <v>42865</v>
      </c>
      <c r="F7482" s="15" t="s">
        <v>55</v>
      </c>
      <c r="G7482" s="15" t="s">
        <v>3415</v>
      </c>
      <c r="H7482" s="15" t="s">
        <v>3416</v>
      </c>
      <c r="I7482" s="15" t="s">
        <v>59</v>
      </c>
      <c r="J7482" s="15" t="s">
        <v>60</v>
      </c>
      <c r="K7482" s="15" t="s">
        <v>2288</v>
      </c>
      <c r="L7482" s="15" t="str">
        <f t="array" ref="L7482">_xlfn.XLOOKUP(M7482,reference_province_to_city!$A$2:$A$11,reference_province_to_city!$B$2:$B$11)</f>
        <v>Jakarta</v>
      </c>
      <c r="M7482" s="15" t="s">
        <v>7</v>
      </c>
      <c r="N7482" s="15">
        <v>10110.0</v>
      </c>
      <c r="O7482" s="15">
        <f t="array" ref="O7482">_xlfn.XLOOKUP(M7482,reference_postal_code!$B$2:$B$11,reference_postal_code!$A$2:$A$11)</f>
        <v>10110</v>
      </c>
      <c r="P7482" s="15" t="s">
        <v>117</v>
      </c>
      <c r="Q7482" s="15" t="s">
        <v>5017</v>
      </c>
      <c r="R7482" s="15" t="s">
        <v>65</v>
      </c>
      <c r="S7482" s="15" t="s">
        <v>66</v>
      </c>
      <c r="T7482" s="15" t="s">
        <v>5018</v>
      </c>
      <c r="U7482" s="28">
        <v>1266240.0</v>
      </c>
      <c r="V7482" s="15">
        <v>4.0</v>
      </c>
      <c r="W7482" s="31">
        <v>0.2</v>
      </c>
      <c r="X7482" s="28">
        <v>411528.0</v>
      </c>
    </row>
    <row r="7483" ht="15.75" customHeight="1">
      <c r="A7483" s="15">
        <v>4127.0</v>
      </c>
      <c r="B7483" s="15" t="s">
        <v>9018</v>
      </c>
      <c r="C7483" s="18">
        <v>42861.0</v>
      </c>
      <c r="D7483" s="18">
        <v>42864.0</v>
      </c>
      <c r="E7483" s="18">
        <f t="shared" si="1"/>
        <v>42864</v>
      </c>
      <c r="F7483" s="15" t="s">
        <v>125</v>
      </c>
      <c r="G7483" s="15" t="s">
        <v>2553</v>
      </c>
      <c r="H7483" s="15" t="s">
        <v>2554</v>
      </c>
      <c r="I7483" s="15" t="s">
        <v>59</v>
      </c>
      <c r="J7483" s="15" t="s">
        <v>60</v>
      </c>
      <c r="K7483" s="15" t="s">
        <v>26</v>
      </c>
      <c r="L7483" s="15" t="str">
        <f t="array" ref="L7483">_xlfn.XLOOKUP(M7483,reference_province_to_city!$A$2:$A$11,reference_province_to_city!$B$2:$B$11)</f>
        <v>Denpasar</v>
      </c>
      <c r="M7483" s="15" t="s">
        <v>24</v>
      </c>
      <c r="N7483" s="15">
        <v>80231.0</v>
      </c>
      <c r="O7483" s="15">
        <f t="array" ref="O7483">_xlfn.XLOOKUP(M7483,reference_postal_code!$B$2:$B$11,reference_postal_code!$A$2:$A$11)</f>
        <v>80231</v>
      </c>
      <c r="P7483" s="15" t="s">
        <v>63</v>
      </c>
      <c r="Q7483" s="15" t="s">
        <v>331</v>
      </c>
      <c r="R7483" s="15" t="s">
        <v>65</v>
      </c>
      <c r="S7483" s="15" t="s">
        <v>93</v>
      </c>
      <c r="T7483" s="15" t="s">
        <v>332</v>
      </c>
      <c r="U7483" s="28">
        <v>819900.0</v>
      </c>
      <c r="V7483" s="15">
        <v>6.0</v>
      </c>
      <c r="W7483" s="31">
        <v>0.0</v>
      </c>
      <c r="X7483" s="28">
        <v>270567.0</v>
      </c>
    </row>
    <row r="7484" ht="15.75" customHeight="1">
      <c r="A7484" s="15">
        <v>4671.0</v>
      </c>
      <c r="B7484" s="15" t="s">
        <v>9016</v>
      </c>
      <c r="C7484" s="18">
        <v>42861.0</v>
      </c>
      <c r="D7484" s="18">
        <v>42866.0</v>
      </c>
      <c r="E7484" s="18">
        <f t="shared" si="1"/>
        <v>42866</v>
      </c>
      <c r="F7484" s="15" t="s">
        <v>55</v>
      </c>
      <c r="G7484" s="15" t="s">
        <v>1272</v>
      </c>
      <c r="H7484" s="15" t="s">
        <v>1273</v>
      </c>
      <c r="I7484" s="15" t="s">
        <v>128</v>
      </c>
      <c r="J7484" s="15" t="s">
        <v>60</v>
      </c>
      <c r="K7484" s="15" t="s">
        <v>26</v>
      </c>
      <c r="L7484" s="15" t="str">
        <f t="array" ref="L7484">_xlfn.XLOOKUP(M7484,reference_province_to_city!$A$2:$A$11,reference_province_to_city!$B$2:$B$11)</f>
        <v>Denpasar</v>
      </c>
      <c r="M7484" s="15" t="s">
        <v>24</v>
      </c>
      <c r="N7484" s="15">
        <v>80231.0</v>
      </c>
      <c r="O7484" s="15">
        <f t="array" ref="O7484">_xlfn.XLOOKUP(M7484,reference_postal_code!$B$2:$B$11,reference_postal_code!$A$2:$A$11)</f>
        <v>80231</v>
      </c>
      <c r="P7484" s="15" t="s">
        <v>63</v>
      </c>
      <c r="Q7484" s="15" t="s">
        <v>3487</v>
      </c>
      <c r="R7484" s="15" t="s">
        <v>65</v>
      </c>
      <c r="S7484" s="15" t="s">
        <v>87</v>
      </c>
      <c r="T7484" s="15" t="s">
        <v>3488</v>
      </c>
      <c r="U7484" s="28">
        <v>1.15902E7</v>
      </c>
      <c r="V7484" s="15">
        <v>5.0</v>
      </c>
      <c r="W7484" s="31">
        <v>0.2</v>
      </c>
      <c r="X7484" s="28">
        <v>-869265.0</v>
      </c>
    </row>
    <row r="7485" ht="15.75" customHeight="1">
      <c r="A7485" s="15">
        <v>2781.0</v>
      </c>
      <c r="B7485" s="15" t="s">
        <v>9019</v>
      </c>
      <c r="C7485" s="18">
        <v>42861.0</v>
      </c>
      <c r="D7485" s="18">
        <v>42863.0</v>
      </c>
      <c r="E7485" s="18">
        <f t="shared" si="1"/>
        <v>42863</v>
      </c>
      <c r="F7485" s="15" t="s">
        <v>125</v>
      </c>
      <c r="G7485" s="15" t="s">
        <v>3570</v>
      </c>
      <c r="H7485" s="15" t="s">
        <v>3571</v>
      </c>
      <c r="I7485" s="15" t="s">
        <v>59</v>
      </c>
      <c r="J7485" s="15" t="s">
        <v>60</v>
      </c>
      <c r="K7485" s="15" t="s">
        <v>17</v>
      </c>
      <c r="L7485" s="15" t="str">
        <f t="array" ref="L7485">_xlfn.XLOOKUP(M7485,reference_province_to_city!$A$2:$A$11,reference_province_to_city!$B$2:$B$11)</f>
        <v>Semarang</v>
      </c>
      <c r="M7485" s="15" t="s">
        <v>15</v>
      </c>
      <c r="N7485" s="15">
        <v>50111.0</v>
      </c>
      <c r="O7485" s="15">
        <f t="array" ref="O7485">_xlfn.XLOOKUP(M7485,reference_postal_code!$B$2:$B$11,reference_postal_code!$A$2:$A$11)</f>
        <v>50111</v>
      </c>
      <c r="P7485" s="15" t="s">
        <v>77</v>
      </c>
      <c r="Q7485" s="15" t="s">
        <v>816</v>
      </c>
      <c r="R7485" s="15" t="s">
        <v>65</v>
      </c>
      <c r="S7485" s="15" t="s">
        <v>79</v>
      </c>
      <c r="T7485" s="15" t="s">
        <v>817</v>
      </c>
      <c r="U7485" s="28">
        <v>888000.0</v>
      </c>
      <c r="V7485" s="15">
        <v>4.0</v>
      </c>
      <c r="W7485" s="31">
        <v>0.0</v>
      </c>
      <c r="X7485" s="28">
        <v>444000.0</v>
      </c>
    </row>
    <row r="7486" ht="15.75" customHeight="1">
      <c r="A7486" s="15">
        <v>6637.0</v>
      </c>
      <c r="B7486" s="15" t="s">
        <v>9020</v>
      </c>
      <c r="C7486" s="18">
        <v>42861.0</v>
      </c>
      <c r="D7486" s="18">
        <v>42861.0</v>
      </c>
      <c r="E7486" s="18">
        <f t="shared" si="1"/>
        <v>42861</v>
      </c>
      <c r="F7486" s="15" t="s">
        <v>466</v>
      </c>
      <c r="G7486" s="15" t="s">
        <v>90</v>
      </c>
      <c r="H7486" s="15" t="s">
        <v>91</v>
      </c>
      <c r="I7486" s="15" t="s">
        <v>59</v>
      </c>
      <c r="J7486" s="15" t="s">
        <v>60</v>
      </c>
      <c r="K7486" s="15" t="s">
        <v>29</v>
      </c>
      <c r="L7486" s="15" t="str">
        <f t="array" ref="L7486">_xlfn.XLOOKUP(M7486,reference_province_to_city!$A$2:$A$11,reference_province_to_city!$B$2:$B$11)</f>
        <v>Palembang</v>
      </c>
      <c r="M7486" s="15" t="s">
        <v>13</v>
      </c>
      <c r="O7486" s="15">
        <f t="array" ref="O7486">_xlfn.XLOOKUP(M7486,reference_postal_code!$B$2:$B$11,reference_postal_code!$A$2:$A$11)</f>
        <v>30111</v>
      </c>
      <c r="P7486" s="15" t="s">
        <v>77</v>
      </c>
      <c r="Q7486" s="15" t="s">
        <v>3648</v>
      </c>
      <c r="R7486" s="15" t="s">
        <v>65</v>
      </c>
      <c r="S7486" s="15" t="s">
        <v>79</v>
      </c>
      <c r="T7486" s="15" t="s">
        <v>3649</v>
      </c>
      <c r="U7486" s="28">
        <v>1831800.0</v>
      </c>
      <c r="V7486" s="15">
        <v>5.0</v>
      </c>
      <c r="W7486" s="31">
        <v>0.2</v>
      </c>
      <c r="X7486" s="28">
        <v>595335.0</v>
      </c>
    </row>
    <row r="7487" ht="15.75" customHeight="1">
      <c r="A7487" s="15">
        <v>6636.0</v>
      </c>
      <c r="B7487" s="15" t="s">
        <v>9020</v>
      </c>
      <c r="C7487" s="18">
        <v>42861.0</v>
      </c>
      <c r="D7487" s="18">
        <v>42861.0</v>
      </c>
      <c r="E7487" s="18">
        <f t="shared" si="1"/>
        <v>42861</v>
      </c>
      <c r="F7487" s="15" t="s">
        <v>466</v>
      </c>
      <c r="G7487" s="15" t="s">
        <v>90</v>
      </c>
      <c r="H7487" s="15" t="s">
        <v>91</v>
      </c>
      <c r="I7487" s="15" t="s">
        <v>59</v>
      </c>
      <c r="J7487" s="15" t="s">
        <v>60</v>
      </c>
      <c r="K7487" s="15" t="s">
        <v>29</v>
      </c>
      <c r="L7487" s="15" t="str">
        <f t="array" ref="L7487">_xlfn.XLOOKUP(M7487,reference_province_to_city!$A$2:$A$11,reference_province_to_city!$B$2:$B$11)</f>
        <v>Palembang</v>
      </c>
      <c r="M7487" s="15" t="s">
        <v>13</v>
      </c>
      <c r="N7487" s="15">
        <v>30111.0</v>
      </c>
      <c r="O7487" s="15">
        <f t="array" ref="O7487">_xlfn.XLOOKUP(M7487,reference_postal_code!$B$2:$B$11,reference_postal_code!$A$2:$A$11)</f>
        <v>30111</v>
      </c>
      <c r="P7487" s="15" t="s">
        <v>77</v>
      </c>
      <c r="Q7487" s="15" t="s">
        <v>120</v>
      </c>
      <c r="R7487" s="15" t="s">
        <v>110</v>
      </c>
      <c r="S7487" s="15" t="s">
        <v>111</v>
      </c>
      <c r="T7487" s="15" t="s">
        <v>121</v>
      </c>
      <c r="U7487" s="28">
        <v>9407520.0</v>
      </c>
      <c r="V7487" s="15">
        <v>4.0</v>
      </c>
      <c r="W7487" s="31">
        <v>0.2</v>
      </c>
      <c r="X7487" s="28">
        <v>1058346.0</v>
      </c>
    </row>
    <row r="7488" ht="15.75" customHeight="1">
      <c r="A7488" s="15">
        <v>1972.0</v>
      </c>
      <c r="B7488" s="15" t="s">
        <v>9021</v>
      </c>
      <c r="C7488" s="18">
        <v>42861.0</v>
      </c>
      <c r="D7488" s="18">
        <v>42866.0</v>
      </c>
      <c r="E7488" s="18">
        <f t="shared" si="1"/>
        <v>42866</v>
      </c>
      <c r="F7488" s="15" t="s">
        <v>55</v>
      </c>
      <c r="G7488" s="15" t="s">
        <v>7721</v>
      </c>
      <c r="H7488" s="15" t="s">
        <v>7722</v>
      </c>
      <c r="I7488" s="15" t="s">
        <v>76</v>
      </c>
      <c r="J7488" s="15" t="s">
        <v>60</v>
      </c>
      <c r="K7488" s="15" t="s">
        <v>29</v>
      </c>
      <c r="L7488" s="15" t="str">
        <f t="array" ref="L7488">_xlfn.XLOOKUP(M7488,reference_province_to_city!$A$2:$A$11,reference_province_to_city!$B$2:$B$11)</f>
        <v>Palembang</v>
      </c>
      <c r="M7488" s="15" t="s">
        <v>13</v>
      </c>
      <c r="N7488" s="15">
        <v>30111.0</v>
      </c>
      <c r="O7488" s="15">
        <f t="array" ref="O7488">_xlfn.XLOOKUP(M7488,reference_postal_code!$B$2:$B$11,reference_postal_code!$A$2:$A$11)</f>
        <v>30111</v>
      </c>
      <c r="P7488" s="15" t="s">
        <v>77</v>
      </c>
      <c r="Q7488" s="15" t="s">
        <v>1108</v>
      </c>
      <c r="R7488" s="15" t="s">
        <v>110</v>
      </c>
      <c r="S7488" s="15" t="s">
        <v>149</v>
      </c>
      <c r="T7488" s="15" t="s">
        <v>1109</v>
      </c>
      <c r="U7488" s="28">
        <v>6131160.0</v>
      </c>
      <c r="V7488" s="15">
        <v>7.0</v>
      </c>
      <c r="W7488" s="31">
        <v>0.2</v>
      </c>
      <c r="X7488" s="28">
        <v>1149592.0</v>
      </c>
    </row>
    <row r="7489" ht="15.75" customHeight="1">
      <c r="A7489" s="15">
        <v>7676.0</v>
      </c>
      <c r="B7489" s="15" t="s">
        <v>9022</v>
      </c>
      <c r="C7489" s="18">
        <v>42861.0</v>
      </c>
      <c r="D7489" s="18">
        <v>42864.0</v>
      </c>
      <c r="E7489" s="18">
        <f t="shared" si="1"/>
        <v>42864</v>
      </c>
      <c r="F7489" s="15" t="s">
        <v>114</v>
      </c>
      <c r="G7489" s="15" t="s">
        <v>4826</v>
      </c>
      <c r="H7489" s="15" t="s">
        <v>4827</v>
      </c>
      <c r="I7489" s="15" t="s">
        <v>59</v>
      </c>
      <c r="J7489" s="15" t="s">
        <v>60</v>
      </c>
      <c r="K7489" s="15" t="s">
        <v>983</v>
      </c>
      <c r="L7489" s="15" t="str">
        <f t="array" ref="L7489">_xlfn.XLOOKUP(M7489,reference_province_to_city!$A$2:$A$11,reference_province_to_city!$B$2:$B$11)</f>
        <v>Surabaya</v>
      </c>
      <c r="M7489" s="15" t="s">
        <v>20</v>
      </c>
      <c r="N7489" s="15">
        <v>60231.0</v>
      </c>
      <c r="O7489" s="15">
        <f t="array" ref="O7489">_xlfn.XLOOKUP(M7489,reference_postal_code!$B$2:$B$11,reference_postal_code!$A$2:$A$11)</f>
        <v>60231</v>
      </c>
      <c r="P7489" s="15" t="s">
        <v>166</v>
      </c>
      <c r="Q7489" s="15" t="s">
        <v>2526</v>
      </c>
      <c r="R7489" s="15" t="s">
        <v>65</v>
      </c>
      <c r="S7489" s="15" t="s">
        <v>222</v>
      </c>
      <c r="T7489" s="15" t="s">
        <v>2527</v>
      </c>
      <c r="U7489" s="28">
        <v>2294100.0</v>
      </c>
      <c r="V7489" s="15">
        <v>3.0</v>
      </c>
      <c r="W7489" s="31">
        <v>0.0</v>
      </c>
      <c r="X7489" s="28">
        <v>619407.0</v>
      </c>
    </row>
    <row r="7490" ht="15.75" customHeight="1">
      <c r="A7490" s="15">
        <v>6635.0</v>
      </c>
      <c r="B7490" s="15" t="s">
        <v>9020</v>
      </c>
      <c r="C7490" s="18">
        <v>42861.0</v>
      </c>
      <c r="D7490" s="18">
        <v>42861.0</v>
      </c>
      <c r="E7490" s="18">
        <f t="shared" si="1"/>
        <v>42861</v>
      </c>
      <c r="F7490" s="15" t="s">
        <v>466</v>
      </c>
      <c r="G7490" s="15" t="s">
        <v>90</v>
      </c>
      <c r="H7490" s="15" t="s">
        <v>91</v>
      </c>
      <c r="I7490" s="15" t="s">
        <v>59</v>
      </c>
      <c r="J7490" s="15" t="s">
        <v>60</v>
      </c>
      <c r="K7490" s="15" t="s">
        <v>29</v>
      </c>
      <c r="L7490" s="15" t="str">
        <f t="array" ref="L7490">_xlfn.XLOOKUP(M7490,reference_province_to_city!$A$2:$A$11,reference_province_to_city!$B$2:$B$11)</f>
        <v>Palembang</v>
      </c>
      <c r="M7490" s="15" t="s">
        <v>13</v>
      </c>
      <c r="N7490" s="15">
        <v>30111.0</v>
      </c>
      <c r="O7490" s="15">
        <f t="array" ref="O7490">_xlfn.XLOOKUP(M7490,reference_postal_code!$B$2:$B$11,reference_postal_code!$A$2:$A$11)</f>
        <v>30111</v>
      </c>
      <c r="P7490" s="15" t="s">
        <v>77</v>
      </c>
      <c r="Q7490" s="15" t="s">
        <v>1833</v>
      </c>
      <c r="R7490" s="15" t="s">
        <v>65</v>
      </c>
      <c r="S7490" s="15" t="s">
        <v>83</v>
      </c>
      <c r="T7490" s="15" t="s">
        <v>1834</v>
      </c>
      <c r="U7490" s="28">
        <v>1028115.0</v>
      </c>
      <c r="V7490" s="15">
        <v>11.0</v>
      </c>
      <c r="W7490" s="31">
        <v>0.7</v>
      </c>
      <c r="X7490" s="28">
        <v>-788221.0</v>
      </c>
    </row>
    <row r="7491" ht="15.75" customHeight="1">
      <c r="A7491" s="15">
        <v>1971.0</v>
      </c>
      <c r="B7491" s="15" t="s">
        <v>9021</v>
      </c>
      <c r="C7491" s="18">
        <v>42861.0</v>
      </c>
      <c r="D7491" s="18">
        <v>42866.0</v>
      </c>
      <c r="E7491" s="18">
        <f t="shared" si="1"/>
        <v>42866</v>
      </c>
      <c r="F7491" s="15" t="s">
        <v>55</v>
      </c>
      <c r="G7491" s="15" t="s">
        <v>7721</v>
      </c>
      <c r="H7491" s="15" t="s">
        <v>7722</v>
      </c>
      <c r="I7491" s="15" t="s">
        <v>76</v>
      </c>
      <c r="J7491" s="15" t="s">
        <v>60</v>
      </c>
      <c r="K7491" s="15" t="s">
        <v>29</v>
      </c>
      <c r="L7491" s="15" t="str">
        <f t="array" ref="L7491">_xlfn.XLOOKUP(M7491,reference_province_to_city!$A$2:$A$11,reference_province_to_city!$B$2:$B$11)</f>
        <v>Palembang</v>
      </c>
      <c r="M7491" s="15" t="s">
        <v>13</v>
      </c>
      <c r="N7491" s="15">
        <v>30111.0</v>
      </c>
      <c r="O7491" s="15">
        <f t="array" ref="O7491">_xlfn.XLOOKUP(M7491,reference_postal_code!$B$2:$B$11,reference_postal_code!$A$2:$A$11)</f>
        <v>30111</v>
      </c>
      <c r="P7491" s="15" t="s">
        <v>77</v>
      </c>
      <c r="Q7491" s="15" t="s">
        <v>1342</v>
      </c>
      <c r="R7491" s="15" t="s">
        <v>65</v>
      </c>
      <c r="S7491" s="15" t="s">
        <v>93</v>
      </c>
      <c r="T7491" s="15" t="s">
        <v>1343</v>
      </c>
      <c r="U7491" s="28">
        <v>96120.0</v>
      </c>
      <c r="V7491" s="15">
        <v>3.0</v>
      </c>
      <c r="W7491" s="31">
        <v>0.2</v>
      </c>
      <c r="X7491" s="28">
        <v>9612.0</v>
      </c>
    </row>
    <row r="7492" ht="15.75" customHeight="1">
      <c r="A7492" s="15">
        <v>4669.0</v>
      </c>
      <c r="B7492" s="15" t="s">
        <v>9016</v>
      </c>
      <c r="C7492" s="18">
        <v>42861.0</v>
      </c>
      <c r="D7492" s="18">
        <v>42866.0</v>
      </c>
      <c r="E7492" s="18">
        <f t="shared" si="1"/>
        <v>42866</v>
      </c>
      <c r="F7492" s="15" t="s">
        <v>55</v>
      </c>
      <c r="G7492" s="15" t="s">
        <v>1272</v>
      </c>
      <c r="H7492" s="15" t="s">
        <v>1273</v>
      </c>
      <c r="I7492" s="15" t="s">
        <v>128</v>
      </c>
      <c r="J7492" s="15" t="s">
        <v>60</v>
      </c>
      <c r="K7492" s="15" t="s">
        <v>99</v>
      </c>
      <c r="L7492" s="15" t="str">
        <f t="array" ref="L7492">_xlfn.XLOOKUP(M7492,reference_province_to_city!$A$2:$A$11,reference_province_to_city!$B$2:$B$11)</f>
        <v>Denpasar</v>
      </c>
      <c r="M7492" s="15" t="s">
        <v>24</v>
      </c>
      <c r="O7492" s="15">
        <f t="array" ref="O7492">_xlfn.XLOOKUP(M7492,reference_postal_code!$B$2:$B$11,reference_postal_code!$A$2:$A$11)</f>
        <v>80231</v>
      </c>
      <c r="P7492" s="15" t="s">
        <v>63</v>
      </c>
      <c r="Q7492" s="15" t="s">
        <v>370</v>
      </c>
      <c r="R7492" s="15" t="s">
        <v>65</v>
      </c>
      <c r="S7492" s="15" t="s">
        <v>83</v>
      </c>
      <c r="T7492" s="15" t="s">
        <v>371</v>
      </c>
      <c r="U7492" s="28">
        <v>165900.0</v>
      </c>
      <c r="V7492" s="15">
        <v>10.0</v>
      </c>
      <c r="W7492" s="31">
        <v>0.8</v>
      </c>
      <c r="X7492" s="28">
        <v>-282030.0</v>
      </c>
    </row>
    <row r="7493" ht="15.75" customHeight="1">
      <c r="A7493" s="15">
        <v>9923.0</v>
      </c>
      <c r="B7493" s="15" t="s">
        <v>9023</v>
      </c>
      <c r="C7493" s="18">
        <v>42861.0</v>
      </c>
      <c r="D7493" s="18">
        <v>42865.0</v>
      </c>
      <c r="E7493" s="18">
        <f t="shared" si="1"/>
        <v>42865</v>
      </c>
      <c r="F7493" s="15" t="s">
        <v>55</v>
      </c>
      <c r="G7493" s="15" t="s">
        <v>3628</v>
      </c>
      <c r="H7493" s="15" t="s">
        <v>3629</v>
      </c>
      <c r="I7493" s="15" t="s">
        <v>59</v>
      </c>
      <c r="J7493" s="15" t="s">
        <v>60</v>
      </c>
      <c r="K7493" s="15" t="s">
        <v>28</v>
      </c>
      <c r="L7493" s="15" t="str">
        <f t="array" ref="L7493">_xlfn.XLOOKUP(M7493,reference_province_to_city!$A$2:$A$11,reference_province_to_city!$B$2:$B$11)</f>
        <v>Medan</v>
      </c>
      <c r="M7493" s="15" t="s">
        <v>11</v>
      </c>
      <c r="N7493" s="15">
        <v>20111.0</v>
      </c>
      <c r="O7493" s="15">
        <f t="array" ref="O7493">_xlfn.XLOOKUP(M7493,reference_postal_code!$B$2:$B$11,reference_postal_code!$A$2:$A$11)</f>
        <v>20111</v>
      </c>
      <c r="P7493" s="15" t="s">
        <v>77</v>
      </c>
      <c r="Q7493" s="15" t="s">
        <v>5676</v>
      </c>
      <c r="R7493" s="15" t="s">
        <v>110</v>
      </c>
      <c r="S7493" s="15" t="s">
        <v>149</v>
      </c>
      <c r="T7493" s="15" t="s">
        <v>5677</v>
      </c>
      <c r="U7493" s="28">
        <v>2879520.0</v>
      </c>
      <c r="V7493" s="15">
        <v>4.0</v>
      </c>
      <c r="W7493" s="31">
        <v>0.2</v>
      </c>
      <c r="X7493" s="28">
        <v>431928.0</v>
      </c>
    </row>
    <row r="7494" ht="15.75" customHeight="1">
      <c r="A7494" s="15">
        <v>5001.0</v>
      </c>
      <c r="B7494" s="15" t="s">
        <v>9024</v>
      </c>
      <c r="C7494" s="18">
        <v>42862.0</v>
      </c>
      <c r="D7494" s="18">
        <v>42867.0</v>
      </c>
      <c r="E7494" s="18">
        <f t="shared" si="1"/>
        <v>42867</v>
      </c>
      <c r="F7494" s="15" t="s">
        <v>55</v>
      </c>
      <c r="G7494" s="15" t="s">
        <v>6031</v>
      </c>
      <c r="H7494" s="15" t="s">
        <v>6032</v>
      </c>
      <c r="I7494" s="15" t="s">
        <v>76</v>
      </c>
      <c r="J7494" s="15" t="s">
        <v>60</v>
      </c>
      <c r="K7494" s="15" t="s">
        <v>33</v>
      </c>
      <c r="L7494" s="15" t="str">
        <f t="array" ref="L7494">_xlfn.XLOOKUP(M7494,reference_province_to_city!$A$2:$A$11,reference_province_to_city!$B$2:$B$11)</f>
        <v>Makassar</v>
      </c>
      <c r="M7494" s="15" t="s">
        <v>25</v>
      </c>
      <c r="N7494" s="15">
        <v>90111.0</v>
      </c>
      <c r="O7494" s="15">
        <f t="array" ref="O7494">_xlfn.XLOOKUP(M7494,reference_postal_code!$B$2:$B$11,reference_postal_code!$A$2:$A$11)</f>
        <v>90111</v>
      </c>
      <c r="P7494" s="15" t="s">
        <v>63</v>
      </c>
      <c r="Q7494" s="15" t="s">
        <v>446</v>
      </c>
      <c r="R7494" s="15" t="s">
        <v>110</v>
      </c>
      <c r="S7494" s="15" t="s">
        <v>149</v>
      </c>
      <c r="T7494" s="15" t="s">
        <v>447</v>
      </c>
      <c r="U7494" s="28">
        <v>1199850.0</v>
      </c>
      <c r="V7494" s="15">
        <v>1.0</v>
      </c>
      <c r="W7494" s="31">
        <v>0.0</v>
      </c>
      <c r="X7494" s="28">
        <v>431946.0</v>
      </c>
    </row>
    <row r="7495" ht="15.75" customHeight="1">
      <c r="A7495" s="15">
        <v>3829.0</v>
      </c>
      <c r="B7495" s="15" t="s">
        <v>9025</v>
      </c>
      <c r="C7495" s="18">
        <v>42862.0</v>
      </c>
      <c r="D7495" s="18">
        <v>42866.0</v>
      </c>
      <c r="E7495" s="18">
        <f t="shared" si="1"/>
        <v>42866</v>
      </c>
      <c r="F7495" s="15" t="s">
        <v>55</v>
      </c>
      <c r="G7495" s="15" t="s">
        <v>4820</v>
      </c>
      <c r="H7495" s="15" t="s">
        <v>4821</v>
      </c>
      <c r="I7495" s="15" t="s">
        <v>128</v>
      </c>
      <c r="J7495" s="15" t="s">
        <v>60</v>
      </c>
      <c r="K7495" s="15" t="s">
        <v>29</v>
      </c>
      <c r="L7495" s="15" t="str">
        <f t="array" ref="L7495">_xlfn.XLOOKUP(M7495,reference_province_to_city!$A$2:$A$11,reference_province_to_city!$B$2:$B$11)</f>
        <v>Palembang</v>
      </c>
      <c r="M7495" s="15" t="s">
        <v>13</v>
      </c>
      <c r="N7495" s="15">
        <v>30111.0</v>
      </c>
      <c r="O7495" s="15">
        <f t="array" ref="O7495">_xlfn.XLOOKUP(M7495,reference_postal_code!$B$2:$B$11,reference_postal_code!$A$2:$A$11)</f>
        <v>30111</v>
      </c>
      <c r="P7495" s="15" t="s">
        <v>77</v>
      </c>
      <c r="Q7495" s="15" t="s">
        <v>4020</v>
      </c>
      <c r="R7495" s="15" t="s">
        <v>106</v>
      </c>
      <c r="S7495" s="15" t="s">
        <v>107</v>
      </c>
      <c r="T7495" s="15" t="s">
        <v>4021</v>
      </c>
      <c r="U7495" s="28">
        <v>399600.0</v>
      </c>
      <c r="V7495" s="15">
        <v>1.0</v>
      </c>
      <c r="W7495" s="31">
        <v>0.0</v>
      </c>
      <c r="X7495" s="28">
        <v>111888.0</v>
      </c>
    </row>
    <row r="7496" ht="15.75" customHeight="1">
      <c r="A7496" s="15">
        <v>3831.0</v>
      </c>
      <c r="B7496" s="15" t="s">
        <v>9025</v>
      </c>
      <c r="C7496" s="18">
        <v>42862.0</v>
      </c>
      <c r="D7496" s="18">
        <v>42866.0</v>
      </c>
      <c r="E7496" s="18">
        <f t="shared" si="1"/>
        <v>42866</v>
      </c>
      <c r="F7496" s="15" t="s">
        <v>55</v>
      </c>
      <c r="G7496" s="15" t="s">
        <v>4820</v>
      </c>
      <c r="H7496" s="15" t="s">
        <v>4821</v>
      </c>
      <c r="I7496" s="15" t="s">
        <v>128</v>
      </c>
      <c r="J7496" s="15" t="s">
        <v>60</v>
      </c>
      <c r="K7496" s="15" t="s">
        <v>29</v>
      </c>
      <c r="L7496" s="15" t="str">
        <f t="array" ref="L7496">_xlfn.XLOOKUP(M7496,reference_province_to_city!$A$2:$A$11,reference_province_to_city!$B$2:$B$11)</f>
        <v>Palembang</v>
      </c>
      <c r="M7496" s="15" t="s">
        <v>13</v>
      </c>
      <c r="N7496" s="15">
        <v>30111.0</v>
      </c>
      <c r="O7496" s="15">
        <f t="array" ref="O7496">_xlfn.XLOOKUP(M7496,reference_postal_code!$B$2:$B$11,reference_postal_code!$A$2:$A$11)</f>
        <v>30111</v>
      </c>
      <c r="P7496" s="15" t="s">
        <v>77</v>
      </c>
      <c r="Q7496" s="15" t="s">
        <v>4545</v>
      </c>
      <c r="R7496" s="15" t="s">
        <v>65</v>
      </c>
      <c r="S7496" s="15" t="s">
        <v>222</v>
      </c>
      <c r="T7496" s="15" t="s">
        <v>4546</v>
      </c>
      <c r="U7496" s="28">
        <v>1311660.0</v>
      </c>
      <c r="V7496" s="15">
        <v>2.0</v>
      </c>
      <c r="W7496" s="31">
        <v>0.1</v>
      </c>
      <c r="X7496" s="28">
        <v>276906.0</v>
      </c>
    </row>
    <row r="7497" ht="15.75" customHeight="1">
      <c r="A7497" s="15">
        <v>3830.0</v>
      </c>
      <c r="B7497" s="15" t="s">
        <v>9025</v>
      </c>
      <c r="C7497" s="18">
        <v>42862.0</v>
      </c>
      <c r="D7497" s="18">
        <v>42866.0</v>
      </c>
      <c r="E7497" s="18">
        <f t="shared" si="1"/>
        <v>42866</v>
      </c>
      <c r="F7497" s="15" t="s">
        <v>55</v>
      </c>
      <c r="G7497" s="15" t="s">
        <v>4820</v>
      </c>
      <c r="H7497" s="15" t="s">
        <v>4821</v>
      </c>
      <c r="I7497" s="15" t="s">
        <v>128</v>
      </c>
      <c r="J7497" s="15" t="s">
        <v>60</v>
      </c>
      <c r="K7497" s="15" t="s">
        <v>29</v>
      </c>
      <c r="L7497" s="15" t="str">
        <f t="array" ref="L7497">_xlfn.XLOOKUP(M7497,reference_province_to_city!$A$2:$A$11,reference_province_to_city!$B$2:$B$11)</f>
        <v>Palembang</v>
      </c>
      <c r="M7497" s="15" t="s">
        <v>13</v>
      </c>
      <c r="N7497" s="15">
        <v>30111.0</v>
      </c>
      <c r="O7497" s="15">
        <f t="array" ref="O7497">_xlfn.XLOOKUP(M7497,reference_postal_code!$B$2:$B$11,reference_postal_code!$A$2:$A$11)</f>
        <v>30111</v>
      </c>
      <c r="P7497" s="15" t="s">
        <v>77</v>
      </c>
      <c r="Q7497" s="15" t="s">
        <v>4147</v>
      </c>
      <c r="R7497" s="15" t="s">
        <v>106</v>
      </c>
      <c r="S7497" s="15" t="s">
        <v>107</v>
      </c>
      <c r="T7497" s="15" t="s">
        <v>4148</v>
      </c>
      <c r="U7497" s="28">
        <v>7152000.0</v>
      </c>
      <c r="V7497" s="15">
        <v>2.0</v>
      </c>
      <c r="W7497" s="31">
        <v>0.0</v>
      </c>
      <c r="X7497" s="28">
        <v>1788000.0</v>
      </c>
    </row>
    <row r="7498" ht="15.75" customHeight="1">
      <c r="A7498" s="15">
        <v>9374.0</v>
      </c>
      <c r="B7498" s="15" t="s">
        <v>9026</v>
      </c>
      <c r="C7498" s="18">
        <v>42862.0</v>
      </c>
      <c r="D7498" s="18">
        <v>42866.0</v>
      </c>
      <c r="E7498" s="18">
        <f t="shared" si="1"/>
        <v>42866</v>
      </c>
      <c r="F7498" s="15" t="s">
        <v>55</v>
      </c>
      <c r="G7498" s="15" t="s">
        <v>1866</v>
      </c>
      <c r="H7498" s="15" t="s">
        <v>1867</v>
      </c>
      <c r="I7498" s="15" t="s">
        <v>59</v>
      </c>
      <c r="J7498" s="15" t="s">
        <v>60</v>
      </c>
      <c r="K7498" s="15" t="s">
        <v>29</v>
      </c>
      <c r="L7498" s="15" t="str">
        <f t="array" ref="L7498">_xlfn.XLOOKUP(M7498,reference_province_to_city!$A$2:$A$11,reference_province_to_city!$B$2:$B$11)</f>
        <v>Palembang</v>
      </c>
      <c r="M7498" s="15" t="s">
        <v>13</v>
      </c>
      <c r="N7498" s="15">
        <v>30111.0</v>
      </c>
      <c r="O7498" s="15">
        <f t="array" ref="O7498">_xlfn.XLOOKUP(M7498,reference_postal_code!$B$2:$B$11,reference_postal_code!$A$2:$A$11)</f>
        <v>30111</v>
      </c>
      <c r="P7498" s="15" t="s">
        <v>77</v>
      </c>
      <c r="Q7498" s="15" t="s">
        <v>7628</v>
      </c>
      <c r="R7498" s="15" t="s">
        <v>110</v>
      </c>
      <c r="S7498" s="15" t="s">
        <v>111</v>
      </c>
      <c r="T7498" s="15" t="s">
        <v>7629</v>
      </c>
      <c r="U7498" s="28">
        <v>6299160.0</v>
      </c>
      <c r="V7498" s="15">
        <v>7.0</v>
      </c>
      <c r="W7498" s="31">
        <v>0.2</v>
      </c>
      <c r="X7498" s="28">
        <v>787395.0</v>
      </c>
    </row>
    <row r="7499" ht="15.75" customHeight="1">
      <c r="A7499" s="15">
        <v>3828.0</v>
      </c>
      <c r="B7499" s="15" t="s">
        <v>9025</v>
      </c>
      <c r="C7499" s="18">
        <v>42862.0</v>
      </c>
      <c r="D7499" s="18">
        <v>42866.0</v>
      </c>
      <c r="E7499" s="18">
        <f t="shared" si="1"/>
        <v>42866</v>
      </c>
      <c r="F7499" s="15" t="s">
        <v>55</v>
      </c>
      <c r="G7499" s="15" t="s">
        <v>4820</v>
      </c>
      <c r="H7499" s="15" t="s">
        <v>4821</v>
      </c>
      <c r="I7499" s="15" t="s">
        <v>128</v>
      </c>
      <c r="J7499" s="15" t="s">
        <v>60</v>
      </c>
      <c r="L7499" s="15" t="str">
        <f t="array" ref="L7499">_xlfn.XLOOKUP(M7499,reference_province_to_city!$A$2:$A$11,reference_province_to_city!$B$2:$B$11)</f>
        <v>Palembang</v>
      </c>
      <c r="M7499" s="15" t="s">
        <v>13</v>
      </c>
      <c r="N7499" s="15">
        <v>30111.0</v>
      </c>
      <c r="O7499" s="15">
        <f t="array" ref="O7499">_xlfn.XLOOKUP(M7499,reference_postal_code!$B$2:$B$11,reference_postal_code!$A$2:$A$11)</f>
        <v>30111</v>
      </c>
      <c r="P7499" s="15" t="s">
        <v>77</v>
      </c>
      <c r="Q7499" s="15" t="s">
        <v>5081</v>
      </c>
      <c r="R7499" s="15" t="s">
        <v>106</v>
      </c>
      <c r="S7499" s="15" t="s">
        <v>107</v>
      </c>
      <c r="T7499" s="15" t="s">
        <v>5082</v>
      </c>
      <c r="U7499" s="28">
        <v>2.187975E7</v>
      </c>
      <c r="V7499" s="15">
        <v>5.0</v>
      </c>
      <c r="W7499" s="31">
        <v>0.0</v>
      </c>
      <c r="X7499" s="28">
        <v>6345128.0</v>
      </c>
    </row>
    <row r="7500" ht="15.75" customHeight="1">
      <c r="A7500" s="15">
        <v>9520.0</v>
      </c>
      <c r="B7500" s="15" t="s">
        <v>9027</v>
      </c>
      <c r="C7500" s="18">
        <v>42863.0</v>
      </c>
      <c r="D7500" s="18">
        <v>42867.0</v>
      </c>
      <c r="E7500" s="18">
        <f t="shared" si="1"/>
        <v>42867</v>
      </c>
      <c r="F7500" s="15" t="s">
        <v>114</v>
      </c>
      <c r="G7500" s="15" t="s">
        <v>1161</v>
      </c>
      <c r="H7500" s="15" t="s">
        <v>1162</v>
      </c>
      <c r="I7500" s="15" t="s">
        <v>59</v>
      </c>
      <c r="J7500" s="15" t="s">
        <v>60</v>
      </c>
      <c r="K7500" s="15" t="s">
        <v>33</v>
      </c>
      <c r="L7500" s="15" t="str">
        <f t="array" ref="L7500">_xlfn.XLOOKUP(M7500,reference_province_to_city!$A$2:$A$11,reference_province_to_city!$B$2:$B$11)</f>
        <v>Makassar</v>
      </c>
      <c r="M7500" s="15" t="s">
        <v>25</v>
      </c>
      <c r="N7500" s="15">
        <v>90111.0</v>
      </c>
      <c r="O7500" s="15">
        <f t="array" ref="O7500">_xlfn.XLOOKUP(M7500,reference_postal_code!$B$2:$B$11,reference_postal_code!$A$2:$A$11)</f>
        <v>90111</v>
      </c>
      <c r="P7500" s="15" t="s">
        <v>63</v>
      </c>
      <c r="Q7500" s="15" t="s">
        <v>229</v>
      </c>
      <c r="R7500" s="15" t="s">
        <v>65</v>
      </c>
      <c r="S7500" s="15" t="s">
        <v>222</v>
      </c>
      <c r="T7500" s="15" t="s">
        <v>230</v>
      </c>
      <c r="U7500" s="28">
        <v>1216200.0</v>
      </c>
      <c r="V7500" s="15">
        <v>4.0</v>
      </c>
      <c r="W7500" s="31">
        <v>0.0</v>
      </c>
      <c r="X7500" s="28">
        <v>340536.0</v>
      </c>
    </row>
    <row r="7501" ht="15.75" customHeight="1">
      <c r="A7501" s="15">
        <v>3274.0</v>
      </c>
      <c r="B7501" s="15" t="s">
        <v>9028</v>
      </c>
      <c r="C7501" s="18">
        <v>42863.0</v>
      </c>
      <c r="D7501" s="18">
        <v>42867.0</v>
      </c>
      <c r="E7501" s="18">
        <f t="shared" si="1"/>
        <v>42867</v>
      </c>
      <c r="F7501" s="15" t="s">
        <v>55</v>
      </c>
      <c r="G7501" s="15" t="s">
        <v>4530</v>
      </c>
      <c r="H7501" s="15" t="s">
        <v>4531</v>
      </c>
      <c r="I7501" s="15" t="s">
        <v>76</v>
      </c>
      <c r="J7501" s="15" t="s">
        <v>60</v>
      </c>
      <c r="K7501" s="15" t="s">
        <v>10</v>
      </c>
      <c r="L7501" s="15" t="str">
        <f t="array" ref="L7501">_xlfn.XLOOKUP(M7501,reference_province_to_city!$A$2:$A$11,reference_province_to_city!$B$2:$B$11)</f>
        <v>Jakarta</v>
      </c>
      <c r="M7501" s="15" t="s">
        <v>7</v>
      </c>
      <c r="N7501" s="15">
        <v>10110.0</v>
      </c>
      <c r="O7501" s="15">
        <f t="array" ref="O7501">_xlfn.XLOOKUP(M7501,reference_postal_code!$B$2:$B$11,reference_postal_code!$A$2:$A$11)</f>
        <v>10110</v>
      </c>
      <c r="P7501" s="15" t="s">
        <v>117</v>
      </c>
      <c r="Q7501" s="15" t="s">
        <v>2173</v>
      </c>
      <c r="R7501" s="15" t="s">
        <v>110</v>
      </c>
      <c r="S7501" s="15" t="s">
        <v>1391</v>
      </c>
      <c r="T7501" s="15" t="s">
        <v>2174</v>
      </c>
      <c r="U7501" s="28">
        <v>5.039928E7</v>
      </c>
      <c r="V7501" s="15">
        <v>6.0</v>
      </c>
      <c r="W7501" s="31">
        <v>0.2</v>
      </c>
      <c r="X7501" s="28">
        <v>1.5749775E7</v>
      </c>
    </row>
    <row r="7502" ht="15.75" customHeight="1">
      <c r="A7502" s="15">
        <v>1596.0</v>
      </c>
      <c r="B7502" s="15" t="s">
        <v>9029</v>
      </c>
      <c r="C7502" s="18">
        <v>42863.0</v>
      </c>
      <c r="D7502" s="18">
        <v>42867.0</v>
      </c>
      <c r="E7502" s="18">
        <f t="shared" si="1"/>
        <v>42867</v>
      </c>
      <c r="F7502" s="15" t="s">
        <v>55</v>
      </c>
      <c r="G7502" s="15" t="s">
        <v>3853</v>
      </c>
      <c r="H7502" s="15" t="s">
        <v>3854</v>
      </c>
      <c r="I7502" s="15" t="s">
        <v>59</v>
      </c>
      <c r="J7502" s="15" t="s">
        <v>60</v>
      </c>
      <c r="K7502" s="15" t="s">
        <v>31</v>
      </c>
      <c r="L7502" s="15" t="str">
        <f t="array" ref="L7502">_xlfn.XLOOKUP(M7502,reference_province_to_city!$A$2:$A$11,reference_province_to_city!$B$2:$B$11)</f>
        <v>Balikpapan</v>
      </c>
      <c r="M7502" s="15" t="s">
        <v>21</v>
      </c>
      <c r="N7502" s="15">
        <v>76114.0</v>
      </c>
      <c r="O7502" s="15">
        <f t="array" ref="O7502">_xlfn.XLOOKUP(M7502,reference_postal_code!$B$2:$B$11,reference_postal_code!$A$2:$A$11)</f>
        <v>76114</v>
      </c>
      <c r="P7502" s="15" t="s">
        <v>166</v>
      </c>
      <c r="Q7502" s="15" t="s">
        <v>5338</v>
      </c>
      <c r="R7502" s="15" t="s">
        <v>106</v>
      </c>
      <c r="S7502" s="15" t="s">
        <v>107</v>
      </c>
      <c r="T7502" s="15" t="s">
        <v>5339</v>
      </c>
      <c r="U7502" s="28">
        <v>719880.0</v>
      </c>
      <c r="V7502" s="15">
        <v>2.0</v>
      </c>
      <c r="W7502" s="31">
        <v>0.3</v>
      </c>
      <c r="X7502" s="28">
        <v>-30852.0</v>
      </c>
    </row>
    <row r="7503" ht="15.75" customHeight="1">
      <c r="A7503" s="15">
        <v>4471.0</v>
      </c>
      <c r="B7503" s="15" t="s">
        <v>9030</v>
      </c>
      <c r="C7503" s="18">
        <v>42863.0</v>
      </c>
      <c r="D7503" s="18">
        <v>42867.0</v>
      </c>
      <c r="E7503" s="18">
        <f t="shared" si="1"/>
        <v>42867</v>
      </c>
      <c r="F7503" s="15" t="s">
        <v>55</v>
      </c>
      <c r="G7503" s="15" t="s">
        <v>2690</v>
      </c>
      <c r="H7503" s="15" t="s">
        <v>2691</v>
      </c>
      <c r="I7503" s="15" t="s">
        <v>128</v>
      </c>
      <c r="J7503" s="15" t="s">
        <v>60</v>
      </c>
      <c r="K7503" s="15" t="s">
        <v>26</v>
      </c>
      <c r="L7503" s="15" t="str">
        <f t="array" ref="L7503">_xlfn.XLOOKUP(M7503,reference_province_to_city!$A$2:$A$11,reference_province_to_city!$B$2:$B$11)</f>
        <v>Denpasar</v>
      </c>
      <c r="M7503" s="15" t="s">
        <v>24</v>
      </c>
      <c r="N7503" s="15">
        <v>80231.0</v>
      </c>
      <c r="O7503" s="15">
        <f t="array" ref="O7503">_xlfn.XLOOKUP(M7503,reference_postal_code!$B$2:$B$11,reference_postal_code!$A$2:$A$11)</f>
        <v>80231</v>
      </c>
      <c r="P7503" s="15" t="s">
        <v>63</v>
      </c>
      <c r="Q7503" s="15" t="s">
        <v>5247</v>
      </c>
      <c r="R7503" s="15" t="s">
        <v>106</v>
      </c>
      <c r="S7503" s="15" t="s">
        <v>107</v>
      </c>
      <c r="T7503" s="15" t="s">
        <v>5248</v>
      </c>
      <c r="U7503" s="28">
        <v>1920870.0</v>
      </c>
      <c r="V7503" s="15">
        <v>3.0</v>
      </c>
      <c r="W7503" s="31">
        <v>0.3</v>
      </c>
      <c r="X7503" s="28">
        <v>-356733.0</v>
      </c>
    </row>
    <row r="7504" ht="15.75" customHeight="1">
      <c r="A7504" s="15">
        <v>9601.0</v>
      </c>
      <c r="B7504" s="15" t="s">
        <v>9031</v>
      </c>
      <c r="C7504" s="18">
        <v>42863.0</v>
      </c>
      <c r="D7504" s="18">
        <v>42866.0</v>
      </c>
      <c r="E7504" s="18">
        <f t="shared" si="1"/>
        <v>42866</v>
      </c>
      <c r="F7504" s="15" t="s">
        <v>114</v>
      </c>
      <c r="G7504" s="15" t="s">
        <v>2189</v>
      </c>
      <c r="H7504" s="15" t="s">
        <v>2190</v>
      </c>
      <c r="I7504" s="15" t="s">
        <v>128</v>
      </c>
      <c r="J7504" s="15" t="s">
        <v>60</v>
      </c>
      <c r="K7504" s="15" t="s">
        <v>22</v>
      </c>
      <c r="L7504" s="15" t="str">
        <f t="array" ref="L7504">_xlfn.XLOOKUP(M7504,reference_province_to_city!$A$2:$A$11,reference_province_to_city!$B$2:$B$11)</f>
        <v>Surabaya</v>
      </c>
      <c r="M7504" s="15" t="s">
        <v>20</v>
      </c>
      <c r="N7504" s="15">
        <v>60231.0</v>
      </c>
      <c r="O7504" s="15">
        <f t="array" ref="O7504">_xlfn.XLOOKUP(M7504,reference_postal_code!$B$2:$B$11,reference_postal_code!$A$2:$A$11)</f>
        <v>60231</v>
      </c>
      <c r="P7504" s="15" t="s">
        <v>166</v>
      </c>
      <c r="Q7504" s="15" t="s">
        <v>4943</v>
      </c>
      <c r="R7504" s="15" t="s">
        <v>65</v>
      </c>
      <c r="S7504" s="15" t="s">
        <v>66</v>
      </c>
      <c r="T7504" s="15" t="s">
        <v>4944</v>
      </c>
      <c r="U7504" s="28">
        <v>622080.0</v>
      </c>
      <c r="V7504" s="15">
        <v>8.0</v>
      </c>
      <c r="W7504" s="31">
        <v>0.2</v>
      </c>
      <c r="X7504" s="28">
        <v>217728.0</v>
      </c>
    </row>
    <row r="7505" ht="15.75" customHeight="1">
      <c r="A7505" s="15">
        <v>8417.0</v>
      </c>
      <c r="B7505" s="15" t="s">
        <v>9032</v>
      </c>
      <c r="C7505" s="18">
        <v>42864.0</v>
      </c>
      <c r="D7505" s="18">
        <v>42866.0</v>
      </c>
      <c r="E7505" s="18">
        <f t="shared" si="1"/>
        <v>42866</v>
      </c>
      <c r="F7505" s="15" t="s">
        <v>125</v>
      </c>
      <c r="G7505" s="15" t="s">
        <v>1289</v>
      </c>
      <c r="H7505" s="15" t="s">
        <v>1290</v>
      </c>
      <c r="I7505" s="15" t="s">
        <v>76</v>
      </c>
      <c r="J7505" s="15" t="s">
        <v>60</v>
      </c>
      <c r="K7505" s="15" t="s">
        <v>26</v>
      </c>
      <c r="L7505" s="15" t="str">
        <f t="array" ref="L7505">_xlfn.XLOOKUP(M7505,reference_province_to_city!$A$2:$A$11,reference_province_to_city!$B$2:$B$11)</f>
        <v>Denpasar</v>
      </c>
      <c r="M7505" s="15" t="s">
        <v>24</v>
      </c>
      <c r="N7505" s="15">
        <v>80231.0</v>
      </c>
      <c r="O7505" s="15">
        <f t="array" ref="O7505">_xlfn.XLOOKUP(M7505,reference_postal_code!$B$2:$B$11,reference_postal_code!$A$2:$A$11)</f>
        <v>80231</v>
      </c>
      <c r="P7505" s="15" t="s">
        <v>63</v>
      </c>
      <c r="Q7505" s="15" t="s">
        <v>5195</v>
      </c>
      <c r="R7505" s="15" t="s">
        <v>65</v>
      </c>
      <c r="S7505" s="15" t="s">
        <v>83</v>
      </c>
      <c r="T7505" s="15" t="s">
        <v>5196</v>
      </c>
      <c r="U7505" s="28">
        <v>2218800.0</v>
      </c>
      <c r="V7505" s="15">
        <v>5.0</v>
      </c>
      <c r="W7505" s="31">
        <v>0.2</v>
      </c>
      <c r="X7505" s="28">
        <v>693375.0</v>
      </c>
    </row>
    <row r="7506" ht="15.75" customHeight="1">
      <c r="A7506" s="15">
        <v>8418.0</v>
      </c>
      <c r="B7506" s="15" t="s">
        <v>9032</v>
      </c>
      <c r="C7506" s="18">
        <v>42864.0</v>
      </c>
      <c r="D7506" s="18">
        <v>42866.0</v>
      </c>
      <c r="E7506" s="18">
        <f t="shared" si="1"/>
        <v>42866</v>
      </c>
      <c r="F7506" s="15" t="s">
        <v>125</v>
      </c>
      <c r="G7506" s="15" t="s">
        <v>1289</v>
      </c>
      <c r="H7506" s="15" t="s">
        <v>1290</v>
      </c>
      <c r="I7506" s="15" t="s">
        <v>76</v>
      </c>
      <c r="J7506" s="15" t="s">
        <v>60</v>
      </c>
      <c r="K7506" s="15" t="s">
        <v>26</v>
      </c>
      <c r="L7506" s="15" t="str">
        <f t="array" ref="L7506">_xlfn.XLOOKUP(M7506,reference_province_to_city!$A$2:$A$11,reference_province_to_city!$B$2:$B$11)</f>
        <v>Denpasar</v>
      </c>
      <c r="M7506" s="15" t="s">
        <v>24</v>
      </c>
      <c r="N7506" s="15">
        <v>80231.0</v>
      </c>
      <c r="O7506" s="15">
        <f t="array" ref="O7506">_xlfn.XLOOKUP(M7506,reference_postal_code!$B$2:$B$11,reference_postal_code!$A$2:$A$11)</f>
        <v>80231</v>
      </c>
      <c r="P7506" s="15" t="s">
        <v>63</v>
      </c>
      <c r="Q7506" s="15" t="s">
        <v>6426</v>
      </c>
      <c r="R7506" s="15" t="s">
        <v>65</v>
      </c>
      <c r="S7506" s="15" t="s">
        <v>87</v>
      </c>
      <c r="T7506" s="15" t="s">
        <v>6427</v>
      </c>
      <c r="U7506" s="28">
        <v>1564200.0</v>
      </c>
      <c r="V7506" s="15">
        <v>3.0</v>
      </c>
      <c r="W7506" s="31">
        <v>0.0</v>
      </c>
      <c r="X7506" s="28">
        <v>391050.0</v>
      </c>
    </row>
    <row r="7507" ht="15.75" customHeight="1">
      <c r="A7507" s="15">
        <v>8282.0</v>
      </c>
      <c r="B7507" s="15" t="s">
        <v>9033</v>
      </c>
      <c r="C7507" s="18">
        <v>42864.0</v>
      </c>
      <c r="D7507" s="18">
        <v>42865.0</v>
      </c>
      <c r="E7507" s="18">
        <f t="shared" si="1"/>
        <v>42865</v>
      </c>
      <c r="F7507" s="15" t="s">
        <v>125</v>
      </c>
      <c r="G7507" s="15" t="s">
        <v>786</v>
      </c>
      <c r="H7507" s="15" t="s">
        <v>787</v>
      </c>
      <c r="I7507" s="15" t="s">
        <v>128</v>
      </c>
      <c r="J7507" s="15" t="s">
        <v>60</v>
      </c>
      <c r="K7507" s="15" t="s">
        <v>33</v>
      </c>
      <c r="L7507" s="15" t="str">
        <f t="array" ref="L7507">_xlfn.XLOOKUP(M7507,reference_province_to_city!$A$2:$A$11,reference_province_to_city!$B$2:$B$11)</f>
        <v>Makassar</v>
      </c>
      <c r="M7507" s="15" t="s">
        <v>25</v>
      </c>
      <c r="N7507" s="15">
        <v>90111.0</v>
      </c>
      <c r="O7507" s="15">
        <f t="array" ref="O7507">_xlfn.XLOOKUP(M7507,reference_postal_code!$B$2:$B$11,reference_postal_code!$A$2:$A$11)</f>
        <v>90111</v>
      </c>
      <c r="P7507" s="15" t="s">
        <v>63</v>
      </c>
      <c r="Q7507" s="15" t="s">
        <v>539</v>
      </c>
      <c r="R7507" s="15" t="s">
        <v>106</v>
      </c>
      <c r="S7507" s="15" t="s">
        <v>107</v>
      </c>
      <c r="T7507" s="15" t="s">
        <v>540</v>
      </c>
      <c r="U7507" s="28">
        <v>3105000.0</v>
      </c>
      <c r="V7507" s="15">
        <v>3.0</v>
      </c>
      <c r="W7507" s="31">
        <v>0.2</v>
      </c>
      <c r="X7507" s="28">
        <v>388125.0</v>
      </c>
    </row>
    <row r="7508" ht="15.75" customHeight="1">
      <c r="A7508" s="15">
        <v>8420.0</v>
      </c>
      <c r="B7508" s="15" t="s">
        <v>9032</v>
      </c>
      <c r="C7508" s="18">
        <v>42864.0</v>
      </c>
      <c r="D7508" s="18">
        <v>42866.0</v>
      </c>
      <c r="E7508" s="18">
        <f t="shared" si="1"/>
        <v>42866</v>
      </c>
      <c r="F7508" s="15" t="s">
        <v>125</v>
      </c>
      <c r="G7508" s="15" t="s">
        <v>1289</v>
      </c>
      <c r="H7508" s="15" t="s">
        <v>1290</v>
      </c>
      <c r="I7508" s="15" t="s">
        <v>76</v>
      </c>
      <c r="J7508" s="15" t="s">
        <v>60</v>
      </c>
      <c r="K7508" s="15" t="s">
        <v>26</v>
      </c>
      <c r="L7508" s="15" t="str">
        <f t="array" ref="L7508">_xlfn.XLOOKUP(M7508,reference_province_to_city!$A$2:$A$11,reference_province_to_city!$B$2:$B$11)</f>
        <v>Denpasar</v>
      </c>
      <c r="M7508" s="15" t="s">
        <v>24</v>
      </c>
      <c r="N7508" s="15">
        <v>80231.0</v>
      </c>
      <c r="O7508" s="15">
        <f t="array" ref="O7508">_xlfn.XLOOKUP(M7508,reference_postal_code!$B$2:$B$11,reference_postal_code!$A$2:$A$11)</f>
        <v>80231</v>
      </c>
      <c r="P7508" s="15" t="s">
        <v>63</v>
      </c>
      <c r="Q7508" s="15" t="s">
        <v>989</v>
      </c>
      <c r="R7508" s="15" t="s">
        <v>65</v>
      </c>
      <c r="S7508" s="15" t="s">
        <v>87</v>
      </c>
      <c r="T7508" s="15" t="s">
        <v>990</v>
      </c>
      <c r="U7508" s="28">
        <v>1004400.0</v>
      </c>
      <c r="V7508" s="15">
        <v>4.0</v>
      </c>
      <c r="W7508" s="31">
        <v>0.0</v>
      </c>
      <c r="X7508" s="28">
        <v>40176.0</v>
      </c>
    </row>
    <row r="7509" ht="15.75" customHeight="1">
      <c r="A7509" s="15">
        <v>8419.0</v>
      </c>
      <c r="B7509" s="15" t="s">
        <v>9032</v>
      </c>
      <c r="C7509" s="18">
        <v>42864.0</v>
      </c>
      <c r="D7509" s="18">
        <v>42866.0</v>
      </c>
      <c r="E7509" s="18">
        <f t="shared" si="1"/>
        <v>42866</v>
      </c>
      <c r="F7509" s="15" t="s">
        <v>125</v>
      </c>
      <c r="G7509" s="15" t="s">
        <v>1289</v>
      </c>
      <c r="H7509" s="15" t="s">
        <v>1290</v>
      </c>
      <c r="I7509" s="15" t="s">
        <v>76</v>
      </c>
      <c r="J7509" s="15" t="s">
        <v>60</v>
      </c>
      <c r="K7509" s="15" t="s">
        <v>26</v>
      </c>
      <c r="L7509" s="15" t="str">
        <f t="array" ref="L7509">_xlfn.XLOOKUP(M7509,reference_province_to_city!$A$2:$A$11,reference_province_to_city!$B$2:$B$11)</f>
        <v>Denpasar</v>
      </c>
      <c r="M7509" s="15" t="s">
        <v>24</v>
      </c>
      <c r="N7509" s="15">
        <v>80231.0</v>
      </c>
      <c r="O7509" s="15">
        <f t="array" ref="O7509">_xlfn.XLOOKUP(M7509,reference_postal_code!$B$2:$B$11,reference_postal_code!$A$2:$A$11)</f>
        <v>80231</v>
      </c>
      <c r="P7509" s="15" t="s">
        <v>63</v>
      </c>
      <c r="Q7509" s="15" t="s">
        <v>2918</v>
      </c>
      <c r="R7509" s="15" t="s">
        <v>106</v>
      </c>
      <c r="S7509" s="15" t="s">
        <v>218</v>
      </c>
      <c r="T7509" s="15" t="s">
        <v>2919</v>
      </c>
      <c r="U7509" s="28">
        <v>4302750.0</v>
      </c>
      <c r="V7509" s="15">
        <v>1.0</v>
      </c>
      <c r="W7509" s="31">
        <v>0.0</v>
      </c>
      <c r="X7509" s="28">
        <v>946605.0</v>
      </c>
    </row>
    <row r="7510" ht="15.75" customHeight="1">
      <c r="A7510" s="15">
        <v>8281.0</v>
      </c>
      <c r="B7510" s="15" t="s">
        <v>9033</v>
      </c>
      <c r="C7510" s="18">
        <v>42864.0</v>
      </c>
      <c r="D7510" s="18">
        <v>42865.0</v>
      </c>
      <c r="E7510" s="18">
        <f t="shared" si="1"/>
        <v>42865</v>
      </c>
      <c r="F7510" s="15" t="s">
        <v>125</v>
      </c>
      <c r="G7510" s="15" t="s">
        <v>786</v>
      </c>
      <c r="H7510" s="15" t="s">
        <v>787</v>
      </c>
      <c r="I7510" s="15" t="s">
        <v>128</v>
      </c>
      <c r="J7510" s="15" t="s">
        <v>60</v>
      </c>
      <c r="K7510" s="15" t="s">
        <v>33</v>
      </c>
      <c r="L7510" s="15" t="str">
        <f t="array" ref="L7510">_xlfn.XLOOKUP(M7510,reference_province_to_city!$A$2:$A$11,reference_province_to_city!$B$2:$B$11)</f>
        <v>Makassar</v>
      </c>
      <c r="M7510" s="15" t="s">
        <v>25</v>
      </c>
      <c r="N7510" s="15">
        <v>90111.0</v>
      </c>
      <c r="O7510" s="15">
        <f t="array" ref="O7510">_xlfn.XLOOKUP(M7510,reference_postal_code!$B$2:$B$11,reference_postal_code!$A$2:$A$11)</f>
        <v>90111</v>
      </c>
      <c r="P7510" s="15" t="s">
        <v>63</v>
      </c>
      <c r="Q7510" s="15" t="s">
        <v>238</v>
      </c>
      <c r="R7510" s="15" t="s">
        <v>65</v>
      </c>
      <c r="S7510" s="15" t="s">
        <v>173</v>
      </c>
      <c r="T7510" s="15" t="s">
        <v>239</v>
      </c>
      <c r="U7510" s="28">
        <v>978480.0</v>
      </c>
      <c r="V7510" s="15">
        <v>3.0</v>
      </c>
      <c r="W7510" s="31">
        <v>0.2</v>
      </c>
      <c r="X7510" s="28">
        <v>330237.0</v>
      </c>
    </row>
    <row r="7511" ht="15.75" customHeight="1">
      <c r="A7511" s="15">
        <v>8421.0</v>
      </c>
      <c r="B7511" s="15" t="s">
        <v>9032</v>
      </c>
      <c r="C7511" s="18">
        <v>42864.0</v>
      </c>
      <c r="D7511" s="18">
        <v>42866.0</v>
      </c>
      <c r="E7511" s="18">
        <f t="shared" si="1"/>
        <v>42866</v>
      </c>
      <c r="F7511" s="15" t="s">
        <v>125</v>
      </c>
      <c r="G7511" s="15" t="s">
        <v>1289</v>
      </c>
      <c r="H7511" s="15" t="s">
        <v>1290</v>
      </c>
      <c r="I7511" s="15" t="s">
        <v>76</v>
      </c>
      <c r="J7511" s="15" t="s">
        <v>60</v>
      </c>
      <c r="K7511" s="15" t="s">
        <v>26</v>
      </c>
      <c r="L7511" s="15" t="str">
        <f t="array" ref="L7511">_xlfn.XLOOKUP(M7511,reference_province_to_city!$A$2:$A$11,reference_province_to_city!$B$2:$B$11)</f>
        <v>Denpasar</v>
      </c>
      <c r="M7511" s="15" t="s">
        <v>24</v>
      </c>
      <c r="N7511" s="15">
        <v>80231.0</v>
      </c>
      <c r="O7511" s="15">
        <f t="array" ref="O7511">_xlfn.XLOOKUP(M7511,reference_postal_code!$B$2:$B$11,reference_postal_code!$A$2:$A$11)</f>
        <v>80231</v>
      </c>
      <c r="P7511" s="15" t="s">
        <v>63</v>
      </c>
      <c r="Q7511" s="15" t="s">
        <v>1097</v>
      </c>
      <c r="R7511" s="15" t="s">
        <v>110</v>
      </c>
      <c r="S7511" s="15" t="s">
        <v>149</v>
      </c>
      <c r="T7511" s="15" t="s">
        <v>1098</v>
      </c>
      <c r="U7511" s="28">
        <v>2999700.0</v>
      </c>
      <c r="V7511" s="15">
        <v>2.0</v>
      </c>
      <c r="W7511" s="31">
        <v>0.0</v>
      </c>
      <c r="X7511" s="28">
        <v>1319868.0</v>
      </c>
    </row>
    <row r="7512" ht="15.75" customHeight="1">
      <c r="A7512" s="15">
        <v>7316.0</v>
      </c>
      <c r="B7512" s="15" t="s">
        <v>9034</v>
      </c>
      <c r="C7512" s="18">
        <v>42866.0</v>
      </c>
      <c r="D7512" s="18">
        <v>42871.0</v>
      </c>
      <c r="E7512" s="18">
        <f t="shared" si="1"/>
        <v>42871</v>
      </c>
      <c r="F7512" s="15" t="s">
        <v>114</v>
      </c>
      <c r="G7512" s="15" t="s">
        <v>3552</v>
      </c>
      <c r="H7512" s="15" t="s">
        <v>3553</v>
      </c>
      <c r="I7512" s="15" t="s">
        <v>59</v>
      </c>
      <c r="J7512" s="15" t="s">
        <v>60</v>
      </c>
      <c r="K7512" s="15" t="s">
        <v>541</v>
      </c>
      <c r="L7512" s="15" t="str">
        <f t="array" ref="L7512">_xlfn.XLOOKUP(M7512,reference_province_to_city!$A$2:$A$11,reference_province_to_city!$B$2:$B$11)</f>
        <v>Medan</v>
      </c>
      <c r="M7512" s="15" t="s">
        <v>11</v>
      </c>
      <c r="N7512" s="15">
        <v>20111.0</v>
      </c>
      <c r="O7512" s="15">
        <f t="array" ref="O7512">_xlfn.XLOOKUP(M7512,reference_postal_code!$B$2:$B$11,reference_postal_code!$A$2:$A$11)</f>
        <v>20111</v>
      </c>
      <c r="P7512" s="15" t="s">
        <v>77</v>
      </c>
      <c r="Q7512" s="15" t="s">
        <v>282</v>
      </c>
      <c r="R7512" s="15" t="s">
        <v>65</v>
      </c>
      <c r="S7512" s="15" t="s">
        <v>93</v>
      </c>
      <c r="T7512" s="15" t="s">
        <v>283</v>
      </c>
      <c r="U7512" s="28">
        <v>658800.0</v>
      </c>
      <c r="V7512" s="15">
        <v>3.0</v>
      </c>
      <c r="W7512" s="31">
        <v>0.0</v>
      </c>
      <c r="X7512" s="28">
        <v>191052.0</v>
      </c>
    </row>
    <row r="7513" ht="15.75" customHeight="1">
      <c r="A7513" s="15">
        <v>4124.0</v>
      </c>
      <c r="B7513" s="15" t="s">
        <v>9035</v>
      </c>
      <c r="C7513" s="18">
        <v>42866.0</v>
      </c>
      <c r="D7513" s="18">
        <v>42867.0</v>
      </c>
      <c r="E7513" s="18">
        <f t="shared" si="1"/>
        <v>42867</v>
      </c>
      <c r="F7513" s="15" t="s">
        <v>466</v>
      </c>
      <c r="G7513" s="15" t="s">
        <v>2057</v>
      </c>
      <c r="H7513" s="15" t="s">
        <v>2058</v>
      </c>
      <c r="I7513" s="15" t="s">
        <v>59</v>
      </c>
      <c r="J7513" s="15" t="s">
        <v>60</v>
      </c>
      <c r="K7513" s="15" t="s">
        <v>14</v>
      </c>
      <c r="L7513" s="15" t="str">
        <f t="array" ref="L7513">_xlfn.XLOOKUP(M7513,reference_province_to_city!$A$2:$A$11,reference_province_to_city!$B$2:$B$11)</f>
        <v>Bandung</v>
      </c>
      <c r="M7513" s="15" t="s">
        <v>12</v>
      </c>
      <c r="N7513" s="15">
        <v>40111.0</v>
      </c>
      <c r="O7513" s="15">
        <f t="array" ref="O7513">_xlfn.XLOOKUP(M7513,reference_postal_code!$B$2:$B$11,reference_postal_code!$A$2:$A$11)</f>
        <v>40111</v>
      </c>
      <c r="P7513" s="15" t="s">
        <v>117</v>
      </c>
      <c r="Q7513" s="15" t="s">
        <v>3841</v>
      </c>
      <c r="R7513" s="15" t="s">
        <v>65</v>
      </c>
      <c r="S7513" s="15" t="s">
        <v>83</v>
      </c>
      <c r="T7513" s="15" t="s">
        <v>3842</v>
      </c>
      <c r="U7513" s="28">
        <v>390480.0</v>
      </c>
      <c r="V7513" s="15">
        <v>2.0</v>
      </c>
      <c r="W7513" s="31">
        <v>0.2</v>
      </c>
      <c r="X7513" s="28">
        <v>141549.0</v>
      </c>
    </row>
    <row r="7514" ht="15.75" customHeight="1">
      <c r="A7514" s="15">
        <v>5012.0</v>
      </c>
      <c r="B7514" s="15" t="s">
        <v>9036</v>
      </c>
      <c r="C7514" s="18">
        <v>42866.0</v>
      </c>
      <c r="D7514" s="18">
        <v>42868.0</v>
      </c>
      <c r="E7514" s="18">
        <f t="shared" si="1"/>
        <v>42868</v>
      </c>
      <c r="F7514" s="15" t="s">
        <v>125</v>
      </c>
      <c r="G7514" s="15" t="s">
        <v>3697</v>
      </c>
      <c r="H7514" s="15" t="s">
        <v>3698</v>
      </c>
      <c r="I7514" s="15" t="s">
        <v>128</v>
      </c>
      <c r="J7514" s="15" t="s">
        <v>60</v>
      </c>
      <c r="K7514" s="15" t="s">
        <v>26</v>
      </c>
      <c r="L7514" s="15" t="str">
        <f t="array" ref="L7514">_xlfn.XLOOKUP(M7514,reference_province_to_city!$A$2:$A$11,reference_province_to_city!$B$2:$B$11)</f>
        <v>Denpasar</v>
      </c>
      <c r="M7514" s="15" t="s">
        <v>24</v>
      </c>
      <c r="N7514" s="15">
        <v>80231.0</v>
      </c>
      <c r="O7514" s="15">
        <f t="array" ref="O7514">_xlfn.XLOOKUP(M7514,reference_postal_code!$B$2:$B$11,reference_postal_code!$A$2:$A$11)</f>
        <v>80231</v>
      </c>
      <c r="P7514" s="15" t="s">
        <v>63</v>
      </c>
      <c r="Q7514" s="15" t="s">
        <v>1496</v>
      </c>
      <c r="R7514" s="15" t="s">
        <v>106</v>
      </c>
      <c r="S7514" s="15" t="s">
        <v>183</v>
      </c>
      <c r="T7514" s="15" t="s">
        <v>1497</v>
      </c>
      <c r="U7514" s="28">
        <v>3149685.0</v>
      </c>
      <c r="V7514" s="15">
        <v>7.0</v>
      </c>
      <c r="W7514" s="31">
        <v>0.7</v>
      </c>
      <c r="X7514" s="28">
        <v>-5354464.0</v>
      </c>
    </row>
    <row r="7515" ht="15.75" customHeight="1">
      <c r="A7515" s="15">
        <v>4122.0</v>
      </c>
      <c r="B7515" s="15" t="s">
        <v>9035</v>
      </c>
      <c r="C7515" s="18">
        <v>42866.0</v>
      </c>
      <c r="D7515" s="18">
        <v>42867.0</v>
      </c>
      <c r="E7515" s="18">
        <f t="shared" si="1"/>
        <v>42867</v>
      </c>
      <c r="F7515" s="15" t="s">
        <v>466</v>
      </c>
      <c r="G7515" s="15" t="s">
        <v>2057</v>
      </c>
      <c r="H7515" s="15" t="s">
        <v>2058</v>
      </c>
      <c r="I7515" s="15" t="s">
        <v>59</v>
      </c>
      <c r="J7515" s="15" t="s">
        <v>60</v>
      </c>
      <c r="K7515" s="15" t="s">
        <v>14</v>
      </c>
      <c r="L7515" s="15" t="str">
        <f t="array" ref="L7515">_xlfn.XLOOKUP(M7515,reference_province_to_city!$A$2:$A$11,reference_province_to_city!$B$2:$B$11)</f>
        <v>Bandung</v>
      </c>
      <c r="M7515" s="15" t="s">
        <v>12</v>
      </c>
      <c r="N7515" s="15">
        <v>40111.0</v>
      </c>
      <c r="O7515" s="15">
        <f t="array" ref="O7515">_xlfn.XLOOKUP(M7515,reference_postal_code!$B$2:$B$11,reference_postal_code!$A$2:$A$11)</f>
        <v>40111</v>
      </c>
      <c r="P7515" s="15" t="s">
        <v>117</v>
      </c>
      <c r="Q7515" s="15" t="s">
        <v>5593</v>
      </c>
      <c r="R7515" s="15" t="s">
        <v>65</v>
      </c>
      <c r="S7515" s="15" t="s">
        <v>66</v>
      </c>
      <c r="T7515" s="15" t="s">
        <v>5594</v>
      </c>
      <c r="U7515" s="28">
        <v>561600.0</v>
      </c>
      <c r="V7515" s="15">
        <v>6.0</v>
      </c>
      <c r="W7515" s="31">
        <v>0.0</v>
      </c>
      <c r="X7515" s="28">
        <v>252720.0</v>
      </c>
    </row>
    <row r="7516" ht="15.75" customHeight="1">
      <c r="A7516" s="15">
        <v>4703.0</v>
      </c>
      <c r="B7516" s="15" t="s">
        <v>9037</v>
      </c>
      <c r="C7516" s="18">
        <v>42866.0</v>
      </c>
      <c r="D7516" s="18">
        <v>42872.0</v>
      </c>
      <c r="E7516" s="18">
        <f t="shared" si="1"/>
        <v>42872</v>
      </c>
      <c r="F7516" s="15" t="s">
        <v>55</v>
      </c>
      <c r="G7516" s="15" t="s">
        <v>3797</v>
      </c>
      <c r="H7516" s="15" t="s">
        <v>3798</v>
      </c>
      <c r="I7516" s="15" t="s">
        <v>76</v>
      </c>
      <c r="J7516" s="15" t="s">
        <v>60</v>
      </c>
      <c r="K7516" s="15" t="s">
        <v>14</v>
      </c>
      <c r="L7516" s="15" t="str">
        <f t="array" ref="L7516">_xlfn.XLOOKUP(M7516,reference_province_to_city!$A$2:$A$11,reference_province_to_city!$B$2:$B$11)</f>
        <v>Bandung</v>
      </c>
      <c r="M7516" s="15" t="s">
        <v>12</v>
      </c>
      <c r="N7516" s="15">
        <v>40111.0</v>
      </c>
      <c r="O7516" s="15">
        <f t="array" ref="O7516">_xlfn.XLOOKUP(M7516,reference_postal_code!$B$2:$B$11,reference_postal_code!$A$2:$A$11)</f>
        <v>40111</v>
      </c>
      <c r="P7516" s="15" t="s">
        <v>117</v>
      </c>
      <c r="Q7516" s="15" t="s">
        <v>2905</v>
      </c>
      <c r="R7516" s="15" t="s">
        <v>106</v>
      </c>
      <c r="S7516" s="15" t="s">
        <v>139</v>
      </c>
      <c r="T7516" s="15" t="s">
        <v>2906</v>
      </c>
      <c r="U7516" s="28">
        <v>119940.0</v>
      </c>
      <c r="V7516" s="15">
        <v>1.0</v>
      </c>
      <c r="W7516" s="31">
        <v>0.6</v>
      </c>
      <c r="X7516" s="28">
        <v>-104947.0</v>
      </c>
    </row>
    <row r="7517" ht="15.75" customHeight="1">
      <c r="A7517" s="15">
        <v>4700.0</v>
      </c>
      <c r="B7517" s="15" t="s">
        <v>9037</v>
      </c>
      <c r="C7517" s="18">
        <v>42866.0</v>
      </c>
      <c r="D7517" s="18">
        <v>42872.0</v>
      </c>
      <c r="E7517" s="18">
        <f t="shared" si="1"/>
        <v>42872</v>
      </c>
      <c r="F7517" s="15" t="s">
        <v>55</v>
      </c>
      <c r="G7517" s="15" t="s">
        <v>3797</v>
      </c>
      <c r="H7517" s="15" t="s">
        <v>3798</v>
      </c>
      <c r="I7517" s="15" t="s">
        <v>76</v>
      </c>
      <c r="J7517" s="15" t="s">
        <v>60</v>
      </c>
      <c r="K7517" s="15" t="s">
        <v>1132</v>
      </c>
      <c r="L7517" s="15" t="str">
        <f t="array" ref="L7517">_xlfn.XLOOKUP(M7517,reference_province_to_city!$A$2:$A$11,reference_province_to_city!$B$2:$B$11)</f>
        <v>Bandung</v>
      </c>
      <c r="M7517" s="15" t="s">
        <v>12</v>
      </c>
      <c r="N7517" s="15">
        <v>40111.0</v>
      </c>
      <c r="O7517" s="15">
        <f t="array" ref="O7517">_xlfn.XLOOKUP(M7517,reference_postal_code!$B$2:$B$11,reference_postal_code!$A$2:$A$11)</f>
        <v>40111</v>
      </c>
      <c r="P7517" s="15" t="s">
        <v>117</v>
      </c>
      <c r="Q7517" s="15" t="s">
        <v>2325</v>
      </c>
      <c r="R7517" s="15" t="s">
        <v>65</v>
      </c>
      <c r="S7517" s="15" t="s">
        <v>93</v>
      </c>
      <c r="T7517" s="15" t="s">
        <v>2326</v>
      </c>
      <c r="U7517" s="28">
        <v>78720.0</v>
      </c>
      <c r="V7517" s="15">
        <v>2.0</v>
      </c>
      <c r="W7517" s="31">
        <v>0.2</v>
      </c>
      <c r="X7517" s="28">
        <v>8856.0</v>
      </c>
    </row>
    <row r="7518" ht="15.75" customHeight="1">
      <c r="A7518" s="15">
        <v>4123.0</v>
      </c>
      <c r="B7518" s="15" t="s">
        <v>9035</v>
      </c>
      <c r="C7518" s="18">
        <v>42866.0</v>
      </c>
      <c r="D7518" s="18">
        <v>42867.0</v>
      </c>
      <c r="E7518" s="18">
        <f t="shared" si="1"/>
        <v>42867</v>
      </c>
      <c r="F7518" s="15" t="s">
        <v>466</v>
      </c>
      <c r="G7518" s="15" t="s">
        <v>2057</v>
      </c>
      <c r="H7518" s="15" t="s">
        <v>2058</v>
      </c>
      <c r="I7518" s="15" t="s">
        <v>59</v>
      </c>
      <c r="J7518" s="15" t="s">
        <v>60</v>
      </c>
      <c r="K7518" s="15" t="s">
        <v>14</v>
      </c>
      <c r="L7518" s="15" t="str">
        <f t="array" ref="L7518">_xlfn.XLOOKUP(M7518,reference_province_to_city!$A$2:$A$11,reference_province_to_city!$B$2:$B$11)</f>
        <v>Bandung</v>
      </c>
      <c r="M7518" s="15" t="s">
        <v>12</v>
      </c>
      <c r="N7518" s="15">
        <v>40111.0</v>
      </c>
      <c r="O7518" s="15">
        <f t="array" ref="O7518">_xlfn.XLOOKUP(M7518,reference_postal_code!$B$2:$B$11,reference_postal_code!$A$2:$A$11)</f>
        <v>40111</v>
      </c>
      <c r="P7518" s="15" t="s">
        <v>117</v>
      </c>
      <c r="Q7518" s="15" t="s">
        <v>5750</v>
      </c>
      <c r="R7518" s="15" t="s">
        <v>65</v>
      </c>
      <c r="S7518" s="15" t="s">
        <v>79</v>
      </c>
      <c r="T7518" s="15" t="s">
        <v>5751</v>
      </c>
      <c r="U7518" s="28">
        <v>563850.0</v>
      </c>
      <c r="V7518" s="15">
        <v>3.0</v>
      </c>
      <c r="W7518" s="31">
        <v>0.0</v>
      </c>
      <c r="X7518" s="28">
        <v>265009.0</v>
      </c>
    </row>
    <row r="7519" ht="15.75" customHeight="1">
      <c r="A7519" s="15">
        <v>4701.0</v>
      </c>
      <c r="B7519" s="15" t="s">
        <v>9037</v>
      </c>
      <c r="C7519" s="18">
        <v>42866.0</v>
      </c>
      <c r="D7519" s="18">
        <v>42872.0</v>
      </c>
      <c r="E7519" s="18">
        <f t="shared" si="1"/>
        <v>42872</v>
      </c>
      <c r="F7519" s="15" t="s">
        <v>55</v>
      </c>
      <c r="G7519" s="15" t="s">
        <v>3797</v>
      </c>
      <c r="H7519" s="15" t="s">
        <v>3798</v>
      </c>
      <c r="I7519" s="15" t="s">
        <v>76</v>
      </c>
      <c r="J7519" s="15" t="s">
        <v>60</v>
      </c>
      <c r="K7519" s="15" t="s">
        <v>14</v>
      </c>
      <c r="L7519" s="15" t="str">
        <f t="array" ref="L7519">_xlfn.XLOOKUP(M7519,reference_province_to_city!$A$2:$A$11,reference_province_to_city!$B$2:$B$11)</f>
        <v>Bandung</v>
      </c>
      <c r="M7519" s="15" t="s">
        <v>12</v>
      </c>
      <c r="N7519" s="15">
        <v>40111.0</v>
      </c>
      <c r="O7519" s="15">
        <f t="array" ref="O7519">_xlfn.XLOOKUP(M7519,reference_postal_code!$B$2:$B$11,reference_postal_code!$A$2:$A$11)</f>
        <v>40111</v>
      </c>
      <c r="P7519" s="15" t="s">
        <v>117</v>
      </c>
      <c r="Q7519" s="15" t="s">
        <v>1023</v>
      </c>
      <c r="R7519" s="15" t="s">
        <v>65</v>
      </c>
      <c r="S7519" s="15" t="s">
        <v>87</v>
      </c>
      <c r="T7519" s="15" t="s">
        <v>1024</v>
      </c>
      <c r="U7519" s="28">
        <v>1116240.0</v>
      </c>
      <c r="V7519" s="15">
        <v>2.0</v>
      </c>
      <c r="W7519" s="31">
        <v>0.2</v>
      </c>
      <c r="X7519" s="28">
        <v>-223248.0</v>
      </c>
    </row>
    <row r="7520" ht="15.75" customHeight="1">
      <c r="A7520" s="15">
        <v>4702.0</v>
      </c>
      <c r="B7520" s="15" t="s">
        <v>9037</v>
      </c>
      <c r="C7520" s="18">
        <v>42866.0</v>
      </c>
      <c r="D7520" s="18">
        <v>42872.0</v>
      </c>
      <c r="E7520" s="18">
        <f t="shared" si="1"/>
        <v>42872</v>
      </c>
      <c r="F7520" s="15" t="s">
        <v>55</v>
      </c>
      <c r="G7520" s="15" t="s">
        <v>3797</v>
      </c>
      <c r="H7520" s="15" t="s">
        <v>3798</v>
      </c>
      <c r="I7520" s="15" t="s">
        <v>76</v>
      </c>
      <c r="J7520" s="15" t="s">
        <v>60</v>
      </c>
      <c r="K7520" s="15" t="s">
        <v>14</v>
      </c>
      <c r="L7520" s="15" t="str">
        <f t="array" ref="L7520">_xlfn.XLOOKUP(M7520,reference_province_to_city!$A$2:$A$11,reference_province_to_city!$B$2:$B$11)</f>
        <v>Bandung</v>
      </c>
      <c r="M7520" s="15" t="s">
        <v>12</v>
      </c>
      <c r="N7520" s="15">
        <v>40111.0</v>
      </c>
      <c r="O7520" s="15">
        <f t="array" ref="O7520">_xlfn.XLOOKUP(M7520,reference_postal_code!$B$2:$B$11,reference_postal_code!$A$2:$A$11)</f>
        <v>40111</v>
      </c>
      <c r="P7520" s="15" t="s">
        <v>117</v>
      </c>
      <c r="Q7520" s="15" t="s">
        <v>4634</v>
      </c>
      <c r="R7520" s="15" t="s">
        <v>65</v>
      </c>
      <c r="S7520" s="15" t="s">
        <v>66</v>
      </c>
      <c r="T7520" s="15" t="s">
        <v>4635</v>
      </c>
      <c r="U7520" s="28">
        <v>102720.0</v>
      </c>
      <c r="V7520" s="15">
        <v>2.0</v>
      </c>
      <c r="W7520" s="31">
        <v>0.2</v>
      </c>
      <c r="X7520" s="28">
        <v>32100.0</v>
      </c>
    </row>
    <row r="7521" ht="15.75" customHeight="1">
      <c r="A7521" s="15">
        <v>1857.0</v>
      </c>
      <c r="B7521" s="15" t="s">
        <v>9038</v>
      </c>
      <c r="C7521" s="18">
        <v>42867.0</v>
      </c>
      <c r="D7521" s="18">
        <v>42870.0</v>
      </c>
      <c r="E7521" s="18">
        <f t="shared" si="1"/>
        <v>42870</v>
      </c>
      <c r="F7521" s="15" t="s">
        <v>114</v>
      </c>
      <c r="G7521" s="15" t="s">
        <v>2249</v>
      </c>
      <c r="H7521" s="15" t="s">
        <v>2250</v>
      </c>
      <c r="I7521" s="15" t="s">
        <v>128</v>
      </c>
      <c r="J7521" s="15" t="s">
        <v>60</v>
      </c>
      <c r="K7521" s="15" t="s">
        <v>14</v>
      </c>
      <c r="L7521" s="15" t="str">
        <f t="array" ref="L7521">_xlfn.XLOOKUP(M7521,reference_province_to_city!$A$2:$A$11,reference_province_to_city!$B$2:$B$11)</f>
        <v>Bandung</v>
      </c>
      <c r="M7521" s="15" t="s">
        <v>12</v>
      </c>
      <c r="N7521" s="15">
        <v>40111.0</v>
      </c>
      <c r="O7521" s="15">
        <f t="array" ref="O7521">_xlfn.XLOOKUP(M7521,reference_postal_code!$B$2:$B$11,reference_postal_code!$A$2:$A$11)</f>
        <v>40111</v>
      </c>
      <c r="P7521" s="15" t="s">
        <v>117</v>
      </c>
      <c r="Q7521" s="15" t="s">
        <v>2154</v>
      </c>
      <c r="R7521" s="15" t="s">
        <v>65</v>
      </c>
      <c r="S7521" s="15" t="s">
        <v>87</v>
      </c>
      <c r="T7521" s="15" t="s">
        <v>2155</v>
      </c>
      <c r="U7521" s="28">
        <v>1918800.0</v>
      </c>
      <c r="V7521" s="15">
        <v>5.0</v>
      </c>
      <c r="W7521" s="31">
        <v>0.2</v>
      </c>
      <c r="X7521" s="28">
        <v>-239850.0</v>
      </c>
    </row>
    <row r="7522" ht="15.75" customHeight="1">
      <c r="A7522" s="15">
        <v>6668.0</v>
      </c>
      <c r="B7522" s="15" t="s">
        <v>9039</v>
      </c>
      <c r="C7522" s="18">
        <v>42867.0</v>
      </c>
      <c r="D7522" s="18">
        <v>42869.0</v>
      </c>
      <c r="E7522" s="18">
        <f t="shared" si="1"/>
        <v>42869</v>
      </c>
      <c r="F7522" s="15" t="s">
        <v>114</v>
      </c>
      <c r="G7522" s="15" t="s">
        <v>2082</v>
      </c>
      <c r="H7522" s="15" t="s">
        <v>2083</v>
      </c>
      <c r="I7522" s="15" t="s">
        <v>59</v>
      </c>
      <c r="J7522" s="15" t="s">
        <v>60</v>
      </c>
      <c r="K7522" s="15" t="s">
        <v>22</v>
      </c>
      <c r="L7522" s="15" t="str">
        <f t="array" ref="L7522">_xlfn.XLOOKUP(M7522,reference_province_to_city!$A$2:$A$11,reference_province_to_city!$B$2:$B$11)</f>
        <v>Surabaya</v>
      </c>
      <c r="M7522" s="15" t="s">
        <v>20</v>
      </c>
      <c r="N7522" s="15">
        <v>60231.0</v>
      </c>
      <c r="O7522" s="15">
        <f t="array" ref="O7522">_xlfn.XLOOKUP(M7522,reference_postal_code!$B$2:$B$11,reference_postal_code!$A$2:$A$11)</f>
        <v>60231</v>
      </c>
      <c r="P7522" s="15" t="s">
        <v>166</v>
      </c>
      <c r="Q7522" s="15" t="s">
        <v>3451</v>
      </c>
      <c r="R7522" s="15" t="s">
        <v>65</v>
      </c>
      <c r="S7522" s="15" t="s">
        <v>79</v>
      </c>
      <c r="T7522" s="15" t="s">
        <v>3452</v>
      </c>
      <c r="U7522" s="28">
        <v>92400.0</v>
      </c>
      <c r="V7522" s="15">
        <v>2.0</v>
      </c>
      <c r="W7522" s="31">
        <v>0.0</v>
      </c>
      <c r="X7522" s="28">
        <v>44352.0</v>
      </c>
    </row>
    <row r="7523" ht="15.75" customHeight="1">
      <c r="A7523" s="15">
        <v>5821.0</v>
      </c>
      <c r="B7523" s="15" t="s">
        <v>9040</v>
      </c>
      <c r="C7523" s="18">
        <v>42867.0</v>
      </c>
      <c r="D7523" s="18">
        <v>42873.0</v>
      </c>
      <c r="E7523" s="18">
        <f t="shared" si="1"/>
        <v>42873</v>
      </c>
      <c r="F7523" s="15" t="s">
        <v>55</v>
      </c>
      <c r="G7523" s="15" t="s">
        <v>2649</v>
      </c>
      <c r="H7523" s="15" t="s">
        <v>2650</v>
      </c>
      <c r="I7523" s="15" t="s">
        <v>128</v>
      </c>
      <c r="J7523" s="15" t="s">
        <v>60</v>
      </c>
      <c r="L7523" s="15" t="str">
        <f t="array" ref="L7523">_xlfn.XLOOKUP(M7523,reference_province_to_city!$A$2:$A$11,reference_province_to_city!$B$2:$B$11)</f>
        <v>Balikpapan</v>
      </c>
      <c r="M7523" s="15" t="s">
        <v>21</v>
      </c>
      <c r="N7523" s="15">
        <v>76114.0</v>
      </c>
      <c r="O7523" s="15">
        <f t="array" ref="O7523">_xlfn.XLOOKUP(M7523,reference_postal_code!$B$2:$B$11,reference_postal_code!$A$2:$A$11)</f>
        <v>76114</v>
      </c>
      <c r="P7523" s="15" t="s">
        <v>166</v>
      </c>
      <c r="Q7523" s="15" t="s">
        <v>444</v>
      </c>
      <c r="R7523" s="15" t="s">
        <v>65</v>
      </c>
      <c r="S7523" s="15" t="s">
        <v>226</v>
      </c>
      <c r="T7523" s="15" t="s">
        <v>445</v>
      </c>
      <c r="U7523" s="28">
        <v>3579300.0</v>
      </c>
      <c r="V7523" s="15">
        <v>2.0</v>
      </c>
      <c r="W7523" s="31">
        <v>0.0</v>
      </c>
      <c r="X7523" s="28">
        <v>71586.0</v>
      </c>
    </row>
    <row r="7524" ht="15.75" customHeight="1">
      <c r="A7524" s="15">
        <v>6667.0</v>
      </c>
      <c r="B7524" s="15" t="s">
        <v>9039</v>
      </c>
      <c r="C7524" s="18">
        <v>42867.0</v>
      </c>
      <c r="D7524" s="18">
        <v>42869.0</v>
      </c>
      <c r="E7524" s="18">
        <f t="shared" si="1"/>
        <v>42869</v>
      </c>
      <c r="F7524" s="15" t="s">
        <v>114</v>
      </c>
      <c r="G7524" s="15" t="s">
        <v>2082</v>
      </c>
      <c r="H7524" s="15" t="s">
        <v>2083</v>
      </c>
      <c r="I7524" s="15" t="s">
        <v>59</v>
      </c>
      <c r="J7524" s="15" t="s">
        <v>60</v>
      </c>
      <c r="K7524" s="15" t="s">
        <v>22</v>
      </c>
      <c r="L7524" s="15" t="str">
        <f t="array" ref="L7524">_xlfn.XLOOKUP(M7524,reference_province_to_city!$A$2:$A$11,reference_province_to_city!$B$2:$B$11)</f>
        <v>Surabaya</v>
      </c>
      <c r="M7524" s="15" t="s">
        <v>20</v>
      </c>
      <c r="N7524" s="15">
        <v>60231.0</v>
      </c>
      <c r="O7524" s="15">
        <f t="array" ref="O7524">_xlfn.XLOOKUP(M7524,reference_postal_code!$B$2:$B$11,reference_postal_code!$A$2:$A$11)</f>
        <v>60231</v>
      </c>
      <c r="P7524" s="15" t="s">
        <v>166</v>
      </c>
      <c r="Q7524" s="15" t="s">
        <v>2441</v>
      </c>
      <c r="R7524" s="15" t="s">
        <v>106</v>
      </c>
      <c r="S7524" s="15" t="s">
        <v>139</v>
      </c>
      <c r="T7524" s="15" t="s">
        <v>2442</v>
      </c>
      <c r="U7524" s="28">
        <v>642750.0</v>
      </c>
      <c r="V7524" s="15">
        <v>5.0</v>
      </c>
      <c r="W7524" s="31">
        <v>0.0</v>
      </c>
      <c r="X7524" s="28">
        <v>231390.0</v>
      </c>
    </row>
    <row r="7525" ht="15.75" customHeight="1">
      <c r="A7525" s="15">
        <v>6670.0</v>
      </c>
      <c r="B7525" s="15" t="s">
        <v>9039</v>
      </c>
      <c r="C7525" s="18">
        <v>42867.0</v>
      </c>
      <c r="D7525" s="18">
        <v>42869.0</v>
      </c>
      <c r="E7525" s="18">
        <f t="shared" si="1"/>
        <v>42869</v>
      </c>
      <c r="F7525" s="15" t="s">
        <v>114</v>
      </c>
      <c r="G7525" s="15" t="s">
        <v>2082</v>
      </c>
      <c r="H7525" s="15" t="s">
        <v>2083</v>
      </c>
      <c r="I7525" s="15" t="s">
        <v>59</v>
      </c>
      <c r="J7525" s="15" t="s">
        <v>60</v>
      </c>
      <c r="K7525" s="15" t="s">
        <v>22</v>
      </c>
      <c r="L7525" s="15" t="str">
        <f t="array" ref="L7525">_xlfn.XLOOKUP(M7525,reference_province_to_city!$A$2:$A$11,reference_province_to_city!$B$2:$B$11)</f>
        <v>Surabaya</v>
      </c>
      <c r="M7525" s="15" t="s">
        <v>20</v>
      </c>
      <c r="N7525" s="15">
        <v>60231.0</v>
      </c>
      <c r="O7525" s="15">
        <f t="array" ref="O7525">_xlfn.XLOOKUP(M7525,reference_postal_code!$B$2:$B$11,reference_postal_code!$A$2:$A$11)</f>
        <v>60231</v>
      </c>
      <c r="P7525" s="15" t="s">
        <v>166</v>
      </c>
      <c r="Q7525" s="15" t="s">
        <v>3348</v>
      </c>
      <c r="R7525" s="15" t="s">
        <v>110</v>
      </c>
      <c r="S7525" s="15" t="s">
        <v>149</v>
      </c>
      <c r="T7525" s="15" t="s">
        <v>3349</v>
      </c>
      <c r="U7525" s="28">
        <v>1311000.0</v>
      </c>
      <c r="V7525" s="15">
        <v>5.0</v>
      </c>
      <c r="W7525" s="31">
        <v>0.0</v>
      </c>
      <c r="X7525" s="28">
        <v>524400.0</v>
      </c>
    </row>
    <row r="7526" ht="15.75" customHeight="1">
      <c r="A7526" s="15">
        <v>5822.0</v>
      </c>
      <c r="B7526" s="15" t="s">
        <v>9040</v>
      </c>
      <c r="C7526" s="18">
        <v>42867.0</v>
      </c>
      <c r="D7526" s="18">
        <v>42873.0</v>
      </c>
      <c r="E7526" s="18">
        <f t="shared" si="1"/>
        <v>42873</v>
      </c>
      <c r="F7526" s="15" t="s">
        <v>55</v>
      </c>
      <c r="G7526" s="15" t="s">
        <v>2649</v>
      </c>
      <c r="H7526" s="15" t="s">
        <v>2650</v>
      </c>
      <c r="I7526" s="15" t="s">
        <v>128</v>
      </c>
      <c r="J7526" s="15" t="s">
        <v>60</v>
      </c>
      <c r="K7526" s="15" t="s">
        <v>31</v>
      </c>
      <c r="L7526" s="15" t="str">
        <f t="array" ref="L7526">_xlfn.XLOOKUP(M7526,reference_province_to_city!$A$2:$A$11,reference_province_to_city!$B$2:$B$11)</f>
        <v>Balikpapan</v>
      </c>
      <c r="M7526" s="15" t="s">
        <v>21</v>
      </c>
      <c r="N7526" s="15">
        <v>76114.0</v>
      </c>
      <c r="O7526" s="15">
        <f t="array" ref="O7526">_xlfn.XLOOKUP(M7526,reference_postal_code!$B$2:$B$11,reference_postal_code!$A$2:$A$11)</f>
        <v>76114</v>
      </c>
      <c r="P7526" s="15" t="s">
        <v>166</v>
      </c>
      <c r="Q7526" s="15" t="s">
        <v>4537</v>
      </c>
      <c r="R7526" s="15" t="s">
        <v>65</v>
      </c>
      <c r="S7526" s="15" t="s">
        <v>222</v>
      </c>
      <c r="T7526" s="15" t="s">
        <v>4538</v>
      </c>
      <c r="U7526" s="28">
        <v>116550.0</v>
      </c>
      <c r="V7526" s="15">
        <v>1.0</v>
      </c>
      <c r="W7526" s="31">
        <v>0.0</v>
      </c>
      <c r="X7526" s="28">
        <v>31468.0</v>
      </c>
    </row>
    <row r="7527" ht="15.75" customHeight="1">
      <c r="A7527" s="15">
        <v>1858.0</v>
      </c>
      <c r="B7527" s="15" t="s">
        <v>9038</v>
      </c>
      <c r="C7527" s="18">
        <v>42867.0</v>
      </c>
      <c r="D7527" s="18">
        <v>42870.0</v>
      </c>
      <c r="E7527" s="18">
        <f t="shared" si="1"/>
        <v>42870</v>
      </c>
      <c r="F7527" s="15" t="s">
        <v>114</v>
      </c>
      <c r="G7527" s="15" t="s">
        <v>2249</v>
      </c>
      <c r="H7527" s="15" t="s">
        <v>2250</v>
      </c>
      <c r="I7527" s="15" t="s">
        <v>128</v>
      </c>
      <c r="J7527" s="15" t="s">
        <v>60</v>
      </c>
      <c r="K7527" s="15" t="s">
        <v>1132</v>
      </c>
      <c r="L7527" s="15" t="str">
        <f t="array" ref="L7527">_xlfn.XLOOKUP(M7527,reference_province_to_city!$A$2:$A$11,reference_province_to_city!$B$2:$B$11)</f>
        <v>Bandung</v>
      </c>
      <c r="M7527" s="15" t="s">
        <v>12</v>
      </c>
      <c r="N7527" s="15">
        <v>40111.0</v>
      </c>
      <c r="O7527" s="15">
        <f t="array" ref="O7527">_xlfn.XLOOKUP(M7527,reference_postal_code!$B$2:$B$11,reference_postal_code!$A$2:$A$11)</f>
        <v>40111</v>
      </c>
      <c r="P7527" s="15" t="s">
        <v>117</v>
      </c>
      <c r="Q7527" s="15" t="s">
        <v>2784</v>
      </c>
      <c r="R7527" s="15" t="s">
        <v>65</v>
      </c>
      <c r="S7527" s="15" t="s">
        <v>83</v>
      </c>
      <c r="T7527" s="15" t="s">
        <v>2785</v>
      </c>
      <c r="U7527" s="28">
        <v>513600.0</v>
      </c>
      <c r="V7527" s="15">
        <v>4.0</v>
      </c>
      <c r="W7527" s="31">
        <v>0.8</v>
      </c>
      <c r="X7527" s="28">
        <v>-796080.0</v>
      </c>
    </row>
    <row r="7528" ht="15.75" customHeight="1">
      <c r="A7528" s="15">
        <v>6281.0</v>
      </c>
      <c r="B7528" s="15" t="s">
        <v>9041</v>
      </c>
      <c r="C7528" s="18">
        <v>42867.0</v>
      </c>
      <c r="D7528" s="18">
        <v>42871.0</v>
      </c>
      <c r="E7528" s="18">
        <f t="shared" si="1"/>
        <v>42871</v>
      </c>
      <c r="F7528" s="15" t="s">
        <v>55</v>
      </c>
      <c r="G7528" s="15" t="s">
        <v>5492</v>
      </c>
      <c r="H7528" s="15" t="s">
        <v>5493</v>
      </c>
      <c r="I7528" s="15" t="s">
        <v>59</v>
      </c>
      <c r="J7528" s="15" t="s">
        <v>60</v>
      </c>
      <c r="K7528" s="15" t="s">
        <v>14</v>
      </c>
      <c r="L7528" s="15" t="str">
        <f t="array" ref="L7528">_xlfn.XLOOKUP(M7528,reference_province_to_city!$A$2:$A$11,reference_province_to_city!$B$2:$B$11)</f>
        <v>Bandung</v>
      </c>
      <c r="M7528" s="15" t="s">
        <v>12</v>
      </c>
      <c r="N7528" s="15">
        <v>40111.0</v>
      </c>
      <c r="O7528" s="15">
        <f t="array" ref="O7528">_xlfn.XLOOKUP(M7528,reference_postal_code!$B$2:$B$11,reference_postal_code!$A$2:$A$11)</f>
        <v>40111</v>
      </c>
      <c r="P7528" s="15" t="s">
        <v>117</v>
      </c>
      <c r="Q7528" s="15" t="s">
        <v>797</v>
      </c>
      <c r="R7528" s="15" t="s">
        <v>65</v>
      </c>
      <c r="S7528" s="15" t="s">
        <v>79</v>
      </c>
      <c r="T7528" s="15" t="s">
        <v>798</v>
      </c>
      <c r="U7528" s="28">
        <v>88560.0</v>
      </c>
      <c r="V7528" s="15">
        <v>2.0</v>
      </c>
      <c r="W7528" s="31">
        <v>0.2</v>
      </c>
      <c r="X7528" s="28">
        <v>29889.0</v>
      </c>
    </row>
    <row r="7529" ht="15.75" customHeight="1">
      <c r="A7529" s="15">
        <v>3762.0</v>
      </c>
      <c r="B7529" s="15" t="s">
        <v>9042</v>
      </c>
      <c r="C7529" s="18">
        <v>42867.0</v>
      </c>
      <c r="D7529" s="18">
        <v>42872.0</v>
      </c>
      <c r="E7529" s="18">
        <f t="shared" si="1"/>
        <v>42872</v>
      </c>
      <c r="F7529" s="15" t="s">
        <v>55</v>
      </c>
      <c r="G7529" s="15" t="s">
        <v>644</v>
      </c>
      <c r="H7529" s="15" t="s">
        <v>645</v>
      </c>
      <c r="I7529" s="15" t="s">
        <v>59</v>
      </c>
      <c r="J7529" s="15" t="s">
        <v>60</v>
      </c>
      <c r="K7529" s="15" t="s">
        <v>26</v>
      </c>
      <c r="L7529" s="15" t="str">
        <f t="array" ref="L7529">_xlfn.XLOOKUP(M7529,reference_province_to_city!$A$2:$A$11,reference_province_to_city!$B$2:$B$11)</f>
        <v>Denpasar</v>
      </c>
      <c r="M7529" s="15" t="s">
        <v>24</v>
      </c>
      <c r="N7529" s="15">
        <v>80231.0</v>
      </c>
      <c r="O7529" s="15">
        <f t="array" ref="O7529">_xlfn.XLOOKUP(M7529,reference_postal_code!$B$2:$B$11,reference_postal_code!$A$2:$A$11)</f>
        <v>80231</v>
      </c>
      <c r="P7529" s="15" t="s">
        <v>63</v>
      </c>
      <c r="Q7529" s="15" t="s">
        <v>236</v>
      </c>
      <c r="R7529" s="15" t="s">
        <v>65</v>
      </c>
      <c r="S7529" s="15" t="s">
        <v>66</v>
      </c>
      <c r="T7529" s="15" t="s">
        <v>237</v>
      </c>
      <c r="U7529" s="28">
        <v>1314000.0</v>
      </c>
      <c r="V7529" s="15">
        <v>5.0</v>
      </c>
      <c r="W7529" s="31">
        <v>0.0</v>
      </c>
      <c r="X7529" s="28">
        <v>630720.0</v>
      </c>
    </row>
    <row r="7530" ht="15.75" customHeight="1">
      <c r="A7530" s="15">
        <v>5804.0</v>
      </c>
      <c r="B7530" s="15" t="s">
        <v>9043</v>
      </c>
      <c r="C7530" s="18">
        <v>42867.0</v>
      </c>
      <c r="D7530" s="18">
        <v>42874.0</v>
      </c>
      <c r="E7530" s="18">
        <f t="shared" si="1"/>
        <v>42874</v>
      </c>
      <c r="F7530" s="15" t="s">
        <v>55</v>
      </c>
      <c r="G7530" s="15" t="s">
        <v>3312</v>
      </c>
      <c r="H7530" s="15" t="s">
        <v>3313</v>
      </c>
      <c r="I7530" s="15" t="s">
        <v>76</v>
      </c>
      <c r="J7530" s="15" t="s">
        <v>60</v>
      </c>
      <c r="K7530" s="15" t="s">
        <v>19</v>
      </c>
      <c r="L7530" s="15" t="str">
        <f t="array" ref="L7530">_xlfn.XLOOKUP(M7530,reference_province_to_city!$A$2:$A$11,reference_province_to_city!$B$2:$B$11)</f>
        <v>Yogyakarta</v>
      </c>
      <c r="M7530" s="15" t="s">
        <v>18</v>
      </c>
      <c r="N7530" s="15">
        <v>55111.0</v>
      </c>
      <c r="O7530" s="15">
        <f t="array" ref="O7530">_xlfn.XLOOKUP(M7530,reference_postal_code!$B$2:$B$11,reference_postal_code!$A$2:$A$11)</f>
        <v>55111</v>
      </c>
      <c r="P7530" s="15" t="s">
        <v>77</v>
      </c>
      <c r="Q7530" s="15" t="s">
        <v>1323</v>
      </c>
      <c r="R7530" s="15" t="s">
        <v>65</v>
      </c>
      <c r="S7530" s="15" t="s">
        <v>93</v>
      </c>
      <c r="T7530" s="15" t="s">
        <v>1324</v>
      </c>
      <c r="U7530" s="28">
        <v>154080.0</v>
      </c>
      <c r="V7530" s="15">
        <v>3.0</v>
      </c>
      <c r="W7530" s="31">
        <v>0.2</v>
      </c>
      <c r="X7530" s="28">
        <v>17334.0</v>
      </c>
    </row>
    <row r="7531" ht="15.75" customHeight="1">
      <c r="A7531" s="15">
        <v>5823.0</v>
      </c>
      <c r="B7531" s="15" t="s">
        <v>9040</v>
      </c>
      <c r="C7531" s="18">
        <v>42867.0</v>
      </c>
      <c r="D7531" s="18">
        <v>42873.0</v>
      </c>
      <c r="E7531" s="18">
        <f t="shared" si="1"/>
        <v>42873</v>
      </c>
      <c r="F7531" s="15" t="s">
        <v>55</v>
      </c>
      <c r="G7531" s="15" t="s">
        <v>2649</v>
      </c>
      <c r="H7531" s="15" t="s">
        <v>2650</v>
      </c>
      <c r="I7531" s="15" t="s">
        <v>128</v>
      </c>
      <c r="J7531" s="15" t="s">
        <v>60</v>
      </c>
      <c r="K7531" s="15" t="s">
        <v>31</v>
      </c>
      <c r="L7531" s="15" t="str">
        <f t="array" ref="L7531">_xlfn.XLOOKUP(M7531,reference_province_to_city!$A$2:$A$11,reference_province_to_city!$B$2:$B$11)</f>
        <v>Balikpapan</v>
      </c>
      <c r="M7531" s="15" t="s">
        <v>21</v>
      </c>
      <c r="N7531" s="15">
        <v>76114.0</v>
      </c>
      <c r="O7531" s="15">
        <f t="array" ref="O7531">_xlfn.XLOOKUP(M7531,reference_postal_code!$B$2:$B$11,reference_postal_code!$A$2:$A$11)</f>
        <v>76114</v>
      </c>
      <c r="P7531" s="15" t="s">
        <v>166</v>
      </c>
      <c r="Q7531" s="15" t="s">
        <v>1928</v>
      </c>
      <c r="R7531" s="15" t="s">
        <v>106</v>
      </c>
      <c r="S7531" s="15" t="s">
        <v>218</v>
      </c>
      <c r="T7531" s="15" t="s">
        <v>1929</v>
      </c>
      <c r="U7531" s="28">
        <v>4282200.0</v>
      </c>
      <c r="V7531" s="15">
        <v>5.0</v>
      </c>
      <c r="W7531" s="31">
        <v>0.2</v>
      </c>
      <c r="X7531" s="28">
        <v>-160583.0</v>
      </c>
    </row>
    <row r="7532" ht="15.75" customHeight="1">
      <c r="A7532" s="15">
        <v>6669.0</v>
      </c>
      <c r="B7532" s="15" t="s">
        <v>9039</v>
      </c>
      <c r="C7532" s="18">
        <v>42867.0</v>
      </c>
      <c r="D7532" s="18">
        <v>42869.0</v>
      </c>
      <c r="E7532" s="18">
        <f t="shared" si="1"/>
        <v>42869</v>
      </c>
      <c r="F7532" s="15" t="s">
        <v>114</v>
      </c>
      <c r="G7532" s="15" t="s">
        <v>2082</v>
      </c>
      <c r="H7532" s="15" t="s">
        <v>2083</v>
      </c>
      <c r="I7532" s="15" t="s">
        <v>59</v>
      </c>
      <c r="J7532" s="15" t="s">
        <v>60</v>
      </c>
      <c r="K7532" s="15" t="s">
        <v>22</v>
      </c>
      <c r="L7532" s="15" t="str">
        <f t="array" ref="L7532">_xlfn.XLOOKUP(M7532,reference_province_to_city!$A$2:$A$11,reference_province_to_city!$B$2:$B$11)</f>
        <v>Surabaya</v>
      </c>
      <c r="M7532" s="15" t="s">
        <v>20</v>
      </c>
      <c r="N7532" s="15">
        <v>60231.0</v>
      </c>
      <c r="O7532" s="15">
        <f t="array" ref="O7532">_xlfn.XLOOKUP(M7532,reference_postal_code!$B$2:$B$11,reference_postal_code!$A$2:$A$11)</f>
        <v>60231</v>
      </c>
      <c r="P7532" s="15" t="s">
        <v>166</v>
      </c>
      <c r="Q7532" s="15" t="s">
        <v>2740</v>
      </c>
      <c r="R7532" s="15" t="s">
        <v>65</v>
      </c>
      <c r="S7532" s="15" t="s">
        <v>226</v>
      </c>
      <c r="T7532" s="15" t="s">
        <v>2741</v>
      </c>
      <c r="U7532" s="28">
        <v>255000.0</v>
      </c>
      <c r="V7532" s="15">
        <v>2.0</v>
      </c>
      <c r="W7532" s="31">
        <v>0.0</v>
      </c>
      <c r="X7532" s="28">
        <v>66300.0</v>
      </c>
    </row>
    <row r="7533" ht="15.75" customHeight="1">
      <c r="A7533" s="15">
        <v>5824.0</v>
      </c>
      <c r="B7533" s="15" t="s">
        <v>9040</v>
      </c>
      <c r="C7533" s="18">
        <v>42867.0</v>
      </c>
      <c r="D7533" s="18">
        <v>42873.0</v>
      </c>
      <c r="E7533" s="18">
        <f t="shared" si="1"/>
        <v>42873</v>
      </c>
      <c r="F7533" s="15" t="s">
        <v>55</v>
      </c>
      <c r="G7533" s="15" t="s">
        <v>2649</v>
      </c>
      <c r="H7533" s="15" t="s">
        <v>2650</v>
      </c>
      <c r="I7533" s="15" t="s">
        <v>128</v>
      </c>
      <c r="J7533" s="15" t="s">
        <v>60</v>
      </c>
      <c r="K7533" s="15" t="s">
        <v>31</v>
      </c>
      <c r="L7533" s="15" t="str">
        <f t="array" ref="L7533">_xlfn.XLOOKUP(M7533,reference_province_to_city!$A$2:$A$11,reference_province_to_city!$B$2:$B$11)</f>
        <v>Balikpapan</v>
      </c>
      <c r="M7533" s="15" t="s">
        <v>21</v>
      </c>
      <c r="N7533" s="15">
        <v>76114.0</v>
      </c>
      <c r="O7533" s="15">
        <f t="array" ref="O7533">_xlfn.XLOOKUP(M7533,reference_postal_code!$B$2:$B$11,reference_postal_code!$A$2:$A$11)</f>
        <v>76114</v>
      </c>
      <c r="P7533" s="15" t="s">
        <v>166</v>
      </c>
      <c r="Q7533" s="15" t="s">
        <v>5206</v>
      </c>
      <c r="R7533" s="15" t="s">
        <v>65</v>
      </c>
      <c r="S7533" s="15" t="s">
        <v>83</v>
      </c>
      <c r="T7533" s="15" t="s">
        <v>5207</v>
      </c>
      <c r="U7533" s="28">
        <v>287520.0</v>
      </c>
      <c r="V7533" s="15">
        <v>4.0</v>
      </c>
      <c r="W7533" s="31">
        <v>0.2</v>
      </c>
      <c r="X7533" s="28">
        <v>97038.0</v>
      </c>
    </row>
    <row r="7534" ht="15.75" customHeight="1">
      <c r="A7534" s="15">
        <v>8336.0</v>
      </c>
      <c r="B7534" s="15" t="s">
        <v>9044</v>
      </c>
      <c r="C7534" s="18">
        <v>42868.0</v>
      </c>
      <c r="D7534" s="18">
        <v>42873.0</v>
      </c>
      <c r="E7534" s="18">
        <f t="shared" si="1"/>
        <v>42873</v>
      </c>
      <c r="F7534" s="15" t="s">
        <v>114</v>
      </c>
      <c r="G7534" s="15" t="s">
        <v>1874</v>
      </c>
      <c r="H7534" s="15" t="s">
        <v>1875</v>
      </c>
      <c r="I7534" s="15" t="s">
        <v>76</v>
      </c>
      <c r="J7534" s="15" t="s">
        <v>60</v>
      </c>
      <c r="K7534" s="15" t="s">
        <v>33</v>
      </c>
      <c r="L7534" s="15" t="str">
        <f t="array" ref="L7534">_xlfn.XLOOKUP(M7534,reference_province_to_city!$A$2:$A$11,reference_province_to_city!$B$2:$B$11)</f>
        <v>Makassar</v>
      </c>
      <c r="M7534" s="15" t="s">
        <v>25</v>
      </c>
      <c r="N7534" s="15">
        <v>90111.0</v>
      </c>
      <c r="O7534" s="15">
        <f t="array" ref="O7534">_xlfn.XLOOKUP(M7534,reference_postal_code!$B$2:$B$11,reference_postal_code!$A$2:$A$11)</f>
        <v>90111</v>
      </c>
      <c r="P7534" s="15" t="s">
        <v>63</v>
      </c>
      <c r="Q7534" s="15" t="s">
        <v>5370</v>
      </c>
      <c r="R7534" s="15" t="s">
        <v>65</v>
      </c>
      <c r="S7534" s="15" t="s">
        <v>83</v>
      </c>
      <c r="T7534" s="15" t="s">
        <v>5371</v>
      </c>
      <c r="U7534" s="28">
        <v>4492800.0</v>
      </c>
      <c r="V7534" s="15">
        <v>9.0</v>
      </c>
      <c r="W7534" s="31">
        <v>0.0</v>
      </c>
      <c r="X7534" s="28">
        <v>2246400.0</v>
      </c>
    </row>
    <row r="7535" ht="15.75" customHeight="1">
      <c r="A7535" s="15">
        <v>2596.0</v>
      </c>
      <c r="B7535" s="15" t="s">
        <v>9045</v>
      </c>
      <c r="C7535" s="18">
        <v>42868.0</v>
      </c>
      <c r="D7535" s="18">
        <v>42872.0</v>
      </c>
      <c r="E7535" s="18">
        <f t="shared" si="1"/>
        <v>42872</v>
      </c>
      <c r="F7535" s="15" t="s">
        <v>55</v>
      </c>
      <c r="G7535" s="15" t="s">
        <v>2192</v>
      </c>
      <c r="H7535" s="15" t="s">
        <v>2193</v>
      </c>
      <c r="I7535" s="15" t="s">
        <v>128</v>
      </c>
      <c r="J7535" s="15" t="s">
        <v>60</v>
      </c>
      <c r="L7535" s="15" t="str">
        <f t="array" ref="L7535">_xlfn.XLOOKUP(M7535,reference_province_to_city!$A$2:$A$11,reference_province_to_city!$B$2:$B$11)</f>
        <v>Surabaya</v>
      </c>
      <c r="M7535" s="15" t="s">
        <v>20</v>
      </c>
      <c r="N7535" s="15">
        <v>60231.0</v>
      </c>
      <c r="O7535" s="15">
        <f t="array" ref="O7535">_xlfn.XLOOKUP(M7535,reference_postal_code!$B$2:$B$11,reference_postal_code!$A$2:$A$11)</f>
        <v>60231</v>
      </c>
      <c r="P7535" s="15" t="s">
        <v>166</v>
      </c>
      <c r="Q7535" s="15" t="s">
        <v>131</v>
      </c>
      <c r="R7535" s="15" t="s">
        <v>65</v>
      </c>
      <c r="S7535" s="15" t="s">
        <v>83</v>
      </c>
      <c r="T7535" s="15" t="s">
        <v>132</v>
      </c>
      <c r="U7535" s="28">
        <v>1.372455E7</v>
      </c>
      <c r="V7535" s="15">
        <v>3.0</v>
      </c>
      <c r="W7535" s="31">
        <v>0.0</v>
      </c>
      <c r="X7535" s="28">
        <v>6176048.0</v>
      </c>
    </row>
    <row r="7536" ht="15.75" customHeight="1">
      <c r="A7536" s="15">
        <v>9000.0</v>
      </c>
      <c r="B7536" s="15" t="s">
        <v>9046</v>
      </c>
      <c r="C7536" s="18">
        <v>42868.0</v>
      </c>
      <c r="D7536" s="18">
        <v>42872.0</v>
      </c>
      <c r="E7536" s="18">
        <f t="shared" si="1"/>
        <v>42872</v>
      </c>
      <c r="F7536" s="15" t="s">
        <v>55</v>
      </c>
      <c r="G7536" s="15" t="s">
        <v>7788</v>
      </c>
      <c r="H7536" s="15" t="s">
        <v>7789</v>
      </c>
      <c r="I7536" s="15" t="s">
        <v>76</v>
      </c>
      <c r="J7536" s="15" t="s">
        <v>60</v>
      </c>
      <c r="K7536" s="15" t="s">
        <v>33</v>
      </c>
      <c r="L7536" s="15" t="str">
        <f t="array" ref="L7536">_xlfn.XLOOKUP(M7536,reference_province_to_city!$A$2:$A$11,reference_province_to_city!$B$2:$B$11)</f>
        <v>Makassar</v>
      </c>
      <c r="M7536" s="15" t="s">
        <v>25</v>
      </c>
      <c r="N7536" s="15">
        <v>90111.0</v>
      </c>
      <c r="O7536" s="15">
        <f t="array" ref="O7536">_xlfn.XLOOKUP(M7536,reference_postal_code!$B$2:$B$11,reference_postal_code!$A$2:$A$11)</f>
        <v>90111</v>
      </c>
      <c r="P7536" s="15" t="s">
        <v>63</v>
      </c>
      <c r="Q7536" s="15" t="s">
        <v>834</v>
      </c>
      <c r="R7536" s="15" t="s">
        <v>106</v>
      </c>
      <c r="S7536" s="15" t="s">
        <v>107</v>
      </c>
      <c r="T7536" s="15" t="s">
        <v>835</v>
      </c>
      <c r="U7536" s="28">
        <v>6876450.0</v>
      </c>
      <c r="V7536" s="15">
        <v>5.0</v>
      </c>
      <c r="W7536" s="31">
        <v>0.3</v>
      </c>
      <c r="X7536" s="28">
        <v>-1866465.0</v>
      </c>
    </row>
    <row r="7537" ht="15.75" customHeight="1">
      <c r="A7537" s="15">
        <v>2597.0</v>
      </c>
      <c r="B7537" s="15" t="s">
        <v>9045</v>
      </c>
      <c r="C7537" s="18">
        <v>42868.0</v>
      </c>
      <c r="D7537" s="18">
        <v>42872.0</v>
      </c>
      <c r="E7537" s="18">
        <f t="shared" si="1"/>
        <v>42872</v>
      </c>
      <c r="F7537" s="15" t="s">
        <v>55</v>
      </c>
      <c r="G7537" s="15" t="s">
        <v>2192</v>
      </c>
      <c r="H7537" s="15" t="s">
        <v>2193</v>
      </c>
      <c r="I7537" s="15" t="s">
        <v>128</v>
      </c>
      <c r="J7537" s="15" t="s">
        <v>60</v>
      </c>
      <c r="K7537" s="15" t="s">
        <v>1550</v>
      </c>
      <c r="L7537" s="15" t="str">
        <f t="array" ref="L7537">_xlfn.XLOOKUP(M7537,reference_province_to_city!$A$2:$A$11,reference_province_to_city!$B$2:$B$11)</f>
        <v>Surabaya</v>
      </c>
      <c r="M7537" s="15" t="s">
        <v>20</v>
      </c>
      <c r="N7537" s="15">
        <v>60231.0</v>
      </c>
      <c r="O7537" s="15">
        <f t="array" ref="O7537">_xlfn.XLOOKUP(M7537,reference_postal_code!$B$2:$B$11,reference_postal_code!$A$2:$A$11)</f>
        <v>60231</v>
      </c>
      <c r="P7537" s="15" t="s">
        <v>166</v>
      </c>
      <c r="Q7537" s="15" t="s">
        <v>2528</v>
      </c>
      <c r="R7537" s="15" t="s">
        <v>110</v>
      </c>
      <c r="S7537" s="15" t="s">
        <v>111</v>
      </c>
      <c r="T7537" s="15" t="s">
        <v>2529</v>
      </c>
      <c r="U7537" s="28">
        <v>8819550.0</v>
      </c>
      <c r="V7537" s="15">
        <v>3.0</v>
      </c>
      <c r="W7537" s="31">
        <v>0.0</v>
      </c>
      <c r="X7537" s="28">
        <v>2381279.0</v>
      </c>
    </row>
    <row r="7538" ht="15.75" customHeight="1">
      <c r="A7538" s="15">
        <v>2598.0</v>
      </c>
      <c r="B7538" s="15" t="s">
        <v>9045</v>
      </c>
      <c r="C7538" s="18">
        <v>42868.0</v>
      </c>
      <c r="D7538" s="18">
        <v>42872.0</v>
      </c>
      <c r="E7538" s="18">
        <f t="shared" si="1"/>
        <v>42872</v>
      </c>
      <c r="F7538" s="15" t="s">
        <v>55</v>
      </c>
      <c r="G7538" s="15" t="s">
        <v>2192</v>
      </c>
      <c r="H7538" s="15" t="s">
        <v>2193</v>
      </c>
      <c r="I7538" s="15" t="s">
        <v>128</v>
      </c>
      <c r="J7538" s="15" t="s">
        <v>60</v>
      </c>
      <c r="K7538" s="15" t="s">
        <v>983</v>
      </c>
      <c r="L7538" s="15" t="str">
        <f t="array" ref="L7538">_xlfn.XLOOKUP(M7538,reference_province_to_city!$A$2:$A$11,reference_province_to_city!$B$2:$B$11)</f>
        <v>Surabaya</v>
      </c>
      <c r="M7538" s="15" t="s">
        <v>20</v>
      </c>
      <c r="N7538" s="15">
        <v>60231.0</v>
      </c>
      <c r="O7538" s="15">
        <f t="array" ref="O7538">_xlfn.XLOOKUP(M7538,reference_postal_code!$B$2:$B$11,reference_postal_code!$A$2:$A$11)</f>
        <v>60231</v>
      </c>
      <c r="P7538" s="15" t="s">
        <v>166</v>
      </c>
      <c r="Q7538" s="15" t="s">
        <v>194</v>
      </c>
      <c r="R7538" s="15" t="s">
        <v>65</v>
      </c>
      <c r="S7538" s="15" t="s">
        <v>87</v>
      </c>
      <c r="T7538" s="15" t="s">
        <v>195</v>
      </c>
      <c r="U7538" s="28">
        <v>7955100.0</v>
      </c>
      <c r="V7538" s="15">
        <v>2.0</v>
      </c>
      <c r="W7538" s="31">
        <v>0.0</v>
      </c>
      <c r="X7538" s="28">
        <v>1431918.0</v>
      </c>
    </row>
    <row r="7539" ht="15.75" customHeight="1">
      <c r="A7539" s="15">
        <v>2599.0</v>
      </c>
      <c r="B7539" s="15" t="s">
        <v>9045</v>
      </c>
      <c r="C7539" s="18">
        <v>42868.0</v>
      </c>
      <c r="D7539" s="18">
        <v>42872.0</v>
      </c>
      <c r="E7539" s="18">
        <f t="shared" si="1"/>
        <v>42872</v>
      </c>
      <c r="F7539" s="15" t="s">
        <v>55</v>
      </c>
      <c r="G7539" s="15" t="s">
        <v>2192</v>
      </c>
      <c r="H7539" s="15" t="s">
        <v>2193</v>
      </c>
      <c r="I7539" s="15" t="s">
        <v>128</v>
      </c>
      <c r="J7539" s="15" t="s">
        <v>60</v>
      </c>
      <c r="K7539" s="15" t="s">
        <v>22</v>
      </c>
      <c r="L7539" s="15" t="str">
        <f t="array" ref="L7539">_xlfn.XLOOKUP(M7539,reference_province_to_city!$A$2:$A$11,reference_province_to_city!$B$2:$B$11)</f>
        <v>Surabaya</v>
      </c>
      <c r="M7539" s="15" t="s">
        <v>20</v>
      </c>
      <c r="N7539" s="15">
        <v>60231.0</v>
      </c>
      <c r="O7539" s="15">
        <f t="array" ref="O7539">_xlfn.XLOOKUP(M7539,reference_postal_code!$B$2:$B$11,reference_postal_code!$A$2:$A$11)</f>
        <v>60231</v>
      </c>
      <c r="P7539" s="15" t="s">
        <v>166</v>
      </c>
      <c r="Q7539" s="15" t="s">
        <v>4133</v>
      </c>
      <c r="R7539" s="15" t="s">
        <v>65</v>
      </c>
      <c r="S7539" s="15" t="s">
        <v>66</v>
      </c>
      <c r="T7539" s="15" t="s">
        <v>4134</v>
      </c>
      <c r="U7539" s="28">
        <v>224100.0</v>
      </c>
      <c r="V7539" s="15">
        <v>3.0</v>
      </c>
      <c r="W7539" s="31">
        <v>0.0</v>
      </c>
      <c r="X7539" s="28">
        <v>109809.0</v>
      </c>
    </row>
    <row r="7540" ht="15.75" customHeight="1">
      <c r="A7540" s="15">
        <v>8622.0</v>
      </c>
      <c r="B7540" s="15" t="s">
        <v>9047</v>
      </c>
      <c r="C7540" s="18">
        <v>42868.0</v>
      </c>
      <c r="D7540" s="18">
        <v>42873.0</v>
      </c>
      <c r="E7540" s="18">
        <f t="shared" si="1"/>
        <v>42873</v>
      </c>
      <c r="F7540" s="15" t="s">
        <v>55</v>
      </c>
      <c r="G7540" s="15" t="s">
        <v>1091</v>
      </c>
      <c r="H7540" s="15" t="s">
        <v>1092</v>
      </c>
      <c r="I7540" s="15" t="s">
        <v>128</v>
      </c>
      <c r="J7540" s="15" t="s">
        <v>60</v>
      </c>
      <c r="K7540" s="15" t="s">
        <v>19</v>
      </c>
      <c r="L7540" s="15" t="str">
        <f t="array" ref="L7540">_xlfn.XLOOKUP(M7540,reference_province_to_city!$A$2:$A$11,reference_province_to_city!$B$2:$B$11)</f>
        <v>Yogyakarta</v>
      </c>
      <c r="M7540" s="15" t="s">
        <v>18</v>
      </c>
      <c r="N7540" s="15">
        <v>55111.0</v>
      </c>
      <c r="O7540" s="15">
        <f t="array" ref="O7540">_xlfn.XLOOKUP(M7540,reference_postal_code!$B$2:$B$11,reference_postal_code!$A$2:$A$11)</f>
        <v>55111</v>
      </c>
      <c r="P7540" s="15" t="s">
        <v>77</v>
      </c>
      <c r="Q7540" s="15" t="s">
        <v>3271</v>
      </c>
      <c r="R7540" s="15" t="s">
        <v>65</v>
      </c>
      <c r="S7540" s="15" t="s">
        <v>222</v>
      </c>
      <c r="T7540" s="15" t="s">
        <v>3272</v>
      </c>
      <c r="U7540" s="28">
        <v>311520.0</v>
      </c>
      <c r="V7540" s="15">
        <v>2.0</v>
      </c>
      <c r="W7540" s="31">
        <v>0.2</v>
      </c>
      <c r="X7540" s="28">
        <v>35046.0</v>
      </c>
    </row>
    <row r="7541" ht="15.75" customHeight="1">
      <c r="A7541" s="15">
        <v>2431.0</v>
      </c>
      <c r="B7541" s="15" t="s">
        <v>9048</v>
      </c>
      <c r="C7541" s="18">
        <v>42868.0</v>
      </c>
      <c r="D7541" s="18">
        <v>42875.0</v>
      </c>
      <c r="E7541" s="18">
        <f t="shared" si="1"/>
        <v>42875</v>
      </c>
      <c r="F7541" s="15" t="s">
        <v>55</v>
      </c>
      <c r="G7541" s="15" t="s">
        <v>1810</v>
      </c>
      <c r="H7541" s="15" t="s">
        <v>1811</v>
      </c>
      <c r="I7541" s="15" t="s">
        <v>76</v>
      </c>
      <c r="J7541" s="15" t="s">
        <v>60</v>
      </c>
      <c r="K7541" s="15" t="s">
        <v>17</v>
      </c>
      <c r="L7541" s="15" t="str">
        <f t="array" ref="L7541">_xlfn.XLOOKUP(M7541,reference_province_to_city!$A$2:$A$11,reference_province_to_city!$B$2:$B$11)</f>
        <v>Semarang</v>
      </c>
      <c r="M7541" s="15" t="s">
        <v>15</v>
      </c>
      <c r="N7541" s="15">
        <v>50111.0</v>
      </c>
      <c r="O7541" s="15">
        <f t="array" ref="O7541">_xlfn.XLOOKUP(M7541,reference_postal_code!$B$2:$B$11,reference_postal_code!$A$2:$A$11)</f>
        <v>50111</v>
      </c>
      <c r="P7541" s="15" t="s">
        <v>77</v>
      </c>
      <c r="Q7541" s="15" t="s">
        <v>2485</v>
      </c>
      <c r="R7541" s="15" t="s">
        <v>65</v>
      </c>
      <c r="S7541" s="15" t="s">
        <v>79</v>
      </c>
      <c r="T7541" s="15" t="s">
        <v>2486</v>
      </c>
      <c r="U7541" s="28">
        <v>877200.0</v>
      </c>
      <c r="V7541" s="15">
        <v>8.0</v>
      </c>
      <c r="W7541" s="31">
        <v>0.0</v>
      </c>
      <c r="X7541" s="28">
        <v>412284.0</v>
      </c>
    </row>
    <row r="7542" ht="15.75" customHeight="1">
      <c r="A7542" s="15">
        <v>2595.0</v>
      </c>
      <c r="B7542" s="15" t="s">
        <v>9045</v>
      </c>
      <c r="C7542" s="18">
        <v>42868.0</v>
      </c>
      <c r="D7542" s="18">
        <v>42872.0</v>
      </c>
      <c r="E7542" s="18">
        <f t="shared" si="1"/>
        <v>42872</v>
      </c>
      <c r="F7542" s="15" t="s">
        <v>55</v>
      </c>
      <c r="G7542" s="15" t="s">
        <v>2192</v>
      </c>
      <c r="H7542" s="15" t="s">
        <v>2193</v>
      </c>
      <c r="I7542" s="15" t="s">
        <v>128</v>
      </c>
      <c r="J7542" s="15" t="s">
        <v>60</v>
      </c>
      <c r="K7542" s="15" t="s">
        <v>983</v>
      </c>
      <c r="L7542" s="15" t="str">
        <f t="array" ref="L7542">_xlfn.XLOOKUP(M7542,reference_province_to_city!$A$2:$A$11,reference_province_to_city!$B$2:$B$11)</f>
        <v>Surabaya</v>
      </c>
      <c r="M7542" s="15" t="s">
        <v>20</v>
      </c>
      <c r="N7542" s="15">
        <v>60231.0</v>
      </c>
      <c r="O7542" s="15">
        <f t="array" ref="O7542">_xlfn.XLOOKUP(M7542,reference_postal_code!$B$2:$B$11,reference_postal_code!$A$2:$A$11)</f>
        <v>60231</v>
      </c>
      <c r="P7542" s="15" t="s">
        <v>166</v>
      </c>
      <c r="Q7542" s="15" t="s">
        <v>5233</v>
      </c>
      <c r="R7542" s="15" t="s">
        <v>65</v>
      </c>
      <c r="S7542" s="15" t="s">
        <v>173</v>
      </c>
      <c r="T7542" s="15" t="s">
        <v>5234</v>
      </c>
      <c r="U7542" s="28">
        <v>2714400.0</v>
      </c>
      <c r="V7542" s="15">
        <v>2.0</v>
      </c>
      <c r="W7542" s="31">
        <v>0.0</v>
      </c>
      <c r="X7542" s="28">
        <v>1221480.0</v>
      </c>
    </row>
    <row r="7543" ht="15.75" customHeight="1">
      <c r="A7543" s="15">
        <v>6409.0</v>
      </c>
      <c r="B7543" s="15" t="s">
        <v>9049</v>
      </c>
      <c r="C7543" s="18">
        <v>42869.0</v>
      </c>
      <c r="D7543" s="18">
        <v>42870.0</v>
      </c>
      <c r="E7543" s="18">
        <f t="shared" si="1"/>
        <v>42870</v>
      </c>
      <c r="F7543" s="15" t="s">
        <v>125</v>
      </c>
      <c r="G7543" s="15" t="s">
        <v>1646</v>
      </c>
      <c r="H7543" s="15" t="s">
        <v>1647</v>
      </c>
      <c r="I7543" s="15" t="s">
        <v>59</v>
      </c>
      <c r="J7543" s="15" t="s">
        <v>60</v>
      </c>
      <c r="K7543" s="15" t="s">
        <v>31</v>
      </c>
      <c r="L7543" s="15" t="str">
        <f t="array" ref="L7543">_xlfn.XLOOKUP(M7543,reference_province_to_city!$A$2:$A$11,reference_province_to_city!$B$2:$B$11)</f>
        <v>Balikpapan</v>
      </c>
      <c r="M7543" s="15" t="s">
        <v>21</v>
      </c>
      <c r="N7543" s="15">
        <v>76114.0</v>
      </c>
      <c r="O7543" s="15">
        <f t="array" ref="O7543">_xlfn.XLOOKUP(M7543,reference_postal_code!$B$2:$B$11,reference_postal_code!$A$2:$A$11)</f>
        <v>76114</v>
      </c>
      <c r="P7543" s="15" t="s">
        <v>166</v>
      </c>
      <c r="Q7543" s="15" t="s">
        <v>5791</v>
      </c>
      <c r="R7543" s="15" t="s">
        <v>65</v>
      </c>
      <c r="S7543" s="15" t="s">
        <v>93</v>
      </c>
      <c r="T7543" s="15" t="s">
        <v>5792</v>
      </c>
      <c r="U7543" s="28">
        <v>693000.0</v>
      </c>
      <c r="V7543" s="15">
        <v>5.0</v>
      </c>
      <c r="W7543" s="31">
        <v>0.2</v>
      </c>
      <c r="X7543" s="28">
        <v>86625.0</v>
      </c>
    </row>
    <row r="7544" ht="15.75" customHeight="1">
      <c r="A7544" s="15">
        <v>4162.0</v>
      </c>
      <c r="B7544" s="15" t="s">
        <v>9050</v>
      </c>
      <c r="C7544" s="18">
        <v>42869.0</v>
      </c>
      <c r="D7544" s="18">
        <v>42873.0</v>
      </c>
      <c r="E7544" s="18">
        <f t="shared" si="1"/>
        <v>42873</v>
      </c>
      <c r="F7544" s="15" t="s">
        <v>55</v>
      </c>
      <c r="G7544" s="15" t="s">
        <v>4746</v>
      </c>
      <c r="H7544" s="15" t="s">
        <v>4747</v>
      </c>
      <c r="I7544" s="15" t="s">
        <v>59</v>
      </c>
      <c r="J7544" s="15" t="s">
        <v>60</v>
      </c>
      <c r="K7544" s="15" t="s">
        <v>289</v>
      </c>
      <c r="L7544" s="15" t="str">
        <f t="array" ref="L7544">_xlfn.XLOOKUP(M7544,reference_province_to_city!$A$2:$A$11,reference_province_to_city!$B$2:$B$11)</f>
        <v>Medan</v>
      </c>
      <c r="M7544" s="15" t="s">
        <v>11</v>
      </c>
      <c r="N7544" s="15">
        <v>20111.0</v>
      </c>
      <c r="O7544" s="15">
        <f t="array" ref="O7544">_xlfn.XLOOKUP(M7544,reference_postal_code!$B$2:$B$11,reference_postal_code!$A$2:$A$11)</f>
        <v>20111</v>
      </c>
      <c r="P7544" s="15" t="s">
        <v>77</v>
      </c>
      <c r="Q7544" s="15" t="s">
        <v>1347</v>
      </c>
      <c r="R7544" s="15" t="s">
        <v>65</v>
      </c>
      <c r="S7544" s="15" t="s">
        <v>87</v>
      </c>
      <c r="T7544" s="15" t="s">
        <v>1348</v>
      </c>
      <c r="U7544" s="28">
        <v>338700.0</v>
      </c>
      <c r="V7544" s="15">
        <v>2.0</v>
      </c>
      <c r="W7544" s="31">
        <v>0.0</v>
      </c>
      <c r="X7544" s="28">
        <v>88062.0</v>
      </c>
    </row>
    <row r="7545" ht="15.75" customHeight="1">
      <c r="A7545" s="15">
        <v>6547.0</v>
      </c>
      <c r="B7545" s="15" t="s">
        <v>9051</v>
      </c>
      <c r="C7545" s="18">
        <v>42869.0</v>
      </c>
      <c r="D7545" s="18">
        <v>42873.0</v>
      </c>
      <c r="E7545" s="18">
        <f t="shared" si="1"/>
        <v>42873</v>
      </c>
      <c r="F7545" s="15" t="s">
        <v>55</v>
      </c>
      <c r="G7545" s="15" t="s">
        <v>56</v>
      </c>
      <c r="H7545" s="15" t="s">
        <v>57</v>
      </c>
      <c r="I7545" s="15" t="s">
        <v>59</v>
      </c>
      <c r="J7545" s="15" t="s">
        <v>60</v>
      </c>
      <c r="K7545" s="15" t="s">
        <v>33</v>
      </c>
      <c r="L7545" s="15" t="str">
        <f t="array" ref="L7545">_xlfn.XLOOKUP(M7545,reference_province_to_city!$A$2:$A$11,reference_province_to_city!$B$2:$B$11)</f>
        <v>Makassar</v>
      </c>
      <c r="M7545" s="15" t="s">
        <v>25</v>
      </c>
      <c r="N7545" s="15">
        <v>90111.0</v>
      </c>
      <c r="O7545" s="15">
        <f t="array" ref="O7545">_xlfn.XLOOKUP(M7545,reference_postal_code!$B$2:$B$11,reference_postal_code!$A$2:$A$11)</f>
        <v>90111</v>
      </c>
      <c r="P7545" s="15" t="s">
        <v>63</v>
      </c>
      <c r="Q7545" s="15" t="s">
        <v>5213</v>
      </c>
      <c r="R7545" s="15" t="s">
        <v>65</v>
      </c>
      <c r="S7545" s="15" t="s">
        <v>66</v>
      </c>
      <c r="T7545" s="15" t="s">
        <v>5214</v>
      </c>
      <c r="U7545" s="28">
        <v>371760.0</v>
      </c>
      <c r="V7545" s="15">
        <v>1.0</v>
      </c>
      <c r="W7545" s="31">
        <v>0.2</v>
      </c>
      <c r="X7545" s="28">
        <v>116175.0</v>
      </c>
    </row>
    <row r="7546" ht="15.75" customHeight="1">
      <c r="A7546" s="15">
        <v>6545.0</v>
      </c>
      <c r="B7546" s="15" t="s">
        <v>9051</v>
      </c>
      <c r="C7546" s="18">
        <v>42869.0</v>
      </c>
      <c r="D7546" s="18">
        <v>42873.0</v>
      </c>
      <c r="E7546" s="18">
        <f t="shared" si="1"/>
        <v>42873</v>
      </c>
      <c r="F7546" s="15" t="s">
        <v>55</v>
      </c>
      <c r="G7546" s="15" t="s">
        <v>56</v>
      </c>
      <c r="H7546" s="15" t="s">
        <v>57</v>
      </c>
      <c r="I7546" s="15" t="s">
        <v>59</v>
      </c>
      <c r="J7546" s="15" t="s">
        <v>60</v>
      </c>
      <c r="K7546" s="15" t="s">
        <v>33</v>
      </c>
      <c r="L7546" s="15" t="str">
        <f t="array" ref="L7546">_xlfn.XLOOKUP(M7546,reference_province_to_city!$A$2:$A$11,reference_province_to_city!$B$2:$B$11)</f>
        <v>Makassar</v>
      </c>
      <c r="M7546" s="15" t="s">
        <v>25</v>
      </c>
      <c r="N7546" s="15">
        <v>90111.0</v>
      </c>
      <c r="O7546" s="15">
        <f t="array" ref="O7546">_xlfn.XLOOKUP(M7546,reference_postal_code!$B$2:$B$11,reference_postal_code!$A$2:$A$11)</f>
        <v>90111</v>
      </c>
      <c r="P7546" s="15" t="s">
        <v>63</v>
      </c>
      <c r="Q7546" s="15" t="s">
        <v>673</v>
      </c>
      <c r="R7546" s="15" t="s">
        <v>65</v>
      </c>
      <c r="S7546" s="15" t="s">
        <v>83</v>
      </c>
      <c r="T7546" s="15" t="s">
        <v>674</v>
      </c>
      <c r="U7546" s="28">
        <v>872550.0</v>
      </c>
      <c r="V7546" s="15">
        <v>5.0</v>
      </c>
      <c r="W7546" s="31">
        <v>0.7</v>
      </c>
      <c r="X7546" s="28">
        <v>-698040.0</v>
      </c>
    </row>
    <row r="7547" ht="15.75" customHeight="1">
      <c r="A7547" s="15">
        <v>1245.0</v>
      </c>
      <c r="B7547" s="15" t="s">
        <v>9052</v>
      </c>
      <c r="C7547" s="18">
        <v>42869.0</v>
      </c>
      <c r="D7547" s="18">
        <v>42876.0</v>
      </c>
      <c r="E7547" s="18">
        <f t="shared" si="1"/>
        <v>42876</v>
      </c>
      <c r="F7547" s="15" t="s">
        <v>55</v>
      </c>
      <c r="G7547" s="15" t="s">
        <v>568</v>
      </c>
      <c r="H7547" s="15" t="s">
        <v>569</v>
      </c>
      <c r="I7547" s="15" t="s">
        <v>59</v>
      </c>
      <c r="J7547" s="15" t="s">
        <v>60</v>
      </c>
      <c r="K7547" s="15" t="s">
        <v>1550</v>
      </c>
      <c r="L7547" s="15" t="str">
        <f t="array" ref="L7547">_xlfn.XLOOKUP(M7547,reference_province_to_city!$A$2:$A$11,reference_province_to_city!$B$2:$B$11)</f>
        <v>Surabaya</v>
      </c>
      <c r="M7547" s="15" t="s">
        <v>20</v>
      </c>
      <c r="N7547" s="15">
        <v>60231.0</v>
      </c>
      <c r="O7547" s="15">
        <f t="array" ref="O7547">_xlfn.XLOOKUP(M7547,reference_postal_code!$B$2:$B$11,reference_postal_code!$A$2:$A$11)</f>
        <v>60231</v>
      </c>
      <c r="P7547" s="15" t="s">
        <v>166</v>
      </c>
      <c r="Q7547" s="15" t="s">
        <v>4139</v>
      </c>
      <c r="R7547" s="15" t="s">
        <v>65</v>
      </c>
      <c r="S7547" s="15" t="s">
        <v>173</v>
      </c>
      <c r="T7547" s="15" t="s">
        <v>4140</v>
      </c>
      <c r="U7547" s="28">
        <v>730350.0</v>
      </c>
      <c r="V7547" s="15">
        <v>9.0</v>
      </c>
      <c r="W7547" s="31">
        <v>0.0</v>
      </c>
      <c r="X7547" s="28">
        <v>357872.0</v>
      </c>
    </row>
    <row r="7548" ht="15.75" customHeight="1">
      <c r="A7548" s="15">
        <v>6411.0</v>
      </c>
      <c r="B7548" s="15" t="s">
        <v>9049</v>
      </c>
      <c r="C7548" s="18">
        <v>42869.0</v>
      </c>
      <c r="D7548" s="18">
        <v>42870.0</v>
      </c>
      <c r="E7548" s="18">
        <f t="shared" si="1"/>
        <v>42870</v>
      </c>
      <c r="F7548" s="15" t="s">
        <v>125</v>
      </c>
      <c r="G7548" s="15" t="s">
        <v>1646</v>
      </c>
      <c r="H7548" s="15" t="s">
        <v>1647</v>
      </c>
      <c r="I7548" s="15" t="s">
        <v>59</v>
      </c>
      <c r="J7548" s="15" t="s">
        <v>60</v>
      </c>
      <c r="K7548" s="15" t="s">
        <v>31</v>
      </c>
      <c r="L7548" s="15" t="str">
        <f t="array" ref="L7548">_xlfn.XLOOKUP(M7548,reference_province_to_city!$A$2:$A$11,reference_province_to_city!$B$2:$B$11)</f>
        <v>Balikpapan</v>
      </c>
      <c r="M7548" s="15" t="s">
        <v>21</v>
      </c>
      <c r="N7548" s="15">
        <v>76114.0</v>
      </c>
      <c r="O7548" s="15">
        <f t="array" ref="O7548">_xlfn.XLOOKUP(M7548,reference_postal_code!$B$2:$B$11,reference_postal_code!$A$2:$A$11)</f>
        <v>76114</v>
      </c>
      <c r="P7548" s="15" t="s">
        <v>166</v>
      </c>
      <c r="Q7548" s="15" t="s">
        <v>7989</v>
      </c>
      <c r="R7548" s="15" t="s">
        <v>110</v>
      </c>
      <c r="S7548" s="15" t="s">
        <v>111</v>
      </c>
      <c r="T7548" s="15" t="s">
        <v>7990</v>
      </c>
      <c r="U7548" s="28">
        <v>119880.0</v>
      </c>
      <c r="V7548" s="15">
        <v>1.0</v>
      </c>
      <c r="W7548" s="31">
        <v>0.2</v>
      </c>
      <c r="X7548" s="28">
        <v>10490.0</v>
      </c>
    </row>
    <row r="7549" ht="15.75" customHeight="1">
      <c r="A7549" s="15">
        <v>6412.0</v>
      </c>
      <c r="B7549" s="15" t="s">
        <v>9049</v>
      </c>
      <c r="C7549" s="18">
        <v>42869.0</v>
      </c>
      <c r="D7549" s="18">
        <v>42870.0</v>
      </c>
      <c r="E7549" s="18">
        <f t="shared" si="1"/>
        <v>42870</v>
      </c>
      <c r="F7549" s="15" t="s">
        <v>125</v>
      </c>
      <c r="G7549" s="15" t="s">
        <v>1646</v>
      </c>
      <c r="H7549" s="15" t="s">
        <v>1647</v>
      </c>
      <c r="I7549" s="15" t="s">
        <v>59</v>
      </c>
      <c r="J7549" s="15" t="s">
        <v>60</v>
      </c>
      <c r="K7549" s="15" t="s">
        <v>31</v>
      </c>
      <c r="L7549" s="15" t="str">
        <f t="array" ref="L7549">_xlfn.XLOOKUP(M7549,reference_province_to_city!$A$2:$A$11,reference_province_to_city!$B$2:$B$11)</f>
        <v>Balikpapan</v>
      </c>
      <c r="M7549" s="15" t="s">
        <v>21</v>
      </c>
      <c r="N7549" s="15">
        <v>76114.0</v>
      </c>
      <c r="O7549" s="15">
        <f t="array" ref="O7549">_xlfn.XLOOKUP(M7549,reference_postal_code!$B$2:$B$11,reference_postal_code!$A$2:$A$11)</f>
        <v>76114</v>
      </c>
      <c r="P7549" s="15" t="s">
        <v>166</v>
      </c>
      <c r="Q7549" s="15" t="s">
        <v>5399</v>
      </c>
      <c r="R7549" s="15" t="s">
        <v>65</v>
      </c>
      <c r="S7549" s="15" t="s">
        <v>66</v>
      </c>
      <c r="T7549" s="15" t="s">
        <v>5400</v>
      </c>
      <c r="U7549" s="28">
        <v>1152960.0</v>
      </c>
      <c r="V7549" s="15">
        <v>2.0</v>
      </c>
      <c r="W7549" s="31">
        <v>0.2</v>
      </c>
      <c r="X7549" s="28">
        <v>403536.0</v>
      </c>
    </row>
    <row r="7550" ht="15.75" customHeight="1">
      <c r="A7550" s="15">
        <v>6459.0</v>
      </c>
      <c r="B7550" s="15" t="s">
        <v>9053</v>
      </c>
      <c r="C7550" s="18">
        <v>42869.0</v>
      </c>
      <c r="D7550" s="18">
        <v>42872.0</v>
      </c>
      <c r="E7550" s="18">
        <f t="shared" si="1"/>
        <v>42872</v>
      </c>
      <c r="F7550" s="15" t="s">
        <v>125</v>
      </c>
      <c r="G7550" s="15" t="s">
        <v>152</v>
      </c>
      <c r="H7550" s="15" t="s">
        <v>153</v>
      </c>
      <c r="I7550" s="15" t="s">
        <v>128</v>
      </c>
      <c r="J7550" s="15" t="s">
        <v>60</v>
      </c>
      <c r="K7550" s="15" t="s">
        <v>14</v>
      </c>
      <c r="L7550" s="15" t="str">
        <f t="array" ref="L7550">_xlfn.XLOOKUP(M7550,reference_province_to_city!$A$2:$A$11,reference_province_to_city!$B$2:$B$11)</f>
        <v>Bandung</v>
      </c>
      <c r="M7550" s="15" t="s">
        <v>12</v>
      </c>
      <c r="N7550" s="15">
        <v>40111.0</v>
      </c>
      <c r="O7550" s="15">
        <f t="array" ref="O7550">_xlfn.XLOOKUP(M7550,reference_postal_code!$B$2:$B$11,reference_postal_code!$A$2:$A$11)</f>
        <v>40111</v>
      </c>
      <c r="P7550" s="15" t="s">
        <v>117</v>
      </c>
      <c r="Q7550" s="15" t="s">
        <v>2014</v>
      </c>
      <c r="R7550" s="15" t="s">
        <v>65</v>
      </c>
      <c r="S7550" s="15" t="s">
        <v>93</v>
      </c>
      <c r="T7550" s="15" t="s">
        <v>2015</v>
      </c>
      <c r="U7550" s="28">
        <v>56400.0</v>
      </c>
      <c r="V7550" s="15">
        <v>2.0</v>
      </c>
      <c r="W7550" s="31">
        <v>0.0</v>
      </c>
      <c r="X7550" s="28">
        <v>16356.0</v>
      </c>
    </row>
    <row r="7551" ht="15.75" customHeight="1">
      <c r="A7551" s="15">
        <v>4649.0</v>
      </c>
      <c r="B7551" s="15" t="s">
        <v>9054</v>
      </c>
      <c r="C7551" s="18">
        <v>42869.0</v>
      </c>
      <c r="D7551" s="18">
        <v>42874.0</v>
      </c>
      <c r="E7551" s="18">
        <f t="shared" si="1"/>
        <v>42874</v>
      </c>
      <c r="F7551" s="15" t="s">
        <v>55</v>
      </c>
      <c r="G7551" s="15" t="s">
        <v>1021</v>
      </c>
      <c r="H7551" s="15" t="s">
        <v>1022</v>
      </c>
      <c r="I7551" s="15" t="s">
        <v>128</v>
      </c>
      <c r="J7551" s="15" t="s">
        <v>60</v>
      </c>
      <c r="K7551" s="15" t="s">
        <v>10</v>
      </c>
      <c r="L7551" s="15" t="str">
        <f t="array" ref="L7551">_xlfn.XLOOKUP(M7551,reference_province_to_city!$A$2:$A$11,reference_province_to_city!$B$2:$B$11)</f>
        <v>Jakarta</v>
      </c>
      <c r="M7551" s="15" t="s">
        <v>7</v>
      </c>
      <c r="N7551" s="15">
        <v>10110.0</v>
      </c>
      <c r="O7551" s="15">
        <f t="array" ref="O7551">_xlfn.XLOOKUP(M7551,reference_postal_code!$B$2:$B$11,reference_postal_code!$A$2:$A$11)</f>
        <v>10110</v>
      </c>
      <c r="P7551" s="15" t="s">
        <v>117</v>
      </c>
      <c r="Q7551" s="15" t="s">
        <v>3634</v>
      </c>
      <c r="R7551" s="15" t="s">
        <v>65</v>
      </c>
      <c r="S7551" s="15" t="s">
        <v>66</v>
      </c>
      <c r="T7551" s="15" t="s">
        <v>3635</v>
      </c>
      <c r="U7551" s="28">
        <v>6602850.0</v>
      </c>
      <c r="V7551" s="15">
        <v>9.0</v>
      </c>
      <c r="W7551" s="31">
        <v>0.0</v>
      </c>
      <c r="X7551" s="28">
        <v>3103339.0</v>
      </c>
    </row>
    <row r="7552" ht="15.75" customHeight="1">
      <c r="A7552" s="15">
        <v>6461.0</v>
      </c>
      <c r="B7552" s="15" t="s">
        <v>9053</v>
      </c>
      <c r="C7552" s="18">
        <v>42869.0</v>
      </c>
      <c r="D7552" s="18">
        <v>42872.0</v>
      </c>
      <c r="E7552" s="18">
        <f t="shared" si="1"/>
        <v>42872</v>
      </c>
      <c r="F7552" s="15" t="s">
        <v>125</v>
      </c>
      <c r="G7552" s="15" t="s">
        <v>152</v>
      </c>
      <c r="H7552" s="15" t="s">
        <v>153</v>
      </c>
      <c r="I7552" s="15" t="s">
        <v>128</v>
      </c>
      <c r="J7552" s="15" t="s">
        <v>60</v>
      </c>
      <c r="K7552" s="15" t="s">
        <v>14</v>
      </c>
      <c r="L7552" s="15" t="str">
        <f t="array" ref="L7552">_xlfn.XLOOKUP(M7552,reference_province_to_city!$A$2:$A$11,reference_province_to_city!$B$2:$B$11)</f>
        <v>Bandung</v>
      </c>
      <c r="M7552" s="15" t="s">
        <v>12</v>
      </c>
      <c r="O7552" s="15">
        <f t="array" ref="O7552">_xlfn.XLOOKUP(M7552,reference_postal_code!$B$2:$B$11,reference_postal_code!$A$2:$A$11)</f>
        <v>40111</v>
      </c>
      <c r="P7552" s="15" t="s">
        <v>117</v>
      </c>
      <c r="Q7552" s="15" t="s">
        <v>873</v>
      </c>
      <c r="R7552" s="15" t="s">
        <v>65</v>
      </c>
      <c r="S7552" s="15" t="s">
        <v>93</v>
      </c>
      <c r="T7552" s="15" t="s">
        <v>874</v>
      </c>
      <c r="U7552" s="28">
        <v>558000.0</v>
      </c>
      <c r="V7552" s="15">
        <v>5.0</v>
      </c>
      <c r="W7552" s="31">
        <v>0.0</v>
      </c>
      <c r="X7552" s="28">
        <v>139500.0</v>
      </c>
    </row>
    <row r="7553" ht="15.75" customHeight="1">
      <c r="A7553" s="15">
        <v>815.0</v>
      </c>
      <c r="B7553" s="15" t="s">
        <v>9055</v>
      </c>
      <c r="C7553" s="18">
        <v>42869.0</v>
      </c>
      <c r="D7553" s="18">
        <v>42869.0</v>
      </c>
      <c r="E7553" s="18">
        <f t="shared" si="1"/>
        <v>42869</v>
      </c>
      <c r="F7553" s="15" t="s">
        <v>466</v>
      </c>
      <c r="G7553" s="15" t="s">
        <v>1128</v>
      </c>
      <c r="H7553" s="15" t="s">
        <v>1129</v>
      </c>
      <c r="I7553" s="15" t="s">
        <v>59</v>
      </c>
      <c r="J7553" s="15" t="s">
        <v>60</v>
      </c>
      <c r="K7553" s="15" t="s">
        <v>26</v>
      </c>
      <c r="L7553" s="15" t="str">
        <f t="array" ref="L7553">_xlfn.XLOOKUP(M7553,reference_province_to_city!$A$2:$A$11,reference_province_to_city!$B$2:$B$11)</f>
        <v>Denpasar</v>
      </c>
      <c r="M7553" s="15" t="s">
        <v>24</v>
      </c>
      <c r="N7553" s="15">
        <v>80231.0</v>
      </c>
      <c r="O7553" s="15">
        <f t="array" ref="O7553">_xlfn.XLOOKUP(M7553,reference_postal_code!$B$2:$B$11,reference_postal_code!$A$2:$A$11)</f>
        <v>80231</v>
      </c>
      <c r="P7553" s="15" t="s">
        <v>63</v>
      </c>
      <c r="Q7553" s="15" t="s">
        <v>5545</v>
      </c>
      <c r="R7553" s="15" t="s">
        <v>110</v>
      </c>
      <c r="S7553" s="15" t="s">
        <v>149</v>
      </c>
      <c r="T7553" s="15" t="s">
        <v>5546</v>
      </c>
      <c r="U7553" s="28">
        <v>2.099895E7</v>
      </c>
      <c r="V7553" s="15">
        <v>7.0</v>
      </c>
      <c r="W7553" s="31">
        <v>0.0</v>
      </c>
      <c r="X7553" s="28">
        <v>9029548.0</v>
      </c>
    </row>
    <row r="7554" ht="15.75" customHeight="1">
      <c r="A7554" s="15">
        <v>6408.0</v>
      </c>
      <c r="B7554" s="15" t="s">
        <v>9049</v>
      </c>
      <c r="C7554" s="18">
        <v>42869.0</v>
      </c>
      <c r="D7554" s="18">
        <v>42870.0</v>
      </c>
      <c r="E7554" s="18">
        <f t="shared" si="1"/>
        <v>42870</v>
      </c>
      <c r="F7554" s="15" t="s">
        <v>125</v>
      </c>
      <c r="G7554" s="15" t="s">
        <v>1646</v>
      </c>
      <c r="H7554" s="15" t="s">
        <v>1647</v>
      </c>
      <c r="I7554" s="15" t="s">
        <v>59</v>
      </c>
      <c r="J7554" s="15" t="s">
        <v>60</v>
      </c>
      <c r="K7554" s="15" t="s">
        <v>31</v>
      </c>
      <c r="L7554" s="15" t="str">
        <f t="array" ref="L7554">_xlfn.XLOOKUP(M7554,reference_province_to_city!$A$2:$A$11,reference_province_to_city!$B$2:$B$11)</f>
        <v>Balikpapan</v>
      </c>
      <c r="M7554" s="15" t="s">
        <v>21</v>
      </c>
      <c r="N7554" s="15">
        <v>76114.0</v>
      </c>
      <c r="O7554" s="15">
        <f t="array" ref="O7554">_xlfn.XLOOKUP(M7554,reference_postal_code!$B$2:$B$11,reference_postal_code!$A$2:$A$11)</f>
        <v>76114</v>
      </c>
      <c r="P7554" s="15" t="s">
        <v>166</v>
      </c>
      <c r="Q7554" s="15" t="s">
        <v>1689</v>
      </c>
      <c r="R7554" s="15" t="s">
        <v>106</v>
      </c>
      <c r="S7554" s="15" t="s">
        <v>107</v>
      </c>
      <c r="T7554" s="15" t="s">
        <v>1690</v>
      </c>
      <c r="U7554" s="28">
        <v>1.349145E7</v>
      </c>
      <c r="V7554" s="15">
        <v>5.0</v>
      </c>
      <c r="W7554" s="31">
        <v>0.3</v>
      </c>
      <c r="X7554" s="28">
        <v>-192735.0</v>
      </c>
    </row>
    <row r="7555" ht="15.75" customHeight="1">
      <c r="A7555" s="15">
        <v>4650.0</v>
      </c>
      <c r="B7555" s="15" t="s">
        <v>9054</v>
      </c>
      <c r="C7555" s="18">
        <v>42869.0</v>
      </c>
      <c r="D7555" s="18">
        <v>42874.0</v>
      </c>
      <c r="E7555" s="18">
        <f t="shared" si="1"/>
        <v>42874</v>
      </c>
      <c r="F7555" s="15" t="s">
        <v>55</v>
      </c>
      <c r="G7555" s="15" t="s">
        <v>1021</v>
      </c>
      <c r="H7555" s="15" t="s">
        <v>1022</v>
      </c>
      <c r="I7555" s="15" t="s">
        <v>128</v>
      </c>
      <c r="J7555" s="15" t="s">
        <v>60</v>
      </c>
      <c r="K7555" s="15" t="s">
        <v>10</v>
      </c>
      <c r="L7555" s="15" t="str">
        <f t="array" ref="L7555">_xlfn.XLOOKUP(M7555,reference_province_to_city!$A$2:$A$11,reference_province_to_city!$B$2:$B$11)</f>
        <v>Jakarta</v>
      </c>
      <c r="M7555" s="15" t="s">
        <v>7</v>
      </c>
      <c r="N7555" s="15">
        <v>10110.0</v>
      </c>
      <c r="O7555" s="15">
        <f t="array" ref="O7555">_xlfn.XLOOKUP(M7555,reference_postal_code!$B$2:$B$11,reference_postal_code!$A$2:$A$11)</f>
        <v>10110</v>
      </c>
      <c r="P7555" s="15" t="s">
        <v>117</v>
      </c>
      <c r="Q7555" s="15" t="s">
        <v>1106</v>
      </c>
      <c r="R7555" s="15" t="s">
        <v>65</v>
      </c>
      <c r="S7555" s="15" t="s">
        <v>226</v>
      </c>
      <c r="T7555" s="15" t="s">
        <v>1107</v>
      </c>
      <c r="U7555" s="28">
        <v>966000.0</v>
      </c>
      <c r="V7555" s="15">
        <v>5.0</v>
      </c>
      <c r="W7555" s="31">
        <v>0.0</v>
      </c>
      <c r="X7555" s="28">
        <v>28980.0</v>
      </c>
    </row>
    <row r="7556" ht="15.75" customHeight="1">
      <c r="A7556" s="15">
        <v>6410.0</v>
      </c>
      <c r="B7556" s="15" t="s">
        <v>9049</v>
      </c>
      <c r="C7556" s="18">
        <v>42869.0</v>
      </c>
      <c r="D7556" s="18">
        <v>42870.0</v>
      </c>
      <c r="E7556" s="18">
        <f t="shared" si="1"/>
        <v>42870</v>
      </c>
      <c r="F7556" s="15" t="s">
        <v>125</v>
      </c>
      <c r="G7556" s="15" t="s">
        <v>1646</v>
      </c>
      <c r="H7556" s="15" t="s">
        <v>1647</v>
      </c>
      <c r="I7556" s="15" t="s">
        <v>59</v>
      </c>
      <c r="J7556" s="15" t="s">
        <v>60</v>
      </c>
      <c r="K7556" s="15" t="s">
        <v>31</v>
      </c>
      <c r="L7556" s="15" t="str">
        <f t="array" ref="L7556">_xlfn.XLOOKUP(M7556,reference_province_to_city!$A$2:$A$11,reference_province_to_city!$B$2:$B$11)</f>
        <v>Balikpapan</v>
      </c>
      <c r="M7556" s="15" t="s">
        <v>21</v>
      </c>
      <c r="N7556" s="15">
        <v>76114.0</v>
      </c>
      <c r="O7556" s="15">
        <f t="array" ref="O7556">_xlfn.XLOOKUP(M7556,reference_postal_code!$B$2:$B$11,reference_postal_code!$A$2:$A$11)</f>
        <v>76114</v>
      </c>
      <c r="P7556" s="15" t="s">
        <v>166</v>
      </c>
      <c r="Q7556" s="15" t="s">
        <v>6505</v>
      </c>
      <c r="R7556" s="15" t="s">
        <v>65</v>
      </c>
      <c r="S7556" s="15" t="s">
        <v>66</v>
      </c>
      <c r="T7556" s="15" t="s">
        <v>6506</v>
      </c>
      <c r="U7556" s="28">
        <v>719280.0</v>
      </c>
      <c r="V7556" s="15">
        <v>3.0</v>
      </c>
      <c r="W7556" s="31">
        <v>0.2</v>
      </c>
      <c r="X7556" s="28">
        <v>242757.0</v>
      </c>
    </row>
    <row r="7557" ht="15.75" customHeight="1">
      <c r="A7557" s="15">
        <v>6463.0</v>
      </c>
      <c r="B7557" s="15" t="s">
        <v>9053</v>
      </c>
      <c r="C7557" s="18">
        <v>42869.0</v>
      </c>
      <c r="D7557" s="18">
        <v>42872.0</v>
      </c>
      <c r="E7557" s="18">
        <f t="shared" si="1"/>
        <v>42872</v>
      </c>
      <c r="F7557" s="15" t="s">
        <v>125</v>
      </c>
      <c r="G7557" s="15" t="s">
        <v>152</v>
      </c>
      <c r="H7557" s="15" t="s">
        <v>153</v>
      </c>
      <c r="I7557" s="15" t="s">
        <v>128</v>
      </c>
      <c r="J7557" s="15" t="s">
        <v>60</v>
      </c>
      <c r="K7557" s="15" t="s">
        <v>14</v>
      </c>
      <c r="L7557" s="15" t="str">
        <f t="array" ref="L7557">_xlfn.XLOOKUP(M7557,reference_province_to_city!$A$2:$A$11,reference_province_to_city!$B$2:$B$11)</f>
        <v>Bandung</v>
      </c>
      <c r="M7557" s="15" t="s">
        <v>12</v>
      </c>
      <c r="N7557" s="15">
        <v>40111.0</v>
      </c>
      <c r="O7557" s="15">
        <f t="array" ref="O7557">_xlfn.XLOOKUP(M7557,reference_postal_code!$B$2:$B$11,reference_postal_code!$A$2:$A$11)</f>
        <v>40111</v>
      </c>
      <c r="P7557" s="15" t="s">
        <v>117</v>
      </c>
      <c r="Q7557" s="15" t="s">
        <v>3480</v>
      </c>
      <c r="R7557" s="15" t="s">
        <v>106</v>
      </c>
      <c r="S7557" s="15" t="s">
        <v>107</v>
      </c>
      <c r="T7557" s="15" t="s">
        <v>3481</v>
      </c>
      <c r="U7557" s="28">
        <v>3929400.0</v>
      </c>
      <c r="V7557" s="15">
        <v>2.0</v>
      </c>
      <c r="W7557" s="31">
        <v>0.0</v>
      </c>
      <c r="X7557" s="28">
        <v>353646.0</v>
      </c>
    </row>
    <row r="7558" ht="15.75" customHeight="1">
      <c r="A7558" s="15">
        <v>6546.0</v>
      </c>
      <c r="B7558" s="15" t="s">
        <v>9051</v>
      </c>
      <c r="C7558" s="18">
        <v>42869.0</v>
      </c>
      <c r="D7558" s="18">
        <v>42873.0</v>
      </c>
      <c r="E7558" s="18">
        <f t="shared" si="1"/>
        <v>42873</v>
      </c>
      <c r="F7558" s="15" t="s">
        <v>55</v>
      </c>
      <c r="G7558" s="15" t="s">
        <v>56</v>
      </c>
      <c r="H7558" s="15" t="s">
        <v>57</v>
      </c>
      <c r="I7558" s="15" t="s">
        <v>59</v>
      </c>
      <c r="J7558" s="15" t="s">
        <v>60</v>
      </c>
      <c r="K7558" s="15" t="s">
        <v>33</v>
      </c>
      <c r="L7558" s="15" t="str">
        <f t="array" ref="L7558">_xlfn.XLOOKUP(M7558,reference_province_to_city!$A$2:$A$11,reference_province_to_city!$B$2:$B$11)</f>
        <v>Makassar</v>
      </c>
      <c r="M7558" s="15" t="s">
        <v>25</v>
      </c>
      <c r="N7558" s="15">
        <v>90111.0</v>
      </c>
      <c r="O7558" s="15">
        <f t="array" ref="O7558">_xlfn.XLOOKUP(M7558,reference_postal_code!$B$2:$B$11,reference_postal_code!$A$2:$A$11)</f>
        <v>90111</v>
      </c>
      <c r="P7558" s="15" t="s">
        <v>63</v>
      </c>
      <c r="Q7558" s="15" t="s">
        <v>7274</v>
      </c>
      <c r="R7558" s="15" t="s">
        <v>65</v>
      </c>
      <c r="S7558" s="15" t="s">
        <v>79</v>
      </c>
      <c r="T7558" s="15" t="s">
        <v>7275</v>
      </c>
      <c r="U7558" s="28">
        <v>75600.0</v>
      </c>
      <c r="V7558" s="15">
        <v>2.0</v>
      </c>
      <c r="W7558" s="31">
        <v>0.2</v>
      </c>
      <c r="X7558" s="28">
        <v>26460.0</v>
      </c>
    </row>
    <row r="7559" ht="15.75" customHeight="1">
      <c r="A7559" s="15">
        <v>6464.0</v>
      </c>
      <c r="B7559" s="15" t="s">
        <v>9053</v>
      </c>
      <c r="C7559" s="18">
        <v>42869.0</v>
      </c>
      <c r="D7559" s="18">
        <v>42872.0</v>
      </c>
      <c r="E7559" s="18">
        <f t="shared" si="1"/>
        <v>42872</v>
      </c>
      <c r="F7559" s="15" t="s">
        <v>125</v>
      </c>
      <c r="G7559" s="15" t="s">
        <v>152</v>
      </c>
      <c r="H7559" s="15" t="s">
        <v>153</v>
      </c>
      <c r="I7559" s="15" t="s">
        <v>128</v>
      </c>
      <c r="J7559" s="15" t="s">
        <v>60</v>
      </c>
      <c r="K7559" s="15" t="s">
        <v>14</v>
      </c>
      <c r="L7559" s="15" t="str">
        <f t="array" ref="L7559">_xlfn.XLOOKUP(M7559,reference_province_to_city!$A$2:$A$11,reference_province_to_city!$B$2:$B$11)</f>
        <v>Bandung</v>
      </c>
      <c r="M7559" s="15" t="s">
        <v>12</v>
      </c>
      <c r="N7559" s="15">
        <v>40111.0</v>
      </c>
      <c r="O7559" s="15">
        <f t="array" ref="O7559">_xlfn.XLOOKUP(M7559,reference_postal_code!$B$2:$B$11,reference_postal_code!$A$2:$A$11)</f>
        <v>40111</v>
      </c>
      <c r="P7559" s="15" t="s">
        <v>117</v>
      </c>
      <c r="Q7559" s="15" t="s">
        <v>816</v>
      </c>
      <c r="R7559" s="15" t="s">
        <v>65</v>
      </c>
      <c r="S7559" s="15" t="s">
        <v>79</v>
      </c>
      <c r="T7559" s="15" t="s">
        <v>817</v>
      </c>
      <c r="U7559" s="28">
        <v>1110000.0</v>
      </c>
      <c r="V7559" s="15">
        <v>5.0</v>
      </c>
      <c r="W7559" s="31">
        <v>0.0</v>
      </c>
      <c r="X7559" s="28">
        <v>555000.0</v>
      </c>
    </row>
    <row r="7560" ht="15.75" customHeight="1">
      <c r="A7560" s="15">
        <v>814.0</v>
      </c>
      <c r="B7560" s="15" t="s">
        <v>9055</v>
      </c>
      <c r="C7560" s="18">
        <v>42869.0</v>
      </c>
      <c r="D7560" s="18">
        <v>42869.0</v>
      </c>
      <c r="E7560" s="18">
        <f t="shared" si="1"/>
        <v>42869</v>
      </c>
      <c r="F7560" s="15" t="s">
        <v>466</v>
      </c>
      <c r="G7560" s="15" t="s">
        <v>1128</v>
      </c>
      <c r="H7560" s="15" t="s">
        <v>1129</v>
      </c>
      <c r="I7560" s="15" t="s">
        <v>59</v>
      </c>
      <c r="J7560" s="15" t="s">
        <v>60</v>
      </c>
      <c r="K7560" s="15" t="s">
        <v>26</v>
      </c>
      <c r="L7560" s="15" t="str">
        <f t="array" ref="L7560">_xlfn.XLOOKUP(M7560,reference_province_to_city!$A$2:$A$11,reference_province_to_city!$B$2:$B$11)</f>
        <v>Denpasar</v>
      </c>
      <c r="M7560" s="15" t="s">
        <v>24</v>
      </c>
      <c r="N7560" s="15">
        <v>80231.0</v>
      </c>
      <c r="O7560" s="15">
        <f t="array" ref="O7560">_xlfn.XLOOKUP(M7560,reference_postal_code!$B$2:$B$11,reference_postal_code!$A$2:$A$11)</f>
        <v>80231</v>
      </c>
      <c r="P7560" s="15" t="s">
        <v>63</v>
      </c>
      <c r="Q7560" s="15" t="s">
        <v>5566</v>
      </c>
      <c r="R7560" s="15" t="s">
        <v>106</v>
      </c>
      <c r="S7560" s="15" t="s">
        <v>139</v>
      </c>
      <c r="T7560" s="15" t="s">
        <v>5567</v>
      </c>
      <c r="U7560" s="28">
        <v>274200.0</v>
      </c>
      <c r="V7560" s="15">
        <v>2.0</v>
      </c>
      <c r="W7560" s="31">
        <v>0.0</v>
      </c>
      <c r="X7560" s="28">
        <v>93228.0</v>
      </c>
    </row>
    <row r="7561" ht="15.75" customHeight="1">
      <c r="A7561" s="15">
        <v>6460.0</v>
      </c>
      <c r="B7561" s="15" t="s">
        <v>9053</v>
      </c>
      <c r="C7561" s="18">
        <v>42869.0</v>
      </c>
      <c r="D7561" s="18">
        <v>42872.0</v>
      </c>
      <c r="E7561" s="18">
        <f t="shared" si="1"/>
        <v>42872</v>
      </c>
      <c r="F7561" s="15" t="s">
        <v>125</v>
      </c>
      <c r="G7561" s="15" t="s">
        <v>152</v>
      </c>
      <c r="H7561" s="15" t="s">
        <v>153</v>
      </c>
      <c r="I7561" s="15" t="s">
        <v>128</v>
      </c>
      <c r="J7561" s="15" t="s">
        <v>60</v>
      </c>
      <c r="K7561" s="15" t="s">
        <v>14</v>
      </c>
      <c r="L7561" s="15" t="str">
        <f t="array" ref="L7561">_xlfn.XLOOKUP(M7561,reference_province_to_city!$A$2:$A$11,reference_province_to_city!$B$2:$B$11)</f>
        <v>Bandung</v>
      </c>
      <c r="M7561" s="15" t="s">
        <v>12</v>
      </c>
      <c r="N7561" s="15">
        <v>40111.0</v>
      </c>
      <c r="O7561" s="15">
        <f t="array" ref="O7561">_xlfn.XLOOKUP(M7561,reference_postal_code!$B$2:$B$11,reference_postal_code!$A$2:$A$11)</f>
        <v>40111</v>
      </c>
      <c r="P7561" s="15" t="s">
        <v>117</v>
      </c>
      <c r="Q7561" s="15" t="s">
        <v>3002</v>
      </c>
      <c r="R7561" s="15" t="s">
        <v>65</v>
      </c>
      <c r="S7561" s="15" t="s">
        <v>93</v>
      </c>
      <c r="T7561" s="15" t="s">
        <v>3003</v>
      </c>
      <c r="U7561" s="28">
        <v>220500.0</v>
      </c>
      <c r="V7561" s="15">
        <v>5.0</v>
      </c>
      <c r="W7561" s="31">
        <v>0.0</v>
      </c>
      <c r="X7561" s="28">
        <v>99225.0</v>
      </c>
    </row>
    <row r="7562" ht="15.75" customHeight="1">
      <c r="A7562" s="15">
        <v>6462.0</v>
      </c>
      <c r="B7562" s="15" t="s">
        <v>9053</v>
      </c>
      <c r="C7562" s="18">
        <v>42869.0</v>
      </c>
      <c r="D7562" s="18">
        <v>42872.0</v>
      </c>
      <c r="E7562" s="18">
        <f t="shared" si="1"/>
        <v>42872</v>
      </c>
      <c r="F7562" s="15" t="s">
        <v>125</v>
      </c>
      <c r="G7562" s="15" t="s">
        <v>152</v>
      </c>
      <c r="H7562" s="15" t="s">
        <v>153</v>
      </c>
      <c r="I7562" s="15" t="s">
        <v>128</v>
      </c>
      <c r="J7562" s="15" t="s">
        <v>60</v>
      </c>
      <c r="K7562" s="15" t="s">
        <v>14</v>
      </c>
      <c r="L7562" s="15" t="str">
        <f t="array" ref="L7562">_xlfn.XLOOKUP(M7562,reference_province_to_city!$A$2:$A$11,reference_province_to_city!$B$2:$B$11)</f>
        <v>Bandung</v>
      </c>
      <c r="M7562" s="15" t="s">
        <v>12</v>
      </c>
      <c r="N7562" s="15">
        <v>40111.0</v>
      </c>
      <c r="O7562" s="15">
        <f t="array" ref="O7562">_xlfn.XLOOKUP(M7562,reference_postal_code!$B$2:$B$11,reference_postal_code!$A$2:$A$11)</f>
        <v>40111</v>
      </c>
      <c r="P7562" s="15" t="s">
        <v>117</v>
      </c>
      <c r="Q7562" s="15" t="s">
        <v>3818</v>
      </c>
      <c r="R7562" s="15" t="s">
        <v>110</v>
      </c>
      <c r="S7562" s="15" t="s">
        <v>149</v>
      </c>
      <c r="T7562" s="15" t="s">
        <v>3819</v>
      </c>
      <c r="U7562" s="28">
        <v>1349550.0</v>
      </c>
      <c r="V7562" s="15">
        <v>3.0</v>
      </c>
      <c r="W7562" s="31">
        <v>0.0</v>
      </c>
      <c r="X7562" s="28">
        <v>283405.0</v>
      </c>
    </row>
    <row r="7563" ht="15.75" customHeight="1">
      <c r="A7563" s="15">
        <v>4161.0</v>
      </c>
      <c r="B7563" s="15" t="s">
        <v>9050</v>
      </c>
      <c r="C7563" s="18">
        <v>42869.0</v>
      </c>
      <c r="D7563" s="18">
        <v>42873.0</v>
      </c>
      <c r="E7563" s="18">
        <f t="shared" si="1"/>
        <v>42873</v>
      </c>
      <c r="F7563" s="15" t="s">
        <v>55</v>
      </c>
      <c r="G7563" s="15" t="s">
        <v>4746</v>
      </c>
      <c r="H7563" s="15" t="s">
        <v>4747</v>
      </c>
      <c r="I7563" s="15" t="s">
        <v>59</v>
      </c>
      <c r="J7563" s="15" t="s">
        <v>60</v>
      </c>
      <c r="K7563" s="15" t="s">
        <v>28</v>
      </c>
      <c r="L7563" s="15" t="str">
        <f t="array" ref="L7563">_xlfn.XLOOKUP(M7563,reference_province_to_city!$A$2:$A$11,reference_province_to_city!$B$2:$B$11)</f>
        <v>Medan</v>
      </c>
      <c r="M7563" s="15" t="s">
        <v>11</v>
      </c>
      <c r="N7563" s="15">
        <v>20111.0</v>
      </c>
      <c r="O7563" s="15">
        <f t="array" ref="O7563">_xlfn.XLOOKUP(M7563,reference_postal_code!$B$2:$B$11,reference_postal_code!$A$2:$A$11)</f>
        <v>20111</v>
      </c>
      <c r="P7563" s="15" t="s">
        <v>77</v>
      </c>
      <c r="Q7563" s="15" t="s">
        <v>4851</v>
      </c>
      <c r="R7563" s="15" t="s">
        <v>110</v>
      </c>
      <c r="S7563" s="15" t="s">
        <v>111</v>
      </c>
      <c r="T7563" s="15" t="s">
        <v>4852</v>
      </c>
      <c r="U7563" s="28">
        <v>8099550.0</v>
      </c>
      <c r="V7563" s="15">
        <v>3.0</v>
      </c>
      <c r="W7563" s="31">
        <v>0.0</v>
      </c>
      <c r="X7563" s="28">
        <v>2024888.0</v>
      </c>
    </row>
    <row r="7564" ht="15.75" customHeight="1">
      <c r="A7564" s="15">
        <v>959.0</v>
      </c>
      <c r="B7564" s="15" t="s">
        <v>9056</v>
      </c>
      <c r="C7564" s="18">
        <v>42870.0</v>
      </c>
      <c r="D7564" s="18">
        <v>42873.0</v>
      </c>
      <c r="E7564" s="18">
        <f t="shared" si="1"/>
        <v>42873</v>
      </c>
      <c r="F7564" s="15" t="s">
        <v>114</v>
      </c>
      <c r="G7564" s="15" t="s">
        <v>3168</v>
      </c>
      <c r="H7564" s="15" t="s">
        <v>3169</v>
      </c>
      <c r="I7564" s="15" t="s">
        <v>59</v>
      </c>
      <c r="J7564" s="15" t="s">
        <v>60</v>
      </c>
      <c r="K7564" s="15" t="s">
        <v>3174</v>
      </c>
      <c r="L7564" s="15" t="str">
        <f t="array" ref="L7564">_xlfn.XLOOKUP(M7564,reference_province_to_city!$A$2:$A$11,reference_province_to_city!$B$2:$B$11)</f>
        <v>Jakarta</v>
      </c>
      <c r="M7564" s="15" t="s">
        <v>7</v>
      </c>
      <c r="O7564" s="15">
        <f t="array" ref="O7564">_xlfn.XLOOKUP(M7564,reference_postal_code!$B$2:$B$11,reference_postal_code!$A$2:$A$11)</f>
        <v>10110</v>
      </c>
      <c r="P7564" s="15" t="s">
        <v>117</v>
      </c>
      <c r="Q7564" s="15" t="s">
        <v>9057</v>
      </c>
      <c r="R7564" s="15" t="s">
        <v>65</v>
      </c>
      <c r="S7564" s="15" t="s">
        <v>66</v>
      </c>
      <c r="T7564" s="15" t="s">
        <v>9058</v>
      </c>
      <c r="U7564" s="28">
        <v>233280.0</v>
      </c>
      <c r="V7564" s="15">
        <v>3.0</v>
      </c>
      <c r="W7564" s="31">
        <v>0.2</v>
      </c>
      <c r="X7564" s="28">
        <v>84564.0</v>
      </c>
    </row>
    <row r="7565" ht="15.75" customHeight="1">
      <c r="A7565" s="15">
        <v>5511.0</v>
      </c>
      <c r="B7565" s="15" t="s">
        <v>9059</v>
      </c>
      <c r="C7565" s="18">
        <v>42870.0</v>
      </c>
      <c r="D7565" s="18">
        <v>42875.0</v>
      </c>
      <c r="E7565" s="18">
        <f t="shared" si="1"/>
        <v>42875</v>
      </c>
      <c r="F7565" s="15" t="s">
        <v>55</v>
      </c>
      <c r="G7565" s="15" t="s">
        <v>3470</v>
      </c>
      <c r="H7565" s="15" t="s">
        <v>3471</v>
      </c>
      <c r="I7565" s="15" t="s">
        <v>59</v>
      </c>
      <c r="J7565" s="15" t="s">
        <v>60</v>
      </c>
      <c r="K7565" s="15" t="s">
        <v>26</v>
      </c>
      <c r="L7565" s="15" t="str">
        <f t="array" ref="L7565">_xlfn.XLOOKUP(M7565,reference_province_to_city!$A$2:$A$11,reference_province_to_city!$B$2:$B$11)</f>
        <v>Denpasar</v>
      </c>
      <c r="M7565" s="15" t="s">
        <v>24</v>
      </c>
      <c r="N7565" s="15">
        <v>80231.0</v>
      </c>
      <c r="O7565" s="15">
        <f t="array" ref="O7565">_xlfn.XLOOKUP(M7565,reference_postal_code!$B$2:$B$11,reference_postal_code!$A$2:$A$11)</f>
        <v>80231</v>
      </c>
      <c r="P7565" s="15" t="s">
        <v>63</v>
      </c>
      <c r="Q7565" s="15" t="s">
        <v>3215</v>
      </c>
      <c r="R7565" s="15" t="s">
        <v>110</v>
      </c>
      <c r="S7565" s="15" t="s">
        <v>111</v>
      </c>
      <c r="T7565" s="15" t="s">
        <v>3216</v>
      </c>
      <c r="U7565" s="28">
        <v>166800.0</v>
      </c>
      <c r="V7565" s="15">
        <v>2.0</v>
      </c>
      <c r="W7565" s="31">
        <v>0.2</v>
      </c>
      <c r="X7565" s="28">
        <v>52125.0</v>
      </c>
    </row>
    <row r="7566" ht="15.75" customHeight="1">
      <c r="A7566" s="15">
        <v>2634.0</v>
      </c>
      <c r="B7566" s="15" t="s">
        <v>9060</v>
      </c>
      <c r="C7566" s="18">
        <v>42870.0</v>
      </c>
      <c r="D7566" s="18">
        <v>42875.0</v>
      </c>
      <c r="E7566" s="18">
        <f t="shared" si="1"/>
        <v>42875</v>
      </c>
      <c r="F7566" s="15" t="s">
        <v>55</v>
      </c>
      <c r="G7566" s="15" t="s">
        <v>671</v>
      </c>
      <c r="H7566" s="15" t="s">
        <v>672</v>
      </c>
      <c r="I7566" s="15" t="s">
        <v>59</v>
      </c>
      <c r="J7566" s="15" t="s">
        <v>60</v>
      </c>
      <c r="K7566" s="15" t="s">
        <v>29</v>
      </c>
      <c r="L7566" s="15" t="str">
        <f t="array" ref="L7566">_xlfn.XLOOKUP(M7566,reference_province_to_city!$A$2:$A$11,reference_province_to_city!$B$2:$B$11)</f>
        <v>Palembang</v>
      </c>
      <c r="M7566" s="15" t="s">
        <v>13</v>
      </c>
      <c r="N7566" s="15">
        <v>30111.0</v>
      </c>
      <c r="O7566" s="15">
        <f t="array" ref="O7566">_xlfn.XLOOKUP(M7566,reference_postal_code!$B$2:$B$11,reference_postal_code!$A$2:$A$11)</f>
        <v>30111</v>
      </c>
      <c r="P7566" s="15" t="s">
        <v>77</v>
      </c>
      <c r="Q7566" s="15" t="s">
        <v>2974</v>
      </c>
      <c r="R7566" s="15" t="s">
        <v>106</v>
      </c>
      <c r="S7566" s="15" t="s">
        <v>107</v>
      </c>
      <c r="T7566" s="15" t="s">
        <v>2975</v>
      </c>
      <c r="U7566" s="28">
        <v>3314400.0</v>
      </c>
      <c r="V7566" s="15">
        <v>1.0</v>
      </c>
      <c r="W7566" s="31">
        <v>0.2</v>
      </c>
      <c r="X7566" s="28">
        <v>372870.0</v>
      </c>
    </row>
    <row r="7567" ht="15.75" customHeight="1">
      <c r="A7567" s="15">
        <v>958.0</v>
      </c>
      <c r="B7567" s="15" t="s">
        <v>9056</v>
      </c>
      <c r="C7567" s="18">
        <v>42870.0</v>
      </c>
      <c r="D7567" s="18">
        <v>42873.0</v>
      </c>
      <c r="E7567" s="18">
        <f t="shared" si="1"/>
        <v>42873</v>
      </c>
      <c r="F7567" s="15" t="s">
        <v>114</v>
      </c>
      <c r="G7567" s="15" t="s">
        <v>3168</v>
      </c>
      <c r="H7567" s="15" t="s">
        <v>3169</v>
      </c>
      <c r="I7567" s="15" t="s">
        <v>59</v>
      </c>
      <c r="J7567" s="15" t="s">
        <v>60</v>
      </c>
      <c r="K7567" s="15" t="s">
        <v>10</v>
      </c>
      <c r="L7567" s="15" t="str">
        <f t="array" ref="L7567">_xlfn.XLOOKUP(M7567,reference_province_to_city!$A$2:$A$11,reference_province_to_city!$B$2:$B$11)</f>
        <v>Jakarta</v>
      </c>
      <c r="M7567" s="15" t="s">
        <v>7</v>
      </c>
      <c r="N7567" s="15">
        <v>10110.0</v>
      </c>
      <c r="O7567" s="15">
        <f t="array" ref="O7567">_xlfn.XLOOKUP(M7567,reference_postal_code!$B$2:$B$11,reference_postal_code!$A$2:$A$11)</f>
        <v>10110</v>
      </c>
      <c r="P7567" s="15" t="s">
        <v>117</v>
      </c>
      <c r="Q7567" s="15" t="s">
        <v>7085</v>
      </c>
      <c r="R7567" s="15" t="s">
        <v>65</v>
      </c>
      <c r="S7567" s="15" t="s">
        <v>83</v>
      </c>
      <c r="T7567" s="15" t="s">
        <v>7086</v>
      </c>
      <c r="U7567" s="28">
        <v>71280.0</v>
      </c>
      <c r="V7567" s="15">
        <v>2.0</v>
      </c>
      <c r="W7567" s="31">
        <v>0.7</v>
      </c>
      <c r="X7567" s="28">
        <v>-47520.0</v>
      </c>
    </row>
    <row r="7568" ht="15.75" customHeight="1">
      <c r="A7568" s="15">
        <v>957.0</v>
      </c>
      <c r="B7568" s="15" t="s">
        <v>9056</v>
      </c>
      <c r="C7568" s="18">
        <v>42870.0</v>
      </c>
      <c r="D7568" s="18">
        <v>42873.0</v>
      </c>
      <c r="E7568" s="18">
        <f t="shared" si="1"/>
        <v>42873</v>
      </c>
      <c r="F7568" s="15" t="s">
        <v>114</v>
      </c>
      <c r="G7568" s="15" t="s">
        <v>3168</v>
      </c>
      <c r="H7568" s="15" t="s">
        <v>3169</v>
      </c>
      <c r="I7568" s="15" t="s">
        <v>59</v>
      </c>
      <c r="J7568" s="15" t="s">
        <v>60</v>
      </c>
      <c r="K7568" s="15" t="s">
        <v>10</v>
      </c>
      <c r="L7568" s="15" t="str">
        <f t="array" ref="L7568">_xlfn.XLOOKUP(M7568,reference_province_to_city!$A$2:$A$11,reference_province_to_city!$B$2:$B$11)</f>
        <v>Jakarta</v>
      </c>
      <c r="M7568" s="15" t="s">
        <v>7</v>
      </c>
      <c r="N7568" s="15">
        <v>10110.0</v>
      </c>
      <c r="O7568" s="15">
        <f t="array" ref="O7568">_xlfn.XLOOKUP(M7568,reference_postal_code!$B$2:$B$11,reference_postal_code!$A$2:$A$11)</f>
        <v>10110</v>
      </c>
      <c r="P7568" s="15" t="s">
        <v>117</v>
      </c>
      <c r="Q7568" s="15" t="s">
        <v>2135</v>
      </c>
      <c r="R7568" s="15" t="s">
        <v>110</v>
      </c>
      <c r="S7568" s="15" t="s">
        <v>111</v>
      </c>
      <c r="T7568" s="15" t="s">
        <v>2136</v>
      </c>
      <c r="U7568" s="28">
        <v>443880.0</v>
      </c>
      <c r="V7568" s="15">
        <v>1.0</v>
      </c>
      <c r="W7568" s="31">
        <v>0.2</v>
      </c>
      <c r="X7568" s="28">
        <v>38840.0</v>
      </c>
    </row>
    <row r="7569" ht="15.75" customHeight="1">
      <c r="A7569" s="15">
        <v>2633.0</v>
      </c>
      <c r="B7569" s="15" t="s">
        <v>9060</v>
      </c>
      <c r="C7569" s="18">
        <v>42870.0</v>
      </c>
      <c r="D7569" s="18">
        <v>42875.0</v>
      </c>
      <c r="E7569" s="18">
        <f t="shared" si="1"/>
        <v>42875</v>
      </c>
      <c r="F7569" s="15" t="s">
        <v>55</v>
      </c>
      <c r="G7569" s="15" t="s">
        <v>671</v>
      </c>
      <c r="H7569" s="15" t="s">
        <v>672</v>
      </c>
      <c r="I7569" s="15" t="s">
        <v>59</v>
      </c>
      <c r="J7569" s="15" t="s">
        <v>60</v>
      </c>
      <c r="K7569" s="15" t="s">
        <v>29</v>
      </c>
      <c r="L7569" s="15" t="str">
        <f t="array" ref="L7569">_xlfn.XLOOKUP(M7569,reference_province_to_city!$A$2:$A$11,reference_province_to_city!$B$2:$B$11)</f>
        <v>Palembang</v>
      </c>
      <c r="M7569" s="15" t="s">
        <v>13</v>
      </c>
      <c r="N7569" s="15">
        <v>30111.0</v>
      </c>
      <c r="O7569" s="15">
        <f t="array" ref="O7569">_xlfn.XLOOKUP(M7569,reference_postal_code!$B$2:$B$11,reference_postal_code!$A$2:$A$11)</f>
        <v>30111</v>
      </c>
      <c r="P7569" s="15" t="s">
        <v>77</v>
      </c>
      <c r="Q7569" s="15" t="s">
        <v>4020</v>
      </c>
      <c r="R7569" s="15" t="s">
        <v>106</v>
      </c>
      <c r="S7569" s="15" t="s">
        <v>107</v>
      </c>
      <c r="T7569" s="15" t="s">
        <v>4021</v>
      </c>
      <c r="U7569" s="28">
        <v>639360.0</v>
      </c>
      <c r="V7569" s="15">
        <v>2.0</v>
      </c>
      <c r="W7569" s="31">
        <v>0.2</v>
      </c>
      <c r="X7569" s="28">
        <v>63936.0</v>
      </c>
    </row>
    <row r="7570" ht="15.75" customHeight="1">
      <c r="A7570" s="15">
        <v>2632.0</v>
      </c>
      <c r="B7570" s="15" t="s">
        <v>9060</v>
      </c>
      <c r="C7570" s="18">
        <v>42870.0</v>
      </c>
      <c r="D7570" s="18">
        <v>42875.0</v>
      </c>
      <c r="E7570" s="18">
        <f t="shared" si="1"/>
        <v>42875</v>
      </c>
      <c r="F7570" s="15" t="s">
        <v>55</v>
      </c>
      <c r="G7570" s="15" t="s">
        <v>671</v>
      </c>
      <c r="H7570" s="15" t="s">
        <v>672</v>
      </c>
      <c r="I7570" s="15" t="s">
        <v>59</v>
      </c>
      <c r="J7570" s="15" t="s">
        <v>60</v>
      </c>
      <c r="K7570" s="15" t="s">
        <v>29</v>
      </c>
      <c r="L7570" s="15" t="str">
        <f t="array" ref="L7570">_xlfn.XLOOKUP(M7570,reference_province_to_city!$A$2:$A$11,reference_province_to_city!$B$2:$B$11)</f>
        <v>Palembang</v>
      </c>
      <c r="M7570" s="15" t="s">
        <v>13</v>
      </c>
      <c r="N7570" s="15">
        <v>30111.0</v>
      </c>
      <c r="O7570" s="15">
        <f t="array" ref="O7570">_xlfn.XLOOKUP(M7570,reference_postal_code!$B$2:$B$11,reference_postal_code!$A$2:$A$11)</f>
        <v>30111</v>
      </c>
      <c r="P7570" s="15" t="s">
        <v>77</v>
      </c>
      <c r="Q7570" s="15" t="s">
        <v>1600</v>
      </c>
      <c r="R7570" s="15" t="s">
        <v>106</v>
      </c>
      <c r="S7570" s="15" t="s">
        <v>139</v>
      </c>
      <c r="T7570" s="15" t="s">
        <v>1601</v>
      </c>
      <c r="U7570" s="28">
        <v>599400.0</v>
      </c>
      <c r="V7570" s="15">
        <v>2.0</v>
      </c>
      <c r="W7570" s="31">
        <v>0.0</v>
      </c>
      <c r="X7570" s="28">
        <v>257742.0</v>
      </c>
    </row>
    <row r="7571" ht="15.75" customHeight="1">
      <c r="A7571" s="15">
        <v>5510.0</v>
      </c>
      <c r="B7571" s="15" t="s">
        <v>9059</v>
      </c>
      <c r="C7571" s="18">
        <v>42870.0</v>
      </c>
      <c r="D7571" s="18">
        <v>42875.0</v>
      </c>
      <c r="E7571" s="18">
        <f t="shared" si="1"/>
        <v>42875</v>
      </c>
      <c r="F7571" s="15" t="s">
        <v>55</v>
      </c>
      <c r="G7571" s="15" t="s">
        <v>3470</v>
      </c>
      <c r="H7571" s="15" t="s">
        <v>3471</v>
      </c>
      <c r="I7571" s="15" t="s">
        <v>59</v>
      </c>
      <c r="J7571" s="15" t="s">
        <v>60</v>
      </c>
      <c r="K7571" s="15" t="s">
        <v>26</v>
      </c>
      <c r="L7571" s="15" t="str">
        <f t="array" ref="L7571">_xlfn.XLOOKUP(M7571,reference_province_to_city!$A$2:$A$11,reference_province_to_city!$B$2:$B$11)</f>
        <v>Denpasar</v>
      </c>
      <c r="M7571" s="15" t="s">
        <v>24</v>
      </c>
      <c r="O7571" s="15">
        <f t="array" ref="O7571">_xlfn.XLOOKUP(M7571,reference_postal_code!$B$2:$B$11,reference_postal_code!$A$2:$A$11)</f>
        <v>80231</v>
      </c>
      <c r="P7571" s="15" t="s">
        <v>63</v>
      </c>
      <c r="Q7571" s="15" t="s">
        <v>5075</v>
      </c>
      <c r="R7571" s="15" t="s">
        <v>65</v>
      </c>
      <c r="S7571" s="15" t="s">
        <v>66</v>
      </c>
      <c r="T7571" s="15" t="s">
        <v>5076</v>
      </c>
      <c r="U7571" s="28">
        <v>850560.0</v>
      </c>
      <c r="V7571" s="15">
        <v>2.0</v>
      </c>
      <c r="W7571" s="31">
        <v>0.2</v>
      </c>
      <c r="X7571" s="28">
        <v>287064.0</v>
      </c>
    </row>
    <row r="7572" ht="15.75" customHeight="1">
      <c r="A7572" s="15">
        <v>4093.0</v>
      </c>
      <c r="B7572" s="15" t="s">
        <v>9061</v>
      </c>
      <c r="C7572" s="18">
        <v>42871.0</v>
      </c>
      <c r="D7572" s="18">
        <v>42873.0</v>
      </c>
      <c r="E7572" s="18">
        <f t="shared" si="1"/>
        <v>42873</v>
      </c>
      <c r="F7572" s="15" t="s">
        <v>125</v>
      </c>
      <c r="G7572" s="15" t="s">
        <v>4085</v>
      </c>
      <c r="H7572" s="15" t="s">
        <v>4086</v>
      </c>
      <c r="I7572" s="15" t="s">
        <v>59</v>
      </c>
      <c r="J7572" s="15" t="s">
        <v>60</v>
      </c>
      <c r="K7572" s="15" t="s">
        <v>22</v>
      </c>
      <c r="L7572" s="15" t="str">
        <f t="array" ref="L7572">_xlfn.XLOOKUP(M7572,reference_province_to_city!$A$2:$A$11,reference_province_to_city!$B$2:$B$11)</f>
        <v>Surabaya</v>
      </c>
      <c r="M7572" s="15" t="s">
        <v>20</v>
      </c>
      <c r="N7572" s="15">
        <v>60231.0</v>
      </c>
      <c r="O7572" s="15">
        <f t="array" ref="O7572">_xlfn.XLOOKUP(M7572,reference_postal_code!$B$2:$B$11,reference_postal_code!$A$2:$A$11)</f>
        <v>60231</v>
      </c>
      <c r="P7572" s="15" t="s">
        <v>166</v>
      </c>
      <c r="Q7572" s="15" t="s">
        <v>1274</v>
      </c>
      <c r="R7572" s="15" t="s">
        <v>65</v>
      </c>
      <c r="S7572" s="15" t="s">
        <v>87</v>
      </c>
      <c r="T7572" s="15" t="s">
        <v>1275</v>
      </c>
      <c r="U7572" s="28">
        <v>3315360.0</v>
      </c>
      <c r="V7572" s="15">
        <v>2.0</v>
      </c>
      <c r="W7572" s="31">
        <v>0.2</v>
      </c>
      <c r="X7572" s="28">
        <v>-828840.0</v>
      </c>
    </row>
    <row r="7573" ht="15.75" customHeight="1">
      <c r="A7573" s="15">
        <v>4425.0</v>
      </c>
      <c r="B7573" s="15" t="s">
        <v>9062</v>
      </c>
      <c r="C7573" s="18">
        <v>42873.0</v>
      </c>
      <c r="D7573" s="18">
        <v>42874.0</v>
      </c>
      <c r="E7573" s="18">
        <f t="shared" si="1"/>
        <v>42874</v>
      </c>
      <c r="F7573" s="15" t="s">
        <v>125</v>
      </c>
      <c r="G7573" s="15" t="s">
        <v>6897</v>
      </c>
      <c r="H7573" s="15" t="s">
        <v>6898</v>
      </c>
      <c r="I7573" s="15" t="s">
        <v>128</v>
      </c>
      <c r="J7573" s="15" t="s">
        <v>60</v>
      </c>
      <c r="K7573" s="15" t="s">
        <v>22</v>
      </c>
      <c r="L7573" s="15" t="str">
        <f t="array" ref="L7573">_xlfn.XLOOKUP(M7573,reference_province_to_city!$A$2:$A$11,reference_province_to_city!$B$2:$B$11)</f>
        <v>Surabaya</v>
      </c>
      <c r="M7573" s="15" t="s">
        <v>20</v>
      </c>
      <c r="O7573" s="15">
        <f t="array" ref="O7573">_xlfn.XLOOKUP(M7573,reference_postal_code!$B$2:$B$11,reference_postal_code!$A$2:$A$11)</f>
        <v>60231</v>
      </c>
      <c r="P7573" s="15" t="s">
        <v>166</v>
      </c>
      <c r="Q7573" s="15" t="s">
        <v>3215</v>
      </c>
      <c r="R7573" s="15" t="s">
        <v>110</v>
      </c>
      <c r="S7573" s="15" t="s">
        <v>111</v>
      </c>
      <c r="T7573" s="15" t="s">
        <v>3216</v>
      </c>
      <c r="U7573" s="28">
        <v>521250.0</v>
      </c>
      <c r="V7573" s="15">
        <v>5.0</v>
      </c>
      <c r="W7573" s="31">
        <v>0.0</v>
      </c>
      <c r="X7573" s="28">
        <v>234562.0</v>
      </c>
    </row>
    <row r="7574" ht="15.75" customHeight="1">
      <c r="A7574" s="15">
        <v>4188.0</v>
      </c>
      <c r="B7574" s="15" t="s">
        <v>9063</v>
      </c>
      <c r="C7574" s="18">
        <v>42873.0</v>
      </c>
      <c r="D7574" s="18">
        <v>42878.0</v>
      </c>
      <c r="E7574" s="18">
        <f t="shared" si="1"/>
        <v>42878</v>
      </c>
      <c r="F7574" s="15" t="s">
        <v>55</v>
      </c>
      <c r="G7574" s="15" t="s">
        <v>934</v>
      </c>
      <c r="H7574" s="15" t="s">
        <v>935</v>
      </c>
      <c r="I7574" s="15" t="s">
        <v>128</v>
      </c>
      <c r="J7574" s="15" t="s">
        <v>60</v>
      </c>
      <c r="K7574" s="15" t="s">
        <v>26</v>
      </c>
      <c r="L7574" s="15" t="str">
        <f t="array" ref="L7574">_xlfn.XLOOKUP(M7574,reference_province_to_city!$A$2:$A$11,reference_province_to_city!$B$2:$B$11)</f>
        <v>Denpasar</v>
      </c>
      <c r="M7574" s="15" t="s">
        <v>24</v>
      </c>
      <c r="N7574" s="15">
        <v>80231.0</v>
      </c>
      <c r="O7574" s="15">
        <f t="array" ref="O7574">_xlfn.XLOOKUP(M7574,reference_postal_code!$B$2:$B$11,reference_postal_code!$A$2:$A$11)</f>
        <v>80231</v>
      </c>
      <c r="P7574" s="15" t="s">
        <v>63</v>
      </c>
      <c r="Q7574" s="15" t="s">
        <v>3736</v>
      </c>
      <c r="R7574" s="15" t="s">
        <v>65</v>
      </c>
      <c r="S7574" s="15" t="s">
        <v>83</v>
      </c>
      <c r="T7574" s="15" t="s">
        <v>3737</v>
      </c>
      <c r="U7574" s="28">
        <v>29940.0</v>
      </c>
      <c r="V7574" s="15">
        <v>1.0</v>
      </c>
      <c r="W7574" s="31">
        <v>0.8</v>
      </c>
      <c r="X7574" s="28">
        <v>-49401.0</v>
      </c>
    </row>
    <row r="7575" ht="15.75" customHeight="1">
      <c r="A7575" s="15">
        <v>2844.0</v>
      </c>
      <c r="B7575" s="15" t="s">
        <v>9064</v>
      </c>
      <c r="C7575" s="18">
        <v>42873.0</v>
      </c>
      <c r="D7575" s="18">
        <v>42877.0</v>
      </c>
      <c r="E7575" s="18">
        <f t="shared" si="1"/>
        <v>42877</v>
      </c>
      <c r="F7575" s="15" t="s">
        <v>55</v>
      </c>
      <c r="G7575" s="15" t="s">
        <v>1879</v>
      </c>
      <c r="H7575" s="15" t="s">
        <v>1880</v>
      </c>
      <c r="I7575" s="15" t="s">
        <v>59</v>
      </c>
      <c r="J7575" s="15" t="s">
        <v>60</v>
      </c>
      <c r="K7575" s="15" t="s">
        <v>28</v>
      </c>
      <c r="L7575" s="15" t="str">
        <f t="array" ref="L7575">_xlfn.XLOOKUP(M7575,reference_province_to_city!$A$2:$A$11,reference_province_to_city!$B$2:$B$11)</f>
        <v>Medan</v>
      </c>
      <c r="M7575" s="15" t="s">
        <v>11</v>
      </c>
      <c r="N7575" s="15">
        <v>20111.0</v>
      </c>
      <c r="O7575" s="15">
        <f t="array" ref="O7575">_xlfn.XLOOKUP(M7575,reference_postal_code!$B$2:$B$11,reference_postal_code!$A$2:$A$11)</f>
        <v>20111</v>
      </c>
      <c r="P7575" s="15" t="s">
        <v>77</v>
      </c>
      <c r="Q7575" s="15" t="s">
        <v>4981</v>
      </c>
      <c r="R7575" s="15" t="s">
        <v>110</v>
      </c>
      <c r="S7575" s="15" t="s">
        <v>149</v>
      </c>
      <c r="T7575" s="15" t="s">
        <v>4982</v>
      </c>
      <c r="U7575" s="28">
        <v>540720.0</v>
      </c>
      <c r="V7575" s="15">
        <v>3.0</v>
      </c>
      <c r="W7575" s="31">
        <v>0.2</v>
      </c>
      <c r="X7575" s="28">
        <v>-13518.0</v>
      </c>
    </row>
    <row r="7576" ht="15.75" customHeight="1">
      <c r="A7576" s="15">
        <v>5224.0</v>
      </c>
      <c r="B7576" s="15" t="s">
        <v>9065</v>
      </c>
      <c r="C7576" s="18">
        <v>42873.0</v>
      </c>
      <c r="D7576" s="18">
        <v>42877.0</v>
      </c>
      <c r="E7576" s="18">
        <f t="shared" si="1"/>
        <v>42877</v>
      </c>
      <c r="F7576" s="15" t="s">
        <v>114</v>
      </c>
      <c r="G7576" s="15" t="s">
        <v>2813</v>
      </c>
      <c r="H7576" s="15" t="s">
        <v>2814</v>
      </c>
      <c r="I7576" s="15" t="s">
        <v>76</v>
      </c>
      <c r="J7576" s="15" t="s">
        <v>60</v>
      </c>
      <c r="K7576" s="15" t="s">
        <v>983</v>
      </c>
      <c r="L7576" s="15" t="str">
        <f t="array" ref="L7576">_xlfn.XLOOKUP(M7576,reference_province_to_city!$A$2:$A$11,reference_province_to_city!$B$2:$B$11)</f>
        <v>Surabaya</v>
      </c>
      <c r="M7576" s="15" t="s">
        <v>20</v>
      </c>
      <c r="O7576" s="15">
        <f t="array" ref="O7576">_xlfn.XLOOKUP(M7576,reference_postal_code!$B$2:$B$11,reference_postal_code!$A$2:$A$11)</f>
        <v>60231</v>
      </c>
      <c r="P7576" s="15" t="s">
        <v>166</v>
      </c>
      <c r="Q7576" s="15" t="s">
        <v>3921</v>
      </c>
      <c r="R7576" s="15" t="s">
        <v>65</v>
      </c>
      <c r="S7576" s="15" t="s">
        <v>83</v>
      </c>
      <c r="T7576" s="15" t="s">
        <v>3922</v>
      </c>
      <c r="U7576" s="28">
        <v>647850.0</v>
      </c>
      <c r="V7576" s="15">
        <v>7.0</v>
      </c>
      <c r="W7576" s="31">
        <v>0.0</v>
      </c>
      <c r="X7576" s="28">
        <v>310968.0</v>
      </c>
    </row>
    <row r="7577" ht="15.75" customHeight="1">
      <c r="A7577" s="15">
        <v>5222.0</v>
      </c>
      <c r="B7577" s="15" t="s">
        <v>9065</v>
      </c>
      <c r="C7577" s="18">
        <v>42873.0</v>
      </c>
      <c r="D7577" s="18">
        <v>42877.0</v>
      </c>
      <c r="E7577" s="18">
        <f t="shared" si="1"/>
        <v>42877</v>
      </c>
      <c r="F7577" s="15" t="s">
        <v>114</v>
      </c>
      <c r="G7577" s="15" t="s">
        <v>2813</v>
      </c>
      <c r="H7577" s="15" t="s">
        <v>2814</v>
      </c>
      <c r="I7577" s="15" t="s">
        <v>76</v>
      </c>
      <c r="J7577" s="15" t="s">
        <v>60</v>
      </c>
      <c r="K7577" s="15" t="s">
        <v>22</v>
      </c>
      <c r="L7577" s="15" t="str">
        <f t="array" ref="L7577">_xlfn.XLOOKUP(M7577,reference_province_to_city!$A$2:$A$11,reference_province_to_city!$B$2:$B$11)</f>
        <v>Surabaya</v>
      </c>
      <c r="M7577" s="15" t="s">
        <v>20</v>
      </c>
      <c r="O7577" s="15">
        <f t="array" ref="O7577">_xlfn.XLOOKUP(M7577,reference_postal_code!$B$2:$B$11,reference_postal_code!$A$2:$A$11)</f>
        <v>60231</v>
      </c>
      <c r="P7577" s="15" t="s">
        <v>166</v>
      </c>
      <c r="Q7577" s="15" t="s">
        <v>7590</v>
      </c>
      <c r="R7577" s="15" t="s">
        <v>65</v>
      </c>
      <c r="S7577" s="15" t="s">
        <v>222</v>
      </c>
      <c r="T7577" s="15" t="s">
        <v>7591</v>
      </c>
      <c r="U7577" s="28">
        <v>1.06029E7</v>
      </c>
      <c r="V7577" s="15">
        <v>7.0</v>
      </c>
      <c r="W7577" s="31">
        <v>0.0</v>
      </c>
      <c r="X7577" s="28">
        <v>2968812.0</v>
      </c>
    </row>
    <row r="7578" ht="15.75" customHeight="1">
      <c r="A7578" s="15">
        <v>4423.0</v>
      </c>
      <c r="B7578" s="15" t="s">
        <v>9062</v>
      </c>
      <c r="C7578" s="18">
        <v>42873.0</v>
      </c>
      <c r="D7578" s="18">
        <v>42874.0</v>
      </c>
      <c r="E7578" s="18">
        <f t="shared" si="1"/>
        <v>42874</v>
      </c>
      <c r="F7578" s="15" t="s">
        <v>125</v>
      </c>
      <c r="G7578" s="15" t="s">
        <v>6897</v>
      </c>
      <c r="H7578" s="15" t="s">
        <v>6898</v>
      </c>
      <c r="I7578" s="15" t="s">
        <v>128</v>
      </c>
      <c r="J7578" s="15" t="s">
        <v>60</v>
      </c>
      <c r="K7578" s="15" t="s">
        <v>983</v>
      </c>
      <c r="L7578" s="15" t="str">
        <f t="array" ref="L7578">_xlfn.XLOOKUP(M7578,reference_province_to_city!$A$2:$A$11,reference_province_to_city!$B$2:$B$11)</f>
        <v>Surabaya</v>
      </c>
      <c r="M7578" s="15" t="s">
        <v>20</v>
      </c>
      <c r="N7578" s="15">
        <v>60231.0</v>
      </c>
      <c r="O7578" s="15">
        <f t="array" ref="O7578">_xlfn.XLOOKUP(M7578,reference_postal_code!$B$2:$B$11,reference_postal_code!$A$2:$A$11)</f>
        <v>60231</v>
      </c>
      <c r="P7578" s="15" t="s">
        <v>166</v>
      </c>
      <c r="Q7578" s="15" t="s">
        <v>3343</v>
      </c>
      <c r="R7578" s="15" t="s">
        <v>65</v>
      </c>
      <c r="S7578" s="15" t="s">
        <v>222</v>
      </c>
      <c r="T7578" s="15" t="s">
        <v>3344</v>
      </c>
      <c r="U7578" s="28">
        <v>258600.0</v>
      </c>
      <c r="V7578" s="15">
        <v>2.0</v>
      </c>
      <c r="W7578" s="31">
        <v>0.0</v>
      </c>
      <c r="X7578" s="28">
        <v>67236.0</v>
      </c>
    </row>
    <row r="7579" ht="15.75" customHeight="1">
      <c r="A7579" s="15">
        <v>3941.0</v>
      </c>
      <c r="B7579" s="15" t="s">
        <v>9066</v>
      </c>
      <c r="C7579" s="18">
        <v>42873.0</v>
      </c>
      <c r="D7579" s="18">
        <v>42878.0</v>
      </c>
      <c r="E7579" s="18">
        <f t="shared" si="1"/>
        <v>42878</v>
      </c>
      <c r="F7579" s="15" t="s">
        <v>55</v>
      </c>
      <c r="G7579" s="15" t="s">
        <v>232</v>
      </c>
      <c r="H7579" s="15" t="s">
        <v>233</v>
      </c>
      <c r="I7579" s="15" t="s">
        <v>59</v>
      </c>
      <c r="J7579" s="15" t="s">
        <v>60</v>
      </c>
      <c r="K7579" s="15" t="s">
        <v>31</v>
      </c>
      <c r="L7579" s="15" t="str">
        <f t="array" ref="L7579">_xlfn.XLOOKUP(M7579,reference_province_to_city!$A$2:$A$11,reference_province_to_city!$B$2:$B$11)</f>
        <v>Balikpapan</v>
      </c>
      <c r="M7579" s="15" t="s">
        <v>21</v>
      </c>
      <c r="N7579" s="15">
        <v>76114.0</v>
      </c>
      <c r="O7579" s="15">
        <f t="array" ref="O7579">_xlfn.XLOOKUP(M7579,reference_postal_code!$B$2:$B$11,reference_postal_code!$A$2:$A$11)</f>
        <v>76114</v>
      </c>
      <c r="P7579" s="15" t="s">
        <v>166</v>
      </c>
      <c r="Q7579" s="15" t="s">
        <v>2833</v>
      </c>
      <c r="R7579" s="15" t="s">
        <v>106</v>
      </c>
      <c r="S7579" s="15" t="s">
        <v>139</v>
      </c>
      <c r="T7579" s="15" t="s">
        <v>2834</v>
      </c>
      <c r="U7579" s="28">
        <v>218400.0</v>
      </c>
      <c r="V7579" s="15">
        <v>2.0</v>
      </c>
      <c r="W7579" s="31">
        <v>0.0</v>
      </c>
      <c r="X7579" s="28">
        <v>93912.0</v>
      </c>
    </row>
    <row r="7580" ht="15.75" customHeight="1">
      <c r="A7580" s="15">
        <v>3942.0</v>
      </c>
      <c r="B7580" s="15" t="s">
        <v>9066</v>
      </c>
      <c r="C7580" s="18">
        <v>42873.0</v>
      </c>
      <c r="D7580" s="18">
        <v>42878.0</v>
      </c>
      <c r="E7580" s="18">
        <f t="shared" si="1"/>
        <v>42878</v>
      </c>
      <c r="F7580" s="15" t="s">
        <v>55</v>
      </c>
      <c r="G7580" s="15" t="s">
        <v>232</v>
      </c>
      <c r="H7580" s="15" t="s">
        <v>233</v>
      </c>
      <c r="I7580" s="15" t="s">
        <v>59</v>
      </c>
      <c r="J7580" s="15" t="s">
        <v>60</v>
      </c>
      <c r="K7580" s="15" t="s">
        <v>31</v>
      </c>
      <c r="L7580" s="15" t="str">
        <f t="array" ref="L7580">_xlfn.XLOOKUP(M7580,reference_province_to_city!$A$2:$A$11,reference_province_to_city!$B$2:$B$11)</f>
        <v>Balikpapan</v>
      </c>
      <c r="M7580" s="15" t="s">
        <v>21</v>
      </c>
      <c r="N7580" s="15">
        <v>76114.0</v>
      </c>
      <c r="O7580" s="15">
        <f t="array" ref="O7580">_xlfn.XLOOKUP(M7580,reference_postal_code!$B$2:$B$11,reference_postal_code!$A$2:$A$11)</f>
        <v>76114</v>
      </c>
      <c r="P7580" s="15" t="s">
        <v>166</v>
      </c>
      <c r="Q7580" s="15" t="s">
        <v>274</v>
      </c>
      <c r="R7580" s="15" t="s">
        <v>65</v>
      </c>
      <c r="S7580" s="15" t="s">
        <v>83</v>
      </c>
      <c r="T7580" s="15" t="s">
        <v>275</v>
      </c>
      <c r="U7580" s="28">
        <v>45720.0</v>
      </c>
      <c r="V7580" s="15">
        <v>1.0</v>
      </c>
      <c r="W7580" s="31">
        <v>0.2</v>
      </c>
      <c r="X7580" s="28">
        <v>15430.0</v>
      </c>
    </row>
    <row r="7581" ht="15.75" customHeight="1">
      <c r="A7581" s="15">
        <v>5223.0</v>
      </c>
      <c r="B7581" s="15" t="s">
        <v>9065</v>
      </c>
      <c r="C7581" s="18">
        <v>42873.0</v>
      </c>
      <c r="D7581" s="18">
        <v>42877.0</v>
      </c>
      <c r="E7581" s="18">
        <f t="shared" si="1"/>
        <v>42877</v>
      </c>
      <c r="F7581" s="15" t="s">
        <v>114</v>
      </c>
      <c r="G7581" s="15" t="s">
        <v>2813</v>
      </c>
      <c r="H7581" s="15" t="s">
        <v>2814</v>
      </c>
      <c r="I7581" s="15" t="s">
        <v>76</v>
      </c>
      <c r="J7581" s="15" t="s">
        <v>60</v>
      </c>
      <c r="K7581" s="15" t="s">
        <v>22</v>
      </c>
      <c r="L7581" s="15" t="str">
        <f t="array" ref="L7581">_xlfn.XLOOKUP(M7581,reference_province_to_city!$A$2:$A$11,reference_province_to_city!$B$2:$B$11)</f>
        <v>Surabaya</v>
      </c>
      <c r="M7581" s="15" t="s">
        <v>20</v>
      </c>
      <c r="N7581" s="15">
        <v>60231.0</v>
      </c>
      <c r="O7581" s="15">
        <f t="array" ref="O7581">_xlfn.XLOOKUP(M7581,reference_postal_code!$B$2:$B$11,reference_postal_code!$A$2:$A$11)</f>
        <v>60231</v>
      </c>
      <c r="P7581" s="15" t="s">
        <v>166</v>
      </c>
      <c r="Q7581" s="15" t="s">
        <v>6136</v>
      </c>
      <c r="R7581" s="15" t="s">
        <v>110</v>
      </c>
      <c r="S7581" s="15" t="s">
        <v>111</v>
      </c>
      <c r="T7581" s="15" t="s">
        <v>6137</v>
      </c>
      <c r="U7581" s="28">
        <v>1724250.0</v>
      </c>
      <c r="V7581" s="15">
        <v>5.0</v>
      </c>
      <c r="W7581" s="31">
        <v>0.0</v>
      </c>
      <c r="X7581" s="28">
        <v>34485.0</v>
      </c>
    </row>
    <row r="7582" ht="15.75" customHeight="1">
      <c r="A7582" s="15">
        <v>8184.0</v>
      </c>
      <c r="B7582" s="15" t="s">
        <v>9067</v>
      </c>
      <c r="C7582" s="18">
        <v>42873.0</v>
      </c>
      <c r="D7582" s="18">
        <v>42877.0</v>
      </c>
      <c r="E7582" s="18">
        <f t="shared" si="1"/>
        <v>42877</v>
      </c>
      <c r="F7582" s="15" t="s">
        <v>55</v>
      </c>
      <c r="G7582" s="15" t="s">
        <v>6002</v>
      </c>
      <c r="H7582" s="15" t="s">
        <v>6003</v>
      </c>
      <c r="I7582" s="15" t="s">
        <v>128</v>
      </c>
      <c r="J7582" s="15" t="s">
        <v>60</v>
      </c>
      <c r="K7582" s="15" t="s">
        <v>17</v>
      </c>
      <c r="L7582" s="15" t="str">
        <f t="array" ref="L7582">_xlfn.XLOOKUP(M7582,reference_province_to_city!$A$2:$A$11,reference_province_to_city!$B$2:$B$11)</f>
        <v>Semarang</v>
      </c>
      <c r="M7582" s="15" t="s">
        <v>15</v>
      </c>
      <c r="N7582" s="15">
        <v>50111.0</v>
      </c>
      <c r="O7582" s="15">
        <f t="array" ref="O7582">_xlfn.XLOOKUP(M7582,reference_postal_code!$B$2:$B$11,reference_postal_code!$A$2:$A$11)</f>
        <v>50111</v>
      </c>
      <c r="P7582" s="15" t="s">
        <v>77</v>
      </c>
      <c r="Q7582" s="15" t="s">
        <v>1103</v>
      </c>
      <c r="R7582" s="15" t="s">
        <v>106</v>
      </c>
      <c r="S7582" s="15" t="s">
        <v>139</v>
      </c>
      <c r="T7582" s="15" t="s">
        <v>1104</v>
      </c>
      <c r="U7582" s="28">
        <v>28380.0</v>
      </c>
      <c r="V7582" s="15">
        <v>1.0</v>
      </c>
      <c r="W7582" s="31">
        <v>0.6</v>
      </c>
      <c r="X7582" s="28">
        <v>-14899.0</v>
      </c>
    </row>
    <row r="7583" ht="15.75" customHeight="1">
      <c r="A7583" s="15">
        <v>4427.0</v>
      </c>
      <c r="B7583" s="15" t="s">
        <v>9062</v>
      </c>
      <c r="C7583" s="18">
        <v>42873.0</v>
      </c>
      <c r="D7583" s="18">
        <v>42874.0</v>
      </c>
      <c r="E7583" s="18">
        <f t="shared" si="1"/>
        <v>42874</v>
      </c>
      <c r="F7583" s="15" t="s">
        <v>125</v>
      </c>
      <c r="G7583" s="15" t="s">
        <v>6897</v>
      </c>
      <c r="H7583" s="15" t="s">
        <v>6898</v>
      </c>
      <c r="I7583" s="15" t="s">
        <v>128</v>
      </c>
      <c r="J7583" s="15" t="s">
        <v>60</v>
      </c>
      <c r="K7583" s="15" t="s">
        <v>1550</v>
      </c>
      <c r="L7583" s="15" t="str">
        <f t="array" ref="L7583">_xlfn.XLOOKUP(M7583,reference_province_to_city!$A$2:$A$11,reference_province_to_city!$B$2:$B$11)</f>
        <v>Surabaya</v>
      </c>
      <c r="M7583" s="15" t="s">
        <v>20</v>
      </c>
      <c r="N7583" s="15">
        <v>60231.0</v>
      </c>
      <c r="O7583" s="15">
        <f t="array" ref="O7583">_xlfn.XLOOKUP(M7583,reference_postal_code!$B$2:$B$11,reference_postal_code!$A$2:$A$11)</f>
        <v>60231</v>
      </c>
      <c r="P7583" s="15" t="s">
        <v>166</v>
      </c>
      <c r="Q7583" s="15" t="s">
        <v>6538</v>
      </c>
      <c r="R7583" s="15" t="s">
        <v>110</v>
      </c>
      <c r="S7583" s="15" t="s">
        <v>111</v>
      </c>
      <c r="T7583" s="15" t="s">
        <v>6539</v>
      </c>
      <c r="U7583" s="28">
        <v>839700.0</v>
      </c>
      <c r="V7583" s="15">
        <v>2.0</v>
      </c>
      <c r="W7583" s="31">
        <v>0.0</v>
      </c>
      <c r="X7583" s="28">
        <v>235116.0</v>
      </c>
    </row>
    <row r="7584" ht="15.75" customHeight="1">
      <c r="A7584" s="15">
        <v>4426.0</v>
      </c>
      <c r="B7584" s="15" t="s">
        <v>9062</v>
      </c>
      <c r="C7584" s="18">
        <v>42873.0</v>
      </c>
      <c r="D7584" s="18">
        <v>42874.0</v>
      </c>
      <c r="E7584" s="18">
        <f t="shared" si="1"/>
        <v>42874</v>
      </c>
      <c r="F7584" s="15" t="s">
        <v>125</v>
      </c>
      <c r="G7584" s="15" t="s">
        <v>6897</v>
      </c>
      <c r="H7584" s="15" t="s">
        <v>6898</v>
      </c>
      <c r="I7584" s="15" t="s">
        <v>128</v>
      </c>
      <c r="J7584" s="15" t="s">
        <v>60</v>
      </c>
      <c r="K7584" s="15" t="s">
        <v>22</v>
      </c>
      <c r="L7584" s="15" t="str">
        <f t="array" ref="L7584">_xlfn.XLOOKUP(M7584,reference_province_to_city!$A$2:$A$11,reference_province_to_city!$B$2:$B$11)</f>
        <v>Surabaya</v>
      </c>
      <c r="M7584" s="15" t="s">
        <v>20</v>
      </c>
      <c r="N7584" s="15">
        <v>60231.0</v>
      </c>
      <c r="O7584" s="15">
        <f t="array" ref="O7584">_xlfn.XLOOKUP(M7584,reference_postal_code!$B$2:$B$11,reference_postal_code!$A$2:$A$11)</f>
        <v>60231</v>
      </c>
      <c r="P7584" s="15" t="s">
        <v>166</v>
      </c>
      <c r="Q7584" s="15" t="s">
        <v>4416</v>
      </c>
      <c r="R7584" s="15" t="s">
        <v>65</v>
      </c>
      <c r="S7584" s="15" t="s">
        <v>83</v>
      </c>
      <c r="T7584" s="15" t="s">
        <v>4417</v>
      </c>
      <c r="U7584" s="28">
        <v>1709100.0</v>
      </c>
      <c r="V7584" s="15">
        <v>6.0</v>
      </c>
      <c r="W7584" s="31">
        <v>0.0</v>
      </c>
      <c r="X7584" s="28">
        <v>820368.0</v>
      </c>
    </row>
    <row r="7585" ht="15.75" customHeight="1">
      <c r="A7585" s="15">
        <v>4189.0</v>
      </c>
      <c r="B7585" s="15" t="s">
        <v>9063</v>
      </c>
      <c r="C7585" s="18">
        <v>42873.0</v>
      </c>
      <c r="D7585" s="18">
        <v>42878.0</v>
      </c>
      <c r="E7585" s="18">
        <f t="shared" si="1"/>
        <v>42878</v>
      </c>
      <c r="F7585" s="15" t="s">
        <v>55</v>
      </c>
      <c r="G7585" s="15" t="s">
        <v>934</v>
      </c>
      <c r="H7585" s="15" t="s">
        <v>935</v>
      </c>
      <c r="I7585" s="15" t="s">
        <v>128</v>
      </c>
      <c r="J7585" s="15" t="s">
        <v>60</v>
      </c>
      <c r="K7585" s="15" t="s">
        <v>26</v>
      </c>
      <c r="L7585" s="15" t="str">
        <f t="array" ref="L7585">_xlfn.XLOOKUP(M7585,reference_province_to_city!$A$2:$A$11,reference_province_to_city!$B$2:$B$11)</f>
        <v>Denpasar</v>
      </c>
      <c r="M7585" s="15" t="s">
        <v>24</v>
      </c>
      <c r="N7585" s="15">
        <v>80231.0</v>
      </c>
      <c r="O7585" s="15">
        <f t="array" ref="O7585">_xlfn.XLOOKUP(M7585,reference_postal_code!$B$2:$B$11,reference_postal_code!$A$2:$A$11)</f>
        <v>80231</v>
      </c>
      <c r="P7585" s="15" t="s">
        <v>63</v>
      </c>
      <c r="Q7585" s="15" t="s">
        <v>9068</v>
      </c>
      <c r="R7585" s="15" t="s">
        <v>65</v>
      </c>
      <c r="S7585" s="15" t="s">
        <v>87</v>
      </c>
      <c r="T7585" s="15" t="s">
        <v>9069</v>
      </c>
      <c r="U7585" s="28">
        <v>133920.0</v>
      </c>
      <c r="V7585" s="15">
        <v>2.0</v>
      </c>
      <c r="W7585" s="31">
        <v>0.2</v>
      </c>
      <c r="X7585" s="28">
        <v>10044.0</v>
      </c>
    </row>
    <row r="7586" ht="15.75" customHeight="1">
      <c r="A7586" s="15">
        <v>8183.0</v>
      </c>
      <c r="B7586" s="15" t="s">
        <v>9067</v>
      </c>
      <c r="C7586" s="18">
        <v>42873.0</v>
      </c>
      <c r="D7586" s="18">
        <v>42877.0</v>
      </c>
      <c r="E7586" s="18">
        <f t="shared" si="1"/>
        <v>42877</v>
      </c>
      <c r="F7586" s="15" t="s">
        <v>55</v>
      </c>
      <c r="G7586" s="15" t="s">
        <v>6002</v>
      </c>
      <c r="H7586" s="15" t="s">
        <v>6003</v>
      </c>
      <c r="I7586" s="15" t="s">
        <v>128</v>
      </c>
      <c r="J7586" s="15" t="s">
        <v>60</v>
      </c>
      <c r="K7586" s="15" t="s">
        <v>17</v>
      </c>
      <c r="L7586" s="15" t="str">
        <f t="array" ref="L7586">_xlfn.XLOOKUP(M7586,reference_province_to_city!$A$2:$A$11,reference_province_to_city!$B$2:$B$11)</f>
        <v>Semarang</v>
      </c>
      <c r="M7586" s="15" t="s">
        <v>15</v>
      </c>
      <c r="N7586" s="15">
        <v>50111.0</v>
      </c>
      <c r="O7586" s="15">
        <f t="array" ref="O7586">_xlfn.XLOOKUP(M7586,reference_postal_code!$B$2:$B$11,reference_postal_code!$A$2:$A$11)</f>
        <v>50111</v>
      </c>
      <c r="P7586" s="15" t="s">
        <v>77</v>
      </c>
      <c r="Q7586" s="15" t="s">
        <v>5182</v>
      </c>
      <c r="R7586" s="15" t="s">
        <v>106</v>
      </c>
      <c r="S7586" s="15" t="s">
        <v>139</v>
      </c>
      <c r="T7586" s="15" t="s">
        <v>5183</v>
      </c>
      <c r="U7586" s="28">
        <v>339120.0</v>
      </c>
      <c r="V7586" s="15">
        <v>3.0</v>
      </c>
      <c r="W7586" s="31">
        <v>0.6</v>
      </c>
      <c r="X7586" s="28">
        <v>-152604.0</v>
      </c>
    </row>
    <row r="7587" ht="15.75" customHeight="1">
      <c r="A7587" s="15">
        <v>4424.0</v>
      </c>
      <c r="B7587" s="15" t="s">
        <v>9062</v>
      </c>
      <c r="C7587" s="18">
        <v>42873.0</v>
      </c>
      <c r="D7587" s="18">
        <v>42874.0</v>
      </c>
      <c r="E7587" s="18">
        <f t="shared" si="1"/>
        <v>42874</v>
      </c>
      <c r="F7587" s="15" t="s">
        <v>125</v>
      </c>
      <c r="G7587" s="15" t="s">
        <v>6897</v>
      </c>
      <c r="H7587" s="15" t="s">
        <v>6898</v>
      </c>
      <c r="I7587" s="15" t="s">
        <v>128</v>
      </c>
      <c r="J7587" s="15" t="s">
        <v>60</v>
      </c>
      <c r="K7587" s="15" t="s">
        <v>22</v>
      </c>
      <c r="L7587" s="15" t="str">
        <f t="array" ref="L7587">_xlfn.XLOOKUP(M7587,reference_province_to_city!$A$2:$A$11,reference_province_to_city!$B$2:$B$11)</f>
        <v>Surabaya</v>
      </c>
      <c r="M7587" s="15" t="s">
        <v>20</v>
      </c>
      <c r="N7587" s="15">
        <v>60231.0</v>
      </c>
      <c r="O7587" s="15">
        <f t="array" ref="O7587">_xlfn.XLOOKUP(M7587,reference_postal_code!$B$2:$B$11,reference_postal_code!$A$2:$A$11)</f>
        <v>60231</v>
      </c>
      <c r="P7587" s="15" t="s">
        <v>166</v>
      </c>
      <c r="Q7587" s="15" t="s">
        <v>4082</v>
      </c>
      <c r="R7587" s="15" t="s">
        <v>106</v>
      </c>
      <c r="S7587" s="15" t="s">
        <v>183</v>
      </c>
      <c r="T7587" s="15" t="s">
        <v>4083</v>
      </c>
      <c r="U7587" s="28">
        <v>4544100.0</v>
      </c>
      <c r="V7587" s="15">
        <v>3.0</v>
      </c>
      <c r="W7587" s="31">
        <v>0.0</v>
      </c>
      <c r="X7587" s="28">
        <v>1136025.0</v>
      </c>
    </row>
    <row r="7588" ht="15.75" customHeight="1">
      <c r="A7588" s="15">
        <v>4715.0</v>
      </c>
      <c r="B7588" s="15" t="s">
        <v>9070</v>
      </c>
      <c r="C7588" s="18">
        <v>42873.0</v>
      </c>
      <c r="D7588" s="18">
        <v>42875.0</v>
      </c>
      <c r="E7588" s="18">
        <f t="shared" si="1"/>
        <v>42875</v>
      </c>
      <c r="F7588" s="15" t="s">
        <v>125</v>
      </c>
      <c r="G7588" s="15" t="s">
        <v>4527</v>
      </c>
      <c r="H7588" s="15" t="s">
        <v>4528</v>
      </c>
      <c r="I7588" s="15" t="s">
        <v>59</v>
      </c>
      <c r="J7588" s="15" t="s">
        <v>60</v>
      </c>
      <c r="K7588" s="15" t="s">
        <v>19</v>
      </c>
      <c r="L7588" s="15" t="str">
        <f t="array" ref="L7588">_xlfn.XLOOKUP(M7588,reference_province_to_city!$A$2:$A$11,reference_province_to_city!$B$2:$B$11)</f>
        <v>Yogyakarta</v>
      </c>
      <c r="M7588" s="15" t="s">
        <v>18</v>
      </c>
      <c r="N7588" s="15">
        <v>55111.0</v>
      </c>
      <c r="O7588" s="15">
        <f t="array" ref="O7588">_xlfn.XLOOKUP(M7588,reference_postal_code!$B$2:$B$11,reference_postal_code!$A$2:$A$11)</f>
        <v>55111</v>
      </c>
      <c r="P7588" s="15" t="s">
        <v>77</v>
      </c>
      <c r="Q7588" s="15" t="s">
        <v>6312</v>
      </c>
      <c r="R7588" s="15" t="s">
        <v>110</v>
      </c>
      <c r="S7588" s="15" t="s">
        <v>111</v>
      </c>
      <c r="T7588" s="15" t="s">
        <v>6313</v>
      </c>
      <c r="U7588" s="28">
        <v>5170560.0</v>
      </c>
      <c r="V7588" s="15">
        <v>2.0</v>
      </c>
      <c r="W7588" s="31">
        <v>0.2</v>
      </c>
      <c r="X7588" s="28">
        <v>581688.0</v>
      </c>
    </row>
    <row r="7589" ht="15.75" customHeight="1">
      <c r="A7589" s="15">
        <v>4187.0</v>
      </c>
      <c r="B7589" s="15" t="s">
        <v>9063</v>
      </c>
      <c r="C7589" s="18">
        <v>42873.0</v>
      </c>
      <c r="D7589" s="18">
        <v>42878.0</v>
      </c>
      <c r="E7589" s="18">
        <f t="shared" si="1"/>
        <v>42878</v>
      </c>
      <c r="F7589" s="15" t="s">
        <v>55</v>
      </c>
      <c r="G7589" s="15" t="s">
        <v>934</v>
      </c>
      <c r="H7589" s="15" t="s">
        <v>935</v>
      </c>
      <c r="I7589" s="15" t="s">
        <v>128</v>
      </c>
      <c r="J7589" s="15" t="s">
        <v>60</v>
      </c>
      <c r="K7589" s="15" t="s">
        <v>26</v>
      </c>
      <c r="L7589" s="15" t="str">
        <f t="array" ref="L7589">_xlfn.XLOOKUP(M7589,reference_province_to_city!$A$2:$A$11,reference_province_to_city!$B$2:$B$11)</f>
        <v>Denpasar</v>
      </c>
      <c r="M7589" s="15" t="s">
        <v>24</v>
      </c>
      <c r="N7589" s="15">
        <v>80231.0</v>
      </c>
      <c r="O7589" s="15">
        <f t="array" ref="O7589">_xlfn.XLOOKUP(M7589,reference_postal_code!$B$2:$B$11,reference_postal_code!$A$2:$A$11)</f>
        <v>80231</v>
      </c>
      <c r="P7589" s="15" t="s">
        <v>63</v>
      </c>
      <c r="Q7589" s="15" t="s">
        <v>3159</v>
      </c>
      <c r="R7589" s="15" t="s">
        <v>65</v>
      </c>
      <c r="S7589" s="15" t="s">
        <v>83</v>
      </c>
      <c r="T7589" s="15" t="s">
        <v>3160</v>
      </c>
      <c r="U7589" s="28">
        <v>103110.0</v>
      </c>
      <c r="V7589" s="15">
        <v>7.0</v>
      </c>
      <c r="W7589" s="31">
        <v>0.8</v>
      </c>
      <c r="X7589" s="28">
        <v>-159821.0</v>
      </c>
    </row>
    <row r="7590" ht="15.75" customHeight="1">
      <c r="A7590" s="15">
        <v>715.0</v>
      </c>
      <c r="B7590" s="15" t="s">
        <v>9071</v>
      </c>
      <c r="C7590" s="18">
        <v>42874.0</v>
      </c>
      <c r="D7590" s="18">
        <v>42879.0</v>
      </c>
      <c r="E7590" s="18">
        <f t="shared" si="1"/>
        <v>42879</v>
      </c>
      <c r="F7590" s="15" t="s">
        <v>55</v>
      </c>
      <c r="G7590" s="15" t="s">
        <v>1118</v>
      </c>
      <c r="H7590" s="15" t="s">
        <v>1119</v>
      </c>
      <c r="I7590" s="15" t="s">
        <v>128</v>
      </c>
      <c r="J7590" s="15" t="s">
        <v>60</v>
      </c>
      <c r="K7590" s="15" t="s">
        <v>17</v>
      </c>
      <c r="L7590" s="15" t="str">
        <f t="array" ref="L7590">_xlfn.XLOOKUP(M7590,reference_province_to_city!$A$2:$A$11,reference_province_to_city!$B$2:$B$11)</f>
        <v>Semarang</v>
      </c>
      <c r="M7590" s="15" t="s">
        <v>15</v>
      </c>
      <c r="N7590" s="15">
        <v>50111.0</v>
      </c>
      <c r="O7590" s="15">
        <f t="array" ref="O7590">_xlfn.XLOOKUP(M7590,reference_postal_code!$B$2:$B$11,reference_postal_code!$A$2:$A$11)</f>
        <v>50111</v>
      </c>
      <c r="P7590" s="15" t="s">
        <v>77</v>
      </c>
      <c r="Q7590" s="15" t="s">
        <v>1706</v>
      </c>
      <c r="R7590" s="15" t="s">
        <v>110</v>
      </c>
      <c r="S7590" s="15" t="s">
        <v>149</v>
      </c>
      <c r="T7590" s="15" t="s">
        <v>1707</v>
      </c>
      <c r="U7590" s="28">
        <v>4499550.0</v>
      </c>
      <c r="V7590" s="15">
        <v>3.0</v>
      </c>
      <c r="W7590" s="31">
        <v>0.0</v>
      </c>
      <c r="X7590" s="28">
        <v>1709829.0</v>
      </c>
    </row>
    <row r="7591" ht="15.75" customHeight="1">
      <c r="A7591" s="15">
        <v>3628.0</v>
      </c>
      <c r="B7591" s="15" t="s">
        <v>9072</v>
      </c>
      <c r="C7591" s="18">
        <v>42874.0</v>
      </c>
      <c r="D7591" s="18">
        <v>42876.0</v>
      </c>
      <c r="E7591" s="18">
        <f t="shared" si="1"/>
        <v>42876</v>
      </c>
      <c r="F7591" s="15" t="s">
        <v>114</v>
      </c>
      <c r="G7591" s="15" t="s">
        <v>2176</v>
      </c>
      <c r="H7591" s="15" t="s">
        <v>2177</v>
      </c>
      <c r="I7591" s="15" t="s">
        <v>76</v>
      </c>
      <c r="J7591" s="15" t="s">
        <v>60</v>
      </c>
      <c r="K7591" s="15" t="s">
        <v>33</v>
      </c>
      <c r="L7591" s="15" t="str">
        <f t="array" ref="L7591">_xlfn.XLOOKUP(M7591,reference_province_to_city!$A$2:$A$11,reference_province_to_city!$B$2:$B$11)</f>
        <v>Makassar</v>
      </c>
      <c r="M7591" s="15" t="s">
        <v>25</v>
      </c>
      <c r="N7591" s="15">
        <v>90111.0</v>
      </c>
      <c r="O7591" s="15">
        <f t="array" ref="O7591">_xlfn.XLOOKUP(M7591,reference_postal_code!$B$2:$B$11,reference_postal_code!$A$2:$A$11)</f>
        <v>90111</v>
      </c>
      <c r="P7591" s="15" t="s">
        <v>63</v>
      </c>
      <c r="Q7591" s="15" t="s">
        <v>1517</v>
      </c>
      <c r="R7591" s="15" t="s">
        <v>110</v>
      </c>
      <c r="S7591" s="15" t="s">
        <v>149</v>
      </c>
      <c r="T7591" s="15" t="s">
        <v>1518</v>
      </c>
      <c r="U7591" s="28">
        <v>544800.0</v>
      </c>
      <c r="V7591" s="15">
        <v>1.0</v>
      </c>
      <c r="W7591" s="31">
        <v>0.0</v>
      </c>
      <c r="X7591" s="28">
        <v>163440.0</v>
      </c>
    </row>
    <row r="7592" ht="15.75" customHeight="1">
      <c r="A7592" s="15">
        <v>2862.0</v>
      </c>
      <c r="B7592" s="15" t="s">
        <v>9073</v>
      </c>
      <c r="C7592" s="18">
        <v>42874.0</v>
      </c>
      <c r="D7592" s="18">
        <v>42878.0</v>
      </c>
      <c r="E7592" s="18">
        <f t="shared" si="1"/>
        <v>42878</v>
      </c>
      <c r="F7592" s="15" t="s">
        <v>55</v>
      </c>
      <c r="G7592" s="15" t="s">
        <v>522</v>
      </c>
      <c r="H7592" s="15" t="s">
        <v>523</v>
      </c>
      <c r="I7592" s="15" t="s">
        <v>59</v>
      </c>
      <c r="J7592" s="15" t="s">
        <v>60</v>
      </c>
      <c r="K7592" s="15" t="s">
        <v>31</v>
      </c>
      <c r="L7592" s="15" t="str">
        <f t="array" ref="L7592">_xlfn.XLOOKUP(M7592,reference_province_to_city!$A$2:$A$11,reference_province_to_city!$B$2:$B$11)</f>
        <v>Balikpapan</v>
      </c>
      <c r="M7592" s="15" t="s">
        <v>21</v>
      </c>
      <c r="N7592" s="15">
        <v>76114.0</v>
      </c>
      <c r="O7592" s="15">
        <f t="array" ref="O7592">_xlfn.XLOOKUP(M7592,reference_postal_code!$B$2:$B$11,reference_postal_code!$A$2:$A$11)</f>
        <v>76114</v>
      </c>
      <c r="P7592" s="15" t="s">
        <v>166</v>
      </c>
      <c r="Q7592" s="15" t="s">
        <v>1125</v>
      </c>
      <c r="R7592" s="15" t="s">
        <v>65</v>
      </c>
      <c r="S7592" s="15" t="s">
        <v>66</v>
      </c>
      <c r="T7592" s="15" t="s">
        <v>1126</v>
      </c>
      <c r="U7592" s="28">
        <v>4303950.0</v>
      </c>
      <c r="V7592" s="15">
        <v>7.0</v>
      </c>
      <c r="W7592" s="31">
        <v>0.0</v>
      </c>
      <c r="X7592" s="28">
        <v>2108936.0</v>
      </c>
    </row>
    <row r="7593" ht="15.75" customHeight="1">
      <c r="A7593" s="15">
        <v>3625.0</v>
      </c>
      <c r="B7593" s="15" t="s">
        <v>9072</v>
      </c>
      <c r="C7593" s="18">
        <v>42874.0</v>
      </c>
      <c r="D7593" s="18">
        <v>42876.0</v>
      </c>
      <c r="E7593" s="18">
        <f t="shared" si="1"/>
        <v>42876</v>
      </c>
      <c r="F7593" s="15" t="s">
        <v>114</v>
      </c>
      <c r="G7593" s="15" t="s">
        <v>2176</v>
      </c>
      <c r="H7593" s="15" t="s">
        <v>2177</v>
      </c>
      <c r="I7593" s="15" t="s">
        <v>76</v>
      </c>
      <c r="J7593" s="15" t="s">
        <v>60</v>
      </c>
      <c r="K7593" s="15" t="s">
        <v>33</v>
      </c>
      <c r="L7593" s="15" t="str">
        <f t="array" ref="L7593">_xlfn.XLOOKUP(M7593,reference_province_to_city!$A$2:$A$11,reference_province_to_city!$B$2:$B$11)</f>
        <v>Makassar</v>
      </c>
      <c r="M7593" s="15" t="s">
        <v>25</v>
      </c>
      <c r="N7593" s="15">
        <v>90111.0</v>
      </c>
      <c r="O7593" s="15">
        <f t="array" ref="O7593">_xlfn.XLOOKUP(M7593,reference_postal_code!$B$2:$B$11,reference_postal_code!$A$2:$A$11)</f>
        <v>90111</v>
      </c>
      <c r="P7593" s="15" t="s">
        <v>63</v>
      </c>
      <c r="Q7593" s="15" t="s">
        <v>1871</v>
      </c>
      <c r="R7593" s="15" t="s">
        <v>106</v>
      </c>
      <c r="S7593" s="15" t="s">
        <v>107</v>
      </c>
      <c r="T7593" s="15" t="s">
        <v>1872</v>
      </c>
      <c r="U7593" s="28">
        <v>1.022112E7</v>
      </c>
      <c r="V7593" s="15">
        <v>12.0</v>
      </c>
      <c r="W7593" s="31">
        <v>0.2</v>
      </c>
      <c r="X7593" s="28">
        <v>638820.0</v>
      </c>
    </row>
    <row r="7594" ht="15.75" customHeight="1">
      <c r="A7594" s="15">
        <v>2861.0</v>
      </c>
      <c r="B7594" s="15" t="s">
        <v>9073</v>
      </c>
      <c r="C7594" s="18">
        <v>42874.0</v>
      </c>
      <c r="D7594" s="18">
        <v>42878.0</v>
      </c>
      <c r="E7594" s="18">
        <f t="shared" si="1"/>
        <v>42878</v>
      </c>
      <c r="F7594" s="15" t="s">
        <v>55</v>
      </c>
      <c r="G7594" s="15" t="s">
        <v>522</v>
      </c>
      <c r="H7594" s="15" t="s">
        <v>523</v>
      </c>
      <c r="I7594" s="15" t="s">
        <v>59</v>
      </c>
      <c r="J7594" s="15" t="s">
        <v>60</v>
      </c>
      <c r="K7594" s="15" t="s">
        <v>31</v>
      </c>
      <c r="L7594" s="15" t="str">
        <f t="array" ref="L7594">_xlfn.XLOOKUP(M7594,reference_province_to_city!$A$2:$A$11,reference_province_to_city!$B$2:$B$11)</f>
        <v>Balikpapan</v>
      </c>
      <c r="M7594" s="15" t="s">
        <v>21</v>
      </c>
      <c r="N7594" s="15">
        <v>76114.0</v>
      </c>
      <c r="O7594" s="15">
        <f t="array" ref="O7594">_xlfn.XLOOKUP(M7594,reference_postal_code!$B$2:$B$11,reference_postal_code!$A$2:$A$11)</f>
        <v>76114</v>
      </c>
      <c r="P7594" s="15" t="s">
        <v>166</v>
      </c>
      <c r="Q7594" s="15" t="s">
        <v>4738</v>
      </c>
      <c r="R7594" s="15" t="s">
        <v>106</v>
      </c>
      <c r="S7594" s="15" t="s">
        <v>183</v>
      </c>
      <c r="T7594" s="15" t="s">
        <v>4739</v>
      </c>
      <c r="U7594" s="28">
        <v>2.44323E7</v>
      </c>
      <c r="V7594" s="15">
        <v>9.0</v>
      </c>
      <c r="W7594" s="31">
        <v>0.0</v>
      </c>
      <c r="X7594" s="28">
        <v>5619429.0</v>
      </c>
    </row>
    <row r="7595" ht="15.75" customHeight="1">
      <c r="A7595" s="15">
        <v>5939.0</v>
      </c>
      <c r="B7595" s="15" t="s">
        <v>9074</v>
      </c>
      <c r="C7595" s="18">
        <v>42874.0</v>
      </c>
      <c r="D7595" s="18">
        <v>42880.0</v>
      </c>
      <c r="E7595" s="18">
        <f t="shared" si="1"/>
        <v>42880</v>
      </c>
      <c r="F7595" s="15" t="s">
        <v>55</v>
      </c>
      <c r="G7595" s="15" t="s">
        <v>671</v>
      </c>
      <c r="H7595" s="15" t="s">
        <v>672</v>
      </c>
      <c r="I7595" s="15" t="s">
        <v>59</v>
      </c>
      <c r="J7595" s="15" t="s">
        <v>60</v>
      </c>
      <c r="K7595" s="15" t="s">
        <v>29</v>
      </c>
      <c r="L7595" s="15" t="str">
        <f t="array" ref="L7595">_xlfn.XLOOKUP(M7595,reference_province_to_city!$A$2:$A$11,reference_province_to_city!$B$2:$B$11)</f>
        <v>Palembang</v>
      </c>
      <c r="M7595" s="15" t="s">
        <v>13</v>
      </c>
      <c r="N7595" s="15">
        <v>30111.0</v>
      </c>
      <c r="O7595" s="15">
        <f t="array" ref="O7595">_xlfn.XLOOKUP(M7595,reference_postal_code!$B$2:$B$11,reference_postal_code!$A$2:$A$11)</f>
        <v>30111</v>
      </c>
      <c r="P7595" s="15" t="s">
        <v>77</v>
      </c>
      <c r="Q7595" s="15" t="s">
        <v>4331</v>
      </c>
      <c r="R7595" s="15" t="s">
        <v>110</v>
      </c>
      <c r="S7595" s="15" t="s">
        <v>111</v>
      </c>
      <c r="T7595" s="15" t="s">
        <v>4332</v>
      </c>
      <c r="U7595" s="28">
        <v>1439880.0</v>
      </c>
      <c r="V7595" s="15">
        <v>1.0</v>
      </c>
      <c r="W7595" s="31">
        <v>0.2</v>
      </c>
      <c r="X7595" s="28">
        <v>143988.0</v>
      </c>
    </row>
    <row r="7596" ht="15.75" customHeight="1">
      <c r="A7596" s="15">
        <v>6044.0</v>
      </c>
      <c r="B7596" s="15" t="s">
        <v>9075</v>
      </c>
      <c r="C7596" s="18">
        <v>42874.0</v>
      </c>
      <c r="D7596" s="18"/>
      <c r="E7596" s="18">
        <f t="shared" si="1"/>
        <v>42877</v>
      </c>
      <c r="F7596" s="15" t="s">
        <v>114</v>
      </c>
      <c r="G7596" s="15" t="s">
        <v>4011</v>
      </c>
      <c r="H7596" s="15" t="s">
        <v>4012</v>
      </c>
      <c r="I7596" s="15" t="s">
        <v>128</v>
      </c>
      <c r="J7596" s="15" t="s">
        <v>60</v>
      </c>
      <c r="K7596" s="15" t="s">
        <v>10</v>
      </c>
      <c r="L7596" s="15" t="str">
        <f t="array" ref="L7596">_xlfn.XLOOKUP(M7596,reference_province_to_city!$A$2:$A$11,reference_province_to_city!$B$2:$B$11)</f>
        <v>Jakarta</v>
      </c>
      <c r="M7596" s="15" t="s">
        <v>7</v>
      </c>
      <c r="N7596" s="15">
        <v>10110.0</v>
      </c>
      <c r="O7596" s="15">
        <f t="array" ref="O7596">_xlfn.XLOOKUP(M7596,reference_postal_code!$B$2:$B$11,reference_postal_code!$A$2:$A$11)</f>
        <v>10110</v>
      </c>
      <c r="P7596" s="15" t="s">
        <v>117</v>
      </c>
      <c r="Q7596" s="15" t="s">
        <v>834</v>
      </c>
      <c r="R7596" s="15" t="s">
        <v>106</v>
      </c>
      <c r="S7596" s="15" t="s">
        <v>107</v>
      </c>
      <c r="T7596" s="15" t="s">
        <v>835</v>
      </c>
      <c r="U7596" s="28">
        <v>4715280.0</v>
      </c>
      <c r="V7596" s="15">
        <v>3.0</v>
      </c>
      <c r="W7596" s="31">
        <v>0.2</v>
      </c>
      <c r="X7596" s="28">
        <v>-530469.0</v>
      </c>
    </row>
    <row r="7597" ht="15.75" customHeight="1">
      <c r="A7597" s="15">
        <v>5940.0</v>
      </c>
      <c r="B7597" s="15" t="s">
        <v>9074</v>
      </c>
      <c r="C7597" s="18">
        <v>42874.0</v>
      </c>
      <c r="D7597" s="18">
        <v>42880.0</v>
      </c>
      <c r="E7597" s="18">
        <f t="shared" si="1"/>
        <v>42880</v>
      </c>
      <c r="F7597" s="15" t="s">
        <v>55</v>
      </c>
      <c r="G7597" s="15" t="s">
        <v>671</v>
      </c>
      <c r="H7597" s="15" t="s">
        <v>672</v>
      </c>
      <c r="I7597" s="15" t="s">
        <v>59</v>
      </c>
      <c r="J7597" s="15" t="s">
        <v>60</v>
      </c>
      <c r="K7597" s="15" t="s">
        <v>29</v>
      </c>
      <c r="L7597" s="15" t="str">
        <f t="array" ref="L7597">_xlfn.XLOOKUP(M7597,reference_province_to_city!$A$2:$A$11,reference_province_to_city!$B$2:$B$11)</f>
        <v>Palembang</v>
      </c>
      <c r="M7597" s="15" t="s">
        <v>13</v>
      </c>
      <c r="N7597" s="15">
        <v>30111.0</v>
      </c>
      <c r="O7597" s="15">
        <f t="array" ref="O7597">_xlfn.XLOOKUP(M7597,reference_postal_code!$B$2:$B$11,reference_postal_code!$A$2:$A$11)</f>
        <v>30111</v>
      </c>
      <c r="P7597" s="15" t="s">
        <v>77</v>
      </c>
      <c r="Q7597" s="15" t="s">
        <v>5452</v>
      </c>
      <c r="R7597" s="15" t="s">
        <v>65</v>
      </c>
      <c r="S7597" s="15" t="s">
        <v>79</v>
      </c>
      <c r="T7597" s="15" t="s">
        <v>5453</v>
      </c>
      <c r="U7597" s="28">
        <v>198240.0</v>
      </c>
      <c r="V7597" s="15">
        <v>4.0</v>
      </c>
      <c r="W7597" s="31">
        <v>0.2</v>
      </c>
      <c r="X7597" s="28">
        <v>64428.0</v>
      </c>
    </row>
    <row r="7598" ht="15.75" customHeight="1">
      <c r="A7598" s="15">
        <v>6045.0</v>
      </c>
      <c r="B7598" s="15" t="s">
        <v>9075</v>
      </c>
      <c r="C7598" s="18">
        <v>42874.0</v>
      </c>
      <c r="D7598" s="18">
        <v>42879.0</v>
      </c>
      <c r="E7598" s="18">
        <f t="shared" si="1"/>
        <v>42879</v>
      </c>
      <c r="F7598" s="15" t="s">
        <v>114</v>
      </c>
      <c r="G7598" s="15" t="s">
        <v>4011</v>
      </c>
      <c r="H7598" s="15" t="s">
        <v>4012</v>
      </c>
      <c r="I7598" s="15" t="s">
        <v>128</v>
      </c>
      <c r="J7598" s="15" t="s">
        <v>60</v>
      </c>
      <c r="K7598" s="15" t="s">
        <v>10</v>
      </c>
      <c r="L7598" s="15" t="str">
        <f t="array" ref="L7598">_xlfn.XLOOKUP(M7598,reference_province_to_city!$A$2:$A$11,reference_province_to_city!$B$2:$B$11)</f>
        <v>Jakarta</v>
      </c>
      <c r="M7598" s="15" t="s">
        <v>7</v>
      </c>
      <c r="N7598" s="15">
        <v>10110.0</v>
      </c>
      <c r="O7598" s="15">
        <f t="array" ref="O7598">_xlfn.XLOOKUP(M7598,reference_postal_code!$B$2:$B$11,reference_postal_code!$A$2:$A$11)</f>
        <v>10110</v>
      </c>
      <c r="P7598" s="15" t="s">
        <v>117</v>
      </c>
      <c r="Q7598" s="15" t="s">
        <v>1575</v>
      </c>
      <c r="R7598" s="15" t="s">
        <v>65</v>
      </c>
      <c r="S7598" s="15" t="s">
        <v>66</v>
      </c>
      <c r="T7598" s="15" t="s">
        <v>1576</v>
      </c>
      <c r="U7598" s="28">
        <v>418320.0</v>
      </c>
      <c r="V7598" s="15">
        <v>7.0</v>
      </c>
      <c r="W7598" s="31">
        <v>0.2</v>
      </c>
      <c r="X7598" s="28">
        <v>151641.0</v>
      </c>
    </row>
    <row r="7599" ht="15.75" customHeight="1">
      <c r="A7599" s="15">
        <v>5454.0</v>
      </c>
      <c r="B7599" s="15" t="s">
        <v>9076</v>
      </c>
      <c r="C7599" s="18">
        <v>42874.0</v>
      </c>
      <c r="D7599" s="18">
        <v>42878.0</v>
      </c>
      <c r="E7599" s="18">
        <f t="shared" si="1"/>
        <v>42878</v>
      </c>
      <c r="F7599" s="15" t="s">
        <v>55</v>
      </c>
      <c r="G7599" s="15" t="s">
        <v>1721</v>
      </c>
      <c r="H7599" s="15" t="s">
        <v>1722</v>
      </c>
      <c r="I7599" s="15" t="s">
        <v>128</v>
      </c>
      <c r="J7599" s="15" t="s">
        <v>60</v>
      </c>
      <c r="K7599" s="15" t="s">
        <v>14</v>
      </c>
      <c r="L7599" s="15" t="str">
        <f t="array" ref="L7599">_xlfn.XLOOKUP(M7599,reference_province_to_city!$A$2:$A$11,reference_province_to_city!$B$2:$B$11)</f>
        <v>Bandung</v>
      </c>
      <c r="M7599" s="15" t="s">
        <v>12</v>
      </c>
      <c r="N7599" s="15">
        <v>40111.0</v>
      </c>
      <c r="O7599" s="15">
        <f t="array" ref="O7599">_xlfn.XLOOKUP(M7599,reference_postal_code!$B$2:$B$11,reference_postal_code!$A$2:$A$11)</f>
        <v>40111</v>
      </c>
      <c r="P7599" s="15" t="s">
        <v>117</v>
      </c>
      <c r="Q7599" s="15" t="s">
        <v>1138</v>
      </c>
      <c r="R7599" s="15" t="s">
        <v>65</v>
      </c>
      <c r="S7599" s="15" t="s">
        <v>66</v>
      </c>
      <c r="T7599" s="15" t="s">
        <v>1139</v>
      </c>
      <c r="U7599" s="28">
        <v>570240.0</v>
      </c>
      <c r="V7599" s="15">
        <v>6.0</v>
      </c>
      <c r="W7599" s="31">
        <v>0.2</v>
      </c>
      <c r="X7599" s="28">
        <v>206712.0</v>
      </c>
    </row>
    <row r="7600" ht="15.75" customHeight="1">
      <c r="A7600" s="15">
        <v>2859.0</v>
      </c>
      <c r="B7600" s="15" t="s">
        <v>9073</v>
      </c>
      <c r="C7600" s="18">
        <v>42874.0</v>
      </c>
      <c r="D7600" s="18">
        <v>42878.0</v>
      </c>
      <c r="E7600" s="18">
        <f t="shared" si="1"/>
        <v>42878</v>
      </c>
      <c r="F7600" s="15" t="s">
        <v>55</v>
      </c>
      <c r="G7600" s="15" t="s">
        <v>522</v>
      </c>
      <c r="H7600" s="15" t="s">
        <v>523</v>
      </c>
      <c r="I7600" s="15" t="s">
        <v>59</v>
      </c>
      <c r="J7600" s="15" t="s">
        <v>60</v>
      </c>
      <c r="K7600" s="15" t="s">
        <v>31</v>
      </c>
      <c r="L7600" s="15" t="str">
        <f t="array" ref="L7600">_xlfn.XLOOKUP(M7600,reference_province_to_city!$A$2:$A$11,reference_province_to_city!$B$2:$B$11)</f>
        <v>Balikpapan</v>
      </c>
      <c r="M7600" s="15" t="s">
        <v>21</v>
      </c>
      <c r="N7600" s="15">
        <v>76114.0</v>
      </c>
      <c r="O7600" s="15">
        <f t="array" ref="O7600">_xlfn.XLOOKUP(M7600,reference_postal_code!$B$2:$B$11,reference_postal_code!$A$2:$A$11)</f>
        <v>76114</v>
      </c>
      <c r="P7600" s="15" t="s">
        <v>166</v>
      </c>
      <c r="Q7600" s="15" t="s">
        <v>1088</v>
      </c>
      <c r="R7600" s="15" t="s">
        <v>110</v>
      </c>
      <c r="S7600" s="15" t="s">
        <v>149</v>
      </c>
      <c r="T7600" s="15" t="s">
        <v>1089</v>
      </c>
      <c r="U7600" s="28">
        <v>1017000.0</v>
      </c>
      <c r="V7600" s="15">
        <v>4.0</v>
      </c>
      <c r="W7600" s="31">
        <v>0.0</v>
      </c>
      <c r="X7600" s="28">
        <v>61020.0</v>
      </c>
    </row>
    <row r="7601" ht="15.75" customHeight="1">
      <c r="A7601" s="15">
        <v>2860.0</v>
      </c>
      <c r="B7601" s="15" t="s">
        <v>9073</v>
      </c>
      <c r="C7601" s="18">
        <v>42874.0</v>
      </c>
      <c r="D7601" s="18">
        <v>42878.0</v>
      </c>
      <c r="E7601" s="18">
        <f t="shared" si="1"/>
        <v>42878</v>
      </c>
      <c r="F7601" s="15" t="s">
        <v>55</v>
      </c>
      <c r="G7601" s="15" t="s">
        <v>522</v>
      </c>
      <c r="H7601" s="15" t="s">
        <v>523</v>
      </c>
      <c r="I7601" s="15" t="s">
        <v>59</v>
      </c>
      <c r="J7601" s="15" t="s">
        <v>60</v>
      </c>
      <c r="K7601" s="15" t="s">
        <v>31</v>
      </c>
      <c r="L7601" s="15" t="str">
        <f t="array" ref="L7601">_xlfn.XLOOKUP(M7601,reference_province_to_city!$A$2:$A$11,reference_province_to_city!$B$2:$B$11)</f>
        <v>Balikpapan</v>
      </c>
      <c r="M7601" s="15" t="s">
        <v>21</v>
      </c>
      <c r="N7601" s="15">
        <v>76114.0</v>
      </c>
      <c r="O7601" s="15">
        <f t="array" ref="O7601">_xlfn.XLOOKUP(M7601,reference_postal_code!$B$2:$B$11,reference_postal_code!$A$2:$A$11)</f>
        <v>76114</v>
      </c>
      <c r="P7601" s="15" t="s">
        <v>166</v>
      </c>
      <c r="Q7601" s="15" t="s">
        <v>9077</v>
      </c>
      <c r="R7601" s="15" t="s">
        <v>110</v>
      </c>
      <c r="S7601" s="15" t="s">
        <v>111</v>
      </c>
      <c r="T7601" s="15" t="s">
        <v>9078</v>
      </c>
      <c r="U7601" s="28">
        <v>5669550.0</v>
      </c>
      <c r="V7601" s="15">
        <v>3.0</v>
      </c>
      <c r="W7601" s="31">
        <v>0.0</v>
      </c>
      <c r="X7601" s="28">
        <v>1474083.0</v>
      </c>
    </row>
    <row r="7602" ht="15.75" customHeight="1">
      <c r="A7602" s="15">
        <v>6369.0</v>
      </c>
      <c r="B7602" s="15" t="s">
        <v>9079</v>
      </c>
      <c r="C7602" s="18">
        <v>42874.0</v>
      </c>
      <c r="D7602" s="18">
        <v>42879.0</v>
      </c>
      <c r="E7602" s="18">
        <f t="shared" si="1"/>
        <v>42879</v>
      </c>
      <c r="F7602" s="15" t="s">
        <v>55</v>
      </c>
      <c r="G7602" s="15" t="s">
        <v>492</v>
      </c>
      <c r="H7602" s="15" t="s">
        <v>493</v>
      </c>
      <c r="I7602" s="15" t="s">
        <v>59</v>
      </c>
      <c r="J7602" s="15" t="s">
        <v>60</v>
      </c>
      <c r="K7602" s="15" t="s">
        <v>28</v>
      </c>
      <c r="L7602" s="15" t="str">
        <f t="array" ref="L7602">_xlfn.XLOOKUP(M7602,reference_province_to_city!$A$2:$A$11,reference_province_to_city!$B$2:$B$11)</f>
        <v>Medan</v>
      </c>
      <c r="M7602" s="15" t="s">
        <v>11</v>
      </c>
      <c r="N7602" s="15">
        <v>20111.0</v>
      </c>
      <c r="O7602" s="15">
        <f t="array" ref="O7602">_xlfn.XLOOKUP(M7602,reference_postal_code!$B$2:$B$11,reference_postal_code!$A$2:$A$11)</f>
        <v>20111</v>
      </c>
      <c r="P7602" s="15" t="s">
        <v>77</v>
      </c>
      <c r="Q7602" s="15" t="s">
        <v>5370</v>
      </c>
      <c r="R7602" s="15" t="s">
        <v>65</v>
      </c>
      <c r="S7602" s="15" t="s">
        <v>83</v>
      </c>
      <c r="T7602" s="15" t="s">
        <v>5371</v>
      </c>
      <c r="U7602" s="28">
        <v>1996800.0</v>
      </c>
      <c r="V7602" s="15">
        <v>5.0</v>
      </c>
      <c r="W7602" s="31">
        <v>0.2</v>
      </c>
      <c r="X7602" s="28">
        <v>748800.0</v>
      </c>
    </row>
    <row r="7603" ht="15.75" customHeight="1">
      <c r="A7603" s="15">
        <v>9011.0</v>
      </c>
      <c r="B7603" s="15" t="s">
        <v>9080</v>
      </c>
      <c r="C7603" s="18">
        <v>42874.0</v>
      </c>
      <c r="D7603" s="18">
        <v>42878.0</v>
      </c>
      <c r="E7603" s="18">
        <f t="shared" si="1"/>
        <v>42878</v>
      </c>
      <c r="F7603" s="15" t="s">
        <v>55</v>
      </c>
      <c r="G7603" s="15" t="s">
        <v>385</v>
      </c>
      <c r="H7603" s="15" t="s">
        <v>386</v>
      </c>
      <c r="I7603" s="15" t="s">
        <v>128</v>
      </c>
      <c r="J7603" s="15" t="s">
        <v>60</v>
      </c>
      <c r="K7603" s="15" t="s">
        <v>10</v>
      </c>
      <c r="L7603" s="15" t="str">
        <f t="array" ref="L7603">_xlfn.XLOOKUP(M7603,reference_province_to_city!$A$2:$A$11,reference_province_to_city!$B$2:$B$11)</f>
        <v>Jakarta</v>
      </c>
      <c r="M7603" s="15" t="s">
        <v>7</v>
      </c>
      <c r="N7603" s="15">
        <v>10110.0</v>
      </c>
      <c r="O7603" s="15">
        <f t="array" ref="O7603">_xlfn.XLOOKUP(M7603,reference_postal_code!$B$2:$B$11,reference_postal_code!$A$2:$A$11)</f>
        <v>10110</v>
      </c>
      <c r="P7603" s="15" t="s">
        <v>117</v>
      </c>
      <c r="Q7603" s="15" t="s">
        <v>2166</v>
      </c>
      <c r="R7603" s="15" t="s">
        <v>65</v>
      </c>
      <c r="S7603" s="15" t="s">
        <v>83</v>
      </c>
      <c r="T7603" s="15" t="s">
        <v>2167</v>
      </c>
      <c r="U7603" s="28">
        <v>392400.0</v>
      </c>
      <c r="V7603" s="15">
        <v>4.0</v>
      </c>
      <c r="W7603" s="31">
        <v>0.0</v>
      </c>
      <c r="X7603" s="28">
        <v>192276.0</v>
      </c>
    </row>
    <row r="7604" ht="15.75" customHeight="1">
      <c r="A7604" s="15">
        <v>714.0</v>
      </c>
      <c r="B7604" s="15" t="s">
        <v>9071</v>
      </c>
      <c r="C7604" s="18">
        <v>42874.0</v>
      </c>
      <c r="D7604" s="18">
        <v>42879.0</v>
      </c>
      <c r="E7604" s="18">
        <f t="shared" si="1"/>
        <v>42879</v>
      </c>
      <c r="F7604" s="15" t="s">
        <v>55</v>
      </c>
      <c r="G7604" s="15" t="s">
        <v>1118</v>
      </c>
      <c r="H7604" s="15" t="s">
        <v>1119</v>
      </c>
      <c r="I7604" s="15" t="s">
        <v>128</v>
      </c>
      <c r="J7604" s="15" t="s">
        <v>60</v>
      </c>
      <c r="K7604" s="15" t="s">
        <v>17</v>
      </c>
      <c r="L7604" s="15" t="str">
        <f t="array" ref="L7604">_xlfn.XLOOKUP(M7604,reference_province_to_city!$A$2:$A$11,reference_province_to_city!$B$2:$B$11)</f>
        <v>Semarang</v>
      </c>
      <c r="M7604" s="15" t="s">
        <v>15</v>
      </c>
      <c r="N7604" s="15">
        <v>50111.0</v>
      </c>
      <c r="O7604" s="15">
        <f t="array" ref="O7604">_xlfn.XLOOKUP(M7604,reference_postal_code!$B$2:$B$11,reference_postal_code!$A$2:$A$11)</f>
        <v>50111</v>
      </c>
      <c r="P7604" s="15" t="s">
        <v>77</v>
      </c>
      <c r="Q7604" s="15" t="s">
        <v>3266</v>
      </c>
      <c r="R7604" s="15" t="s">
        <v>110</v>
      </c>
      <c r="S7604" s="15" t="s">
        <v>111</v>
      </c>
      <c r="T7604" s="15" t="s">
        <v>3267</v>
      </c>
      <c r="U7604" s="28">
        <v>4619700.0</v>
      </c>
      <c r="V7604" s="15">
        <v>2.0</v>
      </c>
      <c r="W7604" s="31">
        <v>0.0</v>
      </c>
      <c r="X7604" s="28">
        <v>1339713.0</v>
      </c>
    </row>
    <row r="7605" ht="15.75" customHeight="1">
      <c r="A7605" s="15">
        <v>5053.0</v>
      </c>
      <c r="B7605" s="15" t="s">
        <v>9081</v>
      </c>
      <c r="C7605" s="18">
        <v>42874.0</v>
      </c>
      <c r="D7605" s="18">
        <v>42874.0</v>
      </c>
      <c r="E7605" s="18">
        <f t="shared" si="1"/>
        <v>42874</v>
      </c>
      <c r="F7605" s="15" t="s">
        <v>466</v>
      </c>
      <c r="G7605" s="15" t="s">
        <v>3111</v>
      </c>
      <c r="H7605" s="15" t="s">
        <v>3112</v>
      </c>
      <c r="I7605" s="15" t="s">
        <v>59</v>
      </c>
      <c r="J7605" s="15" t="s">
        <v>60</v>
      </c>
      <c r="K7605" s="15" t="s">
        <v>26</v>
      </c>
      <c r="L7605" s="15" t="str">
        <f t="array" ref="L7605">_xlfn.XLOOKUP(M7605,reference_province_to_city!$A$2:$A$11,reference_province_to_city!$B$2:$B$11)</f>
        <v>Denpasar</v>
      </c>
      <c r="M7605" s="15" t="s">
        <v>24</v>
      </c>
      <c r="N7605" s="15">
        <v>80231.0</v>
      </c>
      <c r="O7605" s="15">
        <f t="array" ref="O7605">_xlfn.XLOOKUP(M7605,reference_postal_code!$B$2:$B$11,reference_postal_code!$A$2:$A$11)</f>
        <v>80231</v>
      </c>
      <c r="P7605" s="15" t="s">
        <v>63</v>
      </c>
      <c r="Q7605" s="15" t="s">
        <v>5704</v>
      </c>
      <c r="R7605" s="15" t="s">
        <v>65</v>
      </c>
      <c r="S7605" s="15" t="s">
        <v>66</v>
      </c>
      <c r="T7605" s="15" t="s">
        <v>5705</v>
      </c>
      <c r="U7605" s="28">
        <v>2934600.0</v>
      </c>
      <c r="V7605" s="15">
        <v>4.0</v>
      </c>
      <c r="W7605" s="31">
        <v>0.0</v>
      </c>
      <c r="X7605" s="28">
        <v>1379262.0</v>
      </c>
    </row>
    <row r="7606" ht="15.75" customHeight="1">
      <c r="A7606" s="15">
        <v>628.0</v>
      </c>
      <c r="B7606" s="15" t="s">
        <v>9082</v>
      </c>
      <c r="C7606" s="18">
        <v>42874.0</v>
      </c>
      <c r="D7606" s="18">
        <v>42878.0</v>
      </c>
      <c r="E7606" s="18">
        <f t="shared" si="1"/>
        <v>42878</v>
      </c>
      <c r="F7606" s="15" t="s">
        <v>55</v>
      </c>
      <c r="G7606" s="15" t="s">
        <v>2854</v>
      </c>
      <c r="H7606" s="15" t="s">
        <v>2855</v>
      </c>
      <c r="I7606" s="15" t="s">
        <v>59</v>
      </c>
      <c r="J7606" s="15" t="s">
        <v>60</v>
      </c>
      <c r="K7606" s="15" t="s">
        <v>26</v>
      </c>
      <c r="L7606" s="15" t="str">
        <f t="array" ref="L7606">_xlfn.XLOOKUP(M7606,reference_province_to_city!$A$2:$A$11,reference_province_to_city!$B$2:$B$11)</f>
        <v>Denpasar</v>
      </c>
      <c r="M7606" s="15" t="s">
        <v>24</v>
      </c>
      <c r="N7606" s="15">
        <v>80231.0</v>
      </c>
      <c r="O7606" s="15">
        <f t="array" ref="O7606">_xlfn.XLOOKUP(M7606,reference_postal_code!$B$2:$B$11,reference_postal_code!$A$2:$A$11)</f>
        <v>80231</v>
      </c>
      <c r="P7606" s="15" t="s">
        <v>63</v>
      </c>
      <c r="Q7606" s="15" t="s">
        <v>4545</v>
      </c>
      <c r="R7606" s="15" t="s">
        <v>65</v>
      </c>
      <c r="S7606" s="15" t="s">
        <v>222</v>
      </c>
      <c r="T7606" s="15" t="s">
        <v>4546</v>
      </c>
      <c r="U7606" s="28">
        <v>1457400.0</v>
      </c>
      <c r="V7606" s="15">
        <v>2.0</v>
      </c>
      <c r="W7606" s="31">
        <v>0.0</v>
      </c>
      <c r="X7606" s="28">
        <v>422646.0</v>
      </c>
    </row>
    <row r="7607" ht="15.75" customHeight="1">
      <c r="A7607" s="15">
        <v>713.0</v>
      </c>
      <c r="B7607" s="15" t="s">
        <v>9071</v>
      </c>
      <c r="C7607" s="18">
        <v>42874.0</v>
      </c>
      <c r="D7607" s="18">
        <v>42879.0</v>
      </c>
      <c r="E7607" s="18">
        <f t="shared" si="1"/>
        <v>42879</v>
      </c>
      <c r="F7607" s="15" t="s">
        <v>55</v>
      </c>
      <c r="G7607" s="15" t="s">
        <v>1118</v>
      </c>
      <c r="H7607" s="15" t="s">
        <v>1119</v>
      </c>
      <c r="I7607" s="15" t="s">
        <v>128</v>
      </c>
      <c r="J7607" s="15" t="s">
        <v>60</v>
      </c>
      <c r="K7607" s="15" t="s">
        <v>17</v>
      </c>
      <c r="L7607" s="15" t="str">
        <f t="array" ref="L7607">_xlfn.XLOOKUP(M7607,reference_province_to_city!$A$2:$A$11,reference_province_to_city!$B$2:$B$11)</f>
        <v>Semarang</v>
      </c>
      <c r="M7607" s="15" t="s">
        <v>15</v>
      </c>
      <c r="N7607" s="15">
        <v>50111.0</v>
      </c>
      <c r="O7607" s="15">
        <f t="array" ref="O7607">_xlfn.XLOOKUP(M7607,reference_postal_code!$B$2:$B$11,reference_postal_code!$A$2:$A$11)</f>
        <v>50111</v>
      </c>
      <c r="P7607" s="15" t="s">
        <v>77</v>
      </c>
      <c r="Q7607" s="15" t="s">
        <v>742</v>
      </c>
      <c r="R7607" s="15" t="s">
        <v>65</v>
      </c>
      <c r="S7607" s="15" t="s">
        <v>222</v>
      </c>
      <c r="T7607" s="15" t="s">
        <v>743</v>
      </c>
      <c r="U7607" s="28">
        <v>4220100.0</v>
      </c>
      <c r="V7607" s="15">
        <v>6.0</v>
      </c>
      <c r="W7607" s="31">
        <v>0.0</v>
      </c>
      <c r="X7607" s="28">
        <v>1645839.0</v>
      </c>
    </row>
    <row r="7608" ht="15.75" customHeight="1">
      <c r="A7608" s="15">
        <v>3627.0</v>
      </c>
      <c r="B7608" s="15" t="s">
        <v>9072</v>
      </c>
      <c r="C7608" s="18">
        <v>42874.0</v>
      </c>
      <c r="D7608" s="18">
        <v>42876.0</v>
      </c>
      <c r="E7608" s="18">
        <f t="shared" si="1"/>
        <v>42876</v>
      </c>
      <c r="F7608" s="15" t="s">
        <v>114</v>
      </c>
      <c r="G7608" s="15" t="s">
        <v>2176</v>
      </c>
      <c r="H7608" s="15" t="s">
        <v>2177</v>
      </c>
      <c r="I7608" s="15" t="s">
        <v>76</v>
      </c>
      <c r="J7608" s="15" t="s">
        <v>60</v>
      </c>
      <c r="K7608" s="15" t="s">
        <v>33</v>
      </c>
      <c r="L7608" s="15" t="str">
        <f t="array" ref="L7608">_xlfn.XLOOKUP(M7608,reference_province_to_city!$A$2:$A$11,reference_province_to_city!$B$2:$B$11)</f>
        <v>Makassar</v>
      </c>
      <c r="M7608" s="15" t="s">
        <v>25</v>
      </c>
      <c r="N7608" s="15">
        <v>90111.0</v>
      </c>
      <c r="O7608" s="15">
        <f t="array" ref="O7608">_xlfn.XLOOKUP(M7608,reference_postal_code!$B$2:$B$11,reference_postal_code!$A$2:$A$11)</f>
        <v>90111</v>
      </c>
      <c r="P7608" s="15" t="s">
        <v>63</v>
      </c>
      <c r="Q7608" s="15" t="s">
        <v>1217</v>
      </c>
      <c r="R7608" s="15" t="s">
        <v>65</v>
      </c>
      <c r="S7608" s="15" t="s">
        <v>93</v>
      </c>
      <c r="T7608" s="15" t="s">
        <v>1218</v>
      </c>
      <c r="U7608" s="28">
        <v>83700.0</v>
      </c>
      <c r="V7608" s="15">
        <v>1.0</v>
      </c>
      <c r="W7608" s="31">
        <v>0.0</v>
      </c>
      <c r="X7608" s="28">
        <v>20925.0</v>
      </c>
    </row>
    <row r="7609" ht="15.75" customHeight="1">
      <c r="A7609" s="15">
        <v>3626.0</v>
      </c>
      <c r="B7609" s="15" t="s">
        <v>9072</v>
      </c>
      <c r="C7609" s="18">
        <v>42874.0</v>
      </c>
      <c r="D7609" s="18">
        <v>42876.0</v>
      </c>
      <c r="E7609" s="18">
        <f t="shared" si="1"/>
        <v>42876</v>
      </c>
      <c r="F7609" s="15" t="s">
        <v>114</v>
      </c>
      <c r="G7609" s="15" t="s">
        <v>2176</v>
      </c>
      <c r="H7609" s="15" t="s">
        <v>2177</v>
      </c>
      <c r="I7609" s="15" t="s">
        <v>76</v>
      </c>
      <c r="J7609" s="15" t="s">
        <v>60</v>
      </c>
      <c r="K7609" s="15" t="s">
        <v>33</v>
      </c>
      <c r="L7609" s="15" t="str">
        <f t="array" ref="L7609">_xlfn.XLOOKUP(M7609,reference_province_to_city!$A$2:$A$11,reference_province_to_city!$B$2:$B$11)</f>
        <v>Makassar</v>
      </c>
      <c r="M7609" s="15" t="s">
        <v>25</v>
      </c>
      <c r="N7609" s="15">
        <v>90111.0</v>
      </c>
      <c r="O7609" s="15">
        <f t="array" ref="O7609">_xlfn.XLOOKUP(M7609,reference_postal_code!$B$2:$B$11,reference_postal_code!$A$2:$A$11)</f>
        <v>90111</v>
      </c>
      <c r="P7609" s="15" t="s">
        <v>63</v>
      </c>
      <c r="Q7609" s="15" t="s">
        <v>3994</v>
      </c>
      <c r="R7609" s="15" t="s">
        <v>65</v>
      </c>
      <c r="S7609" s="15" t="s">
        <v>93</v>
      </c>
      <c r="T7609" s="15" t="s">
        <v>3995</v>
      </c>
      <c r="U7609" s="28">
        <v>52800.0</v>
      </c>
      <c r="V7609" s="15">
        <v>2.0</v>
      </c>
      <c r="W7609" s="31">
        <v>0.0</v>
      </c>
      <c r="X7609" s="28">
        <v>15312.0</v>
      </c>
    </row>
    <row r="7610" ht="15.75" customHeight="1">
      <c r="A7610" s="15">
        <v>6068.0</v>
      </c>
      <c r="B7610" s="15" t="s">
        <v>9083</v>
      </c>
      <c r="C7610" s="18">
        <v>42875.0</v>
      </c>
      <c r="D7610" s="18">
        <v>42879.0</v>
      </c>
      <c r="E7610" s="18">
        <f t="shared" si="1"/>
        <v>42879</v>
      </c>
      <c r="F7610" s="15" t="s">
        <v>55</v>
      </c>
      <c r="G7610" s="15" t="s">
        <v>5929</v>
      </c>
      <c r="H7610" s="15" t="s">
        <v>5930</v>
      </c>
      <c r="I7610" s="15" t="s">
        <v>76</v>
      </c>
      <c r="J7610" s="15" t="s">
        <v>60</v>
      </c>
      <c r="K7610" s="15" t="s">
        <v>33</v>
      </c>
      <c r="L7610" s="15" t="str">
        <f t="array" ref="L7610">_xlfn.XLOOKUP(M7610,reference_province_to_city!$A$2:$A$11,reference_province_to_city!$B$2:$B$11)</f>
        <v>Makassar</v>
      </c>
      <c r="M7610" s="15" t="s">
        <v>25</v>
      </c>
      <c r="N7610" s="15">
        <v>90111.0</v>
      </c>
      <c r="O7610" s="15">
        <f t="array" ref="O7610">_xlfn.XLOOKUP(M7610,reference_postal_code!$B$2:$B$11,reference_postal_code!$A$2:$A$11)</f>
        <v>90111</v>
      </c>
      <c r="P7610" s="15" t="s">
        <v>63</v>
      </c>
      <c r="Q7610" s="15" t="s">
        <v>434</v>
      </c>
      <c r="R7610" s="15" t="s">
        <v>106</v>
      </c>
      <c r="S7610" s="15" t="s">
        <v>107</v>
      </c>
      <c r="T7610" s="15" t="s">
        <v>435</v>
      </c>
      <c r="U7610" s="28">
        <v>7774080.0</v>
      </c>
      <c r="V7610" s="15">
        <v>8.0</v>
      </c>
      <c r="W7610" s="31">
        <v>0.2</v>
      </c>
      <c r="X7610" s="28">
        <v>-1457640.0</v>
      </c>
    </row>
    <row r="7611" ht="15.75" customHeight="1">
      <c r="A7611" s="15">
        <v>9145.0</v>
      </c>
      <c r="B7611" s="15" t="s">
        <v>9084</v>
      </c>
      <c r="C7611" s="18">
        <v>42875.0</v>
      </c>
      <c r="D7611" s="18">
        <v>42881.0</v>
      </c>
      <c r="E7611" s="18">
        <f t="shared" si="1"/>
        <v>42881</v>
      </c>
      <c r="F7611" s="15" t="s">
        <v>55</v>
      </c>
      <c r="G7611" s="15" t="s">
        <v>1861</v>
      </c>
      <c r="H7611" s="15" t="s">
        <v>1862</v>
      </c>
      <c r="I7611" s="15" t="s">
        <v>59</v>
      </c>
      <c r="J7611" s="15" t="s">
        <v>60</v>
      </c>
      <c r="K7611" s="15" t="s">
        <v>22</v>
      </c>
      <c r="L7611" s="15" t="str">
        <f t="array" ref="L7611">_xlfn.XLOOKUP(M7611,reference_province_to_city!$A$2:$A$11,reference_province_to_city!$B$2:$B$11)</f>
        <v>Surabaya</v>
      </c>
      <c r="M7611" s="15" t="s">
        <v>20</v>
      </c>
      <c r="N7611" s="15">
        <v>60231.0</v>
      </c>
      <c r="O7611" s="15">
        <f t="array" ref="O7611">_xlfn.XLOOKUP(M7611,reference_postal_code!$B$2:$B$11,reference_postal_code!$A$2:$A$11)</f>
        <v>60231</v>
      </c>
      <c r="P7611" s="15" t="s">
        <v>166</v>
      </c>
      <c r="Q7611" s="15" t="s">
        <v>3271</v>
      </c>
      <c r="R7611" s="15" t="s">
        <v>65</v>
      </c>
      <c r="S7611" s="15" t="s">
        <v>222</v>
      </c>
      <c r="T7611" s="15" t="s">
        <v>3272</v>
      </c>
      <c r="U7611" s="28">
        <v>973500.0</v>
      </c>
      <c r="V7611" s="15">
        <v>5.0</v>
      </c>
      <c r="W7611" s="31">
        <v>0.0</v>
      </c>
      <c r="X7611" s="28">
        <v>282315.0</v>
      </c>
    </row>
    <row r="7612" ht="15.75" customHeight="1">
      <c r="A7612" s="15">
        <v>6907.0</v>
      </c>
      <c r="B7612" s="15" t="s">
        <v>9085</v>
      </c>
      <c r="C7612" s="18">
        <v>42875.0</v>
      </c>
      <c r="D7612" s="18">
        <v>42875.0</v>
      </c>
      <c r="E7612" s="18">
        <f t="shared" si="1"/>
        <v>42875</v>
      </c>
      <c r="F7612" s="15" t="s">
        <v>466</v>
      </c>
      <c r="G7612" s="15" t="s">
        <v>3459</v>
      </c>
      <c r="H7612" s="15" t="s">
        <v>3460</v>
      </c>
      <c r="I7612" s="15" t="s">
        <v>128</v>
      </c>
      <c r="J7612" s="15" t="s">
        <v>60</v>
      </c>
      <c r="K7612" s="15" t="s">
        <v>28</v>
      </c>
      <c r="L7612" s="15" t="str">
        <f t="array" ref="L7612">_xlfn.XLOOKUP(M7612,reference_province_to_city!$A$2:$A$11,reference_province_to_city!$B$2:$B$11)</f>
        <v>Medan</v>
      </c>
      <c r="M7612" s="15" t="s">
        <v>11</v>
      </c>
      <c r="N7612" s="15">
        <v>20111.0</v>
      </c>
      <c r="O7612" s="15">
        <f t="array" ref="O7612">_xlfn.XLOOKUP(M7612,reference_postal_code!$B$2:$B$11,reference_postal_code!$A$2:$A$11)</f>
        <v>20111</v>
      </c>
      <c r="P7612" s="15" t="s">
        <v>77</v>
      </c>
      <c r="Q7612" s="15" t="s">
        <v>2797</v>
      </c>
      <c r="R7612" s="15" t="s">
        <v>65</v>
      </c>
      <c r="S7612" s="15" t="s">
        <v>83</v>
      </c>
      <c r="T7612" s="15" t="s">
        <v>2798</v>
      </c>
      <c r="U7612" s="28">
        <v>619200.0</v>
      </c>
      <c r="V7612" s="15">
        <v>2.0</v>
      </c>
      <c r="W7612" s="31">
        <v>0.0</v>
      </c>
      <c r="X7612" s="28">
        <v>297216.0</v>
      </c>
    </row>
    <row r="7613" ht="15.75" customHeight="1">
      <c r="A7613" s="15">
        <v>4363.0</v>
      </c>
      <c r="B7613" s="15" t="s">
        <v>9086</v>
      </c>
      <c r="C7613" s="18">
        <v>42875.0</v>
      </c>
      <c r="D7613" s="18">
        <v>42877.0</v>
      </c>
      <c r="E7613" s="18">
        <f t="shared" si="1"/>
        <v>42877</v>
      </c>
      <c r="F7613" s="15" t="s">
        <v>114</v>
      </c>
      <c r="G7613" s="15" t="s">
        <v>948</v>
      </c>
      <c r="H7613" s="15" t="s">
        <v>949</v>
      </c>
      <c r="I7613" s="15" t="s">
        <v>59</v>
      </c>
      <c r="J7613" s="15" t="s">
        <v>60</v>
      </c>
      <c r="K7613" s="15" t="s">
        <v>17</v>
      </c>
      <c r="L7613" s="15" t="str">
        <f t="array" ref="L7613">_xlfn.XLOOKUP(M7613,reference_province_to_city!$A$2:$A$11,reference_province_to_city!$B$2:$B$11)</f>
        <v>Semarang</v>
      </c>
      <c r="M7613" s="15" t="s">
        <v>15</v>
      </c>
      <c r="N7613" s="15">
        <v>50111.0</v>
      </c>
      <c r="O7613" s="15">
        <f t="array" ref="O7613">_xlfn.XLOOKUP(M7613,reference_postal_code!$B$2:$B$11,reference_postal_code!$A$2:$A$11)</f>
        <v>50111</v>
      </c>
      <c r="P7613" s="15" t="s">
        <v>77</v>
      </c>
      <c r="Q7613" s="15" t="s">
        <v>1895</v>
      </c>
      <c r="R7613" s="15" t="s">
        <v>65</v>
      </c>
      <c r="S7613" s="15" t="s">
        <v>93</v>
      </c>
      <c r="T7613" s="15" t="s">
        <v>1896</v>
      </c>
      <c r="U7613" s="28">
        <v>1979100.0</v>
      </c>
      <c r="V7613" s="15">
        <v>3.0</v>
      </c>
      <c r="W7613" s="31">
        <v>0.0</v>
      </c>
      <c r="X7613" s="28">
        <v>534357.0</v>
      </c>
    </row>
    <row r="7614" ht="15.75" customHeight="1">
      <c r="A7614" s="15">
        <v>4364.0</v>
      </c>
      <c r="B7614" s="15" t="s">
        <v>9086</v>
      </c>
      <c r="C7614" s="18">
        <v>42875.0</v>
      </c>
      <c r="D7614" s="18">
        <v>42877.0</v>
      </c>
      <c r="E7614" s="18">
        <f t="shared" si="1"/>
        <v>42877</v>
      </c>
      <c r="F7614" s="15" t="s">
        <v>114</v>
      </c>
      <c r="G7614" s="15" t="s">
        <v>948</v>
      </c>
      <c r="H7614" s="15" t="s">
        <v>949</v>
      </c>
      <c r="I7614" s="15" t="s">
        <v>59</v>
      </c>
      <c r="J7614" s="15" t="s">
        <v>60</v>
      </c>
      <c r="K7614" s="15" t="s">
        <v>17</v>
      </c>
      <c r="L7614" s="15" t="str">
        <f t="array" ref="L7614">_xlfn.XLOOKUP(M7614,reference_province_to_city!$A$2:$A$11,reference_province_to_city!$B$2:$B$11)</f>
        <v>Semarang</v>
      </c>
      <c r="M7614" s="15" t="s">
        <v>15</v>
      </c>
      <c r="N7614" s="15">
        <v>50111.0</v>
      </c>
      <c r="O7614" s="15">
        <f t="array" ref="O7614">_xlfn.XLOOKUP(M7614,reference_postal_code!$B$2:$B$11,reference_postal_code!$A$2:$A$11)</f>
        <v>50111</v>
      </c>
      <c r="P7614" s="15" t="s">
        <v>77</v>
      </c>
      <c r="Q7614" s="15" t="s">
        <v>590</v>
      </c>
      <c r="R7614" s="15" t="s">
        <v>65</v>
      </c>
      <c r="S7614" s="15" t="s">
        <v>93</v>
      </c>
      <c r="T7614" s="15" t="s">
        <v>591</v>
      </c>
      <c r="U7614" s="28">
        <v>388800.0</v>
      </c>
      <c r="V7614" s="15">
        <v>4.0</v>
      </c>
      <c r="W7614" s="31">
        <v>0.0</v>
      </c>
      <c r="X7614" s="28">
        <v>124416.0</v>
      </c>
    </row>
    <row r="7615" ht="15.75" customHeight="1">
      <c r="A7615" s="15">
        <v>9143.0</v>
      </c>
      <c r="B7615" s="15" t="s">
        <v>9084</v>
      </c>
      <c r="C7615" s="18">
        <v>42875.0</v>
      </c>
      <c r="D7615" s="18">
        <v>42881.0</v>
      </c>
      <c r="E7615" s="18">
        <f t="shared" si="1"/>
        <v>42881</v>
      </c>
      <c r="F7615" s="15" t="s">
        <v>55</v>
      </c>
      <c r="G7615" s="15" t="s">
        <v>1861</v>
      </c>
      <c r="H7615" s="15" t="s">
        <v>1862</v>
      </c>
      <c r="I7615" s="15" t="s">
        <v>59</v>
      </c>
      <c r="J7615" s="15" t="s">
        <v>60</v>
      </c>
      <c r="K7615" s="15" t="s">
        <v>22</v>
      </c>
      <c r="L7615" s="15" t="str">
        <f t="array" ref="L7615">_xlfn.XLOOKUP(M7615,reference_province_to_city!$A$2:$A$11,reference_province_to_city!$B$2:$B$11)</f>
        <v>Surabaya</v>
      </c>
      <c r="M7615" s="15" t="s">
        <v>20</v>
      </c>
      <c r="N7615" s="15">
        <v>60231.0</v>
      </c>
      <c r="O7615" s="15">
        <f t="array" ref="O7615">_xlfn.XLOOKUP(M7615,reference_postal_code!$B$2:$B$11,reference_postal_code!$A$2:$A$11)</f>
        <v>60231</v>
      </c>
      <c r="P7615" s="15" t="s">
        <v>166</v>
      </c>
      <c r="Q7615" s="15" t="s">
        <v>3079</v>
      </c>
      <c r="R7615" s="15" t="s">
        <v>65</v>
      </c>
      <c r="S7615" s="15" t="s">
        <v>83</v>
      </c>
      <c r="T7615" s="15" t="s">
        <v>3080</v>
      </c>
      <c r="U7615" s="28">
        <v>124320.0</v>
      </c>
      <c r="V7615" s="15">
        <v>2.0</v>
      </c>
      <c r="W7615" s="31">
        <v>0.2</v>
      </c>
      <c r="X7615" s="28">
        <v>45066.0</v>
      </c>
    </row>
    <row r="7616" ht="15.75" customHeight="1">
      <c r="A7616" s="15">
        <v>6070.0</v>
      </c>
      <c r="B7616" s="15" t="s">
        <v>9083</v>
      </c>
      <c r="C7616" s="18">
        <v>42875.0</v>
      </c>
      <c r="D7616" s="18">
        <v>42879.0</v>
      </c>
      <c r="E7616" s="18">
        <f t="shared" si="1"/>
        <v>42879</v>
      </c>
      <c r="F7616" s="15" t="s">
        <v>55</v>
      </c>
      <c r="G7616" s="15" t="s">
        <v>5929</v>
      </c>
      <c r="H7616" s="15" t="s">
        <v>5930</v>
      </c>
      <c r="I7616" s="15" t="s">
        <v>76</v>
      </c>
      <c r="J7616" s="15" t="s">
        <v>60</v>
      </c>
      <c r="K7616" s="15" t="s">
        <v>3776</v>
      </c>
      <c r="L7616" s="15" t="str">
        <f t="array" ref="L7616">_xlfn.XLOOKUP(M7616,reference_province_to_city!$A$2:$A$11,reference_province_to_city!$B$2:$B$11)</f>
        <v>Makassar</v>
      </c>
      <c r="M7616" s="15" t="s">
        <v>25</v>
      </c>
      <c r="N7616" s="15">
        <v>90111.0</v>
      </c>
      <c r="O7616" s="15">
        <f t="array" ref="O7616">_xlfn.XLOOKUP(M7616,reference_postal_code!$B$2:$B$11,reference_postal_code!$A$2:$A$11)</f>
        <v>90111</v>
      </c>
      <c r="P7616" s="15" t="s">
        <v>63</v>
      </c>
      <c r="Q7616" s="15" t="s">
        <v>8186</v>
      </c>
      <c r="R7616" s="15" t="s">
        <v>110</v>
      </c>
      <c r="S7616" s="15" t="s">
        <v>668</v>
      </c>
      <c r="T7616" s="15" t="s">
        <v>8187</v>
      </c>
      <c r="U7616" s="28">
        <v>5148000.0</v>
      </c>
      <c r="V7616" s="15">
        <v>1.0</v>
      </c>
      <c r="W7616" s="31">
        <v>0.2</v>
      </c>
      <c r="X7616" s="28">
        <v>579150.0</v>
      </c>
    </row>
    <row r="7617" ht="15.75" customHeight="1">
      <c r="A7617" s="15">
        <v>9144.0</v>
      </c>
      <c r="B7617" s="15" t="s">
        <v>9084</v>
      </c>
      <c r="C7617" s="18">
        <v>42875.0</v>
      </c>
      <c r="D7617" s="18">
        <v>42881.0</v>
      </c>
      <c r="E7617" s="18">
        <f t="shared" si="1"/>
        <v>42881</v>
      </c>
      <c r="F7617" s="15" t="s">
        <v>55</v>
      </c>
      <c r="G7617" s="15" t="s">
        <v>1861</v>
      </c>
      <c r="H7617" s="15" t="s">
        <v>1862</v>
      </c>
      <c r="I7617" s="15" t="s">
        <v>59</v>
      </c>
      <c r="J7617" s="15" t="s">
        <v>60</v>
      </c>
      <c r="K7617" s="15" t="s">
        <v>22</v>
      </c>
      <c r="L7617" s="15" t="str">
        <f t="array" ref="L7617">_xlfn.XLOOKUP(M7617,reference_province_to_city!$A$2:$A$11,reference_province_to_city!$B$2:$B$11)</f>
        <v>Surabaya</v>
      </c>
      <c r="M7617" s="15" t="s">
        <v>20</v>
      </c>
      <c r="N7617" s="15">
        <v>60231.0</v>
      </c>
      <c r="O7617" s="15">
        <f t="array" ref="O7617">_xlfn.XLOOKUP(M7617,reference_postal_code!$B$2:$B$11,reference_postal_code!$A$2:$A$11)</f>
        <v>60231</v>
      </c>
      <c r="P7617" s="15" t="s">
        <v>166</v>
      </c>
      <c r="Q7617" s="15" t="s">
        <v>5712</v>
      </c>
      <c r="R7617" s="15" t="s">
        <v>110</v>
      </c>
      <c r="S7617" s="15" t="s">
        <v>111</v>
      </c>
      <c r="T7617" s="15" t="s">
        <v>5713</v>
      </c>
      <c r="U7617" s="28">
        <v>1.684692E7</v>
      </c>
      <c r="V7617" s="15">
        <v>9.0</v>
      </c>
      <c r="W7617" s="31">
        <v>0.2</v>
      </c>
      <c r="X7617" s="28">
        <v>1052932.0</v>
      </c>
    </row>
    <row r="7618" ht="15.75" customHeight="1">
      <c r="A7618" s="15">
        <v>4365.0</v>
      </c>
      <c r="B7618" s="15" t="s">
        <v>9086</v>
      </c>
      <c r="C7618" s="18">
        <v>42875.0</v>
      </c>
      <c r="D7618" s="18">
        <v>42877.0</v>
      </c>
      <c r="E7618" s="18">
        <f t="shared" si="1"/>
        <v>42877</v>
      </c>
      <c r="F7618" s="15" t="s">
        <v>114</v>
      </c>
      <c r="G7618" s="15" t="s">
        <v>948</v>
      </c>
      <c r="H7618" s="15" t="s">
        <v>949</v>
      </c>
      <c r="I7618" s="15" t="s">
        <v>59</v>
      </c>
      <c r="J7618" s="15" t="s">
        <v>60</v>
      </c>
      <c r="K7618" s="15" t="s">
        <v>17</v>
      </c>
      <c r="L7618" s="15" t="str">
        <f t="array" ref="L7618">_xlfn.XLOOKUP(M7618,reference_province_to_city!$A$2:$A$11,reference_province_to_city!$B$2:$B$11)</f>
        <v>Semarang</v>
      </c>
      <c r="M7618" s="15" t="s">
        <v>15</v>
      </c>
      <c r="N7618" s="15">
        <v>50111.0</v>
      </c>
      <c r="O7618" s="15">
        <f t="array" ref="O7618">_xlfn.XLOOKUP(M7618,reference_postal_code!$B$2:$B$11,reference_postal_code!$A$2:$A$11)</f>
        <v>50111</v>
      </c>
      <c r="P7618" s="15" t="s">
        <v>77</v>
      </c>
      <c r="Q7618" s="15" t="s">
        <v>3541</v>
      </c>
      <c r="R7618" s="15" t="s">
        <v>65</v>
      </c>
      <c r="S7618" s="15" t="s">
        <v>87</v>
      </c>
      <c r="T7618" s="15" t="s">
        <v>3542</v>
      </c>
      <c r="U7618" s="28">
        <v>1.05714E7</v>
      </c>
      <c r="V7618" s="15">
        <v>4.0</v>
      </c>
      <c r="W7618" s="31">
        <v>0.0</v>
      </c>
      <c r="X7618" s="28">
        <v>2431422.0</v>
      </c>
    </row>
    <row r="7619" ht="15.75" customHeight="1">
      <c r="A7619" s="15">
        <v>4367.0</v>
      </c>
      <c r="B7619" s="15" t="s">
        <v>9086</v>
      </c>
      <c r="C7619" s="18">
        <v>42875.0</v>
      </c>
      <c r="D7619" s="18">
        <v>42877.0</v>
      </c>
      <c r="E7619" s="18">
        <f t="shared" si="1"/>
        <v>42877</v>
      </c>
      <c r="F7619" s="15" t="s">
        <v>114</v>
      </c>
      <c r="G7619" s="15" t="s">
        <v>948</v>
      </c>
      <c r="H7619" s="15" t="s">
        <v>949</v>
      </c>
      <c r="I7619" s="15" t="s">
        <v>59</v>
      </c>
      <c r="J7619" s="15" t="s">
        <v>60</v>
      </c>
      <c r="K7619" s="15" t="s">
        <v>17</v>
      </c>
      <c r="L7619" s="15" t="str">
        <f t="array" ref="L7619">_xlfn.XLOOKUP(M7619,reference_province_to_city!$A$2:$A$11,reference_province_to_city!$B$2:$B$11)</f>
        <v>Semarang</v>
      </c>
      <c r="M7619" s="15" t="s">
        <v>15</v>
      </c>
      <c r="N7619" s="15">
        <v>50111.0</v>
      </c>
      <c r="O7619" s="15">
        <f t="array" ref="O7619">_xlfn.XLOOKUP(M7619,reference_postal_code!$B$2:$B$11,reference_postal_code!$A$2:$A$11)</f>
        <v>50111</v>
      </c>
      <c r="P7619" s="15" t="s">
        <v>77</v>
      </c>
      <c r="Q7619" s="15" t="s">
        <v>1236</v>
      </c>
      <c r="R7619" s="15" t="s">
        <v>65</v>
      </c>
      <c r="S7619" s="15" t="s">
        <v>93</v>
      </c>
      <c r="T7619" s="15" t="s">
        <v>1237</v>
      </c>
      <c r="U7619" s="28">
        <v>322500.0</v>
      </c>
      <c r="V7619" s="15">
        <v>10.0</v>
      </c>
      <c r="W7619" s="31">
        <v>0.0</v>
      </c>
      <c r="X7619" s="28">
        <v>106425.0</v>
      </c>
    </row>
    <row r="7620" ht="15.75" customHeight="1">
      <c r="A7620" s="15">
        <v>4366.0</v>
      </c>
      <c r="B7620" s="15" t="s">
        <v>9086</v>
      </c>
      <c r="C7620" s="18">
        <v>42875.0</v>
      </c>
      <c r="D7620" s="18">
        <v>42877.0</v>
      </c>
      <c r="E7620" s="18">
        <f t="shared" si="1"/>
        <v>42877</v>
      </c>
      <c r="F7620" s="15" t="s">
        <v>114</v>
      </c>
      <c r="G7620" s="15" t="s">
        <v>948</v>
      </c>
      <c r="H7620" s="15" t="s">
        <v>949</v>
      </c>
      <c r="I7620" s="15" t="s">
        <v>59</v>
      </c>
      <c r="J7620" s="15" t="s">
        <v>60</v>
      </c>
      <c r="K7620" s="15" t="s">
        <v>17</v>
      </c>
      <c r="L7620" s="15" t="str">
        <f t="array" ref="L7620">_xlfn.XLOOKUP(M7620,reference_province_to_city!$A$2:$A$11,reference_province_to_city!$B$2:$B$11)</f>
        <v>Semarang</v>
      </c>
      <c r="M7620" s="15" t="s">
        <v>15</v>
      </c>
      <c r="N7620" s="15">
        <v>50111.0</v>
      </c>
      <c r="O7620" s="15">
        <f t="array" ref="O7620">_xlfn.XLOOKUP(M7620,reference_postal_code!$B$2:$B$11,reference_postal_code!$A$2:$A$11)</f>
        <v>50111</v>
      </c>
      <c r="P7620" s="15" t="s">
        <v>77</v>
      </c>
      <c r="Q7620" s="15" t="s">
        <v>365</v>
      </c>
      <c r="R7620" s="15" t="s">
        <v>65</v>
      </c>
      <c r="S7620" s="15" t="s">
        <v>103</v>
      </c>
      <c r="T7620" s="15" t="s">
        <v>366</v>
      </c>
      <c r="U7620" s="28">
        <v>111150.0</v>
      </c>
      <c r="V7620" s="15">
        <v>3.0</v>
      </c>
      <c r="W7620" s="31">
        <v>0.0</v>
      </c>
      <c r="X7620" s="28">
        <v>52241.0</v>
      </c>
    </row>
    <row r="7621" ht="15.75" customHeight="1">
      <c r="A7621" s="15">
        <v>6069.0</v>
      </c>
      <c r="B7621" s="15" t="s">
        <v>9083</v>
      </c>
      <c r="C7621" s="18">
        <v>42875.0</v>
      </c>
      <c r="D7621" s="18">
        <v>42879.0</v>
      </c>
      <c r="E7621" s="18">
        <f t="shared" si="1"/>
        <v>42879</v>
      </c>
      <c r="F7621" s="15" t="s">
        <v>55</v>
      </c>
      <c r="G7621" s="15" t="s">
        <v>5929</v>
      </c>
      <c r="H7621" s="15" t="s">
        <v>5930</v>
      </c>
      <c r="I7621" s="15" t="s">
        <v>76</v>
      </c>
      <c r="J7621" s="15" t="s">
        <v>60</v>
      </c>
      <c r="K7621" s="15" t="s">
        <v>33</v>
      </c>
      <c r="L7621" s="15" t="str">
        <f t="array" ref="L7621">_xlfn.XLOOKUP(M7621,reference_province_to_city!$A$2:$A$11,reference_province_to_city!$B$2:$B$11)</f>
        <v>Makassar</v>
      </c>
      <c r="M7621" s="15" t="s">
        <v>25</v>
      </c>
      <c r="N7621" s="15">
        <v>90111.0</v>
      </c>
      <c r="O7621" s="15">
        <f t="array" ref="O7621">_xlfn.XLOOKUP(M7621,reference_postal_code!$B$2:$B$11,reference_postal_code!$A$2:$A$11)</f>
        <v>90111</v>
      </c>
      <c r="P7621" s="15" t="s">
        <v>63</v>
      </c>
      <c r="Q7621" s="15" t="s">
        <v>1291</v>
      </c>
      <c r="R7621" s="15" t="s">
        <v>106</v>
      </c>
      <c r="S7621" s="15" t="s">
        <v>139</v>
      </c>
      <c r="T7621" s="15" t="s">
        <v>1292</v>
      </c>
      <c r="U7621" s="28">
        <v>104700.0</v>
      </c>
      <c r="V7621" s="15">
        <v>1.0</v>
      </c>
      <c r="W7621" s="31">
        <v>0.0</v>
      </c>
      <c r="X7621" s="28">
        <v>50256.0</v>
      </c>
    </row>
    <row r="7622" ht="15.75" customHeight="1">
      <c r="A7622" s="15">
        <v>990.0</v>
      </c>
      <c r="B7622" s="15" t="s">
        <v>9087</v>
      </c>
      <c r="C7622" s="18">
        <v>42876.0</v>
      </c>
      <c r="D7622" s="18">
        <v>42881.0</v>
      </c>
      <c r="E7622" s="18">
        <f t="shared" si="1"/>
        <v>42881</v>
      </c>
      <c r="F7622" s="15" t="s">
        <v>55</v>
      </c>
      <c r="G7622" s="15" t="s">
        <v>1065</v>
      </c>
      <c r="H7622" s="15" t="s">
        <v>1066</v>
      </c>
      <c r="I7622" s="15" t="s">
        <v>128</v>
      </c>
      <c r="J7622" s="15" t="s">
        <v>60</v>
      </c>
      <c r="K7622" s="15" t="s">
        <v>29</v>
      </c>
      <c r="L7622" s="15" t="str">
        <f t="array" ref="L7622">_xlfn.XLOOKUP(M7622,reference_province_to_city!$A$2:$A$11,reference_province_to_city!$B$2:$B$11)</f>
        <v>Palembang</v>
      </c>
      <c r="M7622" s="15" t="s">
        <v>13</v>
      </c>
      <c r="N7622" s="15">
        <v>30111.0</v>
      </c>
      <c r="O7622" s="15">
        <f t="array" ref="O7622">_xlfn.XLOOKUP(M7622,reference_postal_code!$B$2:$B$11,reference_postal_code!$A$2:$A$11)</f>
        <v>30111</v>
      </c>
      <c r="P7622" s="15" t="s">
        <v>77</v>
      </c>
      <c r="Q7622" s="15" t="s">
        <v>9088</v>
      </c>
      <c r="R7622" s="15" t="s">
        <v>65</v>
      </c>
      <c r="S7622" s="15" t="s">
        <v>93</v>
      </c>
      <c r="T7622" s="15" t="s">
        <v>1455</v>
      </c>
      <c r="U7622" s="28">
        <v>269550.0</v>
      </c>
      <c r="V7622" s="15">
        <v>3.0</v>
      </c>
      <c r="W7622" s="31">
        <v>0.0</v>
      </c>
      <c r="X7622" s="28">
        <v>78170.0</v>
      </c>
    </row>
    <row r="7623" ht="15.75" customHeight="1">
      <c r="A7623" s="15">
        <v>989.0</v>
      </c>
      <c r="B7623" s="15" t="s">
        <v>9087</v>
      </c>
      <c r="C7623" s="18">
        <v>42876.0</v>
      </c>
      <c r="D7623" s="18">
        <v>42881.0</v>
      </c>
      <c r="E7623" s="18">
        <f t="shared" si="1"/>
        <v>42881</v>
      </c>
      <c r="F7623" s="15" t="s">
        <v>55</v>
      </c>
      <c r="G7623" s="15" t="s">
        <v>1065</v>
      </c>
      <c r="H7623" s="15" t="s">
        <v>1066</v>
      </c>
      <c r="I7623" s="15" t="s">
        <v>128</v>
      </c>
      <c r="J7623" s="15" t="s">
        <v>60</v>
      </c>
      <c r="L7623" s="15" t="str">
        <f t="array" ref="L7623">_xlfn.XLOOKUP(M7623,reference_province_to_city!$A$2:$A$11,reference_province_to_city!$B$2:$B$11)</f>
        <v>Palembang</v>
      </c>
      <c r="M7623" s="15" t="s">
        <v>13</v>
      </c>
      <c r="N7623" s="15">
        <v>30111.0</v>
      </c>
      <c r="O7623" s="15">
        <f t="array" ref="O7623">_xlfn.XLOOKUP(M7623,reference_postal_code!$B$2:$B$11,reference_postal_code!$A$2:$A$11)</f>
        <v>30111</v>
      </c>
      <c r="P7623" s="15" t="s">
        <v>77</v>
      </c>
      <c r="Q7623" s="15" t="s">
        <v>1999</v>
      </c>
      <c r="R7623" s="15" t="s">
        <v>106</v>
      </c>
      <c r="S7623" s="15" t="s">
        <v>139</v>
      </c>
      <c r="T7623" s="15" t="s">
        <v>2000</v>
      </c>
      <c r="U7623" s="28">
        <v>7800750.0</v>
      </c>
      <c r="V7623" s="15">
        <v>5.0</v>
      </c>
      <c r="W7623" s="31">
        <v>0.0</v>
      </c>
      <c r="X7623" s="28">
        <v>1092105.0</v>
      </c>
    </row>
    <row r="7624" ht="15.75" customHeight="1">
      <c r="A7624" s="15">
        <v>7245.0</v>
      </c>
      <c r="B7624" s="15" t="s">
        <v>9089</v>
      </c>
      <c r="C7624" s="18">
        <v>42877.0</v>
      </c>
      <c r="D7624" s="18">
        <v>42880.0</v>
      </c>
      <c r="E7624" s="18">
        <f t="shared" si="1"/>
        <v>42880</v>
      </c>
      <c r="F7624" s="15" t="s">
        <v>125</v>
      </c>
      <c r="G7624" s="15" t="s">
        <v>4352</v>
      </c>
      <c r="H7624" s="15" t="s">
        <v>4353</v>
      </c>
      <c r="I7624" s="15" t="s">
        <v>59</v>
      </c>
      <c r="J7624" s="15" t="s">
        <v>60</v>
      </c>
      <c r="K7624" s="15" t="s">
        <v>10</v>
      </c>
      <c r="L7624" s="15" t="str">
        <f t="array" ref="L7624">_xlfn.XLOOKUP(M7624,reference_province_to_city!$A$2:$A$11,reference_province_to_city!$B$2:$B$11)</f>
        <v>Jakarta</v>
      </c>
      <c r="M7624" s="15" t="s">
        <v>7</v>
      </c>
      <c r="N7624" s="15">
        <v>10110.0</v>
      </c>
      <c r="O7624" s="15">
        <f t="array" ref="O7624">_xlfn.XLOOKUP(M7624,reference_postal_code!$B$2:$B$11,reference_postal_code!$A$2:$A$11)</f>
        <v>10110</v>
      </c>
      <c r="P7624" s="15" t="s">
        <v>117</v>
      </c>
      <c r="Q7624" s="15" t="s">
        <v>2882</v>
      </c>
      <c r="R7624" s="15" t="s">
        <v>65</v>
      </c>
      <c r="S7624" s="15" t="s">
        <v>93</v>
      </c>
      <c r="T7624" s="15" t="s">
        <v>2883</v>
      </c>
      <c r="U7624" s="28">
        <v>743400.0</v>
      </c>
      <c r="V7624" s="15">
        <v>7.0</v>
      </c>
      <c r="W7624" s="31">
        <v>0.0</v>
      </c>
      <c r="X7624" s="28">
        <v>282492.0</v>
      </c>
    </row>
    <row r="7625" ht="15.75" customHeight="1">
      <c r="A7625" s="15">
        <v>5542.0</v>
      </c>
      <c r="B7625" s="15" t="s">
        <v>9090</v>
      </c>
      <c r="C7625" s="18">
        <v>42877.0</v>
      </c>
      <c r="D7625" s="18">
        <v>42881.0</v>
      </c>
      <c r="E7625" s="18">
        <f t="shared" si="1"/>
        <v>42881</v>
      </c>
      <c r="F7625" s="15" t="s">
        <v>55</v>
      </c>
      <c r="G7625" s="15" t="s">
        <v>1711</v>
      </c>
      <c r="H7625" s="15" t="s">
        <v>1712</v>
      </c>
      <c r="I7625" s="15" t="s">
        <v>59</v>
      </c>
      <c r="J7625" s="15" t="s">
        <v>60</v>
      </c>
      <c r="K7625" s="15" t="s">
        <v>26</v>
      </c>
      <c r="L7625" s="15" t="str">
        <f t="array" ref="L7625">_xlfn.XLOOKUP(M7625,reference_province_to_city!$A$2:$A$11,reference_province_to_city!$B$2:$B$11)</f>
        <v>Denpasar</v>
      </c>
      <c r="M7625" s="15" t="s">
        <v>24</v>
      </c>
      <c r="N7625" s="15">
        <v>80231.0</v>
      </c>
      <c r="O7625" s="15">
        <f t="array" ref="O7625">_xlfn.XLOOKUP(M7625,reference_postal_code!$B$2:$B$11,reference_postal_code!$A$2:$A$11)</f>
        <v>80231</v>
      </c>
      <c r="P7625" s="15" t="s">
        <v>63</v>
      </c>
      <c r="Q7625" s="15" t="s">
        <v>601</v>
      </c>
      <c r="R7625" s="15" t="s">
        <v>65</v>
      </c>
      <c r="S7625" s="15" t="s">
        <v>226</v>
      </c>
      <c r="T7625" s="15" t="s">
        <v>602</v>
      </c>
      <c r="U7625" s="28">
        <v>335160.0</v>
      </c>
      <c r="V7625" s="15">
        <v>3.0</v>
      </c>
      <c r="W7625" s="31">
        <v>0.2</v>
      </c>
      <c r="X7625" s="28">
        <v>37705.0</v>
      </c>
    </row>
    <row r="7626" ht="15.75" customHeight="1">
      <c r="A7626" s="15">
        <v>6467.0</v>
      </c>
      <c r="B7626" s="15" t="s">
        <v>9091</v>
      </c>
      <c r="C7626" s="18">
        <v>42877.0</v>
      </c>
      <c r="D7626" s="18">
        <v>42880.0</v>
      </c>
      <c r="E7626" s="18">
        <f t="shared" si="1"/>
        <v>42880</v>
      </c>
      <c r="F7626" s="15" t="s">
        <v>114</v>
      </c>
      <c r="G7626" s="15" t="s">
        <v>2133</v>
      </c>
      <c r="H7626" s="15" t="s">
        <v>2134</v>
      </c>
      <c r="I7626" s="15" t="s">
        <v>59</v>
      </c>
      <c r="J7626" s="15" t="s">
        <v>60</v>
      </c>
      <c r="K7626" s="15" t="s">
        <v>28</v>
      </c>
      <c r="L7626" s="15" t="str">
        <f t="array" ref="L7626">_xlfn.XLOOKUP(M7626,reference_province_to_city!$A$2:$A$11,reference_province_to_city!$B$2:$B$11)</f>
        <v>Medan</v>
      </c>
      <c r="M7626" s="15" t="s">
        <v>11</v>
      </c>
      <c r="N7626" s="15">
        <v>20111.0</v>
      </c>
      <c r="O7626" s="15">
        <f t="array" ref="O7626">_xlfn.XLOOKUP(M7626,reference_postal_code!$B$2:$B$11,reference_postal_code!$A$2:$A$11)</f>
        <v>20111</v>
      </c>
      <c r="P7626" s="15" t="s">
        <v>77</v>
      </c>
      <c r="Q7626" s="15" t="s">
        <v>3504</v>
      </c>
      <c r="R7626" s="15" t="s">
        <v>110</v>
      </c>
      <c r="S7626" s="15" t="s">
        <v>149</v>
      </c>
      <c r="T7626" s="15" t="s">
        <v>3505</v>
      </c>
      <c r="U7626" s="28">
        <v>1026900.0</v>
      </c>
      <c r="V7626" s="15">
        <v>7.0</v>
      </c>
      <c r="W7626" s="31">
        <v>0.0</v>
      </c>
      <c r="X7626" s="28">
        <v>379953.0</v>
      </c>
    </row>
    <row r="7627" ht="15.75" customHeight="1">
      <c r="A7627" s="15">
        <v>9247.0</v>
      </c>
      <c r="B7627" s="15" t="s">
        <v>9092</v>
      </c>
      <c r="C7627" s="18">
        <v>42877.0</v>
      </c>
      <c r="D7627" s="18">
        <v>42881.0</v>
      </c>
      <c r="E7627" s="18">
        <f t="shared" si="1"/>
        <v>42881</v>
      </c>
      <c r="F7627" s="15" t="s">
        <v>55</v>
      </c>
      <c r="G7627" s="15" t="s">
        <v>517</v>
      </c>
      <c r="H7627" s="15" t="s">
        <v>518</v>
      </c>
      <c r="I7627" s="15" t="s">
        <v>76</v>
      </c>
      <c r="J7627" s="15" t="s">
        <v>60</v>
      </c>
      <c r="K7627" s="15" t="s">
        <v>19</v>
      </c>
      <c r="L7627" s="15" t="str">
        <f t="array" ref="L7627">_xlfn.XLOOKUP(M7627,reference_province_to_city!$A$2:$A$11,reference_province_to_city!$B$2:$B$11)</f>
        <v>Yogyakarta</v>
      </c>
      <c r="M7627" s="15" t="s">
        <v>18</v>
      </c>
      <c r="N7627" s="15">
        <v>55111.0</v>
      </c>
      <c r="O7627" s="15">
        <f t="array" ref="O7627">_xlfn.XLOOKUP(M7627,reference_postal_code!$B$2:$B$11,reference_postal_code!$A$2:$A$11)</f>
        <v>55111</v>
      </c>
      <c r="P7627" s="15" t="s">
        <v>77</v>
      </c>
      <c r="Q7627" s="15" t="s">
        <v>1434</v>
      </c>
      <c r="R7627" s="15" t="s">
        <v>65</v>
      </c>
      <c r="S7627" s="15" t="s">
        <v>93</v>
      </c>
      <c r="T7627" s="15" t="s">
        <v>1435</v>
      </c>
      <c r="U7627" s="28">
        <v>147600.0</v>
      </c>
      <c r="V7627" s="15">
        <v>3.0</v>
      </c>
      <c r="W7627" s="31">
        <v>0.0</v>
      </c>
      <c r="X7627" s="28">
        <v>42804.0</v>
      </c>
    </row>
    <row r="7628" ht="15.75" customHeight="1">
      <c r="A7628" s="15">
        <v>5541.0</v>
      </c>
      <c r="B7628" s="15" t="s">
        <v>9090</v>
      </c>
      <c r="C7628" s="18">
        <v>42877.0</v>
      </c>
      <c r="D7628" s="18">
        <v>42881.0</v>
      </c>
      <c r="E7628" s="18">
        <f t="shared" si="1"/>
        <v>42881</v>
      </c>
      <c r="F7628" s="15" t="s">
        <v>55</v>
      </c>
      <c r="G7628" s="15" t="s">
        <v>1711</v>
      </c>
      <c r="H7628" s="15" t="s">
        <v>1712</v>
      </c>
      <c r="I7628" s="15" t="s">
        <v>59</v>
      </c>
      <c r="J7628" s="15" t="s">
        <v>60</v>
      </c>
      <c r="K7628" s="15" t="s">
        <v>26</v>
      </c>
      <c r="L7628" s="15" t="str">
        <f t="array" ref="L7628">_xlfn.XLOOKUP(M7628,reference_province_to_city!$A$2:$A$11,reference_province_to_city!$B$2:$B$11)</f>
        <v>Denpasar</v>
      </c>
      <c r="M7628" s="15" t="s">
        <v>24</v>
      </c>
      <c r="N7628" s="15">
        <v>80231.0</v>
      </c>
      <c r="O7628" s="15">
        <f t="array" ref="O7628">_xlfn.XLOOKUP(M7628,reference_postal_code!$B$2:$B$11,reference_postal_code!$A$2:$A$11)</f>
        <v>80231</v>
      </c>
      <c r="P7628" s="15" t="s">
        <v>63</v>
      </c>
      <c r="Q7628" s="15" t="s">
        <v>3345</v>
      </c>
      <c r="R7628" s="15" t="s">
        <v>65</v>
      </c>
      <c r="S7628" s="15" t="s">
        <v>83</v>
      </c>
      <c r="T7628" s="15" t="s">
        <v>3346</v>
      </c>
      <c r="U7628" s="28">
        <v>23880.0</v>
      </c>
      <c r="V7628" s="15">
        <v>2.0</v>
      </c>
      <c r="W7628" s="31">
        <v>0.8</v>
      </c>
      <c r="X7628" s="28">
        <v>-39402.0</v>
      </c>
    </row>
    <row r="7629" ht="15.75" customHeight="1">
      <c r="A7629" s="15">
        <v>5540.0</v>
      </c>
      <c r="B7629" s="15" t="s">
        <v>9090</v>
      </c>
      <c r="C7629" s="18">
        <v>42877.0</v>
      </c>
      <c r="D7629" s="18">
        <v>42881.0</v>
      </c>
      <c r="E7629" s="18">
        <f t="shared" si="1"/>
        <v>42881</v>
      </c>
      <c r="F7629" s="15" t="s">
        <v>55</v>
      </c>
      <c r="G7629" s="15" t="s">
        <v>1711</v>
      </c>
      <c r="H7629" s="15" t="s">
        <v>1712</v>
      </c>
      <c r="I7629" s="15" t="s">
        <v>59</v>
      </c>
      <c r="J7629" s="15" t="s">
        <v>60</v>
      </c>
      <c r="K7629" s="15" t="s">
        <v>26</v>
      </c>
      <c r="L7629" s="15" t="str">
        <f t="array" ref="L7629">_xlfn.XLOOKUP(M7629,reference_province_to_city!$A$2:$A$11,reference_province_to_city!$B$2:$B$11)</f>
        <v>Denpasar</v>
      </c>
      <c r="M7629" s="15" t="s">
        <v>24</v>
      </c>
      <c r="N7629" s="15">
        <v>80231.0</v>
      </c>
      <c r="O7629" s="15">
        <f t="array" ref="O7629">_xlfn.XLOOKUP(M7629,reference_postal_code!$B$2:$B$11,reference_postal_code!$A$2:$A$11)</f>
        <v>80231</v>
      </c>
      <c r="P7629" s="15" t="s">
        <v>63</v>
      </c>
      <c r="Q7629" s="15" t="s">
        <v>4514</v>
      </c>
      <c r="R7629" s="15" t="s">
        <v>106</v>
      </c>
      <c r="S7629" s="15" t="s">
        <v>107</v>
      </c>
      <c r="T7629" s="15" t="s">
        <v>4515</v>
      </c>
      <c r="U7629" s="28">
        <v>2729790.0</v>
      </c>
      <c r="V7629" s="15">
        <v>2.0</v>
      </c>
      <c r="W7629" s="31">
        <v>0.3</v>
      </c>
      <c r="X7629" s="28">
        <v>-818937.0</v>
      </c>
    </row>
    <row r="7630" ht="15.75" customHeight="1">
      <c r="A7630" s="15">
        <v>9248.0</v>
      </c>
      <c r="B7630" s="15" t="s">
        <v>9092</v>
      </c>
      <c r="C7630" s="18">
        <v>42877.0</v>
      </c>
      <c r="D7630" s="18">
        <v>42881.0</v>
      </c>
      <c r="E7630" s="18">
        <f t="shared" si="1"/>
        <v>42881</v>
      </c>
      <c r="F7630" s="15" t="s">
        <v>55</v>
      </c>
      <c r="G7630" s="15" t="s">
        <v>517</v>
      </c>
      <c r="H7630" s="15" t="s">
        <v>518</v>
      </c>
      <c r="I7630" s="15" t="s">
        <v>76</v>
      </c>
      <c r="J7630" s="15" t="s">
        <v>60</v>
      </c>
      <c r="K7630" s="15" t="s">
        <v>19</v>
      </c>
      <c r="L7630" s="15" t="str">
        <f t="array" ref="L7630">_xlfn.XLOOKUP(M7630,reference_province_to_city!$A$2:$A$11,reference_province_to_city!$B$2:$B$11)</f>
        <v>Yogyakarta</v>
      </c>
      <c r="M7630" s="15" t="s">
        <v>18</v>
      </c>
      <c r="N7630" s="15">
        <v>55111.0</v>
      </c>
      <c r="O7630" s="15">
        <f t="array" ref="O7630">_xlfn.XLOOKUP(M7630,reference_postal_code!$B$2:$B$11,reference_postal_code!$A$2:$A$11)</f>
        <v>55111</v>
      </c>
      <c r="P7630" s="15" t="s">
        <v>77</v>
      </c>
      <c r="Q7630" s="15" t="s">
        <v>754</v>
      </c>
      <c r="R7630" s="15" t="s">
        <v>65</v>
      </c>
      <c r="S7630" s="15" t="s">
        <v>93</v>
      </c>
      <c r="T7630" s="15" t="s">
        <v>755</v>
      </c>
      <c r="U7630" s="28">
        <v>41700.0</v>
      </c>
      <c r="V7630" s="15">
        <v>1.0</v>
      </c>
      <c r="W7630" s="31">
        <v>0.0</v>
      </c>
      <c r="X7630" s="28">
        <v>10842.0</v>
      </c>
    </row>
    <row r="7631" ht="15.75" customHeight="1">
      <c r="A7631" s="15">
        <v>4874.0</v>
      </c>
      <c r="B7631" s="15" t="s">
        <v>9093</v>
      </c>
      <c r="C7631" s="18">
        <v>42878.0</v>
      </c>
      <c r="D7631" s="18">
        <v>42882.0</v>
      </c>
      <c r="E7631" s="18">
        <f t="shared" si="1"/>
        <v>42882</v>
      </c>
      <c r="F7631" s="15" t="s">
        <v>55</v>
      </c>
      <c r="G7631" s="15" t="s">
        <v>2408</v>
      </c>
      <c r="H7631" s="15" t="s">
        <v>2409</v>
      </c>
      <c r="I7631" s="15" t="s">
        <v>59</v>
      </c>
      <c r="J7631" s="15" t="s">
        <v>60</v>
      </c>
      <c r="L7631" s="15" t="str">
        <f t="array" ref="L7631">_xlfn.XLOOKUP(M7631,reference_province_to_city!$A$2:$A$11,reference_province_to_city!$B$2:$B$11)</f>
        <v>Denpasar</v>
      </c>
      <c r="M7631" s="15" t="s">
        <v>24</v>
      </c>
      <c r="N7631" s="15">
        <v>80231.0</v>
      </c>
      <c r="O7631" s="15">
        <f t="array" ref="O7631">_xlfn.XLOOKUP(M7631,reference_postal_code!$B$2:$B$11,reference_postal_code!$A$2:$A$11)</f>
        <v>80231</v>
      </c>
      <c r="P7631" s="15" t="s">
        <v>63</v>
      </c>
      <c r="Q7631" s="15" t="s">
        <v>825</v>
      </c>
      <c r="R7631" s="15" t="s">
        <v>65</v>
      </c>
      <c r="S7631" s="15" t="s">
        <v>87</v>
      </c>
      <c r="T7631" s="15" t="s">
        <v>826</v>
      </c>
      <c r="U7631" s="28">
        <v>732240.0</v>
      </c>
      <c r="V7631" s="15">
        <v>3.0</v>
      </c>
      <c r="W7631" s="31">
        <v>0.2</v>
      </c>
      <c r="X7631" s="28">
        <v>-173907.0</v>
      </c>
    </row>
    <row r="7632" ht="15.75" customHeight="1">
      <c r="A7632" s="15">
        <v>4873.0</v>
      </c>
      <c r="B7632" s="15" t="s">
        <v>9093</v>
      </c>
      <c r="C7632" s="18">
        <v>42878.0</v>
      </c>
      <c r="D7632" s="18">
        <v>42882.0</v>
      </c>
      <c r="E7632" s="18">
        <f t="shared" si="1"/>
        <v>42882</v>
      </c>
      <c r="F7632" s="15" t="s">
        <v>55</v>
      </c>
      <c r="G7632" s="15" t="s">
        <v>2408</v>
      </c>
      <c r="H7632" s="15" t="s">
        <v>2409</v>
      </c>
      <c r="I7632" s="15" t="s">
        <v>59</v>
      </c>
      <c r="J7632" s="15" t="s">
        <v>60</v>
      </c>
      <c r="K7632" s="15" t="s">
        <v>26</v>
      </c>
      <c r="L7632" s="15" t="str">
        <f t="array" ref="L7632">_xlfn.XLOOKUP(M7632,reference_province_to_city!$A$2:$A$11,reference_province_to_city!$B$2:$B$11)</f>
        <v>Denpasar</v>
      </c>
      <c r="M7632" s="15" t="s">
        <v>24</v>
      </c>
      <c r="N7632" s="15">
        <v>80231.0</v>
      </c>
      <c r="O7632" s="15">
        <f t="array" ref="O7632">_xlfn.XLOOKUP(M7632,reference_postal_code!$B$2:$B$11,reference_postal_code!$A$2:$A$11)</f>
        <v>80231</v>
      </c>
      <c r="P7632" s="15" t="s">
        <v>63</v>
      </c>
      <c r="Q7632" s="15" t="s">
        <v>5084</v>
      </c>
      <c r="R7632" s="15" t="s">
        <v>65</v>
      </c>
      <c r="S7632" s="15" t="s">
        <v>222</v>
      </c>
      <c r="T7632" s="15" t="s">
        <v>5085</v>
      </c>
      <c r="U7632" s="28">
        <v>274800.0</v>
      </c>
      <c r="V7632" s="15">
        <v>5.0</v>
      </c>
      <c r="W7632" s="31">
        <v>0.8</v>
      </c>
      <c r="X7632" s="28">
        <v>-700740.0</v>
      </c>
    </row>
    <row r="7633" ht="15.75" customHeight="1">
      <c r="A7633" s="15">
        <v>4875.0</v>
      </c>
      <c r="B7633" s="15" t="s">
        <v>9093</v>
      </c>
      <c r="C7633" s="18">
        <v>42878.0</v>
      </c>
      <c r="D7633" s="18"/>
      <c r="E7633" s="18">
        <f t="shared" si="1"/>
        <v>42881</v>
      </c>
      <c r="F7633" s="15" t="s">
        <v>55</v>
      </c>
      <c r="G7633" s="15" t="s">
        <v>2408</v>
      </c>
      <c r="H7633" s="15" t="s">
        <v>2409</v>
      </c>
      <c r="I7633" s="15" t="s">
        <v>59</v>
      </c>
      <c r="J7633" s="15" t="s">
        <v>60</v>
      </c>
      <c r="K7633" s="15" t="s">
        <v>26</v>
      </c>
      <c r="L7633" s="15" t="str">
        <f t="array" ref="L7633">_xlfn.XLOOKUP(M7633,reference_province_to_city!$A$2:$A$11,reference_province_to_city!$B$2:$B$11)</f>
        <v>Denpasar</v>
      </c>
      <c r="M7633" s="15" t="s">
        <v>24</v>
      </c>
      <c r="N7633" s="15">
        <v>80231.0</v>
      </c>
      <c r="O7633" s="15">
        <f t="array" ref="O7633">_xlfn.XLOOKUP(M7633,reference_postal_code!$B$2:$B$11,reference_postal_code!$A$2:$A$11)</f>
        <v>80231</v>
      </c>
      <c r="P7633" s="15" t="s">
        <v>63</v>
      </c>
      <c r="Q7633" s="15" t="s">
        <v>5893</v>
      </c>
      <c r="R7633" s="15" t="s">
        <v>65</v>
      </c>
      <c r="S7633" s="15" t="s">
        <v>83</v>
      </c>
      <c r="T7633" s="15" t="s">
        <v>5894</v>
      </c>
      <c r="U7633" s="28">
        <v>17820.0</v>
      </c>
      <c r="V7633" s="15">
        <v>1.0</v>
      </c>
      <c r="W7633" s="31">
        <v>0.8</v>
      </c>
      <c r="X7633" s="28">
        <v>-29403.0</v>
      </c>
    </row>
    <row r="7634" ht="15.75" customHeight="1">
      <c r="A7634" s="15">
        <v>4510.0</v>
      </c>
      <c r="B7634" s="15" t="s">
        <v>9094</v>
      </c>
      <c r="C7634" s="18">
        <v>42878.0</v>
      </c>
      <c r="D7634" s="18">
        <v>42884.0</v>
      </c>
      <c r="E7634" s="18">
        <f t="shared" si="1"/>
        <v>42884</v>
      </c>
      <c r="F7634" s="15" t="s">
        <v>55</v>
      </c>
      <c r="G7634" s="15" t="s">
        <v>136</v>
      </c>
      <c r="H7634" s="15" t="s">
        <v>137</v>
      </c>
      <c r="I7634" s="15" t="s">
        <v>59</v>
      </c>
      <c r="J7634" s="15" t="s">
        <v>60</v>
      </c>
      <c r="K7634" s="15" t="s">
        <v>19</v>
      </c>
      <c r="L7634" s="15" t="str">
        <f t="array" ref="L7634">_xlfn.XLOOKUP(M7634,reference_province_to_city!$A$2:$A$11,reference_province_to_city!$B$2:$B$11)</f>
        <v>Yogyakarta</v>
      </c>
      <c r="M7634" s="15" t="s">
        <v>18</v>
      </c>
      <c r="N7634" s="15">
        <v>55111.0</v>
      </c>
      <c r="O7634" s="15">
        <f t="array" ref="O7634">_xlfn.XLOOKUP(M7634,reference_postal_code!$B$2:$B$11,reference_postal_code!$A$2:$A$11)</f>
        <v>55111</v>
      </c>
      <c r="P7634" s="15" t="s">
        <v>77</v>
      </c>
      <c r="Q7634" s="15" t="s">
        <v>1928</v>
      </c>
      <c r="R7634" s="15" t="s">
        <v>106</v>
      </c>
      <c r="S7634" s="15" t="s">
        <v>218</v>
      </c>
      <c r="T7634" s="15" t="s">
        <v>1929</v>
      </c>
      <c r="U7634" s="28">
        <v>2569320.0</v>
      </c>
      <c r="V7634" s="15">
        <v>3.0</v>
      </c>
      <c r="W7634" s="31">
        <v>0.2</v>
      </c>
      <c r="X7634" s="28">
        <v>-96350.0</v>
      </c>
    </row>
    <row r="7635" ht="15.75" customHeight="1">
      <c r="A7635" s="15">
        <v>4872.0</v>
      </c>
      <c r="B7635" s="15" t="s">
        <v>9093</v>
      </c>
      <c r="C7635" s="18">
        <v>42878.0</v>
      </c>
      <c r="D7635" s="18">
        <v>42882.0</v>
      </c>
      <c r="E7635" s="18">
        <f t="shared" si="1"/>
        <v>42882</v>
      </c>
      <c r="F7635" s="15" t="s">
        <v>55</v>
      </c>
      <c r="G7635" s="15" t="s">
        <v>2408</v>
      </c>
      <c r="H7635" s="15" t="s">
        <v>2409</v>
      </c>
      <c r="I7635" s="15" t="s">
        <v>59</v>
      </c>
      <c r="J7635" s="15" t="s">
        <v>60</v>
      </c>
      <c r="K7635" s="15" t="s">
        <v>26</v>
      </c>
      <c r="L7635" s="15" t="str">
        <f t="array" ref="L7635">_xlfn.XLOOKUP(M7635,reference_province_to_city!$A$2:$A$11,reference_province_to_city!$B$2:$B$11)</f>
        <v>Denpasar</v>
      </c>
      <c r="M7635" s="15" t="s">
        <v>24</v>
      </c>
      <c r="N7635" s="15">
        <v>80231.0</v>
      </c>
      <c r="O7635" s="15">
        <f t="array" ref="O7635">_xlfn.XLOOKUP(M7635,reference_postal_code!$B$2:$B$11,reference_postal_code!$A$2:$A$11)</f>
        <v>80231</v>
      </c>
      <c r="P7635" s="15" t="s">
        <v>63</v>
      </c>
      <c r="Q7635" s="15" t="s">
        <v>1409</v>
      </c>
      <c r="R7635" s="15" t="s">
        <v>65</v>
      </c>
      <c r="S7635" s="15" t="s">
        <v>103</v>
      </c>
      <c r="T7635" s="15" t="s">
        <v>1410</v>
      </c>
      <c r="U7635" s="28">
        <v>27360.0</v>
      </c>
      <c r="V7635" s="15">
        <v>2.0</v>
      </c>
      <c r="W7635" s="31">
        <v>0.2</v>
      </c>
      <c r="X7635" s="28">
        <v>9234.0</v>
      </c>
    </row>
    <row r="7636" ht="15.75" customHeight="1">
      <c r="A7636" s="15">
        <v>4510.0</v>
      </c>
      <c r="B7636" s="15" t="s">
        <v>9094</v>
      </c>
      <c r="C7636" s="18">
        <v>42878.0</v>
      </c>
      <c r="D7636" s="18">
        <v>42884.0</v>
      </c>
      <c r="E7636" s="18">
        <f t="shared" si="1"/>
        <v>42884</v>
      </c>
      <c r="F7636" s="15" t="s">
        <v>55</v>
      </c>
      <c r="G7636" s="15" t="s">
        <v>136</v>
      </c>
      <c r="H7636" s="15" t="s">
        <v>137</v>
      </c>
      <c r="I7636" s="15" t="s">
        <v>59</v>
      </c>
      <c r="J7636" s="15" t="s">
        <v>60</v>
      </c>
      <c r="L7636" s="15" t="str">
        <f t="array" ref="L7636">_xlfn.XLOOKUP(M7636,reference_province_to_city!$A$2:$A$11,reference_province_to_city!$B$2:$B$11)</f>
        <v>Yogyakarta</v>
      </c>
      <c r="M7636" s="15" t="s">
        <v>18</v>
      </c>
      <c r="N7636" s="15">
        <v>55111.0</v>
      </c>
      <c r="O7636" s="15">
        <f t="array" ref="O7636">_xlfn.XLOOKUP(M7636,reference_postal_code!$B$2:$B$11,reference_postal_code!$A$2:$A$11)</f>
        <v>55111</v>
      </c>
      <c r="P7636" s="15" t="s">
        <v>77</v>
      </c>
      <c r="Q7636" s="15" t="s">
        <v>1928</v>
      </c>
      <c r="R7636" s="15" t="s">
        <v>106</v>
      </c>
      <c r="S7636" s="15" t="s">
        <v>218</v>
      </c>
      <c r="T7636" s="15" t="s">
        <v>1929</v>
      </c>
      <c r="U7636" s="28">
        <v>2569320.0</v>
      </c>
      <c r="V7636" s="15">
        <v>3.0</v>
      </c>
      <c r="W7636" s="31">
        <v>0.2</v>
      </c>
      <c r="X7636" s="28">
        <v>-96350.0</v>
      </c>
    </row>
    <row r="7637" ht="15.75" customHeight="1">
      <c r="A7637" s="15">
        <v>8015.0</v>
      </c>
      <c r="B7637" s="15" t="s">
        <v>9095</v>
      </c>
      <c r="C7637" s="18">
        <v>42880.0</v>
      </c>
      <c r="D7637" s="18">
        <v>42880.0</v>
      </c>
      <c r="E7637" s="18">
        <f t="shared" si="1"/>
        <v>42880</v>
      </c>
      <c r="F7637" s="15" t="s">
        <v>466</v>
      </c>
      <c r="G7637" s="15" t="s">
        <v>2563</v>
      </c>
      <c r="H7637" s="15" t="s">
        <v>2564</v>
      </c>
      <c r="I7637" s="15" t="s">
        <v>59</v>
      </c>
      <c r="J7637" s="15" t="s">
        <v>60</v>
      </c>
      <c r="K7637" s="15" t="s">
        <v>26</v>
      </c>
      <c r="L7637" s="15" t="str">
        <f t="array" ref="L7637">_xlfn.XLOOKUP(M7637,reference_province_to_city!$A$2:$A$11,reference_province_to_city!$B$2:$B$11)</f>
        <v>Denpasar</v>
      </c>
      <c r="M7637" s="15" t="s">
        <v>24</v>
      </c>
      <c r="N7637" s="15">
        <v>80231.0</v>
      </c>
      <c r="O7637" s="15">
        <f t="array" ref="O7637">_xlfn.XLOOKUP(M7637,reference_postal_code!$B$2:$B$11,reference_postal_code!$A$2:$A$11)</f>
        <v>80231</v>
      </c>
      <c r="P7637" s="15" t="s">
        <v>63</v>
      </c>
      <c r="Q7637" s="15" t="s">
        <v>2936</v>
      </c>
      <c r="R7637" s="15" t="s">
        <v>65</v>
      </c>
      <c r="S7637" s="15" t="s">
        <v>103</v>
      </c>
      <c r="T7637" s="15" t="s">
        <v>2937</v>
      </c>
      <c r="U7637" s="28">
        <v>49350.0</v>
      </c>
      <c r="V7637" s="15">
        <v>1.0</v>
      </c>
      <c r="W7637" s="31">
        <v>0.0</v>
      </c>
      <c r="X7637" s="28">
        <v>22208.0</v>
      </c>
    </row>
    <row r="7638" ht="15.75" customHeight="1">
      <c r="A7638" s="15">
        <v>9128.0</v>
      </c>
      <c r="B7638" s="15" t="s">
        <v>9096</v>
      </c>
      <c r="C7638" s="18">
        <v>42880.0</v>
      </c>
      <c r="D7638" s="18">
        <v>42887.0</v>
      </c>
      <c r="E7638" s="18">
        <f t="shared" si="1"/>
        <v>42887</v>
      </c>
      <c r="F7638" s="15" t="s">
        <v>55</v>
      </c>
      <c r="G7638" s="15" t="s">
        <v>3978</v>
      </c>
      <c r="H7638" s="15" t="s">
        <v>3979</v>
      </c>
      <c r="I7638" s="15" t="s">
        <v>59</v>
      </c>
      <c r="J7638" s="15" t="s">
        <v>60</v>
      </c>
      <c r="K7638" s="15" t="s">
        <v>19</v>
      </c>
      <c r="L7638" s="15" t="str">
        <f t="array" ref="L7638">_xlfn.XLOOKUP(M7638,reference_province_to_city!$A$2:$A$11,reference_province_to_city!$B$2:$B$11)</f>
        <v>Yogyakarta</v>
      </c>
      <c r="M7638" s="15" t="s">
        <v>18</v>
      </c>
      <c r="N7638" s="15">
        <v>55111.0</v>
      </c>
      <c r="O7638" s="15">
        <f t="array" ref="O7638">_xlfn.XLOOKUP(M7638,reference_postal_code!$B$2:$B$11,reference_postal_code!$A$2:$A$11)</f>
        <v>55111</v>
      </c>
      <c r="P7638" s="15" t="s">
        <v>77</v>
      </c>
      <c r="Q7638" s="15" t="s">
        <v>5021</v>
      </c>
      <c r="R7638" s="15" t="s">
        <v>65</v>
      </c>
      <c r="S7638" s="15" t="s">
        <v>87</v>
      </c>
      <c r="T7638" s="15" t="s">
        <v>5022</v>
      </c>
      <c r="U7638" s="28">
        <v>752040.0</v>
      </c>
      <c r="V7638" s="15">
        <v>3.0</v>
      </c>
      <c r="W7638" s="31">
        <v>0.2</v>
      </c>
      <c r="X7638" s="28">
        <v>-169209.0</v>
      </c>
    </row>
    <row r="7639" ht="15.75" customHeight="1">
      <c r="A7639" s="15">
        <v>6671.0</v>
      </c>
      <c r="B7639" s="15" t="s">
        <v>9097</v>
      </c>
      <c r="C7639" s="18">
        <v>42880.0</v>
      </c>
      <c r="D7639" s="18">
        <v>42884.0</v>
      </c>
      <c r="E7639" s="18">
        <f t="shared" si="1"/>
        <v>42884</v>
      </c>
      <c r="F7639" s="15" t="s">
        <v>55</v>
      </c>
      <c r="G7639" s="15" t="s">
        <v>7788</v>
      </c>
      <c r="H7639" s="15" t="s">
        <v>7789</v>
      </c>
      <c r="I7639" s="15" t="s">
        <v>76</v>
      </c>
      <c r="J7639" s="15" t="s">
        <v>60</v>
      </c>
      <c r="K7639" s="15" t="s">
        <v>33</v>
      </c>
      <c r="L7639" s="15" t="str">
        <f t="array" ref="L7639">_xlfn.XLOOKUP(M7639,reference_province_to_city!$A$2:$A$11,reference_province_to_city!$B$2:$B$11)</f>
        <v>Makassar</v>
      </c>
      <c r="M7639" s="15" t="s">
        <v>25</v>
      </c>
      <c r="N7639" s="15">
        <v>90111.0</v>
      </c>
      <c r="O7639" s="15">
        <f t="array" ref="O7639">_xlfn.XLOOKUP(M7639,reference_postal_code!$B$2:$B$11,reference_postal_code!$A$2:$A$11)</f>
        <v>90111</v>
      </c>
      <c r="P7639" s="15" t="s">
        <v>63</v>
      </c>
      <c r="Q7639" s="15" t="s">
        <v>4570</v>
      </c>
      <c r="R7639" s="15" t="s">
        <v>65</v>
      </c>
      <c r="S7639" s="15" t="s">
        <v>83</v>
      </c>
      <c r="T7639" s="15" t="s">
        <v>4571</v>
      </c>
      <c r="U7639" s="28">
        <v>447600.0</v>
      </c>
      <c r="V7639" s="15">
        <v>2.0</v>
      </c>
      <c r="W7639" s="31">
        <v>0.0</v>
      </c>
      <c r="X7639" s="28">
        <v>201420.0</v>
      </c>
    </row>
    <row r="7640" ht="15.75" customHeight="1">
      <c r="A7640" s="15">
        <v>8016.0</v>
      </c>
      <c r="B7640" s="15" t="s">
        <v>9095</v>
      </c>
      <c r="C7640" s="18">
        <v>42880.0</v>
      </c>
      <c r="D7640" s="18">
        <v>42880.0</v>
      </c>
      <c r="E7640" s="18">
        <f t="shared" si="1"/>
        <v>42880</v>
      </c>
      <c r="F7640" s="15" t="s">
        <v>466</v>
      </c>
      <c r="G7640" s="15" t="s">
        <v>2563</v>
      </c>
      <c r="H7640" s="15" t="s">
        <v>2564</v>
      </c>
      <c r="I7640" s="15" t="s">
        <v>59</v>
      </c>
      <c r="J7640" s="15" t="s">
        <v>60</v>
      </c>
      <c r="K7640" s="15" t="s">
        <v>26</v>
      </c>
      <c r="L7640" s="15" t="str">
        <f t="array" ref="L7640">_xlfn.XLOOKUP(M7640,reference_province_to_city!$A$2:$A$11,reference_province_to_city!$B$2:$B$11)</f>
        <v>Denpasar</v>
      </c>
      <c r="M7640" s="15" t="s">
        <v>24</v>
      </c>
      <c r="N7640" s="15">
        <v>80231.0</v>
      </c>
      <c r="O7640" s="15">
        <f t="array" ref="O7640">_xlfn.XLOOKUP(M7640,reference_postal_code!$B$2:$B$11,reference_postal_code!$A$2:$A$11)</f>
        <v>80231</v>
      </c>
      <c r="P7640" s="15" t="s">
        <v>63</v>
      </c>
      <c r="Q7640" s="15" t="s">
        <v>5535</v>
      </c>
      <c r="R7640" s="15" t="s">
        <v>106</v>
      </c>
      <c r="S7640" s="15" t="s">
        <v>139</v>
      </c>
      <c r="T7640" s="15" t="s">
        <v>5536</v>
      </c>
      <c r="U7640" s="28">
        <v>282600.0</v>
      </c>
      <c r="V7640" s="15">
        <v>3.0</v>
      </c>
      <c r="W7640" s="31">
        <v>0.0</v>
      </c>
      <c r="X7640" s="28">
        <v>90432.0</v>
      </c>
    </row>
    <row r="7641" ht="15.75" customHeight="1">
      <c r="A7641" s="15">
        <v>8014.0</v>
      </c>
      <c r="B7641" s="15" t="s">
        <v>9095</v>
      </c>
      <c r="C7641" s="18">
        <v>42880.0</v>
      </c>
      <c r="D7641" s="18">
        <v>42880.0</v>
      </c>
      <c r="E7641" s="18">
        <f t="shared" si="1"/>
        <v>42880</v>
      </c>
      <c r="F7641" s="15" t="s">
        <v>466</v>
      </c>
      <c r="G7641" s="15" t="s">
        <v>2563</v>
      </c>
      <c r="H7641" s="15" t="s">
        <v>2564</v>
      </c>
      <c r="I7641" s="15" t="s">
        <v>59</v>
      </c>
      <c r="J7641" s="15" t="s">
        <v>60</v>
      </c>
      <c r="K7641" s="15" t="s">
        <v>26</v>
      </c>
      <c r="L7641" s="15" t="str">
        <f t="array" ref="L7641">_xlfn.XLOOKUP(M7641,reference_province_to_city!$A$2:$A$11,reference_province_to_city!$B$2:$B$11)</f>
        <v>Denpasar</v>
      </c>
      <c r="M7641" s="15" t="s">
        <v>24</v>
      </c>
      <c r="N7641" s="15">
        <v>80231.0</v>
      </c>
      <c r="O7641" s="15">
        <f t="array" ref="O7641">_xlfn.XLOOKUP(M7641,reference_postal_code!$B$2:$B$11,reference_postal_code!$A$2:$A$11)</f>
        <v>80231</v>
      </c>
      <c r="P7641" s="15" t="s">
        <v>63</v>
      </c>
      <c r="Q7641" s="15" t="s">
        <v>2401</v>
      </c>
      <c r="R7641" s="15" t="s">
        <v>110</v>
      </c>
      <c r="S7641" s="15" t="s">
        <v>149</v>
      </c>
      <c r="T7641" s="15" t="s">
        <v>2402</v>
      </c>
      <c r="U7641" s="28">
        <v>1800000.0</v>
      </c>
      <c r="V7641" s="15">
        <v>8.0</v>
      </c>
      <c r="W7641" s="31">
        <v>0.0</v>
      </c>
      <c r="X7641" s="28">
        <v>198000.0</v>
      </c>
    </row>
    <row r="7642" ht="15.75" customHeight="1">
      <c r="A7642" s="15">
        <v>8013.0</v>
      </c>
      <c r="B7642" s="15" t="s">
        <v>9095</v>
      </c>
      <c r="C7642" s="18">
        <v>42880.0</v>
      </c>
      <c r="D7642" s="18">
        <v>42880.0</v>
      </c>
      <c r="E7642" s="18">
        <f t="shared" si="1"/>
        <v>42880</v>
      </c>
      <c r="F7642" s="15" t="s">
        <v>466</v>
      </c>
      <c r="G7642" s="15" t="s">
        <v>2563</v>
      </c>
      <c r="H7642" s="15" t="s">
        <v>2564</v>
      </c>
      <c r="I7642" s="15" t="s">
        <v>59</v>
      </c>
      <c r="J7642" s="15" t="s">
        <v>60</v>
      </c>
      <c r="K7642" s="15" t="s">
        <v>26</v>
      </c>
      <c r="L7642" s="15" t="str">
        <f t="array" ref="L7642">_xlfn.XLOOKUP(M7642,reference_province_to_city!$A$2:$A$11,reference_province_to_city!$B$2:$B$11)</f>
        <v>Denpasar</v>
      </c>
      <c r="M7642" s="15" t="s">
        <v>24</v>
      </c>
      <c r="N7642" s="15">
        <v>80231.0</v>
      </c>
      <c r="O7642" s="15">
        <f t="array" ref="O7642">_xlfn.XLOOKUP(M7642,reference_postal_code!$B$2:$B$11,reference_postal_code!$A$2:$A$11)</f>
        <v>80231</v>
      </c>
      <c r="P7642" s="15" t="s">
        <v>63</v>
      </c>
      <c r="Q7642" s="15" t="s">
        <v>1540</v>
      </c>
      <c r="R7642" s="15" t="s">
        <v>65</v>
      </c>
      <c r="S7642" s="15" t="s">
        <v>83</v>
      </c>
      <c r="T7642" s="15" t="s">
        <v>1541</v>
      </c>
      <c r="U7642" s="28">
        <v>9958800.0</v>
      </c>
      <c r="V7642" s="15">
        <v>5.0</v>
      </c>
      <c r="W7642" s="31">
        <v>0.2</v>
      </c>
      <c r="X7642" s="28">
        <v>3112125.0</v>
      </c>
    </row>
    <row r="7643" ht="15.75" customHeight="1">
      <c r="A7643" s="15">
        <v>9438.0</v>
      </c>
      <c r="B7643" s="15" t="s">
        <v>9098</v>
      </c>
      <c r="C7643" s="18">
        <v>42881.0</v>
      </c>
      <c r="D7643" s="18">
        <v>42886.0</v>
      </c>
      <c r="E7643" s="18">
        <f t="shared" si="1"/>
        <v>42886</v>
      </c>
      <c r="F7643" s="15" t="s">
        <v>55</v>
      </c>
      <c r="G7643" s="15" t="s">
        <v>866</v>
      </c>
      <c r="H7643" s="15" t="s">
        <v>867</v>
      </c>
      <c r="I7643" s="15" t="s">
        <v>59</v>
      </c>
      <c r="J7643" s="15" t="s">
        <v>60</v>
      </c>
      <c r="K7643" s="15" t="s">
        <v>28</v>
      </c>
      <c r="L7643" s="15" t="str">
        <f t="array" ref="L7643">_xlfn.XLOOKUP(M7643,reference_province_to_city!$A$2:$A$11,reference_province_to_city!$B$2:$B$11)</f>
        <v>Medan</v>
      </c>
      <c r="M7643" s="15" t="s">
        <v>11</v>
      </c>
      <c r="N7643" s="15">
        <v>20111.0</v>
      </c>
      <c r="O7643" s="15">
        <f t="array" ref="O7643">_xlfn.XLOOKUP(M7643,reference_postal_code!$B$2:$B$11,reference_postal_code!$A$2:$A$11)</f>
        <v>20111</v>
      </c>
      <c r="P7643" s="15" t="s">
        <v>77</v>
      </c>
      <c r="Q7643" s="15" t="s">
        <v>6665</v>
      </c>
      <c r="R7643" s="15" t="s">
        <v>65</v>
      </c>
      <c r="S7643" s="15" t="s">
        <v>66</v>
      </c>
      <c r="T7643" s="15" t="s">
        <v>6666</v>
      </c>
      <c r="U7643" s="28">
        <v>194400.0</v>
      </c>
      <c r="V7643" s="15">
        <v>2.0</v>
      </c>
      <c r="W7643" s="31">
        <v>0.0</v>
      </c>
      <c r="X7643" s="28">
        <v>93312.0</v>
      </c>
    </row>
    <row r="7644" ht="15.75" customHeight="1">
      <c r="A7644" s="15">
        <v>9067.0</v>
      </c>
      <c r="B7644" s="15" t="s">
        <v>9099</v>
      </c>
      <c r="C7644" s="18">
        <v>42881.0</v>
      </c>
      <c r="D7644" s="18">
        <v>42885.0</v>
      </c>
      <c r="E7644" s="18">
        <f t="shared" si="1"/>
        <v>42885</v>
      </c>
      <c r="F7644" s="15" t="s">
        <v>55</v>
      </c>
      <c r="G7644" s="15" t="s">
        <v>1846</v>
      </c>
      <c r="H7644" s="15" t="s">
        <v>1847</v>
      </c>
      <c r="I7644" s="15" t="s">
        <v>59</v>
      </c>
      <c r="J7644" s="15" t="s">
        <v>60</v>
      </c>
      <c r="K7644" s="15" t="s">
        <v>31</v>
      </c>
      <c r="L7644" s="15" t="str">
        <f t="array" ref="L7644">_xlfn.XLOOKUP(M7644,reference_province_to_city!$A$2:$A$11,reference_province_to_city!$B$2:$B$11)</f>
        <v>Balikpapan</v>
      </c>
      <c r="M7644" s="15" t="s">
        <v>21</v>
      </c>
      <c r="N7644" s="15">
        <v>76114.0</v>
      </c>
      <c r="O7644" s="15">
        <f t="array" ref="O7644">_xlfn.XLOOKUP(M7644,reference_postal_code!$B$2:$B$11,reference_postal_code!$A$2:$A$11)</f>
        <v>76114</v>
      </c>
      <c r="P7644" s="15" t="s">
        <v>166</v>
      </c>
      <c r="Q7644" s="15" t="s">
        <v>6221</v>
      </c>
      <c r="R7644" s="15" t="s">
        <v>110</v>
      </c>
      <c r="S7644" s="15" t="s">
        <v>149</v>
      </c>
      <c r="T7644" s="15" t="s">
        <v>6222</v>
      </c>
      <c r="U7644" s="28">
        <v>346200.0</v>
      </c>
      <c r="V7644" s="15">
        <v>2.0</v>
      </c>
      <c r="W7644" s="31">
        <v>0.0</v>
      </c>
      <c r="X7644" s="28">
        <v>103860.0</v>
      </c>
    </row>
    <row r="7645" ht="15.75" customHeight="1">
      <c r="A7645" s="15">
        <v>7001.0</v>
      </c>
      <c r="B7645" s="15" t="s">
        <v>9100</v>
      </c>
      <c r="C7645" s="18">
        <v>42881.0</v>
      </c>
      <c r="D7645" s="18">
        <v>42884.0</v>
      </c>
      <c r="E7645" s="18">
        <f t="shared" si="1"/>
        <v>42884</v>
      </c>
      <c r="F7645" s="15" t="s">
        <v>125</v>
      </c>
      <c r="G7645" s="15" t="s">
        <v>4445</v>
      </c>
      <c r="H7645" s="15" t="s">
        <v>4446</v>
      </c>
      <c r="I7645" s="15" t="s">
        <v>128</v>
      </c>
      <c r="J7645" s="15" t="s">
        <v>60</v>
      </c>
      <c r="K7645" s="15" t="s">
        <v>29</v>
      </c>
      <c r="L7645" s="15" t="str">
        <f t="array" ref="L7645">_xlfn.XLOOKUP(M7645,reference_province_to_city!$A$2:$A$11,reference_province_to_city!$B$2:$B$11)</f>
        <v>Palembang</v>
      </c>
      <c r="M7645" s="15" t="s">
        <v>13</v>
      </c>
      <c r="N7645" s="15">
        <v>30111.0</v>
      </c>
      <c r="O7645" s="15">
        <f t="array" ref="O7645">_xlfn.XLOOKUP(M7645,reference_postal_code!$B$2:$B$11,reference_postal_code!$A$2:$A$11)</f>
        <v>30111</v>
      </c>
      <c r="P7645" s="15" t="s">
        <v>77</v>
      </c>
      <c r="Q7645" s="15" t="s">
        <v>1106</v>
      </c>
      <c r="R7645" s="15" t="s">
        <v>65</v>
      </c>
      <c r="S7645" s="15" t="s">
        <v>226</v>
      </c>
      <c r="T7645" s="15" t="s">
        <v>1107</v>
      </c>
      <c r="U7645" s="28">
        <v>386400.0</v>
      </c>
      <c r="V7645" s="15">
        <v>2.0</v>
      </c>
      <c r="W7645" s="31">
        <v>0.0</v>
      </c>
      <c r="X7645" s="28">
        <v>11592.0</v>
      </c>
    </row>
    <row r="7646" ht="15.75" customHeight="1">
      <c r="A7646" s="15">
        <v>7000.0</v>
      </c>
      <c r="B7646" s="15" t="s">
        <v>9100</v>
      </c>
      <c r="C7646" s="18">
        <v>42881.0</v>
      </c>
      <c r="D7646" s="18">
        <v>42884.0</v>
      </c>
      <c r="E7646" s="18">
        <f t="shared" si="1"/>
        <v>42884</v>
      </c>
      <c r="F7646" s="15" t="s">
        <v>125</v>
      </c>
      <c r="G7646" s="15" t="s">
        <v>4445</v>
      </c>
      <c r="H7646" s="15" t="s">
        <v>4446</v>
      </c>
      <c r="I7646" s="15" t="s">
        <v>128</v>
      </c>
      <c r="J7646" s="15" t="s">
        <v>60</v>
      </c>
      <c r="K7646" s="15" t="s">
        <v>29</v>
      </c>
      <c r="L7646" s="15" t="str">
        <f t="array" ref="L7646">_xlfn.XLOOKUP(M7646,reference_province_to_city!$A$2:$A$11,reference_province_to_city!$B$2:$B$11)</f>
        <v>Palembang</v>
      </c>
      <c r="M7646" s="15" t="s">
        <v>13</v>
      </c>
      <c r="N7646" s="15">
        <v>30111.0</v>
      </c>
      <c r="O7646" s="15">
        <f t="array" ref="O7646">_xlfn.XLOOKUP(M7646,reference_postal_code!$B$2:$B$11,reference_postal_code!$A$2:$A$11)</f>
        <v>30111</v>
      </c>
      <c r="P7646" s="15" t="s">
        <v>77</v>
      </c>
      <c r="Q7646" s="15" t="s">
        <v>9101</v>
      </c>
      <c r="R7646" s="15" t="s">
        <v>65</v>
      </c>
      <c r="S7646" s="15" t="s">
        <v>222</v>
      </c>
      <c r="T7646" s="15" t="s">
        <v>9102</v>
      </c>
      <c r="U7646" s="28">
        <v>3126600.0</v>
      </c>
      <c r="V7646" s="15">
        <v>3.0</v>
      </c>
      <c r="W7646" s="31">
        <v>0.0</v>
      </c>
      <c r="X7646" s="28">
        <v>937980.0</v>
      </c>
    </row>
    <row r="7647" ht="15.75" customHeight="1">
      <c r="A7647" s="15">
        <v>5377.0</v>
      </c>
      <c r="B7647" s="15" t="s">
        <v>9103</v>
      </c>
      <c r="C7647" s="18">
        <v>42882.0</v>
      </c>
      <c r="D7647" s="18">
        <v>42886.0</v>
      </c>
      <c r="E7647" s="18">
        <f t="shared" si="1"/>
        <v>42886</v>
      </c>
      <c r="F7647" s="15" t="s">
        <v>55</v>
      </c>
      <c r="G7647" s="15" t="s">
        <v>1060</v>
      </c>
      <c r="H7647" s="15" t="s">
        <v>1061</v>
      </c>
      <c r="I7647" s="15" t="s">
        <v>128</v>
      </c>
      <c r="J7647" s="15" t="s">
        <v>60</v>
      </c>
      <c r="K7647" s="15" t="s">
        <v>22</v>
      </c>
      <c r="L7647" s="15" t="str">
        <f t="array" ref="L7647">_xlfn.XLOOKUP(M7647,reference_province_to_city!$A$2:$A$11,reference_province_to_city!$B$2:$B$11)</f>
        <v>Surabaya</v>
      </c>
      <c r="M7647" s="15" t="s">
        <v>20</v>
      </c>
      <c r="N7647" s="15">
        <v>60231.0</v>
      </c>
      <c r="O7647" s="15">
        <f t="array" ref="O7647">_xlfn.XLOOKUP(M7647,reference_postal_code!$B$2:$B$11,reference_postal_code!$A$2:$A$11)</f>
        <v>60231</v>
      </c>
      <c r="P7647" s="15" t="s">
        <v>166</v>
      </c>
      <c r="Q7647" s="15" t="s">
        <v>5574</v>
      </c>
      <c r="R7647" s="15" t="s">
        <v>65</v>
      </c>
      <c r="S7647" s="15" t="s">
        <v>93</v>
      </c>
      <c r="T7647" s="15" t="s">
        <v>5575</v>
      </c>
      <c r="U7647" s="28">
        <v>471600.0</v>
      </c>
      <c r="V7647" s="15">
        <v>3.0</v>
      </c>
      <c r="W7647" s="31">
        <v>0.0</v>
      </c>
      <c r="X7647" s="28">
        <v>117900.0</v>
      </c>
    </row>
    <row r="7648" ht="15.75" customHeight="1">
      <c r="A7648" s="15">
        <v>3943.0</v>
      </c>
      <c r="B7648" s="15" t="s">
        <v>9104</v>
      </c>
      <c r="C7648" s="18">
        <v>42882.0</v>
      </c>
      <c r="D7648" s="18">
        <v>42884.0</v>
      </c>
      <c r="E7648" s="18">
        <f t="shared" si="1"/>
        <v>42884</v>
      </c>
      <c r="F7648" s="15" t="s">
        <v>114</v>
      </c>
      <c r="G7648" s="15" t="s">
        <v>2133</v>
      </c>
      <c r="H7648" s="15" t="s">
        <v>2134</v>
      </c>
      <c r="I7648" s="15" t="s">
        <v>59</v>
      </c>
      <c r="J7648" s="15" t="s">
        <v>60</v>
      </c>
      <c r="K7648" s="15" t="s">
        <v>289</v>
      </c>
      <c r="L7648" s="15" t="str">
        <f t="array" ref="L7648">_xlfn.XLOOKUP(M7648,reference_province_to_city!$A$2:$A$11,reference_province_to_city!$B$2:$B$11)</f>
        <v>Medan</v>
      </c>
      <c r="M7648" s="15" t="s">
        <v>11</v>
      </c>
      <c r="O7648" s="15">
        <f t="array" ref="O7648">_xlfn.XLOOKUP(M7648,reference_postal_code!$B$2:$B$11,reference_postal_code!$A$2:$A$11)</f>
        <v>20111</v>
      </c>
      <c r="P7648" s="15" t="s">
        <v>77</v>
      </c>
      <c r="Q7648" s="15" t="s">
        <v>1968</v>
      </c>
      <c r="R7648" s="15" t="s">
        <v>65</v>
      </c>
      <c r="S7648" s="15" t="s">
        <v>66</v>
      </c>
      <c r="T7648" s="15" t="s">
        <v>1969</v>
      </c>
      <c r="U7648" s="28">
        <v>388800.0</v>
      </c>
      <c r="V7648" s="15">
        <v>5.0</v>
      </c>
      <c r="W7648" s="31">
        <v>0.2</v>
      </c>
      <c r="X7648" s="28">
        <v>136080.0</v>
      </c>
    </row>
    <row r="7649" ht="15.75" customHeight="1">
      <c r="A7649" s="15">
        <v>3082.0</v>
      </c>
      <c r="B7649" s="15" t="s">
        <v>9105</v>
      </c>
      <c r="C7649" s="18">
        <v>42882.0</v>
      </c>
      <c r="D7649" s="18">
        <v>42888.0</v>
      </c>
      <c r="E7649" s="18">
        <f t="shared" si="1"/>
        <v>42888</v>
      </c>
      <c r="F7649" s="15" t="s">
        <v>55</v>
      </c>
      <c r="G7649" s="15" t="s">
        <v>1775</v>
      </c>
      <c r="H7649" s="15" t="s">
        <v>1776</v>
      </c>
      <c r="I7649" s="15" t="s">
        <v>76</v>
      </c>
      <c r="J7649" s="15" t="s">
        <v>60</v>
      </c>
      <c r="K7649" s="15" t="s">
        <v>31</v>
      </c>
      <c r="L7649" s="15" t="str">
        <f t="array" ref="L7649">_xlfn.XLOOKUP(M7649,reference_province_to_city!$A$2:$A$11,reference_province_to_city!$B$2:$B$11)</f>
        <v>Balikpapan</v>
      </c>
      <c r="M7649" s="15" t="s">
        <v>21</v>
      </c>
      <c r="N7649" s="15">
        <v>76114.0</v>
      </c>
      <c r="O7649" s="15">
        <f t="array" ref="O7649">_xlfn.XLOOKUP(M7649,reference_postal_code!$B$2:$B$11,reference_postal_code!$A$2:$A$11)</f>
        <v>76114</v>
      </c>
      <c r="P7649" s="15" t="s">
        <v>166</v>
      </c>
      <c r="Q7649" s="15" t="s">
        <v>4784</v>
      </c>
      <c r="R7649" s="15" t="s">
        <v>65</v>
      </c>
      <c r="S7649" s="15" t="s">
        <v>83</v>
      </c>
      <c r="T7649" s="15" t="s">
        <v>4785</v>
      </c>
      <c r="U7649" s="28">
        <v>875100.0</v>
      </c>
      <c r="V7649" s="15">
        <v>2.0</v>
      </c>
      <c r="W7649" s="31">
        <v>0.0</v>
      </c>
      <c r="X7649" s="28">
        <v>420048.0</v>
      </c>
    </row>
    <row r="7650" ht="15.75" customHeight="1">
      <c r="A7650" s="15">
        <v>9458.0</v>
      </c>
      <c r="B7650" s="15" t="s">
        <v>9106</v>
      </c>
      <c r="C7650" s="18">
        <v>42882.0</v>
      </c>
      <c r="D7650" s="18">
        <v>42889.0</v>
      </c>
      <c r="E7650" s="18">
        <f t="shared" si="1"/>
        <v>42889</v>
      </c>
      <c r="F7650" s="15" t="s">
        <v>55</v>
      </c>
      <c r="G7650" s="15" t="s">
        <v>5010</v>
      </c>
      <c r="H7650" s="15" t="s">
        <v>5011</v>
      </c>
      <c r="I7650" s="15" t="s">
        <v>128</v>
      </c>
      <c r="J7650" s="15" t="s">
        <v>60</v>
      </c>
      <c r="K7650" s="15" t="s">
        <v>31</v>
      </c>
      <c r="L7650" s="15" t="str">
        <f t="array" ref="L7650">_xlfn.XLOOKUP(M7650,reference_province_to_city!$A$2:$A$11,reference_province_to_city!$B$2:$B$11)</f>
        <v>Balikpapan</v>
      </c>
      <c r="M7650" s="15" t="s">
        <v>21</v>
      </c>
      <c r="N7650" s="15">
        <v>76114.0</v>
      </c>
      <c r="O7650" s="15">
        <f t="array" ref="O7650">_xlfn.XLOOKUP(M7650,reference_postal_code!$B$2:$B$11,reference_postal_code!$A$2:$A$11)</f>
        <v>76114</v>
      </c>
      <c r="P7650" s="15" t="s">
        <v>166</v>
      </c>
      <c r="Q7650" s="15" t="s">
        <v>1052</v>
      </c>
      <c r="R7650" s="15" t="s">
        <v>65</v>
      </c>
      <c r="S7650" s="15" t="s">
        <v>83</v>
      </c>
      <c r="T7650" s="15" t="s">
        <v>1053</v>
      </c>
      <c r="U7650" s="28">
        <v>180900.0</v>
      </c>
      <c r="V7650" s="15">
        <v>5.0</v>
      </c>
      <c r="W7650" s="31">
        <v>0.7</v>
      </c>
      <c r="X7650" s="28">
        <v>-150750.0</v>
      </c>
    </row>
    <row r="7651" ht="15.75" customHeight="1">
      <c r="A7651" s="15">
        <v>5376.0</v>
      </c>
      <c r="B7651" s="15" t="s">
        <v>9103</v>
      </c>
      <c r="C7651" s="18">
        <v>42882.0</v>
      </c>
      <c r="D7651" s="18">
        <v>42886.0</v>
      </c>
      <c r="E7651" s="18">
        <f t="shared" si="1"/>
        <v>42886</v>
      </c>
      <c r="F7651" s="15" t="s">
        <v>55</v>
      </c>
      <c r="G7651" s="15" t="s">
        <v>1060</v>
      </c>
      <c r="H7651" s="15" t="s">
        <v>1061</v>
      </c>
      <c r="I7651" s="15" t="s">
        <v>128</v>
      </c>
      <c r="J7651" s="15" t="s">
        <v>60</v>
      </c>
      <c r="K7651" s="15" t="s">
        <v>22</v>
      </c>
      <c r="L7651" s="15" t="str">
        <f t="array" ref="L7651">_xlfn.XLOOKUP(M7651,reference_province_to_city!$A$2:$A$11,reference_province_to_city!$B$2:$B$11)</f>
        <v>Surabaya</v>
      </c>
      <c r="M7651" s="15" t="s">
        <v>20</v>
      </c>
      <c r="N7651" s="15">
        <v>60231.0</v>
      </c>
      <c r="O7651" s="15">
        <f t="array" ref="O7651">_xlfn.XLOOKUP(M7651,reference_postal_code!$B$2:$B$11,reference_postal_code!$A$2:$A$11)</f>
        <v>60231</v>
      </c>
      <c r="P7651" s="15" t="s">
        <v>166</v>
      </c>
      <c r="Q7651" s="15" t="s">
        <v>2545</v>
      </c>
      <c r="R7651" s="15" t="s">
        <v>110</v>
      </c>
      <c r="S7651" s="15" t="s">
        <v>149</v>
      </c>
      <c r="T7651" s="15" t="s">
        <v>2546</v>
      </c>
      <c r="U7651" s="28">
        <v>1472400.0</v>
      </c>
      <c r="V7651" s="15">
        <v>6.0</v>
      </c>
      <c r="W7651" s="31">
        <v>0.0</v>
      </c>
      <c r="X7651" s="28">
        <v>147240.0</v>
      </c>
    </row>
    <row r="7652" ht="15.75" customHeight="1">
      <c r="A7652" s="15">
        <v>9457.0</v>
      </c>
      <c r="B7652" s="15" t="s">
        <v>9106</v>
      </c>
      <c r="C7652" s="18">
        <v>42882.0</v>
      </c>
      <c r="D7652" s="18">
        <v>42889.0</v>
      </c>
      <c r="E7652" s="18">
        <f t="shared" si="1"/>
        <v>42889</v>
      </c>
      <c r="F7652" s="15" t="s">
        <v>55</v>
      </c>
      <c r="G7652" s="15" t="s">
        <v>5010</v>
      </c>
      <c r="H7652" s="15" t="s">
        <v>5011</v>
      </c>
      <c r="I7652" s="15" t="s">
        <v>128</v>
      </c>
      <c r="J7652" s="15" t="s">
        <v>60</v>
      </c>
      <c r="K7652" s="15" t="s">
        <v>31</v>
      </c>
      <c r="L7652" s="15" t="str">
        <f t="array" ref="L7652">_xlfn.XLOOKUP(M7652,reference_province_to_city!$A$2:$A$11,reference_province_to_city!$B$2:$B$11)</f>
        <v>Balikpapan</v>
      </c>
      <c r="M7652" s="15" t="s">
        <v>21</v>
      </c>
      <c r="N7652" s="15">
        <v>76114.0</v>
      </c>
      <c r="O7652" s="15">
        <f t="array" ref="O7652">_xlfn.XLOOKUP(M7652,reference_postal_code!$B$2:$B$11,reference_postal_code!$A$2:$A$11)</f>
        <v>76114</v>
      </c>
      <c r="P7652" s="15" t="s">
        <v>166</v>
      </c>
      <c r="Q7652" s="15" t="s">
        <v>9107</v>
      </c>
      <c r="R7652" s="15" t="s">
        <v>110</v>
      </c>
      <c r="S7652" s="15" t="s">
        <v>149</v>
      </c>
      <c r="T7652" s="15" t="s">
        <v>9108</v>
      </c>
      <c r="U7652" s="28">
        <v>407880.0</v>
      </c>
      <c r="V7652" s="15">
        <v>3.0</v>
      </c>
      <c r="W7652" s="31">
        <v>0.2</v>
      </c>
      <c r="X7652" s="28">
        <v>5098.0</v>
      </c>
    </row>
    <row r="7653" ht="15.75" customHeight="1">
      <c r="A7653" s="15">
        <v>3083.0</v>
      </c>
      <c r="B7653" s="15" t="s">
        <v>9105</v>
      </c>
      <c r="C7653" s="18">
        <v>42882.0</v>
      </c>
      <c r="D7653" s="18">
        <v>42888.0</v>
      </c>
      <c r="E7653" s="18">
        <f t="shared" si="1"/>
        <v>42888</v>
      </c>
      <c r="F7653" s="15" t="s">
        <v>55</v>
      </c>
      <c r="G7653" s="15" t="s">
        <v>1775</v>
      </c>
      <c r="H7653" s="15" t="s">
        <v>1776</v>
      </c>
      <c r="I7653" s="15" t="s">
        <v>76</v>
      </c>
      <c r="J7653" s="15" t="s">
        <v>60</v>
      </c>
      <c r="K7653" s="15" t="s">
        <v>31</v>
      </c>
      <c r="L7653" s="15" t="str">
        <f t="array" ref="L7653">_xlfn.XLOOKUP(M7653,reference_province_to_city!$A$2:$A$11,reference_province_to_city!$B$2:$B$11)</f>
        <v>Balikpapan</v>
      </c>
      <c r="M7653" s="15" t="s">
        <v>21</v>
      </c>
      <c r="N7653" s="15">
        <v>76114.0</v>
      </c>
      <c r="O7653" s="15">
        <f t="array" ref="O7653">_xlfn.XLOOKUP(M7653,reference_postal_code!$B$2:$B$11,reference_postal_code!$A$2:$A$11)</f>
        <v>76114</v>
      </c>
      <c r="P7653" s="15" t="s">
        <v>166</v>
      </c>
      <c r="Q7653" s="15" t="s">
        <v>4851</v>
      </c>
      <c r="R7653" s="15" t="s">
        <v>110</v>
      </c>
      <c r="S7653" s="15" t="s">
        <v>111</v>
      </c>
      <c r="T7653" s="15" t="s">
        <v>4852</v>
      </c>
      <c r="U7653" s="28">
        <v>8099550.0</v>
      </c>
      <c r="V7653" s="15">
        <v>3.0</v>
      </c>
      <c r="W7653" s="31">
        <v>0.0</v>
      </c>
      <c r="X7653" s="28">
        <v>2024888.0</v>
      </c>
    </row>
    <row r="7654" ht="15.75" customHeight="1">
      <c r="A7654" s="15">
        <v>6438.0</v>
      </c>
      <c r="B7654" s="15" t="s">
        <v>9109</v>
      </c>
      <c r="C7654" s="18">
        <v>42882.0</v>
      </c>
      <c r="D7654" s="18">
        <v>42884.0</v>
      </c>
      <c r="E7654" s="18">
        <f t="shared" si="1"/>
        <v>42884</v>
      </c>
      <c r="F7654" s="15" t="s">
        <v>125</v>
      </c>
      <c r="G7654" s="15" t="s">
        <v>1741</v>
      </c>
      <c r="H7654" s="15" t="s">
        <v>1742</v>
      </c>
      <c r="I7654" s="15" t="s">
        <v>59</v>
      </c>
      <c r="J7654" s="15" t="s">
        <v>60</v>
      </c>
      <c r="K7654" s="15" t="s">
        <v>17</v>
      </c>
      <c r="L7654" s="15" t="str">
        <f t="array" ref="L7654">_xlfn.XLOOKUP(M7654,reference_province_to_city!$A$2:$A$11,reference_province_to_city!$B$2:$B$11)</f>
        <v>Semarang</v>
      </c>
      <c r="M7654" s="15" t="s">
        <v>15</v>
      </c>
      <c r="N7654" s="15">
        <v>50111.0</v>
      </c>
      <c r="O7654" s="15">
        <f t="array" ref="O7654">_xlfn.XLOOKUP(M7654,reference_postal_code!$B$2:$B$11,reference_postal_code!$A$2:$A$11)</f>
        <v>50111</v>
      </c>
      <c r="P7654" s="15" t="s">
        <v>77</v>
      </c>
      <c r="Q7654" s="15" t="s">
        <v>9077</v>
      </c>
      <c r="R7654" s="15" t="s">
        <v>110</v>
      </c>
      <c r="S7654" s="15" t="s">
        <v>111</v>
      </c>
      <c r="T7654" s="15" t="s">
        <v>9078</v>
      </c>
      <c r="U7654" s="28">
        <v>4535640.0</v>
      </c>
      <c r="V7654" s="15">
        <v>3.0</v>
      </c>
      <c r="W7654" s="31">
        <v>0.2</v>
      </c>
      <c r="X7654" s="28">
        <v>340173.0</v>
      </c>
    </row>
    <row r="7655" ht="15.75" customHeight="1">
      <c r="A7655" s="15">
        <v>9448.0</v>
      </c>
      <c r="B7655" s="15" t="s">
        <v>9110</v>
      </c>
      <c r="C7655" s="18">
        <v>42882.0</v>
      </c>
      <c r="D7655" s="18">
        <v>42889.0</v>
      </c>
      <c r="E7655" s="18">
        <f t="shared" si="1"/>
        <v>42889</v>
      </c>
      <c r="F7655" s="15" t="s">
        <v>55</v>
      </c>
      <c r="G7655" s="15" t="s">
        <v>3219</v>
      </c>
      <c r="H7655" s="15" t="s">
        <v>3220</v>
      </c>
      <c r="I7655" s="15" t="s">
        <v>59</v>
      </c>
      <c r="J7655" s="15" t="s">
        <v>60</v>
      </c>
      <c r="K7655" s="15" t="s">
        <v>19</v>
      </c>
      <c r="L7655" s="15" t="str">
        <f t="array" ref="L7655">_xlfn.XLOOKUP(M7655,reference_province_to_city!$A$2:$A$11,reference_province_to_city!$B$2:$B$11)</f>
        <v>Yogyakarta</v>
      </c>
      <c r="M7655" s="15" t="s">
        <v>18</v>
      </c>
      <c r="N7655" s="15">
        <v>55111.0</v>
      </c>
      <c r="O7655" s="15">
        <f t="array" ref="O7655">_xlfn.XLOOKUP(M7655,reference_postal_code!$B$2:$B$11,reference_postal_code!$A$2:$A$11)</f>
        <v>55111</v>
      </c>
      <c r="P7655" s="15" t="s">
        <v>77</v>
      </c>
      <c r="Q7655" s="15" t="s">
        <v>7933</v>
      </c>
      <c r="R7655" s="15" t="s">
        <v>106</v>
      </c>
      <c r="S7655" s="15" t="s">
        <v>139</v>
      </c>
      <c r="T7655" s="15" t="s">
        <v>7934</v>
      </c>
      <c r="U7655" s="28">
        <v>7159500.0</v>
      </c>
      <c r="V7655" s="15">
        <v>5.0</v>
      </c>
      <c r="W7655" s="31">
        <v>0.0</v>
      </c>
      <c r="X7655" s="28">
        <v>2076255.0</v>
      </c>
    </row>
    <row r="7656" ht="15.75" customHeight="1">
      <c r="A7656" s="15">
        <v>6436.0</v>
      </c>
      <c r="B7656" s="15" t="s">
        <v>9109</v>
      </c>
      <c r="C7656" s="18">
        <v>42882.0</v>
      </c>
      <c r="D7656" s="18">
        <v>42884.0</v>
      </c>
      <c r="E7656" s="18">
        <f t="shared" si="1"/>
        <v>42884</v>
      </c>
      <c r="F7656" s="15" t="s">
        <v>125</v>
      </c>
      <c r="G7656" s="15" t="s">
        <v>1741</v>
      </c>
      <c r="H7656" s="15" t="s">
        <v>1742</v>
      </c>
      <c r="I7656" s="15" t="s">
        <v>59</v>
      </c>
      <c r="J7656" s="15" t="s">
        <v>60</v>
      </c>
      <c r="K7656" s="15" t="s">
        <v>17</v>
      </c>
      <c r="L7656" s="15" t="str">
        <f t="array" ref="L7656">_xlfn.XLOOKUP(M7656,reference_province_to_city!$A$2:$A$11,reference_province_to_city!$B$2:$B$11)</f>
        <v>Semarang</v>
      </c>
      <c r="M7656" s="15" t="s">
        <v>15</v>
      </c>
      <c r="N7656" s="15">
        <v>50111.0</v>
      </c>
      <c r="O7656" s="15">
        <f t="array" ref="O7656">_xlfn.XLOOKUP(M7656,reference_postal_code!$B$2:$B$11,reference_postal_code!$A$2:$A$11)</f>
        <v>50111</v>
      </c>
      <c r="P7656" s="15" t="s">
        <v>77</v>
      </c>
      <c r="Q7656" s="15" t="s">
        <v>8001</v>
      </c>
      <c r="R7656" s="15" t="s">
        <v>106</v>
      </c>
      <c r="S7656" s="15" t="s">
        <v>139</v>
      </c>
      <c r="T7656" s="15" t="s">
        <v>8002</v>
      </c>
      <c r="U7656" s="28">
        <v>525000.0</v>
      </c>
      <c r="V7656" s="15">
        <v>4.0</v>
      </c>
      <c r="W7656" s="31">
        <v>0.0</v>
      </c>
      <c r="X7656" s="28">
        <v>220500.0</v>
      </c>
    </row>
    <row r="7657" ht="15.75" customHeight="1">
      <c r="A7657" s="15">
        <v>6437.0</v>
      </c>
      <c r="B7657" s="15" t="s">
        <v>9109</v>
      </c>
      <c r="C7657" s="18">
        <v>42882.0</v>
      </c>
      <c r="D7657" s="18">
        <v>42884.0</v>
      </c>
      <c r="E7657" s="18">
        <f t="shared" si="1"/>
        <v>42884</v>
      </c>
      <c r="F7657" s="15" t="s">
        <v>125</v>
      </c>
      <c r="G7657" s="15" t="s">
        <v>1741</v>
      </c>
      <c r="H7657" s="15" t="s">
        <v>1742</v>
      </c>
      <c r="I7657" s="15" t="s">
        <v>59</v>
      </c>
      <c r="J7657" s="15" t="s">
        <v>60</v>
      </c>
      <c r="K7657" s="15" t="s">
        <v>17</v>
      </c>
      <c r="L7657" s="15" t="str">
        <f t="array" ref="L7657">_xlfn.XLOOKUP(M7657,reference_province_to_city!$A$2:$A$11,reference_province_to_city!$B$2:$B$11)</f>
        <v>Semarang</v>
      </c>
      <c r="M7657" s="15" t="s">
        <v>15</v>
      </c>
      <c r="N7657" s="15">
        <v>50111.0</v>
      </c>
      <c r="O7657" s="15">
        <f t="array" ref="O7657">_xlfn.XLOOKUP(M7657,reference_postal_code!$B$2:$B$11,reference_postal_code!$A$2:$A$11)</f>
        <v>50111</v>
      </c>
      <c r="P7657" s="15" t="s">
        <v>77</v>
      </c>
      <c r="Q7657" s="15" t="s">
        <v>185</v>
      </c>
      <c r="R7657" s="15" t="s">
        <v>65</v>
      </c>
      <c r="S7657" s="15" t="s">
        <v>87</v>
      </c>
      <c r="T7657" s="15" t="s">
        <v>186</v>
      </c>
      <c r="U7657" s="28">
        <v>7157250.0</v>
      </c>
      <c r="V7657" s="15">
        <v>5.0</v>
      </c>
      <c r="W7657" s="31">
        <v>0.0</v>
      </c>
      <c r="X7657" s="28">
        <v>429435.0</v>
      </c>
    </row>
    <row r="7658" ht="15.75" customHeight="1">
      <c r="A7658" s="15">
        <v>9296.0</v>
      </c>
      <c r="B7658" s="15" t="s">
        <v>9111</v>
      </c>
      <c r="C7658" s="18">
        <v>42883.0</v>
      </c>
      <c r="D7658" s="18">
        <v>42887.0</v>
      </c>
      <c r="E7658" s="18">
        <f t="shared" si="1"/>
        <v>42887</v>
      </c>
      <c r="F7658" s="15" t="s">
        <v>55</v>
      </c>
      <c r="G7658" s="15" t="s">
        <v>3490</v>
      </c>
      <c r="H7658" s="15" t="s">
        <v>3491</v>
      </c>
      <c r="I7658" s="15" t="s">
        <v>128</v>
      </c>
      <c r="J7658" s="15" t="s">
        <v>60</v>
      </c>
      <c r="K7658" s="15" t="s">
        <v>26</v>
      </c>
      <c r="L7658" s="15" t="str">
        <f t="array" ref="L7658">_xlfn.XLOOKUP(M7658,reference_province_to_city!$A$2:$A$11,reference_province_to_city!$B$2:$B$11)</f>
        <v>Denpasar</v>
      </c>
      <c r="M7658" s="15" t="s">
        <v>24</v>
      </c>
      <c r="N7658" s="15">
        <v>80231.0</v>
      </c>
      <c r="O7658" s="15">
        <f t="array" ref="O7658">_xlfn.XLOOKUP(M7658,reference_postal_code!$B$2:$B$11,reference_postal_code!$A$2:$A$11)</f>
        <v>80231</v>
      </c>
      <c r="P7658" s="15" t="s">
        <v>63</v>
      </c>
      <c r="Q7658" s="15" t="s">
        <v>5687</v>
      </c>
      <c r="R7658" s="15" t="s">
        <v>106</v>
      </c>
      <c r="S7658" s="15" t="s">
        <v>183</v>
      </c>
      <c r="T7658" s="15" t="s">
        <v>5688</v>
      </c>
      <c r="U7658" s="28">
        <v>1739400.0</v>
      </c>
      <c r="V7658" s="15">
        <v>4.0</v>
      </c>
      <c r="W7658" s="31">
        <v>0.5</v>
      </c>
      <c r="X7658" s="28">
        <v>-974064.0</v>
      </c>
    </row>
    <row r="7659" ht="15.75" customHeight="1">
      <c r="A7659" s="15">
        <v>8786.0</v>
      </c>
      <c r="B7659" s="15" t="s">
        <v>9112</v>
      </c>
      <c r="C7659" s="18">
        <v>42883.0</v>
      </c>
      <c r="D7659" s="18">
        <v>42888.0</v>
      </c>
      <c r="E7659" s="18">
        <f t="shared" si="1"/>
        <v>42888</v>
      </c>
      <c r="F7659" s="15" t="s">
        <v>55</v>
      </c>
      <c r="G7659" s="15" t="s">
        <v>3984</v>
      </c>
      <c r="H7659" s="15" t="s">
        <v>3985</v>
      </c>
      <c r="I7659" s="15" t="s">
        <v>128</v>
      </c>
      <c r="J7659" s="15" t="s">
        <v>60</v>
      </c>
      <c r="K7659" s="15" t="s">
        <v>31</v>
      </c>
      <c r="L7659" s="15" t="str">
        <f t="array" ref="L7659">_xlfn.XLOOKUP(M7659,reference_province_to_city!$A$2:$A$11,reference_province_to_city!$B$2:$B$11)</f>
        <v>Balikpapan</v>
      </c>
      <c r="M7659" s="15" t="s">
        <v>21</v>
      </c>
      <c r="N7659" s="15">
        <v>76114.0</v>
      </c>
      <c r="O7659" s="15">
        <f t="array" ref="O7659">_xlfn.XLOOKUP(M7659,reference_postal_code!$B$2:$B$11,reference_postal_code!$A$2:$A$11)</f>
        <v>76114</v>
      </c>
      <c r="P7659" s="15" t="s">
        <v>166</v>
      </c>
      <c r="Q7659" s="15" t="s">
        <v>3638</v>
      </c>
      <c r="R7659" s="15" t="s">
        <v>110</v>
      </c>
      <c r="S7659" s="15" t="s">
        <v>111</v>
      </c>
      <c r="T7659" s="15" t="s">
        <v>3639</v>
      </c>
      <c r="U7659" s="28">
        <v>2939400.0</v>
      </c>
      <c r="V7659" s="15">
        <v>5.0</v>
      </c>
      <c r="W7659" s="31">
        <v>0.2</v>
      </c>
      <c r="X7659" s="28">
        <v>293940.0</v>
      </c>
    </row>
    <row r="7660" ht="15.75" customHeight="1">
      <c r="A7660" s="15">
        <v>9295.0</v>
      </c>
      <c r="B7660" s="15" t="s">
        <v>9111</v>
      </c>
      <c r="C7660" s="18">
        <v>42883.0</v>
      </c>
      <c r="D7660" s="18">
        <v>42887.0</v>
      </c>
      <c r="E7660" s="18">
        <f t="shared" si="1"/>
        <v>42887</v>
      </c>
      <c r="F7660" s="15" t="s">
        <v>55</v>
      </c>
      <c r="G7660" s="15" t="s">
        <v>3490</v>
      </c>
      <c r="H7660" s="15" t="s">
        <v>3491</v>
      </c>
      <c r="I7660" s="15" t="s">
        <v>128</v>
      </c>
      <c r="J7660" s="15" t="s">
        <v>60</v>
      </c>
      <c r="K7660" s="15" t="s">
        <v>26</v>
      </c>
      <c r="L7660" s="15" t="str">
        <f t="array" ref="L7660">_xlfn.XLOOKUP(M7660,reference_province_to_city!$A$2:$A$11,reference_province_to_city!$B$2:$B$11)</f>
        <v>Denpasar</v>
      </c>
      <c r="M7660" s="15" t="s">
        <v>24</v>
      </c>
      <c r="N7660" s="15">
        <v>80231.0</v>
      </c>
      <c r="O7660" s="15">
        <f t="array" ref="O7660">_xlfn.XLOOKUP(M7660,reference_postal_code!$B$2:$B$11,reference_postal_code!$A$2:$A$11)</f>
        <v>80231</v>
      </c>
      <c r="P7660" s="15" t="s">
        <v>63</v>
      </c>
      <c r="Q7660" s="15" t="s">
        <v>5982</v>
      </c>
      <c r="R7660" s="15" t="s">
        <v>65</v>
      </c>
      <c r="S7660" s="15" t="s">
        <v>66</v>
      </c>
      <c r="T7660" s="15" t="s">
        <v>5983</v>
      </c>
      <c r="U7660" s="28">
        <v>208080.0</v>
      </c>
      <c r="V7660" s="15">
        <v>3.0</v>
      </c>
      <c r="W7660" s="31">
        <v>0.2</v>
      </c>
      <c r="X7660" s="28">
        <v>75429.0</v>
      </c>
    </row>
    <row r="7661" ht="15.75" customHeight="1">
      <c r="A7661" s="15">
        <v>6242.0</v>
      </c>
      <c r="B7661" s="15" t="s">
        <v>9113</v>
      </c>
      <c r="C7661" s="18">
        <v>42883.0</v>
      </c>
      <c r="D7661" s="18">
        <v>42886.0</v>
      </c>
      <c r="E7661" s="18">
        <f t="shared" si="1"/>
        <v>42886</v>
      </c>
      <c r="F7661" s="15" t="s">
        <v>114</v>
      </c>
      <c r="G7661" s="15" t="s">
        <v>4829</v>
      </c>
      <c r="H7661" s="15" t="s">
        <v>4830</v>
      </c>
      <c r="I7661" s="15" t="s">
        <v>128</v>
      </c>
      <c r="J7661" s="15" t="s">
        <v>60</v>
      </c>
      <c r="K7661" s="15" t="s">
        <v>31</v>
      </c>
      <c r="L7661" s="15" t="str">
        <f t="array" ref="L7661">_xlfn.XLOOKUP(M7661,reference_province_to_city!$A$2:$A$11,reference_province_to_city!$B$2:$B$11)</f>
        <v>Balikpapan</v>
      </c>
      <c r="M7661" s="15" t="s">
        <v>21</v>
      </c>
      <c r="N7661" s="15">
        <v>76114.0</v>
      </c>
      <c r="O7661" s="15">
        <f t="array" ref="O7661">_xlfn.XLOOKUP(M7661,reference_postal_code!$B$2:$B$11,reference_postal_code!$A$2:$A$11)</f>
        <v>76114</v>
      </c>
      <c r="P7661" s="15" t="s">
        <v>166</v>
      </c>
      <c r="Q7661" s="15" t="s">
        <v>5472</v>
      </c>
      <c r="R7661" s="15" t="s">
        <v>106</v>
      </c>
      <c r="S7661" s="15" t="s">
        <v>139</v>
      </c>
      <c r="T7661" s="15" t="s">
        <v>5473</v>
      </c>
      <c r="U7661" s="28">
        <v>3711600.0</v>
      </c>
      <c r="V7661" s="15">
        <v>8.0</v>
      </c>
      <c r="W7661" s="31">
        <v>0.0</v>
      </c>
      <c r="X7661" s="28">
        <v>1521756.0</v>
      </c>
    </row>
    <row r="7662" ht="15.75" customHeight="1">
      <c r="A7662" s="15">
        <v>2434.0</v>
      </c>
      <c r="B7662" s="15" t="s">
        <v>9114</v>
      </c>
      <c r="C7662" s="18">
        <v>42883.0</v>
      </c>
      <c r="D7662" s="18">
        <v>42887.0</v>
      </c>
      <c r="E7662" s="18">
        <f t="shared" si="1"/>
        <v>42887</v>
      </c>
      <c r="F7662" s="15" t="s">
        <v>55</v>
      </c>
      <c r="G7662" s="15" t="s">
        <v>5492</v>
      </c>
      <c r="H7662" s="15" t="s">
        <v>5493</v>
      </c>
      <c r="I7662" s="15" t="s">
        <v>59</v>
      </c>
      <c r="J7662" s="15" t="s">
        <v>60</v>
      </c>
      <c r="K7662" s="15" t="s">
        <v>14</v>
      </c>
      <c r="L7662" s="15" t="str">
        <f t="array" ref="L7662">_xlfn.XLOOKUP(M7662,reference_province_to_city!$A$2:$A$11,reference_province_to_city!$B$2:$B$11)</f>
        <v>Bandung</v>
      </c>
      <c r="M7662" s="15" t="s">
        <v>12</v>
      </c>
      <c r="N7662" s="15">
        <v>40111.0</v>
      </c>
      <c r="O7662" s="15">
        <f t="array" ref="O7662">_xlfn.XLOOKUP(M7662,reference_postal_code!$B$2:$B$11,reference_postal_code!$A$2:$A$11)</f>
        <v>40111</v>
      </c>
      <c r="P7662" s="15" t="s">
        <v>117</v>
      </c>
      <c r="Q7662" s="15" t="s">
        <v>3146</v>
      </c>
      <c r="R7662" s="15" t="s">
        <v>110</v>
      </c>
      <c r="S7662" s="15" t="s">
        <v>111</v>
      </c>
      <c r="T7662" s="15" t="s">
        <v>3147</v>
      </c>
      <c r="U7662" s="28">
        <v>815520.0</v>
      </c>
      <c r="V7662" s="15">
        <v>4.0</v>
      </c>
      <c r="W7662" s="31">
        <v>0.2</v>
      </c>
      <c r="X7662" s="28">
        <v>61164.0</v>
      </c>
    </row>
    <row r="7663" ht="15.75" customHeight="1">
      <c r="A7663" s="15">
        <v>9132.0</v>
      </c>
      <c r="B7663" s="15" t="s">
        <v>9115</v>
      </c>
      <c r="C7663" s="18">
        <v>42883.0</v>
      </c>
      <c r="D7663" s="18">
        <v>42887.0</v>
      </c>
      <c r="E7663" s="18">
        <f t="shared" si="1"/>
        <v>42887</v>
      </c>
      <c r="F7663" s="15" t="s">
        <v>55</v>
      </c>
      <c r="G7663" s="15" t="s">
        <v>4308</v>
      </c>
      <c r="H7663" s="15" t="s">
        <v>4309</v>
      </c>
      <c r="I7663" s="15" t="s">
        <v>128</v>
      </c>
      <c r="J7663" s="15" t="s">
        <v>60</v>
      </c>
      <c r="K7663" s="15" t="s">
        <v>10</v>
      </c>
      <c r="L7663" s="15" t="str">
        <f t="array" ref="L7663">_xlfn.XLOOKUP(M7663,reference_province_to_city!$A$2:$A$11,reference_province_to_city!$B$2:$B$11)</f>
        <v>Jakarta</v>
      </c>
      <c r="M7663" s="15" t="s">
        <v>7</v>
      </c>
      <c r="N7663" s="15">
        <v>10110.0</v>
      </c>
      <c r="O7663" s="15">
        <f t="array" ref="O7663">_xlfn.XLOOKUP(M7663,reference_postal_code!$B$2:$B$11,reference_postal_code!$A$2:$A$11)</f>
        <v>10110</v>
      </c>
      <c r="P7663" s="15" t="s">
        <v>117</v>
      </c>
      <c r="Q7663" s="15" t="s">
        <v>829</v>
      </c>
      <c r="R7663" s="15" t="s">
        <v>106</v>
      </c>
      <c r="S7663" s="15" t="s">
        <v>139</v>
      </c>
      <c r="T7663" s="15" t="s">
        <v>830</v>
      </c>
      <c r="U7663" s="28">
        <v>411900.0</v>
      </c>
      <c r="V7663" s="15">
        <v>2.0</v>
      </c>
      <c r="W7663" s="31">
        <v>0.0</v>
      </c>
      <c r="X7663" s="28">
        <v>148284.0</v>
      </c>
    </row>
    <row r="7664" ht="15.75" customHeight="1">
      <c r="A7664" s="15">
        <v>8788.0</v>
      </c>
      <c r="B7664" s="15" t="s">
        <v>9112</v>
      </c>
      <c r="C7664" s="18">
        <v>42883.0</v>
      </c>
      <c r="D7664" s="18">
        <v>42888.0</v>
      </c>
      <c r="E7664" s="18">
        <f t="shared" si="1"/>
        <v>42888</v>
      </c>
      <c r="F7664" s="15" t="s">
        <v>55</v>
      </c>
      <c r="G7664" s="15" t="s">
        <v>3984</v>
      </c>
      <c r="H7664" s="15" t="s">
        <v>3985</v>
      </c>
      <c r="I7664" s="15" t="s">
        <v>128</v>
      </c>
      <c r="J7664" s="15" t="s">
        <v>60</v>
      </c>
      <c r="K7664" s="15" t="s">
        <v>31</v>
      </c>
      <c r="L7664" s="15" t="str">
        <f t="array" ref="L7664">_xlfn.XLOOKUP(M7664,reference_province_to_city!$A$2:$A$11,reference_province_to_city!$B$2:$B$11)</f>
        <v>Balikpapan</v>
      </c>
      <c r="M7664" s="15" t="s">
        <v>21</v>
      </c>
      <c r="N7664" s="15">
        <v>76114.0</v>
      </c>
      <c r="O7664" s="15">
        <f t="array" ref="O7664">_xlfn.XLOOKUP(M7664,reference_postal_code!$B$2:$B$11,reference_postal_code!$A$2:$A$11)</f>
        <v>76114</v>
      </c>
      <c r="P7664" s="15" t="s">
        <v>166</v>
      </c>
      <c r="Q7664" s="15" t="s">
        <v>2692</v>
      </c>
      <c r="R7664" s="15" t="s">
        <v>110</v>
      </c>
      <c r="S7664" s="15" t="s">
        <v>149</v>
      </c>
      <c r="T7664" s="15" t="s">
        <v>2693</v>
      </c>
      <c r="U7664" s="28">
        <v>4079520.0</v>
      </c>
      <c r="V7664" s="15">
        <v>4.0</v>
      </c>
      <c r="W7664" s="31">
        <v>0.2</v>
      </c>
      <c r="X7664" s="28">
        <v>815904.0</v>
      </c>
    </row>
    <row r="7665" ht="15.75" customHeight="1">
      <c r="A7665" s="15">
        <v>86.0</v>
      </c>
      <c r="B7665" s="15" t="s">
        <v>9116</v>
      </c>
      <c r="C7665" s="18">
        <v>42883.0</v>
      </c>
      <c r="D7665" s="18">
        <v>42885.0</v>
      </c>
      <c r="E7665" s="18">
        <f t="shared" si="1"/>
        <v>42885</v>
      </c>
      <c r="F7665" s="15" t="s">
        <v>114</v>
      </c>
      <c r="G7665" s="15" t="s">
        <v>854</v>
      </c>
      <c r="H7665" s="15" t="s">
        <v>855</v>
      </c>
      <c r="I7665" s="15" t="s">
        <v>59</v>
      </c>
      <c r="J7665" s="15" t="s">
        <v>60</v>
      </c>
      <c r="K7665" s="15" t="s">
        <v>22</v>
      </c>
      <c r="L7665" s="15" t="str">
        <f t="array" ref="L7665">_xlfn.XLOOKUP(M7665,reference_province_to_city!$A$2:$A$11,reference_province_to_city!$B$2:$B$11)</f>
        <v>Surabaya</v>
      </c>
      <c r="M7665" s="15" t="s">
        <v>20</v>
      </c>
      <c r="N7665" s="15">
        <v>60231.0</v>
      </c>
      <c r="O7665" s="15">
        <f t="array" ref="O7665">_xlfn.XLOOKUP(M7665,reference_postal_code!$B$2:$B$11,reference_postal_code!$A$2:$A$11)</f>
        <v>60231</v>
      </c>
      <c r="P7665" s="15" t="s">
        <v>166</v>
      </c>
      <c r="Q7665" s="15" t="s">
        <v>527</v>
      </c>
      <c r="R7665" s="15" t="s">
        <v>106</v>
      </c>
      <c r="S7665" s="15" t="s">
        <v>107</v>
      </c>
      <c r="T7665" s="15" t="s">
        <v>528</v>
      </c>
      <c r="U7665" s="28">
        <v>4529400.0</v>
      </c>
      <c r="V7665" s="15">
        <v>2.0</v>
      </c>
      <c r="W7665" s="31">
        <v>0.0</v>
      </c>
      <c r="X7665" s="28">
        <v>498234.0</v>
      </c>
    </row>
    <row r="7666" ht="15.75" customHeight="1">
      <c r="A7666" s="15">
        <v>8787.0</v>
      </c>
      <c r="B7666" s="15" t="s">
        <v>9112</v>
      </c>
      <c r="C7666" s="18">
        <v>42883.0</v>
      </c>
      <c r="D7666" s="18">
        <v>42888.0</v>
      </c>
      <c r="E7666" s="18">
        <f t="shared" si="1"/>
        <v>42888</v>
      </c>
      <c r="F7666" s="15" t="s">
        <v>55</v>
      </c>
      <c r="G7666" s="15" t="s">
        <v>3984</v>
      </c>
      <c r="H7666" s="15" t="s">
        <v>3985</v>
      </c>
      <c r="I7666" s="15" t="s">
        <v>128</v>
      </c>
      <c r="J7666" s="15" t="s">
        <v>60</v>
      </c>
      <c r="K7666" s="15" t="s">
        <v>31</v>
      </c>
      <c r="L7666" s="15" t="str">
        <f t="array" ref="L7666">_xlfn.XLOOKUP(M7666,reference_province_to_city!$A$2:$A$11,reference_province_to_city!$B$2:$B$11)</f>
        <v>Balikpapan</v>
      </c>
      <c r="M7666" s="15" t="s">
        <v>21</v>
      </c>
      <c r="N7666" s="15">
        <v>76114.0</v>
      </c>
      <c r="O7666" s="15">
        <f t="array" ref="O7666">_xlfn.XLOOKUP(M7666,reference_postal_code!$B$2:$B$11,reference_postal_code!$A$2:$A$11)</f>
        <v>76114</v>
      </c>
      <c r="P7666" s="15" t="s">
        <v>166</v>
      </c>
      <c r="Q7666" s="15" t="s">
        <v>7456</v>
      </c>
      <c r="R7666" s="15" t="s">
        <v>65</v>
      </c>
      <c r="S7666" s="15" t="s">
        <v>66</v>
      </c>
      <c r="T7666" s="15" t="s">
        <v>7457</v>
      </c>
      <c r="U7666" s="28">
        <v>233280.0</v>
      </c>
      <c r="V7666" s="15">
        <v>3.0</v>
      </c>
      <c r="W7666" s="31">
        <v>0.2</v>
      </c>
      <c r="X7666" s="28">
        <v>81648.0</v>
      </c>
    </row>
    <row r="7667" ht="15.75" customHeight="1">
      <c r="A7667" s="15">
        <v>8457.0</v>
      </c>
      <c r="B7667" s="15" t="s">
        <v>9117</v>
      </c>
      <c r="C7667" s="18">
        <v>42883.0</v>
      </c>
      <c r="D7667" s="18">
        <v>42888.0</v>
      </c>
      <c r="E7667" s="18">
        <f t="shared" si="1"/>
        <v>42888</v>
      </c>
      <c r="F7667" s="15" t="s">
        <v>114</v>
      </c>
      <c r="G7667" s="15" t="s">
        <v>3833</v>
      </c>
      <c r="H7667" s="15" t="s">
        <v>3834</v>
      </c>
      <c r="I7667" s="15" t="s">
        <v>128</v>
      </c>
      <c r="J7667" s="15" t="s">
        <v>60</v>
      </c>
      <c r="K7667" s="15" t="s">
        <v>10</v>
      </c>
      <c r="L7667" s="15" t="str">
        <f t="array" ref="L7667">_xlfn.XLOOKUP(M7667,reference_province_to_city!$A$2:$A$11,reference_province_to_city!$B$2:$B$11)</f>
        <v>Jakarta</v>
      </c>
      <c r="M7667" s="15" t="s">
        <v>7</v>
      </c>
      <c r="N7667" s="15">
        <v>10110.0</v>
      </c>
      <c r="O7667" s="15">
        <f t="array" ref="O7667">_xlfn.XLOOKUP(M7667,reference_postal_code!$B$2:$B$11,reference_postal_code!$A$2:$A$11)</f>
        <v>10110</v>
      </c>
      <c r="P7667" s="15" t="s">
        <v>117</v>
      </c>
      <c r="Q7667" s="15" t="s">
        <v>427</v>
      </c>
      <c r="R7667" s="15" t="s">
        <v>106</v>
      </c>
      <c r="S7667" s="15" t="s">
        <v>107</v>
      </c>
      <c r="T7667" s="15" t="s">
        <v>428</v>
      </c>
      <c r="U7667" s="28">
        <v>1603035.0</v>
      </c>
      <c r="V7667" s="15">
        <v>3.0</v>
      </c>
      <c r="W7667" s="31">
        <v>0.3</v>
      </c>
      <c r="X7667" s="28">
        <v>-435109.0</v>
      </c>
    </row>
    <row r="7668" ht="15.75" customHeight="1">
      <c r="A7668" s="15">
        <v>9133.0</v>
      </c>
      <c r="B7668" s="15" t="s">
        <v>9115</v>
      </c>
      <c r="C7668" s="18">
        <v>42883.0</v>
      </c>
      <c r="D7668" s="18">
        <v>42887.0</v>
      </c>
      <c r="E7668" s="18">
        <f t="shared" si="1"/>
        <v>42887</v>
      </c>
      <c r="F7668" s="15" t="s">
        <v>55</v>
      </c>
      <c r="G7668" s="15" t="s">
        <v>4308</v>
      </c>
      <c r="H7668" s="15" t="s">
        <v>4309</v>
      </c>
      <c r="I7668" s="15" t="s">
        <v>128</v>
      </c>
      <c r="J7668" s="15" t="s">
        <v>60</v>
      </c>
      <c r="K7668" s="15" t="s">
        <v>2288</v>
      </c>
      <c r="L7668" s="15" t="str">
        <f t="array" ref="L7668">_xlfn.XLOOKUP(M7668,reference_province_to_city!$A$2:$A$11,reference_province_to_city!$B$2:$B$11)</f>
        <v>Jakarta</v>
      </c>
      <c r="M7668" s="15" t="s">
        <v>7</v>
      </c>
      <c r="N7668" s="15">
        <v>10110.0</v>
      </c>
      <c r="O7668" s="15">
        <f t="array" ref="O7668">_xlfn.XLOOKUP(M7668,reference_postal_code!$B$2:$B$11,reference_postal_code!$A$2:$A$11)</f>
        <v>10110</v>
      </c>
      <c r="P7668" s="15" t="s">
        <v>117</v>
      </c>
      <c r="Q7668" s="15" t="s">
        <v>3085</v>
      </c>
      <c r="R7668" s="15" t="s">
        <v>65</v>
      </c>
      <c r="S7668" s="15" t="s">
        <v>222</v>
      </c>
      <c r="T7668" s="15" t="s">
        <v>3086</v>
      </c>
      <c r="U7668" s="28">
        <v>1876950.0</v>
      </c>
      <c r="V7668" s="15">
        <v>3.0</v>
      </c>
      <c r="W7668" s="31">
        <v>0.0</v>
      </c>
      <c r="X7668" s="28">
        <v>544315.0</v>
      </c>
    </row>
    <row r="7669" ht="15.75" customHeight="1">
      <c r="A7669" s="15">
        <v>8458.0</v>
      </c>
      <c r="B7669" s="15" t="s">
        <v>9117</v>
      </c>
      <c r="C7669" s="18">
        <v>42883.0</v>
      </c>
      <c r="D7669" s="18">
        <v>42888.0</v>
      </c>
      <c r="E7669" s="18">
        <f t="shared" si="1"/>
        <v>42888</v>
      </c>
      <c r="F7669" s="15" t="s">
        <v>114</v>
      </c>
      <c r="G7669" s="15" t="s">
        <v>3833</v>
      </c>
      <c r="H7669" s="15" t="s">
        <v>3834</v>
      </c>
      <c r="I7669" s="15" t="s">
        <v>128</v>
      </c>
      <c r="J7669" s="15" t="s">
        <v>60</v>
      </c>
      <c r="K7669" s="15" t="s">
        <v>10</v>
      </c>
      <c r="L7669" s="15" t="str">
        <f t="array" ref="L7669">_xlfn.XLOOKUP(M7669,reference_province_to_city!$A$2:$A$11,reference_province_to_city!$B$2:$B$11)</f>
        <v>Jakarta</v>
      </c>
      <c r="M7669" s="15" t="s">
        <v>7</v>
      </c>
      <c r="N7669" s="15">
        <v>10110.0</v>
      </c>
      <c r="O7669" s="15">
        <f t="array" ref="O7669">_xlfn.XLOOKUP(M7669,reference_postal_code!$B$2:$B$11,reference_postal_code!$A$2:$A$11)</f>
        <v>10110</v>
      </c>
      <c r="P7669" s="15" t="s">
        <v>117</v>
      </c>
      <c r="Q7669" s="15" t="s">
        <v>263</v>
      </c>
      <c r="R7669" s="15" t="s">
        <v>65</v>
      </c>
      <c r="S7669" s="15" t="s">
        <v>83</v>
      </c>
      <c r="T7669" s="15" t="s">
        <v>264</v>
      </c>
      <c r="U7669" s="28">
        <v>53460.0</v>
      </c>
      <c r="V7669" s="15">
        <v>3.0</v>
      </c>
      <c r="W7669" s="31">
        <v>0.8</v>
      </c>
      <c r="X7669" s="28">
        <v>-93555.0</v>
      </c>
    </row>
    <row r="7670" ht="15.75" customHeight="1">
      <c r="A7670" s="15">
        <v>371.0</v>
      </c>
      <c r="B7670" s="15" t="s">
        <v>9118</v>
      </c>
      <c r="C7670" s="18">
        <v>42884.0</v>
      </c>
      <c r="D7670" s="18">
        <v>42890.0</v>
      </c>
      <c r="E7670" s="18">
        <f t="shared" si="1"/>
        <v>42890</v>
      </c>
      <c r="F7670" s="15" t="s">
        <v>55</v>
      </c>
      <c r="G7670" s="15" t="s">
        <v>4862</v>
      </c>
      <c r="H7670" s="15" t="s">
        <v>4863</v>
      </c>
      <c r="I7670" s="15" t="s">
        <v>59</v>
      </c>
      <c r="J7670" s="15" t="s">
        <v>60</v>
      </c>
      <c r="K7670" s="15" t="s">
        <v>10</v>
      </c>
      <c r="L7670" s="15" t="str">
        <f t="array" ref="L7670">_xlfn.XLOOKUP(M7670,reference_province_to_city!$A$2:$A$11,reference_province_to_city!$B$2:$B$11)</f>
        <v>Jakarta</v>
      </c>
      <c r="M7670" s="15" t="s">
        <v>7</v>
      </c>
      <c r="N7670" s="15">
        <v>10110.0</v>
      </c>
      <c r="O7670" s="15">
        <f t="array" ref="O7670">_xlfn.XLOOKUP(M7670,reference_postal_code!$B$2:$B$11,reference_postal_code!$A$2:$A$11)</f>
        <v>10110</v>
      </c>
      <c r="P7670" s="15" t="s">
        <v>117</v>
      </c>
      <c r="Q7670" s="15" t="s">
        <v>6691</v>
      </c>
      <c r="R7670" s="15" t="s">
        <v>65</v>
      </c>
      <c r="S7670" s="15" t="s">
        <v>66</v>
      </c>
      <c r="T7670" s="15" t="s">
        <v>6692</v>
      </c>
      <c r="U7670" s="28">
        <v>388800.0</v>
      </c>
      <c r="V7670" s="15">
        <v>5.0</v>
      </c>
      <c r="W7670" s="31">
        <v>0.2</v>
      </c>
      <c r="X7670" s="28">
        <v>140940.0</v>
      </c>
    </row>
    <row r="7671" ht="15.75" customHeight="1">
      <c r="A7671" s="15">
        <v>3404.0</v>
      </c>
      <c r="B7671" s="15" t="s">
        <v>9119</v>
      </c>
      <c r="C7671" s="18">
        <v>42884.0</v>
      </c>
      <c r="D7671" s="18">
        <v>42891.0</v>
      </c>
      <c r="E7671" s="18">
        <f t="shared" si="1"/>
        <v>42891</v>
      </c>
      <c r="F7671" s="15" t="s">
        <v>55</v>
      </c>
      <c r="G7671" s="15" t="s">
        <v>7055</v>
      </c>
      <c r="H7671" s="15" t="s">
        <v>7056</v>
      </c>
      <c r="I7671" s="15" t="s">
        <v>59</v>
      </c>
      <c r="J7671" s="15" t="s">
        <v>60</v>
      </c>
      <c r="K7671" s="15" t="s">
        <v>14</v>
      </c>
      <c r="L7671" s="15" t="str">
        <f t="array" ref="L7671">_xlfn.XLOOKUP(M7671,reference_province_to_city!$A$2:$A$11,reference_province_to_city!$B$2:$B$11)</f>
        <v>Bandung</v>
      </c>
      <c r="M7671" s="15" t="s">
        <v>12</v>
      </c>
      <c r="N7671" s="15">
        <v>40111.0</v>
      </c>
      <c r="O7671" s="15">
        <f t="array" ref="O7671">_xlfn.XLOOKUP(M7671,reference_postal_code!$B$2:$B$11,reference_postal_code!$A$2:$A$11)</f>
        <v>40111</v>
      </c>
      <c r="P7671" s="15" t="s">
        <v>117</v>
      </c>
      <c r="Q7671" s="15" t="s">
        <v>7553</v>
      </c>
      <c r="R7671" s="15" t="s">
        <v>106</v>
      </c>
      <c r="S7671" s="15" t="s">
        <v>139</v>
      </c>
      <c r="T7671" s="15" t="s">
        <v>7554</v>
      </c>
      <c r="U7671" s="28">
        <v>981360.0</v>
      </c>
      <c r="V7671" s="15">
        <v>4.0</v>
      </c>
      <c r="W7671" s="31">
        <v>0.6</v>
      </c>
      <c r="X7671" s="28">
        <v>-785088.0</v>
      </c>
    </row>
    <row r="7672" ht="15.75" customHeight="1">
      <c r="A7672" s="15">
        <v>6249.0</v>
      </c>
      <c r="B7672" s="15" t="s">
        <v>9120</v>
      </c>
      <c r="C7672" s="18">
        <v>42884.0</v>
      </c>
      <c r="D7672" s="18">
        <v>42890.0</v>
      </c>
      <c r="E7672" s="18">
        <f t="shared" si="1"/>
        <v>42890</v>
      </c>
      <c r="F7672" s="15" t="s">
        <v>55</v>
      </c>
      <c r="G7672" s="15" t="s">
        <v>3981</v>
      </c>
      <c r="H7672" s="15" t="s">
        <v>3982</v>
      </c>
      <c r="I7672" s="15" t="s">
        <v>59</v>
      </c>
      <c r="J7672" s="15" t="s">
        <v>60</v>
      </c>
      <c r="K7672" s="15" t="s">
        <v>17</v>
      </c>
      <c r="L7672" s="15" t="str">
        <f t="array" ref="L7672">_xlfn.XLOOKUP(M7672,reference_province_to_city!$A$2:$A$11,reference_province_to_city!$B$2:$B$11)</f>
        <v>Semarang</v>
      </c>
      <c r="M7672" s="15" t="s">
        <v>15</v>
      </c>
      <c r="N7672" s="15">
        <v>50111.0</v>
      </c>
      <c r="O7672" s="15">
        <f t="array" ref="O7672">_xlfn.XLOOKUP(M7672,reference_postal_code!$B$2:$B$11,reference_postal_code!$A$2:$A$11)</f>
        <v>50111</v>
      </c>
      <c r="P7672" s="15" t="s">
        <v>77</v>
      </c>
      <c r="Q7672" s="15" t="s">
        <v>662</v>
      </c>
      <c r="R7672" s="15" t="s">
        <v>106</v>
      </c>
      <c r="S7672" s="15" t="s">
        <v>139</v>
      </c>
      <c r="T7672" s="15" t="s">
        <v>663</v>
      </c>
      <c r="U7672" s="28">
        <v>93600.0</v>
      </c>
      <c r="V7672" s="15">
        <v>3.0</v>
      </c>
      <c r="W7672" s="31">
        <v>0.0</v>
      </c>
      <c r="X7672" s="28">
        <v>39312.0</v>
      </c>
    </row>
    <row r="7673" ht="15.75" customHeight="1">
      <c r="A7673" s="15">
        <v>3717.0</v>
      </c>
      <c r="B7673" s="15" t="s">
        <v>9121</v>
      </c>
      <c r="C7673" s="18">
        <v>42884.0</v>
      </c>
      <c r="D7673" s="18">
        <v>42888.0</v>
      </c>
      <c r="E7673" s="18">
        <f t="shared" si="1"/>
        <v>42888</v>
      </c>
      <c r="F7673" s="15" t="s">
        <v>55</v>
      </c>
      <c r="G7673" s="15" t="s">
        <v>4994</v>
      </c>
      <c r="H7673" s="15" t="s">
        <v>4995</v>
      </c>
      <c r="I7673" s="15" t="s">
        <v>76</v>
      </c>
      <c r="J7673" s="15" t="s">
        <v>60</v>
      </c>
      <c r="K7673" s="15" t="s">
        <v>10</v>
      </c>
      <c r="L7673" s="15" t="str">
        <f t="array" ref="L7673">_xlfn.XLOOKUP(M7673,reference_province_to_city!$A$2:$A$11,reference_province_to_city!$B$2:$B$11)</f>
        <v>Jakarta</v>
      </c>
      <c r="M7673" s="15" t="s">
        <v>7</v>
      </c>
      <c r="N7673" s="15">
        <v>10110.0</v>
      </c>
      <c r="O7673" s="15">
        <f t="array" ref="O7673">_xlfn.XLOOKUP(M7673,reference_postal_code!$B$2:$B$11,reference_postal_code!$A$2:$A$11)</f>
        <v>10110</v>
      </c>
      <c r="P7673" s="15" t="s">
        <v>117</v>
      </c>
      <c r="Q7673" s="15" t="s">
        <v>525</v>
      </c>
      <c r="R7673" s="15" t="s">
        <v>65</v>
      </c>
      <c r="S7673" s="15" t="s">
        <v>103</v>
      </c>
      <c r="T7673" s="15" t="s">
        <v>526</v>
      </c>
      <c r="U7673" s="28">
        <v>353250.0</v>
      </c>
      <c r="V7673" s="15">
        <v>5.0</v>
      </c>
      <c r="W7673" s="31">
        <v>0.0</v>
      </c>
      <c r="X7673" s="28">
        <v>17663.0</v>
      </c>
    </row>
    <row r="7674" ht="15.75" customHeight="1">
      <c r="A7674" s="15">
        <v>6250.0</v>
      </c>
      <c r="B7674" s="15" t="s">
        <v>9120</v>
      </c>
      <c r="C7674" s="18">
        <v>42884.0</v>
      </c>
      <c r="D7674" s="18">
        <v>42890.0</v>
      </c>
      <c r="E7674" s="18">
        <f t="shared" si="1"/>
        <v>42890</v>
      </c>
      <c r="F7674" s="15" t="s">
        <v>55</v>
      </c>
      <c r="G7674" s="15" t="s">
        <v>3981</v>
      </c>
      <c r="H7674" s="15" t="s">
        <v>3982</v>
      </c>
      <c r="I7674" s="15" t="s">
        <v>59</v>
      </c>
      <c r="J7674" s="15" t="s">
        <v>60</v>
      </c>
      <c r="K7674" s="15" t="s">
        <v>17</v>
      </c>
      <c r="L7674" s="15" t="str">
        <f t="array" ref="L7674">_xlfn.XLOOKUP(M7674,reference_province_to_city!$A$2:$A$11,reference_province_to_city!$B$2:$B$11)</f>
        <v>Semarang</v>
      </c>
      <c r="M7674" s="15" t="s">
        <v>15</v>
      </c>
      <c r="N7674" s="15">
        <v>50111.0</v>
      </c>
      <c r="O7674" s="15">
        <f t="array" ref="O7674">_xlfn.XLOOKUP(M7674,reference_postal_code!$B$2:$B$11,reference_postal_code!$A$2:$A$11)</f>
        <v>50111</v>
      </c>
      <c r="P7674" s="15" t="s">
        <v>77</v>
      </c>
      <c r="Q7674" s="15" t="s">
        <v>8025</v>
      </c>
      <c r="R7674" s="15" t="s">
        <v>65</v>
      </c>
      <c r="S7674" s="15" t="s">
        <v>222</v>
      </c>
      <c r="T7674" s="15" t="s">
        <v>8026</v>
      </c>
      <c r="U7674" s="28">
        <v>6977400.0</v>
      </c>
      <c r="V7674" s="15">
        <v>2.0</v>
      </c>
      <c r="W7674" s="31">
        <v>0.0</v>
      </c>
      <c r="X7674" s="28">
        <v>1814124.0</v>
      </c>
    </row>
    <row r="7675" ht="15.75" customHeight="1">
      <c r="A7675" s="15">
        <v>6251.0</v>
      </c>
      <c r="B7675" s="15" t="s">
        <v>9120</v>
      </c>
      <c r="C7675" s="18">
        <v>42884.0</v>
      </c>
      <c r="D7675" s="18">
        <v>42890.0</v>
      </c>
      <c r="E7675" s="18">
        <f t="shared" si="1"/>
        <v>42890</v>
      </c>
      <c r="F7675" s="15" t="s">
        <v>55</v>
      </c>
      <c r="G7675" s="15" t="s">
        <v>3981</v>
      </c>
      <c r="H7675" s="15" t="s">
        <v>3982</v>
      </c>
      <c r="I7675" s="15" t="s">
        <v>59</v>
      </c>
      <c r="J7675" s="15" t="s">
        <v>60</v>
      </c>
      <c r="K7675" s="15" t="s">
        <v>17</v>
      </c>
      <c r="L7675" s="15" t="str">
        <f t="array" ref="L7675">_xlfn.XLOOKUP(M7675,reference_province_to_city!$A$2:$A$11,reference_province_to_city!$B$2:$B$11)</f>
        <v>Semarang</v>
      </c>
      <c r="M7675" s="15" t="s">
        <v>15</v>
      </c>
      <c r="N7675" s="15">
        <v>50111.0</v>
      </c>
      <c r="O7675" s="15">
        <f t="array" ref="O7675">_xlfn.XLOOKUP(M7675,reference_postal_code!$B$2:$B$11,reference_postal_code!$A$2:$A$11)</f>
        <v>50111</v>
      </c>
      <c r="P7675" s="15" t="s">
        <v>77</v>
      </c>
      <c r="Q7675" s="15" t="s">
        <v>1785</v>
      </c>
      <c r="R7675" s="15" t="s">
        <v>65</v>
      </c>
      <c r="S7675" s="15" t="s">
        <v>66</v>
      </c>
      <c r="T7675" s="15" t="s">
        <v>1786</v>
      </c>
      <c r="U7675" s="28">
        <v>119700.0</v>
      </c>
      <c r="V7675" s="15">
        <v>1.0</v>
      </c>
      <c r="W7675" s="31">
        <v>0.0</v>
      </c>
      <c r="X7675" s="28">
        <v>59850.0</v>
      </c>
    </row>
    <row r="7676" ht="15.75" customHeight="1">
      <c r="A7676" s="15">
        <v>6248.0</v>
      </c>
      <c r="B7676" s="15" t="s">
        <v>9120</v>
      </c>
      <c r="C7676" s="18">
        <v>42884.0</v>
      </c>
      <c r="D7676" s="18">
        <v>42890.0</v>
      </c>
      <c r="E7676" s="18">
        <f t="shared" si="1"/>
        <v>42890</v>
      </c>
      <c r="F7676" s="15" t="s">
        <v>55</v>
      </c>
      <c r="G7676" s="15" t="s">
        <v>3981</v>
      </c>
      <c r="H7676" s="15" t="s">
        <v>3982</v>
      </c>
      <c r="I7676" s="15" t="s">
        <v>59</v>
      </c>
      <c r="J7676" s="15" t="s">
        <v>60</v>
      </c>
      <c r="K7676" s="15" t="s">
        <v>17</v>
      </c>
      <c r="L7676" s="15" t="str">
        <f t="array" ref="L7676">_xlfn.XLOOKUP(M7676,reference_province_to_city!$A$2:$A$11,reference_province_to_city!$B$2:$B$11)</f>
        <v>Semarang</v>
      </c>
      <c r="M7676" s="15" t="s">
        <v>15</v>
      </c>
      <c r="N7676" s="15">
        <v>50111.0</v>
      </c>
      <c r="O7676" s="15">
        <f t="array" ref="O7676">_xlfn.XLOOKUP(M7676,reference_postal_code!$B$2:$B$11,reference_postal_code!$A$2:$A$11)</f>
        <v>50111</v>
      </c>
      <c r="P7676" s="15" t="s">
        <v>77</v>
      </c>
      <c r="Q7676" s="15" t="s">
        <v>2712</v>
      </c>
      <c r="R7676" s="15" t="s">
        <v>65</v>
      </c>
      <c r="S7676" s="15" t="s">
        <v>83</v>
      </c>
      <c r="T7676" s="15" t="s">
        <v>2713</v>
      </c>
      <c r="U7676" s="28">
        <v>651150.0</v>
      </c>
      <c r="V7676" s="15">
        <v>1.0</v>
      </c>
      <c r="W7676" s="31">
        <v>0.0</v>
      </c>
      <c r="X7676" s="28">
        <v>299529.0</v>
      </c>
    </row>
    <row r="7677" ht="15.75" customHeight="1">
      <c r="A7677" s="15">
        <v>372.0</v>
      </c>
      <c r="B7677" s="15" t="s">
        <v>9118</v>
      </c>
      <c r="C7677" s="18">
        <v>42884.0</v>
      </c>
      <c r="D7677" s="18"/>
      <c r="E7677" s="18">
        <f t="shared" si="1"/>
        <v>42887</v>
      </c>
      <c r="F7677" s="15" t="s">
        <v>55</v>
      </c>
      <c r="G7677" s="15" t="s">
        <v>4862</v>
      </c>
      <c r="H7677" s="15" t="s">
        <v>4863</v>
      </c>
      <c r="I7677" s="15" t="s">
        <v>59</v>
      </c>
      <c r="J7677" s="15" t="s">
        <v>60</v>
      </c>
      <c r="K7677" s="15" t="s">
        <v>10</v>
      </c>
      <c r="L7677" s="15" t="str">
        <f t="array" ref="L7677">_xlfn.XLOOKUP(M7677,reference_province_to_city!$A$2:$A$11,reference_province_to_city!$B$2:$B$11)</f>
        <v>Jakarta</v>
      </c>
      <c r="M7677" s="15" t="s">
        <v>7</v>
      </c>
      <c r="N7677" s="15">
        <v>10110.0</v>
      </c>
      <c r="O7677" s="15">
        <f t="array" ref="O7677">_xlfn.XLOOKUP(M7677,reference_postal_code!$B$2:$B$11,reference_postal_code!$A$2:$A$11)</f>
        <v>10110</v>
      </c>
      <c r="P7677" s="15" t="s">
        <v>117</v>
      </c>
      <c r="Q7677" s="15" t="s">
        <v>4371</v>
      </c>
      <c r="R7677" s="15" t="s">
        <v>65</v>
      </c>
      <c r="S7677" s="15" t="s">
        <v>87</v>
      </c>
      <c r="T7677" s="15" t="s">
        <v>4372</v>
      </c>
      <c r="U7677" s="28">
        <v>801360.0</v>
      </c>
      <c r="V7677" s="15">
        <v>3.0</v>
      </c>
      <c r="W7677" s="31">
        <v>0.2</v>
      </c>
      <c r="X7677" s="28">
        <v>70119.0</v>
      </c>
    </row>
    <row r="7678" ht="15.75" customHeight="1">
      <c r="A7678" s="15">
        <v>7414.0</v>
      </c>
      <c r="B7678" s="15" t="s">
        <v>9122</v>
      </c>
      <c r="C7678" s="18">
        <v>42885.0</v>
      </c>
      <c r="D7678" s="18">
        <v>42889.0</v>
      </c>
      <c r="E7678" s="18">
        <f t="shared" si="1"/>
        <v>42889</v>
      </c>
      <c r="F7678" s="15" t="s">
        <v>55</v>
      </c>
      <c r="G7678" s="15" t="s">
        <v>4674</v>
      </c>
      <c r="H7678" s="15" t="s">
        <v>4675</v>
      </c>
      <c r="I7678" s="15" t="s">
        <v>76</v>
      </c>
      <c r="J7678" s="15" t="s">
        <v>60</v>
      </c>
      <c r="K7678" s="15" t="s">
        <v>10</v>
      </c>
      <c r="L7678" s="15" t="str">
        <f t="array" ref="L7678">_xlfn.XLOOKUP(M7678,reference_province_to_city!$A$2:$A$11,reference_province_to_city!$B$2:$B$11)</f>
        <v>Jakarta</v>
      </c>
      <c r="M7678" s="15" t="s">
        <v>7</v>
      </c>
      <c r="N7678" s="15">
        <v>10110.0</v>
      </c>
      <c r="O7678" s="15">
        <f t="array" ref="O7678">_xlfn.XLOOKUP(M7678,reference_postal_code!$B$2:$B$11,reference_postal_code!$A$2:$A$11)</f>
        <v>10110</v>
      </c>
      <c r="P7678" s="15" t="s">
        <v>117</v>
      </c>
      <c r="Q7678" s="15" t="s">
        <v>5917</v>
      </c>
      <c r="R7678" s="15" t="s">
        <v>106</v>
      </c>
      <c r="S7678" s="15" t="s">
        <v>139</v>
      </c>
      <c r="T7678" s="15" t="s">
        <v>5918</v>
      </c>
      <c r="U7678" s="28">
        <v>203880.0</v>
      </c>
      <c r="V7678" s="15">
        <v>1.0</v>
      </c>
      <c r="W7678" s="31">
        <v>0.2</v>
      </c>
      <c r="X7678" s="28">
        <v>-5097.0</v>
      </c>
    </row>
    <row r="7679" ht="15.75" customHeight="1">
      <c r="A7679" s="15">
        <v>6404.0</v>
      </c>
      <c r="B7679" s="15" t="s">
        <v>9123</v>
      </c>
      <c r="C7679" s="18">
        <v>42885.0</v>
      </c>
      <c r="D7679" s="18">
        <v>42886.0</v>
      </c>
      <c r="E7679" s="18">
        <f t="shared" si="1"/>
        <v>42886</v>
      </c>
      <c r="F7679" s="15" t="s">
        <v>125</v>
      </c>
      <c r="G7679" s="15" t="s">
        <v>5605</v>
      </c>
      <c r="H7679" s="15" t="s">
        <v>5606</v>
      </c>
      <c r="I7679" s="15" t="s">
        <v>59</v>
      </c>
      <c r="J7679" s="15" t="s">
        <v>60</v>
      </c>
      <c r="K7679" s="15" t="s">
        <v>22</v>
      </c>
      <c r="L7679" s="15" t="str">
        <f t="array" ref="L7679">_xlfn.XLOOKUP(M7679,reference_province_to_city!$A$2:$A$11,reference_province_to_city!$B$2:$B$11)</f>
        <v>Surabaya</v>
      </c>
      <c r="M7679" s="15" t="s">
        <v>20</v>
      </c>
      <c r="N7679" s="15">
        <v>60231.0</v>
      </c>
      <c r="O7679" s="15">
        <f t="array" ref="O7679">_xlfn.XLOOKUP(M7679,reference_postal_code!$B$2:$B$11,reference_postal_code!$A$2:$A$11)</f>
        <v>60231</v>
      </c>
      <c r="P7679" s="15" t="s">
        <v>166</v>
      </c>
      <c r="Q7679" s="15" t="s">
        <v>2059</v>
      </c>
      <c r="R7679" s="15" t="s">
        <v>106</v>
      </c>
      <c r="S7679" s="15" t="s">
        <v>139</v>
      </c>
      <c r="T7679" s="15" t="s">
        <v>2060</v>
      </c>
      <c r="U7679" s="28">
        <v>120150.0</v>
      </c>
      <c r="V7679" s="15">
        <v>3.0</v>
      </c>
      <c r="W7679" s="31">
        <v>0.0</v>
      </c>
      <c r="X7679" s="28">
        <v>45657.0</v>
      </c>
    </row>
    <row r="7680" ht="15.75" customHeight="1">
      <c r="A7680" s="15">
        <v>7412.0</v>
      </c>
      <c r="B7680" s="15" t="s">
        <v>9122</v>
      </c>
      <c r="C7680" s="18">
        <v>42885.0</v>
      </c>
      <c r="D7680" s="18">
        <v>42889.0</v>
      </c>
      <c r="E7680" s="18">
        <f t="shared" si="1"/>
        <v>42889</v>
      </c>
      <c r="F7680" s="15" t="s">
        <v>55</v>
      </c>
      <c r="G7680" s="15" t="s">
        <v>4674</v>
      </c>
      <c r="H7680" s="15" t="s">
        <v>4675</v>
      </c>
      <c r="I7680" s="15" t="s">
        <v>76</v>
      </c>
      <c r="J7680" s="15" t="s">
        <v>60</v>
      </c>
      <c r="K7680" s="15" t="s">
        <v>10</v>
      </c>
      <c r="L7680" s="15" t="str">
        <f t="array" ref="L7680">_xlfn.XLOOKUP(M7680,reference_province_to_city!$A$2:$A$11,reference_province_to_city!$B$2:$B$11)</f>
        <v>Jakarta</v>
      </c>
      <c r="M7680" s="15" t="s">
        <v>7</v>
      </c>
      <c r="N7680" s="15">
        <v>10110.0</v>
      </c>
      <c r="O7680" s="15">
        <f t="array" ref="O7680">_xlfn.XLOOKUP(M7680,reference_postal_code!$B$2:$B$11,reference_postal_code!$A$2:$A$11)</f>
        <v>10110</v>
      </c>
      <c r="P7680" s="15" t="s">
        <v>117</v>
      </c>
      <c r="Q7680" s="15" t="s">
        <v>4929</v>
      </c>
      <c r="R7680" s="15" t="s">
        <v>110</v>
      </c>
      <c r="S7680" s="15" t="s">
        <v>111</v>
      </c>
      <c r="T7680" s="15" t="s">
        <v>4930</v>
      </c>
      <c r="U7680" s="28">
        <v>2351880.0</v>
      </c>
      <c r="V7680" s="15">
        <v>1.0</v>
      </c>
      <c r="W7680" s="31">
        <v>0.2</v>
      </c>
      <c r="X7680" s="28">
        <v>264586.0</v>
      </c>
    </row>
    <row r="7681" ht="15.75" customHeight="1">
      <c r="A7681" s="15">
        <v>9687.0</v>
      </c>
      <c r="B7681" s="15" t="s">
        <v>9124</v>
      </c>
      <c r="C7681" s="18">
        <v>42885.0</v>
      </c>
      <c r="D7681" s="18"/>
      <c r="E7681" s="18">
        <f t="shared" si="1"/>
        <v>42888</v>
      </c>
      <c r="F7681" s="15" t="s">
        <v>55</v>
      </c>
      <c r="G7681" s="15" t="s">
        <v>653</v>
      </c>
      <c r="H7681" s="15" t="s">
        <v>654</v>
      </c>
      <c r="I7681" s="15" t="s">
        <v>59</v>
      </c>
      <c r="J7681" s="15" t="s">
        <v>60</v>
      </c>
      <c r="K7681" s="15" t="s">
        <v>26</v>
      </c>
      <c r="L7681" s="15" t="str">
        <f t="array" ref="L7681">_xlfn.XLOOKUP(M7681,reference_province_to_city!$A$2:$A$11,reference_province_to_city!$B$2:$B$11)</f>
        <v>Denpasar</v>
      </c>
      <c r="M7681" s="15" t="s">
        <v>24</v>
      </c>
      <c r="N7681" s="15">
        <v>80231.0</v>
      </c>
      <c r="O7681" s="15">
        <f t="array" ref="O7681">_xlfn.XLOOKUP(M7681,reference_postal_code!$B$2:$B$11,reference_postal_code!$A$2:$A$11)</f>
        <v>80231</v>
      </c>
      <c r="P7681" s="15" t="s">
        <v>63</v>
      </c>
      <c r="Q7681" s="15" t="s">
        <v>2096</v>
      </c>
      <c r="R7681" s="15" t="s">
        <v>65</v>
      </c>
      <c r="S7681" s="15" t="s">
        <v>93</v>
      </c>
      <c r="T7681" s="15" t="s">
        <v>2097</v>
      </c>
      <c r="U7681" s="28">
        <v>526500.0</v>
      </c>
      <c r="V7681" s="15">
        <v>6.0</v>
      </c>
      <c r="W7681" s="31">
        <v>0.0</v>
      </c>
      <c r="X7681" s="28">
        <v>152685.0</v>
      </c>
    </row>
    <row r="7682" ht="15.75" customHeight="1">
      <c r="A7682" s="15">
        <v>6402.0</v>
      </c>
      <c r="B7682" s="15" t="s">
        <v>9123</v>
      </c>
      <c r="C7682" s="18">
        <v>42885.0</v>
      </c>
      <c r="D7682" s="18">
        <v>42886.0</v>
      </c>
      <c r="E7682" s="18">
        <f t="shared" si="1"/>
        <v>42886</v>
      </c>
      <c r="F7682" s="15" t="s">
        <v>125</v>
      </c>
      <c r="G7682" s="15" t="s">
        <v>5605</v>
      </c>
      <c r="H7682" s="15" t="s">
        <v>5606</v>
      </c>
      <c r="I7682" s="15" t="s">
        <v>59</v>
      </c>
      <c r="J7682" s="15" t="s">
        <v>60</v>
      </c>
      <c r="K7682" s="15" t="s">
        <v>22</v>
      </c>
      <c r="L7682" s="15" t="str">
        <f t="array" ref="L7682">_xlfn.XLOOKUP(M7682,reference_province_to_city!$A$2:$A$11,reference_province_to_city!$B$2:$B$11)</f>
        <v>Surabaya</v>
      </c>
      <c r="M7682" s="15" t="s">
        <v>20</v>
      </c>
      <c r="N7682" s="15">
        <v>60231.0</v>
      </c>
      <c r="O7682" s="15">
        <f t="array" ref="O7682">_xlfn.XLOOKUP(M7682,reference_postal_code!$B$2:$B$11,reference_postal_code!$A$2:$A$11)</f>
        <v>60231</v>
      </c>
      <c r="P7682" s="15" t="s">
        <v>166</v>
      </c>
      <c r="Q7682" s="15" t="s">
        <v>4250</v>
      </c>
      <c r="R7682" s="15" t="s">
        <v>106</v>
      </c>
      <c r="S7682" s="15" t="s">
        <v>183</v>
      </c>
      <c r="T7682" s="15" t="s">
        <v>4251</v>
      </c>
      <c r="U7682" s="28">
        <v>3629400.0</v>
      </c>
      <c r="V7682" s="15">
        <v>2.0</v>
      </c>
      <c r="W7682" s="31">
        <v>0.0</v>
      </c>
      <c r="X7682" s="28">
        <v>508116.0</v>
      </c>
    </row>
    <row r="7683" ht="15.75" customHeight="1">
      <c r="A7683" s="15">
        <v>7413.0</v>
      </c>
      <c r="B7683" s="15" t="s">
        <v>9122</v>
      </c>
      <c r="C7683" s="18">
        <v>42885.0</v>
      </c>
      <c r="D7683" s="18">
        <v>42889.0</v>
      </c>
      <c r="E7683" s="18">
        <f t="shared" si="1"/>
        <v>42889</v>
      </c>
      <c r="F7683" s="15" t="s">
        <v>55</v>
      </c>
      <c r="G7683" s="15" t="s">
        <v>4674</v>
      </c>
      <c r="H7683" s="15" t="s">
        <v>4675</v>
      </c>
      <c r="I7683" s="15" t="s">
        <v>76</v>
      </c>
      <c r="J7683" s="15" t="s">
        <v>60</v>
      </c>
      <c r="K7683" s="15" t="s">
        <v>10</v>
      </c>
      <c r="L7683" s="15" t="str">
        <f t="array" ref="L7683">_xlfn.XLOOKUP(M7683,reference_province_to_city!$A$2:$A$11,reference_province_to_city!$B$2:$B$11)</f>
        <v>Jakarta</v>
      </c>
      <c r="M7683" s="15" t="s">
        <v>7</v>
      </c>
      <c r="N7683" s="15">
        <v>10110.0</v>
      </c>
      <c r="O7683" s="15">
        <f t="array" ref="O7683">_xlfn.XLOOKUP(M7683,reference_postal_code!$B$2:$B$11,reference_postal_code!$A$2:$A$11)</f>
        <v>10110</v>
      </c>
      <c r="P7683" s="15" t="s">
        <v>117</v>
      </c>
      <c r="Q7683" s="15" t="s">
        <v>890</v>
      </c>
      <c r="R7683" s="15" t="s">
        <v>110</v>
      </c>
      <c r="S7683" s="15" t="s">
        <v>149</v>
      </c>
      <c r="T7683" s="15" t="s">
        <v>891</v>
      </c>
      <c r="U7683" s="28">
        <v>530400.0</v>
      </c>
      <c r="V7683" s="15">
        <v>2.0</v>
      </c>
      <c r="W7683" s="31">
        <v>0.2</v>
      </c>
      <c r="X7683" s="28">
        <v>-46410.0</v>
      </c>
    </row>
    <row r="7684" ht="15.75" customHeight="1">
      <c r="A7684" s="15">
        <v>6403.0</v>
      </c>
      <c r="B7684" s="15" t="s">
        <v>9123</v>
      </c>
      <c r="C7684" s="18">
        <v>42885.0</v>
      </c>
      <c r="D7684" s="18">
        <v>42886.0</v>
      </c>
      <c r="E7684" s="18">
        <f t="shared" si="1"/>
        <v>42886</v>
      </c>
      <c r="F7684" s="15" t="s">
        <v>125</v>
      </c>
      <c r="G7684" s="15" t="s">
        <v>5605</v>
      </c>
      <c r="H7684" s="15" t="s">
        <v>5606</v>
      </c>
      <c r="I7684" s="15" t="s">
        <v>59</v>
      </c>
      <c r="J7684" s="15" t="s">
        <v>60</v>
      </c>
      <c r="K7684" s="15" t="s">
        <v>22</v>
      </c>
      <c r="L7684" s="15" t="str">
        <f t="array" ref="L7684">_xlfn.XLOOKUP(M7684,reference_province_to_city!$A$2:$A$11,reference_province_to_city!$B$2:$B$11)</f>
        <v>Surabaya</v>
      </c>
      <c r="M7684" s="15" t="s">
        <v>20</v>
      </c>
      <c r="N7684" s="15">
        <v>60231.0</v>
      </c>
      <c r="O7684" s="15">
        <f t="array" ref="O7684">_xlfn.XLOOKUP(M7684,reference_postal_code!$B$2:$B$11,reference_postal_code!$A$2:$A$11)</f>
        <v>60231</v>
      </c>
      <c r="P7684" s="15" t="s">
        <v>166</v>
      </c>
      <c r="Q7684" s="15" t="s">
        <v>4478</v>
      </c>
      <c r="R7684" s="15" t="s">
        <v>65</v>
      </c>
      <c r="S7684" s="15" t="s">
        <v>83</v>
      </c>
      <c r="T7684" s="15" t="s">
        <v>4479</v>
      </c>
      <c r="U7684" s="28">
        <v>58350.0</v>
      </c>
      <c r="V7684" s="15">
        <v>1.0</v>
      </c>
      <c r="W7684" s="31">
        <v>0.0</v>
      </c>
      <c r="X7684" s="28">
        <v>28008.0</v>
      </c>
    </row>
    <row r="7685" ht="15.75" customHeight="1">
      <c r="A7685" s="15">
        <v>8811.0</v>
      </c>
      <c r="B7685" s="15" t="s">
        <v>9125</v>
      </c>
      <c r="C7685" s="18">
        <v>42885.0</v>
      </c>
      <c r="D7685" s="18">
        <v>42890.0</v>
      </c>
      <c r="E7685" s="18">
        <f t="shared" si="1"/>
        <v>42890</v>
      </c>
      <c r="F7685" s="15" t="s">
        <v>55</v>
      </c>
      <c r="G7685" s="15" t="s">
        <v>3392</v>
      </c>
      <c r="H7685" s="15" t="s">
        <v>3393</v>
      </c>
      <c r="I7685" s="15" t="s">
        <v>128</v>
      </c>
      <c r="J7685" s="15" t="s">
        <v>60</v>
      </c>
      <c r="K7685" s="15" t="s">
        <v>17</v>
      </c>
      <c r="L7685" s="15" t="str">
        <f t="array" ref="L7685">_xlfn.XLOOKUP(M7685,reference_province_to_city!$A$2:$A$11,reference_province_to_city!$B$2:$B$11)</f>
        <v>Semarang</v>
      </c>
      <c r="M7685" s="15" t="s">
        <v>15</v>
      </c>
      <c r="N7685" s="15">
        <v>50111.0</v>
      </c>
      <c r="O7685" s="15">
        <f t="array" ref="O7685">_xlfn.XLOOKUP(M7685,reference_postal_code!$B$2:$B$11,reference_postal_code!$A$2:$A$11)</f>
        <v>50111</v>
      </c>
      <c r="P7685" s="15" t="s">
        <v>77</v>
      </c>
      <c r="Q7685" s="15" t="s">
        <v>7759</v>
      </c>
      <c r="R7685" s="15" t="s">
        <v>65</v>
      </c>
      <c r="S7685" s="15" t="s">
        <v>66</v>
      </c>
      <c r="T7685" s="15" t="s">
        <v>7760</v>
      </c>
      <c r="U7685" s="28">
        <v>562800.0</v>
      </c>
      <c r="V7685" s="15">
        <v>4.0</v>
      </c>
      <c r="W7685" s="31">
        <v>0.0</v>
      </c>
      <c r="X7685" s="28">
        <v>270144.0</v>
      </c>
    </row>
    <row r="7686" ht="15.75" customHeight="1">
      <c r="A7686" s="15">
        <v>9513.0</v>
      </c>
      <c r="B7686" s="15" t="s">
        <v>9126</v>
      </c>
      <c r="C7686" s="18">
        <v>42885.0</v>
      </c>
      <c r="D7686" s="18">
        <v>42889.0</v>
      </c>
      <c r="E7686" s="18">
        <f t="shared" si="1"/>
        <v>42889</v>
      </c>
      <c r="F7686" s="15" t="s">
        <v>114</v>
      </c>
      <c r="G7686" s="15" t="s">
        <v>629</v>
      </c>
      <c r="H7686" s="15" t="s">
        <v>630</v>
      </c>
      <c r="I7686" s="15" t="s">
        <v>59</v>
      </c>
      <c r="J7686" s="15" t="s">
        <v>60</v>
      </c>
      <c r="K7686" s="15" t="s">
        <v>29</v>
      </c>
      <c r="L7686" s="15" t="str">
        <f t="array" ref="L7686">_xlfn.XLOOKUP(M7686,reference_province_to_city!$A$2:$A$11,reference_province_to_city!$B$2:$B$11)</f>
        <v>Palembang</v>
      </c>
      <c r="M7686" s="15" t="s">
        <v>13</v>
      </c>
      <c r="N7686" s="15">
        <v>30111.0</v>
      </c>
      <c r="O7686" s="15">
        <f t="array" ref="O7686">_xlfn.XLOOKUP(M7686,reference_postal_code!$B$2:$B$11,reference_postal_code!$A$2:$A$11)</f>
        <v>30111</v>
      </c>
      <c r="P7686" s="15" t="s">
        <v>77</v>
      </c>
      <c r="Q7686" s="15" t="s">
        <v>4895</v>
      </c>
      <c r="R7686" s="15" t="s">
        <v>106</v>
      </c>
      <c r="S7686" s="15" t="s">
        <v>183</v>
      </c>
      <c r="T7686" s="15" t="s">
        <v>4896</v>
      </c>
      <c r="U7686" s="28">
        <v>3069996.0</v>
      </c>
      <c r="V7686" s="15">
        <v>1.0</v>
      </c>
      <c r="W7686" s="31">
        <v>0.32</v>
      </c>
      <c r="X7686" s="28">
        <v>-90294.0</v>
      </c>
    </row>
    <row r="7687" ht="15.75" customHeight="1">
      <c r="A7687" s="15">
        <v>4838.0</v>
      </c>
      <c r="B7687" s="15" t="s">
        <v>9127</v>
      </c>
      <c r="C7687" s="18">
        <v>42887.0</v>
      </c>
      <c r="D7687" s="18">
        <v>42889.0</v>
      </c>
      <c r="E7687" s="18">
        <f t="shared" si="1"/>
        <v>42889</v>
      </c>
      <c r="F7687" s="15" t="s">
        <v>125</v>
      </c>
      <c r="G7687" s="15" t="s">
        <v>5849</v>
      </c>
      <c r="H7687" s="15" t="s">
        <v>5850</v>
      </c>
      <c r="I7687" s="15" t="s">
        <v>59</v>
      </c>
      <c r="J7687" s="15" t="s">
        <v>60</v>
      </c>
      <c r="K7687" s="15" t="s">
        <v>14</v>
      </c>
      <c r="L7687" s="15" t="str">
        <f t="array" ref="L7687">_xlfn.XLOOKUP(M7687,reference_province_to_city!$A$2:$A$11,reference_province_to_city!$B$2:$B$11)</f>
        <v>Bandung</v>
      </c>
      <c r="M7687" s="15" t="s">
        <v>12</v>
      </c>
      <c r="N7687" s="15">
        <v>40111.0</v>
      </c>
      <c r="O7687" s="15">
        <f t="array" ref="O7687">_xlfn.XLOOKUP(M7687,reference_postal_code!$B$2:$B$11,reference_postal_code!$A$2:$A$11)</f>
        <v>40111</v>
      </c>
      <c r="P7687" s="15" t="s">
        <v>117</v>
      </c>
      <c r="Q7687" s="15" t="s">
        <v>580</v>
      </c>
      <c r="R7687" s="15" t="s">
        <v>65</v>
      </c>
      <c r="S7687" s="15" t="s">
        <v>83</v>
      </c>
      <c r="T7687" s="15" t="s">
        <v>581</v>
      </c>
      <c r="U7687" s="28">
        <v>56970.0</v>
      </c>
      <c r="V7687" s="15">
        <v>2.0</v>
      </c>
      <c r="W7687" s="31">
        <v>0.7</v>
      </c>
      <c r="X7687" s="28">
        <v>-39879.0</v>
      </c>
    </row>
    <row r="7688" ht="15.75" customHeight="1">
      <c r="A7688" s="15">
        <v>9952.0</v>
      </c>
      <c r="B7688" s="15" t="s">
        <v>9128</v>
      </c>
      <c r="C7688" s="18">
        <v>42887.0</v>
      </c>
      <c r="D7688" s="18">
        <v>42889.0</v>
      </c>
      <c r="E7688" s="18">
        <f t="shared" si="1"/>
        <v>42889</v>
      </c>
      <c r="F7688" s="15" t="s">
        <v>114</v>
      </c>
      <c r="G7688" s="15" t="s">
        <v>6129</v>
      </c>
      <c r="H7688" s="15" t="s">
        <v>6130</v>
      </c>
      <c r="I7688" s="15" t="s">
        <v>128</v>
      </c>
      <c r="J7688" s="15" t="s">
        <v>60</v>
      </c>
      <c r="K7688" s="15" t="s">
        <v>33</v>
      </c>
      <c r="L7688" s="15" t="str">
        <f t="array" ref="L7688">_xlfn.XLOOKUP(M7688,reference_province_to_city!$A$2:$A$11,reference_province_to_city!$B$2:$B$11)</f>
        <v>Makassar</v>
      </c>
      <c r="M7688" s="15" t="s">
        <v>25</v>
      </c>
      <c r="N7688" s="15">
        <v>90111.0</v>
      </c>
      <c r="O7688" s="15">
        <f t="array" ref="O7688">_xlfn.XLOOKUP(M7688,reference_postal_code!$B$2:$B$11,reference_postal_code!$A$2:$A$11)</f>
        <v>90111</v>
      </c>
      <c r="P7688" s="15" t="s">
        <v>63</v>
      </c>
      <c r="Q7688" s="15" t="s">
        <v>5124</v>
      </c>
      <c r="R7688" s="15" t="s">
        <v>65</v>
      </c>
      <c r="S7688" s="15" t="s">
        <v>83</v>
      </c>
      <c r="T7688" s="15" t="s">
        <v>5125</v>
      </c>
      <c r="U7688" s="28">
        <v>260700.0</v>
      </c>
      <c r="V7688" s="15">
        <v>2.0</v>
      </c>
      <c r="W7688" s="31">
        <v>0.0</v>
      </c>
      <c r="X7688" s="28">
        <v>130350.0</v>
      </c>
    </row>
    <row r="7689" ht="15.75" customHeight="1">
      <c r="A7689" s="15">
        <v>2288.0</v>
      </c>
      <c r="B7689" s="15" t="s">
        <v>9129</v>
      </c>
      <c r="C7689" s="18">
        <v>42887.0</v>
      </c>
      <c r="D7689" s="18">
        <v>42891.0</v>
      </c>
      <c r="E7689" s="18">
        <f t="shared" si="1"/>
        <v>42891</v>
      </c>
      <c r="F7689" s="15" t="s">
        <v>114</v>
      </c>
      <c r="G7689" s="15" t="s">
        <v>2458</v>
      </c>
      <c r="H7689" s="15" t="s">
        <v>2459</v>
      </c>
      <c r="I7689" s="15" t="s">
        <v>128</v>
      </c>
      <c r="J7689" s="15" t="s">
        <v>60</v>
      </c>
      <c r="K7689" s="15" t="s">
        <v>2023</v>
      </c>
      <c r="L7689" s="15" t="str">
        <f t="array" ref="L7689">_xlfn.XLOOKUP(M7689,reference_province_to_city!$A$2:$A$11,reference_province_to_city!$B$2:$B$11)</f>
        <v>Bandung</v>
      </c>
      <c r="M7689" s="15" t="s">
        <v>12</v>
      </c>
      <c r="N7689" s="15">
        <v>40111.0</v>
      </c>
      <c r="O7689" s="15">
        <f t="array" ref="O7689">_xlfn.XLOOKUP(M7689,reference_postal_code!$B$2:$B$11,reference_postal_code!$A$2:$A$11)</f>
        <v>40111</v>
      </c>
      <c r="P7689" s="15" t="s">
        <v>117</v>
      </c>
      <c r="Q7689" s="15" t="s">
        <v>5045</v>
      </c>
      <c r="R7689" s="15" t="s">
        <v>65</v>
      </c>
      <c r="S7689" s="15" t="s">
        <v>222</v>
      </c>
      <c r="T7689" s="15" t="s">
        <v>5046</v>
      </c>
      <c r="U7689" s="28">
        <v>262200.0</v>
      </c>
      <c r="V7689" s="15">
        <v>5.0</v>
      </c>
      <c r="W7689" s="31">
        <v>0.2</v>
      </c>
      <c r="X7689" s="28">
        <v>19665.0</v>
      </c>
    </row>
    <row r="7690" ht="15.75" customHeight="1">
      <c r="A7690" s="15">
        <v>9948.0</v>
      </c>
      <c r="B7690" s="15" t="s">
        <v>9128</v>
      </c>
      <c r="C7690" s="18">
        <v>42887.0</v>
      </c>
      <c r="D7690" s="18">
        <v>42889.0</v>
      </c>
      <c r="E7690" s="18">
        <f t="shared" si="1"/>
        <v>42889</v>
      </c>
      <c r="F7690" s="15" t="s">
        <v>114</v>
      </c>
      <c r="G7690" s="15" t="s">
        <v>6129</v>
      </c>
      <c r="H7690" s="15" t="s">
        <v>6130</v>
      </c>
      <c r="I7690" s="15" t="s">
        <v>128</v>
      </c>
      <c r="J7690" s="15" t="s">
        <v>60</v>
      </c>
      <c r="K7690" s="15" t="s">
        <v>33</v>
      </c>
      <c r="L7690" s="15" t="str">
        <f t="array" ref="L7690">_xlfn.XLOOKUP(M7690,reference_province_to_city!$A$2:$A$11,reference_province_to_city!$B$2:$B$11)</f>
        <v>Makassar</v>
      </c>
      <c r="M7690" s="15" t="s">
        <v>25</v>
      </c>
      <c r="O7690" s="15">
        <f t="array" ref="O7690">_xlfn.XLOOKUP(M7690,reference_postal_code!$B$2:$B$11,reference_postal_code!$A$2:$A$11)</f>
        <v>90111</v>
      </c>
      <c r="P7690" s="15" t="s">
        <v>63</v>
      </c>
      <c r="Q7690" s="15" t="s">
        <v>4288</v>
      </c>
      <c r="R7690" s="15" t="s">
        <v>106</v>
      </c>
      <c r="S7690" s="15" t="s">
        <v>107</v>
      </c>
      <c r="T7690" s="15" t="s">
        <v>4289</v>
      </c>
      <c r="U7690" s="28">
        <v>2.88882E7</v>
      </c>
      <c r="V7690" s="15">
        <v>6.0</v>
      </c>
      <c r="W7690" s="31">
        <v>0.0</v>
      </c>
      <c r="X7690" s="28">
        <v>8088696.0</v>
      </c>
    </row>
    <row r="7691" ht="15.75" customHeight="1">
      <c r="A7691" s="15">
        <v>9950.0</v>
      </c>
      <c r="B7691" s="15" t="s">
        <v>9128</v>
      </c>
      <c r="C7691" s="18">
        <v>42887.0</v>
      </c>
      <c r="D7691" s="18">
        <v>42889.0</v>
      </c>
      <c r="E7691" s="18">
        <f t="shared" si="1"/>
        <v>42889</v>
      </c>
      <c r="F7691" s="15" t="s">
        <v>114</v>
      </c>
      <c r="G7691" s="15" t="s">
        <v>6129</v>
      </c>
      <c r="H7691" s="15" t="s">
        <v>6130</v>
      </c>
      <c r="I7691" s="15" t="s">
        <v>128</v>
      </c>
      <c r="J7691" s="15" t="s">
        <v>60</v>
      </c>
      <c r="K7691" s="15" t="s">
        <v>33</v>
      </c>
      <c r="L7691" s="15" t="str">
        <f t="array" ref="L7691">_xlfn.XLOOKUP(M7691,reference_province_to_city!$A$2:$A$11,reference_province_to_city!$B$2:$B$11)</f>
        <v>Makassar</v>
      </c>
      <c r="M7691" s="15" t="s">
        <v>25</v>
      </c>
      <c r="N7691" s="15">
        <v>90111.0</v>
      </c>
      <c r="O7691" s="15">
        <f t="array" ref="O7691">_xlfn.XLOOKUP(M7691,reference_postal_code!$B$2:$B$11,reference_postal_code!$A$2:$A$11)</f>
        <v>90111</v>
      </c>
      <c r="P7691" s="15" t="s">
        <v>63</v>
      </c>
      <c r="Q7691" s="15" t="s">
        <v>3728</v>
      </c>
      <c r="R7691" s="15" t="s">
        <v>110</v>
      </c>
      <c r="S7691" s="15" t="s">
        <v>149</v>
      </c>
      <c r="T7691" s="15" t="s">
        <v>3729</v>
      </c>
      <c r="U7691" s="28">
        <v>1259550.0</v>
      </c>
      <c r="V7691" s="15">
        <v>3.0</v>
      </c>
      <c r="W7691" s="31">
        <v>0.0</v>
      </c>
      <c r="X7691" s="28">
        <v>239314.0</v>
      </c>
    </row>
    <row r="7692" ht="15.75" customHeight="1">
      <c r="A7692" s="15">
        <v>7801.0</v>
      </c>
      <c r="B7692" s="15" t="s">
        <v>9130</v>
      </c>
      <c r="C7692" s="18">
        <v>42887.0</v>
      </c>
      <c r="D7692" s="18">
        <v>42892.0</v>
      </c>
      <c r="E7692" s="18">
        <f t="shared" si="1"/>
        <v>42892</v>
      </c>
      <c r="F7692" s="15" t="s">
        <v>55</v>
      </c>
      <c r="G7692" s="15" t="s">
        <v>1672</v>
      </c>
      <c r="H7692" s="15" t="s">
        <v>1673</v>
      </c>
      <c r="I7692" s="15" t="s">
        <v>59</v>
      </c>
      <c r="J7692" s="15" t="s">
        <v>60</v>
      </c>
      <c r="K7692" s="15" t="s">
        <v>31</v>
      </c>
      <c r="L7692" s="15" t="str">
        <f t="array" ref="L7692">_xlfn.XLOOKUP(M7692,reference_province_to_city!$A$2:$A$11,reference_province_to_city!$B$2:$B$11)</f>
        <v>Balikpapan</v>
      </c>
      <c r="M7692" s="15" t="s">
        <v>21</v>
      </c>
      <c r="N7692" s="15">
        <v>76114.0</v>
      </c>
      <c r="O7692" s="15">
        <f t="array" ref="O7692">_xlfn.XLOOKUP(M7692,reference_postal_code!$B$2:$B$11,reference_postal_code!$A$2:$A$11)</f>
        <v>76114</v>
      </c>
      <c r="P7692" s="15" t="s">
        <v>166</v>
      </c>
      <c r="Q7692" s="15" t="s">
        <v>5220</v>
      </c>
      <c r="R7692" s="15" t="s">
        <v>65</v>
      </c>
      <c r="S7692" s="15" t="s">
        <v>87</v>
      </c>
      <c r="T7692" s="15" t="s">
        <v>5221</v>
      </c>
      <c r="U7692" s="28">
        <v>4871160.0</v>
      </c>
      <c r="V7692" s="15">
        <v>3.0</v>
      </c>
      <c r="W7692" s="31">
        <v>0.2</v>
      </c>
      <c r="X7692" s="28">
        <v>-1156900.0</v>
      </c>
    </row>
    <row r="7693" ht="15.75" customHeight="1">
      <c r="A7693" s="15">
        <v>9949.0</v>
      </c>
      <c r="B7693" s="15" t="s">
        <v>9128</v>
      </c>
      <c r="C7693" s="18">
        <v>42887.0</v>
      </c>
      <c r="D7693" s="18">
        <v>42889.0</v>
      </c>
      <c r="E7693" s="18">
        <f t="shared" si="1"/>
        <v>42889</v>
      </c>
      <c r="F7693" s="15" t="s">
        <v>114</v>
      </c>
      <c r="G7693" s="15" t="s">
        <v>6129</v>
      </c>
      <c r="H7693" s="15" t="s">
        <v>6130</v>
      </c>
      <c r="I7693" s="15" t="s">
        <v>128</v>
      </c>
      <c r="J7693" s="15" t="s">
        <v>60</v>
      </c>
      <c r="K7693" s="15" t="s">
        <v>33</v>
      </c>
      <c r="L7693" s="15" t="str">
        <f t="array" ref="L7693">_xlfn.XLOOKUP(M7693,reference_province_to_city!$A$2:$A$11,reference_province_to_city!$B$2:$B$11)</f>
        <v>Makassar</v>
      </c>
      <c r="M7693" s="15" t="s">
        <v>25</v>
      </c>
      <c r="N7693" s="15">
        <v>90111.0</v>
      </c>
      <c r="O7693" s="15">
        <f t="array" ref="O7693">_xlfn.XLOOKUP(M7693,reference_postal_code!$B$2:$B$11,reference_postal_code!$A$2:$A$11)</f>
        <v>90111</v>
      </c>
      <c r="P7693" s="15" t="s">
        <v>63</v>
      </c>
      <c r="Q7693" s="15" t="s">
        <v>1781</v>
      </c>
      <c r="R7693" s="15" t="s">
        <v>65</v>
      </c>
      <c r="S7693" s="15" t="s">
        <v>222</v>
      </c>
      <c r="T7693" s="15" t="s">
        <v>1782</v>
      </c>
      <c r="U7693" s="28">
        <v>3.6078E7</v>
      </c>
      <c r="V7693" s="15">
        <v>8.0</v>
      </c>
      <c r="W7693" s="31">
        <v>0.0</v>
      </c>
      <c r="X7693" s="28">
        <v>1.190574E7</v>
      </c>
    </row>
    <row r="7694" ht="15.75" customHeight="1">
      <c r="A7694" s="15">
        <v>4839.0</v>
      </c>
      <c r="B7694" s="15" t="s">
        <v>9127</v>
      </c>
      <c r="C7694" s="18">
        <v>42887.0</v>
      </c>
      <c r="D7694" s="18">
        <v>42889.0</v>
      </c>
      <c r="E7694" s="18">
        <f t="shared" si="1"/>
        <v>42889</v>
      </c>
      <c r="F7694" s="15" t="s">
        <v>125</v>
      </c>
      <c r="G7694" s="15" t="s">
        <v>5849</v>
      </c>
      <c r="H7694" s="15" t="s">
        <v>5850</v>
      </c>
      <c r="I7694" s="15" t="s">
        <v>59</v>
      </c>
      <c r="J7694" s="15" t="s">
        <v>60</v>
      </c>
      <c r="K7694" s="15" t="s">
        <v>14</v>
      </c>
      <c r="L7694" s="15" t="str">
        <f t="array" ref="L7694">_xlfn.XLOOKUP(M7694,reference_province_to_city!$A$2:$A$11,reference_province_to_city!$B$2:$B$11)</f>
        <v>Bandung</v>
      </c>
      <c r="M7694" s="15" t="s">
        <v>12</v>
      </c>
      <c r="N7694" s="15">
        <v>40111.0</v>
      </c>
      <c r="O7694" s="15">
        <f t="array" ref="O7694">_xlfn.XLOOKUP(M7694,reference_postal_code!$B$2:$B$11,reference_postal_code!$A$2:$A$11)</f>
        <v>40111</v>
      </c>
      <c r="P7694" s="15" t="s">
        <v>117</v>
      </c>
      <c r="Q7694" s="15" t="s">
        <v>3179</v>
      </c>
      <c r="R7694" s="15" t="s">
        <v>65</v>
      </c>
      <c r="S7694" s="15" t="s">
        <v>66</v>
      </c>
      <c r="T7694" s="15" t="s">
        <v>3180</v>
      </c>
      <c r="U7694" s="28">
        <v>416160.0</v>
      </c>
      <c r="V7694" s="15">
        <v>6.0</v>
      </c>
      <c r="W7694" s="31">
        <v>0.2</v>
      </c>
      <c r="X7694" s="28">
        <v>150858.0</v>
      </c>
    </row>
    <row r="7695" ht="15.75" customHeight="1">
      <c r="A7695" s="15">
        <v>4840.0</v>
      </c>
      <c r="B7695" s="15" t="s">
        <v>9127</v>
      </c>
      <c r="C7695" s="18">
        <v>42887.0</v>
      </c>
      <c r="D7695" s="18">
        <v>42889.0</v>
      </c>
      <c r="E7695" s="18">
        <f t="shared" si="1"/>
        <v>42889</v>
      </c>
      <c r="F7695" s="15" t="s">
        <v>125</v>
      </c>
      <c r="G7695" s="15" t="s">
        <v>5849</v>
      </c>
      <c r="H7695" s="15" t="s">
        <v>5850</v>
      </c>
      <c r="I7695" s="15" t="s">
        <v>59</v>
      </c>
      <c r="J7695" s="15" t="s">
        <v>60</v>
      </c>
      <c r="K7695" s="15" t="s">
        <v>14</v>
      </c>
      <c r="L7695" s="15" t="str">
        <f t="array" ref="L7695">_xlfn.XLOOKUP(M7695,reference_province_to_city!$A$2:$A$11,reference_province_to_city!$B$2:$B$11)</f>
        <v>Bandung</v>
      </c>
      <c r="M7695" s="15" t="s">
        <v>12</v>
      </c>
      <c r="N7695" s="15">
        <v>40111.0</v>
      </c>
      <c r="O7695" s="15">
        <f t="array" ref="O7695">_xlfn.XLOOKUP(M7695,reference_postal_code!$B$2:$B$11,reference_postal_code!$A$2:$A$11)</f>
        <v>40111</v>
      </c>
      <c r="P7695" s="15" t="s">
        <v>117</v>
      </c>
      <c r="Q7695" s="15" t="s">
        <v>6267</v>
      </c>
      <c r="R7695" s="15" t="s">
        <v>110</v>
      </c>
      <c r="S7695" s="15" t="s">
        <v>111</v>
      </c>
      <c r="T7695" s="15" t="s">
        <v>6268</v>
      </c>
      <c r="U7695" s="28">
        <v>2375640.0</v>
      </c>
      <c r="V7695" s="15">
        <v>4.0</v>
      </c>
      <c r="W7695" s="31">
        <v>0.4</v>
      </c>
      <c r="X7695" s="28">
        <v>-514722.0</v>
      </c>
    </row>
    <row r="7696" ht="15.75" customHeight="1">
      <c r="A7696" s="15">
        <v>7660.0</v>
      </c>
      <c r="B7696" s="15" t="s">
        <v>9131</v>
      </c>
      <c r="C7696" s="18">
        <v>42887.0</v>
      </c>
      <c r="D7696" s="18">
        <v>42891.0</v>
      </c>
      <c r="E7696" s="18">
        <f t="shared" si="1"/>
        <v>42891</v>
      </c>
      <c r="F7696" s="15" t="s">
        <v>55</v>
      </c>
      <c r="G7696" s="15" t="s">
        <v>7312</v>
      </c>
      <c r="H7696" s="15" t="s">
        <v>7313</v>
      </c>
      <c r="I7696" s="15" t="s">
        <v>128</v>
      </c>
      <c r="J7696" s="15" t="s">
        <v>60</v>
      </c>
      <c r="K7696" s="15" t="s">
        <v>14</v>
      </c>
      <c r="L7696" s="15" t="str">
        <f t="array" ref="L7696">_xlfn.XLOOKUP(M7696,reference_province_to_city!$A$2:$A$11,reference_province_to_city!$B$2:$B$11)</f>
        <v>Bandung</v>
      </c>
      <c r="M7696" s="15" t="s">
        <v>12</v>
      </c>
      <c r="N7696" s="15">
        <v>40111.0</v>
      </c>
      <c r="O7696" s="15">
        <f t="array" ref="O7696">_xlfn.XLOOKUP(M7696,reference_postal_code!$B$2:$B$11,reference_postal_code!$A$2:$A$11)</f>
        <v>40111</v>
      </c>
      <c r="P7696" s="15" t="s">
        <v>117</v>
      </c>
      <c r="Q7696" s="15" t="s">
        <v>234</v>
      </c>
      <c r="R7696" s="15" t="s">
        <v>65</v>
      </c>
      <c r="S7696" s="15" t="s">
        <v>83</v>
      </c>
      <c r="T7696" s="15" t="s">
        <v>235</v>
      </c>
      <c r="U7696" s="28">
        <v>808500.0</v>
      </c>
      <c r="V7696" s="15">
        <v>5.0</v>
      </c>
      <c r="W7696" s="31">
        <v>0.0</v>
      </c>
      <c r="X7696" s="28">
        <v>388080.0</v>
      </c>
    </row>
    <row r="7697" ht="15.75" customHeight="1">
      <c r="A7697" s="15">
        <v>9951.0</v>
      </c>
      <c r="B7697" s="15" t="s">
        <v>9128</v>
      </c>
      <c r="C7697" s="18">
        <v>42887.0</v>
      </c>
      <c r="D7697" s="18">
        <v>42889.0</v>
      </c>
      <c r="E7697" s="18">
        <f t="shared" si="1"/>
        <v>42889</v>
      </c>
      <c r="F7697" s="15" t="s">
        <v>114</v>
      </c>
      <c r="G7697" s="15" t="s">
        <v>6129</v>
      </c>
      <c r="H7697" s="15" t="s">
        <v>6130</v>
      </c>
      <c r="I7697" s="15" t="s">
        <v>128</v>
      </c>
      <c r="J7697" s="15" t="s">
        <v>60</v>
      </c>
      <c r="K7697" s="15" t="s">
        <v>33</v>
      </c>
      <c r="L7697" s="15" t="str">
        <f t="array" ref="L7697">_xlfn.XLOOKUP(M7697,reference_province_to_city!$A$2:$A$11,reference_province_to_city!$B$2:$B$11)</f>
        <v>Makassar</v>
      </c>
      <c r="M7697" s="15" t="s">
        <v>25</v>
      </c>
      <c r="N7697" s="15">
        <v>90111.0</v>
      </c>
      <c r="O7697" s="15">
        <f t="array" ref="O7697">_xlfn.XLOOKUP(M7697,reference_postal_code!$B$2:$B$11,reference_postal_code!$A$2:$A$11)</f>
        <v>90111</v>
      </c>
      <c r="P7697" s="15" t="s">
        <v>63</v>
      </c>
      <c r="Q7697" s="15" t="s">
        <v>6848</v>
      </c>
      <c r="R7697" s="15" t="s">
        <v>110</v>
      </c>
      <c r="S7697" s="15" t="s">
        <v>149</v>
      </c>
      <c r="T7697" s="15" t="s">
        <v>6849</v>
      </c>
      <c r="U7697" s="28">
        <v>598350.0</v>
      </c>
      <c r="V7697" s="15">
        <v>1.0</v>
      </c>
      <c r="W7697" s="31">
        <v>0.0</v>
      </c>
      <c r="X7697" s="28">
        <v>221390.0</v>
      </c>
    </row>
    <row r="7698" ht="15.75" customHeight="1">
      <c r="A7698" s="15">
        <v>3690.0</v>
      </c>
      <c r="B7698" s="15" t="s">
        <v>9132</v>
      </c>
      <c r="C7698" s="18">
        <v>42888.0</v>
      </c>
      <c r="D7698" s="18">
        <v>42891.0</v>
      </c>
      <c r="E7698" s="18">
        <f t="shared" si="1"/>
        <v>42891</v>
      </c>
      <c r="F7698" s="15" t="s">
        <v>114</v>
      </c>
      <c r="G7698" s="15" t="s">
        <v>3454</v>
      </c>
      <c r="H7698" s="15" t="s">
        <v>3455</v>
      </c>
      <c r="I7698" s="15" t="s">
        <v>59</v>
      </c>
      <c r="J7698" s="15" t="s">
        <v>60</v>
      </c>
      <c r="K7698" s="15" t="s">
        <v>26</v>
      </c>
      <c r="L7698" s="15" t="str">
        <f t="array" ref="L7698">_xlfn.XLOOKUP(M7698,reference_province_to_city!$A$2:$A$11,reference_province_to_city!$B$2:$B$11)</f>
        <v>Denpasar</v>
      </c>
      <c r="M7698" s="15" t="s">
        <v>24</v>
      </c>
      <c r="N7698" s="15">
        <v>80231.0</v>
      </c>
      <c r="O7698" s="15">
        <f t="array" ref="O7698">_xlfn.XLOOKUP(M7698,reference_postal_code!$B$2:$B$11,reference_postal_code!$A$2:$A$11)</f>
        <v>80231</v>
      </c>
      <c r="P7698" s="15" t="s">
        <v>63</v>
      </c>
      <c r="Q7698" s="15" t="s">
        <v>7340</v>
      </c>
      <c r="R7698" s="15" t="s">
        <v>65</v>
      </c>
      <c r="S7698" s="15" t="s">
        <v>173</v>
      </c>
      <c r="T7698" s="15" t="s">
        <v>7341</v>
      </c>
      <c r="U7698" s="28">
        <v>658800.0</v>
      </c>
      <c r="V7698" s="15">
        <v>5.0</v>
      </c>
      <c r="W7698" s="31">
        <v>0.2</v>
      </c>
      <c r="X7698" s="28">
        <v>238815.0</v>
      </c>
    </row>
    <row r="7699" ht="15.75" customHeight="1">
      <c r="A7699" s="15">
        <v>1331.0</v>
      </c>
      <c r="B7699" s="15" t="s">
        <v>9133</v>
      </c>
      <c r="C7699" s="18">
        <v>42888.0</v>
      </c>
      <c r="D7699" s="18">
        <v>42892.0</v>
      </c>
      <c r="E7699" s="18">
        <f t="shared" si="1"/>
        <v>42892</v>
      </c>
      <c r="F7699" s="15" t="s">
        <v>55</v>
      </c>
      <c r="G7699" s="15" t="s">
        <v>2374</v>
      </c>
      <c r="H7699" s="15" t="s">
        <v>2375</v>
      </c>
      <c r="I7699" s="15" t="s">
        <v>76</v>
      </c>
      <c r="J7699" s="15" t="s">
        <v>60</v>
      </c>
      <c r="K7699" s="15" t="s">
        <v>26</v>
      </c>
      <c r="L7699" s="15" t="str">
        <f t="array" ref="L7699">_xlfn.XLOOKUP(M7699,reference_province_to_city!$A$2:$A$11,reference_province_to_city!$B$2:$B$11)</f>
        <v>Denpasar</v>
      </c>
      <c r="M7699" s="15" t="s">
        <v>24</v>
      </c>
      <c r="N7699" s="15">
        <v>80231.0</v>
      </c>
      <c r="O7699" s="15">
        <f t="array" ref="O7699">_xlfn.XLOOKUP(M7699,reference_postal_code!$B$2:$B$11,reference_postal_code!$A$2:$A$11)</f>
        <v>80231</v>
      </c>
      <c r="P7699" s="15" t="s">
        <v>63</v>
      </c>
      <c r="Q7699" s="15" t="s">
        <v>5120</v>
      </c>
      <c r="R7699" s="15" t="s">
        <v>110</v>
      </c>
      <c r="S7699" s="15" t="s">
        <v>111</v>
      </c>
      <c r="T7699" s="15" t="s">
        <v>5121</v>
      </c>
      <c r="U7699" s="28">
        <v>44550.0</v>
      </c>
      <c r="V7699" s="15">
        <v>1.0</v>
      </c>
      <c r="W7699" s="31">
        <v>0.4</v>
      </c>
      <c r="X7699" s="28">
        <v>-9653.0</v>
      </c>
    </row>
    <row r="7700" ht="15.75" customHeight="1">
      <c r="A7700" s="15">
        <v>4769.0</v>
      </c>
      <c r="B7700" s="15" t="s">
        <v>9134</v>
      </c>
      <c r="C7700" s="18">
        <v>42888.0</v>
      </c>
      <c r="D7700" s="18">
        <v>42889.0</v>
      </c>
      <c r="E7700" s="18">
        <f t="shared" si="1"/>
        <v>42889</v>
      </c>
      <c r="F7700" s="15" t="s">
        <v>466</v>
      </c>
      <c r="G7700" s="15" t="s">
        <v>1388</v>
      </c>
      <c r="H7700" s="15" t="s">
        <v>1389</v>
      </c>
      <c r="I7700" s="15" t="s">
        <v>59</v>
      </c>
      <c r="J7700" s="15" t="s">
        <v>60</v>
      </c>
      <c r="K7700" s="15" t="s">
        <v>10</v>
      </c>
      <c r="L7700" s="15" t="str">
        <f t="array" ref="L7700">_xlfn.XLOOKUP(M7700,reference_province_to_city!$A$2:$A$11,reference_province_to_city!$B$2:$B$11)</f>
        <v>Jakarta</v>
      </c>
      <c r="M7700" s="15" t="s">
        <v>7</v>
      </c>
      <c r="N7700" s="15">
        <v>10110.0</v>
      </c>
      <c r="O7700" s="15">
        <f t="array" ref="O7700">_xlfn.XLOOKUP(M7700,reference_postal_code!$B$2:$B$11,reference_postal_code!$A$2:$A$11)</f>
        <v>10110</v>
      </c>
      <c r="P7700" s="15" t="s">
        <v>117</v>
      </c>
      <c r="Q7700" s="15" t="s">
        <v>1138</v>
      </c>
      <c r="R7700" s="15" t="s">
        <v>65</v>
      </c>
      <c r="S7700" s="15" t="s">
        <v>66</v>
      </c>
      <c r="T7700" s="15" t="s">
        <v>1139</v>
      </c>
      <c r="U7700" s="28">
        <v>380160.0</v>
      </c>
      <c r="V7700" s="15">
        <v>4.0</v>
      </c>
      <c r="W7700" s="31">
        <v>0.2</v>
      </c>
      <c r="X7700" s="28">
        <v>137808.0</v>
      </c>
    </row>
    <row r="7701" ht="15.75" customHeight="1">
      <c r="A7701" s="15">
        <v>3689.0</v>
      </c>
      <c r="B7701" s="15" t="s">
        <v>9132</v>
      </c>
      <c r="C7701" s="18">
        <v>42888.0</v>
      </c>
      <c r="D7701" s="18">
        <v>42891.0</v>
      </c>
      <c r="E7701" s="18">
        <f t="shared" si="1"/>
        <v>42891</v>
      </c>
      <c r="F7701" s="15" t="s">
        <v>114</v>
      </c>
      <c r="G7701" s="15" t="s">
        <v>3454</v>
      </c>
      <c r="H7701" s="15" t="s">
        <v>3455</v>
      </c>
      <c r="I7701" s="15" t="s">
        <v>59</v>
      </c>
      <c r="J7701" s="15" t="s">
        <v>60</v>
      </c>
      <c r="K7701" s="15" t="s">
        <v>26</v>
      </c>
      <c r="L7701" s="15" t="str">
        <f t="array" ref="L7701">_xlfn.XLOOKUP(M7701,reference_province_to_city!$A$2:$A$11,reference_province_to_city!$B$2:$B$11)</f>
        <v>Denpasar</v>
      </c>
      <c r="M7701" s="15" t="s">
        <v>24</v>
      </c>
      <c r="N7701" s="15">
        <v>80231.0</v>
      </c>
      <c r="O7701" s="15">
        <f t="array" ref="O7701">_xlfn.XLOOKUP(M7701,reference_postal_code!$B$2:$B$11,reference_postal_code!$A$2:$A$11)</f>
        <v>80231</v>
      </c>
      <c r="P7701" s="15" t="s">
        <v>63</v>
      </c>
      <c r="Q7701" s="15" t="s">
        <v>3906</v>
      </c>
      <c r="R7701" s="15" t="s">
        <v>65</v>
      </c>
      <c r="S7701" s="15" t="s">
        <v>66</v>
      </c>
      <c r="T7701" s="15" t="s">
        <v>3907</v>
      </c>
      <c r="U7701" s="28">
        <v>380160.0</v>
      </c>
      <c r="V7701" s="15">
        <v>6.0</v>
      </c>
      <c r="W7701" s="31">
        <v>0.2</v>
      </c>
      <c r="X7701" s="28">
        <v>118800.0</v>
      </c>
    </row>
    <row r="7702" ht="15.75" customHeight="1">
      <c r="A7702" s="15">
        <v>7733.0</v>
      </c>
      <c r="B7702" s="15" t="s">
        <v>9135</v>
      </c>
      <c r="C7702" s="18">
        <v>42888.0</v>
      </c>
      <c r="D7702" s="18">
        <v>42894.0</v>
      </c>
      <c r="E7702" s="18">
        <f t="shared" si="1"/>
        <v>42894</v>
      </c>
      <c r="F7702" s="15" t="s">
        <v>55</v>
      </c>
      <c r="G7702" s="15" t="s">
        <v>5095</v>
      </c>
      <c r="H7702" s="15" t="s">
        <v>5096</v>
      </c>
      <c r="I7702" s="15" t="s">
        <v>59</v>
      </c>
      <c r="J7702" s="15" t="s">
        <v>60</v>
      </c>
      <c r="K7702" s="15" t="s">
        <v>29</v>
      </c>
      <c r="L7702" s="15" t="str">
        <f t="array" ref="L7702">_xlfn.XLOOKUP(M7702,reference_province_to_city!$A$2:$A$11,reference_province_to_city!$B$2:$B$11)</f>
        <v>Palembang</v>
      </c>
      <c r="M7702" s="15" t="s">
        <v>13</v>
      </c>
      <c r="N7702" s="15">
        <v>30111.0</v>
      </c>
      <c r="O7702" s="15">
        <f t="array" ref="O7702">_xlfn.XLOOKUP(M7702,reference_postal_code!$B$2:$B$11,reference_postal_code!$A$2:$A$11)</f>
        <v>30111</v>
      </c>
      <c r="P7702" s="15" t="s">
        <v>77</v>
      </c>
      <c r="Q7702" s="15" t="s">
        <v>5065</v>
      </c>
      <c r="R7702" s="15" t="s">
        <v>65</v>
      </c>
      <c r="S7702" s="15" t="s">
        <v>66</v>
      </c>
      <c r="T7702" s="15" t="s">
        <v>5066</v>
      </c>
      <c r="U7702" s="28">
        <v>160320.0</v>
      </c>
      <c r="V7702" s="15">
        <v>2.0</v>
      </c>
      <c r="W7702" s="31">
        <v>0.2</v>
      </c>
      <c r="X7702" s="28">
        <v>56112.0</v>
      </c>
    </row>
    <row r="7703" ht="15.75" customHeight="1">
      <c r="A7703" s="15">
        <v>1332.0</v>
      </c>
      <c r="B7703" s="15" t="s">
        <v>9133</v>
      </c>
      <c r="C7703" s="18">
        <v>42888.0</v>
      </c>
      <c r="D7703" s="18">
        <v>42892.0</v>
      </c>
      <c r="E7703" s="18">
        <f t="shared" si="1"/>
        <v>42892</v>
      </c>
      <c r="F7703" s="15" t="s">
        <v>55</v>
      </c>
      <c r="G7703" s="15" t="s">
        <v>2374</v>
      </c>
      <c r="H7703" s="15" t="s">
        <v>2375</v>
      </c>
      <c r="I7703" s="15" t="s">
        <v>76</v>
      </c>
      <c r="J7703" s="15" t="s">
        <v>60</v>
      </c>
      <c r="K7703" s="15" t="s">
        <v>26</v>
      </c>
      <c r="L7703" s="15" t="str">
        <f t="array" ref="L7703">_xlfn.XLOOKUP(M7703,reference_province_to_city!$A$2:$A$11,reference_province_to_city!$B$2:$B$11)</f>
        <v>Denpasar</v>
      </c>
      <c r="M7703" s="15" t="s">
        <v>24</v>
      </c>
      <c r="N7703" s="15">
        <v>80231.0</v>
      </c>
      <c r="O7703" s="15">
        <f t="array" ref="O7703">_xlfn.XLOOKUP(M7703,reference_postal_code!$B$2:$B$11,reference_postal_code!$A$2:$A$11)</f>
        <v>80231</v>
      </c>
      <c r="P7703" s="15" t="s">
        <v>63</v>
      </c>
      <c r="Q7703" s="15" t="s">
        <v>4629</v>
      </c>
      <c r="R7703" s="15" t="s">
        <v>65</v>
      </c>
      <c r="S7703" s="15" t="s">
        <v>87</v>
      </c>
      <c r="T7703" s="15" t="s">
        <v>4630</v>
      </c>
      <c r="U7703" s="28">
        <v>411600.0</v>
      </c>
      <c r="V7703" s="15">
        <v>2.0</v>
      </c>
      <c r="W7703" s="31">
        <v>0.2</v>
      </c>
      <c r="X7703" s="28">
        <v>36015.0</v>
      </c>
    </row>
    <row r="7704" ht="15.75" customHeight="1">
      <c r="A7704" s="15">
        <v>9451.0</v>
      </c>
      <c r="B7704" s="15" t="s">
        <v>9136</v>
      </c>
      <c r="C7704" s="18">
        <v>42889.0</v>
      </c>
      <c r="D7704" s="18">
        <v>42893.0</v>
      </c>
      <c r="E7704" s="18">
        <f t="shared" si="1"/>
        <v>42893</v>
      </c>
      <c r="F7704" s="15" t="s">
        <v>55</v>
      </c>
      <c r="G7704" s="15" t="s">
        <v>6018</v>
      </c>
      <c r="H7704" s="15" t="s">
        <v>6019</v>
      </c>
      <c r="I7704" s="15" t="s">
        <v>76</v>
      </c>
      <c r="J7704" s="15" t="s">
        <v>60</v>
      </c>
      <c r="K7704" s="15" t="s">
        <v>17</v>
      </c>
      <c r="L7704" s="15" t="str">
        <f t="array" ref="L7704">_xlfn.XLOOKUP(M7704,reference_province_to_city!$A$2:$A$11,reference_province_to_city!$B$2:$B$11)</f>
        <v>Semarang</v>
      </c>
      <c r="M7704" s="15" t="s">
        <v>15</v>
      </c>
      <c r="N7704" s="15">
        <v>50111.0</v>
      </c>
      <c r="O7704" s="15">
        <f t="array" ref="O7704">_xlfn.XLOOKUP(M7704,reference_postal_code!$B$2:$B$11,reference_postal_code!$A$2:$A$11)</f>
        <v>50111</v>
      </c>
      <c r="P7704" s="15" t="s">
        <v>77</v>
      </c>
      <c r="Q7704" s="15" t="s">
        <v>3172</v>
      </c>
      <c r="R7704" s="15" t="s">
        <v>65</v>
      </c>
      <c r="S7704" s="15" t="s">
        <v>87</v>
      </c>
      <c r="T7704" s="15" t="s">
        <v>3173</v>
      </c>
      <c r="U7704" s="28">
        <v>2043900.0</v>
      </c>
      <c r="V7704" s="15">
        <v>9.0</v>
      </c>
      <c r="W7704" s="31">
        <v>0.0</v>
      </c>
      <c r="X7704" s="28">
        <v>81756.0</v>
      </c>
    </row>
    <row r="7705" ht="15.75" customHeight="1">
      <c r="A7705" s="15">
        <v>6482.0</v>
      </c>
      <c r="B7705" s="15" t="s">
        <v>9137</v>
      </c>
      <c r="C7705" s="18">
        <v>42889.0</v>
      </c>
      <c r="D7705" s="18">
        <v>42896.0</v>
      </c>
      <c r="E7705" s="18">
        <f t="shared" si="1"/>
        <v>42896</v>
      </c>
      <c r="F7705" s="15" t="s">
        <v>55</v>
      </c>
      <c r="G7705" s="15" t="s">
        <v>1853</v>
      </c>
      <c r="H7705" s="15" t="s">
        <v>1854</v>
      </c>
      <c r="I7705" s="15" t="s">
        <v>59</v>
      </c>
      <c r="J7705" s="15" t="s">
        <v>60</v>
      </c>
      <c r="K7705" s="15" t="s">
        <v>29</v>
      </c>
      <c r="L7705" s="15" t="str">
        <f t="array" ref="L7705">_xlfn.XLOOKUP(M7705,reference_province_to_city!$A$2:$A$11,reference_province_to_city!$B$2:$B$11)</f>
        <v>Palembang</v>
      </c>
      <c r="M7705" s="15" t="s">
        <v>13</v>
      </c>
      <c r="N7705" s="15">
        <v>30111.0</v>
      </c>
      <c r="O7705" s="15">
        <f t="array" ref="O7705">_xlfn.XLOOKUP(M7705,reference_postal_code!$B$2:$B$11,reference_postal_code!$A$2:$A$11)</f>
        <v>30111</v>
      </c>
      <c r="P7705" s="15" t="s">
        <v>77</v>
      </c>
      <c r="Q7705" s="15" t="s">
        <v>5639</v>
      </c>
      <c r="R7705" s="15" t="s">
        <v>106</v>
      </c>
      <c r="S7705" s="15" t="s">
        <v>183</v>
      </c>
      <c r="T7705" s="15" t="s">
        <v>5640</v>
      </c>
      <c r="U7705" s="28">
        <v>3623520.0</v>
      </c>
      <c r="V7705" s="15">
        <v>2.0</v>
      </c>
      <c r="W7705" s="31">
        <v>0.2</v>
      </c>
      <c r="X7705" s="28">
        <v>0.0</v>
      </c>
    </row>
    <row r="7706" ht="15.75" customHeight="1">
      <c r="A7706" s="15">
        <v>6126.0</v>
      </c>
      <c r="B7706" s="15" t="s">
        <v>9138</v>
      </c>
      <c r="C7706" s="18">
        <v>42889.0</v>
      </c>
      <c r="D7706" s="18">
        <v>42893.0</v>
      </c>
      <c r="E7706" s="18">
        <f t="shared" si="1"/>
        <v>42893</v>
      </c>
      <c r="F7706" s="15" t="s">
        <v>55</v>
      </c>
      <c r="G7706" s="15" t="s">
        <v>4142</v>
      </c>
      <c r="H7706" s="15" t="s">
        <v>4143</v>
      </c>
      <c r="I7706" s="15" t="s">
        <v>128</v>
      </c>
      <c r="J7706" s="15" t="s">
        <v>60</v>
      </c>
      <c r="K7706" s="15" t="s">
        <v>33</v>
      </c>
      <c r="L7706" s="15" t="str">
        <f t="array" ref="L7706">_xlfn.XLOOKUP(M7706,reference_province_to_city!$A$2:$A$11,reference_province_to_city!$B$2:$B$11)</f>
        <v>Makassar</v>
      </c>
      <c r="M7706" s="15" t="s">
        <v>25</v>
      </c>
      <c r="N7706" s="15">
        <v>90111.0</v>
      </c>
      <c r="O7706" s="15">
        <f t="array" ref="O7706">_xlfn.XLOOKUP(M7706,reference_postal_code!$B$2:$B$11,reference_postal_code!$A$2:$A$11)</f>
        <v>90111</v>
      </c>
      <c r="P7706" s="15" t="s">
        <v>63</v>
      </c>
      <c r="Q7706" s="15" t="s">
        <v>1004</v>
      </c>
      <c r="R7706" s="15" t="s">
        <v>65</v>
      </c>
      <c r="S7706" s="15" t="s">
        <v>66</v>
      </c>
      <c r="T7706" s="15" t="s">
        <v>1005</v>
      </c>
      <c r="U7706" s="28">
        <v>179400.0</v>
      </c>
      <c r="V7706" s="15">
        <v>2.0</v>
      </c>
      <c r="W7706" s="31">
        <v>0.0</v>
      </c>
      <c r="X7706" s="28">
        <v>80730.0</v>
      </c>
    </row>
    <row r="7707" ht="15.75" customHeight="1">
      <c r="A7707" s="15">
        <v>205.0</v>
      </c>
      <c r="B7707" s="15" t="s">
        <v>9139</v>
      </c>
      <c r="C7707" s="18">
        <v>42889.0</v>
      </c>
      <c r="D7707" s="18">
        <v>42893.0</v>
      </c>
      <c r="E7707" s="18">
        <f t="shared" si="1"/>
        <v>42893</v>
      </c>
      <c r="F7707" s="15" t="s">
        <v>55</v>
      </c>
      <c r="G7707" s="15" t="s">
        <v>1913</v>
      </c>
      <c r="H7707" s="15" t="s">
        <v>1914</v>
      </c>
      <c r="I7707" s="15" t="s">
        <v>128</v>
      </c>
      <c r="J7707" s="15" t="s">
        <v>60</v>
      </c>
      <c r="K7707" s="15" t="s">
        <v>17</v>
      </c>
      <c r="L7707" s="15" t="str">
        <f t="array" ref="L7707">_xlfn.XLOOKUP(M7707,reference_province_to_city!$A$2:$A$11,reference_province_to_city!$B$2:$B$11)</f>
        <v>Semarang</v>
      </c>
      <c r="M7707" s="15" t="s">
        <v>15</v>
      </c>
      <c r="N7707" s="15">
        <v>50111.0</v>
      </c>
      <c r="O7707" s="15">
        <f t="array" ref="O7707">_xlfn.XLOOKUP(M7707,reference_postal_code!$B$2:$B$11,reference_postal_code!$A$2:$A$11)</f>
        <v>50111</v>
      </c>
      <c r="P7707" s="15" t="s">
        <v>77</v>
      </c>
      <c r="Q7707" s="15" t="s">
        <v>4192</v>
      </c>
      <c r="R7707" s="15" t="s">
        <v>106</v>
      </c>
      <c r="S7707" s="15" t="s">
        <v>139</v>
      </c>
      <c r="T7707" s="15" t="s">
        <v>4193</v>
      </c>
      <c r="U7707" s="28">
        <v>527520.0</v>
      </c>
      <c r="V7707" s="15">
        <v>7.0</v>
      </c>
      <c r="W7707" s="31">
        <v>0.2</v>
      </c>
      <c r="X7707" s="28">
        <v>145068.0</v>
      </c>
    </row>
    <row r="7708" ht="15.75" customHeight="1">
      <c r="A7708" s="15">
        <v>6477.0</v>
      </c>
      <c r="B7708" s="15" t="s">
        <v>9137</v>
      </c>
      <c r="C7708" s="18">
        <v>42889.0</v>
      </c>
      <c r="D7708" s="18"/>
      <c r="E7708" s="18">
        <f t="shared" si="1"/>
        <v>42892</v>
      </c>
      <c r="F7708" s="15" t="s">
        <v>55</v>
      </c>
      <c r="G7708" s="15" t="s">
        <v>1853</v>
      </c>
      <c r="H7708" s="15" t="s">
        <v>1854</v>
      </c>
      <c r="I7708" s="15" t="s">
        <v>59</v>
      </c>
      <c r="J7708" s="15" t="s">
        <v>60</v>
      </c>
      <c r="K7708" s="15" t="s">
        <v>29</v>
      </c>
      <c r="L7708" s="15" t="str">
        <f t="array" ref="L7708">_xlfn.XLOOKUP(M7708,reference_province_to_city!$A$2:$A$11,reference_province_to_city!$B$2:$B$11)</f>
        <v>Palembang</v>
      </c>
      <c r="M7708" s="15" t="s">
        <v>13</v>
      </c>
      <c r="N7708" s="15">
        <v>30111.0</v>
      </c>
      <c r="O7708" s="15">
        <f t="array" ref="O7708">_xlfn.XLOOKUP(M7708,reference_postal_code!$B$2:$B$11,reference_postal_code!$A$2:$A$11)</f>
        <v>30111</v>
      </c>
      <c r="P7708" s="15" t="s">
        <v>77</v>
      </c>
      <c r="Q7708" s="15" t="s">
        <v>2507</v>
      </c>
      <c r="R7708" s="15" t="s">
        <v>65</v>
      </c>
      <c r="S7708" s="15" t="s">
        <v>222</v>
      </c>
      <c r="T7708" s="15" t="s">
        <v>2508</v>
      </c>
      <c r="U7708" s="28">
        <v>78000.0</v>
      </c>
      <c r="V7708" s="15">
        <v>2.0</v>
      </c>
      <c r="W7708" s="31">
        <v>0.2</v>
      </c>
      <c r="X7708" s="28">
        <v>8775.0</v>
      </c>
    </row>
    <row r="7709" ht="15.75" customHeight="1">
      <c r="A7709" s="15">
        <v>6125.0</v>
      </c>
      <c r="B7709" s="15" t="s">
        <v>9138</v>
      </c>
      <c r="C7709" s="18">
        <v>42889.0</v>
      </c>
      <c r="D7709" s="18">
        <v>42893.0</v>
      </c>
      <c r="E7709" s="18">
        <f t="shared" si="1"/>
        <v>42893</v>
      </c>
      <c r="F7709" s="15" t="s">
        <v>55</v>
      </c>
      <c r="G7709" s="15" t="s">
        <v>4142</v>
      </c>
      <c r="H7709" s="15" t="s">
        <v>4143</v>
      </c>
      <c r="I7709" s="15" t="s">
        <v>128</v>
      </c>
      <c r="J7709" s="15" t="s">
        <v>60</v>
      </c>
      <c r="K7709" s="15" t="s">
        <v>33</v>
      </c>
      <c r="L7709" s="15" t="str">
        <f t="array" ref="L7709">_xlfn.XLOOKUP(M7709,reference_province_to_city!$A$2:$A$11,reference_province_to_city!$B$2:$B$11)</f>
        <v>Makassar</v>
      </c>
      <c r="M7709" s="15" t="s">
        <v>25</v>
      </c>
      <c r="N7709" s="15">
        <v>90111.0</v>
      </c>
      <c r="O7709" s="15">
        <f t="array" ref="O7709">_xlfn.XLOOKUP(M7709,reference_postal_code!$B$2:$B$11,reference_postal_code!$A$2:$A$11)</f>
        <v>90111</v>
      </c>
      <c r="P7709" s="15" t="s">
        <v>63</v>
      </c>
      <c r="Q7709" s="15" t="s">
        <v>3444</v>
      </c>
      <c r="R7709" s="15" t="s">
        <v>110</v>
      </c>
      <c r="S7709" s="15" t="s">
        <v>149</v>
      </c>
      <c r="T7709" s="15" t="s">
        <v>3445</v>
      </c>
      <c r="U7709" s="28">
        <v>671250.0</v>
      </c>
      <c r="V7709" s="15">
        <v>5.0</v>
      </c>
      <c r="W7709" s="31">
        <v>0.0</v>
      </c>
      <c r="X7709" s="28">
        <v>127537.0</v>
      </c>
    </row>
    <row r="7710" ht="15.75" customHeight="1">
      <c r="A7710" s="15">
        <v>6481.0</v>
      </c>
      <c r="B7710" s="15" t="s">
        <v>9137</v>
      </c>
      <c r="C7710" s="18">
        <v>42889.0</v>
      </c>
      <c r="D7710" s="18">
        <v>42896.0</v>
      </c>
      <c r="E7710" s="18">
        <f t="shared" si="1"/>
        <v>42896</v>
      </c>
      <c r="F7710" s="15" t="s">
        <v>55</v>
      </c>
      <c r="G7710" s="15" t="s">
        <v>1853</v>
      </c>
      <c r="H7710" s="15" t="s">
        <v>1854</v>
      </c>
      <c r="I7710" s="15" t="s">
        <v>59</v>
      </c>
      <c r="J7710" s="15" t="s">
        <v>60</v>
      </c>
      <c r="K7710" s="15" t="s">
        <v>29</v>
      </c>
      <c r="L7710" s="15" t="str">
        <f t="array" ref="L7710">_xlfn.XLOOKUP(M7710,reference_province_to_city!$A$2:$A$11,reference_province_to_city!$B$2:$B$11)</f>
        <v>Palembang</v>
      </c>
      <c r="M7710" s="15" t="s">
        <v>13</v>
      </c>
      <c r="N7710" s="15">
        <v>30111.0</v>
      </c>
      <c r="O7710" s="15">
        <f t="array" ref="O7710">_xlfn.XLOOKUP(M7710,reference_postal_code!$B$2:$B$11,reference_postal_code!$A$2:$A$11)</f>
        <v>30111</v>
      </c>
      <c r="P7710" s="15" t="s">
        <v>77</v>
      </c>
      <c r="Q7710" s="15" t="s">
        <v>5045</v>
      </c>
      <c r="R7710" s="15" t="s">
        <v>65</v>
      </c>
      <c r="S7710" s="15" t="s">
        <v>222</v>
      </c>
      <c r="T7710" s="15" t="s">
        <v>5046</v>
      </c>
      <c r="U7710" s="28">
        <v>367080.0</v>
      </c>
      <c r="V7710" s="15">
        <v>7.0</v>
      </c>
      <c r="W7710" s="31">
        <v>0.2</v>
      </c>
      <c r="X7710" s="28">
        <v>27531.0</v>
      </c>
    </row>
    <row r="7711" ht="15.75" customHeight="1">
      <c r="A7711" s="15">
        <v>6484.0</v>
      </c>
      <c r="B7711" s="15" t="s">
        <v>9140</v>
      </c>
      <c r="C7711" s="18">
        <v>42889.0</v>
      </c>
      <c r="D7711" s="18">
        <v>42895.0</v>
      </c>
      <c r="E7711" s="18">
        <f t="shared" si="1"/>
        <v>42895</v>
      </c>
      <c r="F7711" s="15" t="s">
        <v>55</v>
      </c>
      <c r="G7711" s="15" t="s">
        <v>4323</v>
      </c>
      <c r="H7711" s="15" t="s">
        <v>4324</v>
      </c>
      <c r="I7711" s="15" t="s">
        <v>128</v>
      </c>
      <c r="J7711" s="15" t="s">
        <v>60</v>
      </c>
      <c r="K7711" s="15" t="s">
        <v>14</v>
      </c>
      <c r="L7711" s="15" t="str">
        <f t="array" ref="L7711">_xlfn.XLOOKUP(M7711,reference_province_to_city!$A$2:$A$11,reference_province_to_city!$B$2:$B$11)</f>
        <v>Bandung</v>
      </c>
      <c r="M7711" s="15" t="s">
        <v>12</v>
      </c>
      <c r="N7711" s="15">
        <v>40111.0</v>
      </c>
      <c r="O7711" s="15">
        <f t="array" ref="O7711">_xlfn.XLOOKUP(M7711,reference_postal_code!$B$2:$B$11,reference_postal_code!$A$2:$A$11)</f>
        <v>40111</v>
      </c>
      <c r="P7711" s="15" t="s">
        <v>117</v>
      </c>
      <c r="Q7711" s="15" t="s">
        <v>4532</v>
      </c>
      <c r="R7711" s="15" t="s">
        <v>106</v>
      </c>
      <c r="S7711" s="15" t="s">
        <v>218</v>
      </c>
      <c r="T7711" s="15" t="s">
        <v>4533</v>
      </c>
      <c r="U7711" s="28">
        <v>5771520.0</v>
      </c>
      <c r="V7711" s="15">
        <v>2.0</v>
      </c>
      <c r="W7711" s="31">
        <v>0.4</v>
      </c>
      <c r="X7711" s="28">
        <v>-1731456.0</v>
      </c>
    </row>
    <row r="7712" ht="15.75" customHeight="1">
      <c r="A7712" s="15">
        <v>5926.0</v>
      </c>
      <c r="B7712" s="15" t="s">
        <v>9141</v>
      </c>
      <c r="C7712" s="18">
        <v>42889.0</v>
      </c>
      <c r="D7712" s="18">
        <v>42894.0</v>
      </c>
      <c r="E7712" s="18">
        <f t="shared" si="1"/>
        <v>42894</v>
      </c>
      <c r="F7712" s="15" t="s">
        <v>55</v>
      </c>
      <c r="G7712" s="15" t="s">
        <v>1437</v>
      </c>
      <c r="H7712" s="15" t="s">
        <v>1438</v>
      </c>
      <c r="I7712" s="15" t="s">
        <v>128</v>
      </c>
      <c r="J7712" s="15" t="s">
        <v>60</v>
      </c>
      <c r="K7712" s="15" t="s">
        <v>14</v>
      </c>
      <c r="L7712" s="15" t="str">
        <f t="array" ref="L7712">_xlfn.XLOOKUP(M7712,reference_province_to_city!$A$2:$A$11,reference_province_to_city!$B$2:$B$11)</f>
        <v>Bandung</v>
      </c>
      <c r="M7712" s="15" t="s">
        <v>12</v>
      </c>
      <c r="N7712" s="15">
        <v>40111.0</v>
      </c>
      <c r="O7712" s="15">
        <f t="array" ref="O7712">_xlfn.XLOOKUP(M7712,reference_postal_code!$B$2:$B$11,reference_postal_code!$A$2:$A$11)</f>
        <v>40111</v>
      </c>
      <c r="P7712" s="15" t="s">
        <v>117</v>
      </c>
      <c r="Q7712" s="15" t="s">
        <v>6205</v>
      </c>
      <c r="R7712" s="15" t="s">
        <v>110</v>
      </c>
      <c r="S7712" s="15" t="s">
        <v>149</v>
      </c>
      <c r="T7712" s="15" t="s">
        <v>6206</v>
      </c>
      <c r="U7712" s="28">
        <v>1.64925E7</v>
      </c>
      <c r="V7712" s="15">
        <v>10.0</v>
      </c>
      <c r="W7712" s="31">
        <v>0.0</v>
      </c>
      <c r="X7712" s="28">
        <v>5442525.0</v>
      </c>
    </row>
    <row r="7713" ht="15.75" customHeight="1">
      <c r="A7713" s="15">
        <v>6480.0</v>
      </c>
      <c r="B7713" s="15" t="s">
        <v>9137</v>
      </c>
      <c r="C7713" s="18">
        <v>42889.0</v>
      </c>
      <c r="D7713" s="18">
        <v>42896.0</v>
      </c>
      <c r="E7713" s="18">
        <f t="shared" si="1"/>
        <v>42896</v>
      </c>
      <c r="F7713" s="15" t="s">
        <v>55</v>
      </c>
      <c r="G7713" s="15" t="s">
        <v>1853</v>
      </c>
      <c r="H7713" s="15" t="s">
        <v>1854</v>
      </c>
      <c r="I7713" s="15" t="s">
        <v>59</v>
      </c>
      <c r="J7713" s="15" t="s">
        <v>60</v>
      </c>
      <c r="K7713" s="15" t="s">
        <v>29</v>
      </c>
      <c r="L7713" s="15" t="str">
        <f t="array" ref="L7713">_xlfn.XLOOKUP(M7713,reference_province_to_city!$A$2:$A$11,reference_province_to_city!$B$2:$B$11)</f>
        <v>Palembang</v>
      </c>
      <c r="M7713" s="15" t="s">
        <v>13</v>
      </c>
      <c r="N7713" s="15">
        <v>30111.0</v>
      </c>
      <c r="O7713" s="15">
        <f t="array" ref="O7713">_xlfn.XLOOKUP(M7713,reference_postal_code!$B$2:$B$11,reference_postal_code!$A$2:$A$11)</f>
        <v>30111</v>
      </c>
      <c r="P7713" s="15" t="s">
        <v>77</v>
      </c>
      <c r="Q7713" s="15" t="s">
        <v>1696</v>
      </c>
      <c r="R7713" s="15" t="s">
        <v>110</v>
      </c>
      <c r="S7713" s="15" t="s">
        <v>111</v>
      </c>
      <c r="T7713" s="15" t="s">
        <v>1697</v>
      </c>
      <c r="U7713" s="28">
        <v>7559400.0</v>
      </c>
      <c r="V7713" s="15">
        <v>5.0</v>
      </c>
      <c r="W7713" s="31">
        <v>0.2</v>
      </c>
      <c r="X7713" s="28">
        <v>755940.0</v>
      </c>
    </row>
    <row r="7714" ht="15.75" customHeight="1">
      <c r="A7714" s="15">
        <v>6486.0</v>
      </c>
      <c r="B7714" s="15" t="s">
        <v>9140</v>
      </c>
      <c r="C7714" s="18">
        <v>42889.0</v>
      </c>
      <c r="D7714" s="18">
        <v>42895.0</v>
      </c>
      <c r="E7714" s="18">
        <f t="shared" si="1"/>
        <v>42895</v>
      </c>
      <c r="F7714" s="15" t="s">
        <v>55</v>
      </c>
      <c r="G7714" s="15" t="s">
        <v>4323</v>
      </c>
      <c r="H7714" s="15" t="s">
        <v>4324</v>
      </c>
      <c r="I7714" s="15" t="s">
        <v>128</v>
      </c>
      <c r="J7714" s="15" t="s">
        <v>60</v>
      </c>
      <c r="K7714" s="15" t="s">
        <v>14</v>
      </c>
      <c r="L7714" s="15" t="str">
        <f t="array" ref="L7714">_xlfn.XLOOKUP(M7714,reference_province_to_city!$A$2:$A$11,reference_province_to_city!$B$2:$B$11)</f>
        <v>Bandung</v>
      </c>
      <c r="M7714" s="15" t="s">
        <v>12</v>
      </c>
      <c r="N7714" s="15">
        <v>40111.0</v>
      </c>
      <c r="O7714" s="15">
        <f t="array" ref="O7714">_xlfn.XLOOKUP(M7714,reference_postal_code!$B$2:$B$11,reference_postal_code!$A$2:$A$11)</f>
        <v>40111</v>
      </c>
      <c r="P7714" s="15" t="s">
        <v>117</v>
      </c>
      <c r="Q7714" s="15" t="s">
        <v>5519</v>
      </c>
      <c r="R7714" s="15" t="s">
        <v>65</v>
      </c>
      <c r="S7714" s="15" t="s">
        <v>66</v>
      </c>
      <c r="T7714" s="15" t="s">
        <v>5520</v>
      </c>
      <c r="U7714" s="28">
        <v>680400.0</v>
      </c>
      <c r="V7714" s="15">
        <v>4.0</v>
      </c>
      <c r="W7714" s="31">
        <v>0.0</v>
      </c>
      <c r="X7714" s="28">
        <v>333396.0</v>
      </c>
    </row>
    <row r="7715" ht="15.75" customHeight="1">
      <c r="A7715" s="15">
        <v>6476.0</v>
      </c>
      <c r="B7715" s="15" t="s">
        <v>9137</v>
      </c>
      <c r="C7715" s="18">
        <v>42889.0</v>
      </c>
      <c r="D7715" s="18">
        <v>42896.0</v>
      </c>
      <c r="E7715" s="18">
        <f t="shared" si="1"/>
        <v>42896</v>
      </c>
      <c r="F7715" s="15" t="s">
        <v>55</v>
      </c>
      <c r="G7715" s="15" t="s">
        <v>1853</v>
      </c>
      <c r="H7715" s="15" t="s">
        <v>1854</v>
      </c>
      <c r="I7715" s="15" t="s">
        <v>59</v>
      </c>
      <c r="J7715" s="15" t="s">
        <v>60</v>
      </c>
      <c r="K7715" s="15" t="s">
        <v>29</v>
      </c>
      <c r="L7715" s="15" t="str">
        <f t="array" ref="L7715">_xlfn.XLOOKUP(M7715,reference_province_to_city!$A$2:$A$11,reference_province_to_city!$B$2:$B$11)</f>
        <v>Palembang</v>
      </c>
      <c r="M7715" s="15" t="s">
        <v>13</v>
      </c>
      <c r="N7715" s="15">
        <v>30111.0</v>
      </c>
      <c r="O7715" s="15">
        <f t="array" ref="O7715">_xlfn.XLOOKUP(M7715,reference_postal_code!$B$2:$B$11,reference_postal_code!$A$2:$A$11)</f>
        <v>30111</v>
      </c>
      <c r="P7715" s="15" t="s">
        <v>77</v>
      </c>
      <c r="Q7715" s="15" t="s">
        <v>2856</v>
      </c>
      <c r="R7715" s="15" t="s">
        <v>65</v>
      </c>
      <c r="S7715" s="15" t="s">
        <v>83</v>
      </c>
      <c r="T7715" s="15" t="s">
        <v>2857</v>
      </c>
      <c r="U7715" s="28">
        <v>68310.0</v>
      </c>
      <c r="V7715" s="15">
        <v>3.0</v>
      </c>
      <c r="W7715" s="31">
        <v>0.7</v>
      </c>
      <c r="X7715" s="28">
        <v>-52371.0</v>
      </c>
    </row>
    <row r="7716" ht="15.75" customHeight="1">
      <c r="A7716" s="15">
        <v>6483.0</v>
      </c>
      <c r="B7716" s="15" t="s">
        <v>9137</v>
      </c>
      <c r="C7716" s="18">
        <v>42889.0</v>
      </c>
      <c r="D7716" s="18">
        <v>42896.0</v>
      </c>
      <c r="E7716" s="18">
        <f t="shared" si="1"/>
        <v>42896</v>
      </c>
      <c r="F7716" s="15" t="s">
        <v>55</v>
      </c>
      <c r="G7716" s="15" t="s">
        <v>1853</v>
      </c>
      <c r="H7716" s="15" t="s">
        <v>1854</v>
      </c>
      <c r="I7716" s="15" t="s">
        <v>59</v>
      </c>
      <c r="J7716" s="15" t="s">
        <v>60</v>
      </c>
      <c r="K7716" s="15" t="s">
        <v>29</v>
      </c>
      <c r="L7716" s="15" t="str">
        <f t="array" ref="L7716">_xlfn.XLOOKUP(M7716,reference_province_to_city!$A$2:$A$11,reference_province_to_city!$B$2:$B$11)</f>
        <v>Palembang</v>
      </c>
      <c r="M7716" s="15" t="s">
        <v>13</v>
      </c>
      <c r="N7716" s="15">
        <v>30111.0</v>
      </c>
      <c r="O7716" s="15">
        <f t="array" ref="O7716">_xlfn.XLOOKUP(M7716,reference_postal_code!$B$2:$B$11,reference_postal_code!$A$2:$A$11)</f>
        <v>30111</v>
      </c>
      <c r="P7716" s="15" t="s">
        <v>77</v>
      </c>
      <c r="Q7716" s="15" t="s">
        <v>3529</v>
      </c>
      <c r="R7716" s="15" t="s">
        <v>110</v>
      </c>
      <c r="S7716" s="15" t="s">
        <v>149</v>
      </c>
      <c r="T7716" s="15" t="s">
        <v>3530</v>
      </c>
      <c r="U7716" s="28">
        <v>1656000.0</v>
      </c>
      <c r="V7716" s="15">
        <v>2.0</v>
      </c>
      <c r="W7716" s="31">
        <v>0.2</v>
      </c>
      <c r="X7716" s="28">
        <v>-62100.0</v>
      </c>
    </row>
    <row r="7717" ht="15.75" customHeight="1">
      <c r="A7717" s="15">
        <v>6478.0</v>
      </c>
      <c r="B7717" s="15" t="s">
        <v>9137</v>
      </c>
      <c r="C7717" s="18">
        <v>42889.0</v>
      </c>
      <c r="D7717" s="18">
        <v>42896.0</v>
      </c>
      <c r="E7717" s="18">
        <f t="shared" si="1"/>
        <v>42896</v>
      </c>
      <c r="F7717" s="15" t="s">
        <v>55</v>
      </c>
      <c r="G7717" s="15" t="s">
        <v>1853</v>
      </c>
      <c r="H7717" s="15" t="s">
        <v>1854</v>
      </c>
      <c r="I7717" s="15" t="s">
        <v>59</v>
      </c>
      <c r="J7717" s="15" t="s">
        <v>60</v>
      </c>
      <c r="K7717" s="15" t="s">
        <v>29</v>
      </c>
      <c r="L7717" s="15" t="str">
        <f t="array" ref="L7717">_xlfn.XLOOKUP(M7717,reference_province_to_city!$A$2:$A$11,reference_province_to_city!$B$2:$B$11)</f>
        <v>Palembang</v>
      </c>
      <c r="M7717" s="15" t="s">
        <v>13</v>
      </c>
      <c r="N7717" s="15">
        <v>30111.0</v>
      </c>
      <c r="O7717" s="15">
        <f t="array" ref="O7717">_xlfn.XLOOKUP(M7717,reference_postal_code!$B$2:$B$11,reference_postal_code!$A$2:$A$11)</f>
        <v>30111</v>
      </c>
      <c r="P7717" s="15" t="s">
        <v>77</v>
      </c>
      <c r="Q7717" s="15" t="s">
        <v>3959</v>
      </c>
      <c r="R7717" s="15" t="s">
        <v>110</v>
      </c>
      <c r="S7717" s="15" t="s">
        <v>149</v>
      </c>
      <c r="T7717" s="15" t="s">
        <v>3960</v>
      </c>
      <c r="U7717" s="28">
        <v>3089880.0</v>
      </c>
      <c r="V7717" s="15">
        <v>1.0</v>
      </c>
      <c r="W7717" s="31">
        <v>0.2</v>
      </c>
      <c r="X7717" s="28">
        <v>-38624.0</v>
      </c>
    </row>
    <row r="7718" ht="15.75" customHeight="1">
      <c r="A7718" s="15">
        <v>6127.0</v>
      </c>
      <c r="B7718" s="15" t="s">
        <v>9138</v>
      </c>
      <c r="C7718" s="18">
        <v>42889.0</v>
      </c>
      <c r="D7718" s="18">
        <v>42893.0</v>
      </c>
      <c r="E7718" s="18">
        <f t="shared" si="1"/>
        <v>42893</v>
      </c>
      <c r="F7718" s="15" t="s">
        <v>55</v>
      </c>
      <c r="G7718" s="15" t="s">
        <v>4142</v>
      </c>
      <c r="H7718" s="15" t="s">
        <v>4143</v>
      </c>
      <c r="I7718" s="15" t="s">
        <v>128</v>
      </c>
      <c r="J7718" s="15" t="s">
        <v>60</v>
      </c>
      <c r="K7718" s="15" t="s">
        <v>33</v>
      </c>
      <c r="L7718" s="15" t="str">
        <f t="array" ref="L7718">_xlfn.XLOOKUP(M7718,reference_province_to_city!$A$2:$A$11,reference_province_to_city!$B$2:$B$11)</f>
        <v>Makassar</v>
      </c>
      <c r="M7718" s="15" t="s">
        <v>25</v>
      </c>
      <c r="N7718" s="15">
        <v>90111.0</v>
      </c>
      <c r="O7718" s="15">
        <f t="array" ref="O7718">_xlfn.XLOOKUP(M7718,reference_postal_code!$B$2:$B$11,reference_postal_code!$A$2:$A$11)</f>
        <v>90111</v>
      </c>
      <c r="P7718" s="15" t="s">
        <v>63</v>
      </c>
      <c r="Q7718" s="15" t="s">
        <v>4158</v>
      </c>
      <c r="R7718" s="15" t="s">
        <v>65</v>
      </c>
      <c r="S7718" s="15" t="s">
        <v>83</v>
      </c>
      <c r="T7718" s="15" t="s">
        <v>4159</v>
      </c>
      <c r="U7718" s="28">
        <v>58680.0</v>
      </c>
      <c r="V7718" s="15">
        <v>1.0</v>
      </c>
      <c r="W7718" s="31">
        <v>0.2</v>
      </c>
      <c r="X7718" s="28">
        <v>19071.0</v>
      </c>
    </row>
    <row r="7719" ht="15.75" customHeight="1">
      <c r="A7719" s="15">
        <v>6485.0</v>
      </c>
      <c r="B7719" s="15" t="s">
        <v>9140</v>
      </c>
      <c r="C7719" s="18">
        <v>42889.0</v>
      </c>
      <c r="D7719" s="18">
        <v>42895.0</v>
      </c>
      <c r="E7719" s="18">
        <f t="shared" si="1"/>
        <v>42895</v>
      </c>
      <c r="F7719" s="15" t="s">
        <v>55</v>
      </c>
      <c r="G7719" s="15" t="s">
        <v>4323</v>
      </c>
      <c r="H7719" s="15" t="s">
        <v>4324</v>
      </c>
      <c r="I7719" s="15" t="s">
        <v>128</v>
      </c>
      <c r="J7719" s="15" t="s">
        <v>60</v>
      </c>
      <c r="K7719" s="15" t="s">
        <v>14</v>
      </c>
      <c r="L7719" s="15" t="str">
        <f t="array" ref="L7719">_xlfn.XLOOKUP(M7719,reference_province_to_city!$A$2:$A$11,reference_province_to_city!$B$2:$B$11)</f>
        <v>Bandung</v>
      </c>
      <c r="M7719" s="15" t="s">
        <v>12</v>
      </c>
      <c r="N7719" s="15">
        <v>40111.0</v>
      </c>
      <c r="O7719" s="15">
        <f t="array" ref="O7719">_xlfn.XLOOKUP(M7719,reference_postal_code!$B$2:$B$11,reference_postal_code!$A$2:$A$11)</f>
        <v>40111</v>
      </c>
      <c r="P7719" s="15" t="s">
        <v>117</v>
      </c>
      <c r="Q7719" s="15" t="s">
        <v>9142</v>
      </c>
      <c r="R7719" s="15" t="s">
        <v>110</v>
      </c>
      <c r="S7719" s="15" t="s">
        <v>668</v>
      </c>
      <c r="T7719" s="15" t="s">
        <v>9143</v>
      </c>
      <c r="U7719" s="28">
        <v>1179900.0</v>
      </c>
      <c r="V7719" s="15">
        <v>6.0</v>
      </c>
      <c r="W7719" s="31">
        <v>0.0</v>
      </c>
      <c r="X7719" s="28">
        <v>542754.0</v>
      </c>
    </row>
    <row r="7720" ht="15.75" customHeight="1">
      <c r="A7720" s="15">
        <v>6479.0</v>
      </c>
      <c r="B7720" s="15" t="s">
        <v>9137</v>
      </c>
      <c r="C7720" s="18">
        <v>42889.0</v>
      </c>
      <c r="D7720" s="18">
        <v>42896.0</v>
      </c>
      <c r="E7720" s="18">
        <f t="shared" si="1"/>
        <v>42896</v>
      </c>
      <c r="F7720" s="15" t="s">
        <v>55</v>
      </c>
      <c r="G7720" s="15" t="s">
        <v>1853</v>
      </c>
      <c r="H7720" s="15" t="s">
        <v>1854</v>
      </c>
      <c r="I7720" s="15" t="s">
        <v>59</v>
      </c>
      <c r="J7720" s="15" t="s">
        <v>60</v>
      </c>
      <c r="K7720" s="15" t="s">
        <v>29</v>
      </c>
      <c r="L7720" s="15" t="str">
        <f t="array" ref="L7720">_xlfn.XLOOKUP(M7720,reference_province_to_city!$A$2:$A$11,reference_province_to_city!$B$2:$B$11)</f>
        <v>Palembang</v>
      </c>
      <c r="M7720" s="15" t="s">
        <v>13</v>
      </c>
      <c r="N7720" s="15">
        <v>30111.0</v>
      </c>
      <c r="O7720" s="15">
        <f t="array" ref="O7720">_xlfn.XLOOKUP(M7720,reference_postal_code!$B$2:$B$11,reference_postal_code!$A$2:$A$11)</f>
        <v>30111</v>
      </c>
      <c r="P7720" s="15" t="s">
        <v>77</v>
      </c>
      <c r="Q7720" s="15" t="s">
        <v>5857</v>
      </c>
      <c r="R7720" s="15" t="s">
        <v>65</v>
      </c>
      <c r="S7720" s="15" t="s">
        <v>66</v>
      </c>
      <c r="T7720" s="15" t="s">
        <v>5858</v>
      </c>
      <c r="U7720" s="28">
        <v>233280.0</v>
      </c>
      <c r="V7720" s="15">
        <v>3.0</v>
      </c>
      <c r="W7720" s="31">
        <v>0.2</v>
      </c>
      <c r="X7720" s="28">
        <v>81648.0</v>
      </c>
    </row>
    <row r="7721" ht="15.75" customHeight="1">
      <c r="A7721" s="15">
        <v>5875.0</v>
      </c>
      <c r="B7721" s="15" t="s">
        <v>9144</v>
      </c>
      <c r="C7721" s="18">
        <v>42890.0</v>
      </c>
      <c r="D7721" s="18">
        <v>42890.0</v>
      </c>
      <c r="E7721" s="18">
        <f t="shared" si="1"/>
        <v>42890</v>
      </c>
      <c r="F7721" s="15" t="s">
        <v>466</v>
      </c>
      <c r="G7721" s="15" t="s">
        <v>1538</v>
      </c>
      <c r="H7721" s="15" t="s">
        <v>1539</v>
      </c>
      <c r="I7721" s="15" t="s">
        <v>76</v>
      </c>
      <c r="J7721" s="15" t="s">
        <v>60</v>
      </c>
      <c r="K7721" s="15" t="s">
        <v>22</v>
      </c>
      <c r="L7721" s="15" t="str">
        <f t="array" ref="L7721">_xlfn.XLOOKUP(M7721,reference_province_to_city!$A$2:$A$11,reference_province_to_city!$B$2:$B$11)</f>
        <v>Surabaya</v>
      </c>
      <c r="M7721" s="15" t="s">
        <v>20</v>
      </c>
      <c r="N7721" s="15">
        <v>60231.0</v>
      </c>
      <c r="O7721" s="15">
        <f t="array" ref="O7721">_xlfn.XLOOKUP(M7721,reference_postal_code!$B$2:$B$11,reference_postal_code!$A$2:$A$11)</f>
        <v>60231</v>
      </c>
      <c r="P7721" s="15" t="s">
        <v>166</v>
      </c>
      <c r="Q7721" s="15" t="s">
        <v>2799</v>
      </c>
      <c r="R7721" s="15" t="s">
        <v>65</v>
      </c>
      <c r="S7721" s="15" t="s">
        <v>83</v>
      </c>
      <c r="T7721" s="15" t="s">
        <v>2800</v>
      </c>
      <c r="U7721" s="28">
        <v>143100.0</v>
      </c>
      <c r="V7721" s="15">
        <v>3.0</v>
      </c>
      <c r="W7721" s="31">
        <v>0.0</v>
      </c>
      <c r="X7721" s="28">
        <v>65826.0</v>
      </c>
    </row>
    <row r="7722" ht="15.75" customHeight="1">
      <c r="A7722" s="15">
        <v>1090.0</v>
      </c>
      <c r="B7722" s="15" t="s">
        <v>9145</v>
      </c>
      <c r="C7722" s="18">
        <v>42890.0</v>
      </c>
      <c r="D7722" s="18">
        <v>42896.0</v>
      </c>
      <c r="E7722" s="18">
        <f t="shared" si="1"/>
        <v>42896</v>
      </c>
      <c r="F7722" s="15" t="s">
        <v>55</v>
      </c>
      <c r="G7722" s="15" t="s">
        <v>7289</v>
      </c>
      <c r="H7722" s="15" t="s">
        <v>7290</v>
      </c>
      <c r="I7722" s="15" t="s">
        <v>128</v>
      </c>
      <c r="J7722" s="15" t="s">
        <v>60</v>
      </c>
      <c r="K7722" s="15" t="s">
        <v>22</v>
      </c>
      <c r="L7722" s="15" t="str">
        <f t="array" ref="L7722">_xlfn.XLOOKUP(M7722,reference_province_to_city!$A$2:$A$11,reference_province_to_city!$B$2:$B$11)</f>
        <v>Surabaya</v>
      </c>
      <c r="M7722" s="15" t="s">
        <v>20</v>
      </c>
      <c r="N7722" s="15">
        <v>60231.0</v>
      </c>
      <c r="O7722" s="15">
        <f t="array" ref="O7722">_xlfn.XLOOKUP(M7722,reference_postal_code!$B$2:$B$11,reference_postal_code!$A$2:$A$11)</f>
        <v>60231</v>
      </c>
      <c r="P7722" s="15" t="s">
        <v>166</v>
      </c>
      <c r="Q7722" s="15" t="s">
        <v>2905</v>
      </c>
      <c r="R7722" s="15" t="s">
        <v>106</v>
      </c>
      <c r="S7722" s="15" t="s">
        <v>139</v>
      </c>
      <c r="T7722" s="15" t="s">
        <v>2906</v>
      </c>
      <c r="U7722" s="28">
        <v>479760.0</v>
      </c>
      <c r="V7722" s="15">
        <v>2.0</v>
      </c>
      <c r="W7722" s="31">
        <v>0.2</v>
      </c>
      <c r="X7722" s="28">
        <v>29985.0</v>
      </c>
    </row>
    <row r="7723" ht="15.75" customHeight="1">
      <c r="A7723" s="15">
        <v>1091.0</v>
      </c>
      <c r="B7723" s="15" t="s">
        <v>9145</v>
      </c>
      <c r="C7723" s="18">
        <v>42890.0</v>
      </c>
      <c r="D7723" s="18">
        <v>42896.0</v>
      </c>
      <c r="E7723" s="18">
        <f t="shared" si="1"/>
        <v>42896</v>
      </c>
      <c r="F7723" s="15" t="s">
        <v>55</v>
      </c>
      <c r="G7723" s="15" t="s">
        <v>7289</v>
      </c>
      <c r="H7723" s="15" t="s">
        <v>7290</v>
      </c>
      <c r="I7723" s="15" t="s">
        <v>128</v>
      </c>
      <c r="J7723" s="15" t="s">
        <v>60</v>
      </c>
      <c r="K7723" s="15" t="s">
        <v>22</v>
      </c>
      <c r="L7723" s="15" t="str">
        <f t="array" ref="L7723">_xlfn.XLOOKUP(M7723,reference_province_to_city!$A$2:$A$11,reference_province_to_city!$B$2:$B$11)</f>
        <v>Surabaya</v>
      </c>
      <c r="M7723" s="15" t="s">
        <v>20</v>
      </c>
      <c r="N7723" s="15">
        <v>60231.0</v>
      </c>
      <c r="O7723" s="15">
        <f t="array" ref="O7723">_xlfn.XLOOKUP(M7723,reference_postal_code!$B$2:$B$11,reference_postal_code!$A$2:$A$11)</f>
        <v>60231</v>
      </c>
      <c r="P7723" s="15" t="s">
        <v>166</v>
      </c>
      <c r="Q7723" s="15" t="s">
        <v>945</v>
      </c>
      <c r="R7723" s="15" t="s">
        <v>110</v>
      </c>
      <c r="S7723" s="15" t="s">
        <v>111</v>
      </c>
      <c r="T7723" s="15" t="s">
        <v>946</v>
      </c>
      <c r="U7723" s="28">
        <v>1079760.0</v>
      </c>
      <c r="V7723" s="15">
        <v>2.0</v>
      </c>
      <c r="W7723" s="31">
        <v>0.2</v>
      </c>
      <c r="X7723" s="28">
        <v>377916.0</v>
      </c>
    </row>
    <row r="7724" ht="15.75" customHeight="1">
      <c r="A7724" s="15">
        <v>5874.0</v>
      </c>
      <c r="B7724" s="15" t="s">
        <v>9144</v>
      </c>
      <c r="C7724" s="18">
        <v>42890.0</v>
      </c>
      <c r="D7724" s="18">
        <v>42890.0</v>
      </c>
      <c r="E7724" s="18">
        <f t="shared" si="1"/>
        <v>42890</v>
      </c>
      <c r="F7724" s="15" t="s">
        <v>466</v>
      </c>
      <c r="G7724" s="15" t="s">
        <v>1538</v>
      </c>
      <c r="H7724" s="15" t="s">
        <v>1539</v>
      </c>
      <c r="I7724" s="15" t="s">
        <v>76</v>
      </c>
      <c r="J7724" s="15" t="s">
        <v>60</v>
      </c>
      <c r="K7724" s="15" t="s">
        <v>22</v>
      </c>
      <c r="L7724" s="15" t="str">
        <f t="array" ref="L7724">_xlfn.XLOOKUP(M7724,reference_province_to_city!$A$2:$A$11,reference_province_to_city!$B$2:$B$11)</f>
        <v>Surabaya</v>
      </c>
      <c r="M7724" s="15" t="s">
        <v>20</v>
      </c>
      <c r="N7724" s="15">
        <v>60231.0</v>
      </c>
      <c r="O7724" s="15">
        <f t="array" ref="O7724">_xlfn.XLOOKUP(M7724,reference_postal_code!$B$2:$B$11,reference_postal_code!$A$2:$A$11)</f>
        <v>60231</v>
      </c>
      <c r="P7724" s="15" t="s">
        <v>166</v>
      </c>
      <c r="Q7724" s="15" t="s">
        <v>3684</v>
      </c>
      <c r="R7724" s="15" t="s">
        <v>65</v>
      </c>
      <c r="S7724" s="15" t="s">
        <v>83</v>
      </c>
      <c r="T7724" s="15" t="s">
        <v>3685</v>
      </c>
      <c r="U7724" s="28">
        <v>1621200.0</v>
      </c>
      <c r="V7724" s="15">
        <v>7.0</v>
      </c>
      <c r="W7724" s="31">
        <v>0.0</v>
      </c>
      <c r="X7724" s="28">
        <v>810600.0</v>
      </c>
    </row>
    <row r="7725" ht="15.75" customHeight="1">
      <c r="A7725" s="15">
        <v>8518.0</v>
      </c>
      <c r="B7725" s="15" t="s">
        <v>9146</v>
      </c>
      <c r="C7725" s="18">
        <v>42890.0</v>
      </c>
      <c r="D7725" s="18">
        <v>42893.0</v>
      </c>
      <c r="E7725" s="18">
        <f t="shared" si="1"/>
        <v>42893</v>
      </c>
      <c r="F7725" s="15" t="s">
        <v>114</v>
      </c>
      <c r="G7725" s="15" t="s">
        <v>2377</v>
      </c>
      <c r="H7725" s="15" t="s">
        <v>2378</v>
      </c>
      <c r="I7725" s="15" t="s">
        <v>59</v>
      </c>
      <c r="J7725" s="15" t="s">
        <v>60</v>
      </c>
      <c r="K7725" s="15" t="s">
        <v>14</v>
      </c>
      <c r="L7725" s="15" t="str">
        <f t="array" ref="L7725">_xlfn.XLOOKUP(M7725,reference_province_to_city!$A$2:$A$11,reference_province_to_city!$B$2:$B$11)</f>
        <v>Bandung</v>
      </c>
      <c r="M7725" s="15" t="s">
        <v>12</v>
      </c>
      <c r="N7725" s="15">
        <v>40111.0</v>
      </c>
      <c r="O7725" s="15">
        <f t="array" ref="O7725">_xlfn.XLOOKUP(M7725,reference_postal_code!$B$2:$B$11,reference_postal_code!$A$2:$A$11)</f>
        <v>40111</v>
      </c>
      <c r="P7725" s="15" t="s">
        <v>117</v>
      </c>
      <c r="Q7725" s="15" t="s">
        <v>3019</v>
      </c>
      <c r="R7725" s="15" t="s">
        <v>106</v>
      </c>
      <c r="S7725" s="15" t="s">
        <v>139</v>
      </c>
      <c r="T7725" s="15" t="s">
        <v>3020</v>
      </c>
      <c r="U7725" s="28">
        <v>455040.0</v>
      </c>
      <c r="V7725" s="15">
        <v>6.0</v>
      </c>
      <c r="W7725" s="31">
        <v>0.6</v>
      </c>
      <c r="X7725" s="28">
        <v>-261648.0</v>
      </c>
    </row>
    <row r="7726" ht="15.75" customHeight="1">
      <c r="A7726" s="15">
        <v>3193.0</v>
      </c>
      <c r="B7726" s="15" t="s">
        <v>9147</v>
      </c>
      <c r="C7726" s="18">
        <v>42890.0</v>
      </c>
      <c r="D7726" s="18"/>
      <c r="E7726" s="18">
        <f t="shared" si="1"/>
        <v>42893</v>
      </c>
      <c r="F7726" s="15" t="s">
        <v>55</v>
      </c>
      <c r="G7726" s="15" t="s">
        <v>8836</v>
      </c>
      <c r="H7726" s="15" t="s">
        <v>8837</v>
      </c>
      <c r="I7726" s="15" t="s">
        <v>128</v>
      </c>
      <c r="J7726" s="15" t="s">
        <v>60</v>
      </c>
      <c r="K7726" s="15" t="s">
        <v>33</v>
      </c>
      <c r="L7726" s="15" t="str">
        <f t="array" ref="L7726">_xlfn.XLOOKUP(M7726,reference_province_to_city!$A$2:$A$11,reference_province_to_city!$B$2:$B$11)</f>
        <v>Makassar</v>
      </c>
      <c r="M7726" s="15" t="s">
        <v>25</v>
      </c>
      <c r="N7726" s="15">
        <v>90111.0</v>
      </c>
      <c r="O7726" s="15">
        <f t="array" ref="O7726">_xlfn.XLOOKUP(M7726,reference_postal_code!$B$2:$B$11,reference_postal_code!$A$2:$A$11)</f>
        <v>90111</v>
      </c>
      <c r="P7726" s="15" t="s">
        <v>63</v>
      </c>
      <c r="Q7726" s="15" t="s">
        <v>1827</v>
      </c>
      <c r="R7726" s="15" t="s">
        <v>65</v>
      </c>
      <c r="S7726" s="15" t="s">
        <v>83</v>
      </c>
      <c r="T7726" s="15" t="s">
        <v>1828</v>
      </c>
      <c r="U7726" s="28">
        <v>95550.0</v>
      </c>
      <c r="V7726" s="15">
        <v>7.0</v>
      </c>
      <c r="W7726" s="31">
        <v>0.8</v>
      </c>
      <c r="X7726" s="28">
        <v>-143325.0</v>
      </c>
    </row>
    <row r="7727" ht="15.75" customHeight="1">
      <c r="A7727" s="15">
        <v>2928.0</v>
      </c>
      <c r="B7727" s="15" t="s">
        <v>9148</v>
      </c>
      <c r="C7727" s="18">
        <v>42890.0</v>
      </c>
      <c r="D7727" s="18">
        <v>42896.0</v>
      </c>
      <c r="E7727" s="18">
        <f t="shared" si="1"/>
        <v>42896</v>
      </c>
      <c r="F7727" s="15" t="s">
        <v>55</v>
      </c>
      <c r="G7727" s="15" t="s">
        <v>1457</v>
      </c>
      <c r="H7727" s="15" t="s">
        <v>1458</v>
      </c>
      <c r="I7727" s="15" t="s">
        <v>59</v>
      </c>
      <c r="J7727" s="15" t="s">
        <v>60</v>
      </c>
      <c r="K7727" s="15" t="s">
        <v>794</v>
      </c>
      <c r="L7727" s="15" t="str">
        <f t="array" ref="L7727">_xlfn.XLOOKUP(M7727,reference_province_to_city!$A$2:$A$11,reference_province_to_city!$B$2:$B$11)</f>
        <v>Makassar</v>
      </c>
      <c r="M7727" s="15" t="s">
        <v>25</v>
      </c>
      <c r="N7727" s="15">
        <v>90111.0</v>
      </c>
      <c r="O7727" s="15">
        <f t="array" ref="O7727">_xlfn.XLOOKUP(M7727,reference_postal_code!$B$2:$B$11,reference_postal_code!$A$2:$A$11)</f>
        <v>90111</v>
      </c>
      <c r="P7727" s="15" t="s">
        <v>63</v>
      </c>
      <c r="Q7727" s="15" t="s">
        <v>5805</v>
      </c>
      <c r="R7727" s="15" t="s">
        <v>65</v>
      </c>
      <c r="S7727" s="15" t="s">
        <v>93</v>
      </c>
      <c r="T7727" s="15" t="s">
        <v>5806</v>
      </c>
      <c r="U7727" s="28">
        <v>129600.0</v>
      </c>
      <c r="V7727" s="15">
        <v>3.0</v>
      </c>
      <c r="W7727" s="31">
        <v>0.0</v>
      </c>
      <c r="X7727" s="28">
        <v>37584.0</v>
      </c>
    </row>
    <row r="7728" ht="15.75" customHeight="1">
      <c r="A7728" s="15">
        <v>1270.0</v>
      </c>
      <c r="B7728" s="15" t="s">
        <v>9149</v>
      </c>
      <c r="C7728" s="18">
        <v>42890.0</v>
      </c>
      <c r="D7728" s="18">
        <v>42894.0</v>
      </c>
      <c r="E7728" s="18">
        <f t="shared" si="1"/>
        <v>42894</v>
      </c>
      <c r="F7728" s="15" t="s">
        <v>55</v>
      </c>
      <c r="G7728" s="15" t="s">
        <v>2152</v>
      </c>
      <c r="H7728" s="15" t="s">
        <v>2153</v>
      </c>
      <c r="I7728" s="15" t="s">
        <v>59</v>
      </c>
      <c r="J7728" s="15" t="s">
        <v>60</v>
      </c>
      <c r="K7728" s="15" t="s">
        <v>29</v>
      </c>
      <c r="L7728" s="15" t="str">
        <f t="array" ref="L7728">_xlfn.XLOOKUP(M7728,reference_province_to_city!$A$2:$A$11,reference_province_to_city!$B$2:$B$11)</f>
        <v>Palembang</v>
      </c>
      <c r="M7728" s="15" t="s">
        <v>13</v>
      </c>
      <c r="N7728" s="15">
        <v>30111.0</v>
      </c>
      <c r="O7728" s="15">
        <f t="array" ref="O7728">_xlfn.XLOOKUP(M7728,reference_postal_code!$B$2:$B$11,reference_postal_code!$A$2:$A$11)</f>
        <v>30111</v>
      </c>
      <c r="P7728" s="15" t="s">
        <v>77</v>
      </c>
      <c r="Q7728" s="15" t="s">
        <v>5593</v>
      </c>
      <c r="R7728" s="15" t="s">
        <v>65</v>
      </c>
      <c r="S7728" s="15" t="s">
        <v>66</v>
      </c>
      <c r="T7728" s="15" t="s">
        <v>5594</v>
      </c>
      <c r="U7728" s="28">
        <v>187200.0</v>
      </c>
      <c r="V7728" s="15">
        <v>2.0</v>
      </c>
      <c r="W7728" s="31">
        <v>0.0</v>
      </c>
      <c r="X7728" s="28">
        <v>84240.0</v>
      </c>
    </row>
    <row r="7729" ht="15.75" customHeight="1">
      <c r="A7729" s="15">
        <v>8514.0</v>
      </c>
      <c r="B7729" s="15" t="s">
        <v>9150</v>
      </c>
      <c r="C7729" s="18">
        <v>42891.0</v>
      </c>
      <c r="D7729" s="18">
        <v>42895.0</v>
      </c>
      <c r="E7729" s="18">
        <f t="shared" si="1"/>
        <v>42895</v>
      </c>
      <c r="F7729" s="15" t="s">
        <v>55</v>
      </c>
      <c r="G7729" s="15" t="s">
        <v>2062</v>
      </c>
      <c r="H7729" s="15" t="s">
        <v>2063</v>
      </c>
      <c r="I7729" s="15" t="s">
        <v>128</v>
      </c>
      <c r="J7729" s="15" t="s">
        <v>60</v>
      </c>
      <c r="K7729" s="15" t="s">
        <v>33</v>
      </c>
      <c r="L7729" s="15" t="str">
        <f t="array" ref="L7729">_xlfn.XLOOKUP(M7729,reference_province_to_city!$A$2:$A$11,reference_province_to_city!$B$2:$B$11)</f>
        <v>Makassar</v>
      </c>
      <c r="M7729" s="15" t="s">
        <v>25</v>
      </c>
      <c r="N7729" s="15">
        <v>90111.0</v>
      </c>
      <c r="O7729" s="15">
        <f t="array" ref="O7729">_xlfn.XLOOKUP(M7729,reference_postal_code!$B$2:$B$11,reference_postal_code!$A$2:$A$11)</f>
        <v>90111</v>
      </c>
      <c r="P7729" s="15" t="s">
        <v>63</v>
      </c>
      <c r="Q7729" s="15" t="s">
        <v>5816</v>
      </c>
      <c r="R7729" s="15" t="s">
        <v>65</v>
      </c>
      <c r="S7729" s="15" t="s">
        <v>66</v>
      </c>
      <c r="T7729" s="15" t="s">
        <v>5817</v>
      </c>
      <c r="U7729" s="28">
        <v>311040.0</v>
      </c>
      <c r="V7729" s="15">
        <v>4.0</v>
      </c>
      <c r="W7729" s="31">
        <v>0.2</v>
      </c>
      <c r="X7729" s="28">
        <v>108864.0</v>
      </c>
    </row>
    <row r="7730" ht="15.75" customHeight="1">
      <c r="A7730" s="15">
        <v>3912.0</v>
      </c>
      <c r="B7730" s="15" t="s">
        <v>9151</v>
      </c>
      <c r="C7730" s="18">
        <v>42891.0</v>
      </c>
      <c r="D7730" s="18"/>
      <c r="E7730" s="18">
        <f t="shared" si="1"/>
        <v>42894</v>
      </c>
      <c r="F7730" s="15" t="s">
        <v>125</v>
      </c>
      <c r="G7730" s="15" t="s">
        <v>4527</v>
      </c>
      <c r="H7730" s="15" t="s">
        <v>4528</v>
      </c>
      <c r="I7730" s="15" t="s">
        <v>59</v>
      </c>
      <c r="J7730" s="15" t="s">
        <v>60</v>
      </c>
      <c r="K7730" s="15" t="s">
        <v>19</v>
      </c>
      <c r="L7730" s="15" t="str">
        <f t="array" ref="L7730">_xlfn.XLOOKUP(M7730,reference_province_to_city!$A$2:$A$11,reference_province_to_city!$B$2:$B$11)</f>
        <v>Yogyakarta</v>
      </c>
      <c r="M7730" s="15" t="s">
        <v>18</v>
      </c>
      <c r="N7730" s="15">
        <v>55111.0</v>
      </c>
      <c r="O7730" s="15">
        <f t="array" ref="O7730">_xlfn.XLOOKUP(M7730,reference_postal_code!$B$2:$B$11,reference_postal_code!$A$2:$A$11)</f>
        <v>55111</v>
      </c>
      <c r="P7730" s="15" t="s">
        <v>77</v>
      </c>
      <c r="Q7730" s="15" t="s">
        <v>4929</v>
      </c>
      <c r="R7730" s="15" t="s">
        <v>110</v>
      </c>
      <c r="S7730" s="15" t="s">
        <v>111</v>
      </c>
      <c r="T7730" s="15" t="s">
        <v>4930</v>
      </c>
      <c r="U7730" s="28">
        <v>7055640.0</v>
      </c>
      <c r="V7730" s="15">
        <v>3.0</v>
      </c>
      <c r="W7730" s="31">
        <v>0.2</v>
      </c>
      <c r="X7730" s="28">
        <v>793759.0</v>
      </c>
    </row>
    <row r="7731" ht="15.75" customHeight="1">
      <c r="A7731" s="15">
        <v>3854.0</v>
      </c>
      <c r="B7731" s="15" t="s">
        <v>9152</v>
      </c>
      <c r="C7731" s="18">
        <v>42892.0</v>
      </c>
      <c r="D7731" s="18">
        <v>42896.0</v>
      </c>
      <c r="E7731" s="18">
        <f t="shared" si="1"/>
        <v>42896</v>
      </c>
      <c r="F7731" s="15" t="s">
        <v>55</v>
      </c>
      <c r="G7731" s="15" t="s">
        <v>2202</v>
      </c>
      <c r="H7731" s="15" t="s">
        <v>2203</v>
      </c>
      <c r="I7731" s="15" t="s">
        <v>76</v>
      </c>
      <c r="J7731" s="15" t="s">
        <v>60</v>
      </c>
      <c r="K7731" s="15" t="s">
        <v>29</v>
      </c>
      <c r="L7731" s="15" t="str">
        <f t="array" ref="L7731">_xlfn.XLOOKUP(M7731,reference_province_to_city!$A$2:$A$11,reference_province_to_city!$B$2:$B$11)</f>
        <v>Palembang</v>
      </c>
      <c r="M7731" s="15" t="s">
        <v>13</v>
      </c>
      <c r="N7731" s="15">
        <v>30111.0</v>
      </c>
      <c r="O7731" s="15">
        <f t="array" ref="O7731">_xlfn.XLOOKUP(M7731,reference_postal_code!$B$2:$B$11,reference_postal_code!$A$2:$A$11)</f>
        <v>30111</v>
      </c>
      <c r="P7731" s="15" t="s">
        <v>77</v>
      </c>
      <c r="Q7731" s="15" t="s">
        <v>7646</v>
      </c>
      <c r="R7731" s="15" t="s">
        <v>106</v>
      </c>
      <c r="S7731" s="15" t="s">
        <v>139</v>
      </c>
      <c r="T7731" s="15" t="s">
        <v>7647</v>
      </c>
      <c r="U7731" s="28">
        <v>74250.0</v>
      </c>
      <c r="V7731" s="15">
        <v>1.0</v>
      </c>
      <c r="W7731" s="31">
        <v>0.0</v>
      </c>
      <c r="X7731" s="28">
        <v>32670.0</v>
      </c>
    </row>
    <row r="7732" ht="15.75" customHeight="1">
      <c r="A7732" s="15">
        <v>3855.0</v>
      </c>
      <c r="B7732" s="15" t="s">
        <v>9152</v>
      </c>
      <c r="C7732" s="18">
        <v>42892.0</v>
      </c>
      <c r="D7732" s="18">
        <v>42896.0</v>
      </c>
      <c r="E7732" s="18">
        <f t="shared" si="1"/>
        <v>42896</v>
      </c>
      <c r="F7732" s="15" t="s">
        <v>55</v>
      </c>
      <c r="G7732" s="15" t="s">
        <v>2202</v>
      </c>
      <c r="H7732" s="15" t="s">
        <v>2203</v>
      </c>
      <c r="I7732" s="15" t="s">
        <v>76</v>
      </c>
      <c r="J7732" s="15" t="s">
        <v>60</v>
      </c>
      <c r="K7732" s="15" t="s">
        <v>29</v>
      </c>
      <c r="L7732" s="15" t="str">
        <f t="array" ref="L7732">_xlfn.XLOOKUP(M7732,reference_province_to_city!$A$2:$A$11,reference_province_to_city!$B$2:$B$11)</f>
        <v>Palembang</v>
      </c>
      <c r="M7732" s="15" t="s">
        <v>13</v>
      </c>
      <c r="N7732" s="15">
        <v>30111.0</v>
      </c>
      <c r="O7732" s="15">
        <f t="array" ref="O7732">_xlfn.XLOOKUP(M7732,reference_postal_code!$B$2:$B$11,reference_postal_code!$A$2:$A$11)</f>
        <v>30111</v>
      </c>
      <c r="P7732" s="15" t="s">
        <v>77</v>
      </c>
      <c r="Q7732" s="15" t="s">
        <v>941</v>
      </c>
      <c r="R7732" s="15" t="s">
        <v>65</v>
      </c>
      <c r="S7732" s="15" t="s">
        <v>87</v>
      </c>
      <c r="T7732" s="15" t="s">
        <v>942</v>
      </c>
      <c r="U7732" s="28">
        <v>396000.0</v>
      </c>
      <c r="V7732" s="15">
        <v>5.0</v>
      </c>
      <c r="W7732" s="31">
        <v>0.0</v>
      </c>
      <c r="X7732" s="28">
        <v>0.0</v>
      </c>
    </row>
    <row r="7733" ht="15.75" customHeight="1">
      <c r="A7733" s="15">
        <v>9647.0</v>
      </c>
      <c r="B7733" s="15" t="s">
        <v>9153</v>
      </c>
      <c r="C7733" s="18">
        <v>42894.0</v>
      </c>
      <c r="D7733" s="18">
        <v>42899.0</v>
      </c>
      <c r="E7733" s="18">
        <f t="shared" si="1"/>
        <v>42899</v>
      </c>
      <c r="F7733" s="15" t="s">
        <v>55</v>
      </c>
      <c r="G7733" s="15" t="s">
        <v>1889</v>
      </c>
      <c r="H7733" s="15" t="s">
        <v>1890</v>
      </c>
      <c r="I7733" s="15" t="s">
        <v>59</v>
      </c>
      <c r="J7733" s="15" t="s">
        <v>60</v>
      </c>
      <c r="K7733" s="15" t="s">
        <v>28</v>
      </c>
      <c r="L7733" s="15" t="str">
        <f t="array" ref="L7733">_xlfn.XLOOKUP(M7733,reference_province_to_city!$A$2:$A$11,reference_province_to_city!$B$2:$B$11)</f>
        <v>Medan</v>
      </c>
      <c r="M7733" s="15" t="s">
        <v>11</v>
      </c>
      <c r="N7733" s="15">
        <v>20111.0</v>
      </c>
      <c r="O7733" s="15">
        <f t="array" ref="O7733">_xlfn.XLOOKUP(M7733,reference_postal_code!$B$2:$B$11,reference_postal_code!$A$2:$A$11)</f>
        <v>20111</v>
      </c>
      <c r="P7733" s="15" t="s">
        <v>77</v>
      </c>
      <c r="Q7733" s="15" t="s">
        <v>6120</v>
      </c>
      <c r="R7733" s="15" t="s">
        <v>65</v>
      </c>
      <c r="S7733" s="15" t="s">
        <v>83</v>
      </c>
      <c r="T7733" s="15" t="s">
        <v>6121</v>
      </c>
      <c r="U7733" s="28">
        <v>1088820.0</v>
      </c>
      <c r="V7733" s="15">
        <v>2.0</v>
      </c>
      <c r="W7733" s="31">
        <v>0.7</v>
      </c>
      <c r="X7733" s="28">
        <v>-725880.0</v>
      </c>
    </row>
    <row r="7734" ht="15.75" customHeight="1">
      <c r="A7734" s="15">
        <v>262.0</v>
      </c>
      <c r="B7734" s="15" t="s">
        <v>9154</v>
      </c>
      <c r="C7734" s="18">
        <v>42894.0</v>
      </c>
      <c r="D7734" s="18">
        <v>42898.0</v>
      </c>
      <c r="E7734" s="18">
        <f t="shared" si="1"/>
        <v>42898</v>
      </c>
      <c r="F7734" s="15" t="s">
        <v>55</v>
      </c>
      <c r="G7734" s="15" t="s">
        <v>939</v>
      </c>
      <c r="H7734" s="15" t="s">
        <v>940</v>
      </c>
      <c r="I7734" s="15" t="s">
        <v>128</v>
      </c>
      <c r="J7734" s="15" t="s">
        <v>60</v>
      </c>
      <c r="K7734" s="15" t="s">
        <v>33</v>
      </c>
      <c r="L7734" s="15" t="str">
        <f t="array" ref="L7734">_xlfn.XLOOKUP(M7734,reference_province_to_city!$A$2:$A$11,reference_province_to_city!$B$2:$B$11)</f>
        <v>Makassar</v>
      </c>
      <c r="M7734" s="15" t="s">
        <v>25</v>
      </c>
      <c r="N7734" s="15">
        <v>90111.0</v>
      </c>
      <c r="O7734" s="15">
        <f t="array" ref="O7734">_xlfn.XLOOKUP(M7734,reference_postal_code!$B$2:$B$11,reference_postal_code!$A$2:$A$11)</f>
        <v>90111</v>
      </c>
      <c r="P7734" s="15" t="s">
        <v>63</v>
      </c>
      <c r="Q7734" s="15" t="s">
        <v>9155</v>
      </c>
      <c r="R7734" s="15" t="s">
        <v>65</v>
      </c>
      <c r="S7734" s="15" t="s">
        <v>222</v>
      </c>
      <c r="T7734" s="15" t="s">
        <v>9156</v>
      </c>
      <c r="U7734" s="28">
        <v>24360.0</v>
      </c>
      <c r="V7734" s="15">
        <v>2.0</v>
      </c>
      <c r="W7734" s="31">
        <v>0.8</v>
      </c>
      <c r="X7734" s="28">
        <v>-66990.0</v>
      </c>
    </row>
    <row r="7735" ht="15.75" customHeight="1">
      <c r="A7735" s="15">
        <v>9646.0</v>
      </c>
      <c r="B7735" s="15" t="s">
        <v>9153</v>
      </c>
      <c r="C7735" s="18">
        <v>42894.0</v>
      </c>
      <c r="D7735" s="18">
        <v>42899.0</v>
      </c>
      <c r="E7735" s="18">
        <f t="shared" si="1"/>
        <v>42899</v>
      </c>
      <c r="F7735" s="15" t="s">
        <v>55</v>
      </c>
      <c r="G7735" s="15" t="s">
        <v>1889</v>
      </c>
      <c r="H7735" s="15" t="s">
        <v>1890</v>
      </c>
      <c r="I7735" s="15" t="s">
        <v>59</v>
      </c>
      <c r="J7735" s="15" t="s">
        <v>60</v>
      </c>
      <c r="K7735" s="15" t="s">
        <v>28</v>
      </c>
      <c r="L7735" s="15" t="str">
        <f t="array" ref="L7735">_xlfn.XLOOKUP(M7735,reference_province_to_city!$A$2:$A$11,reference_province_to_city!$B$2:$B$11)</f>
        <v>Medan</v>
      </c>
      <c r="M7735" s="15" t="s">
        <v>11</v>
      </c>
      <c r="N7735" s="15">
        <v>20111.0</v>
      </c>
      <c r="O7735" s="15">
        <f t="array" ref="O7735">_xlfn.XLOOKUP(M7735,reference_postal_code!$B$2:$B$11,reference_postal_code!$A$2:$A$11)</f>
        <v>20111</v>
      </c>
      <c r="P7735" s="15" t="s">
        <v>77</v>
      </c>
      <c r="Q7735" s="15" t="s">
        <v>4365</v>
      </c>
      <c r="R7735" s="15" t="s">
        <v>65</v>
      </c>
      <c r="S7735" s="15" t="s">
        <v>87</v>
      </c>
      <c r="T7735" s="15" t="s">
        <v>4366</v>
      </c>
      <c r="U7735" s="28">
        <v>527520.0</v>
      </c>
      <c r="V7735" s="15">
        <v>2.0</v>
      </c>
      <c r="W7735" s="31">
        <v>0.2</v>
      </c>
      <c r="X7735" s="28">
        <v>-125286.0</v>
      </c>
    </row>
    <row r="7736" ht="15.75" customHeight="1">
      <c r="A7736" s="15">
        <v>666.0</v>
      </c>
      <c r="B7736" s="15" t="s">
        <v>9157</v>
      </c>
      <c r="C7736" s="18">
        <v>42894.0</v>
      </c>
      <c r="D7736" s="18">
        <v>42896.0</v>
      </c>
      <c r="E7736" s="18">
        <f t="shared" si="1"/>
        <v>42896</v>
      </c>
      <c r="F7736" s="15" t="s">
        <v>114</v>
      </c>
      <c r="G7736" s="15" t="s">
        <v>3833</v>
      </c>
      <c r="H7736" s="15" t="s">
        <v>3834</v>
      </c>
      <c r="I7736" s="15" t="s">
        <v>128</v>
      </c>
      <c r="J7736" s="15" t="s">
        <v>60</v>
      </c>
      <c r="K7736" s="15" t="s">
        <v>10</v>
      </c>
      <c r="L7736" s="15" t="str">
        <f t="array" ref="L7736">_xlfn.XLOOKUP(M7736,reference_province_to_city!$A$2:$A$11,reference_province_to_city!$B$2:$B$11)</f>
        <v>Jakarta</v>
      </c>
      <c r="M7736" s="15" t="s">
        <v>7</v>
      </c>
      <c r="N7736" s="15">
        <v>10110.0</v>
      </c>
      <c r="O7736" s="15">
        <f t="array" ref="O7736">_xlfn.XLOOKUP(M7736,reference_postal_code!$B$2:$B$11,reference_postal_code!$A$2:$A$11)</f>
        <v>10110</v>
      </c>
      <c r="P7736" s="15" t="s">
        <v>117</v>
      </c>
      <c r="Q7736" s="15" t="s">
        <v>5851</v>
      </c>
      <c r="R7736" s="15" t="s">
        <v>65</v>
      </c>
      <c r="S7736" s="15" t="s">
        <v>226</v>
      </c>
      <c r="T7736" s="15" t="s">
        <v>5852</v>
      </c>
      <c r="U7736" s="28">
        <v>356400.0</v>
      </c>
      <c r="V7736" s="15">
        <v>3.0</v>
      </c>
      <c r="W7736" s="31">
        <v>0.2</v>
      </c>
      <c r="X7736" s="28">
        <v>31185.0</v>
      </c>
    </row>
    <row r="7737" ht="15.75" customHeight="1">
      <c r="A7737" s="15">
        <v>7816.0</v>
      </c>
      <c r="B7737" s="15" t="s">
        <v>9158</v>
      </c>
      <c r="C7737" s="18">
        <v>42894.0</v>
      </c>
      <c r="D7737" s="18">
        <v>42896.0</v>
      </c>
      <c r="E7737" s="18">
        <f t="shared" si="1"/>
        <v>42896</v>
      </c>
      <c r="F7737" s="15" t="s">
        <v>125</v>
      </c>
      <c r="G7737" s="15" t="s">
        <v>3673</v>
      </c>
      <c r="H7737" s="15" t="s">
        <v>3674</v>
      </c>
      <c r="I7737" s="15" t="s">
        <v>76</v>
      </c>
      <c r="J7737" s="15" t="s">
        <v>60</v>
      </c>
      <c r="K7737" s="15" t="s">
        <v>26</v>
      </c>
      <c r="L7737" s="15" t="str">
        <f t="array" ref="L7737">_xlfn.XLOOKUP(M7737,reference_province_to_city!$A$2:$A$11,reference_province_to_city!$B$2:$B$11)</f>
        <v>Denpasar</v>
      </c>
      <c r="M7737" s="15" t="s">
        <v>24</v>
      </c>
      <c r="N7737" s="15">
        <v>80231.0</v>
      </c>
      <c r="O7737" s="15">
        <f t="array" ref="O7737">_xlfn.XLOOKUP(M7737,reference_postal_code!$B$2:$B$11,reference_postal_code!$A$2:$A$11)</f>
        <v>80231</v>
      </c>
      <c r="P7737" s="15" t="s">
        <v>63</v>
      </c>
      <c r="Q7737" s="15" t="s">
        <v>4368</v>
      </c>
      <c r="R7737" s="15" t="s">
        <v>110</v>
      </c>
      <c r="S7737" s="15" t="s">
        <v>111</v>
      </c>
      <c r="T7737" s="15" t="s">
        <v>4369</v>
      </c>
      <c r="U7737" s="28">
        <v>262800.0</v>
      </c>
      <c r="V7737" s="15">
        <v>2.0</v>
      </c>
      <c r="W7737" s="31">
        <v>0.2</v>
      </c>
      <c r="X7737" s="28">
        <v>-52560.0</v>
      </c>
    </row>
    <row r="7738" ht="15.75" customHeight="1">
      <c r="A7738" s="15">
        <v>7815.0</v>
      </c>
      <c r="B7738" s="15" t="s">
        <v>9158</v>
      </c>
      <c r="C7738" s="18">
        <v>42894.0</v>
      </c>
      <c r="D7738" s="18">
        <v>42896.0</v>
      </c>
      <c r="E7738" s="18">
        <f t="shared" si="1"/>
        <v>42896</v>
      </c>
      <c r="F7738" s="15" t="s">
        <v>125</v>
      </c>
      <c r="G7738" s="15" t="s">
        <v>3673</v>
      </c>
      <c r="H7738" s="15" t="s">
        <v>3674</v>
      </c>
      <c r="I7738" s="15" t="s">
        <v>76</v>
      </c>
      <c r="J7738" s="15" t="s">
        <v>60</v>
      </c>
      <c r="K7738" s="15" t="s">
        <v>26</v>
      </c>
      <c r="L7738" s="15" t="str">
        <f t="array" ref="L7738">_xlfn.XLOOKUP(M7738,reference_province_to_city!$A$2:$A$11,reference_province_to_city!$B$2:$B$11)</f>
        <v>Denpasar</v>
      </c>
      <c r="M7738" s="15" t="s">
        <v>24</v>
      </c>
      <c r="N7738" s="15">
        <v>80231.0</v>
      </c>
      <c r="O7738" s="15">
        <f t="array" ref="O7738">_xlfn.XLOOKUP(M7738,reference_postal_code!$B$2:$B$11,reference_postal_code!$A$2:$A$11)</f>
        <v>80231</v>
      </c>
      <c r="P7738" s="15" t="s">
        <v>63</v>
      </c>
      <c r="Q7738" s="15" t="s">
        <v>6014</v>
      </c>
      <c r="R7738" s="15" t="s">
        <v>106</v>
      </c>
      <c r="S7738" s="15" t="s">
        <v>183</v>
      </c>
      <c r="T7738" s="15" t="s">
        <v>6015</v>
      </c>
      <c r="U7738" s="28">
        <v>2.246499E7</v>
      </c>
      <c r="V7738" s="15">
        <v>2.0</v>
      </c>
      <c r="W7738" s="31">
        <v>0.15</v>
      </c>
      <c r="X7738" s="28">
        <v>2114352.0</v>
      </c>
    </row>
    <row r="7739" ht="15.75" customHeight="1">
      <c r="A7739" s="15">
        <v>9645.0</v>
      </c>
      <c r="B7739" s="15" t="s">
        <v>9153</v>
      </c>
      <c r="C7739" s="18">
        <v>42894.0</v>
      </c>
      <c r="D7739" s="18">
        <v>42899.0</v>
      </c>
      <c r="E7739" s="18">
        <f t="shared" si="1"/>
        <v>42899</v>
      </c>
      <c r="F7739" s="15" t="s">
        <v>55</v>
      </c>
      <c r="G7739" s="15" t="s">
        <v>1889</v>
      </c>
      <c r="H7739" s="15" t="s">
        <v>1890</v>
      </c>
      <c r="I7739" s="15" t="s">
        <v>59</v>
      </c>
      <c r="J7739" s="15" t="s">
        <v>60</v>
      </c>
      <c r="K7739" s="15" t="s">
        <v>28</v>
      </c>
      <c r="L7739" s="15" t="str">
        <f t="array" ref="L7739">_xlfn.XLOOKUP(M7739,reference_province_to_city!$A$2:$A$11,reference_province_to_city!$B$2:$B$11)</f>
        <v>Medan</v>
      </c>
      <c r="M7739" s="15" t="s">
        <v>11</v>
      </c>
      <c r="N7739" s="15">
        <v>20111.0</v>
      </c>
      <c r="O7739" s="15">
        <f t="array" ref="O7739">_xlfn.XLOOKUP(M7739,reference_postal_code!$B$2:$B$11,reference_postal_code!$A$2:$A$11)</f>
        <v>20111</v>
      </c>
      <c r="P7739" s="15" t="s">
        <v>77</v>
      </c>
      <c r="Q7739" s="15" t="s">
        <v>2418</v>
      </c>
      <c r="R7739" s="15" t="s">
        <v>110</v>
      </c>
      <c r="S7739" s="15" t="s">
        <v>149</v>
      </c>
      <c r="T7739" s="15" t="s">
        <v>2419</v>
      </c>
      <c r="U7739" s="28">
        <v>1343160.0</v>
      </c>
      <c r="V7739" s="15">
        <v>7.0</v>
      </c>
      <c r="W7739" s="31">
        <v>0.2</v>
      </c>
      <c r="X7739" s="28">
        <v>184684.0</v>
      </c>
    </row>
    <row r="7740" ht="15.75" customHeight="1">
      <c r="A7740" s="15">
        <v>668.0</v>
      </c>
      <c r="B7740" s="15" t="s">
        <v>9157</v>
      </c>
      <c r="C7740" s="18">
        <v>42894.0</v>
      </c>
      <c r="D7740" s="18">
        <v>42896.0</v>
      </c>
      <c r="E7740" s="18">
        <f t="shared" si="1"/>
        <v>42896</v>
      </c>
      <c r="F7740" s="15" t="s">
        <v>114</v>
      </c>
      <c r="G7740" s="15" t="s">
        <v>3833</v>
      </c>
      <c r="H7740" s="15" t="s">
        <v>3834</v>
      </c>
      <c r="I7740" s="15" t="s">
        <v>128</v>
      </c>
      <c r="J7740" s="15" t="s">
        <v>60</v>
      </c>
      <c r="K7740" s="15" t="s">
        <v>10</v>
      </c>
      <c r="L7740" s="15" t="str">
        <f t="array" ref="L7740">_xlfn.XLOOKUP(M7740,reference_province_to_city!$A$2:$A$11,reference_province_to_city!$B$2:$B$11)</f>
        <v>Jakarta</v>
      </c>
      <c r="M7740" s="15" t="s">
        <v>7</v>
      </c>
      <c r="N7740" s="15">
        <v>10110.0</v>
      </c>
      <c r="O7740" s="15">
        <f t="array" ref="O7740">_xlfn.XLOOKUP(M7740,reference_postal_code!$B$2:$B$11,reference_postal_code!$A$2:$A$11)</f>
        <v>10110</v>
      </c>
      <c r="P7740" s="15" t="s">
        <v>117</v>
      </c>
      <c r="Q7740" s="15" t="s">
        <v>6256</v>
      </c>
      <c r="R7740" s="15" t="s">
        <v>110</v>
      </c>
      <c r="S7740" s="15" t="s">
        <v>111</v>
      </c>
      <c r="T7740" s="15" t="s">
        <v>6257</v>
      </c>
      <c r="U7740" s="28">
        <v>5723640.0</v>
      </c>
      <c r="V7740" s="15">
        <v>3.0</v>
      </c>
      <c r="W7740" s="31">
        <v>0.2</v>
      </c>
      <c r="X7740" s="28">
        <v>429273.0</v>
      </c>
    </row>
    <row r="7741" ht="15.75" customHeight="1">
      <c r="A7741" s="15">
        <v>667.0</v>
      </c>
      <c r="B7741" s="15" t="s">
        <v>9157</v>
      </c>
      <c r="C7741" s="18">
        <v>42894.0</v>
      </c>
      <c r="D7741" s="18">
        <v>42896.0</v>
      </c>
      <c r="E7741" s="18">
        <f t="shared" si="1"/>
        <v>42896</v>
      </c>
      <c r="F7741" s="15" t="s">
        <v>114</v>
      </c>
      <c r="G7741" s="15" t="s">
        <v>3833</v>
      </c>
      <c r="H7741" s="15" t="s">
        <v>3834</v>
      </c>
      <c r="I7741" s="15" t="s">
        <v>128</v>
      </c>
      <c r="J7741" s="15" t="s">
        <v>60</v>
      </c>
      <c r="K7741" s="15" t="s">
        <v>10</v>
      </c>
      <c r="L7741" s="15" t="str">
        <f t="array" ref="L7741">_xlfn.XLOOKUP(M7741,reference_province_to_city!$A$2:$A$11,reference_province_to_city!$B$2:$B$11)</f>
        <v>Jakarta</v>
      </c>
      <c r="M7741" s="15" t="s">
        <v>7</v>
      </c>
      <c r="N7741" s="15">
        <v>10110.0</v>
      </c>
      <c r="O7741" s="15">
        <f t="array" ref="O7741">_xlfn.XLOOKUP(M7741,reference_postal_code!$B$2:$B$11,reference_postal_code!$A$2:$A$11)</f>
        <v>10110</v>
      </c>
      <c r="P7741" s="15" t="s">
        <v>117</v>
      </c>
      <c r="Q7741" s="15" t="s">
        <v>1439</v>
      </c>
      <c r="R7741" s="15" t="s">
        <v>65</v>
      </c>
      <c r="S7741" s="15" t="s">
        <v>66</v>
      </c>
      <c r="T7741" s="15" t="s">
        <v>1440</v>
      </c>
      <c r="U7741" s="28">
        <v>1275840.0</v>
      </c>
      <c r="V7741" s="15">
        <v>3.0</v>
      </c>
      <c r="W7741" s="31">
        <v>0.2</v>
      </c>
      <c r="X7741" s="28">
        <v>430596.0</v>
      </c>
    </row>
    <row r="7742" ht="15.75" customHeight="1">
      <c r="A7742" s="15">
        <v>7506.0</v>
      </c>
      <c r="B7742" s="15" t="s">
        <v>9159</v>
      </c>
      <c r="C7742" s="18">
        <v>42894.0</v>
      </c>
      <c r="D7742" s="18">
        <v>42899.0</v>
      </c>
      <c r="E7742" s="18">
        <f t="shared" si="1"/>
        <v>42899</v>
      </c>
      <c r="F7742" s="15" t="s">
        <v>55</v>
      </c>
      <c r="G7742" s="15" t="s">
        <v>2658</v>
      </c>
      <c r="H7742" s="15" t="s">
        <v>2659</v>
      </c>
      <c r="I7742" s="15" t="s">
        <v>59</v>
      </c>
      <c r="J7742" s="15" t="s">
        <v>60</v>
      </c>
      <c r="K7742" s="15" t="s">
        <v>22</v>
      </c>
      <c r="L7742" s="15" t="str">
        <f t="array" ref="L7742">_xlfn.XLOOKUP(M7742,reference_province_to_city!$A$2:$A$11,reference_province_to_city!$B$2:$B$11)</f>
        <v>Surabaya</v>
      </c>
      <c r="M7742" s="15" t="s">
        <v>20</v>
      </c>
      <c r="N7742" s="15">
        <v>60231.0</v>
      </c>
      <c r="O7742" s="15">
        <f t="array" ref="O7742">_xlfn.XLOOKUP(M7742,reference_postal_code!$B$2:$B$11,reference_postal_code!$A$2:$A$11)</f>
        <v>60231</v>
      </c>
      <c r="P7742" s="15" t="s">
        <v>166</v>
      </c>
      <c r="Q7742" s="15" t="s">
        <v>750</v>
      </c>
      <c r="R7742" s="15" t="s">
        <v>65</v>
      </c>
      <c r="S7742" s="15" t="s">
        <v>83</v>
      </c>
      <c r="T7742" s="15" t="s">
        <v>751</v>
      </c>
      <c r="U7742" s="28">
        <v>182640.0</v>
      </c>
      <c r="V7742" s="15">
        <v>4.0</v>
      </c>
      <c r="W7742" s="31">
        <v>0.8</v>
      </c>
      <c r="X7742" s="28">
        <v>-283092.0</v>
      </c>
    </row>
    <row r="7743" ht="15.75" customHeight="1">
      <c r="A7743" s="15">
        <v>4820.0</v>
      </c>
      <c r="B7743" s="15" t="s">
        <v>9160</v>
      </c>
      <c r="C7743" s="18">
        <v>42894.0</v>
      </c>
      <c r="D7743" s="18"/>
      <c r="E7743" s="18">
        <f t="shared" si="1"/>
        <v>42897</v>
      </c>
      <c r="F7743" s="15" t="s">
        <v>55</v>
      </c>
      <c r="G7743" s="15" t="s">
        <v>3059</v>
      </c>
      <c r="H7743" s="15" t="s">
        <v>3060</v>
      </c>
      <c r="I7743" s="15" t="s">
        <v>59</v>
      </c>
      <c r="J7743" s="15" t="s">
        <v>60</v>
      </c>
      <c r="K7743" s="15" t="s">
        <v>22</v>
      </c>
      <c r="L7743" s="15" t="str">
        <f t="array" ref="L7743">_xlfn.XLOOKUP(M7743,reference_province_to_city!$A$2:$A$11,reference_province_to_city!$B$2:$B$11)</f>
        <v>Surabaya</v>
      </c>
      <c r="M7743" s="15" t="s">
        <v>20</v>
      </c>
      <c r="N7743" s="15">
        <v>60231.0</v>
      </c>
      <c r="O7743" s="15">
        <f t="array" ref="O7743">_xlfn.XLOOKUP(M7743,reference_postal_code!$B$2:$B$11,reference_postal_code!$A$2:$A$11)</f>
        <v>60231</v>
      </c>
      <c r="P7743" s="15" t="s">
        <v>166</v>
      </c>
      <c r="Q7743" s="15" t="s">
        <v>3079</v>
      </c>
      <c r="R7743" s="15" t="s">
        <v>65</v>
      </c>
      <c r="S7743" s="15" t="s">
        <v>83</v>
      </c>
      <c r="T7743" s="15" t="s">
        <v>3080</v>
      </c>
      <c r="U7743" s="28">
        <v>155400.0</v>
      </c>
      <c r="V7743" s="15">
        <v>2.0</v>
      </c>
      <c r="W7743" s="31">
        <v>0.0</v>
      </c>
      <c r="X7743" s="28">
        <v>76146.0</v>
      </c>
    </row>
    <row r="7744" ht="15.75" customHeight="1">
      <c r="A7744" s="15">
        <v>671.0</v>
      </c>
      <c r="B7744" s="15" t="s">
        <v>9161</v>
      </c>
      <c r="C7744" s="18">
        <v>42895.0</v>
      </c>
      <c r="D7744" s="18">
        <v>42899.0</v>
      </c>
      <c r="E7744" s="18">
        <f t="shared" si="1"/>
        <v>42899</v>
      </c>
      <c r="F7744" s="15" t="s">
        <v>55</v>
      </c>
      <c r="G7744" s="15" t="s">
        <v>6018</v>
      </c>
      <c r="H7744" s="15" t="s">
        <v>6019</v>
      </c>
      <c r="I7744" s="15" t="s">
        <v>76</v>
      </c>
      <c r="J7744" s="15" t="s">
        <v>60</v>
      </c>
      <c r="K7744" s="15" t="s">
        <v>17</v>
      </c>
      <c r="L7744" s="15" t="str">
        <f t="array" ref="L7744">_xlfn.XLOOKUP(M7744,reference_province_to_city!$A$2:$A$11,reference_province_to_city!$B$2:$B$11)</f>
        <v>Semarang</v>
      </c>
      <c r="M7744" s="15" t="s">
        <v>15</v>
      </c>
      <c r="N7744" s="15">
        <v>50111.0</v>
      </c>
      <c r="O7744" s="15">
        <f t="array" ref="O7744">_xlfn.XLOOKUP(M7744,reference_postal_code!$B$2:$B$11,reference_postal_code!$A$2:$A$11)</f>
        <v>50111</v>
      </c>
      <c r="P7744" s="15" t="s">
        <v>77</v>
      </c>
      <c r="Q7744" s="15" t="s">
        <v>1081</v>
      </c>
      <c r="R7744" s="15" t="s">
        <v>106</v>
      </c>
      <c r="S7744" s="15" t="s">
        <v>218</v>
      </c>
      <c r="T7744" s="15" t="s">
        <v>1082</v>
      </c>
      <c r="U7744" s="28">
        <v>1633875.0</v>
      </c>
      <c r="V7744" s="15">
        <v>1.0</v>
      </c>
      <c r="W7744" s="31">
        <v>0.5</v>
      </c>
      <c r="X7744" s="28">
        <v>-1078358.0</v>
      </c>
    </row>
    <row r="7745" ht="15.75" customHeight="1">
      <c r="A7745" s="15">
        <v>8148.0</v>
      </c>
      <c r="B7745" s="15" t="s">
        <v>9162</v>
      </c>
      <c r="C7745" s="18">
        <v>42895.0</v>
      </c>
      <c r="D7745" s="18">
        <v>42900.0</v>
      </c>
      <c r="E7745" s="18">
        <f t="shared" si="1"/>
        <v>42900</v>
      </c>
      <c r="F7745" s="15" t="s">
        <v>55</v>
      </c>
      <c r="G7745" s="15" t="s">
        <v>5323</v>
      </c>
      <c r="H7745" s="15" t="s">
        <v>5324</v>
      </c>
      <c r="I7745" s="15" t="s">
        <v>59</v>
      </c>
      <c r="J7745" s="15" t="s">
        <v>60</v>
      </c>
      <c r="K7745" s="15" t="s">
        <v>19</v>
      </c>
      <c r="L7745" s="15" t="str">
        <f t="array" ref="L7745">_xlfn.XLOOKUP(M7745,reference_province_to_city!$A$2:$A$11,reference_province_to_city!$B$2:$B$11)</f>
        <v>Yogyakarta</v>
      </c>
      <c r="M7745" s="15" t="s">
        <v>18</v>
      </c>
      <c r="N7745" s="15">
        <v>55111.0</v>
      </c>
      <c r="O7745" s="15">
        <f t="array" ref="O7745">_xlfn.XLOOKUP(M7745,reference_postal_code!$B$2:$B$11,reference_postal_code!$A$2:$A$11)</f>
        <v>55111</v>
      </c>
      <c r="P7745" s="15" t="s">
        <v>77</v>
      </c>
      <c r="Q7745" s="15" t="s">
        <v>4869</v>
      </c>
      <c r="R7745" s="15" t="s">
        <v>65</v>
      </c>
      <c r="S7745" s="15" t="s">
        <v>66</v>
      </c>
      <c r="T7745" s="15" t="s">
        <v>4870</v>
      </c>
      <c r="U7745" s="28">
        <v>736800.0</v>
      </c>
      <c r="V7745" s="15">
        <v>4.0</v>
      </c>
      <c r="W7745" s="31">
        <v>0.0</v>
      </c>
      <c r="X7745" s="28">
        <v>346296.0</v>
      </c>
    </row>
    <row r="7746" ht="15.75" customHeight="1">
      <c r="A7746" s="15">
        <v>5362.0</v>
      </c>
      <c r="B7746" s="15" t="s">
        <v>9163</v>
      </c>
      <c r="C7746" s="18">
        <v>42895.0</v>
      </c>
      <c r="D7746" s="18">
        <v>42896.0</v>
      </c>
      <c r="E7746" s="18">
        <f t="shared" si="1"/>
        <v>42896</v>
      </c>
      <c r="F7746" s="15" t="s">
        <v>125</v>
      </c>
      <c r="G7746" s="15" t="s">
        <v>3710</v>
      </c>
      <c r="H7746" s="15" t="s">
        <v>3711</v>
      </c>
      <c r="I7746" s="15" t="s">
        <v>128</v>
      </c>
      <c r="J7746" s="15" t="s">
        <v>60</v>
      </c>
      <c r="K7746" s="15" t="s">
        <v>33</v>
      </c>
      <c r="L7746" s="15" t="str">
        <f t="array" ref="L7746">_xlfn.XLOOKUP(M7746,reference_province_to_city!$A$2:$A$11,reference_province_to_city!$B$2:$B$11)</f>
        <v>Makassar</v>
      </c>
      <c r="M7746" s="15" t="s">
        <v>25</v>
      </c>
      <c r="N7746" s="15">
        <v>90111.0</v>
      </c>
      <c r="O7746" s="15">
        <f t="array" ref="O7746">_xlfn.XLOOKUP(M7746,reference_postal_code!$B$2:$B$11,reference_postal_code!$A$2:$A$11)</f>
        <v>90111</v>
      </c>
      <c r="P7746" s="15" t="s">
        <v>63</v>
      </c>
      <c r="Q7746" s="15" t="s">
        <v>4360</v>
      </c>
      <c r="R7746" s="15" t="s">
        <v>65</v>
      </c>
      <c r="S7746" s="15" t="s">
        <v>87</v>
      </c>
      <c r="T7746" s="15" t="s">
        <v>4361</v>
      </c>
      <c r="U7746" s="28">
        <v>1.08114E7</v>
      </c>
      <c r="V7746" s="15">
        <v>5.0</v>
      </c>
      <c r="W7746" s="31">
        <v>0.2</v>
      </c>
      <c r="X7746" s="28">
        <v>810855.0</v>
      </c>
    </row>
    <row r="7747" ht="15.75" customHeight="1">
      <c r="A7747" s="15">
        <v>670.0</v>
      </c>
      <c r="B7747" s="15" t="s">
        <v>9161</v>
      </c>
      <c r="C7747" s="18">
        <v>42895.0</v>
      </c>
      <c r="D7747" s="18">
        <v>42899.0</v>
      </c>
      <c r="E7747" s="18">
        <f t="shared" si="1"/>
        <v>42899</v>
      </c>
      <c r="F7747" s="15" t="s">
        <v>55</v>
      </c>
      <c r="G7747" s="15" t="s">
        <v>6018</v>
      </c>
      <c r="H7747" s="15" t="s">
        <v>6019</v>
      </c>
      <c r="I7747" s="15" t="s">
        <v>76</v>
      </c>
      <c r="J7747" s="15" t="s">
        <v>60</v>
      </c>
      <c r="K7747" s="15" t="s">
        <v>3394</v>
      </c>
      <c r="L7747" s="15" t="str">
        <f t="array" ref="L7747">_xlfn.XLOOKUP(M7747,reference_province_to_city!$A$2:$A$11,reference_province_to_city!$B$2:$B$11)</f>
        <v>Semarang</v>
      </c>
      <c r="M7747" s="15" t="s">
        <v>15</v>
      </c>
      <c r="N7747" s="15">
        <v>50111.0</v>
      </c>
      <c r="O7747" s="15">
        <f t="array" ref="O7747">_xlfn.XLOOKUP(M7747,reference_postal_code!$B$2:$B$11,reference_postal_code!$A$2:$A$11)</f>
        <v>50111</v>
      </c>
      <c r="P7747" s="15" t="s">
        <v>77</v>
      </c>
      <c r="Q7747" s="15" t="s">
        <v>4327</v>
      </c>
      <c r="R7747" s="15" t="s">
        <v>106</v>
      </c>
      <c r="S7747" s="15" t="s">
        <v>139</v>
      </c>
      <c r="T7747" s="15" t="s">
        <v>4328</v>
      </c>
      <c r="U7747" s="28">
        <v>359640.0</v>
      </c>
      <c r="V7747" s="15">
        <v>3.0</v>
      </c>
      <c r="W7747" s="31">
        <v>0.6</v>
      </c>
      <c r="X7747" s="28">
        <v>-215784.0</v>
      </c>
    </row>
    <row r="7748" ht="15.75" customHeight="1">
      <c r="A7748" s="15">
        <v>672.0</v>
      </c>
      <c r="B7748" s="15" t="s">
        <v>9161</v>
      </c>
      <c r="C7748" s="18">
        <v>42895.0</v>
      </c>
      <c r="D7748" s="18">
        <v>42899.0</v>
      </c>
      <c r="E7748" s="18">
        <f t="shared" si="1"/>
        <v>42899</v>
      </c>
      <c r="F7748" s="15" t="s">
        <v>55</v>
      </c>
      <c r="G7748" s="15" t="s">
        <v>6018</v>
      </c>
      <c r="H7748" s="15" t="s">
        <v>6019</v>
      </c>
      <c r="I7748" s="15" t="s">
        <v>76</v>
      </c>
      <c r="J7748" s="15" t="s">
        <v>60</v>
      </c>
      <c r="K7748" s="15" t="s">
        <v>17</v>
      </c>
      <c r="L7748" s="15" t="str">
        <f t="array" ref="L7748">_xlfn.XLOOKUP(M7748,reference_province_to_city!$A$2:$A$11,reference_province_to_city!$B$2:$B$11)</f>
        <v>Semarang</v>
      </c>
      <c r="M7748" s="15" t="s">
        <v>15</v>
      </c>
      <c r="N7748" s="15">
        <v>50111.0</v>
      </c>
      <c r="O7748" s="15">
        <f t="array" ref="O7748">_xlfn.XLOOKUP(M7748,reference_postal_code!$B$2:$B$11,reference_postal_code!$A$2:$A$11)</f>
        <v>50111</v>
      </c>
      <c r="P7748" s="15" t="s">
        <v>77</v>
      </c>
      <c r="Q7748" s="15" t="s">
        <v>2478</v>
      </c>
      <c r="R7748" s="15" t="s">
        <v>65</v>
      </c>
      <c r="S7748" s="15" t="s">
        <v>66</v>
      </c>
      <c r="T7748" s="15" t="s">
        <v>2479</v>
      </c>
      <c r="U7748" s="28">
        <v>545280.0</v>
      </c>
      <c r="V7748" s="15">
        <v>8.0</v>
      </c>
      <c r="W7748" s="31">
        <v>0.2</v>
      </c>
      <c r="X7748" s="28">
        <v>170400.0</v>
      </c>
    </row>
    <row r="7749" ht="15.75" customHeight="1">
      <c r="A7749" s="15">
        <v>3395.0</v>
      </c>
      <c r="B7749" s="15" t="s">
        <v>9164</v>
      </c>
      <c r="C7749" s="18">
        <v>42896.0</v>
      </c>
      <c r="D7749" s="18">
        <v>42896.0</v>
      </c>
      <c r="E7749" s="18">
        <f t="shared" si="1"/>
        <v>42896</v>
      </c>
      <c r="F7749" s="15" t="s">
        <v>466</v>
      </c>
      <c r="G7749" s="15" t="s">
        <v>2448</v>
      </c>
      <c r="H7749" s="15" t="s">
        <v>2449</v>
      </c>
      <c r="I7749" s="15" t="s">
        <v>59</v>
      </c>
      <c r="J7749" s="15" t="s">
        <v>60</v>
      </c>
      <c r="K7749" s="15" t="s">
        <v>31</v>
      </c>
      <c r="L7749" s="15" t="str">
        <f t="array" ref="L7749">_xlfn.XLOOKUP(M7749,reference_province_to_city!$A$2:$A$11,reference_province_to_city!$B$2:$B$11)</f>
        <v>Balikpapan</v>
      </c>
      <c r="M7749" s="15" t="s">
        <v>21</v>
      </c>
      <c r="N7749" s="15">
        <v>76114.0</v>
      </c>
      <c r="O7749" s="15">
        <f t="array" ref="O7749">_xlfn.XLOOKUP(M7749,reference_postal_code!$B$2:$B$11,reference_postal_code!$A$2:$A$11)</f>
        <v>76114</v>
      </c>
      <c r="P7749" s="15" t="s">
        <v>166</v>
      </c>
      <c r="Q7749" s="15" t="s">
        <v>320</v>
      </c>
      <c r="R7749" s="15" t="s">
        <v>65</v>
      </c>
      <c r="S7749" s="15" t="s">
        <v>66</v>
      </c>
      <c r="T7749" s="15" t="s">
        <v>321</v>
      </c>
      <c r="U7749" s="28">
        <v>600480.0</v>
      </c>
      <c r="V7749" s="15">
        <v>6.0</v>
      </c>
      <c r="W7749" s="31">
        <v>0.2</v>
      </c>
      <c r="X7749" s="28">
        <v>225180.0</v>
      </c>
    </row>
    <row r="7750" ht="15.75" customHeight="1">
      <c r="A7750" s="15">
        <v>5219.0</v>
      </c>
      <c r="B7750" s="15" t="s">
        <v>9165</v>
      </c>
      <c r="C7750" s="18">
        <v>42896.0</v>
      </c>
      <c r="D7750" s="18">
        <v>42900.0</v>
      </c>
      <c r="E7750" s="18">
        <f t="shared" si="1"/>
        <v>42900</v>
      </c>
      <c r="F7750" s="15" t="s">
        <v>55</v>
      </c>
      <c r="G7750" s="15" t="s">
        <v>477</v>
      </c>
      <c r="H7750" s="15" t="s">
        <v>478</v>
      </c>
      <c r="I7750" s="15" t="s">
        <v>128</v>
      </c>
      <c r="J7750" s="15" t="s">
        <v>60</v>
      </c>
      <c r="K7750" s="15" t="s">
        <v>31</v>
      </c>
      <c r="L7750" s="15" t="str">
        <f t="array" ref="L7750">_xlfn.XLOOKUP(M7750,reference_province_to_city!$A$2:$A$11,reference_province_to_city!$B$2:$B$11)</f>
        <v>Balikpapan</v>
      </c>
      <c r="M7750" s="15" t="s">
        <v>21</v>
      </c>
      <c r="N7750" s="15">
        <v>76114.0</v>
      </c>
      <c r="O7750" s="15">
        <f t="array" ref="O7750">_xlfn.XLOOKUP(M7750,reference_postal_code!$B$2:$B$11,reference_postal_code!$A$2:$A$11)</f>
        <v>76114</v>
      </c>
      <c r="P7750" s="15" t="s">
        <v>166</v>
      </c>
      <c r="Q7750" s="15" t="s">
        <v>1239</v>
      </c>
      <c r="R7750" s="15" t="s">
        <v>65</v>
      </c>
      <c r="S7750" s="15" t="s">
        <v>93</v>
      </c>
      <c r="T7750" s="15" t="s">
        <v>1240</v>
      </c>
      <c r="U7750" s="28">
        <v>126000.0</v>
      </c>
      <c r="V7750" s="15">
        <v>5.0</v>
      </c>
      <c r="W7750" s="31">
        <v>0.0</v>
      </c>
      <c r="X7750" s="28">
        <v>63000.0</v>
      </c>
    </row>
    <row r="7751" ht="15.75" customHeight="1">
      <c r="A7751" s="15">
        <v>7310.0</v>
      </c>
      <c r="B7751" s="15" t="s">
        <v>9166</v>
      </c>
      <c r="C7751" s="18">
        <v>42896.0</v>
      </c>
      <c r="D7751" s="18">
        <v>42900.0</v>
      </c>
      <c r="E7751" s="18">
        <f t="shared" si="1"/>
        <v>42900</v>
      </c>
      <c r="F7751" s="15" t="s">
        <v>114</v>
      </c>
      <c r="G7751" s="15" t="s">
        <v>255</v>
      </c>
      <c r="H7751" s="15" t="s">
        <v>256</v>
      </c>
      <c r="I7751" s="15" t="s">
        <v>128</v>
      </c>
      <c r="J7751" s="15" t="s">
        <v>60</v>
      </c>
      <c r="K7751" s="15" t="s">
        <v>22</v>
      </c>
      <c r="L7751" s="15" t="str">
        <f t="array" ref="L7751">_xlfn.XLOOKUP(M7751,reference_province_to_city!$A$2:$A$11,reference_province_to_city!$B$2:$B$11)</f>
        <v>Surabaya</v>
      </c>
      <c r="M7751" s="15" t="s">
        <v>20</v>
      </c>
      <c r="N7751" s="15">
        <v>60231.0</v>
      </c>
      <c r="O7751" s="15">
        <f t="array" ref="O7751">_xlfn.XLOOKUP(M7751,reference_postal_code!$B$2:$B$11,reference_postal_code!$A$2:$A$11)</f>
        <v>60231</v>
      </c>
      <c r="P7751" s="15" t="s">
        <v>166</v>
      </c>
      <c r="Q7751" s="15" t="s">
        <v>525</v>
      </c>
      <c r="R7751" s="15" t="s">
        <v>65</v>
      </c>
      <c r="S7751" s="15" t="s">
        <v>103</v>
      </c>
      <c r="T7751" s="15" t="s">
        <v>526</v>
      </c>
      <c r="U7751" s="28">
        <v>211950.0</v>
      </c>
      <c r="V7751" s="15">
        <v>3.0</v>
      </c>
      <c r="W7751" s="31">
        <v>0.0</v>
      </c>
      <c r="X7751" s="28">
        <v>10598.0</v>
      </c>
    </row>
    <row r="7752" ht="15.75" customHeight="1">
      <c r="A7752" s="15">
        <v>485.0</v>
      </c>
      <c r="B7752" s="15" t="s">
        <v>9167</v>
      </c>
      <c r="C7752" s="18">
        <v>42896.0</v>
      </c>
      <c r="D7752" s="18">
        <v>42899.0</v>
      </c>
      <c r="E7752" s="18">
        <f t="shared" si="1"/>
        <v>42899</v>
      </c>
      <c r="F7752" s="15" t="s">
        <v>125</v>
      </c>
      <c r="G7752" s="15" t="s">
        <v>3322</v>
      </c>
      <c r="H7752" s="15" t="s">
        <v>3323</v>
      </c>
      <c r="I7752" s="15" t="s">
        <v>76</v>
      </c>
      <c r="J7752" s="15" t="s">
        <v>60</v>
      </c>
      <c r="K7752" s="15" t="s">
        <v>22</v>
      </c>
      <c r="L7752" s="15" t="str">
        <f t="array" ref="L7752">_xlfn.XLOOKUP(M7752,reference_province_to_city!$A$2:$A$11,reference_province_to_city!$B$2:$B$11)</f>
        <v>Surabaya</v>
      </c>
      <c r="M7752" s="15" t="s">
        <v>20</v>
      </c>
      <c r="N7752" s="15">
        <v>60231.0</v>
      </c>
      <c r="O7752" s="15">
        <f t="array" ref="O7752">_xlfn.XLOOKUP(M7752,reference_postal_code!$B$2:$B$11,reference_postal_code!$A$2:$A$11)</f>
        <v>60231</v>
      </c>
      <c r="P7752" s="15" t="s">
        <v>166</v>
      </c>
      <c r="Q7752" s="15" t="s">
        <v>3036</v>
      </c>
      <c r="R7752" s="15" t="s">
        <v>65</v>
      </c>
      <c r="S7752" s="15" t="s">
        <v>79</v>
      </c>
      <c r="T7752" s="15" t="s">
        <v>3037</v>
      </c>
      <c r="U7752" s="28">
        <v>444000.0</v>
      </c>
      <c r="V7752" s="15">
        <v>2.0</v>
      </c>
      <c r="W7752" s="31">
        <v>0.0</v>
      </c>
      <c r="X7752" s="28">
        <v>222000.0</v>
      </c>
    </row>
    <row r="7753" ht="15.75" customHeight="1">
      <c r="A7753" s="15">
        <v>5369.0</v>
      </c>
      <c r="B7753" s="15" t="s">
        <v>9168</v>
      </c>
      <c r="C7753" s="18">
        <v>42896.0</v>
      </c>
      <c r="D7753" s="18">
        <v>42901.0</v>
      </c>
      <c r="E7753" s="18">
        <f t="shared" si="1"/>
        <v>42901</v>
      </c>
      <c r="F7753" s="15" t="s">
        <v>55</v>
      </c>
      <c r="G7753" s="15" t="s">
        <v>5428</v>
      </c>
      <c r="H7753" s="15" t="s">
        <v>5429</v>
      </c>
      <c r="I7753" s="15" t="s">
        <v>59</v>
      </c>
      <c r="J7753" s="15" t="s">
        <v>60</v>
      </c>
      <c r="K7753" s="15" t="s">
        <v>26</v>
      </c>
      <c r="L7753" s="15" t="str">
        <f t="array" ref="L7753">_xlfn.XLOOKUP(M7753,reference_province_to_city!$A$2:$A$11,reference_province_to_city!$B$2:$B$11)</f>
        <v>Denpasar</v>
      </c>
      <c r="M7753" s="15" t="s">
        <v>24</v>
      </c>
      <c r="N7753" s="15">
        <v>80231.0</v>
      </c>
      <c r="O7753" s="15">
        <f t="array" ref="O7753">_xlfn.XLOOKUP(M7753,reference_postal_code!$B$2:$B$11,reference_postal_code!$A$2:$A$11)</f>
        <v>80231</v>
      </c>
      <c r="P7753" s="15" t="s">
        <v>63</v>
      </c>
      <c r="Q7753" s="15" t="s">
        <v>2413</v>
      </c>
      <c r="R7753" s="15" t="s">
        <v>65</v>
      </c>
      <c r="S7753" s="15" t="s">
        <v>87</v>
      </c>
      <c r="T7753" s="15" t="s">
        <v>2414</v>
      </c>
      <c r="U7753" s="28">
        <v>233700.0</v>
      </c>
      <c r="V7753" s="15">
        <v>1.0</v>
      </c>
      <c r="W7753" s="31">
        <v>0.0</v>
      </c>
      <c r="X7753" s="28">
        <v>58425.0</v>
      </c>
    </row>
    <row r="7754" ht="15.75" customHeight="1">
      <c r="A7754" s="15">
        <v>487.0</v>
      </c>
      <c r="B7754" s="15" t="s">
        <v>9167</v>
      </c>
      <c r="C7754" s="18">
        <v>42896.0</v>
      </c>
      <c r="D7754" s="18">
        <v>42899.0</v>
      </c>
      <c r="E7754" s="18">
        <f t="shared" si="1"/>
        <v>42899</v>
      </c>
      <c r="F7754" s="15" t="s">
        <v>125</v>
      </c>
      <c r="G7754" s="15" t="s">
        <v>3322</v>
      </c>
      <c r="H7754" s="15" t="s">
        <v>3323</v>
      </c>
      <c r="I7754" s="15" t="s">
        <v>76</v>
      </c>
      <c r="J7754" s="15" t="s">
        <v>60</v>
      </c>
      <c r="K7754" s="15" t="s">
        <v>22</v>
      </c>
      <c r="L7754" s="15" t="str">
        <f t="array" ref="L7754">_xlfn.XLOOKUP(M7754,reference_province_to_city!$A$2:$A$11,reference_province_to_city!$B$2:$B$11)</f>
        <v>Surabaya</v>
      </c>
      <c r="M7754" s="15" t="s">
        <v>20</v>
      </c>
      <c r="N7754" s="15">
        <v>60231.0</v>
      </c>
      <c r="O7754" s="15">
        <f t="array" ref="O7754">_xlfn.XLOOKUP(M7754,reference_postal_code!$B$2:$B$11,reference_postal_code!$A$2:$A$11)</f>
        <v>60231</v>
      </c>
      <c r="P7754" s="15" t="s">
        <v>166</v>
      </c>
      <c r="Q7754" s="15" t="s">
        <v>7656</v>
      </c>
      <c r="R7754" s="15" t="s">
        <v>110</v>
      </c>
      <c r="S7754" s="15" t="s">
        <v>111</v>
      </c>
      <c r="T7754" s="15" t="s">
        <v>7657</v>
      </c>
      <c r="U7754" s="28">
        <v>4199400.0</v>
      </c>
      <c r="V7754" s="15">
        <v>5.0</v>
      </c>
      <c r="W7754" s="31">
        <v>0.2</v>
      </c>
      <c r="X7754" s="28">
        <v>262463.0</v>
      </c>
    </row>
    <row r="7755" ht="15.75" customHeight="1">
      <c r="A7755" s="15">
        <v>5367.0</v>
      </c>
      <c r="B7755" s="15" t="s">
        <v>9168</v>
      </c>
      <c r="C7755" s="18">
        <v>42896.0</v>
      </c>
      <c r="D7755" s="18">
        <v>42901.0</v>
      </c>
      <c r="E7755" s="18">
        <f t="shared" si="1"/>
        <v>42901</v>
      </c>
      <c r="F7755" s="15" t="s">
        <v>55</v>
      </c>
      <c r="G7755" s="15" t="s">
        <v>5428</v>
      </c>
      <c r="H7755" s="15" t="s">
        <v>5429</v>
      </c>
      <c r="I7755" s="15" t="s">
        <v>59</v>
      </c>
      <c r="J7755" s="15" t="s">
        <v>60</v>
      </c>
      <c r="L7755" s="15" t="str">
        <f t="array" ref="L7755">_xlfn.XLOOKUP(M7755,reference_province_to_city!$A$2:$A$11,reference_province_to_city!$B$2:$B$11)</f>
        <v>Denpasar</v>
      </c>
      <c r="M7755" s="15" t="s">
        <v>24</v>
      </c>
      <c r="N7755" s="15">
        <v>80231.0</v>
      </c>
      <c r="O7755" s="15">
        <f t="array" ref="O7755">_xlfn.XLOOKUP(M7755,reference_postal_code!$B$2:$B$11,reference_postal_code!$A$2:$A$11)</f>
        <v>80231</v>
      </c>
      <c r="P7755" s="15" t="s">
        <v>63</v>
      </c>
      <c r="Q7755" s="15" t="s">
        <v>2135</v>
      </c>
      <c r="R7755" s="15" t="s">
        <v>110</v>
      </c>
      <c r="S7755" s="15" t="s">
        <v>111</v>
      </c>
      <c r="T7755" s="15" t="s">
        <v>2136</v>
      </c>
      <c r="U7755" s="28">
        <v>1331640.0</v>
      </c>
      <c r="V7755" s="15">
        <v>3.0</v>
      </c>
      <c r="W7755" s="31">
        <v>0.2</v>
      </c>
      <c r="X7755" s="28">
        <v>116519.0</v>
      </c>
    </row>
    <row r="7756" ht="15.75" customHeight="1">
      <c r="A7756" s="15">
        <v>4520.0</v>
      </c>
      <c r="B7756" s="15" t="s">
        <v>9169</v>
      </c>
      <c r="C7756" s="18">
        <v>42896.0</v>
      </c>
      <c r="D7756" s="18">
        <v>42900.0</v>
      </c>
      <c r="E7756" s="18">
        <f t="shared" si="1"/>
        <v>42900</v>
      </c>
      <c r="F7756" s="15" t="s">
        <v>55</v>
      </c>
      <c r="G7756" s="15" t="s">
        <v>385</v>
      </c>
      <c r="H7756" s="15" t="s">
        <v>386</v>
      </c>
      <c r="I7756" s="15" t="s">
        <v>128</v>
      </c>
      <c r="J7756" s="15" t="s">
        <v>60</v>
      </c>
      <c r="K7756" s="15" t="s">
        <v>10</v>
      </c>
      <c r="L7756" s="15" t="str">
        <f t="array" ref="L7756">_xlfn.XLOOKUP(M7756,reference_province_to_city!$A$2:$A$11,reference_province_to_city!$B$2:$B$11)</f>
        <v>Jakarta</v>
      </c>
      <c r="M7756" s="15" t="s">
        <v>7</v>
      </c>
      <c r="N7756" s="15">
        <v>10110.0</v>
      </c>
      <c r="O7756" s="15">
        <f t="array" ref="O7756">_xlfn.XLOOKUP(M7756,reference_postal_code!$B$2:$B$11,reference_postal_code!$A$2:$A$11)</f>
        <v>10110</v>
      </c>
      <c r="P7756" s="15" t="s">
        <v>117</v>
      </c>
      <c r="Q7756" s="15" t="s">
        <v>3646</v>
      </c>
      <c r="R7756" s="15" t="s">
        <v>65</v>
      </c>
      <c r="S7756" s="15" t="s">
        <v>87</v>
      </c>
      <c r="T7756" s="15" t="s">
        <v>3647</v>
      </c>
      <c r="U7756" s="28">
        <v>2.02128E7</v>
      </c>
      <c r="V7756" s="15">
        <v>8.0</v>
      </c>
      <c r="W7756" s="31">
        <v>0.2</v>
      </c>
      <c r="X7756" s="28">
        <v>1263300.0</v>
      </c>
    </row>
    <row r="7757" ht="15.75" customHeight="1">
      <c r="A7757" s="15">
        <v>5368.0</v>
      </c>
      <c r="B7757" s="15" t="s">
        <v>9168</v>
      </c>
      <c r="C7757" s="18">
        <v>42896.0</v>
      </c>
      <c r="D7757" s="18">
        <v>42901.0</v>
      </c>
      <c r="E7757" s="18">
        <f t="shared" si="1"/>
        <v>42901</v>
      </c>
      <c r="F7757" s="15" t="s">
        <v>55</v>
      </c>
      <c r="G7757" s="15" t="s">
        <v>5428</v>
      </c>
      <c r="H7757" s="15" t="s">
        <v>5429</v>
      </c>
      <c r="I7757" s="15" t="s">
        <v>59</v>
      </c>
      <c r="J7757" s="15" t="s">
        <v>60</v>
      </c>
      <c r="K7757" s="15" t="s">
        <v>26</v>
      </c>
      <c r="L7757" s="15" t="str">
        <f t="array" ref="L7757">_xlfn.XLOOKUP(M7757,reference_province_to_city!$A$2:$A$11,reference_province_to_city!$B$2:$B$11)</f>
        <v>Denpasar</v>
      </c>
      <c r="M7757" s="15" t="s">
        <v>24</v>
      </c>
      <c r="N7757" s="15">
        <v>80231.0</v>
      </c>
      <c r="O7757" s="15">
        <f t="array" ref="O7757">_xlfn.XLOOKUP(M7757,reference_postal_code!$B$2:$B$11,reference_postal_code!$A$2:$A$11)</f>
        <v>80231</v>
      </c>
      <c r="P7757" s="15" t="s">
        <v>63</v>
      </c>
      <c r="Q7757" s="15" t="s">
        <v>3477</v>
      </c>
      <c r="R7757" s="15" t="s">
        <v>65</v>
      </c>
      <c r="S7757" s="15" t="s">
        <v>79</v>
      </c>
      <c r="T7757" s="15" t="s">
        <v>3478</v>
      </c>
      <c r="U7757" s="28">
        <v>173400.0</v>
      </c>
      <c r="V7757" s="15">
        <v>4.0</v>
      </c>
      <c r="W7757" s="31">
        <v>0.0</v>
      </c>
      <c r="X7757" s="28">
        <v>81498.0</v>
      </c>
    </row>
    <row r="7758" ht="15.75" customHeight="1">
      <c r="A7758" s="15">
        <v>2289.0</v>
      </c>
      <c r="B7758" s="15" t="s">
        <v>9170</v>
      </c>
      <c r="C7758" s="18">
        <v>42896.0</v>
      </c>
      <c r="D7758" s="18">
        <v>42899.0</v>
      </c>
      <c r="E7758" s="18">
        <f t="shared" si="1"/>
        <v>42899</v>
      </c>
      <c r="F7758" s="15" t="s">
        <v>125</v>
      </c>
      <c r="G7758" s="15" t="s">
        <v>2658</v>
      </c>
      <c r="H7758" s="15" t="s">
        <v>2659</v>
      </c>
      <c r="I7758" s="15" t="s">
        <v>59</v>
      </c>
      <c r="J7758" s="15" t="s">
        <v>60</v>
      </c>
      <c r="K7758" s="15" t="s">
        <v>22</v>
      </c>
      <c r="L7758" s="15" t="str">
        <f t="array" ref="L7758">_xlfn.XLOOKUP(M7758,reference_province_to_city!$A$2:$A$11,reference_province_to_city!$B$2:$B$11)</f>
        <v>Surabaya</v>
      </c>
      <c r="M7758" s="15" t="s">
        <v>20</v>
      </c>
      <c r="N7758" s="15">
        <v>60231.0</v>
      </c>
      <c r="O7758" s="15">
        <f t="array" ref="O7758">_xlfn.XLOOKUP(M7758,reference_postal_code!$B$2:$B$11,reference_postal_code!$A$2:$A$11)</f>
        <v>60231</v>
      </c>
      <c r="P7758" s="15" t="s">
        <v>166</v>
      </c>
      <c r="Q7758" s="15" t="s">
        <v>284</v>
      </c>
      <c r="R7758" s="15" t="s">
        <v>65</v>
      </c>
      <c r="S7758" s="15" t="s">
        <v>93</v>
      </c>
      <c r="T7758" s="15" t="s">
        <v>285</v>
      </c>
      <c r="U7758" s="28">
        <v>246000.0</v>
      </c>
      <c r="V7758" s="15">
        <v>5.0</v>
      </c>
      <c r="W7758" s="31">
        <v>0.0</v>
      </c>
      <c r="X7758" s="28">
        <v>71340.0</v>
      </c>
    </row>
    <row r="7759" ht="15.75" customHeight="1">
      <c r="A7759" s="15">
        <v>7262.0</v>
      </c>
      <c r="B7759" s="15" t="s">
        <v>9171</v>
      </c>
      <c r="C7759" s="18">
        <v>42896.0</v>
      </c>
      <c r="D7759" s="18">
        <v>42899.0</v>
      </c>
      <c r="E7759" s="18">
        <f t="shared" si="1"/>
        <v>42899</v>
      </c>
      <c r="F7759" s="15" t="s">
        <v>114</v>
      </c>
      <c r="G7759" s="15" t="s">
        <v>3376</v>
      </c>
      <c r="H7759" s="15" t="s">
        <v>3377</v>
      </c>
      <c r="I7759" s="15" t="s">
        <v>128</v>
      </c>
      <c r="J7759" s="15" t="s">
        <v>60</v>
      </c>
      <c r="K7759" s="15" t="s">
        <v>28</v>
      </c>
      <c r="L7759" s="15" t="str">
        <f t="array" ref="L7759">_xlfn.XLOOKUP(M7759,reference_province_to_city!$A$2:$A$11,reference_province_to_city!$B$2:$B$11)</f>
        <v>Medan</v>
      </c>
      <c r="M7759" s="15" t="s">
        <v>11</v>
      </c>
      <c r="N7759" s="15">
        <v>20111.0</v>
      </c>
      <c r="O7759" s="15">
        <f t="array" ref="O7759">_xlfn.XLOOKUP(M7759,reference_postal_code!$B$2:$B$11,reference_postal_code!$A$2:$A$11)</f>
        <v>20111</v>
      </c>
      <c r="P7759" s="15" t="s">
        <v>77</v>
      </c>
      <c r="Q7759" s="15" t="s">
        <v>936</v>
      </c>
      <c r="R7759" s="15" t="s">
        <v>65</v>
      </c>
      <c r="S7759" s="15" t="s">
        <v>93</v>
      </c>
      <c r="T7759" s="15" t="s">
        <v>937</v>
      </c>
      <c r="U7759" s="28">
        <v>220500.0</v>
      </c>
      <c r="V7759" s="15">
        <v>7.0</v>
      </c>
      <c r="W7759" s="31">
        <v>0.0</v>
      </c>
      <c r="X7759" s="28">
        <v>61740.0</v>
      </c>
    </row>
    <row r="7760" ht="15.75" customHeight="1">
      <c r="A7760" s="15">
        <v>486.0</v>
      </c>
      <c r="B7760" s="15" t="s">
        <v>9167</v>
      </c>
      <c r="C7760" s="18">
        <v>42896.0</v>
      </c>
      <c r="D7760" s="18">
        <v>42899.0</v>
      </c>
      <c r="E7760" s="18">
        <f t="shared" si="1"/>
        <v>42899</v>
      </c>
      <c r="F7760" s="15" t="s">
        <v>125</v>
      </c>
      <c r="G7760" s="15" t="s">
        <v>3322</v>
      </c>
      <c r="H7760" s="15" t="s">
        <v>3323</v>
      </c>
      <c r="I7760" s="15" t="s">
        <v>76</v>
      </c>
      <c r="J7760" s="15" t="s">
        <v>60</v>
      </c>
      <c r="K7760" s="15" t="s">
        <v>22</v>
      </c>
      <c r="L7760" s="15" t="str">
        <f t="array" ref="L7760">_xlfn.XLOOKUP(M7760,reference_province_to_city!$A$2:$A$11,reference_province_to_city!$B$2:$B$11)</f>
        <v>Surabaya</v>
      </c>
      <c r="M7760" s="15" t="s">
        <v>20</v>
      </c>
      <c r="N7760" s="15">
        <v>60231.0</v>
      </c>
      <c r="O7760" s="15">
        <f t="array" ref="O7760">_xlfn.XLOOKUP(M7760,reference_postal_code!$B$2:$B$11,reference_postal_code!$A$2:$A$11)</f>
        <v>60231</v>
      </c>
      <c r="P7760" s="15" t="s">
        <v>166</v>
      </c>
      <c r="Q7760" s="15" t="s">
        <v>931</v>
      </c>
      <c r="R7760" s="15" t="s">
        <v>106</v>
      </c>
      <c r="S7760" s="15" t="s">
        <v>183</v>
      </c>
      <c r="T7760" s="15" t="s">
        <v>932</v>
      </c>
      <c r="U7760" s="28">
        <v>7712475.0</v>
      </c>
      <c r="V7760" s="15">
        <v>5.0</v>
      </c>
      <c r="W7760" s="31">
        <v>0.15</v>
      </c>
      <c r="X7760" s="28">
        <v>-453675.0</v>
      </c>
    </row>
    <row r="7761" ht="15.75" customHeight="1">
      <c r="A7761" s="15">
        <v>644.0</v>
      </c>
      <c r="B7761" s="15" t="s">
        <v>9172</v>
      </c>
      <c r="C7761" s="18">
        <v>42896.0</v>
      </c>
      <c r="D7761" s="18">
        <v>42901.0</v>
      </c>
      <c r="E7761" s="18">
        <f t="shared" si="1"/>
        <v>42901</v>
      </c>
      <c r="F7761" s="15" t="s">
        <v>55</v>
      </c>
      <c r="G7761" s="15" t="s">
        <v>4491</v>
      </c>
      <c r="H7761" s="15" t="s">
        <v>4492</v>
      </c>
      <c r="I7761" s="15" t="s">
        <v>59</v>
      </c>
      <c r="J7761" s="15" t="s">
        <v>60</v>
      </c>
      <c r="K7761" s="15" t="s">
        <v>28</v>
      </c>
      <c r="L7761" s="15" t="str">
        <f t="array" ref="L7761">_xlfn.XLOOKUP(M7761,reference_province_to_city!$A$2:$A$11,reference_province_to_city!$B$2:$B$11)</f>
        <v>Medan</v>
      </c>
      <c r="M7761" s="15" t="s">
        <v>11</v>
      </c>
      <c r="N7761" s="15">
        <v>20111.0</v>
      </c>
      <c r="O7761" s="15">
        <f t="array" ref="O7761">_xlfn.XLOOKUP(M7761,reference_postal_code!$B$2:$B$11,reference_postal_code!$A$2:$A$11)</f>
        <v>20111</v>
      </c>
      <c r="P7761" s="15" t="s">
        <v>77</v>
      </c>
      <c r="Q7761" s="15" t="s">
        <v>3959</v>
      </c>
      <c r="R7761" s="15" t="s">
        <v>110</v>
      </c>
      <c r="S7761" s="15" t="s">
        <v>149</v>
      </c>
      <c r="T7761" s="15" t="s">
        <v>3960</v>
      </c>
      <c r="U7761" s="28">
        <v>1987800.0</v>
      </c>
      <c r="V7761" s="15">
        <v>4.0</v>
      </c>
      <c r="W7761" s="31">
        <v>0.0</v>
      </c>
      <c r="X7761" s="28">
        <v>814998.0</v>
      </c>
    </row>
    <row r="7762" ht="15.75" customHeight="1">
      <c r="A7762" s="15">
        <v>2313.0</v>
      </c>
      <c r="B7762" s="15" t="s">
        <v>9173</v>
      </c>
      <c r="C7762" s="18">
        <v>42897.0</v>
      </c>
      <c r="D7762" s="18">
        <v>42898.0</v>
      </c>
      <c r="E7762" s="18">
        <f t="shared" si="1"/>
        <v>42898</v>
      </c>
      <c r="F7762" s="15" t="s">
        <v>125</v>
      </c>
      <c r="G7762" s="15" t="s">
        <v>2176</v>
      </c>
      <c r="H7762" s="15" t="s">
        <v>2177</v>
      </c>
      <c r="I7762" s="15" t="s">
        <v>76</v>
      </c>
      <c r="J7762" s="15" t="s">
        <v>60</v>
      </c>
      <c r="K7762" s="15" t="s">
        <v>33</v>
      </c>
      <c r="L7762" s="15" t="str">
        <f t="array" ref="L7762">_xlfn.XLOOKUP(M7762,reference_province_to_city!$A$2:$A$11,reference_province_to_city!$B$2:$B$11)</f>
        <v>Makassar</v>
      </c>
      <c r="M7762" s="15" t="s">
        <v>25</v>
      </c>
      <c r="N7762" s="15">
        <v>90111.0</v>
      </c>
      <c r="O7762" s="15">
        <f t="array" ref="O7762">_xlfn.XLOOKUP(M7762,reference_postal_code!$B$2:$B$11,reference_postal_code!$A$2:$A$11)</f>
        <v>90111</v>
      </c>
      <c r="P7762" s="15" t="s">
        <v>63</v>
      </c>
      <c r="Q7762" s="15" t="s">
        <v>1708</v>
      </c>
      <c r="R7762" s="15" t="s">
        <v>65</v>
      </c>
      <c r="S7762" s="15" t="s">
        <v>87</v>
      </c>
      <c r="T7762" s="15" t="s">
        <v>1709</v>
      </c>
      <c r="U7762" s="28">
        <v>3233880.0</v>
      </c>
      <c r="V7762" s="15">
        <v>3.0</v>
      </c>
      <c r="W7762" s="31">
        <v>0.2</v>
      </c>
      <c r="X7762" s="28">
        <v>-727623.0</v>
      </c>
    </row>
    <row r="7763" ht="15.75" customHeight="1">
      <c r="A7763" s="15">
        <v>4220.0</v>
      </c>
      <c r="B7763" s="15" t="s">
        <v>9174</v>
      </c>
      <c r="C7763" s="18">
        <v>42897.0</v>
      </c>
      <c r="D7763" s="18">
        <v>42899.0</v>
      </c>
      <c r="E7763" s="18">
        <f t="shared" si="1"/>
        <v>42899</v>
      </c>
      <c r="F7763" s="15" t="s">
        <v>114</v>
      </c>
      <c r="G7763" s="15" t="s">
        <v>287</v>
      </c>
      <c r="H7763" s="15" t="s">
        <v>288</v>
      </c>
      <c r="I7763" s="15" t="s">
        <v>59</v>
      </c>
      <c r="J7763" s="15" t="s">
        <v>60</v>
      </c>
      <c r="K7763" s="15" t="s">
        <v>28</v>
      </c>
      <c r="L7763" s="15" t="str">
        <f t="array" ref="L7763">_xlfn.XLOOKUP(M7763,reference_province_to_city!$A$2:$A$11,reference_province_to_city!$B$2:$B$11)</f>
        <v>Medan</v>
      </c>
      <c r="M7763" s="15" t="s">
        <v>11</v>
      </c>
      <c r="N7763" s="15">
        <v>20111.0</v>
      </c>
      <c r="O7763" s="15">
        <f t="array" ref="O7763">_xlfn.XLOOKUP(M7763,reference_postal_code!$B$2:$B$11,reference_postal_code!$A$2:$A$11)</f>
        <v>20111</v>
      </c>
      <c r="P7763" s="15" t="s">
        <v>77</v>
      </c>
      <c r="Q7763" s="15" t="s">
        <v>7147</v>
      </c>
      <c r="R7763" s="15" t="s">
        <v>65</v>
      </c>
      <c r="S7763" s="15" t="s">
        <v>66</v>
      </c>
      <c r="T7763" s="15" t="s">
        <v>7148</v>
      </c>
      <c r="U7763" s="28">
        <v>569100.0</v>
      </c>
      <c r="V7763" s="15">
        <v>2.0</v>
      </c>
      <c r="W7763" s="31">
        <v>0.0</v>
      </c>
      <c r="X7763" s="28">
        <v>273168.0</v>
      </c>
    </row>
    <row r="7764" ht="15.75" customHeight="1">
      <c r="A7764" s="15">
        <v>8924.0</v>
      </c>
      <c r="B7764" s="15" t="s">
        <v>9175</v>
      </c>
      <c r="C7764" s="18">
        <v>42897.0</v>
      </c>
      <c r="D7764" s="18">
        <v>42903.0</v>
      </c>
      <c r="E7764" s="18">
        <f t="shared" si="1"/>
        <v>42903</v>
      </c>
      <c r="F7764" s="15" t="s">
        <v>55</v>
      </c>
      <c r="G7764" s="15" t="s">
        <v>3552</v>
      </c>
      <c r="H7764" s="15" t="s">
        <v>3553</v>
      </c>
      <c r="I7764" s="15" t="s">
        <v>59</v>
      </c>
      <c r="J7764" s="15" t="s">
        <v>60</v>
      </c>
      <c r="K7764" s="15" t="s">
        <v>28</v>
      </c>
      <c r="L7764" s="15" t="str">
        <f t="array" ref="L7764">_xlfn.XLOOKUP(M7764,reference_province_to_city!$A$2:$A$11,reference_province_to_city!$B$2:$B$11)</f>
        <v>Medan</v>
      </c>
      <c r="M7764" s="15" t="s">
        <v>11</v>
      </c>
      <c r="N7764" s="15">
        <v>20111.0</v>
      </c>
      <c r="O7764" s="15">
        <f t="array" ref="O7764">_xlfn.XLOOKUP(M7764,reference_postal_code!$B$2:$B$11,reference_postal_code!$A$2:$A$11)</f>
        <v>20111</v>
      </c>
      <c r="P7764" s="15" t="s">
        <v>77</v>
      </c>
      <c r="Q7764" s="15" t="s">
        <v>1328</v>
      </c>
      <c r="R7764" s="15" t="s">
        <v>65</v>
      </c>
      <c r="S7764" s="15" t="s">
        <v>83</v>
      </c>
      <c r="T7764" s="15" t="s">
        <v>1329</v>
      </c>
      <c r="U7764" s="28">
        <v>68580.0</v>
      </c>
      <c r="V7764" s="15">
        <v>4.0</v>
      </c>
      <c r="W7764" s="31">
        <v>0.7</v>
      </c>
      <c r="X7764" s="28">
        <v>-57150.0</v>
      </c>
    </row>
    <row r="7765" ht="15.75" customHeight="1">
      <c r="A7765" s="15">
        <v>4223.0</v>
      </c>
      <c r="B7765" s="15" t="s">
        <v>9174</v>
      </c>
      <c r="C7765" s="18">
        <v>42897.0</v>
      </c>
      <c r="D7765" s="18">
        <v>42899.0</v>
      </c>
      <c r="E7765" s="18">
        <f t="shared" si="1"/>
        <v>42899</v>
      </c>
      <c r="F7765" s="15" t="s">
        <v>114</v>
      </c>
      <c r="G7765" s="15" t="s">
        <v>287</v>
      </c>
      <c r="H7765" s="15" t="s">
        <v>288</v>
      </c>
      <c r="I7765" s="15" t="s">
        <v>59</v>
      </c>
      <c r="J7765" s="15" t="s">
        <v>60</v>
      </c>
      <c r="K7765" s="15" t="s">
        <v>28</v>
      </c>
      <c r="L7765" s="15" t="str">
        <f t="array" ref="L7765">_xlfn.XLOOKUP(M7765,reference_province_to_city!$A$2:$A$11,reference_province_to_city!$B$2:$B$11)</f>
        <v>Medan</v>
      </c>
      <c r="M7765" s="15" t="s">
        <v>11</v>
      </c>
      <c r="N7765" s="15">
        <v>20111.0</v>
      </c>
      <c r="O7765" s="15">
        <f t="array" ref="O7765">_xlfn.XLOOKUP(M7765,reference_postal_code!$B$2:$B$11,reference_postal_code!$A$2:$A$11)</f>
        <v>20111</v>
      </c>
      <c r="P7765" s="15" t="s">
        <v>77</v>
      </c>
      <c r="Q7765" s="15" t="s">
        <v>2450</v>
      </c>
      <c r="R7765" s="15" t="s">
        <v>65</v>
      </c>
      <c r="S7765" s="15" t="s">
        <v>87</v>
      </c>
      <c r="T7765" s="15" t="s">
        <v>2451</v>
      </c>
      <c r="U7765" s="28">
        <v>1544400.0</v>
      </c>
      <c r="V7765" s="15">
        <v>2.0</v>
      </c>
      <c r="W7765" s="31">
        <v>0.0</v>
      </c>
      <c r="X7765" s="28">
        <v>15444.0</v>
      </c>
    </row>
    <row r="7766" ht="15.75" customHeight="1">
      <c r="A7766" s="15">
        <v>3448.0</v>
      </c>
      <c r="B7766" s="15" t="s">
        <v>9176</v>
      </c>
      <c r="C7766" s="18">
        <v>42897.0</v>
      </c>
      <c r="D7766" s="18">
        <v>42901.0</v>
      </c>
      <c r="E7766" s="18">
        <f t="shared" si="1"/>
        <v>42901</v>
      </c>
      <c r="F7766" s="15" t="s">
        <v>55</v>
      </c>
      <c r="G7766" s="15" t="s">
        <v>545</v>
      </c>
      <c r="H7766" s="15" t="s">
        <v>546</v>
      </c>
      <c r="I7766" s="15" t="s">
        <v>76</v>
      </c>
      <c r="J7766" s="15" t="s">
        <v>60</v>
      </c>
      <c r="K7766" s="15" t="s">
        <v>26</v>
      </c>
      <c r="L7766" s="15" t="str">
        <f t="array" ref="L7766">_xlfn.XLOOKUP(M7766,reference_province_to_city!$A$2:$A$11,reference_province_to_city!$B$2:$B$11)</f>
        <v>Denpasar</v>
      </c>
      <c r="M7766" s="15" t="s">
        <v>24</v>
      </c>
      <c r="N7766" s="15">
        <v>80231.0</v>
      </c>
      <c r="O7766" s="15">
        <f t="array" ref="O7766">_xlfn.XLOOKUP(M7766,reference_postal_code!$B$2:$B$11,reference_postal_code!$A$2:$A$11)</f>
        <v>80231</v>
      </c>
      <c r="P7766" s="15" t="s">
        <v>63</v>
      </c>
      <c r="Q7766" s="15" t="s">
        <v>2014</v>
      </c>
      <c r="R7766" s="15" t="s">
        <v>65</v>
      </c>
      <c r="S7766" s="15" t="s">
        <v>93</v>
      </c>
      <c r="T7766" s="15" t="s">
        <v>2015</v>
      </c>
      <c r="U7766" s="28">
        <v>56400.0</v>
      </c>
      <c r="V7766" s="15">
        <v>2.0</v>
      </c>
      <c r="W7766" s="31">
        <v>0.0</v>
      </c>
      <c r="X7766" s="28">
        <v>16356.0</v>
      </c>
    </row>
    <row r="7767" ht="15.75" customHeight="1">
      <c r="A7767" s="15">
        <v>2309.0</v>
      </c>
      <c r="B7767" s="15" t="s">
        <v>9173</v>
      </c>
      <c r="C7767" s="18">
        <v>42897.0</v>
      </c>
      <c r="D7767" s="18">
        <v>42898.0</v>
      </c>
      <c r="E7767" s="18">
        <f t="shared" si="1"/>
        <v>42898</v>
      </c>
      <c r="F7767" s="15" t="s">
        <v>125</v>
      </c>
      <c r="G7767" s="15" t="s">
        <v>2176</v>
      </c>
      <c r="H7767" s="15" t="s">
        <v>2177</v>
      </c>
      <c r="I7767" s="15" t="s">
        <v>76</v>
      </c>
      <c r="J7767" s="15" t="s">
        <v>60</v>
      </c>
      <c r="K7767" s="15" t="s">
        <v>33</v>
      </c>
      <c r="L7767" s="15" t="str">
        <f t="array" ref="L7767">_xlfn.XLOOKUP(M7767,reference_province_to_city!$A$2:$A$11,reference_province_to_city!$B$2:$B$11)</f>
        <v>Makassar</v>
      </c>
      <c r="M7767" s="15" t="s">
        <v>25</v>
      </c>
      <c r="N7767" s="15">
        <v>90111.0</v>
      </c>
      <c r="O7767" s="15">
        <f t="array" ref="O7767">_xlfn.XLOOKUP(M7767,reference_postal_code!$B$2:$B$11,reference_postal_code!$A$2:$A$11)</f>
        <v>90111</v>
      </c>
      <c r="P7767" s="15" t="s">
        <v>63</v>
      </c>
      <c r="Q7767" s="15" t="s">
        <v>1376</v>
      </c>
      <c r="R7767" s="15" t="s">
        <v>106</v>
      </c>
      <c r="S7767" s="15" t="s">
        <v>107</v>
      </c>
      <c r="T7767" s="15" t="s">
        <v>1377</v>
      </c>
      <c r="U7767" s="28">
        <v>4211880.0</v>
      </c>
      <c r="V7767" s="15">
        <v>1.0</v>
      </c>
      <c r="W7767" s="31">
        <v>0.2</v>
      </c>
      <c r="X7767" s="28">
        <v>526485.0</v>
      </c>
    </row>
    <row r="7768" ht="15.75" customHeight="1">
      <c r="A7768" s="15">
        <v>1569.0</v>
      </c>
      <c r="B7768" s="15" t="s">
        <v>9177</v>
      </c>
      <c r="C7768" s="18">
        <v>42897.0</v>
      </c>
      <c r="D7768" s="18"/>
      <c r="E7768" s="18">
        <f t="shared" si="1"/>
        <v>42900</v>
      </c>
      <c r="F7768" s="15" t="s">
        <v>466</v>
      </c>
      <c r="G7768" s="15" t="s">
        <v>2031</v>
      </c>
      <c r="H7768" s="15" t="s">
        <v>2032</v>
      </c>
      <c r="I7768" s="15" t="s">
        <v>59</v>
      </c>
      <c r="J7768" s="15" t="s">
        <v>60</v>
      </c>
      <c r="K7768" s="15" t="s">
        <v>14</v>
      </c>
      <c r="L7768" s="15" t="str">
        <f t="array" ref="L7768">_xlfn.XLOOKUP(M7768,reference_province_to_city!$A$2:$A$11,reference_province_to_city!$B$2:$B$11)</f>
        <v>Bandung</v>
      </c>
      <c r="M7768" s="15" t="s">
        <v>12</v>
      </c>
      <c r="O7768" s="15">
        <f t="array" ref="O7768">_xlfn.XLOOKUP(M7768,reference_postal_code!$B$2:$B$11,reference_postal_code!$A$2:$A$11)</f>
        <v>40111</v>
      </c>
      <c r="P7768" s="15" t="s">
        <v>117</v>
      </c>
      <c r="Q7768" s="15" t="s">
        <v>4100</v>
      </c>
      <c r="R7768" s="15" t="s">
        <v>65</v>
      </c>
      <c r="S7768" s="15" t="s">
        <v>66</v>
      </c>
      <c r="T7768" s="15" t="s">
        <v>4101</v>
      </c>
      <c r="U7768" s="28">
        <v>1844550.0</v>
      </c>
      <c r="V7768" s="15">
        <v>3.0</v>
      </c>
      <c r="W7768" s="31">
        <v>0.0</v>
      </c>
      <c r="X7768" s="28">
        <v>903830.0</v>
      </c>
    </row>
    <row r="7769" ht="15.75" customHeight="1">
      <c r="A7769" s="15">
        <v>4222.0</v>
      </c>
      <c r="B7769" s="15" t="s">
        <v>9174</v>
      </c>
      <c r="C7769" s="18">
        <v>42897.0</v>
      </c>
      <c r="D7769" s="18">
        <v>42899.0</v>
      </c>
      <c r="E7769" s="18">
        <f t="shared" si="1"/>
        <v>42899</v>
      </c>
      <c r="F7769" s="15" t="s">
        <v>114</v>
      </c>
      <c r="G7769" s="15" t="s">
        <v>287</v>
      </c>
      <c r="H7769" s="15" t="s">
        <v>288</v>
      </c>
      <c r="I7769" s="15" t="s">
        <v>59</v>
      </c>
      <c r="J7769" s="15" t="s">
        <v>60</v>
      </c>
      <c r="K7769" s="15" t="s">
        <v>28</v>
      </c>
      <c r="L7769" s="15" t="str">
        <f t="array" ref="L7769">_xlfn.XLOOKUP(M7769,reference_province_to_city!$A$2:$A$11,reference_province_to_city!$B$2:$B$11)</f>
        <v>Medan</v>
      </c>
      <c r="M7769" s="15" t="s">
        <v>11</v>
      </c>
      <c r="N7769" s="15">
        <v>20111.0</v>
      </c>
      <c r="O7769" s="15">
        <f t="array" ref="O7769">_xlfn.XLOOKUP(M7769,reference_postal_code!$B$2:$B$11,reference_postal_code!$A$2:$A$11)</f>
        <v>20111</v>
      </c>
      <c r="P7769" s="15" t="s">
        <v>77</v>
      </c>
      <c r="Q7769" s="15" t="s">
        <v>9178</v>
      </c>
      <c r="R7769" s="15" t="s">
        <v>110</v>
      </c>
      <c r="S7769" s="15" t="s">
        <v>668</v>
      </c>
      <c r="T7769" s="15" t="s">
        <v>9179</v>
      </c>
      <c r="U7769" s="28">
        <v>5787000.0</v>
      </c>
      <c r="V7769" s="15">
        <v>5.0</v>
      </c>
      <c r="W7769" s="31">
        <v>0.2</v>
      </c>
      <c r="X7769" s="28">
        <v>1953112.0</v>
      </c>
    </row>
    <row r="7770" ht="15.75" customHeight="1">
      <c r="A7770" s="15">
        <v>4224.0</v>
      </c>
      <c r="B7770" s="15" t="s">
        <v>9174</v>
      </c>
      <c r="C7770" s="18">
        <v>42897.0</v>
      </c>
      <c r="D7770" s="18">
        <v>42899.0</v>
      </c>
      <c r="E7770" s="18">
        <f t="shared" si="1"/>
        <v>42899</v>
      </c>
      <c r="F7770" s="15" t="s">
        <v>114</v>
      </c>
      <c r="G7770" s="15" t="s">
        <v>287</v>
      </c>
      <c r="H7770" s="15" t="s">
        <v>288</v>
      </c>
      <c r="I7770" s="15" t="s">
        <v>59</v>
      </c>
      <c r="J7770" s="15" t="s">
        <v>60</v>
      </c>
      <c r="K7770" s="15" t="s">
        <v>28</v>
      </c>
      <c r="L7770" s="15" t="str">
        <f t="array" ref="L7770">_xlfn.XLOOKUP(M7770,reference_province_to_city!$A$2:$A$11,reference_province_to_city!$B$2:$B$11)</f>
        <v>Medan</v>
      </c>
      <c r="M7770" s="15" t="s">
        <v>11</v>
      </c>
      <c r="N7770" s="15">
        <v>20111.0</v>
      </c>
      <c r="O7770" s="15">
        <f t="array" ref="O7770">_xlfn.XLOOKUP(M7770,reference_postal_code!$B$2:$B$11,reference_postal_code!$A$2:$A$11)</f>
        <v>20111</v>
      </c>
      <c r="P7770" s="15" t="s">
        <v>77</v>
      </c>
      <c r="Q7770" s="15" t="s">
        <v>5189</v>
      </c>
      <c r="R7770" s="15" t="s">
        <v>106</v>
      </c>
      <c r="S7770" s="15" t="s">
        <v>183</v>
      </c>
      <c r="T7770" s="15" t="s">
        <v>5190</v>
      </c>
      <c r="U7770" s="28">
        <v>2616300.0</v>
      </c>
      <c r="V7770" s="15">
        <v>3.0</v>
      </c>
      <c r="W7770" s="31">
        <v>0.0</v>
      </c>
      <c r="X7770" s="28">
        <v>627912.0</v>
      </c>
    </row>
    <row r="7771" ht="15.75" customHeight="1">
      <c r="A7771" s="15">
        <v>2311.0</v>
      </c>
      <c r="B7771" s="15" t="s">
        <v>9173</v>
      </c>
      <c r="C7771" s="18">
        <v>42897.0</v>
      </c>
      <c r="D7771" s="18">
        <v>42898.0</v>
      </c>
      <c r="E7771" s="18">
        <f t="shared" si="1"/>
        <v>42898</v>
      </c>
      <c r="F7771" s="15" t="s">
        <v>125</v>
      </c>
      <c r="G7771" s="15" t="s">
        <v>2176</v>
      </c>
      <c r="H7771" s="15" t="s">
        <v>2177</v>
      </c>
      <c r="I7771" s="15" t="s">
        <v>76</v>
      </c>
      <c r="J7771" s="15" t="s">
        <v>60</v>
      </c>
      <c r="K7771" s="15" t="s">
        <v>33</v>
      </c>
      <c r="L7771" s="15" t="str">
        <f t="array" ref="L7771">_xlfn.XLOOKUP(M7771,reference_province_to_city!$A$2:$A$11,reference_province_to_city!$B$2:$B$11)</f>
        <v>Makassar</v>
      </c>
      <c r="M7771" s="15" t="s">
        <v>25</v>
      </c>
      <c r="N7771" s="15">
        <v>90111.0</v>
      </c>
      <c r="O7771" s="15">
        <f t="array" ref="O7771">_xlfn.XLOOKUP(M7771,reference_postal_code!$B$2:$B$11,reference_postal_code!$A$2:$A$11)</f>
        <v>90111</v>
      </c>
      <c r="P7771" s="15" t="s">
        <v>63</v>
      </c>
      <c r="Q7771" s="15" t="s">
        <v>3261</v>
      </c>
      <c r="R7771" s="15" t="s">
        <v>65</v>
      </c>
      <c r="S7771" s="15" t="s">
        <v>93</v>
      </c>
      <c r="T7771" s="15" t="s">
        <v>3262</v>
      </c>
      <c r="U7771" s="28">
        <v>1320600.0</v>
      </c>
      <c r="V7771" s="15">
        <v>5.0</v>
      </c>
      <c r="W7771" s="31">
        <v>0.2</v>
      </c>
      <c r="X7771" s="28">
        <v>99045.0</v>
      </c>
    </row>
    <row r="7772" ht="15.75" customHeight="1">
      <c r="A7772" s="15">
        <v>2310.0</v>
      </c>
      <c r="B7772" s="15" t="s">
        <v>9173</v>
      </c>
      <c r="C7772" s="18">
        <v>42897.0</v>
      </c>
      <c r="D7772" s="18">
        <v>42898.0</v>
      </c>
      <c r="E7772" s="18">
        <f t="shared" si="1"/>
        <v>42898</v>
      </c>
      <c r="F7772" s="15" t="s">
        <v>125</v>
      </c>
      <c r="G7772" s="15" t="s">
        <v>2176</v>
      </c>
      <c r="H7772" s="15" t="s">
        <v>2177</v>
      </c>
      <c r="I7772" s="15" t="s">
        <v>76</v>
      </c>
      <c r="J7772" s="15" t="s">
        <v>60</v>
      </c>
      <c r="K7772" s="15" t="s">
        <v>33</v>
      </c>
      <c r="L7772" s="15" t="str">
        <f t="array" ref="L7772">_xlfn.XLOOKUP(M7772,reference_province_to_city!$A$2:$A$11,reference_province_to_city!$B$2:$B$11)</f>
        <v>Makassar</v>
      </c>
      <c r="M7772" s="15" t="s">
        <v>25</v>
      </c>
      <c r="N7772" s="15">
        <v>90111.0</v>
      </c>
      <c r="O7772" s="15">
        <f t="array" ref="O7772">_xlfn.XLOOKUP(M7772,reference_postal_code!$B$2:$B$11,reference_postal_code!$A$2:$A$11)</f>
        <v>90111</v>
      </c>
      <c r="P7772" s="15" t="s">
        <v>63</v>
      </c>
      <c r="Q7772" s="15" t="s">
        <v>3544</v>
      </c>
      <c r="R7772" s="15" t="s">
        <v>65</v>
      </c>
      <c r="S7772" s="15" t="s">
        <v>87</v>
      </c>
      <c r="T7772" s="15" t="s">
        <v>3545</v>
      </c>
      <c r="U7772" s="28">
        <v>1026720.0</v>
      </c>
      <c r="V7772" s="15">
        <v>4.0</v>
      </c>
      <c r="W7772" s="31">
        <v>0.2</v>
      </c>
      <c r="X7772" s="28">
        <v>115506.0</v>
      </c>
    </row>
    <row r="7773" ht="15.75" customHeight="1">
      <c r="A7773" s="15">
        <v>2312.0</v>
      </c>
      <c r="B7773" s="15" t="s">
        <v>9173</v>
      </c>
      <c r="C7773" s="18">
        <v>42897.0</v>
      </c>
      <c r="D7773" s="18">
        <v>42898.0</v>
      </c>
      <c r="E7773" s="18">
        <f t="shared" si="1"/>
        <v>42898</v>
      </c>
      <c r="F7773" s="15" t="s">
        <v>125</v>
      </c>
      <c r="G7773" s="15" t="s">
        <v>2176</v>
      </c>
      <c r="H7773" s="15" t="s">
        <v>2177</v>
      </c>
      <c r="I7773" s="15" t="s">
        <v>76</v>
      </c>
      <c r="J7773" s="15" t="s">
        <v>60</v>
      </c>
      <c r="K7773" s="15" t="s">
        <v>33</v>
      </c>
      <c r="L7773" s="15" t="str">
        <f t="array" ref="L7773">_xlfn.XLOOKUP(M7773,reference_province_to_city!$A$2:$A$11,reference_province_to_city!$B$2:$B$11)</f>
        <v>Makassar</v>
      </c>
      <c r="M7773" s="15" t="s">
        <v>25</v>
      </c>
      <c r="N7773" s="15">
        <v>90111.0</v>
      </c>
      <c r="O7773" s="15">
        <f t="array" ref="O7773">_xlfn.XLOOKUP(M7773,reference_postal_code!$B$2:$B$11,reference_postal_code!$A$2:$A$11)</f>
        <v>90111</v>
      </c>
      <c r="P7773" s="15" t="s">
        <v>63</v>
      </c>
      <c r="Q7773" s="15" t="s">
        <v>1028</v>
      </c>
      <c r="R7773" s="15" t="s">
        <v>65</v>
      </c>
      <c r="S7773" s="15" t="s">
        <v>93</v>
      </c>
      <c r="T7773" s="15" t="s">
        <v>1029</v>
      </c>
      <c r="U7773" s="28">
        <v>238080.0</v>
      </c>
      <c r="V7773" s="15">
        <v>1.0</v>
      </c>
      <c r="W7773" s="31">
        <v>0.2</v>
      </c>
      <c r="X7773" s="28">
        <v>29760.0</v>
      </c>
    </row>
    <row r="7774" ht="15.75" customHeight="1">
      <c r="A7774" s="15">
        <v>8342.0</v>
      </c>
      <c r="B7774" s="15" t="s">
        <v>9180</v>
      </c>
      <c r="C7774" s="18">
        <v>42897.0</v>
      </c>
      <c r="D7774" s="18">
        <v>42900.0</v>
      </c>
      <c r="E7774" s="18">
        <f t="shared" si="1"/>
        <v>42900</v>
      </c>
      <c r="F7774" s="15" t="s">
        <v>125</v>
      </c>
      <c r="G7774" s="15" t="s">
        <v>2824</v>
      </c>
      <c r="H7774" s="15" t="s">
        <v>2825</v>
      </c>
      <c r="I7774" s="15" t="s">
        <v>59</v>
      </c>
      <c r="J7774" s="15" t="s">
        <v>60</v>
      </c>
      <c r="K7774" s="15" t="s">
        <v>696</v>
      </c>
      <c r="L7774" s="15" t="str">
        <f t="array" ref="L7774">_xlfn.XLOOKUP(M7774,reference_province_to_city!$A$2:$A$11,reference_province_to_city!$B$2:$B$11)</f>
        <v>Palembang</v>
      </c>
      <c r="M7774" s="15" t="s">
        <v>13</v>
      </c>
      <c r="N7774" s="15">
        <v>30111.0</v>
      </c>
      <c r="O7774" s="15">
        <f t="array" ref="O7774">_xlfn.XLOOKUP(M7774,reference_postal_code!$B$2:$B$11,reference_postal_code!$A$2:$A$11)</f>
        <v>30111</v>
      </c>
      <c r="P7774" s="15" t="s">
        <v>77</v>
      </c>
      <c r="Q7774" s="15" t="s">
        <v>3053</v>
      </c>
      <c r="R7774" s="15" t="s">
        <v>65</v>
      </c>
      <c r="S7774" s="15" t="s">
        <v>222</v>
      </c>
      <c r="T7774" s="15" t="s">
        <v>3054</v>
      </c>
      <c r="U7774" s="28">
        <v>921600.0</v>
      </c>
      <c r="V7774" s="15">
        <v>3.0</v>
      </c>
      <c r="W7774" s="31">
        <v>0.0</v>
      </c>
      <c r="X7774" s="28">
        <v>248832.0</v>
      </c>
    </row>
    <row r="7775" ht="15.75" customHeight="1">
      <c r="A7775" s="15">
        <v>4221.0</v>
      </c>
      <c r="B7775" s="15" t="s">
        <v>9174</v>
      </c>
      <c r="C7775" s="18">
        <v>42897.0</v>
      </c>
      <c r="D7775" s="18">
        <v>42899.0</v>
      </c>
      <c r="E7775" s="18">
        <f t="shared" si="1"/>
        <v>42899</v>
      </c>
      <c r="F7775" s="15" t="s">
        <v>114</v>
      </c>
      <c r="G7775" s="15" t="s">
        <v>287</v>
      </c>
      <c r="H7775" s="15" t="s">
        <v>288</v>
      </c>
      <c r="I7775" s="15" t="s">
        <v>59</v>
      </c>
      <c r="J7775" s="15" t="s">
        <v>60</v>
      </c>
      <c r="K7775" s="15" t="s">
        <v>28</v>
      </c>
      <c r="L7775" s="15" t="str">
        <f t="array" ref="L7775">_xlfn.XLOOKUP(M7775,reference_province_to_city!$A$2:$A$11,reference_province_to_city!$B$2:$B$11)</f>
        <v>Medan</v>
      </c>
      <c r="M7775" s="15" t="s">
        <v>11</v>
      </c>
      <c r="N7775" s="15">
        <v>20111.0</v>
      </c>
      <c r="O7775" s="15">
        <f t="array" ref="O7775">_xlfn.XLOOKUP(M7775,reference_postal_code!$B$2:$B$11,reference_postal_code!$A$2:$A$11)</f>
        <v>20111</v>
      </c>
      <c r="P7775" s="15" t="s">
        <v>77</v>
      </c>
      <c r="Q7775" s="15" t="s">
        <v>2312</v>
      </c>
      <c r="R7775" s="15" t="s">
        <v>65</v>
      </c>
      <c r="S7775" s="15" t="s">
        <v>83</v>
      </c>
      <c r="T7775" s="15" t="s">
        <v>2313</v>
      </c>
      <c r="U7775" s="28">
        <v>274320.0</v>
      </c>
      <c r="V7775" s="15">
        <v>6.0</v>
      </c>
      <c r="W7775" s="31">
        <v>0.2</v>
      </c>
      <c r="X7775" s="28">
        <v>99441.0</v>
      </c>
    </row>
    <row r="7776" ht="15.75" customHeight="1">
      <c r="A7776" s="15">
        <v>9175.0</v>
      </c>
      <c r="B7776" s="15" t="s">
        <v>9181</v>
      </c>
      <c r="C7776" s="18">
        <v>42898.0</v>
      </c>
      <c r="D7776" s="18">
        <v>42900.0</v>
      </c>
      <c r="E7776" s="18">
        <f t="shared" si="1"/>
        <v>42900</v>
      </c>
      <c r="F7776" s="15" t="s">
        <v>114</v>
      </c>
      <c r="G7776" s="15" t="s">
        <v>3213</v>
      </c>
      <c r="H7776" s="15" t="s">
        <v>3214</v>
      </c>
      <c r="I7776" s="15" t="s">
        <v>59</v>
      </c>
      <c r="J7776" s="15" t="s">
        <v>60</v>
      </c>
      <c r="K7776" s="15" t="s">
        <v>17</v>
      </c>
      <c r="L7776" s="15" t="str">
        <f t="array" ref="L7776">_xlfn.XLOOKUP(M7776,reference_province_to_city!$A$2:$A$11,reference_province_to_city!$B$2:$B$11)</f>
        <v>Semarang</v>
      </c>
      <c r="M7776" s="15" t="s">
        <v>15</v>
      </c>
      <c r="N7776" s="15">
        <v>50111.0</v>
      </c>
      <c r="O7776" s="15">
        <f t="array" ref="O7776">_xlfn.XLOOKUP(M7776,reference_postal_code!$B$2:$B$11,reference_postal_code!$A$2:$A$11)</f>
        <v>50111</v>
      </c>
      <c r="P7776" s="15" t="s">
        <v>77</v>
      </c>
      <c r="Q7776" s="15" t="s">
        <v>6224</v>
      </c>
      <c r="R7776" s="15" t="s">
        <v>110</v>
      </c>
      <c r="S7776" s="15" t="s">
        <v>111</v>
      </c>
      <c r="T7776" s="15" t="s">
        <v>6225</v>
      </c>
      <c r="U7776" s="28">
        <v>1079640.0</v>
      </c>
      <c r="V7776" s="15">
        <v>3.0</v>
      </c>
      <c r="W7776" s="31">
        <v>0.2</v>
      </c>
      <c r="X7776" s="28">
        <v>134955.0</v>
      </c>
    </row>
    <row r="7777" ht="15.75" customHeight="1">
      <c r="A7777" s="15">
        <v>2638.0</v>
      </c>
      <c r="B7777" s="15" t="s">
        <v>9182</v>
      </c>
      <c r="C7777" s="18">
        <v>42898.0</v>
      </c>
      <c r="D7777" s="18">
        <v>42904.0</v>
      </c>
      <c r="E7777" s="18">
        <f t="shared" si="1"/>
        <v>42904</v>
      </c>
      <c r="F7777" s="15" t="s">
        <v>55</v>
      </c>
      <c r="G7777" s="15" t="s">
        <v>1841</v>
      </c>
      <c r="H7777" s="15" t="s">
        <v>1842</v>
      </c>
      <c r="I7777" s="15" t="s">
        <v>59</v>
      </c>
      <c r="J7777" s="15" t="s">
        <v>60</v>
      </c>
      <c r="K7777" s="15" t="s">
        <v>14</v>
      </c>
      <c r="L7777" s="15" t="str">
        <f t="array" ref="L7777">_xlfn.XLOOKUP(M7777,reference_province_to_city!$A$2:$A$11,reference_province_to_city!$B$2:$B$11)</f>
        <v>Bandung</v>
      </c>
      <c r="M7777" s="15" t="s">
        <v>12</v>
      </c>
      <c r="N7777" s="15">
        <v>40111.0</v>
      </c>
      <c r="O7777" s="15">
        <f t="array" ref="O7777">_xlfn.XLOOKUP(M7777,reference_postal_code!$B$2:$B$11,reference_postal_code!$A$2:$A$11)</f>
        <v>40111</v>
      </c>
      <c r="P7777" s="15" t="s">
        <v>117</v>
      </c>
      <c r="Q7777" s="15" t="s">
        <v>7350</v>
      </c>
      <c r="R7777" s="15" t="s">
        <v>65</v>
      </c>
      <c r="S7777" s="15" t="s">
        <v>66</v>
      </c>
      <c r="T7777" s="15" t="s">
        <v>7351</v>
      </c>
      <c r="U7777" s="28">
        <v>285600.0</v>
      </c>
      <c r="V7777" s="15">
        <v>4.0</v>
      </c>
      <c r="W7777" s="31">
        <v>0.0</v>
      </c>
      <c r="X7777" s="28">
        <v>139944.0</v>
      </c>
    </row>
    <row r="7778" ht="15.75" customHeight="1">
      <c r="A7778" s="15">
        <v>2870.0</v>
      </c>
      <c r="B7778" s="15" t="s">
        <v>9183</v>
      </c>
      <c r="C7778" s="18">
        <v>42898.0</v>
      </c>
      <c r="D7778" s="18">
        <v>42905.0</v>
      </c>
      <c r="E7778" s="18">
        <f t="shared" si="1"/>
        <v>42905</v>
      </c>
      <c r="F7778" s="15" t="s">
        <v>55</v>
      </c>
      <c r="G7778" s="15" t="s">
        <v>1305</v>
      </c>
      <c r="H7778" s="15" t="s">
        <v>1306</v>
      </c>
      <c r="I7778" s="15" t="s">
        <v>59</v>
      </c>
      <c r="J7778" s="15" t="s">
        <v>60</v>
      </c>
      <c r="K7778" s="15" t="s">
        <v>22</v>
      </c>
      <c r="L7778" s="15" t="str">
        <f t="array" ref="L7778">_xlfn.XLOOKUP(M7778,reference_province_to_city!$A$2:$A$11,reference_province_to_city!$B$2:$B$11)</f>
        <v>Surabaya</v>
      </c>
      <c r="M7778" s="15" t="s">
        <v>20</v>
      </c>
      <c r="N7778" s="15">
        <v>60231.0</v>
      </c>
      <c r="O7778" s="15">
        <f t="array" ref="O7778">_xlfn.XLOOKUP(M7778,reference_postal_code!$B$2:$B$11,reference_postal_code!$A$2:$A$11)</f>
        <v>60231</v>
      </c>
      <c r="P7778" s="15" t="s">
        <v>166</v>
      </c>
      <c r="Q7778" s="15" t="s">
        <v>3256</v>
      </c>
      <c r="R7778" s="15" t="s">
        <v>106</v>
      </c>
      <c r="S7778" s="15" t="s">
        <v>139</v>
      </c>
      <c r="T7778" s="15" t="s">
        <v>3257</v>
      </c>
      <c r="U7778" s="28">
        <v>256320.0</v>
      </c>
      <c r="V7778" s="15">
        <v>2.0</v>
      </c>
      <c r="W7778" s="31">
        <v>0.2</v>
      </c>
      <c r="X7778" s="28">
        <v>16020.0</v>
      </c>
    </row>
    <row r="7779" ht="15.75" customHeight="1">
      <c r="A7779" s="15">
        <v>1457.0</v>
      </c>
      <c r="B7779" s="15" t="s">
        <v>9184</v>
      </c>
      <c r="C7779" s="18">
        <v>42898.0</v>
      </c>
      <c r="D7779" s="18">
        <v>42905.0</v>
      </c>
      <c r="E7779" s="18">
        <f t="shared" si="1"/>
        <v>42905</v>
      </c>
      <c r="F7779" s="15" t="s">
        <v>55</v>
      </c>
      <c r="G7779" s="15" t="s">
        <v>97</v>
      </c>
      <c r="H7779" s="15" t="s">
        <v>98</v>
      </c>
      <c r="I7779" s="15" t="s">
        <v>76</v>
      </c>
      <c r="J7779" s="15" t="s">
        <v>60</v>
      </c>
      <c r="K7779" s="15" t="s">
        <v>26</v>
      </c>
      <c r="L7779" s="15" t="str">
        <f t="array" ref="L7779">_xlfn.XLOOKUP(M7779,reference_province_to_city!$A$2:$A$11,reference_province_to_city!$B$2:$B$11)</f>
        <v>Denpasar</v>
      </c>
      <c r="M7779" s="15" t="s">
        <v>24</v>
      </c>
      <c r="N7779" s="15">
        <v>80231.0</v>
      </c>
      <c r="O7779" s="15">
        <f t="array" ref="O7779">_xlfn.XLOOKUP(M7779,reference_postal_code!$B$2:$B$11,reference_postal_code!$A$2:$A$11)</f>
        <v>80231</v>
      </c>
      <c r="P7779" s="15" t="s">
        <v>63</v>
      </c>
      <c r="Q7779" s="15" t="s">
        <v>5171</v>
      </c>
      <c r="R7779" s="15" t="s">
        <v>106</v>
      </c>
      <c r="S7779" s="15" t="s">
        <v>218</v>
      </c>
      <c r="T7779" s="15" t="s">
        <v>5172</v>
      </c>
      <c r="U7779" s="28">
        <v>6794100.0</v>
      </c>
      <c r="V7779" s="15">
        <v>3.0</v>
      </c>
      <c r="W7779" s="31">
        <v>0.0</v>
      </c>
      <c r="X7779" s="28">
        <v>1019115.0</v>
      </c>
    </row>
    <row r="7780" ht="15.75" customHeight="1">
      <c r="A7780" s="15">
        <v>2640.0</v>
      </c>
      <c r="B7780" s="15" t="s">
        <v>9182</v>
      </c>
      <c r="C7780" s="18">
        <v>42898.0</v>
      </c>
      <c r="D7780" s="18">
        <v>42904.0</v>
      </c>
      <c r="E7780" s="18">
        <f t="shared" si="1"/>
        <v>42904</v>
      </c>
      <c r="F7780" s="15" t="s">
        <v>55</v>
      </c>
      <c r="G7780" s="15" t="s">
        <v>1841</v>
      </c>
      <c r="H7780" s="15" t="s">
        <v>1842</v>
      </c>
      <c r="I7780" s="15" t="s">
        <v>59</v>
      </c>
      <c r="J7780" s="15" t="s">
        <v>60</v>
      </c>
      <c r="K7780" s="15" t="s">
        <v>14</v>
      </c>
      <c r="L7780" s="15" t="str">
        <f t="array" ref="L7780">_xlfn.XLOOKUP(M7780,reference_province_to_city!$A$2:$A$11,reference_province_to_city!$B$2:$B$11)</f>
        <v>Bandung</v>
      </c>
      <c r="M7780" s="15" t="s">
        <v>12</v>
      </c>
      <c r="N7780" s="15">
        <v>40111.0</v>
      </c>
      <c r="O7780" s="15">
        <f t="array" ref="O7780">_xlfn.XLOOKUP(M7780,reference_postal_code!$B$2:$B$11,reference_postal_code!$A$2:$A$11)</f>
        <v>40111</v>
      </c>
      <c r="P7780" s="15" t="s">
        <v>117</v>
      </c>
      <c r="Q7780" s="15" t="s">
        <v>4761</v>
      </c>
      <c r="R7780" s="15" t="s">
        <v>65</v>
      </c>
      <c r="S7780" s="15" t="s">
        <v>93</v>
      </c>
      <c r="T7780" s="15" t="s">
        <v>4762</v>
      </c>
      <c r="U7780" s="28">
        <v>962100.0</v>
      </c>
      <c r="V7780" s="15">
        <v>3.0</v>
      </c>
      <c r="W7780" s="31">
        <v>0.0</v>
      </c>
      <c r="X7780" s="28">
        <v>250146.0</v>
      </c>
    </row>
    <row r="7781" ht="15.75" customHeight="1">
      <c r="A7781" s="15">
        <v>1456.0</v>
      </c>
      <c r="B7781" s="15" t="s">
        <v>9184</v>
      </c>
      <c r="C7781" s="18">
        <v>42898.0</v>
      </c>
      <c r="D7781" s="18">
        <v>42905.0</v>
      </c>
      <c r="E7781" s="18">
        <f t="shared" si="1"/>
        <v>42905</v>
      </c>
      <c r="F7781" s="15" t="s">
        <v>55</v>
      </c>
      <c r="G7781" s="15" t="s">
        <v>97</v>
      </c>
      <c r="H7781" s="15" t="s">
        <v>98</v>
      </c>
      <c r="I7781" s="15" t="s">
        <v>76</v>
      </c>
      <c r="J7781" s="15" t="s">
        <v>60</v>
      </c>
      <c r="K7781" s="15" t="s">
        <v>26</v>
      </c>
      <c r="L7781" s="15" t="str">
        <f t="array" ref="L7781">_xlfn.XLOOKUP(M7781,reference_province_to_city!$A$2:$A$11,reference_province_to_city!$B$2:$B$11)</f>
        <v>Denpasar</v>
      </c>
      <c r="M7781" s="15" t="s">
        <v>24</v>
      </c>
      <c r="N7781" s="15">
        <v>80231.0</v>
      </c>
      <c r="O7781" s="15">
        <f t="array" ref="O7781">_xlfn.XLOOKUP(M7781,reference_postal_code!$B$2:$B$11,reference_postal_code!$A$2:$A$11)</f>
        <v>80231</v>
      </c>
      <c r="P7781" s="15" t="s">
        <v>63</v>
      </c>
      <c r="Q7781" s="15" t="s">
        <v>1615</v>
      </c>
      <c r="R7781" s="15" t="s">
        <v>65</v>
      </c>
      <c r="S7781" s="15" t="s">
        <v>83</v>
      </c>
      <c r="T7781" s="15" t="s">
        <v>1616</v>
      </c>
      <c r="U7781" s="28">
        <v>1368000.0</v>
      </c>
      <c r="V7781" s="15">
        <v>3.0</v>
      </c>
      <c r="W7781" s="31">
        <v>0.0</v>
      </c>
      <c r="X7781" s="28">
        <v>629280.0</v>
      </c>
    </row>
    <row r="7782" ht="15.75" customHeight="1">
      <c r="A7782" s="15">
        <v>9537.0</v>
      </c>
      <c r="B7782" s="15" t="s">
        <v>9185</v>
      </c>
      <c r="C7782" s="18">
        <v>42898.0</v>
      </c>
      <c r="D7782" s="18">
        <v>42900.0</v>
      </c>
      <c r="E7782" s="18">
        <f t="shared" si="1"/>
        <v>42900</v>
      </c>
      <c r="F7782" s="15" t="s">
        <v>114</v>
      </c>
      <c r="G7782" s="15" t="s">
        <v>2687</v>
      </c>
      <c r="H7782" s="15" t="s">
        <v>2688</v>
      </c>
      <c r="I7782" s="15" t="s">
        <v>59</v>
      </c>
      <c r="J7782" s="15" t="s">
        <v>60</v>
      </c>
      <c r="K7782" s="15" t="s">
        <v>29</v>
      </c>
      <c r="L7782" s="15" t="str">
        <f t="array" ref="L7782">_xlfn.XLOOKUP(M7782,reference_province_to_city!$A$2:$A$11,reference_province_to_city!$B$2:$B$11)</f>
        <v>Palembang</v>
      </c>
      <c r="M7782" s="15" t="s">
        <v>13</v>
      </c>
      <c r="N7782" s="15">
        <v>30111.0</v>
      </c>
      <c r="O7782" s="15">
        <f t="array" ref="O7782">_xlfn.XLOOKUP(M7782,reference_postal_code!$B$2:$B$11,reference_postal_code!$A$2:$A$11)</f>
        <v>30111</v>
      </c>
      <c r="P7782" s="15" t="s">
        <v>77</v>
      </c>
      <c r="Q7782" s="15" t="s">
        <v>3730</v>
      </c>
      <c r="R7782" s="15" t="s">
        <v>106</v>
      </c>
      <c r="S7782" s="15" t="s">
        <v>139</v>
      </c>
      <c r="T7782" s="15" t="s">
        <v>3731</v>
      </c>
      <c r="U7782" s="28">
        <v>132840.0</v>
      </c>
      <c r="V7782" s="15">
        <v>3.0</v>
      </c>
      <c r="W7782" s="31">
        <v>0.6</v>
      </c>
      <c r="X7782" s="28">
        <v>-102951.0</v>
      </c>
    </row>
    <row r="7783" ht="15.75" customHeight="1">
      <c r="A7783" s="15">
        <v>2639.0</v>
      </c>
      <c r="B7783" s="15" t="s">
        <v>9182</v>
      </c>
      <c r="C7783" s="18">
        <v>42898.0</v>
      </c>
      <c r="D7783" s="18">
        <v>42904.0</v>
      </c>
      <c r="E7783" s="18">
        <f t="shared" si="1"/>
        <v>42904</v>
      </c>
      <c r="F7783" s="15" t="s">
        <v>55</v>
      </c>
      <c r="G7783" s="15" t="s">
        <v>1841</v>
      </c>
      <c r="H7783" s="15" t="s">
        <v>1842</v>
      </c>
      <c r="I7783" s="15" t="s">
        <v>59</v>
      </c>
      <c r="J7783" s="15" t="s">
        <v>60</v>
      </c>
      <c r="K7783" s="15" t="s">
        <v>14</v>
      </c>
      <c r="L7783" s="15" t="str">
        <f t="array" ref="L7783">_xlfn.XLOOKUP(M7783,reference_province_to_city!$A$2:$A$11,reference_province_to_city!$B$2:$B$11)</f>
        <v>Bandung</v>
      </c>
      <c r="M7783" s="15" t="s">
        <v>12</v>
      </c>
      <c r="N7783" s="15">
        <v>40111.0</v>
      </c>
      <c r="O7783" s="15">
        <f t="array" ref="O7783">_xlfn.XLOOKUP(M7783,reference_postal_code!$B$2:$B$11,reference_postal_code!$A$2:$A$11)</f>
        <v>40111</v>
      </c>
      <c r="P7783" s="15" t="s">
        <v>117</v>
      </c>
      <c r="Q7783" s="15" t="s">
        <v>1643</v>
      </c>
      <c r="R7783" s="15" t="s">
        <v>65</v>
      </c>
      <c r="S7783" s="15" t="s">
        <v>83</v>
      </c>
      <c r="T7783" s="15" t="s">
        <v>1644</v>
      </c>
      <c r="U7783" s="28">
        <v>196920.0</v>
      </c>
      <c r="V7783" s="15">
        <v>3.0</v>
      </c>
      <c r="W7783" s="31">
        <v>0.2</v>
      </c>
      <c r="X7783" s="28">
        <v>63999.0</v>
      </c>
    </row>
    <row r="7784" ht="15.75" customHeight="1">
      <c r="A7784" s="15">
        <v>5497.0</v>
      </c>
      <c r="B7784" s="15" t="s">
        <v>9186</v>
      </c>
      <c r="C7784" s="18">
        <v>42898.0</v>
      </c>
      <c r="D7784" s="18">
        <v>42902.0</v>
      </c>
      <c r="E7784" s="18">
        <f t="shared" si="1"/>
        <v>42902</v>
      </c>
      <c r="F7784" s="15" t="s">
        <v>55</v>
      </c>
      <c r="G7784" s="15" t="s">
        <v>3581</v>
      </c>
      <c r="H7784" s="15" t="s">
        <v>3582</v>
      </c>
      <c r="I7784" s="15" t="s">
        <v>59</v>
      </c>
      <c r="J7784" s="15" t="s">
        <v>60</v>
      </c>
      <c r="K7784" s="15" t="s">
        <v>28</v>
      </c>
      <c r="L7784" s="15" t="str">
        <f t="array" ref="L7784">_xlfn.XLOOKUP(M7784,reference_province_to_city!$A$2:$A$11,reference_province_to_city!$B$2:$B$11)</f>
        <v>Medan</v>
      </c>
      <c r="M7784" s="15" t="s">
        <v>11</v>
      </c>
      <c r="N7784" s="15">
        <v>20111.0</v>
      </c>
      <c r="O7784" s="15">
        <f t="array" ref="O7784">_xlfn.XLOOKUP(M7784,reference_postal_code!$B$2:$B$11,reference_postal_code!$A$2:$A$11)</f>
        <v>20111</v>
      </c>
      <c r="P7784" s="15" t="s">
        <v>77</v>
      </c>
      <c r="Q7784" s="15" t="s">
        <v>4931</v>
      </c>
      <c r="R7784" s="15" t="s">
        <v>110</v>
      </c>
      <c r="S7784" s="15" t="s">
        <v>149</v>
      </c>
      <c r="T7784" s="15" t="s">
        <v>4932</v>
      </c>
      <c r="U7784" s="28">
        <v>958800.0</v>
      </c>
      <c r="V7784" s="15">
        <v>2.0</v>
      </c>
      <c r="W7784" s="31">
        <v>0.2</v>
      </c>
      <c r="X7784" s="28">
        <v>287640.0</v>
      </c>
    </row>
    <row r="7785" ht="15.75" customHeight="1">
      <c r="A7785" s="15">
        <v>9176.0</v>
      </c>
      <c r="B7785" s="15" t="s">
        <v>9181</v>
      </c>
      <c r="C7785" s="18">
        <v>42898.0</v>
      </c>
      <c r="D7785" s="18">
        <v>42900.0</v>
      </c>
      <c r="E7785" s="18">
        <f t="shared" si="1"/>
        <v>42900</v>
      </c>
      <c r="F7785" s="15" t="s">
        <v>114</v>
      </c>
      <c r="G7785" s="15" t="s">
        <v>3213</v>
      </c>
      <c r="H7785" s="15" t="s">
        <v>3214</v>
      </c>
      <c r="I7785" s="15" t="s">
        <v>59</v>
      </c>
      <c r="J7785" s="15" t="s">
        <v>60</v>
      </c>
      <c r="K7785" s="15" t="s">
        <v>17</v>
      </c>
      <c r="L7785" s="15" t="str">
        <f t="array" ref="L7785">_xlfn.XLOOKUP(M7785,reference_province_to_city!$A$2:$A$11,reference_province_to_city!$B$2:$B$11)</f>
        <v>Semarang</v>
      </c>
      <c r="M7785" s="15" t="s">
        <v>15</v>
      </c>
      <c r="N7785" s="15">
        <v>50111.0</v>
      </c>
      <c r="O7785" s="15">
        <f t="array" ref="O7785">_xlfn.XLOOKUP(M7785,reference_postal_code!$B$2:$B$11,reference_postal_code!$A$2:$A$11)</f>
        <v>50111</v>
      </c>
      <c r="P7785" s="15" t="s">
        <v>77</v>
      </c>
      <c r="Q7785" s="15" t="s">
        <v>2697</v>
      </c>
      <c r="R7785" s="15" t="s">
        <v>65</v>
      </c>
      <c r="S7785" s="15" t="s">
        <v>66</v>
      </c>
      <c r="T7785" s="15" t="s">
        <v>2698</v>
      </c>
      <c r="U7785" s="28">
        <v>291600.0</v>
      </c>
      <c r="V7785" s="15">
        <v>3.0</v>
      </c>
      <c r="W7785" s="31">
        <v>0.0</v>
      </c>
      <c r="X7785" s="28">
        <v>139968.0</v>
      </c>
    </row>
    <row r="7786" ht="15.75" customHeight="1">
      <c r="A7786" s="15">
        <v>2641.0</v>
      </c>
      <c r="B7786" s="15" t="s">
        <v>9182</v>
      </c>
      <c r="C7786" s="18">
        <v>42898.0</v>
      </c>
      <c r="D7786" s="18">
        <v>42904.0</v>
      </c>
      <c r="E7786" s="18">
        <f t="shared" si="1"/>
        <v>42904</v>
      </c>
      <c r="F7786" s="15" t="s">
        <v>55</v>
      </c>
      <c r="G7786" s="15" t="s">
        <v>1841</v>
      </c>
      <c r="H7786" s="15" t="s">
        <v>1842</v>
      </c>
      <c r="I7786" s="15" t="s">
        <v>59</v>
      </c>
      <c r="J7786" s="15" t="s">
        <v>60</v>
      </c>
      <c r="K7786" s="15" t="s">
        <v>14</v>
      </c>
      <c r="L7786" s="15" t="str">
        <f t="array" ref="L7786">_xlfn.XLOOKUP(M7786,reference_province_to_city!$A$2:$A$11,reference_province_to_city!$B$2:$B$11)</f>
        <v>Bandung</v>
      </c>
      <c r="M7786" s="15" t="s">
        <v>12</v>
      </c>
      <c r="N7786" s="15">
        <v>40111.0</v>
      </c>
      <c r="O7786" s="15">
        <f t="array" ref="O7786">_xlfn.XLOOKUP(M7786,reference_postal_code!$B$2:$B$11,reference_postal_code!$A$2:$A$11)</f>
        <v>40111</v>
      </c>
      <c r="P7786" s="15" t="s">
        <v>117</v>
      </c>
      <c r="Q7786" s="15" t="s">
        <v>4147</v>
      </c>
      <c r="R7786" s="15" t="s">
        <v>106</v>
      </c>
      <c r="S7786" s="15" t="s">
        <v>107</v>
      </c>
      <c r="T7786" s="15" t="s">
        <v>4148</v>
      </c>
      <c r="U7786" s="28">
        <v>1.28736E7</v>
      </c>
      <c r="V7786" s="15">
        <v>4.0</v>
      </c>
      <c r="W7786" s="31">
        <v>0.1</v>
      </c>
      <c r="X7786" s="28">
        <v>2145600.0</v>
      </c>
    </row>
    <row r="7787" ht="15.75" customHeight="1">
      <c r="A7787" s="15">
        <v>7265.0</v>
      </c>
      <c r="B7787" s="15" t="s">
        <v>9187</v>
      </c>
      <c r="C7787" s="18">
        <v>42899.0</v>
      </c>
      <c r="D7787" s="18">
        <v>42903.0</v>
      </c>
      <c r="E7787" s="18">
        <f t="shared" si="1"/>
        <v>42903</v>
      </c>
      <c r="F7787" s="15" t="s">
        <v>55</v>
      </c>
      <c r="G7787" s="15" t="s">
        <v>1513</v>
      </c>
      <c r="H7787" s="15" t="s">
        <v>1514</v>
      </c>
      <c r="I7787" s="15" t="s">
        <v>59</v>
      </c>
      <c r="J7787" s="15" t="s">
        <v>60</v>
      </c>
      <c r="K7787" s="15" t="s">
        <v>31</v>
      </c>
      <c r="L7787" s="15" t="str">
        <f t="array" ref="L7787">_xlfn.XLOOKUP(M7787,reference_province_to_city!$A$2:$A$11,reference_province_to_city!$B$2:$B$11)</f>
        <v>Balikpapan</v>
      </c>
      <c r="M7787" s="15" t="s">
        <v>21</v>
      </c>
      <c r="N7787" s="15">
        <v>76114.0</v>
      </c>
      <c r="O7787" s="15">
        <f t="array" ref="O7787">_xlfn.XLOOKUP(M7787,reference_postal_code!$B$2:$B$11,reference_postal_code!$A$2:$A$11)</f>
        <v>76114</v>
      </c>
      <c r="P7787" s="15" t="s">
        <v>166</v>
      </c>
      <c r="Q7787" s="15" t="s">
        <v>9188</v>
      </c>
      <c r="R7787" s="15" t="s">
        <v>65</v>
      </c>
      <c r="S7787" s="15" t="s">
        <v>93</v>
      </c>
      <c r="T7787" s="15" t="s">
        <v>9189</v>
      </c>
      <c r="U7787" s="28">
        <v>2727900.0</v>
      </c>
      <c r="V7787" s="15">
        <v>7.0</v>
      </c>
      <c r="W7787" s="31">
        <v>0.0</v>
      </c>
      <c r="X7787" s="28">
        <v>763812.0</v>
      </c>
    </row>
    <row r="7788" ht="15.75" customHeight="1">
      <c r="A7788" s="15">
        <v>1446.0</v>
      </c>
      <c r="B7788" s="15" t="s">
        <v>9190</v>
      </c>
      <c r="C7788" s="18">
        <v>42899.0</v>
      </c>
      <c r="D7788" s="18">
        <v>42902.0</v>
      </c>
      <c r="E7788" s="18">
        <f t="shared" si="1"/>
        <v>42902</v>
      </c>
      <c r="F7788" s="15" t="s">
        <v>125</v>
      </c>
      <c r="G7788" s="15" t="s">
        <v>303</v>
      </c>
      <c r="H7788" s="15" t="s">
        <v>304</v>
      </c>
      <c r="I7788" s="15" t="s">
        <v>76</v>
      </c>
      <c r="J7788" s="15" t="s">
        <v>60</v>
      </c>
      <c r="K7788" s="15" t="s">
        <v>33</v>
      </c>
      <c r="L7788" s="15" t="str">
        <f t="array" ref="L7788">_xlfn.XLOOKUP(M7788,reference_province_to_city!$A$2:$A$11,reference_province_to_city!$B$2:$B$11)</f>
        <v>Makassar</v>
      </c>
      <c r="M7788" s="15" t="s">
        <v>25</v>
      </c>
      <c r="N7788" s="15">
        <v>90111.0</v>
      </c>
      <c r="O7788" s="15">
        <f t="array" ref="O7788">_xlfn.XLOOKUP(M7788,reference_postal_code!$B$2:$B$11,reference_postal_code!$A$2:$A$11)</f>
        <v>90111</v>
      </c>
      <c r="P7788" s="15" t="s">
        <v>63</v>
      </c>
      <c r="Q7788" s="15" t="s">
        <v>2450</v>
      </c>
      <c r="R7788" s="15" t="s">
        <v>65</v>
      </c>
      <c r="S7788" s="15" t="s">
        <v>87</v>
      </c>
      <c r="T7788" s="15" t="s">
        <v>2451</v>
      </c>
      <c r="U7788" s="28">
        <v>2471040.0</v>
      </c>
      <c r="V7788" s="15">
        <v>4.0</v>
      </c>
      <c r="W7788" s="31">
        <v>0.2</v>
      </c>
      <c r="X7788" s="28">
        <v>-586872.0</v>
      </c>
    </row>
    <row r="7789" ht="15.75" customHeight="1">
      <c r="A7789" s="15">
        <v>7731.0</v>
      </c>
      <c r="B7789" s="15" t="s">
        <v>9191</v>
      </c>
      <c r="C7789" s="18">
        <v>42899.0</v>
      </c>
      <c r="D7789" s="18">
        <v>42905.0</v>
      </c>
      <c r="E7789" s="18">
        <f t="shared" si="1"/>
        <v>42905</v>
      </c>
      <c r="F7789" s="15" t="s">
        <v>55</v>
      </c>
      <c r="G7789" s="15" t="s">
        <v>4566</v>
      </c>
      <c r="H7789" s="15" t="s">
        <v>4567</v>
      </c>
      <c r="I7789" s="15" t="s">
        <v>76</v>
      </c>
      <c r="J7789" s="15" t="s">
        <v>60</v>
      </c>
      <c r="K7789" s="15" t="s">
        <v>29</v>
      </c>
      <c r="L7789" s="15" t="str">
        <f t="array" ref="L7789">_xlfn.XLOOKUP(M7789,reference_province_to_city!$A$2:$A$11,reference_province_to_city!$B$2:$B$11)</f>
        <v>Palembang</v>
      </c>
      <c r="M7789" s="15" t="s">
        <v>13</v>
      </c>
      <c r="N7789" s="15">
        <v>30111.0</v>
      </c>
      <c r="O7789" s="15">
        <f t="array" ref="O7789">_xlfn.XLOOKUP(M7789,reference_postal_code!$B$2:$B$11,reference_postal_code!$A$2:$A$11)</f>
        <v>30111</v>
      </c>
      <c r="P7789" s="15" t="s">
        <v>77</v>
      </c>
      <c r="Q7789" s="15" t="s">
        <v>3611</v>
      </c>
      <c r="R7789" s="15" t="s">
        <v>106</v>
      </c>
      <c r="S7789" s="15" t="s">
        <v>107</v>
      </c>
      <c r="T7789" s="15" t="s">
        <v>3612</v>
      </c>
      <c r="U7789" s="28">
        <v>4367040.0</v>
      </c>
      <c r="V7789" s="15">
        <v>4.0</v>
      </c>
      <c r="W7789" s="31">
        <v>0.2</v>
      </c>
      <c r="X7789" s="28">
        <v>-382116.0</v>
      </c>
    </row>
    <row r="7790" ht="15.75" customHeight="1">
      <c r="A7790" s="15">
        <v>1447.0</v>
      </c>
      <c r="B7790" s="15" t="s">
        <v>9190</v>
      </c>
      <c r="C7790" s="18">
        <v>42899.0</v>
      </c>
      <c r="D7790" s="18">
        <v>42902.0</v>
      </c>
      <c r="E7790" s="18">
        <f t="shared" si="1"/>
        <v>42902</v>
      </c>
      <c r="F7790" s="15" t="s">
        <v>125</v>
      </c>
      <c r="G7790" s="15" t="s">
        <v>303</v>
      </c>
      <c r="H7790" s="15" t="s">
        <v>304</v>
      </c>
      <c r="I7790" s="15" t="s">
        <v>76</v>
      </c>
      <c r="J7790" s="15" t="s">
        <v>60</v>
      </c>
      <c r="K7790" s="15" t="s">
        <v>33</v>
      </c>
      <c r="L7790" s="15" t="str">
        <f t="array" ref="L7790">_xlfn.XLOOKUP(M7790,reference_province_to_city!$A$2:$A$11,reference_province_to_city!$B$2:$B$11)</f>
        <v>Makassar</v>
      </c>
      <c r="M7790" s="15" t="s">
        <v>25</v>
      </c>
      <c r="N7790" s="15">
        <v>90111.0</v>
      </c>
      <c r="O7790" s="15">
        <f t="array" ref="O7790">_xlfn.XLOOKUP(M7790,reference_postal_code!$B$2:$B$11,reference_postal_code!$A$2:$A$11)</f>
        <v>90111</v>
      </c>
      <c r="P7790" s="15" t="s">
        <v>63</v>
      </c>
      <c r="Q7790" s="15" t="s">
        <v>3004</v>
      </c>
      <c r="R7790" s="15" t="s">
        <v>106</v>
      </c>
      <c r="S7790" s="15" t="s">
        <v>107</v>
      </c>
      <c r="T7790" s="15" t="s">
        <v>3005</v>
      </c>
      <c r="U7790" s="28">
        <v>7054530.0</v>
      </c>
      <c r="V7790" s="15">
        <v>7.0</v>
      </c>
      <c r="W7790" s="31">
        <v>0.3</v>
      </c>
      <c r="X7790" s="28">
        <v>-1310127.0</v>
      </c>
    </row>
    <row r="7791" ht="15.75" customHeight="1">
      <c r="A7791" s="15">
        <v>1448.0</v>
      </c>
      <c r="B7791" s="15" t="s">
        <v>9190</v>
      </c>
      <c r="C7791" s="18">
        <v>42899.0</v>
      </c>
      <c r="D7791" s="18">
        <v>42902.0</v>
      </c>
      <c r="E7791" s="18">
        <f t="shared" si="1"/>
        <v>42902</v>
      </c>
      <c r="F7791" s="15" t="s">
        <v>125</v>
      </c>
      <c r="G7791" s="15" t="s">
        <v>303</v>
      </c>
      <c r="H7791" s="15" t="s">
        <v>304</v>
      </c>
      <c r="I7791" s="15" t="s">
        <v>76</v>
      </c>
      <c r="J7791" s="15" t="s">
        <v>60</v>
      </c>
      <c r="L7791" s="15" t="str">
        <f t="array" ref="L7791">_xlfn.XLOOKUP(M7791,reference_province_to_city!$A$2:$A$11,reference_province_to_city!$B$2:$B$11)</f>
        <v>Makassar</v>
      </c>
      <c r="M7791" s="15" t="s">
        <v>25</v>
      </c>
      <c r="N7791" s="15">
        <v>90111.0</v>
      </c>
      <c r="O7791" s="15">
        <f t="array" ref="O7791">_xlfn.XLOOKUP(M7791,reference_postal_code!$B$2:$B$11,reference_postal_code!$A$2:$A$11)</f>
        <v>90111</v>
      </c>
      <c r="P7791" s="15" t="s">
        <v>63</v>
      </c>
      <c r="Q7791" s="15" t="s">
        <v>6224</v>
      </c>
      <c r="R7791" s="15" t="s">
        <v>110</v>
      </c>
      <c r="S7791" s="15" t="s">
        <v>111</v>
      </c>
      <c r="T7791" s="15" t="s">
        <v>6225</v>
      </c>
      <c r="U7791" s="28">
        <v>719760.0</v>
      </c>
      <c r="V7791" s="15">
        <v>2.0</v>
      </c>
      <c r="W7791" s="31">
        <v>0.2</v>
      </c>
      <c r="X7791" s="28">
        <v>89970.0</v>
      </c>
    </row>
    <row r="7792" ht="15.75" customHeight="1">
      <c r="A7792" s="15">
        <v>5478.0</v>
      </c>
      <c r="B7792" s="15" t="s">
        <v>9192</v>
      </c>
      <c r="C7792" s="18">
        <v>42901.0</v>
      </c>
      <c r="D7792" s="18">
        <v>42904.0</v>
      </c>
      <c r="E7792" s="18">
        <f t="shared" si="1"/>
        <v>42904</v>
      </c>
      <c r="F7792" s="15" t="s">
        <v>125</v>
      </c>
      <c r="G7792" s="15" t="s">
        <v>1692</v>
      </c>
      <c r="H7792" s="15" t="s">
        <v>1693</v>
      </c>
      <c r="I7792" s="15" t="s">
        <v>76</v>
      </c>
      <c r="J7792" s="15" t="s">
        <v>60</v>
      </c>
      <c r="K7792" s="15" t="s">
        <v>17</v>
      </c>
      <c r="L7792" s="15" t="str">
        <f t="array" ref="L7792">_xlfn.XLOOKUP(M7792,reference_province_to_city!$A$2:$A$11,reference_province_to_city!$B$2:$B$11)</f>
        <v>Semarang</v>
      </c>
      <c r="M7792" s="15" t="s">
        <v>15</v>
      </c>
      <c r="N7792" s="15">
        <v>50111.0</v>
      </c>
      <c r="O7792" s="15">
        <f t="array" ref="O7792">_xlfn.XLOOKUP(M7792,reference_postal_code!$B$2:$B$11,reference_postal_code!$A$2:$A$11)</f>
        <v>50111</v>
      </c>
      <c r="P7792" s="15" t="s">
        <v>77</v>
      </c>
      <c r="Q7792" s="15" t="s">
        <v>1622</v>
      </c>
      <c r="R7792" s="15" t="s">
        <v>65</v>
      </c>
      <c r="S7792" s="15" t="s">
        <v>66</v>
      </c>
      <c r="T7792" s="15" t="s">
        <v>1623</v>
      </c>
      <c r="U7792" s="28">
        <v>269100.0</v>
      </c>
      <c r="V7792" s="15">
        <v>3.0</v>
      </c>
      <c r="W7792" s="31">
        <v>0.0</v>
      </c>
      <c r="X7792" s="28">
        <v>131859.0</v>
      </c>
    </row>
    <row r="7793" ht="15.75" customHeight="1">
      <c r="A7793" s="15">
        <v>673.0</v>
      </c>
      <c r="B7793" s="15" t="s">
        <v>9193</v>
      </c>
      <c r="C7793" s="18">
        <v>42901.0</v>
      </c>
      <c r="D7793" s="18">
        <v>42908.0</v>
      </c>
      <c r="E7793" s="18">
        <f t="shared" si="1"/>
        <v>42908</v>
      </c>
      <c r="F7793" s="15" t="s">
        <v>55</v>
      </c>
      <c r="G7793" s="15" t="s">
        <v>1591</v>
      </c>
      <c r="H7793" s="15" t="s">
        <v>1592</v>
      </c>
      <c r="I7793" s="15" t="s">
        <v>59</v>
      </c>
      <c r="J7793" s="15" t="s">
        <v>60</v>
      </c>
      <c r="K7793" s="15" t="s">
        <v>28</v>
      </c>
      <c r="L7793" s="15" t="str">
        <f t="array" ref="L7793">_xlfn.XLOOKUP(M7793,reference_province_to_city!$A$2:$A$11,reference_province_to_city!$B$2:$B$11)</f>
        <v>Medan</v>
      </c>
      <c r="M7793" s="15" t="s">
        <v>11</v>
      </c>
      <c r="N7793" s="15">
        <v>20111.0</v>
      </c>
      <c r="O7793" s="15">
        <f t="array" ref="O7793">_xlfn.XLOOKUP(M7793,reference_postal_code!$B$2:$B$11,reference_postal_code!$A$2:$A$11)</f>
        <v>20111</v>
      </c>
      <c r="P7793" s="15" t="s">
        <v>77</v>
      </c>
      <c r="Q7793" s="15" t="s">
        <v>4247</v>
      </c>
      <c r="R7793" s="15" t="s">
        <v>65</v>
      </c>
      <c r="S7793" s="15" t="s">
        <v>93</v>
      </c>
      <c r="T7793" s="15" t="s">
        <v>4248</v>
      </c>
      <c r="U7793" s="28">
        <v>293400.0</v>
      </c>
      <c r="V7793" s="15">
        <v>5.0</v>
      </c>
      <c r="W7793" s="31">
        <v>0.2</v>
      </c>
      <c r="X7793" s="28">
        <v>25672.0</v>
      </c>
    </row>
    <row r="7794" ht="15.75" customHeight="1">
      <c r="A7794" s="15">
        <v>8700.0</v>
      </c>
      <c r="B7794" s="15" t="s">
        <v>9194</v>
      </c>
      <c r="C7794" s="18">
        <v>42901.0</v>
      </c>
      <c r="D7794" s="18">
        <v>42906.0</v>
      </c>
      <c r="E7794" s="18">
        <f t="shared" si="1"/>
        <v>42906</v>
      </c>
      <c r="F7794" s="15" t="s">
        <v>55</v>
      </c>
      <c r="G7794" s="15" t="s">
        <v>823</v>
      </c>
      <c r="H7794" s="15" t="s">
        <v>824</v>
      </c>
      <c r="I7794" s="15" t="s">
        <v>128</v>
      </c>
      <c r="J7794" s="15" t="s">
        <v>60</v>
      </c>
      <c r="K7794" s="15" t="s">
        <v>14</v>
      </c>
      <c r="L7794" s="15" t="str">
        <f t="array" ref="L7794">_xlfn.XLOOKUP(M7794,reference_province_to_city!$A$2:$A$11,reference_province_to_city!$B$2:$B$11)</f>
        <v>Bandung</v>
      </c>
      <c r="M7794" s="15" t="s">
        <v>12</v>
      </c>
      <c r="N7794" s="15">
        <v>40111.0</v>
      </c>
      <c r="O7794" s="15">
        <f t="array" ref="O7794">_xlfn.XLOOKUP(M7794,reference_postal_code!$B$2:$B$11,reference_postal_code!$A$2:$A$11)</f>
        <v>40111</v>
      </c>
      <c r="P7794" s="15" t="s">
        <v>117</v>
      </c>
      <c r="Q7794" s="15" t="s">
        <v>3926</v>
      </c>
      <c r="R7794" s="15" t="s">
        <v>110</v>
      </c>
      <c r="S7794" s="15" t="s">
        <v>111</v>
      </c>
      <c r="T7794" s="15" t="s">
        <v>3927</v>
      </c>
      <c r="U7794" s="28">
        <v>3.359904E7</v>
      </c>
      <c r="V7794" s="15">
        <v>8.0</v>
      </c>
      <c r="W7794" s="31">
        <v>0.2</v>
      </c>
      <c r="X7794" s="28">
        <v>3359904.0</v>
      </c>
    </row>
    <row r="7795" ht="15.75" customHeight="1">
      <c r="A7795" s="15">
        <v>8790.0</v>
      </c>
      <c r="B7795" s="15" t="s">
        <v>9195</v>
      </c>
      <c r="C7795" s="18">
        <v>42901.0</v>
      </c>
      <c r="D7795" s="18">
        <v>42905.0</v>
      </c>
      <c r="E7795" s="18">
        <f t="shared" si="1"/>
        <v>42905</v>
      </c>
      <c r="F7795" s="15" t="s">
        <v>55</v>
      </c>
      <c r="G7795" s="15" t="s">
        <v>2782</v>
      </c>
      <c r="H7795" s="15" t="s">
        <v>2783</v>
      </c>
      <c r="I7795" s="15" t="s">
        <v>59</v>
      </c>
      <c r="J7795" s="15" t="s">
        <v>60</v>
      </c>
      <c r="K7795" s="15" t="s">
        <v>19</v>
      </c>
      <c r="L7795" s="15" t="str">
        <f t="array" ref="L7795">_xlfn.XLOOKUP(M7795,reference_province_to_city!$A$2:$A$11,reference_province_to_city!$B$2:$B$11)</f>
        <v>Yogyakarta</v>
      </c>
      <c r="M7795" s="15" t="s">
        <v>18</v>
      </c>
      <c r="O7795" s="15">
        <f t="array" ref="O7795">_xlfn.XLOOKUP(M7795,reference_postal_code!$B$2:$B$11,reference_postal_code!$A$2:$A$11)</f>
        <v>55111</v>
      </c>
      <c r="P7795" s="15" t="s">
        <v>77</v>
      </c>
      <c r="Q7795" s="15" t="s">
        <v>2587</v>
      </c>
      <c r="R7795" s="15" t="s">
        <v>106</v>
      </c>
      <c r="S7795" s="15" t="s">
        <v>183</v>
      </c>
      <c r="T7795" s="15" t="s">
        <v>2588</v>
      </c>
      <c r="U7795" s="28">
        <v>1165920.0</v>
      </c>
      <c r="V7795" s="15">
        <v>2.0</v>
      </c>
      <c r="W7795" s="31">
        <v>0.2</v>
      </c>
      <c r="X7795" s="28">
        <v>-58296.0</v>
      </c>
    </row>
    <row r="7796" ht="15.75" customHeight="1">
      <c r="A7796" s="15">
        <v>8701.0</v>
      </c>
      <c r="B7796" s="15" t="s">
        <v>9194</v>
      </c>
      <c r="C7796" s="18">
        <v>42901.0</v>
      </c>
      <c r="D7796" s="18">
        <v>42906.0</v>
      </c>
      <c r="E7796" s="18">
        <f t="shared" si="1"/>
        <v>42906</v>
      </c>
      <c r="F7796" s="15" t="s">
        <v>55</v>
      </c>
      <c r="G7796" s="15" t="s">
        <v>823</v>
      </c>
      <c r="H7796" s="15" t="s">
        <v>824</v>
      </c>
      <c r="I7796" s="15" t="s">
        <v>128</v>
      </c>
      <c r="J7796" s="15" t="s">
        <v>60</v>
      </c>
      <c r="K7796" s="15" t="s">
        <v>14</v>
      </c>
      <c r="L7796" s="15" t="str">
        <f t="array" ref="L7796">_xlfn.XLOOKUP(M7796,reference_province_to_city!$A$2:$A$11,reference_province_to_city!$B$2:$B$11)</f>
        <v>Bandung</v>
      </c>
      <c r="M7796" s="15" t="s">
        <v>12</v>
      </c>
      <c r="N7796" s="15">
        <v>40111.0</v>
      </c>
      <c r="O7796" s="15">
        <f t="array" ref="O7796">_xlfn.XLOOKUP(M7796,reference_postal_code!$B$2:$B$11,reference_postal_code!$A$2:$A$11)</f>
        <v>40111</v>
      </c>
      <c r="P7796" s="15" t="s">
        <v>117</v>
      </c>
      <c r="Q7796" s="15" t="s">
        <v>1507</v>
      </c>
      <c r="R7796" s="15" t="s">
        <v>65</v>
      </c>
      <c r="S7796" s="15" t="s">
        <v>222</v>
      </c>
      <c r="T7796" s="15" t="s">
        <v>1508</v>
      </c>
      <c r="U7796" s="28">
        <v>1149120.0</v>
      </c>
      <c r="V7796" s="15">
        <v>8.0</v>
      </c>
      <c r="W7796" s="31">
        <v>0.2</v>
      </c>
      <c r="X7796" s="28">
        <v>100548.0</v>
      </c>
    </row>
    <row r="7797" ht="15.75" customHeight="1">
      <c r="A7797" s="15">
        <v>346.0</v>
      </c>
      <c r="B7797" s="15" t="s">
        <v>9196</v>
      </c>
      <c r="C7797" s="18">
        <v>42901.0</v>
      </c>
      <c r="D7797" s="18">
        <v>42905.0</v>
      </c>
      <c r="E7797" s="18">
        <f t="shared" si="1"/>
        <v>42905</v>
      </c>
      <c r="F7797" s="15" t="s">
        <v>55</v>
      </c>
      <c r="G7797" s="15" t="s">
        <v>9197</v>
      </c>
      <c r="H7797" s="15" t="s">
        <v>9198</v>
      </c>
      <c r="I7797" s="15" t="s">
        <v>59</v>
      </c>
      <c r="J7797" s="15" t="s">
        <v>60</v>
      </c>
      <c r="K7797" s="15" t="s">
        <v>22</v>
      </c>
      <c r="L7797" s="15" t="str">
        <f t="array" ref="L7797">_xlfn.XLOOKUP(M7797,reference_province_to_city!$A$2:$A$11,reference_province_to_city!$B$2:$B$11)</f>
        <v>Surabaya</v>
      </c>
      <c r="M7797" s="15" t="s">
        <v>20</v>
      </c>
      <c r="N7797" s="15">
        <v>60231.0</v>
      </c>
      <c r="O7797" s="15">
        <f t="array" ref="O7797">_xlfn.XLOOKUP(M7797,reference_postal_code!$B$2:$B$11,reference_postal_code!$A$2:$A$11)</f>
        <v>60231</v>
      </c>
      <c r="P7797" s="15" t="s">
        <v>166</v>
      </c>
      <c r="Q7797" s="15" t="s">
        <v>6764</v>
      </c>
      <c r="R7797" s="15" t="s">
        <v>110</v>
      </c>
      <c r="S7797" s="15" t="s">
        <v>111</v>
      </c>
      <c r="T7797" s="15" t="s">
        <v>6765</v>
      </c>
      <c r="U7797" s="28">
        <v>719640.0</v>
      </c>
      <c r="V7797" s="15">
        <v>3.0</v>
      </c>
      <c r="W7797" s="31">
        <v>0.2</v>
      </c>
      <c r="X7797" s="28">
        <v>71964.0</v>
      </c>
    </row>
    <row r="7798" ht="15.75" customHeight="1">
      <c r="A7798" s="15">
        <v>2873.0</v>
      </c>
      <c r="B7798" s="15" t="s">
        <v>9199</v>
      </c>
      <c r="C7798" s="18">
        <v>42901.0</v>
      </c>
      <c r="D7798" s="18">
        <v>42906.0</v>
      </c>
      <c r="E7798" s="18">
        <f t="shared" si="1"/>
        <v>42906</v>
      </c>
      <c r="F7798" s="15" t="s">
        <v>55</v>
      </c>
      <c r="G7798" s="15" t="s">
        <v>6670</v>
      </c>
      <c r="H7798" s="15" t="s">
        <v>6671</v>
      </c>
      <c r="I7798" s="15" t="s">
        <v>59</v>
      </c>
      <c r="J7798" s="15" t="s">
        <v>60</v>
      </c>
      <c r="K7798" s="15" t="s">
        <v>14</v>
      </c>
      <c r="L7798" s="15" t="str">
        <f t="array" ref="L7798">_xlfn.XLOOKUP(M7798,reference_province_to_city!$A$2:$A$11,reference_province_to_city!$B$2:$B$11)</f>
        <v>Bandung</v>
      </c>
      <c r="M7798" s="15" t="s">
        <v>12</v>
      </c>
      <c r="N7798" s="15">
        <v>40111.0</v>
      </c>
      <c r="O7798" s="15">
        <f t="array" ref="O7798">_xlfn.XLOOKUP(M7798,reference_postal_code!$B$2:$B$11,reference_postal_code!$A$2:$A$11)</f>
        <v>40111</v>
      </c>
      <c r="P7798" s="15" t="s">
        <v>117</v>
      </c>
      <c r="Q7798" s="15" t="s">
        <v>129</v>
      </c>
      <c r="R7798" s="15" t="s">
        <v>65</v>
      </c>
      <c r="S7798" s="15" t="s">
        <v>93</v>
      </c>
      <c r="T7798" s="15" t="s">
        <v>130</v>
      </c>
      <c r="U7798" s="28">
        <v>63900.0</v>
      </c>
      <c r="V7798" s="15">
        <v>1.0</v>
      </c>
      <c r="W7798" s="31">
        <v>0.0</v>
      </c>
      <c r="X7798" s="28">
        <v>26199.0</v>
      </c>
    </row>
    <row r="7799" ht="15.75" customHeight="1">
      <c r="A7799" s="15">
        <v>5476.0</v>
      </c>
      <c r="B7799" s="15" t="s">
        <v>9192</v>
      </c>
      <c r="C7799" s="18">
        <v>42901.0</v>
      </c>
      <c r="D7799" s="18"/>
      <c r="E7799" s="18">
        <f t="shared" si="1"/>
        <v>42904</v>
      </c>
      <c r="F7799" s="15" t="s">
        <v>125</v>
      </c>
      <c r="G7799" s="15" t="s">
        <v>1692</v>
      </c>
      <c r="H7799" s="15" t="s">
        <v>1693</v>
      </c>
      <c r="I7799" s="15" t="s">
        <v>76</v>
      </c>
      <c r="J7799" s="15" t="s">
        <v>60</v>
      </c>
      <c r="K7799" s="15" t="s">
        <v>17</v>
      </c>
      <c r="L7799" s="15" t="str">
        <f t="array" ref="L7799">_xlfn.XLOOKUP(M7799,reference_province_to_city!$A$2:$A$11,reference_province_to_city!$B$2:$B$11)</f>
        <v>Semarang</v>
      </c>
      <c r="M7799" s="15" t="s">
        <v>15</v>
      </c>
      <c r="N7799" s="15">
        <v>50111.0</v>
      </c>
      <c r="O7799" s="15">
        <f t="array" ref="O7799">_xlfn.XLOOKUP(M7799,reference_postal_code!$B$2:$B$11,reference_postal_code!$A$2:$A$11)</f>
        <v>50111</v>
      </c>
      <c r="P7799" s="15" t="s">
        <v>77</v>
      </c>
      <c r="Q7799" s="15" t="s">
        <v>943</v>
      </c>
      <c r="R7799" s="15" t="s">
        <v>65</v>
      </c>
      <c r="S7799" s="15" t="s">
        <v>79</v>
      </c>
      <c r="T7799" s="15" t="s">
        <v>944</v>
      </c>
      <c r="U7799" s="28">
        <v>666000.0</v>
      </c>
      <c r="V7799" s="15">
        <v>3.0</v>
      </c>
      <c r="W7799" s="31">
        <v>0.0</v>
      </c>
      <c r="X7799" s="28">
        <v>333000.0</v>
      </c>
    </row>
    <row r="7800" ht="15.75" customHeight="1">
      <c r="A7800" s="15">
        <v>8789.0</v>
      </c>
      <c r="B7800" s="15" t="s">
        <v>9195</v>
      </c>
      <c r="C7800" s="18">
        <v>42901.0</v>
      </c>
      <c r="D7800" s="18">
        <v>42905.0</v>
      </c>
      <c r="E7800" s="18">
        <f t="shared" si="1"/>
        <v>42905</v>
      </c>
      <c r="F7800" s="15" t="s">
        <v>55</v>
      </c>
      <c r="G7800" s="15" t="s">
        <v>2782</v>
      </c>
      <c r="H7800" s="15" t="s">
        <v>2783</v>
      </c>
      <c r="I7800" s="15" t="s">
        <v>59</v>
      </c>
      <c r="J7800" s="15" t="s">
        <v>60</v>
      </c>
      <c r="K7800" s="15" t="s">
        <v>19</v>
      </c>
      <c r="L7800" s="15" t="str">
        <f t="array" ref="L7800">_xlfn.XLOOKUP(M7800,reference_province_to_city!$A$2:$A$11,reference_province_to_city!$B$2:$B$11)</f>
        <v>Yogyakarta</v>
      </c>
      <c r="M7800" s="15" t="s">
        <v>18</v>
      </c>
      <c r="O7800" s="15">
        <f t="array" ref="O7800">_xlfn.XLOOKUP(M7800,reference_postal_code!$B$2:$B$11,reference_postal_code!$A$2:$A$11)</f>
        <v>55111</v>
      </c>
      <c r="P7800" s="15" t="s">
        <v>77</v>
      </c>
      <c r="Q7800" s="15" t="s">
        <v>4194</v>
      </c>
      <c r="R7800" s="15" t="s">
        <v>106</v>
      </c>
      <c r="S7800" s="15" t="s">
        <v>107</v>
      </c>
      <c r="T7800" s="15" t="s">
        <v>4195</v>
      </c>
      <c r="U7800" s="28">
        <v>1.047528E7</v>
      </c>
      <c r="V7800" s="15">
        <v>3.0</v>
      </c>
      <c r="W7800" s="31">
        <v>0.2</v>
      </c>
      <c r="X7800" s="28">
        <v>785646.0</v>
      </c>
    </row>
    <row r="7801" ht="15.75" customHeight="1">
      <c r="A7801" s="15">
        <v>7090.0</v>
      </c>
      <c r="B7801" s="15" t="s">
        <v>9200</v>
      </c>
      <c r="C7801" s="18">
        <v>42901.0</v>
      </c>
      <c r="D7801" s="18">
        <v>42905.0</v>
      </c>
      <c r="E7801" s="18">
        <f t="shared" si="1"/>
        <v>42905</v>
      </c>
      <c r="F7801" s="15" t="s">
        <v>114</v>
      </c>
      <c r="G7801" s="15" t="s">
        <v>805</v>
      </c>
      <c r="H7801" s="15" t="s">
        <v>806</v>
      </c>
      <c r="I7801" s="15" t="s">
        <v>128</v>
      </c>
      <c r="J7801" s="15" t="s">
        <v>60</v>
      </c>
      <c r="K7801" s="15" t="s">
        <v>10</v>
      </c>
      <c r="L7801" s="15" t="str">
        <f t="array" ref="L7801">_xlfn.XLOOKUP(M7801,reference_province_to_city!$A$2:$A$11,reference_province_to_city!$B$2:$B$11)</f>
        <v>Jakarta</v>
      </c>
      <c r="M7801" s="15" t="s">
        <v>7</v>
      </c>
      <c r="N7801" s="15">
        <v>10110.0</v>
      </c>
      <c r="O7801" s="15">
        <f t="array" ref="O7801">_xlfn.XLOOKUP(M7801,reference_postal_code!$B$2:$B$11,reference_postal_code!$A$2:$A$11)</f>
        <v>10110</v>
      </c>
      <c r="P7801" s="15" t="s">
        <v>117</v>
      </c>
      <c r="Q7801" s="15" t="s">
        <v>4354</v>
      </c>
      <c r="R7801" s="15" t="s">
        <v>110</v>
      </c>
      <c r="S7801" s="15" t="s">
        <v>111</v>
      </c>
      <c r="T7801" s="15" t="s">
        <v>4355</v>
      </c>
      <c r="U7801" s="28">
        <v>1799400.0</v>
      </c>
      <c r="V7801" s="15">
        <v>1.0</v>
      </c>
      <c r="W7801" s="31">
        <v>0.2</v>
      </c>
      <c r="X7801" s="28">
        <v>112462.0</v>
      </c>
    </row>
    <row r="7802" ht="15.75" customHeight="1">
      <c r="A7802" s="15">
        <v>8697.0</v>
      </c>
      <c r="B7802" s="15" t="s">
        <v>9194</v>
      </c>
      <c r="C7802" s="18">
        <v>42901.0</v>
      </c>
      <c r="D7802" s="18">
        <v>42906.0</v>
      </c>
      <c r="E7802" s="18">
        <f t="shared" si="1"/>
        <v>42906</v>
      </c>
      <c r="F7802" s="15" t="s">
        <v>55</v>
      </c>
      <c r="G7802" s="15" t="s">
        <v>823</v>
      </c>
      <c r="H7802" s="15" t="s">
        <v>824</v>
      </c>
      <c r="I7802" s="15" t="s">
        <v>128</v>
      </c>
      <c r="J7802" s="15" t="s">
        <v>60</v>
      </c>
      <c r="K7802" s="15" t="s">
        <v>14</v>
      </c>
      <c r="L7802" s="15" t="str">
        <f t="array" ref="L7802">_xlfn.XLOOKUP(M7802,reference_province_to_city!$A$2:$A$11,reference_province_to_city!$B$2:$B$11)</f>
        <v>Bandung</v>
      </c>
      <c r="M7802" s="15" t="s">
        <v>12</v>
      </c>
      <c r="N7802" s="15">
        <v>40111.0</v>
      </c>
      <c r="O7802" s="15">
        <f t="array" ref="O7802">_xlfn.XLOOKUP(M7802,reference_postal_code!$B$2:$B$11,reference_postal_code!$A$2:$A$11)</f>
        <v>40111</v>
      </c>
      <c r="P7802" s="15" t="s">
        <v>117</v>
      </c>
      <c r="Q7802" s="15" t="s">
        <v>4671</v>
      </c>
      <c r="R7802" s="15" t="s">
        <v>110</v>
      </c>
      <c r="S7802" s="15" t="s">
        <v>111</v>
      </c>
      <c r="T7802" s="15" t="s">
        <v>4672</v>
      </c>
      <c r="U7802" s="28">
        <v>3599640.0</v>
      </c>
      <c r="V7802" s="15">
        <v>3.0</v>
      </c>
      <c r="W7802" s="31">
        <v>0.2</v>
      </c>
      <c r="X7802" s="28">
        <v>404959.0</v>
      </c>
    </row>
    <row r="7803" ht="15.75" customHeight="1">
      <c r="A7803" s="15">
        <v>8702.0</v>
      </c>
      <c r="B7803" s="15" t="s">
        <v>9194</v>
      </c>
      <c r="C7803" s="18">
        <v>42901.0</v>
      </c>
      <c r="D7803" s="18">
        <v>42906.0</v>
      </c>
      <c r="E7803" s="18">
        <f t="shared" si="1"/>
        <v>42906</v>
      </c>
      <c r="F7803" s="15" t="s">
        <v>55</v>
      </c>
      <c r="G7803" s="15" t="s">
        <v>823</v>
      </c>
      <c r="H7803" s="15" t="s">
        <v>824</v>
      </c>
      <c r="I7803" s="15" t="s">
        <v>128</v>
      </c>
      <c r="J7803" s="15" t="s">
        <v>60</v>
      </c>
      <c r="K7803" s="15" t="s">
        <v>14</v>
      </c>
      <c r="L7803" s="15" t="str">
        <f t="array" ref="L7803">_xlfn.XLOOKUP(M7803,reference_province_to_city!$A$2:$A$11,reference_province_to_city!$B$2:$B$11)</f>
        <v>Bandung</v>
      </c>
      <c r="M7803" s="15" t="s">
        <v>12</v>
      </c>
      <c r="N7803" s="15">
        <v>40111.0</v>
      </c>
      <c r="O7803" s="15">
        <f t="array" ref="O7803">_xlfn.XLOOKUP(M7803,reference_postal_code!$B$2:$B$11,reference_postal_code!$A$2:$A$11)</f>
        <v>40111</v>
      </c>
      <c r="P7803" s="15" t="s">
        <v>117</v>
      </c>
      <c r="Q7803" s="15" t="s">
        <v>702</v>
      </c>
      <c r="R7803" s="15" t="s">
        <v>65</v>
      </c>
      <c r="S7803" s="15" t="s">
        <v>87</v>
      </c>
      <c r="T7803" s="15" t="s">
        <v>703</v>
      </c>
      <c r="U7803" s="28">
        <v>2141640.0</v>
      </c>
      <c r="V7803" s="15">
        <v>1.0</v>
      </c>
      <c r="W7803" s="31">
        <v>0.2</v>
      </c>
      <c r="X7803" s="28">
        <v>267705.0</v>
      </c>
    </row>
    <row r="7804" ht="15.75" customHeight="1">
      <c r="A7804" s="15">
        <v>8698.0</v>
      </c>
      <c r="B7804" s="15" t="s">
        <v>9194</v>
      </c>
      <c r="C7804" s="18">
        <v>42901.0</v>
      </c>
      <c r="D7804" s="18">
        <v>42906.0</v>
      </c>
      <c r="E7804" s="18">
        <f t="shared" si="1"/>
        <v>42906</v>
      </c>
      <c r="F7804" s="15" t="s">
        <v>55</v>
      </c>
      <c r="G7804" s="15" t="s">
        <v>823</v>
      </c>
      <c r="H7804" s="15" t="s">
        <v>824</v>
      </c>
      <c r="I7804" s="15" t="s">
        <v>128</v>
      </c>
      <c r="J7804" s="15" t="s">
        <v>60</v>
      </c>
      <c r="K7804" s="15" t="s">
        <v>14</v>
      </c>
      <c r="L7804" s="15" t="str">
        <f t="array" ref="L7804">_xlfn.XLOOKUP(M7804,reference_province_to_city!$A$2:$A$11,reference_province_to_city!$B$2:$B$11)</f>
        <v>Bandung</v>
      </c>
      <c r="M7804" s="15" t="s">
        <v>12</v>
      </c>
      <c r="N7804" s="15">
        <v>40111.0</v>
      </c>
      <c r="O7804" s="15">
        <f t="array" ref="O7804">_xlfn.XLOOKUP(M7804,reference_postal_code!$B$2:$B$11,reference_postal_code!$A$2:$A$11)</f>
        <v>40111</v>
      </c>
      <c r="P7804" s="15" t="s">
        <v>117</v>
      </c>
      <c r="Q7804" s="15" t="s">
        <v>2410</v>
      </c>
      <c r="R7804" s="15" t="s">
        <v>106</v>
      </c>
      <c r="S7804" s="15" t="s">
        <v>139</v>
      </c>
      <c r="T7804" s="15" t="s">
        <v>2411</v>
      </c>
      <c r="U7804" s="28">
        <v>467520.0</v>
      </c>
      <c r="V7804" s="15">
        <v>4.0</v>
      </c>
      <c r="W7804" s="31">
        <v>0.2</v>
      </c>
      <c r="X7804" s="28">
        <v>140256.0</v>
      </c>
    </row>
    <row r="7805" ht="15.75" customHeight="1">
      <c r="A7805" s="15">
        <v>8699.0</v>
      </c>
      <c r="B7805" s="15" t="s">
        <v>9194</v>
      </c>
      <c r="C7805" s="18">
        <v>42901.0</v>
      </c>
      <c r="D7805" s="18">
        <v>42906.0</v>
      </c>
      <c r="E7805" s="18">
        <f t="shared" si="1"/>
        <v>42906</v>
      </c>
      <c r="F7805" s="15" t="s">
        <v>55</v>
      </c>
      <c r="G7805" s="15" t="s">
        <v>823</v>
      </c>
      <c r="H7805" s="15" t="s">
        <v>824</v>
      </c>
      <c r="I7805" s="15" t="s">
        <v>128</v>
      </c>
      <c r="J7805" s="15" t="s">
        <v>60</v>
      </c>
      <c r="K7805" s="15" t="s">
        <v>14</v>
      </c>
      <c r="L7805" s="15" t="str">
        <f t="array" ref="L7805">_xlfn.XLOOKUP(M7805,reference_province_to_city!$A$2:$A$11,reference_province_to_city!$B$2:$B$11)</f>
        <v>Bandung</v>
      </c>
      <c r="M7805" s="15" t="s">
        <v>12</v>
      </c>
      <c r="N7805" s="15">
        <v>40111.0</v>
      </c>
      <c r="O7805" s="15">
        <f t="array" ref="O7805">_xlfn.XLOOKUP(M7805,reference_postal_code!$B$2:$B$11,reference_postal_code!$A$2:$A$11)</f>
        <v>40111</v>
      </c>
      <c r="P7805" s="15" t="s">
        <v>117</v>
      </c>
      <c r="Q7805" s="15" t="s">
        <v>2314</v>
      </c>
      <c r="R7805" s="15" t="s">
        <v>106</v>
      </c>
      <c r="S7805" s="15" t="s">
        <v>218</v>
      </c>
      <c r="T7805" s="15" t="s">
        <v>2315</v>
      </c>
      <c r="U7805" s="28">
        <v>1814400.0</v>
      </c>
      <c r="V7805" s="15">
        <v>2.0</v>
      </c>
      <c r="W7805" s="31">
        <v>0.4</v>
      </c>
      <c r="X7805" s="28">
        <v>-423360.0</v>
      </c>
    </row>
    <row r="7806" ht="15.75" customHeight="1">
      <c r="A7806" s="15">
        <v>8703.0</v>
      </c>
      <c r="B7806" s="15" t="s">
        <v>9194</v>
      </c>
      <c r="C7806" s="18">
        <v>42901.0</v>
      </c>
      <c r="D7806" s="18">
        <v>42906.0</v>
      </c>
      <c r="E7806" s="18">
        <f t="shared" si="1"/>
        <v>42906</v>
      </c>
      <c r="F7806" s="15" t="s">
        <v>55</v>
      </c>
      <c r="G7806" s="15" t="s">
        <v>823</v>
      </c>
      <c r="H7806" s="15" t="s">
        <v>824</v>
      </c>
      <c r="I7806" s="15" t="s">
        <v>128</v>
      </c>
      <c r="J7806" s="15" t="s">
        <v>60</v>
      </c>
      <c r="K7806" s="15" t="s">
        <v>14</v>
      </c>
      <c r="L7806" s="15" t="str">
        <f t="array" ref="L7806">_xlfn.XLOOKUP(M7806,reference_province_to_city!$A$2:$A$11,reference_province_to_city!$B$2:$B$11)</f>
        <v>Bandung</v>
      </c>
      <c r="M7806" s="15" t="s">
        <v>12</v>
      </c>
      <c r="N7806" s="15">
        <v>40111.0</v>
      </c>
      <c r="O7806" s="15">
        <f t="array" ref="O7806">_xlfn.XLOOKUP(M7806,reference_postal_code!$B$2:$B$11,reference_postal_code!$A$2:$A$11)</f>
        <v>40111</v>
      </c>
      <c r="P7806" s="15" t="s">
        <v>117</v>
      </c>
      <c r="Q7806" s="15" t="s">
        <v>2672</v>
      </c>
      <c r="R7806" s="15" t="s">
        <v>65</v>
      </c>
      <c r="S7806" s="15" t="s">
        <v>66</v>
      </c>
      <c r="T7806" s="15" t="s">
        <v>2673</v>
      </c>
      <c r="U7806" s="28">
        <v>1370400.0</v>
      </c>
      <c r="V7806" s="15">
        <v>5.0</v>
      </c>
      <c r="W7806" s="31">
        <v>0.2</v>
      </c>
      <c r="X7806" s="28">
        <v>445380.0</v>
      </c>
    </row>
    <row r="7807" ht="15.75" customHeight="1">
      <c r="A7807" s="15">
        <v>5477.0</v>
      </c>
      <c r="B7807" s="15" t="s">
        <v>9192</v>
      </c>
      <c r="C7807" s="18">
        <v>42901.0</v>
      </c>
      <c r="D7807" s="18">
        <v>42904.0</v>
      </c>
      <c r="E7807" s="18">
        <f t="shared" si="1"/>
        <v>42904</v>
      </c>
      <c r="F7807" s="15" t="s">
        <v>125</v>
      </c>
      <c r="G7807" s="15" t="s">
        <v>1692</v>
      </c>
      <c r="H7807" s="15" t="s">
        <v>1693</v>
      </c>
      <c r="I7807" s="15" t="s">
        <v>76</v>
      </c>
      <c r="J7807" s="15" t="s">
        <v>60</v>
      </c>
      <c r="K7807" s="15" t="s">
        <v>17</v>
      </c>
      <c r="L7807" s="15" t="str">
        <f t="array" ref="L7807">_xlfn.XLOOKUP(M7807,reference_province_to_city!$A$2:$A$11,reference_province_to_city!$B$2:$B$11)</f>
        <v>Semarang</v>
      </c>
      <c r="M7807" s="15" t="s">
        <v>15</v>
      </c>
      <c r="O7807" s="15">
        <f t="array" ref="O7807">_xlfn.XLOOKUP(M7807,reference_postal_code!$B$2:$B$11,reference_postal_code!$A$2:$A$11)</f>
        <v>50111</v>
      </c>
      <c r="P7807" s="15" t="s">
        <v>77</v>
      </c>
      <c r="Q7807" s="15" t="s">
        <v>4983</v>
      </c>
      <c r="R7807" s="15" t="s">
        <v>65</v>
      </c>
      <c r="S7807" s="15" t="s">
        <v>87</v>
      </c>
      <c r="T7807" s="15" t="s">
        <v>4984</v>
      </c>
      <c r="U7807" s="28">
        <v>1268250.0</v>
      </c>
      <c r="V7807" s="15">
        <v>5.0</v>
      </c>
      <c r="W7807" s="31">
        <v>0.0</v>
      </c>
      <c r="X7807" s="28">
        <v>342428.0</v>
      </c>
    </row>
    <row r="7808" ht="15.75" customHeight="1">
      <c r="A7808" s="15">
        <v>2258.0</v>
      </c>
      <c r="B7808" s="15" t="s">
        <v>9201</v>
      </c>
      <c r="C7808" s="18">
        <v>42902.0</v>
      </c>
      <c r="D7808" s="18">
        <v>42905.0</v>
      </c>
      <c r="E7808" s="18">
        <f t="shared" si="1"/>
        <v>42905</v>
      </c>
      <c r="F7808" s="15" t="s">
        <v>125</v>
      </c>
      <c r="G7808" s="15" t="s">
        <v>2687</v>
      </c>
      <c r="H7808" s="15" t="s">
        <v>2688</v>
      </c>
      <c r="I7808" s="15" t="s">
        <v>59</v>
      </c>
      <c r="J7808" s="15" t="s">
        <v>60</v>
      </c>
      <c r="K7808" s="15" t="s">
        <v>29</v>
      </c>
      <c r="L7808" s="15" t="str">
        <f t="array" ref="L7808">_xlfn.XLOOKUP(M7808,reference_province_to_city!$A$2:$A$11,reference_province_to_city!$B$2:$B$11)</f>
        <v>Palembang</v>
      </c>
      <c r="M7808" s="15" t="s">
        <v>13</v>
      </c>
      <c r="N7808" s="15">
        <v>30111.0</v>
      </c>
      <c r="O7808" s="15">
        <f t="array" ref="O7808">_xlfn.XLOOKUP(M7808,reference_postal_code!$B$2:$B$11,reference_postal_code!$A$2:$A$11)</f>
        <v>30111</v>
      </c>
      <c r="P7808" s="15" t="s">
        <v>77</v>
      </c>
      <c r="Q7808" s="15" t="s">
        <v>1529</v>
      </c>
      <c r="R7808" s="15" t="s">
        <v>106</v>
      </c>
      <c r="S7808" s="15" t="s">
        <v>107</v>
      </c>
      <c r="T7808" s="15" t="s">
        <v>1530</v>
      </c>
      <c r="U7808" s="28">
        <v>1.81944E7</v>
      </c>
      <c r="V7808" s="15">
        <v>7.0</v>
      </c>
      <c r="W7808" s="31">
        <v>0.2</v>
      </c>
      <c r="X7808" s="28">
        <v>1364580.0</v>
      </c>
    </row>
    <row r="7809" ht="15.75" customHeight="1">
      <c r="A7809" s="15">
        <v>833.0</v>
      </c>
      <c r="B7809" s="15" t="s">
        <v>9202</v>
      </c>
      <c r="C7809" s="18">
        <v>42902.0</v>
      </c>
      <c r="D7809" s="18">
        <v>42907.0</v>
      </c>
      <c r="E7809" s="18">
        <f t="shared" si="1"/>
        <v>42907</v>
      </c>
      <c r="F7809" s="15" t="s">
        <v>114</v>
      </c>
      <c r="G7809" s="15" t="s">
        <v>2039</v>
      </c>
      <c r="H7809" s="15" t="s">
        <v>2040</v>
      </c>
      <c r="I7809" s="15" t="s">
        <v>59</v>
      </c>
      <c r="J7809" s="15" t="s">
        <v>60</v>
      </c>
      <c r="K7809" s="15" t="s">
        <v>22</v>
      </c>
      <c r="L7809" s="15" t="str">
        <f t="array" ref="L7809">_xlfn.XLOOKUP(M7809,reference_province_to_city!$A$2:$A$11,reference_province_to_city!$B$2:$B$11)</f>
        <v>Surabaya</v>
      </c>
      <c r="M7809" s="15" t="s">
        <v>20</v>
      </c>
      <c r="N7809" s="15">
        <v>60231.0</v>
      </c>
      <c r="O7809" s="15">
        <f t="array" ref="O7809">_xlfn.XLOOKUP(M7809,reference_postal_code!$B$2:$B$11,reference_postal_code!$A$2:$A$11)</f>
        <v>60231</v>
      </c>
      <c r="P7809" s="15" t="s">
        <v>166</v>
      </c>
      <c r="Q7809" s="15" t="s">
        <v>4521</v>
      </c>
      <c r="R7809" s="15" t="s">
        <v>110</v>
      </c>
      <c r="S7809" s="15" t="s">
        <v>111</v>
      </c>
      <c r="T7809" s="15" t="s">
        <v>4522</v>
      </c>
      <c r="U7809" s="28">
        <v>989850.0</v>
      </c>
      <c r="V7809" s="15">
        <v>1.0</v>
      </c>
      <c r="W7809" s="31">
        <v>0.0</v>
      </c>
      <c r="X7809" s="28">
        <v>257361.0</v>
      </c>
    </row>
    <row r="7810" ht="15.75" customHeight="1">
      <c r="A7810" s="15">
        <v>830.0</v>
      </c>
      <c r="B7810" s="15" t="s">
        <v>9202</v>
      </c>
      <c r="C7810" s="18">
        <v>42902.0</v>
      </c>
      <c r="D7810" s="18">
        <v>42907.0</v>
      </c>
      <c r="E7810" s="18">
        <f t="shared" si="1"/>
        <v>42907</v>
      </c>
      <c r="F7810" s="15" t="s">
        <v>114</v>
      </c>
      <c r="G7810" s="15" t="s">
        <v>2039</v>
      </c>
      <c r="H7810" s="15" t="s">
        <v>2040</v>
      </c>
      <c r="I7810" s="15" t="s">
        <v>59</v>
      </c>
      <c r="J7810" s="15" t="s">
        <v>60</v>
      </c>
      <c r="K7810" s="15" t="s">
        <v>22</v>
      </c>
      <c r="L7810" s="15" t="str">
        <f t="array" ref="L7810">_xlfn.XLOOKUP(M7810,reference_province_to_city!$A$2:$A$11,reference_province_to_city!$B$2:$B$11)</f>
        <v>Surabaya</v>
      </c>
      <c r="M7810" s="15" t="s">
        <v>20</v>
      </c>
      <c r="N7810" s="15">
        <v>60231.0</v>
      </c>
      <c r="O7810" s="15">
        <f t="array" ref="O7810">_xlfn.XLOOKUP(M7810,reference_postal_code!$B$2:$B$11,reference_postal_code!$A$2:$A$11)</f>
        <v>60231</v>
      </c>
      <c r="P7810" s="15" t="s">
        <v>166</v>
      </c>
      <c r="Q7810" s="15" t="s">
        <v>3942</v>
      </c>
      <c r="R7810" s="15" t="s">
        <v>106</v>
      </c>
      <c r="S7810" s="15" t="s">
        <v>107</v>
      </c>
      <c r="T7810" s="15" t="s">
        <v>3943</v>
      </c>
      <c r="U7810" s="28">
        <v>4529400.0</v>
      </c>
      <c r="V7810" s="15">
        <v>2.0</v>
      </c>
      <c r="W7810" s="31">
        <v>0.0</v>
      </c>
      <c r="X7810" s="28">
        <v>1358820.0</v>
      </c>
    </row>
    <row r="7811" ht="15.75" customHeight="1">
      <c r="A7811" s="15">
        <v>6746.0</v>
      </c>
      <c r="B7811" s="15" t="s">
        <v>9203</v>
      </c>
      <c r="C7811" s="18">
        <v>42902.0</v>
      </c>
      <c r="D7811" s="18">
        <v>42904.0</v>
      </c>
      <c r="E7811" s="18">
        <f t="shared" si="1"/>
        <v>42904</v>
      </c>
      <c r="F7811" s="15" t="s">
        <v>114</v>
      </c>
      <c r="G7811" s="15" t="s">
        <v>2670</v>
      </c>
      <c r="H7811" s="15" t="s">
        <v>2671</v>
      </c>
      <c r="I7811" s="15" t="s">
        <v>59</v>
      </c>
      <c r="J7811" s="15" t="s">
        <v>60</v>
      </c>
      <c r="K7811" s="15" t="s">
        <v>33</v>
      </c>
      <c r="L7811" s="15" t="str">
        <f t="array" ref="L7811">_xlfn.XLOOKUP(M7811,reference_province_to_city!$A$2:$A$11,reference_province_to_city!$B$2:$B$11)</f>
        <v>Makassar</v>
      </c>
      <c r="M7811" s="15" t="s">
        <v>25</v>
      </c>
      <c r="N7811" s="15">
        <v>90111.0</v>
      </c>
      <c r="O7811" s="15">
        <f t="array" ref="O7811">_xlfn.XLOOKUP(M7811,reference_postal_code!$B$2:$B$11,reference_postal_code!$A$2:$A$11)</f>
        <v>90111</v>
      </c>
      <c r="P7811" s="15" t="s">
        <v>63</v>
      </c>
      <c r="Q7811" s="15" t="s">
        <v>613</v>
      </c>
      <c r="R7811" s="15" t="s">
        <v>65</v>
      </c>
      <c r="S7811" s="15" t="s">
        <v>93</v>
      </c>
      <c r="T7811" s="15" t="s">
        <v>614</v>
      </c>
      <c r="U7811" s="28">
        <v>358800.0</v>
      </c>
      <c r="V7811" s="15">
        <v>5.0</v>
      </c>
      <c r="W7811" s="31">
        <v>0.2</v>
      </c>
      <c r="X7811" s="28">
        <v>26910.0</v>
      </c>
    </row>
    <row r="7812" ht="15.75" customHeight="1">
      <c r="A7812" s="15">
        <v>2707.0</v>
      </c>
      <c r="B7812" s="15" t="s">
        <v>9204</v>
      </c>
      <c r="C7812" s="18">
        <v>42902.0</v>
      </c>
      <c r="D7812" s="18">
        <v>42907.0</v>
      </c>
      <c r="E7812" s="18">
        <f t="shared" si="1"/>
        <v>42907</v>
      </c>
      <c r="F7812" s="15" t="s">
        <v>55</v>
      </c>
      <c r="G7812" s="15" t="s">
        <v>2374</v>
      </c>
      <c r="H7812" s="15" t="s">
        <v>2375</v>
      </c>
      <c r="I7812" s="15" t="s">
        <v>76</v>
      </c>
      <c r="J7812" s="15" t="s">
        <v>60</v>
      </c>
      <c r="K7812" s="15" t="s">
        <v>99</v>
      </c>
      <c r="L7812" s="15" t="str">
        <f t="array" ref="L7812">_xlfn.XLOOKUP(M7812,reference_province_to_city!$A$2:$A$11,reference_province_to_city!$B$2:$B$11)</f>
        <v>Denpasar</v>
      </c>
      <c r="M7812" s="15" t="s">
        <v>24</v>
      </c>
      <c r="N7812" s="15">
        <v>80231.0</v>
      </c>
      <c r="O7812" s="15">
        <f t="array" ref="O7812">_xlfn.XLOOKUP(M7812,reference_postal_code!$B$2:$B$11,reference_postal_code!$A$2:$A$11)</f>
        <v>80231</v>
      </c>
      <c r="P7812" s="15" t="s">
        <v>63</v>
      </c>
      <c r="Q7812" s="15" t="s">
        <v>8381</v>
      </c>
      <c r="R7812" s="15" t="s">
        <v>65</v>
      </c>
      <c r="S7812" s="15" t="s">
        <v>66</v>
      </c>
      <c r="T7812" s="15" t="s">
        <v>8382</v>
      </c>
      <c r="U7812" s="28">
        <v>291600.0</v>
      </c>
      <c r="V7812" s="15">
        <v>3.0</v>
      </c>
      <c r="W7812" s="31">
        <v>0.0</v>
      </c>
      <c r="X7812" s="28">
        <v>139968.0</v>
      </c>
    </row>
    <row r="7813" ht="15.75" customHeight="1">
      <c r="A7813" s="15">
        <v>6745.0</v>
      </c>
      <c r="B7813" s="15" t="s">
        <v>9203</v>
      </c>
      <c r="C7813" s="18">
        <v>42902.0</v>
      </c>
      <c r="D7813" s="18">
        <v>42904.0</v>
      </c>
      <c r="E7813" s="18">
        <f t="shared" si="1"/>
        <v>42904</v>
      </c>
      <c r="F7813" s="15" t="s">
        <v>114</v>
      </c>
      <c r="G7813" s="15" t="s">
        <v>2670</v>
      </c>
      <c r="H7813" s="15" t="s">
        <v>2671</v>
      </c>
      <c r="I7813" s="15" t="s">
        <v>59</v>
      </c>
      <c r="J7813" s="15" t="s">
        <v>60</v>
      </c>
      <c r="K7813" s="15" t="s">
        <v>33</v>
      </c>
      <c r="L7813" s="15" t="str">
        <f t="array" ref="L7813">_xlfn.XLOOKUP(M7813,reference_province_to_city!$A$2:$A$11,reference_province_to_city!$B$2:$B$11)</f>
        <v>Makassar</v>
      </c>
      <c r="M7813" s="15" t="s">
        <v>25</v>
      </c>
      <c r="N7813" s="15">
        <v>90111.0</v>
      </c>
      <c r="O7813" s="15">
        <f t="array" ref="O7813">_xlfn.XLOOKUP(M7813,reference_postal_code!$B$2:$B$11,reference_postal_code!$A$2:$A$11)</f>
        <v>90111</v>
      </c>
      <c r="P7813" s="15" t="s">
        <v>63</v>
      </c>
      <c r="Q7813" s="15" t="s">
        <v>1706</v>
      </c>
      <c r="R7813" s="15" t="s">
        <v>110</v>
      </c>
      <c r="S7813" s="15" t="s">
        <v>149</v>
      </c>
      <c r="T7813" s="15" t="s">
        <v>1707</v>
      </c>
      <c r="U7813" s="28">
        <v>7199280.0</v>
      </c>
      <c r="V7813" s="15">
        <v>6.0</v>
      </c>
      <c r="W7813" s="31">
        <v>0.2</v>
      </c>
      <c r="X7813" s="28">
        <v>1619838.0</v>
      </c>
    </row>
    <row r="7814" ht="15.75" customHeight="1">
      <c r="A7814" s="15">
        <v>2708.0</v>
      </c>
      <c r="B7814" s="15" t="s">
        <v>9204</v>
      </c>
      <c r="C7814" s="18">
        <v>42902.0</v>
      </c>
      <c r="D7814" s="18">
        <v>42907.0</v>
      </c>
      <c r="E7814" s="18">
        <f t="shared" si="1"/>
        <v>42907</v>
      </c>
      <c r="F7814" s="15" t="s">
        <v>55</v>
      </c>
      <c r="G7814" s="15" t="s">
        <v>2374</v>
      </c>
      <c r="H7814" s="15" t="s">
        <v>2375</v>
      </c>
      <c r="I7814" s="15" t="s">
        <v>76</v>
      </c>
      <c r="J7814" s="15" t="s">
        <v>60</v>
      </c>
      <c r="K7814" s="15" t="s">
        <v>26</v>
      </c>
      <c r="L7814" s="15" t="str">
        <f t="array" ref="L7814">_xlfn.XLOOKUP(M7814,reference_province_to_city!$A$2:$A$11,reference_province_to_city!$B$2:$B$11)</f>
        <v>Denpasar</v>
      </c>
      <c r="M7814" s="15" t="s">
        <v>24</v>
      </c>
      <c r="N7814" s="15">
        <v>80231.0</v>
      </c>
      <c r="O7814" s="15">
        <f t="array" ref="O7814">_xlfn.XLOOKUP(M7814,reference_postal_code!$B$2:$B$11,reference_postal_code!$A$2:$A$11)</f>
        <v>80231</v>
      </c>
      <c r="P7814" s="15" t="s">
        <v>63</v>
      </c>
      <c r="Q7814" s="15" t="s">
        <v>4183</v>
      </c>
      <c r="R7814" s="15" t="s">
        <v>65</v>
      </c>
      <c r="S7814" s="15" t="s">
        <v>66</v>
      </c>
      <c r="T7814" s="15" t="s">
        <v>4184</v>
      </c>
      <c r="U7814" s="28">
        <v>2882400.0</v>
      </c>
      <c r="V7814" s="15">
        <v>4.0</v>
      </c>
      <c r="W7814" s="31">
        <v>0.0</v>
      </c>
      <c r="X7814" s="28">
        <v>1383552.0</v>
      </c>
    </row>
    <row r="7815" ht="15.75" customHeight="1">
      <c r="A7815" s="15">
        <v>831.0</v>
      </c>
      <c r="B7815" s="15" t="s">
        <v>9202</v>
      </c>
      <c r="C7815" s="18">
        <v>42902.0</v>
      </c>
      <c r="D7815" s="18">
        <v>42907.0</v>
      </c>
      <c r="E7815" s="18">
        <f t="shared" si="1"/>
        <v>42907</v>
      </c>
      <c r="F7815" s="15" t="s">
        <v>114</v>
      </c>
      <c r="G7815" s="15" t="s">
        <v>2039</v>
      </c>
      <c r="H7815" s="15" t="s">
        <v>2040</v>
      </c>
      <c r="I7815" s="15" t="s">
        <v>59</v>
      </c>
      <c r="J7815" s="15" t="s">
        <v>60</v>
      </c>
      <c r="K7815" s="15" t="s">
        <v>22</v>
      </c>
      <c r="L7815" s="15" t="str">
        <f t="array" ref="L7815">_xlfn.XLOOKUP(M7815,reference_province_to_city!$A$2:$A$11,reference_province_to_city!$B$2:$B$11)</f>
        <v>Surabaya</v>
      </c>
      <c r="M7815" s="15" t="s">
        <v>20</v>
      </c>
      <c r="N7815" s="15">
        <v>60231.0</v>
      </c>
      <c r="O7815" s="15">
        <f t="array" ref="O7815">_xlfn.XLOOKUP(M7815,reference_postal_code!$B$2:$B$11,reference_postal_code!$A$2:$A$11)</f>
        <v>60231</v>
      </c>
      <c r="P7815" s="15" t="s">
        <v>166</v>
      </c>
      <c r="Q7815" s="15" t="s">
        <v>9205</v>
      </c>
      <c r="R7815" s="15" t="s">
        <v>65</v>
      </c>
      <c r="S7815" s="15" t="s">
        <v>222</v>
      </c>
      <c r="T7815" s="15" t="s">
        <v>9206</v>
      </c>
      <c r="U7815" s="28">
        <v>2709900.0</v>
      </c>
      <c r="V7815" s="15">
        <v>3.0</v>
      </c>
      <c r="W7815" s="31">
        <v>0.0</v>
      </c>
      <c r="X7815" s="28">
        <v>758772.0</v>
      </c>
    </row>
    <row r="7816" ht="15.75" customHeight="1">
      <c r="A7816" s="15">
        <v>2259.0</v>
      </c>
      <c r="B7816" s="15" t="s">
        <v>9201</v>
      </c>
      <c r="C7816" s="18">
        <v>42902.0</v>
      </c>
      <c r="D7816" s="18">
        <v>42905.0</v>
      </c>
      <c r="E7816" s="18">
        <f t="shared" si="1"/>
        <v>42905</v>
      </c>
      <c r="F7816" s="15" t="s">
        <v>125</v>
      </c>
      <c r="G7816" s="15" t="s">
        <v>2687</v>
      </c>
      <c r="H7816" s="15" t="s">
        <v>2688</v>
      </c>
      <c r="I7816" s="15" t="s">
        <v>59</v>
      </c>
      <c r="J7816" s="15" t="s">
        <v>60</v>
      </c>
      <c r="K7816" s="15" t="s">
        <v>29</v>
      </c>
      <c r="L7816" s="15" t="str">
        <f t="array" ref="L7816">_xlfn.XLOOKUP(M7816,reference_province_to_city!$A$2:$A$11,reference_province_to_city!$B$2:$B$11)</f>
        <v>Palembang</v>
      </c>
      <c r="M7816" s="15" t="s">
        <v>13</v>
      </c>
      <c r="N7816" s="15">
        <v>30111.0</v>
      </c>
      <c r="O7816" s="15">
        <f t="array" ref="O7816">_xlfn.XLOOKUP(M7816,reference_postal_code!$B$2:$B$11,reference_postal_code!$A$2:$A$11)</f>
        <v>30111</v>
      </c>
      <c r="P7816" s="15" t="s">
        <v>77</v>
      </c>
      <c r="Q7816" s="15" t="s">
        <v>3940</v>
      </c>
      <c r="R7816" s="15" t="s">
        <v>65</v>
      </c>
      <c r="S7816" s="15" t="s">
        <v>66</v>
      </c>
      <c r="T7816" s="15" t="s">
        <v>3941</v>
      </c>
      <c r="U7816" s="28">
        <v>278100.0</v>
      </c>
      <c r="V7816" s="15">
        <v>2.0</v>
      </c>
      <c r="W7816" s="31">
        <v>0.0</v>
      </c>
      <c r="X7816" s="28">
        <v>130707.0</v>
      </c>
    </row>
    <row r="7817" ht="15.75" customHeight="1">
      <c r="A7817" s="15">
        <v>267.0</v>
      </c>
      <c r="B7817" s="15" t="s">
        <v>9207</v>
      </c>
      <c r="C7817" s="18">
        <v>42902.0</v>
      </c>
      <c r="D7817" s="18">
        <v>42906.0</v>
      </c>
      <c r="E7817" s="18">
        <f t="shared" si="1"/>
        <v>42906</v>
      </c>
      <c r="F7817" s="15" t="s">
        <v>55</v>
      </c>
      <c r="G7817" s="15" t="s">
        <v>4733</v>
      </c>
      <c r="H7817" s="15" t="s">
        <v>4734</v>
      </c>
      <c r="I7817" s="15" t="s">
        <v>128</v>
      </c>
      <c r="J7817" s="15" t="s">
        <v>60</v>
      </c>
      <c r="L7817" s="15" t="str">
        <f t="array" ref="L7817">_xlfn.XLOOKUP(M7817,reference_province_to_city!$A$2:$A$11,reference_province_to_city!$B$2:$B$11)</f>
        <v>Balikpapan</v>
      </c>
      <c r="M7817" s="15" t="s">
        <v>21</v>
      </c>
      <c r="N7817" s="15">
        <v>76114.0</v>
      </c>
      <c r="O7817" s="15">
        <f t="array" ref="O7817">_xlfn.XLOOKUP(M7817,reference_postal_code!$B$2:$B$11,reference_postal_code!$A$2:$A$11)</f>
        <v>76114</v>
      </c>
      <c r="P7817" s="15" t="s">
        <v>166</v>
      </c>
      <c r="Q7817" s="15" t="s">
        <v>5839</v>
      </c>
      <c r="R7817" s="15" t="s">
        <v>65</v>
      </c>
      <c r="S7817" s="15" t="s">
        <v>93</v>
      </c>
      <c r="T7817" s="15" t="s">
        <v>5840</v>
      </c>
      <c r="U7817" s="28">
        <v>210240.0</v>
      </c>
      <c r="V7817" s="15">
        <v>3.0</v>
      </c>
      <c r="W7817" s="31">
        <v>0.2</v>
      </c>
      <c r="X7817" s="28">
        <v>70956.0</v>
      </c>
    </row>
    <row r="7818" ht="15.75" customHeight="1">
      <c r="A7818" s="15">
        <v>4542.0</v>
      </c>
      <c r="B7818" s="15" t="s">
        <v>9208</v>
      </c>
      <c r="C7818" s="18">
        <v>42902.0</v>
      </c>
      <c r="D7818" s="18">
        <v>42907.0</v>
      </c>
      <c r="E7818" s="18">
        <f t="shared" si="1"/>
        <v>42907</v>
      </c>
      <c r="F7818" s="15" t="s">
        <v>55</v>
      </c>
      <c r="G7818" s="15" t="s">
        <v>4075</v>
      </c>
      <c r="H7818" s="15" t="s">
        <v>4076</v>
      </c>
      <c r="I7818" s="15" t="s">
        <v>128</v>
      </c>
      <c r="J7818" s="15" t="s">
        <v>60</v>
      </c>
      <c r="K7818" s="15" t="s">
        <v>29</v>
      </c>
      <c r="L7818" s="15" t="str">
        <f t="array" ref="L7818">_xlfn.XLOOKUP(M7818,reference_province_to_city!$A$2:$A$11,reference_province_to_city!$B$2:$B$11)</f>
        <v>Palembang</v>
      </c>
      <c r="M7818" s="15" t="s">
        <v>13</v>
      </c>
      <c r="N7818" s="15">
        <v>30111.0</v>
      </c>
      <c r="O7818" s="15">
        <f t="array" ref="O7818">_xlfn.XLOOKUP(M7818,reference_postal_code!$B$2:$B$11,reference_postal_code!$A$2:$A$11)</f>
        <v>30111</v>
      </c>
      <c r="P7818" s="15" t="s">
        <v>77</v>
      </c>
      <c r="Q7818" s="15" t="s">
        <v>1977</v>
      </c>
      <c r="R7818" s="15" t="s">
        <v>65</v>
      </c>
      <c r="S7818" s="15" t="s">
        <v>83</v>
      </c>
      <c r="T7818" s="15" t="s">
        <v>1978</v>
      </c>
      <c r="U7818" s="28">
        <v>89040.0</v>
      </c>
      <c r="V7818" s="15">
        <v>7.0</v>
      </c>
      <c r="W7818" s="31">
        <v>0.8</v>
      </c>
      <c r="X7818" s="28">
        <v>-133560.0</v>
      </c>
    </row>
    <row r="7819" ht="15.75" customHeight="1">
      <c r="A7819" s="15">
        <v>832.0</v>
      </c>
      <c r="B7819" s="15" t="s">
        <v>9202</v>
      </c>
      <c r="C7819" s="18">
        <v>42902.0</v>
      </c>
      <c r="D7819" s="18">
        <v>42907.0</v>
      </c>
      <c r="E7819" s="18">
        <f t="shared" si="1"/>
        <v>42907</v>
      </c>
      <c r="F7819" s="15" t="s">
        <v>114</v>
      </c>
      <c r="G7819" s="15" t="s">
        <v>2039</v>
      </c>
      <c r="H7819" s="15" t="s">
        <v>2040</v>
      </c>
      <c r="I7819" s="15" t="s">
        <v>59</v>
      </c>
      <c r="J7819" s="15" t="s">
        <v>60</v>
      </c>
      <c r="K7819" s="15" t="s">
        <v>22</v>
      </c>
      <c r="L7819" s="15" t="str">
        <f t="array" ref="L7819">_xlfn.XLOOKUP(M7819,reference_province_to_city!$A$2:$A$11,reference_province_to_city!$B$2:$B$11)</f>
        <v>Surabaya</v>
      </c>
      <c r="M7819" s="15" t="s">
        <v>20</v>
      </c>
      <c r="N7819" s="15">
        <v>60231.0</v>
      </c>
      <c r="O7819" s="15">
        <f t="array" ref="O7819">_xlfn.XLOOKUP(M7819,reference_postal_code!$B$2:$B$11,reference_postal_code!$A$2:$A$11)</f>
        <v>60231</v>
      </c>
      <c r="P7819" s="15" t="s">
        <v>166</v>
      </c>
      <c r="Q7819" s="15" t="s">
        <v>1198</v>
      </c>
      <c r="R7819" s="15" t="s">
        <v>110</v>
      </c>
      <c r="S7819" s="15" t="s">
        <v>111</v>
      </c>
      <c r="T7819" s="15" t="s">
        <v>1199</v>
      </c>
      <c r="U7819" s="28">
        <v>2879700.0</v>
      </c>
      <c r="V7819" s="15">
        <v>2.0</v>
      </c>
      <c r="W7819" s="31">
        <v>0.0</v>
      </c>
      <c r="X7819" s="28">
        <v>777519.0</v>
      </c>
    </row>
    <row r="7820" ht="15.75" customHeight="1">
      <c r="A7820" s="15">
        <v>2706.0</v>
      </c>
      <c r="B7820" s="15" t="s">
        <v>9204</v>
      </c>
      <c r="C7820" s="18">
        <v>42902.0</v>
      </c>
      <c r="D7820" s="18">
        <v>42907.0</v>
      </c>
      <c r="E7820" s="18">
        <f t="shared" si="1"/>
        <v>42907</v>
      </c>
      <c r="F7820" s="15" t="s">
        <v>55</v>
      </c>
      <c r="G7820" s="15" t="s">
        <v>2374</v>
      </c>
      <c r="H7820" s="15" t="s">
        <v>2375</v>
      </c>
      <c r="I7820" s="15" t="s">
        <v>76</v>
      </c>
      <c r="J7820" s="15" t="s">
        <v>60</v>
      </c>
      <c r="K7820" s="15" t="s">
        <v>26</v>
      </c>
      <c r="L7820" s="15" t="str">
        <f t="array" ref="L7820">_xlfn.XLOOKUP(M7820,reference_province_to_city!$A$2:$A$11,reference_province_to_city!$B$2:$B$11)</f>
        <v>Denpasar</v>
      </c>
      <c r="M7820" s="15" t="s">
        <v>24</v>
      </c>
      <c r="N7820" s="15">
        <v>80231.0</v>
      </c>
      <c r="O7820" s="15">
        <f t="array" ref="O7820">_xlfn.XLOOKUP(M7820,reference_postal_code!$B$2:$B$11,reference_postal_code!$A$2:$A$11)</f>
        <v>80231</v>
      </c>
      <c r="P7820" s="15" t="s">
        <v>63</v>
      </c>
      <c r="Q7820" s="15" t="s">
        <v>5001</v>
      </c>
      <c r="R7820" s="15" t="s">
        <v>65</v>
      </c>
      <c r="S7820" s="15" t="s">
        <v>226</v>
      </c>
      <c r="T7820" s="15" t="s">
        <v>5002</v>
      </c>
      <c r="U7820" s="28">
        <v>250200.0</v>
      </c>
      <c r="V7820" s="15">
        <v>2.0</v>
      </c>
      <c r="W7820" s="31">
        <v>0.0</v>
      </c>
      <c r="X7820" s="28">
        <v>65052.0</v>
      </c>
    </row>
    <row r="7821" ht="15.75" customHeight="1">
      <c r="A7821" s="15">
        <v>831.0</v>
      </c>
      <c r="B7821" s="15" t="s">
        <v>9202</v>
      </c>
      <c r="C7821" s="18">
        <v>42902.0</v>
      </c>
      <c r="D7821" s="18"/>
      <c r="E7821" s="18">
        <f t="shared" si="1"/>
        <v>42905</v>
      </c>
      <c r="F7821" s="15" t="s">
        <v>114</v>
      </c>
      <c r="G7821" s="15" t="s">
        <v>2039</v>
      </c>
      <c r="H7821" s="15" t="s">
        <v>2040</v>
      </c>
      <c r="I7821" s="15" t="s">
        <v>59</v>
      </c>
      <c r="J7821" s="15" t="s">
        <v>60</v>
      </c>
      <c r="K7821" s="15" t="s">
        <v>22</v>
      </c>
      <c r="L7821" s="15" t="str">
        <f t="array" ref="L7821">_xlfn.XLOOKUP(M7821,reference_province_to_city!$A$2:$A$11,reference_province_to_city!$B$2:$B$11)</f>
        <v>Surabaya</v>
      </c>
      <c r="M7821" s="15" t="s">
        <v>20</v>
      </c>
      <c r="N7821" s="15">
        <v>60231.0</v>
      </c>
      <c r="O7821" s="15">
        <f t="array" ref="O7821">_xlfn.XLOOKUP(M7821,reference_postal_code!$B$2:$B$11,reference_postal_code!$A$2:$A$11)</f>
        <v>60231</v>
      </c>
      <c r="P7821" s="15" t="s">
        <v>166</v>
      </c>
      <c r="Q7821" s="15" t="s">
        <v>9205</v>
      </c>
      <c r="R7821" s="15" t="s">
        <v>65</v>
      </c>
      <c r="S7821" s="15" t="s">
        <v>222</v>
      </c>
      <c r="T7821" s="15" t="s">
        <v>9206</v>
      </c>
      <c r="U7821" s="28">
        <v>2709900.0</v>
      </c>
      <c r="V7821" s="15">
        <v>3.0</v>
      </c>
      <c r="W7821" s="31">
        <v>0.0</v>
      </c>
      <c r="X7821" s="28">
        <v>758772.0</v>
      </c>
    </row>
    <row r="7822" ht="15.75" customHeight="1">
      <c r="A7822" s="15">
        <v>1013.0</v>
      </c>
      <c r="B7822" s="15" t="s">
        <v>9209</v>
      </c>
      <c r="C7822" s="18">
        <v>42903.0</v>
      </c>
      <c r="D7822" s="18">
        <v>42907.0</v>
      </c>
      <c r="E7822" s="18">
        <f t="shared" si="1"/>
        <v>42907</v>
      </c>
      <c r="F7822" s="15" t="s">
        <v>114</v>
      </c>
      <c r="G7822" s="15" t="s">
        <v>3227</v>
      </c>
      <c r="H7822" s="15" t="s">
        <v>3228</v>
      </c>
      <c r="I7822" s="15" t="s">
        <v>59</v>
      </c>
      <c r="J7822" s="15" t="s">
        <v>60</v>
      </c>
      <c r="K7822" s="15" t="s">
        <v>31</v>
      </c>
      <c r="L7822" s="15" t="str">
        <f t="array" ref="L7822">_xlfn.XLOOKUP(M7822,reference_province_to_city!$A$2:$A$11,reference_province_to_city!$B$2:$B$11)</f>
        <v>Balikpapan</v>
      </c>
      <c r="M7822" s="15" t="s">
        <v>21</v>
      </c>
      <c r="N7822" s="15">
        <v>76114.0</v>
      </c>
      <c r="O7822" s="15">
        <f t="array" ref="O7822">_xlfn.XLOOKUP(M7822,reference_postal_code!$B$2:$B$11,reference_postal_code!$A$2:$A$11)</f>
        <v>76114</v>
      </c>
      <c r="P7822" s="15" t="s">
        <v>166</v>
      </c>
      <c r="Q7822" s="15" t="s">
        <v>3210</v>
      </c>
      <c r="R7822" s="15" t="s">
        <v>65</v>
      </c>
      <c r="S7822" s="15" t="s">
        <v>87</v>
      </c>
      <c r="T7822" s="15" t="s">
        <v>3211</v>
      </c>
      <c r="U7822" s="28">
        <v>210450.0</v>
      </c>
      <c r="V7822" s="15">
        <v>1.0</v>
      </c>
      <c r="W7822" s="31">
        <v>0.0</v>
      </c>
      <c r="X7822" s="28">
        <v>61030.0</v>
      </c>
    </row>
    <row r="7823" ht="15.75" customHeight="1">
      <c r="A7823" s="15">
        <v>1012.0</v>
      </c>
      <c r="B7823" s="15" t="s">
        <v>9209</v>
      </c>
      <c r="C7823" s="18">
        <v>42903.0</v>
      </c>
      <c r="D7823" s="18">
        <v>42907.0</v>
      </c>
      <c r="E7823" s="18">
        <f t="shared" si="1"/>
        <v>42907</v>
      </c>
      <c r="F7823" s="15" t="s">
        <v>114</v>
      </c>
      <c r="G7823" s="15" t="s">
        <v>3227</v>
      </c>
      <c r="H7823" s="15" t="s">
        <v>3228</v>
      </c>
      <c r="I7823" s="15" t="s">
        <v>59</v>
      </c>
      <c r="J7823" s="15" t="s">
        <v>60</v>
      </c>
      <c r="K7823" s="15" t="s">
        <v>31</v>
      </c>
      <c r="L7823" s="15" t="str">
        <f t="array" ref="L7823">_xlfn.XLOOKUP(M7823,reference_province_to_city!$A$2:$A$11,reference_province_to_city!$B$2:$B$11)</f>
        <v>Balikpapan</v>
      </c>
      <c r="M7823" s="15" t="s">
        <v>21</v>
      </c>
      <c r="N7823" s="15">
        <v>76114.0</v>
      </c>
      <c r="O7823" s="15">
        <f t="array" ref="O7823">_xlfn.XLOOKUP(M7823,reference_postal_code!$B$2:$B$11,reference_postal_code!$A$2:$A$11)</f>
        <v>76114</v>
      </c>
      <c r="P7823" s="15" t="s">
        <v>166</v>
      </c>
      <c r="Q7823" s="15" t="s">
        <v>5656</v>
      </c>
      <c r="R7823" s="15" t="s">
        <v>106</v>
      </c>
      <c r="S7823" s="15" t="s">
        <v>139</v>
      </c>
      <c r="T7823" s="15" t="s">
        <v>5657</v>
      </c>
      <c r="U7823" s="28">
        <v>2328750.0</v>
      </c>
      <c r="V7823" s="15">
        <v>3.0</v>
      </c>
      <c r="W7823" s="31">
        <v>0.0</v>
      </c>
      <c r="X7823" s="28">
        <v>698625.0</v>
      </c>
    </row>
    <row r="7824" ht="15.75" customHeight="1">
      <c r="A7824" s="15">
        <v>2501.0</v>
      </c>
      <c r="B7824" s="15" t="s">
        <v>9210</v>
      </c>
      <c r="C7824" s="18">
        <v>42903.0</v>
      </c>
      <c r="D7824" s="18">
        <v>42906.0</v>
      </c>
      <c r="E7824" s="18">
        <f t="shared" si="1"/>
        <v>42906</v>
      </c>
      <c r="F7824" s="15" t="s">
        <v>125</v>
      </c>
      <c r="G7824" s="15" t="s">
        <v>3618</v>
      </c>
      <c r="H7824" s="15" t="s">
        <v>3619</v>
      </c>
      <c r="I7824" s="15" t="s">
        <v>128</v>
      </c>
      <c r="J7824" s="15" t="s">
        <v>60</v>
      </c>
      <c r="K7824" s="15" t="s">
        <v>33</v>
      </c>
      <c r="L7824" s="15" t="str">
        <f t="array" ref="L7824">_xlfn.XLOOKUP(M7824,reference_province_to_city!$A$2:$A$11,reference_province_to_city!$B$2:$B$11)</f>
        <v>Makassar</v>
      </c>
      <c r="M7824" s="15" t="s">
        <v>25</v>
      </c>
      <c r="N7824" s="15">
        <v>90111.0</v>
      </c>
      <c r="O7824" s="15">
        <f t="array" ref="O7824">_xlfn.XLOOKUP(M7824,reference_postal_code!$B$2:$B$11,reference_postal_code!$A$2:$A$11)</f>
        <v>90111</v>
      </c>
      <c r="P7824" s="15" t="s">
        <v>63</v>
      </c>
      <c r="Q7824" s="15" t="s">
        <v>6991</v>
      </c>
      <c r="R7824" s="15" t="s">
        <v>65</v>
      </c>
      <c r="S7824" s="15" t="s">
        <v>66</v>
      </c>
      <c r="T7824" s="15" t="s">
        <v>6992</v>
      </c>
      <c r="U7824" s="28">
        <v>183360.0</v>
      </c>
      <c r="V7824" s="15">
        <v>2.0</v>
      </c>
      <c r="W7824" s="31">
        <v>0.2</v>
      </c>
      <c r="X7824" s="28">
        <v>66468.0</v>
      </c>
    </row>
    <row r="7825" ht="15.75" customHeight="1">
      <c r="A7825" s="15">
        <v>2503.0</v>
      </c>
      <c r="B7825" s="15" t="s">
        <v>9210</v>
      </c>
      <c r="C7825" s="18">
        <v>42903.0</v>
      </c>
      <c r="D7825" s="18">
        <v>42906.0</v>
      </c>
      <c r="E7825" s="18">
        <f t="shared" si="1"/>
        <v>42906</v>
      </c>
      <c r="F7825" s="15" t="s">
        <v>125</v>
      </c>
      <c r="G7825" s="15" t="s">
        <v>3618</v>
      </c>
      <c r="H7825" s="15" t="s">
        <v>3619</v>
      </c>
      <c r="I7825" s="15" t="s">
        <v>128</v>
      </c>
      <c r="J7825" s="15" t="s">
        <v>60</v>
      </c>
      <c r="K7825" s="15" t="s">
        <v>33</v>
      </c>
      <c r="L7825" s="15" t="str">
        <f t="array" ref="L7825">_xlfn.XLOOKUP(M7825,reference_province_to_city!$A$2:$A$11,reference_province_to_city!$B$2:$B$11)</f>
        <v>Makassar</v>
      </c>
      <c r="M7825" s="15" t="s">
        <v>25</v>
      </c>
      <c r="N7825" s="15">
        <v>90111.0</v>
      </c>
      <c r="O7825" s="15">
        <f t="array" ref="O7825">_xlfn.XLOOKUP(M7825,reference_postal_code!$B$2:$B$11,reference_postal_code!$A$2:$A$11)</f>
        <v>90111</v>
      </c>
      <c r="P7825" s="15" t="s">
        <v>63</v>
      </c>
      <c r="Q7825" s="15" t="s">
        <v>1424</v>
      </c>
      <c r="R7825" s="15" t="s">
        <v>65</v>
      </c>
      <c r="S7825" s="15" t="s">
        <v>83</v>
      </c>
      <c r="T7825" s="15" t="s">
        <v>1425</v>
      </c>
      <c r="U7825" s="28">
        <v>140400.0</v>
      </c>
      <c r="V7825" s="15">
        <v>4.0</v>
      </c>
      <c r="W7825" s="31">
        <v>0.8</v>
      </c>
      <c r="X7825" s="28">
        <v>-245700.0</v>
      </c>
    </row>
    <row r="7826" ht="15.75" customHeight="1">
      <c r="A7826" s="15">
        <v>6604.0</v>
      </c>
      <c r="B7826" s="15" t="s">
        <v>9211</v>
      </c>
      <c r="C7826" s="18">
        <v>42903.0</v>
      </c>
      <c r="D7826" s="18">
        <v>42906.0</v>
      </c>
      <c r="E7826" s="18">
        <f t="shared" si="1"/>
        <v>42906</v>
      </c>
      <c r="F7826" s="15" t="s">
        <v>125</v>
      </c>
      <c r="G7826" s="15" t="s">
        <v>2840</v>
      </c>
      <c r="H7826" s="15" t="s">
        <v>2841</v>
      </c>
      <c r="I7826" s="15" t="s">
        <v>59</v>
      </c>
      <c r="J7826" s="15" t="s">
        <v>60</v>
      </c>
      <c r="K7826" s="15" t="s">
        <v>22</v>
      </c>
      <c r="L7826" s="15" t="str">
        <f t="array" ref="L7826">_xlfn.XLOOKUP(M7826,reference_province_to_city!$A$2:$A$11,reference_province_to_city!$B$2:$B$11)</f>
        <v>Surabaya</v>
      </c>
      <c r="M7826" s="15" t="s">
        <v>20</v>
      </c>
      <c r="N7826" s="15">
        <v>60231.0</v>
      </c>
      <c r="O7826" s="15">
        <f t="array" ref="O7826">_xlfn.XLOOKUP(M7826,reference_postal_code!$B$2:$B$11,reference_postal_code!$A$2:$A$11)</f>
        <v>60231</v>
      </c>
      <c r="P7826" s="15" t="s">
        <v>166</v>
      </c>
      <c r="Q7826" s="15" t="s">
        <v>6445</v>
      </c>
      <c r="R7826" s="15" t="s">
        <v>65</v>
      </c>
      <c r="S7826" s="15" t="s">
        <v>87</v>
      </c>
      <c r="T7826" s="15" t="s">
        <v>6446</v>
      </c>
      <c r="U7826" s="28">
        <v>2195280.0</v>
      </c>
      <c r="V7826" s="15">
        <v>3.0</v>
      </c>
      <c r="W7826" s="31">
        <v>0.2</v>
      </c>
      <c r="X7826" s="28">
        <v>-493938.0</v>
      </c>
    </row>
    <row r="7827" ht="15.75" customHeight="1">
      <c r="A7827" s="15">
        <v>7915.0</v>
      </c>
      <c r="B7827" s="15" t="s">
        <v>9212</v>
      </c>
      <c r="C7827" s="18">
        <v>42903.0</v>
      </c>
      <c r="D7827" s="18">
        <v>42907.0</v>
      </c>
      <c r="E7827" s="18">
        <f t="shared" si="1"/>
        <v>42907</v>
      </c>
      <c r="F7827" s="15" t="s">
        <v>55</v>
      </c>
      <c r="G7827" s="15" t="s">
        <v>484</v>
      </c>
      <c r="H7827" s="15" t="s">
        <v>485</v>
      </c>
      <c r="I7827" s="15" t="s">
        <v>76</v>
      </c>
      <c r="J7827" s="15" t="s">
        <v>60</v>
      </c>
      <c r="K7827" s="15" t="s">
        <v>1069</v>
      </c>
      <c r="L7827" s="15" t="str">
        <f t="array" ref="L7827">_xlfn.XLOOKUP(M7827,reference_province_to_city!$A$2:$A$11,reference_province_to_city!$B$2:$B$11)</f>
        <v>Semarang</v>
      </c>
      <c r="M7827" s="15" t="s">
        <v>15</v>
      </c>
      <c r="N7827" s="15">
        <v>50111.0</v>
      </c>
      <c r="O7827" s="15">
        <f t="array" ref="O7827">_xlfn.XLOOKUP(M7827,reference_postal_code!$B$2:$B$11,reference_postal_code!$A$2:$A$11)</f>
        <v>50111</v>
      </c>
      <c r="P7827" s="15" t="s">
        <v>77</v>
      </c>
      <c r="Q7827" s="15" t="s">
        <v>9213</v>
      </c>
      <c r="R7827" s="15" t="s">
        <v>110</v>
      </c>
      <c r="S7827" s="15" t="s">
        <v>668</v>
      </c>
      <c r="T7827" s="15" t="s">
        <v>9214</v>
      </c>
      <c r="U7827" s="28">
        <v>5.10675E7</v>
      </c>
      <c r="V7827" s="15">
        <v>5.0</v>
      </c>
      <c r="W7827" s="31">
        <v>0.0</v>
      </c>
      <c r="X7827" s="28">
        <v>2.5023075E7</v>
      </c>
    </row>
    <row r="7828" ht="15.75" customHeight="1">
      <c r="A7828" s="15">
        <v>7916.0</v>
      </c>
      <c r="B7828" s="15" t="s">
        <v>9212</v>
      </c>
      <c r="C7828" s="18">
        <v>42903.0</v>
      </c>
      <c r="D7828" s="18">
        <v>42907.0</v>
      </c>
      <c r="E7828" s="18">
        <f t="shared" si="1"/>
        <v>42907</v>
      </c>
      <c r="F7828" s="15" t="s">
        <v>55</v>
      </c>
      <c r="G7828" s="15" t="s">
        <v>484</v>
      </c>
      <c r="H7828" s="15" t="s">
        <v>485</v>
      </c>
      <c r="I7828" s="15" t="s">
        <v>76</v>
      </c>
      <c r="J7828" s="15" t="s">
        <v>60</v>
      </c>
      <c r="K7828" s="15" t="s">
        <v>17</v>
      </c>
      <c r="L7828" s="15" t="str">
        <f t="array" ref="L7828">_xlfn.XLOOKUP(M7828,reference_province_to_city!$A$2:$A$11,reference_province_to_city!$B$2:$B$11)</f>
        <v>Semarang</v>
      </c>
      <c r="M7828" s="15" t="s">
        <v>15</v>
      </c>
      <c r="N7828" s="15">
        <v>50111.0</v>
      </c>
      <c r="O7828" s="15">
        <f t="array" ref="O7828">_xlfn.XLOOKUP(M7828,reference_postal_code!$B$2:$B$11,reference_postal_code!$A$2:$A$11)</f>
        <v>50111</v>
      </c>
      <c r="P7828" s="15" t="s">
        <v>77</v>
      </c>
      <c r="Q7828" s="15" t="s">
        <v>9215</v>
      </c>
      <c r="R7828" s="15" t="s">
        <v>110</v>
      </c>
      <c r="S7828" s="15" t="s">
        <v>149</v>
      </c>
      <c r="T7828" s="15" t="s">
        <v>9216</v>
      </c>
      <c r="U7828" s="28">
        <v>1520100.0</v>
      </c>
      <c r="V7828" s="15">
        <v>3.0</v>
      </c>
      <c r="W7828" s="31">
        <v>0.0</v>
      </c>
      <c r="X7828" s="28">
        <v>121608.0</v>
      </c>
    </row>
    <row r="7829" ht="15.75" customHeight="1">
      <c r="A7829" s="15">
        <v>98.0</v>
      </c>
      <c r="B7829" s="15" t="s">
        <v>9217</v>
      </c>
      <c r="C7829" s="18">
        <v>42903.0</v>
      </c>
      <c r="D7829" s="18">
        <v>42906.0</v>
      </c>
      <c r="E7829" s="18">
        <f t="shared" si="1"/>
        <v>42906</v>
      </c>
      <c r="F7829" s="15" t="s">
        <v>125</v>
      </c>
      <c r="G7829" s="15" t="s">
        <v>2885</v>
      </c>
      <c r="H7829" s="15" t="s">
        <v>2886</v>
      </c>
      <c r="I7829" s="15" t="s">
        <v>59</v>
      </c>
      <c r="J7829" s="15" t="s">
        <v>60</v>
      </c>
      <c r="K7829" s="15" t="s">
        <v>33</v>
      </c>
      <c r="L7829" s="15" t="str">
        <f t="array" ref="L7829">_xlfn.XLOOKUP(M7829,reference_province_to_city!$A$2:$A$11,reference_province_to_city!$B$2:$B$11)</f>
        <v>Makassar</v>
      </c>
      <c r="M7829" s="15" t="s">
        <v>25</v>
      </c>
      <c r="N7829" s="15">
        <v>90111.0</v>
      </c>
      <c r="O7829" s="15">
        <f t="array" ref="O7829">_xlfn.XLOOKUP(M7829,reference_postal_code!$B$2:$B$11,reference_postal_code!$A$2:$A$11)</f>
        <v>90111</v>
      </c>
      <c r="P7829" s="15" t="s">
        <v>63</v>
      </c>
      <c r="Q7829" s="15" t="s">
        <v>3129</v>
      </c>
      <c r="R7829" s="15" t="s">
        <v>65</v>
      </c>
      <c r="S7829" s="15" t="s">
        <v>83</v>
      </c>
      <c r="T7829" s="15" t="s">
        <v>3130</v>
      </c>
      <c r="U7829" s="28">
        <v>769680.0</v>
      </c>
      <c r="V7829" s="15">
        <v>3.0</v>
      </c>
      <c r="W7829" s="31">
        <v>0.2</v>
      </c>
      <c r="X7829" s="28">
        <v>269388.0</v>
      </c>
    </row>
    <row r="7830" ht="15.75" customHeight="1">
      <c r="A7830" s="15">
        <v>2502.0</v>
      </c>
      <c r="B7830" s="15" t="s">
        <v>9210</v>
      </c>
      <c r="C7830" s="18">
        <v>42903.0</v>
      </c>
      <c r="D7830" s="18">
        <v>42906.0</v>
      </c>
      <c r="E7830" s="18">
        <f t="shared" si="1"/>
        <v>42906</v>
      </c>
      <c r="F7830" s="15" t="s">
        <v>125</v>
      </c>
      <c r="G7830" s="15" t="s">
        <v>3618</v>
      </c>
      <c r="H7830" s="15" t="s">
        <v>3619</v>
      </c>
      <c r="I7830" s="15" t="s">
        <v>128</v>
      </c>
      <c r="J7830" s="15" t="s">
        <v>60</v>
      </c>
      <c r="K7830" s="15" t="s">
        <v>33</v>
      </c>
      <c r="L7830" s="15" t="str">
        <f t="array" ref="L7830">_xlfn.XLOOKUP(M7830,reference_province_to_city!$A$2:$A$11,reference_province_to_city!$B$2:$B$11)</f>
        <v>Makassar</v>
      </c>
      <c r="M7830" s="15" t="s">
        <v>25</v>
      </c>
      <c r="N7830" s="15">
        <v>90111.0</v>
      </c>
      <c r="O7830" s="15">
        <f t="array" ref="O7830">_xlfn.XLOOKUP(M7830,reference_postal_code!$B$2:$B$11,reference_postal_code!$A$2:$A$11)</f>
        <v>90111</v>
      </c>
      <c r="P7830" s="15" t="s">
        <v>63</v>
      </c>
      <c r="Q7830" s="15" t="s">
        <v>2125</v>
      </c>
      <c r="R7830" s="15" t="s">
        <v>65</v>
      </c>
      <c r="S7830" s="15" t="s">
        <v>83</v>
      </c>
      <c r="T7830" s="15" t="s">
        <v>2126</v>
      </c>
      <c r="U7830" s="28">
        <v>34560.0</v>
      </c>
      <c r="V7830" s="15">
        <v>4.0</v>
      </c>
      <c r="W7830" s="31">
        <v>0.8</v>
      </c>
      <c r="X7830" s="28">
        <v>-53568.0</v>
      </c>
    </row>
    <row r="7831" ht="15.75" customHeight="1">
      <c r="A7831" s="15">
        <v>6304.0</v>
      </c>
      <c r="B7831" s="15" t="s">
        <v>9218</v>
      </c>
      <c r="C7831" s="18">
        <v>42904.0</v>
      </c>
      <c r="D7831" s="18">
        <v>42906.0</v>
      </c>
      <c r="E7831" s="18">
        <f t="shared" si="1"/>
        <v>42906</v>
      </c>
      <c r="F7831" s="15" t="s">
        <v>114</v>
      </c>
      <c r="G7831" s="15" t="s">
        <v>5405</v>
      </c>
      <c r="H7831" s="15" t="s">
        <v>5406</v>
      </c>
      <c r="I7831" s="15" t="s">
        <v>76</v>
      </c>
      <c r="J7831" s="15" t="s">
        <v>60</v>
      </c>
      <c r="K7831" s="15" t="s">
        <v>14</v>
      </c>
      <c r="L7831" s="15" t="str">
        <f t="array" ref="L7831">_xlfn.XLOOKUP(M7831,reference_province_to_city!$A$2:$A$11,reference_province_to_city!$B$2:$B$11)</f>
        <v>Bandung</v>
      </c>
      <c r="M7831" s="15" t="s">
        <v>12</v>
      </c>
      <c r="N7831" s="15">
        <v>40111.0</v>
      </c>
      <c r="O7831" s="15">
        <f t="array" ref="O7831">_xlfn.XLOOKUP(M7831,reference_postal_code!$B$2:$B$11,reference_postal_code!$A$2:$A$11)</f>
        <v>40111</v>
      </c>
      <c r="P7831" s="15" t="s">
        <v>117</v>
      </c>
      <c r="Q7831" s="15" t="s">
        <v>2678</v>
      </c>
      <c r="R7831" s="15" t="s">
        <v>65</v>
      </c>
      <c r="S7831" s="15" t="s">
        <v>66</v>
      </c>
      <c r="T7831" s="15" t="s">
        <v>2679</v>
      </c>
      <c r="U7831" s="28">
        <v>1115280.0</v>
      </c>
      <c r="V7831" s="15">
        <v>3.0</v>
      </c>
      <c r="W7831" s="31">
        <v>0.2</v>
      </c>
      <c r="X7831" s="28">
        <v>348525.0</v>
      </c>
    </row>
    <row r="7832" ht="15.75" customHeight="1">
      <c r="A7832" s="15">
        <v>4496.0</v>
      </c>
      <c r="B7832" s="15" t="s">
        <v>9219</v>
      </c>
      <c r="C7832" s="18">
        <v>42904.0</v>
      </c>
      <c r="D7832" s="18">
        <v>42909.0</v>
      </c>
      <c r="E7832" s="18">
        <f t="shared" si="1"/>
        <v>42909</v>
      </c>
      <c r="F7832" s="15" t="s">
        <v>55</v>
      </c>
      <c r="G7832" s="15" t="s">
        <v>4579</v>
      </c>
      <c r="H7832" s="15" t="s">
        <v>4580</v>
      </c>
      <c r="I7832" s="15" t="s">
        <v>59</v>
      </c>
      <c r="J7832" s="15" t="s">
        <v>60</v>
      </c>
      <c r="K7832" s="15" t="s">
        <v>28</v>
      </c>
      <c r="L7832" s="15" t="str">
        <f t="array" ref="L7832">_xlfn.XLOOKUP(M7832,reference_province_to_city!$A$2:$A$11,reference_province_to_city!$B$2:$B$11)</f>
        <v>Medan</v>
      </c>
      <c r="M7832" s="15" t="s">
        <v>11</v>
      </c>
      <c r="N7832" s="15">
        <v>20111.0</v>
      </c>
      <c r="O7832" s="15">
        <f t="array" ref="O7832">_xlfn.XLOOKUP(M7832,reference_postal_code!$B$2:$B$11,reference_postal_code!$A$2:$A$11)</f>
        <v>20111</v>
      </c>
      <c r="P7832" s="15" t="s">
        <v>77</v>
      </c>
      <c r="Q7832" s="15" t="s">
        <v>4008</v>
      </c>
      <c r="R7832" s="15" t="s">
        <v>106</v>
      </c>
      <c r="S7832" s="15" t="s">
        <v>183</v>
      </c>
      <c r="T7832" s="15" t="s">
        <v>4009</v>
      </c>
      <c r="U7832" s="28">
        <v>1.3768852E7</v>
      </c>
      <c r="V7832" s="15">
        <v>9.0</v>
      </c>
      <c r="W7832" s="31">
        <v>0.15</v>
      </c>
      <c r="X7832" s="28">
        <v>1133905.0</v>
      </c>
    </row>
    <row r="7833" ht="15.75" customHeight="1">
      <c r="A7833" s="15">
        <v>4497.0</v>
      </c>
      <c r="B7833" s="15" t="s">
        <v>9219</v>
      </c>
      <c r="C7833" s="18">
        <v>42904.0</v>
      </c>
      <c r="D7833" s="18">
        <v>42909.0</v>
      </c>
      <c r="E7833" s="18">
        <f t="shared" si="1"/>
        <v>42909</v>
      </c>
      <c r="F7833" s="15" t="s">
        <v>55</v>
      </c>
      <c r="G7833" s="15" t="s">
        <v>4579</v>
      </c>
      <c r="H7833" s="15" t="s">
        <v>4580</v>
      </c>
      <c r="I7833" s="15" t="s">
        <v>59</v>
      </c>
      <c r="J7833" s="15" t="s">
        <v>60</v>
      </c>
      <c r="K7833" s="15" t="s">
        <v>28</v>
      </c>
      <c r="L7833" s="15" t="str">
        <f t="array" ref="L7833">_xlfn.XLOOKUP(M7833,reference_province_to_city!$A$2:$A$11,reference_province_to_city!$B$2:$B$11)</f>
        <v>Medan</v>
      </c>
      <c r="M7833" s="15" t="s">
        <v>11</v>
      </c>
      <c r="N7833" s="15">
        <v>20111.0</v>
      </c>
      <c r="O7833" s="15">
        <f t="array" ref="O7833">_xlfn.XLOOKUP(M7833,reference_postal_code!$B$2:$B$11,reference_postal_code!$A$2:$A$11)</f>
        <v>20111</v>
      </c>
      <c r="P7833" s="15" t="s">
        <v>77</v>
      </c>
      <c r="Q7833" s="15" t="s">
        <v>6691</v>
      </c>
      <c r="R7833" s="15" t="s">
        <v>65</v>
      </c>
      <c r="S7833" s="15" t="s">
        <v>66</v>
      </c>
      <c r="T7833" s="15" t="s">
        <v>6692</v>
      </c>
      <c r="U7833" s="28">
        <v>583200.0</v>
      </c>
      <c r="V7833" s="15">
        <v>6.0</v>
      </c>
      <c r="W7833" s="31">
        <v>0.0</v>
      </c>
      <c r="X7833" s="28">
        <v>285768.0</v>
      </c>
    </row>
    <row r="7834" ht="15.75" customHeight="1">
      <c r="A7834" s="15">
        <v>7107.0</v>
      </c>
      <c r="B7834" s="15" t="s">
        <v>9220</v>
      </c>
      <c r="C7834" s="18">
        <v>42905.0</v>
      </c>
      <c r="D7834" s="18">
        <v>42907.0</v>
      </c>
      <c r="E7834" s="18">
        <f t="shared" si="1"/>
        <v>42907</v>
      </c>
      <c r="F7834" s="15" t="s">
        <v>114</v>
      </c>
      <c r="G7834" s="15" t="s">
        <v>987</v>
      </c>
      <c r="H7834" s="15" t="s">
        <v>988</v>
      </c>
      <c r="I7834" s="15" t="s">
        <v>128</v>
      </c>
      <c r="J7834" s="15" t="s">
        <v>60</v>
      </c>
      <c r="K7834" s="15" t="s">
        <v>22</v>
      </c>
      <c r="L7834" s="15" t="str">
        <f t="array" ref="L7834">_xlfn.XLOOKUP(M7834,reference_province_to_city!$A$2:$A$11,reference_province_to_city!$B$2:$B$11)</f>
        <v>Surabaya</v>
      </c>
      <c r="M7834" s="15" t="s">
        <v>20</v>
      </c>
      <c r="N7834" s="15">
        <v>60231.0</v>
      </c>
      <c r="O7834" s="15">
        <f t="array" ref="O7834">_xlfn.XLOOKUP(M7834,reference_postal_code!$B$2:$B$11,reference_postal_code!$A$2:$A$11)</f>
        <v>60231</v>
      </c>
      <c r="P7834" s="15" t="s">
        <v>166</v>
      </c>
      <c r="Q7834" s="15" t="s">
        <v>3686</v>
      </c>
      <c r="R7834" s="15" t="s">
        <v>110</v>
      </c>
      <c r="S7834" s="15" t="s">
        <v>149</v>
      </c>
      <c r="T7834" s="15" t="s">
        <v>3687</v>
      </c>
      <c r="U7834" s="28">
        <v>1834920.0</v>
      </c>
      <c r="V7834" s="15">
        <v>9.0</v>
      </c>
      <c r="W7834" s="31">
        <v>0.2</v>
      </c>
      <c r="X7834" s="28">
        <v>22937.0</v>
      </c>
    </row>
    <row r="7835" ht="15.75" customHeight="1">
      <c r="A7835" s="15">
        <v>7105.0</v>
      </c>
      <c r="B7835" s="15" t="s">
        <v>9220</v>
      </c>
      <c r="C7835" s="18">
        <v>42905.0</v>
      </c>
      <c r="D7835" s="18">
        <v>42907.0</v>
      </c>
      <c r="E7835" s="18">
        <f t="shared" si="1"/>
        <v>42907</v>
      </c>
      <c r="F7835" s="15" t="s">
        <v>114</v>
      </c>
      <c r="G7835" s="15" t="s">
        <v>987</v>
      </c>
      <c r="H7835" s="15" t="s">
        <v>988</v>
      </c>
      <c r="I7835" s="15" t="s">
        <v>128</v>
      </c>
      <c r="J7835" s="15" t="s">
        <v>60</v>
      </c>
      <c r="K7835" s="15" t="s">
        <v>22</v>
      </c>
      <c r="L7835" s="15" t="str">
        <f t="array" ref="L7835">_xlfn.XLOOKUP(M7835,reference_province_to_city!$A$2:$A$11,reference_province_to_city!$B$2:$B$11)</f>
        <v>Surabaya</v>
      </c>
      <c r="M7835" s="15" t="s">
        <v>20</v>
      </c>
      <c r="N7835" s="15">
        <v>60231.0</v>
      </c>
      <c r="O7835" s="15">
        <f t="array" ref="O7835">_xlfn.XLOOKUP(M7835,reference_postal_code!$B$2:$B$11,reference_postal_code!$A$2:$A$11)</f>
        <v>60231</v>
      </c>
      <c r="P7835" s="15" t="s">
        <v>166</v>
      </c>
      <c r="Q7835" s="15" t="s">
        <v>5771</v>
      </c>
      <c r="R7835" s="15" t="s">
        <v>106</v>
      </c>
      <c r="S7835" s="15" t="s">
        <v>107</v>
      </c>
      <c r="T7835" s="15" t="s">
        <v>5772</v>
      </c>
      <c r="U7835" s="28">
        <v>1.140174E7</v>
      </c>
      <c r="V7835" s="15">
        <v>6.0</v>
      </c>
      <c r="W7835" s="31">
        <v>0.3</v>
      </c>
      <c r="X7835" s="28">
        <v>-651528.0</v>
      </c>
    </row>
    <row r="7836" ht="15.75" customHeight="1">
      <c r="A7836" s="15">
        <v>4102.0</v>
      </c>
      <c r="B7836" s="15" t="s">
        <v>9221</v>
      </c>
      <c r="C7836" s="18">
        <v>42905.0</v>
      </c>
      <c r="D7836" s="18">
        <v>42909.0</v>
      </c>
      <c r="E7836" s="18">
        <f t="shared" si="1"/>
        <v>42909</v>
      </c>
      <c r="F7836" s="15" t="s">
        <v>55</v>
      </c>
      <c r="G7836" s="15" t="s">
        <v>3552</v>
      </c>
      <c r="H7836" s="15" t="s">
        <v>3553</v>
      </c>
      <c r="I7836" s="15" t="s">
        <v>59</v>
      </c>
      <c r="J7836" s="15" t="s">
        <v>60</v>
      </c>
      <c r="K7836" s="15" t="s">
        <v>28</v>
      </c>
      <c r="L7836" s="15" t="str">
        <f t="array" ref="L7836">_xlfn.XLOOKUP(M7836,reference_province_to_city!$A$2:$A$11,reference_province_to_city!$B$2:$B$11)</f>
        <v>Medan</v>
      </c>
      <c r="M7836" s="15" t="s">
        <v>11</v>
      </c>
      <c r="N7836" s="15">
        <v>20111.0</v>
      </c>
      <c r="O7836" s="15">
        <f t="array" ref="O7836">_xlfn.XLOOKUP(M7836,reference_postal_code!$B$2:$B$11,reference_postal_code!$A$2:$A$11)</f>
        <v>20111</v>
      </c>
      <c r="P7836" s="15" t="s">
        <v>77</v>
      </c>
      <c r="Q7836" s="15" t="s">
        <v>4889</v>
      </c>
      <c r="R7836" s="15" t="s">
        <v>65</v>
      </c>
      <c r="S7836" s="15" t="s">
        <v>222</v>
      </c>
      <c r="T7836" s="15" t="s">
        <v>4890</v>
      </c>
      <c r="U7836" s="28">
        <v>6660.0</v>
      </c>
      <c r="V7836" s="15">
        <v>1.0</v>
      </c>
      <c r="W7836" s="31">
        <v>0.8</v>
      </c>
      <c r="X7836" s="28">
        <v>-16650.0</v>
      </c>
    </row>
    <row r="7837" ht="15.75" customHeight="1">
      <c r="A7837" s="15">
        <v>9855.0</v>
      </c>
      <c r="B7837" s="15" t="s">
        <v>9222</v>
      </c>
      <c r="C7837" s="18">
        <v>42905.0</v>
      </c>
      <c r="D7837" s="18">
        <v>42909.0</v>
      </c>
      <c r="E7837" s="18">
        <f t="shared" si="1"/>
        <v>42909</v>
      </c>
      <c r="F7837" s="15" t="s">
        <v>55</v>
      </c>
      <c r="G7837" s="15" t="s">
        <v>1583</v>
      </c>
      <c r="H7837" s="15" t="s">
        <v>1584</v>
      </c>
      <c r="I7837" s="15" t="s">
        <v>59</v>
      </c>
      <c r="J7837" s="15" t="s">
        <v>60</v>
      </c>
      <c r="K7837" s="15" t="s">
        <v>33</v>
      </c>
      <c r="L7837" s="15" t="str">
        <f t="array" ref="L7837">_xlfn.XLOOKUP(M7837,reference_province_to_city!$A$2:$A$11,reference_province_to_city!$B$2:$B$11)</f>
        <v>Makassar</v>
      </c>
      <c r="M7837" s="15" t="s">
        <v>25</v>
      </c>
      <c r="N7837" s="15">
        <v>90111.0</v>
      </c>
      <c r="O7837" s="15">
        <f t="array" ref="O7837">_xlfn.XLOOKUP(M7837,reference_postal_code!$B$2:$B$11,reference_postal_code!$A$2:$A$11)</f>
        <v>90111</v>
      </c>
      <c r="P7837" s="15" t="s">
        <v>63</v>
      </c>
      <c r="Q7837" s="15" t="s">
        <v>469</v>
      </c>
      <c r="R7837" s="15" t="s">
        <v>106</v>
      </c>
      <c r="S7837" s="15" t="s">
        <v>139</v>
      </c>
      <c r="T7837" s="15" t="s">
        <v>470</v>
      </c>
      <c r="U7837" s="28">
        <v>754800.0</v>
      </c>
      <c r="V7837" s="15">
        <v>4.0</v>
      </c>
      <c r="W7837" s="31">
        <v>0.0</v>
      </c>
      <c r="X7837" s="28">
        <v>317016.0</v>
      </c>
    </row>
    <row r="7838" ht="15.75" customHeight="1">
      <c r="A7838" s="15">
        <v>9828.0</v>
      </c>
      <c r="B7838" s="15" t="s">
        <v>9223</v>
      </c>
      <c r="C7838" s="18">
        <v>42905.0</v>
      </c>
      <c r="D7838" s="18">
        <v>42912.0</v>
      </c>
      <c r="E7838" s="18">
        <f t="shared" si="1"/>
        <v>42912</v>
      </c>
      <c r="F7838" s="15" t="s">
        <v>55</v>
      </c>
      <c r="G7838" s="15" t="s">
        <v>7507</v>
      </c>
      <c r="H7838" s="15" t="s">
        <v>7508</v>
      </c>
      <c r="I7838" s="15" t="s">
        <v>128</v>
      </c>
      <c r="J7838" s="15" t="s">
        <v>60</v>
      </c>
      <c r="K7838" s="15" t="s">
        <v>10</v>
      </c>
      <c r="L7838" s="15" t="str">
        <f t="array" ref="L7838">_xlfn.XLOOKUP(M7838,reference_province_to_city!$A$2:$A$11,reference_province_to_city!$B$2:$B$11)</f>
        <v>Jakarta</v>
      </c>
      <c r="M7838" s="15" t="s">
        <v>7</v>
      </c>
      <c r="N7838" s="15">
        <v>10110.0</v>
      </c>
      <c r="O7838" s="15">
        <f t="array" ref="O7838">_xlfn.XLOOKUP(M7838,reference_postal_code!$B$2:$B$11,reference_postal_code!$A$2:$A$11)</f>
        <v>10110</v>
      </c>
      <c r="P7838" s="15" t="s">
        <v>117</v>
      </c>
      <c r="Q7838" s="15" t="s">
        <v>950</v>
      </c>
      <c r="R7838" s="15" t="s">
        <v>65</v>
      </c>
      <c r="S7838" s="15" t="s">
        <v>87</v>
      </c>
      <c r="T7838" s="15" t="s">
        <v>951</v>
      </c>
      <c r="U7838" s="28">
        <v>1939500.0</v>
      </c>
      <c r="V7838" s="15">
        <v>2.0</v>
      </c>
      <c r="W7838" s="31">
        <v>0.0</v>
      </c>
      <c r="X7838" s="28">
        <v>96975.0</v>
      </c>
    </row>
    <row r="7839" ht="15.75" customHeight="1">
      <c r="A7839" s="15">
        <v>4101.0</v>
      </c>
      <c r="B7839" s="15" t="s">
        <v>9221</v>
      </c>
      <c r="C7839" s="18">
        <v>42905.0</v>
      </c>
      <c r="D7839" s="18">
        <v>42909.0</v>
      </c>
      <c r="E7839" s="18">
        <f t="shared" si="1"/>
        <v>42909</v>
      </c>
      <c r="F7839" s="15" t="s">
        <v>55</v>
      </c>
      <c r="G7839" s="15" t="s">
        <v>3552</v>
      </c>
      <c r="H7839" s="15" t="s">
        <v>3553</v>
      </c>
      <c r="I7839" s="15" t="s">
        <v>59</v>
      </c>
      <c r="J7839" s="15" t="s">
        <v>60</v>
      </c>
      <c r="K7839" s="15" t="s">
        <v>28</v>
      </c>
      <c r="L7839" s="15" t="str">
        <f t="array" ref="L7839">_xlfn.XLOOKUP(M7839,reference_province_to_city!$A$2:$A$11,reference_province_to_city!$B$2:$B$11)</f>
        <v>Medan</v>
      </c>
      <c r="M7839" s="15" t="s">
        <v>11</v>
      </c>
      <c r="N7839" s="15">
        <v>20111.0</v>
      </c>
      <c r="O7839" s="15">
        <f t="array" ref="O7839">_xlfn.XLOOKUP(M7839,reference_postal_code!$B$2:$B$11,reference_postal_code!$A$2:$A$11)</f>
        <v>20111</v>
      </c>
      <c r="P7839" s="15" t="s">
        <v>77</v>
      </c>
      <c r="Q7839" s="15" t="s">
        <v>6543</v>
      </c>
      <c r="R7839" s="15" t="s">
        <v>65</v>
      </c>
      <c r="S7839" s="15" t="s">
        <v>222</v>
      </c>
      <c r="T7839" s="15" t="s">
        <v>6544</v>
      </c>
      <c r="U7839" s="28">
        <v>33960.0</v>
      </c>
      <c r="V7839" s="15">
        <v>1.0</v>
      </c>
      <c r="W7839" s="31">
        <v>0.8</v>
      </c>
      <c r="X7839" s="28">
        <v>-78108.0</v>
      </c>
    </row>
    <row r="7840" ht="15.75" customHeight="1">
      <c r="A7840" s="15">
        <v>654.0</v>
      </c>
      <c r="B7840" s="15" t="s">
        <v>9224</v>
      </c>
      <c r="C7840" s="18">
        <v>42905.0</v>
      </c>
      <c r="D7840" s="18">
        <v>42909.0</v>
      </c>
      <c r="E7840" s="18">
        <f t="shared" si="1"/>
        <v>42909</v>
      </c>
      <c r="F7840" s="15" t="s">
        <v>55</v>
      </c>
      <c r="G7840" s="15" t="s">
        <v>3459</v>
      </c>
      <c r="H7840" s="15" t="s">
        <v>3460</v>
      </c>
      <c r="I7840" s="15" t="s">
        <v>128</v>
      </c>
      <c r="J7840" s="15" t="s">
        <v>60</v>
      </c>
      <c r="K7840" s="15" t="s">
        <v>28</v>
      </c>
      <c r="L7840" s="15" t="str">
        <f t="array" ref="L7840">_xlfn.XLOOKUP(M7840,reference_province_to_city!$A$2:$A$11,reference_province_to_city!$B$2:$B$11)</f>
        <v>Medan</v>
      </c>
      <c r="M7840" s="15" t="s">
        <v>11</v>
      </c>
      <c r="N7840" s="15">
        <v>20111.0</v>
      </c>
      <c r="O7840" s="15">
        <f t="array" ref="O7840">_xlfn.XLOOKUP(M7840,reference_postal_code!$B$2:$B$11,reference_postal_code!$A$2:$A$11)</f>
        <v>20111</v>
      </c>
      <c r="P7840" s="15" t="s">
        <v>77</v>
      </c>
      <c r="Q7840" s="15" t="s">
        <v>3559</v>
      </c>
      <c r="R7840" s="15" t="s">
        <v>110</v>
      </c>
      <c r="S7840" s="15" t="s">
        <v>149</v>
      </c>
      <c r="T7840" s="15" t="s">
        <v>3560</v>
      </c>
      <c r="U7840" s="28">
        <v>1546800.0</v>
      </c>
      <c r="V7840" s="15">
        <v>8.0</v>
      </c>
      <c r="W7840" s="31">
        <v>0.0</v>
      </c>
      <c r="X7840" s="28">
        <v>154680.0</v>
      </c>
    </row>
    <row r="7841" ht="15.75" customHeight="1">
      <c r="A7841" s="15">
        <v>7106.0</v>
      </c>
      <c r="B7841" s="15" t="s">
        <v>9220</v>
      </c>
      <c r="C7841" s="18">
        <v>42905.0</v>
      </c>
      <c r="D7841" s="18">
        <v>42907.0</v>
      </c>
      <c r="E7841" s="18">
        <f t="shared" si="1"/>
        <v>42907</v>
      </c>
      <c r="F7841" s="15" t="s">
        <v>114</v>
      </c>
      <c r="G7841" s="15" t="s">
        <v>987</v>
      </c>
      <c r="H7841" s="15" t="s">
        <v>988</v>
      </c>
      <c r="I7841" s="15" t="s">
        <v>128</v>
      </c>
      <c r="J7841" s="15" t="s">
        <v>60</v>
      </c>
      <c r="K7841" s="15" t="s">
        <v>22</v>
      </c>
      <c r="L7841" s="15" t="str">
        <f t="array" ref="L7841">_xlfn.XLOOKUP(M7841,reference_province_to_city!$A$2:$A$11,reference_province_to_city!$B$2:$B$11)</f>
        <v>Surabaya</v>
      </c>
      <c r="M7841" s="15" t="s">
        <v>20</v>
      </c>
      <c r="N7841" s="15">
        <v>60231.0</v>
      </c>
      <c r="O7841" s="15">
        <f t="array" ref="O7841">_xlfn.XLOOKUP(M7841,reference_postal_code!$B$2:$B$11,reference_postal_code!$A$2:$A$11)</f>
        <v>60231</v>
      </c>
      <c r="P7841" s="15" t="s">
        <v>166</v>
      </c>
      <c r="Q7841" s="15" t="s">
        <v>6316</v>
      </c>
      <c r="R7841" s="15" t="s">
        <v>106</v>
      </c>
      <c r="S7841" s="15" t="s">
        <v>139</v>
      </c>
      <c r="T7841" s="15" t="s">
        <v>6317</v>
      </c>
      <c r="U7841" s="28">
        <v>581760.0</v>
      </c>
      <c r="V7841" s="15">
        <v>3.0</v>
      </c>
      <c r="W7841" s="31">
        <v>0.2</v>
      </c>
      <c r="X7841" s="28">
        <v>109080.0</v>
      </c>
    </row>
    <row r="7842" ht="15.75" customHeight="1">
      <c r="A7842" s="15">
        <v>2481.0</v>
      </c>
      <c r="B7842" s="15" t="s">
        <v>9225</v>
      </c>
      <c r="C7842" s="18">
        <v>42905.0</v>
      </c>
      <c r="D7842" s="18">
        <v>42911.0</v>
      </c>
      <c r="E7842" s="18">
        <f t="shared" si="1"/>
        <v>42911</v>
      </c>
      <c r="F7842" s="15" t="s">
        <v>55</v>
      </c>
      <c r="G7842" s="15" t="s">
        <v>1889</v>
      </c>
      <c r="H7842" s="15" t="s">
        <v>1890</v>
      </c>
      <c r="I7842" s="15" t="s">
        <v>59</v>
      </c>
      <c r="J7842" s="15" t="s">
        <v>60</v>
      </c>
      <c r="K7842" s="15" t="s">
        <v>28</v>
      </c>
      <c r="L7842" s="15" t="str">
        <f t="array" ref="L7842">_xlfn.XLOOKUP(M7842,reference_province_to_city!$A$2:$A$11,reference_province_to_city!$B$2:$B$11)</f>
        <v>Medan</v>
      </c>
      <c r="M7842" s="15" t="s">
        <v>11</v>
      </c>
      <c r="N7842" s="15">
        <v>20111.0</v>
      </c>
      <c r="O7842" s="15">
        <f t="array" ref="O7842">_xlfn.XLOOKUP(M7842,reference_postal_code!$B$2:$B$11,reference_postal_code!$A$2:$A$11)</f>
        <v>20111</v>
      </c>
      <c r="P7842" s="15" t="s">
        <v>77</v>
      </c>
      <c r="Q7842" s="15" t="s">
        <v>4080</v>
      </c>
      <c r="R7842" s="15" t="s">
        <v>65</v>
      </c>
      <c r="S7842" s="15" t="s">
        <v>87</v>
      </c>
      <c r="T7842" s="15" t="s">
        <v>4081</v>
      </c>
      <c r="U7842" s="28">
        <v>2303760.0</v>
      </c>
      <c r="V7842" s="15">
        <v>2.0</v>
      </c>
      <c r="W7842" s="31">
        <v>0.2</v>
      </c>
      <c r="X7842" s="28">
        <v>-489549.0</v>
      </c>
    </row>
    <row r="7843" ht="15.75" customHeight="1">
      <c r="A7843" s="15">
        <v>653.0</v>
      </c>
      <c r="B7843" s="15" t="s">
        <v>9224</v>
      </c>
      <c r="C7843" s="18">
        <v>42905.0</v>
      </c>
      <c r="D7843" s="18">
        <v>42909.0</v>
      </c>
      <c r="E7843" s="18">
        <f t="shared" si="1"/>
        <v>42909</v>
      </c>
      <c r="F7843" s="15" t="s">
        <v>55</v>
      </c>
      <c r="G7843" s="15" t="s">
        <v>3459</v>
      </c>
      <c r="H7843" s="15" t="s">
        <v>3460</v>
      </c>
      <c r="I7843" s="15" t="s">
        <v>128</v>
      </c>
      <c r="J7843" s="15" t="s">
        <v>60</v>
      </c>
      <c r="K7843" s="15" t="s">
        <v>28</v>
      </c>
      <c r="L7843" s="15" t="str">
        <f t="array" ref="L7843">_xlfn.XLOOKUP(M7843,reference_province_to_city!$A$2:$A$11,reference_province_to_city!$B$2:$B$11)</f>
        <v>Medan</v>
      </c>
      <c r="M7843" s="15" t="s">
        <v>11</v>
      </c>
      <c r="N7843" s="15">
        <v>20111.0</v>
      </c>
      <c r="O7843" s="15">
        <f t="array" ref="O7843">_xlfn.XLOOKUP(M7843,reference_postal_code!$B$2:$B$11,reference_postal_code!$A$2:$A$11)</f>
        <v>20111</v>
      </c>
      <c r="P7843" s="15" t="s">
        <v>77</v>
      </c>
      <c r="Q7843" s="15" t="s">
        <v>6514</v>
      </c>
      <c r="R7843" s="15" t="s">
        <v>65</v>
      </c>
      <c r="S7843" s="15" t="s">
        <v>66</v>
      </c>
      <c r="T7843" s="15" t="s">
        <v>6515</v>
      </c>
      <c r="U7843" s="28">
        <v>1467300.0</v>
      </c>
      <c r="V7843" s="15">
        <v>2.0</v>
      </c>
      <c r="W7843" s="31">
        <v>0.0</v>
      </c>
      <c r="X7843" s="28">
        <v>689631.0</v>
      </c>
    </row>
    <row r="7844" ht="15.75" customHeight="1">
      <c r="A7844" s="15">
        <v>9829.0</v>
      </c>
      <c r="B7844" s="15" t="s">
        <v>9223</v>
      </c>
      <c r="C7844" s="18">
        <v>42905.0</v>
      </c>
      <c r="D7844" s="18">
        <v>42912.0</v>
      </c>
      <c r="E7844" s="18">
        <f t="shared" si="1"/>
        <v>42912</v>
      </c>
      <c r="F7844" s="15" t="s">
        <v>55</v>
      </c>
      <c r="G7844" s="15" t="s">
        <v>7507</v>
      </c>
      <c r="H7844" s="15" t="s">
        <v>7508</v>
      </c>
      <c r="I7844" s="15" t="s">
        <v>128</v>
      </c>
      <c r="J7844" s="15" t="s">
        <v>60</v>
      </c>
      <c r="L7844" s="15" t="str">
        <f t="array" ref="L7844">_xlfn.XLOOKUP(M7844,reference_province_to_city!$A$2:$A$11,reference_province_to_city!$B$2:$B$11)</f>
        <v>Jakarta</v>
      </c>
      <c r="M7844" s="15" t="s">
        <v>7</v>
      </c>
      <c r="N7844" s="15">
        <v>10110.0</v>
      </c>
      <c r="O7844" s="15">
        <f t="array" ref="O7844">_xlfn.XLOOKUP(M7844,reference_postal_code!$B$2:$B$11,reference_postal_code!$A$2:$A$11)</f>
        <v>10110</v>
      </c>
      <c r="P7844" s="15" t="s">
        <v>117</v>
      </c>
      <c r="Q7844" s="15" t="s">
        <v>421</v>
      </c>
      <c r="R7844" s="15" t="s">
        <v>65</v>
      </c>
      <c r="S7844" s="15" t="s">
        <v>83</v>
      </c>
      <c r="T7844" s="15" t="s">
        <v>422</v>
      </c>
      <c r="U7844" s="28">
        <v>173520.0</v>
      </c>
      <c r="V7844" s="15">
        <v>3.0</v>
      </c>
      <c r="W7844" s="31">
        <v>0.2</v>
      </c>
      <c r="X7844" s="28">
        <v>56394.0</v>
      </c>
    </row>
    <row r="7845" ht="15.75" customHeight="1">
      <c r="A7845" s="15">
        <v>2480.0</v>
      </c>
      <c r="B7845" s="15" t="s">
        <v>9225</v>
      </c>
      <c r="C7845" s="18">
        <v>42905.0</v>
      </c>
      <c r="D7845" s="18">
        <v>42911.0</v>
      </c>
      <c r="E7845" s="18">
        <f t="shared" si="1"/>
        <v>42911</v>
      </c>
      <c r="F7845" s="15" t="s">
        <v>55</v>
      </c>
      <c r="G7845" s="15" t="s">
        <v>1889</v>
      </c>
      <c r="H7845" s="15" t="s">
        <v>1890</v>
      </c>
      <c r="I7845" s="15" t="s">
        <v>59</v>
      </c>
      <c r="J7845" s="15" t="s">
        <v>60</v>
      </c>
      <c r="K7845" s="15" t="s">
        <v>28</v>
      </c>
      <c r="L7845" s="15" t="str">
        <f t="array" ref="L7845">_xlfn.XLOOKUP(M7845,reference_province_to_city!$A$2:$A$11,reference_province_to_city!$B$2:$B$11)</f>
        <v>Medan</v>
      </c>
      <c r="M7845" s="15" t="s">
        <v>11</v>
      </c>
      <c r="N7845" s="15">
        <v>20111.0</v>
      </c>
      <c r="O7845" s="15">
        <f t="array" ref="O7845">_xlfn.XLOOKUP(M7845,reference_postal_code!$B$2:$B$11,reference_postal_code!$A$2:$A$11)</f>
        <v>20111</v>
      </c>
      <c r="P7845" s="15" t="s">
        <v>77</v>
      </c>
      <c r="Q7845" s="15" t="s">
        <v>5386</v>
      </c>
      <c r="R7845" s="15" t="s">
        <v>65</v>
      </c>
      <c r="S7845" s="15" t="s">
        <v>226</v>
      </c>
      <c r="T7845" s="15" t="s">
        <v>5387</v>
      </c>
      <c r="U7845" s="28">
        <v>167760.0</v>
      </c>
      <c r="V7845" s="15">
        <v>1.0</v>
      </c>
      <c r="W7845" s="31">
        <v>0.2</v>
      </c>
      <c r="X7845" s="28">
        <v>12582.0</v>
      </c>
    </row>
    <row r="7846" ht="15.75" customHeight="1">
      <c r="A7846" s="15">
        <v>4103.0</v>
      </c>
      <c r="B7846" s="15" t="s">
        <v>9221</v>
      </c>
      <c r="C7846" s="18">
        <v>42905.0</v>
      </c>
      <c r="D7846" s="18"/>
      <c r="E7846" s="18">
        <f t="shared" si="1"/>
        <v>42908</v>
      </c>
      <c r="F7846" s="15" t="s">
        <v>55</v>
      </c>
      <c r="G7846" s="15" t="s">
        <v>3552</v>
      </c>
      <c r="H7846" s="15" t="s">
        <v>3553</v>
      </c>
      <c r="I7846" s="15" t="s">
        <v>59</v>
      </c>
      <c r="J7846" s="15" t="s">
        <v>60</v>
      </c>
      <c r="K7846" s="15" t="s">
        <v>28</v>
      </c>
      <c r="L7846" s="15" t="str">
        <f t="array" ref="L7846">_xlfn.XLOOKUP(M7846,reference_province_to_city!$A$2:$A$11,reference_province_to_city!$B$2:$B$11)</f>
        <v>Medan</v>
      </c>
      <c r="M7846" s="15" t="s">
        <v>11</v>
      </c>
      <c r="N7846" s="15">
        <v>20111.0</v>
      </c>
      <c r="O7846" s="15">
        <f t="array" ref="O7846">_xlfn.XLOOKUP(M7846,reference_postal_code!$B$2:$B$11,reference_postal_code!$A$2:$A$11)</f>
        <v>20111</v>
      </c>
      <c r="P7846" s="15" t="s">
        <v>77</v>
      </c>
      <c r="Q7846" s="15" t="s">
        <v>8106</v>
      </c>
      <c r="R7846" s="15" t="s">
        <v>65</v>
      </c>
      <c r="S7846" s="15" t="s">
        <v>66</v>
      </c>
      <c r="T7846" s="15" t="s">
        <v>8107</v>
      </c>
      <c r="U7846" s="28">
        <v>2192640.0</v>
      </c>
      <c r="V7846" s="15">
        <v>8.0</v>
      </c>
      <c r="W7846" s="31">
        <v>0.2</v>
      </c>
      <c r="X7846" s="28">
        <v>712608.0</v>
      </c>
    </row>
    <row r="7847" ht="15.75" customHeight="1">
      <c r="A7847" s="15">
        <v>9287.0</v>
      </c>
      <c r="B7847" s="15" t="s">
        <v>9226</v>
      </c>
      <c r="C7847" s="18">
        <v>42905.0</v>
      </c>
      <c r="D7847" s="18">
        <v>42912.0</v>
      </c>
      <c r="E7847" s="18">
        <f t="shared" si="1"/>
        <v>42912</v>
      </c>
      <c r="F7847" s="15" t="s">
        <v>55</v>
      </c>
      <c r="G7847" s="15" t="s">
        <v>375</v>
      </c>
      <c r="H7847" s="15" t="s">
        <v>376</v>
      </c>
      <c r="I7847" s="15" t="s">
        <v>76</v>
      </c>
      <c r="J7847" s="15" t="s">
        <v>60</v>
      </c>
      <c r="K7847" s="15" t="s">
        <v>29</v>
      </c>
      <c r="L7847" s="15" t="str">
        <f t="array" ref="L7847">_xlfn.XLOOKUP(M7847,reference_province_to_city!$A$2:$A$11,reference_province_to_city!$B$2:$B$11)</f>
        <v>Palembang</v>
      </c>
      <c r="M7847" s="15" t="s">
        <v>13</v>
      </c>
      <c r="N7847" s="15">
        <v>30111.0</v>
      </c>
      <c r="O7847" s="15">
        <f t="array" ref="O7847">_xlfn.XLOOKUP(M7847,reference_postal_code!$B$2:$B$11,reference_postal_code!$A$2:$A$11)</f>
        <v>30111</v>
      </c>
      <c r="P7847" s="15" t="s">
        <v>77</v>
      </c>
      <c r="Q7847" s="15" t="s">
        <v>5920</v>
      </c>
      <c r="R7847" s="15" t="s">
        <v>65</v>
      </c>
      <c r="S7847" s="15" t="s">
        <v>83</v>
      </c>
      <c r="T7847" s="15" t="s">
        <v>4569</v>
      </c>
      <c r="U7847" s="28">
        <v>103320.0</v>
      </c>
      <c r="V7847" s="15">
        <v>3.0</v>
      </c>
      <c r="W7847" s="31">
        <v>0.8</v>
      </c>
      <c r="X7847" s="28">
        <v>-165312.0</v>
      </c>
    </row>
    <row r="7848" ht="15.75" customHeight="1">
      <c r="A7848" s="15">
        <v>9288.0</v>
      </c>
      <c r="B7848" s="15" t="s">
        <v>9226</v>
      </c>
      <c r="C7848" s="18">
        <v>42905.0</v>
      </c>
      <c r="D7848" s="18"/>
      <c r="E7848" s="18">
        <f t="shared" si="1"/>
        <v>42908</v>
      </c>
      <c r="F7848" s="15" t="s">
        <v>55</v>
      </c>
      <c r="G7848" s="15" t="s">
        <v>375</v>
      </c>
      <c r="H7848" s="15" t="s">
        <v>376</v>
      </c>
      <c r="I7848" s="15" t="s">
        <v>76</v>
      </c>
      <c r="J7848" s="15" t="s">
        <v>60</v>
      </c>
      <c r="K7848" s="15" t="s">
        <v>29</v>
      </c>
      <c r="L7848" s="15" t="str">
        <f t="array" ref="L7848">_xlfn.XLOOKUP(M7848,reference_province_to_city!$A$2:$A$11,reference_province_to_city!$B$2:$B$11)</f>
        <v>Palembang</v>
      </c>
      <c r="M7848" s="15" t="s">
        <v>13</v>
      </c>
      <c r="N7848" s="15">
        <v>30111.0</v>
      </c>
      <c r="O7848" s="15">
        <f t="array" ref="O7848">_xlfn.XLOOKUP(M7848,reference_postal_code!$B$2:$B$11,reference_postal_code!$A$2:$A$11)</f>
        <v>30111</v>
      </c>
      <c r="P7848" s="15" t="s">
        <v>77</v>
      </c>
      <c r="Q7848" s="15" t="s">
        <v>1081</v>
      </c>
      <c r="R7848" s="15" t="s">
        <v>106</v>
      </c>
      <c r="S7848" s="15" t="s">
        <v>218</v>
      </c>
      <c r="T7848" s="15" t="s">
        <v>1082</v>
      </c>
      <c r="U7848" s="28">
        <v>6862275.0</v>
      </c>
      <c r="V7848" s="15">
        <v>3.0</v>
      </c>
      <c r="W7848" s="31">
        <v>0.3</v>
      </c>
      <c r="X7848" s="28">
        <v>-1274423.0</v>
      </c>
    </row>
    <row r="7849" ht="15.75" customHeight="1">
      <c r="A7849" s="15">
        <v>9856.0</v>
      </c>
      <c r="B7849" s="15" t="s">
        <v>9222</v>
      </c>
      <c r="C7849" s="18">
        <v>42905.0</v>
      </c>
      <c r="D7849" s="18">
        <v>42909.0</v>
      </c>
      <c r="E7849" s="18">
        <f t="shared" si="1"/>
        <v>42909</v>
      </c>
      <c r="F7849" s="15" t="s">
        <v>55</v>
      </c>
      <c r="G7849" s="15" t="s">
        <v>1583</v>
      </c>
      <c r="H7849" s="15" t="s">
        <v>1584</v>
      </c>
      <c r="I7849" s="15" t="s">
        <v>59</v>
      </c>
      <c r="J7849" s="15" t="s">
        <v>60</v>
      </c>
      <c r="K7849" s="15" t="s">
        <v>33</v>
      </c>
      <c r="L7849" s="15" t="str">
        <f t="array" ref="L7849">_xlfn.XLOOKUP(M7849,reference_province_to_city!$A$2:$A$11,reference_province_to_city!$B$2:$B$11)</f>
        <v>Makassar</v>
      </c>
      <c r="M7849" s="15" t="s">
        <v>25</v>
      </c>
      <c r="N7849" s="15">
        <v>90111.0</v>
      </c>
      <c r="O7849" s="15">
        <f t="array" ref="O7849">_xlfn.XLOOKUP(M7849,reference_postal_code!$B$2:$B$11,reference_postal_code!$A$2:$A$11)</f>
        <v>90111</v>
      </c>
      <c r="P7849" s="15" t="s">
        <v>63</v>
      </c>
      <c r="Q7849" s="15" t="s">
        <v>8493</v>
      </c>
      <c r="R7849" s="15" t="s">
        <v>65</v>
      </c>
      <c r="S7849" s="15" t="s">
        <v>66</v>
      </c>
      <c r="T7849" s="15" t="s">
        <v>8494</v>
      </c>
      <c r="U7849" s="28">
        <v>368400.0</v>
      </c>
      <c r="V7849" s="15">
        <v>2.0</v>
      </c>
      <c r="W7849" s="31">
        <v>0.0</v>
      </c>
      <c r="X7849" s="28">
        <v>173148.0</v>
      </c>
    </row>
    <row r="7850" ht="15.75" customHeight="1">
      <c r="A7850" s="15">
        <v>9829.0</v>
      </c>
      <c r="B7850" s="15" t="s">
        <v>9223</v>
      </c>
      <c r="C7850" s="18">
        <v>42905.0</v>
      </c>
      <c r="D7850" s="18">
        <v>42912.0</v>
      </c>
      <c r="E7850" s="18">
        <f t="shared" si="1"/>
        <v>42912</v>
      </c>
      <c r="F7850" s="15" t="s">
        <v>55</v>
      </c>
      <c r="G7850" s="15" t="s">
        <v>7507</v>
      </c>
      <c r="H7850" s="15" t="s">
        <v>7508</v>
      </c>
      <c r="I7850" s="15" t="s">
        <v>128</v>
      </c>
      <c r="J7850" s="15" t="s">
        <v>60</v>
      </c>
      <c r="K7850" s="15" t="s">
        <v>10</v>
      </c>
      <c r="L7850" s="15" t="str">
        <f t="array" ref="L7850">_xlfn.XLOOKUP(M7850,reference_province_to_city!$A$2:$A$11,reference_province_to_city!$B$2:$B$11)</f>
        <v>Jakarta</v>
      </c>
      <c r="M7850" s="15" t="s">
        <v>7</v>
      </c>
      <c r="N7850" s="15">
        <v>10110.0</v>
      </c>
      <c r="O7850" s="15">
        <f t="array" ref="O7850">_xlfn.XLOOKUP(M7850,reference_postal_code!$B$2:$B$11,reference_postal_code!$A$2:$A$11)</f>
        <v>10110</v>
      </c>
      <c r="P7850" s="15" t="s">
        <v>117</v>
      </c>
      <c r="Q7850" s="15" t="s">
        <v>421</v>
      </c>
      <c r="R7850" s="15" t="s">
        <v>65</v>
      </c>
      <c r="S7850" s="15" t="s">
        <v>83</v>
      </c>
      <c r="T7850" s="15" t="s">
        <v>422</v>
      </c>
      <c r="U7850" s="28">
        <v>173520.0</v>
      </c>
      <c r="V7850" s="15">
        <v>3.0</v>
      </c>
      <c r="W7850" s="31">
        <v>0.2</v>
      </c>
      <c r="X7850" s="28">
        <v>56394.0</v>
      </c>
    </row>
    <row r="7851" ht="15.75" customHeight="1">
      <c r="A7851" s="15">
        <v>1436.0</v>
      </c>
      <c r="B7851" s="15" t="s">
        <v>9227</v>
      </c>
      <c r="C7851" s="18">
        <v>42906.0</v>
      </c>
      <c r="D7851" s="18">
        <v>42913.0</v>
      </c>
      <c r="E7851" s="18">
        <f t="shared" si="1"/>
        <v>42913</v>
      </c>
      <c r="F7851" s="15" t="s">
        <v>55</v>
      </c>
      <c r="G7851" s="15" t="s">
        <v>437</v>
      </c>
      <c r="H7851" s="15" t="s">
        <v>438</v>
      </c>
      <c r="I7851" s="15" t="s">
        <v>59</v>
      </c>
      <c r="J7851" s="15" t="s">
        <v>60</v>
      </c>
      <c r="K7851" s="15" t="s">
        <v>14</v>
      </c>
      <c r="L7851" s="15" t="str">
        <f t="array" ref="L7851">_xlfn.XLOOKUP(M7851,reference_province_to_city!$A$2:$A$11,reference_province_to_city!$B$2:$B$11)</f>
        <v>Bandung</v>
      </c>
      <c r="M7851" s="15" t="s">
        <v>12</v>
      </c>
      <c r="N7851" s="15">
        <v>40111.0</v>
      </c>
      <c r="O7851" s="15">
        <f t="array" ref="O7851">_xlfn.XLOOKUP(M7851,reference_postal_code!$B$2:$B$11,reference_postal_code!$A$2:$A$11)</f>
        <v>40111</v>
      </c>
      <c r="P7851" s="15" t="s">
        <v>117</v>
      </c>
      <c r="Q7851" s="15" t="s">
        <v>2697</v>
      </c>
      <c r="R7851" s="15" t="s">
        <v>65</v>
      </c>
      <c r="S7851" s="15" t="s">
        <v>66</v>
      </c>
      <c r="T7851" s="15" t="s">
        <v>2698</v>
      </c>
      <c r="U7851" s="28">
        <v>466560.0</v>
      </c>
      <c r="V7851" s="15">
        <v>6.0</v>
      </c>
      <c r="W7851" s="31">
        <v>0.2</v>
      </c>
      <c r="X7851" s="28">
        <v>163296.0</v>
      </c>
    </row>
    <row r="7852" ht="15.75" customHeight="1">
      <c r="A7852" s="15">
        <v>9690.0</v>
      </c>
      <c r="B7852" s="15" t="s">
        <v>9228</v>
      </c>
      <c r="C7852" s="18">
        <v>42906.0</v>
      </c>
      <c r="D7852" s="18">
        <v>42913.0</v>
      </c>
      <c r="E7852" s="18">
        <f t="shared" si="1"/>
        <v>42913</v>
      </c>
      <c r="F7852" s="15" t="s">
        <v>55</v>
      </c>
      <c r="G7852" s="15" t="s">
        <v>1513</v>
      </c>
      <c r="H7852" s="15" t="s">
        <v>1514</v>
      </c>
      <c r="I7852" s="15" t="s">
        <v>59</v>
      </c>
      <c r="J7852" s="15" t="s">
        <v>60</v>
      </c>
      <c r="K7852" s="15" t="s">
        <v>31</v>
      </c>
      <c r="L7852" s="15" t="str">
        <f t="array" ref="L7852">_xlfn.XLOOKUP(M7852,reference_province_to_city!$A$2:$A$11,reference_province_to_city!$B$2:$B$11)</f>
        <v>Balikpapan</v>
      </c>
      <c r="M7852" s="15" t="s">
        <v>21</v>
      </c>
      <c r="N7852" s="15">
        <v>76114.0</v>
      </c>
      <c r="O7852" s="15">
        <f t="array" ref="O7852">_xlfn.XLOOKUP(M7852,reference_postal_code!$B$2:$B$11,reference_postal_code!$A$2:$A$11)</f>
        <v>76114</v>
      </c>
      <c r="P7852" s="15" t="s">
        <v>166</v>
      </c>
      <c r="Q7852" s="15" t="s">
        <v>2660</v>
      </c>
      <c r="R7852" s="15" t="s">
        <v>110</v>
      </c>
      <c r="S7852" s="15" t="s">
        <v>111</v>
      </c>
      <c r="T7852" s="15" t="s">
        <v>2661</v>
      </c>
      <c r="U7852" s="28">
        <v>7559400.0</v>
      </c>
      <c r="V7852" s="15">
        <v>4.0</v>
      </c>
      <c r="W7852" s="31">
        <v>0.0</v>
      </c>
      <c r="X7852" s="28">
        <v>1889850.0</v>
      </c>
    </row>
    <row r="7853" ht="15.75" customHeight="1">
      <c r="A7853" s="15">
        <v>5293.0</v>
      </c>
      <c r="B7853" s="15" t="s">
        <v>9229</v>
      </c>
      <c r="C7853" s="18">
        <v>42906.0</v>
      </c>
      <c r="D7853" s="18">
        <v>42909.0</v>
      </c>
      <c r="E7853" s="18">
        <f t="shared" si="1"/>
        <v>42909</v>
      </c>
      <c r="F7853" s="15" t="s">
        <v>125</v>
      </c>
      <c r="G7853" s="15" t="s">
        <v>1128</v>
      </c>
      <c r="H7853" s="15" t="s">
        <v>1129</v>
      </c>
      <c r="I7853" s="15" t="s">
        <v>59</v>
      </c>
      <c r="J7853" s="15" t="s">
        <v>60</v>
      </c>
      <c r="K7853" s="15" t="s">
        <v>26</v>
      </c>
      <c r="L7853" s="15" t="str">
        <f t="array" ref="L7853">_xlfn.XLOOKUP(M7853,reference_province_to_city!$A$2:$A$11,reference_province_to_city!$B$2:$B$11)</f>
        <v>Denpasar</v>
      </c>
      <c r="M7853" s="15" t="s">
        <v>24</v>
      </c>
      <c r="N7853" s="15">
        <v>80231.0</v>
      </c>
      <c r="O7853" s="15">
        <f t="array" ref="O7853">_xlfn.XLOOKUP(M7853,reference_postal_code!$B$2:$B$11,reference_postal_code!$A$2:$A$11)</f>
        <v>80231</v>
      </c>
      <c r="P7853" s="15" t="s">
        <v>63</v>
      </c>
      <c r="Q7853" s="15" t="s">
        <v>9068</v>
      </c>
      <c r="R7853" s="15" t="s">
        <v>65</v>
      </c>
      <c r="S7853" s="15" t="s">
        <v>87</v>
      </c>
      <c r="T7853" s="15" t="s">
        <v>9069</v>
      </c>
      <c r="U7853" s="28">
        <v>66960.0</v>
      </c>
      <c r="V7853" s="15">
        <v>1.0</v>
      </c>
      <c r="W7853" s="31">
        <v>0.2</v>
      </c>
      <c r="X7853" s="28">
        <v>5022.0</v>
      </c>
    </row>
    <row r="7854" ht="15.75" customHeight="1">
      <c r="A7854" s="15">
        <v>891.0</v>
      </c>
      <c r="B7854" s="15" t="s">
        <v>9230</v>
      </c>
      <c r="C7854" s="18">
        <v>42906.0</v>
      </c>
      <c r="D7854" s="18">
        <v>42912.0</v>
      </c>
      <c r="E7854" s="18">
        <f t="shared" si="1"/>
        <v>42912</v>
      </c>
      <c r="F7854" s="15" t="s">
        <v>55</v>
      </c>
      <c r="G7854" s="15" t="s">
        <v>4968</v>
      </c>
      <c r="H7854" s="15" t="s">
        <v>4969</v>
      </c>
      <c r="I7854" s="15" t="s">
        <v>59</v>
      </c>
      <c r="J7854" s="15" t="s">
        <v>60</v>
      </c>
      <c r="K7854" s="15" t="s">
        <v>31</v>
      </c>
      <c r="L7854" s="15" t="str">
        <f t="array" ref="L7854">_xlfn.XLOOKUP(M7854,reference_province_to_city!$A$2:$A$11,reference_province_to_city!$B$2:$B$11)</f>
        <v>Balikpapan</v>
      </c>
      <c r="M7854" s="15" t="s">
        <v>21</v>
      </c>
      <c r="N7854" s="15">
        <v>76114.0</v>
      </c>
      <c r="O7854" s="15">
        <f t="array" ref="O7854">_xlfn.XLOOKUP(M7854,reference_postal_code!$B$2:$B$11,reference_postal_code!$A$2:$A$11)</f>
        <v>76114</v>
      </c>
      <c r="P7854" s="15" t="s">
        <v>166</v>
      </c>
      <c r="Q7854" s="15" t="s">
        <v>2265</v>
      </c>
      <c r="R7854" s="15" t="s">
        <v>65</v>
      </c>
      <c r="S7854" s="15" t="s">
        <v>83</v>
      </c>
      <c r="T7854" s="15" t="s">
        <v>2266</v>
      </c>
      <c r="U7854" s="28">
        <v>769680.0</v>
      </c>
      <c r="V7854" s="15">
        <v>3.0</v>
      </c>
      <c r="W7854" s="31">
        <v>0.2</v>
      </c>
      <c r="X7854" s="28">
        <v>279009.0</v>
      </c>
    </row>
    <row r="7855" ht="15.75" customHeight="1">
      <c r="A7855" s="15">
        <v>1437.0</v>
      </c>
      <c r="B7855" s="15" t="s">
        <v>9227</v>
      </c>
      <c r="C7855" s="18">
        <v>42906.0</v>
      </c>
      <c r="D7855" s="18">
        <v>42913.0</v>
      </c>
      <c r="E7855" s="18">
        <f t="shared" si="1"/>
        <v>42913</v>
      </c>
      <c r="F7855" s="15" t="s">
        <v>55</v>
      </c>
      <c r="G7855" s="15" t="s">
        <v>437</v>
      </c>
      <c r="H7855" s="15" t="s">
        <v>438</v>
      </c>
      <c r="I7855" s="15" t="s">
        <v>59</v>
      </c>
      <c r="J7855" s="15" t="s">
        <v>60</v>
      </c>
      <c r="K7855" s="15" t="s">
        <v>14</v>
      </c>
      <c r="L7855" s="15" t="str">
        <f t="array" ref="L7855">_xlfn.XLOOKUP(M7855,reference_province_to_city!$A$2:$A$11,reference_province_to_city!$B$2:$B$11)</f>
        <v>Bandung</v>
      </c>
      <c r="M7855" s="15" t="s">
        <v>12</v>
      </c>
      <c r="N7855" s="15">
        <v>40111.0</v>
      </c>
      <c r="O7855" s="15">
        <f t="array" ref="O7855">_xlfn.XLOOKUP(M7855,reference_postal_code!$B$2:$B$11,reference_postal_code!$A$2:$A$11)</f>
        <v>40111</v>
      </c>
      <c r="P7855" s="15" t="s">
        <v>117</v>
      </c>
      <c r="Q7855" s="15" t="s">
        <v>723</v>
      </c>
      <c r="R7855" s="15" t="s">
        <v>65</v>
      </c>
      <c r="S7855" s="15" t="s">
        <v>93</v>
      </c>
      <c r="T7855" s="15" t="s">
        <v>724</v>
      </c>
      <c r="U7855" s="28">
        <v>78720.0</v>
      </c>
      <c r="V7855" s="15">
        <v>2.0</v>
      </c>
      <c r="W7855" s="31">
        <v>0.2</v>
      </c>
      <c r="X7855" s="28">
        <v>8856.0</v>
      </c>
    </row>
    <row r="7856" ht="15.75" customHeight="1">
      <c r="A7856" s="15">
        <v>824.0</v>
      </c>
      <c r="B7856" s="15" t="s">
        <v>9231</v>
      </c>
      <c r="C7856" s="18">
        <v>42906.0</v>
      </c>
      <c r="D7856" s="18">
        <v>42913.0</v>
      </c>
      <c r="E7856" s="18">
        <f t="shared" si="1"/>
        <v>42913</v>
      </c>
      <c r="F7856" s="15" t="s">
        <v>55</v>
      </c>
      <c r="G7856" s="15" t="s">
        <v>4296</v>
      </c>
      <c r="H7856" s="15" t="s">
        <v>4297</v>
      </c>
      <c r="I7856" s="15" t="s">
        <v>59</v>
      </c>
      <c r="J7856" s="15" t="s">
        <v>60</v>
      </c>
      <c r="K7856" s="15" t="s">
        <v>29</v>
      </c>
      <c r="L7856" s="15" t="str">
        <f t="array" ref="L7856">_xlfn.XLOOKUP(M7856,reference_province_to_city!$A$2:$A$11,reference_province_to_city!$B$2:$B$11)</f>
        <v>Palembang</v>
      </c>
      <c r="M7856" s="15" t="s">
        <v>13</v>
      </c>
      <c r="N7856" s="15">
        <v>30111.0</v>
      </c>
      <c r="O7856" s="15">
        <f t="array" ref="O7856">_xlfn.XLOOKUP(M7856,reference_postal_code!$B$2:$B$11,reference_postal_code!$A$2:$A$11)</f>
        <v>30111</v>
      </c>
      <c r="P7856" s="15" t="s">
        <v>77</v>
      </c>
      <c r="Q7856" s="15" t="s">
        <v>78</v>
      </c>
      <c r="R7856" s="15" t="s">
        <v>65</v>
      </c>
      <c r="S7856" s="15" t="s">
        <v>79</v>
      </c>
      <c r="T7856" s="15" t="s">
        <v>80</v>
      </c>
      <c r="U7856" s="28">
        <v>147300.0</v>
      </c>
      <c r="V7856" s="15">
        <v>2.0</v>
      </c>
      <c r="W7856" s="31">
        <v>0.0</v>
      </c>
      <c r="X7856" s="28">
        <v>72177.0</v>
      </c>
    </row>
    <row r="7857" ht="15.75" customHeight="1">
      <c r="A7857" s="15">
        <v>890.0</v>
      </c>
      <c r="B7857" s="15" t="s">
        <v>9230</v>
      </c>
      <c r="C7857" s="18">
        <v>42906.0</v>
      </c>
      <c r="D7857" s="18">
        <v>42912.0</v>
      </c>
      <c r="E7857" s="18">
        <f t="shared" si="1"/>
        <v>42912</v>
      </c>
      <c r="F7857" s="15" t="s">
        <v>55</v>
      </c>
      <c r="G7857" s="15" t="s">
        <v>4968</v>
      </c>
      <c r="H7857" s="15" t="s">
        <v>4969</v>
      </c>
      <c r="I7857" s="15" t="s">
        <v>59</v>
      </c>
      <c r="J7857" s="15" t="s">
        <v>60</v>
      </c>
      <c r="K7857" s="15" t="s">
        <v>31</v>
      </c>
      <c r="L7857" s="15" t="str">
        <f t="array" ref="L7857">_xlfn.XLOOKUP(M7857,reference_province_to_city!$A$2:$A$11,reference_province_to_city!$B$2:$B$11)</f>
        <v>Balikpapan</v>
      </c>
      <c r="M7857" s="15" t="s">
        <v>21</v>
      </c>
      <c r="N7857" s="15">
        <v>76114.0</v>
      </c>
      <c r="O7857" s="15">
        <f t="array" ref="O7857">_xlfn.XLOOKUP(M7857,reference_postal_code!$B$2:$B$11,reference_postal_code!$A$2:$A$11)</f>
        <v>76114</v>
      </c>
      <c r="P7857" s="15" t="s">
        <v>166</v>
      </c>
      <c r="Q7857" s="15" t="s">
        <v>4865</v>
      </c>
      <c r="R7857" s="15" t="s">
        <v>110</v>
      </c>
      <c r="S7857" s="15" t="s">
        <v>149</v>
      </c>
      <c r="T7857" s="15" t="s">
        <v>4866</v>
      </c>
      <c r="U7857" s="28">
        <v>2249250.0</v>
      </c>
      <c r="V7857" s="15">
        <v>5.0</v>
      </c>
      <c r="W7857" s="31">
        <v>0.0</v>
      </c>
      <c r="X7857" s="28">
        <v>224925.0</v>
      </c>
    </row>
    <row r="7858" ht="15.75" customHeight="1">
      <c r="A7858" s="15">
        <v>823.0</v>
      </c>
      <c r="B7858" s="15" t="s">
        <v>9231</v>
      </c>
      <c r="C7858" s="18">
        <v>42906.0</v>
      </c>
      <c r="D7858" s="18">
        <v>42913.0</v>
      </c>
      <c r="E7858" s="18">
        <f t="shared" si="1"/>
        <v>42913</v>
      </c>
      <c r="F7858" s="15" t="s">
        <v>55</v>
      </c>
      <c r="G7858" s="15" t="s">
        <v>4296</v>
      </c>
      <c r="H7858" s="15" t="s">
        <v>4297</v>
      </c>
      <c r="I7858" s="15" t="s">
        <v>59</v>
      </c>
      <c r="J7858" s="15" t="s">
        <v>60</v>
      </c>
      <c r="K7858" s="15" t="s">
        <v>29</v>
      </c>
      <c r="L7858" s="15" t="str">
        <f t="array" ref="L7858">_xlfn.XLOOKUP(M7858,reference_province_to_city!$A$2:$A$11,reference_province_to_city!$B$2:$B$11)</f>
        <v>Palembang</v>
      </c>
      <c r="M7858" s="15" t="s">
        <v>13</v>
      </c>
      <c r="N7858" s="15">
        <v>30111.0</v>
      </c>
      <c r="O7858" s="15">
        <f t="array" ref="O7858">_xlfn.XLOOKUP(M7858,reference_postal_code!$B$2:$B$11,reference_postal_code!$A$2:$A$11)</f>
        <v>30111</v>
      </c>
      <c r="P7858" s="15" t="s">
        <v>77</v>
      </c>
      <c r="Q7858" s="15" t="s">
        <v>5132</v>
      </c>
      <c r="R7858" s="15" t="s">
        <v>110</v>
      </c>
      <c r="S7858" s="15" t="s">
        <v>149</v>
      </c>
      <c r="T7858" s="15" t="s">
        <v>5133</v>
      </c>
      <c r="U7858" s="28">
        <v>3599550.0</v>
      </c>
      <c r="V7858" s="15">
        <v>3.0</v>
      </c>
      <c r="W7858" s="31">
        <v>0.0</v>
      </c>
      <c r="X7858" s="28">
        <v>1079865.0</v>
      </c>
    </row>
    <row r="7859" ht="15.75" customHeight="1">
      <c r="A7859" s="15">
        <v>9689.0</v>
      </c>
      <c r="B7859" s="15" t="s">
        <v>9228</v>
      </c>
      <c r="C7859" s="18">
        <v>42906.0</v>
      </c>
      <c r="D7859" s="18">
        <v>42913.0</v>
      </c>
      <c r="E7859" s="18">
        <f t="shared" si="1"/>
        <v>42913</v>
      </c>
      <c r="F7859" s="15" t="s">
        <v>55</v>
      </c>
      <c r="G7859" s="15" t="s">
        <v>1513</v>
      </c>
      <c r="H7859" s="15" t="s">
        <v>1514</v>
      </c>
      <c r="I7859" s="15" t="s">
        <v>59</v>
      </c>
      <c r="J7859" s="15" t="s">
        <v>60</v>
      </c>
      <c r="K7859" s="15" t="s">
        <v>524</v>
      </c>
      <c r="L7859" s="15" t="str">
        <f t="array" ref="L7859">_xlfn.XLOOKUP(M7859,reference_province_to_city!$A$2:$A$11,reference_province_to_city!$B$2:$B$11)</f>
        <v>Balikpapan</v>
      </c>
      <c r="M7859" s="15" t="s">
        <v>21</v>
      </c>
      <c r="N7859" s="15">
        <v>76114.0</v>
      </c>
      <c r="O7859" s="15">
        <f t="array" ref="O7859">_xlfn.XLOOKUP(M7859,reference_postal_code!$B$2:$B$11,reference_postal_code!$A$2:$A$11)</f>
        <v>76114</v>
      </c>
      <c r="P7859" s="15" t="s">
        <v>166</v>
      </c>
      <c r="Q7859" s="15" t="s">
        <v>7456</v>
      </c>
      <c r="R7859" s="15" t="s">
        <v>65</v>
      </c>
      <c r="S7859" s="15" t="s">
        <v>66</v>
      </c>
      <c r="T7859" s="15" t="s">
        <v>7457</v>
      </c>
      <c r="U7859" s="28">
        <v>486000.0</v>
      </c>
      <c r="V7859" s="15">
        <v>5.0</v>
      </c>
      <c r="W7859" s="31">
        <v>0.0</v>
      </c>
      <c r="X7859" s="28">
        <v>233280.0</v>
      </c>
    </row>
    <row r="7860" ht="15.75" customHeight="1">
      <c r="A7860" s="15">
        <v>824.0</v>
      </c>
      <c r="B7860" s="15" t="s">
        <v>9231</v>
      </c>
      <c r="C7860" s="18">
        <v>42906.0</v>
      </c>
      <c r="D7860" s="18">
        <v>42913.0</v>
      </c>
      <c r="E7860" s="18">
        <f t="shared" si="1"/>
        <v>42913</v>
      </c>
      <c r="F7860" s="15" t="s">
        <v>55</v>
      </c>
      <c r="G7860" s="15" t="s">
        <v>4296</v>
      </c>
      <c r="H7860" s="15" t="s">
        <v>4297</v>
      </c>
      <c r="I7860" s="15" t="s">
        <v>59</v>
      </c>
      <c r="J7860" s="15" t="s">
        <v>60</v>
      </c>
      <c r="L7860" s="15" t="str">
        <f t="array" ref="L7860">_xlfn.XLOOKUP(M7860,reference_province_to_city!$A$2:$A$11,reference_province_to_city!$B$2:$B$11)</f>
        <v>Palembang</v>
      </c>
      <c r="M7860" s="15" t="s">
        <v>13</v>
      </c>
      <c r="N7860" s="15">
        <v>30111.0</v>
      </c>
      <c r="O7860" s="15">
        <f t="array" ref="O7860">_xlfn.XLOOKUP(M7860,reference_postal_code!$B$2:$B$11,reference_postal_code!$A$2:$A$11)</f>
        <v>30111</v>
      </c>
      <c r="P7860" s="15" t="s">
        <v>77</v>
      </c>
      <c r="Q7860" s="15" t="s">
        <v>78</v>
      </c>
      <c r="R7860" s="15" t="s">
        <v>65</v>
      </c>
      <c r="S7860" s="15" t="s">
        <v>79</v>
      </c>
      <c r="T7860" s="15" t="s">
        <v>80</v>
      </c>
      <c r="U7860" s="28">
        <v>147300.0</v>
      </c>
      <c r="V7860" s="15">
        <v>2.0</v>
      </c>
      <c r="W7860" s="31">
        <v>0.0</v>
      </c>
      <c r="X7860" s="28">
        <v>72177.0</v>
      </c>
    </row>
    <row r="7861" ht="15.75" customHeight="1">
      <c r="A7861" s="15">
        <v>1630.0</v>
      </c>
      <c r="B7861" s="15" t="s">
        <v>9232</v>
      </c>
      <c r="C7861" s="18">
        <v>42907.0</v>
      </c>
      <c r="D7861" s="18">
        <v>42911.0</v>
      </c>
      <c r="E7861" s="18">
        <f t="shared" si="1"/>
        <v>42911</v>
      </c>
      <c r="F7861" s="15" t="s">
        <v>114</v>
      </c>
      <c r="G7861" s="15" t="s">
        <v>700</v>
      </c>
      <c r="H7861" s="15" t="s">
        <v>701</v>
      </c>
      <c r="I7861" s="15" t="s">
        <v>59</v>
      </c>
      <c r="J7861" s="15" t="s">
        <v>60</v>
      </c>
      <c r="K7861" s="15" t="s">
        <v>31</v>
      </c>
      <c r="L7861" s="15" t="str">
        <f t="array" ref="L7861">_xlfn.XLOOKUP(M7861,reference_province_to_city!$A$2:$A$11,reference_province_to_city!$B$2:$B$11)</f>
        <v>Balikpapan</v>
      </c>
      <c r="M7861" s="15" t="s">
        <v>21</v>
      </c>
      <c r="N7861" s="15">
        <v>76114.0</v>
      </c>
      <c r="O7861" s="15">
        <f t="array" ref="O7861">_xlfn.XLOOKUP(M7861,reference_postal_code!$B$2:$B$11,reference_postal_code!$A$2:$A$11)</f>
        <v>76114</v>
      </c>
      <c r="P7861" s="15" t="s">
        <v>166</v>
      </c>
      <c r="Q7861" s="15" t="s">
        <v>5895</v>
      </c>
      <c r="R7861" s="15" t="s">
        <v>65</v>
      </c>
      <c r="S7861" s="15" t="s">
        <v>83</v>
      </c>
      <c r="T7861" s="15" t="s">
        <v>5896</v>
      </c>
      <c r="U7861" s="28">
        <v>618840.0</v>
      </c>
      <c r="V7861" s="15">
        <v>6.0</v>
      </c>
      <c r="W7861" s="31">
        <v>0.7</v>
      </c>
      <c r="X7861" s="28">
        <v>-515700.0</v>
      </c>
    </row>
    <row r="7862" ht="15.75" customHeight="1">
      <c r="A7862" s="15">
        <v>7895.0</v>
      </c>
      <c r="B7862" s="15" t="s">
        <v>9233</v>
      </c>
      <c r="C7862" s="18">
        <v>42907.0</v>
      </c>
      <c r="D7862" s="18">
        <v>42911.0</v>
      </c>
      <c r="E7862" s="18">
        <f t="shared" si="1"/>
        <v>42911</v>
      </c>
      <c r="F7862" s="15" t="s">
        <v>55</v>
      </c>
      <c r="G7862" s="15" t="s">
        <v>3641</v>
      </c>
      <c r="H7862" s="15" t="s">
        <v>3642</v>
      </c>
      <c r="I7862" s="15" t="s">
        <v>76</v>
      </c>
      <c r="J7862" s="15" t="s">
        <v>60</v>
      </c>
      <c r="K7862" s="15" t="s">
        <v>31</v>
      </c>
      <c r="L7862" s="15" t="str">
        <f t="array" ref="L7862">_xlfn.XLOOKUP(M7862,reference_province_to_city!$A$2:$A$11,reference_province_to_city!$B$2:$B$11)</f>
        <v>Balikpapan</v>
      </c>
      <c r="M7862" s="15" t="s">
        <v>21</v>
      </c>
      <c r="N7862" s="15">
        <v>76114.0</v>
      </c>
      <c r="O7862" s="15">
        <f t="array" ref="O7862">_xlfn.XLOOKUP(M7862,reference_postal_code!$B$2:$B$11,reference_postal_code!$A$2:$A$11)</f>
        <v>76114</v>
      </c>
      <c r="P7862" s="15" t="s">
        <v>166</v>
      </c>
      <c r="Q7862" s="15" t="s">
        <v>1062</v>
      </c>
      <c r="R7862" s="15" t="s">
        <v>65</v>
      </c>
      <c r="S7862" s="15" t="s">
        <v>83</v>
      </c>
      <c r="T7862" s="15" t="s">
        <v>1063</v>
      </c>
      <c r="U7862" s="28">
        <v>1236000.0</v>
      </c>
      <c r="V7862" s="15">
        <v>5.0</v>
      </c>
      <c r="W7862" s="31">
        <v>0.0</v>
      </c>
      <c r="X7862" s="28">
        <v>605640.0</v>
      </c>
    </row>
    <row r="7863" ht="15.75" customHeight="1">
      <c r="A7863" s="15">
        <v>7896.0</v>
      </c>
      <c r="B7863" s="15" t="s">
        <v>9233</v>
      </c>
      <c r="C7863" s="18">
        <v>42907.0</v>
      </c>
      <c r="D7863" s="18">
        <v>42911.0</v>
      </c>
      <c r="E7863" s="18">
        <f t="shared" si="1"/>
        <v>42911</v>
      </c>
      <c r="F7863" s="15" t="s">
        <v>55</v>
      </c>
      <c r="G7863" s="15" t="s">
        <v>3641</v>
      </c>
      <c r="H7863" s="15" t="s">
        <v>3642</v>
      </c>
      <c r="I7863" s="15" t="s">
        <v>76</v>
      </c>
      <c r="J7863" s="15" t="s">
        <v>60</v>
      </c>
      <c r="K7863" s="15" t="s">
        <v>31</v>
      </c>
      <c r="L7863" s="15" t="str">
        <f t="array" ref="L7863">_xlfn.XLOOKUP(M7863,reference_province_to_city!$A$2:$A$11,reference_province_to_city!$B$2:$B$11)</f>
        <v>Balikpapan</v>
      </c>
      <c r="M7863" s="15" t="s">
        <v>21</v>
      </c>
      <c r="N7863" s="15">
        <v>76114.0</v>
      </c>
      <c r="O7863" s="15">
        <f t="array" ref="O7863">_xlfn.XLOOKUP(M7863,reference_postal_code!$B$2:$B$11,reference_postal_code!$A$2:$A$11)</f>
        <v>76114</v>
      </c>
      <c r="P7863" s="15" t="s">
        <v>166</v>
      </c>
      <c r="Q7863" s="15" t="s">
        <v>994</v>
      </c>
      <c r="R7863" s="15" t="s">
        <v>65</v>
      </c>
      <c r="S7863" s="15" t="s">
        <v>83</v>
      </c>
      <c r="T7863" s="15" t="s">
        <v>995</v>
      </c>
      <c r="U7863" s="28">
        <v>93600.0</v>
      </c>
      <c r="V7863" s="15">
        <v>2.0</v>
      </c>
      <c r="W7863" s="31">
        <v>0.0</v>
      </c>
      <c r="X7863" s="28">
        <v>45864.0</v>
      </c>
    </row>
    <row r="7864" ht="15.75" customHeight="1">
      <c r="A7864" s="15">
        <v>1629.0</v>
      </c>
      <c r="B7864" s="15" t="s">
        <v>9232</v>
      </c>
      <c r="C7864" s="18">
        <v>42907.0</v>
      </c>
      <c r="D7864" s="18">
        <v>42911.0</v>
      </c>
      <c r="E7864" s="18">
        <f t="shared" si="1"/>
        <v>42911</v>
      </c>
      <c r="F7864" s="15" t="s">
        <v>114</v>
      </c>
      <c r="G7864" s="15" t="s">
        <v>700</v>
      </c>
      <c r="H7864" s="15" t="s">
        <v>701</v>
      </c>
      <c r="I7864" s="15" t="s">
        <v>59</v>
      </c>
      <c r="J7864" s="15" t="s">
        <v>60</v>
      </c>
      <c r="K7864" s="15" t="s">
        <v>31</v>
      </c>
      <c r="L7864" s="15" t="str">
        <f t="array" ref="L7864">_xlfn.XLOOKUP(M7864,reference_province_to_city!$A$2:$A$11,reference_province_to_city!$B$2:$B$11)</f>
        <v>Balikpapan</v>
      </c>
      <c r="M7864" s="15" t="s">
        <v>21</v>
      </c>
      <c r="N7864" s="15">
        <v>76114.0</v>
      </c>
      <c r="O7864" s="15">
        <f t="array" ref="O7864">_xlfn.XLOOKUP(M7864,reference_postal_code!$B$2:$B$11,reference_postal_code!$A$2:$A$11)</f>
        <v>76114</v>
      </c>
      <c r="P7864" s="15" t="s">
        <v>166</v>
      </c>
      <c r="Q7864" s="15" t="s">
        <v>1130</v>
      </c>
      <c r="R7864" s="15" t="s">
        <v>106</v>
      </c>
      <c r="S7864" s="15" t="s">
        <v>139</v>
      </c>
      <c r="T7864" s="15" t="s">
        <v>1131</v>
      </c>
      <c r="U7864" s="28">
        <v>268800.0</v>
      </c>
      <c r="V7864" s="15">
        <v>5.0</v>
      </c>
      <c r="W7864" s="31">
        <v>0.2</v>
      </c>
      <c r="X7864" s="28">
        <v>36960.0</v>
      </c>
    </row>
    <row r="7865" ht="15.75" customHeight="1">
      <c r="A7865" s="15">
        <v>7897.0</v>
      </c>
      <c r="B7865" s="15" t="s">
        <v>9233</v>
      </c>
      <c r="C7865" s="18">
        <v>42907.0</v>
      </c>
      <c r="D7865" s="18">
        <v>42911.0</v>
      </c>
      <c r="E7865" s="18">
        <f t="shared" si="1"/>
        <v>42911</v>
      </c>
      <c r="F7865" s="15" t="s">
        <v>55</v>
      </c>
      <c r="G7865" s="15" t="s">
        <v>3641</v>
      </c>
      <c r="H7865" s="15" t="s">
        <v>3642</v>
      </c>
      <c r="I7865" s="15" t="s">
        <v>76</v>
      </c>
      <c r="J7865" s="15" t="s">
        <v>60</v>
      </c>
      <c r="K7865" s="15" t="s">
        <v>31</v>
      </c>
      <c r="L7865" s="15" t="str">
        <f t="array" ref="L7865">_xlfn.XLOOKUP(M7865,reference_province_to_city!$A$2:$A$11,reference_province_to_city!$B$2:$B$11)</f>
        <v>Balikpapan</v>
      </c>
      <c r="M7865" s="15" t="s">
        <v>21</v>
      </c>
      <c r="N7865" s="15">
        <v>76114.0</v>
      </c>
      <c r="O7865" s="15">
        <f t="array" ref="O7865">_xlfn.XLOOKUP(M7865,reference_postal_code!$B$2:$B$11,reference_postal_code!$A$2:$A$11)</f>
        <v>76114</v>
      </c>
      <c r="P7865" s="15" t="s">
        <v>166</v>
      </c>
      <c r="Q7865" s="15" t="s">
        <v>2218</v>
      </c>
      <c r="R7865" s="15" t="s">
        <v>65</v>
      </c>
      <c r="S7865" s="15" t="s">
        <v>66</v>
      </c>
      <c r="T7865" s="15" t="s">
        <v>2219</v>
      </c>
      <c r="U7865" s="28">
        <v>6717600.0</v>
      </c>
      <c r="V7865" s="15">
        <v>8.0</v>
      </c>
      <c r="W7865" s="31">
        <v>0.0</v>
      </c>
      <c r="X7865" s="28">
        <v>3291624.0</v>
      </c>
    </row>
    <row r="7866" ht="15.75" customHeight="1">
      <c r="A7866" s="15">
        <v>7283.0</v>
      </c>
      <c r="B7866" s="15" t="s">
        <v>9234</v>
      </c>
      <c r="C7866" s="18">
        <v>42908.0</v>
      </c>
      <c r="D7866" s="18">
        <v>42915.0</v>
      </c>
      <c r="E7866" s="18">
        <f t="shared" si="1"/>
        <v>42915</v>
      </c>
      <c r="F7866" s="15" t="s">
        <v>55</v>
      </c>
      <c r="G7866" s="15" t="s">
        <v>4049</v>
      </c>
      <c r="H7866" s="15" t="s">
        <v>4050</v>
      </c>
      <c r="I7866" s="15" t="s">
        <v>59</v>
      </c>
      <c r="J7866" s="15" t="s">
        <v>60</v>
      </c>
      <c r="K7866" s="15" t="s">
        <v>10</v>
      </c>
      <c r="L7866" s="15" t="str">
        <f t="array" ref="L7866">_xlfn.XLOOKUP(M7866,reference_province_to_city!$A$2:$A$11,reference_province_to_city!$B$2:$B$11)</f>
        <v>Jakarta</v>
      </c>
      <c r="M7866" s="15" t="s">
        <v>7</v>
      </c>
      <c r="N7866" s="15">
        <v>10110.0</v>
      </c>
      <c r="O7866" s="15">
        <f t="array" ref="O7866">_xlfn.XLOOKUP(M7866,reference_postal_code!$B$2:$B$11,reference_postal_code!$A$2:$A$11)</f>
        <v>10110</v>
      </c>
      <c r="P7866" s="15" t="s">
        <v>117</v>
      </c>
      <c r="Q7866" s="15" t="s">
        <v>2856</v>
      </c>
      <c r="R7866" s="15" t="s">
        <v>65</v>
      </c>
      <c r="S7866" s="15" t="s">
        <v>83</v>
      </c>
      <c r="T7866" s="15" t="s">
        <v>2857</v>
      </c>
      <c r="U7866" s="28">
        <v>45540.0</v>
      </c>
      <c r="V7866" s="15">
        <v>3.0</v>
      </c>
      <c r="W7866" s="31">
        <v>0.8</v>
      </c>
      <c r="X7866" s="28">
        <v>-75141.0</v>
      </c>
    </row>
    <row r="7867" ht="15.75" customHeight="1">
      <c r="A7867" s="15">
        <v>9033.0</v>
      </c>
      <c r="B7867" s="15" t="s">
        <v>9235</v>
      </c>
      <c r="C7867" s="18">
        <v>42908.0</v>
      </c>
      <c r="D7867" s="18">
        <v>42912.0</v>
      </c>
      <c r="E7867" s="18">
        <f t="shared" si="1"/>
        <v>42912</v>
      </c>
      <c r="F7867" s="15" t="s">
        <v>55</v>
      </c>
      <c r="G7867" s="15" t="s">
        <v>665</v>
      </c>
      <c r="H7867" s="15" t="s">
        <v>666</v>
      </c>
      <c r="I7867" s="15" t="s">
        <v>76</v>
      </c>
      <c r="J7867" s="15" t="s">
        <v>60</v>
      </c>
      <c r="K7867" s="15" t="s">
        <v>17</v>
      </c>
      <c r="L7867" s="15" t="str">
        <f t="array" ref="L7867">_xlfn.XLOOKUP(M7867,reference_province_to_city!$A$2:$A$11,reference_province_to_city!$B$2:$B$11)</f>
        <v>Semarang</v>
      </c>
      <c r="M7867" s="15" t="s">
        <v>15</v>
      </c>
      <c r="N7867" s="15">
        <v>50111.0</v>
      </c>
      <c r="O7867" s="15">
        <f t="array" ref="O7867">_xlfn.XLOOKUP(M7867,reference_postal_code!$B$2:$B$11,reference_postal_code!$A$2:$A$11)</f>
        <v>50111</v>
      </c>
      <c r="P7867" s="15" t="s">
        <v>77</v>
      </c>
      <c r="Q7867" s="15" t="s">
        <v>2026</v>
      </c>
      <c r="R7867" s="15" t="s">
        <v>106</v>
      </c>
      <c r="S7867" s="15" t="s">
        <v>107</v>
      </c>
      <c r="T7867" s="15" t="s">
        <v>2027</v>
      </c>
      <c r="U7867" s="28">
        <v>7319400.0</v>
      </c>
      <c r="V7867" s="15">
        <v>2.0</v>
      </c>
      <c r="W7867" s="31">
        <v>0.0</v>
      </c>
      <c r="X7867" s="28">
        <v>2195820.0</v>
      </c>
    </row>
    <row r="7868" ht="15.75" customHeight="1">
      <c r="A7868" s="15">
        <v>2765.0</v>
      </c>
      <c r="B7868" s="15" t="s">
        <v>9236</v>
      </c>
      <c r="C7868" s="18">
        <v>42908.0</v>
      </c>
      <c r="D7868" s="18">
        <v>42914.0</v>
      </c>
      <c r="E7868" s="18">
        <f t="shared" si="1"/>
        <v>42914</v>
      </c>
      <c r="F7868" s="15" t="s">
        <v>55</v>
      </c>
      <c r="G7868" s="15" t="s">
        <v>3760</v>
      </c>
      <c r="H7868" s="15" t="s">
        <v>3761</v>
      </c>
      <c r="I7868" s="15" t="s">
        <v>76</v>
      </c>
      <c r="J7868" s="15" t="s">
        <v>60</v>
      </c>
      <c r="K7868" s="15" t="s">
        <v>3776</v>
      </c>
      <c r="L7868" s="15" t="str">
        <f t="array" ref="L7868">_xlfn.XLOOKUP(M7868,reference_province_to_city!$A$2:$A$11,reference_province_to_city!$B$2:$B$11)</f>
        <v>Makassar</v>
      </c>
      <c r="M7868" s="15" t="s">
        <v>25</v>
      </c>
      <c r="N7868" s="15">
        <v>90111.0</v>
      </c>
      <c r="O7868" s="15">
        <f t="array" ref="O7868">_xlfn.XLOOKUP(M7868,reference_postal_code!$B$2:$B$11,reference_postal_code!$A$2:$A$11)</f>
        <v>90111</v>
      </c>
      <c r="P7868" s="15" t="s">
        <v>63</v>
      </c>
      <c r="Q7868" s="15" t="s">
        <v>1833</v>
      </c>
      <c r="R7868" s="15" t="s">
        <v>65</v>
      </c>
      <c r="S7868" s="15" t="s">
        <v>83</v>
      </c>
      <c r="T7868" s="15" t="s">
        <v>1834</v>
      </c>
      <c r="U7868" s="28">
        <v>467325.0</v>
      </c>
      <c r="V7868" s="15">
        <v>5.0</v>
      </c>
      <c r="W7868" s="31">
        <v>0.7</v>
      </c>
      <c r="X7868" s="28">
        <v>-358282.0</v>
      </c>
    </row>
    <row r="7869" ht="15.75" customHeight="1">
      <c r="A7869" s="15">
        <v>2766.0</v>
      </c>
      <c r="B7869" s="15" t="s">
        <v>9236</v>
      </c>
      <c r="C7869" s="18">
        <v>42908.0</v>
      </c>
      <c r="D7869" s="18">
        <v>42914.0</v>
      </c>
      <c r="E7869" s="18">
        <f t="shared" si="1"/>
        <v>42914</v>
      </c>
      <c r="F7869" s="15" t="s">
        <v>55</v>
      </c>
      <c r="G7869" s="15" t="s">
        <v>3760</v>
      </c>
      <c r="H7869" s="15" t="s">
        <v>3761</v>
      </c>
      <c r="I7869" s="15" t="s">
        <v>76</v>
      </c>
      <c r="J7869" s="15" t="s">
        <v>60</v>
      </c>
      <c r="K7869" s="15" t="s">
        <v>33</v>
      </c>
      <c r="L7869" s="15" t="str">
        <f t="array" ref="L7869">_xlfn.XLOOKUP(M7869,reference_province_to_city!$A$2:$A$11,reference_province_to_city!$B$2:$B$11)</f>
        <v>Makassar</v>
      </c>
      <c r="M7869" s="15" t="s">
        <v>25</v>
      </c>
      <c r="N7869" s="15">
        <v>90111.0</v>
      </c>
      <c r="O7869" s="15">
        <f t="array" ref="O7869">_xlfn.XLOOKUP(M7869,reference_postal_code!$B$2:$B$11,reference_postal_code!$A$2:$A$11)</f>
        <v>90111</v>
      </c>
      <c r="P7869" s="15" t="s">
        <v>63</v>
      </c>
      <c r="Q7869" s="15" t="s">
        <v>9068</v>
      </c>
      <c r="R7869" s="15" t="s">
        <v>65</v>
      </c>
      <c r="S7869" s="15" t="s">
        <v>87</v>
      </c>
      <c r="T7869" s="15" t="s">
        <v>9069</v>
      </c>
      <c r="U7869" s="28">
        <v>133920.0</v>
      </c>
      <c r="V7869" s="15">
        <v>2.0</v>
      </c>
      <c r="W7869" s="31">
        <v>0.2</v>
      </c>
      <c r="X7869" s="28">
        <v>10044.0</v>
      </c>
    </row>
    <row r="7870" ht="15.75" customHeight="1">
      <c r="A7870" s="15">
        <v>2500.0</v>
      </c>
      <c r="B7870" s="15" t="s">
        <v>9237</v>
      </c>
      <c r="C7870" s="18">
        <v>42908.0</v>
      </c>
      <c r="D7870" s="18">
        <v>42909.0</v>
      </c>
      <c r="E7870" s="18">
        <f t="shared" si="1"/>
        <v>42909</v>
      </c>
      <c r="F7870" s="15" t="s">
        <v>125</v>
      </c>
      <c r="G7870" s="15" t="s">
        <v>2152</v>
      </c>
      <c r="H7870" s="15" t="s">
        <v>2153</v>
      </c>
      <c r="I7870" s="15" t="s">
        <v>59</v>
      </c>
      <c r="J7870" s="15" t="s">
        <v>60</v>
      </c>
      <c r="L7870" s="15" t="str">
        <f t="array" ref="L7870">_xlfn.XLOOKUP(M7870,reference_province_to_city!$A$2:$A$11,reference_province_to_city!$B$2:$B$11)</f>
        <v>Palembang</v>
      </c>
      <c r="M7870" s="15" t="s">
        <v>13</v>
      </c>
      <c r="N7870" s="15">
        <v>30111.0</v>
      </c>
      <c r="O7870" s="15">
        <f t="array" ref="O7870">_xlfn.XLOOKUP(M7870,reference_postal_code!$B$2:$B$11,reference_postal_code!$A$2:$A$11)</f>
        <v>30111</v>
      </c>
      <c r="P7870" s="15" t="s">
        <v>77</v>
      </c>
      <c r="Q7870" s="15" t="s">
        <v>3273</v>
      </c>
      <c r="R7870" s="15" t="s">
        <v>65</v>
      </c>
      <c r="S7870" s="15" t="s">
        <v>173</v>
      </c>
      <c r="T7870" s="15" t="s">
        <v>3274</v>
      </c>
      <c r="U7870" s="28">
        <v>564120.0</v>
      </c>
      <c r="V7870" s="15">
        <v>3.0</v>
      </c>
      <c r="W7870" s="31">
        <v>0.2</v>
      </c>
      <c r="X7870" s="28">
        <v>190390.0</v>
      </c>
    </row>
    <row r="7871" ht="15.75" customHeight="1">
      <c r="A7871" s="15">
        <v>2764.0</v>
      </c>
      <c r="B7871" s="15" t="s">
        <v>9236</v>
      </c>
      <c r="C7871" s="18">
        <v>42908.0</v>
      </c>
      <c r="D7871" s="18">
        <v>42914.0</v>
      </c>
      <c r="E7871" s="18">
        <f t="shared" si="1"/>
        <v>42914</v>
      </c>
      <c r="F7871" s="15" t="s">
        <v>55</v>
      </c>
      <c r="G7871" s="15" t="s">
        <v>3760</v>
      </c>
      <c r="H7871" s="15" t="s">
        <v>3761</v>
      </c>
      <c r="I7871" s="15" t="s">
        <v>76</v>
      </c>
      <c r="J7871" s="15" t="s">
        <v>60</v>
      </c>
      <c r="K7871" s="15" t="s">
        <v>33</v>
      </c>
      <c r="L7871" s="15" t="str">
        <f t="array" ref="L7871">_xlfn.XLOOKUP(M7871,reference_province_to_city!$A$2:$A$11,reference_province_to_city!$B$2:$B$11)</f>
        <v>Makassar</v>
      </c>
      <c r="M7871" s="15" t="s">
        <v>25</v>
      </c>
      <c r="N7871" s="15">
        <v>90111.0</v>
      </c>
      <c r="O7871" s="15">
        <f t="array" ref="O7871">_xlfn.XLOOKUP(M7871,reference_postal_code!$B$2:$B$11,reference_postal_code!$A$2:$A$11)</f>
        <v>90111</v>
      </c>
      <c r="P7871" s="15" t="s">
        <v>63</v>
      </c>
      <c r="Q7871" s="15" t="s">
        <v>5920</v>
      </c>
      <c r="R7871" s="15" t="s">
        <v>65</v>
      </c>
      <c r="S7871" s="15" t="s">
        <v>83</v>
      </c>
      <c r="T7871" s="15" t="s">
        <v>4569</v>
      </c>
      <c r="U7871" s="28">
        <v>154980.0</v>
      </c>
      <c r="V7871" s="15">
        <v>3.0</v>
      </c>
      <c r="W7871" s="31">
        <v>0.7</v>
      </c>
      <c r="X7871" s="28">
        <v>-113652.0</v>
      </c>
    </row>
    <row r="7872" ht="15.75" customHeight="1">
      <c r="A7872" s="15">
        <v>2500.0</v>
      </c>
      <c r="B7872" s="15" t="s">
        <v>9237</v>
      </c>
      <c r="C7872" s="18">
        <v>42908.0</v>
      </c>
      <c r="D7872" s="18">
        <v>42909.0</v>
      </c>
      <c r="E7872" s="18">
        <f t="shared" si="1"/>
        <v>42909</v>
      </c>
      <c r="F7872" s="15" t="s">
        <v>125</v>
      </c>
      <c r="G7872" s="15" t="s">
        <v>2152</v>
      </c>
      <c r="H7872" s="15" t="s">
        <v>2153</v>
      </c>
      <c r="I7872" s="15" t="s">
        <v>59</v>
      </c>
      <c r="J7872" s="15" t="s">
        <v>60</v>
      </c>
      <c r="K7872" s="15" t="s">
        <v>29</v>
      </c>
      <c r="L7872" s="15" t="str">
        <f t="array" ref="L7872">_xlfn.XLOOKUP(M7872,reference_province_to_city!$A$2:$A$11,reference_province_to_city!$B$2:$B$11)</f>
        <v>Palembang</v>
      </c>
      <c r="M7872" s="15" t="s">
        <v>13</v>
      </c>
      <c r="N7872" s="15">
        <v>30111.0</v>
      </c>
      <c r="O7872" s="15">
        <f t="array" ref="O7872">_xlfn.XLOOKUP(M7872,reference_postal_code!$B$2:$B$11,reference_postal_code!$A$2:$A$11)</f>
        <v>30111</v>
      </c>
      <c r="P7872" s="15" t="s">
        <v>77</v>
      </c>
      <c r="Q7872" s="15" t="s">
        <v>3273</v>
      </c>
      <c r="R7872" s="15" t="s">
        <v>65</v>
      </c>
      <c r="S7872" s="15" t="s">
        <v>173</v>
      </c>
      <c r="T7872" s="15" t="s">
        <v>3274</v>
      </c>
      <c r="U7872" s="28">
        <v>564120.0</v>
      </c>
      <c r="V7872" s="15">
        <v>3.0</v>
      </c>
      <c r="W7872" s="31">
        <v>0.2</v>
      </c>
      <c r="X7872" s="28">
        <v>190390.0</v>
      </c>
    </row>
    <row r="7873" ht="15.75" customHeight="1">
      <c r="A7873" s="15">
        <v>201.0</v>
      </c>
      <c r="B7873" s="15" t="s">
        <v>9238</v>
      </c>
      <c r="C7873" s="18">
        <v>42910.0</v>
      </c>
      <c r="D7873" s="18">
        <v>42915.0</v>
      </c>
      <c r="E7873" s="18">
        <f t="shared" si="1"/>
        <v>42915</v>
      </c>
      <c r="F7873" s="15" t="s">
        <v>55</v>
      </c>
      <c r="G7873" s="15" t="s">
        <v>2568</v>
      </c>
      <c r="H7873" s="15" t="s">
        <v>2569</v>
      </c>
      <c r="I7873" s="15" t="s">
        <v>59</v>
      </c>
      <c r="J7873" s="15" t="s">
        <v>60</v>
      </c>
      <c r="K7873" s="15" t="s">
        <v>28</v>
      </c>
      <c r="L7873" s="15" t="str">
        <f t="array" ref="L7873">_xlfn.XLOOKUP(M7873,reference_province_to_city!$A$2:$A$11,reference_province_to_city!$B$2:$B$11)</f>
        <v>Medan</v>
      </c>
      <c r="M7873" s="15" t="s">
        <v>11</v>
      </c>
      <c r="N7873" s="15">
        <v>20111.0</v>
      </c>
      <c r="O7873" s="15">
        <f t="array" ref="O7873">_xlfn.XLOOKUP(M7873,reference_postal_code!$B$2:$B$11,reference_postal_code!$A$2:$A$11)</f>
        <v>20111</v>
      </c>
      <c r="P7873" s="15" t="s">
        <v>77</v>
      </c>
      <c r="Q7873" s="15" t="s">
        <v>7243</v>
      </c>
      <c r="R7873" s="15" t="s">
        <v>65</v>
      </c>
      <c r="S7873" s="15" t="s">
        <v>66</v>
      </c>
      <c r="T7873" s="15" t="s">
        <v>7244</v>
      </c>
      <c r="U7873" s="28">
        <v>326160.0</v>
      </c>
      <c r="V7873" s="15">
        <v>3.0</v>
      </c>
      <c r="W7873" s="31">
        <v>0.2</v>
      </c>
      <c r="X7873" s="28">
        <v>101925.0</v>
      </c>
    </row>
    <row r="7874" ht="15.75" customHeight="1">
      <c r="A7874" s="15">
        <v>417.0</v>
      </c>
      <c r="B7874" s="15" t="s">
        <v>9239</v>
      </c>
      <c r="C7874" s="18">
        <v>42910.0</v>
      </c>
      <c r="D7874" s="18">
        <v>42914.0</v>
      </c>
      <c r="E7874" s="18">
        <f t="shared" si="1"/>
        <v>42914</v>
      </c>
      <c r="F7874" s="15" t="s">
        <v>55</v>
      </c>
      <c r="G7874" s="15" t="s">
        <v>7024</v>
      </c>
      <c r="H7874" s="15" t="s">
        <v>7025</v>
      </c>
      <c r="I7874" s="15" t="s">
        <v>59</v>
      </c>
      <c r="J7874" s="15" t="s">
        <v>60</v>
      </c>
      <c r="K7874" s="15" t="s">
        <v>10</v>
      </c>
      <c r="L7874" s="15" t="str">
        <f t="array" ref="L7874">_xlfn.XLOOKUP(M7874,reference_province_to_city!$A$2:$A$11,reference_province_to_city!$B$2:$B$11)</f>
        <v>Jakarta</v>
      </c>
      <c r="M7874" s="15" t="s">
        <v>7</v>
      </c>
      <c r="N7874" s="15">
        <v>10110.0</v>
      </c>
      <c r="O7874" s="15">
        <f t="array" ref="O7874">_xlfn.XLOOKUP(M7874,reference_postal_code!$B$2:$B$11,reference_postal_code!$A$2:$A$11)</f>
        <v>10110</v>
      </c>
      <c r="P7874" s="15" t="s">
        <v>117</v>
      </c>
      <c r="Q7874" s="15" t="s">
        <v>2653</v>
      </c>
      <c r="R7874" s="15" t="s">
        <v>65</v>
      </c>
      <c r="S7874" s="15" t="s">
        <v>93</v>
      </c>
      <c r="T7874" s="15" t="s">
        <v>2654</v>
      </c>
      <c r="U7874" s="28">
        <v>1438800.0</v>
      </c>
      <c r="V7874" s="15">
        <v>8.0</v>
      </c>
      <c r="W7874" s="31">
        <v>0.0</v>
      </c>
      <c r="X7874" s="28">
        <v>388476.0</v>
      </c>
    </row>
    <row r="7875" ht="15.75" customHeight="1">
      <c r="A7875" s="15">
        <v>9937.0</v>
      </c>
      <c r="B7875" s="15" t="s">
        <v>9240</v>
      </c>
      <c r="C7875" s="18">
        <v>42910.0</v>
      </c>
      <c r="D7875" s="18">
        <v>42914.0</v>
      </c>
      <c r="E7875" s="18">
        <f t="shared" si="1"/>
        <v>42914</v>
      </c>
      <c r="F7875" s="15" t="s">
        <v>55</v>
      </c>
      <c r="G7875" s="15" t="s">
        <v>1939</v>
      </c>
      <c r="H7875" s="15" t="s">
        <v>1940</v>
      </c>
      <c r="I7875" s="15" t="s">
        <v>59</v>
      </c>
      <c r="J7875" s="15" t="s">
        <v>60</v>
      </c>
      <c r="K7875" s="15" t="s">
        <v>28</v>
      </c>
      <c r="L7875" s="15" t="str">
        <f t="array" ref="L7875">_xlfn.XLOOKUP(M7875,reference_province_to_city!$A$2:$A$11,reference_province_to_city!$B$2:$B$11)</f>
        <v>Medan</v>
      </c>
      <c r="M7875" s="15" t="s">
        <v>11</v>
      </c>
      <c r="N7875" s="15">
        <v>20111.0</v>
      </c>
      <c r="O7875" s="15">
        <f t="array" ref="O7875">_xlfn.XLOOKUP(M7875,reference_postal_code!$B$2:$B$11,reference_postal_code!$A$2:$A$11)</f>
        <v>20111</v>
      </c>
      <c r="P7875" s="15" t="s">
        <v>77</v>
      </c>
      <c r="Q7875" s="15" t="s">
        <v>846</v>
      </c>
      <c r="R7875" s="15" t="s">
        <v>65</v>
      </c>
      <c r="S7875" s="15" t="s">
        <v>83</v>
      </c>
      <c r="T7875" s="15" t="s">
        <v>847</v>
      </c>
      <c r="U7875" s="28">
        <v>1543950.0</v>
      </c>
      <c r="V7875" s="15">
        <v>3.0</v>
      </c>
      <c r="W7875" s="31">
        <v>0.0</v>
      </c>
      <c r="X7875" s="28">
        <v>725657.0</v>
      </c>
    </row>
    <row r="7876" ht="15.75" customHeight="1">
      <c r="A7876" s="15">
        <v>4655.0</v>
      </c>
      <c r="B7876" s="15" t="s">
        <v>9241</v>
      </c>
      <c r="C7876" s="18">
        <v>42910.0</v>
      </c>
      <c r="D7876" s="18">
        <v>42912.0</v>
      </c>
      <c r="E7876" s="18">
        <f t="shared" si="1"/>
        <v>42912</v>
      </c>
      <c r="F7876" s="15" t="s">
        <v>114</v>
      </c>
      <c r="G7876" s="15" t="s">
        <v>629</v>
      </c>
      <c r="H7876" s="15" t="s">
        <v>630</v>
      </c>
      <c r="I7876" s="15" t="s">
        <v>59</v>
      </c>
      <c r="J7876" s="15" t="s">
        <v>60</v>
      </c>
      <c r="K7876" s="15" t="s">
        <v>2941</v>
      </c>
      <c r="L7876" s="15" t="str">
        <f t="array" ref="L7876">_xlfn.XLOOKUP(M7876,reference_province_to_city!$A$2:$A$11,reference_province_to_city!$B$2:$B$11)</f>
        <v>Palembang</v>
      </c>
      <c r="M7876" s="15" t="s">
        <v>13</v>
      </c>
      <c r="N7876" s="15">
        <v>30111.0</v>
      </c>
      <c r="O7876" s="15">
        <f t="array" ref="O7876">_xlfn.XLOOKUP(M7876,reference_postal_code!$B$2:$B$11,reference_postal_code!$A$2:$A$11)</f>
        <v>30111</v>
      </c>
      <c r="P7876" s="15" t="s">
        <v>77</v>
      </c>
      <c r="Q7876" s="15" t="s">
        <v>1174</v>
      </c>
      <c r="R7876" s="15" t="s">
        <v>65</v>
      </c>
      <c r="S7876" s="15" t="s">
        <v>103</v>
      </c>
      <c r="T7876" s="15" t="s">
        <v>1175</v>
      </c>
      <c r="U7876" s="28">
        <v>43200.0</v>
      </c>
      <c r="V7876" s="15">
        <v>1.0</v>
      </c>
      <c r="W7876" s="31">
        <v>0.0</v>
      </c>
      <c r="X7876" s="28">
        <v>20304.0</v>
      </c>
    </row>
    <row r="7877" ht="15.75" customHeight="1">
      <c r="A7877" s="15">
        <v>4051.0</v>
      </c>
      <c r="B7877" s="15" t="s">
        <v>9242</v>
      </c>
      <c r="C7877" s="18">
        <v>42910.0</v>
      </c>
      <c r="D7877" s="18">
        <v>42912.0</v>
      </c>
      <c r="E7877" s="18">
        <f t="shared" si="1"/>
        <v>42912</v>
      </c>
      <c r="F7877" s="15" t="s">
        <v>114</v>
      </c>
      <c r="G7877" s="15" t="s">
        <v>1583</v>
      </c>
      <c r="H7877" s="15" t="s">
        <v>1584</v>
      </c>
      <c r="I7877" s="15" t="s">
        <v>59</v>
      </c>
      <c r="J7877" s="15" t="s">
        <v>60</v>
      </c>
      <c r="K7877" s="15" t="s">
        <v>33</v>
      </c>
      <c r="L7877" s="15" t="str">
        <f t="array" ref="L7877">_xlfn.XLOOKUP(M7877,reference_province_to_city!$A$2:$A$11,reference_province_to_city!$B$2:$B$11)</f>
        <v>Makassar</v>
      </c>
      <c r="M7877" s="15" t="s">
        <v>25</v>
      </c>
      <c r="N7877" s="15">
        <v>90111.0</v>
      </c>
      <c r="O7877" s="15">
        <f t="array" ref="O7877">_xlfn.XLOOKUP(M7877,reference_postal_code!$B$2:$B$11,reference_postal_code!$A$2:$A$11)</f>
        <v>90111</v>
      </c>
      <c r="P7877" s="15" t="s">
        <v>63</v>
      </c>
      <c r="Q7877" s="15" t="s">
        <v>4614</v>
      </c>
      <c r="R7877" s="15" t="s">
        <v>106</v>
      </c>
      <c r="S7877" s="15" t="s">
        <v>107</v>
      </c>
      <c r="T7877" s="15" t="s">
        <v>4615</v>
      </c>
      <c r="U7877" s="28">
        <v>2591460.0</v>
      </c>
      <c r="V7877" s="15">
        <v>2.0</v>
      </c>
      <c r="W7877" s="31">
        <v>0.1</v>
      </c>
      <c r="X7877" s="28">
        <v>489498.0</v>
      </c>
    </row>
    <row r="7878" ht="15.75" customHeight="1">
      <c r="A7878" s="15">
        <v>1511.0</v>
      </c>
      <c r="B7878" s="15" t="s">
        <v>9243</v>
      </c>
      <c r="C7878" s="18">
        <v>42910.0</v>
      </c>
      <c r="D7878" s="18">
        <v>42917.0</v>
      </c>
      <c r="E7878" s="18">
        <f t="shared" si="1"/>
        <v>42917</v>
      </c>
      <c r="F7878" s="15" t="s">
        <v>55</v>
      </c>
      <c r="G7878" s="15" t="s">
        <v>548</v>
      </c>
      <c r="H7878" s="15" t="s">
        <v>549</v>
      </c>
      <c r="I7878" s="15" t="s">
        <v>128</v>
      </c>
      <c r="J7878" s="15" t="s">
        <v>60</v>
      </c>
      <c r="K7878" s="15" t="s">
        <v>31</v>
      </c>
      <c r="L7878" s="15" t="str">
        <f t="array" ref="L7878">_xlfn.XLOOKUP(M7878,reference_province_to_city!$A$2:$A$11,reference_province_to_city!$B$2:$B$11)</f>
        <v>Balikpapan</v>
      </c>
      <c r="M7878" s="15" t="s">
        <v>21</v>
      </c>
      <c r="N7878" s="15">
        <v>76114.0</v>
      </c>
      <c r="O7878" s="15">
        <f t="array" ref="O7878">_xlfn.XLOOKUP(M7878,reference_postal_code!$B$2:$B$11,reference_postal_code!$A$2:$A$11)</f>
        <v>76114</v>
      </c>
      <c r="P7878" s="15" t="s">
        <v>166</v>
      </c>
      <c r="Q7878" s="15" t="s">
        <v>1769</v>
      </c>
      <c r="R7878" s="15" t="s">
        <v>65</v>
      </c>
      <c r="S7878" s="15" t="s">
        <v>93</v>
      </c>
      <c r="T7878" s="15" t="s">
        <v>1770</v>
      </c>
      <c r="U7878" s="28">
        <v>5784000.0</v>
      </c>
      <c r="V7878" s="15">
        <v>8.0</v>
      </c>
      <c r="W7878" s="31">
        <v>0.0</v>
      </c>
      <c r="X7878" s="28">
        <v>1677360.0</v>
      </c>
    </row>
    <row r="7879" ht="15.75" customHeight="1">
      <c r="A7879" s="15">
        <v>1512.0</v>
      </c>
      <c r="B7879" s="15" t="s">
        <v>9243</v>
      </c>
      <c r="C7879" s="18">
        <v>42910.0</v>
      </c>
      <c r="D7879" s="18">
        <v>42917.0</v>
      </c>
      <c r="E7879" s="18">
        <f t="shared" si="1"/>
        <v>42917</v>
      </c>
      <c r="F7879" s="15" t="s">
        <v>55</v>
      </c>
      <c r="G7879" s="15" t="s">
        <v>548</v>
      </c>
      <c r="H7879" s="15" t="s">
        <v>549</v>
      </c>
      <c r="I7879" s="15" t="s">
        <v>128</v>
      </c>
      <c r="J7879" s="15" t="s">
        <v>60</v>
      </c>
      <c r="K7879" s="15" t="s">
        <v>31</v>
      </c>
      <c r="L7879" s="15" t="str">
        <f t="array" ref="L7879">_xlfn.XLOOKUP(M7879,reference_province_to_city!$A$2:$A$11,reference_province_to_city!$B$2:$B$11)</f>
        <v>Balikpapan</v>
      </c>
      <c r="M7879" s="15" t="s">
        <v>21</v>
      </c>
      <c r="N7879" s="15">
        <v>76114.0</v>
      </c>
      <c r="O7879" s="15">
        <f t="array" ref="O7879">_xlfn.XLOOKUP(M7879,reference_postal_code!$B$2:$B$11,reference_postal_code!$A$2:$A$11)</f>
        <v>76114</v>
      </c>
      <c r="P7879" s="15" t="s">
        <v>166</v>
      </c>
      <c r="Q7879" s="15" t="s">
        <v>180</v>
      </c>
      <c r="R7879" s="15" t="s">
        <v>65</v>
      </c>
      <c r="S7879" s="15" t="s">
        <v>93</v>
      </c>
      <c r="T7879" s="15" t="s">
        <v>181</v>
      </c>
      <c r="U7879" s="28">
        <v>537300.0</v>
      </c>
      <c r="V7879" s="15">
        <v>9.0</v>
      </c>
      <c r="W7879" s="31">
        <v>0.0</v>
      </c>
      <c r="X7879" s="28">
        <v>177309.0</v>
      </c>
    </row>
    <row r="7880" ht="15.75" customHeight="1">
      <c r="A7880" s="15">
        <v>4050.0</v>
      </c>
      <c r="B7880" s="15" t="s">
        <v>9242</v>
      </c>
      <c r="C7880" s="18">
        <v>42910.0</v>
      </c>
      <c r="D7880" s="18">
        <v>42912.0</v>
      </c>
      <c r="E7880" s="18">
        <f t="shared" si="1"/>
        <v>42912</v>
      </c>
      <c r="F7880" s="15" t="s">
        <v>114</v>
      </c>
      <c r="G7880" s="15" t="s">
        <v>1583</v>
      </c>
      <c r="H7880" s="15" t="s">
        <v>1584</v>
      </c>
      <c r="I7880" s="15" t="s">
        <v>59</v>
      </c>
      <c r="J7880" s="15" t="s">
        <v>60</v>
      </c>
      <c r="K7880" s="15" t="s">
        <v>33</v>
      </c>
      <c r="L7880" s="15" t="str">
        <f t="array" ref="L7880">_xlfn.XLOOKUP(M7880,reference_province_to_city!$A$2:$A$11,reference_province_to_city!$B$2:$B$11)</f>
        <v>Makassar</v>
      </c>
      <c r="M7880" s="15" t="s">
        <v>25</v>
      </c>
      <c r="N7880" s="15">
        <v>90111.0</v>
      </c>
      <c r="O7880" s="15">
        <f t="array" ref="O7880">_xlfn.XLOOKUP(M7880,reference_postal_code!$B$2:$B$11,reference_postal_code!$A$2:$A$11)</f>
        <v>90111</v>
      </c>
      <c r="P7880" s="15" t="s">
        <v>63</v>
      </c>
      <c r="Q7880" s="15" t="s">
        <v>6926</v>
      </c>
      <c r="R7880" s="15" t="s">
        <v>106</v>
      </c>
      <c r="S7880" s="15" t="s">
        <v>139</v>
      </c>
      <c r="T7880" s="15" t="s">
        <v>6927</v>
      </c>
      <c r="U7880" s="28">
        <v>4150350.0</v>
      </c>
      <c r="V7880" s="15">
        <v>3.0</v>
      </c>
      <c r="W7880" s="31">
        <v>0.0</v>
      </c>
      <c r="X7880" s="28">
        <v>747063.0</v>
      </c>
    </row>
    <row r="7881" ht="15.75" customHeight="1">
      <c r="A7881" s="15">
        <v>4084.0</v>
      </c>
      <c r="B7881" s="15" t="s">
        <v>9244</v>
      </c>
      <c r="C7881" s="18">
        <v>42910.0</v>
      </c>
      <c r="D7881" s="18">
        <v>42916.0</v>
      </c>
      <c r="E7881" s="18">
        <f t="shared" si="1"/>
        <v>42916</v>
      </c>
      <c r="F7881" s="15" t="s">
        <v>55</v>
      </c>
      <c r="G7881" s="15" t="s">
        <v>4258</v>
      </c>
      <c r="H7881" s="15" t="s">
        <v>4259</v>
      </c>
      <c r="I7881" s="15" t="s">
        <v>128</v>
      </c>
      <c r="J7881" s="15" t="s">
        <v>60</v>
      </c>
      <c r="K7881" s="15" t="s">
        <v>26</v>
      </c>
      <c r="L7881" s="15" t="str">
        <f t="array" ref="L7881">_xlfn.XLOOKUP(M7881,reference_province_to_city!$A$2:$A$11,reference_province_to_city!$B$2:$B$11)</f>
        <v>Denpasar</v>
      </c>
      <c r="M7881" s="15" t="s">
        <v>24</v>
      </c>
      <c r="N7881" s="15">
        <v>80231.0</v>
      </c>
      <c r="O7881" s="15">
        <f t="array" ref="O7881">_xlfn.XLOOKUP(M7881,reference_postal_code!$B$2:$B$11,reference_postal_code!$A$2:$A$11)</f>
        <v>80231</v>
      </c>
      <c r="P7881" s="15" t="s">
        <v>63</v>
      </c>
      <c r="Q7881" s="15" t="s">
        <v>555</v>
      </c>
      <c r="R7881" s="15" t="s">
        <v>65</v>
      </c>
      <c r="S7881" s="15" t="s">
        <v>66</v>
      </c>
      <c r="T7881" s="15" t="s">
        <v>556</v>
      </c>
      <c r="U7881" s="28">
        <v>154080.0</v>
      </c>
      <c r="V7881" s="15">
        <v>3.0</v>
      </c>
      <c r="W7881" s="31">
        <v>0.2</v>
      </c>
      <c r="X7881" s="28">
        <v>48150.0</v>
      </c>
    </row>
    <row r="7882" ht="15.75" customHeight="1">
      <c r="A7882" s="15">
        <v>4083.0</v>
      </c>
      <c r="B7882" s="15" t="s">
        <v>9244</v>
      </c>
      <c r="C7882" s="18">
        <v>42910.0</v>
      </c>
      <c r="D7882" s="18">
        <v>42916.0</v>
      </c>
      <c r="E7882" s="18">
        <f t="shared" si="1"/>
        <v>42916</v>
      </c>
      <c r="F7882" s="15" t="s">
        <v>55</v>
      </c>
      <c r="G7882" s="15" t="s">
        <v>4258</v>
      </c>
      <c r="H7882" s="15" t="s">
        <v>4259</v>
      </c>
      <c r="I7882" s="15" t="s">
        <v>128</v>
      </c>
      <c r="J7882" s="15" t="s">
        <v>60</v>
      </c>
      <c r="K7882" s="15" t="s">
        <v>99</v>
      </c>
      <c r="L7882" s="15" t="str">
        <f t="array" ref="L7882">_xlfn.XLOOKUP(M7882,reference_province_to_city!$A$2:$A$11,reference_province_to_city!$B$2:$B$11)</f>
        <v>Denpasar</v>
      </c>
      <c r="M7882" s="15" t="s">
        <v>24</v>
      </c>
      <c r="N7882" s="15">
        <v>80231.0</v>
      </c>
      <c r="O7882" s="15">
        <f t="array" ref="O7882">_xlfn.XLOOKUP(M7882,reference_postal_code!$B$2:$B$11,reference_postal_code!$A$2:$A$11)</f>
        <v>80231</v>
      </c>
      <c r="P7882" s="15" t="s">
        <v>63</v>
      </c>
      <c r="Q7882" s="15" t="s">
        <v>131</v>
      </c>
      <c r="R7882" s="15" t="s">
        <v>65</v>
      </c>
      <c r="S7882" s="15" t="s">
        <v>83</v>
      </c>
      <c r="T7882" s="15" t="s">
        <v>132</v>
      </c>
      <c r="U7882" s="28">
        <v>2744910.0</v>
      </c>
      <c r="V7882" s="15">
        <v>3.0</v>
      </c>
      <c r="W7882" s="31">
        <v>0.8</v>
      </c>
      <c r="X7882" s="28">
        <v>-4803593.0</v>
      </c>
    </row>
    <row r="7883" ht="15.75" customHeight="1">
      <c r="A7883" s="15">
        <v>1993.0</v>
      </c>
      <c r="B7883" s="15" t="s">
        <v>9245</v>
      </c>
      <c r="C7883" s="18">
        <v>42911.0</v>
      </c>
      <c r="D7883" s="18">
        <v>42918.0</v>
      </c>
      <c r="E7883" s="18">
        <f t="shared" si="1"/>
        <v>42918</v>
      </c>
      <c r="F7883" s="15" t="s">
        <v>55</v>
      </c>
      <c r="G7883" s="15" t="s">
        <v>7721</v>
      </c>
      <c r="H7883" s="15" t="s">
        <v>7722</v>
      </c>
      <c r="I7883" s="15" t="s">
        <v>76</v>
      </c>
      <c r="J7883" s="15" t="s">
        <v>60</v>
      </c>
      <c r="K7883" s="15" t="s">
        <v>29</v>
      </c>
      <c r="L7883" s="15" t="str">
        <f t="array" ref="L7883">_xlfn.XLOOKUP(M7883,reference_province_to_city!$A$2:$A$11,reference_province_to_city!$B$2:$B$11)</f>
        <v>Palembang</v>
      </c>
      <c r="M7883" s="15" t="s">
        <v>13</v>
      </c>
      <c r="N7883" s="15">
        <v>30111.0</v>
      </c>
      <c r="O7883" s="15">
        <f t="array" ref="O7883">_xlfn.XLOOKUP(M7883,reference_postal_code!$B$2:$B$11,reference_postal_code!$A$2:$A$11)</f>
        <v>30111</v>
      </c>
      <c r="P7883" s="15" t="s">
        <v>77</v>
      </c>
      <c r="Q7883" s="15" t="s">
        <v>3036</v>
      </c>
      <c r="R7883" s="15" t="s">
        <v>65</v>
      </c>
      <c r="S7883" s="15" t="s">
        <v>79</v>
      </c>
      <c r="T7883" s="15" t="s">
        <v>3037</v>
      </c>
      <c r="U7883" s="28">
        <v>1065600.0</v>
      </c>
      <c r="V7883" s="15">
        <v>6.0</v>
      </c>
      <c r="W7883" s="31">
        <v>0.2</v>
      </c>
      <c r="X7883" s="28">
        <v>399600.0</v>
      </c>
    </row>
    <row r="7884" ht="15.75" customHeight="1">
      <c r="A7884" s="15">
        <v>9584.0</v>
      </c>
      <c r="B7884" s="15" t="s">
        <v>9246</v>
      </c>
      <c r="C7884" s="18">
        <v>42911.0</v>
      </c>
      <c r="D7884" s="18">
        <v>42913.0</v>
      </c>
      <c r="E7884" s="18">
        <f t="shared" si="1"/>
        <v>42913</v>
      </c>
      <c r="F7884" s="15" t="s">
        <v>114</v>
      </c>
      <c r="G7884" s="15" t="s">
        <v>3213</v>
      </c>
      <c r="H7884" s="15" t="s">
        <v>3214</v>
      </c>
      <c r="I7884" s="15" t="s">
        <v>59</v>
      </c>
      <c r="J7884" s="15" t="s">
        <v>60</v>
      </c>
      <c r="K7884" s="15" t="s">
        <v>17</v>
      </c>
      <c r="L7884" s="15" t="str">
        <f t="array" ref="L7884">_xlfn.XLOOKUP(M7884,reference_province_to_city!$A$2:$A$11,reference_province_to_city!$B$2:$B$11)</f>
        <v>Semarang</v>
      </c>
      <c r="M7884" s="15" t="s">
        <v>15</v>
      </c>
      <c r="N7884" s="15">
        <v>50111.0</v>
      </c>
      <c r="O7884" s="15">
        <f t="array" ref="O7884">_xlfn.XLOOKUP(M7884,reference_postal_code!$B$2:$B$11,reference_postal_code!$A$2:$A$11)</f>
        <v>50111</v>
      </c>
      <c r="P7884" s="15" t="s">
        <v>77</v>
      </c>
      <c r="Q7884" s="15" t="s">
        <v>3240</v>
      </c>
      <c r="R7884" s="15" t="s">
        <v>106</v>
      </c>
      <c r="S7884" s="15" t="s">
        <v>183</v>
      </c>
      <c r="T7884" s="15" t="s">
        <v>3241</v>
      </c>
      <c r="U7884" s="28">
        <v>6011760.0</v>
      </c>
      <c r="V7884" s="15">
        <v>1.0</v>
      </c>
      <c r="W7884" s="31">
        <v>0.2</v>
      </c>
      <c r="X7884" s="28">
        <v>-75147.0</v>
      </c>
    </row>
    <row r="7885" ht="15.75" customHeight="1">
      <c r="A7885" s="15">
        <v>1995.0</v>
      </c>
      <c r="B7885" s="15" t="s">
        <v>9245</v>
      </c>
      <c r="C7885" s="18">
        <v>42911.0</v>
      </c>
      <c r="D7885" s="18">
        <v>42918.0</v>
      </c>
      <c r="E7885" s="18">
        <f t="shared" si="1"/>
        <v>42918</v>
      </c>
      <c r="F7885" s="15" t="s">
        <v>55</v>
      </c>
      <c r="G7885" s="15" t="s">
        <v>7721</v>
      </c>
      <c r="H7885" s="15" t="s">
        <v>7722</v>
      </c>
      <c r="I7885" s="15" t="s">
        <v>76</v>
      </c>
      <c r="J7885" s="15" t="s">
        <v>60</v>
      </c>
      <c r="K7885" s="15" t="s">
        <v>29</v>
      </c>
      <c r="L7885" s="15" t="str">
        <f t="array" ref="L7885">_xlfn.XLOOKUP(M7885,reference_province_to_city!$A$2:$A$11,reference_province_to_city!$B$2:$B$11)</f>
        <v>Palembang</v>
      </c>
      <c r="M7885" s="15" t="s">
        <v>13</v>
      </c>
      <c r="N7885" s="15">
        <v>30111.0</v>
      </c>
      <c r="O7885" s="15">
        <f t="array" ref="O7885">_xlfn.XLOOKUP(M7885,reference_postal_code!$B$2:$B$11,reference_postal_code!$A$2:$A$11)</f>
        <v>30111</v>
      </c>
      <c r="P7885" s="15" t="s">
        <v>77</v>
      </c>
      <c r="Q7885" s="15" t="s">
        <v>525</v>
      </c>
      <c r="R7885" s="15" t="s">
        <v>65</v>
      </c>
      <c r="S7885" s="15" t="s">
        <v>103</v>
      </c>
      <c r="T7885" s="15" t="s">
        <v>526</v>
      </c>
      <c r="U7885" s="28">
        <v>169560.0</v>
      </c>
      <c r="V7885" s="15">
        <v>3.0</v>
      </c>
      <c r="W7885" s="31">
        <v>0.2</v>
      </c>
      <c r="X7885" s="28">
        <v>-31792.0</v>
      </c>
    </row>
    <row r="7886" ht="15.75" customHeight="1">
      <c r="A7886" s="15">
        <v>4270.0</v>
      </c>
      <c r="B7886" s="15" t="s">
        <v>9247</v>
      </c>
      <c r="C7886" s="18">
        <v>42911.0</v>
      </c>
      <c r="D7886" s="18">
        <v>42915.0</v>
      </c>
      <c r="E7886" s="18">
        <f t="shared" si="1"/>
        <v>42915</v>
      </c>
      <c r="F7886" s="15" t="s">
        <v>114</v>
      </c>
      <c r="G7886" s="15" t="s">
        <v>3718</v>
      </c>
      <c r="H7886" s="15" t="s">
        <v>3719</v>
      </c>
      <c r="I7886" s="15" t="s">
        <v>59</v>
      </c>
      <c r="J7886" s="15" t="s">
        <v>60</v>
      </c>
      <c r="K7886" s="15" t="s">
        <v>22</v>
      </c>
      <c r="L7886" s="15" t="str">
        <f t="array" ref="L7886">_xlfn.XLOOKUP(M7886,reference_province_to_city!$A$2:$A$11,reference_province_to_city!$B$2:$B$11)</f>
        <v>Surabaya</v>
      </c>
      <c r="M7886" s="15" t="s">
        <v>20</v>
      </c>
      <c r="N7886" s="15">
        <v>60231.0</v>
      </c>
      <c r="O7886" s="15">
        <f t="array" ref="O7886">_xlfn.XLOOKUP(M7886,reference_postal_code!$B$2:$B$11,reference_postal_code!$A$2:$A$11)</f>
        <v>60231</v>
      </c>
      <c r="P7886" s="15" t="s">
        <v>166</v>
      </c>
      <c r="Q7886" s="15" t="s">
        <v>1081</v>
      </c>
      <c r="R7886" s="15" t="s">
        <v>106</v>
      </c>
      <c r="S7886" s="15" t="s">
        <v>218</v>
      </c>
      <c r="T7886" s="15" t="s">
        <v>1082</v>
      </c>
      <c r="U7886" s="28">
        <v>1.3071E7</v>
      </c>
      <c r="V7886" s="15">
        <v>4.0</v>
      </c>
      <c r="W7886" s="31">
        <v>0.0</v>
      </c>
      <c r="X7886" s="28">
        <v>2222070.0</v>
      </c>
    </row>
    <row r="7887" ht="15.75" customHeight="1">
      <c r="A7887" s="15">
        <v>1994.0</v>
      </c>
      <c r="B7887" s="15" t="s">
        <v>9245</v>
      </c>
      <c r="C7887" s="18">
        <v>42911.0</v>
      </c>
      <c r="D7887" s="18">
        <v>42918.0</v>
      </c>
      <c r="E7887" s="18">
        <f t="shared" si="1"/>
        <v>42918</v>
      </c>
      <c r="F7887" s="15" t="s">
        <v>55</v>
      </c>
      <c r="G7887" s="15" t="s">
        <v>7721</v>
      </c>
      <c r="H7887" s="15" t="s">
        <v>7722</v>
      </c>
      <c r="I7887" s="15" t="s">
        <v>76</v>
      </c>
      <c r="J7887" s="15" t="s">
        <v>60</v>
      </c>
      <c r="K7887" s="15" t="s">
        <v>29</v>
      </c>
      <c r="L7887" s="15" t="str">
        <f t="array" ref="L7887">_xlfn.XLOOKUP(M7887,reference_province_to_city!$A$2:$A$11,reference_province_to_city!$B$2:$B$11)</f>
        <v>Palembang</v>
      </c>
      <c r="M7887" s="15" t="s">
        <v>13</v>
      </c>
      <c r="N7887" s="15">
        <v>30111.0</v>
      </c>
      <c r="O7887" s="15">
        <f t="array" ref="O7887">_xlfn.XLOOKUP(M7887,reference_postal_code!$B$2:$B$11,reference_postal_code!$A$2:$A$11)</f>
        <v>30111</v>
      </c>
      <c r="P7887" s="15" t="s">
        <v>77</v>
      </c>
      <c r="Q7887" s="15" t="s">
        <v>4617</v>
      </c>
      <c r="R7887" s="15" t="s">
        <v>65</v>
      </c>
      <c r="S7887" s="15" t="s">
        <v>93</v>
      </c>
      <c r="T7887" s="15" t="s">
        <v>4618</v>
      </c>
      <c r="U7887" s="28">
        <v>80160.0</v>
      </c>
      <c r="V7887" s="15">
        <v>2.0</v>
      </c>
      <c r="W7887" s="31">
        <v>0.2</v>
      </c>
      <c r="X7887" s="28">
        <v>11022.0</v>
      </c>
    </row>
    <row r="7888" ht="15.75" customHeight="1">
      <c r="A7888" s="15">
        <v>7454.0</v>
      </c>
      <c r="B7888" s="15" t="s">
        <v>9248</v>
      </c>
      <c r="C7888" s="18">
        <v>42911.0</v>
      </c>
      <c r="D7888" s="18">
        <v>42917.0</v>
      </c>
      <c r="E7888" s="18">
        <f t="shared" si="1"/>
        <v>42917</v>
      </c>
      <c r="F7888" s="15" t="s">
        <v>55</v>
      </c>
      <c r="G7888" s="15" t="s">
        <v>5666</v>
      </c>
      <c r="H7888" s="15" t="s">
        <v>5667</v>
      </c>
      <c r="I7888" s="15" t="s">
        <v>59</v>
      </c>
      <c r="J7888" s="15" t="s">
        <v>60</v>
      </c>
      <c r="K7888" s="15" t="s">
        <v>31</v>
      </c>
      <c r="L7888" s="15" t="str">
        <f t="array" ref="L7888">_xlfn.XLOOKUP(M7888,reference_province_to_city!$A$2:$A$11,reference_province_to_city!$B$2:$B$11)</f>
        <v>Balikpapan</v>
      </c>
      <c r="M7888" s="15" t="s">
        <v>21</v>
      </c>
      <c r="N7888" s="15">
        <v>76114.0</v>
      </c>
      <c r="O7888" s="15">
        <f t="array" ref="O7888">_xlfn.XLOOKUP(M7888,reference_postal_code!$B$2:$B$11,reference_postal_code!$A$2:$A$11)</f>
        <v>76114</v>
      </c>
      <c r="P7888" s="15" t="s">
        <v>166</v>
      </c>
      <c r="Q7888" s="15" t="s">
        <v>1728</v>
      </c>
      <c r="R7888" s="15" t="s">
        <v>110</v>
      </c>
      <c r="S7888" s="15" t="s">
        <v>111</v>
      </c>
      <c r="T7888" s="15" t="s">
        <v>1729</v>
      </c>
      <c r="U7888" s="28">
        <v>2227200.0</v>
      </c>
      <c r="V7888" s="15">
        <v>2.0</v>
      </c>
      <c r="W7888" s="31">
        <v>0.2</v>
      </c>
      <c r="X7888" s="28">
        <v>250560.0</v>
      </c>
    </row>
    <row r="7889" ht="15.75" customHeight="1">
      <c r="A7889" s="15">
        <v>2232.0</v>
      </c>
      <c r="B7889" s="15" t="s">
        <v>9249</v>
      </c>
      <c r="C7889" s="18">
        <v>42912.0</v>
      </c>
      <c r="D7889" s="18">
        <v>42917.0</v>
      </c>
      <c r="E7889" s="18">
        <f t="shared" si="1"/>
        <v>42917</v>
      </c>
      <c r="F7889" s="15" t="s">
        <v>55</v>
      </c>
      <c r="G7889" s="15" t="s">
        <v>5766</v>
      </c>
      <c r="H7889" s="15" t="s">
        <v>5767</v>
      </c>
      <c r="I7889" s="15" t="s">
        <v>59</v>
      </c>
      <c r="J7889" s="15" t="s">
        <v>60</v>
      </c>
      <c r="K7889" s="15" t="s">
        <v>14</v>
      </c>
      <c r="L7889" s="15" t="str">
        <f t="array" ref="L7889">_xlfn.XLOOKUP(M7889,reference_province_to_city!$A$2:$A$11,reference_province_to_city!$B$2:$B$11)</f>
        <v>Bandung</v>
      </c>
      <c r="M7889" s="15" t="s">
        <v>12</v>
      </c>
      <c r="N7889" s="15">
        <v>40111.0</v>
      </c>
      <c r="O7889" s="15">
        <f t="array" ref="O7889">_xlfn.XLOOKUP(M7889,reference_postal_code!$B$2:$B$11,reference_postal_code!$A$2:$A$11)</f>
        <v>40111</v>
      </c>
      <c r="P7889" s="15" t="s">
        <v>117</v>
      </c>
      <c r="Q7889" s="15" t="s">
        <v>5610</v>
      </c>
      <c r="R7889" s="15" t="s">
        <v>106</v>
      </c>
      <c r="S7889" s="15" t="s">
        <v>139</v>
      </c>
      <c r="T7889" s="15" t="s">
        <v>5611</v>
      </c>
      <c r="U7889" s="28">
        <v>7896750.0</v>
      </c>
      <c r="V7889" s="15">
        <v>5.0</v>
      </c>
      <c r="W7889" s="31">
        <v>0.0</v>
      </c>
      <c r="X7889" s="28">
        <v>473805.0</v>
      </c>
    </row>
    <row r="7890" ht="15.75" customHeight="1">
      <c r="A7890" s="15">
        <v>6940.0</v>
      </c>
      <c r="B7890" s="15" t="s">
        <v>9250</v>
      </c>
      <c r="C7890" s="18">
        <v>42912.0</v>
      </c>
      <c r="D7890" s="18">
        <v>42916.0</v>
      </c>
      <c r="E7890" s="18">
        <f t="shared" si="1"/>
        <v>42916</v>
      </c>
      <c r="F7890" s="15" t="s">
        <v>55</v>
      </c>
      <c r="G7890" s="15" t="s">
        <v>1079</v>
      </c>
      <c r="H7890" s="15" t="s">
        <v>1080</v>
      </c>
      <c r="I7890" s="15" t="s">
        <v>128</v>
      </c>
      <c r="J7890" s="15" t="s">
        <v>60</v>
      </c>
      <c r="K7890" s="15" t="s">
        <v>29</v>
      </c>
      <c r="L7890" s="15" t="str">
        <f t="array" ref="L7890">_xlfn.XLOOKUP(M7890,reference_province_to_city!$A$2:$A$11,reference_province_to_city!$B$2:$B$11)</f>
        <v>Palembang</v>
      </c>
      <c r="M7890" s="15" t="s">
        <v>13</v>
      </c>
      <c r="O7890" s="15">
        <f t="array" ref="O7890">_xlfn.XLOOKUP(M7890,reference_postal_code!$B$2:$B$11,reference_postal_code!$A$2:$A$11)</f>
        <v>30111</v>
      </c>
      <c r="P7890" s="15" t="s">
        <v>77</v>
      </c>
      <c r="Q7890" s="15" t="s">
        <v>1624</v>
      </c>
      <c r="R7890" s="15" t="s">
        <v>65</v>
      </c>
      <c r="S7890" s="15" t="s">
        <v>83</v>
      </c>
      <c r="T7890" s="15" t="s">
        <v>1625</v>
      </c>
      <c r="U7890" s="28">
        <v>1535520.0</v>
      </c>
      <c r="V7890" s="15">
        <v>2.0</v>
      </c>
      <c r="W7890" s="31">
        <v>0.2</v>
      </c>
      <c r="X7890" s="28">
        <v>556626.0</v>
      </c>
    </row>
    <row r="7891" ht="15.75" customHeight="1">
      <c r="A7891" s="15">
        <v>4865.0</v>
      </c>
      <c r="B7891" s="15" t="s">
        <v>9251</v>
      </c>
      <c r="C7891" s="18">
        <v>42912.0</v>
      </c>
      <c r="D7891" s="18">
        <v>42916.0</v>
      </c>
      <c r="E7891" s="18">
        <f t="shared" si="1"/>
        <v>42916</v>
      </c>
      <c r="F7891" s="15" t="s">
        <v>55</v>
      </c>
      <c r="G7891" s="15" t="s">
        <v>1805</v>
      </c>
      <c r="H7891" s="15" t="s">
        <v>1806</v>
      </c>
      <c r="I7891" s="15" t="s">
        <v>59</v>
      </c>
      <c r="J7891" s="15" t="s">
        <v>60</v>
      </c>
      <c r="K7891" s="15" t="s">
        <v>17</v>
      </c>
      <c r="L7891" s="15" t="str">
        <f t="array" ref="L7891">_xlfn.XLOOKUP(M7891,reference_province_to_city!$A$2:$A$11,reference_province_to_city!$B$2:$B$11)</f>
        <v>Semarang</v>
      </c>
      <c r="M7891" s="15" t="s">
        <v>15</v>
      </c>
      <c r="N7891" s="15">
        <v>50111.0</v>
      </c>
      <c r="O7891" s="15">
        <f t="array" ref="O7891">_xlfn.XLOOKUP(M7891,reference_postal_code!$B$2:$B$11,reference_postal_code!$A$2:$A$11)</f>
        <v>50111</v>
      </c>
      <c r="P7891" s="15" t="s">
        <v>77</v>
      </c>
      <c r="Q7891" s="15" t="s">
        <v>1795</v>
      </c>
      <c r="R7891" s="15" t="s">
        <v>110</v>
      </c>
      <c r="S7891" s="15" t="s">
        <v>111</v>
      </c>
      <c r="T7891" s="15" t="s">
        <v>1796</v>
      </c>
      <c r="U7891" s="28">
        <v>3599550.0</v>
      </c>
      <c r="V7891" s="15">
        <v>3.0</v>
      </c>
      <c r="W7891" s="31">
        <v>0.0</v>
      </c>
      <c r="X7891" s="28">
        <v>1007874.0</v>
      </c>
    </row>
    <row r="7892" ht="15.75" customHeight="1">
      <c r="A7892" s="15">
        <v>5386.0</v>
      </c>
      <c r="B7892" s="15" t="s">
        <v>9252</v>
      </c>
      <c r="C7892" s="18">
        <v>42912.0</v>
      </c>
      <c r="D7892" s="18">
        <v>42919.0</v>
      </c>
      <c r="E7892" s="18">
        <f t="shared" si="1"/>
        <v>42919</v>
      </c>
      <c r="F7892" s="15" t="s">
        <v>55</v>
      </c>
      <c r="G7892" s="15" t="s">
        <v>3022</v>
      </c>
      <c r="H7892" s="15" t="s">
        <v>3023</v>
      </c>
      <c r="I7892" s="15" t="s">
        <v>59</v>
      </c>
      <c r="J7892" s="15" t="s">
        <v>60</v>
      </c>
      <c r="K7892" s="15" t="s">
        <v>26</v>
      </c>
      <c r="L7892" s="15" t="str">
        <f t="array" ref="L7892">_xlfn.XLOOKUP(M7892,reference_province_to_city!$A$2:$A$11,reference_province_to_city!$B$2:$B$11)</f>
        <v>Denpasar</v>
      </c>
      <c r="M7892" s="15" t="s">
        <v>24</v>
      </c>
      <c r="N7892" s="15">
        <v>80231.0</v>
      </c>
      <c r="O7892" s="15">
        <f t="array" ref="O7892">_xlfn.XLOOKUP(M7892,reference_postal_code!$B$2:$B$11,reference_postal_code!$A$2:$A$11)</f>
        <v>80231</v>
      </c>
      <c r="P7892" s="15" t="s">
        <v>63</v>
      </c>
      <c r="Q7892" s="15" t="s">
        <v>3757</v>
      </c>
      <c r="R7892" s="15" t="s">
        <v>110</v>
      </c>
      <c r="S7892" s="15" t="s">
        <v>111</v>
      </c>
      <c r="T7892" s="15" t="s">
        <v>3758</v>
      </c>
      <c r="U7892" s="28">
        <v>8188740.0</v>
      </c>
      <c r="V7892" s="15">
        <v>14.0</v>
      </c>
      <c r="W7892" s="31">
        <v>0.4</v>
      </c>
      <c r="X7892" s="28">
        <v>1091832.0</v>
      </c>
    </row>
    <row r="7893" ht="15.75" customHeight="1">
      <c r="A7893" s="15">
        <v>893.0</v>
      </c>
      <c r="B7893" s="15" t="s">
        <v>9253</v>
      </c>
      <c r="C7893" s="18">
        <v>42912.0</v>
      </c>
      <c r="D7893" s="18">
        <v>42913.0</v>
      </c>
      <c r="E7893" s="18">
        <f t="shared" si="1"/>
        <v>42913</v>
      </c>
      <c r="F7893" s="15" t="s">
        <v>125</v>
      </c>
      <c r="G7893" s="15" t="s">
        <v>1045</v>
      </c>
      <c r="H7893" s="15" t="s">
        <v>1046</v>
      </c>
      <c r="I7893" s="15" t="s">
        <v>76</v>
      </c>
      <c r="J7893" s="15" t="s">
        <v>60</v>
      </c>
      <c r="K7893" s="15" t="s">
        <v>33</v>
      </c>
      <c r="L7893" s="15" t="str">
        <f t="array" ref="L7893">_xlfn.XLOOKUP(M7893,reference_province_to_city!$A$2:$A$11,reference_province_to_city!$B$2:$B$11)</f>
        <v>Makassar</v>
      </c>
      <c r="M7893" s="15" t="s">
        <v>25</v>
      </c>
      <c r="N7893" s="15">
        <v>90111.0</v>
      </c>
      <c r="O7893" s="15">
        <f t="array" ref="O7893">_xlfn.XLOOKUP(M7893,reference_postal_code!$B$2:$B$11,reference_postal_code!$A$2:$A$11)</f>
        <v>90111</v>
      </c>
      <c r="P7893" s="15" t="s">
        <v>63</v>
      </c>
      <c r="Q7893" s="15" t="s">
        <v>2253</v>
      </c>
      <c r="R7893" s="15" t="s">
        <v>65</v>
      </c>
      <c r="S7893" s="15" t="s">
        <v>93</v>
      </c>
      <c r="T7893" s="15" t="s">
        <v>2254</v>
      </c>
      <c r="U7893" s="28">
        <v>238800.0</v>
      </c>
      <c r="V7893" s="15">
        <v>4.0</v>
      </c>
      <c r="W7893" s="31">
        <v>0.0</v>
      </c>
      <c r="X7893" s="28">
        <v>81192.0</v>
      </c>
    </row>
    <row r="7894" ht="15.75" customHeight="1">
      <c r="A7894" s="15">
        <v>892.0</v>
      </c>
      <c r="B7894" s="15" t="s">
        <v>9253</v>
      </c>
      <c r="C7894" s="18">
        <v>42912.0</v>
      </c>
      <c r="D7894" s="18">
        <v>42913.0</v>
      </c>
      <c r="E7894" s="18">
        <f t="shared" si="1"/>
        <v>42913</v>
      </c>
      <c r="F7894" s="15" t="s">
        <v>125</v>
      </c>
      <c r="G7894" s="15" t="s">
        <v>1045</v>
      </c>
      <c r="H7894" s="15" t="s">
        <v>1046</v>
      </c>
      <c r="I7894" s="15" t="s">
        <v>76</v>
      </c>
      <c r="J7894" s="15" t="s">
        <v>60</v>
      </c>
      <c r="K7894" s="15" t="s">
        <v>33</v>
      </c>
      <c r="L7894" s="15" t="str">
        <f t="array" ref="L7894">_xlfn.XLOOKUP(M7894,reference_province_to_city!$A$2:$A$11,reference_province_to_city!$B$2:$B$11)</f>
        <v>Makassar</v>
      </c>
      <c r="M7894" s="15" t="s">
        <v>25</v>
      </c>
      <c r="N7894" s="15">
        <v>90111.0</v>
      </c>
      <c r="O7894" s="15">
        <f t="array" ref="O7894">_xlfn.XLOOKUP(M7894,reference_postal_code!$B$2:$B$11,reference_postal_code!$A$2:$A$11)</f>
        <v>90111</v>
      </c>
      <c r="P7894" s="15" t="s">
        <v>63</v>
      </c>
      <c r="Q7894" s="15" t="s">
        <v>1738</v>
      </c>
      <c r="R7894" s="15" t="s">
        <v>65</v>
      </c>
      <c r="S7894" s="15" t="s">
        <v>66</v>
      </c>
      <c r="T7894" s="15" t="s">
        <v>1739</v>
      </c>
      <c r="U7894" s="28">
        <v>68100.0</v>
      </c>
      <c r="V7894" s="15">
        <v>1.0</v>
      </c>
      <c r="W7894" s="31">
        <v>0.0</v>
      </c>
      <c r="X7894" s="28">
        <v>30645.0</v>
      </c>
    </row>
    <row r="7895" ht="15.75" customHeight="1">
      <c r="A7895" s="15">
        <v>6761.0</v>
      </c>
      <c r="B7895" s="15" t="s">
        <v>9254</v>
      </c>
      <c r="C7895" s="18">
        <v>42912.0</v>
      </c>
      <c r="D7895" s="18">
        <v>42916.0</v>
      </c>
      <c r="E7895" s="18">
        <f t="shared" si="1"/>
        <v>42916</v>
      </c>
      <c r="F7895" s="15" t="s">
        <v>55</v>
      </c>
      <c r="G7895" s="15" t="s">
        <v>3454</v>
      </c>
      <c r="H7895" s="15" t="s">
        <v>3455</v>
      </c>
      <c r="I7895" s="15" t="s">
        <v>59</v>
      </c>
      <c r="J7895" s="15" t="s">
        <v>60</v>
      </c>
      <c r="K7895" s="15" t="s">
        <v>26</v>
      </c>
      <c r="L7895" s="15" t="str">
        <f t="array" ref="L7895">_xlfn.XLOOKUP(M7895,reference_province_to_city!$A$2:$A$11,reference_province_to_city!$B$2:$B$11)</f>
        <v>Denpasar</v>
      </c>
      <c r="M7895" s="15" t="s">
        <v>24</v>
      </c>
      <c r="O7895" s="15">
        <f t="array" ref="O7895">_xlfn.XLOOKUP(M7895,reference_postal_code!$B$2:$B$11,reference_postal_code!$A$2:$A$11)</f>
        <v>80231</v>
      </c>
      <c r="P7895" s="15" t="s">
        <v>63</v>
      </c>
      <c r="Q7895" s="15" t="s">
        <v>1966</v>
      </c>
      <c r="R7895" s="15" t="s">
        <v>65</v>
      </c>
      <c r="S7895" s="15" t="s">
        <v>87</v>
      </c>
      <c r="T7895" s="15" t="s">
        <v>1967</v>
      </c>
      <c r="U7895" s="28">
        <v>4094100.0</v>
      </c>
      <c r="V7895" s="15">
        <v>3.0</v>
      </c>
      <c r="W7895" s="31">
        <v>0.0</v>
      </c>
      <c r="X7895" s="28">
        <v>0.0</v>
      </c>
    </row>
    <row r="7896" ht="15.75" customHeight="1">
      <c r="A7896" s="15">
        <v>3601.0</v>
      </c>
      <c r="B7896" s="15" t="s">
        <v>9255</v>
      </c>
      <c r="C7896" s="18">
        <v>42912.0</v>
      </c>
      <c r="D7896" s="18">
        <v>42916.0</v>
      </c>
      <c r="E7896" s="18">
        <f t="shared" si="1"/>
        <v>42916</v>
      </c>
      <c r="F7896" s="15" t="s">
        <v>55</v>
      </c>
      <c r="G7896" s="15" t="s">
        <v>2900</v>
      </c>
      <c r="H7896" s="15" t="s">
        <v>2901</v>
      </c>
      <c r="I7896" s="15" t="s">
        <v>59</v>
      </c>
      <c r="J7896" s="15" t="s">
        <v>60</v>
      </c>
      <c r="K7896" s="15" t="s">
        <v>28</v>
      </c>
      <c r="L7896" s="15" t="str">
        <f t="array" ref="L7896">_xlfn.XLOOKUP(M7896,reference_province_to_city!$A$2:$A$11,reference_province_to_city!$B$2:$B$11)</f>
        <v>Medan</v>
      </c>
      <c r="M7896" s="15" t="s">
        <v>11</v>
      </c>
      <c r="N7896" s="15">
        <v>20111.0</v>
      </c>
      <c r="O7896" s="15">
        <f t="array" ref="O7896">_xlfn.XLOOKUP(M7896,reference_postal_code!$B$2:$B$11,reference_postal_code!$A$2:$A$11)</f>
        <v>20111</v>
      </c>
      <c r="P7896" s="15" t="s">
        <v>77</v>
      </c>
      <c r="Q7896" s="15" t="s">
        <v>5676</v>
      </c>
      <c r="R7896" s="15" t="s">
        <v>110</v>
      </c>
      <c r="S7896" s="15" t="s">
        <v>149</v>
      </c>
      <c r="T7896" s="15" t="s">
        <v>5677</v>
      </c>
      <c r="U7896" s="28">
        <v>6478920.0</v>
      </c>
      <c r="V7896" s="15">
        <v>9.0</v>
      </c>
      <c r="W7896" s="31">
        <v>0.2</v>
      </c>
      <c r="X7896" s="28">
        <v>971838.0</v>
      </c>
    </row>
    <row r="7897" ht="15.75" customHeight="1">
      <c r="A7897" s="15">
        <v>5629.0</v>
      </c>
      <c r="B7897" s="15" t="s">
        <v>9256</v>
      </c>
      <c r="C7897" s="18">
        <v>42912.0</v>
      </c>
      <c r="D7897" s="18">
        <v>42917.0</v>
      </c>
      <c r="E7897" s="18">
        <f t="shared" si="1"/>
        <v>42917</v>
      </c>
      <c r="F7897" s="15" t="s">
        <v>55</v>
      </c>
      <c r="G7897" s="15" t="s">
        <v>6104</v>
      </c>
      <c r="H7897" s="15" t="s">
        <v>6105</v>
      </c>
      <c r="I7897" s="15" t="s">
        <v>128</v>
      </c>
      <c r="J7897" s="15" t="s">
        <v>60</v>
      </c>
      <c r="K7897" s="15" t="s">
        <v>22</v>
      </c>
      <c r="L7897" s="15" t="str">
        <f t="array" ref="L7897">_xlfn.XLOOKUP(M7897,reference_province_to_city!$A$2:$A$11,reference_province_to_city!$B$2:$B$11)</f>
        <v>Surabaya</v>
      </c>
      <c r="M7897" s="15" t="s">
        <v>20</v>
      </c>
      <c r="N7897" s="15">
        <v>60231.0</v>
      </c>
      <c r="O7897" s="15">
        <f t="array" ref="O7897">_xlfn.XLOOKUP(M7897,reference_postal_code!$B$2:$B$11,reference_postal_code!$A$2:$A$11)</f>
        <v>60231</v>
      </c>
      <c r="P7897" s="15" t="s">
        <v>166</v>
      </c>
      <c r="Q7897" s="15" t="s">
        <v>6101</v>
      </c>
      <c r="R7897" s="15" t="s">
        <v>106</v>
      </c>
      <c r="S7897" s="15" t="s">
        <v>107</v>
      </c>
      <c r="T7897" s="15" t="s">
        <v>6102</v>
      </c>
      <c r="U7897" s="28">
        <v>4103280.0</v>
      </c>
      <c r="V7897" s="15">
        <v>3.0</v>
      </c>
      <c r="W7897" s="31">
        <v>0.2</v>
      </c>
      <c r="X7897" s="28">
        <v>-205164.0</v>
      </c>
    </row>
    <row r="7898" ht="15.75" customHeight="1">
      <c r="A7898" s="15">
        <v>6943.0</v>
      </c>
      <c r="B7898" s="15" t="s">
        <v>9250</v>
      </c>
      <c r="C7898" s="18">
        <v>42912.0</v>
      </c>
      <c r="D7898" s="18">
        <v>42916.0</v>
      </c>
      <c r="E7898" s="18">
        <f t="shared" si="1"/>
        <v>42916</v>
      </c>
      <c r="F7898" s="15" t="s">
        <v>55</v>
      </c>
      <c r="G7898" s="15" t="s">
        <v>1079</v>
      </c>
      <c r="H7898" s="15" t="s">
        <v>1080</v>
      </c>
      <c r="I7898" s="15" t="s">
        <v>128</v>
      </c>
      <c r="J7898" s="15" t="s">
        <v>60</v>
      </c>
      <c r="L7898" s="15" t="str">
        <f t="array" ref="L7898">_xlfn.XLOOKUP(M7898,reference_province_to_city!$A$2:$A$11,reference_province_to_city!$B$2:$B$11)</f>
        <v>Palembang</v>
      </c>
      <c r="M7898" s="15" t="s">
        <v>13</v>
      </c>
      <c r="N7898" s="15">
        <v>30111.0</v>
      </c>
      <c r="O7898" s="15">
        <f t="array" ref="O7898">_xlfn.XLOOKUP(M7898,reference_postal_code!$B$2:$B$11,reference_postal_code!$A$2:$A$11)</f>
        <v>30111</v>
      </c>
      <c r="P7898" s="15" t="s">
        <v>77</v>
      </c>
      <c r="Q7898" s="15" t="s">
        <v>4797</v>
      </c>
      <c r="R7898" s="15" t="s">
        <v>65</v>
      </c>
      <c r="S7898" s="15" t="s">
        <v>66</v>
      </c>
      <c r="T7898" s="15" t="s">
        <v>4798</v>
      </c>
      <c r="U7898" s="28">
        <v>1027800.0</v>
      </c>
      <c r="V7898" s="15">
        <v>3.0</v>
      </c>
      <c r="W7898" s="31">
        <v>0.0</v>
      </c>
      <c r="X7898" s="28">
        <v>472788.0</v>
      </c>
    </row>
    <row r="7899" ht="15.75" customHeight="1">
      <c r="A7899" s="15">
        <v>894.0</v>
      </c>
      <c r="B7899" s="15" t="s">
        <v>9253</v>
      </c>
      <c r="C7899" s="18">
        <v>42912.0</v>
      </c>
      <c r="D7899" s="18">
        <v>42913.0</v>
      </c>
      <c r="E7899" s="18">
        <f t="shared" si="1"/>
        <v>42913</v>
      </c>
      <c r="F7899" s="15" t="s">
        <v>125</v>
      </c>
      <c r="G7899" s="15" t="s">
        <v>1045</v>
      </c>
      <c r="H7899" s="15" t="s">
        <v>1046</v>
      </c>
      <c r="I7899" s="15" t="s">
        <v>76</v>
      </c>
      <c r="J7899" s="15" t="s">
        <v>60</v>
      </c>
      <c r="K7899" s="15" t="s">
        <v>33</v>
      </c>
      <c r="L7899" s="15" t="str">
        <f t="array" ref="L7899">_xlfn.XLOOKUP(M7899,reference_province_to_city!$A$2:$A$11,reference_province_to_city!$B$2:$B$11)</f>
        <v>Makassar</v>
      </c>
      <c r="M7899" s="15" t="s">
        <v>25</v>
      </c>
      <c r="N7899" s="15">
        <v>90111.0</v>
      </c>
      <c r="O7899" s="15">
        <f t="array" ref="O7899">_xlfn.XLOOKUP(M7899,reference_postal_code!$B$2:$B$11,reference_postal_code!$A$2:$A$11)</f>
        <v>90111</v>
      </c>
      <c r="P7899" s="15" t="s">
        <v>63</v>
      </c>
      <c r="Q7899" s="15" t="s">
        <v>1638</v>
      </c>
      <c r="R7899" s="15" t="s">
        <v>110</v>
      </c>
      <c r="S7899" s="15" t="s">
        <v>111</v>
      </c>
      <c r="T7899" s="15" t="s">
        <v>1639</v>
      </c>
      <c r="U7899" s="28">
        <v>8158800.0</v>
      </c>
      <c r="V7899" s="15">
        <v>8.0</v>
      </c>
      <c r="W7899" s="31">
        <v>0.0</v>
      </c>
      <c r="X7899" s="28">
        <v>2039700.0</v>
      </c>
    </row>
    <row r="7900" ht="15.75" customHeight="1">
      <c r="A7900" s="15">
        <v>887.0</v>
      </c>
      <c r="B7900" s="15" t="s">
        <v>9257</v>
      </c>
      <c r="C7900" s="18">
        <v>42912.0</v>
      </c>
      <c r="D7900" s="18">
        <v>42918.0</v>
      </c>
      <c r="E7900" s="18">
        <f t="shared" si="1"/>
        <v>42918</v>
      </c>
      <c r="F7900" s="15" t="s">
        <v>55</v>
      </c>
      <c r="G7900" s="15" t="s">
        <v>5231</v>
      </c>
      <c r="H7900" s="15" t="s">
        <v>5232</v>
      </c>
      <c r="I7900" s="15" t="s">
        <v>59</v>
      </c>
      <c r="J7900" s="15" t="s">
        <v>60</v>
      </c>
      <c r="K7900" s="15" t="s">
        <v>10</v>
      </c>
      <c r="L7900" s="15" t="str">
        <f t="array" ref="L7900">_xlfn.XLOOKUP(M7900,reference_province_to_city!$A$2:$A$11,reference_province_to_city!$B$2:$B$11)</f>
        <v>Jakarta</v>
      </c>
      <c r="M7900" s="15" t="s">
        <v>7</v>
      </c>
      <c r="N7900" s="15">
        <v>10110.0</v>
      </c>
      <c r="O7900" s="15">
        <f t="array" ref="O7900">_xlfn.XLOOKUP(M7900,reference_postal_code!$B$2:$B$11,reference_postal_code!$A$2:$A$11)</f>
        <v>10110</v>
      </c>
      <c r="P7900" s="15" t="s">
        <v>117</v>
      </c>
      <c r="Q7900" s="15" t="s">
        <v>572</v>
      </c>
      <c r="R7900" s="15" t="s">
        <v>65</v>
      </c>
      <c r="S7900" s="15" t="s">
        <v>87</v>
      </c>
      <c r="T7900" s="15" t="s">
        <v>573</v>
      </c>
      <c r="U7900" s="28">
        <v>1256400.0</v>
      </c>
      <c r="V7900" s="15">
        <v>12.0</v>
      </c>
      <c r="W7900" s="31">
        <v>0.0</v>
      </c>
      <c r="X7900" s="28">
        <v>25128.0</v>
      </c>
    </row>
    <row r="7901" ht="15.75" customHeight="1">
      <c r="A7901" s="15">
        <v>5628.0</v>
      </c>
      <c r="B7901" s="15" t="s">
        <v>9256</v>
      </c>
      <c r="C7901" s="18">
        <v>42912.0</v>
      </c>
      <c r="D7901" s="18">
        <v>42917.0</v>
      </c>
      <c r="E7901" s="18">
        <f t="shared" si="1"/>
        <v>42917</v>
      </c>
      <c r="F7901" s="15" t="s">
        <v>55</v>
      </c>
      <c r="G7901" s="15" t="s">
        <v>6104</v>
      </c>
      <c r="H7901" s="15" t="s">
        <v>6105</v>
      </c>
      <c r="I7901" s="15" t="s">
        <v>128</v>
      </c>
      <c r="J7901" s="15" t="s">
        <v>60</v>
      </c>
      <c r="K7901" s="15" t="s">
        <v>22</v>
      </c>
      <c r="L7901" s="15" t="str">
        <f t="array" ref="L7901">_xlfn.XLOOKUP(M7901,reference_province_to_city!$A$2:$A$11,reference_province_to_city!$B$2:$B$11)</f>
        <v>Surabaya</v>
      </c>
      <c r="M7901" s="15" t="s">
        <v>20</v>
      </c>
      <c r="N7901" s="15">
        <v>60231.0</v>
      </c>
      <c r="O7901" s="15">
        <f t="array" ref="O7901">_xlfn.XLOOKUP(M7901,reference_postal_code!$B$2:$B$11,reference_postal_code!$A$2:$A$11)</f>
        <v>60231</v>
      </c>
      <c r="P7901" s="15" t="s">
        <v>166</v>
      </c>
      <c r="Q7901" s="15" t="s">
        <v>3477</v>
      </c>
      <c r="R7901" s="15" t="s">
        <v>65</v>
      </c>
      <c r="S7901" s="15" t="s">
        <v>79</v>
      </c>
      <c r="T7901" s="15" t="s">
        <v>3478</v>
      </c>
      <c r="U7901" s="28">
        <v>208080.0</v>
      </c>
      <c r="V7901" s="15">
        <v>6.0</v>
      </c>
      <c r="W7901" s="31">
        <v>0.2</v>
      </c>
      <c r="X7901" s="28">
        <v>70227.0</v>
      </c>
    </row>
    <row r="7902" ht="15.75" customHeight="1">
      <c r="A7902" s="15">
        <v>5385.0</v>
      </c>
      <c r="B7902" s="15" t="s">
        <v>9252</v>
      </c>
      <c r="C7902" s="18">
        <v>42912.0</v>
      </c>
      <c r="D7902" s="18">
        <v>42919.0</v>
      </c>
      <c r="E7902" s="18">
        <f t="shared" si="1"/>
        <v>42919</v>
      </c>
      <c r="F7902" s="15" t="s">
        <v>55</v>
      </c>
      <c r="G7902" s="15" t="s">
        <v>3022</v>
      </c>
      <c r="H7902" s="15" t="s">
        <v>3023</v>
      </c>
      <c r="I7902" s="15" t="s">
        <v>59</v>
      </c>
      <c r="J7902" s="15" t="s">
        <v>60</v>
      </c>
      <c r="K7902" s="15" t="s">
        <v>26</v>
      </c>
      <c r="L7902" s="15" t="str">
        <f t="array" ref="L7902">_xlfn.XLOOKUP(M7902,reference_province_to_city!$A$2:$A$11,reference_province_to_city!$B$2:$B$11)</f>
        <v>Denpasar</v>
      </c>
      <c r="M7902" s="15" t="s">
        <v>24</v>
      </c>
      <c r="N7902" s="15">
        <v>80231.0</v>
      </c>
      <c r="O7902" s="15">
        <f t="array" ref="O7902">_xlfn.XLOOKUP(M7902,reference_postal_code!$B$2:$B$11,reference_postal_code!$A$2:$A$11)</f>
        <v>80231</v>
      </c>
      <c r="P7902" s="15" t="s">
        <v>63</v>
      </c>
      <c r="Q7902" s="15" t="s">
        <v>3438</v>
      </c>
      <c r="R7902" s="15" t="s">
        <v>110</v>
      </c>
      <c r="S7902" s="15" t="s">
        <v>111</v>
      </c>
      <c r="T7902" s="15" t="s">
        <v>3439</v>
      </c>
      <c r="U7902" s="28">
        <v>5373000.0</v>
      </c>
      <c r="V7902" s="15">
        <v>3.0</v>
      </c>
      <c r="W7902" s="31">
        <v>0.4</v>
      </c>
      <c r="X7902" s="28">
        <v>626850.0</v>
      </c>
    </row>
    <row r="7903" ht="15.75" customHeight="1">
      <c r="A7903" s="15">
        <v>6942.0</v>
      </c>
      <c r="B7903" s="15" t="s">
        <v>9250</v>
      </c>
      <c r="C7903" s="18">
        <v>42912.0</v>
      </c>
      <c r="D7903" s="18">
        <v>42916.0</v>
      </c>
      <c r="E7903" s="18">
        <f t="shared" si="1"/>
        <v>42916</v>
      </c>
      <c r="F7903" s="15" t="s">
        <v>55</v>
      </c>
      <c r="G7903" s="15" t="s">
        <v>1079</v>
      </c>
      <c r="H7903" s="15" t="s">
        <v>1080</v>
      </c>
      <c r="I7903" s="15" t="s">
        <v>128</v>
      </c>
      <c r="J7903" s="15" t="s">
        <v>60</v>
      </c>
      <c r="K7903" s="15" t="s">
        <v>29</v>
      </c>
      <c r="L7903" s="15" t="str">
        <f t="array" ref="L7903">_xlfn.XLOOKUP(M7903,reference_province_to_city!$A$2:$A$11,reference_province_to_city!$B$2:$B$11)</f>
        <v>Palembang</v>
      </c>
      <c r="M7903" s="15" t="s">
        <v>13</v>
      </c>
      <c r="N7903" s="15">
        <v>30111.0</v>
      </c>
      <c r="O7903" s="15">
        <f t="array" ref="O7903">_xlfn.XLOOKUP(M7903,reference_postal_code!$B$2:$B$11,reference_postal_code!$A$2:$A$11)</f>
        <v>30111</v>
      </c>
      <c r="P7903" s="15" t="s">
        <v>77</v>
      </c>
      <c r="Q7903" s="15" t="s">
        <v>702</v>
      </c>
      <c r="R7903" s="15" t="s">
        <v>65</v>
      </c>
      <c r="S7903" s="15" t="s">
        <v>87</v>
      </c>
      <c r="T7903" s="15" t="s">
        <v>703</v>
      </c>
      <c r="U7903" s="28">
        <v>1.07082E7</v>
      </c>
      <c r="V7903" s="15">
        <v>4.0</v>
      </c>
      <c r="W7903" s="31">
        <v>0.0</v>
      </c>
      <c r="X7903" s="28">
        <v>3212460.0</v>
      </c>
    </row>
    <row r="7904" ht="15.75" customHeight="1">
      <c r="A7904" s="15">
        <v>6941.0</v>
      </c>
      <c r="B7904" s="15" t="s">
        <v>9250</v>
      </c>
      <c r="C7904" s="18">
        <v>42912.0</v>
      </c>
      <c r="D7904" s="18">
        <v>42916.0</v>
      </c>
      <c r="E7904" s="18">
        <f t="shared" si="1"/>
        <v>42916</v>
      </c>
      <c r="F7904" s="15" t="s">
        <v>55</v>
      </c>
      <c r="G7904" s="15" t="s">
        <v>1079</v>
      </c>
      <c r="H7904" s="15" t="s">
        <v>1080</v>
      </c>
      <c r="I7904" s="15" t="s">
        <v>128</v>
      </c>
      <c r="J7904" s="15" t="s">
        <v>60</v>
      </c>
      <c r="K7904" s="15" t="s">
        <v>29</v>
      </c>
      <c r="L7904" s="15" t="str">
        <f t="array" ref="L7904">_xlfn.XLOOKUP(M7904,reference_province_to_city!$A$2:$A$11,reference_province_to_city!$B$2:$B$11)</f>
        <v>Palembang</v>
      </c>
      <c r="M7904" s="15" t="s">
        <v>13</v>
      </c>
      <c r="N7904" s="15">
        <v>30111.0</v>
      </c>
      <c r="O7904" s="15">
        <f t="array" ref="O7904">_xlfn.XLOOKUP(M7904,reference_postal_code!$B$2:$B$11,reference_postal_code!$A$2:$A$11)</f>
        <v>30111</v>
      </c>
      <c r="P7904" s="15" t="s">
        <v>77</v>
      </c>
      <c r="Q7904" s="15" t="s">
        <v>7866</v>
      </c>
      <c r="R7904" s="15" t="s">
        <v>65</v>
      </c>
      <c r="S7904" s="15" t="s">
        <v>226</v>
      </c>
      <c r="T7904" s="15" t="s">
        <v>7867</v>
      </c>
      <c r="U7904" s="28">
        <v>426000.0</v>
      </c>
      <c r="V7904" s="15">
        <v>5.0</v>
      </c>
      <c r="W7904" s="31">
        <v>0.0</v>
      </c>
      <c r="X7904" s="28">
        <v>123540.0</v>
      </c>
    </row>
    <row r="7905" ht="15.75" customHeight="1">
      <c r="A7905" s="15">
        <v>6940.0</v>
      </c>
      <c r="B7905" s="15" t="s">
        <v>9250</v>
      </c>
      <c r="C7905" s="18">
        <v>42912.0</v>
      </c>
      <c r="D7905" s="18">
        <v>42916.0</v>
      </c>
      <c r="E7905" s="18">
        <f t="shared" si="1"/>
        <v>42916</v>
      </c>
      <c r="F7905" s="15" t="s">
        <v>55</v>
      </c>
      <c r="G7905" s="15" t="s">
        <v>1079</v>
      </c>
      <c r="H7905" s="15" t="s">
        <v>1080</v>
      </c>
      <c r="I7905" s="15" t="s">
        <v>128</v>
      </c>
      <c r="J7905" s="15" t="s">
        <v>60</v>
      </c>
      <c r="K7905" s="15" t="s">
        <v>29</v>
      </c>
      <c r="L7905" s="15" t="str">
        <f t="array" ref="L7905">_xlfn.XLOOKUP(M7905,reference_province_to_city!$A$2:$A$11,reference_province_to_city!$B$2:$B$11)</f>
        <v>Palembang</v>
      </c>
      <c r="M7905" s="15" t="s">
        <v>13</v>
      </c>
      <c r="N7905" s="15">
        <v>30111.0</v>
      </c>
      <c r="O7905" s="15">
        <f t="array" ref="O7905">_xlfn.XLOOKUP(M7905,reference_postal_code!$B$2:$B$11,reference_postal_code!$A$2:$A$11)</f>
        <v>30111</v>
      </c>
      <c r="P7905" s="15" t="s">
        <v>77</v>
      </c>
      <c r="Q7905" s="15" t="s">
        <v>1624</v>
      </c>
      <c r="R7905" s="15" t="s">
        <v>65</v>
      </c>
      <c r="S7905" s="15" t="s">
        <v>83</v>
      </c>
      <c r="T7905" s="15" t="s">
        <v>1625</v>
      </c>
      <c r="U7905" s="28">
        <v>1535520.0</v>
      </c>
      <c r="V7905" s="15">
        <v>2.0</v>
      </c>
      <c r="W7905" s="31">
        <v>0.2</v>
      </c>
      <c r="X7905" s="28">
        <v>556626.0</v>
      </c>
    </row>
    <row r="7906" ht="15.75" customHeight="1">
      <c r="A7906" s="15">
        <v>6145.0</v>
      </c>
      <c r="B7906" s="15" t="s">
        <v>9258</v>
      </c>
      <c r="C7906" s="18">
        <v>42913.0</v>
      </c>
      <c r="D7906" s="18">
        <v>42917.0</v>
      </c>
      <c r="E7906" s="18">
        <f t="shared" si="1"/>
        <v>42917</v>
      </c>
      <c r="F7906" s="15" t="s">
        <v>55</v>
      </c>
      <c r="G7906" s="15" t="s">
        <v>1646</v>
      </c>
      <c r="H7906" s="15" t="s">
        <v>1647</v>
      </c>
      <c r="I7906" s="15" t="s">
        <v>59</v>
      </c>
      <c r="J7906" s="15" t="s">
        <v>60</v>
      </c>
      <c r="K7906" s="15" t="s">
        <v>31</v>
      </c>
      <c r="L7906" s="15" t="str">
        <f t="array" ref="L7906">_xlfn.XLOOKUP(M7906,reference_province_to_city!$A$2:$A$11,reference_province_to_city!$B$2:$B$11)</f>
        <v>Balikpapan</v>
      </c>
      <c r="M7906" s="15" t="s">
        <v>21</v>
      </c>
      <c r="N7906" s="15">
        <v>76114.0</v>
      </c>
      <c r="O7906" s="15">
        <f t="array" ref="O7906">_xlfn.XLOOKUP(M7906,reference_postal_code!$B$2:$B$11,reference_postal_code!$A$2:$A$11)</f>
        <v>76114</v>
      </c>
      <c r="P7906" s="15" t="s">
        <v>166</v>
      </c>
      <c r="Q7906" s="15" t="s">
        <v>4221</v>
      </c>
      <c r="R7906" s="15" t="s">
        <v>65</v>
      </c>
      <c r="S7906" s="15" t="s">
        <v>66</v>
      </c>
      <c r="T7906" s="15" t="s">
        <v>4222</v>
      </c>
      <c r="U7906" s="28">
        <v>301050.0</v>
      </c>
      <c r="V7906" s="15">
        <v>3.0</v>
      </c>
      <c r="W7906" s="31">
        <v>0.0</v>
      </c>
      <c r="X7906" s="28">
        <v>138483.0</v>
      </c>
    </row>
    <row r="7907" ht="15.75" customHeight="1">
      <c r="A7907" s="15">
        <v>8735.0</v>
      </c>
      <c r="B7907" s="15" t="s">
        <v>9259</v>
      </c>
      <c r="C7907" s="18">
        <v>42913.0</v>
      </c>
      <c r="D7907" s="18">
        <v>42915.0</v>
      </c>
      <c r="E7907" s="18">
        <f t="shared" si="1"/>
        <v>42915</v>
      </c>
      <c r="F7907" s="15" t="s">
        <v>114</v>
      </c>
      <c r="G7907" s="15" t="s">
        <v>1565</v>
      </c>
      <c r="H7907" s="15" t="s">
        <v>1566</v>
      </c>
      <c r="I7907" s="15" t="s">
        <v>128</v>
      </c>
      <c r="J7907" s="15" t="s">
        <v>60</v>
      </c>
      <c r="L7907" s="15" t="str">
        <f t="array" ref="L7907">_xlfn.XLOOKUP(M7907,reference_province_to_city!$A$2:$A$11,reference_province_to_city!$B$2:$B$11)</f>
        <v>Medan</v>
      </c>
      <c r="M7907" s="15" t="s">
        <v>11</v>
      </c>
      <c r="N7907" s="15">
        <v>20111.0</v>
      </c>
      <c r="O7907" s="15">
        <f t="array" ref="O7907">_xlfn.XLOOKUP(M7907,reference_postal_code!$B$2:$B$11,reference_postal_code!$A$2:$A$11)</f>
        <v>20111</v>
      </c>
      <c r="P7907" s="15" t="s">
        <v>77</v>
      </c>
      <c r="Q7907" s="15" t="s">
        <v>3959</v>
      </c>
      <c r="R7907" s="15" t="s">
        <v>110</v>
      </c>
      <c r="S7907" s="15" t="s">
        <v>149</v>
      </c>
      <c r="T7907" s="15" t="s">
        <v>3960</v>
      </c>
      <c r="U7907" s="28">
        <v>1.931175E7</v>
      </c>
      <c r="V7907" s="15">
        <v>5.0</v>
      </c>
      <c r="W7907" s="31">
        <v>0.0</v>
      </c>
      <c r="X7907" s="28">
        <v>3669232.0</v>
      </c>
    </row>
    <row r="7908" ht="15.75" customHeight="1">
      <c r="A7908" s="15">
        <v>8733.0</v>
      </c>
      <c r="B7908" s="15" t="s">
        <v>9259</v>
      </c>
      <c r="C7908" s="18">
        <v>42913.0</v>
      </c>
      <c r="D7908" s="18">
        <v>42915.0</v>
      </c>
      <c r="E7908" s="18">
        <f t="shared" si="1"/>
        <v>42915</v>
      </c>
      <c r="F7908" s="15" t="s">
        <v>114</v>
      </c>
      <c r="G7908" s="15" t="s">
        <v>1565</v>
      </c>
      <c r="H7908" s="15" t="s">
        <v>1566</v>
      </c>
      <c r="I7908" s="15" t="s">
        <v>128</v>
      </c>
      <c r="J7908" s="15" t="s">
        <v>60</v>
      </c>
      <c r="K7908" s="15" t="s">
        <v>28</v>
      </c>
      <c r="L7908" s="15" t="str">
        <f t="array" ref="L7908">_xlfn.XLOOKUP(M7908,reference_province_to_city!$A$2:$A$11,reference_province_to_city!$B$2:$B$11)</f>
        <v>Medan</v>
      </c>
      <c r="M7908" s="15" t="s">
        <v>11</v>
      </c>
      <c r="N7908" s="15">
        <v>20111.0</v>
      </c>
      <c r="O7908" s="15">
        <f t="array" ref="O7908">_xlfn.XLOOKUP(M7908,reference_postal_code!$B$2:$B$11,reference_postal_code!$A$2:$A$11)</f>
        <v>20111</v>
      </c>
      <c r="P7908" s="15" t="s">
        <v>77</v>
      </c>
      <c r="Q7908" s="15" t="s">
        <v>4943</v>
      </c>
      <c r="R7908" s="15" t="s">
        <v>65</v>
      </c>
      <c r="S7908" s="15" t="s">
        <v>66</v>
      </c>
      <c r="T7908" s="15" t="s">
        <v>4944</v>
      </c>
      <c r="U7908" s="28">
        <v>291600.0</v>
      </c>
      <c r="V7908" s="15">
        <v>3.0</v>
      </c>
      <c r="W7908" s="31">
        <v>0.0</v>
      </c>
      <c r="X7908" s="28">
        <v>139968.0</v>
      </c>
    </row>
    <row r="7909" ht="15.75" customHeight="1">
      <c r="A7909" s="15">
        <v>8734.0</v>
      </c>
      <c r="B7909" s="15" t="s">
        <v>9259</v>
      </c>
      <c r="C7909" s="18">
        <v>42913.0</v>
      </c>
      <c r="D7909" s="18">
        <v>42915.0</v>
      </c>
      <c r="E7909" s="18">
        <f t="shared" si="1"/>
        <v>42915</v>
      </c>
      <c r="F7909" s="15" t="s">
        <v>114</v>
      </c>
      <c r="G7909" s="15" t="s">
        <v>1565</v>
      </c>
      <c r="H7909" s="15" t="s">
        <v>1566</v>
      </c>
      <c r="I7909" s="15" t="s">
        <v>128</v>
      </c>
      <c r="J7909" s="15" t="s">
        <v>60</v>
      </c>
      <c r="K7909" s="15" t="s">
        <v>28</v>
      </c>
      <c r="L7909" s="15" t="str">
        <f t="array" ref="L7909">_xlfn.XLOOKUP(M7909,reference_province_to_city!$A$2:$A$11,reference_province_to_city!$B$2:$B$11)</f>
        <v>Medan</v>
      </c>
      <c r="M7909" s="15" t="s">
        <v>11</v>
      </c>
      <c r="N7909" s="15">
        <v>20111.0</v>
      </c>
      <c r="O7909" s="15">
        <f t="array" ref="O7909">_xlfn.XLOOKUP(M7909,reference_postal_code!$B$2:$B$11,reference_postal_code!$A$2:$A$11)</f>
        <v>20111</v>
      </c>
      <c r="P7909" s="15" t="s">
        <v>77</v>
      </c>
      <c r="Q7909" s="15" t="s">
        <v>5149</v>
      </c>
      <c r="R7909" s="15" t="s">
        <v>106</v>
      </c>
      <c r="S7909" s="15" t="s">
        <v>139</v>
      </c>
      <c r="T7909" s="15" t="s">
        <v>5050</v>
      </c>
      <c r="U7909" s="28">
        <v>1894500.0</v>
      </c>
      <c r="V7909" s="15">
        <v>3.0</v>
      </c>
      <c r="W7909" s="31">
        <v>0.0</v>
      </c>
      <c r="X7909" s="28">
        <v>606240.0</v>
      </c>
    </row>
    <row r="7910" ht="15.75" customHeight="1">
      <c r="A7910" s="15">
        <v>2957.0</v>
      </c>
      <c r="B7910" s="15" t="s">
        <v>9260</v>
      </c>
      <c r="C7910" s="18">
        <v>42913.0</v>
      </c>
      <c r="D7910" s="18">
        <v>42920.0</v>
      </c>
      <c r="E7910" s="18">
        <f t="shared" si="1"/>
        <v>42920</v>
      </c>
      <c r="F7910" s="15" t="s">
        <v>55</v>
      </c>
      <c r="G7910" s="15" t="s">
        <v>3238</v>
      </c>
      <c r="H7910" s="15" t="s">
        <v>3239</v>
      </c>
      <c r="I7910" s="15" t="s">
        <v>76</v>
      </c>
      <c r="J7910" s="15" t="s">
        <v>60</v>
      </c>
      <c r="K7910" s="15" t="s">
        <v>14</v>
      </c>
      <c r="L7910" s="15" t="str">
        <f t="array" ref="L7910">_xlfn.XLOOKUP(M7910,reference_province_to_city!$A$2:$A$11,reference_province_to_city!$B$2:$B$11)</f>
        <v>Bandung</v>
      </c>
      <c r="M7910" s="15" t="s">
        <v>12</v>
      </c>
      <c r="N7910" s="15">
        <v>40111.0</v>
      </c>
      <c r="O7910" s="15">
        <f t="array" ref="O7910">_xlfn.XLOOKUP(M7910,reference_postal_code!$B$2:$B$11,reference_postal_code!$A$2:$A$11)</f>
        <v>40111</v>
      </c>
      <c r="P7910" s="15" t="s">
        <v>117</v>
      </c>
      <c r="Q7910" s="15" t="s">
        <v>1871</v>
      </c>
      <c r="R7910" s="15" t="s">
        <v>106</v>
      </c>
      <c r="S7910" s="15" t="s">
        <v>107</v>
      </c>
      <c r="T7910" s="15" t="s">
        <v>1872</v>
      </c>
      <c r="U7910" s="28">
        <v>2874690.0</v>
      </c>
      <c r="V7910" s="15">
        <v>3.0</v>
      </c>
      <c r="W7910" s="31">
        <v>0.1</v>
      </c>
      <c r="X7910" s="28">
        <v>479115.0</v>
      </c>
    </row>
    <row r="7911" ht="15.75" customHeight="1">
      <c r="A7911" s="15">
        <v>4711.0</v>
      </c>
      <c r="B7911" s="15" t="s">
        <v>9261</v>
      </c>
      <c r="C7911" s="18">
        <v>42915.0</v>
      </c>
      <c r="D7911" s="18"/>
      <c r="E7911" s="18">
        <f t="shared" si="1"/>
        <v>42918</v>
      </c>
      <c r="F7911" s="15" t="s">
        <v>125</v>
      </c>
      <c r="G7911" s="15" t="s">
        <v>3823</v>
      </c>
      <c r="H7911" s="15" t="s">
        <v>3824</v>
      </c>
      <c r="I7911" s="15" t="s">
        <v>59</v>
      </c>
      <c r="J7911" s="15" t="s">
        <v>60</v>
      </c>
      <c r="K7911" s="15" t="s">
        <v>17</v>
      </c>
      <c r="L7911" s="15" t="str">
        <f t="array" ref="L7911">_xlfn.XLOOKUP(M7911,reference_province_to_city!$A$2:$A$11,reference_province_to_city!$B$2:$B$11)</f>
        <v>Semarang</v>
      </c>
      <c r="M7911" s="15" t="s">
        <v>15</v>
      </c>
      <c r="N7911" s="15">
        <v>50111.0</v>
      </c>
      <c r="O7911" s="15">
        <f t="array" ref="O7911">_xlfn.XLOOKUP(M7911,reference_postal_code!$B$2:$B$11,reference_postal_code!$A$2:$A$11)</f>
        <v>50111</v>
      </c>
      <c r="P7911" s="15" t="s">
        <v>77</v>
      </c>
      <c r="Q7911" s="15" t="s">
        <v>481</v>
      </c>
      <c r="R7911" s="15" t="s">
        <v>110</v>
      </c>
      <c r="S7911" s="15" t="s">
        <v>149</v>
      </c>
      <c r="T7911" s="15" t="s">
        <v>482</v>
      </c>
      <c r="U7911" s="28">
        <v>934650.0</v>
      </c>
      <c r="V7911" s="15">
        <v>3.0</v>
      </c>
      <c r="W7911" s="31">
        <v>0.0</v>
      </c>
      <c r="X7911" s="28">
        <v>336474.0</v>
      </c>
    </row>
    <row r="7912" ht="15.75" customHeight="1">
      <c r="A7912" s="15">
        <v>1160.0</v>
      </c>
      <c r="B7912" s="15" t="s">
        <v>9262</v>
      </c>
      <c r="C7912" s="18">
        <v>42915.0</v>
      </c>
      <c r="D7912" s="18">
        <v>42920.0</v>
      </c>
      <c r="E7912" s="18">
        <f t="shared" si="1"/>
        <v>42920</v>
      </c>
      <c r="F7912" s="15" t="s">
        <v>55</v>
      </c>
      <c r="G7912" s="15" t="s">
        <v>975</v>
      </c>
      <c r="H7912" s="15" t="s">
        <v>976</v>
      </c>
      <c r="I7912" s="15" t="s">
        <v>59</v>
      </c>
      <c r="J7912" s="15" t="s">
        <v>60</v>
      </c>
      <c r="K7912" s="15" t="s">
        <v>26</v>
      </c>
      <c r="L7912" s="15" t="str">
        <f t="array" ref="L7912">_xlfn.XLOOKUP(M7912,reference_province_to_city!$A$2:$A$11,reference_province_to_city!$B$2:$B$11)</f>
        <v>Denpasar</v>
      </c>
      <c r="M7912" s="15" t="s">
        <v>24</v>
      </c>
      <c r="N7912" s="15">
        <v>80231.0</v>
      </c>
      <c r="O7912" s="15">
        <f t="array" ref="O7912">_xlfn.XLOOKUP(M7912,reference_postal_code!$B$2:$B$11,reference_postal_code!$A$2:$A$11)</f>
        <v>80231</v>
      </c>
      <c r="P7912" s="15" t="s">
        <v>63</v>
      </c>
      <c r="Q7912" s="15" t="s">
        <v>2282</v>
      </c>
      <c r="R7912" s="15" t="s">
        <v>65</v>
      </c>
      <c r="S7912" s="15" t="s">
        <v>222</v>
      </c>
      <c r="T7912" s="15" t="s">
        <v>2283</v>
      </c>
      <c r="U7912" s="28">
        <v>5444100.0</v>
      </c>
      <c r="V7912" s="15">
        <v>3.0</v>
      </c>
      <c r="W7912" s="31">
        <v>0.0</v>
      </c>
      <c r="X7912" s="28">
        <v>1361025.0</v>
      </c>
    </row>
    <row r="7913" ht="15.75" customHeight="1">
      <c r="A7913" s="15">
        <v>1161.0</v>
      </c>
      <c r="B7913" s="15" t="s">
        <v>9262</v>
      </c>
      <c r="C7913" s="18">
        <v>42915.0</v>
      </c>
      <c r="D7913" s="18">
        <v>42920.0</v>
      </c>
      <c r="E7913" s="18">
        <f t="shared" si="1"/>
        <v>42920</v>
      </c>
      <c r="F7913" s="15" t="s">
        <v>55</v>
      </c>
      <c r="G7913" s="15" t="s">
        <v>975</v>
      </c>
      <c r="H7913" s="15" t="s">
        <v>976</v>
      </c>
      <c r="I7913" s="15" t="s">
        <v>59</v>
      </c>
      <c r="J7913" s="15" t="s">
        <v>60</v>
      </c>
      <c r="K7913" s="15" t="s">
        <v>26</v>
      </c>
      <c r="L7913" s="15" t="str">
        <f t="array" ref="L7913">_xlfn.XLOOKUP(M7913,reference_province_to_city!$A$2:$A$11,reference_province_to_city!$B$2:$B$11)</f>
        <v>Denpasar</v>
      </c>
      <c r="M7913" s="15" t="s">
        <v>24</v>
      </c>
      <c r="N7913" s="15">
        <v>80231.0</v>
      </c>
      <c r="O7913" s="15">
        <f t="array" ref="O7913">_xlfn.XLOOKUP(M7913,reference_postal_code!$B$2:$B$11,reference_postal_code!$A$2:$A$11)</f>
        <v>80231</v>
      </c>
      <c r="P7913" s="15" t="s">
        <v>63</v>
      </c>
      <c r="Q7913" s="15" t="s">
        <v>412</v>
      </c>
      <c r="R7913" s="15" t="s">
        <v>65</v>
      </c>
      <c r="S7913" s="15" t="s">
        <v>83</v>
      </c>
      <c r="T7913" s="15" t="s">
        <v>413</v>
      </c>
      <c r="U7913" s="28">
        <v>173100.0</v>
      </c>
      <c r="V7913" s="15">
        <v>2.0</v>
      </c>
      <c r="W7913" s="31">
        <v>0.0</v>
      </c>
      <c r="X7913" s="28">
        <v>86550.0</v>
      </c>
    </row>
    <row r="7914" ht="15.75" customHeight="1">
      <c r="A7914" s="15">
        <v>4708.0</v>
      </c>
      <c r="B7914" s="15" t="s">
        <v>9261</v>
      </c>
      <c r="C7914" s="18">
        <v>42915.0</v>
      </c>
      <c r="D7914" s="18">
        <v>42916.0</v>
      </c>
      <c r="E7914" s="18">
        <f t="shared" si="1"/>
        <v>42916</v>
      </c>
      <c r="F7914" s="15" t="s">
        <v>125</v>
      </c>
      <c r="G7914" s="15" t="s">
        <v>3823</v>
      </c>
      <c r="H7914" s="15" t="s">
        <v>3824</v>
      </c>
      <c r="I7914" s="15" t="s">
        <v>59</v>
      </c>
      <c r="J7914" s="15" t="s">
        <v>60</v>
      </c>
      <c r="K7914" s="15" t="s">
        <v>17</v>
      </c>
      <c r="L7914" s="15" t="str">
        <f t="array" ref="L7914">_xlfn.XLOOKUP(M7914,reference_province_to_city!$A$2:$A$11,reference_province_to_city!$B$2:$B$11)</f>
        <v>Semarang</v>
      </c>
      <c r="M7914" s="15" t="s">
        <v>15</v>
      </c>
      <c r="N7914" s="15">
        <v>50111.0</v>
      </c>
      <c r="O7914" s="15">
        <f t="array" ref="O7914">_xlfn.XLOOKUP(M7914,reference_postal_code!$B$2:$B$11,reference_postal_code!$A$2:$A$11)</f>
        <v>50111</v>
      </c>
      <c r="P7914" s="15" t="s">
        <v>77</v>
      </c>
      <c r="Q7914" s="15" t="s">
        <v>257</v>
      </c>
      <c r="R7914" s="15" t="s">
        <v>65</v>
      </c>
      <c r="S7914" s="15" t="s">
        <v>83</v>
      </c>
      <c r="T7914" s="15" t="s">
        <v>258</v>
      </c>
      <c r="U7914" s="28">
        <v>1.34388E7</v>
      </c>
      <c r="V7914" s="15">
        <v>5.0</v>
      </c>
      <c r="W7914" s="31">
        <v>0.2</v>
      </c>
      <c r="X7914" s="28">
        <v>4535595.0</v>
      </c>
    </row>
    <row r="7915" ht="15.75" customHeight="1">
      <c r="A7915" s="15">
        <v>9626.0</v>
      </c>
      <c r="B7915" s="15" t="s">
        <v>9263</v>
      </c>
      <c r="C7915" s="18">
        <v>42915.0</v>
      </c>
      <c r="D7915" s="18">
        <v>42916.0</v>
      </c>
      <c r="E7915" s="18">
        <f t="shared" si="1"/>
        <v>42916</v>
      </c>
      <c r="F7915" s="15" t="s">
        <v>125</v>
      </c>
      <c r="G7915" s="15" t="s">
        <v>2239</v>
      </c>
      <c r="H7915" s="15" t="s">
        <v>2240</v>
      </c>
      <c r="I7915" s="15" t="s">
        <v>59</v>
      </c>
      <c r="J7915" s="15" t="s">
        <v>60</v>
      </c>
      <c r="K7915" s="15" t="s">
        <v>10</v>
      </c>
      <c r="L7915" s="15" t="str">
        <f t="array" ref="L7915">_xlfn.XLOOKUP(M7915,reference_province_to_city!$A$2:$A$11,reference_province_to_city!$B$2:$B$11)</f>
        <v>Jakarta</v>
      </c>
      <c r="M7915" s="15" t="s">
        <v>7</v>
      </c>
      <c r="N7915" s="15">
        <v>10110.0</v>
      </c>
      <c r="O7915" s="15">
        <f t="array" ref="O7915">_xlfn.XLOOKUP(M7915,reference_postal_code!$B$2:$B$11,reference_postal_code!$A$2:$A$11)</f>
        <v>10110</v>
      </c>
      <c r="P7915" s="15" t="s">
        <v>117</v>
      </c>
      <c r="Q7915" s="15" t="s">
        <v>5810</v>
      </c>
      <c r="R7915" s="15" t="s">
        <v>106</v>
      </c>
      <c r="S7915" s="15" t="s">
        <v>183</v>
      </c>
      <c r="T7915" s="15" t="s">
        <v>5811</v>
      </c>
      <c r="U7915" s="28">
        <v>6149988.0</v>
      </c>
      <c r="V7915" s="15">
        <v>3.0</v>
      </c>
      <c r="W7915" s="31">
        <v>0.32</v>
      </c>
      <c r="X7915" s="28">
        <v>-1447056.0</v>
      </c>
    </row>
    <row r="7916" ht="15.75" customHeight="1">
      <c r="A7916" s="15">
        <v>4710.0</v>
      </c>
      <c r="B7916" s="15" t="s">
        <v>9261</v>
      </c>
      <c r="C7916" s="18">
        <v>42915.0</v>
      </c>
      <c r="D7916" s="18">
        <v>42916.0</v>
      </c>
      <c r="E7916" s="18">
        <f t="shared" si="1"/>
        <v>42916</v>
      </c>
      <c r="F7916" s="15" t="s">
        <v>125</v>
      </c>
      <c r="G7916" s="15" t="s">
        <v>3823</v>
      </c>
      <c r="H7916" s="15" t="s">
        <v>3824</v>
      </c>
      <c r="I7916" s="15" t="s">
        <v>59</v>
      </c>
      <c r="J7916" s="15" t="s">
        <v>60</v>
      </c>
      <c r="K7916" s="15" t="s">
        <v>17</v>
      </c>
      <c r="L7916" s="15" t="str">
        <f t="array" ref="L7916">_xlfn.XLOOKUP(M7916,reference_province_to_city!$A$2:$A$11,reference_province_to_city!$B$2:$B$11)</f>
        <v>Semarang</v>
      </c>
      <c r="M7916" s="15" t="s">
        <v>15</v>
      </c>
      <c r="N7916" s="15">
        <v>50111.0</v>
      </c>
      <c r="O7916" s="15">
        <f t="array" ref="O7916">_xlfn.XLOOKUP(M7916,reference_postal_code!$B$2:$B$11,reference_postal_code!$A$2:$A$11)</f>
        <v>50111</v>
      </c>
      <c r="P7916" s="15" t="s">
        <v>77</v>
      </c>
      <c r="Q7916" s="15" t="s">
        <v>8040</v>
      </c>
      <c r="R7916" s="15" t="s">
        <v>65</v>
      </c>
      <c r="S7916" s="15" t="s">
        <v>93</v>
      </c>
      <c r="T7916" s="15" t="s">
        <v>8041</v>
      </c>
      <c r="U7916" s="28">
        <v>175200.0</v>
      </c>
      <c r="V7916" s="15">
        <v>2.0</v>
      </c>
      <c r="W7916" s="31">
        <v>0.0</v>
      </c>
      <c r="X7916" s="28">
        <v>45552.0</v>
      </c>
    </row>
    <row r="7917" ht="15.75" customHeight="1">
      <c r="A7917" s="15">
        <v>5733.0</v>
      </c>
      <c r="B7917" s="15" t="s">
        <v>9264</v>
      </c>
      <c r="C7917" s="18">
        <v>42915.0</v>
      </c>
      <c r="D7917" s="18">
        <v>42918.0</v>
      </c>
      <c r="E7917" s="18">
        <f t="shared" si="1"/>
        <v>42918</v>
      </c>
      <c r="F7917" s="15" t="s">
        <v>125</v>
      </c>
      <c r="G7917" s="15" t="s">
        <v>6104</v>
      </c>
      <c r="H7917" s="15" t="s">
        <v>6105</v>
      </c>
      <c r="I7917" s="15" t="s">
        <v>128</v>
      </c>
      <c r="J7917" s="15" t="s">
        <v>60</v>
      </c>
      <c r="K7917" s="15" t="s">
        <v>22</v>
      </c>
      <c r="L7917" s="15" t="str">
        <f t="array" ref="L7917">_xlfn.XLOOKUP(M7917,reference_province_to_city!$A$2:$A$11,reference_province_to_city!$B$2:$B$11)</f>
        <v>Surabaya</v>
      </c>
      <c r="M7917" s="15" t="s">
        <v>20</v>
      </c>
      <c r="N7917" s="15">
        <v>60231.0</v>
      </c>
      <c r="O7917" s="15">
        <f t="array" ref="O7917">_xlfn.XLOOKUP(M7917,reference_postal_code!$B$2:$B$11,reference_postal_code!$A$2:$A$11)</f>
        <v>60231</v>
      </c>
      <c r="P7917" s="15" t="s">
        <v>166</v>
      </c>
      <c r="Q7917" s="15" t="s">
        <v>4835</v>
      </c>
      <c r="R7917" s="15" t="s">
        <v>106</v>
      </c>
      <c r="S7917" s="15" t="s">
        <v>183</v>
      </c>
      <c r="T7917" s="15" t="s">
        <v>4836</v>
      </c>
      <c r="U7917" s="28">
        <v>9582300.0</v>
      </c>
      <c r="V7917" s="15">
        <v>9.0</v>
      </c>
      <c r="W7917" s="31">
        <v>0.0</v>
      </c>
      <c r="X7917" s="28">
        <v>2778867.0</v>
      </c>
    </row>
    <row r="7918" ht="15.75" customHeight="1">
      <c r="A7918" s="15">
        <v>9624.0</v>
      </c>
      <c r="B7918" s="15" t="s">
        <v>9263</v>
      </c>
      <c r="C7918" s="18">
        <v>42915.0</v>
      </c>
      <c r="D7918" s="18">
        <v>42916.0</v>
      </c>
      <c r="E7918" s="18">
        <f t="shared" si="1"/>
        <v>42916</v>
      </c>
      <c r="F7918" s="15" t="s">
        <v>125</v>
      </c>
      <c r="G7918" s="15" t="s">
        <v>2239</v>
      </c>
      <c r="H7918" s="15" t="s">
        <v>2240</v>
      </c>
      <c r="I7918" s="15" t="s">
        <v>59</v>
      </c>
      <c r="J7918" s="15" t="s">
        <v>60</v>
      </c>
      <c r="K7918" s="15" t="s">
        <v>10</v>
      </c>
      <c r="L7918" s="15" t="str">
        <f t="array" ref="L7918">_xlfn.XLOOKUP(M7918,reference_province_to_city!$A$2:$A$11,reference_province_to_city!$B$2:$B$11)</f>
        <v>Jakarta</v>
      </c>
      <c r="M7918" s="15" t="s">
        <v>7</v>
      </c>
      <c r="N7918" s="15">
        <v>10110.0</v>
      </c>
      <c r="O7918" s="15">
        <f t="array" ref="O7918">_xlfn.XLOOKUP(M7918,reference_postal_code!$B$2:$B$11,reference_postal_code!$A$2:$A$11)</f>
        <v>10110</v>
      </c>
      <c r="P7918" s="15" t="s">
        <v>117</v>
      </c>
      <c r="Q7918" s="15" t="s">
        <v>1224</v>
      </c>
      <c r="R7918" s="15" t="s">
        <v>65</v>
      </c>
      <c r="S7918" s="15" t="s">
        <v>222</v>
      </c>
      <c r="T7918" s="15" t="s">
        <v>1225</v>
      </c>
      <c r="U7918" s="28">
        <v>320880.0</v>
      </c>
      <c r="V7918" s="15">
        <v>2.0</v>
      </c>
      <c r="W7918" s="31">
        <v>0.8</v>
      </c>
      <c r="X7918" s="28">
        <v>-818244.0</v>
      </c>
    </row>
    <row r="7919" ht="15.75" customHeight="1">
      <c r="A7919" s="15">
        <v>4709.0</v>
      </c>
      <c r="B7919" s="15" t="s">
        <v>9261</v>
      </c>
      <c r="C7919" s="18">
        <v>42915.0</v>
      </c>
      <c r="D7919" s="18">
        <v>42916.0</v>
      </c>
      <c r="E7919" s="18">
        <f t="shared" si="1"/>
        <v>42916</v>
      </c>
      <c r="F7919" s="15" t="s">
        <v>125</v>
      </c>
      <c r="G7919" s="15" t="s">
        <v>3823</v>
      </c>
      <c r="H7919" s="15" t="s">
        <v>3824</v>
      </c>
      <c r="I7919" s="15" t="s">
        <v>59</v>
      </c>
      <c r="J7919" s="15" t="s">
        <v>60</v>
      </c>
      <c r="K7919" s="15" t="s">
        <v>17</v>
      </c>
      <c r="L7919" s="15" t="str">
        <f t="array" ref="L7919">_xlfn.XLOOKUP(M7919,reference_province_to_city!$A$2:$A$11,reference_province_to_city!$B$2:$B$11)</f>
        <v>Semarang</v>
      </c>
      <c r="M7919" s="15" t="s">
        <v>15</v>
      </c>
      <c r="N7919" s="15">
        <v>50111.0</v>
      </c>
      <c r="O7919" s="15">
        <f t="array" ref="O7919">_xlfn.XLOOKUP(M7919,reference_postal_code!$B$2:$B$11,reference_postal_code!$A$2:$A$11)</f>
        <v>50111</v>
      </c>
      <c r="P7919" s="15" t="s">
        <v>77</v>
      </c>
      <c r="Q7919" s="15" t="s">
        <v>3850</v>
      </c>
      <c r="R7919" s="15" t="s">
        <v>65</v>
      </c>
      <c r="S7919" s="15" t="s">
        <v>87</v>
      </c>
      <c r="T7919" s="15" t="s">
        <v>3851</v>
      </c>
      <c r="U7919" s="28">
        <v>1960650.0</v>
      </c>
      <c r="V7919" s="15">
        <v>3.0</v>
      </c>
      <c r="W7919" s="31">
        <v>0.0</v>
      </c>
      <c r="X7919" s="28">
        <v>588195.0</v>
      </c>
    </row>
    <row r="7920" ht="15.75" customHeight="1">
      <c r="A7920" s="15">
        <v>3573.0</v>
      </c>
      <c r="B7920" s="15" t="s">
        <v>9265</v>
      </c>
      <c r="C7920" s="18">
        <v>42915.0</v>
      </c>
      <c r="D7920" s="18">
        <v>42920.0</v>
      </c>
      <c r="E7920" s="18">
        <f t="shared" si="1"/>
        <v>42920</v>
      </c>
      <c r="F7920" s="15" t="s">
        <v>55</v>
      </c>
      <c r="G7920" s="15" t="s">
        <v>3516</v>
      </c>
      <c r="H7920" s="15" t="s">
        <v>3517</v>
      </c>
      <c r="I7920" s="15" t="s">
        <v>128</v>
      </c>
      <c r="J7920" s="15" t="s">
        <v>60</v>
      </c>
      <c r="K7920" s="15" t="s">
        <v>22</v>
      </c>
      <c r="L7920" s="15" t="str">
        <f t="array" ref="L7920">_xlfn.XLOOKUP(M7920,reference_province_to_city!$A$2:$A$11,reference_province_to_city!$B$2:$B$11)</f>
        <v>Surabaya</v>
      </c>
      <c r="M7920" s="15" t="s">
        <v>20</v>
      </c>
      <c r="N7920" s="15">
        <v>60231.0</v>
      </c>
      <c r="O7920" s="15">
        <f t="array" ref="O7920">_xlfn.XLOOKUP(M7920,reference_postal_code!$B$2:$B$11,reference_postal_code!$A$2:$A$11)</f>
        <v>60231</v>
      </c>
      <c r="P7920" s="15" t="s">
        <v>166</v>
      </c>
      <c r="Q7920" s="15" t="s">
        <v>6642</v>
      </c>
      <c r="R7920" s="15" t="s">
        <v>65</v>
      </c>
      <c r="S7920" s="15" t="s">
        <v>66</v>
      </c>
      <c r="T7920" s="15" t="s">
        <v>6643</v>
      </c>
      <c r="U7920" s="28">
        <v>77760.0</v>
      </c>
      <c r="V7920" s="15">
        <v>1.0</v>
      </c>
      <c r="W7920" s="31">
        <v>0.2</v>
      </c>
      <c r="X7920" s="28">
        <v>27216.0</v>
      </c>
    </row>
    <row r="7921" ht="15.75" customHeight="1">
      <c r="A7921" s="15">
        <v>2685.0</v>
      </c>
      <c r="B7921" s="15" t="s">
        <v>9266</v>
      </c>
      <c r="C7921" s="18">
        <v>42915.0</v>
      </c>
      <c r="D7921" s="18">
        <v>42922.0</v>
      </c>
      <c r="E7921" s="18">
        <f t="shared" si="1"/>
        <v>42922</v>
      </c>
      <c r="F7921" s="15" t="s">
        <v>55</v>
      </c>
      <c r="G7921" s="15" t="s">
        <v>1457</v>
      </c>
      <c r="H7921" s="15" t="s">
        <v>1458</v>
      </c>
      <c r="I7921" s="15" t="s">
        <v>59</v>
      </c>
      <c r="J7921" s="15" t="s">
        <v>60</v>
      </c>
      <c r="K7921" s="15" t="s">
        <v>33</v>
      </c>
      <c r="L7921" s="15" t="str">
        <f t="array" ref="L7921">_xlfn.XLOOKUP(M7921,reference_province_to_city!$A$2:$A$11,reference_province_to_city!$B$2:$B$11)</f>
        <v>Makassar</v>
      </c>
      <c r="M7921" s="15" t="s">
        <v>25</v>
      </c>
      <c r="O7921" s="15">
        <f t="array" ref="O7921">_xlfn.XLOOKUP(M7921,reference_postal_code!$B$2:$B$11,reference_postal_code!$A$2:$A$11)</f>
        <v>90111</v>
      </c>
      <c r="P7921" s="15" t="s">
        <v>63</v>
      </c>
      <c r="Q7921" s="15" t="s">
        <v>2712</v>
      </c>
      <c r="R7921" s="15" t="s">
        <v>65</v>
      </c>
      <c r="S7921" s="15" t="s">
        <v>83</v>
      </c>
      <c r="T7921" s="15" t="s">
        <v>2713</v>
      </c>
      <c r="U7921" s="28">
        <v>4688280.0</v>
      </c>
      <c r="V7921" s="15">
        <v>9.0</v>
      </c>
      <c r="W7921" s="31">
        <v>0.2</v>
      </c>
      <c r="X7921" s="28">
        <v>1523691.0</v>
      </c>
    </row>
    <row r="7922" ht="15.75" customHeight="1">
      <c r="A7922" s="15">
        <v>555.0</v>
      </c>
      <c r="B7922" s="15" t="s">
        <v>9267</v>
      </c>
      <c r="C7922" s="18">
        <v>42915.0</v>
      </c>
      <c r="D7922" s="18">
        <v>42919.0</v>
      </c>
      <c r="E7922" s="18">
        <f t="shared" si="1"/>
        <v>42919</v>
      </c>
      <c r="F7922" s="15" t="s">
        <v>114</v>
      </c>
      <c r="G7922" s="15" t="s">
        <v>678</v>
      </c>
      <c r="H7922" s="15" t="s">
        <v>679</v>
      </c>
      <c r="I7922" s="15" t="s">
        <v>128</v>
      </c>
      <c r="J7922" s="15" t="s">
        <v>60</v>
      </c>
      <c r="K7922" s="15" t="s">
        <v>31</v>
      </c>
      <c r="L7922" s="15" t="str">
        <f t="array" ref="L7922">_xlfn.XLOOKUP(M7922,reference_province_to_city!$A$2:$A$11,reference_province_to_city!$B$2:$B$11)</f>
        <v>Balikpapan</v>
      </c>
      <c r="M7922" s="15" t="s">
        <v>21</v>
      </c>
      <c r="N7922" s="15">
        <v>76114.0</v>
      </c>
      <c r="O7922" s="15">
        <f t="array" ref="O7922">_xlfn.XLOOKUP(M7922,reference_postal_code!$B$2:$B$11,reference_postal_code!$A$2:$A$11)</f>
        <v>76114</v>
      </c>
      <c r="P7922" s="15" t="s">
        <v>166</v>
      </c>
      <c r="Q7922" s="15" t="s">
        <v>5485</v>
      </c>
      <c r="R7922" s="15" t="s">
        <v>65</v>
      </c>
      <c r="S7922" s="15" t="s">
        <v>87</v>
      </c>
      <c r="T7922" s="15" t="s">
        <v>5486</v>
      </c>
      <c r="U7922" s="28">
        <v>1.94367E7</v>
      </c>
      <c r="V7922" s="15">
        <v>2.0</v>
      </c>
      <c r="W7922" s="31">
        <v>0.0</v>
      </c>
      <c r="X7922" s="28">
        <v>4664808.0</v>
      </c>
    </row>
    <row r="7923" ht="15.75" customHeight="1">
      <c r="A7923" s="15">
        <v>9625.0</v>
      </c>
      <c r="B7923" s="15" t="s">
        <v>9263</v>
      </c>
      <c r="C7923" s="18">
        <v>42915.0</v>
      </c>
      <c r="D7923" s="18">
        <v>42916.0</v>
      </c>
      <c r="E7923" s="18">
        <f t="shared" si="1"/>
        <v>42916</v>
      </c>
      <c r="F7923" s="15" t="s">
        <v>125</v>
      </c>
      <c r="G7923" s="15" t="s">
        <v>2239</v>
      </c>
      <c r="H7923" s="15" t="s">
        <v>2240</v>
      </c>
      <c r="I7923" s="15" t="s">
        <v>59</v>
      </c>
      <c r="J7923" s="15" t="s">
        <v>60</v>
      </c>
      <c r="K7923" s="15" t="s">
        <v>10</v>
      </c>
      <c r="L7923" s="15" t="str">
        <f t="array" ref="L7923">_xlfn.XLOOKUP(M7923,reference_province_to_city!$A$2:$A$11,reference_province_to_city!$B$2:$B$11)</f>
        <v>Jakarta</v>
      </c>
      <c r="M7923" s="15" t="s">
        <v>7</v>
      </c>
      <c r="N7923" s="15">
        <v>10110.0</v>
      </c>
      <c r="O7923" s="15">
        <f t="array" ref="O7923">_xlfn.XLOOKUP(M7923,reference_postal_code!$B$2:$B$11,reference_postal_code!$A$2:$A$11)</f>
        <v>10110</v>
      </c>
      <c r="P7923" s="15" t="s">
        <v>117</v>
      </c>
      <c r="Q7923" s="15" t="s">
        <v>2260</v>
      </c>
      <c r="R7923" s="15" t="s">
        <v>106</v>
      </c>
      <c r="S7923" s="15" t="s">
        <v>218</v>
      </c>
      <c r="T7923" s="15" t="s">
        <v>2261</v>
      </c>
      <c r="U7923" s="28">
        <v>4609710.0</v>
      </c>
      <c r="V7923" s="15">
        <v>3.0</v>
      </c>
      <c r="W7923" s="31">
        <v>0.3</v>
      </c>
      <c r="X7923" s="28">
        <v>-592677.0</v>
      </c>
    </row>
    <row r="7924" ht="15.75" customHeight="1">
      <c r="A7924" s="15">
        <v>5734.0</v>
      </c>
      <c r="B7924" s="15" t="s">
        <v>9264</v>
      </c>
      <c r="C7924" s="18">
        <v>42915.0</v>
      </c>
      <c r="D7924" s="18">
        <v>42918.0</v>
      </c>
      <c r="E7924" s="18">
        <f t="shared" si="1"/>
        <v>42918</v>
      </c>
      <c r="F7924" s="15" t="s">
        <v>125</v>
      </c>
      <c r="G7924" s="15" t="s">
        <v>6104</v>
      </c>
      <c r="H7924" s="15" t="s">
        <v>6105</v>
      </c>
      <c r="I7924" s="15" t="s">
        <v>128</v>
      </c>
      <c r="J7924" s="15" t="s">
        <v>60</v>
      </c>
      <c r="K7924" s="15" t="s">
        <v>22</v>
      </c>
      <c r="L7924" s="15" t="str">
        <f t="array" ref="L7924">_xlfn.XLOOKUP(M7924,reference_province_to_city!$A$2:$A$11,reference_province_to_city!$B$2:$B$11)</f>
        <v>Surabaya</v>
      </c>
      <c r="M7924" s="15" t="s">
        <v>20</v>
      </c>
      <c r="N7924" s="15">
        <v>60231.0</v>
      </c>
      <c r="O7924" s="15">
        <f t="array" ref="O7924">_xlfn.XLOOKUP(M7924,reference_postal_code!$B$2:$B$11,reference_postal_code!$A$2:$A$11)</f>
        <v>60231</v>
      </c>
      <c r="P7924" s="15" t="s">
        <v>166</v>
      </c>
      <c r="Q7924" s="15" t="s">
        <v>2504</v>
      </c>
      <c r="R7924" s="15" t="s">
        <v>65</v>
      </c>
      <c r="S7924" s="15" t="s">
        <v>226</v>
      </c>
      <c r="T7924" s="15" t="s">
        <v>2505</v>
      </c>
      <c r="U7924" s="28">
        <v>460350.0</v>
      </c>
      <c r="V7924" s="15">
        <v>3.0</v>
      </c>
      <c r="W7924" s="31">
        <v>0.0</v>
      </c>
      <c r="X7924" s="28">
        <v>119691.0</v>
      </c>
    </row>
    <row r="7925" ht="15.75" customHeight="1">
      <c r="A7925" s="15">
        <v>5735.0</v>
      </c>
      <c r="B7925" s="15" t="s">
        <v>9264</v>
      </c>
      <c r="C7925" s="18">
        <v>42915.0</v>
      </c>
      <c r="D7925" s="18">
        <v>42918.0</v>
      </c>
      <c r="E7925" s="18">
        <f t="shared" si="1"/>
        <v>42918</v>
      </c>
      <c r="F7925" s="15" t="s">
        <v>125</v>
      </c>
      <c r="G7925" s="15" t="s">
        <v>6104</v>
      </c>
      <c r="H7925" s="15" t="s">
        <v>6105</v>
      </c>
      <c r="I7925" s="15" t="s">
        <v>128</v>
      </c>
      <c r="J7925" s="15" t="s">
        <v>60</v>
      </c>
      <c r="K7925" s="15" t="s">
        <v>22</v>
      </c>
      <c r="L7925" s="15" t="str">
        <f t="array" ref="L7925">_xlfn.XLOOKUP(M7925,reference_province_to_city!$A$2:$A$11,reference_province_to_city!$B$2:$B$11)</f>
        <v>Surabaya</v>
      </c>
      <c r="M7925" s="15" t="s">
        <v>20</v>
      </c>
      <c r="N7925" s="15">
        <v>60231.0</v>
      </c>
      <c r="O7925" s="15">
        <f t="array" ref="O7925">_xlfn.XLOOKUP(M7925,reference_postal_code!$B$2:$B$11,reference_postal_code!$A$2:$A$11)</f>
        <v>60231</v>
      </c>
      <c r="P7925" s="15" t="s">
        <v>166</v>
      </c>
      <c r="Q7925" s="15" t="s">
        <v>7562</v>
      </c>
      <c r="R7925" s="15" t="s">
        <v>106</v>
      </c>
      <c r="S7925" s="15" t="s">
        <v>139</v>
      </c>
      <c r="T7925" s="15" t="s">
        <v>7563</v>
      </c>
      <c r="U7925" s="28">
        <v>377400.0</v>
      </c>
      <c r="V7925" s="15">
        <v>2.0</v>
      </c>
      <c r="W7925" s="31">
        <v>0.0</v>
      </c>
      <c r="X7925" s="28">
        <v>128316.0</v>
      </c>
    </row>
    <row r="7926" ht="15.75" customHeight="1">
      <c r="A7926" s="15">
        <v>8275.0</v>
      </c>
      <c r="B7926" s="15" t="s">
        <v>9268</v>
      </c>
      <c r="C7926" s="18">
        <v>42916.0</v>
      </c>
      <c r="D7926" s="18">
        <v>42920.0</v>
      </c>
      <c r="E7926" s="18">
        <f t="shared" si="1"/>
        <v>42920</v>
      </c>
      <c r="F7926" s="15" t="s">
        <v>55</v>
      </c>
      <c r="G7926" s="15" t="s">
        <v>385</v>
      </c>
      <c r="H7926" s="15" t="s">
        <v>386</v>
      </c>
      <c r="I7926" s="15" t="s">
        <v>128</v>
      </c>
      <c r="J7926" s="15" t="s">
        <v>60</v>
      </c>
      <c r="K7926" s="15" t="s">
        <v>10</v>
      </c>
      <c r="L7926" s="15" t="str">
        <f t="array" ref="L7926">_xlfn.XLOOKUP(M7926,reference_province_to_city!$A$2:$A$11,reference_province_to_city!$B$2:$B$11)</f>
        <v>Jakarta</v>
      </c>
      <c r="M7926" s="15" t="s">
        <v>7</v>
      </c>
      <c r="N7926" s="15">
        <v>10110.0</v>
      </c>
      <c r="O7926" s="15">
        <f t="array" ref="O7926">_xlfn.XLOOKUP(M7926,reference_postal_code!$B$2:$B$11,reference_postal_code!$A$2:$A$11)</f>
        <v>10110</v>
      </c>
      <c r="P7926" s="15" t="s">
        <v>117</v>
      </c>
      <c r="Q7926" s="15" t="s">
        <v>3334</v>
      </c>
      <c r="R7926" s="15" t="s">
        <v>65</v>
      </c>
      <c r="S7926" s="15" t="s">
        <v>87</v>
      </c>
      <c r="T7926" s="15" t="s">
        <v>3335</v>
      </c>
      <c r="U7926" s="28">
        <v>1.62813E7</v>
      </c>
      <c r="V7926" s="15">
        <v>7.0</v>
      </c>
      <c r="W7926" s="31">
        <v>0.0</v>
      </c>
      <c r="X7926" s="28">
        <v>4233138.0</v>
      </c>
    </row>
    <row r="7927" ht="15.75" customHeight="1">
      <c r="A7927" s="15">
        <v>8039.0</v>
      </c>
      <c r="B7927" s="15" t="s">
        <v>9269</v>
      </c>
      <c r="C7927" s="18">
        <v>42916.0</v>
      </c>
      <c r="D7927" s="18">
        <v>42918.0</v>
      </c>
      <c r="E7927" s="18">
        <f t="shared" si="1"/>
        <v>42918</v>
      </c>
      <c r="F7927" s="15" t="s">
        <v>114</v>
      </c>
      <c r="G7927" s="15" t="s">
        <v>3111</v>
      </c>
      <c r="H7927" s="15" t="s">
        <v>3112</v>
      </c>
      <c r="I7927" s="15" t="s">
        <v>59</v>
      </c>
      <c r="J7927" s="15" t="s">
        <v>60</v>
      </c>
      <c r="K7927" s="15" t="s">
        <v>26</v>
      </c>
      <c r="L7927" s="15" t="str">
        <f t="array" ref="L7927">_xlfn.XLOOKUP(M7927,reference_province_to_city!$A$2:$A$11,reference_province_to_city!$B$2:$B$11)</f>
        <v>Denpasar</v>
      </c>
      <c r="M7927" s="15" t="s">
        <v>24</v>
      </c>
      <c r="N7927" s="15">
        <v>80231.0</v>
      </c>
      <c r="O7927" s="15">
        <f t="array" ref="O7927">_xlfn.XLOOKUP(M7927,reference_postal_code!$B$2:$B$11,reference_postal_code!$A$2:$A$11)</f>
        <v>80231</v>
      </c>
      <c r="P7927" s="15" t="s">
        <v>63</v>
      </c>
      <c r="Q7927" s="15" t="s">
        <v>350</v>
      </c>
      <c r="R7927" s="15" t="s">
        <v>106</v>
      </c>
      <c r="S7927" s="15" t="s">
        <v>183</v>
      </c>
      <c r="T7927" s="15" t="s">
        <v>351</v>
      </c>
      <c r="U7927" s="28">
        <v>6539985.0</v>
      </c>
      <c r="V7927" s="15">
        <v>3.0</v>
      </c>
      <c r="W7927" s="31">
        <v>0.15</v>
      </c>
      <c r="X7927" s="28">
        <v>76941.0</v>
      </c>
    </row>
    <row r="7928" ht="15.75" customHeight="1">
      <c r="A7928" s="15">
        <v>5618.0</v>
      </c>
      <c r="B7928" s="15" t="s">
        <v>9270</v>
      </c>
      <c r="C7928" s="18">
        <v>42916.0</v>
      </c>
      <c r="D7928" s="18">
        <v>42920.0</v>
      </c>
      <c r="E7928" s="18">
        <f t="shared" si="1"/>
        <v>42920</v>
      </c>
      <c r="F7928" s="15" t="s">
        <v>55</v>
      </c>
      <c r="G7928" s="15" t="s">
        <v>7494</v>
      </c>
      <c r="H7928" s="15" t="s">
        <v>7495</v>
      </c>
      <c r="I7928" s="15" t="s">
        <v>128</v>
      </c>
      <c r="J7928" s="15" t="s">
        <v>60</v>
      </c>
      <c r="K7928" s="15" t="s">
        <v>14</v>
      </c>
      <c r="L7928" s="15" t="str">
        <f t="array" ref="L7928">_xlfn.XLOOKUP(M7928,reference_province_to_city!$A$2:$A$11,reference_province_to_city!$B$2:$B$11)</f>
        <v>Bandung</v>
      </c>
      <c r="M7928" s="15" t="s">
        <v>12</v>
      </c>
      <c r="N7928" s="15">
        <v>40111.0</v>
      </c>
      <c r="O7928" s="15">
        <f t="array" ref="O7928">_xlfn.XLOOKUP(M7928,reference_postal_code!$B$2:$B$11,reference_postal_code!$A$2:$A$11)</f>
        <v>40111</v>
      </c>
      <c r="P7928" s="15" t="s">
        <v>117</v>
      </c>
      <c r="Q7928" s="15" t="s">
        <v>2159</v>
      </c>
      <c r="R7928" s="15" t="s">
        <v>106</v>
      </c>
      <c r="S7928" s="15" t="s">
        <v>139</v>
      </c>
      <c r="T7928" s="15" t="s">
        <v>2160</v>
      </c>
      <c r="U7928" s="28">
        <v>292800.0</v>
      </c>
      <c r="V7928" s="15">
        <v>2.0</v>
      </c>
      <c r="W7928" s="31">
        <v>0.2</v>
      </c>
      <c r="X7928" s="28">
        <v>80520.0</v>
      </c>
    </row>
    <row r="7929" ht="15.75" customHeight="1">
      <c r="A7929" s="15">
        <v>5157.0</v>
      </c>
      <c r="B7929" s="15" t="s">
        <v>9271</v>
      </c>
      <c r="C7929" s="18">
        <v>42916.0</v>
      </c>
      <c r="D7929" s="18">
        <v>42920.0</v>
      </c>
      <c r="E7929" s="18">
        <f t="shared" si="1"/>
        <v>42920</v>
      </c>
      <c r="F7929" s="15" t="s">
        <v>114</v>
      </c>
      <c r="G7929" s="15" t="s">
        <v>2202</v>
      </c>
      <c r="H7929" s="15" t="s">
        <v>2203</v>
      </c>
      <c r="I7929" s="15" t="s">
        <v>76</v>
      </c>
      <c r="J7929" s="15" t="s">
        <v>60</v>
      </c>
      <c r="K7929" s="15" t="s">
        <v>29</v>
      </c>
      <c r="L7929" s="15" t="str">
        <f t="array" ref="L7929">_xlfn.XLOOKUP(M7929,reference_province_to_city!$A$2:$A$11,reference_province_to_city!$B$2:$B$11)</f>
        <v>Palembang</v>
      </c>
      <c r="M7929" s="15" t="s">
        <v>13</v>
      </c>
      <c r="N7929" s="15">
        <v>30111.0</v>
      </c>
      <c r="O7929" s="15">
        <f t="array" ref="O7929">_xlfn.XLOOKUP(M7929,reference_postal_code!$B$2:$B$11,reference_postal_code!$A$2:$A$11)</f>
        <v>30111</v>
      </c>
      <c r="P7929" s="15" t="s">
        <v>77</v>
      </c>
      <c r="Q7929" s="15" t="s">
        <v>4178</v>
      </c>
      <c r="R7929" s="15" t="s">
        <v>110</v>
      </c>
      <c r="S7929" s="15" t="s">
        <v>111</v>
      </c>
      <c r="T7929" s="15" t="s">
        <v>4179</v>
      </c>
      <c r="U7929" s="28">
        <v>1.502376E7</v>
      </c>
      <c r="V7929" s="15">
        <v>2.0</v>
      </c>
      <c r="W7929" s="31">
        <v>0.2</v>
      </c>
      <c r="X7929" s="28">
        <v>1877970.0</v>
      </c>
    </row>
    <row r="7930" ht="15.75" customHeight="1">
      <c r="A7930" s="15">
        <v>2588.0</v>
      </c>
      <c r="B7930" s="15" t="s">
        <v>9272</v>
      </c>
      <c r="C7930" s="18">
        <v>42916.0</v>
      </c>
      <c r="D7930" s="18">
        <v>42922.0</v>
      </c>
      <c r="E7930" s="18">
        <f t="shared" si="1"/>
        <v>42922</v>
      </c>
      <c r="F7930" s="15" t="s">
        <v>55</v>
      </c>
      <c r="G7930" s="15" t="s">
        <v>4438</v>
      </c>
      <c r="H7930" s="15" t="s">
        <v>4439</v>
      </c>
      <c r="I7930" s="15" t="s">
        <v>59</v>
      </c>
      <c r="J7930" s="15" t="s">
        <v>60</v>
      </c>
      <c r="K7930" s="15" t="s">
        <v>26</v>
      </c>
      <c r="L7930" s="15" t="str">
        <f t="array" ref="L7930">_xlfn.XLOOKUP(M7930,reference_province_to_city!$A$2:$A$11,reference_province_to_city!$B$2:$B$11)</f>
        <v>Denpasar</v>
      </c>
      <c r="M7930" s="15" t="s">
        <v>24</v>
      </c>
      <c r="N7930" s="15">
        <v>80231.0</v>
      </c>
      <c r="O7930" s="15">
        <f t="array" ref="O7930">_xlfn.XLOOKUP(M7930,reference_postal_code!$B$2:$B$11,reference_postal_code!$A$2:$A$11)</f>
        <v>80231</v>
      </c>
      <c r="P7930" s="15" t="s">
        <v>63</v>
      </c>
      <c r="Q7930" s="15" t="s">
        <v>4175</v>
      </c>
      <c r="R7930" s="15" t="s">
        <v>106</v>
      </c>
      <c r="S7930" s="15" t="s">
        <v>139</v>
      </c>
      <c r="T7930" s="15" t="s">
        <v>4176</v>
      </c>
      <c r="U7930" s="28">
        <v>333450.0</v>
      </c>
      <c r="V7930" s="15">
        <v>1.0</v>
      </c>
      <c r="W7930" s="31">
        <v>0.0</v>
      </c>
      <c r="X7930" s="28">
        <v>146718.0</v>
      </c>
    </row>
    <row r="7931" ht="15.75" customHeight="1">
      <c r="A7931" s="15">
        <v>8118.0</v>
      </c>
      <c r="B7931" s="15" t="s">
        <v>9273</v>
      </c>
      <c r="C7931" s="18">
        <v>42916.0</v>
      </c>
      <c r="D7931" s="18">
        <v>42921.0</v>
      </c>
      <c r="E7931" s="18">
        <f t="shared" si="1"/>
        <v>42921</v>
      </c>
      <c r="F7931" s="15" t="s">
        <v>55</v>
      </c>
      <c r="G7931" s="15" t="s">
        <v>3304</v>
      </c>
      <c r="H7931" s="15" t="s">
        <v>3305</v>
      </c>
      <c r="I7931" s="15" t="s">
        <v>59</v>
      </c>
      <c r="J7931" s="15" t="s">
        <v>60</v>
      </c>
      <c r="K7931" s="15" t="s">
        <v>26</v>
      </c>
      <c r="L7931" s="15" t="str">
        <f t="array" ref="L7931">_xlfn.XLOOKUP(M7931,reference_province_to_city!$A$2:$A$11,reference_province_to_city!$B$2:$B$11)</f>
        <v>Denpasar</v>
      </c>
      <c r="M7931" s="15" t="s">
        <v>24</v>
      </c>
      <c r="N7931" s="15">
        <v>80231.0</v>
      </c>
      <c r="O7931" s="15">
        <f t="array" ref="O7931">_xlfn.XLOOKUP(M7931,reference_postal_code!$B$2:$B$11,reference_postal_code!$A$2:$A$11)</f>
        <v>80231</v>
      </c>
      <c r="P7931" s="15" t="s">
        <v>63</v>
      </c>
      <c r="Q7931" s="15" t="s">
        <v>811</v>
      </c>
      <c r="R7931" s="15" t="s">
        <v>65</v>
      </c>
      <c r="S7931" s="15" t="s">
        <v>66</v>
      </c>
      <c r="T7931" s="15" t="s">
        <v>812</v>
      </c>
      <c r="U7931" s="28">
        <v>3074250.0</v>
      </c>
      <c r="V7931" s="15">
        <v>5.0</v>
      </c>
      <c r="W7931" s="31">
        <v>0.0</v>
      </c>
      <c r="X7931" s="28">
        <v>1506382.0</v>
      </c>
    </row>
    <row r="7932" ht="15.75" customHeight="1">
      <c r="A7932" s="15">
        <v>5158.0</v>
      </c>
      <c r="B7932" s="15" t="s">
        <v>9271</v>
      </c>
      <c r="C7932" s="18">
        <v>42916.0</v>
      </c>
      <c r="D7932" s="18">
        <v>42920.0</v>
      </c>
      <c r="E7932" s="18">
        <f t="shared" si="1"/>
        <v>42920</v>
      </c>
      <c r="F7932" s="15" t="s">
        <v>114</v>
      </c>
      <c r="G7932" s="15" t="s">
        <v>2202</v>
      </c>
      <c r="H7932" s="15" t="s">
        <v>2203</v>
      </c>
      <c r="I7932" s="15" t="s">
        <v>76</v>
      </c>
      <c r="J7932" s="15" t="s">
        <v>60</v>
      </c>
      <c r="K7932" s="15" t="s">
        <v>29</v>
      </c>
      <c r="L7932" s="15" t="str">
        <f t="array" ref="L7932">_xlfn.XLOOKUP(M7932,reference_province_to_city!$A$2:$A$11,reference_province_to_city!$B$2:$B$11)</f>
        <v>Palembang</v>
      </c>
      <c r="M7932" s="15" t="s">
        <v>13</v>
      </c>
      <c r="N7932" s="15">
        <v>30111.0</v>
      </c>
      <c r="O7932" s="15">
        <f t="array" ref="O7932">_xlfn.XLOOKUP(M7932,reference_postal_code!$B$2:$B$11,reference_postal_code!$A$2:$A$11)</f>
        <v>30111</v>
      </c>
      <c r="P7932" s="15" t="s">
        <v>77</v>
      </c>
      <c r="Q7932" s="15" t="s">
        <v>3526</v>
      </c>
      <c r="R7932" s="15" t="s">
        <v>106</v>
      </c>
      <c r="S7932" s="15" t="s">
        <v>107</v>
      </c>
      <c r="T7932" s="15" t="s">
        <v>3527</v>
      </c>
      <c r="U7932" s="28">
        <v>8535870.0</v>
      </c>
      <c r="V7932" s="15">
        <v>3.0</v>
      </c>
      <c r="W7932" s="31">
        <v>0.3</v>
      </c>
      <c r="X7932" s="28">
        <v>-2682702.0</v>
      </c>
    </row>
    <row r="7933" ht="15.75" customHeight="1">
      <c r="A7933" s="15">
        <v>395.0</v>
      </c>
      <c r="B7933" s="15" t="s">
        <v>9274</v>
      </c>
      <c r="C7933" s="18">
        <v>42916.0</v>
      </c>
      <c r="D7933" s="18">
        <v>42921.0</v>
      </c>
      <c r="E7933" s="18">
        <f t="shared" si="1"/>
        <v>42921</v>
      </c>
      <c r="F7933" s="15" t="s">
        <v>55</v>
      </c>
      <c r="G7933" s="15" t="s">
        <v>5626</v>
      </c>
      <c r="H7933" s="15" t="s">
        <v>5627</v>
      </c>
      <c r="I7933" s="15" t="s">
        <v>76</v>
      </c>
      <c r="J7933" s="15" t="s">
        <v>60</v>
      </c>
      <c r="K7933" s="15" t="s">
        <v>28</v>
      </c>
      <c r="L7933" s="15" t="str">
        <f t="array" ref="L7933">_xlfn.XLOOKUP(M7933,reference_province_to_city!$A$2:$A$11,reference_province_to_city!$B$2:$B$11)</f>
        <v>Medan</v>
      </c>
      <c r="M7933" s="15" t="s">
        <v>11</v>
      </c>
      <c r="N7933" s="15">
        <v>20111.0</v>
      </c>
      <c r="O7933" s="15">
        <f t="array" ref="O7933">_xlfn.XLOOKUP(M7933,reference_postal_code!$B$2:$B$11,reference_postal_code!$A$2:$A$11)</f>
        <v>20111</v>
      </c>
      <c r="P7933" s="15" t="s">
        <v>77</v>
      </c>
      <c r="Q7933" s="15" t="s">
        <v>5660</v>
      </c>
      <c r="R7933" s="15" t="s">
        <v>65</v>
      </c>
      <c r="S7933" s="15" t="s">
        <v>83</v>
      </c>
      <c r="T7933" s="15" t="s">
        <v>5661</v>
      </c>
      <c r="U7933" s="28">
        <v>1136880.0</v>
      </c>
      <c r="V7933" s="15">
        <v>3.0</v>
      </c>
      <c r="W7933" s="31">
        <v>0.2</v>
      </c>
      <c r="X7933" s="28">
        <v>383697.0</v>
      </c>
    </row>
    <row r="7934" ht="15.75" customHeight="1">
      <c r="A7934" s="15">
        <v>5159.0</v>
      </c>
      <c r="B7934" s="15" t="s">
        <v>9271</v>
      </c>
      <c r="C7934" s="18">
        <v>42916.0</v>
      </c>
      <c r="D7934" s="18">
        <v>42920.0</v>
      </c>
      <c r="E7934" s="18">
        <f t="shared" si="1"/>
        <v>42920</v>
      </c>
      <c r="F7934" s="15" t="s">
        <v>114</v>
      </c>
      <c r="G7934" s="15" t="s">
        <v>2202</v>
      </c>
      <c r="H7934" s="15" t="s">
        <v>2203</v>
      </c>
      <c r="I7934" s="15" t="s">
        <v>76</v>
      </c>
      <c r="J7934" s="15" t="s">
        <v>60</v>
      </c>
      <c r="K7934" s="15" t="s">
        <v>29</v>
      </c>
      <c r="L7934" s="15" t="str">
        <f t="array" ref="L7934">_xlfn.XLOOKUP(M7934,reference_province_to_city!$A$2:$A$11,reference_province_to_city!$B$2:$B$11)</f>
        <v>Palembang</v>
      </c>
      <c r="M7934" s="15" t="s">
        <v>13</v>
      </c>
      <c r="N7934" s="15">
        <v>30111.0</v>
      </c>
      <c r="O7934" s="15">
        <f t="array" ref="O7934">_xlfn.XLOOKUP(M7934,reference_postal_code!$B$2:$B$11,reference_postal_code!$A$2:$A$11)</f>
        <v>30111</v>
      </c>
      <c r="P7934" s="15" t="s">
        <v>77</v>
      </c>
      <c r="Q7934" s="15" t="s">
        <v>4811</v>
      </c>
      <c r="R7934" s="15" t="s">
        <v>106</v>
      </c>
      <c r="S7934" s="15" t="s">
        <v>139</v>
      </c>
      <c r="T7934" s="15" t="s">
        <v>4812</v>
      </c>
      <c r="U7934" s="28">
        <v>213360.0</v>
      </c>
      <c r="V7934" s="15">
        <v>2.0</v>
      </c>
      <c r="W7934" s="31">
        <v>0.6</v>
      </c>
      <c r="X7934" s="28">
        <v>-154686.0</v>
      </c>
    </row>
    <row r="7935" ht="15.75" customHeight="1">
      <c r="A7935" s="15">
        <v>2587.0</v>
      </c>
      <c r="B7935" s="15" t="s">
        <v>9272</v>
      </c>
      <c r="C7935" s="18">
        <v>42916.0</v>
      </c>
      <c r="D7935" s="18">
        <v>42922.0</v>
      </c>
      <c r="E7935" s="18">
        <f t="shared" si="1"/>
        <v>42922</v>
      </c>
      <c r="F7935" s="15" t="s">
        <v>55</v>
      </c>
      <c r="G7935" s="15" t="s">
        <v>4438</v>
      </c>
      <c r="H7935" s="15" t="s">
        <v>4439</v>
      </c>
      <c r="I7935" s="15" t="s">
        <v>59</v>
      </c>
      <c r="J7935" s="15" t="s">
        <v>60</v>
      </c>
      <c r="K7935" s="15" t="s">
        <v>26</v>
      </c>
      <c r="L7935" s="15" t="str">
        <f t="array" ref="L7935">_xlfn.XLOOKUP(M7935,reference_province_to_city!$A$2:$A$11,reference_province_to_city!$B$2:$B$11)</f>
        <v>Denpasar</v>
      </c>
      <c r="M7935" s="15" t="s">
        <v>24</v>
      </c>
      <c r="N7935" s="15">
        <v>80231.0</v>
      </c>
      <c r="O7935" s="15">
        <f t="array" ref="O7935">_xlfn.XLOOKUP(M7935,reference_postal_code!$B$2:$B$11,reference_postal_code!$A$2:$A$11)</f>
        <v>80231</v>
      </c>
      <c r="P7935" s="15" t="s">
        <v>63</v>
      </c>
      <c r="Q7935" s="15" t="s">
        <v>5143</v>
      </c>
      <c r="R7935" s="15" t="s">
        <v>65</v>
      </c>
      <c r="S7935" s="15" t="s">
        <v>87</v>
      </c>
      <c r="T7935" s="15" t="s">
        <v>5144</v>
      </c>
      <c r="U7935" s="28">
        <v>3728550.0</v>
      </c>
      <c r="V7935" s="15">
        <v>7.0</v>
      </c>
      <c r="W7935" s="31">
        <v>0.0</v>
      </c>
      <c r="X7935" s="28">
        <v>1006709.0</v>
      </c>
    </row>
    <row r="7936" ht="15.75" customHeight="1">
      <c r="A7936" s="15">
        <v>1563.0</v>
      </c>
      <c r="B7936" s="15" t="s">
        <v>9275</v>
      </c>
      <c r="C7936" s="18">
        <v>42916.0</v>
      </c>
      <c r="D7936" s="18">
        <v>42916.0</v>
      </c>
      <c r="E7936" s="18">
        <f t="shared" si="1"/>
        <v>42916</v>
      </c>
      <c r="F7936" s="15" t="s">
        <v>466</v>
      </c>
      <c r="G7936" s="15" t="s">
        <v>2437</v>
      </c>
      <c r="H7936" s="15" t="s">
        <v>2438</v>
      </c>
      <c r="I7936" s="15" t="s">
        <v>59</v>
      </c>
      <c r="J7936" s="15" t="s">
        <v>60</v>
      </c>
      <c r="L7936" s="15" t="str">
        <f t="array" ref="L7936">_xlfn.XLOOKUP(M7936,reference_province_to_city!$A$2:$A$11,reference_province_to_city!$B$2:$B$11)</f>
        <v>Yogyakarta</v>
      </c>
      <c r="M7936" s="15" t="s">
        <v>18</v>
      </c>
      <c r="N7936" s="15">
        <v>55111.0</v>
      </c>
      <c r="O7936" s="15">
        <f t="array" ref="O7936">_xlfn.XLOOKUP(M7936,reference_postal_code!$B$2:$B$11,reference_postal_code!$A$2:$A$11)</f>
        <v>55111</v>
      </c>
      <c r="P7936" s="15" t="s">
        <v>77</v>
      </c>
      <c r="Q7936" s="15" t="s">
        <v>4226</v>
      </c>
      <c r="R7936" s="15" t="s">
        <v>106</v>
      </c>
      <c r="S7936" s="15" t="s">
        <v>218</v>
      </c>
      <c r="T7936" s="15" t="s">
        <v>4227</v>
      </c>
      <c r="U7936" s="28">
        <v>1.566945E7</v>
      </c>
      <c r="V7936" s="15">
        <v>5.0</v>
      </c>
      <c r="W7936" s="31">
        <v>0.4</v>
      </c>
      <c r="X7936" s="28">
        <v>-4439677.0</v>
      </c>
    </row>
    <row r="7937" ht="15.75" customHeight="1">
      <c r="A7937" s="15">
        <v>3396.0</v>
      </c>
      <c r="B7937" s="15" t="s">
        <v>9276</v>
      </c>
      <c r="C7937" s="18">
        <v>42917.0</v>
      </c>
      <c r="D7937" s="18">
        <v>42924.0</v>
      </c>
      <c r="E7937" s="18">
        <f t="shared" si="1"/>
        <v>42924</v>
      </c>
      <c r="F7937" s="15" t="s">
        <v>55</v>
      </c>
      <c r="G7937" s="15" t="s">
        <v>3337</v>
      </c>
      <c r="H7937" s="15" t="s">
        <v>3338</v>
      </c>
      <c r="I7937" s="15" t="s">
        <v>76</v>
      </c>
      <c r="J7937" s="15" t="s">
        <v>60</v>
      </c>
      <c r="K7937" s="15" t="s">
        <v>10</v>
      </c>
      <c r="L7937" s="15" t="str">
        <f t="array" ref="L7937">_xlfn.XLOOKUP(M7937,reference_province_to_city!$A$2:$A$11,reference_province_to_city!$B$2:$B$11)</f>
        <v>Jakarta</v>
      </c>
      <c r="M7937" s="15" t="s">
        <v>7</v>
      </c>
      <c r="N7937" s="15">
        <v>10110.0</v>
      </c>
      <c r="O7937" s="15">
        <f t="array" ref="O7937">_xlfn.XLOOKUP(M7937,reference_postal_code!$B$2:$B$11,reference_postal_code!$A$2:$A$11)</f>
        <v>10110</v>
      </c>
      <c r="P7937" s="15" t="s">
        <v>117</v>
      </c>
      <c r="Q7937" s="15" t="s">
        <v>1358</v>
      </c>
      <c r="R7937" s="15" t="s">
        <v>65</v>
      </c>
      <c r="S7937" s="15" t="s">
        <v>87</v>
      </c>
      <c r="T7937" s="15" t="s">
        <v>1359</v>
      </c>
      <c r="U7937" s="28">
        <v>6658800.0</v>
      </c>
      <c r="V7937" s="15">
        <v>4.0</v>
      </c>
      <c r="W7937" s="31">
        <v>0.0</v>
      </c>
      <c r="X7937" s="28">
        <v>199764.0</v>
      </c>
    </row>
    <row r="7938" ht="15.75" customHeight="1">
      <c r="A7938" s="15">
        <v>3398.0</v>
      </c>
      <c r="B7938" s="15" t="s">
        <v>9276</v>
      </c>
      <c r="C7938" s="18">
        <v>42917.0</v>
      </c>
      <c r="D7938" s="18">
        <v>42924.0</v>
      </c>
      <c r="E7938" s="18">
        <f t="shared" si="1"/>
        <v>42924</v>
      </c>
      <c r="F7938" s="15" t="s">
        <v>55</v>
      </c>
      <c r="G7938" s="15" t="s">
        <v>3337</v>
      </c>
      <c r="H7938" s="15" t="s">
        <v>3338</v>
      </c>
      <c r="I7938" s="15" t="s">
        <v>76</v>
      </c>
      <c r="J7938" s="15" t="s">
        <v>60</v>
      </c>
      <c r="K7938" s="15" t="s">
        <v>10</v>
      </c>
      <c r="L7938" s="15" t="str">
        <f t="array" ref="L7938">_xlfn.XLOOKUP(M7938,reference_province_to_city!$A$2:$A$11,reference_province_to_city!$B$2:$B$11)</f>
        <v>Jakarta</v>
      </c>
      <c r="M7938" s="15" t="s">
        <v>7</v>
      </c>
      <c r="N7938" s="15">
        <v>10110.0</v>
      </c>
      <c r="O7938" s="15">
        <f t="array" ref="O7938">_xlfn.XLOOKUP(M7938,reference_postal_code!$B$2:$B$11,reference_postal_code!$A$2:$A$11)</f>
        <v>10110</v>
      </c>
      <c r="P7938" s="15" t="s">
        <v>117</v>
      </c>
      <c r="Q7938" s="15" t="s">
        <v>1123</v>
      </c>
      <c r="R7938" s="15" t="s">
        <v>65</v>
      </c>
      <c r="S7938" s="15" t="s">
        <v>66</v>
      </c>
      <c r="T7938" s="15" t="s">
        <v>1124</v>
      </c>
      <c r="U7938" s="28">
        <v>388800.0</v>
      </c>
      <c r="V7938" s="15">
        <v>4.0</v>
      </c>
      <c r="W7938" s="31">
        <v>0.0</v>
      </c>
      <c r="X7938" s="28">
        <v>186624.0</v>
      </c>
    </row>
    <row r="7939" ht="15.75" customHeight="1">
      <c r="A7939" s="15">
        <v>3397.0</v>
      </c>
      <c r="B7939" s="15" t="s">
        <v>9276</v>
      </c>
      <c r="C7939" s="18">
        <v>42917.0</v>
      </c>
      <c r="D7939" s="18">
        <v>42924.0</v>
      </c>
      <c r="E7939" s="18">
        <f t="shared" si="1"/>
        <v>42924</v>
      </c>
      <c r="F7939" s="15" t="s">
        <v>55</v>
      </c>
      <c r="G7939" s="15" t="s">
        <v>3337</v>
      </c>
      <c r="H7939" s="15" t="s">
        <v>3338</v>
      </c>
      <c r="I7939" s="15" t="s">
        <v>76</v>
      </c>
      <c r="J7939" s="15" t="s">
        <v>60</v>
      </c>
      <c r="K7939" s="15" t="s">
        <v>10</v>
      </c>
      <c r="L7939" s="15" t="str">
        <f t="array" ref="L7939">_xlfn.XLOOKUP(M7939,reference_province_to_city!$A$2:$A$11,reference_province_to_city!$B$2:$B$11)</f>
        <v>Jakarta</v>
      </c>
      <c r="M7939" s="15" t="s">
        <v>7</v>
      </c>
      <c r="N7939" s="15">
        <v>10110.0</v>
      </c>
      <c r="O7939" s="15">
        <f t="array" ref="O7939">_xlfn.XLOOKUP(M7939,reference_postal_code!$B$2:$B$11,reference_postal_code!$A$2:$A$11)</f>
        <v>10110</v>
      </c>
      <c r="P7939" s="15" t="s">
        <v>117</v>
      </c>
      <c r="Q7939" s="15" t="s">
        <v>1219</v>
      </c>
      <c r="R7939" s="15" t="s">
        <v>65</v>
      </c>
      <c r="S7939" s="15" t="s">
        <v>83</v>
      </c>
      <c r="T7939" s="15" t="s">
        <v>1220</v>
      </c>
      <c r="U7939" s="28">
        <v>2549850.0</v>
      </c>
      <c r="V7939" s="15">
        <v>1.0</v>
      </c>
      <c r="W7939" s="31">
        <v>0.0</v>
      </c>
      <c r="X7939" s="28">
        <v>1172931.0</v>
      </c>
    </row>
    <row r="7940" ht="15.75" customHeight="1">
      <c r="A7940" s="15">
        <v>7696.0</v>
      </c>
      <c r="B7940" s="15" t="s">
        <v>9277</v>
      </c>
      <c r="C7940" s="18">
        <v>42918.0</v>
      </c>
      <c r="D7940" s="18">
        <v>42921.0</v>
      </c>
      <c r="E7940" s="18">
        <f t="shared" si="1"/>
        <v>42921</v>
      </c>
      <c r="F7940" s="15" t="s">
        <v>125</v>
      </c>
      <c r="G7940" s="15" t="s">
        <v>2299</v>
      </c>
      <c r="H7940" s="15" t="s">
        <v>2300</v>
      </c>
      <c r="I7940" s="15" t="s">
        <v>76</v>
      </c>
      <c r="J7940" s="15" t="s">
        <v>60</v>
      </c>
      <c r="K7940" s="15" t="s">
        <v>14</v>
      </c>
      <c r="L7940" s="15" t="str">
        <f t="array" ref="L7940">_xlfn.XLOOKUP(M7940,reference_province_to_city!$A$2:$A$11,reference_province_to_city!$B$2:$B$11)</f>
        <v>Bandung</v>
      </c>
      <c r="M7940" s="15" t="s">
        <v>12</v>
      </c>
      <c r="N7940" s="15">
        <v>40111.0</v>
      </c>
      <c r="O7940" s="15">
        <f t="array" ref="O7940">_xlfn.XLOOKUP(M7940,reference_postal_code!$B$2:$B$11,reference_postal_code!$A$2:$A$11)</f>
        <v>40111</v>
      </c>
      <c r="P7940" s="15" t="s">
        <v>117</v>
      </c>
      <c r="Q7940" s="15" t="s">
        <v>4100</v>
      </c>
      <c r="R7940" s="15" t="s">
        <v>65</v>
      </c>
      <c r="S7940" s="15" t="s">
        <v>66</v>
      </c>
      <c r="T7940" s="15" t="s">
        <v>4101</v>
      </c>
      <c r="U7940" s="28">
        <v>2459400.0</v>
      </c>
      <c r="V7940" s="15">
        <v>5.0</v>
      </c>
      <c r="W7940" s="31">
        <v>0.2</v>
      </c>
      <c r="X7940" s="28">
        <v>891532.0</v>
      </c>
    </row>
    <row r="7941" ht="15.75" customHeight="1">
      <c r="A7941" s="15">
        <v>7697.0</v>
      </c>
      <c r="B7941" s="15" t="s">
        <v>9277</v>
      </c>
      <c r="C7941" s="18">
        <v>42918.0</v>
      </c>
      <c r="D7941" s="18">
        <v>42921.0</v>
      </c>
      <c r="E7941" s="18">
        <f t="shared" si="1"/>
        <v>42921</v>
      </c>
      <c r="F7941" s="15" t="s">
        <v>125</v>
      </c>
      <c r="G7941" s="15" t="s">
        <v>2299</v>
      </c>
      <c r="H7941" s="15" t="s">
        <v>2300</v>
      </c>
      <c r="I7941" s="15" t="s">
        <v>76</v>
      </c>
      <c r="J7941" s="15" t="s">
        <v>60</v>
      </c>
      <c r="K7941" s="15" t="s">
        <v>14</v>
      </c>
      <c r="L7941" s="15" t="str">
        <f t="array" ref="L7941">_xlfn.XLOOKUP(M7941,reference_province_to_city!$A$2:$A$11,reference_province_to_city!$B$2:$B$11)</f>
        <v>Bandung</v>
      </c>
      <c r="M7941" s="15" t="s">
        <v>12</v>
      </c>
      <c r="N7941" s="15">
        <v>40111.0</v>
      </c>
      <c r="O7941" s="15">
        <f t="array" ref="O7941">_xlfn.XLOOKUP(M7941,reference_postal_code!$B$2:$B$11,reference_postal_code!$A$2:$A$11)</f>
        <v>40111</v>
      </c>
      <c r="P7941" s="15" t="s">
        <v>117</v>
      </c>
      <c r="Q7941" s="15" t="s">
        <v>2166</v>
      </c>
      <c r="R7941" s="15" t="s">
        <v>65</v>
      </c>
      <c r="S7941" s="15" t="s">
        <v>83</v>
      </c>
      <c r="T7941" s="15" t="s">
        <v>2167</v>
      </c>
      <c r="U7941" s="28">
        <v>78480.0</v>
      </c>
      <c r="V7941" s="15">
        <v>4.0</v>
      </c>
      <c r="W7941" s="31">
        <v>0.8</v>
      </c>
      <c r="X7941" s="28">
        <v>-121644.0</v>
      </c>
    </row>
    <row r="7942" ht="15.75" customHeight="1">
      <c r="A7942" s="15">
        <v>3571.0</v>
      </c>
      <c r="B7942" s="15" t="s">
        <v>9278</v>
      </c>
      <c r="C7942" s="18">
        <v>42919.0</v>
      </c>
      <c r="D7942" s="18">
        <v>42919.0</v>
      </c>
      <c r="E7942" s="18">
        <f t="shared" si="1"/>
        <v>42919</v>
      </c>
      <c r="F7942" s="15" t="s">
        <v>466</v>
      </c>
      <c r="G7942" s="15" t="s">
        <v>3202</v>
      </c>
      <c r="H7942" s="15" t="s">
        <v>3203</v>
      </c>
      <c r="I7942" s="15" t="s">
        <v>76</v>
      </c>
      <c r="J7942" s="15" t="s">
        <v>60</v>
      </c>
      <c r="K7942" s="15" t="s">
        <v>22</v>
      </c>
      <c r="L7942" s="15" t="str">
        <f t="array" ref="L7942">_xlfn.XLOOKUP(M7942,reference_province_to_city!$A$2:$A$11,reference_province_to_city!$B$2:$B$11)</f>
        <v>Surabaya</v>
      </c>
      <c r="M7942" s="15" t="s">
        <v>20</v>
      </c>
      <c r="N7942" s="15">
        <v>60231.0</v>
      </c>
      <c r="O7942" s="15">
        <f t="array" ref="O7942">_xlfn.XLOOKUP(M7942,reference_postal_code!$B$2:$B$11,reference_postal_code!$A$2:$A$11)</f>
        <v>60231</v>
      </c>
      <c r="P7942" s="15" t="s">
        <v>166</v>
      </c>
      <c r="Q7942" s="15" t="s">
        <v>4718</v>
      </c>
      <c r="R7942" s="15" t="s">
        <v>110</v>
      </c>
      <c r="S7942" s="15" t="s">
        <v>149</v>
      </c>
      <c r="T7942" s="15" t="s">
        <v>4719</v>
      </c>
      <c r="U7942" s="28">
        <v>2.5317E7</v>
      </c>
      <c r="V7942" s="15">
        <v>4.0</v>
      </c>
      <c r="W7942" s="31">
        <v>0.0</v>
      </c>
      <c r="X7942" s="28">
        <v>1.113948E7</v>
      </c>
    </row>
    <row r="7943" ht="15.75" customHeight="1">
      <c r="A7943" s="15">
        <v>3663.0</v>
      </c>
      <c r="B7943" s="15" t="s">
        <v>9279</v>
      </c>
      <c r="C7943" s="18">
        <v>42919.0</v>
      </c>
      <c r="D7943" s="18">
        <v>42925.0</v>
      </c>
      <c r="E7943" s="18">
        <f t="shared" si="1"/>
        <v>42925</v>
      </c>
      <c r="F7943" s="15" t="s">
        <v>55</v>
      </c>
      <c r="G7943" s="15" t="s">
        <v>2820</v>
      </c>
      <c r="H7943" s="15" t="s">
        <v>2821</v>
      </c>
      <c r="I7943" s="15" t="s">
        <v>76</v>
      </c>
      <c r="J7943" s="15" t="s">
        <v>60</v>
      </c>
      <c r="K7943" s="15" t="s">
        <v>17</v>
      </c>
      <c r="L7943" s="15" t="str">
        <f t="array" ref="L7943">_xlfn.XLOOKUP(M7943,reference_province_to_city!$A$2:$A$11,reference_province_to_city!$B$2:$B$11)</f>
        <v>Semarang</v>
      </c>
      <c r="M7943" s="15" t="s">
        <v>15</v>
      </c>
      <c r="O7943" s="15">
        <f t="array" ref="O7943">_xlfn.XLOOKUP(M7943,reference_postal_code!$B$2:$B$11,reference_postal_code!$A$2:$A$11)</f>
        <v>50111</v>
      </c>
      <c r="P7943" s="15" t="s">
        <v>77</v>
      </c>
      <c r="Q7943" s="15" t="s">
        <v>5218</v>
      </c>
      <c r="R7943" s="15" t="s">
        <v>110</v>
      </c>
      <c r="S7943" s="15" t="s">
        <v>149</v>
      </c>
      <c r="T7943" s="15" t="s">
        <v>5219</v>
      </c>
      <c r="U7943" s="28">
        <v>3883500.0</v>
      </c>
      <c r="V7943" s="15">
        <v>10.0</v>
      </c>
      <c r="W7943" s="31">
        <v>0.0</v>
      </c>
      <c r="X7943" s="28">
        <v>1398060.0</v>
      </c>
    </row>
    <row r="7944" ht="15.75" customHeight="1">
      <c r="A7944" s="15">
        <v>2437.0</v>
      </c>
      <c r="B7944" s="15" t="s">
        <v>9280</v>
      </c>
      <c r="C7944" s="18">
        <v>42919.0</v>
      </c>
      <c r="D7944" s="18">
        <v>42926.0</v>
      </c>
      <c r="E7944" s="18">
        <f t="shared" si="1"/>
        <v>42926</v>
      </c>
      <c r="F7944" s="15" t="s">
        <v>55</v>
      </c>
      <c r="G7944" s="15" t="s">
        <v>871</v>
      </c>
      <c r="H7944" s="15" t="s">
        <v>872</v>
      </c>
      <c r="I7944" s="15" t="s">
        <v>59</v>
      </c>
      <c r="J7944" s="15" t="s">
        <v>60</v>
      </c>
      <c r="K7944" s="15" t="s">
        <v>33</v>
      </c>
      <c r="L7944" s="15" t="str">
        <f t="array" ref="L7944">_xlfn.XLOOKUP(M7944,reference_province_to_city!$A$2:$A$11,reference_province_to_city!$B$2:$B$11)</f>
        <v>Makassar</v>
      </c>
      <c r="M7944" s="15" t="s">
        <v>25</v>
      </c>
      <c r="O7944" s="15">
        <f t="array" ref="O7944">_xlfn.XLOOKUP(M7944,reference_postal_code!$B$2:$B$11,reference_postal_code!$A$2:$A$11)</f>
        <v>90111</v>
      </c>
      <c r="P7944" s="15" t="s">
        <v>63</v>
      </c>
      <c r="Q7944" s="15" t="s">
        <v>1316</v>
      </c>
      <c r="R7944" s="15" t="s">
        <v>106</v>
      </c>
      <c r="S7944" s="15" t="s">
        <v>139</v>
      </c>
      <c r="T7944" s="15" t="s">
        <v>1317</v>
      </c>
      <c r="U7944" s="28">
        <v>8187750.0</v>
      </c>
      <c r="V7944" s="15">
        <v>9.0</v>
      </c>
      <c r="W7944" s="31">
        <v>0.0</v>
      </c>
      <c r="X7944" s="28">
        <v>1719428.0</v>
      </c>
    </row>
    <row r="7945" ht="15.75" customHeight="1">
      <c r="A7945" s="15">
        <v>3428.0</v>
      </c>
      <c r="B7945" s="15" t="s">
        <v>9281</v>
      </c>
      <c r="C7945" s="18">
        <v>42919.0</v>
      </c>
      <c r="D7945" s="18">
        <v>42922.0</v>
      </c>
      <c r="E7945" s="18">
        <f t="shared" si="1"/>
        <v>42922</v>
      </c>
      <c r="F7945" s="15" t="s">
        <v>114</v>
      </c>
      <c r="G7945" s="15" t="s">
        <v>2911</v>
      </c>
      <c r="H7945" s="15" t="s">
        <v>2912</v>
      </c>
      <c r="I7945" s="15" t="s">
        <v>76</v>
      </c>
      <c r="J7945" s="15" t="s">
        <v>60</v>
      </c>
      <c r="K7945" s="15" t="s">
        <v>29</v>
      </c>
      <c r="L7945" s="15" t="str">
        <f t="array" ref="L7945">_xlfn.XLOOKUP(M7945,reference_province_to_city!$A$2:$A$11,reference_province_to_city!$B$2:$B$11)</f>
        <v>Palembang</v>
      </c>
      <c r="M7945" s="15" t="s">
        <v>13</v>
      </c>
      <c r="N7945" s="15">
        <v>30111.0</v>
      </c>
      <c r="O7945" s="15">
        <f t="array" ref="O7945">_xlfn.XLOOKUP(M7945,reference_postal_code!$B$2:$B$11,reference_postal_code!$A$2:$A$11)</f>
        <v>30111</v>
      </c>
      <c r="P7945" s="15" t="s">
        <v>77</v>
      </c>
      <c r="Q7945" s="15" t="s">
        <v>64</v>
      </c>
      <c r="R7945" s="15" t="s">
        <v>65</v>
      </c>
      <c r="S7945" s="15" t="s">
        <v>66</v>
      </c>
      <c r="T7945" s="15" t="s">
        <v>67</v>
      </c>
      <c r="U7945" s="28">
        <v>493440.0</v>
      </c>
      <c r="V7945" s="15">
        <v>4.0</v>
      </c>
      <c r="W7945" s="31">
        <v>0.2</v>
      </c>
      <c r="X7945" s="28">
        <v>166536.0</v>
      </c>
    </row>
    <row r="7946" ht="15.75" customHeight="1">
      <c r="A7946" s="15">
        <v>3569.0</v>
      </c>
      <c r="B7946" s="15" t="s">
        <v>9278</v>
      </c>
      <c r="C7946" s="18">
        <v>42919.0</v>
      </c>
      <c r="D7946" s="18">
        <v>42919.0</v>
      </c>
      <c r="E7946" s="18">
        <f t="shared" si="1"/>
        <v>42919</v>
      </c>
      <c r="F7946" s="15" t="s">
        <v>466</v>
      </c>
      <c r="G7946" s="15" t="s">
        <v>3202</v>
      </c>
      <c r="H7946" s="15" t="s">
        <v>3203</v>
      </c>
      <c r="I7946" s="15" t="s">
        <v>76</v>
      </c>
      <c r="J7946" s="15" t="s">
        <v>60</v>
      </c>
      <c r="K7946" s="15" t="s">
        <v>22</v>
      </c>
      <c r="L7946" s="15" t="str">
        <f t="array" ref="L7946">_xlfn.XLOOKUP(M7946,reference_province_to_city!$A$2:$A$11,reference_province_to_city!$B$2:$B$11)</f>
        <v>Surabaya</v>
      </c>
      <c r="M7946" s="15" t="s">
        <v>20</v>
      </c>
      <c r="N7946" s="15">
        <v>60231.0</v>
      </c>
      <c r="O7946" s="15">
        <f t="array" ref="O7946">_xlfn.XLOOKUP(M7946,reference_postal_code!$B$2:$B$11,reference_postal_code!$A$2:$A$11)</f>
        <v>60231</v>
      </c>
      <c r="P7946" s="15" t="s">
        <v>166</v>
      </c>
      <c r="Q7946" s="15" t="s">
        <v>208</v>
      </c>
      <c r="R7946" s="15" t="s">
        <v>110</v>
      </c>
      <c r="S7946" s="15" t="s">
        <v>149</v>
      </c>
      <c r="T7946" s="15" t="s">
        <v>209</v>
      </c>
      <c r="U7946" s="28">
        <v>899700.0</v>
      </c>
      <c r="V7946" s="15">
        <v>2.0</v>
      </c>
      <c r="W7946" s="31">
        <v>0.0</v>
      </c>
      <c r="X7946" s="28">
        <v>395868.0</v>
      </c>
    </row>
    <row r="7947" ht="15.75" customHeight="1">
      <c r="A7947" s="15">
        <v>6153.0</v>
      </c>
      <c r="B7947" s="15" t="s">
        <v>9282</v>
      </c>
      <c r="C7947" s="18">
        <v>42919.0</v>
      </c>
      <c r="D7947" s="18">
        <v>42924.0</v>
      </c>
      <c r="E7947" s="18">
        <f t="shared" si="1"/>
        <v>42924</v>
      </c>
      <c r="F7947" s="15" t="s">
        <v>55</v>
      </c>
      <c r="G7947" s="15" t="s">
        <v>1007</v>
      </c>
      <c r="H7947" s="15" t="s">
        <v>1008</v>
      </c>
      <c r="I7947" s="15" t="s">
        <v>59</v>
      </c>
      <c r="J7947" s="15" t="s">
        <v>60</v>
      </c>
      <c r="K7947" s="15" t="s">
        <v>2023</v>
      </c>
      <c r="L7947" s="15" t="str">
        <f t="array" ref="L7947">_xlfn.XLOOKUP(M7947,reference_province_to_city!$A$2:$A$11,reference_province_to_city!$B$2:$B$11)</f>
        <v>Bandung</v>
      </c>
      <c r="M7947" s="15" t="s">
        <v>12</v>
      </c>
      <c r="N7947" s="15">
        <v>40111.0</v>
      </c>
      <c r="O7947" s="15">
        <f t="array" ref="O7947">_xlfn.XLOOKUP(M7947,reference_postal_code!$B$2:$B$11,reference_postal_code!$A$2:$A$11)</f>
        <v>40111</v>
      </c>
      <c r="P7947" s="15" t="s">
        <v>117</v>
      </c>
      <c r="Q7947" s="15" t="s">
        <v>4365</v>
      </c>
      <c r="R7947" s="15" t="s">
        <v>65</v>
      </c>
      <c r="S7947" s="15" t="s">
        <v>87</v>
      </c>
      <c r="T7947" s="15" t="s">
        <v>4366</v>
      </c>
      <c r="U7947" s="28">
        <v>1318800.0</v>
      </c>
      <c r="V7947" s="15">
        <v>4.0</v>
      </c>
      <c r="W7947" s="31">
        <v>0.0</v>
      </c>
      <c r="X7947" s="28">
        <v>13188.0</v>
      </c>
    </row>
    <row r="7948" ht="15.75" customHeight="1">
      <c r="A7948" s="15">
        <v>1394.0</v>
      </c>
      <c r="B7948" s="15" t="s">
        <v>9283</v>
      </c>
      <c r="C7948" s="18">
        <v>42919.0</v>
      </c>
      <c r="D7948" s="18">
        <v>42920.0</v>
      </c>
      <c r="E7948" s="18">
        <f t="shared" si="1"/>
        <v>42920</v>
      </c>
      <c r="F7948" s="15" t="s">
        <v>125</v>
      </c>
      <c r="G7948" s="15" t="s">
        <v>4770</v>
      </c>
      <c r="H7948" s="15" t="s">
        <v>4771</v>
      </c>
      <c r="I7948" s="15" t="s">
        <v>128</v>
      </c>
      <c r="J7948" s="15" t="s">
        <v>60</v>
      </c>
      <c r="K7948" s="15" t="s">
        <v>28</v>
      </c>
      <c r="L7948" s="15" t="str">
        <f t="array" ref="L7948">_xlfn.XLOOKUP(M7948,reference_province_to_city!$A$2:$A$11,reference_province_to_city!$B$2:$B$11)</f>
        <v>Medan</v>
      </c>
      <c r="M7948" s="15" t="s">
        <v>11</v>
      </c>
      <c r="N7948" s="15">
        <v>20111.0</v>
      </c>
      <c r="O7948" s="15">
        <f t="array" ref="O7948">_xlfn.XLOOKUP(M7948,reference_postal_code!$B$2:$B$11,reference_postal_code!$A$2:$A$11)</f>
        <v>20111</v>
      </c>
      <c r="P7948" s="15" t="s">
        <v>77</v>
      </c>
      <c r="Q7948" s="15" t="s">
        <v>180</v>
      </c>
      <c r="R7948" s="15" t="s">
        <v>65</v>
      </c>
      <c r="S7948" s="15" t="s">
        <v>93</v>
      </c>
      <c r="T7948" s="15" t="s">
        <v>181</v>
      </c>
      <c r="U7948" s="28">
        <v>143280.0</v>
      </c>
      <c r="V7948" s="15">
        <v>3.0</v>
      </c>
      <c r="W7948" s="31">
        <v>0.2</v>
      </c>
      <c r="X7948" s="28">
        <v>23283.0</v>
      </c>
    </row>
    <row r="7949" ht="15.75" customHeight="1">
      <c r="A7949" s="15">
        <v>1304.0</v>
      </c>
      <c r="B7949" s="15" t="s">
        <v>9284</v>
      </c>
      <c r="C7949" s="18">
        <v>42919.0</v>
      </c>
      <c r="D7949" s="18">
        <v>42923.0</v>
      </c>
      <c r="E7949" s="18">
        <f t="shared" si="1"/>
        <v>42923</v>
      </c>
      <c r="F7949" s="15" t="s">
        <v>55</v>
      </c>
      <c r="G7949" s="15" t="s">
        <v>9285</v>
      </c>
      <c r="H7949" s="15" t="s">
        <v>9286</v>
      </c>
      <c r="I7949" s="15" t="s">
        <v>59</v>
      </c>
      <c r="J7949" s="15" t="s">
        <v>60</v>
      </c>
      <c r="K7949" s="15" t="s">
        <v>26</v>
      </c>
      <c r="L7949" s="15" t="str">
        <f t="array" ref="L7949">_xlfn.XLOOKUP(M7949,reference_province_to_city!$A$2:$A$11,reference_province_to_city!$B$2:$B$11)</f>
        <v>Denpasar</v>
      </c>
      <c r="M7949" s="15" t="s">
        <v>24</v>
      </c>
      <c r="N7949" s="15">
        <v>80231.0</v>
      </c>
      <c r="O7949" s="15">
        <f t="array" ref="O7949">_xlfn.XLOOKUP(M7949,reference_postal_code!$B$2:$B$11,reference_postal_code!$A$2:$A$11)</f>
        <v>80231</v>
      </c>
      <c r="P7949" s="15" t="s">
        <v>63</v>
      </c>
      <c r="Q7949" s="15" t="s">
        <v>4595</v>
      </c>
      <c r="R7949" s="15" t="s">
        <v>106</v>
      </c>
      <c r="S7949" s="15" t="s">
        <v>139</v>
      </c>
      <c r="T7949" s="15" t="s">
        <v>4596</v>
      </c>
      <c r="U7949" s="28">
        <v>359850.0</v>
      </c>
      <c r="V7949" s="15">
        <v>1.0</v>
      </c>
      <c r="W7949" s="31">
        <v>0.0</v>
      </c>
      <c r="X7949" s="28">
        <v>82765.0</v>
      </c>
    </row>
    <row r="7950" ht="15.75" customHeight="1">
      <c r="A7950" s="15">
        <v>3572.0</v>
      </c>
      <c r="B7950" s="15" t="s">
        <v>9278</v>
      </c>
      <c r="C7950" s="18">
        <v>42919.0</v>
      </c>
      <c r="D7950" s="18">
        <v>42919.0</v>
      </c>
      <c r="E7950" s="18">
        <f t="shared" si="1"/>
        <v>42919</v>
      </c>
      <c r="F7950" s="15" t="s">
        <v>466</v>
      </c>
      <c r="G7950" s="15" t="s">
        <v>3202</v>
      </c>
      <c r="H7950" s="15" t="s">
        <v>3203</v>
      </c>
      <c r="I7950" s="15" t="s">
        <v>76</v>
      </c>
      <c r="J7950" s="15" t="s">
        <v>60</v>
      </c>
      <c r="K7950" s="15" t="s">
        <v>22</v>
      </c>
      <c r="L7950" s="15" t="str">
        <f t="array" ref="L7950">_xlfn.XLOOKUP(M7950,reference_province_to_city!$A$2:$A$11,reference_province_to_city!$B$2:$B$11)</f>
        <v>Surabaya</v>
      </c>
      <c r="M7950" s="15" t="s">
        <v>20</v>
      </c>
      <c r="N7950" s="15">
        <v>60231.0</v>
      </c>
      <c r="O7950" s="15">
        <f t="array" ref="O7950">_xlfn.XLOOKUP(M7950,reference_postal_code!$B$2:$B$11,reference_postal_code!$A$2:$A$11)</f>
        <v>60231</v>
      </c>
      <c r="P7950" s="15" t="s">
        <v>166</v>
      </c>
      <c r="Q7950" s="15" t="s">
        <v>1208</v>
      </c>
      <c r="R7950" s="15" t="s">
        <v>110</v>
      </c>
      <c r="S7950" s="15" t="s">
        <v>111</v>
      </c>
      <c r="T7950" s="15" t="s">
        <v>1209</v>
      </c>
      <c r="U7950" s="28">
        <v>119880.0</v>
      </c>
      <c r="V7950" s="15">
        <v>1.0</v>
      </c>
      <c r="W7950" s="31">
        <v>0.2</v>
      </c>
      <c r="X7950" s="28">
        <v>40459.0</v>
      </c>
    </row>
    <row r="7951" ht="15.75" customHeight="1">
      <c r="A7951" s="15">
        <v>1912.0</v>
      </c>
      <c r="B7951" s="15" t="s">
        <v>9287</v>
      </c>
      <c r="C7951" s="18">
        <v>42919.0</v>
      </c>
      <c r="D7951" s="18">
        <v>42922.0</v>
      </c>
      <c r="E7951" s="18">
        <f t="shared" si="1"/>
        <v>42922</v>
      </c>
      <c r="F7951" s="15" t="s">
        <v>114</v>
      </c>
      <c r="G7951" s="15" t="s">
        <v>1091</v>
      </c>
      <c r="H7951" s="15" t="s">
        <v>1092</v>
      </c>
      <c r="I7951" s="15" t="s">
        <v>128</v>
      </c>
      <c r="J7951" s="15" t="s">
        <v>60</v>
      </c>
      <c r="K7951" s="15" t="s">
        <v>19</v>
      </c>
      <c r="L7951" s="15" t="str">
        <f t="array" ref="L7951">_xlfn.XLOOKUP(M7951,reference_province_to_city!$A$2:$A$11,reference_province_to_city!$B$2:$B$11)</f>
        <v>Yogyakarta</v>
      </c>
      <c r="M7951" s="15" t="s">
        <v>18</v>
      </c>
      <c r="N7951" s="15">
        <v>55111.0</v>
      </c>
      <c r="O7951" s="15">
        <f t="array" ref="O7951">_xlfn.XLOOKUP(M7951,reference_postal_code!$B$2:$B$11,reference_postal_code!$A$2:$A$11)</f>
        <v>55111</v>
      </c>
      <c r="P7951" s="15" t="s">
        <v>77</v>
      </c>
      <c r="Q7951" s="15" t="s">
        <v>599</v>
      </c>
      <c r="R7951" s="15" t="s">
        <v>65</v>
      </c>
      <c r="S7951" s="15" t="s">
        <v>66</v>
      </c>
      <c r="T7951" s="15" t="s">
        <v>600</v>
      </c>
      <c r="U7951" s="28">
        <v>4108440.0</v>
      </c>
      <c r="V7951" s="15">
        <v>7.0</v>
      </c>
      <c r="W7951" s="31">
        <v>0.2</v>
      </c>
      <c r="X7951" s="28">
        <v>1386598.0</v>
      </c>
    </row>
    <row r="7952" ht="15.75" customHeight="1">
      <c r="A7952" s="15">
        <v>8577.0</v>
      </c>
      <c r="B7952" s="15" t="s">
        <v>9288</v>
      </c>
      <c r="C7952" s="18">
        <v>42919.0</v>
      </c>
      <c r="D7952" s="18">
        <v>42920.0</v>
      </c>
      <c r="E7952" s="18">
        <f t="shared" si="1"/>
        <v>42920</v>
      </c>
      <c r="F7952" s="15" t="s">
        <v>125</v>
      </c>
      <c r="G7952" s="15" t="s">
        <v>4535</v>
      </c>
      <c r="H7952" s="15" t="s">
        <v>4536</v>
      </c>
      <c r="I7952" s="15" t="s">
        <v>59</v>
      </c>
      <c r="J7952" s="15" t="s">
        <v>60</v>
      </c>
      <c r="K7952" s="15" t="s">
        <v>10</v>
      </c>
      <c r="L7952" s="15" t="str">
        <f t="array" ref="L7952">_xlfn.XLOOKUP(M7952,reference_province_to_city!$A$2:$A$11,reference_province_to_city!$B$2:$B$11)</f>
        <v>Jakarta</v>
      </c>
      <c r="M7952" s="15" t="s">
        <v>7</v>
      </c>
      <c r="N7952" s="15">
        <v>10110.0</v>
      </c>
      <c r="O7952" s="15">
        <f t="array" ref="O7952">_xlfn.XLOOKUP(M7952,reference_postal_code!$B$2:$B$11,reference_postal_code!$A$2:$A$11)</f>
        <v>10110</v>
      </c>
      <c r="P7952" s="15" t="s">
        <v>117</v>
      </c>
      <c r="Q7952" s="15" t="s">
        <v>3404</v>
      </c>
      <c r="R7952" s="15" t="s">
        <v>106</v>
      </c>
      <c r="S7952" s="15" t="s">
        <v>139</v>
      </c>
      <c r="T7952" s="15" t="s">
        <v>3405</v>
      </c>
      <c r="U7952" s="28">
        <v>1534500.0</v>
      </c>
      <c r="V7952" s="15">
        <v>1.0</v>
      </c>
      <c r="W7952" s="31">
        <v>0.0</v>
      </c>
      <c r="X7952" s="28">
        <v>398970.0</v>
      </c>
    </row>
    <row r="7953" ht="15.75" customHeight="1">
      <c r="A7953" s="15">
        <v>3430.0</v>
      </c>
      <c r="B7953" s="15" t="s">
        <v>9281</v>
      </c>
      <c r="C7953" s="18">
        <v>42919.0</v>
      </c>
      <c r="D7953" s="18">
        <v>42922.0</v>
      </c>
      <c r="E7953" s="18">
        <f t="shared" si="1"/>
        <v>42922</v>
      </c>
      <c r="F7953" s="15" t="s">
        <v>114</v>
      </c>
      <c r="G7953" s="15" t="s">
        <v>2911</v>
      </c>
      <c r="H7953" s="15" t="s">
        <v>2912</v>
      </c>
      <c r="I7953" s="15" t="s">
        <v>76</v>
      </c>
      <c r="J7953" s="15" t="s">
        <v>60</v>
      </c>
      <c r="K7953" s="15" t="s">
        <v>29</v>
      </c>
      <c r="L7953" s="15" t="str">
        <f t="array" ref="L7953">_xlfn.XLOOKUP(M7953,reference_province_to_city!$A$2:$A$11,reference_province_to_city!$B$2:$B$11)</f>
        <v>Palembang</v>
      </c>
      <c r="M7953" s="15" t="s">
        <v>13</v>
      </c>
      <c r="N7953" s="15">
        <v>30111.0</v>
      </c>
      <c r="O7953" s="15">
        <f t="array" ref="O7953">_xlfn.XLOOKUP(M7953,reference_postal_code!$B$2:$B$11,reference_postal_code!$A$2:$A$11)</f>
        <v>30111</v>
      </c>
      <c r="P7953" s="15" t="s">
        <v>77</v>
      </c>
      <c r="Q7953" s="15" t="s">
        <v>3253</v>
      </c>
      <c r="R7953" s="15" t="s">
        <v>65</v>
      </c>
      <c r="S7953" s="15" t="s">
        <v>66</v>
      </c>
      <c r="T7953" s="15" t="s">
        <v>3254</v>
      </c>
      <c r="U7953" s="28">
        <v>464400.0</v>
      </c>
      <c r="V7953" s="15">
        <v>6.0</v>
      </c>
      <c r="W7953" s="31">
        <v>0.2</v>
      </c>
      <c r="X7953" s="28">
        <v>168345.0</v>
      </c>
    </row>
    <row r="7954" ht="15.75" customHeight="1">
      <c r="A7954" s="15">
        <v>3429.0</v>
      </c>
      <c r="B7954" s="15" t="s">
        <v>9281</v>
      </c>
      <c r="C7954" s="18">
        <v>42919.0</v>
      </c>
      <c r="D7954" s="18">
        <v>42922.0</v>
      </c>
      <c r="E7954" s="18">
        <f t="shared" si="1"/>
        <v>42922</v>
      </c>
      <c r="F7954" s="15" t="s">
        <v>114</v>
      </c>
      <c r="G7954" s="15" t="s">
        <v>2911</v>
      </c>
      <c r="H7954" s="15" t="s">
        <v>2912</v>
      </c>
      <c r="I7954" s="15" t="s">
        <v>76</v>
      </c>
      <c r="J7954" s="15" t="s">
        <v>60</v>
      </c>
      <c r="K7954" s="15" t="s">
        <v>696</v>
      </c>
      <c r="L7954" s="15" t="str">
        <f t="array" ref="L7954">_xlfn.XLOOKUP(M7954,reference_province_to_city!$A$2:$A$11,reference_province_to_city!$B$2:$B$11)</f>
        <v>Palembang</v>
      </c>
      <c r="M7954" s="15" t="s">
        <v>13</v>
      </c>
      <c r="N7954" s="15">
        <v>30111.0</v>
      </c>
      <c r="O7954" s="15">
        <f t="array" ref="O7954">_xlfn.XLOOKUP(M7954,reference_postal_code!$B$2:$B$11,reference_postal_code!$A$2:$A$11)</f>
        <v>30111</v>
      </c>
      <c r="P7954" s="15" t="s">
        <v>77</v>
      </c>
      <c r="Q7954" s="15" t="s">
        <v>1855</v>
      </c>
      <c r="R7954" s="15" t="s">
        <v>106</v>
      </c>
      <c r="S7954" s="15" t="s">
        <v>218</v>
      </c>
      <c r="T7954" s="15" t="s">
        <v>1856</v>
      </c>
      <c r="U7954" s="28">
        <v>3227220.0</v>
      </c>
      <c r="V7954" s="15">
        <v>2.0</v>
      </c>
      <c r="W7954" s="31">
        <v>0.4</v>
      </c>
      <c r="X7954" s="28">
        <v>-1559823.0</v>
      </c>
    </row>
    <row r="7955" ht="15.75" customHeight="1">
      <c r="A7955" s="15">
        <v>1673.0</v>
      </c>
      <c r="B7955" s="15" t="s">
        <v>9289</v>
      </c>
      <c r="C7955" s="18">
        <v>42919.0</v>
      </c>
      <c r="D7955" s="18">
        <v>42923.0</v>
      </c>
      <c r="E7955" s="18">
        <f t="shared" si="1"/>
        <v>42923</v>
      </c>
      <c r="F7955" s="15" t="s">
        <v>55</v>
      </c>
      <c r="G7955" s="15" t="s">
        <v>1007</v>
      </c>
      <c r="H7955" s="15" t="s">
        <v>1008</v>
      </c>
      <c r="I7955" s="15" t="s">
        <v>59</v>
      </c>
      <c r="J7955" s="15" t="s">
        <v>60</v>
      </c>
      <c r="K7955" s="15" t="s">
        <v>14</v>
      </c>
      <c r="L7955" s="15" t="str">
        <f t="array" ref="L7955">_xlfn.XLOOKUP(M7955,reference_province_to_city!$A$2:$A$11,reference_province_to_city!$B$2:$B$11)</f>
        <v>Bandung</v>
      </c>
      <c r="M7955" s="15" t="s">
        <v>12</v>
      </c>
      <c r="N7955" s="15">
        <v>40111.0</v>
      </c>
      <c r="O7955" s="15">
        <f t="array" ref="O7955">_xlfn.XLOOKUP(M7955,reference_postal_code!$B$2:$B$11,reference_postal_code!$A$2:$A$11)</f>
        <v>40111</v>
      </c>
      <c r="P7955" s="15" t="s">
        <v>117</v>
      </c>
      <c r="Q7955" s="15" t="s">
        <v>1680</v>
      </c>
      <c r="R7955" s="15" t="s">
        <v>110</v>
      </c>
      <c r="S7955" s="15" t="s">
        <v>111</v>
      </c>
      <c r="T7955" s="15" t="s">
        <v>1681</v>
      </c>
      <c r="U7955" s="28">
        <v>2519520.0</v>
      </c>
      <c r="V7955" s="15">
        <v>4.0</v>
      </c>
      <c r="W7955" s="31">
        <v>0.2</v>
      </c>
      <c r="X7955" s="28">
        <v>944820.0</v>
      </c>
    </row>
    <row r="7956" ht="15.75" customHeight="1">
      <c r="A7956" s="15">
        <v>1913.0</v>
      </c>
      <c r="B7956" s="15" t="s">
        <v>9287</v>
      </c>
      <c r="C7956" s="18">
        <v>42919.0</v>
      </c>
      <c r="D7956" s="18">
        <v>42922.0</v>
      </c>
      <c r="E7956" s="18">
        <f t="shared" si="1"/>
        <v>42922</v>
      </c>
      <c r="F7956" s="15" t="s">
        <v>114</v>
      </c>
      <c r="G7956" s="15" t="s">
        <v>1091</v>
      </c>
      <c r="H7956" s="15" t="s">
        <v>1092</v>
      </c>
      <c r="I7956" s="15" t="s">
        <v>128</v>
      </c>
      <c r="J7956" s="15" t="s">
        <v>60</v>
      </c>
      <c r="K7956" s="15" t="s">
        <v>19</v>
      </c>
      <c r="L7956" s="15" t="str">
        <f t="array" ref="L7956">_xlfn.XLOOKUP(M7956,reference_province_to_city!$A$2:$A$11,reference_province_to_city!$B$2:$B$11)</f>
        <v>Yogyakarta</v>
      </c>
      <c r="M7956" s="15" t="s">
        <v>18</v>
      </c>
      <c r="N7956" s="15">
        <v>55111.0</v>
      </c>
      <c r="O7956" s="15">
        <f t="array" ref="O7956">_xlfn.XLOOKUP(M7956,reference_postal_code!$B$2:$B$11,reference_postal_code!$A$2:$A$11)</f>
        <v>55111</v>
      </c>
      <c r="P7956" s="15" t="s">
        <v>77</v>
      </c>
      <c r="Q7956" s="15" t="s">
        <v>9290</v>
      </c>
      <c r="R7956" s="15" t="s">
        <v>110</v>
      </c>
      <c r="S7956" s="15" t="s">
        <v>668</v>
      </c>
      <c r="T7956" s="15" t="s">
        <v>9291</v>
      </c>
      <c r="U7956" s="28">
        <v>8956980.0</v>
      </c>
      <c r="V7956" s="15">
        <v>3.0</v>
      </c>
      <c r="W7956" s="31">
        <v>0.4</v>
      </c>
      <c r="X7956" s="28">
        <v>746415.0</v>
      </c>
    </row>
    <row r="7957" ht="15.75" customHeight="1">
      <c r="A7957" s="15">
        <v>1305.0</v>
      </c>
      <c r="B7957" s="15" t="s">
        <v>9284</v>
      </c>
      <c r="C7957" s="18">
        <v>42919.0</v>
      </c>
      <c r="D7957" s="18">
        <v>42923.0</v>
      </c>
      <c r="E7957" s="18">
        <f t="shared" si="1"/>
        <v>42923</v>
      </c>
      <c r="F7957" s="15" t="s">
        <v>55</v>
      </c>
      <c r="G7957" s="15" t="s">
        <v>9285</v>
      </c>
      <c r="H7957" s="15" t="s">
        <v>9286</v>
      </c>
      <c r="I7957" s="15" t="s">
        <v>59</v>
      </c>
      <c r="J7957" s="15" t="s">
        <v>60</v>
      </c>
      <c r="K7957" s="15" t="s">
        <v>26</v>
      </c>
      <c r="L7957" s="15" t="str">
        <f t="array" ref="L7957">_xlfn.XLOOKUP(M7957,reference_province_to_city!$A$2:$A$11,reference_province_to_city!$B$2:$B$11)</f>
        <v>Denpasar</v>
      </c>
      <c r="M7957" s="15" t="s">
        <v>24</v>
      </c>
      <c r="N7957" s="15">
        <v>80231.0</v>
      </c>
      <c r="O7957" s="15">
        <f t="array" ref="O7957">_xlfn.XLOOKUP(M7957,reference_postal_code!$B$2:$B$11,reference_postal_code!$A$2:$A$11)</f>
        <v>80231</v>
      </c>
      <c r="P7957" s="15" t="s">
        <v>63</v>
      </c>
      <c r="Q7957" s="15" t="s">
        <v>1198</v>
      </c>
      <c r="R7957" s="15" t="s">
        <v>110</v>
      </c>
      <c r="S7957" s="15" t="s">
        <v>111</v>
      </c>
      <c r="T7957" s="15" t="s">
        <v>1199</v>
      </c>
      <c r="U7957" s="28">
        <v>4319550.0</v>
      </c>
      <c r="V7957" s="15">
        <v>3.0</v>
      </c>
      <c r="W7957" s="31">
        <v>0.0</v>
      </c>
      <c r="X7957" s="28">
        <v>1166278.0</v>
      </c>
    </row>
    <row r="7958" ht="15.75" customHeight="1">
      <c r="A7958" s="15">
        <v>7870.0</v>
      </c>
      <c r="B7958" s="15" t="s">
        <v>9292</v>
      </c>
      <c r="C7958" s="18">
        <v>42919.0</v>
      </c>
      <c r="D7958" s="18">
        <v>42925.0</v>
      </c>
      <c r="E7958" s="18">
        <f t="shared" si="1"/>
        <v>42925</v>
      </c>
      <c r="F7958" s="15" t="s">
        <v>55</v>
      </c>
      <c r="G7958" s="15" t="s">
        <v>5101</v>
      </c>
      <c r="H7958" s="15" t="s">
        <v>5102</v>
      </c>
      <c r="I7958" s="15" t="s">
        <v>59</v>
      </c>
      <c r="J7958" s="15" t="s">
        <v>60</v>
      </c>
      <c r="K7958" s="15" t="s">
        <v>26</v>
      </c>
      <c r="L7958" s="15" t="str">
        <f t="array" ref="L7958">_xlfn.XLOOKUP(M7958,reference_province_to_city!$A$2:$A$11,reference_province_to_city!$B$2:$B$11)</f>
        <v>Denpasar</v>
      </c>
      <c r="M7958" s="15" t="s">
        <v>24</v>
      </c>
      <c r="N7958" s="15">
        <v>80231.0</v>
      </c>
      <c r="O7958" s="15">
        <f t="array" ref="O7958">_xlfn.XLOOKUP(M7958,reference_postal_code!$B$2:$B$11,reference_postal_code!$A$2:$A$11)</f>
        <v>80231</v>
      </c>
      <c r="P7958" s="15" t="s">
        <v>63</v>
      </c>
      <c r="Q7958" s="15" t="s">
        <v>2401</v>
      </c>
      <c r="R7958" s="15" t="s">
        <v>110</v>
      </c>
      <c r="S7958" s="15" t="s">
        <v>149</v>
      </c>
      <c r="T7958" s="15" t="s">
        <v>2402</v>
      </c>
      <c r="U7958" s="28">
        <v>360000.0</v>
      </c>
      <c r="V7958" s="15">
        <v>2.0</v>
      </c>
      <c r="W7958" s="31">
        <v>0.2</v>
      </c>
      <c r="X7958" s="28">
        <v>-40500.0</v>
      </c>
    </row>
    <row r="7959" ht="15.75" customHeight="1">
      <c r="A7959" s="15">
        <v>3664.0</v>
      </c>
      <c r="B7959" s="15" t="s">
        <v>9279</v>
      </c>
      <c r="C7959" s="18">
        <v>42919.0</v>
      </c>
      <c r="D7959" s="18">
        <v>42925.0</v>
      </c>
      <c r="E7959" s="18">
        <f t="shared" si="1"/>
        <v>42925</v>
      </c>
      <c r="F7959" s="15" t="s">
        <v>55</v>
      </c>
      <c r="G7959" s="15" t="s">
        <v>2820</v>
      </c>
      <c r="H7959" s="15" t="s">
        <v>2821</v>
      </c>
      <c r="I7959" s="15" t="s">
        <v>76</v>
      </c>
      <c r="J7959" s="15" t="s">
        <v>60</v>
      </c>
      <c r="K7959" s="15" t="s">
        <v>17</v>
      </c>
      <c r="L7959" s="15" t="str">
        <f t="array" ref="L7959">_xlfn.XLOOKUP(M7959,reference_province_to_city!$A$2:$A$11,reference_province_to_city!$B$2:$B$11)</f>
        <v>Semarang</v>
      </c>
      <c r="M7959" s="15" t="s">
        <v>15</v>
      </c>
      <c r="N7959" s="15">
        <v>50111.0</v>
      </c>
      <c r="O7959" s="15">
        <f t="array" ref="O7959">_xlfn.XLOOKUP(M7959,reference_postal_code!$B$2:$B$11,reference_postal_code!$A$2:$A$11)</f>
        <v>50111</v>
      </c>
      <c r="P7959" s="15" t="s">
        <v>77</v>
      </c>
      <c r="Q7959" s="15" t="s">
        <v>2218</v>
      </c>
      <c r="R7959" s="15" t="s">
        <v>65</v>
      </c>
      <c r="S7959" s="15" t="s">
        <v>66</v>
      </c>
      <c r="T7959" s="15" t="s">
        <v>2219</v>
      </c>
      <c r="U7959" s="28">
        <v>368400.0</v>
      </c>
      <c r="V7959" s="15">
        <v>2.0</v>
      </c>
      <c r="W7959" s="31">
        <v>0.0</v>
      </c>
      <c r="X7959" s="28">
        <v>173148.0</v>
      </c>
    </row>
    <row r="7960" ht="15.75" customHeight="1">
      <c r="A7960" s="15">
        <v>3570.0</v>
      </c>
      <c r="B7960" s="15" t="s">
        <v>9278</v>
      </c>
      <c r="C7960" s="18">
        <v>42919.0</v>
      </c>
      <c r="D7960" s="18">
        <v>42919.0</v>
      </c>
      <c r="E7960" s="18">
        <f t="shared" si="1"/>
        <v>42919</v>
      </c>
      <c r="F7960" s="15" t="s">
        <v>466</v>
      </c>
      <c r="G7960" s="15" t="s">
        <v>3202</v>
      </c>
      <c r="H7960" s="15" t="s">
        <v>3203</v>
      </c>
      <c r="I7960" s="15" t="s">
        <v>76</v>
      </c>
      <c r="J7960" s="15" t="s">
        <v>60</v>
      </c>
      <c r="K7960" s="15" t="s">
        <v>983</v>
      </c>
      <c r="L7960" s="15" t="str">
        <f t="array" ref="L7960">_xlfn.XLOOKUP(M7960,reference_province_to_city!$A$2:$A$11,reference_province_to_city!$B$2:$B$11)</f>
        <v>Surabaya</v>
      </c>
      <c r="M7960" s="15" t="s">
        <v>20</v>
      </c>
      <c r="N7960" s="15">
        <v>60231.0</v>
      </c>
      <c r="O7960" s="15">
        <f t="array" ref="O7960">_xlfn.XLOOKUP(M7960,reference_postal_code!$B$2:$B$11,reference_postal_code!$A$2:$A$11)</f>
        <v>60231</v>
      </c>
      <c r="P7960" s="15" t="s">
        <v>166</v>
      </c>
      <c r="Q7960" s="15" t="s">
        <v>773</v>
      </c>
      <c r="R7960" s="15" t="s">
        <v>110</v>
      </c>
      <c r="S7960" s="15" t="s">
        <v>668</v>
      </c>
      <c r="T7960" s="15" t="s">
        <v>774</v>
      </c>
      <c r="U7960" s="28">
        <v>3.5928E7</v>
      </c>
      <c r="V7960" s="15">
        <v>6.0</v>
      </c>
      <c r="W7960" s="31">
        <v>0.2</v>
      </c>
      <c r="X7960" s="28">
        <v>3143700.0</v>
      </c>
    </row>
    <row r="7961" ht="15.75" customHeight="1">
      <c r="A7961" s="15">
        <v>4296.0</v>
      </c>
      <c r="B7961" s="15" t="s">
        <v>9293</v>
      </c>
      <c r="C7961" s="18">
        <v>42919.0</v>
      </c>
      <c r="D7961" s="18">
        <v>42926.0</v>
      </c>
      <c r="E7961" s="18">
        <f t="shared" si="1"/>
        <v>42926</v>
      </c>
      <c r="F7961" s="15" t="s">
        <v>55</v>
      </c>
      <c r="G7961" s="15" t="s">
        <v>2568</v>
      </c>
      <c r="H7961" s="15" t="s">
        <v>2569</v>
      </c>
      <c r="I7961" s="15" t="s">
        <v>59</v>
      </c>
      <c r="J7961" s="15" t="s">
        <v>60</v>
      </c>
      <c r="K7961" s="15" t="s">
        <v>28</v>
      </c>
      <c r="L7961" s="15" t="str">
        <f t="array" ref="L7961">_xlfn.XLOOKUP(M7961,reference_province_to_city!$A$2:$A$11,reference_province_to_city!$B$2:$B$11)</f>
        <v>Medan</v>
      </c>
      <c r="M7961" s="15" t="s">
        <v>11</v>
      </c>
      <c r="N7961" s="15">
        <v>20111.0</v>
      </c>
      <c r="O7961" s="15">
        <f t="array" ref="O7961">_xlfn.XLOOKUP(M7961,reference_postal_code!$B$2:$B$11,reference_postal_code!$A$2:$A$11)</f>
        <v>20111</v>
      </c>
      <c r="P7961" s="15" t="s">
        <v>77</v>
      </c>
      <c r="Q7961" s="15" t="s">
        <v>4972</v>
      </c>
      <c r="R7961" s="15" t="s">
        <v>106</v>
      </c>
      <c r="S7961" s="15" t="s">
        <v>139</v>
      </c>
      <c r="T7961" s="15" t="s">
        <v>4973</v>
      </c>
      <c r="U7961" s="28">
        <v>1940850.0</v>
      </c>
      <c r="V7961" s="15">
        <v>3.0</v>
      </c>
      <c r="W7961" s="31">
        <v>0.0</v>
      </c>
      <c r="X7961" s="28">
        <v>815157.0</v>
      </c>
    </row>
    <row r="7962" ht="15.75" customHeight="1">
      <c r="A7962" s="15">
        <v>4234.0</v>
      </c>
      <c r="B7962" s="15" t="s">
        <v>9294</v>
      </c>
      <c r="C7962" s="18">
        <v>42921.0</v>
      </c>
      <c r="D7962" s="18">
        <v>42926.0</v>
      </c>
      <c r="E7962" s="18">
        <f t="shared" si="1"/>
        <v>42926</v>
      </c>
      <c r="F7962" s="15" t="s">
        <v>55</v>
      </c>
      <c r="G7962" s="15" t="s">
        <v>5252</v>
      </c>
      <c r="H7962" s="15" t="s">
        <v>5253</v>
      </c>
      <c r="I7962" s="15" t="s">
        <v>128</v>
      </c>
      <c r="J7962" s="15" t="s">
        <v>60</v>
      </c>
      <c r="K7962" s="15" t="s">
        <v>22</v>
      </c>
      <c r="L7962" s="15" t="str">
        <f t="array" ref="L7962">_xlfn.XLOOKUP(M7962,reference_province_to_city!$A$2:$A$11,reference_province_to_city!$B$2:$B$11)</f>
        <v>Surabaya</v>
      </c>
      <c r="M7962" s="15" t="s">
        <v>20</v>
      </c>
      <c r="N7962" s="15">
        <v>60231.0</v>
      </c>
      <c r="O7962" s="15">
        <f t="array" ref="O7962">_xlfn.XLOOKUP(M7962,reference_postal_code!$B$2:$B$11,reference_postal_code!$A$2:$A$11)</f>
        <v>60231</v>
      </c>
      <c r="P7962" s="15" t="s">
        <v>166</v>
      </c>
      <c r="Q7962" s="15" t="s">
        <v>5660</v>
      </c>
      <c r="R7962" s="15" t="s">
        <v>65</v>
      </c>
      <c r="S7962" s="15" t="s">
        <v>83</v>
      </c>
      <c r="T7962" s="15" t="s">
        <v>5661</v>
      </c>
      <c r="U7962" s="28">
        <v>94740.0</v>
      </c>
      <c r="V7962" s="15">
        <v>1.0</v>
      </c>
      <c r="W7962" s="31">
        <v>0.8</v>
      </c>
      <c r="X7962" s="28">
        <v>-156321.0</v>
      </c>
    </row>
    <row r="7963" ht="15.75" customHeight="1">
      <c r="A7963" s="15">
        <v>4233.0</v>
      </c>
      <c r="B7963" s="15" t="s">
        <v>9294</v>
      </c>
      <c r="C7963" s="18">
        <v>42921.0</v>
      </c>
      <c r="D7963" s="18">
        <v>42926.0</v>
      </c>
      <c r="E7963" s="18">
        <f t="shared" si="1"/>
        <v>42926</v>
      </c>
      <c r="F7963" s="15" t="s">
        <v>55</v>
      </c>
      <c r="G7963" s="15" t="s">
        <v>5252</v>
      </c>
      <c r="H7963" s="15" t="s">
        <v>5253</v>
      </c>
      <c r="I7963" s="15" t="s">
        <v>128</v>
      </c>
      <c r="J7963" s="15" t="s">
        <v>60</v>
      </c>
      <c r="K7963" s="15" t="s">
        <v>22</v>
      </c>
      <c r="L7963" s="15" t="str">
        <f t="array" ref="L7963">_xlfn.XLOOKUP(M7963,reference_province_to_city!$A$2:$A$11,reference_province_to_city!$B$2:$B$11)</f>
        <v>Surabaya</v>
      </c>
      <c r="M7963" s="15" t="s">
        <v>20</v>
      </c>
      <c r="N7963" s="15">
        <v>60231.0</v>
      </c>
      <c r="O7963" s="15">
        <f t="array" ref="O7963">_xlfn.XLOOKUP(M7963,reference_postal_code!$B$2:$B$11,reference_postal_code!$A$2:$A$11)</f>
        <v>60231</v>
      </c>
      <c r="P7963" s="15" t="s">
        <v>166</v>
      </c>
      <c r="Q7963" s="15" t="s">
        <v>740</v>
      </c>
      <c r="R7963" s="15" t="s">
        <v>65</v>
      </c>
      <c r="S7963" s="15" t="s">
        <v>66</v>
      </c>
      <c r="T7963" s="15" t="s">
        <v>741</v>
      </c>
      <c r="U7963" s="28">
        <v>466560.0</v>
      </c>
      <c r="V7963" s="15">
        <v>6.0</v>
      </c>
      <c r="W7963" s="31">
        <v>0.2</v>
      </c>
      <c r="X7963" s="28">
        <v>169128.0</v>
      </c>
    </row>
    <row r="7964" ht="15.75" customHeight="1">
      <c r="A7964" s="15">
        <v>9569.0</v>
      </c>
      <c r="B7964" s="15" t="s">
        <v>9295</v>
      </c>
      <c r="C7964" s="18">
        <v>42921.0</v>
      </c>
      <c r="D7964" s="18">
        <v>42923.0</v>
      </c>
      <c r="E7964" s="18">
        <f t="shared" si="1"/>
        <v>42923</v>
      </c>
      <c r="F7964" s="15" t="s">
        <v>125</v>
      </c>
      <c r="G7964" s="15" t="s">
        <v>883</v>
      </c>
      <c r="H7964" s="15" t="s">
        <v>884</v>
      </c>
      <c r="I7964" s="15" t="s">
        <v>128</v>
      </c>
      <c r="J7964" s="15" t="s">
        <v>60</v>
      </c>
      <c r="K7964" s="15" t="s">
        <v>10</v>
      </c>
      <c r="L7964" s="15" t="str">
        <f t="array" ref="L7964">_xlfn.XLOOKUP(M7964,reference_province_to_city!$A$2:$A$11,reference_province_to_city!$B$2:$B$11)</f>
        <v>Jakarta</v>
      </c>
      <c r="M7964" s="15" t="s">
        <v>7</v>
      </c>
      <c r="N7964" s="15">
        <v>10110.0</v>
      </c>
      <c r="O7964" s="15">
        <f t="array" ref="O7964">_xlfn.XLOOKUP(M7964,reference_postal_code!$B$2:$B$11,reference_postal_code!$A$2:$A$11)</f>
        <v>10110</v>
      </c>
      <c r="P7964" s="15" t="s">
        <v>117</v>
      </c>
      <c r="Q7964" s="15" t="s">
        <v>6764</v>
      </c>
      <c r="R7964" s="15" t="s">
        <v>110</v>
      </c>
      <c r="S7964" s="15" t="s">
        <v>111</v>
      </c>
      <c r="T7964" s="15" t="s">
        <v>6765</v>
      </c>
      <c r="U7964" s="28">
        <v>1199400.0</v>
      </c>
      <c r="V7964" s="15">
        <v>4.0</v>
      </c>
      <c r="W7964" s="31">
        <v>0.0</v>
      </c>
      <c r="X7964" s="28">
        <v>335832.0</v>
      </c>
    </row>
    <row r="7965" ht="15.75" customHeight="1">
      <c r="A7965" s="15">
        <v>4230.0</v>
      </c>
      <c r="B7965" s="15" t="s">
        <v>9294</v>
      </c>
      <c r="C7965" s="18">
        <v>42921.0</v>
      </c>
      <c r="D7965" s="18">
        <v>42926.0</v>
      </c>
      <c r="E7965" s="18">
        <f t="shared" si="1"/>
        <v>42926</v>
      </c>
      <c r="F7965" s="15" t="s">
        <v>55</v>
      </c>
      <c r="G7965" s="15" t="s">
        <v>5252</v>
      </c>
      <c r="H7965" s="15" t="s">
        <v>5253</v>
      </c>
      <c r="I7965" s="15" t="s">
        <v>128</v>
      </c>
      <c r="J7965" s="15" t="s">
        <v>60</v>
      </c>
      <c r="K7965" s="15" t="s">
        <v>22</v>
      </c>
      <c r="L7965" s="15" t="str">
        <f t="array" ref="L7965">_xlfn.XLOOKUP(M7965,reference_province_to_city!$A$2:$A$11,reference_province_to_city!$B$2:$B$11)</f>
        <v>Surabaya</v>
      </c>
      <c r="M7965" s="15" t="s">
        <v>20</v>
      </c>
      <c r="N7965" s="15">
        <v>60231.0</v>
      </c>
      <c r="O7965" s="15">
        <f t="array" ref="O7965">_xlfn.XLOOKUP(M7965,reference_postal_code!$B$2:$B$11,reference_postal_code!$A$2:$A$11)</f>
        <v>60231</v>
      </c>
      <c r="P7965" s="15" t="s">
        <v>166</v>
      </c>
      <c r="Q7965" s="15" t="s">
        <v>6926</v>
      </c>
      <c r="R7965" s="15" t="s">
        <v>106</v>
      </c>
      <c r="S7965" s="15" t="s">
        <v>139</v>
      </c>
      <c r="T7965" s="15" t="s">
        <v>6927</v>
      </c>
      <c r="U7965" s="28">
        <v>4980420.0</v>
      </c>
      <c r="V7965" s="15">
        <v>9.0</v>
      </c>
      <c r="W7965" s="31">
        <v>0.6</v>
      </c>
      <c r="X7965" s="28">
        <v>-5229441.0</v>
      </c>
    </row>
    <row r="7966" ht="15.75" customHeight="1">
      <c r="A7966" s="15">
        <v>4232.0</v>
      </c>
      <c r="B7966" s="15" t="s">
        <v>9294</v>
      </c>
      <c r="C7966" s="18">
        <v>42921.0</v>
      </c>
      <c r="D7966" s="18"/>
      <c r="E7966" s="18">
        <f t="shared" si="1"/>
        <v>42924</v>
      </c>
      <c r="F7966" s="15" t="s">
        <v>55</v>
      </c>
      <c r="G7966" s="15" t="s">
        <v>5252</v>
      </c>
      <c r="H7966" s="15" t="s">
        <v>5253</v>
      </c>
      <c r="I7966" s="15" t="s">
        <v>128</v>
      </c>
      <c r="J7966" s="15" t="s">
        <v>60</v>
      </c>
      <c r="K7966" s="15" t="s">
        <v>22</v>
      </c>
      <c r="L7966" s="15" t="str">
        <f t="array" ref="L7966">_xlfn.XLOOKUP(M7966,reference_province_to_city!$A$2:$A$11,reference_province_to_city!$B$2:$B$11)</f>
        <v>Surabaya</v>
      </c>
      <c r="M7966" s="15" t="s">
        <v>20</v>
      </c>
      <c r="N7966" s="15">
        <v>60231.0</v>
      </c>
      <c r="O7966" s="15">
        <f t="array" ref="O7966">_xlfn.XLOOKUP(M7966,reference_postal_code!$B$2:$B$11,reference_postal_code!$A$2:$A$11)</f>
        <v>60231</v>
      </c>
      <c r="P7966" s="15" t="s">
        <v>166</v>
      </c>
      <c r="Q7966" s="15" t="s">
        <v>7497</v>
      </c>
      <c r="R7966" s="15" t="s">
        <v>65</v>
      </c>
      <c r="S7966" s="15" t="s">
        <v>66</v>
      </c>
      <c r="T7966" s="15" t="s">
        <v>7498</v>
      </c>
      <c r="U7966" s="28">
        <v>233280.0</v>
      </c>
      <c r="V7966" s="15">
        <v>3.0</v>
      </c>
      <c r="W7966" s="31">
        <v>0.2</v>
      </c>
      <c r="X7966" s="28">
        <v>84564.0</v>
      </c>
    </row>
    <row r="7967" ht="15.75" customHeight="1">
      <c r="A7967" s="15">
        <v>4231.0</v>
      </c>
      <c r="B7967" s="15" t="s">
        <v>9294</v>
      </c>
      <c r="C7967" s="18">
        <v>42921.0</v>
      </c>
      <c r="D7967" s="18">
        <v>42926.0</v>
      </c>
      <c r="E7967" s="18">
        <f t="shared" si="1"/>
        <v>42926</v>
      </c>
      <c r="F7967" s="15" t="s">
        <v>55</v>
      </c>
      <c r="G7967" s="15" t="s">
        <v>5252</v>
      </c>
      <c r="H7967" s="15" t="s">
        <v>5253</v>
      </c>
      <c r="I7967" s="15" t="s">
        <v>128</v>
      </c>
      <c r="J7967" s="15" t="s">
        <v>60</v>
      </c>
      <c r="K7967" s="15" t="s">
        <v>22</v>
      </c>
      <c r="L7967" s="15" t="str">
        <f t="array" ref="L7967">_xlfn.XLOOKUP(M7967,reference_province_to_city!$A$2:$A$11,reference_province_to_city!$B$2:$B$11)</f>
        <v>Surabaya</v>
      </c>
      <c r="M7967" s="15" t="s">
        <v>20</v>
      </c>
      <c r="O7967" s="15">
        <f t="array" ref="O7967">_xlfn.XLOOKUP(M7967,reference_postal_code!$B$2:$B$11,reference_postal_code!$A$2:$A$11)</f>
        <v>60231</v>
      </c>
      <c r="P7967" s="15" t="s">
        <v>166</v>
      </c>
      <c r="Q7967" s="15" t="s">
        <v>580</v>
      </c>
      <c r="R7967" s="15" t="s">
        <v>65</v>
      </c>
      <c r="S7967" s="15" t="s">
        <v>83</v>
      </c>
      <c r="T7967" s="15" t="s">
        <v>581</v>
      </c>
      <c r="U7967" s="28">
        <v>170910.0</v>
      </c>
      <c r="V7967" s="15">
        <v>9.0</v>
      </c>
      <c r="W7967" s="31">
        <v>0.8</v>
      </c>
      <c r="X7967" s="28">
        <v>-264910.0</v>
      </c>
    </row>
    <row r="7968" ht="15.75" customHeight="1">
      <c r="A7968" s="15">
        <v>6031.0</v>
      </c>
      <c r="B7968" s="15" t="s">
        <v>9296</v>
      </c>
      <c r="C7968" s="18">
        <v>42922.0</v>
      </c>
      <c r="D7968" s="18">
        <v>42922.0</v>
      </c>
      <c r="E7968" s="18">
        <f t="shared" si="1"/>
        <v>42922</v>
      </c>
      <c r="F7968" s="15" t="s">
        <v>466</v>
      </c>
      <c r="G7968" s="15" t="s">
        <v>3689</v>
      </c>
      <c r="H7968" s="15" t="s">
        <v>3690</v>
      </c>
      <c r="I7968" s="15" t="s">
        <v>59</v>
      </c>
      <c r="J7968" s="15" t="s">
        <v>60</v>
      </c>
      <c r="K7968" s="15" t="s">
        <v>31</v>
      </c>
      <c r="L7968" s="15" t="str">
        <f t="array" ref="L7968">_xlfn.XLOOKUP(M7968,reference_province_to_city!$A$2:$A$11,reference_province_to_city!$B$2:$B$11)</f>
        <v>Balikpapan</v>
      </c>
      <c r="M7968" s="15" t="s">
        <v>21</v>
      </c>
      <c r="N7968" s="15">
        <v>76114.0</v>
      </c>
      <c r="O7968" s="15">
        <f t="array" ref="O7968">_xlfn.XLOOKUP(M7968,reference_postal_code!$B$2:$B$11,reference_postal_code!$A$2:$A$11)</f>
        <v>76114</v>
      </c>
      <c r="P7968" s="15" t="s">
        <v>166</v>
      </c>
      <c r="Q7968" s="15" t="s">
        <v>2178</v>
      </c>
      <c r="R7968" s="15" t="s">
        <v>106</v>
      </c>
      <c r="S7968" s="15" t="s">
        <v>107</v>
      </c>
      <c r="T7968" s="15" t="s">
        <v>2179</v>
      </c>
      <c r="U7968" s="28">
        <v>3588600.0</v>
      </c>
      <c r="V7968" s="15">
        <v>1.0</v>
      </c>
      <c r="W7968" s="31">
        <v>0.2</v>
      </c>
      <c r="X7968" s="28">
        <v>358860.0</v>
      </c>
    </row>
    <row r="7969" ht="15.75" customHeight="1">
      <c r="A7969" s="15">
        <v>200.0</v>
      </c>
      <c r="B7969" s="15" t="s">
        <v>9297</v>
      </c>
      <c r="C7969" s="18">
        <v>42922.0</v>
      </c>
      <c r="D7969" s="18">
        <v>42929.0</v>
      </c>
      <c r="E7969" s="18">
        <f t="shared" si="1"/>
        <v>42929</v>
      </c>
      <c r="F7969" s="15" t="s">
        <v>55</v>
      </c>
      <c r="G7969" s="15" t="s">
        <v>3651</v>
      </c>
      <c r="H7969" s="15" t="s">
        <v>3652</v>
      </c>
      <c r="I7969" s="15" t="s">
        <v>128</v>
      </c>
      <c r="J7969" s="15" t="s">
        <v>60</v>
      </c>
      <c r="K7969" s="15" t="s">
        <v>22</v>
      </c>
      <c r="L7969" s="15" t="str">
        <f t="array" ref="L7969">_xlfn.XLOOKUP(M7969,reference_province_to_city!$A$2:$A$11,reference_province_to_city!$B$2:$B$11)</f>
        <v>Surabaya</v>
      </c>
      <c r="M7969" s="15" t="s">
        <v>20</v>
      </c>
      <c r="N7969" s="15">
        <v>60231.0</v>
      </c>
      <c r="O7969" s="15">
        <f t="array" ref="O7969">_xlfn.XLOOKUP(M7969,reference_postal_code!$B$2:$B$11,reference_postal_code!$A$2:$A$11)</f>
        <v>60231</v>
      </c>
      <c r="P7969" s="15" t="s">
        <v>166</v>
      </c>
      <c r="Q7969" s="15" t="s">
        <v>4991</v>
      </c>
      <c r="R7969" s="15" t="s">
        <v>65</v>
      </c>
      <c r="S7969" s="15" t="s">
        <v>66</v>
      </c>
      <c r="T7969" s="15" t="s">
        <v>4992</v>
      </c>
      <c r="U7969" s="28">
        <v>240840.0</v>
      </c>
      <c r="V7969" s="15">
        <v>3.0</v>
      </c>
      <c r="W7969" s="31">
        <v>0.2</v>
      </c>
      <c r="X7969" s="28">
        <v>87304.0</v>
      </c>
    </row>
    <row r="7970" ht="15.75" customHeight="1">
      <c r="A7970" s="15">
        <v>6743.0</v>
      </c>
      <c r="B7970" s="15" t="s">
        <v>9298</v>
      </c>
      <c r="C7970" s="18">
        <v>42922.0</v>
      </c>
      <c r="D7970" s="18">
        <v>42927.0</v>
      </c>
      <c r="E7970" s="18">
        <f t="shared" si="1"/>
        <v>42927</v>
      </c>
      <c r="F7970" s="15" t="s">
        <v>55</v>
      </c>
      <c r="G7970" s="15" t="s">
        <v>3788</v>
      </c>
      <c r="H7970" s="15" t="s">
        <v>3789</v>
      </c>
      <c r="I7970" s="15" t="s">
        <v>59</v>
      </c>
      <c r="J7970" s="15" t="s">
        <v>60</v>
      </c>
      <c r="K7970" s="15" t="s">
        <v>31</v>
      </c>
      <c r="L7970" s="15" t="str">
        <f t="array" ref="L7970">_xlfn.XLOOKUP(M7970,reference_province_to_city!$A$2:$A$11,reference_province_to_city!$B$2:$B$11)</f>
        <v>Balikpapan</v>
      </c>
      <c r="M7970" s="15" t="s">
        <v>21</v>
      </c>
      <c r="N7970" s="15">
        <v>76114.0</v>
      </c>
      <c r="O7970" s="15">
        <f t="array" ref="O7970">_xlfn.XLOOKUP(M7970,reference_postal_code!$B$2:$B$11,reference_postal_code!$A$2:$A$11)</f>
        <v>76114</v>
      </c>
      <c r="P7970" s="15" t="s">
        <v>166</v>
      </c>
      <c r="Q7970" s="15" t="s">
        <v>427</v>
      </c>
      <c r="R7970" s="15" t="s">
        <v>106</v>
      </c>
      <c r="S7970" s="15" t="s">
        <v>107</v>
      </c>
      <c r="T7970" s="15" t="s">
        <v>428</v>
      </c>
      <c r="U7970" s="28">
        <v>1832040.0</v>
      </c>
      <c r="V7970" s="15">
        <v>3.0</v>
      </c>
      <c r="W7970" s="31">
        <v>0.2</v>
      </c>
      <c r="X7970" s="28">
        <v>-206104.0</v>
      </c>
    </row>
    <row r="7971" ht="15.75" customHeight="1">
      <c r="A7971" s="15">
        <v>199.0</v>
      </c>
      <c r="B7971" s="15" t="s">
        <v>9297</v>
      </c>
      <c r="C7971" s="18">
        <v>42922.0</v>
      </c>
      <c r="D7971" s="18">
        <v>42929.0</v>
      </c>
      <c r="E7971" s="18">
        <f t="shared" si="1"/>
        <v>42929</v>
      </c>
      <c r="F7971" s="15" t="s">
        <v>55</v>
      </c>
      <c r="G7971" s="15" t="s">
        <v>3651</v>
      </c>
      <c r="H7971" s="15" t="s">
        <v>3652</v>
      </c>
      <c r="I7971" s="15" t="s">
        <v>128</v>
      </c>
      <c r="J7971" s="15" t="s">
        <v>60</v>
      </c>
      <c r="K7971" s="15" t="s">
        <v>22</v>
      </c>
      <c r="L7971" s="15" t="str">
        <f t="array" ref="L7971">_xlfn.XLOOKUP(M7971,reference_province_to_city!$A$2:$A$11,reference_province_to_city!$B$2:$B$11)</f>
        <v>Surabaya</v>
      </c>
      <c r="M7971" s="15" t="s">
        <v>20</v>
      </c>
      <c r="N7971" s="15">
        <v>60231.0</v>
      </c>
      <c r="O7971" s="15">
        <f t="array" ref="O7971">_xlfn.XLOOKUP(M7971,reference_postal_code!$B$2:$B$11,reference_postal_code!$A$2:$A$11)</f>
        <v>60231</v>
      </c>
      <c r="P7971" s="15" t="s">
        <v>166</v>
      </c>
      <c r="Q7971" s="15" t="s">
        <v>338</v>
      </c>
      <c r="R7971" s="15" t="s">
        <v>65</v>
      </c>
      <c r="S7971" s="15" t="s">
        <v>83</v>
      </c>
      <c r="T7971" s="15" t="s">
        <v>339</v>
      </c>
      <c r="U7971" s="28">
        <v>44190.0</v>
      </c>
      <c r="V7971" s="15">
        <v>2.0</v>
      </c>
      <c r="W7971" s="31">
        <v>0.7</v>
      </c>
      <c r="X7971" s="28">
        <v>-33879.0</v>
      </c>
    </row>
    <row r="7972" ht="15.75" customHeight="1">
      <c r="A7972" s="15">
        <v>5933.0</v>
      </c>
      <c r="B7972" s="15" t="s">
        <v>9299</v>
      </c>
      <c r="C7972" s="18">
        <v>42923.0</v>
      </c>
      <c r="D7972" s="18"/>
      <c r="E7972" s="18">
        <f t="shared" si="1"/>
        <v>42926</v>
      </c>
      <c r="F7972" s="15" t="s">
        <v>125</v>
      </c>
      <c r="G7972" s="15" t="s">
        <v>4352</v>
      </c>
      <c r="H7972" s="15" t="s">
        <v>4353</v>
      </c>
      <c r="I7972" s="15" t="s">
        <v>59</v>
      </c>
      <c r="J7972" s="15" t="s">
        <v>60</v>
      </c>
      <c r="K7972" s="15" t="s">
        <v>10</v>
      </c>
      <c r="L7972" s="15" t="str">
        <f t="array" ref="L7972">_xlfn.XLOOKUP(M7972,reference_province_to_city!$A$2:$A$11,reference_province_to_city!$B$2:$B$11)</f>
        <v>Jakarta</v>
      </c>
      <c r="M7972" s="15" t="s">
        <v>7</v>
      </c>
      <c r="N7972" s="15">
        <v>10110.0</v>
      </c>
      <c r="O7972" s="15">
        <f t="array" ref="O7972">_xlfn.XLOOKUP(M7972,reference_postal_code!$B$2:$B$11,reference_postal_code!$A$2:$A$11)</f>
        <v>10110</v>
      </c>
      <c r="P7972" s="15" t="s">
        <v>117</v>
      </c>
      <c r="Q7972" s="15" t="s">
        <v>9068</v>
      </c>
      <c r="R7972" s="15" t="s">
        <v>65</v>
      </c>
      <c r="S7972" s="15" t="s">
        <v>87</v>
      </c>
      <c r="T7972" s="15" t="s">
        <v>9069</v>
      </c>
      <c r="U7972" s="28">
        <v>200880.0</v>
      </c>
      <c r="V7972" s="15">
        <v>3.0</v>
      </c>
      <c r="W7972" s="31">
        <v>0.2</v>
      </c>
      <c r="X7972" s="28">
        <v>15066.0</v>
      </c>
    </row>
    <row r="7973" ht="15.75" customHeight="1">
      <c r="A7973" s="15">
        <v>5931.0</v>
      </c>
      <c r="B7973" s="15" t="s">
        <v>9299</v>
      </c>
      <c r="C7973" s="18">
        <v>42923.0</v>
      </c>
      <c r="D7973" s="18">
        <v>42925.0</v>
      </c>
      <c r="E7973" s="18">
        <f t="shared" si="1"/>
        <v>42925</v>
      </c>
      <c r="F7973" s="15" t="s">
        <v>125</v>
      </c>
      <c r="G7973" s="15" t="s">
        <v>4352</v>
      </c>
      <c r="H7973" s="15" t="s">
        <v>4353</v>
      </c>
      <c r="I7973" s="15" t="s">
        <v>59</v>
      </c>
      <c r="J7973" s="15" t="s">
        <v>60</v>
      </c>
      <c r="K7973" s="15" t="s">
        <v>10</v>
      </c>
      <c r="L7973" s="15" t="str">
        <f t="array" ref="L7973">_xlfn.XLOOKUP(M7973,reference_province_to_city!$A$2:$A$11,reference_province_to_city!$B$2:$B$11)</f>
        <v>Jakarta</v>
      </c>
      <c r="M7973" s="15" t="s">
        <v>7</v>
      </c>
      <c r="N7973" s="15">
        <v>10110.0</v>
      </c>
      <c r="O7973" s="15">
        <f t="array" ref="O7973">_xlfn.XLOOKUP(M7973,reference_postal_code!$B$2:$B$11,reference_postal_code!$A$2:$A$11)</f>
        <v>10110</v>
      </c>
      <c r="P7973" s="15" t="s">
        <v>117</v>
      </c>
      <c r="Q7973" s="15" t="s">
        <v>2869</v>
      </c>
      <c r="R7973" s="15" t="s">
        <v>65</v>
      </c>
      <c r="S7973" s="15" t="s">
        <v>66</v>
      </c>
      <c r="T7973" s="15" t="s">
        <v>2870</v>
      </c>
      <c r="U7973" s="28">
        <v>233280.0</v>
      </c>
      <c r="V7973" s="15">
        <v>3.0</v>
      </c>
      <c r="W7973" s="31">
        <v>0.2</v>
      </c>
      <c r="X7973" s="28">
        <v>81648.0</v>
      </c>
    </row>
    <row r="7974" ht="15.75" customHeight="1">
      <c r="A7974" s="15">
        <v>5930.0</v>
      </c>
      <c r="B7974" s="15" t="s">
        <v>9299</v>
      </c>
      <c r="C7974" s="18">
        <v>42923.0</v>
      </c>
      <c r="D7974" s="18">
        <v>42925.0</v>
      </c>
      <c r="E7974" s="18">
        <f t="shared" si="1"/>
        <v>42925</v>
      </c>
      <c r="F7974" s="15" t="s">
        <v>125</v>
      </c>
      <c r="G7974" s="15" t="s">
        <v>4352</v>
      </c>
      <c r="H7974" s="15" t="s">
        <v>4353</v>
      </c>
      <c r="I7974" s="15" t="s">
        <v>59</v>
      </c>
      <c r="J7974" s="15" t="s">
        <v>60</v>
      </c>
      <c r="K7974" s="15" t="s">
        <v>10</v>
      </c>
      <c r="L7974" s="15" t="str">
        <f t="array" ref="L7974">_xlfn.XLOOKUP(M7974,reference_province_to_city!$A$2:$A$11,reference_province_to_city!$B$2:$B$11)</f>
        <v>Jakarta</v>
      </c>
      <c r="M7974" s="15" t="s">
        <v>7</v>
      </c>
      <c r="N7974" s="15">
        <v>10110.0</v>
      </c>
      <c r="O7974" s="15">
        <f t="array" ref="O7974">_xlfn.XLOOKUP(M7974,reference_postal_code!$B$2:$B$11,reference_postal_code!$A$2:$A$11)</f>
        <v>10110</v>
      </c>
      <c r="P7974" s="15" t="s">
        <v>117</v>
      </c>
      <c r="Q7974" s="15" t="s">
        <v>5189</v>
      </c>
      <c r="R7974" s="15" t="s">
        <v>106</v>
      </c>
      <c r="S7974" s="15" t="s">
        <v>183</v>
      </c>
      <c r="T7974" s="15" t="s">
        <v>5190</v>
      </c>
      <c r="U7974" s="28">
        <v>1308150.0</v>
      </c>
      <c r="V7974" s="15">
        <v>3.0</v>
      </c>
      <c r="W7974" s="31">
        <v>0.5</v>
      </c>
      <c r="X7974" s="28">
        <v>-680238.0</v>
      </c>
    </row>
    <row r="7975" ht="15.75" customHeight="1">
      <c r="A7975" s="15">
        <v>5935.0</v>
      </c>
      <c r="B7975" s="15" t="s">
        <v>9299</v>
      </c>
      <c r="C7975" s="18">
        <v>42923.0</v>
      </c>
      <c r="D7975" s="18">
        <v>42925.0</v>
      </c>
      <c r="E7975" s="18">
        <f t="shared" si="1"/>
        <v>42925</v>
      </c>
      <c r="F7975" s="15" t="s">
        <v>125</v>
      </c>
      <c r="G7975" s="15" t="s">
        <v>4352</v>
      </c>
      <c r="H7975" s="15" t="s">
        <v>4353</v>
      </c>
      <c r="I7975" s="15" t="s">
        <v>59</v>
      </c>
      <c r="J7975" s="15" t="s">
        <v>60</v>
      </c>
      <c r="K7975" s="15" t="s">
        <v>10</v>
      </c>
      <c r="L7975" s="15" t="str">
        <f t="array" ref="L7975">_xlfn.XLOOKUP(M7975,reference_province_to_city!$A$2:$A$11,reference_province_to_city!$B$2:$B$11)</f>
        <v>Jakarta</v>
      </c>
      <c r="M7975" s="15" t="s">
        <v>7</v>
      </c>
      <c r="N7975" s="15">
        <v>10110.0</v>
      </c>
      <c r="O7975" s="15">
        <f t="array" ref="O7975">_xlfn.XLOOKUP(M7975,reference_postal_code!$B$2:$B$11,reference_postal_code!$A$2:$A$11)</f>
        <v>10110</v>
      </c>
      <c r="P7975" s="15" t="s">
        <v>117</v>
      </c>
      <c r="Q7975" s="15" t="s">
        <v>4458</v>
      </c>
      <c r="R7975" s="15" t="s">
        <v>110</v>
      </c>
      <c r="S7975" s="15" t="s">
        <v>149</v>
      </c>
      <c r="T7975" s="15" t="s">
        <v>4459</v>
      </c>
      <c r="U7975" s="28">
        <v>7918800.0</v>
      </c>
      <c r="V7975" s="15">
        <v>2.0</v>
      </c>
      <c r="W7975" s="31">
        <v>0.2</v>
      </c>
      <c r="X7975" s="28">
        <v>1286805.0</v>
      </c>
    </row>
    <row r="7976" ht="15.75" customHeight="1">
      <c r="A7976" s="15">
        <v>5932.0</v>
      </c>
      <c r="B7976" s="15" t="s">
        <v>9299</v>
      </c>
      <c r="C7976" s="18">
        <v>42923.0</v>
      </c>
      <c r="D7976" s="18">
        <v>42925.0</v>
      </c>
      <c r="E7976" s="18">
        <f t="shared" si="1"/>
        <v>42925</v>
      </c>
      <c r="F7976" s="15" t="s">
        <v>125</v>
      </c>
      <c r="G7976" s="15" t="s">
        <v>4352</v>
      </c>
      <c r="H7976" s="15" t="s">
        <v>4353</v>
      </c>
      <c r="I7976" s="15" t="s">
        <v>59</v>
      </c>
      <c r="J7976" s="15" t="s">
        <v>60</v>
      </c>
      <c r="K7976" s="15" t="s">
        <v>10</v>
      </c>
      <c r="L7976" s="15" t="str">
        <f t="array" ref="L7976">_xlfn.XLOOKUP(M7976,reference_province_to_city!$A$2:$A$11,reference_province_to_city!$B$2:$B$11)</f>
        <v>Jakarta</v>
      </c>
      <c r="M7976" s="15" t="s">
        <v>7</v>
      </c>
      <c r="N7976" s="15">
        <v>10110.0</v>
      </c>
      <c r="O7976" s="15">
        <f t="array" ref="O7976">_xlfn.XLOOKUP(M7976,reference_postal_code!$B$2:$B$11,reference_postal_code!$A$2:$A$11)</f>
        <v>10110</v>
      </c>
      <c r="P7976" s="15" t="s">
        <v>117</v>
      </c>
      <c r="Q7976" s="15" t="s">
        <v>2430</v>
      </c>
      <c r="R7976" s="15" t="s">
        <v>110</v>
      </c>
      <c r="S7976" s="15" t="s">
        <v>111</v>
      </c>
      <c r="T7976" s="15" t="s">
        <v>2431</v>
      </c>
      <c r="U7976" s="28">
        <v>1.025982E7</v>
      </c>
      <c r="V7976" s="15">
        <v>2.0</v>
      </c>
      <c r="W7976" s="31">
        <v>0.4</v>
      </c>
      <c r="X7976" s="28">
        <v>-1709970.0</v>
      </c>
    </row>
    <row r="7977" ht="15.75" customHeight="1">
      <c r="A7977" s="15">
        <v>5934.0</v>
      </c>
      <c r="B7977" s="15" t="s">
        <v>9299</v>
      </c>
      <c r="C7977" s="18">
        <v>42923.0</v>
      </c>
      <c r="D7977" s="18">
        <v>42925.0</v>
      </c>
      <c r="E7977" s="18">
        <f t="shared" si="1"/>
        <v>42925</v>
      </c>
      <c r="F7977" s="15" t="s">
        <v>125</v>
      </c>
      <c r="G7977" s="15" t="s">
        <v>4352</v>
      </c>
      <c r="H7977" s="15" t="s">
        <v>4353</v>
      </c>
      <c r="I7977" s="15" t="s">
        <v>59</v>
      </c>
      <c r="J7977" s="15" t="s">
        <v>60</v>
      </c>
      <c r="K7977" s="15" t="s">
        <v>10</v>
      </c>
      <c r="L7977" s="15" t="str">
        <f t="array" ref="L7977">_xlfn.XLOOKUP(M7977,reference_province_to_city!$A$2:$A$11,reference_province_to_city!$B$2:$B$11)</f>
        <v>Jakarta</v>
      </c>
      <c r="M7977" s="15" t="s">
        <v>7</v>
      </c>
      <c r="N7977" s="15">
        <v>10110.0</v>
      </c>
      <c r="O7977" s="15">
        <f t="array" ref="O7977">_xlfn.XLOOKUP(M7977,reference_postal_code!$B$2:$B$11,reference_postal_code!$A$2:$A$11)</f>
        <v>10110</v>
      </c>
      <c r="P7977" s="15" t="s">
        <v>117</v>
      </c>
      <c r="Q7977" s="15" t="s">
        <v>6379</v>
      </c>
      <c r="R7977" s="15" t="s">
        <v>110</v>
      </c>
      <c r="S7977" s="15" t="s">
        <v>149</v>
      </c>
      <c r="T7977" s="15" t="s">
        <v>6380</v>
      </c>
      <c r="U7977" s="28">
        <v>251640.0</v>
      </c>
      <c r="V7977" s="15">
        <v>3.0</v>
      </c>
      <c r="W7977" s="31">
        <v>0.2</v>
      </c>
      <c r="X7977" s="28">
        <v>72346.0</v>
      </c>
    </row>
    <row r="7978" ht="15.75" customHeight="1">
      <c r="A7978" s="15">
        <v>8492.0</v>
      </c>
      <c r="B7978" s="15" t="s">
        <v>9300</v>
      </c>
      <c r="C7978" s="18">
        <v>42923.0</v>
      </c>
      <c r="D7978" s="18">
        <v>42927.0</v>
      </c>
      <c r="E7978" s="18">
        <f t="shared" si="1"/>
        <v>42927</v>
      </c>
      <c r="F7978" s="15" t="s">
        <v>55</v>
      </c>
      <c r="G7978" s="15" t="s">
        <v>2854</v>
      </c>
      <c r="H7978" s="15" t="s">
        <v>2855</v>
      </c>
      <c r="I7978" s="15" t="s">
        <v>59</v>
      </c>
      <c r="J7978" s="15" t="s">
        <v>60</v>
      </c>
      <c r="K7978" s="15" t="s">
        <v>26</v>
      </c>
      <c r="L7978" s="15" t="str">
        <f t="array" ref="L7978">_xlfn.XLOOKUP(M7978,reference_province_to_city!$A$2:$A$11,reference_province_to_city!$B$2:$B$11)</f>
        <v>Denpasar</v>
      </c>
      <c r="M7978" s="15" t="s">
        <v>24</v>
      </c>
      <c r="N7978" s="15">
        <v>80231.0</v>
      </c>
      <c r="O7978" s="15">
        <f t="array" ref="O7978">_xlfn.XLOOKUP(M7978,reference_postal_code!$B$2:$B$11,reference_postal_code!$A$2:$A$11)</f>
        <v>80231</v>
      </c>
      <c r="P7978" s="15" t="s">
        <v>63</v>
      </c>
      <c r="Q7978" s="15" t="s">
        <v>6296</v>
      </c>
      <c r="R7978" s="15" t="s">
        <v>65</v>
      </c>
      <c r="S7978" s="15" t="s">
        <v>103</v>
      </c>
      <c r="T7978" s="15" t="s">
        <v>6297</v>
      </c>
      <c r="U7978" s="28">
        <v>89100.0</v>
      </c>
      <c r="V7978" s="15">
        <v>3.0</v>
      </c>
      <c r="W7978" s="31">
        <v>0.0</v>
      </c>
      <c r="X7978" s="28">
        <v>1782.0</v>
      </c>
    </row>
    <row r="7979" ht="15.75" customHeight="1">
      <c r="A7979" s="15">
        <v>2371.0</v>
      </c>
      <c r="B7979" s="15" t="s">
        <v>9301</v>
      </c>
      <c r="C7979" s="18">
        <v>42923.0</v>
      </c>
      <c r="D7979" s="18">
        <v>42925.0</v>
      </c>
      <c r="E7979" s="18">
        <f t="shared" si="1"/>
        <v>42925</v>
      </c>
      <c r="F7979" s="15" t="s">
        <v>114</v>
      </c>
      <c r="G7979" s="15" t="s">
        <v>5209</v>
      </c>
      <c r="H7979" s="15" t="s">
        <v>5210</v>
      </c>
      <c r="I7979" s="15" t="s">
        <v>128</v>
      </c>
      <c r="J7979" s="15" t="s">
        <v>60</v>
      </c>
      <c r="K7979" s="15" t="s">
        <v>22</v>
      </c>
      <c r="L7979" s="15" t="str">
        <f t="array" ref="L7979">_xlfn.XLOOKUP(M7979,reference_province_to_city!$A$2:$A$11,reference_province_to_city!$B$2:$B$11)</f>
        <v>Surabaya</v>
      </c>
      <c r="M7979" s="15" t="s">
        <v>20</v>
      </c>
      <c r="N7979" s="15">
        <v>60231.0</v>
      </c>
      <c r="O7979" s="15">
        <f t="array" ref="O7979">_xlfn.XLOOKUP(M7979,reference_postal_code!$B$2:$B$11,reference_postal_code!$A$2:$A$11)</f>
        <v>60231</v>
      </c>
      <c r="P7979" s="15" t="s">
        <v>166</v>
      </c>
      <c r="Q7979" s="15" t="s">
        <v>550</v>
      </c>
      <c r="R7979" s="15" t="s">
        <v>110</v>
      </c>
      <c r="S7979" s="15" t="s">
        <v>149</v>
      </c>
      <c r="T7979" s="15" t="s">
        <v>551</v>
      </c>
      <c r="U7979" s="28">
        <v>3780000.0</v>
      </c>
      <c r="V7979" s="15">
        <v>4.0</v>
      </c>
      <c r="W7979" s="31">
        <v>0.0</v>
      </c>
      <c r="X7979" s="28">
        <v>1398600.0</v>
      </c>
    </row>
    <row r="7980" ht="15.75" customHeight="1">
      <c r="A7980" s="15">
        <v>1263.0</v>
      </c>
      <c r="B7980" s="15" t="s">
        <v>9302</v>
      </c>
      <c r="C7980" s="18">
        <v>42923.0</v>
      </c>
      <c r="D7980" s="18">
        <v>42925.0</v>
      </c>
      <c r="E7980" s="18">
        <f t="shared" si="1"/>
        <v>42925</v>
      </c>
      <c r="F7980" s="15" t="s">
        <v>114</v>
      </c>
      <c r="G7980" s="15" t="s">
        <v>2670</v>
      </c>
      <c r="H7980" s="15" t="s">
        <v>2671</v>
      </c>
      <c r="I7980" s="15" t="s">
        <v>59</v>
      </c>
      <c r="J7980" s="15" t="s">
        <v>60</v>
      </c>
      <c r="K7980" s="15" t="s">
        <v>33</v>
      </c>
      <c r="L7980" s="15" t="str">
        <f t="array" ref="L7980">_xlfn.XLOOKUP(M7980,reference_province_to_city!$A$2:$A$11,reference_province_to_city!$B$2:$B$11)</f>
        <v>Makassar</v>
      </c>
      <c r="M7980" s="15" t="s">
        <v>25</v>
      </c>
      <c r="N7980" s="15">
        <v>90111.0</v>
      </c>
      <c r="O7980" s="15">
        <f t="array" ref="O7980">_xlfn.XLOOKUP(M7980,reference_postal_code!$B$2:$B$11,reference_postal_code!$A$2:$A$11)</f>
        <v>90111</v>
      </c>
      <c r="P7980" s="15" t="s">
        <v>63</v>
      </c>
      <c r="Q7980" s="15" t="s">
        <v>4026</v>
      </c>
      <c r="R7980" s="15" t="s">
        <v>65</v>
      </c>
      <c r="S7980" s="15" t="s">
        <v>83</v>
      </c>
      <c r="T7980" s="15" t="s">
        <v>4027</v>
      </c>
      <c r="U7980" s="28">
        <v>262080.0</v>
      </c>
      <c r="V7980" s="15">
        <v>3.0</v>
      </c>
      <c r="W7980" s="31">
        <v>0.2</v>
      </c>
      <c r="X7980" s="28">
        <v>95004.0</v>
      </c>
    </row>
    <row r="7981" ht="15.75" customHeight="1">
      <c r="A7981" s="15">
        <v>4537.0</v>
      </c>
      <c r="B7981" s="15" t="s">
        <v>9303</v>
      </c>
      <c r="C7981" s="18">
        <v>42924.0</v>
      </c>
      <c r="D7981" s="18">
        <v>42928.0</v>
      </c>
      <c r="E7981" s="18">
        <f t="shared" si="1"/>
        <v>42928</v>
      </c>
      <c r="F7981" s="15" t="s">
        <v>55</v>
      </c>
      <c r="G7981" s="15" t="s">
        <v>517</v>
      </c>
      <c r="H7981" s="15" t="s">
        <v>518</v>
      </c>
      <c r="I7981" s="15" t="s">
        <v>76</v>
      </c>
      <c r="J7981" s="15" t="s">
        <v>60</v>
      </c>
      <c r="K7981" s="15" t="s">
        <v>19</v>
      </c>
      <c r="L7981" s="15" t="str">
        <f t="array" ref="L7981">_xlfn.XLOOKUP(M7981,reference_province_to_city!$A$2:$A$11,reference_province_to_city!$B$2:$B$11)</f>
        <v>Yogyakarta</v>
      </c>
      <c r="M7981" s="15" t="s">
        <v>18</v>
      </c>
      <c r="N7981" s="15">
        <v>55111.0</v>
      </c>
      <c r="O7981" s="15">
        <f t="array" ref="O7981">_xlfn.XLOOKUP(M7981,reference_postal_code!$B$2:$B$11,reference_postal_code!$A$2:$A$11)</f>
        <v>55111</v>
      </c>
      <c r="P7981" s="15" t="s">
        <v>77</v>
      </c>
      <c r="Q7981" s="15" t="s">
        <v>704</v>
      </c>
      <c r="R7981" s="15" t="s">
        <v>65</v>
      </c>
      <c r="S7981" s="15" t="s">
        <v>83</v>
      </c>
      <c r="T7981" s="15" t="s">
        <v>705</v>
      </c>
      <c r="U7981" s="28">
        <v>1295640.0</v>
      </c>
      <c r="V7981" s="15">
        <v>3.0</v>
      </c>
      <c r="W7981" s="31">
        <v>0.2</v>
      </c>
      <c r="X7981" s="28">
        <v>453474.0</v>
      </c>
    </row>
    <row r="7982" ht="15.75" customHeight="1">
      <c r="A7982" s="15">
        <v>8409.0</v>
      </c>
      <c r="B7982" s="15" t="s">
        <v>9304</v>
      </c>
      <c r="C7982" s="18">
        <v>42924.0</v>
      </c>
      <c r="D7982" s="18">
        <v>42928.0</v>
      </c>
      <c r="E7982" s="18">
        <f t="shared" si="1"/>
        <v>42928</v>
      </c>
      <c r="F7982" s="15" t="s">
        <v>55</v>
      </c>
      <c r="G7982" s="15" t="s">
        <v>6911</v>
      </c>
      <c r="H7982" s="15" t="s">
        <v>6912</v>
      </c>
      <c r="I7982" s="15" t="s">
        <v>128</v>
      </c>
      <c r="J7982" s="15" t="s">
        <v>60</v>
      </c>
      <c r="K7982" s="15" t="s">
        <v>19</v>
      </c>
      <c r="L7982" s="15" t="str">
        <f t="array" ref="L7982">_xlfn.XLOOKUP(M7982,reference_province_to_city!$A$2:$A$11,reference_province_to_city!$B$2:$B$11)</f>
        <v>Yogyakarta</v>
      </c>
      <c r="M7982" s="15" t="s">
        <v>18</v>
      </c>
      <c r="N7982" s="15">
        <v>55111.0</v>
      </c>
      <c r="O7982" s="15">
        <f t="array" ref="O7982">_xlfn.XLOOKUP(M7982,reference_postal_code!$B$2:$B$11,reference_postal_code!$A$2:$A$11)</f>
        <v>55111</v>
      </c>
      <c r="P7982" s="15" t="s">
        <v>77</v>
      </c>
      <c r="Q7982" s="15" t="s">
        <v>1383</v>
      </c>
      <c r="R7982" s="15" t="s">
        <v>65</v>
      </c>
      <c r="S7982" s="15" t="s">
        <v>93</v>
      </c>
      <c r="T7982" s="15" t="s">
        <v>1384</v>
      </c>
      <c r="U7982" s="28">
        <v>2624250.0</v>
      </c>
      <c r="V7982" s="15">
        <v>5.0</v>
      </c>
      <c r="W7982" s="31">
        <v>0.0</v>
      </c>
      <c r="X7982" s="28">
        <v>682305.0</v>
      </c>
    </row>
    <row r="7983" ht="15.75" customHeight="1">
      <c r="A7983" s="15">
        <v>4539.0</v>
      </c>
      <c r="B7983" s="15" t="s">
        <v>9303</v>
      </c>
      <c r="C7983" s="18">
        <v>42924.0</v>
      </c>
      <c r="D7983" s="18">
        <v>42928.0</v>
      </c>
      <c r="E7983" s="18">
        <f t="shared" si="1"/>
        <v>42928</v>
      </c>
      <c r="F7983" s="15" t="s">
        <v>55</v>
      </c>
      <c r="G7983" s="15" t="s">
        <v>517</v>
      </c>
      <c r="H7983" s="15" t="s">
        <v>518</v>
      </c>
      <c r="I7983" s="15" t="s">
        <v>76</v>
      </c>
      <c r="J7983" s="15" t="s">
        <v>60</v>
      </c>
      <c r="K7983" s="15" t="s">
        <v>19</v>
      </c>
      <c r="L7983" s="15" t="str">
        <f t="array" ref="L7983">_xlfn.XLOOKUP(M7983,reference_province_to_city!$A$2:$A$11,reference_province_to_city!$B$2:$B$11)</f>
        <v>Yogyakarta</v>
      </c>
      <c r="M7983" s="15" t="s">
        <v>18</v>
      </c>
      <c r="N7983" s="15">
        <v>55111.0</v>
      </c>
      <c r="O7983" s="15">
        <f t="array" ref="O7983">_xlfn.XLOOKUP(M7983,reference_postal_code!$B$2:$B$11,reference_postal_code!$A$2:$A$11)</f>
        <v>55111</v>
      </c>
      <c r="P7983" s="15" t="s">
        <v>77</v>
      </c>
      <c r="Q7983" s="15" t="s">
        <v>1072</v>
      </c>
      <c r="R7983" s="15" t="s">
        <v>65</v>
      </c>
      <c r="S7983" s="15" t="s">
        <v>93</v>
      </c>
      <c r="T7983" s="15" t="s">
        <v>1073</v>
      </c>
      <c r="U7983" s="28">
        <v>196800.0</v>
      </c>
      <c r="V7983" s="15">
        <v>4.0</v>
      </c>
      <c r="W7983" s="31">
        <v>0.0</v>
      </c>
      <c r="X7983" s="28">
        <v>64944.0</v>
      </c>
    </row>
    <row r="7984" ht="15.75" customHeight="1">
      <c r="A7984" s="15">
        <v>349.0</v>
      </c>
      <c r="B7984" s="15" t="s">
        <v>9305</v>
      </c>
      <c r="C7984" s="18">
        <v>42924.0</v>
      </c>
      <c r="D7984" s="18">
        <v>42928.0</v>
      </c>
      <c r="E7984" s="18">
        <f t="shared" si="1"/>
        <v>42928</v>
      </c>
      <c r="F7984" s="15" t="s">
        <v>55</v>
      </c>
      <c r="G7984" s="15" t="s">
        <v>1591</v>
      </c>
      <c r="H7984" s="15" t="s">
        <v>1592</v>
      </c>
      <c r="I7984" s="15" t="s">
        <v>59</v>
      </c>
      <c r="J7984" s="15" t="s">
        <v>60</v>
      </c>
      <c r="K7984" s="15" t="s">
        <v>541</v>
      </c>
      <c r="L7984" s="15" t="str">
        <f t="array" ref="L7984">_xlfn.XLOOKUP(M7984,reference_province_to_city!$A$2:$A$11,reference_province_to_city!$B$2:$B$11)</f>
        <v>Medan</v>
      </c>
      <c r="M7984" s="15" t="s">
        <v>11</v>
      </c>
      <c r="N7984" s="15">
        <v>20111.0</v>
      </c>
      <c r="O7984" s="15">
        <f t="array" ref="O7984">_xlfn.XLOOKUP(M7984,reference_postal_code!$B$2:$B$11,reference_postal_code!$A$2:$A$11)</f>
        <v>20111</v>
      </c>
      <c r="P7984" s="15" t="s">
        <v>77</v>
      </c>
      <c r="Q7984" s="15" t="s">
        <v>590</v>
      </c>
      <c r="R7984" s="15" t="s">
        <v>65</v>
      </c>
      <c r="S7984" s="15" t="s">
        <v>93</v>
      </c>
      <c r="T7984" s="15" t="s">
        <v>591</v>
      </c>
      <c r="U7984" s="28">
        <v>194400.0</v>
      </c>
      <c r="V7984" s="15">
        <v>2.0</v>
      </c>
      <c r="W7984" s="31">
        <v>0.0</v>
      </c>
      <c r="X7984" s="28">
        <v>62208.0</v>
      </c>
    </row>
    <row r="7985" ht="15.75" customHeight="1">
      <c r="A7985" s="15">
        <v>1621.0</v>
      </c>
      <c r="B7985" s="15" t="s">
        <v>9306</v>
      </c>
      <c r="C7985" s="18">
        <v>42924.0</v>
      </c>
      <c r="D7985" s="18">
        <v>42931.0</v>
      </c>
      <c r="E7985" s="18">
        <f t="shared" si="1"/>
        <v>42931</v>
      </c>
      <c r="F7985" s="15" t="s">
        <v>55</v>
      </c>
      <c r="G7985" s="15" t="s">
        <v>9307</v>
      </c>
      <c r="H7985" s="15" t="s">
        <v>9308</v>
      </c>
      <c r="I7985" s="15" t="s">
        <v>59</v>
      </c>
      <c r="J7985" s="15" t="s">
        <v>60</v>
      </c>
      <c r="K7985" s="15" t="s">
        <v>19</v>
      </c>
      <c r="L7985" s="15" t="str">
        <f t="array" ref="L7985">_xlfn.XLOOKUP(M7985,reference_province_to_city!$A$2:$A$11,reference_province_to_city!$B$2:$B$11)</f>
        <v>Yogyakarta</v>
      </c>
      <c r="M7985" s="15" t="s">
        <v>18</v>
      </c>
      <c r="N7985" s="15">
        <v>55111.0</v>
      </c>
      <c r="O7985" s="15">
        <f t="array" ref="O7985">_xlfn.XLOOKUP(M7985,reference_postal_code!$B$2:$B$11,reference_postal_code!$A$2:$A$11)</f>
        <v>55111</v>
      </c>
      <c r="P7985" s="15" t="s">
        <v>77</v>
      </c>
      <c r="Q7985" s="15" t="s">
        <v>5236</v>
      </c>
      <c r="R7985" s="15" t="s">
        <v>106</v>
      </c>
      <c r="S7985" s="15" t="s">
        <v>139</v>
      </c>
      <c r="T7985" s="15" t="s">
        <v>5237</v>
      </c>
      <c r="U7985" s="28">
        <v>2976900.0</v>
      </c>
      <c r="V7985" s="15">
        <v>2.0</v>
      </c>
      <c r="W7985" s="31">
        <v>0.0</v>
      </c>
      <c r="X7985" s="28">
        <v>1488450.0</v>
      </c>
    </row>
    <row r="7986" ht="15.75" customHeight="1">
      <c r="A7986" s="15">
        <v>1623.0</v>
      </c>
      <c r="B7986" s="15" t="s">
        <v>9306</v>
      </c>
      <c r="C7986" s="18">
        <v>42924.0</v>
      </c>
      <c r="D7986" s="18">
        <v>42931.0</v>
      </c>
      <c r="E7986" s="18">
        <f t="shared" si="1"/>
        <v>42931</v>
      </c>
      <c r="F7986" s="15" t="s">
        <v>55</v>
      </c>
      <c r="G7986" s="15" t="s">
        <v>9307</v>
      </c>
      <c r="H7986" s="15" t="s">
        <v>9308</v>
      </c>
      <c r="I7986" s="15" t="s">
        <v>59</v>
      </c>
      <c r="J7986" s="15" t="s">
        <v>60</v>
      </c>
      <c r="K7986" s="15" t="s">
        <v>19</v>
      </c>
      <c r="L7986" s="15" t="str">
        <f t="array" ref="L7986">_xlfn.XLOOKUP(M7986,reference_province_to_city!$A$2:$A$11,reference_province_to_city!$B$2:$B$11)</f>
        <v>Yogyakarta</v>
      </c>
      <c r="M7986" s="15" t="s">
        <v>18</v>
      </c>
      <c r="N7986" s="15">
        <v>55111.0</v>
      </c>
      <c r="O7986" s="15">
        <f t="array" ref="O7986">_xlfn.XLOOKUP(M7986,reference_postal_code!$B$2:$B$11,reference_postal_code!$A$2:$A$11)</f>
        <v>55111</v>
      </c>
      <c r="P7986" s="15" t="s">
        <v>77</v>
      </c>
      <c r="Q7986" s="15" t="s">
        <v>4056</v>
      </c>
      <c r="R7986" s="15" t="s">
        <v>65</v>
      </c>
      <c r="S7986" s="15" t="s">
        <v>83</v>
      </c>
      <c r="T7986" s="15" t="s">
        <v>4057</v>
      </c>
      <c r="U7986" s="28">
        <v>347520.0</v>
      </c>
      <c r="V7986" s="15">
        <v>2.0</v>
      </c>
      <c r="W7986" s="31">
        <v>0.2</v>
      </c>
      <c r="X7986" s="28">
        <v>117288.0</v>
      </c>
    </row>
    <row r="7987" ht="15.75" customHeight="1">
      <c r="A7987" s="15">
        <v>347.0</v>
      </c>
      <c r="B7987" s="15" t="s">
        <v>9305</v>
      </c>
      <c r="C7987" s="18">
        <v>42924.0</v>
      </c>
      <c r="D7987" s="18">
        <v>42928.0</v>
      </c>
      <c r="E7987" s="18">
        <f t="shared" si="1"/>
        <v>42928</v>
      </c>
      <c r="F7987" s="15" t="s">
        <v>55</v>
      </c>
      <c r="G7987" s="15" t="s">
        <v>1591</v>
      </c>
      <c r="H7987" s="15" t="s">
        <v>1592</v>
      </c>
      <c r="I7987" s="15" t="s">
        <v>59</v>
      </c>
      <c r="J7987" s="15" t="s">
        <v>60</v>
      </c>
      <c r="K7987" s="15" t="s">
        <v>28</v>
      </c>
      <c r="L7987" s="15" t="str">
        <f t="array" ref="L7987">_xlfn.XLOOKUP(M7987,reference_province_to_city!$A$2:$A$11,reference_province_to_city!$B$2:$B$11)</f>
        <v>Medan</v>
      </c>
      <c r="M7987" s="15" t="s">
        <v>11</v>
      </c>
      <c r="N7987" s="15">
        <v>20111.0</v>
      </c>
      <c r="O7987" s="15">
        <f t="array" ref="O7987">_xlfn.XLOOKUP(M7987,reference_postal_code!$B$2:$B$11,reference_postal_code!$A$2:$A$11)</f>
        <v>20111</v>
      </c>
      <c r="P7987" s="15" t="s">
        <v>77</v>
      </c>
      <c r="Q7987" s="15" t="s">
        <v>802</v>
      </c>
      <c r="R7987" s="15" t="s">
        <v>65</v>
      </c>
      <c r="S7987" s="15" t="s">
        <v>93</v>
      </c>
      <c r="T7987" s="15" t="s">
        <v>803</v>
      </c>
      <c r="U7987" s="28">
        <v>113400.0</v>
      </c>
      <c r="V7987" s="15">
        <v>3.0</v>
      </c>
      <c r="W7987" s="31">
        <v>0.0</v>
      </c>
      <c r="X7987" s="28">
        <v>46494.0</v>
      </c>
    </row>
    <row r="7988" ht="15.75" customHeight="1">
      <c r="A7988" s="15">
        <v>4538.0</v>
      </c>
      <c r="B7988" s="15" t="s">
        <v>9303</v>
      </c>
      <c r="C7988" s="18">
        <v>42924.0</v>
      </c>
      <c r="D7988" s="18">
        <v>42928.0</v>
      </c>
      <c r="E7988" s="18">
        <f t="shared" si="1"/>
        <v>42928</v>
      </c>
      <c r="F7988" s="15" t="s">
        <v>55</v>
      </c>
      <c r="G7988" s="15" t="s">
        <v>517</v>
      </c>
      <c r="H7988" s="15" t="s">
        <v>518</v>
      </c>
      <c r="I7988" s="15" t="s">
        <v>76</v>
      </c>
      <c r="J7988" s="15" t="s">
        <v>60</v>
      </c>
      <c r="K7988" s="15" t="s">
        <v>19</v>
      </c>
      <c r="L7988" s="15" t="str">
        <f t="array" ref="L7988">_xlfn.XLOOKUP(M7988,reference_province_to_city!$A$2:$A$11,reference_province_to_city!$B$2:$B$11)</f>
        <v>Yogyakarta</v>
      </c>
      <c r="M7988" s="15" t="s">
        <v>18</v>
      </c>
      <c r="N7988" s="15">
        <v>55111.0</v>
      </c>
      <c r="O7988" s="15">
        <f t="array" ref="O7988">_xlfn.XLOOKUP(M7988,reference_postal_code!$B$2:$B$11,reference_postal_code!$A$2:$A$11)</f>
        <v>55111</v>
      </c>
      <c r="P7988" s="15" t="s">
        <v>77</v>
      </c>
      <c r="Q7988" s="15" t="s">
        <v>511</v>
      </c>
      <c r="R7988" s="15" t="s">
        <v>65</v>
      </c>
      <c r="S7988" s="15" t="s">
        <v>93</v>
      </c>
      <c r="T7988" s="15" t="s">
        <v>512</v>
      </c>
      <c r="U7988" s="28">
        <v>273600.0</v>
      </c>
      <c r="V7988" s="15">
        <v>3.0</v>
      </c>
      <c r="W7988" s="31">
        <v>0.0</v>
      </c>
      <c r="X7988" s="28">
        <v>93024.0</v>
      </c>
    </row>
    <row r="7989" ht="15.75" customHeight="1">
      <c r="A7989" s="15">
        <v>348.0</v>
      </c>
      <c r="B7989" s="15" t="s">
        <v>9305</v>
      </c>
      <c r="C7989" s="18">
        <v>42924.0</v>
      </c>
      <c r="D7989" s="18">
        <v>42928.0</v>
      </c>
      <c r="E7989" s="18">
        <f t="shared" si="1"/>
        <v>42928</v>
      </c>
      <c r="F7989" s="15" t="s">
        <v>55</v>
      </c>
      <c r="G7989" s="15" t="s">
        <v>1591</v>
      </c>
      <c r="H7989" s="15" t="s">
        <v>1592</v>
      </c>
      <c r="I7989" s="15" t="s">
        <v>59</v>
      </c>
      <c r="J7989" s="15" t="s">
        <v>60</v>
      </c>
      <c r="K7989" s="15" t="s">
        <v>28</v>
      </c>
      <c r="L7989" s="15" t="str">
        <f t="array" ref="L7989">_xlfn.XLOOKUP(M7989,reference_province_to_city!$A$2:$A$11,reference_province_to_city!$B$2:$B$11)</f>
        <v>Medan</v>
      </c>
      <c r="M7989" s="15" t="s">
        <v>11</v>
      </c>
      <c r="N7989" s="15">
        <v>20111.0</v>
      </c>
      <c r="O7989" s="15">
        <f t="array" ref="O7989">_xlfn.XLOOKUP(M7989,reference_postal_code!$B$2:$B$11,reference_postal_code!$A$2:$A$11)</f>
        <v>20111</v>
      </c>
      <c r="P7989" s="15" t="s">
        <v>77</v>
      </c>
      <c r="Q7989" s="15" t="s">
        <v>4869</v>
      </c>
      <c r="R7989" s="15" t="s">
        <v>65</v>
      </c>
      <c r="S7989" s="15" t="s">
        <v>66</v>
      </c>
      <c r="T7989" s="15" t="s">
        <v>4870</v>
      </c>
      <c r="U7989" s="28">
        <v>368400.0</v>
      </c>
      <c r="V7989" s="15">
        <v>2.0</v>
      </c>
      <c r="W7989" s="31">
        <v>0.0</v>
      </c>
      <c r="X7989" s="28">
        <v>173148.0</v>
      </c>
    </row>
    <row r="7990" ht="15.75" customHeight="1">
      <c r="A7990" s="15">
        <v>1369.0</v>
      </c>
      <c r="B7990" s="15" t="s">
        <v>9309</v>
      </c>
      <c r="C7990" s="18">
        <v>42924.0</v>
      </c>
      <c r="D7990" s="18">
        <v>42927.0</v>
      </c>
      <c r="E7990" s="18">
        <f t="shared" si="1"/>
        <v>42927</v>
      </c>
      <c r="F7990" s="15" t="s">
        <v>125</v>
      </c>
      <c r="G7990" s="15" t="s">
        <v>2911</v>
      </c>
      <c r="H7990" s="15" t="s">
        <v>2912</v>
      </c>
      <c r="I7990" s="15" t="s">
        <v>76</v>
      </c>
      <c r="J7990" s="15" t="s">
        <v>60</v>
      </c>
      <c r="K7990" s="15" t="s">
        <v>29</v>
      </c>
      <c r="L7990" s="15" t="str">
        <f t="array" ref="L7990">_xlfn.XLOOKUP(M7990,reference_province_to_city!$A$2:$A$11,reference_province_to_city!$B$2:$B$11)</f>
        <v>Palembang</v>
      </c>
      <c r="M7990" s="15" t="s">
        <v>13</v>
      </c>
      <c r="N7990" s="15">
        <v>30111.0</v>
      </c>
      <c r="O7990" s="15">
        <f t="array" ref="O7990">_xlfn.XLOOKUP(M7990,reference_postal_code!$B$2:$B$11,reference_postal_code!$A$2:$A$11)</f>
        <v>30111</v>
      </c>
      <c r="P7990" s="15" t="s">
        <v>77</v>
      </c>
      <c r="Q7990" s="15" t="s">
        <v>3367</v>
      </c>
      <c r="R7990" s="15" t="s">
        <v>106</v>
      </c>
      <c r="S7990" s="15" t="s">
        <v>139</v>
      </c>
      <c r="T7990" s="15" t="s">
        <v>3368</v>
      </c>
      <c r="U7990" s="28">
        <v>2188500.0</v>
      </c>
      <c r="V7990" s="15">
        <v>5.0</v>
      </c>
      <c r="W7990" s="31">
        <v>0.0</v>
      </c>
      <c r="X7990" s="28">
        <v>941055.0</v>
      </c>
    </row>
    <row r="7991" ht="15.75" customHeight="1">
      <c r="A7991" s="15">
        <v>9531.0</v>
      </c>
      <c r="B7991" s="15" t="s">
        <v>9310</v>
      </c>
      <c r="C7991" s="18">
        <v>42924.0</v>
      </c>
      <c r="D7991" s="18">
        <v>42928.0</v>
      </c>
      <c r="E7991" s="18">
        <f t="shared" si="1"/>
        <v>42928</v>
      </c>
      <c r="F7991" s="15" t="s">
        <v>55</v>
      </c>
      <c r="G7991" s="15" t="s">
        <v>2895</v>
      </c>
      <c r="H7991" s="15" t="s">
        <v>2896</v>
      </c>
      <c r="I7991" s="15" t="s">
        <v>76</v>
      </c>
      <c r="J7991" s="15" t="s">
        <v>60</v>
      </c>
      <c r="K7991" s="15" t="s">
        <v>10</v>
      </c>
      <c r="L7991" s="15" t="str">
        <f t="array" ref="L7991">_xlfn.XLOOKUP(M7991,reference_province_to_city!$A$2:$A$11,reference_province_to_city!$B$2:$B$11)</f>
        <v>Jakarta</v>
      </c>
      <c r="M7991" s="15" t="s">
        <v>7</v>
      </c>
      <c r="N7991" s="15">
        <v>10110.0</v>
      </c>
      <c r="O7991" s="15">
        <f t="array" ref="O7991">_xlfn.XLOOKUP(M7991,reference_postal_code!$B$2:$B$11,reference_postal_code!$A$2:$A$11)</f>
        <v>10110</v>
      </c>
      <c r="P7991" s="15" t="s">
        <v>117</v>
      </c>
      <c r="Q7991" s="15" t="s">
        <v>5029</v>
      </c>
      <c r="R7991" s="15" t="s">
        <v>65</v>
      </c>
      <c r="S7991" s="15" t="s">
        <v>66</v>
      </c>
      <c r="T7991" s="15" t="s">
        <v>5030</v>
      </c>
      <c r="U7991" s="28">
        <v>791400.0</v>
      </c>
      <c r="V7991" s="15">
        <v>2.0</v>
      </c>
      <c r="W7991" s="31">
        <v>0.0</v>
      </c>
      <c r="X7991" s="28">
        <v>364044.0</v>
      </c>
    </row>
    <row r="7992" ht="15.75" customHeight="1">
      <c r="A7992" s="15">
        <v>8406.0</v>
      </c>
      <c r="B7992" s="15" t="s">
        <v>9304</v>
      </c>
      <c r="C7992" s="18">
        <v>42924.0</v>
      </c>
      <c r="D7992" s="18">
        <v>42928.0</v>
      </c>
      <c r="E7992" s="18">
        <f t="shared" si="1"/>
        <v>42928</v>
      </c>
      <c r="F7992" s="15" t="s">
        <v>55</v>
      </c>
      <c r="G7992" s="15" t="s">
        <v>6911</v>
      </c>
      <c r="H7992" s="15" t="s">
        <v>6912</v>
      </c>
      <c r="I7992" s="15" t="s">
        <v>128</v>
      </c>
      <c r="J7992" s="15" t="s">
        <v>60</v>
      </c>
      <c r="K7992" s="15" t="s">
        <v>19</v>
      </c>
      <c r="L7992" s="15" t="str">
        <f t="array" ref="L7992">_xlfn.XLOOKUP(M7992,reference_province_to_city!$A$2:$A$11,reference_province_to_city!$B$2:$B$11)</f>
        <v>Yogyakarta</v>
      </c>
      <c r="M7992" s="15" t="s">
        <v>18</v>
      </c>
      <c r="N7992" s="15">
        <v>55111.0</v>
      </c>
      <c r="O7992" s="15">
        <f t="array" ref="O7992">_xlfn.XLOOKUP(M7992,reference_postal_code!$B$2:$B$11,reference_postal_code!$A$2:$A$11)</f>
        <v>55111</v>
      </c>
      <c r="P7992" s="15" t="s">
        <v>77</v>
      </c>
      <c r="Q7992" s="15" t="s">
        <v>2524</v>
      </c>
      <c r="R7992" s="15" t="s">
        <v>110</v>
      </c>
      <c r="S7992" s="15" t="s">
        <v>149</v>
      </c>
      <c r="T7992" s="15" t="s">
        <v>2525</v>
      </c>
      <c r="U7992" s="28">
        <v>2128500.0</v>
      </c>
      <c r="V7992" s="15">
        <v>5.0</v>
      </c>
      <c r="W7992" s="31">
        <v>0.0</v>
      </c>
      <c r="X7992" s="28">
        <v>872685.0</v>
      </c>
    </row>
    <row r="7993" ht="15.75" customHeight="1">
      <c r="A7993" s="15">
        <v>8405.0</v>
      </c>
      <c r="B7993" s="15" t="s">
        <v>9304</v>
      </c>
      <c r="C7993" s="18">
        <v>42924.0</v>
      </c>
      <c r="D7993" s="18">
        <v>42928.0</v>
      </c>
      <c r="E7993" s="18">
        <f t="shared" si="1"/>
        <v>42928</v>
      </c>
      <c r="F7993" s="15" t="s">
        <v>55</v>
      </c>
      <c r="G7993" s="15" t="s">
        <v>6911</v>
      </c>
      <c r="H7993" s="15" t="s">
        <v>6912</v>
      </c>
      <c r="I7993" s="15" t="s">
        <v>128</v>
      </c>
      <c r="J7993" s="15" t="s">
        <v>60</v>
      </c>
      <c r="K7993" s="15" t="s">
        <v>19</v>
      </c>
      <c r="L7993" s="15" t="str">
        <f t="array" ref="L7993">_xlfn.XLOOKUP(M7993,reference_province_to_city!$A$2:$A$11,reference_province_to_city!$B$2:$B$11)</f>
        <v>Yogyakarta</v>
      </c>
      <c r="M7993" s="15" t="s">
        <v>18</v>
      </c>
      <c r="N7993" s="15">
        <v>55111.0</v>
      </c>
      <c r="O7993" s="15">
        <f t="array" ref="O7993">_xlfn.XLOOKUP(M7993,reference_postal_code!$B$2:$B$11,reference_postal_code!$A$2:$A$11)</f>
        <v>55111</v>
      </c>
      <c r="P7993" s="15" t="s">
        <v>77</v>
      </c>
      <c r="Q7993" s="15" t="s">
        <v>4919</v>
      </c>
      <c r="R7993" s="15" t="s">
        <v>106</v>
      </c>
      <c r="S7993" s="15" t="s">
        <v>139</v>
      </c>
      <c r="T7993" s="15" t="s">
        <v>4920</v>
      </c>
      <c r="U7993" s="28">
        <v>1258800.0</v>
      </c>
      <c r="V7993" s="15">
        <v>4.0</v>
      </c>
      <c r="W7993" s="31">
        <v>0.0</v>
      </c>
      <c r="X7993" s="28">
        <v>88116.0</v>
      </c>
    </row>
    <row r="7994" ht="15.75" customHeight="1">
      <c r="A7994" s="15">
        <v>1624.0</v>
      </c>
      <c r="B7994" s="15" t="s">
        <v>9306</v>
      </c>
      <c r="C7994" s="18">
        <v>42924.0</v>
      </c>
      <c r="D7994" s="18">
        <v>42931.0</v>
      </c>
      <c r="E7994" s="18">
        <f t="shared" si="1"/>
        <v>42931</v>
      </c>
      <c r="F7994" s="15" t="s">
        <v>55</v>
      </c>
      <c r="G7994" s="15" t="s">
        <v>9307</v>
      </c>
      <c r="H7994" s="15" t="s">
        <v>9308</v>
      </c>
      <c r="I7994" s="15" t="s">
        <v>59</v>
      </c>
      <c r="J7994" s="15" t="s">
        <v>60</v>
      </c>
      <c r="K7994" s="15" t="s">
        <v>19</v>
      </c>
      <c r="L7994" s="15" t="str">
        <f t="array" ref="L7994">_xlfn.XLOOKUP(M7994,reference_province_to_city!$A$2:$A$11,reference_province_to_city!$B$2:$B$11)</f>
        <v>Yogyakarta</v>
      </c>
      <c r="M7994" s="15" t="s">
        <v>18</v>
      </c>
      <c r="N7994" s="15">
        <v>55111.0</v>
      </c>
      <c r="O7994" s="15">
        <f t="array" ref="O7994">_xlfn.XLOOKUP(M7994,reference_postal_code!$B$2:$B$11,reference_postal_code!$A$2:$A$11)</f>
        <v>55111</v>
      </c>
      <c r="P7994" s="15" t="s">
        <v>77</v>
      </c>
      <c r="Q7994" s="15" t="s">
        <v>6707</v>
      </c>
      <c r="R7994" s="15" t="s">
        <v>110</v>
      </c>
      <c r="S7994" s="15" t="s">
        <v>149</v>
      </c>
      <c r="T7994" s="15" t="s">
        <v>6708</v>
      </c>
      <c r="U7994" s="28">
        <v>750000.0</v>
      </c>
      <c r="V7994" s="15">
        <v>2.0</v>
      </c>
      <c r="W7994" s="31">
        <v>0.0</v>
      </c>
      <c r="X7994" s="28">
        <v>157500.0</v>
      </c>
    </row>
    <row r="7995" ht="15.75" customHeight="1">
      <c r="A7995" s="15">
        <v>4536.0</v>
      </c>
      <c r="B7995" s="15" t="s">
        <v>9303</v>
      </c>
      <c r="C7995" s="18">
        <v>42924.0</v>
      </c>
      <c r="D7995" s="18">
        <v>42928.0</v>
      </c>
      <c r="E7995" s="18">
        <f t="shared" si="1"/>
        <v>42928</v>
      </c>
      <c r="F7995" s="15" t="s">
        <v>55</v>
      </c>
      <c r="G7995" s="15" t="s">
        <v>517</v>
      </c>
      <c r="H7995" s="15" t="s">
        <v>518</v>
      </c>
      <c r="I7995" s="15" t="s">
        <v>76</v>
      </c>
      <c r="J7995" s="15" t="s">
        <v>60</v>
      </c>
      <c r="K7995" s="15" t="s">
        <v>19</v>
      </c>
      <c r="L7995" s="15" t="str">
        <f t="array" ref="L7995">_xlfn.XLOOKUP(M7995,reference_province_to_city!$A$2:$A$11,reference_province_to_city!$B$2:$B$11)</f>
        <v>Yogyakarta</v>
      </c>
      <c r="M7995" s="15" t="s">
        <v>18</v>
      </c>
      <c r="N7995" s="15">
        <v>55111.0</v>
      </c>
      <c r="O7995" s="15">
        <f t="array" ref="O7995">_xlfn.XLOOKUP(M7995,reference_postal_code!$B$2:$B$11,reference_postal_code!$A$2:$A$11)</f>
        <v>55111</v>
      </c>
      <c r="P7995" s="15" t="s">
        <v>77</v>
      </c>
      <c r="Q7995" s="15" t="s">
        <v>3750</v>
      </c>
      <c r="R7995" s="15" t="s">
        <v>106</v>
      </c>
      <c r="S7995" s="15" t="s">
        <v>139</v>
      </c>
      <c r="T7995" s="15" t="s">
        <v>3751</v>
      </c>
      <c r="U7995" s="28">
        <v>237600.0</v>
      </c>
      <c r="V7995" s="15">
        <v>3.0</v>
      </c>
      <c r="W7995" s="31">
        <v>0.0</v>
      </c>
      <c r="X7995" s="28">
        <v>73656.0</v>
      </c>
    </row>
    <row r="7996" ht="15.75" customHeight="1">
      <c r="A7996" s="15">
        <v>8407.0</v>
      </c>
      <c r="B7996" s="15" t="s">
        <v>9304</v>
      </c>
      <c r="C7996" s="18">
        <v>42924.0</v>
      </c>
      <c r="D7996" s="18">
        <v>42928.0</v>
      </c>
      <c r="E7996" s="18">
        <f t="shared" si="1"/>
        <v>42928</v>
      </c>
      <c r="F7996" s="15" t="s">
        <v>55</v>
      </c>
      <c r="G7996" s="15" t="s">
        <v>6911</v>
      </c>
      <c r="H7996" s="15" t="s">
        <v>6912</v>
      </c>
      <c r="I7996" s="15" t="s">
        <v>128</v>
      </c>
      <c r="J7996" s="15" t="s">
        <v>60</v>
      </c>
      <c r="K7996" s="15" t="s">
        <v>19</v>
      </c>
      <c r="L7996" s="15" t="str">
        <f t="array" ref="L7996">_xlfn.XLOOKUP(M7996,reference_province_to_city!$A$2:$A$11,reference_province_to_city!$B$2:$B$11)</f>
        <v>Yogyakarta</v>
      </c>
      <c r="M7996" s="15" t="s">
        <v>18</v>
      </c>
      <c r="N7996" s="15">
        <v>55111.0</v>
      </c>
      <c r="O7996" s="15">
        <f t="array" ref="O7996">_xlfn.XLOOKUP(M7996,reference_postal_code!$B$2:$B$11,reference_postal_code!$A$2:$A$11)</f>
        <v>55111</v>
      </c>
      <c r="P7996" s="15" t="s">
        <v>77</v>
      </c>
      <c r="Q7996" s="15" t="s">
        <v>2272</v>
      </c>
      <c r="R7996" s="15" t="s">
        <v>106</v>
      </c>
      <c r="S7996" s="15" t="s">
        <v>139</v>
      </c>
      <c r="T7996" s="15" t="s">
        <v>2273</v>
      </c>
      <c r="U7996" s="28">
        <v>599700.0</v>
      </c>
      <c r="V7996" s="15">
        <v>2.0</v>
      </c>
      <c r="W7996" s="31">
        <v>0.0</v>
      </c>
      <c r="X7996" s="28">
        <v>137931.0</v>
      </c>
    </row>
    <row r="7997" ht="15.75" customHeight="1">
      <c r="A7997" s="15">
        <v>1622.0</v>
      </c>
      <c r="B7997" s="15" t="s">
        <v>9306</v>
      </c>
      <c r="C7997" s="18">
        <v>42924.0</v>
      </c>
      <c r="D7997" s="18">
        <v>42931.0</v>
      </c>
      <c r="E7997" s="18">
        <f t="shared" si="1"/>
        <v>42931</v>
      </c>
      <c r="F7997" s="15" t="s">
        <v>55</v>
      </c>
      <c r="G7997" s="15" t="s">
        <v>9307</v>
      </c>
      <c r="H7997" s="15" t="s">
        <v>9308</v>
      </c>
      <c r="I7997" s="15" t="s">
        <v>59</v>
      </c>
      <c r="J7997" s="15" t="s">
        <v>60</v>
      </c>
      <c r="K7997" s="15" t="s">
        <v>19</v>
      </c>
      <c r="L7997" s="15" t="str">
        <f t="array" ref="L7997">_xlfn.XLOOKUP(M7997,reference_province_to_city!$A$2:$A$11,reference_province_to_city!$B$2:$B$11)</f>
        <v>Yogyakarta</v>
      </c>
      <c r="M7997" s="15" t="s">
        <v>18</v>
      </c>
      <c r="N7997" s="15">
        <v>55111.0</v>
      </c>
      <c r="O7997" s="15">
        <f t="array" ref="O7997">_xlfn.XLOOKUP(M7997,reference_postal_code!$B$2:$B$11,reference_postal_code!$A$2:$A$11)</f>
        <v>55111</v>
      </c>
      <c r="P7997" s="15" t="s">
        <v>77</v>
      </c>
      <c r="Q7997" s="15" t="s">
        <v>1915</v>
      </c>
      <c r="R7997" s="15" t="s">
        <v>65</v>
      </c>
      <c r="S7997" s="15" t="s">
        <v>79</v>
      </c>
      <c r="T7997" s="15" t="s">
        <v>1916</v>
      </c>
      <c r="U7997" s="28">
        <v>1.17972E7</v>
      </c>
      <c r="V7997" s="15">
        <v>8.0</v>
      </c>
      <c r="W7997" s="31">
        <v>0.0</v>
      </c>
      <c r="X7997" s="28">
        <v>5780628.0</v>
      </c>
    </row>
    <row r="7998" ht="15.75" customHeight="1">
      <c r="A7998" s="15">
        <v>3216.0</v>
      </c>
      <c r="B7998" s="15" t="s">
        <v>9311</v>
      </c>
      <c r="C7998" s="18">
        <v>42924.0</v>
      </c>
      <c r="D7998" s="18">
        <v>42926.0</v>
      </c>
      <c r="E7998" s="18">
        <f t="shared" si="1"/>
        <v>42926</v>
      </c>
      <c r="F7998" s="15" t="s">
        <v>125</v>
      </c>
      <c r="G7998" s="15" t="s">
        <v>2585</v>
      </c>
      <c r="H7998" s="15" t="s">
        <v>2586</v>
      </c>
      <c r="I7998" s="15" t="s">
        <v>59</v>
      </c>
      <c r="J7998" s="15" t="s">
        <v>60</v>
      </c>
      <c r="K7998" s="15" t="s">
        <v>33</v>
      </c>
      <c r="L7998" s="15" t="str">
        <f t="array" ref="L7998">_xlfn.XLOOKUP(M7998,reference_province_to_city!$A$2:$A$11,reference_province_to_city!$B$2:$B$11)</f>
        <v>Makassar</v>
      </c>
      <c r="M7998" s="15" t="s">
        <v>25</v>
      </c>
      <c r="N7998" s="15">
        <v>90111.0</v>
      </c>
      <c r="O7998" s="15">
        <f t="array" ref="O7998">_xlfn.XLOOKUP(M7998,reference_postal_code!$B$2:$B$11,reference_postal_code!$A$2:$A$11)</f>
        <v>90111</v>
      </c>
      <c r="P7998" s="15" t="s">
        <v>63</v>
      </c>
      <c r="Q7998" s="15" t="s">
        <v>2439</v>
      </c>
      <c r="R7998" s="15" t="s">
        <v>65</v>
      </c>
      <c r="S7998" s="15" t="s">
        <v>79</v>
      </c>
      <c r="T7998" s="15" t="s">
        <v>2440</v>
      </c>
      <c r="U7998" s="28">
        <v>1127700.0</v>
      </c>
      <c r="V7998" s="15">
        <v>6.0</v>
      </c>
      <c r="W7998" s="31">
        <v>0.0</v>
      </c>
      <c r="X7998" s="28">
        <v>530019.0</v>
      </c>
    </row>
    <row r="7999" ht="15.75" customHeight="1">
      <c r="A7999" s="15">
        <v>8408.0</v>
      </c>
      <c r="B7999" s="15" t="s">
        <v>9304</v>
      </c>
      <c r="C7999" s="18">
        <v>42924.0</v>
      </c>
      <c r="D7999" s="18">
        <v>42928.0</v>
      </c>
      <c r="E7999" s="18">
        <f t="shared" si="1"/>
        <v>42928</v>
      </c>
      <c r="F7999" s="15" t="s">
        <v>55</v>
      </c>
      <c r="G7999" s="15" t="s">
        <v>6911</v>
      </c>
      <c r="H7999" s="15" t="s">
        <v>6912</v>
      </c>
      <c r="I7999" s="15" t="s">
        <v>128</v>
      </c>
      <c r="J7999" s="15" t="s">
        <v>60</v>
      </c>
      <c r="K7999" s="15" t="s">
        <v>19</v>
      </c>
      <c r="L7999" s="15" t="str">
        <f t="array" ref="L7999">_xlfn.XLOOKUP(M7999,reference_province_to_city!$A$2:$A$11,reference_province_to_city!$B$2:$B$11)</f>
        <v>Yogyakarta</v>
      </c>
      <c r="M7999" s="15" t="s">
        <v>18</v>
      </c>
      <c r="N7999" s="15">
        <v>55111.0</v>
      </c>
      <c r="O7999" s="15">
        <f t="array" ref="O7999">_xlfn.XLOOKUP(M7999,reference_postal_code!$B$2:$B$11,reference_postal_code!$A$2:$A$11)</f>
        <v>55111</v>
      </c>
      <c r="P7999" s="15" t="s">
        <v>77</v>
      </c>
      <c r="Q7999" s="15" t="s">
        <v>3734</v>
      </c>
      <c r="R7999" s="15" t="s">
        <v>65</v>
      </c>
      <c r="S7999" s="15" t="s">
        <v>93</v>
      </c>
      <c r="T7999" s="15" t="s">
        <v>3735</v>
      </c>
      <c r="U7999" s="28">
        <v>433650.0</v>
      </c>
      <c r="V7999" s="15">
        <v>7.0</v>
      </c>
      <c r="W7999" s="31">
        <v>0.0</v>
      </c>
      <c r="X7999" s="28">
        <v>130095.0</v>
      </c>
    </row>
    <row r="8000" ht="15.75" customHeight="1">
      <c r="A8000" s="15">
        <v>6144.0</v>
      </c>
      <c r="B8000" s="15" t="s">
        <v>9312</v>
      </c>
      <c r="C8000" s="18">
        <v>42925.0</v>
      </c>
      <c r="D8000" s="18">
        <v>42931.0</v>
      </c>
      <c r="E8000" s="18">
        <f t="shared" si="1"/>
        <v>42931</v>
      </c>
      <c r="F8000" s="15" t="s">
        <v>55</v>
      </c>
      <c r="G8000" s="15" t="s">
        <v>3992</v>
      </c>
      <c r="H8000" s="15" t="s">
        <v>3993</v>
      </c>
      <c r="I8000" s="15" t="s">
        <v>59</v>
      </c>
      <c r="J8000" s="15" t="s">
        <v>60</v>
      </c>
      <c r="K8000" s="15" t="s">
        <v>10</v>
      </c>
      <c r="L8000" s="15" t="str">
        <f t="array" ref="L8000">_xlfn.XLOOKUP(M8000,reference_province_to_city!$A$2:$A$11,reference_province_to_city!$B$2:$B$11)</f>
        <v>Jakarta</v>
      </c>
      <c r="M8000" s="15" t="s">
        <v>7</v>
      </c>
      <c r="N8000" s="15">
        <v>10110.0</v>
      </c>
      <c r="O8000" s="15">
        <f t="array" ref="O8000">_xlfn.XLOOKUP(M8000,reference_postal_code!$B$2:$B$11,reference_postal_code!$A$2:$A$11)</f>
        <v>10110</v>
      </c>
      <c r="P8000" s="15" t="s">
        <v>117</v>
      </c>
      <c r="Q8000" s="15" t="s">
        <v>1196</v>
      </c>
      <c r="R8000" s="15" t="s">
        <v>65</v>
      </c>
      <c r="S8000" s="15" t="s">
        <v>93</v>
      </c>
      <c r="T8000" s="15" t="s">
        <v>1197</v>
      </c>
      <c r="U8000" s="28">
        <v>1785600.0</v>
      </c>
      <c r="V8000" s="15">
        <v>6.0</v>
      </c>
      <c r="W8000" s="31">
        <v>0.0</v>
      </c>
      <c r="X8000" s="28">
        <v>732096.0</v>
      </c>
    </row>
    <row r="8001" ht="15.75" customHeight="1">
      <c r="A8001" s="15">
        <v>1044.0</v>
      </c>
      <c r="B8001" s="15" t="s">
        <v>9313</v>
      </c>
      <c r="C8001" s="18">
        <v>42925.0</v>
      </c>
      <c r="D8001" s="18">
        <v>42928.0</v>
      </c>
      <c r="E8001" s="18">
        <f t="shared" si="1"/>
        <v>42928</v>
      </c>
      <c r="F8001" s="15" t="s">
        <v>125</v>
      </c>
      <c r="G8001" s="15" t="s">
        <v>2062</v>
      </c>
      <c r="H8001" s="15" t="s">
        <v>2063</v>
      </c>
      <c r="I8001" s="15" t="s">
        <v>128</v>
      </c>
      <c r="J8001" s="15" t="s">
        <v>60</v>
      </c>
      <c r="K8001" s="15" t="s">
        <v>33</v>
      </c>
      <c r="L8001" s="15" t="str">
        <f t="array" ref="L8001">_xlfn.XLOOKUP(M8001,reference_province_to_city!$A$2:$A$11,reference_province_to_city!$B$2:$B$11)</f>
        <v>Makassar</v>
      </c>
      <c r="M8001" s="15" t="s">
        <v>25</v>
      </c>
      <c r="N8001" s="15">
        <v>90111.0</v>
      </c>
      <c r="O8001" s="15">
        <f t="array" ref="O8001">_xlfn.XLOOKUP(M8001,reference_postal_code!$B$2:$B$11,reference_postal_code!$A$2:$A$11)</f>
        <v>90111</v>
      </c>
      <c r="P8001" s="15" t="s">
        <v>63</v>
      </c>
      <c r="Q8001" s="15" t="s">
        <v>9314</v>
      </c>
      <c r="R8001" s="15" t="s">
        <v>65</v>
      </c>
      <c r="S8001" s="15" t="s">
        <v>93</v>
      </c>
      <c r="T8001" s="15" t="s">
        <v>9315</v>
      </c>
      <c r="U8001" s="28">
        <v>132600.0</v>
      </c>
      <c r="V8001" s="15">
        <v>5.0</v>
      </c>
      <c r="W8001" s="31">
        <v>0.2</v>
      </c>
      <c r="X8001" s="28">
        <v>44753.0</v>
      </c>
    </row>
    <row r="8002" ht="15.75" customHeight="1">
      <c r="A8002" s="15">
        <v>6141.0</v>
      </c>
      <c r="B8002" s="15" t="s">
        <v>9312</v>
      </c>
      <c r="C8002" s="18">
        <v>42925.0</v>
      </c>
      <c r="D8002" s="18">
        <v>42931.0</v>
      </c>
      <c r="E8002" s="18">
        <f t="shared" si="1"/>
        <v>42931</v>
      </c>
      <c r="F8002" s="15" t="s">
        <v>55</v>
      </c>
      <c r="G8002" s="15" t="s">
        <v>3992</v>
      </c>
      <c r="H8002" s="15" t="s">
        <v>3993</v>
      </c>
      <c r="I8002" s="15" t="s">
        <v>59</v>
      </c>
      <c r="J8002" s="15" t="s">
        <v>60</v>
      </c>
      <c r="K8002" s="15" t="s">
        <v>10</v>
      </c>
      <c r="L8002" s="15" t="str">
        <f t="array" ref="L8002">_xlfn.XLOOKUP(M8002,reference_province_to_city!$A$2:$A$11,reference_province_to_city!$B$2:$B$11)</f>
        <v>Jakarta</v>
      </c>
      <c r="M8002" s="15" t="s">
        <v>7</v>
      </c>
      <c r="N8002" s="15">
        <v>10110.0</v>
      </c>
      <c r="O8002" s="15">
        <f t="array" ref="O8002">_xlfn.XLOOKUP(M8002,reference_postal_code!$B$2:$B$11,reference_postal_code!$A$2:$A$11)</f>
        <v>10110</v>
      </c>
      <c r="P8002" s="15" t="s">
        <v>117</v>
      </c>
      <c r="Q8002" s="15" t="s">
        <v>6269</v>
      </c>
      <c r="R8002" s="15" t="s">
        <v>65</v>
      </c>
      <c r="S8002" s="15" t="s">
        <v>66</v>
      </c>
      <c r="T8002" s="15" t="s">
        <v>6270</v>
      </c>
      <c r="U8002" s="28">
        <v>4122000.0</v>
      </c>
      <c r="V8002" s="15">
        <v>5.0</v>
      </c>
      <c r="W8002" s="31">
        <v>0.0</v>
      </c>
      <c r="X8002" s="28">
        <v>2019780.0</v>
      </c>
    </row>
    <row r="8003" ht="15.75" customHeight="1">
      <c r="A8003" s="15">
        <v>1045.0</v>
      </c>
      <c r="B8003" s="15" t="s">
        <v>9313</v>
      </c>
      <c r="C8003" s="18">
        <v>42925.0</v>
      </c>
      <c r="D8003" s="18">
        <v>42928.0</v>
      </c>
      <c r="E8003" s="18">
        <f t="shared" si="1"/>
        <v>42928</v>
      </c>
      <c r="F8003" s="15" t="s">
        <v>125</v>
      </c>
      <c r="G8003" s="15" t="s">
        <v>2062</v>
      </c>
      <c r="H8003" s="15" t="s">
        <v>2063</v>
      </c>
      <c r="I8003" s="15" t="s">
        <v>128</v>
      </c>
      <c r="J8003" s="15" t="s">
        <v>60</v>
      </c>
      <c r="K8003" s="15" t="s">
        <v>33</v>
      </c>
      <c r="L8003" s="15" t="str">
        <f t="array" ref="L8003">_xlfn.XLOOKUP(M8003,reference_province_to_city!$A$2:$A$11,reference_province_to_city!$B$2:$B$11)</f>
        <v>Makassar</v>
      </c>
      <c r="M8003" s="15" t="s">
        <v>25</v>
      </c>
      <c r="N8003" s="15">
        <v>90111.0</v>
      </c>
      <c r="O8003" s="15">
        <f t="array" ref="O8003">_xlfn.XLOOKUP(M8003,reference_postal_code!$B$2:$B$11,reference_postal_code!$A$2:$A$11)</f>
        <v>90111</v>
      </c>
      <c r="P8003" s="15" t="s">
        <v>63</v>
      </c>
      <c r="Q8003" s="15" t="s">
        <v>8238</v>
      </c>
      <c r="R8003" s="15" t="s">
        <v>65</v>
      </c>
      <c r="S8003" s="15" t="s">
        <v>222</v>
      </c>
      <c r="T8003" s="15" t="s">
        <v>8239</v>
      </c>
      <c r="U8003" s="28">
        <v>876960.0</v>
      </c>
      <c r="V8003" s="15">
        <v>9.0</v>
      </c>
      <c r="W8003" s="31">
        <v>0.8</v>
      </c>
      <c r="X8003" s="28">
        <v>-2192400.0</v>
      </c>
    </row>
    <row r="8004" ht="15.75" customHeight="1">
      <c r="A8004" s="15">
        <v>2233.0</v>
      </c>
      <c r="B8004" s="15" t="s">
        <v>9316</v>
      </c>
      <c r="C8004" s="18">
        <v>42925.0</v>
      </c>
      <c r="D8004" s="18">
        <v>42930.0</v>
      </c>
      <c r="E8004" s="18">
        <f t="shared" si="1"/>
        <v>42930</v>
      </c>
      <c r="F8004" s="15" t="s">
        <v>55</v>
      </c>
      <c r="G8004" s="15" t="s">
        <v>1586</v>
      </c>
      <c r="H8004" s="15" t="s">
        <v>1587</v>
      </c>
      <c r="I8004" s="15" t="s">
        <v>59</v>
      </c>
      <c r="J8004" s="15" t="s">
        <v>60</v>
      </c>
      <c r="K8004" s="15" t="s">
        <v>14</v>
      </c>
      <c r="L8004" s="15" t="str">
        <f t="array" ref="L8004">_xlfn.XLOOKUP(M8004,reference_province_to_city!$A$2:$A$11,reference_province_to_city!$B$2:$B$11)</f>
        <v>Bandung</v>
      </c>
      <c r="M8004" s="15" t="s">
        <v>12</v>
      </c>
      <c r="N8004" s="15">
        <v>40111.0</v>
      </c>
      <c r="O8004" s="15">
        <f t="array" ref="O8004">_xlfn.XLOOKUP(M8004,reference_postal_code!$B$2:$B$11,reference_postal_code!$A$2:$A$11)</f>
        <v>40111</v>
      </c>
      <c r="P8004" s="15" t="s">
        <v>117</v>
      </c>
      <c r="Q8004" s="15" t="s">
        <v>329</v>
      </c>
      <c r="R8004" s="15" t="s">
        <v>65</v>
      </c>
      <c r="S8004" s="15" t="s">
        <v>87</v>
      </c>
      <c r="T8004" s="15" t="s">
        <v>330</v>
      </c>
      <c r="U8004" s="28">
        <v>3433800.0</v>
      </c>
      <c r="V8004" s="15">
        <v>5.0</v>
      </c>
      <c r="W8004" s="31">
        <v>0.2</v>
      </c>
      <c r="X8004" s="28">
        <v>214612.0</v>
      </c>
    </row>
    <row r="8005" ht="15.75" customHeight="1">
      <c r="A8005" s="15">
        <v>2574.0</v>
      </c>
      <c r="B8005" s="15" t="s">
        <v>9317</v>
      </c>
      <c r="C8005" s="18">
        <v>42925.0</v>
      </c>
      <c r="D8005" s="18">
        <v>42930.0</v>
      </c>
      <c r="E8005" s="18">
        <f t="shared" si="1"/>
        <v>42930</v>
      </c>
      <c r="F8005" s="15" t="s">
        <v>55</v>
      </c>
      <c r="G8005" s="15" t="s">
        <v>761</v>
      </c>
      <c r="H8005" s="15" t="s">
        <v>762</v>
      </c>
      <c r="I8005" s="15" t="s">
        <v>76</v>
      </c>
      <c r="J8005" s="15" t="s">
        <v>60</v>
      </c>
      <c r="K8005" s="15" t="s">
        <v>31</v>
      </c>
      <c r="L8005" s="15" t="str">
        <f t="array" ref="L8005">_xlfn.XLOOKUP(M8005,reference_province_to_city!$A$2:$A$11,reference_province_to_city!$B$2:$B$11)</f>
        <v>Balikpapan</v>
      </c>
      <c r="M8005" s="15" t="s">
        <v>21</v>
      </c>
      <c r="N8005" s="15">
        <v>76114.0</v>
      </c>
      <c r="O8005" s="15">
        <f t="array" ref="O8005">_xlfn.XLOOKUP(M8005,reference_postal_code!$B$2:$B$11,reference_postal_code!$A$2:$A$11)</f>
        <v>76114</v>
      </c>
      <c r="P8005" s="15" t="s">
        <v>166</v>
      </c>
      <c r="Q8005" s="15" t="s">
        <v>5610</v>
      </c>
      <c r="R8005" s="15" t="s">
        <v>106</v>
      </c>
      <c r="S8005" s="15" t="s">
        <v>139</v>
      </c>
      <c r="T8005" s="15" t="s">
        <v>5611</v>
      </c>
      <c r="U8005" s="28">
        <v>7896750.0</v>
      </c>
      <c r="V8005" s="15">
        <v>5.0</v>
      </c>
      <c r="W8005" s="31">
        <v>0.0</v>
      </c>
      <c r="X8005" s="28">
        <v>473805.0</v>
      </c>
    </row>
    <row r="8006" ht="15.75" customHeight="1">
      <c r="A8006" s="15">
        <v>6143.0</v>
      </c>
      <c r="B8006" s="15" t="s">
        <v>9312</v>
      </c>
      <c r="C8006" s="18">
        <v>42925.0</v>
      </c>
      <c r="D8006" s="18">
        <v>42931.0</v>
      </c>
      <c r="E8006" s="18">
        <f t="shared" si="1"/>
        <v>42931</v>
      </c>
      <c r="F8006" s="15" t="s">
        <v>55</v>
      </c>
      <c r="G8006" s="15" t="s">
        <v>3992</v>
      </c>
      <c r="H8006" s="15" t="s">
        <v>3993</v>
      </c>
      <c r="I8006" s="15" t="s">
        <v>59</v>
      </c>
      <c r="J8006" s="15" t="s">
        <v>60</v>
      </c>
      <c r="K8006" s="15" t="s">
        <v>10</v>
      </c>
      <c r="L8006" s="15" t="str">
        <f t="array" ref="L8006">_xlfn.XLOOKUP(M8006,reference_province_to_city!$A$2:$A$11,reference_province_to_city!$B$2:$B$11)</f>
        <v>Jakarta</v>
      </c>
      <c r="M8006" s="15" t="s">
        <v>7</v>
      </c>
      <c r="N8006" s="15">
        <v>10110.0</v>
      </c>
      <c r="O8006" s="15">
        <f t="array" ref="O8006">_xlfn.XLOOKUP(M8006,reference_postal_code!$B$2:$B$11,reference_postal_code!$A$2:$A$11)</f>
        <v>10110</v>
      </c>
      <c r="P8006" s="15" t="s">
        <v>117</v>
      </c>
      <c r="Q8006" s="15" t="s">
        <v>3706</v>
      </c>
      <c r="R8006" s="15" t="s">
        <v>110</v>
      </c>
      <c r="S8006" s="15" t="s">
        <v>111</v>
      </c>
      <c r="T8006" s="15" t="s">
        <v>3707</v>
      </c>
      <c r="U8006" s="28">
        <v>3869700.0</v>
      </c>
      <c r="V8006" s="15">
        <v>2.0</v>
      </c>
      <c r="W8006" s="31">
        <v>0.0</v>
      </c>
      <c r="X8006" s="28">
        <v>1122213.0</v>
      </c>
    </row>
    <row r="8007" ht="15.75" customHeight="1">
      <c r="A8007" s="15">
        <v>6142.0</v>
      </c>
      <c r="B8007" s="15" t="s">
        <v>9312</v>
      </c>
      <c r="C8007" s="18">
        <v>42925.0</v>
      </c>
      <c r="D8007" s="18">
        <v>42931.0</v>
      </c>
      <c r="E8007" s="18">
        <f t="shared" si="1"/>
        <v>42931</v>
      </c>
      <c r="F8007" s="15" t="s">
        <v>55</v>
      </c>
      <c r="G8007" s="15" t="s">
        <v>3992</v>
      </c>
      <c r="H8007" s="15" t="s">
        <v>3993</v>
      </c>
      <c r="I8007" s="15" t="s">
        <v>59</v>
      </c>
      <c r="J8007" s="15" t="s">
        <v>60</v>
      </c>
      <c r="K8007" s="15" t="s">
        <v>10</v>
      </c>
      <c r="L8007" s="15" t="str">
        <f t="array" ref="L8007">_xlfn.XLOOKUP(M8007,reference_province_to_city!$A$2:$A$11,reference_province_to_city!$B$2:$B$11)</f>
        <v>Jakarta</v>
      </c>
      <c r="M8007" s="15" t="s">
        <v>7</v>
      </c>
      <c r="N8007" s="15">
        <v>10110.0</v>
      </c>
      <c r="O8007" s="15">
        <f t="array" ref="O8007">_xlfn.XLOOKUP(M8007,reference_postal_code!$B$2:$B$11,reference_postal_code!$A$2:$A$11)</f>
        <v>10110</v>
      </c>
      <c r="P8007" s="15" t="s">
        <v>117</v>
      </c>
      <c r="Q8007" s="15" t="s">
        <v>4691</v>
      </c>
      <c r="R8007" s="15" t="s">
        <v>65</v>
      </c>
      <c r="S8007" s="15" t="s">
        <v>87</v>
      </c>
      <c r="T8007" s="15" t="s">
        <v>4692</v>
      </c>
      <c r="U8007" s="28">
        <v>2934600.0</v>
      </c>
      <c r="V8007" s="15">
        <v>4.0</v>
      </c>
      <c r="W8007" s="31">
        <v>0.0</v>
      </c>
      <c r="X8007" s="28">
        <v>58692.0</v>
      </c>
    </row>
    <row r="8008" ht="15.75" customHeight="1">
      <c r="A8008" s="15">
        <v>977.0</v>
      </c>
      <c r="B8008" s="15" t="s">
        <v>9318</v>
      </c>
      <c r="C8008" s="18">
        <v>42925.0</v>
      </c>
      <c r="D8008" s="18">
        <v>42931.0</v>
      </c>
      <c r="E8008" s="18">
        <f t="shared" si="1"/>
        <v>42931</v>
      </c>
      <c r="F8008" s="15" t="s">
        <v>55</v>
      </c>
      <c r="G8008" s="15" t="s">
        <v>1591</v>
      </c>
      <c r="H8008" s="15" t="s">
        <v>1592</v>
      </c>
      <c r="I8008" s="15" t="s">
        <v>59</v>
      </c>
      <c r="J8008" s="15" t="s">
        <v>60</v>
      </c>
      <c r="K8008" s="15" t="s">
        <v>28</v>
      </c>
      <c r="L8008" s="15" t="str">
        <f t="array" ref="L8008">_xlfn.XLOOKUP(M8008,reference_province_to_city!$A$2:$A$11,reference_province_to_city!$B$2:$B$11)</f>
        <v>Medan</v>
      </c>
      <c r="M8008" s="15" t="s">
        <v>11</v>
      </c>
      <c r="N8008" s="15">
        <v>20111.0</v>
      </c>
      <c r="O8008" s="15">
        <f t="array" ref="O8008">_xlfn.XLOOKUP(M8008,reference_postal_code!$B$2:$B$11,reference_postal_code!$A$2:$A$11)</f>
        <v>20111</v>
      </c>
      <c r="P8008" s="15" t="s">
        <v>77</v>
      </c>
      <c r="Q8008" s="15" t="s">
        <v>460</v>
      </c>
      <c r="R8008" s="15" t="s">
        <v>65</v>
      </c>
      <c r="S8008" s="15" t="s">
        <v>83</v>
      </c>
      <c r="T8008" s="15" t="s">
        <v>461</v>
      </c>
      <c r="U8008" s="28">
        <v>16200.0</v>
      </c>
      <c r="V8008" s="15">
        <v>2.0</v>
      </c>
      <c r="W8008" s="31">
        <v>0.7</v>
      </c>
      <c r="X8008" s="28">
        <v>-11880.0</v>
      </c>
    </row>
    <row r="8009" ht="15.75" customHeight="1">
      <c r="A8009" s="15">
        <v>8038.0</v>
      </c>
      <c r="B8009" s="15" t="s">
        <v>9319</v>
      </c>
      <c r="C8009" s="18">
        <v>42926.0</v>
      </c>
      <c r="D8009" s="18">
        <v>42930.0</v>
      </c>
      <c r="E8009" s="18">
        <f t="shared" si="1"/>
        <v>42930</v>
      </c>
      <c r="F8009" s="15" t="s">
        <v>55</v>
      </c>
      <c r="G8009" s="15" t="s">
        <v>832</v>
      </c>
      <c r="H8009" s="15" t="s">
        <v>833</v>
      </c>
      <c r="I8009" s="15" t="s">
        <v>128</v>
      </c>
      <c r="J8009" s="15" t="s">
        <v>60</v>
      </c>
      <c r="K8009" s="15" t="s">
        <v>26</v>
      </c>
      <c r="L8009" s="15" t="str">
        <f t="array" ref="L8009">_xlfn.XLOOKUP(M8009,reference_province_to_city!$A$2:$A$11,reference_province_to_city!$B$2:$B$11)</f>
        <v>Denpasar</v>
      </c>
      <c r="M8009" s="15" t="s">
        <v>24</v>
      </c>
      <c r="N8009" s="15">
        <v>80231.0</v>
      </c>
      <c r="O8009" s="15">
        <f t="array" ref="O8009">_xlfn.XLOOKUP(M8009,reference_postal_code!$B$2:$B$11,reference_postal_code!$A$2:$A$11)</f>
        <v>80231</v>
      </c>
      <c r="P8009" s="15" t="s">
        <v>63</v>
      </c>
      <c r="Q8009" s="15" t="s">
        <v>4593</v>
      </c>
      <c r="R8009" s="15" t="s">
        <v>65</v>
      </c>
      <c r="S8009" s="15" t="s">
        <v>222</v>
      </c>
      <c r="T8009" s="15" t="s">
        <v>4594</v>
      </c>
      <c r="U8009" s="28">
        <v>628650.0</v>
      </c>
      <c r="V8009" s="15">
        <v>3.0</v>
      </c>
      <c r="W8009" s="31">
        <v>0.0</v>
      </c>
      <c r="X8009" s="28">
        <v>163449.0</v>
      </c>
    </row>
    <row r="8010" ht="15.75" customHeight="1">
      <c r="A8010" s="15">
        <v>2927.0</v>
      </c>
      <c r="B8010" s="15" t="s">
        <v>9320</v>
      </c>
      <c r="C8010" s="18">
        <v>42926.0</v>
      </c>
      <c r="D8010" s="18">
        <v>42930.0</v>
      </c>
      <c r="E8010" s="18">
        <f t="shared" si="1"/>
        <v>42930</v>
      </c>
      <c r="F8010" s="15" t="s">
        <v>114</v>
      </c>
      <c r="G8010" s="15" t="s">
        <v>5459</v>
      </c>
      <c r="H8010" s="15" t="s">
        <v>5460</v>
      </c>
      <c r="I8010" s="15" t="s">
        <v>59</v>
      </c>
      <c r="J8010" s="15" t="s">
        <v>60</v>
      </c>
      <c r="K8010" s="15" t="s">
        <v>29</v>
      </c>
      <c r="L8010" s="15" t="str">
        <f t="array" ref="L8010">_xlfn.XLOOKUP(M8010,reference_province_to_city!$A$2:$A$11,reference_province_to_city!$B$2:$B$11)</f>
        <v>Palembang</v>
      </c>
      <c r="M8010" s="15" t="s">
        <v>13</v>
      </c>
      <c r="N8010" s="15">
        <v>30111.0</v>
      </c>
      <c r="O8010" s="15">
        <f t="array" ref="O8010">_xlfn.XLOOKUP(M8010,reference_postal_code!$B$2:$B$11,reference_postal_code!$A$2:$A$11)</f>
        <v>30111</v>
      </c>
      <c r="P8010" s="15" t="s">
        <v>77</v>
      </c>
      <c r="Q8010" s="15" t="s">
        <v>2793</v>
      </c>
      <c r="R8010" s="15" t="s">
        <v>106</v>
      </c>
      <c r="S8010" s="15" t="s">
        <v>139</v>
      </c>
      <c r="T8010" s="15" t="s">
        <v>2794</v>
      </c>
      <c r="U8010" s="28">
        <v>282600.0</v>
      </c>
      <c r="V8010" s="15">
        <v>3.0</v>
      </c>
      <c r="W8010" s="31">
        <v>0.0</v>
      </c>
      <c r="X8010" s="28">
        <v>118692.0</v>
      </c>
    </row>
    <row r="8011" ht="15.75" customHeight="1">
      <c r="A8011" s="15">
        <v>3107.0</v>
      </c>
      <c r="B8011" s="15" t="s">
        <v>9321</v>
      </c>
      <c r="C8011" s="18">
        <v>42926.0</v>
      </c>
      <c r="D8011" s="18">
        <v>42930.0</v>
      </c>
      <c r="E8011" s="18">
        <f t="shared" si="1"/>
        <v>42930</v>
      </c>
      <c r="F8011" s="15" t="s">
        <v>55</v>
      </c>
      <c r="G8011" s="15" t="s">
        <v>1620</v>
      </c>
      <c r="H8011" s="15" t="s">
        <v>1621</v>
      </c>
      <c r="I8011" s="15" t="s">
        <v>76</v>
      </c>
      <c r="J8011" s="15" t="s">
        <v>60</v>
      </c>
      <c r="K8011" s="15" t="s">
        <v>19</v>
      </c>
      <c r="L8011" s="15" t="str">
        <f t="array" ref="L8011">_xlfn.XLOOKUP(M8011,reference_province_to_city!$A$2:$A$11,reference_province_to_city!$B$2:$B$11)</f>
        <v>Yogyakarta</v>
      </c>
      <c r="M8011" s="15" t="s">
        <v>18</v>
      </c>
      <c r="N8011" s="15">
        <v>55111.0</v>
      </c>
      <c r="O8011" s="15">
        <f t="array" ref="O8011">_xlfn.XLOOKUP(M8011,reference_postal_code!$B$2:$B$11,reference_postal_code!$A$2:$A$11)</f>
        <v>55111</v>
      </c>
      <c r="P8011" s="15" t="s">
        <v>77</v>
      </c>
      <c r="Q8011" s="15" t="s">
        <v>3406</v>
      </c>
      <c r="R8011" s="15" t="s">
        <v>65</v>
      </c>
      <c r="S8011" s="15" t="s">
        <v>87</v>
      </c>
      <c r="T8011" s="15" t="s">
        <v>3407</v>
      </c>
      <c r="U8011" s="28">
        <v>4476960.0</v>
      </c>
      <c r="V8011" s="15">
        <v>6.0</v>
      </c>
      <c r="W8011" s="31">
        <v>0.2</v>
      </c>
      <c r="X8011" s="28">
        <v>391734.0</v>
      </c>
    </row>
    <row r="8012" ht="15.75" customHeight="1">
      <c r="A8012" s="15">
        <v>8587.0</v>
      </c>
      <c r="B8012" s="15" t="s">
        <v>9322</v>
      </c>
      <c r="C8012" s="18">
        <v>42927.0</v>
      </c>
      <c r="D8012" s="18"/>
      <c r="E8012" s="18">
        <f t="shared" si="1"/>
        <v>42930</v>
      </c>
      <c r="F8012" s="15" t="s">
        <v>55</v>
      </c>
      <c r="G8012" s="15" t="s">
        <v>965</v>
      </c>
      <c r="H8012" s="15" t="s">
        <v>966</v>
      </c>
      <c r="I8012" s="15" t="s">
        <v>128</v>
      </c>
      <c r="J8012" s="15" t="s">
        <v>60</v>
      </c>
      <c r="K8012" s="15" t="s">
        <v>31</v>
      </c>
      <c r="L8012" s="15" t="str">
        <f t="array" ref="L8012">_xlfn.XLOOKUP(M8012,reference_province_to_city!$A$2:$A$11,reference_province_to_city!$B$2:$B$11)</f>
        <v>Balikpapan</v>
      </c>
      <c r="M8012" s="15" t="s">
        <v>21</v>
      </c>
      <c r="N8012" s="15">
        <v>76114.0</v>
      </c>
      <c r="O8012" s="15">
        <f t="array" ref="O8012">_xlfn.XLOOKUP(M8012,reference_postal_code!$B$2:$B$11,reference_postal_code!$A$2:$A$11)</f>
        <v>76114</v>
      </c>
      <c r="P8012" s="15" t="s">
        <v>166</v>
      </c>
      <c r="Q8012" s="15" t="s">
        <v>3959</v>
      </c>
      <c r="R8012" s="15" t="s">
        <v>110</v>
      </c>
      <c r="S8012" s="15" t="s">
        <v>149</v>
      </c>
      <c r="T8012" s="15" t="s">
        <v>3960</v>
      </c>
      <c r="U8012" s="28">
        <v>1.931175E7</v>
      </c>
      <c r="V8012" s="15">
        <v>5.0</v>
      </c>
      <c r="W8012" s="31">
        <v>0.0</v>
      </c>
      <c r="X8012" s="28">
        <v>3669232.0</v>
      </c>
    </row>
    <row r="8013" ht="15.75" customHeight="1">
      <c r="A8013" s="15">
        <v>8714.0</v>
      </c>
      <c r="B8013" s="15" t="s">
        <v>9323</v>
      </c>
      <c r="C8013" s="18">
        <v>42927.0</v>
      </c>
      <c r="D8013" s="18">
        <v>42932.0</v>
      </c>
      <c r="E8013" s="18">
        <f t="shared" si="1"/>
        <v>42932</v>
      </c>
      <c r="F8013" s="15" t="s">
        <v>55</v>
      </c>
      <c r="G8013" s="15" t="s">
        <v>2473</v>
      </c>
      <c r="H8013" s="15" t="s">
        <v>2474</v>
      </c>
      <c r="I8013" s="15" t="s">
        <v>128</v>
      </c>
      <c r="J8013" s="15" t="s">
        <v>60</v>
      </c>
      <c r="K8013" s="15" t="s">
        <v>26</v>
      </c>
      <c r="L8013" s="15" t="str">
        <f t="array" ref="L8013">_xlfn.XLOOKUP(M8013,reference_province_to_city!$A$2:$A$11,reference_province_to_city!$B$2:$B$11)</f>
        <v>Denpasar</v>
      </c>
      <c r="M8013" s="15" t="s">
        <v>24</v>
      </c>
      <c r="N8013" s="15">
        <v>80231.0</v>
      </c>
      <c r="O8013" s="15">
        <f t="array" ref="O8013">_xlfn.XLOOKUP(M8013,reference_postal_code!$B$2:$B$11,reference_postal_code!$A$2:$A$11)</f>
        <v>80231</v>
      </c>
      <c r="P8013" s="15" t="s">
        <v>63</v>
      </c>
      <c r="Q8013" s="15" t="s">
        <v>7081</v>
      </c>
      <c r="R8013" s="15" t="s">
        <v>110</v>
      </c>
      <c r="S8013" s="15" t="s">
        <v>111</v>
      </c>
      <c r="T8013" s="15" t="s">
        <v>7082</v>
      </c>
      <c r="U8013" s="28">
        <v>1079280.0</v>
      </c>
      <c r="V8013" s="15">
        <v>6.0</v>
      </c>
      <c r="W8013" s="31">
        <v>0.2</v>
      </c>
      <c r="X8013" s="28">
        <v>80946.0</v>
      </c>
    </row>
    <row r="8014" ht="15.75" customHeight="1">
      <c r="A8014" s="15">
        <v>8715.0</v>
      </c>
      <c r="B8014" s="15" t="s">
        <v>9323</v>
      </c>
      <c r="C8014" s="18">
        <v>42927.0</v>
      </c>
      <c r="D8014" s="18">
        <v>42932.0</v>
      </c>
      <c r="E8014" s="18">
        <f t="shared" si="1"/>
        <v>42932</v>
      </c>
      <c r="F8014" s="15" t="s">
        <v>55</v>
      </c>
      <c r="G8014" s="15" t="s">
        <v>2473</v>
      </c>
      <c r="H8014" s="15" t="s">
        <v>2474</v>
      </c>
      <c r="I8014" s="15" t="s">
        <v>128</v>
      </c>
      <c r="J8014" s="15" t="s">
        <v>60</v>
      </c>
      <c r="K8014" s="15" t="s">
        <v>26</v>
      </c>
      <c r="L8014" s="15" t="str">
        <f t="array" ref="L8014">_xlfn.XLOOKUP(M8014,reference_province_to_city!$A$2:$A$11,reference_province_to_city!$B$2:$B$11)</f>
        <v>Denpasar</v>
      </c>
      <c r="M8014" s="15" t="s">
        <v>24</v>
      </c>
      <c r="N8014" s="15">
        <v>80231.0</v>
      </c>
      <c r="O8014" s="15">
        <f t="array" ref="O8014">_xlfn.XLOOKUP(M8014,reference_postal_code!$B$2:$B$11,reference_postal_code!$A$2:$A$11)</f>
        <v>80231</v>
      </c>
      <c r="P8014" s="15" t="s">
        <v>63</v>
      </c>
      <c r="Q8014" s="15" t="s">
        <v>141</v>
      </c>
      <c r="R8014" s="15" t="s">
        <v>65</v>
      </c>
      <c r="S8014" s="15" t="s">
        <v>83</v>
      </c>
      <c r="T8014" s="15" t="s">
        <v>142</v>
      </c>
      <c r="U8014" s="28">
        <v>447000.0</v>
      </c>
      <c r="V8014" s="15">
        <v>5.0</v>
      </c>
      <c r="W8014" s="31">
        <v>0.2</v>
      </c>
      <c r="X8014" s="28">
        <v>139687.0</v>
      </c>
    </row>
    <row r="8015" ht="15.75" customHeight="1">
      <c r="A8015" s="15">
        <v>1473.0</v>
      </c>
      <c r="B8015" s="15" t="s">
        <v>9324</v>
      </c>
      <c r="C8015" s="18">
        <v>42927.0</v>
      </c>
      <c r="D8015" s="18">
        <v>42931.0</v>
      </c>
      <c r="E8015" s="18">
        <f t="shared" si="1"/>
        <v>42931</v>
      </c>
      <c r="F8015" s="15" t="s">
        <v>55</v>
      </c>
      <c r="G8015" s="15" t="s">
        <v>4323</v>
      </c>
      <c r="H8015" s="15" t="s">
        <v>4324</v>
      </c>
      <c r="I8015" s="15" t="s">
        <v>128</v>
      </c>
      <c r="J8015" s="15" t="s">
        <v>60</v>
      </c>
      <c r="K8015" s="15" t="s">
        <v>14</v>
      </c>
      <c r="L8015" s="15" t="str">
        <f t="array" ref="L8015">_xlfn.XLOOKUP(M8015,reference_province_to_city!$A$2:$A$11,reference_province_to_city!$B$2:$B$11)</f>
        <v>Bandung</v>
      </c>
      <c r="M8015" s="15" t="s">
        <v>12</v>
      </c>
      <c r="N8015" s="15">
        <v>40111.0</v>
      </c>
      <c r="O8015" s="15">
        <f t="array" ref="O8015">_xlfn.XLOOKUP(M8015,reference_postal_code!$B$2:$B$11,reference_postal_code!$A$2:$A$11)</f>
        <v>40111</v>
      </c>
      <c r="P8015" s="15" t="s">
        <v>117</v>
      </c>
      <c r="Q8015" s="15" t="s">
        <v>156</v>
      </c>
      <c r="R8015" s="15" t="s">
        <v>65</v>
      </c>
      <c r="S8015" s="15" t="s">
        <v>79</v>
      </c>
      <c r="T8015" s="15" t="s">
        <v>157</v>
      </c>
      <c r="U8015" s="28">
        <v>130050.0</v>
      </c>
      <c r="V8015" s="15">
        <v>3.0</v>
      </c>
      <c r="W8015" s="31">
        <v>0.0</v>
      </c>
      <c r="X8015" s="28">
        <v>61124.0</v>
      </c>
    </row>
    <row r="8016" ht="15.75" customHeight="1">
      <c r="A8016" s="15">
        <v>6231.0</v>
      </c>
      <c r="B8016" s="15" t="s">
        <v>9325</v>
      </c>
      <c r="C8016" s="18">
        <v>42927.0</v>
      </c>
      <c r="D8016" s="18">
        <v>42933.0</v>
      </c>
      <c r="E8016" s="18">
        <f t="shared" si="1"/>
        <v>42933</v>
      </c>
      <c r="F8016" s="15" t="s">
        <v>55</v>
      </c>
      <c r="G8016" s="15" t="s">
        <v>1984</v>
      </c>
      <c r="H8016" s="15" t="s">
        <v>1985</v>
      </c>
      <c r="I8016" s="15" t="s">
        <v>59</v>
      </c>
      <c r="J8016" s="15" t="s">
        <v>60</v>
      </c>
      <c r="K8016" s="15" t="s">
        <v>31</v>
      </c>
      <c r="L8016" s="15" t="str">
        <f t="array" ref="L8016">_xlfn.XLOOKUP(M8016,reference_province_to_city!$A$2:$A$11,reference_province_to_city!$B$2:$B$11)</f>
        <v>Balikpapan</v>
      </c>
      <c r="M8016" s="15" t="s">
        <v>21</v>
      </c>
      <c r="N8016" s="15">
        <v>76114.0</v>
      </c>
      <c r="O8016" s="15">
        <f t="array" ref="O8016">_xlfn.XLOOKUP(M8016,reference_postal_code!$B$2:$B$11,reference_postal_code!$A$2:$A$11)</f>
        <v>76114</v>
      </c>
      <c r="P8016" s="15" t="s">
        <v>166</v>
      </c>
      <c r="Q8016" s="15" t="s">
        <v>5261</v>
      </c>
      <c r="R8016" s="15" t="s">
        <v>65</v>
      </c>
      <c r="S8016" s="15" t="s">
        <v>93</v>
      </c>
      <c r="T8016" s="15" t="s">
        <v>5262</v>
      </c>
      <c r="U8016" s="28">
        <v>454800.0</v>
      </c>
      <c r="V8016" s="15">
        <v>4.0</v>
      </c>
      <c r="W8016" s="31">
        <v>0.0</v>
      </c>
      <c r="X8016" s="28">
        <v>177372.0</v>
      </c>
    </row>
    <row r="8017" ht="15.75" customHeight="1">
      <c r="A8017" s="15">
        <v>8588.0</v>
      </c>
      <c r="B8017" s="15" t="s">
        <v>9322</v>
      </c>
      <c r="C8017" s="18">
        <v>42927.0</v>
      </c>
      <c r="D8017" s="18">
        <v>42934.0</v>
      </c>
      <c r="E8017" s="18">
        <f t="shared" si="1"/>
        <v>42934</v>
      </c>
      <c r="F8017" s="15" t="s">
        <v>55</v>
      </c>
      <c r="G8017" s="15" t="s">
        <v>965</v>
      </c>
      <c r="H8017" s="15" t="s">
        <v>966</v>
      </c>
      <c r="I8017" s="15" t="s">
        <v>128</v>
      </c>
      <c r="J8017" s="15" t="s">
        <v>60</v>
      </c>
      <c r="K8017" s="15" t="s">
        <v>31</v>
      </c>
      <c r="L8017" s="15" t="str">
        <f t="array" ref="L8017">_xlfn.XLOOKUP(M8017,reference_province_to_city!$A$2:$A$11,reference_province_to_city!$B$2:$B$11)</f>
        <v>Balikpapan</v>
      </c>
      <c r="M8017" s="15" t="s">
        <v>21</v>
      </c>
      <c r="N8017" s="15">
        <v>76114.0</v>
      </c>
      <c r="O8017" s="15">
        <f t="array" ref="O8017">_xlfn.XLOOKUP(M8017,reference_postal_code!$B$2:$B$11,reference_postal_code!$A$2:$A$11)</f>
        <v>76114</v>
      </c>
      <c r="P8017" s="15" t="s">
        <v>166</v>
      </c>
      <c r="Q8017" s="15" t="s">
        <v>6695</v>
      </c>
      <c r="R8017" s="15" t="s">
        <v>65</v>
      </c>
      <c r="S8017" s="15" t="s">
        <v>222</v>
      </c>
      <c r="T8017" s="15" t="s">
        <v>6696</v>
      </c>
      <c r="U8017" s="28">
        <v>2521500.0</v>
      </c>
      <c r="V8017" s="15">
        <v>5.0</v>
      </c>
      <c r="W8017" s="31">
        <v>0.0</v>
      </c>
      <c r="X8017" s="28">
        <v>655590.0</v>
      </c>
    </row>
    <row r="8018" ht="15.75" customHeight="1">
      <c r="A8018" s="15">
        <v>2705.0</v>
      </c>
      <c r="B8018" s="15" t="s">
        <v>9326</v>
      </c>
      <c r="C8018" s="18">
        <v>42927.0</v>
      </c>
      <c r="D8018" s="18">
        <v>42929.0</v>
      </c>
      <c r="E8018" s="18">
        <f t="shared" si="1"/>
        <v>42929</v>
      </c>
      <c r="F8018" s="15" t="s">
        <v>114</v>
      </c>
      <c r="G8018" s="15" t="s">
        <v>3470</v>
      </c>
      <c r="H8018" s="15" t="s">
        <v>3471</v>
      </c>
      <c r="I8018" s="15" t="s">
        <v>59</v>
      </c>
      <c r="J8018" s="15" t="s">
        <v>60</v>
      </c>
      <c r="L8018" s="15" t="str">
        <f t="array" ref="L8018">_xlfn.XLOOKUP(M8018,reference_province_to_city!$A$2:$A$11,reference_province_to_city!$B$2:$B$11)</f>
        <v>Denpasar</v>
      </c>
      <c r="M8018" s="15" t="s">
        <v>24</v>
      </c>
      <c r="N8018" s="15">
        <v>80231.0</v>
      </c>
      <c r="O8018" s="15">
        <f t="array" ref="O8018">_xlfn.XLOOKUP(M8018,reference_postal_code!$B$2:$B$11,reference_postal_code!$A$2:$A$11)</f>
        <v>80231</v>
      </c>
      <c r="P8018" s="15" t="s">
        <v>63</v>
      </c>
      <c r="Q8018" s="15" t="s">
        <v>890</v>
      </c>
      <c r="R8018" s="15" t="s">
        <v>110</v>
      </c>
      <c r="S8018" s="15" t="s">
        <v>149</v>
      </c>
      <c r="T8018" s="15" t="s">
        <v>891</v>
      </c>
      <c r="U8018" s="28">
        <v>1989000.0</v>
      </c>
      <c r="V8018" s="15">
        <v>6.0</v>
      </c>
      <c r="W8018" s="31">
        <v>0.0</v>
      </c>
      <c r="X8018" s="28">
        <v>258570.0</v>
      </c>
    </row>
    <row r="8019" ht="15.75" customHeight="1">
      <c r="A8019" s="15">
        <v>9010.0</v>
      </c>
      <c r="B8019" s="15" t="s">
        <v>9327</v>
      </c>
      <c r="C8019" s="18">
        <v>42928.0</v>
      </c>
      <c r="D8019" s="18">
        <v>42934.0</v>
      </c>
      <c r="E8019" s="18">
        <f t="shared" si="1"/>
        <v>42934</v>
      </c>
      <c r="F8019" s="15" t="s">
        <v>55</v>
      </c>
      <c r="G8019" s="15" t="s">
        <v>1388</v>
      </c>
      <c r="H8019" s="15" t="s">
        <v>1389</v>
      </c>
      <c r="I8019" s="15" t="s">
        <v>59</v>
      </c>
      <c r="J8019" s="15" t="s">
        <v>60</v>
      </c>
      <c r="K8019" s="15" t="s">
        <v>10</v>
      </c>
      <c r="L8019" s="15" t="str">
        <f t="array" ref="L8019">_xlfn.XLOOKUP(M8019,reference_province_to_city!$A$2:$A$11,reference_province_to_city!$B$2:$B$11)</f>
        <v>Jakarta</v>
      </c>
      <c r="M8019" s="15" t="s">
        <v>7</v>
      </c>
      <c r="N8019" s="15">
        <v>10110.0</v>
      </c>
      <c r="O8019" s="15">
        <f t="array" ref="O8019">_xlfn.XLOOKUP(M8019,reference_postal_code!$B$2:$B$11,reference_postal_code!$A$2:$A$11)</f>
        <v>10110</v>
      </c>
      <c r="P8019" s="15" t="s">
        <v>117</v>
      </c>
      <c r="Q8019" s="15" t="s">
        <v>4841</v>
      </c>
      <c r="R8019" s="15" t="s">
        <v>65</v>
      </c>
      <c r="S8019" s="15" t="s">
        <v>66</v>
      </c>
      <c r="T8019" s="15" t="s">
        <v>4842</v>
      </c>
      <c r="U8019" s="28">
        <v>57240.0</v>
      </c>
      <c r="V8019" s="15">
        <v>1.0</v>
      </c>
      <c r="W8019" s="31">
        <v>0.2</v>
      </c>
      <c r="X8019" s="28">
        <v>17887.0</v>
      </c>
    </row>
    <row r="8020" ht="15.75" customHeight="1">
      <c r="A8020" s="15">
        <v>5976.0</v>
      </c>
      <c r="B8020" s="15" t="s">
        <v>9328</v>
      </c>
      <c r="C8020" s="18">
        <v>42929.0</v>
      </c>
      <c r="D8020" s="18">
        <v>42933.0</v>
      </c>
      <c r="E8020" s="18">
        <f t="shared" si="1"/>
        <v>42933</v>
      </c>
      <c r="F8020" s="15" t="s">
        <v>55</v>
      </c>
      <c r="G8020" s="15" t="s">
        <v>3025</v>
      </c>
      <c r="H8020" s="15" t="s">
        <v>3026</v>
      </c>
      <c r="I8020" s="15" t="s">
        <v>128</v>
      </c>
      <c r="J8020" s="15" t="s">
        <v>60</v>
      </c>
      <c r="K8020" s="15" t="s">
        <v>19</v>
      </c>
      <c r="L8020" s="15" t="str">
        <f t="array" ref="L8020">_xlfn.XLOOKUP(M8020,reference_province_to_city!$A$2:$A$11,reference_province_to_city!$B$2:$B$11)</f>
        <v>Yogyakarta</v>
      </c>
      <c r="M8020" s="15" t="s">
        <v>18</v>
      </c>
      <c r="N8020" s="15">
        <v>55111.0</v>
      </c>
      <c r="O8020" s="15">
        <f t="array" ref="O8020">_xlfn.XLOOKUP(M8020,reference_postal_code!$B$2:$B$11,reference_postal_code!$A$2:$A$11)</f>
        <v>55111</v>
      </c>
      <c r="P8020" s="15" t="s">
        <v>77</v>
      </c>
      <c r="Q8020" s="15" t="s">
        <v>4360</v>
      </c>
      <c r="R8020" s="15" t="s">
        <v>65</v>
      </c>
      <c r="S8020" s="15" t="s">
        <v>87</v>
      </c>
      <c r="T8020" s="15" t="s">
        <v>4361</v>
      </c>
      <c r="U8020" s="28">
        <v>5405700.0</v>
      </c>
      <c r="V8020" s="15">
        <v>2.0</v>
      </c>
      <c r="W8020" s="31">
        <v>0.0</v>
      </c>
      <c r="X8020" s="28">
        <v>1405482.0</v>
      </c>
    </row>
    <row r="8021" ht="15.75" customHeight="1">
      <c r="A8021" s="15">
        <v>4805.0</v>
      </c>
      <c r="B8021" s="15" t="s">
        <v>9329</v>
      </c>
      <c r="C8021" s="18">
        <v>42929.0</v>
      </c>
      <c r="D8021" s="18">
        <v>42933.0</v>
      </c>
      <c r="E8021" s="18">
        <f t="shared" si="1"/>
        <v>42933</v>
      </c>
      <c r="F8021" s="15" t="s">
        <v>114</v>
      </c>
      <c r="G8021" s="15" t="s">
        <v>2216</v>
      </c>
      <c r="H8021" s="15" t="s">
        <v>2217</v>
      </c>
      <c r="I8021" s="15" t="s">
        <v>59</v>
      </c>
      <c r="J8021" s="15" t="s">
        <v>60</v>
      </c>
      <c r="K8021" s="15" t="s">
        <v>31</v>
      </c>
      <c r="L8021" s="15" t="str">
        <f t="array" ref="L8021">_xlfn.XLOOKUP(M8021,reference_province_to_city!$A$2:$A$11,reference_province_to_city!$B$2:$B$11)</f>
        <v>Balikpapan</v>
      </c>
      <c r="M8021" s="15" t="s">
        <v>21</v>
      </c>
      <c r="N8021" s="15">
        <v>76114.0</v>
      </c>
      <c r="O8021" s="15">
        <f t="array" ref="O8021">_xlfn.XLOOKUP(M8021,reference_postal_code!$B$2:$B$11,reference_postal_code!$A$2:$A$11)</f>
        <v>76114</v>
      </c>
      <c r="P8021" s="15" t="s">
        <v>166</v>
      </c>
      <c r="Q8021" s="15" t="s">
        <v>3019</v>
      </c>
      <c r="R8021" s="15" t="s">
        <v>106</v>
      </c>
      <c r="S8021" s="15" t="s">
        <v>139</v>
      </c>
      <c r="T8021" s="15" t="s">
        <v>3020</v>
      </c>
      <c r="U8021" s="28">
        <v>1365120.0</v>
      </c>
      <c r="V8021" s="15">
        <v>9.0</v>
      </c>
      <c r="W8021" s="31">
        <v>0.2</v>
      </c>
      <c r="X8021" s="28">
        <v>290088.0</v>
      </c>
    </row>
    <row r="8022" ht="15.75" customHeight="1">
      <c r="A8022" s="15">
        <v>5977.0</v>
      </c>
      <c r="B8022" s="15" t="s">
        <v>9328</v>
      </c>
      <c r="C8022" s="18">
        <v>42929.0</v>
      </c>
      <c r="D8022" s="18">
        <v>42933.0</v>
      </c>
      <c r="E8022" s="18">
        <f t="shared" si="1"/>
        <v>42933</v>
      </c>
      <c r="F8022" s="15" t="s">
        <v>55</v>
      </c>
      <c r="G8022" s="15" t="s">
        <v>3025</v>
      </c>
      <c r="H8022" s="15" t="s">
        <v>3026</v>
      </c>
      <c r="I8022" s="15" t="s">
        <v>128</v>
      </c>
      <c r="J8022" s="15" t="s">
        <v>60</v>
      </c>
      <c r="K8022" s="15" t="s">
        <v>19</v>
      </c>
      <c r="L8022" s="15" t="str">
        <f t="array" ref="L8022">_xlfn.XLOOKUP(M8022,reference_province_to_city!$A$2:$A$11,reference_province_to_city!$B$2:$B$11)</f>
        <v>Yogyakarta</v>
      </c>
      <c r="M8022" s="15" t="s">
        <v>18</v>
      </c>
      <c r="O8022" s="15">
        <f t="array" ref="O8022">_xlfn.XLOOKUP(M8022,reference_postal_code!$B$2:$B$11,reference_postal_code!$A$2:$A$11)</f>
        <v>55111</v>
      </c>
      <c r="P8022" s="15" t="s">
        <v>77</v>
      </c>
      <c r="Q8022" s="15" t="s">
        <v>8536</v>
      </c>
      <c r="R8022" s="15" t="s">
        <v>65</v>
      </c>
      <c r="S8022" s="15" t="s">
        <v>66</v>
      </c>
      <c r="T8022" s="15" t="s">
        <v>8537</v>
      </c>
      <c r="U8022" s="28">
        <v>203400.0</v>
      </c>
      <c r="V8022" s="15">
        <v>2.0</v>
      </c>
      <c r="W8022" s="31">
        <v>0.0</v>
      </c>
      <c r="X8022" s="28">
        <v>93564.0</v>
      </c>
    </row>
    <row r="8023" ht="15.75" customHeight="1">
      <c r="A8023" s="15">
        <v>4804.0</v>
      </c>
      <c r="B8023" s="15" t="s">
        <v>9329</v>
      </c>
      <c r="C8023" s="18">
        <v>42929.0</v>
      </c>
      <c r="D8023" s="18">
        <v>42933.0</v>
      </c>
      <c r="E8023" s="18">
        <f t="shared" si="1"/>
        <v>42933</v>
      </c>
      <c r="F8023" s="15" t="s">
        <v>114</v>
      </c>
      <c r="G8023" s="15" t="s">
        <v>2216</v>
      </c>
      <c r="H8023" s="15" t="s">
        <v>2217</v>
      </c>
      <c r="I8023" s="15" t="s">
        <v>59</v>
      </c>
      <c r="J8023" s="15" t="s">
        <v>60</v>
      </c>
      <c r="K8023" s="15" t="s">
        <v>31</v>
      </c>
      <c r="L8023" s="15" t="str">
        <f t="array" ref="L8023">_xlfn.XLOOKUP(M8023,reference_province_to_city!$A$2:$A$11,reference_province_to_city!$B$2:$B$11)</f>
        <v>Balikpapan</v>
      </c>
      <c r="M8023" s="15" t="s">
        <v>21</v>
      </c>
      <c r="N8023" s="15">
        <v>76114.0</v>
      </c>
      <c r="O8023" s="15">
        <f t="array" ref="O8023">_xlfn.XLOOKUP(M8023,reference_postal_code!$B$2:$B$11,reference_postal_code!$A$2:$A$11)</f>
        <v>76114</v>
      </c>
      <c r="P8023" s="15" t="s">
        <v>166</v>
      </c>
      <c r="Q8023" s="15" t="s">
        <v>2211</v>
      </c>
      <c r="R8023" s="15" t="s">
        <v>110</v>
      </c>
      <c r="S8023" s="15" t="s">
        <v>111</v>
      </c>
      <c r="T8023" s="15" t="s">
        <v>2212</v>
      </c>
      <c r="U8023" s="28">
        <v>593910.0</v>
      </c>
      <c r="V8023" s="15">
        <v>1.0</v>
      </c>
      <c r="W8023" s="31">
        <v>0.4</v>
      </c>
      <c r="X8023" s="28">
        <v>-108884.0</v>
      </c>
    </row>
    <row r="8024" ht="15.75" customHeight="1">
      <c r="A8024" s="15">
        <v>7511.0</v>
      </c>
      <c r="B8024" s="15" t="s">
        <v>9330</v>
      </c>
      <c r="C8024" s="18">
        <v>42930.0</v>
      </c>
      <c r="D8024" s="18">
        <v>42934.0</v>
      </c>
      <c r="E8024" s="18">
        <f t="shared" si="1"/>
        <v>42934</v>
      </c>
      <c r="F8024" s="15" t="s">
        <v>55</v>
      </c>
      <c r="G8024" s="15" t="s">
        <v>1232</v>
      </c>
      <c r="H8024" s="15" t="s">
        <v>1233</v>
      </c>
      <c r="I8024" s="15" t="s">
        <v>59</v>
      </c>
      <c r="J8024" s="15" t="s">
        <v>60</v>
      </c>
      <c r="K8024" s="15" t="s">
        <v>22</v>
      </c>
      <c r="L8024" s="15" t="str">
        <f t="array" ref="L8024">_xlfn.XLOOKUP(M8024,reference_province_to_city!$A$2:$A$11,reference_province_to_city!$B$2:$B$11)</f>
        <v>Surabaya</v>
      </c>
      <c r="M8024" s="15" t="s">
        <v>20</v>
      </c>
      <c r="N8024" s="15">
        <v>60231.0</v>
      </c>
      <c r="O8024" s="15">
        <f t="array" ref="O8024">_xlfn.XLOOKUP(M8024,reference_postal_code!$B$2:$B$11,reference_postal_code!$A$2:$A$11)</f>
        <v>60231</v>
      </c>
      <c r="P8024" s="15" t="s">
        <v>166</v>
      </c>
      <c r="Q8024" s="15" t="s">
        <v>1067</v>
      </c>
      <c r="R8024" s="15" t="s">
        <v>65</v>
      </c>
      <c r="S8024" s="15" t="s">
        <v>87</v>
      </c>
      <c r="T8024" s="15" t="s">
        <v>1068</v>
      </c>
      <c r="U8024" s="28">
        <v>930600.0</v>
      </c>
      <c r="V8024" s="15">
        <v>5.0</v>
      </c>
      <c r="W8024" s="31">
        <v>0.2</v>
      </c>
      <c r="X8024" s="28">
        <v>69795.0</v>
      </c>
    </row>
    <row r="8025" ht="15.75" customHeight="1">
      <c r="A8025" s="15">
        <v>7500.0</v>
      </c>
      <c r="B8025" s="15" t="s">
        <v>9331</v>
      </c>
      <c r="C8025" s="18">
        <v>42930.0</v>
      </c>
      <c r="D8025" s="18">
        <v>42934.0</v>
      </c>
      <c r="E8025" s="18">
        <f t="shared" si="1"/>
        <v>42934</v>
      </c>
      <c r="F8025" s="15" t="s">
        <v>55</v>
      </c>
      <c r="G8025" s="15" t="s">
        <v>3570</v>
      </c>
      <c r="H8025" s="15" t="s">
        <v>3571</v>
      </c>
      <c r="I8025" s="15" t="s">
        <v>59</v>
      </c>
      <c r="J8025" s="15" t="s">
        <v>60</v>
      </c>
      <c r="K8025" s="15" t="s">
        <v>17</v>
      </c>
      <c r="L8025" s="15" t="str">
        <f t="array" ref="L8025">_xlfn.XLOOKUP(M8025,reference_province_to_city!$A$2:$A$11,reference_province_to_city!$B$2:$B$11)</f>
        <v>Semarang</v>
      </c>
      <c r="M8025" s="15" t="s">
        <v>15</v>
      </c>
      <c r="N8025" s="15">
        <v>50111.0</v>
      </c>
      <c r="O8025" s="15">
        <f t="array" ref="O8025">_xlfn.XLOOKUP(M8025,reference_postal_code!$B$2:$B$11,reference_postal_code!$A$2:$A$11)</f>
        <v>50111</v>
      </c>
      <c r="P8025" s="15" t="s">
        <v>77</v>
      </c>
      <c r="Q8025" s="15" t="s">
        <v>4192</v>
      </c>
      <c r="R8025" s="15" t="s">
        <v>106</v>
      </c>
      <c r="S8025" s="15" t="s">
        <v>139</v>
      </c>
      <c r="T8025" s="15" t="s">
        <v>4193</v>
      </c>
      <c r="U8025" s="28">
        <v>282600.0</v>
      </c>
      <c r="V8025" s="15">
        <v>3.0</v>
      </c>
      <c r="W8025" s="31">
        <v>0.0</v>
      </c>
      <c r="X8025" s="28">
        <v>118692.0</v>
      </c>
    </row>
    <row r="8026" ht="15.75" customHeight="1">
      <c r="A8026" s="15">
        <v>7499.0</v>
      </c>
      <c r="B8026" s="15" t="s">
        <v>9331</v>
      </c>
      <c r="C8026" s="18">
        <v>42930.0</v>
      </c>
      <c r="D8026" s="18">
        <v>42934.0</v>
      </c>
      <c r="E8026" s="18">
        <f t="shared" si="1"/>
        <v>42934</v>
      </c>
      <c r="F8026" s="15" t="s">
        <v>55</v>
      </c>
      <c r="G8026" s="15" t="s">
        <v>3570</v>
      </c>
      <c r="H8026" s="15" t="s">
        <v>3571</v>
      </c>
      <c r="I8026" s="15" t="s">
        <v>59</v>
      </c>
      <c r="J8026" s="15" t="s">
        <v>60</v>
      </c>
      <c r="K8026" s="15" t="s">
        <v>17</v>
      </c>
      <c r="L8026" s="15" t="str">
        <f t="array" ref="L8026">_xlfn.XLOOKUP(M8026,reference_province_to_city!$A$2:$A$11,reference_province_to_city!$B$2:$B$11)</f>
        <v>Semarang</v>
      </c>
      <c r="M8026" s="15" t="s">
        <v>15</v>
      </c>
      <c r="N8026" s="15">
        <v>50111.0</v>
      </c>
      <c r="O8026" s="15">
        <f t="array" ref="O8026">_xlfn.XLOOKUP(M8026,reference_postal_code!$B$2:$B$11,reference_postal_code!$A$2:$A$11)</f>
        <v>50111</v>
      </c>
      <c r="P8026" s="15" t="s">
        <v>77</v>
      </c>
      <c r="Q8026" s="15" t="s">
        <v>2874</v>
      </c>
      <c r="R8026" s="15" t="s">
        <v>65</v>
      </c>
      <c r="S8026" s="15" t="s">
        <v>93</v>
      </c>
      <c r="T8026" s="15" t="s">
        <v>2875</v>
      </c>
      <c r="U8026" s="28">
        <v>1078800.0</v>
      </c>
      <c r="V8026" s="15">
        <v>4.0</v>
      </c>
      <c r="W8026" s="31">
        <v>0.0</v>
      </c>
      <c r="X8026" s="28">
        <v>312852.0</v>
      </c>
    </row>
    <row r="8027" ht="15.75" customHeight="1">
      <c r="A8027" s="15">
        <v>7510.0</v>
      </c>
      <c r="B8027" s="15" t="s">
        <v>9330</v>
      </c>
      <c r="C8027" s="18">
        <v>42930.0</v>
      </c>
      <c r="D8027" s="18">
        <v>42934.0</v>
      </c>
      <c r="E8027" s="18">
        <f t="shared" si="1"/>
        <v>42934</v>
      </c>
      <c r="F8027" s="15" t="s">
        <v>55</v>
      </c>
      <c r="G8027" s="15" t="s">
        <v>1232</v>
      </c>
      <c r="H8027" s="15" t="s">
        <v>1233</v>
      </c>
      <c r="I8027" s="15" t="s">
        <v>59</v>
      </c>
      <c r="J8027" s="15" t="s">
        <v>60</v>
      </c>
      <c r="K8027" s="15" t="s">
        <v>22</v>
      </c>
      <c r="L8027" s="15" t="str">
        <f t="array" ref="L8027">_xlfn.XLOOKUP(M8027,reference_province_to_city!$A$2:$A$11,reference_province_to_city!$B$2:$B$11)</f>
        <v>Surabaya</v>
      </c>
      <c r="M8027" s="15" t="s">
        <v>20</v>
      </c>
      <c r="N8027" s="15">
        <v>60231.0</v>
      </c>
      <c r="O8027" s="15">
        <f t="array" ref="O8027">_xlfn.XLOOKUP(M8027,reference_postal_code!$B$2:$B$11,reference_postal_code!$A$2:$A$11)</f>
        <v>60231</v>
      </c>
      <c r="P8027" s="15" t="s">
        <v>166</v>
      </c>
      <c r="Q8027" s="15" t="s">
        <v>3926</v>
      </c>
      <c r="R8027" s="15" t="s">
        <v>110</v>
      </c>
      <c r="S8027" s="15" t="s">
        <v>111</v>
      </c>
      <c r="T8027" s="15" t="s">
        <v>3927</v>
      </c>
      <c r="U8027" s="28">
        <v>2.834919E7</v>
      </c>
      <c r="V8027" s="15">
        <v>9.0</v>
      </c>
      <c r="W8027" s="31">
        <v>0.4</v>
      </c>
      <c r="X8027" s="28">
        <v>-5669838.0</v>
      </c>
    </row>
    <row r="8028" ht="15.75" customHeight="1">
      <c r="A8028" s="15">
        <v>7498.0</v>
      </c>
      <c r="B8028" s="15" t="s">
        <v>9331</v>
      </c>
      <c r="C8028" s="18">
        <v>42930.0</v>
      </c>
      <c r="D8028" s="18">
        <v>42934.0</v>
      </c>
      <c r="E8028" s="18">
        <f t="shared" si="1"/>
        <v>42934</v>
      </c>
      <c r="F8028" s="15" t="s">
        <v>55</v>
      </c>
      <c r="G8028" s="15" t="s">
        <v>3570</v>
      </c>
      <c r="H8028" s="15" t="s">
        <v>3571</v>
      </c>
      <c r="I8028" s="15" t="s">
        <v>59</v>
      </c>
      <c r="J8028" s="15" t="s">
        <v>60</v>
      </c>
      <c r="K8028" s="15" t="s">
        <v>17</v>
      </c>
      <c r="L8028" s="15" t="str">
        <f t="array" ref="L8028">_xlfn.XLOOKUP(M8028,reference_province_to_city!$A$2:$A$11,reference_province_to_city!$B$2:$B$11)</f>
        <v>Semarang</v>
      </c>
      <c r="M8028" s="15" t="s">
        <v>15</v>
      </c>
      <c r="N8028" s="15">
        <v>50111.0</v>
      </c>
      <c r="O8028" s="15">
        <f t="array" ref="O8028">_xlfn.XLOOKUP(M8028,reference_postal_code!$B$2:$B$11,reference_postal_code!$A$2:$A$11)</f>
        <v>50111</v>
      </c>
      <c r="P8028" s="15" t="s">
        <v>77</v>
      </c>
      <c r="Q8028" s="15" t="s">
        <v>4485</v>
      </c>
      <c r="R8028" s="15" t="s">
        <v>65</v>
      </c>
      <c r="S8028" s="15" t="s">
        <v>103</v>
      </c>
      <c r="T8028" s="15" t="s">
        <v>4486</v>
      </c>
      <c r="U8028" s="28">
        <v>74400.0</v>
      </c>
      <c r="V8028" s="15">
        <v>4.0</v>
      </c>
      <c r="W8028" s="31">
        <v>0.0</v>
      </c>
      <c r="X8028" s="28">
        <v>34968.0</v>
      </c>
    </row>
    <row r="8029" ht="15.75" customHeight="1">
      <c r="A8029" s="15">
        <v>7496.0</v>
      </c>
      <c r="B8029" s="15" t="s">
        <v>9331</v>
      </c>
      <c r="C8029" s="18">
        <v>42930.0</v>
      </c>
      <c r="D8029" s="18">
        <v>42934.0</v>
      </c>
      <c r="E8029" s="18">
        <f t="shared" si="1"/>
        <v>42934</v>
      </c>
      <c r="F8029" s="15" t="s">
        <v>55</v>
      </c>
      <c r="G8029" s="15" t="s">
        <v>3570</v>
      </c>
      <c r="H8029" s="15" t="s">
        <v>3571</v>
      </c>
      <c r="I8029" s="15" t="s">
        <v>59</v>
      </c>
      <c r="J8029" s="15" t="s">
        <v>60</v>
      </c>
      <c r="K8029" s="15" t="s">
        <v>17</v>
      </c>
      <c r="L8029" s="15" t="str">
        <f t="array" ref="L8029">_xlfn.XLOOKUP(M8029,reference_province_to_city!$A$2:$A$11,reference_province_to_city!$B$2:$B$11)</f>
        <v>Semarang</v>
      </c>
      <c r="M8029" s="15" t="s">
        <v>15</v>
      </c>
      <c r="N8029" s="15">
        <v>50111.0</v>
      </c>
      <c r="O8029" s="15">
        <f t="array" ref="O8029">_xlfn.XLOOKUP(M8029,reference_postal_code!$B$2:$B$11,reference_postal_code!$A$2:$A$11)</f>
        <v>50111</v>
      </c>
      <c r="P8029" s="15" t="s">
        <v>77</v>
      </c>
      <c r="Q8029" s="15" t="s">
        <v>3095</v>
      </c>
      <c r="R8029" s="15" t="s">
        <v>65</v>
      </c>
      <c r="S8029" s="15" t="s">
        <v>83</v>
      </c>
      <c r="T8029" s="15" t="s">
        <v>3096</v>
      </c>
      <c r="U8029" s="28">
        <v>66720.0</v>
      </c>
      <c r="V8029" s="15">
        <v>2.0</v>
      </c>
      <c r="W8029" s="31">
        <v>0.2</v>
      </c>
      <c r="X8029" s="28">
        <v>21684.0</v>
      </c>
    </row>
    <row r="8030" ht="15.75" customHeight="1">
      <c r="A8030" s="15">
        <v>7512.0</v>
      </c>
      <c r="B8030" s="15" t="s">
        <v>9330</v>
      </c>
      <c r="C8030" s="18">
        <v>42930.0</v>
      </c>
      <c r="D8030" s="18">
        <v>42934.0</v>
      </c>
      <c r="E8030" s="18">
        <f t="shared" si="1"/>
        <v>42934</v>
      </c>
      <c r="F8030" s="15" t="s">
        <v>55</v>
      </c>
      <c r="G8030" s="15" t="s">
        <v>1232</v>
      </c>
      <c r="H8030" s="15" t="s">
        <v>1233</v>
      </c>
      <c r="I8030" s="15" t="s">
        <v>59</v>
      </c>
      <c r="J8030" s="15" t="s">
        <v>60</v>
      </c>
      <c r="K8030" s="15" t="s">
        <v>22</v>
      </c>
      <c r="L8030" s="15" t="str">
        <f t="array" ref="L8030">_xlfn.XLOOKUP(M8030,reference_province_to_city!$A$2:$A$11,reference_province_to_city!$B$2:$B$11)</f>
        <v>Surabaya</v>
      </c>
      <c r="M8030" s="15" t="s">
        <v>20</v>
      </c>
      <c r="N8030" s="15">
        <v>60231.0</v>
      </c>
      <c r="O8030" s="15">
        <f t="array" ref="O8030">_xlfn.XLOOKUP(M8030,reference_postal_code!$B$2:$B$11,reference_postal_code!$A$2:$A$11)</f>
        <v>60231</v>
      </c>
      <c r="P8030" s="15" t="s">
        <v>166</v>
      </c>
      <c r="Q8030" s="15" t="s">
        <v>5236</v>
      </c>
      <c r="R8030" s="15" t="s">
        <v>106</v>
      </c>
      <c r="S8030" s="15" t="s">
        <v>139</v>
      </c>
      <c r="T8030" s="15" t="s">
        <v>5237</v>
      </c>
      <c r="U8030" s="28">
        <v>5953800.0</v>
      </c>
      <c r="V8030" s="15">
        <v>5.0</v>
      </c>
      <c r="W8030" s="31">
        <v>0.2</v>
      </c>
      <c r="X8030" s="28">
        <v>2232675.0</v>
      </c>
    </row>
    <row r="8031" ht="15.75" customHeight="1">
      <c r="A8031" s="15">
        <v>7501.0</v>
      </c>
      <c r="B8031" s="15" t="s">
        <v>9331</v>
      </c>
      <c r="C8031" s="18">
        <v>42930.0</v>
      </c>
      <c r="D8031" s="18">
        <v>42934.0</v>
      </c>
      <c r="E8031" s="18">
        <f t="shared" si="1"/>
        <v>42934</v>
      </c>
      <c r="F8031" s="15" t="s">
        <v>55</v>
      </c>
      <c r="G8031" s="15" t="s">
        <v>3570</v>
      </c>
      <c r="H8031" s="15" t="s">
        <v>3571</v>
      </c>
      <c r="I8031" s="15" t="s">
        <v>59</v>
      </c>
      <c r="J8031" s="15" t="s">
        <v>60</v>
      </c>
      <c r="K8031" s="15" t="s">
        <v>17</v>
      </c>
      <c r="L8031" s="15" t="str">
        <f t="array" ref="L8031">_xlfn.XLOOKUP(M8031,reference_province_to_city!$A$2:$A$11,reference_province_to_city!$B$2:$B$11)</f>
        <v>Semarang</v>
      </c>
      <c r="M8031" s="15" t="s">
        <v>15</v>
      </c>
      <c r="N8031" s="15">
        <v>50111.0</v>
      </c>
      <c r="O8031" s="15">
        <f t="array" ref="O8031">_xlfn.XLOOKUP(M8031,reference_postal_code!$B$2:$B$11,reference_postal_code!$A$2:$A$11)</f>
        <v>50111</v>
      </c>
      <c r="P8031" s="15" t="s">
        <v>77</v>
      </c>
      <c r="Q8031" s="15" t="s">
        <v>7317</v>
      </c>
      <c r="R8031" s="15" t="s">
        <v>110</v>
      </c>
      <c r="S8031" s="15" t="s">
        <v>149</v>
      </c>
      <c r="T8031" s="15" t="s">
        <v>7318</v>
      </c>
      <c r="U8031" s="28">
        <v>2114550.0</v>
      </c>
      <c r="V8031" s="15">
        <v>3.0</v>
      </c>
      <c r="W8031" s="31">
        <v>0.0</v>
      </c>
      <c r="X8031" s="28">
        <v>296037.0</v>
      </c>
    </row>
    <row r="8032" ht="15.75" customHeight="1">
      <c r="A8032" s="15">
        <v>7497.0</v>
      </c>
      <c r="B8032" s="15" t="s">
        <v>9331</v>
      </c>
      <c r="C8032" s="18">
        <v>42930.0</v>
      </c>
      <c r="D8032" s="18">
        <v>42934.0</v>
      </c>
      <c r="E8032" s="18">
        <f t="shared" si="1"/>
        <v>42934</v>
      </c>
      <c r="F8032" s="15" t="s">
        <v>55</v>
      </c>
      <c r="G8032" s="15" t="s">
        <v>3570</v>
      </c>
      <c r="H8032" s="15" t="s">
        <v>3571</v>
      </c>
      <c r="I8032" s="15" t="s">
        <v>59</v>
      </c>
      <c r="J8032" s="15" t="s">
        <v>60</v>
      </c>
      <c r="L8032" s="15" t="str">
        <f t="array" ref="L8032">_xlfn.XLOOKUP(M8032,reference_province_to_city!$A$2:$A$11,reference_province_to_city!$B$2:$B$11)</f>
        <v>Semarang</v>
      </c>
      <c r="M8032" s="15" t="s">
        <v>15</v>
      </c>
      <c r="N8032" s="15">
        <v>50111.0</v>
      </c>
      <c r="O8032" s="15">
        <f t="array" ref="O8032">_xlfn.XLOOKUP(M8032,reference_postal_code!$B$2:$B$11,reference_postal_code!$A$2:$A$11)</f>
        <v>50111</v>
      </c>
      <c r="P8032" s="15" t="s">
        <v>77</v>
      </c>
      <c r="Q8032" s="15" t="s">
        <v>6926</v>
      </c>
      <c r="R8032" s="15" t="s">
        <v>106</v>
      </c>
      <c r="S8032" s="15" t="s">
        <v>139</v>
      </c>
      <c r="T8032" s="15" t="s">
        <v>6927</v>
      </c>
      <c r="U8032" s="28">
        <v>4150350.0</v>
      </c>
      <c r="V8032" s="15">
        <v>3.0</v>
      </c>
      <c r="W8032" s="31">
        <v>0.0</v>
      </c>
      <c r="X8032" s="28">
        <v>747063.0</v>
      </c>
    </row>
    <row r="8033" ht="15.75" customHeight="1">
      <c r="A8033" s="15">
        <v>7502.0</v>
      </c>
      <c r="B8033" s="15" t="s">
        <v>9331</v>
      </c>
      <c r="C8033" s="18">
        <v>42930.0</v>
      </c>
      <c r="D8033" s="18">
        <v>42934.0</v>
      </c>
      <c r="E8033" s="18">
        <f t="shared" si="1"/>
        <v>42934</v>
      </c>
      <c r="F8033" s="15" t="s">
        <v>55</v>
      </c>
      <c r="G8033" s="15" t="s">
        <v>3570</v>
      </c>
      <c r="H8033" s="15" t="s">
        <v>3571</v>
      </c>
      <c r="I8033" s="15" t="s">
        <v>59</v>
      </c>
      <c r="J8033" s="15" t="s">
        <v>60</v>
      </c>
      <c r="K8033" s="15" t="s">
        <v>17</v>
      </c>
      <c r="L8033" s="15" t="str">
        <f t="array" ref="L8033">_xlfn.XLOOKUP(M8033,reference_province_to_city!$A$2:$A$11,reference_province_to_city!$B$2:$B$11)</f>
        <v>Semarang</v>
      </c>
      <c r="M8033" s="15" t="s">
        <v>15</v>
      </c>
      <c r="N8033" s="15">
        <v>50111.0</v>
      </c>
      <c r="O8033" s="15">
        <f t="array" ref="O8033">_xlfn.XLOOKUP(M8033,reference_postal_code!$B$2:$B$11,reference_postal_code!$A$2:$A$11)</f>
        <v>50111</v>
      </c>
      <c r="P8033" s="15" t="s">
        <v>77</v>
      </c>
      <c r="Q8033" s="15" t="s">
        <v>120</v>
      </c>
      <c r="R8033" s="15" t="s">
        <v>110</v>
      </c>
      <c r="S8033" s="15" t="s">
        <v>111</v>
      </c>
      <c r="T8033" s="15" t="s">
        <v>121</v>
      </c>
      <c r="U8033" s="28">
        <v>7055640.0</v>
      </c>
      <c r="V8033" s="15">
        <v>3.0</v>
      </c>
      <c r="W8033" s="31">
        <v>0.2</v>
      </c>
      <c r="X8033" s="28">
        <v>793759.0</v>
      </c>
    </row>
    <row r="8034" ht="15.75" customHeight="1">
      <c r="A8034" s="15">
        <v>7514.0</v>
      </c>
      <c r="B8034" s="15" t="s">
        <v>9330</v>
      </c>
      <c r="C8034" s="18">
        <v>42930.0</v>
      </c>
      <c r="D8034" s="18"/>
      <c r="E8034" s="18">
        <f t="shared" si="1"/>
        <v>42933</v>
      </c>
      <c r="F8034" s="15" t="s">
        <v>55</v>
      </c>
      <c r="G8034" s="15" t="s">
        <v>1232</v>
      </c>
      <c r="H8034" s="15" t="s">
        <v>1233</v>
      </c>
      <c r="I8034" s="15" t="s">
        <v>59</v>
      </c>
      <c r="J8034" s="15" t="s">
        <v>60</v>
      </c>
      <c r="K8034" s="15" t="s">
        <v>22</v>
      </c>
      <c r="L8034" s="15" t="str">
        <f t="array" ref="L8034">_xlfn.XLOOKUP(M8034,reference_province_to_city!$A$2:$A$11,reference_province_to_city!$B$2:$B$11)</f>
        <v>Surabaya</v>
      </c>
      <c r="M8034" s="15" t="s">
        <v>20</v>
      </c>
      <c r="N8034" s="15">
        <v>60231.0</v>
      </c>
      <c r="O8034" s="15">
        <f t="array" ref="O8034">_xlfn.XLOOKUP(M8034,reference_postal_code!$B$2:$B$11,reference_postal_code!$A$2:$A$11)</f>
        <v>60231</v>
      </c>
      <c r="P8034" s="15" t="s">
        <v>166</v>
      </c>
      <c r="Q8034" s="15" t="s">
        <v>1072</v>
      </c>
      <c r="R8034" s="15" t="s">
        <v>65</v>
      </c>
      <c r="S8034" s="15" t="s">
        <v>93</v>
      </c>
      <c r="T8034" s="15" t="s">
        <v>1073</v>
      </c>
      <c r="U8034" s="28">
        <v>196800.0</v>
      </c>
      <c r="V8034" s="15">
        <v>5.0</v>
      </c>
      <c r="W8034" s="31">
        <v>0.2</v>
      </c>
      <c r="X8034" s="28">
        <v>31980.0</v>
      </c>
    </row>
    <row r="8035" ht="15.75" customHeight="1">
      <c r="A8035" s="15">
        <v>7509.0</v>
      </c>
      <c r="B8035" s="15" t="s">
        <v>9330</v>
      </c>
      <c r="C8035" s="18">
        <v>42930.0</v>
      </c>
      <c r="D8035" s="18">
        <v>42934.0</v>
      </c>
      <c r="E8035" s="18">
        <f t="shared" si="1"/>
        <v>42934</v>
      </c>
      <c r="F8035" s="15" t="s">
        <v>55</v>
      </c>
      <c r="G8035" s="15" t="s">
        <v>1232</v>
      </c>
      <c r="H8035" s="15" t="s">
        <v>1233</v>
      </c>
      <c r="I8035" s="15" t="s">
        <v>59</v>
      </c>
      <c r="J8035" s="15" t="s">
        <v>60</v>
      </c>
      <c r="K8035" s="15" t="s">
        <v>22</v>
      </c>
      <c r="L8035" s="15" t="str">
        <f t="array" ref="L8035">_xlfn.XLOOKUP(M8035,reference_province_to_city!$A$2:$A$11,reference_province_to_city!$B$2:$B$11)</f>
        <v>Surabaya</v>
      </c>
      <c r="M8035" s="15" t="s">
        <v>20</v>
      </c>
      <c r="N8035" s="15">
        <v>60231.0</v>
      </c>
      <c r="O8035" s="15">
        <f t="array" ref="O8035">_xlfn.XLOOKUP(M8035,reference_postal_code!$B$2:$B$11,reference_postal_code!$A$2:$A$11)</f>
        <v>60231</v>
      </c>
      <c r="P8035" s="15" t="s">
        <v>166</v>
      </c>
      <c r="Q8035" s="15" t="s">
        <v>6816</v>
      </c>
      <c r="R8035" s="15" t="s">
        <v>65</v>
      </c>
      <c r="S8035" s="15" t="s">
        <v>66</v>
      </c>
      <c r="T8035" s="15" t="s">
        <v>6817</v>
      </c>
      <c r="U8035" s="28">
        <v>138720.0</v>
      </c>
      <c r="V8035" s="15">
        <v>2.0</v>
      </c>
      <c r="W8035" s="31">
        <v>0.2</v>
      </c>
      <c r="X8035" s="28">
        <v>50286.0</v>
      </c>
    </row>
    <row r="8036" ht="15.75" customHeight="1">
      <c r="A8036" s="15">
        <v>7513.0</v>
      </c>
      <c r="B8036" s="15" t="s">
        <v>9330</v>
      </c>
      <c r="C8036" s="18">
        <v>42930.0</v>
      </c>
      <c r="D8036" s="18">
        <v>42934.0</v>
      </c>
      <c r="E8036" s="18">
        <f t="shared" si="1"/>
        <v>42934</v>
      </c>
      <c r="F8036" s="15" t="s">
        <v>55</v>
      </c>
      <c r="G8036" s="15" t="s">
        <v>1232</v>
      </c>
      <c r="H8036" s="15" t="s">
        <v>1233</v>
      </c>
      <c r="I8036" s="15" t="s">
        <v>59</v>
      </c>
      <c r="J8036" s="15" t="s">
        <v>60</v>
      </c>
      <c r="K8036" s="15" t="s">
        <v>22</v>
      </c>
      <c r="L8036" s="15" t="str">
        <f t="array" ref="L8036">_xlfn.XLOOKUP(M8036,reference_province_to_city!$A$2:$A$11,reference_province_to_city!$B$2:$B$11)</f>
        <v>Surabaya</v>
      </c>
      <c r="M8036" s="15" t="s">
        <v>20</v>
      </c>
      <c r="N8036" s="15">
        <v>60231.0</v>
      </c>
      <c r="O8036" s="15">
        <f t="array" ref="O8036">_xlfn.XLOOKUP(M8036,reference_postal_code!$B$2:$B$11,reference_postal_code!$A$2:$A$11)</f>
        <v>60231</v>
      </c>
      <c r="P8036" s="15" t="s">
        <v>166</v>
      </c>
      <c r="Q8036" s="15" t="s">
        <v>1694</v>
      </c>
      <c r="R8036" s="15" t="s">
        <v>65</v>
      </c>
      <c r="S8036" s="15" t="s">
        <v>87</v>
      </c>
      <c r="T8036" s="15" t="s">
        <v>1695</v>
      </c>
      <c r="U8036" s="28">
        <v>3591840.0</v>
      </c>
      <c r="V8036" s="15">
        <v>7.0</v>
      </c>
      <c r="W8036" s="31">
        <v>0.2</v>
      </c>
      <c r="X8036" s="28">
        <v>269388.0</v>
      </c>
    </row>
    <row r="8037" ht="15.75" customHeight="1">
      <c r="A8037" s="15">
        <v>7690.0</v>
      </c>
      <c r="B8037" s="15" t="s">
        <v>9332</v>
      </c>
      <c r="C8037" s="18">
        <v>42931.0</v>
      </c>
      <c r="D8037" s="18">
        <v>42933.0</v>
      </c>
      <c r="E8037" s="18">
        <f t="shared" si="1"/>
        <v>42933</v>
      </c>
      <c r="F8037" s="15" t="s">
        <v>125</v>
      </c>
      <c r="G8037" s="15" t="s">
        <v>2536</v>
      </c>
      <c r="H8037" s="15" t="s">
        <v>2537</v>
      </c>
      <c r="I8037" s="15" t="s">
        <v>128</v>
      </c>
      <c r="J8037" s="15" t="s">
        <v>60</v>
      </c>
      <c r="K8037" s="15" t="s">
        <v>22</v>
      </c>
      <c r="L8037" s="15" t="str">
        <f t="array" ref="L8037">_xlfn.XLOOKUP(M8037,reference_province_to_city!$A$2:$A$11,reference_province_to_city!$B$2:$B$11)</f>
        <v>Surabaya</v>
      </c>
      <c r="M8037" s="15" t="s">
        <v>20</v>
      </c>
      <c r="N8037" s="15">
        <v>60231.0</v>
      </c>
      <c r="O8037" s="15">
        <f t="array" ref="O8037">_xlfn.XLOOKUP(M8037,reference_postal_code!$B$2:$B$11,reference_postal_code!$A$2:$A$11)</f>
        <v>60231</v>
      </c>
      <c r="P8037" s="15" t="s">
        <v>166</v>
      </c>
      <c r="Q8037" s="15" t="s">
        <v>3356</v>
      </c>
      <c r="R8037" s="15" t="s">
        <v>65</v>
      </c>
      <c r="S8037" s="15" t="s">
        <v>222</v>
      </c>
      <c r="T8037" s="15" t="s">
        <v>3357</v>
      </c>
      <c r="U8037" s="28">
        <v>2699100.0</v>
      </c>
      <c r="V8037" s="15">
        <v>3.0</v>
      </c>
      <c r="W8037" s="31">
        <v>0.0</v>
      </c>
      <c r="X8037" s="28">
        <v>755748.0</v>
      </c>
    </row>
    <row r="8038" ht="15.75" customHeight="1">
      <c r="A8038" s="15">
        <v>5500.0</v>
      </c>
      <c r="B8038" s="15" t="s">
        <v>9333</v>
      </c>
      <c r="C8038" s="18">
        <v>42931.0</v>
      </c>
      <c r="D8038" s="18">
        <v>42934.0</v>
      </c>
      <c r="E8038" s="18">
        <f t="shared" si="1"/>
        <v>42934</v>
      </c>
      <c r="F8038" s="15" t="s">
        <v>114</v>
      </c>
      <c r="G8038" s="15" t="s">
        <v>1161</v>
      </c>
      <c r="H8038" s="15" t="s">
        <v>1162</v>
      </c>
      <c r="I8038" s="15" t="s">
        <v>59</v>
      </c>
      <c r="J8038" s="15" t="s">
        <v>60</v>
      </c>
      <c r="K8038" s="15" t="s">
        <v>33</v>
      </c>
      <c r="L8038" s="15" t="str">
        <f t="array" ref="L8038">_xlfn.XLOOKUP(M8038,reference_province_to_city!$A$2:$A$11,reference_province_to_city!$B$2:$B$11)</f>
        <v>Makassar</v>
      </c>
      <c r="M8038" s="15" t="s">
        <v>25</v>
      </c>
      <c r="N8038" s="15">
        <v>90111.0</v>
      </c>
      <c r="O8038" s="15">
        <f t="array" ref="O8038">_xlfn.XLOOKUP(M8038,reference_postal_code!$B$2:$B$11,reference_postal_code!$A$2:$A$11)</f>
        <v>90111</v>
      </c>
      <c r="P8038" s="15" t="s">
        <v>63</v>
      </c>
      <c r="Q8038" s="15" t="s">
        <v>4600</v>
      </c>
      <c r="R8038" s="15" t="s">
        <v>110</v>
      </c>
      <c r="S8038" s="15" t="s">
        <v>149</v>
      </c>
      <c r="T8038" s="15" t="s">
        <v>4601</v>
      </c>
      <c r="U8038" s="28">
        <v>628500.0</v>
      </c>
      <c r="V8038" s="15">
        <v>2.0</v>
      </c>
      <c r="W8038" s="31">
        <v>0.0</v>
      </c>
      <c r="X8038" s="28">
        <v>131985.0</v>
      </c>
    </row>
    <row r="8039" ht="15.75" customHeight="1">
      <c r="A8039" s="15">
        <v>5498.0</v>
      </c>
      <c r="B8039" s="15" t="s">
        <v>9333</v>
      </c>
      <c r="C8039" s="18">
        <v>42931.0</v>
      </c>
      <c r="D8039" s="18">
        <v>42934.0</v>
      </c>
      <c r="E8039" s="18">
        <f t="shared" si="1"/>
        <v>42934</v>
      </c>
      <c r="F8039" s="15" t="s">
        <v>114</v>
      </c>
      <c r="G8039" s="15" t="s">
        <v>1161</v>
      </c>
      <c r="H8039" s="15" t="s">
        <v>1162</v>
      </c>
      <c r="I8039" s="15" t="s">
        <v>59</v>
      </c>
      <c r="J8039" s="15" t="s">
        <v>60</v>
      </c>
      <c r="K8039" s="15" t="s">
        <v>33</v>
      </c>
      <c r="L8039" s="15" t="str">
        <f t="array" ref="L8039">_xlfn.XLOOKUP(M8039,reference_province_to_city!$A$2:$A$11,reference_province_to_city!$B$2:$B$11)</f>
        <v>Makassar</v>
      </c>
      <c r="M8039" s="15" t="s">
        <v>25</v>
      </c>
      <c r="N8039" s="15">
        <v>90111.0</v>
      </c>
      <c r="O8039" s="15">
        <f t="array" ref="O8039">_xlfn.XLOOKUP(M8039,reference_postal_code!$B$2:$B$11,reference_postal_code!$A$2:$A$11)</f>
        <v>90111</v>
      </c>
      <c r="P8039" s="15" t="s">
        <v>63</v>
      </c>
      <c r="Q8039" s="15" t="s">
        <v>6520</v>
      </c>
      <c r="R8039" s="15" t="s">
        <v>65</v>
      </c>
      <c r="S8039" s="15" t="s">
        <v>93</v>
      </c>
      <c r="T8039" s="15" t="s">
        <v>6521</v>
      </c>
      <c r="U8039" s="28">
        <v>98400.0</v>
      </c>
      <c r="V8039" s="15">
        <v>2.0</v>
      </c>
      <c r="W8039" s="31">
        <v>0.0</v>
      </c>
      <c r="X8039" s="28">
        <v>28536.0</v>
      </c>
    </row>
    <row r="8040" ht="15.75" customHeight="1">
      <c r="A8040" s="15">
        <v>7692.0</v>
      </c>
      <c r="B8040" s="15" t="s">
        <v>9332</v>
      </c>
      <c r="C8040" s="18">
        <v>42931.0</v>
      </c>
      <c r="D8040" s="18">
        <v>42933.0</v>
      </c>
      <c r="E8040" s="18">
        <f t="shared" si="1"/>
        <v>42933</v>
      </c>
      <c r="F8040" s="15" t="s">
        <v>125</v>
      </c>
      <c r="G8040" s="15" t="s">
        <v>2536</v>
      </c>
      <c r="H8040" s="15" t="s">
        <v>2537</v>
      </c>
      <c r="I8040" s="15" t="s">
        <v>128</v>
      </c>
      <c r="J8040" s="15" t="s">
        <v>60</v>
      </c>
      <c r="K8040" s="15" t="s">
        <v>22</v>
      </c>
      <c r="L8040" s="15" t="str">
        <f t="array" ref="L8040">_xlfn.XLOOKUP(M8040,reference_province_to_city!$A$2:$A$11,reference_province_to_city!$B$2:$B$11)</f>
        <v>Surabaya</v>
      </c>
      <c r="M8040" s="15" t="s">
        <v>20</v>
      </c>
      <c r="O8040" s="15">
        <f t="array" ref="O8040">_xlfn.XLOOKUP(M8040,reference_postal_code!$B$2:$B$11,reference_postal_code!$A$2:$A$11)</f>
        <v>60231</v>
      </c>
      <c r="P8040" s="15" t="s">
        <v>166</v>
      </c>
      <c r="Q8040" s="15" t="s">
        <v>1655</v>
      </c>
      <c r="R8040" s="15" t="s">
        <v>65</v>
      </c>
      <c r="S8040" s="15" t="s">
        <v>66</v>
      </c>
      <c r="T8040" s="15" t="s">
        <v>1656</v>
      </c>
      <c r="U8040" s="28">
        <v>194400.0</v>
      </c>
      <c r="V8040" s="15">
        <v>2.0</v>
      </c>
      <c r="W8040" s="31">
        <v>0.0</v>
      </c>
      <c r="X8040" s="28">
        <v>93312.0</v>
      </c>
    </row>
    <row r="8041" ht="15.75" customHeight="1">
      <c r="A8041" s="15">
        <v>5502.0</v>
      </c>
      <c r="B8041" s="15" t="s">
        <v>9333</v>
      </c>
      <c r="C8041" s="18">
        <v>42931.0</v>
      </c>
      <c r="D8041" s="18">
        <v>42934.0</v>
      </c>
      <c r="E8041" s="18">
        <f t="shared" si="1"/>
        <v>42934</v>
      </c>
      <c r="F8041" s="15" t="s">
        <v>114</v>
      </c>
      <c r="G8041" s="15" t="s">
        <v>1161</v>
      </c>
      <c r="H8041" s="15" t="s">
        <v>1162</v>
      </c>
      <c r="I8041" s="15" t="s">
        <v>59</v>
      </c>
      <c r="J8041" s="15" t="s">
        <v>60</v>
      </c>
      <c r="K8041" s="15" t="s">
        <v>33</v>
      </c>
      <c r="L8041" s="15" t="str">
        <f t="array" ref="L8041">_xlfn.XLOOKUP(M8041,reference_province_to_city!$A$2:$A$11,reference_province_to_city!$B$2:$B$11)</f>
        <v>Makassar</v>
      </c>
      <c r="M8041" s="15" t="s">
        <v>25</v>
      </c>
      <c r="N8041" s="15">
        <v>90111.0</v>
      </c>
      <c r="O8041" s="15">
        <f t="array" ref="O8041">_xlfn.XLOOKUP(M8041,reference_postal_code!$B$2:$B$11,reference_postal_code!$A$2:$A$11)</f>
        <v>90111</v>
      </c>
      <c r="P8041" s="15" t="s">
        <v>63</v>
      </c>
      <c r="Q8041" s="15" t="s">
        <v>3630</v>
      </c>
      <c r="R8041" s="15" t="s">
        <v>65</v>
      </c>
      <c r="S8041" s="15" t="s">
        <v>66</v>
      </c>
      <c r="T8041" s="15" t="s">
        <v>3631</v>
      </c>
      <c r="U8041" s="28">
        <v>134400.0</v>
      </c>
      <c r="V8041" s="15">
        <v>2.0</v>
      </c>
      <c r="W8041" s="31">
        <v>0.0</v>
      </c>
      <c r="X8041" s="28">
        <v>65856.0</v>
      </c>
    </row>
    <row r="8042" ht="15.75" customHeight="1">
      <c r="A8042" s="15">
        <v>5501.0</v>
      </c>
      <c r="B8042" s="15" t="s">
        <v>9333</v>
      </c>
      <c r="C8042" s="18">
        <v>42931.0</v>
      </c>
      <c r="D8042" s="18">
        <v>42934.0</v>
      </c>
      <c r="E8042" s="18">
        <f t="shared" si="1"/>
        <v>42934</v>
      </c>
      <c r="F8042" s="15" t="s">
        <v>114</v>
      </c>
      <c r="G8042" s="15" t="s">
        <v>1161</v>
      </c>
      <c r="H8042" s="15" t="s">
        <v>1162</v>
      </c>
      <c r="I8042" s="15" t="s">
        <v>59</v>
      </c>
      <c r="J8042" s="15" t="s">
        <v>60</v>
      </c>
      <c r="K8042" s="15" t="s">
        <v>33</v>
      </c>
      <c r="L8042" s="15" t="str">
        <f t="array" ref="L8042">_xlfn.XLOOKUP(M8042,reference_province_to_city!$A$2:$A$11,reference_province_to_city!$B$2:$B$11)</f>
        <v>Makassar</v>
      </c>
      <c r="M8042" s="15" t="s">
        <v>25</v>
      </c>
      <c r="N8042" s="15">
        <v>90111.0</v>
      </c>
      <c r="O8042" s="15">
        <f t="array" ref="O8042">_xlfn.XLOOKUP(M8042,reference_postal_code!$B$2:$B$11,reference_postal_code!$A$2:$A$11)</f>
        <v>90111</v>
      </c>
      <c r="P8042" s="15" t="s">
        <v>63</v>
      </c>
      <c r="Q8042" s="15" t="s">
        <v>4936</v>
      </c>
      <c r="R8042" s="15" t="s">
        <v>106</v>
      </c>
      <c r="S8042" s="15" t="s">
        <v>107</v>
      </c>
      <c r="T8042" s="15" t="s">
        <v>4937</v>
      </c>
      <c r="U8042" s="28">
        <v>9962190.0</v>
      </c>
      <c r="V8042" s="15">
        <v>6.0</v>
      </c>
      <c r="W8042" s="31">
        <v>0.1</v>
      </c>
      <c r="X8042" s="28">
        <v>1328292.0</v>
      </c>
    </row>
    <row r="8043" ht="15.75" customHeight="1">
      <c r="A8043" s="15">
        <v>2092.0</v>
      </c>
      <c r="B8043" s="15" t="s">
        <v>9334</v>
      </c>
      <c r="C8043" s="18">
        <v>42931.0</v>
      </c>
      <c r="D8043" s="18">
        <v>42935.0</v>
      </c>
      <c r="E8043" s="18">
        <f t="shared" si="1"/>
        <v>42935</v>
      </c>
      <c r="F8043" s="15" t="s">
        <v>55</v>
      </c>
      <c r="G8043" s="15" t="s">
        <v>1716</v>
      </c>
      <c r="H8043" s="15" t="s">
        <v>1717</v>
      </c>
      <c r="I8043" s="15" t="s">
        <v>59</v>
      </c>
      <c r="J8043" s="15" t="s">
        <v>60</v>
      </c>
      <c r="K8043" s="15" t="s">
        <v>10</v>
      </c>
      <c r="L8043" s="15" t="str">
        <f t="array" ref="L8043">_xlfn.XLOOKUP(M8043,reference_province_to_city!$A$2:$A$11,reference_province_to_city!$B$2:$B$11)</f>
        <v>Jakarta</v>
      </c>
      <c r="M8043" s="15" t="s">
        <v>7</v>
      </c>
      <c r="N8043" s="15">
        <v>10110.0</v>
      </c>
      <c r="O8043" s="15">
        <f t="array" ref="O8043">_xlfn.XLOOKUP(M8043,reference_postal_code!$B$2:$B$11,reference_postal_code!$A$2:$A$11)</f>
        <v>10110</v>
      </c>
      <c r="P8043" s="15" t="s">
        <v>117</v>
      </c>
      <c r="Q8043" s="15" t="s">
        <v>3190</v>
      </c>
      <c r="R8043" s="15" t="s">
        <v>106</v>
      </c>
      <c r="S8043" s="15" t="s">
        <v>218</v>
      </c>
      <c r="T8043" s="15" t="s">
        <v>3191</v>
      </c>
      <c r="U8043" s="28">
        <v>4656645.0</v>
      </c>
      <c r="V8043" s="15">
        <v>3.0</v>
      </c>
      <c r="W8043" s="31">
        <v>0.3</v>
      </c>
      <c r="X8043" s="28">
        <v>-731759.0</v>
      </c>
    </row>
    <row r="8044" ht="15.75" customHeight="1">
      <c r="A8044" s="15">
        <v>5499.0</v>
      </c>
      <c r="B8044" s="15" t="s">
        <v>9333</v>
      </c>
      <c r="C8044" s="18">
        <v>42931.0</v>
      </c>
      <c r="D8044" s="18">
        <v>42934.0</v>
      </c>
      <c r="E8044" s="18">
        <f t="shared" si="1"/>
        <v>42934</v>
      </c>
      <c r="F8044" s="15" t="s">
        <v>114</v>
      </c>
      <c r="G8044" s="15" t="s">
        <v>1161</v>
      </c>
      <c r="H8044" s="15" t="s">
        <v>1162</v>
      </c>
      <c r="I8044" s="15" t="s">
        <v>59</v>
      </c>
      <c r="J8044" s="15" t="s">
        <v>60</v>
      </c>
      <c r="K8044" s="15" t="s">
        <v>33</v>
      </c>
      <c r="L8044" s="15" t="str">
        <f t="array" ref="L8044">_xlfn.XLOOKUP(M8044,reference_province_to_city!$A$2:$A$11,reference_province_to_city!$B$2:$B$11)</f>
        <v>Makassar</v>
      </c>
      <c r="M8044" s="15" t="s">
        <v>25</v>
      </c>
      <c r="N8044" s="15">
        <v>90111.0</v>
      </c>
      <c r="O8044" s="15">
        <f t="array" ref="O8044">_xlfn.XLOOKUP(M8044,reference_postal_code!$B$2:$B$11,reference_postal_code!$A$2:$A$11)</f>
        <v>90111</v>
      </c>
      <c r="P8044" s="15" t="s">
        <v>63</v>
      </c>
      <c r="Q8044" s="15" t="s">
        <v>4320</v>
      </c>
      <c r="R8044" s="15" t="s">
        <v>65</v>
      </c>
      <c r="S8044" s="15" t="s">
        <v>79</v>
      </c>
      <c r="T8044" s="15" t="s">
        <v>4321</v>
      </c>
      <c r="U8044" s="28">
        <v>117450.0</v>
      </c>
      <c r="V8044" s="15">
        <v>3.0</v>
      </c>
      <c r="W8044" s="31">
        <v>0.0</v>
      </c>
      <c r="X8044" s="28">
        <v>54027.0</v>
      </c>
    </row>
    <row r="8045" ht="15.75" customHeight="1">
      <c r="A8045" s="15">
        <v>7691.0</v>
      </c>
      <c r="B8045" s="15" t="s">
        <v>9332</v>
      </c>
      <c r="C8045" s="18">
        <v>42931.0</v>
      </c>
      <c r="D8045" s="18">
        <v>42933.0</v>
      </c>
      <c r="E8045" s="18">
        <f t="shared" si="1"/>
        <v>42933</v>
      </c>
      <c r="F8045" s="15" t="s">
        <v>125</v>
      </c>
      <c r="G8045" s="15" t="s">
        <v>2536</v>
      </c>
      <c r="H8045" s="15" t="s">
        <v>2537</v>
      </c>
      <c r="I8045" s="15" t="s">
        <v>128</v>
      </c>
      <c r="J8045" s="15" t="s">
        <v>60</v>
      </c>
      <c r="K8045" s="15" t="s">
        <v>22</v>
      </c>
      <c r="L8045" s="15" t="str">
        <f t="array" ref="L8045">_xlfn.XLOOKUP(M8045,reference_province_to_city!$A$2:$A$11,reference_province_to_city!$B$2:$B$11)</f>
        <v>Surabaya</v>
      </c>
      <c r="M8045" s="15" t="s">
        <v>20</v>
      </c>
      <c r="N8045" s="15">
        <v>60231.0</v>
      </c>
      <c r="O8045" s="15">
        <f t="array" ref="O8045">_xlfn.XLOOKUP(M8045,reference_postal_code!$B$2:$B$11,reference_postal_code!$A$2:$A$11)</f>
        <v>60231</v>
      </c>
      <c r="P8045" s="15" t="s">
        <v>166</v>
      </c>
      <c r="Q8045" s="15" t="s">
        <v>2251</v>
      </c>
      <c r="R8045" s="15" t="s">
        <v>106</v>
      </c>
      <c r="S8045" s="15" t="s">
        <v>218</v>
      </c>
      <c r="T8045" s="15" t="s">
        <v>2252</v>
      </c>
      <c r="U8045" s="28">
        <v>1.30941E7</v>
      </c>
      <c r="V8045" s="15">
        <v>3.0</v>
      </c>
      <c r="W8045" s="31">
        <v>0.0</v>
      </c>
      <c r="X8045" s="28">
        <v>2356938.0</v>
      </c>
    </row>
    <row r="8046" ht="15.75" customHeight="1">
      <c r="A8046" s="15">
        <v>2091.0</v>
      </c>
      <c r="B8046" s="15" t="s">
        <v>9334</v>
      </c>
      <c r="C8046" s="18">
        <v>42931.0</v>
      </c>
      <c r="D8046" s="18">
        <v>42935.0</v>
      </c>
      <c r="E8046" s="18">
        <f t="shared" si="1"/>
        <v>42935</v>
      </c>
      <c r="F8046" s="15" t="s">
        <v>55</v>
      </c>
      <c r="G8046" s="15" t="s">
        <v>1716</v>
      </c>
      <c r="H8046" s="15" t="s">
        <v>1717</v>
      </c>
      <c r="I8046" s="15" t="s">
        <v>59</v>
      </c>
      <c r="J8046" s="15" t="s">
        <v>60</v>
      </c>
      <c r="K8046" s="15" t="s">
        <v>10</v>
      </c>
      <c r="L8046" s="15" t="str">
        <f t="array" ref="L8046">_xlfn.XLOOKUP(M8046,reference_province_to_city!$A$2:$A$11,reference_province_to_city!$B$2:$B$11)</f>
        <v>Jakarta</v>
      </c>
      <c r="M8046" s="15" t="s">
        <v>7</v>
      </c>
      <c r="N8046" s="15">
        <v>10110.0</v>
      </c>
      <c r="O8046" s="15">
        <f t="array" ref="O8046">_xlfn.XLOOKUP(M8046,reference_postal_code!$B$2:$B$11,reference_postal_code!$A$2:$A$11)</f>
        <v>10110</v>
      </c>
      <c r="P8046" s="15" t="s">
        <v>117</v>
      </c>
      <c r="Q8046" s="15" t="s">
        <v>82</v>
      </c>
      <c r="R8046" s="15" t="s">
        <v>65</v>
      </c>
      <c r="S8046" s="15" t="s">
        <v>83</v>
      </c>
      <c r="T8046" s="15" t="s">
        <v>84</v>
      </c>
      <c r="U8046" s="28">
        <v>398250.0</v>
      </c>
      <c r="V8046" s="15">
        <v>3.0</v>
      </c>
      <c r="W8046" s="31">
        <v>0.0</v>
      </c>
      <c r="X8046" s="28">
        <v>195142.0</v>
      </c>
    </row>
    <row r="8047" ht="15.75" customHeight="1">
      <c r="A8047" s="15">
        <v>2572.0</v>
      </c>
      <c r="B8047" s="15" t="s">
        <v>9335</v>
      </c>
      <c r="C8047" s="18">
        <v>42932.0</v>
      </c>
      <c r="D8047" s="18">
        <v>42937.0</v>
      </c>
      <c r="E8047" s="18">
        <f t="shared" si="1"/>
        <v>42937</v>
      </c>
      <c r="F8047" s="15" t="s">
        <v>55</v>
      </c>
      <c r="G8047" s="15" t="s">
        <v>1121</v>
      </c>
      <c r="H8047" s="15" t="s">
        <v>1122</v>
      </c>
      <c r="I8047" s="15" t="s">
        <v>76</v>
      </c>
      <c r="J8047" s="15" t="s">
        <v>60</v>
      </c>
      <c r="K8047" s="15" t="s">
        <v>2023</v>
      </c>
      <c r="L8047" s="15" t="str">
        <f t="array" ref="L8047">_xlfn.XLOOKUP(M8047,reference_province_to_city!$A$2:$A$11,reference_province_to_city!$B$2:$B$11)</f>
        <v>Bandung</v>
      </c>
      <c r="M8047" s="15" t="s">
        <v>12</v>
      </c>
      <c r="N8047" s="15">
        <v>40111.0</v>
      </c>
      <c r="O8047" s="15">
        <f t="array" ref="O8047">_xlfn.XLOOKUP(M8047,reference_postal_code!$B$2:$B$11,reference_postal_code!$A$2:$A$11)</f>
        <v>40111</v>
      </c>
      <c r="P8047" s="15" t="s">
        <v>117</v>
      </c>
      <c r="Q8047" s="15" t="s">
        <v>6479</v>
      </c>
      <c r="R8047" s="15" t="s">
        <v>65</v>
      </c>
      <c r="S8047" s="15" t="s">
        <v>93</v>
      </c>
      <c r="T8047" s="15" t="s">
        <v>6480</v>
      </c>
      <c r="U8047" s="28">
        <v>43680.0</v>
      </c>
      <c r="V8047" s="15">
        <v>2.0</v>
      </c>
      <c r="W8047" s="31">
        <v>0.2</v>
      </c>
      <c r="X8047" s="28">
        <v>13650.0</v>
      </c>
    </row>
    <row r="8048" ht="15.75" customHeight="1">
      <c r="A8048" s="15">
        <v>9830.0</v>
      </c>
      <c r="B8048" s="15" t="s">
        <v>9336</v>
      </c>
      <c r="C8048" s="18">
        <v>42932.0</v>
      </c>
      <c r="D8048" s="18">
        <v>42939.0</v>
      </c>
      <c r="E8048" s="18">
        <f t="shared" si="1"/>
        <v>42939</v>
      </c>
      <c r="F8048" s="15" t="s">
        <v>55</v>
      </c>
      <c r="G8048" s="15" t="s">
        <v>415</v>
      </c>
      <c r="H8048" s="15" t="s">
        <v>416</v>
      </c>
      <c r="I8048" s="15" t="s">
        <v>59</v>
      </c>
      <c r="J8048" s="15" t="s">
        <v>60</v>
      </c>
      <c r="K8048" s="15" t="s">
        <v>28</v>
      </c>
      <c r="L8048" s="15" t="str">
        <f t="array" ref="L8048">_xlfn.XLOOKUP(M8048,reference_province_to_city!$A$2:$A$11,reference_province_to_city!$B$2:$B$11)</f>
        <v>Medan</v>
      </c>
      <c r="M8048" s="15" t="s">
        <v>11</v>
      </c>
      <c r="O8048" s="15">
        <f t="array" ref="O8048">_xlfn.XLOOKUP(M8048,reference_postal_code!$B$2:$B$11,reference_postal_code!$A$2:$A$11)</f>
        <v>20111</v>
      </c>
      <c r="P8048" s="15" t="s">
        <v>77</v>
      </c>
      <c r="Q8048" s="15" t="s">
        <v>4711</v>
      </c>
      <c r="R8048" s="15" t="s">
        <v>106</v>
      </c>
      <c r="S8048" s="15" t="s">
        <v>107</v>
      </c>
      <c r="T8048" s="15" t="s">
        <v>4712</v>
      </c>
      <c r="U8048" s="28">
        <v>3635280.0</v>
      </c>
      <c r="V8048" s="15">
        <v>3.0</v>
      </c>
      <c r="W8048" s="31">
        <v>0.2</v>
      </c>
      <c r="X8048" s="28">
        <v>227205.0</v>
      </c>
    </row>
    <row r="8049" ht="15.75" customHeight="1">
      <c r="A8049" s="15">
        <v>24.0</v>
      </c>
      <c r="B8049" s="15" t="s">
        <v>9337</v>
      </c>
      <c r="C8049" s="18">
        <v>42932.0</v>
      </c>
      <c r="D8049" s="18">
        <v>42934.0</v>
      </c>
      <c r="E8049" s="18">
        <f t="shared" si="1"/>
        <v>42934</v>
      </c>
      <c r="F8049" s="15" t="s">
        <v>114</v>
      </c>
      <c r="G8049" s="15" t="s">
        <v>3051</v>
      </c>
      <c r="H8049" s="15" t="s">
        <v>3052</v>
      </c>
      <c r="I8049" s="15" t="s">
        <v>59</v>
      </c>
      <c r="J8049" s="15" t="s">
        <v>60</v>
      </c>
      <c r="K8049" s="15" t="s">
        <v>14</v>
      </c>
      <c r="L8049" s="15" t="str">
        <f t="array" ref="L8049">_xlfn.XLOOKUP(M8049,reference_province_to_city!$A$2:$A$11,reference_province_to_city!$B$2:$B$11)</f>
        <v>Bandung</v>
      </c>
      <c r="M8049" s="15" t="s">
        <v>12</v>
      </c>
      <c r="N8049" s="15">
        <v>40111.0</v>
      </c>
      <c r="O8049" s="15">
        <f t="array" ref="O8049">_xlfn.XLOOKUP(M8049,reference_postal_code!$B$2:$B$11,reference_postal_code!$A$2:$A$11)</f>
        <v>40111</v>
      </c>
      <c r="P8049" s="15" t="s">
        <v>117</v>
      </c>
      <c r="Q8049" s="15" t="s">
        <v>3462</v>
      </c>
      <c r="R8049" s="15" t="s">
        <v>106</v>
      </c>
      <c r="S8049" s="15" t="s">
        <v>107</v>
      </c>
      <c r="T8049" s="15" t="s">
        <v>3463</v>
      </c>
      <c r="U8049" s="28">
        <v>1070580.0</v>
      </c>
      <c r="V8049" s="15">
        <v>2.0</v>
      </c>
      <c r="W8049" s="31">
        <v>0.3</v>
      </c>
      <c r="X8049" s="28">
        <v>-15294.0</v>
      </c>
    </row>
    <row r="8050" ht="15.75" customHeight="1">
      <c r="A8050" s="15">
        <v>5652.0</v>
      </c>
      <c r="B8050" s="15" t="s">
        <v>9338</v>
      </c>
      <c r="C8050" s="18">
        <v>42933.0</v>
      </c>
      <c r="D8050" s="18">
        <v>42935.0</v>
      </c>
      <c r="E8050" s="18">
        <f t="shared" si="1"/>
        <v>42935</v>
      </c>
      <c r="F8050" s="15" t="s">
        <v>114</v>
      </c>
      <c r="G8050" s="15" t="s">
        <v>1555</v>
      </c>
      <c r="H8050" s="15" t="s">
        <v>1556</v>
      </c>
      <c r="I8050" s="15" t="s">
        <v>128</v>
      </c>
      <c r="J8050" s="15" t="s">
        <v>60</v>
      </c>
      <c r="K8050" s="15" t="s">
        <v>1832</v>
      </c>
      <c r="L8050" s="15" t="str">
        <f t="array" ref="L8050">_xlfn.XLOOKUP(M8050,reference_province_to_city!$A$2:$A$11,reference_province_to_city!$B$2:$B$11)</f>
        <v>Yogyakarta</v>
      </c>
      <c r="M8050" s="15" t="s">
        <v>18</v>
      </c>
      <c r="N8050" s="15">
        <v>55111.0</v>
      </c>
      <c r="O8050" s="15">
        <f t="array" ref="O8050">_xlfn.XLOOKUP(M8050,reference_postal_code!$B$2:$B$11,reference_postal_code!$A$2:$A$11)</f>
        <v>55111</v>
      </c>
      <c r="P8050" s="15" t="s">
        <v>77</v>
      </c>
      <c r="Q8050" s="15" t="s">
        <v>4728</v>
      </c>
      <c r="R8050" s="15" t="s">
        <v>106</v>
      </c>
      <c r="S8050" s="15" t="s">
        <v>183</v>
      </c>
      <c r="T8050" s="15" t="s">
        <v>4729</v>
      </c>
      <c r="U8050" s="28">
        <v>1.7912475E7</v>
      </c>
      <c r="V8050" s="15">
        <v>5.0</v>
      </c>
      <c r="W8050" s="31">
        <v>0.15</v>
      </c>
      <c r="X8050" s="28">
        <v>3161025.0</v>
      </c>
    </row>
    <row r="8051" ht="15.75" customHeight="1">
      <c r="A8051" s="15">
        <v>2440.0</v>
      </c>
      <c r="B8051" s="15" t="s">
        <v>9339</v>
      </c>
      <c r="C8051" s="18">
        <v>42933.0</v>
      </c>
      <c r="D8051" s="18">
        <v>42938.0</v>
      </c>
      <c r="E8051" s="18">
        <f t="shared" si="1"/>
        <v>42938</v>
      </c>
      <c r="F8051" s="15" t="s">
        <v>55</v>
      </c>
      <c r="G8051" s="15" t="s">
        <v>5555</v>
      </c>
      <c r="H8051" s="15" t="s">
        <v>5556</v>
      </c>
      <c r="I8051" s="15" t="s">
        <v>59</v>
      </c>
      <c r="J8051" s="15" t="s">
        <v>60</v>
      </c>
      <c r="K8051" s="15" t="s">
        <v>26</v>
      </c>
      <c r="L8051" s="15" t="str">
        <f t="array" ref="L8051">_xlfn.XLOOKUP(M8051,reference_province_to_city!$A$2:$A$11,reference_province_to_city!$B$2:$B$11)</f>
        <v>Denpasar</v>
      </c>
      <c r="M8051" s="15" t="s">
        <v>24</v>
      </c>
      <c r="N8051" s="15">
        <v>80231.0</v>
      </c>
      <c r="O8051" s="15">
        <f t="array" ref="O8051">_xlfn.XLOOKUP(M8051,reference_postal_code!$B$2:$B$11,reference_postal_code!$A$2:$A$11)</f>
        <v>80231</v>
      </c>
      <c r="P8051" s="15" t="s">
        <v>63</v>
      </c>
      <c r="Q8051" s="15" t="s">
        <v>7155</v>
      </c>
      <c r="R8051" s="15" t="s">
        <v>106</v>
      </c>
      <c r="S8051" s="15" t="s">
        <v>139</v>
      </c>
      <c r="T8051" s="15" t="s">
        <v>7156</v>
      </c>
      <c r="U8051" s="28">
        <v>118560.0</v>
      </c>
      <c r="V8051" s="15">
        <v>2.0</v>
      </c>
      <c r="W8051" s="31">
        <v>0.2</v>
      </c>
      <c r="X8051" s="28">
        <v>32604.0</v>
      </c>
    </row>
    <row r="8052" ht="15.75" customHeight="1">
      <c r="A8052" s="15">
        <v>5651.0</v>
      </c>
      <c r="B8052" s="15" t="s">
        <v>9338</v>
      </c>
      <c r="C8052" s="18">
        <v>42933.0</v>
      </c>
      <c r="D8052" s="18">
        <v>42935.0</v>
      </c>
      <c r="E8052" s="18">
        <f t="shared" si="1"/>
        <v>42935</v>
      </c>
      <c r="F8052" s="15" t="s">
        <v>114</v>
      </c>
      <c r="G8052" s="15" t="s">
        <v>1555</v>
      </c>
      <c r="H8052" s="15" t="s">
        <v>1556</v>
      </c>
      <c r="I8052" s="15" t="s">
        <v>128</v>
      </c>
      <c r="J8052" s="15" t="s">
        <v>60</v>
      </c>
      <c r="K8052" s="15" t="s">
        <v>19</v>
      </c>
      <c r="L8052" s="15" t="str">
        <f t="array" ref="L8052">_xlfn.XLOOKUP(M8052,reference_province_to_city!$A$2:$A$11,reference_province_to_city!$B$2:$B$11)</f>
        <v>Yogyakarta</v>
      </c>
      <c r="M8052" s="15" t="s">
        <v>18</v>
      </c>
      <c r="O8052" s="15">
        <f t="array" ref="O8052">_xlfn.XLOOKUP(M8052,reference_postal_code!$B$2:$B$11,reference_postal_code!$A$2:$A$11)</f>
        <v>55111</v>
      </c>
      <c r="P8052" s="15" t="s">
        <v>77</v>
      </c>
      <c r="Q8052" s="15" t="s">
        <v>941</v>
      </c>
      <c r="R8052" s="15" t="s">
        <v>65</v>
      </c>
      <c r="S8052" s="15" t="s">
        <v>87</v>
      </c>
      <c r="T8052" s="15" t="s">
        <v>942</v>
      </c>
      <c r="U8052" s="28">
        <v>158400.0</v>
      </c>
      <c r="V8052" s="15">
        <v>2.0</v>
      </c>
      <c r="W8052" s="31">
        <v>0.0</v>
      </c>
      <c r="X8052" s="28">
        <v>0.0</v>
      </c>
    </row>
    <row r="8053" ht="15.75" customHeight="1">
      <c r="A8053" s="15">
        <v>4526.0</v>
      </c>
      <c r="B8053" s="15" t="s">
        <v>9340</v>
      </c>
      <c r="C8053" s="18">
        <v>42933.0</v>
      </c>
      <c r="D8053" s="18">
        <v>42939.0</v>
      </c>
      <c r="E8053" s="18">
        <f t="shared" si="1"/>
        <v>42939</v>
      </c>
      <c r="F8053" s="15" t="s">
        <v>55</v>
      </c>
      <c r="G8053" s="15" t="s">
        <v>6875</v>
      </c>
      <c r="H8053" s="15" t="s">
        <v>6876</v>
      </c>
      <c r="I8053" s="15" t="s">
        <v>76</v>
      </c>
      <c r="J8053" s="15" t="s">
        <v>60</v>
      </c>
      <c r="K8053" s="15" t="s">
        <v>17</v>
      </c>
      <c r="L8053" s="15" t="str">
        <f t="array" ref="L8053">_xlfn.XLOOKUP(M8053,reference_province_to_city!$A$2:$A$11,reference_province_to_city!$B$2:$B$11)</f>
        <v>Semarang</v>
      </c>
      <c r="M8053" s="15" t="s">
        <v>15</v>
      </c>
      <c r="N8053" s="15">
        <v>50111.0</v>
      </c>
      <c r="O8053" s="15">
        <f t="array" ref="O8053">_xlfn.XLOOKUP(M8053,reference_postal_code!$B$2:$B$11,reference_postal_code!$A$2:$A$11)</f>
        <v>50111</v>
      </c>
      <c r="P8053" s="15" t="s">
        <v>77</v>
      </c>
      <c r="Q8053" s="15" t="s">
        <v>8317</v>
      </c>
      <c r="R8053" s="15" t="s">
        <v>110</v>
      </c>
      <c r="S8053" s="15" t="s">
        <v>111</v>
      </c>
      <c r="T8053" s="15" t="s">
        <v>8318</v>
      </c>
      <c r="U8053" s="28">
        <v>4049700.0</v>
      </c>
      <c r="V8053" s="15">
        <v>2.0</v>
      </c>
      <c r="W8053" s="31">
        <v>0.0</v>
      </c>
      <c r="X8053" s="28">
        <v>1012425.0</v>
      </c>
    </row>
    <row r="8054" ht="15.75" customHeight="1">
      <c r="A8054" s="15">
        <v>4528.0</v>
      </c>
      <c r="B8054" s="15" t="s">
        <v>9340</v>
      </c>
      <c r="C8054" s="18">
        <v>42933.0</v>
      </c>
      <c r="D8054" s="18">
        <v>42939.0</v>
      </c>
      <c r="E8054" s="18">
        <f t="shared" si="1"/>
        <v>42939</v>
      </c>
      <c r="F8054" s="15" t="s">
        <v>55</v>
      </c>
      <c r="G8054" s="15" t="s">
        <v>6875</v>
      </c>
      <c r="H8054" s="15" t="s">
        <v>6876</v>
      </c>
      <c r="I8054" s="15" t="s">
        <v>76</v>
      </c>
      <c r="J8054" s="15" t="s">
        <v>60</v>
      </c>
      <c r="K8054" s="15" t="s">
        <v>17</v>
      </c>
      <c r="L8054" s="15" t="str">
        <f t="array" ref="L8054">_xlfn.XLOOKUP(M8054,reference_province_to_city!$A$2:$A$11,reference_province_to_city!$B$2:$B$11)</f>
        <v>Semarang</v>
      </c>
      <c r="M8054" s="15" t="s">
        <v>15</v>
      </c>
      <c r="N8054" s="15">
        <v>50111.0</v>
      </c>
      <c r="O8054" s="15">
        <f t="array" ref="O8054">_xlfn.XLOOKUP(M8054,reference_postal_code!$B$2:$B$11,reference_postal_code!$A$2:$A$11)</f>
        <v>50111</v>
      </c>
      <c r="P8054" s="15" t="s">
        <v>77</v>
      </c>
      <c r="Q8054" s="15" t="s">
        <v>5656</v>
      </c>
      <c r="R8054" s="15" t="s">
        <v>106</v>
      </c>
      <c r="S8054" s="15" t="s">
        <v>139</v>
      </c>
      <c r="T8054" s="15" t="s">
        <v>5657</v>
      </c>
      <c r="U8054" s="28">
        <v>586200.0</v>
      </c>
      <c r="V8054" s="15">
        <v>4.0</v>
      </c>
      <c r="W8054" s="31">
        <v>0.0</v>
      </c>
      <c r="X8054" s="28">
        <v>216894.0</v>
      </c>
    </row>
    <row r="8055" ht="15.75" customHeight="1">
      <c r="A8055" s="15">
        <v>5650.0</v>
      </c>
      <c r="B8055" s="15" t="s">
        <v>9338</v>
      </c>
      <c r="C8055" s="18">
        <v>42933.0</v>
      </c>
      <c r="D8055" s="18">
        <v>42935.0</v>
      </c>
      <c r="E8055" s="18">
        <f t="shared" si="1"/>
        <v>42935</v>
      </c>
      <c r="F8055" s="15" t="s">
        <v>114</v>
      </c>
      <c r="G8055" s="15" t="s">
        <v>1555</v>
      </c>
      <c r="H8055" s="15" t="s">
        <v>1556</v>
      </c>
      <c r="I8055" s="15" t="s">
        <v>128</v>
      </c>
      <c r="J8055" s="15" t="s">
        <v>60</v>
      </c>
      <c r="K8055" s="15" t="s">
        <v>19</v>
      </c>
      <c r="L8055" s="15" t="str">
        <f t="array" ref="L8055">_xlfn.XLOOKUP(M8055,reference_province_to_city!$A$2:$A$11,reference_province_to_city!$B$2:$B$11)</f>
        <v>Yogyakarta</v>
      </c>
      <c r="M8055" s="15" t="s">
        <v>18</v>
      </c>
      <c r="N8055" s="15">
        <v>55111.0</v>
      </c>
      <c r="O8055" s="15">
        <f t="array" ref="O8055">_xlfn.XLOOKUP(M8055,reference_postal_code!$B$2:$B$11,reference_postal_code!$A$2:$A$11)</f>
        <v>55111</v>
      </c>
      <c r="P8055" s="15" t="s">
        <v>77</v>
      </c>
      <c r="Q8055" s="15" t="s">
        <v>4110</v>
      </c>
      <c r="R8055" s="15" t="s">
        <v>65</v>
      </c>
      <c r="S8055" s="15" t="s">
        <v>173</v>
      </c>
      <c r="T8055" s="15" t="s">
        <v>4111</v>
      </c>
      <c r="U8055" s="28">
        <v>868500.0</v>
      </c>
      <c r="V8055" s="15">
        <v>5.0</v>
      </c>
      <c r="W8055" s="31">
        <v>0.0</v>
      </c>
      <c r="X8055" s="28">
        <v>434250.0</v>
      </c>
    </row>
    <row r="8056" ht="15.75" customHeight="1">
      <c r="A8056" s="15">
        <v>5649.0</v>
      </c>
      <c r="B8056" s="15" t="s">
        <v>9338</v>
      </c>
      <c r="C8056" s="18">
        <v>42933.0</v>
      </c>
      <c r="D8056" s="18"/>
      <c r="E8056" s="18">
        <f t="shared" si="1"/>
        <v>42936</v>
      </c>
      <c r="F8056" s="15" t="s">
        <v>114</v>
      </c>
      <c r="G8056" s="15" t="s">
        <v>1555</v>
      </c>
      <c r="H8056" s="15" t="s">
        <v>1556</v>
      </c>
      <c r="I8056" s="15" t="s">
        <v>128</v>
      </c>
      <c r="J8056" s="15" t="s">
        <v>60</v>
      </c>
      <c r="K8056" s="15" t="s">
        <v>19</v>
      </c>
      <c r="L8056" s="15" t="str">
        <f t="array" ref="L8056">_xlfn.XLOOKUP(M8056,reference_province_to_city!$A$2:$A$11,reference_province_to_city!$B$2:$B$11)</f>
        <v>Yogyakarta</v>
      </c>
      <c r="M8056" s="15" t="s">
        <v>18</v>
      </c>
      <c r="N8056" s="15">
        <v>55111.0</v>
      </c>
      <c r="O8056" s="15">
        <f t="array" ref="O8056">_xlfn.XLOOKUP(M8056,reference_postal_code!$B$2:$B$11,reference_postal_code!$A$2:$A$11)</f>
        <v>55111</v>
      </c>
      <c r="P8056" s="15" t="s">
        <v>77</v>
      </c>
      <c r="Q8056" s="15" t="s">
        <v>3986</v>
      </c>
      <c r="R8056" s="15" t="s">
        <v>65</v>
      </c>
      <c r="S8056" s="15" t="s">
        <v>66</v>
      </c>
      <c r="T8056" s="15" t="s">
        <v>3987</v>
      </c>
      <c r="U8056" s="28">
        <v>486000.0</v>
      </c>
      <c r="V8056" s="15">
        <v>5.0</v>
      </c>
      <c r="W8056" s="31">
        <v>0.0</v>
      </c>
      <c r="X8056" s="28">
        <v>233280.0</v>
      </c>
    </row>
    <row r="8057" ht="15.75" customHeight="1">
      <c r="A8057" s="15">
        <v>4573.0</v>
      </c>
      <c r="B8057" s="15" t="s">
        <v>9341</v>
      </c>
      <c r="C8057" s="18">
        <v>42933.0</v>
      </c>
      <c r="D8057" s="18">
        <v>42937.0</v>
      </c>
      <c r="E8057" s="18">
        <f t="shared" si="1"/>
        <v>42937</v>
      </c>
      <c r="F8057" s="15" t="s">
        <v>55</v>
      </c>
      <c r="G8057" s="15" t="s">
        <v>2374</v>
      </c>
      <c r="H8057" s="15" t="s">
        <v>2375</v>
      </c>
      <c r="I8057" s="15" t="s">
        <v>76</v>
      </c>
      <c r="J8057" s="15" t="s">
        <v>60</v>
      </c>
      <c r="K8057" s="15" t="s">
        <v>26</v>
      </c>
      <c r="L8057" s="15" t="str">
        <f t="array" ref="L8057">_xlfn.XLOOKUP(M8057,reference_province_to_city!$A$2:$A$11,reference_province_to_city!$B$2:$B$11)</f>
        <v>Denpasar</v>
      </c>
      <c r="M8057" s="15" t="s">
        <v>24</v>
      </c>
      <c r="N8057" s="15">
        <v>80231.0</v>
      </c>
      <c r="O8057" s="15">
        <f t="array" ref="O8057">_xlfn.XLOOKUP(M8057,reference_postal_code!$B$2:$B$11,reference_postal_code!$A$2:$A$11)</f>
        <v>80231</v>
      </c>
      <c r="P8057" s="15" t="s">
        <v>63</v>
      </c>
      <c r="Q8057" s="15" t="s">
        <v>1390</v>
      </c>
      <c r="R8057" s="15" t="s">
        <v>110</v>
      </c>
      <c r="S8057" s="15" t="s">
        <v>1391</v>
      </c>
      <c r="T8057" s="15" t="s">
        <v>1392</v>
      </c>
      <c r="U8057" s="28">
        <v>7199760.0</v>
      </c>
      <c r="V8057" s="15">
        <v>2.0</v>
      </c>
      <c r="W8057" s="31">
        <v>0.2</v>
      </c>
      <c r="X8057" s="28">
        <v>1349955.0</v>
      </c>
    </row>
    <row r="8058" ht="15.75" customHeight="1">
      <c r="A8058" s="15">
        <v>4527.0</v>
      </c>
      <c r="B8058" s="15" t="s">
        <v>9340</v>
      </c>
      <c r="C8058" s="18">
        <v>42933.0</v>
      </c>
      <c r="D8058" s="18">
        <v>42939.0</v>
      </c>
      <c r="E8058" s="18">
        <f t="shared" si="1"/>
        <v>42939</v>
      </c>
      <c r="F8058" s="15" t="s">
        <v>55</v>
      </c>
      <c r="G8058" s="15" t="s">
        <v>6875</v>
      </c>
      <c r="H8058" s="15" t="s">
        <v>6876</v>
      </c>
      <c r="I8058" s="15" t="s">
        <v>76</v>
      </c>
      <c r="J8058" s="15" t="s">
        <v>60</v>
      </c>
      <c r="K8058" s="15" t="s">
        <v>17</v>
      </c>
      <c r="L8058" s="15" t="str">
        <f t="array" ref="L8058">_xlfn.XLOOKUP(M8058,reference_province_to_city!$A$2:$A$11,reference_province_to_city!$B$2:$B$11)</f>
        <v>Semarang</v>
      </c>
      <c r="M8058" s="15" t="s">
        <v>15</v>
      </c>
      <c r="N8058" s="15">
        <v>50111.0</v>
      </c>
      <c r="O8058" s="15">
        <f t="array" ref="O8058">_xlfn.XLOOKUP(M8058,reference_postal_code!$B$2:$B$11,reference_postal_code!$A$2:$A$11)</f>
        <v>50111</v>
      </c>
      <c r="P8058" s="15" t="s">
        <v>77</v>
      </c>
      <c r="Q8058" s="15" t="s">
        <v>1498</v>
      </c>
      <c r="R8058" s="15" t="s">
        <v>65</v>
      </c>
      <c r="S8058" s="15" t="s">
        <v>66</v>
      </c>
      <c r="T8058" s="15" t="s">
        <v>1499</v>
      </c>
      <c r="U8058" s="28">
        <v>1498500.0</v>
      </c>
      <c r="V8058" s="15">
        <v>5.0</v>
      </c>
      <c r="W8058" s="31">
        <v>0.0</v>
      </c>
      <c r="X8058" s="28">
        <v>719280.0</v>
      </c>
    </row>
    <row r="8059" ht="15.75" customHeight="1">
      <c r="A8059" s="15">
        <v>7043.0</v>
      </c>
      <c r="B8059" s="15" t="s">
        <v>9342</v>
      </c>
      <c r="C8059" s="18">
        <v>42934.0</v>
      </c>
      <c r="D8059" s="18">
        <v>42939.0</v>
      </c>
      <c r="E8059" s="18">
        <f t="shared" si="1"/>
        <v>42939</v>
      </c>
      <c r="F8059" s="15" t="s">
        <v>55</v>
      </c>
      <c r="G8059" s="15" t="s">
        <v>159</v>
      </c>
      <c r="H8059" s="15" t="s">
        <v>160</v>
      </c>
      <c r="I8059" s="15" t="s">
        <v>59</v>
      </c>
      <c r="J8059" s="15" t="s">
        <v>60</v>
      </c>
      <c r="K8059" s="15" t="s">
        <v>26</v>
      </c>
      <c r="L8059" s="15" t="str">
        <f t="array" ref="L8059">_xlfn.XLOOKUP(M8059,reference_province_to_city!$A$2:$A$11,reference_province_to_city!$B$2:$B$11)</f>
        <v>Denpasar</v>
      </c>
      <c r="M8059" s="15" t="s">
        <v>24</v>
      </c>
      <c r="N8059" s="15">
        <v>80231.0</v>
      </c>
      <c r="O8059" s="15">
        <f t="array" ref="O8059">_xlfn.XLOOKUP(M8059,reference_postal_code!$B$2:$B$11,reference_postal_code!$A$2:$A$11)</f>
        <v>80231</v>
      </c>
      <c r="P8059" s="15" t="s">
        <v>63</v>
      </c>
      <c r="Q8059" s="15" t="s">
        <v>5151</v>
      </c>
      <c r="R8059" s="15" t="s">
        <v>110</v>
      </c>
      <c r="S8059" s="15" t="s">
        <v>1391</v>
      </c>
      <c r="T8059" s="15" t="s">
        <v>5152</v>
      </c>
      <c r="U8059" s="28">
        <v>8999550.0</v>
      </c>
      <c r="V8059" s="15">
        <v>5.0</v>
      </c>
      <c r="W8059" s="31">
        <v>0.4</v>
      </c>
      <c r="X8059" s="28">
        <v>1049947.0</v>
      </c>
    </row>
    <row r="8060" ht="15.75" customHeight="1">
      <c r="A8060" s="15">
        <v>3916.0</v>
      </c>
      <c r="B8060" s="15" t="s">
        <v>9343</v>
      </c>
      <c r="C8060" s="18">
        <v>42934.0</v>
      </c>
      <c r="D8060" s="18">
        <v>42939.0</v>
      </c>
      <c r="E8060" s="18">
        <f t="shared" si="1"/>
        <v>42939</v>
      </c>
      <c r="F8060" s="15" t="s">
        <v>55</v>
      </c>
      <c r="G8060" s="15" t="s">
        <v>3981</v>
      </c>
      <c r="H8060" s="15" t="s">
        <v>3982</v>
      </c>
      <c r="I8060" s="15" t="s">
        <v>59</v>
      </c>
      <c r="J8060" s="15" t="s">
        <v>60</v>
      </c>
      <c r="K8060" s="15" t="s">
        <v>17</v>
      </c>
      <c r="L8060" s="15" t="str">
        <f t="array" ref="L8060">_xlfn.XLOOKUP(M8060,reference_province_to_city!$A$2:$A$11,reference_province_to_city!$B$2:$B$11)</f>
        <v>Semarang</v>
      </c>
      <c r="M8060" s="15" t="s">
        <v>15</v>
      </c>
      <c r="N8060" s="15">
        <v>50111.0</v>
      </c>
      <c r="O8060" s="15">
        <f t="array" ref="O8060">_xlfn.XLOOKUP(M8060,reference_postal_code!$B$2:$B$11,reference_postal_code!$A$2:$A$11)</f>
        <v>50111</v>
      </c>
      <c r="P8060" s="15" t="s">
        <v>77</v>
      </c>
      <c r="Q8060" s="15" t="s">
        <v>4711</v>
      </c>
      <c r="R8060" s="15" t="s">
        <v>106</v>
      </c>
      <c r="S8060" s="15" t="s">
        <v>107</v>
      </c>
      <c r="T8060" s="15" t="s">
        <v>4712</v>
      </c>
      <c r="U8060" s="28">
        <v>2423520.0</v>
      </c>
      <c r="V8060" s="15">
        <v>2.0</v>
      </c>
      <c r="W8060" s="31">
        <v>0.2</v>
      </c>
      <c r="X8060" s="28">
        <v>151470.0</v>
      </c>
    </row>
    <row r="8061" ht="15.75" customHeight="1">
      <c r="A8061" s="15">
        <v>3917.0</v>
      </c>
      <c r="B8061" s="15" t="s">
        <v>9343</v>
      </c>
      <c r="C8061" s="18">
        <v>42934.0</v>
      </c>
      <c r="D8061" s="18">
        <v>42939.0</v>
      </c>
      <c r="E8061" s="18">
        <f t="shared" si="1"/>
        <v>42939</v>
      </c>
      <c r="F8061" s="15" t="s">
        <v>55</v>
      </c>
      <c r="G8061" s="15" t="s">
        <v>3981</v>
      </c>
      <c r="H8061" s="15" t="s">
        <v>3982</v>
      </c>
      <c r="I8061" s="15" t="s">
        <v>59</v>
      </c>
      <c r="J8061" s="15" t="s">
        <v>60</v>
      </c>
      <c r="K8061" s="15" t="s">
        <v>17</v>
      </c>
      <c r="L8061" s="15" t="str">
        <f t="array" ref="L8061">_xlfn.XLOOKUP(M8061,reference_province_to_city!$A$2:$A$11,reference_province_to_city!$B$2:$B$11)</f>
        <v>Semarang</v>
      </c>
      <c r="M8061" s="15" t="s">
        <v>15</v>
      </c>
      <c r="N8061" s="15">
        <v>50111.0</v>
      </c>
      <c r="O8061" s="15">
        <f t="array" ref="O8061">_xlfn.XLOOKUP(M8061,reference_postal_code!$B$2:$B$11,reference_postal_code!$A$2:$A$11)</f>
        <v>50111</v>
      </c>
      <c r="P8061" s="15" t="s">
        <v>77</v>
      </c>
      <c r="Q8061" s="15" t="s">
        <v>2720</v>
      </c>
      <c r="R8061" s="15" t="s">
        <v>65</v>
      </c>
      <c r="S8061" s="15" t="s">
        <v>66</v>
      </c>
      <c r="T8061" s="15" t="s">
        <v>2721</v>
      </c>
      <c r="U8061" s="28">
        <v>241440.0</v>
      </c>
      <c r="V8061" s="15">
        <v>2.0</v>
      </c>
      <c r="W8061" s="31">
        <v>0.2</v>
      </c>
      <c r="X8061" s="28">
        <v>78468.0</v>
      </c>
    </row>
    <row r="8062" ht="15.75" customHeight="1">
      <c r="A8062" s="15">
        <v>3915.0</v>
      </c>
      <c r="B8062" s="15" t="s">
        <v>9343</v>
      </c>
      <c r="C8062" s="18">
        <v>42934.0</v>
      </c>
      <c r="D8062" s="18">
        <v>42939.0</v>
      </c>
      <c r="E8062" s="18">
        <f t="shared" si="1"/>
        <v>42939</v>
      </c>
      <c r="F8062" s="15" t="s">
        <v>55</v>
      </c>
      <c r="G8062" s="15" t="s">
        <v>3981</v>
      </c>
      <c r="H8062" s="15" t="s">
        <v>3982</v>
      </c>
      <c r="I8062" s="15" t="s">
        <v>59</v>
      </c>
      <c r="J8062" s="15" t="s">
        <v>60</v>
      </c>
      <c r="K8062" s="15" t="s">
        <v>17</v>
      </c>
      <c r="L8062" s="15" t="str">
        <f t="array" ref="L8062">_xlfn.XLOOKUP(M8062,reference_province_to_city!$A$2:$A$11,reference_province_to_city!$B$2:$B$11)</f>
        <v>Semarang</v>
      </c>
      <c r="M8062" s="15" t="s">
        <v>15</v>
      </c>
      <c r="N8062" s="15">
        <v>50111.0</v>
      </c>
      <c r="O8062" s="15">
        <f t="array" ref="O8062">_xlfn.XLOOKUP(M8062,reference_postal_code!$B$2:$B$11,reference_postal_code!$A$2:$A$11)</f>
        <v>50111</v>
      </c>
      <c r="P8062" s="15" t="s">
        <v>77</v>
      </c>
      <c r="Q8062" s="15" t="s">
        <v>4532</v>
      </c>
      <c r="R8062" s="15" t="s">
        <v>106</v>
      </c>
      <c r="S8062" s="15" t="s">
        <v>218</v>
      </c>
      <c r="T8062" s="15" t="s">
        <v>4533</v>
      </c>
      <c r="U8062" s="28">
        <v>1.2024E7</v>
      </c>
      <c r="V8062" s="15">
        <v>5.0</v>
      </c>
      <c r="W8062" s="31">
        <v>0.5</v>
      </c>
      <c r="X8062" s="28">
        <v>-6733440.0</v>
      </c>
    </row>
    <row r="8063" ht="15.75" customHeight="1">
      <c r="A8063" s="15">
        <v>3919.0</v>
      </c>
      <c r="B8063" s="15" t="s">
        <v>9343</v>
      </c>
      <c r="C8063" s="18">
        <v>42934.0</v>
      </c>
      <c r="D8063" s="18">
        <v>42939.0</v>
      </c>
      <c r="E8063" s="18">
        <f t="shared" si="1"/>
        <v>42939</v>
      </c>
      <c r="F8063" s="15" t="s">
        <v>55</v>
      </c>
      <c r="G8063" s="15" t="s">
        <v>3981</v>
      </c>
      <c r="H8063" s="15" t="s">
        <v>3982</v>
      </c>
      <c r="I8063" s="15" t="s">
        <v>59</v>
      </c>
      <c r="J8063" s="15" t="s">
        <v>60</v>
      </c>
      <c r="K8063" s="15" t="s">
        <v>17</v>
      </c>
      <c r="L8063" s="15" t="str">
        <f t="array" ref="L8063">_xlfn.XLOOKUP(M8063,reference_province_to_city!$A$2:$A$11,reference_province_to_city!$B$2:$B$11)</f>
        <v>Semarang</v>
      </c>
      <c r="M8063" s="15" t="s">
        <v>15</v>
      </c>
      <c r="N8063" s="15">
        <v>50111.0</v>
      </c>
      <c r="O8063" s="15">
        <f t="array" ref="O8063">_xlfn.XLOOKUP(M8063,reference_postal_code!$B$2:$B$11,reference_postal_code!$A$2:$A$11)</f>
        <v>50111</v>
      </c>
      <c r="P8063" s="15" t="s">
        <v>77</v>
      </c>
      <c r="Q8063" s="15" t="s">
        <v>4514</v>
      </c>
      <c r="R8063" s="15" t="s">
        <v>106</v>
      </c>
      <c r="S8063" s="15" t="s">
        <v>107</v>
      </c>
      <c r="T8063" s="15" t="s">
        <v>4515</v>
      </c>
      <c r="U8063" s="28">
        <v>4679640.0</v>
      </c>
      <c r="V8063" s="15">
        <v>3.0</v>
      </c>
      <c r="W8063" s="31">
        <v>0.2</v>
      </c>
      <c r="X8063" s="28">
        <v>-643451.0</v>
      </c>
    </row>
    <row r="8064" ht="15.75" customHeight="1">
      <c r="A8064" s="15">
        <v>3918.0</v>
      </c>
      <c r="B8064" s="15" t="s">
        <v>9343</v>
      </c>
      <c r="C8064" s="18">
        <v>42934.0</v>
      </c>
      <c r="D8064" s="18">
        <v>42939.0</v>
      </c>
      <c r="E8064" s="18">
        <f t="shared" si="1"/>
        <v>42939</v>
      </c>
      <c r="F8064" s="15" t="s">
        <v>55</v>
      </c>
      <c r="G8064" s="15" t="s">
        <v>3981</v>
      </c>
      <c r="H8064" s="15" t="s">
        <v>3982</v>
      </c>
      <c r="I8064" s="15" t="s">
        <v>59</v>
      </c>
      <c r="J8064" s="15" t="s">
        <v>60</v>
      </c>
      <c r="K8064" s="15" t="s">
        <v>17</v>
      </c>
      <c r="L8064" s="15" t="str">
        <f t="array" ref="L8064">_xlfn.XLOOKUP(M8064,reference_province_to_city!$A$2:$A$11,reference_province_to_city!$B$2:$B$11)</f>
        <v>Semarang</v>
      </c>
      <c r="M8064" s="15" t="s">
        <v>15</v>
      </c>
      <c r="N8064" s="15">
        <v>50111.0</v>
      </c>
      <c r="O8064" s="15">
        <f t="array" ref="O8064">_xlfn.XLOOKUP(M8064,reference_postal_code!$B$2:$B$11,reference_postal_code!$A$2:$A$11)</f>
        <v>50111</v>
      </c>
      <c r="P8064" s="15" t="s">
        <v>77</v>
      </c>
      <c r="Q8064" s="15" t="s">
        <v>4199</v>
      </c>
      <c r="R8064" s="15" t="s">
        <v>65</v>
      </c>
      <c r="S8064" s="15" t="s">
        <v>83</v>
      </c>
      <c r="T8064" s="15" t="s">
        <v>4200</v>
      </c>
      <c r="U8064" s="28">
        <v>114840.0</v>
      </c>
      <c r="V8064" s="15">
        <v>4.0</v>
      </c>
      <c r="W8064" s="31">
        <v>0.7</v>
      </c>
      <c r="X8064" s="28">
        <v>-91872.0</v>
      </c>
    </row>
    <row r="8065" ht="15.75" customHeight="1">
      <c r="A8065" s="15">
        <v>7045.0</v>
      </c>
      <c r="B8065" s="15" t="s">
        <v>9342</v>
      </c>
      <c r="C8065" s="18">
        <v>42934.0</v>
      </c>
      <c r="D8065" s="18">
        <v>42939.0</v>
      </c>
      <c r="E8065" s="18">
        <f t="shared" si="1"/>
        <v>42939</v>
      </c>
      <c r="F8065" s="15" t="s">
        <v>55</v>
      </c>
      <c r="G8065" s="15" t="s">
        <v>159</v>
      </c>
      <c r="H8065" s="15" t="s">
        <v>160</v>
      </c>
      <c r="I8065" s="15" t="s">
        <v>59</v>
      </c>
      <c r="J8065" s="15" t="s">
        <v>60</v>
      </c>
      <c r="K8065" s="15" t="s">
        <v>26</v>
      </c>
      <c r="L8065" s="15" t="str">
        <f t="array" ref="L8065">_xlfn.XLOOKUP(M8065,reference_province_to_city!$A$2:$A$11,reference_province_to_city!$B$2:$B$11)</f>
        <v>Denpasar</v>
      </c>
      <c r="M8065" s="15" t="s">
        <v>24</v>
      </c>
      <c r="N8065" s="15">
        <v>80231.0</v>
      </c>
      <c r="O8065" s="15">
        <f t="array" ref="O8065">_xlfn.XLOOKUP(M8065,reference_postal_code!$B$2:$B$11,reference_postal_code!$A$2:$A$11)</f>
        <v>80231</v>
      </c>
      <c r="P8065" s="15" t="s">
        <v>63</v>
      </c>
      <c r="Q8065" s="15" t="s">
        <v>2714</v>
      </c>
      <c r="R8065" s="15" t="s">
        <v>65</v>
      </c>
      <c r="S8065" s="15" t="s">
        <v>226</v>
      </c>
      <c r="T8065" s="15" t="s">
        <v>2715</v>
      </c>
      <c r="U8065" s="28">
        <v>137760.0</v>
      </c>
      <c r="V8065" s="15">
        <v>2.0</v>
      </c>
      <c r="W8065" s="31">
        <v>0.2</v>
      </c>
      <c r="X8065" s="28">
        <v>17220.0</v>
      </c>
    </row>
    <row r="8066" ht="15.75" customHeight="1">
      <c r="A8066" s="15">
        <v>7044.0</v>
      </c>
      <c r="B8066" s="15" t="s">
        <v>9342</v>
      </c>
      <c r="C8066" s="18">
        <v>42934.0</v>
      </c>
      <c r="D8066" s="18">
        <v>42939.0</v>
      </c>
      <c r="E8066" s="18">
        <f t="shared" si="1"/>
        <v>42939</v>
      </c>
      <c r="F8066" s="15" t="s">
        <v>55</v>
      </c>
      <c r="G8066" s="15" t="s">
        <v>159</v>
      </c>
      <c r="H8066" s="15" t="s">
        <v>160</v>
      </c>
      <c r="I8066" s="15" t="s">
        <v>59</v>
      </c>
      <c r="J8066" s="15" t="s">
        <v>60</v>
      </c>
      <c r="K8066" s="15" t="s">
        <v>26</v>
      </c>
      <c r="L8066" s="15" t="str">
        <f t="array" ref="L8066">_xlfn.XLOOKUP(M8066,reference_province_to_city!$A$2:$A$11,reference_province_to_city!$B$2:$B$11)</f>
        <v>Denpasar</v>
      </c>
      <c r="M8066" s="15" t="s">
        <v>24</v>
      </c>
      <c r="N8066" s="15">
        <v>80231.0</v>
      </c>
      <c r="O8066" s="15">
        <f t="array" ref="O8066">_xlfn.XLOOKUP(M8066,reference_postal_code!$B$2:$B$11,reference_postal_code!$A$2:$A$11)</f>
        <v>80231</v>
      </c>
      <c r="P8066" s="15" t="s">
        <v>63</v>
      </c>
      <c r="Q8066" s="15" t="s">
        <v>1871</v>
      </c>
      <c r="R8066" s="15" t="s">
        <v>106</v>
      </c>
      <c r="S8066" s="15" t="s">
        <v>107</v>
      </c>
      <c r="T8066" s="15" t="s">
        <v>1872</v>
      </c>
      <c r="U8066" s="28">
        <v>2981160.0</v>
      </c>
      <c r="V8066" s="15">
        <v>4.0</v>
      </c>
      <c r="W8066" s="31">
        <v>0.3</v>
      </c>
      <c r="X8066" s="28">
        <v>-212940.0</v>
      </c>
    </row>
    <row r="8067" ht="15.75" customHeight="1">
      <c r="A8067" s="15">
        <v>2316.0</v>
      </c>
      <c r="B8067" s="15" t="s">
        <v>9344</v>
      </c>
      <c r="C8067" s="18">
        <v>42936.0</v>
      </c>
      <c r="D8067" s="18">
        <v>42941.0</v>
      </c>
      <c r="E8067" s="18">
        <f t="shared" si="1"/>
        <v>42941</v>
      </c>
      <c r="F8067" s="15" t="s">
        <v>55</v>
      </c>
      <c r="G8067" s="15" t="s">
        <v>4305</v>
      </c>
      <c r="H8067" s="15" t="s">
        <v>4306</v>
      </c>
      <c r="I8067" s="15" t="s">
        <v>128</v>
      </c>
      <c r="J8067" s="15" t="s">
        <v>60</v>
      </c>
      <c r="K8067" s="15" t="s">
        <v>19</v>
      </c>
      <c r="L8067" s="15" t="str">
        <f t="array" ref="L8067">_xlfn.XLOOKUP(M8067,reference_province_to_city!$A$2:$A$11,reference_province_to_city!$B$2:$B$11)</f>
        <v>Yogyakarta</v>
      </c>
      <c r="M8067" s="15" t="s">
        <v>18</v>
      </c>
      <c r="N8067" s="15">
        <v>55111.0</v>
      </c>
      <c r="O8067" s="15">
        <f t="array" ref="O8067">_xlfn.XLOOKUP(M8067,reference_postal_code!$B$2:$B$11,reference_postal_code!$A$2:$A$11)</f>
        <v>55111</v>
      </c>
      <c r="P8067" s="15" t="s">
        <v>77</v>
      </c>
      <c r="Q8067" s="15" t="s">
        <v>6231</v>
      </c>
      <c r="R8067" s="15" t="s">
        <v>65</v>
      </c>
      <c r="S8067" s="15" t="s">
        <v>83</v>
      </c>
      <c r="T8067" s="15" t="s">
        <v>6232</v>
      </c>
      <c r="U8067" s="28">
        <v>645000.0</v>
      </c>
      <c r="V8067" s="15">
        <v>5.0</v>
      </c>
      <c r="W8067" s="31">
        <v>0.0</v>
      </c>
      <c r="X8067" s="28">
        <v>303150.0</v>
      </c>
    </row>
    <row r="8068" ht="15.75" customHeight="1">
      <c r="A8068" s="15">
        <v>2319.0</v>
      </c>
      <c r="B8068" s="15" t="s">
        <v>9344</v>
      </c>
      <c r="C8068" s="18">
        <v>42936.0</v>
      </c>
      <c r="D8068" s="18">
        <v>42941.0</v>
      </c>
      <c r="E8068" s="18">
        <f t="shared" si="1"/>
        <v>42941</v>
      </c>
      <c r="F8068" s="15" t="s">
        <v>55</v>
      </c>
      <c r="G8068" s="15" t="s">
        <v>4305</v>
      </c>
      <c r="H8068" s="15" t="s">
        <v>4306</v>
      </c>
      <c r="I8068" s="15" t="s">
        <v>128</v>
      </c>
      <c r="J8068" s="15" t="s">
        <v>60</v>
      </c>
      <c r="K8068" s="15" t="s">
        <v>19</v>
      </c>
      <c r="L8068" s="15" t="str">
        <f t="array" ref="L8068">_xlfn.XLOOKUP(M8068,reference_province_to_city!$A$2:$A$11,reference_province_to_city!$B$2:$B$11)</f>
        <v>Yogyakarta</v>
      </c>
      <c r="M8068" s="15" t="s">
        <v>18</v>
      </c>
      <c r="N8068" s="15">
        <v>55111.0</v>
      </c>
      <c r="O8068" s="15">
        <f t="array" ref="O8068">_xlfn.XLOOKUP(M8068,reference_postal_code!$B$2:$B$11,reference_postal_code!$A$2:$A$11)</f>
        <v>55111</v>
      </c>
      <c r="P8068" s="15" t="s">
        <v>77</v>
      </c>
      <c r="Q8068" s="15" t="s">
        <v>5394</v>
      </c>
      <c r="R8068" s="15" t="s">
        <v>110</v>
      </c>
      <c r="S8068" s="15" t="s">
        <v>149</v>
      </c>
      <c r="T8068" s="15" t="s">
        <v>5395</v>
      </c>
      <c r="U8068" s="28">
        <v>5849550.0</v>
      </c>
      <c r="V8068" s="15">
        <v>3.0</v>
      </c>
      <c r="W8068" s="31">
        <v>0.0</v>
      </c>
      <c r="X8068" s="28">
        <v>1988847.0</v>
      </c>
    </row>
    <row r="8069" ht="15.75" customHeight="1">
      <c r="A8069" s="15">
        <v>9320.0</v>
      </c>
      <c r="B8069" s="15" t="s">
        <v>9345</v>
      </c>
      <c r="C8069" s="18">
        <v>42936.0</v>
      </c>
      <c r="D8069" s="18">
        <v>42941.0</v>
      </c>
      <c r="E8069" s="18">
        <f t="shared" si="1"/>
        <v>42941</v>
      </c>
      <c r="F8069" s="15" t="s">
        <v>55</v>
      </c>
      <c r="G8069" s="15" t="s">
        <v>2114</v>
      </c>
      <c r="H8069" s="15" t="s">
        <v>2115</v>
      </c>
      <c r="I8069" s="15" t="s">
        <v>128</v>
      </c>
      <c r="J8069" s="15" t="s">
        <v>60</v>
      </c>
      <c r="K8069" s="15" t="s">
        <v>19</v>
      </c>
      <c r="L8069" s="15" t="str">
        <f t="array" ref="L8069">_xlfn.XLOOKUP(M8069,reference_province_to_city!$A$2:$A$11,reference_province_to_city!$B$2:$B$11)</f>
        <v>Yogyakarta</v>
      </c>
      <c r="M8069" s="15" t="s">
        <v>18</v>
      </c>
      <c r="N8069" s="15">
        <v>55111.0</v>
      </c>
      <c r="O8069" s="15">
        <f t="array" ref="O8069">_xlfn.XLOOKUP(M8069,reference_postal_code!$B$2:$B$11,reference_postal_code!$A$2:$A$11)</f>
        <v>55111</v>
      </c>
      <c r="P8069" s="15" t="s">
        <v>77</v>
      </c>
      <c r="Q8069" s="15" t="s">
        <v>626</v>
      </c>
      <c r="R8069" s="15" t="s">
        <v>106</v>
      </c>
      <c r="S8069" s="15" t="s">
        <v>107</v>
      </c>
      <c r="T8069" s="15" t="s">
        <v>627</v>
      </c>
      <c r="U8069" s="28">
        <v>2456460.0</v>
      </c>
      <c r="V8069" s="15">
        <v>2.0</v>
      </c>
      <c r="W8069" s="31">
        <v>0.1</v>
      </c>
      <c r="X8069" s="28">
        <v>382116.0</v>
      </c>
    </row>
    <row r="8070" ht="15.75" customHeight="1">
      <c r="A8070" s="15">
        <v>2318.0</v>
      </c>
      <c r="B8070" s="15" t="s">
        <v>9344</v>
      </c>
      <c r="C8070" s="18">
        <v>42936.0</v>
      </c>
      <c r="D8070" s="18">
        <v>42941.0</v>
      </c>
      <c r="E8070" s="18">
        <f t="shared" si="1"/>
        <v>42941</v>
      </c>
      <c r="F8070" s="15" t="s">
        <v>55</v>
      </c>
      <c r="G8070" s="15" t="s">
        <v>4305</v>
      </c>
      <c r="H8070" s="15" t="s">
        <v>4306</v>
      </c>
      <c r="I8070" s="15" t="s">
        <v>128</v>
      </c>
      <c r="J8070" s="15" t="s">
        <v>60</v>
      </c>
      <c r="K8070" s="15" t="s">
        <v>19</v>
      </c>
      <c r="L8070" s="15" t="str">
        <f t="array" ref="L8070">_xlfn.XLOOKUP(M8070,reference_province_to_city!$A$2:$A$11,reference_province_to_city!$B$2:$B$11)</f>
        <v>Yogyakarta</v>
      </c>
      <c r="M8070" s="15" t="s">
        <v>18</v>
      </c>
      <c r="N8070" s="15">
        <v>55111.0</v>
      </c>
      <c r="O8070" s="15">
        <f t="array" ref="O8070">_xlfn.XLOOKUP(M8070,reference_postal_code!$B$2:$B$11,reference_postal_code!$A$2:$A$11)</f>
        <v>55111</v>
      </c>
      <c r="P8070" s="15" t="s">
        <v>77</v>
      </c>
      <c r="Q8070" s="15" t="s">
        <v>5124</v>
      </c>
      <c r="R8070" s="15" t="s">
        <v>65</v>
      </c>
      <c r="S8070" s="15" t="s">
        <v>83</v>
      </c>
      <c r="T8070" s="15" t="s">
        <v>5125</v>
      </c>
      <c r="U8070" s="28">
        <v>912450.0</v>
      </c>
      <c r="V8070" s="15">
        <v>7.0</v>
      </c>
      <c r="W8070" s="31">
        <v>0.0</v>
      </c>
      <c r="X8070" s="28">
        <v>456225.0</v>
      </c>
    </row>
    <row r="8071" ht="15.75" customHeight="1">
      <c r="A8071" s="15">
        <v>3155.0</v>
      </c>
      <c r="B8071" s="15" t="s">
        <v>9346</v>
      </c>
      <c r="C8071" s="18">
        <v>42936.0</v>
      </c>
      <c r="D8071" s="18">
        <v>42940.0</v>
      </c>
      <c r="E8071" s="18">
        <f t="shared" si="1"/>
        <v>42940</v>
      </c>
      <c r="F8071" s="15" t="s">
        <v>55</v>
      </c>
      <c r="G8071" s="15" t="s">
        <v>3392</v>
      </c>
      <c r="H8071" s="15" t="s">
        <v>3393</v>
      </c>
      <c r="I8071" s="15" t="s">
        <v>128</v>
      </c>
      <c r="J8071" s="15" t="s">
        <v>60</v>
      </c>
      <c r="K8071" s="15" t="s">
        <v>17</v>
      </c>
      <c r="L8071" s="15" t="str">
        <f t="array" ref="L8071">_xlfn.XLOOKUP(M8071,reference_province_to_city!$A$2:$A$11,reference_province_to_city!$B$2:$B$11)</f>
        <v>Semarang</v>
      </c>
      <c r="M8071" s="15" t="s">
        <v>15</v>
      </c>
      <c r="N8071" s="15">
        <v>50111.0</v>
      </c>
      <c r="O8071" s="15">
        <f t="array" ref="O8071">_xlfn.XLOOKUP(M8071,reference_postal_code!$B$2:$B$11,reference_postal_code!$A$2:$A$11)</f>
        <v>50111</v>
      </c>
      <c r="P8071" s="15" t="s">
        <v>77</v>
      </c>
      <c r="Q8071" s="15" t="s">
        <v>2621</v>
      </c>
      <c r="R8071" s="15" t="s">
        <v>65</v>
      </c>
      <c r="S8071" s="15" t="s">
        <v>83</v>
      </c>
      <c r="T8071" s="15" t="s">
        <v>2622</v>
      </c>
      <c r="U8071" s="28">
        <v>1.10397E7</v>
      </c>
      <c r="V8071" s="15">
        <v>2.0</v>
      </c>
      <c r="W8071" s="31">
        <v>0.0</v>
      </c>
      <c r="X8071" s="28">
        <v>4967865.0</v>
      </c>
    </row>
    <row r="8072" ht="15.75" customHeight="1">
      <c r="A8072" s="15">
        <v>2314.0</v>
      </c>
      <c r="B8072" s="15" t="s">
        <v>9344</v>
      </c>
      <c r="C8072" s="18">
        <v>42936.0</v>
      </c>
      <c r="D8072" s="18">
        <v>42941.0</v>
      </c>
      <c r="E8072" s="18">
        <f t="shared" si="1"/>
        <v>42941</v>
      </c>
      <c r="F8072" s="15" t="s">
        <v>55</v>
      </c>
      <c r="G8072" s="15" t="s">
        <v>4305</v>
      </c>
      <c r="H8072" s="15" t="s">
        <v>4306</v>
      </c>
      <c r="I8072" s="15" t="s">
        <v>128</v>
      </c>
      <c r="J8072" s="15" t="s">
        <v>60</v>
      </c>
      <c r="K8072" s="15" t="s">
        <v>19</v>
      </c>
      <c r="L8072" s="15" t="str">
        <f t="array" ref="L8072">_xlfn.XLOOKUP(M8072,reference_province_to_city!$A$2:$A$11,reference_province_to_city!$B$2:$B$11)</f>
        <v>Yogyakarta</v>
      </c>
      <c r="M8072" s="15" t="s">
        <v>18</v>
      </c>
      <c r="N8072" s="15">
        <v>55111.0</v>
      </c>
      <c r="O8072" s="15">
        <f t="array" ref="O8072">_xlfn.XLOOKUP(M8072,reference_postal_code!$B$2:$B$11,reference_postal_code!$A$2:$A$11)</f>
        <v>55111</v>
      </c>
      <c r="P8072" s="15" t="s">
        <v>77</v>
      </c>
      <c r="Q8072" s="15" t="s">
        <v>5216</v>
      </c>
      <c r="R8072" s="15" t="s">
        <v>65</v>
      </c>
      <c r="S8072" s="15" t="s">
        <v>79</v>
      </c>
      <c r="T8072" s="15" t="s">
        <v>5217</v>
      </c>
      <c r="U8072" s="28">
        <v>219300.0</v>
      </c>
      <c r="V8072" s="15">
        <v>2.0</v>
      </c>
      <c r="W8072" s="31">
        <v>0.0</v>
      </c>
      <c r="X8072" s="28">
        <v>103071.0</v>
      </c>
    </row>
    <row r="8073" ht="15.75" customHeight="1">
      <c r="A8073" s="15">
        <v>580.0</v>
      </c>
      <c r="B8073" s="15" t="s">
        <v>9347</v>
      </c>
      <c r="C8073" s="18">
        <v>42936.0</v>
      </c>
      <c r="D8073" s="18">
        <v>42942.0</v>
      </c>
      <c r="E8073" s="18">
        <f t="shared" si="1"/>
        <v>42942</v>
      </c>
      <c r="F8073" s="15" t="s">
        <v>55</v>
      </c>
      <c r="G8073" s="15" t="s">
        <v>1866</v>
      </c>
      <c r="H8073" s="15" t="s">
        <v>1867</v>
      </c>
      <c r="I8073" s="15" t="s">
        <v>59</v>
      </c>
      <c r="J8073" s="15" t="s">
        <v>60</v>
      </c>
      <c r="K8073" s="15" t="s">
        <v>29</v>
      </c>
      <c r="L8073" s="15" t="str">
        <f t="array" ref="L8073">_xlfn.XLOOKUP(M8073,reference_province_to_city!$A$2:$A$11,reference_province_to_city!$B$2:$B$11)</f>
        <v>Palembang</v>
      </c>
      <c r="M8073" s="15" t="s">
        <v>13</v>
      </c>
      <c r="N8073" s="15">
        <v>30111.0</v>
      </c>
      <c r="O8073" s="15">
        <f t="array" ref="O8073">_xlfn.XLOOKUP(M8073,reference_postal_code!$B$2:$B$11,reference_postal_code!$A$2:$A$11)</f>
        <v>30111</v>
      </c>
      <c r="P8073" s="15" t="s">
        <v>77</v>
      </c>
      <c r="Q8073" s="15" t="s">
        <v>1800</v>
      </c>
      <c r="R8073" s="15" t="s">
        <v>106</v>
      </c>
      <c r="S8073" s="15" t="s">
        <v>139</v>
      </c>
      <c r="T8073" s="15" t="s">
        <v>1801</v>
      </c>
      <c r="U8073" s="28">
        <v>131880.0</v>
      </c>
      <c r="V8073" s="15">
        <v>1.0</v>
      </c>
      <c r="W8073" s="31">
        <v>0.6</v>
      </c>
      <c r="X8073" s="28">
        <v>-85722.0</v>
      </c>
    </row>
    <row r="8074" ht="15.75" customHeight="1">
      <c r="A8074" s="15">
        <v>9319.0</v>
      </c>
      <c r="B8074" s="15" t="s">
        <v>9345</v>
      </c>
      <c r="C8074" s="18">
        <v>42936.0</v>
      </c>
      <c r="D8074" s="18">
        <v>42941.0</v>
      </c>
      <c r="E8074" s="18">
        <f t="shared" si="1"/>
        <v>42941</v>
      </c>
      <c r="F8074" s="15" t="s">
        <v>55</v>
      </c>
      <c r="G8074" s="15" t="s">
        <v>2114</v>
      </c>
      <c r="H8074" s="15" t="s">
        <v>2115</v>
      </c>
      <c r="I8074" s="15" t="s">
        <v>128</v>
      </c>
      <c r="J8074" s="15" t="s">
        <v>60</v>
      </c>
      <c r="K8074" s="15" t="s">
        <v>19</v>
      </c>
      <c r="L8074" s="15" t="str">
        <f t="array" ref="L8074">_xlfn.XLOOKUP(M8074,reference_province_to_city!$A$2:$A$11,reference_province_to_city!$B$2:$B$11)</f>
        <v>Yogyakarta</v>
      </c>
      <c r="M8074" s="15" t="s">
        <v>18</v>
      </c>
      <c r="N8074" s="15">
        <v>55111.0</v>
      </c>
      <c r="O8074" s="15">
        <f t="array" ref="O8074">_xlfn.XLOOKUP(M8074,reference_postal_code!$B$2:$B$11,reference_postal_code!$A$2:$A$11)</f>
        <v>55111</v>
      </c>
      <c r="P8074" s="15" t="s">
        <v>77</v>
      </c>
      <c r="Q8074" s="15" t="s">
        <v>5065</v>
      </c>
      <c r="R8074" s="15" t="s">
        <v>65</v>
      </c>
      <c r="S8074" s="15" t="s">
        <v>66</v>
      </c>
      <c r="T8074" s="15" t="s">
        <v>5066</v>
      </c>
      <c r="U8074" s="28">
        <v>200400.0</v>
      </c>
      <c r="V8074" s="15">
        <v>2.0</v>
      </c>
      <c r="W8074" s="31">
        <v>0.0</v>
      </c>
      <c r="X8074" s="28">
        <v>96192.0</v>
      </c>
    </row>
    <row r="8075" ht="15.75" customHeight="1">
      <c r="A8075" s="15">
        <v>2317.0</v>
      </c>
      <c r="B8075" s="15" t="s">
        <v>9344</v>
      </c>
      <c r="C8075" s="18">
        <v>42936.0</v>
      </c>
      <c r="D8075" s="18">
        <v>42941.0</v>
      </c>
      <c r="E8075" s="18">
        <f t="shared" si="1"/>
        <v>42941</v>
      </c>
      <c r="F8075" s="15" t="s">
        <v>55</v>
      </c>
      <c r="G8075" s="15" t="s">
        <v>4305</v>
      </c>
      <c r="H8075" s="15" t="s">
        <v>4306</v>
      </c>
      <c r="I8075" s="15" t="s">
        <v>128</v>
      </c>
      <c r="J8075" s="15" t="s">
        <v>60</v>
      </c>
      <c r="K8075" s="15" t="s">
        <v>19</v>
      </c>
      <c r="L8075" s="15" t="str">
        <f t="array" ref="L8075">_xlfn.XLOOKUP(M8075,reference_province_to_city!$A$2:$A$11,reference_province_to_city!$B$2:$B$11)</f>
        <v>Yogyakarta</v>
      </c>
      <c r="M8075" s="15" t="s">
        <v>18</v>
      </c>
      <c r="N8075" s="15">
        <v>55111.0</v>
      </c>
      <c r="O8075" s="15">
        <f t="array" ref="O8075">_xlfn.XLOOKUP(M8075,reference_postal_code!$B$2:$B$11,reference_postal_code!$A$2:$A$11)</f>
        <v>55111</v>
      </c>
      <c r="P8075" s="15" t="s">
        <v>77</v>
      </c>
      <c r="Q8075" s="15" t="s">
        <v>2667</v>
      </c>
      <c r="R8075" s="15" t="s">
        <v>106</v>
      </c>
      <c r="S8075" s="15" t="s">
        <v>107</v>
      </c>
      <c r="T8075" s="15" t="s">
        <v>2668</v>
      </c>
      <c r="U8075" s="28">
        <v>2744100.0</v>
      </c>
      <c r="V8075" s="15">
        <v>3.0</v>
      </c>
      <c r="W8075" s="31">
        <v>0.0</v>
      </c>
      <c r="X8075" s="28">
        <v>411615.0</v>
      </c>
    </row>
    <row r="8076" ht="15.75" customHeight="1">
      <c r="A8076" s="15">
        <v>9321.0</v>
      </c>
      <c r="B8076" s="15" t="s">
        <v>9345</v>
      </c>
      <c r="C8076" s="18">
        <v>42936.0</v>
      </c>
      <c r="D8076" s="18">
        <v>42941.0</v>
      </c>
      <c r="E8076" s="18">
        <f t="shared" si="1"/>
        <v>42941</v>
      </c>
      <c r="F8076" s="15" t="s">
        <v>55</v>
      </c>
      <c r="G8076" s="15" t="s">
        <v>2114</v>
      </c>
      <c r="H8076" s="15" t="s">
        <v>2115</v>
      </c>
      <c r="I8076" s="15" t="s">
        <v>128</v>
      </c>
      <c r="J8076" s="15" t="s">
        <v>60</v>
      </c>
      <c r="K8076" s="15" t="s">
        <v>19</v>
      </c>
      <c r="L8076" s="15" t="str">
        <f t="array" ref="L8076">_xlfn.XLOOKUP(M8076,reference_province_to_city!$A$2:$A$11,reference_province_to_city!$B$2:$B$11)</f>
        <v>Yogyakarta</v>
      </c>
      <c r="M8076" s="15" t="s">
        <v>18</v>
      </c>
      <c r="N8076" s="15">
        <v>55111.0</v>
      </c>
      <c r="O8076" s="15">
        <f t="array" ref="O8076">_xlfn.XLOOKUP(M8076,reference_postal_code!$B$2:$B$11,reference_postal_code!$A$2:$A$11)</f>
        <v>55111</v>
      </c>
      <c r="P8076" s="15" t="s">
        <v>77</v>
      </c>
      <c r="Q8076" s="15" t="s">
        <v>1101</v>
      </c>
      <c r="R8076" s="15" t="s">
        <v>106</v>
      </c>
      <c r="S8076" s="15" t="s">
        <v>139</v>
      </c>
      <c r="T8076" s="15" t="s">
        <v>1102</v>
      </c>
      <c r="U8076" s="28">
        <v>2758800.0</v>
      </c>
      <c r="V8076" s="15">
        <v>4.0</v>
      </c>
      <c r="W8076" s="31">
        <v>0.0</v>
      </c>
      <c r="X8076" s="28">
        <v>468996.0</v>
      </c>
    </row>
    <row r="8077" ht="15.75" customHeight="1">
      <c r="A8077" s="15">
        <v>579.0</v>
      </c>
      <c r="B8077" s="15" t="s">
        <v>9347</v>
      </c>
      <c r="C8077" s="18">
        <v>42936.0</v>
      </c>
      <c r="D8077" s="18">
        <v>42942.0</v>
      </c>
      <c r="E8077" s="18">
        <f t="shared" si="1"/>
        <v>42942</v>
      </c>
      <c r="F8077" s="15" t="s">
        <v>55</v>
      </c>
      <c r="G8077" s="15" t="s">
        <v>1866</v>
      </c>
      <c r="H8077" s="15" t="s">
        <v>1867</v>
      </c>
      <c r="I8077" s="15" t="s">
        <v>59</v>
      </c>
      <c r="J8077" s="15" t="s">
        <v>60</v>
      </c>
      <c r="K8077" s="15" t="s">
        <v>29</v>
      </c>
      <c r="L8077" s="15" t="str">
        <f t="array" ref="L8077">_xlfn.XLOOKUP(M8077,reference_province_to_city!$A$2:$A$11,reference_province_to_city!$B$2:$B$11)</f>
        <v>Palembang</v>
      </c>
      <c r="M8077" s="15" t="s">
        <v>13</v>
      </c>
      <c r="N8077" s="15">
        <v>30111.0</v>
      </c>
      <c r="O8077" s="15">
        <f t="array" ref="O8077">_xlfn.XLOOKUP(M8077,reference_postal_code!$B$2:$B$11,reference_postal_code!$A$2:$A$11)</f>
        <v>30111</v>
      </c>
      <c r="P8077" s="15" t="s">
        <v>77</v>
      </c>
      <c r="Q8077" s="15" t="s">
        <v>3850</v>
      </c>
      <c r="R8077" s="15" t="s">
        <v>65</v>
      </c>
      <c r="S8077" s="15" t="s">
        <v>87</v>
      </c>
      <c r="T8077" s="15" t="s">
        <v>3851</v>
      </c>
      <c r="U8077" s="28">
        <v>1045680.0</v>
      </c>
      <c r="V8077" s="15">
        <v>2.0</v>
      </c>
      <c r="W8077" s="31">
        <v>0.2</v>
      </c>
      <c r="X8077" s="28">
        <v>130710.0</v>
      </c>
    </row>
    <row r="8078" ht="15.75" customHeight="1">
      <c r="A8078" s="15">
        <v>2315.0</v>
      </c>
      <c r="B8078" s="15" t="s">
        <v>9344</v>
      </c>
      <c r="C8078" s="18">
        <v>42936.0</v>
      </c>
      <c r="D8078" s="18">
        <v>42941.0</v>
      </c>
      <c r="E8078" s="18">
        <f t="shared" si="1"/>
        <v>42941</v>
      </c>
      <c r="F8078" s="15" t="s">
        <v>55</v>
      </c>
      <c r="G8078" s="15" t="s">
        <v>4305</v>
      </c>
      <c r="H8078" s="15" t="s">
        <v>4306</v>
      </c>
      <c r="I8078" s="15" t="s">
        <v>128</v>
      </c>
      <c r="J8078" s="15" t="s">
        <v>60</v>
      </c>
      <c r="K8078" s="15" t="s">
        <v>19</v>
      </c>
      <c r="L8078" s="15" t="str">
        <f t="array" ref="L8078">_xlfn.XLOOKUP(M8078,reference_province_to_city!$A$2:$A$11,reference_province_to_city!$B$2:$B$11)</f>
        <v>Yogyakarta</v>
      </c>
      <c r="M8078" s="15" t="s">
        <v>18</v>
      </c>
      <c r="N8078" s="15">
        <v>55111.0</v>
      </c>
      <c r="O8078" s="15">
        <f t="array" ref="O8078">_xlfn.XLOOKUP(M8078,reference_postal_code!$B$2:$B$11,reference_postal_code!$A$2:$A$11)</f>
        <v>55111</v>
      </c>
      <c r="P8078" s="15" t="s">
        <v>77</v>
      </c>
      <c r="Q8078" s="15" t="s">
        <v>1648</v>
      </c>
      <c r="R8078" s="15" t="s">
        <v>65</v>
      </c>
      <c r="S8078" s="15" t="s">
        <v>222</v>
      </c>
      <c r="T8078" s="15" t="s">
        <v>1649</v>
      </c>
      <c r="U8078" s="28">
        <v>6244800.0</v>
      </c>
      <c r="V8078" s="15">
        <v>2.0</v>
      </c>
      <c r="W8078" s="31">
        <v>0.0</v>
      </c>
      <c r="X8078" s="28">
        <v>1686096.0</v>
      </c>
    </row>
    <row r="8079" ht="15.75" customHeight="1">
      <c r="A8079" s="15">
        <v>6701.0</v>
      </c>
      <c r="B8079" s="15" t="s">
        <v>9348</v>
      </c>
      <c r="C8079" s="18">
        <v>42937.0</v>
      </c>
      <c r="D8079" s="18">
        <v>42941.0</v>
      </c>
      <c r="E8079" s="18">
        <f t="shared" si="1"/>
        <v>42941</v>
      </c>
      <c r="F8079" s="15" t="s">
        <v>55</v>
      </c>
      <c r="G8079" s="15" t="s">
        <v>5555</v>
      </c>
      <c r="H8079" s="15" t="s">
        <v>5556</v>
      </c>
      <c r="I8079" s="15" t="s">
        <v>59</v>
      </c>
      <c r="J8079" s="15" t="s">
        <v>60</v>
      </c>
      <c r="K8079" s="15" t="s">
        <v>26</v>
      </c>
      <c r="L8079" s="15" t="str">
        <f t="array" ref="L8079">_xlfn.XLOOKUP(M8079,reference_province_to_city!$A$2:$A$11,reference_province_to_city!$B$2:$B$11)</f>
        <v>Denpasar</v>
      </c>
      <c r="M8079" s="15" t="s">
        <v>24</v>
      </c>
      <c r="N8079" s="15">
        <v>80231.0</v>
      </c>
      <c r="O8079" s="15">
        <f t="array" ref="O8079">_xlfn.XLOOKUP(M8079,reference_postal_code!$B$2:$B$11,reference_postal_code!$A$2:$A$11)</f>
        <v>80231</v>
      </c>
      <c r="P8079" s="15" t="s">
        <v>63</v>
      </c>
      <c r="Q8079" s="15" t="s">
        <v>2432</v>
      </c>
      <c r="R8079" s="15" t="s">
        <v>65</v>
      </c>
      <c r="S8079" s="15" t="s">
        <v>83</v>
      </c>
      <c r="T8079" s="15" t="s">
        <v>2433</v>
      </c>
      <c r="U8079" s="28">
        <v>755280.0</v>
      </c>
      <c r="V8079" s="15">
        <v>3.0</v>
      </c>
      <c r="W8079" s="31">
        <v>0.2</v>
      </c>
      <c r="X8079" s="28">
        <v>264348.0</v>
      </c>
    </row>
    <row r="8080" ht="15.75" customHeight="1">
      <c r="A8080" s="15">
        <v>645.0</v>
      </c>
      <c r="B8080" s="15" t="s">
        <v>9349</v>
      </c>
      <c r="C8080" s="18">
        <v>42937.0</v>
      </c>
      <c r="D8080" s="18">
        <v>42941.0</v>
      </c>
      <c r="E8080" s="18">
        <f t="shared" si="1"/>
        <v>42941</v>
      </c>
      <c r="F8080" s="15" t="s">
        <v>55</v>
      </c>
      <c r="G8080" s="15" t="s">
        <v>4566</v>
      </c>
      <c r="H8080" s="15" t="s">
        <v>4567</v>
      </c>
      <c r="I8080" s="15" t="s">
        <v>76</v>
      </c>
      <c r="J8080" s="15" t="s">
        <v>60</v>
      </c>
      <c r="K8080" s="15" t="s">
        <v>29</v>
      </c>
      <c r="L8080" s="15" t="str">
        <f t="array" ref="L8080">_xlfn.XLOOKUP(M8080,reference_province_to_city!$A$2:$A$11,reference_province_to_city!$B$2:$B$11)</f>
        <v>Palembang</v>
      </c>
      <c r="M8080" s="15" t="s">
        <v>13</v>
      </c>
      <c r="N8080" s="15">
        <v>30111.0</v>
      </c>
      <c r="O8080" s="15">
        <f t="array" ref="O8080">_xlfn.XLOOKUP(M8080,reference_postal_code!$B$2:$B$11,reference_postal_code!$A$2:$A$11)</f>
        <v>30111</v>
      </c>
      <c r="P8080" s="15" t="s">
        <v>77</v>
      </c>
      <c r="Q8080" s="15" t="s">
        <v>2761</v>
      </c>
      <c r="R8080" s="15" t="s">
        <v>65</v>
      </c>
      <c r="S8080" s="15" t="s">
        <v>66</v>
      </c>
      <c r="T8080" s="15" t="s">
        <v>2762</v>
      </c>
      <c r="U8080" s="28">
        <v>97200.0</v>
      </c>
      <c r="V8080" s="15">
        <v>1.0</v>
      </c>
      <c r="W8080" s="31">
        <v>0.0</v>
      </c>
      <c r="X8080" s="28">
        <v>47628.0</v>
      </c>
    </row>
    <row r="8081" ht="15.75" customHeight="1">
      <c r="A8081" s="15">
        <v>5015.0</v>
      </c>
      <c r="B8081" s="15" t="s">
        <v>9350</v>
      </c>
      <c r="C8081" s="18">
        <v>42937.0</v>
      </c>
      <c r="D8081" s="18">
        <v>42942.0</v>
      </c>
      <c r="E8081" s="18">
        <f t="shared" si="1"/>
        <v>42942</v>
      </c>
      <c r="F8081" s="15" t="s">
        <v>55</v>
      </c>
      <c r="G8081" s="15" t="s">
        <v>7165</v>
      </c>
      <c r="H8081" s="15" t="s">
        <v>7166</v>
      </c>
      <c r="I8081" s="15" t="s">
        <v>76</v>
      </c>
      <c r="J8081" s="15" t="s">
        <v>60</v>
      </c>
      <c r="K8081" s="15" t="s">
        <v>10</v>
      </c>
      <c r="L8081" s="15" t="str">
        <f t="array" ref="L8081">_xlfn.XLOOKUP(M8081,reference_province_to_city!$A$2:$A$11,reference_province_to_city!$B$2:$B$11)</f>
        <v>Jakarta</v>
      </c>
      <c r="M8081" s="15" t="s">
        <v>7</v>
      </c>
      <c r="N8081" s="15">
        <v>10110.0</v>
      </c>
      <c r="O8081" s="15">
        <f t="array" ref="O8081">_xlfn.XLOOKUP(M8081,reference_postal_code!$B$2:$B$11,reference_postal_code!$A$2:$A$11)</f>
        <v>10110</v>
      </c>
      <c r="P8081" s="15" t="s">
        <v>117</v>
      </c>
      <c r="Q8081" s="15" t="s">
        <v>5481</v>
      </c>
      <c r="R8081" s="15" t="s">
        <v>110</v>
      </c>
      <c r="S8081" s="15" t="s">
        <v>111</v>
      </c>
      <c r="T8081" s="15" t="s">
        <v>5482</v>
      </c>
      <c r="U8081" s="28">
        <v>3158460.0</v>
      </c>
      <c r="V8081" s="15">
        <v>6.0</v>
      </c>
      <c r="W8081" s="31">
        <v>0.4</v>
      </c>
      <c r="X8081" s="28">
        <v>-789615.0</v>
      </c>
    </row>
    <row r="8082" ht="15.75" customHeight="1">
      <c r="A8082" s="15">
        <v>4274.0</v>
      </c>
      <c r="B8082" s="15" t="s">
        <v>9351</v>
      </c>
      <c r="C8082" s="18">
        <v>42937.0</v>
      </c>
      <c r="D8082" s="18">
        <v>42937.0</v>
      </c>
      <c r="E8082" s="18">
        <f t="shared" si="1"/>
        <v>42937</v>
      </c>
      <c r="F8082" s="15" t="s">
        <v>466</v>
      </c>
      <c r="G8082" s="15" t="s">
        <v>4584</v>
      </c>
      <c r="H8082" s="15" t="s">
        <v>4585</v>
      </c>
      <c r="I8082" s="15" t="s">
        <v>59</v>
      </c>
      <c r="J8082" s="15" t="s">
        <v>60</v>
      </c>
      <c r="K8082" s="15" t="s">
        <v>26</v>
      </c>
      <c r="L8082" s="15" t="str">
        <f t="array" ref="L8082">_xlfn.XLOOKUP(M8082,reference_province_to_city!$A$2:$A$11,reference_province_to_city!$B$2:$B$11)</f>
        <v>Denpasar</v>
      </c>
      <c r="M8082" s="15" t="s">
        <v>24</v>
      </c>
      <c r="N8082" s="15">
        <v>80231.0</v>
      </c>
      <c r="O8082" s="15">
        <f t="array" ref="O8082">_xlfn.XLOOKUP(M8082,reference_postal_code!$B$2:$B$11,reference_postal_code!$A$2:$A$11)</f>
        <v>80231</v>
      </c>
      <c r="P8082" s="15" t="s">
        <v>63</v>
      </c>
      <c r="Q8082" s="15" t="s">
        <v>631</v>
      </c>
      <c r="R8082" s="15" t="s">
        <v>65</v>
      </c>
      <c r="S8082" s="15" t="s">
        <v>93</v>
      </c>
      <c r="T8082" s="15" t="s">
        <v>632</v>
      </c>
      <c r="U8082" s="28">
        <v>389850.0</v>
      </c>
      <c r="V8082" s="15">
        <v>1.0</v>
      </c>
      <c r="W8082" s="31">
        <v>0.0</v>
      </c>
      <c r="X8082" s="28">
        <v>113056.0</v>
      </c>
    </row>
    <row r="8083" ht="15.75" customHeight="1">
      <c r="A8083" s="15">
        <v>6699.0</v>
      </c>
      <c r="B8083" s="15" t="s">
        <v>9348</v>
      </c>
      <c r="C8083" s="18">
        <v>42937.0</v>
      </c>
      <c r="D8083" s="18">
        <v>42941.0</v>
      </c>
      <c r="E8083" s="18">
        <f t="shared" si="1"/>
        <v>42941</v>
      </c>
      <c r="F8083" s="15" t="s">
        <v>55</v>
      </c>
      <c r="G8083" s="15" t="s">
        <v>5555</v>
      </c>
      <c r="H8083" s="15" t="s">
        <v>5556</v>
      </c>
      <c r="I8083" s="15" t="s">
        <v>59</v>
      </c>
      <c r="J8083" s="15" t="s">
        <v>60</v>
      </c>
      <c r="K8083" s="15" t="s">
        <v>26</v>
      </c>
      <c r="L8083" s="15" t="str">
        <f t="array" ref="L8083">_xlfn.XLOOKUP(M8083,reference_province_to_city!$A$2:$A$11,reference_province_to_city!$B$2:$B$11)</f>
        <v>Denpasar</v>
      </c>
      <c r="M8083" s="15" t="s">
        <v>24</v>
      </c>
      <c r="N8083" s="15">
        <v>80231.0</v>
      </c>
      <c r="O8083" s="15">
        <f t="array" ref="O8083">_xlfn.XLOOKUP(M8083,reference_postal_code!$B$2:$B$11,reference_postal_code!$A$2:$A$11)</f>
        <v>80231</v>
      </c>
      <c r="P8083" s="15" t="s">
        <v>63</v>
      </c>
      <c r="Q8083" s="15" t="s">
        <v>9352</v>
      </c>
      <c r="R8083" s="15" t="s">
        <v>65</v>
      </c>
      <c r="S8083" s="15" t="s">
        <v>66</v>
      </c>
      <c r="T8083" s="15" t="s">
        <v>9353</v>
      </c>
      <c r="U8083" s="28">
        <v>245100.0</v>
      </c>
      <c r="V8083" s="15">
        <v>2.0</v>
      </c>
      <c r="W8083" s="31">
        <v>0.0</v>
      </c>
      <c r="X8083" s="28">
        <v>115197.0</v>
      </c>
    </row>
    <row r="8084" ht="15.75" customHeight="1">
      <c r="A8084" s="15">
        <v>6590.0</v>
      </c>
      <c r="B8084" s="15" t="s">
        <v>9354</v>
      </c>
      <c r="C8084" s="18">
        <v>42937.0</v>
      </c>
      <c r="D8084" s="18">
        <v>42943.0</v>
      </c>
      <c r="E8084" s="18">
        <f t="shared" si="1"/>
        <v>42943</v>
      </c>
      <c r="F8084" s="15" t="s">
        <v>55</v>
      </c>
      <c r="G8084" s="15" t="s">
        <v>3718</v>
      </c>
      <c r="H8084" s="15" t="s">
        <v>3719</v>
      </c>
      <c r="I8084" s="15" t="s">
        <v>59</v>
      </c>
      <c r="J8084" s="15" t="s">
        <v>60</v>
      </c>
      <c r="K8084" s="15" t="s">
        <v>22</v>
      </c>
      <c r="L8084" s="15" t="str">
        <f t="array" ref="L8084">_xlfn.XLOOKUP(M8084,reference_province_to_city!$A$2:$A$11,reference_province_to_city!$B$2:$B$11)</f>
        <v>Surabaya</v>
      </c>
      <c r="M8084" s="15" t="s">
        <v>20</v>
      </c>
      <c r="N8084" s="15">
        <v>60231.0</v>
      </c>
      <c r="O8084" s="15">
        <f t="array" ref="O8084">_xlfn.XLOOKUP(M8084,reference_postal_code!$B$2:$B$11,reference_postal_code!$A$2:$A$11)</f>
        <v>60231</v>
      </c>
      <c r="P8084" s="15" t="s">
        <v>166</v>
      </c>
      <c r="Q8084" s="15" t="s">
        <v>7236</v>
      </c>
      <c r="R8084" s="15" t="s">
        <v>65</v>
      </c>
      <c r="S8084" s="15" t="s">
        <v>226</v>
      </c>
      <c r="T8084" s="15" t="s">
        <v>7237</v>
      </c>
      <c r="U8084" s="28">
        <v>3475800.0</v>
      </c>
      <c r="V8084" s="15">
        <v>2.0</v>
      </c>
      <c r="W8084" s="31">
        <v>0.0</v>
      </c>
      <c r="X8084" s="28">
        <v>173790.0</v>
      </c>
    </row>
    <row r="8085" ht="15.75" customHeight="1">
      <c r="A8085" s="15">
        <v>7084.0</v>
      </c>
      <c r="B8085" s="15" t="s">
        <v>9355</v>
      </c>
      <c r="C8085" s="18">
        <v>42937.0</v>
      </c>
      <c r="D8085" s="18">
        <v>42941.0</v>
      </c>
      <c r="E8085" s="18">
        <f t="shared" si="1"/>
        <v>42941</v>
      </c>
      <c r="F8085" s="15" t="s">
        <v>114</v>
      </c>
      <c r="G8085" s="15" t="s">
        <v>2114</v>
      </c>
      <c r="H8085" s="15" t="s">
        <v>2115</v>
      </c>
      <c r="I8085" s="15" t="s">
        <v>128</v>
      </c>
      <c r="J8085" s="15" t="s">
        <v>60</v>
      </c>
      <c r="K8085" s="15" t="s">
        <v>19</v>
      </c>
      <c r="L8085" s="15" t="str">
        <f t="array" ref="L8085">_xlfn.XLOOKUP(M8085,reference_province_to_city!$A$2:$A$11,reference_province_to_city!$B$2:$B$11)</f>
        <v>Yogyakarta</v>
      </c>
      <c r="M8085" s="15" t="s">
        <v>18</v>
      </c>
      <c r="N8085" s="15">
        <v>55111.0</v>
      </c>
      <c r="O8085" s="15">
        <f t="array" ref="O8085">_xlfn.XLOOKUP(M8085,reference_postal_code!$B$2:$B$11,reference_postal_code!$A$2:$A$11)</f>
        <v>55111</v>
      </c>
      <c r="P8085" s="15" t="s">
        <v>77</v>
      </c>
      <c r="Q8085" s="15" t="s">
        <v>1981</v>
      </c>
      <c r="R8085" s="15" t="s">
        <v>65</v>
      </c>
      <c r="S8085" s="15" t="s">
        <v>93</v>
      </c>
      <c r="T8085" s="15" t="s">
        <v>1982</v>
      </c>
      <c r="U8085" s="28">
        <v>52800.0</v>
      </c>
      <c r="V8085" s="15">
        <v>2.0</v>
      </c>
      <c r="W8085" s="31">
        <v>0.0</v>
      </c>
      <c r="X8085" s="28">
        <v>25344.0</v>
      </c>
    </row>
    <row r="8086" ht="15.75" customHeight="1">
      <c r="A8086" s="15">
        <v>5014.0</v>
      </c>
      <c r="B8086" s="15" t="s">
        <v>9350</v>
      </c>
      <c r="C8086" s="18">
        <v>42937.0</v>
      </c>
      <c r="D8086" s="18">
        <v>42942.0</v>
      </c>
      <c r="E8086" s="18">
        <f t="shared" si="1"/>
        <v>42942</v>
      </c>
      <c r="F8086" s="15" t="s">
        <v>55</v>
      </c>
      <c r="G8086" s="15" t="s">
        <v>7165</v>
      </c>
      <c r="H8086" s="15" t="s">
        <v>7166</v>
      </c>
      <c r="I8086" s="15" t="s">
        <v>76</v>
      </c>
      <c r="J8086" s="15" t="s">
        <v>60</v>
      </c>
      <c r="K8086" s="15" t="s">
        <v>10</v>
      </c>
      <c r="L8086" s="15" t="str">
        <f t="array" ref="L8086">_xlfn.XLOOKUP(M8086,reference_province_to_city!$A$2:$A$11,reference_province_to_city!$B$2:$B$11)</f>
        <v>Jakarta</v>
      </c>
      <c r="M8086" s="15" t="s">
        <v>7</v>
      </c>
      <c r="N8086" s="15">
        <v>10110.0</v>
      </c>
      <c r="O8086" s="15">
        <f t="array" ref="O8086">_xlfn.XLOOKUP(M8086,reference_postal_code!$B$2:$B$11,reference_postal_code!$A$2:$A$11)</f>
        <v>10110</v>
      </c>
      <c r="P8086" s="15" t="s">
        <v>117</v>
      </c>
      <c r="Q8086" s="15" t="s">
        <v>8065</v>
      </c>
      <c r="R8086" s="15" t="s">
        <v>65</v>
      </c>
      <c r="S8086" s="15" t="s">
        <v>87</v>
      </c>
      <c r="T8086" s="15" t="s">
        <v>8066</v>
      </c>
      <c r="U8086" s="28">
        <v>3334800.0</v>
      </c>
      <c r="V8086" s="15">
        <v>7.0</v>
      </c>
      <c r="W8086" s="31">
        <v>0.2</v>
      </c>
      <c r="X8086" s="28">
        <v>375165.0</v>
      </c>
    </row>
    <row r="8087" ht="15.75" customHeight="1">
      <c r="A8087" s="15">
        <v>6832.0</v>
      </c>
      <c r="B8087" s="15" t="s">
        <v>9356</v>
      </c>
      <c r="C8087" s="18">
        <v>42937.0</v>
      </c>
      <c r="D8087" s="18">
        <v>42943.0</v>
      </c>
      <c r="E8087" s="18">
        <f t="shared" si="1"/>
        <v>42943</v>
      </c>
      <c r="F8087" s="15" t="s">
        <v>55</v>
      </c>
      <c r="G8087" s="15" t="s">
        <v>1388</v>
      </c>
      <c r="H8087" s="15" t="s">
        <v>1389</v>
      </c>
      <c r="I8087" s="15" t="s">
        <v>59</v>
      </c>
      <c r="J8087" s="15" t="s">
        <v>60</v>
      </c>
      <c r="K8087" s="15" t="s">
        <v>10</v>
      </c>
      <c r="L8087" s="15" t="str">
        <f t="array" ref="L8087">_xlfn.XLOOKUP(M8087,reference_province_to_city!$A$2:$A$11,reference_province_to_city!$B$2:$B$11)</f>
        <v>Jakarta</v>
      </c>
      <c r="M8087" s="15" t="s">
        <v>7</v>
      </c>
      <c r="N8087" s="15">
        <v>10110.0</v>
      </c>
      <c r="O8087" s="15">
        <f t="array" ref="O8087">_xlfn.XLOOKUP(M8087,reference_postal_code!$B$2:$B$11,reference_postal_code!$A$2:$A$11)</f>
        <v>10110</v>
      </c>
      <c r="P8087" s="15" t="s">
        <v>117</v>
      </c>
      <c r="Q8087" s="15" t="s">
        <v>5045</v>
      </c>
      <c r="R8087" s="15" t="s">
        <v>65</v>
      </c>
      <c r="S8087" s="15" t="s">
        <v>222</v>
      </c>
      <c r="T8087" s="15" t="s">
        <v>5046</v>
      </c>
      <c r="U8087" s="28">
        <v>262200.0</v>
      </c>
      <c r="V8087" s="15">
        <v>4.0</v>
      </c>
      <c r="W8087" s="31">
        <v>0.0</v>
      </c>
      <c r="X8087" s="28">
        <v>68172.0</v>
      </c>
    </row>
    <row r="8088" ht="15.75" customHeight="1">
      <c r="A8088" s="15">
        <v>6700.0</v>
      </c>
      <c r="B8088" s="15" t="s">
        <v>9348</v>
      </c>
      <c r="C8088" s="18">
        <v>42937.0</v>
      </c>
      <c r="D8088" s="18">
        <v>42941.0</v>
      </c>
      <c r="E8088" s="18">
        <f t="shared" si="1"/>
        <v>42941</v>
      </c>
      <c r="F8088" s="15" t="s">
        <v>55</v>
      </c>
      <c r="G8088" s="15" t="s">
        <v>5555</v>
      </c>
      <c r="H8088" s="15" t="s">
        <v>5556</v>
      </c>
      <c r="I8088" s="15" t="s">
        <v>59</v>
      </c>
      <c r="J8088" s="15" t="s">
        <v>60</v>
      </c>
      <c r="K8088" s="15" t="s">
        <v>26</v>
      </c>
      <c r="L8088" s="15" t="str">
        <f t="array" ref="L8088">_xlfn.XLOOKUP(M8088,reference_province_to_city!$A$2:$A$11,reference_province_to_city!$B$2:$B$11)</f>
        <v>Denpasar</v>
      </c>
      <c r="M8088" s="15" t="s">
        <v>24</v>
      </c>
      <c r="N8088" s="15">
        <v>80231.0</v>
      </c>
      <c r="O8088" s="15">
        <f t="array" ref="O8088">_xlfn.XLOOKUP(M8088,reference_postal_code!$B$2:$B$11,reference_postal_code!$A$2:$A$11)</f>
        <v>80231</v>
      </c>
      <c r="P8088" s="15" t="s">
        <v>63</v>
      </c>
      <c r="Q8088" s="15" t="s">
        <v>1685</v>
      </c>
      <c r="R8088" s="15" t="s">
        <v>106</v>
      </c>
      <c r="S8088" s="15" t="s">
        <v>107</v>
      </c>
      <c r="T8088" s="15" t="s">
        <v>1686</v>
      </c>
      <c r="U8088" s="28">
        <v>3379440.0</v>
      </c>
      <c r="V8088" s="15">
        <v>2.0</v>
      </c>
      <c r="W8088" s="31">
        <v>0.2</v>
      </c>
      <c r="X8088" s="28">
        <v>337944.0</v>
      </c>
    </row>
    <row r="8089" ht="15.75" customHeight="1">
      <c r="A8089" s="15">
        <v>8328.0</v>
      </c>
      <c r="B8089" s="15" t="s">
        <v>9357</v>
      </c>
      <c r="C8089" s="18">
        <v>42937.0</v>
      </c>
      <c r="D8089" s="18">
        <v>42940.0</v>
      </c>
      <c r="E8089" s="18">
        <f t="shared" si="1"/>
        <v>42940</v>
      </c>
      <c r="F8089" s="15" t="s">
        <v>114</v>
      </c>
      <c r="G8089" s="15" t="s">
        <v>1924</v>
      </c>
      <c r="H8089" s="15" t="s">
        <v>1925</v>
      </c>
      <c r="I8089" s="15" t="s">
        <v>128</v>
      </c>
      <c r="J8089" s="15" t="s">
        <v>60</v>
      </c>
      <c r="K8089" s="15" t="s">
        <v>17</v>
      </c>
      <c r="L8089" s="15" t="str">
        <f t="array" ref="L8089">_xlfn.XLOOKUP(M8089,reference_province_to_city!$A$2:$A$11,reference_province_to_city!$B$2:$B$11)</f>
        <v>Semarang</v>
      </c>
      <c r="M8089" s="15" t="s">
        <v>15</v>
      </c>
      <c r="N8089" s="15">
        <v>50111.0</v>
      </c>
      <c r="O8089" s="15">
        <f t="array" ref="O8089">_xlfn.XLOOKUP(M8089,reference_postal_code!$B$2:$B$11,reference_postal_code!$A$2:$A$11)</f>
        <v>50111</v>
      </c>
      <c r="P8089" s="15" t="s">
        <v>77</v>
      </c>
      <c r="Q8089" s="15" t="s">
        <v>620</v>
      </c>
      <c r="R8089" s="15" t="s">
        <v>65</v>
      </c>
      <c r="S8089" s="15" t="s">
        <v>83</v>
      </c>
      <c r="T8089" s="15" t="s">
        <v>621</v>
      </c>
      <c r="U8089" s="28">
        <v>1412880.0</v>
      </c>
      <c r="V8089" s="15">
        <v>7.0</v>
      </c>
      <c r="W8089" s="31">
        <v>0.8</v>
      </c>
      <c r="X8089" s="28">
        <v>-2472540.0</v>
      </c>
    </row>
    <row r="8090" ht="15.75" customHeight="1">
      <c r="A8090" s="15">
        <v>8327.0</v>
      </c>
      <c r="B8090" s="15" t="s">
        <v>9357</v>
      </c>
      <c r="C8090" s="18">
        <v>42937.0</v>
      </c>
      <c r="D8090" s="18">
        <v>42940.0</v>
      </c>
      <c r="E8090" s="18">
        <f t="shared" si="1"/>
        <v>42940</v>
      </c>
      <c r="F8090" s="15" t="s">
        <v>114</v>
      </c>
      <c r="G8090" s="15" t="s">
        <v>1924</v>
      </c>
      <c r="H8090" s="15" t="s">
        <v>1925</v>
      </c>
      <c r="I8090" s="15" t="s">
        <v>128</v>
      </c>
      <c r="J8090" s="15" t="s">
        <v>60</v>
      </c>
      <c r="K8090" s="15" t="s">
        <v>17</v>
      </c>
      <c r="L8090" s="15" t="str">
        <f t="array" ref="L8090">_xlfn.XLOOKUP(M8090,reference_province_to_city!$A$2:$A$11,reference_province_to_city!$B$2:$B$11)</f>
        <v>Semarang</v>
      </c>
      <c r="M8090" s="15" t="s">
        <v>15</v>
      </c>
      <c r="N8090" s="15">
        <v>50111.0</v>
      </c>
      <c r="O8090" s="15">
        <f t="array" ref="O8090">_xlfn.XLOOKUP(M8090,reference_postal_code!$B$2:$B$11,reference_postal_code!$A$2:$A$11)</f>
        <v>50111</v>
      </c>
      <c r="P8090" s="15" t="s">
        <v>77</v>
      </c>
      <c r="Q8090" s="15" t="s">
        <v>3113</v>
      </c>
      <c r="R8090" s="15" t="s">
        <v>65</v>
      </c>
      <c r="S8090" s="15" t="s">
        <v>83</v>
      </c>
      <c r="T8090" s="15" t="s">
        <v>3114</v>
      </c>
      <c r="U8090" s="28">
        <v>42960.0</v>
      </c>
      <c r="V8090" s="15">
        <v>4.0</v>
      </c>
      <c r="W8090" s="31">
        <v>0.8</v>
      </c>
      <c r="X8090" s="28">
        <v>-68736.0</v>
      </c>
    </row>
    <row r="8091" ht="15.75" customHeight="1">
      <c r="A8091" s="15">
        <v>5013.0</v>
      </c>
      <c r="B8091" s="15" t="s">
        <v>9350</v>
      </c>
      <c r="C8091" s="18">
        <v>42937.0</v>
      </c>
      <c r="D8091" s="18">
        <v>42942.0</v>
      </c>
      <c r="E8091" s="18">
        <f t="shared" si="1"/>
        <v>42942</v>
      </c>
      <c r="F8091" s="15" t="s">
        <v>55</v>
      </c>
      <c r="G8091" s="15" t="s">
        <v>7165</v>
      </c>
      <c r="H8091" s="15" t="s">
        <v>7166</v>
      </c>
      <c r="I8091" s="15" t="s">
        <v>76</v>
      </c>
      <c r="J8091" s="15" t="s">
        <v>60</v>
      </c>
      <c r="K8091" s="15" t="s">
        <v>10</v>
      </c>
      <c r="L8091" s="15" t="str">
        <f t="array" ref="L8091">_xlfn.XLOOKUP(M8091,reference_province_to_city!$A$2:$A$11,reference_province_to_city!$B$2:$B$11)</f>
        <v>Jakarta</v>
      </c>
      <c r="M8091" s="15" t="s">
        <v>7</v>
      </c>
      <c r="N8091" s="15">
        <v>10110.0</v>
      </c>
      <c r="O8091" s="15">
        <f t="array" ref="O8091">_xlfn.XLOOKUP(M8091,reference_postal_code!$B$2:$B$11,reference_postal_code!$A$2:$A$11)</f>
        <v>10110</v>
      </c>
      <c r="P8091" s="15" t="s">
        <v>117</v>
      </c>
      <c r="Q8091" s="15" t="s">
        <v>2146</v>
      </c>
      <c r="R8091" s="15" t="s">
        <v>65</v>
      </c>
      <c r="S8091" s="15" t="s">
        <v>83</v>
      </c>
      <c r="T8091" s="15" t="s">
        <v>2147</v>
      </c>
      <c r="U8091" s="28">
        <v>508950.0</v>
      </c>
      <c r="V8091" s="15">
        <v>3.0</v>
      </c>
      <c r="W8091" s="31">
        <v>0.7</v>
      </c>
      <c r="X8091" s="28">
        <v>-339300.0</v>
      </c>
    </row>
    <row r="8092" ht="15.75" customHeight="1">
      <c r="A8092" s="15">
        <v>7085.0</v>
      </c>
      <c r="B8092" s="15" t="s">
        <v>9355</v>
      </c>
      <c r="C8092" s="18">
        <v>42937.0</v>
      </c>
      <c r="D8092" s="18">
        <v>42941.0</v>
      </c>
      <c r="E8092" s="18">
        <f t="shared" si="1"/>
        <v>42941</v>
      </c>
      <c r="F8092" s="15" t="s">
        <v>114</v>
      </c>
      <c r="G8092" s="15" t="s">
        <v>2114</v>
      </c>
      <c r="H8092" s="15" t="s">
        <v>2115</v>
      </c>
      <c r="I8092" s="15" t="s">
        <v>128</v>
      </c>
      <c r="J8092" s="15" t="s">
        <v>60</v>
      </c>
      <c r="K8092" s="15" t="s">
        <v>19</v>
      </c>
      <c r="L8092" s="15" t="str">
        <f t="array" ref="L8092">_xlfn.XLOOKUP(M8092,reference_province_to_city!$A$2:$A$11,reference_province_to_city!$B$2:$B$11)</f>
        <v>Yogyakarta</v>
      </c>
      <c r="M8092" s="15" t="s">
        <v>18</v>
      </c>
      <c r="N8092" s="15">
        <v>55111.0</v>
      </c>
      <c r="O8092" s="15">
        <f t="array" ref="O8092">_xlfn.XLOOKUP(M8092,reference_postal_code!$B$2:$B$11,reference_postal_code!$A$2:$A$11)</f>
        <v>55111</v>
      </c>
      <c r="P8092" s="15" t="s">
        <v>77</v>
      </c>
      <c r="Q8092" s="15" t="s">
        <v>3047</v>
      </c>
      <c r="R8092" s="15" t="s">
        <v>110</v>
      </c>
      <c r="S8092" s="15" t="s">
        <v>111</v>
      </c>
      <c r="T8092" s="15" t="s">
        <v>3048</v>
      </c>
      <c r="U8092" s="28">
        <v>2.439288E7</v>
      </c>
      <c r="V8092" s="15">
        <v>9.0</v>
      </c>
      <c r="W8092" s="31">
        <v>0.2</v>
      </c>
      <c r="X8092" s="28">
        <v>1829466.0</v>
      </c>
    </row>
    <row r="8093" ht="15.75" customHeight="1">
      <c r="A8093" s="15">
        <v>6587.0</v>
      </c>
      <c r="B8093" s="15" t="s">
        <v>9354</v>
      </c>
      <c r="C8093" s="18">
        <v>42937.0</v>
      </c>
      <c r="D8093" s="18">
        <v>42943.0</v>
      </c>
      <c r="E8093" s="18">
        <f t="shared" si="1"/>
        <v>42943</v>
      </c>
      <c r="F8093" s="15" t="s">
        <v>55</v>
      </c>
      <c r="G8093" s="15" t="s">
        <v>3718</v>
      </c>
      <c r="H8093" s="15" t="s">
        <v>3719</v>
      </c>
      <c r="I8093" s="15" t="s">
        <v>59</v>
      </c>
      <c r="J8093" s="15" t="s">
        <v>60</v>
      </c>
      <c r="K8093" s="15" t="s">
        <v>1550</v>
      </c>
      <c r="L8093" s="15" t="str">
        <f t="array" ref="L8093">_xlfn.XLOOKUP(M8093,reference_province_to_city!$A$2:$A$11,reference_province_to_city!$B$2:$B$11)</f>
        <v>Surabaya</v>
      </c>
      <c r="M8093" s="15" t="s">
        <v>20</v>
      </c>
      <c r="N8093" s="15">
        <v>60231.0</v>
      </c>
      <c r="O8093" s="15">
        <f t="array" ref="O8093">_xlfn.XLOOKUP(M8093,reference_postal_code!$B$2:$B$11,reference_postal_code!$A$2:$A$11)</f>
        <v>60231</v>
      </c>
      <c r="P8093" s="15" t="s">
        <v>166</v>
      </c>
      <c r="Q8093" s="15" t="s">
        <v>723</v>
      </c>
      <c r="R8093" s="15" t="s">
        <v>65</v>
      </c>
      <c r="S8093" s="15" t="s">
        <v>93</v>
      </c>
      <c r="T8093" s="15" t="s">
        <v>724</v>
      </c>
      <c r="U8093" s="28">
        <v>295200.0</v>
      </c>
      <c r="V8093" s="15">
        <v>6.0</v>
      </c>
      <c r="W8093" s="31">
        <v>0.0</v>
      </c>
      <c r="X8093" s="28">
        <v>85608.0</v>
      </c>
    </row>
    <row r="8094" ht="15.75" customHeight="1">
      <c r="A8094" s="15">
        <v>4273.0</v>
      </c>
      <c r="B8094" s="15" t="s">
        <v>9351</v>
      </c>
      <c r="C8094" s="18">
        <v>42937.0</v>
      </c>
      <c r="D8094" s="18">
        <v>42937.0</v>
      </c>
      <c r="E8094" s="18">
        <f t="shared" si="1"/>
        <v>42937</v>
      </c>
      <c r="F8094" s="15" t="s">
        <v>466</v>
      </c>
      <c r="G8094" s="15" t="s">
        <v>4584</v>
      </c>
      <c r="H8094" s="15" t="s">
        <v>4585</v>
      </c>
      <c r="I8094" s="15" t="s">
        <v>59</v>
      </c>
      <c r="J8094" s="15" t="s">
        <v>60</v>
      </c>
      <c r="K8094" s="15" t="s">
        <v>26</v>
      </c>
      <c r="L8094" s="15" t="str">
        <f t="array" ref="L8094">_xlfn.XLOOKUP(M8094,reference_province_to_city!$A$2:$A$11,reference_province_to_city!$B$2:$B$11)</f>
        <v>Denpasar</v>
      </c>
      <c r="M8094" s="15" t="s">
        <v>24</v>
      </c>
      <c r="N8094" s="15">
        <v>80231.0</v>
      </c>
      <c r="O8094" s="15">
        <f t="array" ref="O8094">_xlfn.XLOOKUP(M8094,reference_postal_code!$B$2:$B$11,reference_postal_code!$A$2:$A$11)</f>
        <v>80231</v>
      </c>
      <c r="P8094" s="15" t="s">
        <v>63</v>
      </c>
      <c r="Q8094" s="15" t="s">
        <v>7989</v>
      </c>
      <c r="R8094" s="15" t="s">
        <v>110</v>
      </c>
      <c r="S8094" s="15" t="s">
        <v>111</v>
      </c>
      <c r="T8094" s="15" t="s">
        <v>7990</v>
      </c>
      <c r="U8094" s="28">
        <v>1078920.0</v>
      </c>
      <c r="V8094" s="15">
        <v>9.0</v>
      </c>
      <c r="W8094" s="31">
        <v>0.2</v>
      </c>
      <c r="X8094" s="28">
        <v>94405.0</v>
      </c>
    </row>
    <row r="8095" ht="15.75" customHeight="1">
      <c r="A8095" s="15">
        <v>6584.0</v>
      </c>
      <c r="B8095" s="15" t="s">
        <v>9354</v>
      </c>
      <c r="C8095" s="18">
        <v>42937.0</v>
      </c>
      <c r="D8095" s="18">
        <v>42943.0</v>
      </c>
      <c r="E8095" s="18">
        <f t="shared" si="1"/>
        <v>42943</v>
      </c>
      <c r="F8095" s="15" t="s">
        <v>55</v>
      </c>
      <c r="G8095" s="15" t="s">
        <v>3718</v>
      </c>
      <c r="H8095" s="15" t="s">
        <v>3719</v>
      </c>
      <c r="I8095" s="15" t="s">
        <v>59</v>
      </c>
      <c r="J8095" s="15" t="s">
        <v>60</v>
      </c>
      <c r="K8095" s="15" t="s">
        <v>22</v>
      </c>
      <c r="L8095" s="15" t="str">
        <f t="array" ref="L8095">_xlfn.XLOOKUP(M8095,reference_province_to_city!$A$2:$A$11,reference_province_to_city!$B$2:$B$11)</f>
        <v>Surabaya</v>
      </c>
      <c r="M8095" s="15" t="s">
        <v>20</v>
      </c>
      <c r="N8095" s="15">
        <v>60231.0</v>
      </c>
      <c r="O8095" s="15">
        <f t="array" ref="O8095">_xlfn.XLOOKUP(M8095,reference_postal_code!$B$2:$B$11,reference_postal_code!$A$2:$A$11)</f>
        <v>60231</v>
      </c>
      <c r="P8095" s="15" t="s">
        <v>166</v>
      </c>
      <c r="Q8095" s="15" t="s">
        <v>6999</v>
      </c>
      <c r="R8095" s="15" t="s">
        <v>65</v>
      </c>
      <c r="S8095" s="15" t="s">
        <v>93</v>
      </c>
      <c r="T8095" s="15" t="s">
        <v>7000</v>
      </c>
      <c r="U8095" s="28">
        <v>1529100.0</v>
      </c>
      <c r="V8095" s="15">
        <v>6.0</v>
      </c>
      <c r="W8095" s="31">
        <v>0.0</v>
      </c>
      <c r="X8095" s="28">
        <v>443439.0</v>
      </c>
    </row>
    <row r="8096" ht="15.75" customHeight="1">
      <c r="A8096" s="15">
        <v>6586.0</v>
      </c>
      <c r="B8096" s="15" t="s">
        <v>9354</v>
      </c>
      <c r="C8096" s="18">
        <v>42937.0</v>
      </c>
      <c r="D8096" s="18">
        <v>42943.0</v>
      </c>
      <c r="E8096" s="18">
        <f t="shared" si="1"/>
        <v>42943</v>
      </c>
      <c r="F8096" s="15" t="s">
        <v>55</v>
      </c>
      <c r="G8096" s="15" t="s">
        <v>3718</v>
      </c>
      <c r="H8096" s="15" t="s">
        <v>3719</v>
      </c>
      <c r="I8096" s="15" t="s">
        <v>59</v>
      </c>
      <c r="J8096" s="15" t="s">
        <v>60</v>
      </c>
      <c r="K8096" s="15" t="s">
        <v>22</v>
      </c>
      <c r="L8096" s="15" t="str">
        <f t="array" ref="L8096">_xlfn.XLOOKUP(M8096,reference_province_to_city!$A$2:$A$11,reference_province_to_city!$B$2:$B$11)</f>
        <v>Surabaya</v>
      </c>
      <c r="M8096" s="15" t="s">
        <v>20</v>
      </c>
      <c r="N8096" s="15">
        <v>60231.0</v>
      </c>
      <c r="O8096" s="15">
        <f t="array" ref="O8096">_xlfn.XLOOKUP(M8096,reference_postal_code!$B$2:$B$11,reference_postal_code!$A$2:$A$11)</f>
        <v>60231</v>
      </c>
      <c r="P8096" s="15" t="s">
        <v>166</v>
      </c>
      <c r="Q8096" s="15" t="s">
        <v>2756</v>
      </c>
      <c r="R8096" s="15" t="s">
        <v>106</v>
      </c>
      <c r="S8096" s="15" t="s">
        <v>139</v>
      </c>
      <c r="T8096" s="15" t="s">
        <v>2757</v>
      </c>
      <c r="U8096" s="28">
        <v>132000.0</v>
      </c>
      <c r="V8096" s="15">
        <v>5.0</v>
      </c>
      <c r="W8096" s="31">
        <v>0.0</v>
      </c>
      <c r="X8096" s="28">
        <v>58080.0</v>
      </c>
    </row>
    <row r="8097" ht="15.75" customHeight="1">
      <c r="A8097" s="15">
        <v>7845.0</v>
      </c>
      <c r="B8097" s="15" t="s">
        <v>9358</v>
      </c>
      <c r="C8097" s="18">
        <v>42937.0</v>
      </c>
      <c r="D8097" s="18">
        <v>42941.0</v>
      </c>
      <c r="E8097" s="18">
        <f t="shared" si="1"/>
        <v>42941</v>
      </c>
      <c r="F8097" s="15" t="s">
        <v>55</v>
      </c>
      <c r="G8097" s="15" t="s">
        <v>2614</v>
      </c>
      <c r="H8097" s="15" t="s">
        <v>2615</v>
      </c>
      <c r="I8097" s="15" t="s">
        <v>59</v>
      </c>
      <c r="J8097" s="15" t="s">
        <v>60</v>
      </c>
      <c r="K8097" s="15" t="s">
        <v>14</v>
      </c>
      <c r="L8097" s="15" t="str">
        <f t="array" ref="L8097">_xlfn.XLOOKUP(M8097,reference_province_to_city!$A$2:$A$11,reference_province_to_city!$B$2:$B$11)</f>
        <v>Bandung</v>
      </c>
      <c r="M8097" s="15" t="s">
        <v>12</v>
      </c>
      <c r="N8097" s="15">
        <v>40111.0</v>
      </c>
      <c r="O8097" s="15">
        <f t="array" ref="O8097">_xlfn.XLOOKUP(M8097,reference_postal_code!$B$2:$B$11,reference_postal_code!$A$2:$A$11)</f>
        <v>40111</v>
      </c>
      <c r="P8097" s="15" t="s">
        <v>117</v>
      </c>
      <c r="Q8097" s="15" t="s">
        <v>4587</v>
      </c>
      <c r="R8097" s="15" t="s">
        <v>106</v>
      </c>
      <c r="S8097" s="15" t="s">
        <v>218</v>
      </c>
      <c r="T8097" s="15" t="s">
        <v>4588</v>
      </c>
      <c r="U8097" s="28">
        <v>1866060.0</v>
      </c>
      <c r="V8097" s="15">
        <v>4.0</v>
      </c>
      <c r="W8097" s="31">
        <v>0.3</v>
      </c>
      <c r="X8097" s="28">
        <v>-319896.0</v>
      </c>
    </row>
    <row r="8098" ht="15.75" customHeight="1">
      <c r="A8098" s="15">
        <v>6585.0</v>
      </c>
      <c r="B8098" s="15" t="s">
        <v>9354</v>
      </c>
      <c r="C8098" s="18">
        <v>42937.0</v>
      </c>
      <c r="D8098" s="18">
        <v>42943.0</v>
      </c>
      <c r="E8098" s="18">
        <f t="shared" si="1"/>
        <v>42943</v>
      </c>
      <c r="F8098" s="15" t="s">
        <v>55</v>
      </c>
      <c r="G8098" s="15" t="s">
        <v>3718</v>
      </c>
      <c r="H8098" s="15" t="s">
        <v>3719</v>
      </c>
      <c r="I8098" s="15" t="s">
        <v>59</v>
      </c>
      <c r="J8098" s="15" t="s">
        <v>60</v>
      </c>
      <c r="K8098" s="15" t="s">
        <v>22</v>
      </c>
      <c r="L8098" s="15" t="str">
        <f t="array" ref="L8098">_xlfn.XLOOKUP(M8098,reference_province_to_city!$A$2:$A$11,reference_province_to_city!$B$2:$B$11)</f>
        <v>Surabaya</v>
      </c>
      <c r="M8098" s="15" t="s">
        <v>20</v>
      </c>
      <c r="N8098" s="15">
        <v>60231.0</v>
      </c>
      <c r="O8098" s="15">
        <f t="array" ref="O8098">_xlfn.XLOOKUP(M8098,reference_postal_code!$B$2:$B$11,reference_postal_code!$A$2:$A$11)</f>
        <v>60231</v>
      </c>
      <c r="P8098" s="15" t="s">
        <v>166</v>
      </c>
      <c r="Q8098" s="15" t="s">
        <v>1638</v>
      </c>
      <c r="R8098" s="15" t="s">
        <v>110</v>
      </c>
      <c r="S8098" s="15" t="s">
        <v>111</v>
      </c>
      <c r="T8098" s="15" t="s">
        <v>1639</v>
      </c>
      <c r="U8098" s="28">
        <v>4079400.0</v>
      </c>
      <c r="V8098" s="15">
        <v>4.0</v>
      </c>
      <c r="W8098" s="31">
        <v>0.0</v>
      </c>
      <c r="X8098" s="28">
        <v>1019850.0</v>
      </c>
    </row>
    <row r="8099" ht="15.75" customHeight="1">
      <c r="A8099" s="15">
        <v>9809.0</v>
      </c>
      <c r="B8099" s="15" t="s">
        <v>9359</v>
      </c>
      <c r="C8099" s="18">
        <v>42937.0</v>
      </c>
      <c r="D8099" s="18">
        <v>42942.0</v>
      </c>
      <c r="E8099" s="18">
        <f t="shared" si="1"/>
        <v>42942</v>
      </c>
      <c r="F8099" s="15" t="s">
        <v>55</v>
      </c>
      <c r="G8099" s="15" t="s">
        <v>3077</v>
      </c>
      <c r="H8099" s="15" t="s">
        <v>3078</v>
      </c>
      <c r="I8099" s="15" t="s">
        <v>59</v>
      </c>
      <c r="J8099" s="15" t="s">
        <v>60</v>
      </c>
      <c r="K8099" s="15" t="s">
        <v>10</v>
      </c>
      <c r="L8099" s="15" t="str">
        <f t="array" ref="L8099">_xlfn.XLOOKUP(M8099,reference_province_to_city!$A$2:$A$11,reference_province_to_city!$B$2:$B$11)</f>
        <v>Jakarta</v>
      </c>
      <c r="M8099" s="15" t="s">
        <v>7</v>
      </c>
      <c r="O8099" s="15">
        <f t="array" ref="O8099">_xlfn.XLOOKUP(M8099,reference_postal_code!$B$2:$B$11,reference_postal_code!$A$2:$A$11)</f>
        <v>10110</v>
      </c>
      <c r="P8099" s="15" t="s">
        <v>117</v>
      </c>
      <c r="Q8099" s="15" t="s">
        <v>2016</v>
      </c>
      <c r="R8099" s="15" t="s">
        <v>65</v>
      </c>
      <c r="S8099" s="15" t="s">
        <v>83</v>
      </c>
      <c r="T8099" s="15" t="s">
        <v>2017</v>
      </c>
      <c r="U8099" s="28">
        <v>31680.0</v>
      </c>
      <c r="V8099" s="15">
        <v>2.0</v>
      </c>
      <c r="W8099" s="31">
        <v>0.8</v>
      </c>
      <c r="X8099" s="28">
        <v>-50688.0</v>
      </c>
    </row>
    <row r="8100" ht="15.75" customHeight="1">
      <c r="A8100" s="15">
        <v>6588.0</v>
      </c>
      <c r="B8100" s="15" t="s">
        <v>9354</v>
      </c>
      <c r="C8100" s="18">
        <v>42937.0</v>
      </c>
      <c r="D8100" s="18">
        <v>42943.0</v>
      </c>
      <c r="E8100" s="18">
        <f t="shared" si="1"/>
        <v>42943</v>
      </c>
      <c r="F8100" s="15" t="s">
        <v>55</v>
      </c>
      <c r="G8100" s="15" t="s">
        <v>3718</v>
      </c>
      <c r="H8100" s="15" t="s">
        <v>3719</v>
      </c>
      <c r="I8100" s="15" t="s">
        <v>59</v>
      </c>
      <c r="J8100" s="15" t="s">
        <v>60</v>
      </c>
      <c r="K8100" s="15" t="s">
        <v>22</v>
      </c>
      <c r="L8100" s="15" t="str">
        <f t="array" ref="L8100">_xlfn.XLOOKUP(M8100,reference_province_to_city!$A$2:$A$11,reference_province_to_city!$B$2:$B$11)</f>
        <v>Surabaya</v>
      </c>
      <c r="M8100" s="15" t="s">
        <v>20</v>
      </c>
      <c r="N8100" s="15">
        <v>60231.0</v>
      </c>
      <c r="O8100" s="15">
        <f t="array" ref="O8100">_xlfn.XLOOKUP(M8100,reference_postal_code!$B$2:$B$11,reference_postal_code!$A$2:$A$11)</f>
        <v>60231</v>
      </c>
      <c r="P8100" s="15" t="s">
        <v>166</v>
      </c>
      <c r="Q8100" s="15" t="s">
        <v>7209</v>
      </c>
      <c r="R8100" s="15" t="s">
        <v>106</v>
      </c>
      <c r="S8100" s="15" t="s">
        <v>183</v>
      </c>
      <c r="T8100" s="15" t="s">
        <v>7210</v>
      </c>
      <c r="U8100" s="28">
        <v>4544100.0</v>
      </c>
      <c r="V8100" s="15">
        <v>3.0</v>
      </c>
      <c r="W8100" s="31">
        <v>0.0</v>
      </c>
      <c r="X8100" s="28">
        <v>1045143.0</v>
      </c>
    </row>
    <row r="8101" ht="15.75" customHeight="1">
      <c r="A8101" s="15">
        <v>6589.0</v>
      </c>
      <c r="B8101" s="15" t="s">
        <v>9354</v>
      </c>
      <c r="C8101" s="18">
        <v>42937.0</v>
      </c>
      <c r="D8101" s="18">
        <v>42943.0</v>
      </c>
      <c r="E8101" s="18">
        <f t="shared" si="1"/>
        <v>42943</v>
      </c>
      <c r="F8101" s="15" t="s">
        <v>55</v>
      </c>
      <c r="G8101" s="15" t="s">
        <v>3718</v>
      </c>
      <c r="H8101" s="15" t="s">
        <v>3719</v>
      </c>
      <c r="I8101" s="15" t="s">
        <v>59</v>
      </c>
      <c r="J8101" s="15" t="s">
        <v>60</v>
      </c>
      <c r="K8101" s="15" t="s">
        <v>22</v>
      </c>
      <c r="L8101" s="15" t="str">
        <f t="array" ref="L8101">_xlfn.XLOOKUP(M8101,reference_province_to_city!$A$2:$A$11,reference_province_to_city!$B$2:$B$11)</f>
        <v>Surabaya</v>
      </c>
      <c r="M8101" s="15" t="s">
        <v>20</v>
      </c>
      <c r="N8101" s="15">
        <v>60231.0</v>
      </c>
      <c r="O8101" s="15">
        <f t="array" ref="O8101">_xlfn.XLOOKUP(M8101,reference_postal_code!$B$2:$B$11,reference_postal_code!$A$2:$A$11)</f>
        <v>60231</v>
      </c>
      <c r="P8101" s="15" t="s">
        <v>166</v>
      </c>
      <c r="Q8101" s="15" t="s">
        <v>2128</v>
      </c>
      <c r="R8101" s="15" t="s">
        <v>65</v>
      </c>
      <c r="S8101" s="15" t="s">
        <v>83</v>
      </c>
      <c r="T8101" s="15" t="s">
        <v>2129</v>
      </c>
      <c r="U8101" s="28">
        <v>224100.0</v>
      </c>
      <c r="V8101" s="15">
        <v>3.0</v>
      </c>
      <c r="W8101" s="31">
        <v>0.0</v>
      </c>
      <c r="X8101" s="28">
        <v>107568.0</v>
      </c>
    </row>
    <row r="8102" ht="15.75" customHeight="1">
      <c r="A8102" s="15">
        <v>3197.0</v>
      </c>
      <c r="B8102" s="15" t="s">
        <v>9360</v>
      </c>
      <c r="C8102" s="18">
        <v>42938.0</v>
      </c>
      <c r="D8102" s="18">
        <v>42944.0</v>
      </c>
      <c r="E8102" s="18">
        <f t="shared" si="1"/>
        <v>42944</v>
      </c>
      <c r="F8102" s="15" t="s">
        <v>55</v>
      </c>
      <c r="G8102" s="15" t="s">
        <v>3651</v>
      </c>
      <c r="H8102" s="15" t="s">
        <v>3652</v>
      </c>
      <c r="I8102" s="15" t="s">
        <v>128</v>
      </c>
      <c r="J8102" s="15" t="s">
        <v>60</v>
      </c>
      <c r="K8102" s="15" t="s">
        <v>22</v>
      </c>
      <c r="L8102" s="15" t="str">
        <f t="array" ref="L8102">_xlfn.XLOOKUP(M8102,reference_province_to_city!$A$2:$A$11,reference_province_to_city!$B$2:$B$11)</f>
        <v>Surabaya</v>
      </c>
      <c r="M8102" s="15" t="s">
        <v>20</v>
      </c>
      <c r="N8102" s="15">
        <v>60231.0</v>
      </c>
      <c r="O8102" s="15">
        <f t="array" ref="O8102">_xlfn.XLOOKUP(M8102,reference_postal_code!$B$2:$B$11,reference_postal_code!$A$2:$A$11)</f>
        <v>60231</v>
      </c>
      <c r="P8102" s="15" t="s">
        <v>166</v>
      </c>
      <c r="Q8102" s="15" t="s">
        <v>1208</v>
      </c>
      <c r="R8102" s="15" t="s">
        <v>110</v>
      </c>
      <c r="S8102" s="15" t="s">
        <v>111</v>
      </c>
      <c r="T8102" s="15" t="s">
        <v>1209</v>
      </c>
      <c r="U8102" s="28">
        <v>449550.0</v>
      </c>
      <c r="V8102" s="15">
        <v>3.0</v>
      </c>
      <c r="W8102" s="31">
        <v>0.0</v>
      </c>
      <c r="X8102" s="28">
        <v>211288.0</v>
      </c>
    </row>
    <row r="8103" ht="15.75" customHeight="1">
      <c r="A8103" s="15">
        <v>8119.0</v>
      </c>
      <c r="B8103" s="15" t="s">
        <v>9361</v>
      </c>
      <c r="C8103" s="18">
        <v>42938.0</v>
      </c>
      <c r="D8103" s="18">
        <v>42943.0</v>
      </c>
      <c r="E8103" s="18">
        <f t="shared" si="1"/>
        <v>42943</v>
      </c>
      <c r="F8103" s="15" t="s">
        <v>55</v>
      </c>
      <c r="G8103" s="15" t="s">
        <v>358</v>
      </c>
      <c r="H8103" s="15" t="s">
        <v>359</v>
      </c>
      <c r="I8103" s="15" t="s">
        <v>59</v>
      </c>
      <c r="J8103" s="15" t="s">
        <v>60</v>
      </c>
      <c r="K8103" s="15" t="s">
        <v>31</v>
      </c>
      <c r="L8103" s="15" t="str">
        <f t="array" ref="L8103">_xlfn.XLOOKUP(M8103,reference_province_to_city!$A$2:$A$11,reference_province_to_city!$B$2:$B$11)</f>
        <v>Balikpapan</v>
      </c>
      <c r="M8103" s="15" t="s">
        <v>21</v>
      </c>
      <c r="N8103" s="15">
        <v>76114.0</v>
      </c>
      <c r="O8103" s="15">
        <f t="array" ref="O8103">_xlfn.XLOOKUP(M8103,reference_postal_code!$B$2:$B$11,reference_postal_code!$A$2:$A$11)</f>
        <v>76114</v>
      </c>
      <c r="P8103" s="15" t="s">
        <v>166</v>
      </c>
      <c r="Q8103" s="15" t="s">
        <v>2366</v>
      </c>
      <c r="R8103" s="15" t="s">
        <v>106</v>
      </c>
      <c r="S8103" s="15" t="s">
        <v>107</v>
      </c>
      <c r="T8103" s="15" t="s">
        <v>2367</v>
      </c>
      <c r="U8103" s="28">
        <v>7895160.0</v>
      </c>
      <c r="V8103" s="15">
        <v>4.0</v>
      </c>
      <c r="W8103" s="31">
        <v>0.3</v>
      </c>
      <c r="X8103" s="28">
        <v>-1127880.0</v>
      </c>
    </row>
    <row r="8104" ht="15.75" customHeight="1">
      <c r="A8104" s="15">
        <v>4374.0</v>
      </c>
      <c r="B8104" s="15" t="s">
        <v>9362</v>
      </c>
      <c r="C8104" s="18">
        <v>42939.0</v>
      </c>
      <c r="D8104" s="18">
        <v>42941.0</v>
      </c>
      <c r="E8104" s="18">
        <f t="shared" si="1"/>
        <v>42941</v>
      </c>
      <c r="F8104" s="15" t="s">
        <v>114</v>
      </c>
      <c r="G8104" s="15" t="s">
        <v>2703</v>
      </c>
      <c r="H8104" s="15" t="s">
        <v>2704</v>
      </c>
      <c r="I8104" s="15" t="s">
        <v>59</v>
      </c>
      <c r="J8104" s="15" t="s">
        <v>60</v>
      </c>
      <c r="K8104" s="15" t="s">
        <v>28</v>
      </c>
      <c r="L8104" s="15" t="str">
        <f t="array" ref="L8104">_xlfn.XLOOKUP(M8104,reference_province_to_city!$A$2:$A$11,reference_province_to_city!$B$2:$B$11)</f>
        <v>Medan</v>
      </c>
      <c r="M8104" s="15" t="s">
        <v>11</v>
      </c>
      <c r="N8104" s="15">
        <v>20111.0</v>
      </c>
      <c r="O8104" s="15">
        <f t="array" ref="O8104">_xlfn.XLOOKUP(M8104,reference_postal_code!$B$2:$B$11,reference_postal_code!$A$2:$A$11)</f>
        <v>20111</v>
      </c>
      <c r="P8104" s="15" t="s">
        <v>77</v>
      </c>
      <c r="Q8104" s="15" t="s">
        <v>1386</v>
      </c>
      <c r="R8104" s="15" t="s">
        <v>110</v>
      </c>
      <c r="S8104" s="15" t="s">
        <v>149</v>
      </c>
      <c r="T8104" s="15" t="s">
        <v>403</v>
      </c>
      <c r="U8104" s="28">
        <v>2396250.0</v>
      </c>
      <c r="V8104" s="15">
        <v>5.0</v>
      </c>
      <c r="W8104" s="31">
        <v>0.0</v>
      </c>
      <c r="X8104" s="28">
        <v>167737.0</v>
      </c>
    </row>
    <row r="8105" ht="15.75" customHeight="1">
      <c r="A8105" s="15">
        <v>9231.0</v>
      </c>
      <c r="B8105" s="15" t="s">
        <v>9363</v>
      </c>
      <c r="C8105" s="18">
        <v>42939.0</v>
      </c>
      <c r="D8105" s="18">
        <v>42942.0</v>
      </c>
      <c r="E8105" s="18">
        <f t="shared" si="1"/>
        <v>42942</v>
      </c>
      <c r="F8105" s="15" t="s">
        <v>125</v>
      </c>
      <c r="G8105" s="15" t="s">
        <v>3599</v>
      </c>
      <c r="H8105" s="15" t="s">
        <v>3600</v>
      </c>
      <c r="I8105" s="15" t="s">
        <v>59</v>
      </c>
      <c r="J8105" s="15" t="s">
        <v>60</v>
      </c>
      <c r="K8105" s="15" t="s">
        <v>33</v>
      </c>
      <c r="L8105" s="15" t="str">
        <f t="array" ref="L8105">_xlfn.XLOOKUP(M8105,reference_province_to_city!$A$2:$A$11,reference_province_to_city!$B$2:$B$11)</f>
        <v>Makassar</v>
      </c>
      <c r="M8105" s="15" t="s">
        <v>25</v>
      </c>
      <c r="N8105" s="15">
        <v>90111.0</v>
      </c>
      <c r="O8105" s="15">
        <f t="array" ref="O8105">_xlfn.XLOOKUP(M8105,reference_postal_code!$B$2:$B$11,reference_postal_code!$A$2:$A$11)</f>
        <v>90111</v>
      </c>
      <c r="P8105" s="15" t="s">
        <v>63</v>
      </c>
      <c r="Q8105" s="15" t="s">
        <v>1480</v>
      </c>
      <c r="R8105" s="15" t="s">
        <v>65</v>
      </c>
      <c r="S8105" s="15" t="s">
        <v>66</v>
      </c>
      <c r="T8105" s="15" t="s">
        <v>1481</v>
      </c>
      <c r="U8105" s="28">
        <v>874800.0</v>
      </c>
      <c r="V8105" s="15">
        <v>9.0</v>
      </c>
      <c r="W8105" s="31">
        <v>0.0</v>
      </c>
      <c r="X8105" s="28">
        <v>419904.0</v>
      </c>
    </row>
    <row r="8106" ht="15.75" customHeight="1">
      <c r="A8106" s="15">
        <v>4373.0</v>
      </c>
      <c r="B8106" s="15" t="s">
        <v>9362</v>
      </c>
      <c r="C8106" s="18">
        <v>42939.0</v>
      </c>
      <c r="D8106" s="18">
        <v>42941.0</v>
      </c>
      <c r="E8106" s="18">
        <f t="shared" si="1"/>
        <v>42941</v>
      </c>
      <c r="F8106" s="15" t="s">
        <v>114</v>
      </c>
      <c r="G8106" s="15" t="s">
        <v>2703</v>
      </c>
      <c r="H8106" s="15" t="s">
        <v>2704</v>
      </c>
      <c r="I8106" s="15" t="s">
        <v>59</v>
      </c>
      <c r="J8106" s="15" t="s">
        <v>60</v>
      </c>
      <c r="K8106" s="15" t="s">
        <v>28</v>
      </c>
      <c r="L8106" s="15" t="str">
        <f t="array" ref="L8106">_xlfn.XLOOKUP(M8106,reference_province_to_city!$A$2:$A$11,reference_province_to_city!$B$2:$B$11)</f>
        <v>Medan</v>
      </c>
      <c r="M8106" s="15" t="s">
        <v>11</v>
      </c>
      <c r="N8106" s="15">
        <v>20111.0</v>
      </c>
      <c r="O8106" s="15">
        <f t="array" ref="O8106">_xlfn.XLOOKUP(M8106,reference_postal_code!$B$2:$B$11,reference_postal_code!$A$2:$A$11)</f>
        <v>20111</v>
      </c>
      <c r="P8106" s="15" t="s">
        <v>77</v>
      </c>
      <c r="Q8106" s="15" t="s">
        <v>5839</v>
      </c>
      <c r="R8106" s="15" t="s">
        <v>65</v>
      </c>
      <c r="S8106" s="15" t="s">
        <v>93</v>
      </c>
      <c r="T8106" s="15" t="s">
        <v>5840</v>
      </c>
      <c r="U8106" s="28">
        <v>175200.0</v>
      </c>
      <c r="V8106" s="15">
        <v>2.0</v>
      </c>
      <c r="W8106" s="31">
        <v>0.0</v>
      </c>
      <c r="X8106" s="28">
        <v>82344.0</v>
      </c>
    </row>
    <row r="8107" ht="15.75" customHeight="1">
      <c r="A8107" s="15">
        <v>9230.0</v>
      </c>
      <c r="B8107" s="15" t="s">
        <v>9363</v>
      </c>
      <c r="C8107" s="18">
        <v>42939.0</v>
      </c>
      <c r="D8107" s="18">
        <v>42942.0</v>
      </c>
      <c r="E8107" s="18">
        <f t="shared" si="1"/>
        <v>42942</v>
      </c>
      <c r="F8107" s="15" t="s">
        <v>125</v>
      </c>
      <c r="G8107" s="15" t="s">
        <v>3599</v>
      </c>
      <c r="H8107" s="15" t="s">
        <v>3600</v>
      </c>
      <c r="I8107" s="15" t="s">
        <v>59</v>
      </c>
      <c r="J8107" s="15" t="s">
        <v>60</v>
      </c>
      <c r="K8107" s="15" t="s">
        <v>33</v>
      </c>
      <c r="L8107" s="15" t="str">
        <f t="array" ref="L8107">_xlfn.XLOOKUP(M8107,reference_province_to_city!$A$2:$A$11,reference_province_to_city!$B$2:$B$11)</f>
        <v>Makassar</v>
      </c>
      <c r="M8107" s="15" t="s">
        <v>25</v>
      </c>
      <c r="N8107" s="15">
        <v>90111.0</v>
      </c>
      <c r="O8107" s="15">
        <f t="array" ref="O8107">_xlfn.XLOOKUP(M8107,reference_postal_code!$B$2:$B$11,reference_postal_code!$A$2:$A$11)</f>
        <v>90111</v>
      </c>
      <c r="P8107" s="15" t="s">
        <v>63</v>
      </c>
      <c r="Q8107" s="15" t="s">
        <v>580</v>
      </c>
      <c r="R8107" s="15" t="s">
        <v>65</v>
      </c>
      <c r="S8107" s="15" t="s">
        <v>83</v>
      </c>
      <c r="T8107" s="15" t="s">
        <v>581</v>
      </c>
      <c r="U8107" s="28">
        <v>227880.0</v>
      </c>
      <c r="V8107" s="15">
        <v>3.0</v>
      </c>
      <c r="W8107" s="31">
        <v>0.2</v>
      </c>
      <c r="X8107" s="28">
        <v>82606.0</v>
      </c>
    </row>
    <row r="8108" ht="15.75" customHeight="1">
      <c r="A8108" s="15">
        <v>7894.0</v>
      </c>
      <c r="B8108" s="15" t="s">
        <v>9364</v>
      </c>
      <c r="C8108" s="18">
        <v>42939.0</v>
      </c>
      <c r="D8108" s="18"/>
      <c r="E8108" s="18">
        <f t="shared" si="1"/>
        <v>42942</v>
      </c>
      <c r="F8108" s="15" t="s">
        <v>55</v>
      </c>
      <c r="G8108" s="15" t="s">
        <v>405</v>
      </c>
      <c r="H8108" s="15" t="s">
        <v>406</v>
      </c>
      <c r="I8108" s="15" t="s">
        <v>76</v>
      </c>
      <c r="J8108" s="15" t="s">
        <v>60</v>
      </c>
      <c r="K8108" s="15" t="s">
        <v>33</v>
      </c>
      <c r="L8108" s="15" t="str">
        <f t="array" ref="L8108">_xlfn.XLOOKUP(M8108,reference_province_to_city!$A$2:$A$11,reference_province_to_city!$B$2:$B$11)</f>
        <v>Makassar</v>
      </c>
      <c r="M8108" s="15" t="s">
        <v>25</v>
      </c>
      <c r="N8108" s="15">
        <v>90111.0</v>
      </c>
      <c r="O8108" s="15">
        <f t="array" ref="O8108">_xlfn.XLOOKUP(M8108,reference_postal_code!$B$2:$B$11,reference_postal_code!$A$2:$A$11)</f>
        <v>90111</v>
      </c>
      <c r="P8108" s="15" t="s">
        <v>63</v>
      </c>
      <c r="Q8108" s="15" t="s">
        <v>5824</v>
      </c>
      <c r="R8108" s="15" t="s">
        <v>65</v>
      </c>
      <c r="S8108" s="15" t="s">
        <v>83</v>
      </c>
      <c r="T8108" s="15" t="s">
        <v>5825</v>
      </c>
      <c r="U8108" s="28">
        <v>208800.0</v>
      </c>
      <c r="V8108" s="15">
        <v>3.0</v>
      </c>
      <c r="W8108" s="31">
        <v>0.2</v>
      </c>
      <c r="X8108" s="28">
        <v>65250.0</v>
      </c>
    </row>
    <row r="8109" ht="15.75" customHeight="1">
      <c r="A8109" s="15">
        <v>8185.0</v>
      </c>
      <c r="B8109" s="15" t="s">
        <v>9365</v>
      </c>
      <c r="C8109" s="18">
        <v>42939.0</v>
      </c>
      <c r="D8109" s="18">
        <v>42943.0</v>
      </c>
      <c r="E8109" s="18">
        <f t="shared" si="1"/>
        <v>42943</v>
      </c>
      <c r="F8109" s="15" t="s">
        <v>55</v>
      </c>
      <c r="G8109" s="15" t="s">
        <v>6263</v>
      </c>
      <c r="H8109" s="15" t="s">
        <v>6264</v>
      </c>
      <c r="I8109" s="15" t="s">
        <v>128</v>
      </c>
      <c r="J8109" s="15" t="s">
        <v>60</v>
      </c>
      <c r="K8109" s="15" t="s">
        <v>29</v>
      </c>
      <c r="L8109" s="15" t="str">
        <f t="array" ref="L8109">_xlfn.XLOOKUP(M8109,reference_province_to_city!$A$2:$A$11,reference_province_to_city!$B$2:$B$11)</f>
        <v>Palembang</v>
      </c>
      <c r="M8109" s="15" t="s">
        <v>13</v>
      </c>
      <c r="N8109" s="15">
        <v>30111.0</v>
      </c>
      <c r="O8109" s="15">
        <f t="array" ref="O8109">_xlfn.XLOOKUP(M8109,reference_postal_code!$B$2:$B$11,reference_postal_code!$A$2:$A$11)</f>
        <v>30111</v>
      </c>
      <c r="P8109" s="15" t="s">
        <v>77</v>
      </c>
      <c r="Q8109" s="15" t="s">
        <v>718</v>
      </c>
      <c r="R8109" s="15" t="s">
        <v>65</v>
      </c>
      <c r="S8109" s="15" t="s">
        <v>66</v>
      </c>
      <c r="T8109" s="15" t="s">
        <v>719</v>
      </c>
      <c r="U8109" s="28">
        <v>949680.0</v>
      </c>
      <c r="V8109" s="15">
        <v>3.0</v>
      </c>
      <c r="W8109" s="31">
        <v>0.2</v>
      </c>
      <c r="X8109" s="28">
        <v>308646.0</v>
      </c>
    </row>
    <row r="8110" ht="15.75" customHeight="1">
      <c r="A8110" s="15">
        <v>759.0</v>
      </c>
      <c r="B8110" s="15" t="s">
        <v>9366</v>
      </c>
      <c r="C8110" s="18">
        <v>42939.0</v>
      </c>
      <c r="D8110" s="18">
        <v>42944.0</v>
      </c>
      <c r="E8110" s="18">
        <f t="shared" si="1"/>
        <v>42944</v>
      </c>
      <c r="F8110" s="15" t="s">
        <v>55</v>
      </c>
      <c r="G8110" s="15" t="s">
        <v>726</v>
      </c>
      <c r="H8110" s="15" t="s">
        <v>727</v>
      </c>
      <c r="I8110" s="15" t="s">
        <v>128</v>
      </c>
      <c r="J8110" s="15" t="s">
        <v>60</v>
      </c>
      <c r="L8110" s="15" t="str">
        <f t="array" ref="L8110">_xlfn.XLOOKUP(M8110,reference_province_to_city!$A$2:$A$11,reference_province_to_city!$B$2:$B$11)</f>
        <v>Bandung</v>
      </c>
      <c r="M8110" s="15" t="s">
        <v>12</v>
      </c>
      <c r="N8110" s="15">
        <v>40111.0</v>
      </c>
      <c r="O8110" s="15">
        <f t="array" ref="O8110">_xlfn.XLOOKUP(M8110,reference_postal_code!$B$2:$B$11,reference_postal_code!$A$2:$A$11)</f>
        <v>40111</v>
      </c>
      <c r="P8110" s="15" t="s">
        <v>117</v>
      </c>
      <c r="Q8110" s="15" t="s">
        <v>1643</v>
      </c>
      <c r="R8110" s="15" t="s">
        <v>65</v>
      </c>
      <c r="S8110" s="15" t="s">
        <v>83</v>
      </c>
      <c r="T8110" s="15" t="s">
        <v>1644</v>
      </c>
      <c r="U8110" s="28">
        <v>196920.0</v>
      </c>
      <c r="V8110" s="15">
        <v>3.0</v>
      </c>
      <c r="W8110" s="31">
        <v>0.2</v>
      </c>
      <c r="X8110" s="28">
        <v>63999.0</v>
      </c>
    </row>
    <row r="8111" ht="15.75" customHeight="1">
      <c r="A8111" s="15">
        <v>9589.0</v>
      </c>
      <c r="B8111" s="15" t="s">
        <v>9367</v>
      </c>
      <c r="C8111" s="18">
        <v>42939.0</v>
      </c>
      <c r="D8111" s="18">
        <v>42944.0</v>
      </c>
      <c r="E8111" s="18">
        <f t="shared" si="1"/>
        <v>42944</v>
      </c>
      <c r="F8111" s="15" t="s">
        <v>55</v>
      </c>
      <c r="G8111" s="15" t="s">
        <v>738</v>
      </c>
      <c r="H8111" s="15" t="s">
        <v>739</v>
      </c>
      <c r="I8111" s="15" t="s">
        <v>59</v>
      </c>
      <c r="J8111" s="15" t="s">
        <v>60</v>
      </c>
      <c r="K8111" s="15" t="s">
        <v>17</v>
      </c>
      <c r="L8111" s="15" t="str">
        <f t="array" ref="L8111">_xlfn.XLOOKUP(M8111,reference_province_to_city!$A$2:$A$11,reference_province_to_city!$B$2:$B$11)</f>
        <v>Semarang</v>
      </c>
      <c r="M8111" s="15" t="s">
        <v>15</v>
      </c>
      <c r="N8111" s="15">
        <v>50111.0</v>
      </c>
      <c r="O8111" s="15">
        <f t="array" ref="O8111">_xlfn.XLOOKUP(M8111,reference_postal_code!$B$2:$B$11,reference_postal_code!$A$2:$A$11)</f>
        <v>50111</v>
      </c>
      <c r="P8111" s="15" t="s">
        <v>77</v>
      </c>
      <c r="Q8111" s="15" t="s">
        <v>2979</v>
      </c>
      <c r="R8111" s="15" t="s">
        <v>65</v>
      </c>
      <c r="S8111" s="15" t="s">
        <v>93</v>
      </c>
      <c r="T8111" s="15" t="s">
        <v>2980</v>
      </c>
      <c r="U8111" s="28">
        <v>1823040.0</v>
      </c>
      <c r="V8111" s="15">
        <v>4.0</v>
      </c>
      <c r="W8111" s="31">
        <v>0.2</v>
      </c>
      <c r="X8111" s="28">
        <v>227880.0</v>
      </c>
    </row>
    <row r="8112" ht="15.75" customHeight="1">
      <c r="A8112" s="15">
        <v>6262.0</v>
      </c>
      <c r="B8112" s="15" t="s">
        <v>9368</v>
      </c>
      <c r="C8112" s="18">
        <v>42939.0</v>
      </c>
      <c r="D8112" s="18">
        <v>42943.0</v>
      </c>
      <c r="E8112" s="18">
        <f t="shared" si="1"/>
        <v>42943</v>
      </c>
      <c r="F8112" s="15" t="s">
        <v>55</v>
      </c>
      <c r="G8112" s="15" t="s">
        <v>2916</v>
      </c>
      <c r="H8112" s="15" t="s">
        <v>2917</v>
      </c>
      <c r="I8112" s="15" t="s">
        <v>128</v>
      </c>
      <c r="J8112" s="15" t="s">
        <v>60</v>
      </c>
      <c r="K8112" s="15" t="s">
        <v>17</v>
      </c>
      <c r="L8112" s="15" t="str">
        <f t="array" ref="L8112">_xlfn.XLOOKUP(M8112,reference_province_to_city!$A$2:$A$11,reference_province_to_city!$B$2:$B$11)</f>
        <v>Semarang</v>
      </c>
      <c r="M8112" s="15" t="s">
        <v>15</v>
      </c>
      <c r="N8112" s="15">
        <v>50111.0</v>
      </c>
      <c r="O8112" s="15">
        <f t="array" ref="O8112">_xlfn.XLOOKUP(M8112,reference_postal_code!$B$2:$B$11,reference_postal_code!$A$2:$A$11)</f>
        <v>50111</v>
      </c>
      <c r="P8112" s="15" t="s">
        <v>77</v>
      </c>
      <c r="Q8112" s="15" t="s">
        <v>4234</v>
      </c>
      <c r="R8112" s="15" t="s">
        <v>65</v>
      </c>
      <c r="S8112" s="15" t="s">
        <v>79</v>
      </c>
      <c r="T8112" s="15" t="s">
        <v>4235</v>
      </c>
      <c r="U8112" s="28">
        <v>621000.0</v>
      </c>
      <c r="V8112" s="15">
        <v>4.0</v>
      </c>
      <c r="W8112" s="31">
        <v>0.0</v>
      </c>
      <c r="X8112" s="28">
        <v>298080.0</v>
      </c>
    </row>
    <row r="8113" ht="15.75" customHeight="1">
      <c r="A8113" s="15">
        <v>8639.0</v>
      </c>
      <c r="B8113" s="15" t="s">
        <v>9369</v>
      </c>
      <c r="C8113" s="18">
        <v>42939.0</v>
      </c>
      <c r="D8113" s="18">
        <v>42940.0</v>
      </c>
      <c r="E8113" s="18">
        <f t="shared" si="1"/>
        <v>42940</v>
      </c>
      <c r="F8113" s="15" t="s">
        <v>125</v>
      </c>
      <c r="G8113" s="15" t="s">
        <v>5786</v>
      </c>
      <c r="H8113" s="15" t="s">
        <v>5787</v>
      </c>
      <c r="I8113" s="15" t="s">
        <v>76</v>
      </c>
      <c r="J8113" s="15" t="s">
        <v>60</v>
      </c>
      <c r="K8113" s="15" t="s">
        <v>31</v>
      </c>
      <c r="L8113" s="15" t="str">
        <f t="array" ref="L8113">_xlfn.XLOOKUP(M8113,reference_province_to_city!$A$2:$A$11,reference_province_to_city!$B$2:$B$11)</f>
        <v>Balikpapan</v>
      </c>
      <c r="M8113" s="15" t="s">
        <v>21</v>
      </c>
      <c r="N8113" s="15">
        <v>76114.0</v>
      </c>
      <c r="O8113" s="15">
        <f t="array" ref="O8113">_xlfn.XLOOKUP(M8113,reference_postal_code!$B$2:$B$11,reference_postal_code!$A$2:$A$11)</f>
        <v>76114</v>
      </c>
      <c r="P8113" s="15" t="s">
        <v>166</v>
      </c>
      <c r="Q8113" s="15" t="s">
        <v>446</v>
      </c>
      <c r="R8113" s="15" t="s">
        <v>110</v>
      </c>
      <c r="S8113" s="15" t="s">
        <v>149</v>
      </c>
      <c r="T8113" s="15" t="s">
        <v>447</v>
      </c>
      <c r="U8113" s="28">
        <v>5999250.0</v>
      </c>
      <c r="V8113" s="15">
        <v>5.0</v>
      </c>
      <c r="W8113" s="31">
        <v>0.0</v>
      </c>
      <c r="X8113" s="28">
        <v>2159730.0</v>
      </c>
    </row>
    <row r="8114" ht="15.75" customHeight="1">
      <c r="A8114" s="15">
        <v>6902.0</v>
      </c>
      <c r="B8114" s="15" t="s">
        <v>9370</v>
      </c>
      <c r="C8114" s="18">
        <v>42940.0</v>
      </c>
      <c r="D8114" s="18">
        <v>42940.0</v>
      </c>
      <c r="E8114" s="18">
        <f t="shared" si="1"/>
        <v>42940</v>
      </c>
      <c r="F8114" s="15" t="s">
        <v>466</v>
      </c>
      <c r="G8114" s="15" t="s">
        <v>4172</v>
      </c>
      <c r="H8114" s="15" t="s">
        <v>4173</v>
      </c>
      <c r="I8114" s="15" t="s">
        <v>128</v>
      </c>
      <c r="J8114" s="15" t="s">
        <v>60</v>
      </c>
      <c r="K8114" s="15" t="s">
        <v>28</v>
      </c>
      <c r="L8114" s="15" t="str">
        <f t="array" ref="L8114">_xlfn.XLOOKUP(M8114,reference_province_to_city!$A$2:$A$11,reference_province_to_city!$B$2:$B$11)</f>
        <v>Medan</v>
      </c>
      <c r="M8114" s="15" t="s">
        <v>11</v>
      </c>
      <c r="N8114" s="15">
        <v>20111.0</v>
      </c>
      <c r="O8114" s="15">
        <f t="array" ref="O8114">_xlfn.XLOOKUP(M8114,reference_postal_code!$B$2:$B$11,reference_postal_code!$A$2:$A$11)</f>
        <v>20111</v>
      </c>
      <c r="P8114" s="15" t="s">
        <v>77</v>
      </c>
      <c r="Q8114" s="15" t="s">
        <v>1466</v>
      </c>
      <c r="R8114" s="15" t="s">
        <v>110</v>
      </c>
      <c r="S8114" s="15" t="s">
        <v>1391</v>
      </c>
      <c r="T8114" s="15" t="s">
        <v>1467</v>
      </c>
      <c r="U8114" s="28">
        <v>3.59994E7</v>
      </c>
      <c r="V8114" s="15">
        <v>5.0</v>
      </c>
      <c r="W8114" s="31">
        <v>0.2</v>
      </c>
      <c r="X8114" s="28">
        <v>1.259979E7</v>
      </c>
    </row>
    <row r="8115" ht="15.75" customHeight="1">
      <c r="A8115" s="15">
        <v>7930.0</v>
      </c>
      <c r="B8115" s="15" t="s">
        <v>9371</v>
      </c>
      <c r="C8115" s="18">
        <v>42941.0</v>
      </c>
      <c r="D8115" s="18">
        <v>42943.0</v>
      </c>
      <c r="E8115" s="18">
        <f t="shared" si="1"/>
        <v>42943</v>
      </c>
      <c r="F8115" s="15" t="s">
        <v>125</v>
      </c>
      <c r="G8115" s="15" t="s">
        <v>6755</v>
      </c>
      <c r="H8115" s="15" t="s">
        <v>6756</v>
      </c>
      <c r="I8115" s="15" t="s">
        <v>76</v>
      </c>
      <c r="J8115" s="15" t="s">
        <v>60</v>
      </c>
      <c r="K8115" s="15" t="s">
        <v>28</v>
      </c>
      <c r="L8115" s="15" t="str">
        <f t="array" ref="L8115">_xlfn.XLOOKUP(M8115,reference_province_to_city!$A$2:$A$11,reference_province_to_city!$B$2:$B$11)</f>
        <v>Medan</v>
      </c>
      <c r="M8115" s="15" t="s">
        <v>11</v>
      </c>
      <c r="N8115" s="15">
        <v>20111.0</v>
      </c>
      <c r="O8115" s="15">
        <f t="array" ref="O8115">_xlfn.XLOOKUP(M8115,reference_postal_code!$B$2:$B$11,reference_postal_code!$A$2:$A$11)</f>
        <v>20111</v>
      </c>
      <c r="P8115" s="15" t="s">
        <v>77</v>
      </c>
      <c r="Q8115" s="15" t="s">
        <v>2384</v>
      </c>
      <c r="R8115" s="15" t="s">
        <v>106</v>
      </c>
      <c r="S8115" s="15" t="s">
        <v>218</v>
      </c>
      <c r="T8115" s="15" t="s">
        <v>2385</v>
      </c>
      <c r="U8115" s="28">
        <v>4471740.0</v>
      </c>
      <c r="V8115" s="15">
        <v>6.0</v>
      </c>
      <c r="W8115" s="31">
        <v>0.3</v>
      </c>
      <c r="X8115" s="28">
        <v>-63882.0</v>
      </c>
    </row>
    <row r="8116" ht="15.75" customHeight="1">
      <c r="A8116" s="15">
        <v>6785.0</v>
      </c>
      <c r="B8116" s="15" t="s">
        <v>9372</v>
      </c>
      <c r="C8116" s="18">
        <v>42941.0</v>
      </c>
      <c r="D8116" s="18">
        <v>42944.0</v>
      </c>
      <c r="E8116" s="18">
        <f t="shared" si="1"/>
        <v>42944</v>
      </c>
      <c r="F8116" s="15" t="s">
        <v>114</v>
      </c>
      <c r="G8116" s="15" t="s">
        <v>3111</v>
      </c>
      <c r="H8116" s="15" t="s">
        <v>3112</v>
      </c>
      <c r="I8116" s="15" t="s">
        <v>59</v>
      </c>
      <c r="J8116" s="15" t="s">
        <v>60</v>
      </c>
      <c r="K8116" s="15" t="s">
        <v>99</v>
      </c>
      <c r="L8116" s="15" t="str">
        <f t="array" ref="L8116">_xlfn.XLOOKUP(M8116,reference_province_to_city!$A$2:$A$11,reference_province_to_city!$B$2:$B$11)</f>
        <v>Denpasar</v>
      </c>
      <c r="M8116" s="15" t="s">
        <v>24</v>
      </c>
      <c r="N8116" s="15">
        <v>80231.0</v>
      </c>
      <c r="O8116" s="15">
        <f t="array" ref="O8116">_xlfn.XLOOKUP(M8116,reference_postal_code!$B$2:$B$11,reference_postal_code!$A$2:$A$11)</f>
        <v>80231</v>
      </c>
      <c r="P8116" s="15" t="s">
        <v>63</v>
      </c>
      <c r="Q8116" s="15" t="s">
        <v>7475</v>
      </c>
      <c r="R8116" s="15" t="s">
        <v>106</v>
      </c>
      <c r="S8116" s="15" t="s">
        <v>218</v>
      </c>
      <c r="T8116" s="15" t="s">
        <v>7476</v>
      </c>
      <c r="U8116" s="28">
        <v>2078820.0</v>
      </c>
      <c r="V8116" s="15">
        <v>1.0</v>
      </c>
      <c r="W8116" s="31">
        <v>0.4</v>
      </c>
      <c r="X8116" s="28">
        <v>-519705.0</v>
      </c>
    </row>
    <row r="8117" ht="15.75" customHeight="1">
      <c r="A8117" s="15">
        <v>6783.0</v>
      </c>
      <c r="B8117" s="15" t="s">
        <v>9372</v>
      </c>
      <c r="C8117" s="18">
        <v>42941.0</v>
      </c>
      <c r="D8117" s="18">
        <v>42944.0</v>
      </c>
      <c r="E8117" s="18">
        <f t="shared" si="1"/>
        <v>42944</v>
      </c>
      <c r="F8117" s="15" t="s">
        <v>114</v>
      </c>
      <c r="G8117" s="15" t="s">
        <v>3111</v>
      </c>
      <c r="H8117" s="15" t="s">
        <v>3112</v>
      </c>
      <c r="I8117" s="15" t="s">
        <v>59</v>
      </c>
      <c r="J8117" s="15" t="s">
        <v>60</v>
      </c>
      <c r="K8117" s="15" t="s">
        <v>26</v>
      </c>
      <c r="L8117" s="15" t="str">
        <f t="array" ref="L8117">_xlfn.XLOOKUP(M8117,reference_province_to_city!$A$2:$A$11,reference_province_to_city!$B$2:$B$11)</f>
        <v>Denpasar</v>
      </c>
      <c r="M8117" s="15" t="s">
        <v>24</v>
      </c>
      <c r="N8117" s="15">
        <v>80231.0</v>
      </c>
      <c r="O8117" s="15">
        <f t="array" ref="O8117">_xlfn.XLOOKUP(M8117,reference_postal_code!$B$2:$B$11,reference_postal_code!$A$2:$A$11)</f>
        <v>80231</v>
      </c>
      <c r="P8117" s="15" t="s">
        <v>63</v>
      </c>
      <c r="Q8117" s="15" t="s">
        <v>5535</v>
      </c>
      <c r="R8117" s="15" t="s">
        <v>106</v>
      </c>
      <c r="S8117" s="15" t="s">
        <v>139</v>
      </c>
      <c r="T8117" s="15" t="s">
        <v>5536</v>
      </c>
      <c r="U8117" s="28">
        <v>301440.0</v>
      </c>
      <c r="V8117" s="15">
        <v>4.0</v>
      </c>
      <c r="W8117" s="31">
        <v>0.2</v>
      </c>
      <c r="X8117" s="28">
        <v>45216.0</v>
      </c>
    </row>
    <row r="8118" ht="15.75" customHeight="1">
      <c r="A8118" s="15">
        <v>6786.0</v>
      </c>
      <c r="B8118" s="15" t="s">
        <v>9372</v>
      </c>
      <c r="C8118" s="18">
        <v>42941.0</v>
      </c>
      <c r="D8118" s="18">
        <v>42944.0</v>
      </c>
      <c r="E8118" s="18">
        <f t="shared" si="1"/>
        <v>42944</v>
      </c>
      <c r="F8118" s="15" t="s">
        <v>114</v>
      </c>
      <c r="G8118" s="15" t="s">
        <v>3111</v>
      </c>
      <c r="H8118" s="15" t="s">
        <v>3112</v>
      </c>
      <c r="I8118" s="15" t="s">
        <v>59</v>
      </c>
      <c r="J8118" s="15" t="s">
        <v>60</v>
      </c>
      <c r="K8118" s="15" t="s">
        <v>26</v>
      </c>
      <c r="L8118" s="15" t="str">
        <f t="array" ref="L8118">_xlfn.XLOOKUP(M8118,reference_province_to_city!$A$2:$A$11,reference_province_to_city!$B$2:$B$11)</f>
        <v>Denpasar</v>
      </c>
      <c r="M8118" s="15" t="s">
        <v>24</v>
      </c>
      <c r="N8118" s="15">
        <v>80231.0</v>
      </c>
      <c r="O8118" s="15">
        <f t="array" ref="O8118">_xlfn.XLOOKUP(M8118,reference_postal_code!$B$2:$B$11,reference_postal_code!$A$2:$A$11)</f>
        <v>80231</v>
      </c>
      <c r="P8118" s="15" t="s">
        <v>63</v>
      </c>
      <c r="Q8118" s="15" t="s">
        <v>6517</v>
      </c>
      <c r="R8118" s="15" t="s">
        <v>65</v>
      </c>
      <c r="S8118" s="15" t="s">
        <v>87</v>
      </c>
      <c r="T8118" s="15" t="s">
        <v>6518</v>
      </c>
      <c r="U8118" s="28">
        <v>3898800.0</v>
      </c>
      <c r="V8118" s="15">
        <v>5.0</v>
      </c>
      <c r="W8118" s="31">
        <v>0.2</v>
      </c>
      <c r="X8118" s="28">
        <v>-389880.0</v>
      </c>
    </row>
    <row r="8119" ht="15.75" customHeight="1">
      <c r="A8119" s="15">
        <v>2856.0</v>
      </c>
      <c r="B8119" s="15" t="s">
        <v>9373</v>
      </c>
      <c r="C8119" s="18">
        <v>42941.0</v>
      </c>
      <c r="D8119" s="18">
        <v>42947.0</v>
      </c>
      <c r="E8119" s="18">
        <f t="shared" si="1"/>
        <v>42947</v>
      </c>
      <c r="F8119" s="15" t="s">
        <v>55</v>
      </c>
      <c r="G8119" s="15" t="s">
        <v>7117</v>
      </c>
      <c r="H8119" s="15" t="s">
        <v>7118</v>
      </c>
      <c r="I8119" s="15" t="s">
        <v>59</v>
      </c>
      <c r="J8119" s="15" t="s">
        <v>60</v>
      </c>
      <c r="K8119" s="15" t="s">
        <v>14</v>
      </c>
      <c r="L8119" s="15" t="str">
        <f t="array" ref="L8119">_xlfn.XLOOKUP(M8119,reference_province_to_city!$A$2:$A$11,reference_province_to_city!$B$2:$B$11)</f>
        <v>Bandung</v>
      </c>
      <c r="M8119" s="15" t="s">
        <v>12</v>
      </c>
      <c r="N8119" s="15">
        <v>40111.0</v>
      </c>
      <c r="O8119" s="15">
        <f t="array" ref="O8119">_xlfn.XLOOKUP(M8119,reference_postal_code!$B$2:$B$11,reference_postal_code!$A$2:$A$11)</f>
        <v>40111</v>
      </c>
      <c r="P8119" s="15" t="s">
        <v>117</v>
      </c>
      <c r="Q8119" s="15" t="s">
        <v>7705</v>
      </c>
      <c r="R8119" s="15" t="s">
        <v>65</v>
      </c>
      <c r="S8119" s="15" t="s">
        <v>79</v>
      </c>
      <c r="T8119" s="15" t="s">
        <v>821</v>
      </c>
      <c r="U8119" s="28">
        <v>303450.0</v>
      </c>
      <c r="V8119" s="15">
        <v>7.0</v>
      </c>
      <c r="W8119" s="31">
        <v>0.0</v>
      </c>
      <c r="X8119" s="28">
        <v>142622.0</v>
      </c>
    </row>
    <row r="8120" ht="15.75" customHeight="1">
      <c r="A8120" s="15">
        <v>6784.0</v>
      </c>
      <c r="B8120" s="15" t="s">
        <v>9372</v>
      </c>
      <c r="C8120" s="18">
        <v>42941.0</v>
      </c>
      <c r="D8120" s="18">
        <v>42944.0</v>
      </c>
      <c r="E8120" s="18">
        <f t="shared" si="1"/>
        <v>42944</v>
      </c>
      <c r="F8120" s="15" t="s">
        <v>114</v>
      </c>
      <c r="G8120" s="15" t="s">
        <v>3111</v>
      </c>
      <c r="H8120" s="15" t="s">
        <v>3112</v>
      </c>
      <c r="I8120" s="15" t="s">
        <v>59</v>
      </c>
      <c r="J8120" s="15" t="s">
        <v>60</v>
      </c>
      <c r="K8120" s="15" t="s">
        <v>26</v>
      </c>
      <c r="L8120" s="15" t="str">
        <f t="array" ref="L8120">_xlfn.XLOOKUP(M8120,reference_province_to_city!$A$2:$A$11,reference_province_to_city!$B$2:$B$11)</f>
        <v>Denpasar</v>
      </c>
      <c r="M8120" s="15" t="s">
        <v>24</v>
      </c>
      <c r="N8120" s="15">
        <v>80231.0</v>
      </c>
      <c r="O8120" s="15">
        <f t="array" ref="O8120">_xlfn.XLOOKUP(M8120,reference_postal_code!$B$2:$B$11,reference_postal_code!$A$2:$A$11)</f>
        <v>80231</v>
      </c>
      <c r="P8120" s="15" t="s">
        <v>63</v>
      </c>
      <c r="Q8120" s="15" t="s">
        <v>6141</v>
      </c>
      <c r="R8120" s="15" t="s">
        <v>65</v>
      </c>
      <c r="S8120" s="15" t="s">
        <v>226</v>
      </c>
      <c r="T8120" s="15" t="s">
        <v>6142</v>
      </c>
      <c r="U8120" s="28">
        <v>566280.0</v>
      </c>
      <c r="V8120" s="15">
        <v>3.0</v>
      </c>
      <c r="W8120" s="31">
        <v>0.2</v>
      </c>
      <c r="X8120" s="28">
        <v>63706.0</v>
      </c>
    </row>
    <row r="8121" ht="15.75" customHeight="1">
      <c r="A8121" s="15">
        <v>6787.0</v>
      </c>
      <c r="B8121" s="15" t="s">
        <v>9372</v>
      </c>
      <c r="C8121" s="18">
        <v>42941.0</v>
      </c>
      <c r="D8121" s="18">
        <v>42944.0</v>
      </c>
      <c r="E8121" s="18">
        <f t="shared" si="1"/>
        <v>42944</v>
      </c>
      <c r="F8121" s="15" t="s">
        <v>114</v>
      </c>
      <c r="G8121" s="15" t="s">
        <v>3111</v>
      </c>
      <c r="H8121" s="15" t="s">
        <v>3112</v>
      </c>
      <c r="I8121" s="15" t="s">
        <v>59</v>
      </c>
      <c r="J8121" s="15" t="s">
        <v>60</v>
      </c>
      <c r="K8121" s="15" t="s">
        <v>26</v>
      </c>
      <c r="L8121" s="15" t="str">
        <f t="array" ref="L8121">_xlfn.XLOOKUP(M8121,reference_province_to_city!$A$2:$A$11,reference_province_to_city!$B$2:$B$11)</f>
        <v>Denpasar</v>
      </c>
      <c r="M8121" s="15" t="s">
        <v>24</v>
      </c>
      <c r="N8121" s="15">
        <v>80231.0</v>
      </c>
      <c r="O8121" s="15">
        <f t="array" ref="O8121">_xlfn.XLOOKUP(M8121,reference_postal_code!$B$2:$B$11,reference_postal_code!$A$2:$A$11)</f>
        <v>80231</v>
      </c>
      <c r="P8121" s="15" t="s">
        <v>63</v>
      </c>
      <c r="Q8121" s="15" t="s">
        <v>2869</v>
      </c>
      <c r="R8121" s="15" t="s">
        <v>65</v>
      </c>
      <c r="S8121" s="15" t="s">
        <v>66</v>
      </c>
      <c r="T8121" s="15" t="s">
        <v>2870</v>
      </c>
      <c r="U8121" s="28">
        <v>311040.0</v>
      </c>
      <c r="V8121" s="15">
        <v>4.0</v>
      </c>
      <c r="W8121" s="31">
        <v>0.2</v>
      </c>
      <c r="X8121" s="28">
        <v>108864.0</v>
      </c>
    </row>
    <row r="8122" ht="15.75" customHeight="1">
      <c r="A8122" s="15">
        <v>5116.0</v>
      </c>
      <c r="B8122" s="15" t="s">
        <v>9374</v>
      </c>
      <c r="C8122" s="18">
        <v>42941.0</v>
      </c>
      <c r="D8122" s="18">
        <v>42945.0</v>
      </c>
      <c r="E8122" s="18">
        <f t="shared" si="1"/>
        <v>42945</v>
      </c>
      <c r="F8122" s="15" t="s">
        <v>55</v>
      </c>
      <c r="G8122" s="15" t="s">
        <v>960</v>
      </c>
      <c r="H8122" s="15" t="s">
        <v>961</v>
      </c>
      <c r="I8122" s="15" t="s">
        <v>59</v>
      </c>
      <c r="J8122" s="15" t="s">
        <v>60</v>
      </c>
      <c r="K8122" s="15" t="s">
        <v>22</v>
      </c>
      <c r="L8122" s="15" t="str">
        <f t="array" ref="L8122">_xlfn.XLOOKUP(M8122,reference_province_to_city!$A$2:$A$11,reference_province_to_city!$B$2:$B$11)</f>
        <v>Surabaya</v>
      </c>
      <c r="M8122" s="15" t="s">
        <v>20</v>
      </c>
      <c r="N8122" s="15">
        <v>60231.0</v>
      </c>
      <c r="O8122" s="15">
        <f t="array" ref="O8122">_xlfn.XLOOKUP(M8122,reference_postal_code!$B$2:$B$11,reference_postal_code!$A$2:$A$11)</f>
        <v>60231</v>
      </c>
      <c r="P8122" s="15" t="s">
        <v>166</v>
      </c>
      <c r="Q8122" s="15" t="s">
        <v>5452</v>
      </c>
      <c r="R8122" s="15" t="s">
        <v>65</v>
      </c>
      <c r="S8122" s="15" t="s">
        <v>79</v>
      </c>
      <c r="T8122" s="15" t="s">
        <v>5453</v>
      </c>
      <c r="U8122" s="28">
        <v>49560.0</v>
      </c>
      <c r="V8122" s="15">
        <v>1.0</v>
      </c>
      <c r="W8122" s="31">
        <v>0.2</v>
      </c>
      <c r="X8122" s="28">
        <v>16107.0</v>
      </c>
    </row>
    <row r="8123" ht="15.75" customHeight="1">
      <c r="A8123" s="15">
        <v>8303.0</v>
      </c>
      <c r="B8123" s="15" t="s">
        <v>9375</v>
      </c>
      <c r="C8123" s="18">
        <v>42942.0</v>
      </c>
      <c r="D8123" s="18">
        <v>42948.0</v>
      </c>
      <c r="E8123" s="18">
        <f t="shared" si="1"/>
        <v>42948</v>
      </c>
      <c r="F8123" s="15" t="s">
        <v>55</v>
      </c>
      <c r="G8123" s="15" t="s">
        <v>3376</v>
      </c>
      <c r="H8123" s="15" t="s">
        <v>3377</v>
      </c>
      <c r="I8123" s="15" t="s">
        <v>128</v>
      </c>
      <c r="J8123" s="15" t="s">
        <v>60</v>
      </c>
      <c r="K8123" s="15" t="s">
        <v>28</v>
      </c>
      <c r="L8123" s="15" t="str">
        <f t="array" ref="L8123">_xlfn.XLOOKUP(M8123,reference_province_to_city!$A$2:$A$11,reference_province_to_city!$B$2:$B$11)</f>
        <v>Medan</v>
      </c>
      <c r="M8123" s="15" t="s">
        <v>11</v>
      </c>
      <c r="N8123" s="15">
        <v>20111.0</v>
      </c>
      <c r="O8123" s="15">
        <f t="array" ref="O8123">_xlfn.XLOOKUP(M8123,reference_postal_code!$B$2:$B$11,reference_postal_code!$A$2:$A$11)</f>
        <v>20111</v>
      </c>
      <c r="P8123" s="15" t="s">
        <v>77</v>
      </c>
      <c r="Q8123" s="15" t="s">
        <v>3942</v>
      </c>
      <c r="R8123" s="15" t="s">
        <v>106</v>
      </c>
      <c r="S8123" s="15" t="s">
        <v>107</v>
      </c>
      <c r="T8123" s="15" t="s">
        <v>3943</v>
      </c>
      <c r="U8123" s="28">
        <v>5435280.0</v>
      </c>
      <c r="V8123" s="15">
        <v>3.0</v>
      </c>
      <c r="W8123" s="31">
        <v>0.2</v>
      </c>
      <c r="X8123" s="28">
        <v>679410.0</v>
      </c>
    </row>
    <row r="8124" ht="15.75" customHeight="1">
      <c r="A8124" s="15">
        <v>8302.0</v>
      </c>
      <c r="B8124" s="15" t="s">
        <v>9375</v>
      </c>
      <c r="C8124" s="18">
        <v>42942.0</v>
      </c>
      <c r="D8124" s="18">
        <v>42948.0</v>
      </c>
      <c r="E8124" s="18">
        <f t="shared" si="1"/>
        <v>42948</v>
      </c>
      <c r="F8124" s="15" t="s">
        <v>55</v>
      </c>
      <c r="G8124" s="15" t="s">
        <v>3376</v>
      </c>
      <c r="H8124" s="15" t="s">
        <v>3377</v>
      </c>
      <c r="I8124" s="15" t="s">
        <v>128</v>
      </c>
      <c r="J8124" s="15" t="s">
        <v>60</v>
      </c>
      <c r="K8124" s="15" t="s">
        <v>28</v>
      </c>
      <c r="L8124" s="15" t="str">
        <f t="array" ref="L8124">_xlfn.XLOOKUP(M8124,reference_province_to_city!$A$2:$A$11,reference_province_to_city!$B$2:$B$11)</f>
        <v>Medan</v>
      </c>
      <c r="M8124" s="15" t="s">
        <v>11</v>
      </c>
      <c r="N8124" s="15">
        <v>20111.0</v>
      </c>
      <c r="O8124" s="15">
        <f t="array" ref="O8124">_xlfn.XLOOKUP(M8124,reference_postal_code!$B$2:$B$11,reference_postal_code!$A$2:$A$11)</f>
        <v>20111</v>
      </c>
      <c r="P8124" s="15" t="s">
        <v>77</v>
      </c>
      <c r="Q8124" s="15" t="s">
        <v>5461</v>
      </c>
      <c r="R8124" s="15" t="s">
        <v>110</v>
      </c>
      <c r="S8124" s="15" t="s">
        <v>149</v>
      </c>
      <c r="T8124" s="15" t="s">
        <v>5462</v>
      </c>
      <c r="U8124" s="28">
        <v>2.474925E7</v>
      </c>
      <c r="V8124" s="15">
        <v>5.0</v>
      </c>
      <c r="W8124" s="31">
        <v>0.0</v>
      </c>
      <c r="X8124" s="28">
        <v>9899700.0</v>
      </c>
    </row>
    <row r="8125" ht="15.75" customHeight="1">
      <c r="A8125" s="15">
        <v>5297.0</v>
      </c>
      <c r="B8125" s="15" t="s">
        <v>9376</v>
      </c>
      <c r="C8125" s="18">
        <v>42943.0</v>
      </c>
      <c r="D8125" s="18">
        <v>42947.0</v>
      </c>
      <c r="E8125" s="18">
        <f t="shared" si="1"/>
        <v>42947</v>
      </c>
      <c r="F8125" s="15" t="s">
        <v>55</v>
      </c>
      <c r="G8125" s="15" t="s">
        <v>8853</v>
      </c>
      <c r="H8125" s="15" t="s">
        <v>8854</v>
      </c>
      <c r="I8125" s="15" t="s">
        <v>59</v>
      </c>
      <c r="J8125" s="15" t="s">
        <v>60</v>
      </c>
      <c r="K8125" s="15" t="s">
        <v>17</v>
      </c>
      <c r="L8125" s="15" t="str">
        <f t="array" ref="L8125">_xlfn.XLOOKUP(M8125,reference_province_to_city!$A$2:$A$11,reference_province_to_city!$B$2:$B$11)</f>
        <v>Semarang</v>
      </c>
      <c r="M8125" s="15" t="s">
        <v>15</v>
      </c>
      <c r="N8125" s="15">
        <v>50111.0</v>
      </c>
      <c r="O8125" s="15">
        <f t="array" ref="O8125">_xlfn.XLOOKUP(M8125,reference_postal_code!$B$2:$B$11,reference_postal_code!$A$2:$A$11)</f>
        <v>50111</v>
      </c>
      <c r="P8125" s="15" t="s">
        <v>77</v>
      </c>
      <c r="Q8125" s="15" t="s">
        <v>2445</v>
      </c>
      <c r="R8125" s="15" t="s">
        <v>106</v>
      </c>
      <c r="S8125" s="15" t="s">
        <v>139</v>
      </c>
      <c r="T8125" s="15" t="s">
        <v>2446</v>
      </c>
      <c r="U8125" s="28">
        <v>223350.0</v>
      </c>
      <c r="V8125" s="15">
        <v>1.0</v>
      </c>
      <c r="W8125" s="31">
        <v>0.0</v>
      </c>
      <c r="X8125" s="28">
        <v>60305.0</v>
      </c>
    </row>
    <row r="8126" ht="15.75" customHeight="1">
      <c r="A8126" s="15">
        <v>8094.0</v>
      </c>
      <c r="B8126" s="15" t="s">
        <v>9377</v>
      </c>
      <c r="C8126" s="18">
        <v>42943.0</v>
      </c>
      <c r="D8126" s="18">
        <v>42948.0</v>
      </c>
      <c r="E8126" s="18">
        <f t="shared" si="1"/>
        <v>42948</v>
      </c>
      <c r="F8126" s="15" t="s">
        <v>114</v>
      </c>
      <c r="G8126" s="15" t="s">
        <v>2939</v>
      </c>
      <c r="H8126" s="15" t="s">
        <v>2940</v>
      </c>
      <c r="I8126" s="15" t="s">
        <v>59</v>
      </c>
      <c r="J8126" s="15" t="s">
        <v>60</v>
      </c>
      <c r="K8126" s="15" t="s">
        <v>29</v>
      </c>
      <c r="L8126" s="15" t="str">
        <f t="array" ref="L8126">_xlfn.XLOOKUP(M8126,reference_province_to_city!$A$2:$A$11,reference_province_to_city!$B$2:$B$11)</f>
        <v>Palembang</v>
      </c>
      <c r="M8126" s="15" t="s">
        <v>13</v>
      </c>
      <c r="N8126" s="15">
        <v>30111.0</v>
      </c>
      <c r="O8126" s="15">
        <f t="array" ref="O8126">_xlfn.XLOOKUP(M8126,reference_postal_code!$B$2:$B$11,reference_postal_code!$A$2:$A$11)</f>
        <v>30111</v>
      </c>
      <c r="P8126" s="15" t="s">
        <v>77</v>
      </c>
      <c r="Q8126" s="15" t="s">
        <v>4149</v>
      </c>
      <c r="R8126" s="15" t="s">
        <v>106</v>
      </c>
      <c r="S8126" s="15" t="s">
        <v>139</v>
      </c>
      <c r="T8126" s="15" t="s">
        <v>4150</v>
      </c>
      <c r="U8126" s="28">
        <v>358200.0</v>
      </c>
      <c r="V8126" s="15">
        <v>3.0</v>
      </c>
      <c r="W8126" s="31">
        <v>0.0</v>
      </c>
      <c r="X8126" s="28">
        <v>157608.0</v>
      </c>
    </row>
    <row r="8127" ht="15.75" customHeight="1">
      <c r="A8127" s="15">
        <v>8096.0</v>
      </c>
      <c r="B8127" s="15" t="s">
        <v>9377</v>
      </c>
      <c r="C8127" s="18">
        <v>42943.0</v>
      </c>
      <c r="D8127" s="18">
        <v>42948.0</v>
      </c>
      <c r="E8127" s="18">
        <f t="shared" si="1"/>
        <v>42948</v>
      </c>
      <c r="F8127" s="15" t="s">
        <v>114</v>
      </c>
      <c r="G8127" s="15" t="s">
        <v>2939</v>
      </c>
      <c r="H8127" s="15" t="s">
        <v>2940</v>
      </c>
      <c r="I8127" s="15" t="s">
        <v>59</v>
      </c>
      <c r="J8127" s="15" t="s">
        <v>60</v>
      </c>
      <c r="K8127" s="15" t="s">
        <v>29</v>
      </c>
      <c r="L8127" s="15" t="str">
        <f t="array" ref="L8127">_xlfn.XLOOKUP(M8127,reference_province_to_city!$A$2:$A$11,reference_province_to_city!$B$2:$B$11)</f>
        <v>Palembang</v>
      </c>
      <c r="M8127" s="15" t="s">
        <v>13</v>
      </c>
      <c r="N8127" s="15">
        <v>30111.0</v>
      </c>
      <c r="O8127" s="15">
        <f t="array" ref="O8127">_xlfn.XLOOKUP(M8127,reference_postal_code!$B$2:$B$11,reference_postal_code!$A$2:$A$11)</f>
        <v>30111</v>
      </c>
      <c r="P8127" s="15" t="s">
        <v>77</v>
      </c>
      <c r="Q8127" s="15" t="s">
        <v>5816</v>
      </c>
      <c r="R8127" s="15" t="s">
        <v>65</v>
      </c>
      <c r="S8127" s="15" t="s">
        <v>66</v>
      </c>
      <c r="T8127" s="15" t="s">
        <v>5817</v>
      </c>
      <c r="U8127" s="28">
        <v>194400.0</v>
      </c>
      <c r="V8127" s="15">
        <v>2.0</v>
      </c>
      <c r="W8127" s="31">
        <v>0.0</v>
      </c>
      <c r="X8127" s="28">
        <v>93312.0</v>
      </c>
    </row>
    <row r="8128" ht="15.75" customHeight="1">
      <c r="A8128" s="15">
        <v>8097.0</v>
      </c>
      <c r="B8128" s="15" t="s">
        <v>9377</v>
      </c>
      <c r="C8128" s="18">
        <v>42943.0</v>
      </c>
      <c r="D8128" s="18">
        <v>42948.0</v>
      </c>
      <c r="E8128" s="18">
        <f t="shared" si="1"/>
        <v>42948</v>
      </c>
      <c r="F8128" s="15" t="s">
        <v>114</v>
      </c>
      <c r="G8128" s="15" t="s">
        <v>2939</v>
      </c>
      <c r="H8128" s="15" t="s">
        <v>2940</v>
      </c>
      <c r="I8128" s="15" t="s">
        <v>59</v>
      </c>
      <c r="J8128" s="15" t="s">
        <v>60</v>
      </c>
      <c r="K8128" s="15" t="s">
        <v>29</v>
      </c>
      <c r="L8128" s="15" t="str">
        <f t="array" ref="L8128">_xlfn.XLOOKUP(M8128,reference_province_to_city!$A$2:$A$11,reference_province_to_city!$B$2:$B$11)</f>
        <v>Palembang</v>
      </c>
      <c r="M8128" s="15" t="s">
        <v>13</v>
      </c>
      <c r="N8128" s="15">
        <v>30111.0</v>
      </c>
      <c r="O8128" s="15">
        <f t="array" ref="O8128">_xlfn.XLOOKUP(M8128,reference_postal_code!$B$2:$B$11,reference_postal_code!$A$2:$A$11)</f>
        <v>30111</v>
      </c>
      <c r="P8128" s="15" t="s">
        <v>77</v>
      </c>
      <c r="Q8128" s="15" t="s">
        <v>7317</v>
      </c>
      <c r="R8128" s="15" t="s">
        <v>110</v>
      </c>
      <c r="S8128" s="15" t="s">
        <v>149</v>
      </c>
      <c r="T8128" s="15" t="s">
        <v>7318</v>
      </c>
      <c r="U8128" s="28">
        <v>3524250.0</v>
      </c>
      <c r="V8128" s="15">
        <v>5.0</v>
      </c>
      <c r="W8128" s="31">
        <v>0.0</v>
      </c>
      <c r="X8128" s="28">
        <v>493395.0</v>
      </c>
    </row>
    <row r="8129" ht="15.75" customHeight="1">
      <c r="A8129" s="15">
        <v>8095.0</v>
      </c>
      <c r="B8129" s="15" t="s">
        <v>9377</v>
      </c>
      <c r="C8129" s="18">
        <v>42943.0</v>
      </c>
      <c r="D8129" s="18">
        <v>42948.0</v>
      </c>
      <c r="E8129" s="18">
        <f t="shared" si="1"/>
        <v>42948</v>
      </c>
      <c r="F8129" s="15" t="s">
        <v>114</v>
      </c>
      <c r="G8129" s="15" t="s">
        <v>2939</v>
      </c>
      <c r="H8129" s="15" t="s">
        <v>2940</v>
      </c>
      <c r="I8129" s="15" t="s">
        <v>59</v>
      </c>
      <c r="J8129" s="15" t="s">
        <v>60</v>
      </c>
      <c r="K8129" s="15" t="s">
        <v>29</v>
      </c>
      <c r="L8129" s="15" t="str">
        <f t="array" ref="L8129">_xlfn.XLOOKUP(M8129,reference_province_to_city!$A$2:$A$11,reference_province_to_city!$B$2:$B$11)</f>
        <v>Palembang</v>
      </c>
      <c r="M8129" s="15" t="s">
        <v>13</v>
      </c>
      <c r="N8129" s="15">
        <v>30111.0</v>
      </c>
      <c r="O8129" s="15">
        <f t="array" ref="O8129">_xlfn.XLOOKUP(M8129,reference_postal_code!$B$2:$B$11,reference_postal_code!$A$2:$A$11)</f>
        <v>30111</v>
      </c>
      <c r="P8129" s="15" t="s">
        <v>77</v>
      </c>
      <c r="Q8129" s="15" t="s">
        <v>2001</v>
      </c>
      <c r="R8129" s="15" t="s">
        <v>65</v>
      </c>
      <c r="S8129" s="15" t="s">
        <v>66</v>
      </c>
      <c r="T8129" s="15" t="s">
        <v>2002</v>
      </c>
      <c r="U8129" s="28">
        <v>393000.0</v>
      </c>
      <c r="V8129" s="15">
        <v>4.0</v>
      </c>
      <c r="W8129" s="31">
        <v>0.0</v>
      </c>
      <c r="X8129" s="28">
        <v>180780.0</v>
      </c>
    </row>
    <row r="8130" ht="15.75" customHeight="1">
      <c r="A8130" s="15">
        <v>5298.0</v>
      </c>
      <c r="B8130" s="15" t="s">
        <v>9376</v>
      </c>
      <c r="C8130" s="18">
        <v>42943.0</v>
      </c>
      <c r="D8130" s="18">
        <v>42947.0</v>
      </c>
      <c r="E8130" s="18">
        <f t="shared" si="1"/>
        <v>42947</v>
      </c>
      <c r="F8130" s="15" t="s">
        <v>55</v>
      </c>
      <c r="G8130" s="15" t="s">
        <v>8853</v>
      </c>
      <c r="H8130" s="15" t="s">
        <v>8854</v>
      </c>
      <c r="I8130" s="15" t="s">
        <v>59</v>
      </c>
      <c r="J8130" s="15" t="s">
        <v>60</v>
      </c>
      <c r="K8130" s="15" t="s">
        <v>17</v>
      </c>
      <c r="L8130" s="15" t="str">
        <f t="array" ref="L8130">_xlfn.XLOOKUP(M8130,reference_province_to_city!$A$2:$A$11,reference_province_to_city!$B$2:$B$11)</f>
        <v>Semarang</v>
      </c>
      <c r="M8130" s="15" t="s">
        <v>15</v>
      </c>
      <c r="O8130" s="15">
        <f t="array" ref="O8130">_xlfn.XLOOKUP(M8130,reference_postal_code!$B$2:$B$11,reference_postal_code!$A$2:$A$11)</f>
        <v>50111</v>
      </c>
      <c r="P8130" s="15" t="s">
        <v>77</v>
      </c>
      <c r="Q8130" s="15" t="s">
        <v>1638</v>
      </c>
      <c r="R8130" s="15" t="s">
        <v>110</v>
      </c>
      <c r="S8130" s="15" t="s">
        <v>111</v>
      </c>
      <c r="T8130" s="15" t="s">
        <v>1639</v>
      </c>
      <c r="U8130" s="28">
        <v>8158800.0</v>
      </c>
      <c r="V8130" s="15">
        <v>8.0</v>
      </c>
      <c r="W8130" s="31">
        <v>0.0</v>
      </c>
      <c r="X8130" s="28">
        <v>2039700.0</v>
      </c>
    </row>
    <row r="8131" ht="15.75" customHeight="1">
      <c r="A8131" s="15">
        <v>9808.0</v>
      </c>
      <c r="B8131" s="15" t="s">
        <v>9378</v>
      </c>
      <c r="C8131" s="18">
        <v>42943.0</v>
      </c>
      <c r="D8131" s="18">
        <v>42948.0</v>
      </c>
      <c r="E8131" s="18">
        <f t="shared" si="1"/>
        <v>42948</v>
      </c>
      <c r="F8131" s="15" t="s">
        <v>114</v>
      </c>
      <c r="G8131" s="15" t="s">
        <v>5808</v>
      </c>
      <c r="H8131" s="15" t="s">
        <v>5809</v>
      </c>
      <c r="I8131" s="15" t="s">
        <v>59</v>
      </c>
      <c r="J8131" s="15" t="s">
        <v>60</v>
      </c>
      <c r="K8131" s="15" t="s">
        <v>26</v>
      </c>
      <c r="L8131" s="15" t="str">
        <f t="array" ref="L8131">_xlfn.XLOOKUP(M8131,reference_province_to_city!$A$2:$A$11,reference_province_to_city!$B$2:$B$11)</f>
        <v>Denpasar</v>
      </c>
      <c r="M8131" s="15" t="s">
        <v>24</v>
      </c>
      <c r="N8131" s="15">
        <v>80231.0</v>
      </c>
      <c r="O8131" s="15">
        <f t="array" ref="O8131">_xlfn.XLOOKUP(M8131,reference_postal_code!$B$2:$B$11,reference_postal_code!$A$2:$A$11)</f>
        <v>80231</v>
      </c>
      <c r="P8131" s="15" t="s">
        <v>63</v>
      </c>
      <c r="Q8131" s="15" t="s">
        <v>427</v>
      </c>
      <c r="R8131" s="15" t="s">
        <v>106</v>
      </c>
      <c r="S8131" s="15" t="s">
        <v>107</v>
      </c>
      <c r="T8131" s="15" t="s">
        <v>428</v>
      </c>
      <c r="U8131" s="28">
        <v>2922720.0</v>
      </c>
      <c r="V8131" s="15">
        <v>4.0</v>
      </c>
      <c r="W8131" s="31">
        <v>0.2</v>
      </c>
      <c r="X8131" s="28">
        <v>182670.0</v>
      </c>
    </row>
    <row r="8132" ht="15.75" customHeight="1">
      <c r="A8132" s="15">
        <v>4126.0</v>
      </c>
      <c r="B8132" s="15" t="s">
        <v>9379</v>
      </c>
      <c r="C8132" s="18">
        <v>42943.0</v>
      </c>
      <c r="D8132" s="18">
        <v>42947.0</v>
      </c>
      <c r="E8132" s="18">
        <f t="shared" si="1"/>
        <v>42947</v>
      </c>
      <c r="F8132" s="15" t="s">
        <v>114</v>
      </c>
      <c r="G8132" s="15" t="s">
        <v>916</v>
      </c>
      <c r="H8132" s="15" t="s">
        <v>917</v>
      </c>
      <c r="I8132" s="15" t="s">
        <v>59</v>
      </c>
      <c r="J8132" s="15" t="s">
        <v>60</v>
      </c>
      <c r="K8132" s="15" t="s">
        <v>99</v>
      </c>
      <c r="L8132" s="15" t="str">
        <f t="array" ref="L8132">_xlfn.XLOOKUP(M8132,reference_province_to_city!$A$2:$A$11,reference_province_to_city!$B$2:$B$11)</f>
        <v>Denpasar</v>
      </c>
      <c r="M8132" s="15" t="s">
        <v>24</v>
      </c>
      <c r="N8132" s="15">
        <v>80231.0</v>
      </c>
      <c r="O8132" s="15">
        <f t="array" ref="O8132">_xlfn.XLOOKUP(M8132,reference_postal_code!$B$2:$B$11,reference_postal_code!$A$2:$A$11)</f>
        <v>80231</v>
      </c>
      <c r="P8132" s="15" t="s">
        <v>63</v>
      </c>
      <c r="Q8132" s="15" t="s">
        <v>2602</v>
      </c>
      <c r="R8132" s="15" t="s">
        <v>106</v>
      </c>
      <c r="S8132" s="15" t="s">
        <v>139</v>
      </c>
      <c r="T8132" s="15" t="s">
        <v>2603</v>
      </c>
      <c r="U8132" s="28">
        <v>1365480.0</v>
      </c>
      <c r="V8132" s="15">
        <v>3.0</v>
      </c>
      <c r="W8132" s="31">
        <v>0.2</v>
      </c>
      <c r="X8132" s="28">
        <v>-34137.0</v>
      </c>
    </row>
    <row r="8133" ht="15.75" customHeight="1">
      <c r="A8133" s="15">
        <v>2219.0</v>
      </c>
      <c r="B8133" s="15" t="s">
        <v>9380</v>
      </c>
      <c r="C8133" s="18">
        <v>42944.0</v>
      </c>
      <c r="D8133" s="18">
        <v>42948.0</v>
      </c>
      <c r="E8133" s="18">
        <f t="shared" si="1"/>
        <v>42948</v>
      </c>
      <c r="F8133" s="15" t="s">
        <v>55</v>
      </c>
      <c r="G8133" s="15" t="s">
        <v>6619</v>
      </c>
      <c r="H8133" s="15" t="s">
        <v>6620</v>
      </c>
      <c r="I8133" s="15" t="s">
        <v>128</v>
      </c>
      <c r="J8133" s="15" t="s">
        <v>60</v>
      </c>
      <c r="K8133" s="15" t="s">
        <v>524</v>
      </c>
      <c r="L8133" s="15" t="str">
        <f t="array" ref="L8133">_xlfn.XLOOKUP(M8133,reference_province_to_city!$A$2:$A$11,reference_province_to_city!$B$2:$B$11)</f>
        <v>Balikpapan</v>
      </c>
      <c r="M8133" s="15" t="s">
        <v>21</v>
      </c>
      <c r="N8133" s="15">
        <v>76114.0</v>
      </c>
      <c r="O8133" s="15">
        <f t="array" ref="O8133">_xlfn.XLOOKUP(M8133,reference_postal_code!$B$2:$B$11,reference_postal_code!$A$2:$A$11)</f>
        <v>76114</v>
      </c>
      <c r="P8133" s="15" t="s">
        <v>166</v>
      </c>
      <c r="Q8133" s="15" t="s">
        <v>994</v>
      </c>
      <c r="R8133" s="15" t="s">
        <v>65</v>
      </c>
      <c r="S8133" s="15" t="s">
        <v>83</v>
      </c>
      <c r="T8133" s="15" t="s">
        <v>995</v>
      </c>
      <c r="U8133" s="28">
        <v>149760.0</v>
      </c>
      <c r="V8133" s="15">
        <v>4.0</v>
      </c>
      <c r="W8133" s="31">
        <v>0.2</v>
      </c>
      <c r="X8133" s="28">
        <v>54288.0</v>
      </c>
    </row>
    <row r="8134" ht="15.75" customHeight="1">
      <c r="A8134" s="15">
        <v>2220.0</v>
      </c>
      <c r="B8134" s="15" t="s">
        <v>9380</v>
      </c>
      <c r="C8134" s="18">
        <v>42944.0</v>
      </c>
      <c r="D8134" s="18">
        <v>42948.0</v>
      </c>
      <c r="E8134" s="18">
        <f t="shared" si="1"/>
        <v>42948</v>
      </c>
      <c r="F8134" s="15" t="s">
        <v>55</v>
      </c>
      <c r="G8134" s="15" t="s">
        <v>6619</v>
      </c>
      <c r="H8134" s="15" t="s">
        <v>6620</v>
      </c>
      <c r="I8134" s="15" t="s">
        <v>128</v>
      </c>
      <c r="J8134" s="15" t="s">
        <v>60</v>
      </c>
      <c r="K8134" s="15" t="s">
        <v>31</v>
      </c>
      <c r="L8134" s="15" t="str">
        <f t="array" ref="L8134">_xlfn.XLOOKUP(M8134,reference_province_to_city!$A$2:$A$11,reference_province_to_city!$B$2:$B$11)</f>
        <v>Balikpapan</v>
      </c>
      <c r="M8134" s="15" t="s">
        <v>21</v>
      </c>
      <c r="N8134" s="15">
        <v>76114.0</v>
      </c>
      <c r="O8134" s="15">
        <f t="array" ref="O8134">_xlfn.XLOOKUP(M8134,reference_postal_code!$B$2:$B$11,reference_postal_code!$A$2:$A$11)</f>
        <v>76114</v>
      </c>
      <c r="P8134" s="15" t="s">
        <v>166</v>
      </c>
      <c r="Q8134" s="15" t="s">
        <v>7276</v>
      </c>
      <c r="R8134" s="15" t="s">
        <v>65</v>
      </c>
      <c r="S8134" s="15" t="s">
        <v>87</v>
      </c>
      <c r="T8134" s="15" t="s">
        <v>7277</v>
      </c>
      <c r="U8134" s="28">
        <v>224700.0</v>
      </c>
      <c r="V8134" s="15">
        <v>1.0</v>
      </c>
      <c r="W8134" s="31">
        <v>0.0</v>
      </c>
      <c r="X8134" s="28">
        <v>62916.0</v>
      </c>
    </row>
    <row r="8135" ht="15.75" customHeight="1">
      <c r="A8135" s="15">
        <v>2221.0</v>
      </c>
      <c r="B8135" s="15" t="s">
        <v>9380</v>
      </c>
      <c r="C8135" s="18">
        <v>42944.0</v>
      </c>
      <c r="D8135" s="18">
        <v>42948.0</v>
      </c>
      <c r="E8135" s="18">
        <f t="shared" si="1"/>
        <v>42948</v>
      </c>
      <c r="F8135" s="15" t="s">
        <v>55</v>
      </c>
      <c r="G8135" s="15" t="s">
        <v>6619</v>
      </c>
      <c r="H8135" s="15" t="s">
        <v>6620</v>
      </c>
      <c r="I8135" s="15" t="s">
        <v>128</v>
      </c>
      <c r="J8135" s="15" t="s">
        <v>60</v>
      </c>
      <c r="K8135" s="15" t="s">
        <v>31</v>
      </c>
      <c r="L8135" s="15" t="str">
        <f t="array" ref="L8135">_xlfn.XLOOKUP(M8135,reference_province_to_city!$A$2:$A$11,reference_province_to_city!$B$2:$B$11)</f>
        <v>Balikpapan</v>
      </c>
      <c r="M8135" s="15" t="s">
        <v>21</v>
      </c>
      <c r="N8135" s="15">
        <v>76114.0</v>
      </c>
      <c r="O8135" s="15">
        <f t="array" ref="O8135">_xlfn.XLOOKUP(M8135,reference_postal_code!$B$2:$B$11,reference_postal_code!$A$2:$A$11)</f>
        <v>76114</v>
      </c>
      <c r="P8135" s="15" t="s">
        <v>166</v>
      </c>
      <c r="Q8135" s="15" t="s">
        <v>1502</v>
      </c>
      <c r="R8135" s="15" t="s">
        <v>110</v>
      </c>
      <c r="S8135" s="15" t="s">
        <v>111</v>
      </c>
      <c r="T8135" s="15" t="s">
        <v>1503</v>
      </c>
      <c r="U8135" s="28">
        <v>1.7184E7</v>
      </c>
      <c r="V8135" s="15">
        <v>4.0</v>
      </c>
      <c r="W8135" s="31">
        <v>0.2</v>
      </c>
      <c r="X8135" s="28">
        <v>1503600.0</v>
      </c>
    </row>
    <row r="8136" ht="15.75" customHeight="1">
      <c r="A8136" s="15">
        <v>1735.0</v>
      </c>
      <c r="B8136" s="15" t="s">
        <v>9381</v>
      </c>
      <c r="C8136" s="18">
        <v>42945.0</v>
      </c>
      <c r="D8136" s="18">
        <v>42948.0</v>
      </c>
      <c r="E8136" s="18">
        <f t="shared" si="1"/>
        <v>42948</v>
      </c>
      <c r="F8136" s="15" t="s">
        <v>114</v>
      </c>
      <c r="G8136" s="15" t="s">
        <v>5323</v>
      </c>
      <c r="H8136" s="15" t="s">
        <v>5324</v>
      </c>
      <c r="I8136" s="15" t="s">
        <v>59</v>
      </c>
      <c r="J8136" s="15" t="s">
        <v>60</v>
      </c>
      <c r="K8136" s="15" t="s">
        <v>19</v>
      </c>
      <c r="L8136" s="15" t="str">
        <f t="array" ref="L8136">_xlfn.XLOOKUP(M8136,reference_province_to_city!$A$2:$A$11,reference_province_to_city!$B$2:$B$11)</f>
        <v>Yogyakarta</v>
      </c>
      <c r="M8136" s="15" t="s">
        <v>18</v>
      </c>
      <c r="N8136" s="15">
        <v>55111.0</v>
      </c>
      <c r="O8136" s="15">
        <f t="array" ref="O8136">_xlfn.XLOOKUP(M8136,reference_postal_code!$B$2:$B$11,reference_postal_code!$A$2:$A$11)</f>
        <v>55111</v>
      </c>
      <c r="P8136" s="15" t="s">
        <v>77</v>
      </c>
      <c r="Q8136" s="15" t="s">
        <v>6139</v>
      </c>
      <c r="R8136" s="15" t="s">
        <v>65</v>
      </c>
      <c r="S8136" s="15" t="s">
        <v>222</v>
      </c>
      <c r="T8136" s="15" t="s">
        <v>6140</v>
      </c>
      <c r="U8136" s="28">
        <v>522720.0</v>
      </c>
      <c r="V8136" s="15">
        <v>2.0</v>
      </c>
      <c r="W8136" s="31">
        <v>0.2</v>
      </c>
      <c r="X8136" s="28">
        <v>98010.0</v>
      </c>
    </row>
    <row r="8137" ht="15.75" customHeight="1">
      <c r="A8137" s="15">
        <v>2228.0</v>
      </c>
      <c r="B8137" s="15" t="s">
        <v>9382</v>
      </c>
      <c r="C8137" s="18">
        <v>42945.0</v>
      </c>
      <c r="D8137" s="18">
        <v>42950.0</v>
      </c>
      <c r="E8137" s="18">
        <f t="shared" si="1"/>
        <v>42950</v>
      </c>
      <c r="F8137" s="15" t="s">
        <v>55</v>
      </c>
      <c r="G8137" s="15" t="s">
        <v>1374</v>
      </c>
      <c r="H8137" s="15" t="s">
        <v>1375</v>
      </c>
      <c r="I8137" s="15" t="s">
        <v>128</v>
      </c>
      <c r="J8137" s="15" t="s">
        <v>60</v>
      </c>
      <c r="K8137" s="15" t="s">
        <v>17</v>
      </c>
      <c r="L8137" s="15" t="str">
        <f t="array" ref="L8137">_xlfn.XLOOKUP(M8137,reference_province_to_city!$A$2:$A$11,reference_province_to_city!$B$2:$B$11)</f>
        <v>Semarang</v>
      </c>
      <c r="M8137" s="15" t="s">
        <v>15</v>
      </c>
      <c r="N8137" s="15">
        <v>50111.0</v>
      </c>
      <c r="O8137" s="15">
        <f t="array" ref="O8137">_xlfn.XLOOKUP(M8137,reference_postal_code!$B$2:$B$11,reference_postal_code!$A$2:$A$11)</f>
        <v>50111</v>
      </c>
      <c r="P8137" s="15" t="s">
        <v>77</v>
      </c>
      <c r="Q8137" s="15" t="s">
        <v>5489</v>
      </c>
      <c r="R8137" s="15" t="s">
        <v>110</v>
      </c>
      <c r="S8137" s="15" t="s">
        <v>111</v>
      </c>
      <c r="T8137" s="15" t="s">
        <v>5490</v>
      </c>
      <c r="U8137" s="28">
        <v>1871880.0</v>
      </c>
      <c r="V8137" s="15">
        <v>1.0</v>
      </c>
      <c r="W8137" s="31">
        <v>0.2</v>
      </c>
      <c r="X8137" s="28">
        <v>233985.0</v>
      </c>
    </row>
    <row r="8138" ht="15.75" customHeight="1">
      <c r="A8138" s="15">
        <v>1737.0</v>
      </c>
      <c r="B8138" s="15" t="s">
        <v>9381</v>
      </c>
      <c r="C8138" s="18">
        <v>42945.0</v>
      </c>
      <c r="D8138" s="18">
        <v>42948.0</v>
      </c>
      <c r="E8138" s="18">
        <f t="shared" si="1"/>
        <v>42948</v>
      </c>
      <c r="F8138" s="15" t="s">
        <v>114</v>
      </c>
      <c r="G8138" s="15" t="s">
        <v>5323</v>
      </c>
      <c r="H8138" s="15" t="s">
        <v>5324</v>
      </c>
      <c r="I8138" s="15" t="s">
        <v>59</v>
      </c>
      <c r="J8138" s="15" t="s">
        <v>60</v>
      </c>
      <c r="K8138" s="15" t="s">
        <v>19</v>
      </c>
      <c r="L8138" s="15" t="str">
        <f t="array" ref="L8138">_xlfn.XLOOKUP(M8138,reference_province_to_city!$A$2:$A$11,reference_province_to_city!$B$2:$B$11)</f>
        <v>Yogyakarta</v>
      </c>
      <c r="M8138" s="15" t="s">
        <v>18</v>
      </c>
      <c r="N8138" s="15">
        <v>55111.0</v>
      </c>
      <c r="O8138" s="15">
        <f t="array" ref="O8138">_xlfn.XLOOKUP(M8138,reference_postal_code!$B$2:$B$11,reference_postal_code!$A$2:$A$11)</f>
        <v>55111</v>
      </c>
      <c r="P8138" s="15" t="s">
        <v>77</v>
      </c>
      <c r="Q8138" s="15" t="s">
        <v>1908</v>
      </c>
      <c r="R8138" s="15" t="s">
        <v>65</v>
      </c>
      <c r="S8138" s="15" t="s">
        <v>93</v>
      </c>
      <c r="T8138" s="15" t="s">
        <v>1909</v>
      </c>
      <c r="U8138" s="28">
        <v>65520.0</v>
      </c>
      <c r="V8138" s="15">
        <v>3.0</v>
      </c>
      <c r="W8138" s="31">
        <v>0.2</v>
      </c>
      <c r="X8138" s="28">
        <v>5733.0</v>
      </c>
    </row>
    <row r="8139" ht="15.75" customHeight="1">
      <c r="A8139" s="15">
        <v>1736.0</v>
      </c>
      <c r="B8139" s="15" t="s">
        <v>9381</v>
      </c>
      <c r="C8139" s="18">
        <v>42945.0</v>
      </c>
      <c r="D8139" s="18">
        <v>42948.0</v>
      </c>
      <c r="E8139" s="18">
        <f t="shared" si="1"/>
        <v>42948</v>
      </c>
      <c r="F8139" s="15" t="s">
        <v>114</v>
      </c>
      <c r="G8139" s="15" t="s">
        <v>5323</v>
      </c>
      <c r="H8139" s="15" t="s">
        <v>5324</v>
      </c>
      <c r="I8139" s="15" t="s">
        <v>59</v>
      </c>
      <c r="J8139" s="15" t="s">
        <v>60</v>
      </c>
      <c r="K8139" s="15" t="s">
        <v>19</v>
      </c>
      <c r="L8139" s="15" t="str">
        <f t="array" ref="L8139">_xlfn.XLOOKUP(M8139,reference_province_to_city!$A$2:$A$11,reference_province_to_city!$B$2:$B$11)</f>
        <v>Yogyakarta</v>
      </c>
      <c r="M8139" s="15" t="s">
        <v>18</v>
      </c>
      <c r="N8139" s="15">
        <v>55111.0</v>
      </c>
      <c r="O8139" s="15">
        <f t="array" ref="O8139">_xlfn.XLOOKUP(M8139,reference_postal_code!$B$2:$B$11,reference_postal_code!$A$2:$A$11)</f>
        <v>55111</v>
      </c>
      <c r="P8139" s="15" t="s">
        <v>77</v>
      </c>
      <c r="Q8139" s="15" t="s">
        <v>7802</v>
      </c>
      <c r="R8139" s="15" t="s">
        <v>110</v>
      </c>
      <c r="S8139" s="15" t="s">
        <v>111</v>
      </c>
      <c r="T8139" s="15" t="s">
        <v>7803</v>
      </c>
      <c r="U8139" s="28">
        <v>330000.0</v>
      </c>
      <c r="V8139" s="15">
        <v>5.0</v>
      </c>
      <c r="W8139" s="31">
        <v>0.2</v>
      </c>
      <c r="X8139" s="28">
        <v>20625.0</v>
      </c>
    </row>
    <row r="8140" ht="15.75" customHeight="1">
      <c r="A8140" s="15">
        <v>5028.0</v>
      </c>
      <c r="B8140" s="15" t="s">
        <v>9383</v>
      </c>
      <c r="C8140" s="18">
        <v>42945.0</v>
      </c>
      <c r="D8140" s="18">
        <v>42950.0</v>
      </c>
      <c r="E8140" s="18">
        <f t="shared" si="1"/>
        <v>42950</v>
      </c>
      <c r="F8140" s="15" t="s">
        <v>55</v>
      </c>
      <c r="G8140" s="15" t="s">
        <v>2560</v>
      </c>
      <c r="H8140" s="15" t="s">
        <v>2561</v>
      </c>
      <c r="I8140" s="15" t="s">
        <v>59</v>
      </c>
      <c r="J8140" s="15" t="s">
        <v>60</v>
      </c>
      <c r="L8140" s="15" t="str">
        <f t="array" ref="L8140">_xlfn.XLOOKUP(M8140,reference_province_to_city!$A$2:$A$11,reference_province_to_city!$B$2:$B$11)</f>
        <v>Balikpapan</v>
      </c>
      <c r="M8140" s="15" t="s">
        <v>21</v>
      </c>
      <c r="N8140" s="15">
        <v>76114.0</v>
      </c>
      <c r="O8140" s="15">
        <f t="array" ref="O8140">_xlfn.XLOOKUP(M8140,reference_postal_code!$B$2:$B$11,reference_postal_code!$A$2:$A$11)</f>
        <v>76114</v>
      </c>
      <c r="P8140" s="15" t="s">
        <v>166</v>
      </c>
      <c r="Q8140" s="15" t="s">
        <v>3620</v>
      </c>
      <c r="R8140" s="15" t="s">
        <v>106</v>
      </c>
      <c r="S8140" s="15" t="s">
        <v>107</v>
      </c>
      <c r="T8140" s="15" t="s">
        <v>3621</v>
      </c>
      <c r="U8140" s="28">
        <v>4540050.0</v>
      </c>
      <c r="V8140" s="15">
        <v>3.0</v>
      </c>
      <c r="W8140" s="31">
        <v>0.0</v>
      </c>
      <c r="X8140" s="28">
        <v>1089612.0</v>
      </c>
    </row>
    <row r="8141" ht="15.75" customHeight="1">
      <c r="A8141" s="15">
        <v>2713.0</v>
      </c>
      <c r="B8141" s="15" t="s">
        <v>9384</v>
      </c>
      <c r="C8141" s="18">
        <v>42945.0</v>
      </c>
      <c r="D8141" s="18">
        <v>42948.0</v>
      </c>
      <c r="E8141" s="18">
        <f t="shared" si="1"/>
        <v>42948</v>
      </c>
      <c r="F8141" s="15" t="s">
        <v>114</v>
      </c>
      <c r="G8141" s="15" t="s">
        <v>814</v>
      </c>
      <c r="H8141" s="15" t="s">
        <v>815</v>
      </c>
      <c r="I8141" s="15" t="s">
        <v>59</v>
      </c>
      <c r="J8141" s="15" t="s">
        <v>60</v>
      </c>
      <c r="K8141" s="15" t="s">
        <v>17</v>
      </c>
      <c r="L8141" s="15" t="str">
        <f t="array" ref="L8141">_xlfn.XLOOKUP(M8141,reference_province_to_city!$A$2:$A$11,reference_province_to_city!$B$2:$B$11)</f>
        <v>Semarang</v>
      </c>
      <c r="M8141" s="15" t="s">
        <v>15</v>
      </c>
      <c r="N8141" s="15">
        <v>50111.0</v>
      </c>
      <c r="O8141" s="15">
        <f t="array" ref="O8141">_xlfn.XLOOKUP(M8141,reference_postal_code!$B$2:$B$11,reference_postal_code!$A$2:$A$11)</f>
        <v>50111</v>
      </c>
      <c r="P8141" s="15" t="s">
        <v>77</v>
      </c>
      <c r="Q8141" s="15" t="s">
        <v>1848</v>
      </c>
      <c r="R8141" s="15" t="s">
        <v>65</v>
      </c>
      <c r="S8141" s="15" t="s">
        <v>93</v>
      </c>
      <c r="T8141" s="15" t="s">
        <v>1849</v>
      </c>
      <c r="U8141" s="28">
        <v>901800.0</v>
      </c>
      <c r="V8141" s="15">
        <v>9.0</v>
      </c>
      <c r="W8141" s="31">
        <v>0.0</v>
      </c>
      <c r="X8141" s="28">
        <v>333666.0</v>
      </c>
    </row>
    <row r="8142" ht="15.75" customHeight="1">
      <c r="A8142" s="15">
        <v>5026.0</v>
      </c>
      <c r="B8142" s="15" t="s">
        <v>9383</v>
      </c>
      <c r="C8142" s="18">
        <v>42945.0</v>
      </c>
      <c r="D8142" s="18">
        <v>42950.0</v>
      </c>
      <c r="E8142" s="18">
        <f t="shared" si="1"/>
        <v>42950</v>
      </c>
      <c r="F8142" s="15" t="s">
        <v>55</v>
      </c>
      <c r="G8142" s="15" t="s">
        <v>2560</v>
      </c>
      <c r="H8142" s="15" t="s">
        <v>2561</v>
      </c>
      <c r="I8142" s="15" t="s">
        <v>59</v>
      </c>
      <c r="J8142" s="15" t="s">
        <v>60</v>
      </c>
      <c r="K8142" s="15" t="s">
        <v>31</v>
      </c>
      <c r="L8142" s="15" t="str">
        <f t="array" ref="L8142">_xlfn.XLOOKUP(M8142,reference_province_to_city!$A$2:$A$11,reference_province_to_city!$B$2:$B$11)</f>
        <v>Balikpapan</v>
      </c>
      <c r="M8142" s="15" t="s">
        <v>21</v>
      </c>
      <c r="N8142" s="15">
        <v>76114.0</v>
      </c>
      <c r="O8142" s="15">
        <f t="array" ref="O8142">_xlfn.XLOOKUP(M8142,reference_postal_code!$B$2:$B$11,reference_postal_code!$A$2:$A$11)</f>
        <v>76114</v>
      </c>
      <c r="P8142" s="15" t="s">
        <v>166</v>
      </c>
      <c r="Q8142" s="15" t="s">
        <v>3266</v>
      </c>
      <c r="R8142" s="15" t="s">
        <v>110</v>
      </c>
      <c r="S8142" s="15" t="s">
        <v>111</v>
      </c>
      <c r="T8142" s="15" t="s">
        <v>3267</v>
      </c>
      <c r="U8142" s="28">
        <v>6929550.0</v>
      </c>
      <c r="V8142" s="15">
        <v>3.0</v>
      </c>
      <c r="W8142" s="31">
        <v>0.0</v>
      </c>
      <c r="X8142" s="28">
        <v>2009569.0</v>
      </c>
    </row>
    <row r="8143" ht="15.75" customHeight="1">
      <c r="A8143" s="15">
        <v>2227.0</v>
      </c>
      <c r="B8143" s="15" t="s">
        <v>9382</v>
      </c>
      <c r="C8143" s="18">
        <v>42945.0</v>
      </c>
      <c r="D8143" s="18">
        <v>42950.0</v>
      </c>
      <c r="E8143" s="18">
        <f t="shared" si="1"/>
        <v>42950</v>
      </c>
      <c r="F8143" s="15" t="s">
        <v>55</v>
      </c>
      <c r="G8143" s="15" t="s">
        <v>1374</v>
      </c>
      <c r="H8143" s="15" t="s">
        <v>1375</v>
      </c>
      <c r="I8143" s="15" t="s">
        <v>128</v>
      </c>
      <c r="J8143" s="15" t="s">
        <v>60</v>
      </c>
      <c r="K8143" s="15" t="s">
        <v>17</v>
      </c>
      <c r="L8143" s="15" t="str">
        <f t="array" ref="L8143">_xlfn.XLOOKUP(M8143,reference_province_to_city!$A$2:$A$11,reference_province_to_city!$B$2:$B$11)</f>
        <v>Semarang</v>
      </c>
      <c r="M8143" s="15" t="s">
        <v>15</v>
      </c>
      <c r="N8143" s="15">
        <v>50111.0</v>
      </c>
      <c r="O8143" s="15">
        <f t="array" ref="O8143">_xlfn.XLOOKUP(M8143,reference_postal_code!$B$2:$B$11,reference_postal_code!$A$2:$A$11)</f>
        <v>50111</v>
      </c>
      <c r="P8143" s="15" t="s">
        <v>77</v>
      </c>
      <c r="Q8143" s="15" t="s">
        <v>4450</v>
      </c>
      <c r="R8143" s="15" t="s">
        <v>65</v>
      </c>
      <c r="S8143" s="15" t="s">
        <v>103</v>
      </c>
      <c r="T8143" s="15" t="s">
        <v>4451</v>
      </c>
      <c r="U8143" s="28">
        <v>43440.0</v>
      </c>
      <c r="V8143" s="15">
        <v>2.0</v>
      </c>
      <c r="W8143" s="31">
        <v>0.2</v>
      </c>
      <c r="X8143" s="28">
        <v>7059.0</v>
      </c>
    </row>
    <row r="8144" ht="15.75" customHeight="1">
      <c r="A8144" s="15">
        <v>1845.0</v>
      </c>
      <c r="B8144" s="15" t="s">
        <v>9385</v>
      </c>
      <c r="C8144" s="18">
        <v>42945.0</v>
      </c>
      <c r="D8144" s="18">
        <v>42949.0</v>
      </c>
      <c r="E8144" s="18">
        <f t="shared" si="1"/>
        <v>42949</v>
      </c>
      <c r="F8144" s="15" t="s">
        <v>55</v>
      </c>
      <c r="G8144" s="15" t="s">
        <v>530</v>
      </c>
      <c r="H8144" s="15" t="s">
        <v>531</v>
      </c>
      <c r="I8144" s="15" t="s">
        <v>59</v>
      </c>
      <c r="J8144" s="15" t="s">
        <v>60</v>
      </c>
      <c r="K8144" s="15" t="s">
        <v>28</v>
      </c>
      <c r="L8144" s="15" t="str">
        <f t="array" ref="L8144">_xlfn.XLOOKUP(M8144,reference_province_to_city!$A$2:$A$11,reference_province_to_city!$B$2:$B$11)</f>
        <v>Medan</v>
      </c>
      <c r="M8144" s="15" t="s">
        <v>11</v>
      </c>
      <c r="N8144" s="15">
        <v>20111.0</v>
      </c>
      <c r="O8144" s="15">
        <f t="array" ref="O8144">_xlfn.XLOOKUP(M8144,reference_postal_code!$B$2:$B$11,reference_postal_code!$A$2:$A$11)</f>
        <v>20111</v>
      </c>
      <c r="P8144" s="15" t="s">
        <v>77</v>
      </c>
      <c r="Q8144" s="15" t="s">
        <v>6878</v>
      </c>
      <c r="R8144" s="15" t="s">
        <v>110</v>
      </c>
      <c r="S8144" s="15" t="s">
        <v>149</v>
      </c>
      <c r="T8144" s="15" t="s">
        <v>6879</v>
      </c>
      <c r="U8144" s="28">
        <v>1358550.0</v>
      </c>
      <c r="V8144" s="15">
        <v>3.0</v>
      </c>
      <c r="W8144" s="31">
        <v>0.0</v>
      </c>
      <c r="X8144" s="28">
        <v>176612.0</v>
      </c>
    </row>
    <row r="8145" ht="15.75" customHeight="1">
      <c r="A8145" s="15">
        <v>6911.0</v>
      </c>
      <c r="B8145" s="15" t="s">
        <v>9386</v>
      </c>
      <c r="C8145" s="18">
        <v>42945.0</v>
      </c>
      <c r="D8145" s="18">
        <v>42949.0</v>
      </c>
      <c r="E8145" s="18">
        <f t="shared" si="1"/>
        <v>42949</v>
      </c>
      <c r="F8145" s="15" t="s">
        <v>55</v>
      </c>
      <c r="G8145" s="15" t="s">
        <v>2585</v>
      </c>
      <c r="H8145" s="15" t="s">
        <v>2586</v>
      </c>
      <c r="I8145" s="15" t="s">
        <v>59</v>
      </c>
      <c r="J8145" s="15" t="s">
        <v>60</v>
      </c>
      <c r="K8145" s="15" t="s">
        <v>33</v>
      </c>
      <c r="L8145" s="15" t="str">
        <f t="array" ref="L8145">_xlfn.XLOOKUP(M8145,reference_province_to_city!$A$2:$A$11,reference_province_to_city!$B$2:$B$11)</f>
        <v>Makassar</v>
      </c>
      <c r="M8145" s="15" t="s">
        <v>25</v>
      </c>
      <c r="N8145" s="15">
        <v>90111.0</v>
      </c>
      <c r="O8145" s="15">
        <f t="array" ref="O8145">_xlfn.XLOOKUP(M8145,reference_postal_code!$B$2:$B$11,reference_postal_code!$A$2:$A$11)</f>
        <v>90111</v>
      </c>
      <c r="P8145" s="15" t="s">
        <v>63</v>
      </c>
      <c r="Q8145" s="15" t="s">
        <v>5687</v>
      </c>
      <c r="R8145" s="15" t="s">
        <v>106</v>
      </c>
      <c r="S8145" s="15" t="s">
        <v>183</v>
      </c>
      <c r="T8145" s="15" t="s">
        <v>5688</v>
      </c>
      <c r="U8145" s="28">
        <v>1739400.0</v>
      </c>
      <c r="V8145" s="15">
        <v>2.0</v>
      </c>
      <c r="W8145" s="31">
        <v>0.0</v>
      </c>
      <c r="X8145" s="28">
        <v>382668.0</v>
      </c>
    </row>
    <row r="8146" ht="15.75" customHeight="1">
      <c r="A8146" s="15">
        <v>5025.0</v>
      </c>
      <c r="B8146" s="15" t="s">
        <v>9383</v>
      </c>
      <c r="C8146" s="18">
        <v>42945.0</v>
      </c>
      <c r="D8146" s="18">
        <v>42950.0</v>
      </c>
      <c r="E8146" s="18">
        <f t="shared" si="1"/>
        <v>42950</v>
      </c>
      <c r="F8146" s="15" t="s">
        <v>55</v>
      </c>
      <c r="G8146" s="15" t="s">
        <v>2560</v>
      </c>
      <c r="H8146" s="15" t="s">
        <v>2561</v>
      </c>
      <c r="I8146" s="15" t="s">
        <v>59</v>
      </c>
      <c r="J8146" s="15" t="s">
        <v>60</v>
      </c>
      <c r="K8146" s="15" t="s">
        <v>31</v>
      </c>
      <c r="L8146" s="15" t="str">
        <f t="array" ref="L8146">_xlfn.XLOOKUP(M8146,reference_province_to_city!$A$2:$A$11,reference_province_to_city!$B$2:$B$11)</f>
        <v>Balikpapan</v>
      </c>
      <c r="M8146" s="15" t="s">
        <v>21</v>
      </c>
      <c r="N8146" s="15">
        <v>76114.0</v>
      </c>
      <c r="O8146" s="15">
        <f t="array" ref="O8146">_xlfn.XLOOKUP(M8146,reference_postal_code!$B$2:$B$11,reference_postal_code!$A$2:$A$11)</f>
        <v>76114</v>
      </c>
      <c r="P8146" s="15" t="s">
        <v>166</v>
      </c>
      <c r="Q8146" s="15" t="s">
        <v>1406</v>
      </c>
      <c r="R8146" s="15" t="s">
        <v>65</v>
      </c>
      <c r="S8146" s="15" t="s">
        <v>83</v>
      </c>
      <c r="T8146" s="15" t="s">
        <v>1407</v>
      </c>
      <c r="U8146" s="28">
        <v>502200.0</v>
      </c>
      <c r="V8146" s="15">
        <v>2.0</v>
      </c>
      <c r="W8146" s="31">
        <v>0.0</v>
      </c>
      <c r="X8146" s="28">
        <v>246078.0</v>
      </c>
    </row>
    <row r="8147" ht="15.75" customHeight="1">
      <c r="A8147" s="15">
        <v>5027.0</v>
      </c>
      <c r="B8147" s="15" t="s">
        <v>9383</v>
      </c>
      <c r="C8147" s="18">
        <v>42945.0</v>
      </c>
      <c r="D8147" s="18">
        <v>42950.0</v>
      </c>
      <c r="E8147" s="18">
        <f t="shared" si="1"/>
        <v>42950</v>
      </c>
      <c r="F8147" s="15" t="s">
        <v>55</v>
      </c>
      <c r="G8147" s="15" t="s">
        <v>2560</v>
      </c>
      <c r="H8147" s="15" t="s">
        <v>2561</v>
      </c>
      <c r="I8147" s="15" t="s">
        <v>59</v>
      </c>
      <c r="J8147" s="15" t="s">
        <v>60</v>
      </c>
      <c r="K8147" s="15" t="s">
        <v>31</v>
      </c>
      <c r="L8147" s="15" t="str">
        <f t="array" ref="L8147">_xlfn.XLOOKUP(M8147,reference_province_to_city!$A$2:$A$11,reference_province_to_city!$B$2:$B$11)</f>
        <v>Balikpapan</v>
      </c>
      <c r="M8147" s="15" t="s">
        <v>21</v>
      </c>
      <c r="N8147" s="15">
        <v>76114.0</v>
      </c>
      <c r="O8147" s="15">
        <f t="array" ref="O8147">_xlfn.XLOOKUP(M8147,reference_postal_code!$B$2:$B$11,reference_postal_code!$A$2:$A$11)</f>
        <v>76114</v>
      </c>
      <c r="P8147" s="15" t="s">
        <v>166</v>
      </c>
      <c r="Q8147" s="15" t="s">
        <v>250</v>
      </c>
      <c r="R8147" s="15" t="s">
        <v>65</v>
      </c>
      <c r="S8147" s="15" t="s">
        <v>222</v>
      </c>
      <c r="T8147" s="15" t="s">
        <v>251</v>
      </c>
      <c r="U8147" s="28">
        <v>2064300.0</v>
      </c>
      <c r="V8147" s="15">
        <v>2.0</v>
      </c>
      <c r="W8147" s="31">
        <v>0.0</v>
      </c>
      <c r="X8147" s="28">
        <v>908292.0</v>
      </c>
    </row>
    <row r="8148" ht="15.75" customHeight="1">
      <c r="A8148" s="15">
        <v>643.0</v>
      </c>
      <c r="B8148" s="15" t="s">
        <v>9387</v>
      </c>
      <c r="C8148" s="18">
        <v>42946.0</v>
      </c>
      <c r="D8148" s="18">
        <v>42950.0</v>
      </c>
      <c r="E8148" s="18">
        <f t="shared" si="1"/>
        <v>42950</v>
      </c>
      <c r="F8148" s="15" t="s">
        <v>114</v>
      </c>
      <c r="G8148" s="15" t="s">
        <v>1232</v>
      </c>
      <c r="H8148" s="15" t="s">
        <v>1233</v>
      </c>
      <c r="I8148" s="15" t="s">
        <v>59</v>
      </c>
      <c r="J8148" s="15" t="s">
        <v>60</v>
      </c>
      <c r="K8148" s="15" t="s">
        <v>22</v>
      </c>
      <c r="L8148" s="15" t="str">
        <f t="array" ref="L8148">_xlfn.XLOOKUP(M8148,reference_province_to_city!$A$2:$A$11,reference_province_to_city!$B$2:$B$11)</f>
        <v>Surabaya</v>
      </c>
      <c r="M8148" s="15" t="s">
        <v>20</v>
      </c>
      <c r="N8148" s="15">
        <v>60231.0</v>
      </c>
      <c r="O8148" s="15">
        <f t="array" ref="O8148">_xlfn.XLOOKUP(M8148,reference_postal_code!$B$2:$B$11,reference_postal_code!$A$2:$A$11)</f>
        <v>60231</v>
      </c>
      <c r="P8148" s="15" t="s">
        <v>166</v>
      </c>
      <c r="Q8148" s="15" t="s">
        <v>387</v>
      </c>
      <c r="R8148" s="15" t="s">
        <v>65</v>
      </c>
      <c r="S8148" s="15" t="s">
        <v>79</v>
      </c>
      <c r="T8148" s="15" t="s">
        <v>388</v>
      </c>
      <c r="U8148" s="28">
        <v>393750.0</v>
      </c>
      <c r="V8148" s="15">
        <v>7.0</v>
      </c>
      <c r="W8148" s="31">
        <v>0.0</v>
      </c>
      <c r="X8148" s="28">
        <v>189000.0</v>
      </c>
    </row>
    <row r="8149" ht="15.75" customHeight="1">
      <c r="A8149" s="15">
        <v>7739.0</v>
      </c>
      <c r="B8149" s="15" t="s">
        <v>9388</v>
      </c>
      <c r="C8149" s="18">
        <v>42946.0</v>
      </c>
      <c r="D8149" s="18">
        <v>42953.0</v>
      </c>
      <c r="E8149" s="18">
        <f t="shared" si="1"/>
        <v>42953</v>
      </c>
      <c r="F8149" s="15" t="s">
        <v>55</v>
      </c>
      <c r="G8149" s="15" t="s">
        <v>6242</v>
      </c>
      <c r="H8149" s="15" t="s">
        <v>6243</v>
      </c>
      <c r="I8149" s="15" t="s">
        <v>59</v>
      </c>
      <c r="J8149" s="15" t="s">
        <v>60</v>
      </c>
      <c r="K8149" s="15" t="s">
        <v>22</v>
      </c>
      <c r="L8149" s="15" t="str">
        <f t="array" ref="L8149">_xlfn.XLOOKUP(M8149,reference_province_to_city!$A$2:$A$11,reference_province_to_city!$B$2:$B$11)</f>
        <v>Surabaya</v>
      </c>
      <c r="M8149" s="15" t="s">
        <v>20</v>
      </c>
      <c r="N8149" s="15">
        <v>60231.0</v>
      </c>
      <c r="O8149" s="15">
        <f t="array" ref="O8149">_xlfn.XLOOKUP(M8149,reference_postal_code!$B$2:$B$11,reference_postal_code!$A$2:$A$11)</f>
        <v>60231</v>
      </c>
      <c r="P8149" s="15" t="s">
        <v>166</v>
      </c>
      <c r="Q8149" s="15" t="s">
        <v>2950</v>
      </c>
      <c r="R8149" s="15" t="s">
        <v>110</v>
      </c>
      <c r="S8149" s="15" t="s">
        <v>111</v>
      </c>
      <c r="T8149" s="15" t="s">
        <v>2951</v>
      </c>
      <c r="U8149" s="28">
        <v>1349250.0</v>
      </c>
      <c r="V8149" s="15">
        <v>5.0</v>
      </c>
      <c r="W8149" s="31">
        <v>0.0</v>
      </c>
      <c r="X8149" s="28">
        <v>647640.0</v>
      </c>
    </row>
    <row r="8150" ht="15.75" customHeight="1">
      <c r="A8150" s="15">
        <v>642.0</v>
      </c>
      <c r="B8150" s="15" t="s">
        <v>9387</v>
      </c>
      <c r="C8150" s="18">
        <v>42946.0</v>
      </c>
      <c r="D8150" s="18">
        <v>42950.0</v>
      </c>
      <c r="E8150" s="18">
        <f t="shared" si="1"/>
        <v>42950</v>
      </c>
      <c r="F8150" s="15" t="s">
        <v>114</v>
      </c>
      <c r="G8150" s="15" t="s">
        <v>1232</v>
      </c>
      <c r="H8150" s="15" t="s">
        <v>1233</v>
      </c>
      <c r="I8150" s="15" t="s">
        <v>59</v>
      </c>
      <c r="J8150" s="15" t="s">
        <v>60</v>
      </c>
      <c r="K8150" s="15" t="s">
        <v>22</v>
      </c>
      <c r="L8150" s="15" t="str">
        <f t="array" ref="L8150">_xlfn.XLOOKUP(M8150,reference_province_to_city!$A$2:$A$11,reference_province_to_city!$B$2:$B$11)</f>
        <v>Surabaya</v>
      </c>
      <c r="M8150" s="15" t="s">
        <v>20</v>
      </c>
      <c r="N8150" s="15">
        <v>60231.0</v>
      </c>
      <c r="O8150" s="15">
        <f t="array" ref="O8150">_xlfn.XLOOKUP(M8150,reference_postal_code!$B$2:$B$11,reference_postal_code!$A$2:$A$11)</f>
        <v>60231</v>
      </c>
      <c r="P8150" s="15" t="s">
        <v>166</v>
      </c>
      <c r="Q8150" s="15" t="s">
        <v>858</v>
      </c>
      <c r="R8150" s="15" t="s">
        <v>65</v>
      </c>
      <c r="S8150" s="15" t="s">
        <v>87</v>
      </c>
      <c r="T8150" s="15" t="s">
        <v>859</v>
      </c>
      <c r="U8150" s="28">
        <v>4956000.0</v>
      </c>
      <c r="V8150" s="15">
        <v>2.0</v>
      </c>
      <c r="W8150" s="31">
        <v>0.0</v>
      </c>
      <c r="X8150" s="28">
        <v>1288560.0</v>
      </c>
    </row>
    <row r="8151" ht="15.75" customHeight="1">
      <c r="A8151" s="15">
        <v>7659.0</v>
      </c>
      <c r="B8151" s="15" t="s">
        <v>9389</v>
      </c>
      <c r="C8151" s="18">
        <v>42946.0</v>
      </c>
      <c r="D8151" s="18">
        <v>42949.0</v>
      </c>
      <c r="E8151" s="18">
        <f t="shared" si="1"/>
        <v>42949</v>
      </c>
      <c r="F8151" s="15" t="s">
        <v>125</v>
      </c>
      <c r="G8151" s="15" t="s">
        <v>4137</v>
      </c>
      <c r="H8151" s="15" t="s">
        <v>4138</v>
      </c>
      <c r="I8151" s="15" t="s">
        <v>76</v>
      </c>
      <c r="J8151" s="15" t="s">
        <v>60</v>
      </c>
      <c r="K8151" s="15" t="s">
        <v>29</v>
      </c>
      <c r="L8151" s="15" t="str">
        <f t="array" ref="L8151">_xlfn.XLOOKUP(M8151,reference_province_to_city!$A$2:$A$11,reference_province_to_city!$B$2:$B$11)</f>
        <v>Palembang</v>
      </c>
      <c r="M8151" s="15" t="s">
        <v>13</v>
      </c>
      <c r="N8151" s="15">
        <v>30111.0</v>
      </c>
      <c r="O8151" s="15">
        <f t="array" ref="O8151">_xlfn.XLOOKUP(M8151,reference_postal_code!$B$2:$B$11,reference_postal_code!$A$2:$A$11)</f>
        <v>30111</v>
      </c>
      <c r="P8151" s="15" t="s">
        <v>77</v>
      </c>
      <c r="Q8151" s="15" t="s">
        <v>1624</v>
      </c>
      <c r="R8151" s="15" t="s">
        <v>65</v>
      </c>
      <c r="S8151" s="15" t="s">
        <v>83</v>
      </c>
      <c r="T8151" s="15" t="s">
        <v>1625</v>
      </c>
      <c r="U8151" s="28">
        <v>1151640.0</v>
      </c>
      <c r="V8151" s="15">
        <v>4.0</v>
      </c>
      <c r="W8151" s="31">
        <v>0.7</v>
      </c>
      <c r="X8151" s="28">
        <v>-806148.0</v>
      </c>
    </row>
    <row r="8152" ht="15.75" customHeight="1">
      <c r="A8152" s="15">
        <v>9439.0</v>
      </c>
      <c r="B8152" s="15" t="s">
        <v>9390</v>
      </c>
      <c r="C8152" s="18">
        <v>42947.0</v>
      </c>
      <c r="D8152" s="18">
        <v>42952.0</v>
      </c>
      <c r="E8152" s="18">
        <f t="shared" si="1"/>
        <v>42952</v>
      </c>
      <c r="F8152" s="15" t="s">
        <v>55</v>
      </c>
      <c r="G8152" s="15" t="s">
        <v>1490</v>
      </c>
      <c r="H8152" s="15" t="s">
        <v>1491</v>
      </c>
      <c r="I8152" s="15" t="s">
        <v>59</v>
      </c>
      <c r="J8152" s="15" t="s">
        <v>60</v>
      </c>
      <c r="K8152" s="15" t="s">
        <v>14</v>
      </c>
      <c r="L8152" s="15" t="str">
        <f t="array" ref="L8152">_xlfn.XLOOKUP(M8152,reference_province_to_city!$A$2:$A$11,reference_province_to_city!$B$2:$B$11)</f>
        <v>Bandung</v>
      </c>
      <c r="M8152" s="15" t="s">
        <v>12</v>
      </c>
      <c r="N8152" s="15">
        <v>40111.0</v>
      </c>
      <c r="O8152" s="15">
        <f t="array" ref="O8152">_xlfn.XLOOKUP(M8152,reference_postal_code!$B$2:$B$11,reference_postal_code!$A$2:$A$11)</f>
        <v>40111</v>
      </c>
      <c r="P8152" s="15" t="s">
        <v>117</v>
      </c>
      <c r="Q8152" s="15" t="s">
        <v>3825</v>
      </c>
      <c r="R8152" s="15" t="s">
        <v>110</v>
      </c>
      <c r="S8152" s="15" t="s">
        <v>111</v>
      </c>
      <c r="T8152" s="15" t="s">
        <v>3826</v>
      </c>
      <c r="U8152" s="28">
        <v>4283640.0</v>
      </c>
      <c r="V8152" s="15">
        <v>4.0</v>
      </c>
      <c r="W8152" s="31">
        <v>0.4</v>
      </c>
      <c r="X8152" s="28">
        <v>-856728.0</v>
      </c>
    </row>
    <row r="8153" ht="15.75" customHeight="1">
      <c r="A8153" s="15">
        <v>9704.0</v>
      </c>
      <c r="B8153" s="15" t="s">
        <v>9391</v>
      </c>
      <c r="C8153" s="18">
        <v>42947.0</v>
      </c>
      <c r="D8153" s="18">
        <v>42951.0</v>
      </c>
      <c r="E8153" s="18">
        <f t="shared" si="1"/>
        <v>42951</v>
      </c>
      <c r="F8153" s="15" t="s">
        <v>55</v>
      </c>
      <c r="G8153" s="15" t="s">
        <v>1289</v>
      </c>
      <c r="H8153" s="15" t="s">
        <v>1290</v>
      </c>
      <c r="I8153" s="15" t="s">
        <v>76</v>
      </c>
      <c r="J8153" s="15" t="s">
        <v>60</v>
      </c>
      <c r="K8153" s="15" t="s">
        <v>26</v>
      </c>
      <c r="L8153" s="15" t="str">
        <f t="array" ref="L8153">_xlfn.XLOOKUP(M8153,reference_province_to_city!$A$2:$A$11,reference_province_to_city!$B$2:$B$11)</f>
        <v>Denpasar</v>
      </c>
      <c r="M8153" s="15" t="s">
        <v>24</v>
      </c>
      <c r="N8153" s="15">
        <v>80231.0</v>
      </c>
      <c r="O8153" s="15">
        <f t="array" ref="O8153">_xlfn.XLOOKUP(M8153,reference_postal_code!$B$2:$B$11,reference_postal_code!$A$2:$A$11)</f>
        <v>80231</v>
      </c>
      <c r="P8153" s="15" t="s">
        <v>63</v>
      </c>
      <c r="Q8153" s="15" t="s">
        <v>1219</v>
      </c>
      <c r="R8153" s="15" t="s">
        <v>65</v>
      </c>
      <c r="S8153" s="15" t="s">
        <v>83</v>
      </c>
      <c r="T8153" s="15" t="s">
        <v>1220</v>
      </c>
      <c r="U8153" s="28">
        <v>1.274925E7</v>
      </c>
      <c r="V8153" s="15">
        <v>5.0</v>
      </c>
      <c r="W8153" s="31">
        <v>0.0</v>
      </c>
      <c r="X8153" s="28">
        <v>5864655.0</v>
      </c>
    </row>
    <row r="8154" ht="15.75" customHeight="1">
      <c r="A8154" s="15">
        <v>6691.0</v>
      </c>
      <c r="B8154" s="15" t="s">
        <v>9392</v>
      </c>
      <c r="C8154" s="18">
        <v>42947.0</v>
      </c>
      <c r="D8154" s="18">
        <v>42952.0</v>
      </c>
      <c r="E8154" s="18">
        <f t="shared" si="1"/>
        <v>42952</v>
      </c>
      <c r="F8154" s="15" t="s">
        <v>55</v>
      </c>
      <c r="G8154" s="15" t="s">
        <v>3618</v>
      </c>
      <c r="H8154" s="15" t="s">
        <v>3619</v>
      </c>
      <c r="I8154" s="15" t="s">
        <v>128</v>
      </c>
      <c r="J8154" s="15" t="s">
        <v>60</v>
      </c>
      <c r="K8154" s="15" t="s">
        <v>33</v>
      </c>
      <c r="L8154" s="15" t="str">
        <f t="array" ref="L8154">_xlfn.XLOOKUP(M8154,reference_province_to_city!$A$2:$A$11,reference_province_to_city!$B$2:$B$11)</f>
        <v>Makassar</v>
      </c>
      <c r="M8154" s="15" t="s">
        <v>25</v>
      </c>
      <c r="N8154" s="15">
        <v>90111.0</v>
      </c>
      <c r="O8154" s="15">
        <f t="array" ref="O8154">_xlfn.XLOOKUP(M8154,reference_postal_code!$B$2:$B$11,reference_postal_code!$A$2:$A$11)</f>
        <v>90111</v>
      </c>
      <c r="P8154" s="15" t="s">
        <v>63</v>
      </c>
      <c r="Q8154" s="15" t="s">
        <v>3351</v>
      </c>
      <c r="R8154" s="15" t="s">
        <v>65</v>
      </c>
      <c r="S8154" s="15" t="s">
        <v>83</v>
      </c>
      <c r="T8154" s="15" t="s">
        <v>3352</v>
      </c>
      <c r="U8154" s="28">
        <v>262800.0</v>
      </c>
      <c r="V8154" s="15">
        <v>4.0</v>
      </c>
      <c r="W8154" s="31">
        <v>0.0</v>
      </c>
      <c r="X8154" s="28">
        <v>126144.0</v>
      </c>
    </row>
    <row r="8155" ht="15.75" customHeight="1">
      <c r="A8155" s="15">
        <v>9705.0</v>
      </c>
      <c r="B8155" s="15" t="s">
        <v>9391</v>
      </c>
      <c r="C8155" s="18">
        <v>42947.0</v>
      </c>
      <c r="D8155" s="18">
        <v>42951.0</v>
      </c>
      <c r="E8155" s="18">
        <f t="shared" si="1"/>
        <v>42951</v>
      </c>
      <c r="F8155" s="15" t="s">
        <v>55</v>
      </c>
      <c r="G8155" s="15" t="s">
        <v>1289</v>
      </c>
      <c r="H8155" s="15" t="s">
        <v>1290</v>
      </c>
      <c r="I8155" s="15" t="s">
        <v>76</v>
      </c>
      <c r="J8155" s="15" t="s">
        <v>60</v>
      </c>
      <c r="K8155" s="15" t="s">
        <v>26</v>
      </c>
      <c r="L8155" s="15" t="str">
        <f t="array" ref="L8155">_xlfn.XLOOKUP(M8155,reference_province_to_city!$A$2:$A$11,reference_province_to_city!$B$2:$B$11)</f>
        <v>Denpasar</v>
      </c>
      <c r="M8155" s="15" t="s">
        <v>24</v>
      </c>
      <c r="N8155" s="15">
        <v>80231.0</v>
      </c>
      <c r="O8155" s="15">
        <f t="array" ref="O8155">_xlfn.XLOOKUP(M8155,reference_postal_code!$B$2:$B$11,reference_postal_code!$A$2:$A$11)</f>
        <v>80231</v>
      </c>
      <c r="P8155" s="15" t="s">
        <v>63</v>
      </c>
      <c r="Q8155" s="15" t="s">
        <v>4854</v>
      </c>
      <c r="R8155" s="15" t="s">
        <v>65</v>
      </c>
      <c r="S8155" s="15" t="s">
        <v>83</v>
      </c>
      <c r="T8155" s="15" t="s">
        <v>4855</v>
      </c>
      <c r="U8155" s="28">
        <v>165150.0</v>
      </c>
      <c r="V8155" s="15">
        <v>3.0</v>
      </c>
      <c r="W8155" s="31">
        <v>0.0</v>
      </c>
      <c r="X8155" s="28">
        <v>80924.0</v>
      </c>
    </row>
    <row r="8156" ht="15.75" customHeight="1">
      <c r="A8156" s="15">
        <v>3785.0</v>
      </c>
      <c r="B8156" s="15" t="s">
        <v>9393</v>
      </c>
      <c r="C8156" s="18">
        <v>42947.0</v>
      </c>
      <c r="D8156" s="18">
        <v>42951.0</v>
      </c>
      <c r="E8156" s="18">
        <f t="shared" si="1"/>
        <v>42951</v>
      </c>
      <c r="F8156" s="15" t="s">
        <v>55</v>
      </c>
      <c r="G8156" s="15" t="s">
        <v>3641</v>
      </c>
      <c r="H8156" s="15" t="s">
        <v>3642</v>
      </c>
      <c r="I8156" s="15" t="s">
        <v>76</v>
      </c>
      <c r="J8156" s="15" t="s">
        <v>60</v>
      </c>
      <c r="K8156" s="15" t="s">
        <v>31</v>
      </c>
      <c r="L8156" s="15" t="str">
        <f t="array" ref="L8156">_xlfn.XLOOKUP(M8156,reference_province_to_city!$A$2:$A$11,reference_province_to_city!$B$2:$B$11)</f>
        <v>Balikpapan</v>
      </c>
      <c r="M8156" s="15" t="s">
        <v>21</v>
      </c>
      <c r="N8156" s="15">
        <v>76114.0</v>
      </c>
      <c r="O8156" s="15">
        <f t="array" ref="O8156">_xlfn.XLOOKUP(M8156,reference_postal_code!$B$2:$B$11,reference_postal_code!$A$2:$A$11)</f>
        <v>76114</v>
      </c>
      <c r="P8156" s="15" t="s">
        <v>166</v>
      </c>
      <c r="Q8156" s="15" t="s">
        <v>5218</v>
      </c>
      <c r="R8156" s="15" t="s">
        <v>110</v>
      </c>
      <c r="S8156" s="15" t="s">
        <v>149</v>
      </c>
      <c r="T8156" s="15" t="s">
        <v>5219</v>
      </c>
      <c r="U8156" s="28">
        <v>621360.0</v>
      </c>
      <c r="V8156" s="15">
        <v>2.0</v>
      </c>
      <c r="W8156" s="31">
        <v>0.2</v>
      </c>
      <c r="X8156" s="28">
        <v>124272.0</v>
      </c>
    </row>
    <row r="8157" ht="15.75" customHeight="1">
      <c r="A8157" s="15">
        <v>5713.0</v>
      </c>
      <c r="B8157" s="15" t="s">
        <v>9394</v>
      </c>
      <c r="C8157" s="18">
        <v>42947.0</v>
      </c>
      <c r="D8157" s="18">
        <v>42947.0</v>
      </c>
      <c r="E8157" s="18">
        <f t="shared" si="1"/>
        <v>42947</v>
      </c>
      <c r="F8157" s="15" t="s">
        <v>466</v>
      </c>
      <c r="G8157" s="15" t="s">
        <v>5860</v>
      </c>
      <c r="H8157" s="15" t="s">
        <v>5861</v>
      </c>
      <c r="I8157" s="15" t="s">
        <v>59</v>
      </c>
      <c r="J8157" s="15" t="s">
        <v>60</v>
      </c>
      <c r="K8157" s="15" t="s">
        <v>26</v>
      </c>
      <c r="L8157" s="15" t="str">
        <f t="array" ref="L8157">_xlfn.XLOOKUP(M8157,reference_province_to_city!$A$2:$A$11,reference_province_to_city!$B$2:$B$11)</f>
        <v>Denpasar</v>
      </c>
      <c r="M8157" s="15" t="s">
        <v>24</v>
      </c>
      <c r="N8157" s="15">
        <v>80231.0</v>
      </c>
      <c r="O8157" s="15">
        <f t="array" ref="O8157">_xlfn.XLOOKUP(M8157,reference_postal_code!$B$2:$B$11,reference_postal_code!$A$2:$A$11)</f>
        <v>80231</v>
      </c>
      <c r="P8157" s="15" t="s">
        <v>63</v>
      </c>
      <c r="Q8157" s="15" t="s">
        <v>1657</v>
      </c>
      <c r="R8157" s="15" t="s">
        <v>110</v>
      </c>
      <c r="S8157" s="15" t="s">
        <v>111</v>
      </c>
      <c r="T8157" s="15" t="s">
        <v>1658</v>
      </c>
      <c r="U8157" s="28">
        <v>551880.0</v>
      </c>
      <c r="V8157" s="15">
        <v>1.0</v>
      </c>
      <c r="W8157" s="31">
        <v>0.2</v>
      </c>
      <c r="X8157" s="28">
        <v>62086.0</v>
      </c>
    </row>
    <row r="8158" ht="15.75" customHeight="1">
      <c r="A8158" s="15">
        <v>9703.0</v>
      </c>
      <c r="B8158" s="15" t="s">
        <v>9391</v>
      </c>
      <c r="C8158" s="18">
        <v>42947.0</v>
      </c>
      <c r="D8158" s="18">
        <v>42951.0</v>
      </c>
      <c r="E8158" s="18">
        <f t="shared" si="1"/>
        <v>42951</v>
      </c>
      <c r="F8158" s="15" t="s">
        <v>55</v>
      </c>
      <c r="G8158" s="15" t="s">
        <v>1289</v>
      </c>
      <c r="H8158" s="15" t="s">
        <v>1290</v>
      </c>
      <c r="I8158" s="15" t="s">
        <v>76</v>
      </c>
      <c r="J8158" s="15" t="s">
        <v>60</v>
      </c>
      <c r="K8158" s="15" t="s">
        <v>26</v>
      </c>
      <c r="L8158" s="15" t="str">
        <f t="array" ref="L8158">_xlfn.XLOOKUP(M8158,reference_province_to_city!$A$2:$A$11,reference_province_to_city!$B$2:$B$11)</f>
        <v>Denpasar</v>
      </c>
      <c r="M8158" s="15" t="s">
        <v>24</v>
      </c>
      <c r="N8158" s="15">
        <v>80231.0</v>
      </c>
      <c r="O8158" s="15">
        <f t="array" ref="O8158">_xlfn.XLOOKUP(M8158,reference_postal_code!$B$2:$B$11,reference_postal_code!$A$2:$A$11)</f>
        <v>80231</v>
      </c>
      <c r="P8158" s="15" t="s">
        <v>63</v>
      </c>
      <c r="Q8158" s="15" t="s">
        <v>6682</v>
      </c>
      <c r="R8158" s="15" t="s">
        <v>65</v>
      </c>
      <c r="S8158" s="15" t="s">
        <v>66</v>
      </c>
      <c r="T8158" s="15" t="s">
        <v>6683</v>
      </c>
      <c r="U8158" s="28">
        <v>173100.0</v>
      </c>
      <c r="V8158" s="15">
        <v>1.0</v>
      </c>
      <c r="W8158" s="31">
        <v>0.0</v>
      </c>
      <c r="X8158" s="28">
        <v>83088.0</v>
      </c>
    </row>
    <row r="8159" ht="15.75" customHeight="1">
      <c r="A8159" s="15">
        <v>2225.0</v>
      </c>
      <c r="B8159" s="15" t="s">
        <v>9395</v>
      </c>
      <c r="C8159" s="18">
        <v>42947.0</v>
      </c>
      <c r="D8159" s="18">
        <v>42952.0</v>
      </c>
      <c r="E8159" s="18">
        <f t="shared" si="1"/>
        <v>42952</v>
      </c>
      <c r="F8159" s="15" t="s">
        <v>55</v>
      </c>
      <c r="G8159" s="15" t="s">
        <v>3092</v>
      </c>
      <c r="H8159" s="15" t="s">
        <v>3093</v>
      </c>
      <c r="I8159" s="15" t="s">
        <v>128</v>
      </c>
      <c r="J8159" s="15" t="s">
        <v>60</v>
      </c>
      <c r="K8159" s="15" t="s">
        <v>19</v>
      </c>
      <c r="L8159" s="15" t="str">
        <f t="array" ref="L8159">_xlfn.XLOOKUP(M8159,reference_province_to_city!$A$2:$A$11,reference_province_to_city!$B$2:$B$11)</f>
        <v>Yogyakarta</v>
      </c>
      <c r="M8159" s="15" t="s">
        <v>18</v>
      </c>
      <c r="N8159" s="15">
        <v>55111.0</v>
      </c>
      <c r="O8159" s="15">
        <f t="array" ref="O8159">_xlfn.XLOOKUP(M8159,reference_postal_code!$B$2:$B$11,reference_postal_code!$A$2:$A$11)</f>
        <v>55111</v>
      </c>
      <c r="P8159" s="15" t="s">
        <v>77</v>
      </c>
      <c r="Q8159" s="15" t="s">
        <v>4797</v>
      </c>
      <c r="R8159" s="15" t="s">
        <v>65</v>
      </c>
      <c r="S8159" s="15" t="s">
        <v>66</v>
      </c>
      <c r="T8159" s="15" t="s">
        <v>4798</v>
      </c>
      <c r="U8159" s="28">
        <v>822240.0</v>
      </c>
      <c r="V8159" s="15">
        <v>3.0</v>
      </c>
      <c r="W8159" s="31">
        <v>0.2</v>
      </c>
      <c r="X8159" s="28">
        <v>267228.0</v>
      </c>
    </row>
    <row r="8160" ht="15.75" customHeight="1">
      <c r="A8160" s="15">
        <v>6455.0</v>
      </c>
      <c r="B8160" s="15" t="s">
        <v>9396</v>
      </c>
      <c r="C8160" s="18">
        <v>42947.0</v>
      </c>
      <c r="D8160" s="18">
        <v>42950.0</v>
      </c>
      <c r="E8160" s="18">
        <f t="shared" si="1"/>
        <v>42950</v>
      </c>
      <c r="F8160" s="15" t="s">
        <v>125</v>
      </c>
      <c r="G8160" s="15" t="s">
        <v>4499</v>
      </c>
      <c r="H8160" s="15" t="s">
        <v>4500</v>
      </c>
      <c r="I8160" s="15" t="s">
        <v>59</v>
      </c>
      <c r="J8160" s="15" t="s">
        <v>60</v>
      </c>
      <c r="K8160" s="15" t="s">
        <v>19</v>
      </c>
      <c r="L8160" s="15" t="str">
        <f t="array" ref="L8160">_xlfn.XLOOKUP(M8160,reference_province_to_city!$A$2:$A$11,reference_province_to_city!$B$2:$B$11)</f>
        <v>Yogyakarta</v>
      </c>
      <c r="M8160" s="15" t="s">
        <v>18</v>
      </c>
      <c r="O8160" s="15">
        <f t="array" ref="O8160">_xlfn.XLOOKUP(M8160,reference_postal_code!$B$2:$B$11,reference_postal_code!$A$2:$A$11)</f>
        <v>55111</v>
      </c>
      <c r="P8160" s="15" t="s">
        <v>77</v>
      </c>
      <c r="Q8160" s="15" t="s">
        <v>1427</v>
      </c>
      <c r="R8160" s="15" t="s">
        <v>65</v>
      </c>
      <c r="S8160" s="15" t="s">
        <v>87</v>
      </c>
      <c r="T8160" s="15" t="s">
        <v>1428</v>
      </c>
      <c r="U8160" s="28">
        <v>848400.0</v>
      </c>
      <c r="V8160" s="15">
        <v>2.0</v>
      </c>
      <c r="W8160" s="31">
        <v>0.0</v>
      </c>
      <c r="X8160" s="28">
        <v>229068.0</v>
      </c>
    </row>
    <row r="8161" ht="15.75" customHeight="1">
      <c r="A8161" s="15">
        <v>6692.0</v>
      </c>
      <c r="B8161" s="15" t="s">
        <v>9392</v>
      </c>
      <c r="C8161" s="18">
        <v>42947.0</v>
      </c>
      <c r="D8161" s="18">
        <v>42952.0</v>
      </c>
      <c r="E8161" s="18">
        <f t="shared" si="1"/>
        <v>42952</v>
      </c>
      <c r="F8161" s="15" t="s">
        <v>55</v>
      </c>
      <c r="G8161" s="15" t="s">
        <v>3618</v>
      </c>
      <c r="H8161" s="15" t="s">
        <v>3619</v>
      </c>
      <c r="I8161" s="15" t="s">
        <v>128</v>
      </c>
      <c r="J8161" s="15" t="s">
        <v>60</v>
      </c>
      <c r="K8161" s="15" t="s">
        <v>33</v>
      </c>
      <c r="L8161" s="15" t="str">
        <f t="array" ref="L8161">_xlfn.XLOOKUP(M8161,reference_province_to_city!$A$2:$A$11,reference_province_to_city!$B$2:$B$11)</f>
        <v>Makassar</v>
      </c>
      <c r="M8161" s="15" t="s">
        <v>25</v>
      </c>
      <c r="N8161" s="15">
        <v>90111.0</v>
      </c>
      <c r="O8161" s="15">
        <f t="array" ref="O8161">_xlfn.XLOOKUP(M8161,reference_postal_code!$B$2:$B$11,reference_postal_code!$A$2:$A$11)</f>
        <v>90111</v>
      </c>
      <c r="P8161" s="15" t="s">
        <v>63</v>
      </c>
      <c r="Q8161" s="15" t="s">
        <v>6723</v>
      </c>
      <c r="R8161" s="15" t="s">
        <v>65</v>
      </c>
      <c r="S8161" s="15" t="s">
        <v>222</v>
      </c>
      <c r="T8161" s="15" t="s">
        <v>6724</v>
      </c>
      <c r="U8161" s="28">
        <v>2338200.0</v>
      </c>
      <c r="V8161" s="15">
        <v>6.0</v>
      </c>
      <c r="W8161" s="31">
        <v>0.0</v>
      </c>
      <c r="X8161" s="28">
        <v>818370.0</v>
      </c>
    </row>
    <row r="8162" ht="15.75" customHeight="1">
      <c r="A8162" s="15">
        <v>6456.0</v>
      </c>
      <c r="B8162" s="15" t="s">
        <v>9396</v>
      </c>
      <c r="C8162" s="18">
        <v>42947.0</v>
      </c>
      <c r="D8162" s="18">
        <v>42950.0</v>
      </c>
      <c r="E8162" s="18">
        <f t="shared" si="1"/>
        <v>42950</v>
      </c>
      <c r="F8162" s="15" t="s">
        <v>125</v>
      </c>
      <c r="G8162" s="15" t="s">
        <v>4499</v>
      </c>
      <c r="H8162" s="15" t="s">
        <v>4500</v>
      </c>
      <c r="I8162" s="15" t="s">
        <v>59</v>
      </c>
      <c r="J8162" s="15" t="s">
        <v>60</v>
      </c>
      <c r="K8162" s="15" t="s">
        <v>19</v>
      </c>
      <c r="L8162" s="15" t="str">
        <f t="array" ref="L8162">_xlfn.XLOOKUP(M8162,reference_province_to_city!$A$2:$A$11,reference_province_to_city!$B$2:$B$11)</f>
        <v>Yogyakarta</v>
      </c>
      <c r="M8162" s="15" t="s">
        <v>18</v>
      </c>
      <c r="N8162" s="15">
        <v>55111.0</v>
      </c>
      <c r="O8162" s="15">
        <f t="array" ref="O8162">_xlfn.XLOOKUP(M8162,reference_postal_code!$B$2:$B$11,reference_postal_code!$A$2:$A$11)</f>
        <v>55111</v>
      </c>
      <c r="P8162" s="15" t="s">
        <v>77</v>
      </c>
      <c r="Q8162" s="15" t="s">
        <v>3750</v>
      </c>
      <c r="R8162" s="15" t="s">
        <v>106</v>
      </c>
      <c r="S8162" s="15" t="s">
        <v>139</v>
      </c>
      <c r="T8162" s="15" t="s">
        <v>3751</v>
      </c>
      <c r="U8162" s="28">
        <v>554400.0</v>
      </c>
      <c r="V8162" s="15">
        <v>7.0</v>
      </c>
      <c r="W8162" s="31">
        <v>0.0</v>
      </c>
      <c r="X8162" s="28">
        <v>171864.0</v>
      </c>
    </row>
    <row r="8163" ht="15.75" customHeight="1">
      <c r="A8163" s="15">
        <v>2186.0</v>
      </c>
      <c r="B8163" s="15" t="s">
        <v>9397</v>
      </c>
      <c r="C8163" s="18">
        <v>42948.0</v>
      </c>
      <c r="D8163" s="18">
        <v>42951.0</v>
      </c>
      <c r="E8163" s="18">
        <f t="shared" si="1"/>
        <v>42951</v>
      </c>
      <c r="F8163" s="15" t="s">
        <v>114</v>
      </c>
      <c r="G8163" s="15" t="s">
        <v>1913</v>
      </c>
      <c r="H8163" s="15" t="s">
        <v>1914</v>
      </c>
      <c r="I8163" s="15" t="s">
        <v>128</v>
      </c>
      <c r="J8163" s="15" t="s">
        <v>60</v>
      </c>
      <c r="K8163" s="15" t="s">
        <v>17</v>
      </c>
      <c r="L8163" s="15" t="str">
        <f t="array" ref="L8163">_xlfn.XLOOKUP(M8163,reference_province_to_city!$A$2:$A$11,reference_province_to_city!$B$2:$B$11)</f>
        <v>Semarang</v>
      </c>
      <c r="M8163" s="15" t="s">
        <v>15</v>
      </c>
      <c r="N8163" s="15">
        <v>50111.0</v>
      </c>
      <c r="O8163" s="15">
        <f t="array" ref="O8163">_xlfn.XLOOKUP(M8163,reference_postal_code!$B$2:$B$11,reference_postal_code!$A$2:$A$11)</f>
        <v>50111</v>
      </c>
      <c r="P8163" s="15" t="s">
        <v>77</v>
      </c>
      <c r="Q8163" s="15" t="s">
        <v>846</v>
      </c>
      <c r="R8163" s="15" t="s">
        <v>65</v>
      </c>
      <c r="S8163" s="15" t="s">
        <v>83</v>
      </c>
      <c r="T8163" s="15" t="s">
        <v>847</v>
      </c>
      <c r="U8163" s="28">
        <v>823440.0</v>
      </c>
      <c r="V8163" s="15">
        <v>2.0</v>
      </c>
      <c r="W8163" s="31">
        <v>0.2</v>
      </c>
      <c r="X8163" s="28">
        <v>277911.0</v>
      </c>
    </row>
    <row r="8164" ht="15.75" customHeight="1">
      <c r="A8164" s="15">
        <v>1206.0</v>
      </c>
      <c r="B8164" s="15" t="s">
        <v>9398</v>
      </c>
      <c r="C8164" s="18">
        <v>42948.0</v>
      </c>
      <c r="D8164" s="18">
        <v>42951.0</v>
      </c>
      <c r="E8164" s="18">
        <f t="shared" si="1"/>
        <v>42951</v>
      </c>
      <c r="F8164" s="15" t="s">
        <v>125</v>
      </c>
      <c r="G8164" s="15" t="s">
        <v>3269</v>
      </c>
      <c r="H8164" s="15" t="s">
        <v>3270</v>
      </c>
      <c r="I8164" s="15" t="s">
        <v>59</v>
      </c>
      <c r="J8164" s="15" t="s">
        <v>60</v>
      </c>
      <c r="K8164" s="15" t="s">
        <v>3764</v>
      </c>
      <c r="L8164" s="15" t="str">
        <f t="array" ref="L8164">_xlfn.XLOOKUP(M8164,reference_province_to_city!$A$2:$A$11,reference_province_to_city!$B$2:$B$11)</f>
        <v>Yogyakarta</v>
      </c>
      <c r="M8164" s="15" t="s">
        <v>18</v>
      </c>
      <c r="N8164" s="15">
        <v>55111.0</v>
      </c>
      <c r="O8164" s="15">
        <f t="array" ref="O8164">_xlfn.XLOOKUP(M8164,reference_postal_code!$B$2:$B$11,reference_postal_code!$A$2:$A$11)</f>
        <v>55111</v>
      </c>
      <c r="P8164" s="15" t="s">
        <v>77</v>
      </c>
      <c r="Q8164" s="15" t="s">
        <v>1638</v>
      </c>
      <c r="R8164" s="15" t="s">
        <v>110</v>
      </c>
      <c r="S8164" s="15" t="s">
        <v>111</v>
      </c>
      <c r="T8164" s="15" t="s">
        <v>1639</v>
      </c>
      <c r="U8164" s="28">
        <v>4079400.0</v>
      </c>
      <c r="V8164" s="15">
        <v>5.0</v>
      </c>
      <c r="W8164" s="31">
        <v>0.2</v>
      </c>
      <c r="X8164" s="28">
        <v>254963.0</v>
      </c>
    </row>
    <row r="8165" ht="15.75" customHeight="1">
      <c r="A8165" s="15">
        <v>1010.0</v>
      </c>
      <c r="B8165" s="15" t="s">
        <v>9399</v>
      </c>
      <c r="C8165" s="18">
        <v>42948.0</v>
      </c>
      <c r="D8165" s="18">
        <v>42950.0</v>
      </c>
      <c r="E8165" s="18">
        <f t="shared" si="1"/>
        <v>42950</v>
      </c>
      <c r="F8165" s="15" t="s">
        <v>125</v>
      </c>
      <c r="G8165" s="15" t="s">
        <v>2854</v>
      </c>
      <c r="H8165" s="15" t="s">
        <v>2855</v>
      </c>
      <c r="I8165" s="15" t="s">
        <v>59</v>
      </c>
      <c r="J8165" s="15" t="s">
        <v>60</v>
      </c>
      <c r="K8165" s="15" t="s">
        <v>26</v>
      </c>
      <c r="L8165" s="15" t="str">
        <f t="array" ref="L8165">_xlfn.XLOOKUP(M8165,reference_province_to_city!$A$2:$A$11,reference_province_to_city!$B$2:$B$11)</f>
        <v>Denpasar</v>
      </c>
      <c r="M8165" s="15" t="s">
        <v>24</v>
      </c>
      <c r="N8165" s="15">
        <v>80231.0</v>
      </c>
      <c r="O8165" s="15">
        <f t="array" ref="O8165">_xlfn.XLOOKUP(M8165,reference_postal_code!$B$2:$B$11,reference_postal_code!$A$2:$A$11)</f>
        <v>80231</v>
      </c>
      <c r="P8165" s="15" t="s">
        <v>63</v>
      </c>
      <c r="Q8165" s="15" t="s">
        <v>2964</v>
      </c>
      <c r="R8165" s="15" t="s">
        <v>110</v>
      </c>
      <c r="S8165" s="15" t="s">
        <v>111</v>
      </c>
      <c r="T8165" s="15" t="s">
        <v>2965</v>
      </c>
      <c r="U8165" s="28">
        <v>1439760.0</v>
      </c>
      <c r="V8165" s="15">
        <v>2.0</v>
      </c>
      <c r="W8165" s="31">
        <v>0.2</v>
      </c>
      <c r="X8165" s="28">
        <v>89985.0</v>
      </c>
    </row>
    <row r="8166" ht="15.75" customHeight="1">
      <c r="A8166" s="15">
        <v>1834.0</v>
      </c>
      <c r="B8166" s="15" t="s">
        <v>9400</v>
      </c>
      <c r="C8166" s="18">
        <v>42948.0</v>
      </c>
      <c r="D8166" s="18">
        <v>42954.0</v>
      </c>
      <c r="E8166" s="18">
        <f t="shared" si="1"/>
        <v>42954</v>
      </c>
      <c r="F8166" s="15" t="s">
        <v>55</v>
      </c>
      <c r="G8166" s="15" t="s">
        <v>2461</v>
      </c>
      <c r="H8166" s="15" t="s">
        <v>2462</v>
      </c>
      <c r="I8166" s="15" t="s">
        <v>128</v>
      </c>
      <c r="J8166" s="15" t="s">
        <v>60</v>
      </c>
      <c r="K8166" s="15" t="s">
        <v>22</v>
      </c>
      <c r="L8166" s="15" t="str">
        <f t="array" ref="L8166">_xlfn.XLOOKUP(M8166,reference_province_to_city!$A$2:$A$11,reference_province_to_city!$B$2:$B$11)</f>
        <v>Surabaya</v>
      </c>
      <c r="M8166" s="15" t="s">
        <v>20</v>
      </c>
      <c r="N8166" s="15">
        <v>60231.0</v>
      </c>
      <c r="O8166" s="15">
        <f t="array" ref="O8166">_xlfn.XLOOKUP(M8166,reference_postal_code!$B$2:$B$11,reference_postal_code!$A$2:$A$11)</f>
        <v>60231</v>
      </c>
      <c r="P8166" s="15" t="s">
        <v>166</v>
      </c>
      <c r="Q8166" s="15" t="s">
        <v>4808</v>
      </c>
      <c r="R8166" s="15" t="s">
        <v>110</v>
      </c>
      <c r="S8166" s="15" t="s">
        <v>668</v>
      </c>
      <c r="T8166" s="15" t="s">
        <v>4809</v>
      </c>
      <c r="U8166" s="28">
        <v>2.159973E7</v>
      </c>
      <c r="V8166" s="15">
        <v>3.0</v>
      </c>
      <c r="W8166" s="31">
        <v>0.4</v>
      </c>
      <c r="X8166" s="28">
        <v>-3959951.0</v>
      </c>
    </row>
    <row r="8167" ht="15.75" customHeight="1">
      <c r="A8167" s="15">
        <v>1835.0</v>
      </c>
      <c r="B8167" s="15" t="s">
        <v>9400</v>
      </c>
      <c r="C8167" s="18">
        <v>42948.0</v>
      </c>
      <c r="D8167" s="18">
        <v>42954.0</v>
      </c>
      <c r="E8167" s="18">
        <f t="shared" si="1"/>
        <v>42954</v>
      </c>
      <c r="F8167" s="15" t="s">
        <v>55</v>
      </c>
      <c r="G8167" s="15" t="s">
        <v>2461</v>
      </c>
      <c r="H8167" s="15" t="s">
        <v>2462</v>
      </c>
      <c r="I8167" s="15" t="s">
        <v>128</v>
      </c>
      <c r="J8167" s="15" t="s">
        <v>60</v>
      </c>
      <c r="K8167" s="15" t="s">
        <v>22</v>
      </c>
      <c r="L8167" s="15" t="str">
        <f t="array" ref="L8167">_xlfn.XLOOKUP(M8167,reference_province_to_city!$A$2:$A$11,reference_province_to_city!$B$2:$B$11)</f>
        <v>Surabaya</v>
      </c>
      <c r="M8167" s="15" t="s">
        <v>20</v>
      </c>
      <c r="N8167" s="15">
        <v>60231.0</v>
      </c>
      <c r="O8167" s="15">
        <f t="array" ref="O8167">_xlfn.XLOOKUP(M8167,reference_postal_code!$B$2:$B$11,reference_postal_code!$A$2:$A$11)</f>
        <v>60231</v>
      </c>
      <c r="P8167" s="15" t="s">
        <v>166</v>
      </c>
      <c r="Q8167" s="15" t="s">
        <v>9401</v>
      </c>
      <c r="R8167" s="15" t="s">
        <v>65</v>
      </c>
      <c r="S8167" s="15" t="s">
        <v>66</v>
      </c>
      <c r="T8167" s="15" t="s">
        <v>9402</v>
      </c>
      <c r="U8167" s="28">
        <v>544320.0</v>
      </c>
      <c r="V8167" s="15">
        <v>7.0</v>
      </c>
      <c r="W8167" s="31">
        <v>0.2</v>
      </c>
      <c r="X8167" s="28">
        <v>190512.0</v>
      </c>
    </row>
    <row r="8168" ht="15.75" customHeight="1">
      <c r="A8168" s="15">
        <v>6912.0</v>
      </c>
      <c r="B8168" s="15" t="s">
        <v>9403</v>
      </c>
      <c r="C8168" s="18">
        <v>42948.0</v>
      </c>
      <c r="D8168" s="18">
        <v>42952.0</v>
      </c>
      <c r="E8168" s="18">
        <f t="shared" si="1"/>
        <v>42952</v>
      </c>
      <c r="F8168" s="15" t="s">
        <v>114</v>
      </c>
      <c r="G8168" s="15" t="s">
        <v>6144</v>
      </c>
      <c r="H8168" s="15" t="s">
        <v>6145</v>
      </c>
      <c r="I8168" s="15" t="s">
        <v>59</v>
      </c>
      <c r="J8168" s="15" t="s">
        <v>60</v>
      </c>
      <c r="K8168" s="15" t="s">
        <v>1832</v>
      </c>
      <c r="L8168" s="15" t="str">
        <f t="array" ref="L8168">_xlfn.XLOOKUP(M8168,reference_province_to_city!$A$2:$A$11,reference_province_to_city!$B$2:$B$11)</f>
        <v>Yogyakarta</v>
      </c>
      <c r="M8168" s="15" t="s">
        <v>18</v>
      </c>
      <c r="N8168" s="15">
        <v>55111.0</v>
      </c>
      <c r="O8168" s="15">
        <f t="array" ref="O8168">_xlfn.XLOOKUP(M8168,reference_postal_code!$B$2:$B$11,reference_postal_code!$A$2:$A$11)</f>
        <v>55111</v>
      </c>
      <c r="P8168" s="15" t="s">
        <v>77</v>
      </c>
      <c r="Q8168" s="15" t="s">
        <v>3406</v>
      </c>
      <c r="R8168" s="15" t="s">
        <v>65</v>
      </c>
      <c r="S8168" s="15" t="s">
        <v>87</v>
      </c>
      <c r="T8168" s="15" t="s">
        <v>3407</v>
      </c>
      <c r="U8168" s="28">
        <v>2798100.0</v>
      </c>
      <c r="V8168" s="15">
        <v>3.0</v>
      </c>
      <c r="W8168" s="31">
        <v>0.0</v>
      </c>
      <c r="X8168" s="28">
        <v>755487.0</v>
      </c>
    </row>
    <row r="8169" ht="15.75" customHeight="1">
      <c r="A8169" s="15">
        <v>9209.0</v>
      </c>
      <c r="B8169" s="15" t="s">
        <v>9404</v>
      </c>
      <c r="C8169" s="18">
        <v>42950.0</v>
      </c>
      <c r="D8169" s="18">
        <v>42955.0</v>
      </c>
      <c r="E8169" s="18">
        <f t="shared" si="1"/>
        <v>42955</v>
      </c>
      <c r="F8169" s="15" t="s">
        <v>114</v>
      </c>
      <c r="G8169" s="15" t="s">
        <v>7454</v>
      </c>
      <c r="H8169" s="15" t="s">
        <v>7455</v>
      </c>
      <c r="I8169" s="15" t="s">
        <v>128</v>
      </c>
      <c r="J8169" s="15" t="s">
        <v>60</v>
      </c>
      <c r="K8169" s="15" t="s">
        <v>33</v>
      </c>
      <c r="L8169" s="15" t="str">
        <f t="array" ref="L8169">_xlfn.XLOOKUP(M8169,reference_province_to_city!$A$2:$A$11,reference_province_to_city!$B$2:$B$11)</f>
        <v>Makassar</v>
      </c>
      <c r="M8169" s="15" t="s">
        <v>25</v>
      </c>
      <c r="O8169" s="15">
        <f t="array" ref="O8169">_xlfn.XLOOKUP(M8169,reference_postal_code!$B$2:$B$11,reference_postal_code!$A$2:$A$11)</f>
        <v>90111</v>
      </c>
      <c r="P8169" s="15" t="s">
        <v>63</v>
      </c>
      <c r="Q8169" s="15" t="s">
        <v>3747</v>
      </c>
      <c r="R8169" s="15" t="s">
        <v>65</v>
      </c>
      <c r="S8169" s="15" t="s">
        <v>87</v>
      </c>
      <c r="T8169" s="15" t="s">
        <v>3748</v>
      </c>
      <c r="U8169" s="28">
        <v>240900.0</v>
      </c>
      <c r="V8169" s="15">
        <v>1.0</v>
      </c>
      <c r="W8169" s="31">
        <v>0.0</v>
      </c>
      <c r="X8169" s="28">
        <v>62634.0</v>
      </c>
    </row>
    <row r="8170" ht="15.75" customHeight="1">
      <c r="A8170" s="15">
        <v>4632.0</v>
      </c>
      <c r="B8170" s="15" t="s">
        <v>9405</v>
      </c>
      <c r="C8170" s="18">
        <v>42950.0</v>
      </c>
      <c r="D8170" s="18">
        <v>42955.0</v>
      </c>
      <c r="E8170" s="18">
        <f t="shared" si="1"/>
        <v>42955</v>
      </c>
      <c r="F8170" s="15" t="s">
        <v>114</v>
      </c>
      <c r="G8170" s="15" t="s">
        <v>5605</v>
      </c>
      <c r="H8170" s="15" t="s">
        <v>5606</v>
      </c>
      <c r="I8170" s="15" t="s">
        <v>59</v>
      </c>
      <c r="J8170" s="15" t="s">
        <v>60</v>
      </c>
      <c r="K8170" s="15" t="s">
        <v>22</v>
      </c>
      <c r="L8170" s="15" t="str">
        <f t="array" ref="L8170">_xlfn.XLOOKUP(M8170,reference_province_to_city!$A$2:$A$11,reference_province_to_city!$B$2:$B$11)</f>
        <v>Surabaya</v>
      </c>
      <c r="M8170" s="15" t="s">
        <v>20</v>
      </c>
      <c r="N8170" s="15">
        <v>60231.0</v>
      </c>
      <c r="O8170" s="15">
        <f t="array" ref="O8170">_xlfn.XLOOKUP(M8170,reference_postal_code!$B$2:$B$11,reference_postal_code!$A$2:$A$11)</f>
        <v>60231</v>
      </c>
      <c r="P8170" s="15" t="s">
        <v>166</v>
      </c>
      <c r="Q8170" s="15" t="s">
        <v>7127</v>
      </c>
      <c r="R8170" s="15" t="s">
        <v>65</v>
      </c>
      <c r="S8170" s="15" t="s">
        <v>79</v>
      </c>
      <c r="T8170" s="15" t="s">
        <v>7128</v>
      </c>
      <c r="U8170" s="28">
        <v>776250.0</v>
      </c>
      <c r="V8170" s="15">
        <v>5.0</v>
      </c>
      <c r="W8170" s="31">
        <v>0.0</v>
      </c>
      <c r="X8170" s="28">
        <v>372600.0</v>
      </c>
    </row>
    <row r="8171" ht="15.75" customHeight="1">
      <c r="A8171" s="15">
        <v>9208.0</v>
      </c>
      <c r="B8171" s="15" t="s">
        <v>9406</v>
      </c>
      <c r="C8171" s="18">
        <v>42950.0</v>
      </c>
      <c r="D8171" s="18">
        <v>42954.0</v>
      </c>
      <c r="E8171" s="18">
        <f t="shared" si="1"/>
        <v>42954</v>
      </c>
      <c r="F8171" s="15" t="s">
        <v>55</v>
      </c>
      <c r="G8171" s="15" t="s">
        <v>4527</v>
      </c>
      <c r="H8171" s="15" t="s">
        <v>4528</v>
      </c>
      <c r="I8171" s="15" t="s">
        <v>59</v>
      </c>
      <c r="J8171" s="15" t="s">
        <v>60</v>
      </c>
      <c r="K8171" s="15" t="s">
        <v>19</v>
      </c>
      <c r="L8171" s="15" t="str">
        <f t="array" ref="L8171">_xlfn.XLOOKUP(M8171,reference_province_to_city!$A$2:$A$11,reference_province_to_city!$B$2:$B$11)</f>
        <v>Yogyakarta</v>
      </c>
      <c r="M8171" s="15" t="s">
        <v>18</v>
      </c>
      <c r="N8171" s="15">
        <v>55111.0</v>
      </c>
      <c r="O8171" s="15">
        <f t="array" ref="O8171">_xlfn.XLOOKUP(M8171,reference_postal_code!$B$2:$B$11,reference_postal_code!$A$2:$A$11)</f>
        <v>55111</v>
      </c>
      <c r="P8171" s="15" t="s">
        <v>77</v>
      </c>
      <c r="Q8171" s="15" t="s">
        <v>6050</v>
      </c>
      <c r="R8171" s="15" t="s">
        <v>110</v>
      </c>
      <c r="S8171" s="15" t="s">
        <v>149</v>
      </c>
      <c r="T8171" s="15" t="s">
        <v>6051</v>
      </c>
      <c r="U8171" s="28">
        <v>597240.0</v>
      </c>
      <c r="V8171" s="15">
        <v>3.0</v>
      </c>
      <c r="W8171" s="31">
        <v>0.2</v>
      </c>
      <c r="X8171" s="28">
        <v>111982.0</v>
      </c>
    </row>
    <row r="8172" ht="15.75" customHeight="1">
      <c r="A8172" s="15">
        <v>7088.0</v>
      </c>
      <c r="B8172" s="15" t="s">
        <v>9407</v>
      </c>
      <c r="C8172" s="18">
        <v>42950.0</v>
      </c>
      <c r="D8172" s="18">
        <v>42953.0</v>
      </c>
      <c r="E8172" s="18">
        <f t="shared" si="1"/>
        <v>42953</v>
      </c>
      <c r="F8172" s="15" t="s">
        <v>114</v>
      </c>
      <c r="G8172" s="15" t="s">
        <v>1583</v>
      </c>
      <c r="H8172" s="15" t="s">
        <v>1584</v>
      </c>
      <c r="I8172" s="15" t="s">
        <v>59</v>
      </c>
      <c r="J8172" s="15" t="s">
        <v>60</v>
      </c>
      <c r="K8172" s="15" t="s">
        <v>33</v>
      </c>
      <c r="L8172" s="15" t="str">
        <f t="array" ref="L8172">_xlfn.XLOOKUP(M8172,reference_province_to_city!$A$2:$A$11,reference_province_to_city!$B$2:$B$11)</f>
        <v>Makassar</v>
      </c>
      <c r="M8172" s="15" t="s">
        <v>25</v>
      </c>
      <c r="N8172" s="15">
        <v>90111.0</v>
      </c>
      <c r="O8172" s="15">
        <f t="array" ref="O8172">_xlfn.XLOOKUP(M8172,reference_postal_code!$B$2:$B$11,reference_postal_code!$A$2:$A$11)</f>
        <v>90111</v>
      </c>
      <c r="P8172" s="15" t="s">
        <v>63</v>
      </c>
      <c r="Q8172" s="15" t="s">
        <v>280</v>
      </c>
      <c r="R8172" s="15" t="s">
        <v>65</v>
      </c>
      <c r="S8172" s="15" t="s">
        <v>87</v>
      </c>
      <c r="T8172" s="15" t="s">
        <v>281</v>
      </c>
      <c r="U8172" s="28">
        <v>1498050.0</v>
      </c>
      <c r="V8172" s="15">
        <v>3.0</v>
      </c>
      <c r="W8172" s="31">
        <v>0.0</v>
      </c>
      <c r="X8172" s="28">
        <v>359532.0</v>
      </c>
    </row>
    <row r="8173" ht="15.75" customHeight="1">
      <c r="A8173" s="15">
        <v>9982.0</v>
      </c>
      <c r="B8173" s="15" t="s">
        <v>9408</v>
      </c>
      <c r="C8173" s="18">
        <v>42950.0</v>
      </c>
      <c r="D8173" s="18">
        <v>42953.0</v>
      </c>
      <c r="E8173" s="18">
        <f t="shared" si="1"/>
        <v>42953</v>
      </c>
      <c r="F8173" s="15" t="s">
        <v>125</v>
      </c>
      <c r="G8173" s="15" t="s">
        <v>7519</v>
      </c>
      <c r="H8173" s="15" t="s">
        <v>7520</v>
      </c>
      <c r="I8173" s="15" t="s">
        <v>59</v>
      </c>
      <c r="J8173" s="15" t="s">
        <v>60</v>
      </c>
      <c r="K8173" s="15" t="s">
        <v>17</v>
      </c>
      <c r="L8173" s="15" t="str">
        <f t="array" ref="L8173">_xlfn.XLOOKUP(M8173,reference_province_to_city!$A$2:$A$11,reference_province_to_city!$B$2:$B$11)</f>
        <v>Semarang</v>
      </c>
      <c r="M8173" s="15" t="s">
        <v>15</v>
      </c>
      <c r="N8173" s="15">
        <v>50111.0</v>
      </c>
      <c r="O8173" s="15">
        <f t="array" ref="O8173">_xlfn.XLOOKUP(M8173,reference_postal_code!$B$2:$B$11,reference_postal_code!$A$2:$A$11)</f>
        <v>50111</v>
      </c>
      <c r="P8173" s="15" t="s">
        <v>77</v>
      </c>
      <c r="Q8173" s="15" t="s">
        <v>851</v>
      </c>
      <c r="R8173" s="15" t="s">
        <v>65</v>
      </c>
      <c r="S8173" s="15" t="s">
        <v>79</v>
      </c>
      <c r="T8173" s="15" t="s">
        <v>852</v>
      </c>
      <c r="U8173" s="28">
        <v>247800.0</v>
      </c>
      <c r="V8173" s="15">
        <v>5.0</v>
      </c>
      <c r="W8173" s="31">
        <v>0.2</v>
      </c>
      <c r="X8173" s="28">
        <v>80535.0</v>
      </c>
    </row>
    <row r="8174" ht="15.75" customHeight="1">
      <c r="A8174" s="15">
        <v>4633.0</v>
      </c>
      <c r="B8174" s="15" t="s">
        <v>9405</v>
      </c>
      <c r="C8174" s="18">
        <v>42950.0</v>
      </c>
      <c r="D8174" s="18">
        <v>42955.0</v>
      </c>
      <c r="E8174" s="18">
        <f t="shared" si="1"/>
        <v>42955</v>
      </c>
      <c r="F8174" s="15" t="s">
        <v>114</v>
      </c>
      <c r="G8174" s="15" t="s">
        <v>5605</v>
      </c>
      <c r="H8174" s="15" t="s">
        <v>5606</v>
      </c>
      <c r="I8174" s="15" t="s">
        <v>59</v>
      </c>
      <c r="J8174" s="15" t="s">
        <v>60</v>
      </c>
      <c r="K8174" s="15" t="s">
        <v>22</v>
      </c>
      <c r="L8174" s="15" t="str">
        <f t="array" ref="L8174">_xlfn.XLOOKUP(M8174,reference_province_to_city!$A$2:$A$11,reference_province_to_city!$B$2:$B$11)</f>
        <v>Surabaya</v>
      </c>
      <c r="M8174" s="15" t="s">
        <v>20</v>
      </c>
      <c r="N8174" s="15">
        <v>60231.0</v>
      </c>
      <c r="O8174" s="15">
        <f t="array" ref="O8174">_xlfn.XLOOKUP(M8174,reference_postal_code!$B$2:$B$11,reference_postal_code!$A$2:$A$11)</f>
        <v>60231</v>
      </c>
      <c r="P8174" s="15" t="s">
        <v>166</v>
      </c>
      <c r="Q8174" s="15" t="s">
        <v>1515</v>
      </c>
      <c r="R8174" s="15" t="s">
        <v>106</v>
      </c>
      <c r="S8174" s="15" t="s">
        <v>139</v>
      </c>
      <c r="T8174" s="15" t="s">
        <v>1516</v>
      </c>
      <c r="U8174" s="28">
        <v>1859400.0</v>
      </c>
      <c r="V8174" s="15">
        <v>3.0</v>
      </c>
      <c r="W8174" s="31">
        <v>0.0</v>
      </c>
      <c r="X8174" s="28">
        <v>167346.0</v>
      </c>
    </row>
    <row r="8175" ht="15.75" customHeight="1">
      <c r="A8175" s="15">
        <v>2008.0</v>
      </c>
      <c r="B8175" s="15" t="s">
        <v>9409</v>
      </c>
      <c r="C8175" s="18">
        <v>42950.0</v>
      </c>
      <c r="D8175" s="18">
        <v>42951.0</v>
      </c>
      <c r="E8175" s="18">
        <f t="shared" si="1"/>
        <v>42951</v>
      </c>
      <c r="F8175" s="15" t="s">
        <v>125</v>
      </c>
      <c r="G8175" s="15" t="s">
        <v>6038</v>
      </c>
      <c r="H8175" s="15" t="s">
        <v>6039</v>
      </c>
      <c r="I8175" s="15" t="s">
        <v>59</v>
      </c>
      <c r="J8175" s="15" t="s">
        <v>60</v>
      </c>
      <c r="K8175" s="15" t="s">
        <v>17</v>
      </c>
      <c r="L8175" s="15" t="str">
        <f t="array" ref="L8175">_xlfn.XLOOKUP(M8175,reference_province_to_city!$A$2:$A$11,reference_province_to_city!$B$2:$B$11)</f>
        <v>Semarang</v>
      </c>
      <c r="M8175" s="15" t="s">
        <v>15</v>
      </c>
      <c r="N8175" s="15">
        <v>50111.0</v>
      </c>
      <c r="O8175" s="15">
        <f t="array" ref="O8175">_xlfn.XLOOKUP(M8175,reference_postal_code!$B$2:$B$11,reference_postal_code!$A$2:$A$11)</f>
        <v>50111</v>
      </c>
      <c r="P8175" s="15" t="s">
        <v>77</v>
      </c>
      <c r="Q8175" s="15" t="s">
        <v>182</v>
      </c>
      <c r="R8175" s="15" t="s">
        <v>106</v>
      </c>
      <c r="S8175" s="15" t="s">
        <v>183</v>
      </c>
      <c r="T8175" s="15" t="s">
        <v>184</v>
      </c>
      <c r="U8175" s="28">
        <v>2750580.0</v>
      </c>
      <c r="V8175" s="15">
        <v>2.0</v>
      </c>
      <c r="W8175" s="31">
        <v>0.3</v>
      </c>
      <c r="X8175" s="28">
        <v>-550116.0</v>
      </c>
    </row>
    <row r="8176" ht="15.75" customHeight="1">
      <c r="A8176" s="15">
        <v>5090.0</v>
      </c>
      <c r="B8176" s="15" t="s">
        <v>9410</v>
      </c>
      <c r="C8176" s="18">
        <v>42951.0</v>
      </c>
      <c r="D8176" s="18">
        <v>42954.0</v>
      </c>
      <c r="E8176" s="18">
        <f t="shared" si="1"/>
        <v>42954</v>
      </c>
      <c r="F8176" s="15" t="s">
        <v>125</v>
      </c>
      <c r="G8176" s="15" t="s">
        <v>2354</v>
      </c>
      <c r="H8176" s="15" t="s">
        <v>2355</v>
      </c>
      <c r="I8176" s="15" t="s">
        <v>128</v>
      </c>
      <c r="J8176" s="15" t="s">
        <v>60</v>
      </c>
      <c r="K8176" s="15" t="s">
        <v>26</v>
      </c>
      <c r="L8176" s="15" t="str">
        <f t="array" ref="L8176">_xlfn.XLOOKUP(M8176,reference_province_to_city!$A$2:$A$11,reference_province_to_city!$B$2:$B$11)</f>
        <v>Denpasar</v>
      </c>
      <c r="M8176" s="15" t="s">
        <v>24</v>
      </c>
      <c r="N8176" s="15">
        <v>80231.0</v>
      </c>
      <c r="O8176" s="15">
        <f t="array" ref="O8176">_xlfn.XLOOKUP(M8176,reference_postal_code!$B$2:$B$11,reference_postal_code!$A$2:$A$11)</f>
        <v>80231</v>
      </c>
      <c r="P8176" s="15" t="s">
        <v>63</v>
      </c>
      <c r="Q8176" s="15" t="s">
        <v>4133</v>
      </c>
      <c r="R8176" s="15" t="s">
        <v>65</v>
      </c>
      <c r="S8176" s="15" t="s">
        <v>66</v>
      </c>
      <c r="T8176" s="15" t="s">
        <v>4134</v>
      </c>
      <c r="U8176" s="28">
        <v>119520.0</v>
      </c>
      <c r="V8176" s="15">
        <v>2.0</v>
      </c>
      <c r="W8176" s="31">
        <v>0.2</v>
      </c>
      <c r="X8176" s="28">
        <v>43326.0</v>
      </c>
    </row>
    <row r="8177" ht="15.75" customHeight="1">
      <c r="A8177" s="15">
        <v>5243.0</v>
      </c>
      <c r="B8177" s="15" t="s">
        <v>9411</v>
      </c>
      <c r="C8177" s="18">
        <v>42951.0</v>
      </c>
      <c r="D8177" s="18">
        <v>42955.0</v>
      </c>
      <c r="E8177" s="18">
        <f t="shared" si="1"/>
        <v>42955</v>
      </c>
      <c r="F8177" s="15" t="s">
        <v>55</v>
      </c>
      <c r="G8177" s="15" t="s">
        <v>2354</v>
      </c>
      <c r="H8177" s="15" t="s">
        <v>2355</v>
      </c>
      <c r="I8177" s="15" t="s">
        <v>128</v>
      </c>
      <c r="J8177" s="15" t="s">
        <v>60</v>
      </c>
      <c r="K8177" s="15" t="s">
        <v>26</v>
      </c>
      <c r="L8177" s="15" t="str">
        <f t="array" ref="L8177">_xlfn.XLOOKUP(M8177,reference_province_to_city!$A$2:$A$11,reference_province_to_city!$B$2:$B$11)</f>
        <v>Denpasar</v>
      </c>
      <c r="M8177" s="15" t="s">
        <v>24</v>
      </c>
      <c r="N8177" s="15">
        <v>80231.0</v>
      </c>
      <c r="O8177" s="15">
        <f t="array" ref="O8177">_xlfn.XLOOKUP(M8177,reference_postal_code!$B$2:$B$11,reference_postal_code!$A$2:$A$11)</f>
        <v>80231</v>
      </c>
      <c r="P8177" s="15" t="s">
        <v>63</v>
      </c>
      <c r="Q8177" s="15" t="s">
        <v>370</v>
      </c>
      <c r="R8177" s="15" t="s">
        <v>65</v>
      </c>
      <c r="S8177" s="15" t="s">
        <v>83</v>
      </c>
      <c r="T8177" s="15" t="s">
        <v>371</v>
      </c>
      <c r="U8177" s="28">
        <v>49770.0</v>
      </c>
      <c r="V8177" s="15">
        <v>3.0</v>
      </c>
      <c r="W8177" s="31">
        <v>0.8</v>
      </c>
      <c r="X8177" s="28">
        <v>-84609.0</v>
      </c>
    </row>
    <row r="8178" ht="15.75" customHeight="1">
      <c r="A8178" s="15">
        <v>5091.0</v>
      </c>
      <c r="B8178" s="15" t="s">
        <v>9410</v>
      </c>
      <c r="C8178" s="18">
        <v>42951.0</v>
      </c>
      <c r="D8178" s="18">
        <v>42954.0</v>
      </c>
      <c r="E8178" s="18">
        <f t="shared" si="1"/>
        <v>42954</v>
      </c>
      <c r="F8178" s="15" t="s">
        <v>125</v>
      </c>
      <c r="G8178" s="15" t="s">
        <v>2354</v>
      </c>
      <c r="H8178" s="15" t="s">
        <v>2355</v>
      </c>
      <c r="I8178" s="15" t="s">
        <v>128</v>
      </c>
      <c r="J8178" s="15" t="s">
        <v>60</v>
      </c>
      <c r="K8178" s="15" t="s">
        <v>26</v>
      </c>
      <c r="L8178" s="15" t="str">
        <f t="array" ref="L8178">_xlfn.XLOOKUP(M8178,reference_province_to_city!$A$2:$A$11,reference_province_to_city!$B$2:$B$11)</f>
        <v>Denpasar</v>
      </c>
      <c r="M8178" s="15" t="s">
        <v>24</v>
      </c>
      <c r="N8178" s="15">
        <v>80231.0</v>
      </c>
      <c r="O8178" s="15">
        <f t="array" ref="O8178">_xlfn.XLOOKUP(M8178,reference_postal_code!$B$2:$B$11,reference_postal_code!$A$2:$A$11)</f>
        <v>80231</v>
      </c>
      <c r="P8178" s="15" t="s">
        <v>63</v>
      </c>
      <c r="Q8178" s="15" t="s">
        <v>7340</v>
      </c>
      <c r="R8178" s="15" t="s">
        <v>65</v>
      </c>
      <c r="S8178" s="15" t="s">
        <v>173</v>
      </c>
      <c r="T8178" s="15" t="s">
        <v>7341</v>
      </c>
      <c r="U8178" s="28">
        <v>131760.0</v>
      </c>
      <c r="V8178" s="15">
        <v>1.0</v>
      </c>
      <c r="W8178" s="31">
        <v>0.2</v>
      </c>
      <c r="X8178" s="28">
        <v>47763.0</v>
      </c>
    </row>
    <row r="8179" ht="15.75" customHeight="1">
      <c r="A8179" s="15">
        <v>6642.0</v>
      </c>
      <c r="B8179" s="15" t="s">
        <v>9412</v>
      </c>
      <c r="C8179" s="18">
        <v>42952.0</v>
      </c>
      <c r="D8179" s="18">
        <v>42956.0</v>
      </c>
      <c r="E8179" s="18">
        <f t="shared" si="1"/>
        <v>42956</v>
      </c>
      <c r="F8179" s="15" t="s">
        <v>55</v>
      </c>
      <c r="G8179" s="15" t="s">
        <v>854</v>
      </c>
      <c r="H8179" s="15" t="s">
        <v>855</v>
      </c>
      <c r="I8179" s="15" t="s">
        <v>59</v>
      </c>
      <c r="J8179" s="15" t="s">
        <v>60</v>
      </c>
      <c r="K8179" s="15" t="s">
        <v>22</v>
      </c>
      <c r="L8179" s="15" t="str">
        <f t="array" ref="L8179">_xlfn.XLOOKUP(M8179,reference_province_to_city!$A$2:$A$11,reference_province_to_city!$B$2:$B$11)</f>
        <v>Surabaya</v>
      </c>
      <c r="M8179" s="15" t="s">
        <v>20</v>
      </c>
      <c r="N8179" s="15">
        <v>60231.0</v>
      </c>
      <c r="O8179" s="15">
        <f t="array" ref="O8179">_xlfn.XLOOKUP(M8179,reference_postal_code!$B$2:$B$11,reference_postal_code!$A$2:$A$11)</f>
        <v>60231</v>
      </c>
      <c r="P8179" s="15" t="s">
        <v>166</v>
      </c>
      <c r="Q8179" s="15" t="s">
        <v>6848</v>
      </c>
      <c r="R8179" s="15" t="s">
        <v>110</v>
      </c>
      <c r="S8179" s="15" t="s">
        <v>149</v>
      </c>
      <c r="T8179" s="15" t="s">
        <v>6849</v>
      </c>
      <c r="U8179" s="28">
        <v>1196700.0</v>
      </c>
      <c r="V8179" s="15">
        <v>2.0</v>
      </c>
      <c r="W8179" s="31">
        <v>0.0</v>
      </c>
      <c r="X8179" s="28">
        <v>442779.0</v>
      </c>
    </row>
    <row r="8180" ht="15.75" customHeight="1">
      <c r="A8180" s="15">
        <v>1443.0</v>
      </c>
      <c r="B8180" s="15" t="s">
        <v>9413</v>
      </c>
      <c r="C8180" s="18">
        <v>42952.0</v>
      </c>
      <c r="D8180" s="18">
        <v>42955.0</v>
      </c>
      <c r="E8180" s="18">
        <f t="shared" si="1"/>
        <v>42955</v>
      </c>
      <c r="F8180" s="15" t="s">
        <v>125</v>
      </c>
      <c r="G8180" s="15" t="s">
        <v>1565</v>
      </c>
      <c r="H8180" s="15" t="s">
        <v>1566</v>
      </c>
      <c r="I8180" s="15" t="s">
        <v>128</v>
      </c>
      <c r="J8180" s="15" t="s">
        <v>60</v>
      </c>
      <c r="K8180" s="15" t="s">
        <v>28</v>
      </c>
      <c r="L8180" s="15" t="str">
        <f t="array" ref="L8180">_xlfn.XLOOKUP(M8180,reference_province_to_city!$A$2:$A$11,reference_province_to_city!$B$2:$B$11)</f>
        <v>Medan</v>
      </c>
      <c r="M8180" s="15" t="s">
        <v>11</v>
      </c>
      <c r="N8180" s="15">
        <v>20111.0</v>
      </c>
      <c r="O8180" s="15">
        <f t="array" ref="O8180">_xlfn.XLOOKUP(M8180,reference_postal_code!$B$2:$B$11,reference_postal_code!$A$2:$A$11)</f>
        <v>20111</v>
      </c>
      <c r="P8180" s="15" t="s">
        <v>77</v>
      </c>
      <c r="Q8180" s="15" t="s">
        <v>6662</v>
      </c>
      <c r="R8180" s="15" t="s">
        <v>65</v>
      </c>
      <c r="S8180" s="15" t="s">
        <v>66</v>
      </c>
      <c r="T8180" s="15" t="s">
        <v>6663</v>
      </c>
      <c r="U8180" s="28">
        <v>206400.0</v>
      </c>
      <c r="V8180" s="15">
        <v>2.0</v>
      </c>
      <c r="W8180" s="31">
        <v>0.0</v>
      </c>
      <c r="X8180" s="28">
        <v>94944.0</v>
      </c>
    </row>
    <row r="8181" ht="15.75" customHeight="1">
      <c r="A8181" s="15">
        <v>6081.0</v>
      </c>
      <c r="B8181" s="15" t="s">
        <v>9414</v>
      </c>
      <c r="C8181" s="18">
        <v>42952.0</v>
      </c>
      <c r="D8181" s="18">
        <v>42955.0</v>
      </c>
      <c r="E8181" s="18">
        <f t="shared" si="1"/>
        <v>42955</v>
      </c>
      <c r="F8181" s="15" t="s">
        <v>125</v>
      </c>
      <c r="G8181" s="15" t="s">
        <v>2493</v>
      </c>
      <c r="H8181" s="15" t="s">
        <v>2494</v>
      </c>
      <c r="I8181" s="15" t="s">
        <v>76</v>
      </c>
      <c r="J8181" s="15" t="s">
        <v>60</v>
      </c>
      <c r="K8181" s="15" t="s">
        <v>19</v>
      </c>
      <c r="L8181" s="15" t="str">
        <f t="array" ref="L8181">_xlfn.XLOOKUP(M8181,reference_province_to_city!$A$2:$A$11,reference_province_to_city!$B$2:$B$11)</f>
        <v>Yogyakarta</v>
      </c>
      <c r="M8181" s="15" t="s">
        <v>18</v>
      </c>
      <c r="N8181" s="15">
        <v>55111.0</v>
      </c>
      <c r="O8181" s="15">
        <f t="array" ref="O8181">_xlfn.XLOOKUP(M8181,reference_postal_code!$B$2:$B$11,reference_postal_code!$A$2:$A$11)</f>
        <v>55111</v>
      </c>
      <c r="P8181" s="15" t="s">
        <v>77</v>
      </c>
      <c r="Q8181" s="15" t="s">
        <v>5005</v>
      </c>
      <c r="R8181" s="15" t="s">
        <v>65</v>
      </c>
      <c r="S8181" s="15" t="s">
        <v>87</v>
      </c>
      <c r="T8181" s="15" t="s">
        <v>5006</v>
      </c>
      <c r="U8181" s="28">
        <v>2265840.0</v>
      </c>
      <c r="V8181" s="15">
        <v>9.0</v>
      </c>
      <c r="W8181" s="31">
        <v>0.2</v>
      </c>
      <c r="X8181" s="28">
        <v>113292.0</v>
      </c>
    </row>
    <row r="8182" ht="15.75" customHeight="1">
      <c r="A8182" s="15">
        <v>6643.0</v>
      </c>
      <c r="B8182" s="15" t="s">
        <v>9412</v>
      </c>
      <c r="C8182" s="18">
        <v>42952.0</v>
      </c>
      <c r="D8182" s="18">
        <v>42956.0</v>
      </c>
      <c r="E8182" s="18">
        <f t="shared" si="1"/>
        <v>42956</v>
      </c>
      <c r="F8182" s="15" t="s">
        <v>55</v>
      </c>
      <c r="G8182" s="15" t="s">
        <v>854</v>
      </c>
      <c r="H8182" s="15" t="s">
        <v>855</v>
      </c>
      <c r="I8182" s="15" t="s">
        <v>59</v>
      </c>
      <c r="J8182" s="15" t="s">
        <v>60</v>
      </c>
      <c r="K8182" s="15" t="s">
        <v>22</v>
      </c>
      <c r="L8182" s="15" t="str">
        <f t="array" ref="L8182">_xlfn.XLOOKUP(M8182,reference_province_to_city!$A$2:$A$11,reference_province_to_city!$B$2:$B$11)</f>
        <v>Surabaya</v>
      </c>
      <c r="M8182" s="15" t="s">
        <v>20</v>
      </c>
      <c r="N8182" s="15">
        <v>60231.0</v>
      </c>
      <c r="O8182" s="15">
        <f t="array" ref="O8182">_xlfn.XLOOKUP(M8182,reference_postal_code!$B$2:$B$11,reference_postal_code!$A$2:$A$11)</f>
        <v>60231</v>
      </c>
      <c r="P8182" s="15" t="s">
        <v>166</v>
      </c>
      <c r="Q8182" s="15" t="s">
        <v>3770</v>
      </c>
      <c r="R8182" s="15" t="s">
        <v>65</v>
      </c>
      <c r="S8182" s="15" t="s">
        <v>79</v>
      </c>
      <c r="T8182" s="15" t="s">
        <v>3771</v>
      </c>
      <c r="U8182" s="28">
        <v>1998000.0</v>
      </c>
      <c r="V8182" s="15">
        <v>9.0</v>
      </c>
      <c r="W8182" s="31">
        <v>0.0</v>
      </c>
      <c r="X8182" s="28">
        <v>999000.0</v>
      </c>
    </row>
    <row r="8183" ht="15.75" customHeight="1">
      <c r="A8183" s="15">
        <v>6641.0</v>
      </c>
      <c r="B8183" s="15" t="s">
        <v>9412</v>
      </c>
      <c r="C8183" s="18">
        <v>42952.0</v>
      </c>
      <c r="D8183" s="18">
        <v>42956.0</v>
      </c>
      <c r="E8183" s="18">
        <f t="shared" si="1"/>
        <v>42956</v>
      </c>
      <c r="F8183" s="15" t="s">
        <v>55</v>
      </c>
      <c r="G8183" s="15" t="s">
        <v>854</v>
      </c>
      <c r="H8183" s="15" t="s">
        <v>855</v>
      </c>
      <c r="I8183" s="15" t="s">
        <v>59</v>
      </c>
      <c r="J8183" s="15" t="s">
        <v>60</v>
      </c>
      <c r="K8183" s="15" t="s">
        <v>1550</v>
      </c>
      <c r="L8183" s="15" t="str">
        <f t="array" ref="L8183">_xlfn.XLOOKUP(M8183,reference_province_to_city!$A$2:$A$11,reference_province_to_city!$B$2:$B$11)</f>
        <v>Surabaya</v>
      </c>
      <c r="M8183" s="15" t="s">
        <v>20</v>
      </c>
      <c r="N8183" s="15">
        <v>60231.0</v>
      </c>
      <c r="O8183" s="15">
        <f t="array" ref="O8183">_xlfn.XLOOKUP(M8183,reference_postal_code!$B$2:$B$11,reference_postal_code!$A$2:$A$11)</f>
        <v>60231</v>
      </c>
      <c r="P8183" s="15" t="s">
        <v>166</v>
      </c>
      <c r="Q8183" s="15" t="s">
        <v>2681</v>
      </c>
      <c r="R8183" s="15" t="s">
        <v>65</v>
      </c>
      <c r="S8183" s="15" t="s">
        <v>83</v>
      </c>
      <c r="T8183" s="15" t="s">
        <v>2682</v>
      </c>
      <c r="U8183" s="28">
        <v>1888200.0</v>
      </c>
      <c r="V8183" s="15">
        <v>6.0</v>
      </c>
      <c r="W8183" s="31">
        <v>0.0</v>
      </c>
      <c r="X8183" s="28">
        <v>906336.0</v>
      </c>
    </row>
    <row r="8184" ht="15.75" customHeight="1">
      <c r="A8184" s="15">
        <v>6400.0</v>
      </c>
      <c r="B8184" s="15" t="s">
        <v>9415</v>
      </c>
      <c r="C8184" s="18">
        <v>42953.0</v>
      </c>
      <c r="D8184" s="18">
        <v>42959.0</v>
      </c>
      <c r="E8184" s="18">
        <f t="shared" si="1"/>
        <v>42959</v>
      </c>
      <c r="F8184" s="15" t="s">
        <v>55</v>
      </c>
      <c r="G8184" s="15" t="s">
        <v>1179</v>
      </c>
      <c r="H8184" s="15" t="s">
        <v>1180</v>
      </c>
      <c r="I8184" s="15" t="s">
        <v>76</v>
      </c>
      <c r="J8184" s="15" t="s">
        <v>60</v>
      </c>
      <c r="K8184" s="15" t="s">
        <v>29</v>
      </c>
      <c r="L8184" s="15" t="str">
        <f t="array" ref="L8184">_xlfn.XLOOKUP(M8184,reference_province_to_city!$A$2:$A$11,reference_province_to_city!$B$2:$B$11)</f>
        <v>Palembang</v>
      </c>
      <c r="M8184" s="15" t="s">
        <v>13</v>
      </c>
      <c r="N8184" s="15">
        <v>30111.0</v>
      </c>
      <c r="O8184" s="15">
        <f t="array" ref="O8184">_xlfn.XLOOKUP(M8184,reference_postal_code!$B$2:$B$11,reference_postal_code!$A$2:$A$11)</f>
        <v>30111</v>
      </c>
      <c r="P8184" s="15" t="s">
        <v>77</v>
      </c>
      <c r="Q8184" s="15" t="s">
        <v>1399</v>
      </c>
      <c r="R8184" s="15" t="s">
        <v>65</v>
      </c>
      <c r="S8184" s="15" t="s">
        <v>79</v>
      </c>
      <c r="T8184" s="15" t="s">
        <v>1400</v>
      </c>
      <c r="U8184" s="28">
        <v>369600.0</v>
      </c>
      <c r="V8184" s="15">
        <v>8.0</v>
      </c>
      <c r="W8184" s="31">
        <v>0.0</v>
      </c>
      <c r="X8184" s="28">
        <v>177408.0</v>
      </c>
    </row>
    <row r="8185" ht="15.75" customHeight="1">
      <c r="A8185" s="15">
        <v>5530.0</v>
      </c>
      <c r="B8185" s="15" t="s">
        <v>9416</v>
      </c>
      <c r="C8185" s="18">
        <v>42953.0</v>
      </c>
      <c r="D8185" s="18">
        <v>42958.0</v>
      </c>
      <c r="E8185" s="18">
        <f t="shared" si="1"/>
        <v>42958</v>
      </c>
      <c r="F8185" s="15" t="s">
        <v>55</v>
      </c>
      <c r="G8185" s="15" t="s">
        <v>6897</v>
      </c>
      <c r="H8185" s="15" t="s">
        <v>6898</v>
      </c>
      <c r="I8185" s="15" t="s">
        <v>128</v>
      </c>
      <c r="J8185" s="15" t="s">
        <v>60</v>
      </c>
      <c r="K8185" s="15" t="s">
        <v>22</v>
      </c>
      <c r="L8185" s="15" t="str">
        <f t="array" ref="L8185">_xlfn.XLOOKUP(M8185,reference_province_to_city!$A$2:$A$11,reference_province_to_city!$B$2:$B$11)</f>
        <v>Surabaya</v>
      </c>
      <c r="M8185" s="15" t="s">
        <v>20</v>
      </c>
      <c r="N8185" s="15">
        <v>60231.0</v>
      </c>
      <c r="O8185" s="15">
        <f t="array" ref="O8185">_xlfn.XLOOKUP(M8185,reference_postal_code!$B$2:$B$11,reference_postal_code!$A$2:$A$11)</f>
        <v>60231</v>
      </c>
      <c r="P8185" s="15" t="s">
        <v>166</v>
      </c>
      <c r="Q8185" s="15" t="s">
        <v>7877</v>
      </c>
      <c r="R8185" s="15" t="s">
        <v>65</v>
      </c>
      <c r="S8185" s="15" t="s">
        <v>66</v>
      </c>
      <c r="T8185" s="15" t="s">
        <v>7878</v>
      </c>
      <c r="U8185" s="28">
        <v>1729440.0</v>
      </c>
      <c r="V8185" s="15">
        <v>3.0</v>
      </c>
      <c r="W8185" s="31">
        <v>0.2</v>
      </c>
      <c r="X8185" s="28">
        <v>605304.0</v>
      </c>
    </row>
    <row r="8186" ht="15.75" customHeight="1">
      <c r="A8186" s="15">
        <v>6401.0</v>
      </c>
      <c r="B8186" s="15" t="s">
        <v>9415</v>
      </c>
      <c r="C8186" s="18">
        <v>42953.0</v>
      </c>
      <c r="D8186" s="18">
        <v>42959.0</v>
      </c>
      <c r="E8186" s="18">
        <f t="shared" si="1"/>
        <v>42959</v>
      </c>
      <c r="F8186" s="15" t="s">
        <v>55</v>
      </c>
      <c r="G8186" s="15" t="s">
        <v>1179</v>
      </c>
      <c r="H8186" s="15" t="s">
        <v>1180</v>
      </c>
      <c r="I8186" s="15" t="s">
        <v>76</v>
      </c>
      <c r="J8186" s="15" t="s">
        <v>60</v>
      </c>
      <c r="K8186" s="15" t="s">
        <v>29</v>
      </c>
      <c r="L8186" s="15" t="str">
        <f t="array" ref="L8186">_xlfn.XLOOKUP(M8186,reference_province_to_city!$A$2:$A$11,reference_province_to_city!$B$2:$B$11)</f>
        <v>Palembang</v>
      </c>
      <c r="M8186" s="15" t="s">
        <v>13</v>
      </c>
      <c r="N8186" s="15">
        <v>30111.0</v>
      </c>
      <c r="O8186" s="15">
        <f t="array" ref="O8186">_xlfn.XLOOKUP(M8186,reference_postal_code!$B$2:$B$11,reference_postal_code!$A$2:$A$11)</f>
        <v>30111</v>
      </c>
      <c r="P8186" s="15" t="s">
        <v>77</v>
      </c>
      <c r="Q8186" s="15" t="s">
        <v>2979</v>
      </c>
      <c r="R8186" s="15" t="s">
        <v>65</v>
      </c>
      <c r="S8186" s="15" t="s">
        <v>93</v>
      </c>
      <c r="T8186" s="15" t="s">
        <v>2980</v>
      </c>
      <c r="U8186" s="28">
        <v>3418200.0</v>
      </c>
      <c r="V8186" s="15">
        <v>6.0</v>
      </c>
      <c r="W8186" s="31">
        <v>0.0</v>
      </c>
      <c r="X8186" s="28">
        <v>1025460.0</v>
      </c>
    </row>
    <row r="8187" ht="15.75" customHeight="1">
      <c r="A8187" s="15">
        <v>1934.0</v>
      </c>
      <c r="B8187" s="15" t="s">
        <v>9417</v>
      </c>
      <c r="C8187" s="18">
        <v>42953.0</v>
      </c>
      <c r="D8187" s="18">
        <v>42957.0</v>
      </c>
      <c r="E8187" s="18">
        <f t="shared" si="1"/>
        <v>42957</v>
      </c>
      <c r="F8187" s="15" t="s">
        <v>114</v>
      </c>
      <c r="G8187" s="15" t="s">
        <v>159</v>
      </c>
      <c r="H8187" s="15" t="s">
        <v>160</v>
      </c>
      <c r="I8187" s="15" t="s">
        <v>59</v>
      </c>
      <c r="J8187" s="15" t="s">
        <v>60</v>
      </c>
      <c r="L8187" s="15" t="str">
        <f t="array" ref="L8187">_xlfn.XLOOKUP(M8187,reference_province_to_city!$A$2:$A$11,reference_province_to_city!$B$2:$B$11)</f>
        <v>Denpasar</v>
      </c>
      <c r="M8187" s="15" t="s">
        <v>24</v>
      </c>
      <c r="N8187" s="15">
        <v>80231.0</v>
      </c>
      <c r="O8187" s="15">
        <f t="array" ref="O8187">_xlfn.XLOOKUP(M8187,reference_postal_code!$B$2:$B$11,reference_postal_code!$A$2:$A$11)</f>
        <v>80231</v>
      </c>
      <c r="P8187" s="15" t="s">
        <v>63</v>
      </c>
      <c r="Q8187" s="15" t="s">
        <v>3402</v>
      </c>
      <c r="R8187" s="15" t="s">
        <v>106</v>
      </c>
      <c r="S8187" s="15" t="s">
        <v>139</v>
      </c>
      <c r="T8187" s="15" t="s">
        <v>3403</v>
      </c>
      <c r="U8187" s="28">
        <v>231000.0</v>
      </c>
      <c r="V8187" s="15">
        <v>5.0</v>
      </c>
      <c r="W8187" s="31">
        <v>0.0</v>
      </c>
      <c r="X8187" s="28">
        <v>110880.0</v>
      </c>
    </row>
    <row r="8188" ht="15.75" customHeight="1">
      <c r="A8188" s="15">
        <v>1933.0</v>
      </c>
      <c r="B8188" s="15" t="s">
        <v>9417</v>
      </c>
      <c r="C8188" s="18">
        <v>42953.0</v>
      </c>
      <c r="D8188" s="18">
        <v>42957.0</v>
      </c>
      <c r="E8188" s="18">
        <f t="shared" si="1"/>
        <v>42957</v>
      </c>
      <c r="F8188" s="15" t="s">
        <v>114</v>
      </c>
      <c r="G8188" s="15" t="s">
        <v>159</v>
      </c>
      <c r="H8188" s="15" t="s">
        <v>160</v>
      </c>
      <c r="I8188" s="15" t="s">
        <v>59</v>
      </c>
      <c r="J8188" s="15" t="s">
        <v>60</v>
      </c>
      <c r="K8188" s="15" t="s">
        <v>26</v>
      </c>
      <c r="L8188" s="15" t="str">
        <f t="array" ref="L8188">_xlfn.XLOOKUP(M8188,reference_province_to_city!$A$2:$A$11,reference_province_to_city!$B$2:$B$11)</f>
        <v>Denpasar</v>
      </c>
      <c r="M8188" s="15" t="s">
        <v>24</v>
      </c>
      <c r="N8188" s="15">
        <v>80231.0</v>
      </c>
      <c r="O8188" s="15">
        <f t="array" ref="O8188">_xlfn.XLOOKUP(M8188,reference_postal_code!$B$2:$B$11,reference_postal_code!$A$2:$A$11)</f>
        <v>80231</v>
      </c>
      <c r="P8188" s="15" t="s">
        <v>63</v>
      </c>
      <c r="Q8188" s="15" t="s">
        <v>2587</v>
      </c>
      <c r="R8188" s="15" t="s">
        <v>106</v>
      </c>
      <c r="S8188" s="15" t="s">
        <v>183</v>
      </c>
      <c r="T8188" s="15" t="s">
        <v>2588</v>
      </c>
      <c r="U8188" s="28">
        <v>2186100.0</v>
      </c>
      <c r="V8188" s="15">
        <v>3.0</v>
      </c>
      <c r="W8188" s="31">
        <v>0.0</v>
      </c>
      <c r="X8188" s="28">
        <v>349776.0</v>
      </c>
    </row>
    <row r="8189" ht="15.75" customHeight="1">
      <c r="A8189" s="15">
        <v>7403.0</v>
      </c>
      <c r="B8189" s="15" t="s">
        <v>9418</v>
      </c>
      <c r="C8189" s="18">
        <v>42953.0</v>
      </c>
      <c r="D8189" s="18">
        <v>42957.0</v>
      </c>
      <c r="E8189" s="18">
        <f t="shared" si="1"/>
        <v>42957</v>
      </c>
      <c r="F8189" s="15" t="s">
        <v>55</v>
      </c>
      <c r="G8189" s="15" t="s">
        <v>3791</v>
      </c>
      <c r="H8189" s="15" t="s">
        <v>3792</v>
      </c>
      <c r="I8189" s="15" t="s">
        <v>59</v>
      </c>
      <c r="J8189" s="15" t="s">
        <v>60</v>
      </c>
      <c r="K8189" s="15" t="s">
        <v>29</v>
      </c>
      <c r="L8189" s="15" t="str">
        <f t="array" ref="L8189">_xlfn.XLOOKUP(M8189,reference_province_to_city!$A$2:$A$11,reference_province_to_city!$B$2:$B$11)</f>
        <v>Palembang</v>
      </c>
      <c r="M8189" s="15" t="s">
        <v>13</v>
      </c>
      <c r="N8189" s="15">
        <v>30111.0</v>
      </c>
      <c r="O8189" s="15">
        <f t="array" ref="O8189">_xlfn.XLOOKUP(M8189,reference_postal_code!$B$2:$B$11,reference_postal_code!$A$2:$A$11)</f>
        <v>30111</v>
      </c>
      <c r="P8189" s="15" t="s">
        <v>77</v>
      </c>
      <c r="Q8189" s="15" t="s">
        <v>5296</v>
      </c>
      <c r="R8189" s="15" t="s">
        <v>65</v>
      </c>
      <c r="S8189" s="15" t="s">
        <v>226</v>
      </c>
      <c r="T8189" s="15" t="s">
        <v>5297</v>
      </c>
      <c r="U8189" s="28">
        <v>1051800.0</v>
      </c>
      <c r="V8189" s="15">
        <v>4.0</v>
      </c>
      <c r="W8189" s="31">
        <v>0.0</v>
      </c>
      <c r="X8189" s="28">
        <v>315540.0</v>
      </c>
    </row>
    <row r="8190" ht="15.75" customHeight="1">
      <c r="A8190" s="15">
        <v>6399.0</v>
      </c>
      <c r="B8190" s="15" t="s">
        <v>9415</v>
      </c>
      <c r="C8190" s="18">
        <v>42953.0</v>
      </c>
      <c r="D8190" s="18">
        <v>42959.0</v>
      </c>
      <c r="E8190" s="18">
        <f t="shared" si="1"/>
        <v>42959</v>
      </c>
      <c r="F8190" s="15" t="s">
        <v>55</v>
      </c>
      <c r="G8190" s="15" t="s">
        <v>1179</v>
      </c>
      <c r="H8190" s="15" t="s">
        <v>1180</v>
      </c>
      <c r="I8190" s="15" t="s">
        <v>76</v>
      </c>
      <c r="J8190" s="15" t="s">
        <v>60</v>
      </c>
      <c r="K8190" s="15" t="s">
        <v>29</v>
      </c>
      <c r="L8190" s="15" t="str">
        <f t="array" ref="L8190">_xlfn.XLOOKUP(M8190,reference_province_to_city!$A$2:$A$11,reference_province_to_city!$B$2:$B$11)</f>
        <v>Palembang</v>
      </c>
      <c r="M8190" s="15" t="s">
        <v>13</v>
      </c>
      <c r="N8190" s="15">
        <v>30111.0</v>
      </c>
      <c r="O8190" s="15">
        <f t="array" ref="O8190">_xlfn.XLOOKUP(M8190,reference_postal_code!$B$2:$B$11,reference_postal_code!$A$2:$A$11)</f>
        <v>30111</v>
      </c>
      <c r="P8190" s="15" t="s">
        <v>77</v>
      </c>
      <c r="Q8190" s="15" t="s">
        <v>5753</v>
      </c>
      <c r="R8190" s="15" t="s">
        <v>110</v>
      </c>
      <c r="S8190" s="15" t="s">
        <v>111</v>
      </c>
      <c r="T8190" s="15" t="s">
        <v>5754</v>
      </c>
      <c r="U8190" s="28">
        <v>1.237425E7</v>
      </c>
      <c r="V8190" s="15">
        <v>5.0</v>
      </c>
      <c r="W8190" s="31">
        <v>0.0</v>
      </c>
      <c r="X8190" s="28">
        <v>3712275.0</v>
      </c>
    </row>
    <row r="8191" ht="15.75" customHeight="1">
      <c r="A8191" s="15">
        <v>7653.0</v>
      </c>
      <c r="B8191" s="15" t="s">
        <v>9419</v>
      </c>
      <c r="C8191" s="18">
        <v>42954.0</v>
      </c>
      <c r="D8191" s="18">
        <v>42955.0</v>
      </c>
      <c r="E8191" s="18">
        <f t="shared" si="1"/>
        <v>42955</v>
      </c>
      <c r="F8191" s="15" t="s">
        <v>125</v>
      </c>
      <c r="G8191" s="15" t="s">
        <v>644</v>
      </c>
      <c r="H8191" s="15" t="s">
        <v>645</v>
      </c>
      <c r="I8191" s="15" t="s">
        <v>59</v>
      </c>
      <c r="J8191" s="15" t="s">
        <v>60</v>
      </c>
      <c r="K8191" s="15" t="s">
        <v>26</v>
      </c>
      <c r="L8191" s="15" t="str">
        <f t="array" ref="L8191">_xlfn.XLOOKUP(M8191,reference_province_to_city!$A$2:$A$11,reference_province_to_city!$B$2:$B$11)</f>
        <v>Denpasar</v>
      </c>
      <c r="M8191" s="15" t="s">
        <v>24</v>
      </c>
      <c r="N8191" s="15">
        <v>80231.0</v>
      </c>
      <c r="O8191" s="15">
        <f t="array" ref="O8191">_xlfn.XLOOKUP(M8191,reference_postal_code!$B$2:$B$11,reference_postal_code!$A$2:$A$11)</f>
        <v>80231</v>
      </c>
      <c r="P8191" s="15" t="s">
        <v>63</v>
      </c>
      <c r="Q8191" s="15" t="s">
        <v>4627</v>
      </c>
      <c r="R8191" s="15" t="s">
        <v>65</v>
      </c>
      <c r="S8191" s="15" t="s">
        <v>87</v>
      </c>
      <c r="T8191" s="15" t="s">
        <v>4628</v>
      </c>
      <c r="U8191" s="28">
        <v>1772400.0</v>
      </c>
      <c r="V8191" s="15">
        <v>2.0</v>
      </c>
      <c r="W8191" s="31">
        <v>0.2</v>
      </c>
      <c r="X8191" s="28">
        <v>-376635.0</v>
      </c>
    </row>
    <row r="8192" ht="15.75" customHeight="1">
      <c r="A8192" s="15">
        <v>4106.0</v>
      </c>
      <c r="B8192" s="15" t="s">
        <v>9420</v>
      </c>
      <c r="C8192" s="18">
        <v>42954.0</v>
      </c>
      <c r="D8192" s="18">
        <v>42960.0</v>
      </c>
      <c r="E8192" s="18">
        <f t="shared" si="1"/>
        <v>42960</v>
      </c>
      <c r="F8192" s="15" t="s">
        <v>55</v>
      </c>
      <c r="G8192" s="15" t="s">
        <v>1166</v>
      </c>
      <c r="H8192" s="15" t="s">
        <v>1167</v>
      </c>
      <c r="I8192" s="15" t="s">
        <v>59</v>
      </c>
      <c r="J8192" s="15" t="s">
        <v>60</v>
      </c>
      <c r="K8192" s="15" t="s">
        <v>14</v>
      </c>
      <c r="L8192" s="15" t="str">
        <f t="array" ref="L8192">_xlfn.XLOOKUP(M8192,reference_province_to_city!$A$2:$A$11,reference_province_to_city!$B$2:$B$11)</f>
        <v>Bandung</v>
      </c>
      <c r="M8192" s="15" t="s">
        <v>12</v>
      </c>
      <c r="N8192" s="15">
        <v>40111.0</v>
      </c>
      <c r="O8192" s="15">
        <f t="array" ref="O8192">_xlfn.XLOOKUP(M8192,reference_postal_code!$B$2:$B$11,reference_postal_code!$A$2:$A$11)</f>
        <v>40111</v>
      </c>
      <c r="P8192" s="15" t="s">
        <v>117</v>
      </c>
      <c r="Q8192" s="15" t="s">
        <v>6231</v>
      </c>
      <c r="R8192" s="15" t="s">
        <v>65</v>
      </c>
      <c r="S8192" s="15" t="s">
        <v>83</v>
      </c>
      <c r="T8192" s="15" t="s">
        <v>6232</v>
      </c>
      <c r="U8192" s="28">
        <v>206400.0</v>
      </c>
      <c r="V8192" s="15">
        <v>2.0</v>
      </c>
      <c r="W8192" s="31">
        <v>0.2</v>
      </c>
      <c r="X8192" s="28">
        <v>69660.0</v>
      </c>
    </row>
    <row r="8193" ht="15.75" customHeight="1">
      <c r="A8193" s="15">
        <v>9183.0</v>
      </c>
      <c r="B8193" s="15" t="s">
        <v>9421</v>
      </c>
      <c r="C8193" s="18">
        <v>42954.0</v>
      </c>
      <c r="D8193" s="18">
        <v>42958.0</v>
      </c>
      <c r="E8193" s="18">
        <f t="shared" si="1"/>
        <v>42958</v>
      </c>
      <c r="F8193" s="15" t="s">
        <v>55</v>
      </c>
      <c r="G8193" s="15" t="s">
        <v>3978</v>
      </c>
      <c r="H8193" s="15" t="s">
        <v>3979</v>
      </c>
      <c r="I8193" s="15" t="s">
        <v>59</v>
      </c>
      <c r="J8193" s="15" t="s">
        <v>60</v>
      </c>
      <c r="K8193" s="15" t="s">
        <v>19</v>
      </c>
      <c r="L8193" s="15" t="str">
        <f t="array" ref="L8193">_xlfn.XLOOKUP(M8193,reference_province_to_city!$A$2:$A$11,reference_province_to_city!$B$2:$B$11)</f>
        <v>Yogyakarta</v>
      </c>
      <c r="M8193" s="15" t="s">
        <v>18</v>
      </c>
      <c r="N8193" s="15">
        <v>55111.0</v>
      </c>
      <c r="O8193" s="15">
        <f t="array" ref="O8193">_xlfn.XLOOKUP(M8193,reference_postal_code!$B$2:$B$11,reference_postal_code!$A$2:$A$11)</f>
        <v>55111</v>
      </c>
      <c r="P8193" s="15" t="s">
        <v>77</v>
      </c>
      <c r="Q8193" s="15" t="s">
        <v>7718</v>
      </c>
      <c r="R8193" s="15" t="s">
        <v>110</v>
      </c>
      <c r="S8193" s="15" t="s">
        <v>149</v>
      </c>
      <c r="T8193" s="15" t="s">
        <v>7719</v>
      </c>
      <c r="U8193" s="28">
        <v>836400.0</v>
      </c>
      <c r="V8193" s="15">
        <v>4.0</v>
      </c>
      <c r="W8193" s="31">
        <v>0.0</v>
      </c>
      <c r="X8193" s="28">
        <v>117096.0</v>
      </c>
    </row>
    <row r="8194" ht="15.75" customHeight="1">
      <c r="A8194" s="15">
        <v>9185.0</v>
      </c>
      <c r="B8194" s="15" t="s">
        <v>9421</v>
      </c>
      <c r="C8194" s="18">
        <v>42954.0</v>
      </c>
      <c r="D8194" s="18">
        <v>42958.0</v>
      </c>
      <c r="E8194" s="18">
        <f t="shared" si="1"/>
        <v>42958</v>
      </c>
      <c r="F8194" s="15" t="s">
        <v>55</v>
      </c>
      <c r="G8194" s="15" t="s">
        <v>3978</v>
      </c>
      <c r="H8194" s="15" t="s">
        <v>3979</v>
      </c>
      <c r="I8194" s="15" t="s">
        <v>59</v>
      </c>
      <c r="J8194" s="15" t="s">
        <v>60</v>
      </c>
      <c r="K8194" s="15" t="s">
        <v>19</v>
      </c>
      <c r="L8194" s="15" t="str">
        <f t="array" ref="L8194">_xlfn.XLOOKUP(M8194,reference_province_to_city!$A$2:$A$11,reference_province_to_city!$B$2:$B$11)</f>
        <v>Yogyakarta</v>
      </c>
      <c r="M8194" s="15" t="s">
        <v>18</v>
      </c>
      <c r="N8194" s="15">
        <v>55111.0</v>
      </c>
      <c r="O8194" s="15">
        <f t="array" ref="O8194">_xlfn.XLOOKUP(M8194,reference_postal_code!$B$2:$B$11,reference_postal_code!$A$2:$A$11)</f>
        <v>55111</v>
      </c>
      <c r="P8194" s="15" t="s">
        <v>77</v>
      </c>
      <c r="Q8194" s="15" t="s">
        <v>5656</v>
      </c>
      <c r="R8194" s="15" t="s">
        <v>106</v>
      </c>
      <c r="S8194" s="15" t="s">
        <v>139</v>
      </c>
      <c r="T8194" s="15" t="s">
        <v>5657</v>
      </c>
      <c r="U8194" s="28">
        <v>776250.0</v>
      </c>
      <c r="V8194" s="15">
        <v>1.0</v>
      </c>
      <c r="W8194" s="31">
        <v>0.0</v>
      </c>
      <c r="X8194" s="28">
        <v>232875.0</v>
      </c>
    </row>
    <row r="8195" ht="15.75" customHeight="1">
      <c r="A8195" s="15">
        <v>3575.0</v>
      </c>
      <c r="B8195" s="15" t="s">
        <v>9422</v>
      </c>
      <c r="C8195" s="18">
        <v>42954.0</v>
      </c>
      <c r="D8195" s="18">
        <v>42959.0</v>
      </c>
      <c r="E8195" s="18">
        <f t="shared" si="1"/>
        <v>42959</v>
      </c>
      <c r="F8195" s="15" t="s">
        <v>55</v>
      </c>
      <c r="G8195" s="15" t="s">
        <v>5808</v>
      </c>
      <c r="H8195" s="15" t="s">
        <v>5809</v>
      </c>
      <c r="I8195" s="15" t="s">
        <v>59</v>
      </c>
      <c r="J8195" s="15" t="s">
        <v>60</v>
      </c>
      <c r="K8195" s="15" t="s">
        <v>26</v>
      </c>
      <c r="L8195" s="15" t="str">
        <f t="array" ref="L8195">_xlfn.XLOOKUP(M8195,reference_province_to_city!$A$2:$A$11,reference_province_to_city!$B$2:$B$11)</f>
        <v>Denpasar</v>
      </c>
      <c r="M8195" s="15" t="s">
        <v>24</v>
      </c>
      <c r="N8195" s="15">
        <v>80231.0</v>
      </c>
      <c r="O8195" s="15">
        <f t="array" ref="O8195">_xlfn.XLOOKUP(M8195,reference_postal_code!$B$2:$B$11,reference_postal_code!$A$2:$A$11)</f>
        <v>80231</v>
      </c>
      <c r="P8195" s="15" t="s">
        <v>63</v>
      </c>
      <c r="Q8195" s="15" t="s">
        <v>5574</v>
      </c>
      <c r="R8195" s="15" t="s">
        <v>65</v>
      </c>
      <c r="S8195" s="15" t="s">
        <v>93</v>
      </c>
      <c r="T8195" s="15" t="s">
        <v>5575</v>
      </c>
      <c r="U8195" s="28">
        <v>1572000.0</v>
      </c>
      <c r="V8195" s="15">
        <v>10.0</v>
      </c>
      <c r="W8195" s="31">
        <v>0.0</v>
      </c>
      <c r="X8195" s="28">
        <v>393000.0</v>
      </c>
    </row>
    <row r="8196" ht="15.75" customHeight="1">
      <c r="A8196" s="15">
        <v>4105.0</v>
      </c>
      <c r="B8196" s="15" t="s">
        <v>9420</v>
      </c>
      <c r="C8196" s="18">
        <v>42954.0</v>
      </c>
      <c r="D8196" s="18">
        <v>42960.0</v>
      </c>
      <c r="E8196" s="18">
        <f t="shared" si="1"/>
        <v>42960</v>
      </c>
      <c r="F8196" s="15" t="s">
        <v>55</v>
      </c>
      <c r="G8196" s="15" t="s">
        <v>1166</v>
      </c>
      <c r="H8196" s="15" t="s">
        <v>1167</v>
      </c>
      <c r="I8196" s="15" t="s">
        <v>59</v>
      </c>
      <c r="J8196" s="15" t="s">
        <v>60</v>
      </c>
      <c r="K8196" s="15" t="s">
        <v>14</v>
      </c>
      <c r="L8196" s="15" t="str">
        <f t="array" ref="L8196">_xlfn.XLOOKUP(M8196,reference_province_to_city!$A$2:$A$11,reference_province_to_city!$B$2:$B$11)</f>
        <v>Bandung</v>
      </c>
      <c r="M8196" s="15" t="s">
        <v>12</v>
      </c>
      <c r="N8196" s="15">
        <v>40111.0</v>
      </c>
      <c r="O8196" s="15">
        <f t="array" ref="O8196">_xlfn.XLOOKUP(M8196,reference_postal_code!$B$2:$B$11,reference_postal_code!$A$2:$A$11)</f>
        <v>40111</v>
      </c>
      <c r="P8196" s="15" t="s">
        <v>117</v>
      </c>
      <c r="Q8196" s="15" t="s">
        <v>2246</v>
      </c>
      <c r="R8196" s="15" t="s">
        <v>110</v>
      </c>
      <c r="S8196" s="15" t="s">
        <v>111</v>
      </c>
      <c r="T8196" s="15" t="s">
        <v>2247</v>
      </c>
      <c r="U8196" s="28">
        <v>2399400.0</v>
      </c>
      <c r="V8196" s="15">
        <v>5.0</v>
      </c>
      <c r="W8196" s="31">
        <v>0.2</v>
      </c>
      <c r="X8196" s="28">
        <v>269932.0</v>
      </c>
    </row>
    <row r="8197" ht="15.75" customHeight="1">
      <c r="A8197" s="15">
        <v>2746.0</v>
      </c>
      <c r="B8197" s="15" t="s">
        <v>9423</v>
      </c>
      <c r="C8197" s="18">
        <v>42954.0</v>
      </c>
      <c r="D8197" s="18"/>
      <c r="E8197" s="18">
        <f t="shared" si="1"/>
        <v>42957</v>
      </c>
      <c r="F8197" s="15" t="s">
        <v>114</v>
      </c>
      <c r="G8197" s="15" t="s">
        <v>5666</v>
      </c>
      <c r="H8197" s="15" t="s">
        <v>5667</v>
      </c>
      <c r="I8197" s="15" t="s">
        <v>59</v>
      </c>
      <c r="J8197" s="15" t="s">
        <v>60</v>
      </c>
      <c r="K8197" s="15" t="s">
        <v>31</v>
      </c>
      <c r="L8197" s="15" t="str">
        <f t="array" ref="L8197">_xlfn.XLOOKUP(M8197,reference_province_to_city!$A$2:$A$11,reference_province_to_city!$B$2:$B$11)</f>
        <v>Balikpapan</v>
      </c>
      <c r="M8197" s="15" t="s">
        <v>21</v>
      </c>
      <c r="N8197" s="15">
        <v>76114.0</v>
      </c>
      <c r="O8197" s="15">
        <f t="array" ref="O8197">_xlfn.XLOOKUP(M8197,reference_postal_code!$B$2:$B$11,reference_postal_code!$A$2:$A$11)</f>
        <v>76114</v>
      </c>
      <c r="P8197" s="15" t="s">
        <v>166</v>
      </c>
      <c r="Q8197" s="15" t="s">
        <v>2565</v>
      </c>
      <c r="R8197" s="15" t="s">
        <v>110</v>
      </c>
      <c r="S8197" s="15" t="s">
        <v>149</v>
      </c>
      <c r="T8197" s="15" t="s">
        <v>2566</v>
      </c>
      <c r="U8197" s="28">
        <v>1199880.0</v>
      </c>
      <c r="V8197" s="15">
        <v>1.0</v>
      </c>
      <c r="W8197" s="31">
        <v>0.2</v>
      </c>
      <c r="X8197" s="28">
        <v>329967.0</v>
      </c>
    </row>
    <row r="8198" ht="15.75" customHeight="1">
      <c r="A8198" s="15">
        <v>9181.0</v>
      </c>
      <c r="B8198" s="15" t="s">
        <v>9421</v>
      </c>
      <c r="C8198" s="18">
        <v>42954.0</v>
      </c>
      <c r="D8198" s="18">
        <v>42958.0</v>
      </c>
      <c r="E8198" s="18">
        <f t="shared" si="1"/>
        <v>42958</v>
      </c>
      <c r="F8198" s="15" t="s">
        <v>55</v>
      </c>
      <c r="G8198" s="15" t="s">
        <v>3978</v>
      </c>
      <c r="H8198" s="15" t="s">
        <v>3979</v>
      </c>
      <c r="I8198" s="15" t="s">
        <v>59</v>
      </c>
      <c r="J8198" s="15" t="s">
        <v>60</v>
      </c>
      <c r="K8198" s="15" t="s">
        <v>19</v>
      </c>
      <c r="L8198" s="15" t="str">
        <f t="array" ref="L8198">_xlfn.XLOOKUP(M8198,reference_province_to_city!$A$2:$A$11,reference_province_to_city!$B$2:$B$11)</f>
        <v>Yogyakarta</v>
      </c>
      <c r="M8198" s="15" t="s">
        <v>18</v>
      </c>
      <c r="N8198" s="15">
        <v>55111.0</v>
      </c>
      <c r="O8198" s="15">
        <f t="array" ref="O8198">_xlfn.XLOOKUP(M8198,reference_postal_code!$B$2:$B$11,reference_postal_code!$A$2:$A$11)</f>
        <v>55111</v>
      </c>
      <c r="P8198" s="15" t="s">
        <v>77</v>
      </c>
      <c r="Q8198" s="15" t="s">
        <v>2128</v>
      </c>
      <c r="R8198" s="15" t="s">
        <v>65</v>
      </c>
      <c r="S8198" s="15" t="s">
        <v>83</v>
      </c>
      <c r="T8198" s="15" t="s">
        <v>2129</v>
      </c>
      <c r="U8198" s="28">
        <v>179280.0</v>
      </c>
      <c r="V8198" s="15">
        <v>3.0</v>
      </c>
      <c r="W8198" s="31">
        <v>0.2</v>
      </c>
      <c r="X8198" s="28">
        <v>62748.0</v>
      </c>
    </row>
    <row r="8199" ht="15.75" customHeight="1">
      <c r="A8199" s="15">
        <v>9187.0</v>
      </c>
      <c r="B8199" s="15" t="s">
        <v>9421</v>
      </c>
      <c r="C8199" s="18">
        <v>42954.0</v>
      </c>
      <c r="D8199" s="18">
        <v>42958.0</v>
      </c>
      <c r="E8199" s="18">
        <f t="shared" si="1"/>
        <v>42958</v>
      </c>
      <c r="F8199" s="15" t="s">
        <v>55</v>
      </c>
      <c r="G8199" s="15" t="s">
        <v>3978</v>
      </c>
      <c r="H8199" s="15" t="s">
        <v>3979</v>
      </c>
      <c r="I8199" s="15" t="s">
        <v>59</v>
      </c>
      <c r="J8199" s="15" t="s">
        <v>60</v>
      </c>
      <c r="K8199" s="15" t="s">
        <v>19</v>
      </c>
      <c r="L8199" s="15" t="str">
        <f t="array" ref="L8199">_xlfn.XLOOKUP(M8199,reference_province_to_city!$A$2:$A$11,reference_province_to_city!$B$2:$B$11)</f>
        <v>Yogyakarta</v>
      </c>
      <c r="M8199" s="15" t="s">
        <v>18</v>
      </c>
      <c r="N8199" s="15">
        <v>55111.0</v>
      </c>
      <c r="O8199" s="15">
        <f t="array" ref="O8199">_xlfn.XLOOKUP(M8199,reference_postal_code!$B$2:$B$11,reference_postal_code!$A$2:$A$11)</f>
        <v>55111</v>
      </c>
      <c r="P8199" s="15" t="s">
        <v>77</v>
      </c>
      <c r="Q8199" s="15" t="s">
        <v>560</v>
      </c>
      <c r="R8199" s="15" t="s">
        <v>65</v>
      </c>
      <c r="S8199" s="15" t="s">
        <v>222</v>
      </c>
      <c r="T8199" s="15" t="s">
        <v>561</v>
      </c>
      <c r="U8199" s="28">
        <v>2.20965E7</v>
      </c>
      <c r="V8199" s="15">
        <v>5.0</v>
      </c>
      <c r="W8199" s="31">
        <v>0.0</v>
      </c>
      <c r="X8199" s="28">
        <v>6187020.0</v>
      </c>
    </row>
    <row r="8200" ht="15.75" customHeight="1">
      <c r="A8200" s="15">
        <v>4458.0</v>
      </c>
      <c r="B8200" s="15" t="s">
        <v>9424</v>
      </c>
      <c r="C8200" s="18">
        <v>42954.0</v>
      </c>
      <c r="D8200" s="18">
        <v>42959.0</v>
      </c>
      <c r="E8200" s="18">
        <f t="shared" si="1"/>
        <v>42959</v>
      </c>
      <c r="F8200" s="15" t="s">
        <v>55</v>
      </c>
      <c r="G8200" s="15" t="s">
        <v>4316</v>
      </c>
      <c r="H8200" s="15" t="s">
        <v>4317</v>
      </c>
      <c r="I8200" s="15" t="s">
        <v>59</v>
      </c>
      <c r="J8200" s="15" t="s">
        <v>60</v>
      </c>
      <c r="K8200" s="15" t="s">
        <v>10</v>
      </c>
      <c r="L8200" s="15" t="str">
        <f t="array" ref="L8200">_xlfn.XLOOKUP(M8200,reference_province_to_city!$A$2:$A$11,reference_province_to_city!$B$2:$B$11)</f>
        <v>Jakarta</v>
      </c>
      <c r="M8200" s="15" t="s">
        <v>7</v>
      </c>
      <c r="N8200" s="15">
        <v>10110.0</v>
      </c>
      <c r="O8200" s="15">
        <f t="array" ref="O8200">_xlfn.XLOOKUP(M8200,reference_postal_code!$B$2:$B$11,reference_postal_code!$A$2:$A$11)</f>
        <v>10110</v>
      </c>
      <c r="P8200" s="15" t="s">
        <v>117</v>
      </c>
      <c r="Q8200" s="15" t="s">
        <v>599</v>
      </c>
      <c r="R8200" s="15" t="s">
        <v>65</v>
      </c>
      <c r="S8200" s="15" t="s">
        <v>66</v>
      </c>
      <c r="T8200" s="15" t="s">
        <v>600</v>
      </c>
      <c r="U8200" s="28">
        <v>3668250.0</v>
      </c>
      <c r="V8200" s="15">
        <v>5.0</v>
      </c>
      <c r="W8200" s="31">
        <v>0.0</v>
      </c>
      <c r="X8200" s="28">
        <v>1724077.0</v>
      </c>
    </row>
    <row r="8201" ht="15.75" customHeight="1">
      <c r="A8201" s="15">
        <v>7652.0</v>
      </c>
      <c r="B8201" s="15" t="s">
        <v>9419</v>
      </c>
      <c r="C8201" s="18">
        <v>42954.0</v>
      </c>
      <c r="D8201" s="18">
        <v>42955.0</v>
      </c>
      <c r="E8201" s="18">
        <f t="shared" si="1"/>
        <v>42955</v>
      </c>
      <c r="F8201" s="15" t="s">
        <v>125</v>
      </c>
      <c r="G8201" s="15" t="s">
        <v>644</v>
      </c>
      <c r="H8201" s="15" t="s">
        <v>645</v>
      </c>
      <c r="I8201" s="15" t="s">
        <v>59</v>
      </c>
      <c r="J8201" s="15" t="s">
        <v>60</v>
      </c>
      <c r="K8201" s="15" t="s">
        <v>26</v>
      </c>
      <c r="L8201" s="15" t="str">
        <f t="array" ref="L8201">_xlfn.XLOOKUP(M8201,reference_province_to_city!$A$2:$A$11,reference_province_to_city!$B$2:$B$11)</f>
        <v>Denpasar</v>
      </c>
      <c r="M8201" s="15" t="s">
        <v>24</v>
      </c>
      <c r="N8201" s="15">
        <v>80231.0</v>
      </c>
      <c r="O8201" s="15">
        <f t="array" ref="O8201">_xlfn.XLOOKUP(M8201,reference_postal_code!$B$2:$B$11,reference_postal_code!$A$2:$A$11)</f>
        <v>80231</v>
      </c>
      <c r="P8201" s="15" t="s">
        <v>63</v>
      </c>
      <c r="Q8201" s="15" t="s">
        <v>6304</v>
      </c>
      <c r="R8201" s="15" t="s">
        <v>110</v>
      </c>
      <c r="S8201" s="15" t="s">
        <v>149</v>
      </c>
      <c r="T8201" s="15" t="s">
        <v>6305</v>
      </c>
      <c r="U8201" s="28">
        <v>1791720.0</v>
      </c>
      <c r="V8201" s="15">
        <v>3.0</v>
      </c>
      <c r="W8201" s="31">
        <v>0.2</v>
      </c>
      <c r="X8201" s="28">
        <v>-201569.0</v>
      </c>
    </row>
    <row r="8202" ht="15.75" customHeight="1">
      <c r="A8202" s="15">
        <v>4262.0</v>
      </c>
      <c r="B8202" s="15" t="s">
        <v>9425</v>
      </c>
      <c r="C8202" s="18">
        <v>42954.0</v>
      </c>
      <c r="D8202" s="18">
        <v>42958.0</v>
      </c>
      <c r="E8202" s="18">
        <f t="shared" si="1"/>
        <v>42958</v>
      </c>
      <c r="F8202" s="15" t="s">
        <v>55</v>
      </c>
      <c r="G8202" s="15" t="s">
        <v>1560</v>
      </c>
      <c r="H8202" s="15" t="s">
        <v>1561</v>
      </c>
      <c r="I8202" s="15" t="s">
        <v>59</v>
      </c>
      <c r="J8202" s="15" t="s">
        <v>60</v>
      </c>
      <c r="K8202" s="15" t="s">
        <v>28</v>
      </c>
      <c r="L8202" s="15" t="str">
        <f t="array" ref="L8202">_xlfn.XLOOKUP(M8202,reference_province_to_city!$A$2:$A$11,reference_province_to_city!$B$2:$B$11)</f>
        <v>Medan</v>
      </c>
      <c r="M8202" s="15" t="s">
        <v>11</v>
      </c>
      <c r="N8202" s="15">
        <v>20111.0</v>
      </c>
      <c r="O8202" s="15">
        <f t="array" ref="O8202">_xlfn.XLOOKUP(M8202,reference_postal_code!$B$2:$B$11,reference_postal_code!$A$2:$A$11)</f>
        <v>20111</v>
      </c>
      <c r="P8202" s="15" t="s">
        <v>77</v>
      </c>
      <c r="Q8202" s="15" t="s">
        <v>2418</v>
      </c>
      <c r="R8202" s="15" t="s">
        <v>110</v>
      </c>
      <c r="S8202" s="15" t="s">
        <v>149</v>
      </c>
      <c r="T8202" s="15" t="s">
        <v>2419</v>
      </c>
      <c r="U8202" s="28">
        <v>959400.0</v>
      </c>
      <c r="V8202" s="15">
        <v>4.0</v>
      </c>
      <c r="W8202" s="31">
        <v>0.0</v>
      </c>
      <c r="X8202" s="28">
        <v>297414.0</v>
      </c>
    </row>
    <row r="8203" ht="15.75" customHeight="1">
      <c r="A8203" s="15">
        <v>9184.0</v>
      </c>
      <c r="B8203" s="15" t="s">
        <v>9421</v>
      </c>
      <c r="C8203" s="18">
        <v>42954.0</v>
      </c>
      <c r="D8203" s="18">
        <v>42958.0</v>
      </c>
      <c r="E8203" s="18">
        <f t="shared" si="1"/>
        <v>42958</v>
      </c>
      <c r="F8203" s="15" t="s">
        <v>55</v>
      </c>
      <c r="G8203" s="15" t="s">
        <v>3978</v>
      </c>
      <c r="H8203" s="15" t="s">
        <v>3979</v>
      </c>
      <c r="I8203" s="15" t="s">
        <v>59</v>
      </c>
      <c r="J8203" s="15" t="s">
        <v>60</v>
      </c>
      <c r="K8203" s="15" t="s">
        <v>19</v>
      </c>
      <c r="L8203" s="15" t="str">
        <f t="array" ref="L8203">_xlfn.XLOOKUP(M8203,reference_province_to_city!$A$2:$A$11,reference_province_to_city!$B$2:$B$11)</f>
        <v>Yogyakarta</v>
      </c>
      <c r="M8203" s="15" t="s">
        <v>18</v>
      </c>
      <c r="O8203" s="15">
        <f t="array" ref="O8203">_xlfn.XLOOKUP(M8203,reference_postal_code!$B$2:$B$11,reference_postal_code!$A$2:$A$11)</f>
        <v>55111</v>
      </c>
      <c r="P8203" s="15" t="s">
        <v>77</v>
      </c>
      <c r="Q8203" s="15" t="s">
        <v>2218</v>
      </c>
      <c r="R8203" s="15" t="s">
        <v>65</v>
      </c>
      <c r="S8203" s="15" t="s">
        <v>66</v>
      </c>
      <c r="T8203" s="15" t="s">
        <v>2219</v>
      </c>
      <c r="U8203" s="28">
        <v>368400.0</v>
      </c>
      <c r="V8203" s="15">
        <v>2.0</v>
      </c>
      <c r="W8203" s="31">
        <v>0.0</v>
      </c>
      <c r="X8203" s="28">
        <v>173148.0</v>
      </c>
    </row>
    <row r="8204" ht="15.75" customHeight="1">
      <c r="A8204" s="15">
        <v>9182.0</v>
      </c>
      <c r="B8204" s="15" t="s">
        <v>9421</v>
      </c>
      <c r="C8204" s="18">
        <v>42954.0</v>
      </c>
      <c r="D8204" s="18">
        <v>42958.0</v>
      </c>
      <c r="E8204" s="18">
        <f t="shared" si="1"/>
        <v>42958</v>
      </c>
      <c r="F8204" s="15" t="s">
        <v>55</v>
      </c>
      <c r="G8204" s="15" t="s">
        <v>3978</v>
      </c>
      <c r="H8204" s="15" t="s">
        <v>3979</v>
      </c>
      <c r="I8204" s="15" t="s">
        <v>59</v>
      </c>
      <c r="J8204" s="15" t="s">
        <v>60</v>
      </c>
      <c r="K8204" s="15" t="s">
        <v>19</v>
      </c>
      <c r="L8204" s="15" t="str">
        <f t="array" ref="L8204">_xlfn.XLOOKUP(M8204,reference_province_to_city!$A$2:$A$11,reference_province_to_city!$B$2:$B$11)</f>
        <v>Yogyakarta</v>
      </c>
      <c r="M8204" s="15" t="s">
        <v>18</v>
      </c>
      <c r="N8204" s="15">
        <v>55111.0</v>
      </c>
      <c r="O8204" s="15">
        <f t="array" ref="O8204">_xlfn.XLOOKUP(M8204,reference_postal_code!$B$2:$B$11,reference_postal_code!$A$2:$A$11)</f>
        <v>55111</v>
      </c>
      <c r="P8204" s="15" t="s">
        <v>77</v>
      </c>
      <c r="Q8204" s="15" t="s">
        <v>9426</v>
      </c>
      <c r="R8204" s="15" t="s">
        <v>65</v>
      </c>
      <c r="S8204" s="15" t="s">
        <v>83</v>
      </c>
      <c r="T8204" s="15" t="s">
        <v>9427</v>
      </c>
      <c r="U8204" s="28">
        <v>466920.0</v>
      </c>
      <c r="V8204" s="15">
        <v>3.0</v>
      </c>
      <c r="W8204" s="31">
        <v>0.2</v>
      </c>
      <c r="X8204" s="28">
        <v>175095.0</v>
      </c>
    </row>
    <row r="8205" ht="15.75" customHeight="1">
      <c r="A8205" s="15">
        <v>9180.0</v>
      </c>
      <c r="B8205" s="15" t="s">
        <v>9421</v>
      </c>
      <c r="C8205" s="18">
        <v>42954.0</v>
      </c>
      <c r="D8205" s="18">
        <v>42958.0</v>
      </c>
      <c r="E8205" s="18">
        <f t="shared" si="1"/>
        <v>42958</v>
      </c>
      <c r="F8205" s="15" t="s">
        <v>55</v>
      </c>
      <c r="G8205" s="15" t="s">
        <v>3978</v>
      </c>
      <c r="H8205" s="15" t="s">
        <v>3979</v>
      </c>
      <c r="I8205" s="15" t="s">
        <v>59</v>
      </c>
      <c r="J8205" s="15" t="s">
        <v>60</v>
      </c>
      <c r="K8205" s="15" t="s">
        <v>19</v>
      </c>
      <c r="L8205" s="15" t="str">
        <f t="array" ref="L8205">_xlfn.XLOOKUP(M8205,reference_province_to_city!$A$2:$A$11,reference_province_to_city!$B$2:$B$11)</f>
        <v>Yogyakarta</v>
      </c>
      <c r="M8205" s="15" t="s">
        <v>18</v>
      </c>
      <c r="N8205" s="15">
        <v>55111.0</v>
      </c>
      <c r="O8205" s="15">
        <f t="array" ref="O8205">_xlfn.XLOOKUP(M8205,reference_postal_code!$B$2:$B$11,reference_postal_code!$A$2:$A$11)</f>
        <v>55111</v>
      </c>
      <c r="P8205" s="15" t="s">
        <v>77</v>
      </c>
      <c r="Q8205" s="15" t="s">
        <v>713</v>
      </c>
      <c r="R8205" s="15" t="s">
        <v>110</v>
      </c>
      <c r="S8205" s="15" t="s">
        <v>111</v>
      </c>
      <c r="T8205" s="15" t="s">
        <v>714</v>
      </c>
      <c r="U8205" s="28">
        <v>1.06182E7</v>
      </c>
      <c r="V8205" s="15">
        <v>3.0</v>
      </c>
      <c r="W8205" s="31">
        <v>0.2</v>
      </c>
      <c r="X8205" s="28">
        <v>663638.0</v>
      </c>
    </row>
    <row r="8206" ht="15.75" customHeight="1">
      <c r="A8206" s="15">
        <v>9186.0</v>
      </c>
      <c r="B8206" s="15" t="s">
        <v>9421</v>
      </c>
      <c r="C8206" s="18">
        <v>42954.0</v>
      </c>
      <c r="D8206" s="18">
        <v>42958.0</v>
      </c>
      <c r="E8206" s="18">
        <f t="shared" si="1"/>
        <v>42958</v>
      </c>
      <c r="F8206" s="15" t="s">
        <v>55</v>
      </c>
      <c r="G8206" s="15" t="s">
        <v>3978</v>
      </c>
      <c r="H8206" s="15" t="s">
        <v>3979</v>
      </c>
      <c r="I8206" s="15" t="s">
        <v>59</v>
      </c>
      <c r="J8206" s="15" t="s">
        <v>60</v>
      </c>
      <c r="K8206" s="15" t="s">
        <v>19</v>
      </c>
      <c r="L8206" s="15" t="str">
        <f t="array" ref="L8206">_xlfn.XLOOKUP(M8206,reference_province_to_city!$A$2:$A$11,reference_province_to_city!$B$2:$B$11)</f>
        <v>Yogyakarta</v>
      </c>
      <c r="M8206" s="15" t="s">
        <v>18</v>
      </c>
      <c r="N8206" s="15">
        <v>55111.0</v>
      </c>
      <c r="O8206" s="15">
        <f t="array" ref="O8206">_xlfn.XLOOKUP(M8206,reference_postal_code!$B$2:$B$11,reference_postal_code!$A$2:$A$11)</f>
        <v>55111</v>
      </c>
      <c r="P8206" s="15" t="s">
        <v>77</v>
      </c>
      <c r="Q8206" s="15" t="s">
        <v>9428</v>
      </c>
      <c r="R8206" s="15" t="s">
        <v>106</v>
      </c>
      <c r="S8206" s="15" t="s">
        <v>107</v>
      </c>
      <c r="T8206" s="15" t="s">
        <v>9429</v>
      </c>
      <c r="U8206" s="28">
        <v>3107760.0</v>
      </c>
      <c r="V8206" s="15">
        <v>1.0</v>
      </c>
      <c r="W8206" s="31">
        <v>0.2</v>
      </c>
      <c r="X8206" s="28">
        <v>388470.0</v>
      </c>
    </row>
    <row r="8207" ht="15.75" customHeight="1">
      <c r="A8207" s="15">
        <v>3574.0</v>
      </c>
      <c r="B8207" s="15" t="s">
        <v>9422</v>
      </c>
      <c r="C8207" s="18">
        <v>42954.0</v>
      </c>
      <c r="D8207" s="18">
        <v>42959.0</v>
      </c>
      <c r="E8207" s="18">
        <f t="shared" si="1"/>
        <v>42959</v>
      </c>
      <c r="F8207" s="15" t="s">
        <v>55</v>
      </c>
      <c r="G8207" s="15" t="s">
        <v>5808</v>
      </c>
      <c r="H8207" s="15" t="s">
        <v>5809</v>
      </c>
      <c r="I8207" s="15" t="s">
        <v>59</v>
      </c>
      <c r="J8207" s="15" t="s">
        <v>60</v>
      </c>
      <c r="K8207" s="15" t="s">
        <v>26</v>
      </c>
      <c r="L8207" s="15" t="str">
        <f t="array" ref="L8207">_xlfn.XLOOKUP(M8207,reference_province_to_city!$A$2:$A$11,reference_province_to_city!$B$2:$B$11)</f>
        <v>Denpasar</v>
      </c>
      <c r="M8207" s="15" t="s">
        <v>24</v>
      </c>
      <c r="N8207" s="15">
        <v>80231.0</v>
      </c>
      <c r="O8207" s="15">
        <f t="array" ref="O8207">_xlfn.XLOOKUP(M8207,reference_postal_code!$B$2:$B$11,reference_postal_code!$A$2:$A$11)</f>
        <v>80231</v>
      </c>
      <c r="P8207" s="15" t="s">
        <v>63</v>
      </c>
      <c r="Q8207" s="15" t="s">
        <v>5839</v>
      </c>
      <c r="R8207" s="15" t="s">
        <v>65</v>
      </c>
      <c r="S8207" s="15" t="s">
        <v>93</v>
      </c>
      <c r="T8207" s="15" t="s">
        <v>5840</v>
      </c>
      <c r="U8207" s="28">
        <v>175200.0</v>
      </c>
      <c r="V8207" s="15">
        <v>2.0</v>
      </c>
      <c r="W8207" s="31">
        <v>0.0</v>
      </c>
      <c r="X8207" s="28">
        <v>82344.0</v>
      </c>
    </row>
    <row r="8208" ht="15.75" customHeight="1">
      <c r="A8208" s="15">
        <v>6728.0</v>
      </c>
      <c r="B8208" s="15" t="s">
        <v>9430</v>
      </c>
      <c r="C8208" s="18">
        <v>42957.0</v>
      </c>
      <c r="D8208" s="18">
        <v>42962.0</v>
      </c>
      <c r="E8208" s="18">
        <f t="shared" si="1"/>
        <v>42962</v>
      </c>
      <c r="F8208" s="15" t="s">
        <v>114</v>
      </c>
      <c r="G8208" s="15" t="s">
        <v>4488</v>
      </c>
      <c r="H8208" s="15" t="s">
        <v>4489</v>
      </c>
      <c r="I8208" s="15" t="s">
        <v>128</v>
      </c>
      <c r="J8208" s="15" t="s">
        <v>60</v>
      </c>
      <c r="K8208" s="15" t="s">
        <v>14</v>
      </c>
      <c r="L8208" s="15" t="str">
        <f t="array" ref="L8208">_xlfn.XLOOKUP(M8208,reference_province_to_city!$A$2:$A$11,reference_province_to_city!$B$2:$B$11)</f>
        <v>Bandung</v>
      </c>
      <c r="M8208" s="15" t="s">
        <v>12</v>
      </c>
      <c r="N8208" s="15">
        <v>40111.0</v>
      </c>
      <c r="O8208" s="15">
        <f t="array" ref="O8208">_xlfn.XLOOKUP(M8208,reference_postal_code!$B$2:$B$11,reference_postal_code!$A$2:$A$11)</f>
        <v>40111</v>
      </c>
      <c r="P8208" s="15" t="s">
        <v>117</v>
      </c>
      <c r="Q8208" s="15" t="s">
        <v>4657</v>
      </c>
      <c r="R8208" s="15" t="s">
        <v>65</v>
      </c>
      <c r="S8208" s="15" t="s">
        <v>66</v>
      </c>
      <c r="T8208" s="15" t="s">
        <v>4658</v>
      </c>
      <c r="U8208" s="28">
        <v>2658000.0</v>
      </c>
      <c r="V8208" s="15">
        <v>5.0</v>
      </c>
      <c r="W8208" s="31">
        <v>0.0</v>
      </c>
      <c r="X8208" s="28">
        <v>1249260.0</v>
      </c>
    </row>
    <row r="8209" ht="15.75" customHeight="1">
      <c r="A8209" s="15">
        <v>2189.0</v>
      </c>
      <c r="B8209" s="15" t="s">
        <v>9431</v>
      </c>
      <c r="C8209" s="18">
        <v>42957.0</v>
      </c>
      <c r="D8209" s="18">
        <v>42962.0</v>
      </c>
      <c r="E8209" s="18">
        <f t="shared" si="1"/>
        <v>42962</v>
      </c>
      <c r="F8209" s="15" t="s">
        <v>55</v>
      </c>
      <c r="G8209" s="15" t="s">
        <v>2481</v>
      </c>
      <c r="H8209" s="15" t="s">
        <v>2482</v>
      </c>
      <c r="I8209" s="15" t="s">
        <v>59</v>
      </c>
      <c r="J8209" s="15" t="s">
        <v>60</v>
      </c>
      <c r="K8209" s="15" t="s">
        <v>22</v>
      </c>
      <c r="L8209" s="15" t="str">
        <f t="array" ref="L8209">_xlfn.XLOOKUP(M8209,reference_province_to_city!$A$2:$A$11,reference_province_to_city!$B$2:$B$11)</f>
        <v>Surabaya</v>
      </c>
      <c r="M8209" s="15" t="s">
        <v>20</v>
      </c>
      <c r="N8209" s="15">
        <v>60231.0</v>
      </c>
      <c r="O8209" s="15">
        <f t="array" ref="O8209">_xlfn.XLOOKUP(M8209,reference_postal_code!$B$2:$B$11,reference_postal_code!$A$2:$A$11)</f>
        <v>60231</v>
      </c>
      <c r="P8209" s="15" t="s">
        <v>166</v>
      </c>
      <c r="Q8209" s="15" t="s">
        <v>1316</v>
      </c>
      <c r="R8209" s="15" t="s">
        <v>106</v>
      </c>
      <c r="S8209" s="15" t="s">
        <v>139</v>
      </c>
      <c r="T8209" s="15" t="s">
        <v>1317</v>
      </c>
      <c r="U8209" s="28">
        <v>1819500.0</v>
      </c>
      <c r="V8209" s="15">
        <v>2.0</v>
      </c>
      <c r="W8209" s="31">
        <v>0.0</v>
      </c>
      <c r="X8209" s="28">
        <v>382095.0</v>
      </c>
    </row>
    <row r="8210" ht="15.75" customHeight="1">
      <c r="A8210" s="15">
        <v>2188.0</v>
      </c>
      <c r="B8210" s="15" t="s">
        <v>9431</v>
      </c>
      <c r="C8210" s="18">
        <v>42957.0</v>
      </c>
      <c r="D8210" s="18">
        <v>42962.0</v>
      </c>
      <c r="E8210" s="18">
        <f t="shared" si="1"/>
        <v>42962</v>
      </c>
      <c r="F8210" s="15" t="s">
        <v>55</v>
      </c>
      <c r="G8210" s="15" t="s">
        <v>2481</v>
      </c>
      <c r="H8210" s="15" t="s">
        <v>2482</v>
      </c>
      <c r="I8210" s="15" t="s">
        <v>59</v>
      </c>
      <c r="J8210" s="15" t="s">
        <v>60</v>
      </c>
      <c r="K8210" s="15" t="s">
        <v>1550</v>
      </c>
      <c r="L8210" s="15" t="str">
        <f t="array" ref="L8210">_xlfn.XLOOKUP(M8210,reference_province_to_city!$A$2:$A$11,reference_province_to_city!$B$2:$B$11)</f>
        <v>Surabaya</v>
      </c>
      <c r="M8210" s="15" t="s">
        <v>20</v>
      </c>
      <c r="N8210" s="15">
        <v>60231.0</v>
      </c>
      <c r="O8210" s="15">
        <f t="array" ref="O8210">_xlfn.XLOOKUP(M8210,reference_postal_code!$B$2:$B$11,reference_postal_code!$A$2:$A$11)</f>
        <v>60231</v>
      </c>
      <c r="P8210" s="15" t="s">
        <v>166</v>
      </c>
      <c r="Q8210" s="15" t="s">
        <v>1610</v>
      </c>
      <c r="R8210" s="15" t="s">
        <v>65</v>
      </c>
      <c r="S8210" s="15" t="s">
        <v>173</v>
      </c>
      <c r="T8210" s="15" t="s">
        <v>1611</v>
      </c>
      <c r="U8210" s="28">
        <v>1051200.0</v>
      </c>
      <c r="V8210" s="15">
        <v>6.0</v>
      </c>
      <c r="W8210" s="31">
        <v>0.0</v>
      </c>
      <c r="X8210" s="28">
        <v>525600.0</v>
      </c>
    </row>
    <row r="8211" ht="15.75" customHeight="1">
      <c r="A8211" s="15">
        <v>2190.0</v>
      </c>
      <c r="B8211" s="15" t="s">
        <v>9431</v>
      </c>
      <c r="C8211" s="18">
        <v>42957.0</v>
      </c>
      <c r="D8211" s="18">
        <v>42962.0</v>
      </c>
      <c r="E8211" s="18">
        <f t="shared" si="1"/>
        <v>42962</v>
      </c>
      <c r="F8211" s="15" t="s">
        <v>55</v>
      </c>
      <c r="G8211" s="15" t="s">
        <v>2481</v>
      </c>
      <c r="H8211" s="15" t="s">
        <v>2482</v>
      </c>
      <c r="I8211" s="15" t="s">
        <v>59</v>
      </c>
      <c r="J8211" s="15" t="s">
        <v>60</v>
      </c>
      <c r="K8211" s="15" t="s">
        <v>22</v>
      </c>
      <c r="L8211" s="15" t="str">
        <f t="array" ref="L8211">_xlfn.XLOOKUP(M8211,reference_province_to_city!$A$2:$A$11,reference_province_to_city!$B$2:$B$11)</f>
        <v>Surabaya</v>
      </c>
      <c r="M8211" s="15" t="s">
        <v>20</v>
      </c>
      <c r="N8211" s="15">
        <v>60231.0</v>
      </c>
      <c r="O8211" s="15">
        <f t="array" ref="O8211">_xlfn.XLOOKUP(M8211,reference_postal_code!$B$2:$B$11,reference_postal_code!$A$2:$A$11)</f>
        <v>60231</v>
      </c>
      <c r="P8211" s="15" t="s">
        <v>166</v>
      </c>
      <c r="Q8211" s="15" t="s">
        <v>391</v>
      </c>
      <c r="R8211" s="15" t="s">
        <v>110</v>
      </c>
      <c r="S8211" s="15" t="s">
        <v>111</v>
      </c>
      <c r="T8211" s="15" t="s">
        <v>392</v>
      </c>
      <c r="U8211" s="28">
        <v>2.181735E7</v>
      </c>
      <c r="V8211" s="15">
        <v>9.0</v>
      </c>
      <c r="W8211" s="31">
        <v>0.0</v>
      </c>
      <c r="X8211" s="28">
        <v>5672511.0</v>
      </c>
    </row>
    <row r="8212" ht="15.75" customHeight="1">
      <c r="A8212" s="15">
        <v>9385.0</v>
      </c>
      <c r="B8212" s="15" t="s">
        <v>9432</v>
      </c>
      <c r="C8212" s="18">
        <v>42958.0</v>
      </c>
      <c r="D8212" s="18">
        <v>42963.0</v>
      </c>
      <c r="E8212" s="18">
        <f t="shared" si="1"/>
        <v>42963</v>
      </c>
      <c r="F8212" s="15" t="s">
        <v>55</v>
      </c>
      <c r="G8212" s="15" t="s">
        <v>6070</v>
      </c>
      <c r="H8212" s="15" t="s">
        <v>6071</v>
      </c>
      <c r="I8212" s="15" t="s">
        <v>76</v>
      </c>
      <c r="J8212" s="15" t="s">
        <v>60</v>
      </c>
      <c r="K8212" s="15" t="s">
        <v>29</v>
      </c>
      <c r="L8212" s="15" t="str">
        <f t="array" ref="L8212">_xlfn.XLOOKUP(M8212,reference_province_to_city!$A$2:$A$11,reference_province_to_city!$B$2:$B$11)</f>
        <v>Palembang</v>
      </c>
      <c r="M8212" s="15" t="s">
        <v>13</v>
      </c>
      <c r="N8212" s="15">
        <v>30111.0</v>
      </c>
      <c r="O8212" s="15">
        <f t="array" ref="O8212">_xlfn.XLOOKUP(M8212,reference_postal_code!$B$2:$B$11,reference_postal_code!$A$2:$A$11)</f>
        <v>30111</v>
      </c>
      <c r="P8212" s="15" t="s">
        <v>77</v>
      </c>
      <c r="Q8212" s="15" t="s">
        <v>1123</v>
      </c>
      <c r="R8212" s="15" t="s">
        <v>65</v>
      </c>
      <c r="S8212" s="15" t="s">
        <v>66</v>
      </c>
      <c r="T8212" s="15" t="s">
        <v>1124</v>
      </c>
      <c r="U8212" s="28">
        <v>388800.0</v>
      </c>
      <c r="V8212" s="15">
        <v>4.0</v>
      </c>
      <c r="W8212" s="31">
        <v>0.0</v>
      </c>
      <c r="X8212" s="28">
        <v>186624.0</v>
      </c>
    </row>
    <row r="8213" ht="15.75" customHeight="1">
      <c r="A8213" s="15">
        <v>4028.0</v>
      </c>
      <c r="B8213" s="15" t="s">
        <v>9433</v>
      </c>
      <c r="C8213" s="18">
        <v>42958.0</v>
      </c>
      <c r="D8213" s="18">
        <v>42960.0</v>
      </c>
      <c r="E8213" s="18">
        <f t="shared" si="1"/>
        <v>42960</v>
      </c>
      <c r="F8213" s="15" t="s">
        <v>125</v>
      </c>
      <c r="G8213" s="15" t="s">
        <v>3660</v>
      </c>
      <c r="H8213" s="15" t="s">
        <v>3661</v>
      </c>
      <c r="I8213" s="15" t="s">
        <v>128</v>
      </c>
      <c r="J8213" s="15" t="s">
        <v>60</v>
      </c>
      <c r="K8213" s="15" t="s">
        <v>19</v>
      </c>
      <c r="L8213" s="15" t="str">
        <f t="array" ref="L8213">_xlfn.XLOOKUP(M8213,reference_province_to_city!$A$2:$A$11,reference_province_to_city!$B$2:$B$11)</f>
        <v>Yogyakarta</v>
      </c>
      <c r="M8213" s="15" t="s">
        <v>18</v>
      </c>
      <c r="N8213" s="15">
        <v>55111.0</v>
      </c>
      <c r="O8213" s="15">
        <f t="array" ref="O8213">_xlfn.XLOOKUP(M8213,reference_postal_code!$B$2:$B$11,reference_postal_code!$A$2:$A$11)</f>
        <v>55111</v>
      </c>
      <c r="P8213" s="15" t="s">
        <v>77</v>
      </c>
      <c r="Q8213" s="15" t="s">
        <v>1198</v>
      </c>
      <c r="R8213" s="15" t="s">
        <v>110</v>
      </c>
      <c r="S8213" s="15" t="s">
        <v>111</v>
      </c>
      <c r="T8213" s="15" t="s">
        <v>1199</v>
      </c>
      <c r="U8213" s="28">
        <v>2303760.0</v>
      </c>
      <c r="V8213" s="15">
        <v>2.0</v>
      </c>
      <c r="W8213" s="31">
        <v>0.2</v>
      </c>
      <c r="X8213" s="28">
        <v>201579.0</v>
      </c>
    </row>
    <row r="8214" ht="15.75" customHeight="1">
      <c r="A8214" s="15">
        <v>4026.0</v>
      </c>
      <c r="B8214" s="15" t="s">
        <v>9433</v>
      </c>
      <c r="C8214" s="18">
        <v>42958.0</v>
      </c>
      <c r="D8214" s="18">
        <v>42960.0</v>
      </c>
      <c r="E8214" s="18">
        <f t="shared" si="1"/>
        <v>42960</v>
      </c>
      <c r="F8214" s="15" t="s">
        <v>125</v>
      </c>
      <c r="G8214" s="15" t="s">
        <v>3660</v>
      </c>
      <c r="H8214" s="15" t="s">
        <v>3661</v>
      </c>
      <c r="I8214" s="15" t="s">
        <v>128</v>
      </c>
      <c r="J8214" s="15" t="s">
        <v>60</v>
      </c>
      <c r="K8214" s="15" t="s">
        <v>19</v>
      </c>
      <c r="L8214" s="15" t="str">
        <f t="array" ref="L8214">_xlfn.XLOOKUP(M8214,reference_province_to_city!$A$2:$A$11,reference_province_to_city!$B$2:$B$11)</f>
        <v>Yogyakarta</v>
      </c>
      <c r="M8214" s="15" t="s">
        <v>18</v>
      </c>
      <c r="N8214" s="15">
        <v>55111.0</v>
      </c>
      <c r="O8214" s="15">
        <f t="array" ref="O8214">_xlfn.XLOOKUP(M8214,reference_postal_code!$B$2:$B$11,reference_postal_code!$A$2:$A$11)</f>
        <v>55111</v>
      </c>
      <c r="P8214" s="15" t="s">
        <v>77</v>
      </c>
      <c r="Q8214" s="15" t="s">
        <v>3940</v>
      </c>
      <c r="R8214" s="15" t="s">
        <v>65</v>
      </c>
      <c r="S8214" s="15" t="s">
        <v>66</v>
      </c>
      <c r="T8214" s="15" t="s">
        <v>3941</v>
      </c>
      <c r="U8214" s="28">
        <v>444960.0</v>
      </c>
      <c r="V8214" s="15">
        <v>4.0</v>
      </c>
      <c r="W8214" s="31">
        <v>0.2</v>
      </c>
      <c r="X8214" s="28">
        <v>150174.0</v>
      </c>
    </row>
    <row r="8215" ht="15.75" customHeight="1">
      <c r="A8215" s="15">
        <v>4029.0</v>
      </c>
      <c r="B8215" s="15" t="s">
        <v>9433</v>
      </c>
      <c r="C8215" s="18">
        <v>42958.0</v>
      </c>
      <c r="D8215" s="18">
        <v>42960.0</v>
      </c>
      <c r="E8215" s="18">
        <f t="shared" si="1"/>
        <v>42960</v>
      </c>
      <c r="F8215" s="15" t="s">
        <v>125</v>
      </c>
      <c r="G8215" s="15" t="s">
        <v>3660</v>
      </c>
      <c r="H8215" s="15" t="s">
        <v>3661</v>
      </c>
      <c r="I8215" s="15" t="s">
        <v>128</v>
      </c>
      <c r="J8215" s="15" t="s">
        <v>60</v>
      </c>
      <c r="K8215" s="15" t="s">
        <v>19</v>
      </c>
      <c r="L8215" s="15" t="str">
        <f t="array" ref="L8215">_xlfn.XLOOKUP(M8215,reference_province_to_city!$A$2:$A$11,reference_province_to_city!$B$2:$B$11)</f>
        <v>Yogyakarta</v>
      </c>
      <c r="M8215" s="15" t="s">
        <v>18</v>
      </c>
      <c r="O8215" s="15">
        <f t="array" ref="O8215">_xlfn.XLOOKUP(M8215,reference_postal_code!$B$2:$B$11,reference_postal_code!$A$2:$A$11)</f>
        <v>55111</v>
      </c>
      <c r="P8215" s="15" t="s">
        <v>77</v>
      </c>
      <c r="Q8215" s="15" t="s">
        <v>1052</v>
      </c>
      <c r="R8215" s="15" t="s">
        <v>65</v>
      </c>
      <c r="S8215" s="15" t="s">
        <v>83</v>
      </c>
      <c r="T8215" s="15" t="s">
        <v>1053</v>
      </c>
      <c r="U8215" s="28">
        <v>192960.0</v>
      </c>
      <c r="V8215" s="15">
        <v>8.0</v>
      </c>
      <c r="W8215" s="31">
        <v>0.8</v>
      </c>
      <c r="X8215" s="28">
        <v>-337680.0</v>
      </c>
    </row>
    <row r="8216" ht="15.75" customHeight="1">
      <c r="A8216" s="15">
        <v>4027.0</v>
      </c>
      <c r="B8216" s="15" t="s">
        <v>9433</v>
      </c>
      <c r="C8216" s="18">
        <v>42958.0</v>
      </c>
      <c r="D8216" s="18">
        <v>42960.0</v>
      </c>
      <c r="E8216" s="18">
        <f t="shared" si="1"/>
        <v>42960</v>
      </c>
      <c r="F8216" s="15" t="s">
        <v>125</v>
      </c>
      <c r="G8216" s="15" t="s">
        <v>3660</v>
      </c>
      <c r="H8216" s="15" t="s">
        <v>3661</v>
      </c>
      <c r="I8216" s="15" t="s">
        <v>128</v>
      </c>
      <c r="J8216" s="15" t="s">
        <v>60</v>
      </c>
      <c r="L8216" s="15" t="str">
        <f t="array" ref="L8216">_xlfn.XLOOKUP(M8216,reference_province_to_city!$A$2:$A$11,reference_province_to_city!$B$2:$B$11)</f>
        <v>Yogyakarta</v>
      </c>
      <c r="M8216" s="15" t="s">
        <v>18</v>
      </c>
      <c r="N8216" s="15">
        <v>55111.0</v>
      </c>
      <c r="O8216" s="15">
        <f t="array" ref="O8216">_xlfn.XLOOKUP(M8216,reference_postal_code!$B$2:$B$11,reference_postal_code!$A$2:$A$11)</f>
        <v>55111</v>
      </c>
      <c r="P8216" s="15" t="s">
        <v>77</v>
      </c>
      <c r="Q8216" s="15" t="s">
        <v>2119</v>
      </c>
      <c r="R8216" s="15" t="s">
        <v>65</v>
      </c>
      <c r="S8216" s="15" t="s">
        <v>93</v>
      </c>
      <c r="T8216" s="15" t="s">
        <v>2120</v>
      </c>
      <c r="U8216" s="28">
        <v>137760.0</v>
      </c>
      <c r="V8216" s="15">
        <v>7.0</v>
      </c>
      <c r="W8216" s="31">
        <v>0.2</v>
      </c>
      <c r="X8216" s="28">
        <v>43050.0</v>
      </c>
    </row>
    <row r="8217" ht="15.75" customHeight="1">
      <c r="A8217" s="15">
        <v>6693.0</v>
      </c>
      <c r="B8217" s="15" t="s">
        <v>9434</v>
      </c>
      <c r="C8217" s="18">
        <v>42958.0</v>
      </c>
      <c r="D8217" s="18">
        <v>42960.0</v>
      </c>
      <c r="E8217" s="18">
        <f t="shared" si="1"/>
        <v>42960</v>
      </c>
      <c r="F8217" s="15" t="s">
        <v>114</v>
      </c>
      <c r="G8217" s="15" t="s">
        <v>904</v>
      </c>
      <c r="H8217" s="15" t="s">
        <v>905</v>
      </c>
      <c r="I8217" s="15" t="s">
        <v>76</v>
      </c>
      <c r="J8217" s="15" t="s">
        <v>60</v>
      </c>
      <c r="K8217" s="15" t="s">
        <v>10</v>
      </c>
      <c r="L8217" s="15" t="str">
        <f t="array" ref="L8217">_xlfn.XLOOKUP(M8217,reference_province_to_city!$A$2:$A$11,reference_province_to_city!$B$2:$B$11)</f>
        <v>Jakarta</v>
      </c>
      <c r="M8217" s="15" t="s">
        <v>7</v>
      </c>
      <c r="N8217" s="15">
        <v>10110.0</v>
      </c>
      <c r="O8217" s="15">
        <f t="array" ref="O8217">_xlfn.XLOOKUP(M8217,reference_postal_code!$B$2:$B$11,reference_postal_code!$A$2:$A$11)</f>
        <v>10110</v>
      </c>
      <c r="P8217" s="15" t="s">
        <v>117</v>
      </c>
      <c r="Q8217" s="15" t="s">
        <v>2712</v>
      </c>
      <c r="R8217" s="15" t="s">
        <v>65</v>
      </c>
      <c r="S8217" s="15" t="s">
        <v>83</v>
      </c>
      <c r="T8217" s="15" t="s">
        <v>2713</v>
      </c>
      <c r="U8217" s="28">
        <v>7162650.0</v>
      </c>
      <c r="V8217" s="15">
        <v>11.0</v>
      </c>
      <c r="W8217" s="31">
        <v>0.0</v>
      </c>
      <c r="X8217" s="28">
        <v>3294819.0</v>
      </c>
    </row>
    <row r="8218" ht="15.75" customHeight="1">
      <c r="A8218" s="15">
        <v>8258.0</v>
      </c>
      <c r="B8218" s="15" t="s">
        <v>9435</v>
      </c>
      <c r="C8218" s="18">
        <v>42959.0</v>
      </c>
      <c r="D8218" s="18">
        <v>42966.0</v>
      </c>
      <c r="E8218" s="18">
        <f t="shared" si="1"/>
        <v>42966</v>
      </c>
      <c r="F8218" s="15" t="s">
        <v>55</v>
      </c>
      <c r="G8218" s="15" t="s">
        <v>4934</v>
      </c>
      <c r="H8218" s="15" t="s">
        <v>4935</v>
      </c>
      <c r="I8218" s="15" t="s">
        <v>59</v>
      </c>
      <c r="J8218" s="15" t="s">
        <v>60</v>
      </c>
      <c r="K8218" s="15" t="s">
        <v>696</v>
      </c>
      <c r="L8218" s="15" t="str">
        <f t="array" ref="L8218">_xlfn.XLOOKUP(M8218,reference_province_to_city!$A$2:$A$11,reference_province_to_city!$B$2:$B$11)</f>
        <v>Palembang</v>
      </c>
      <c r="M8218" s="15" t="s">
        <v>13</v>
      </c>
      <c r="N8218" s="15">
        <v>30111.0</v>
      </c>
      <c r="O8218" s="15">
        <f t="array" ref="O8218">_xlfn.XLOOKUP(M8218,reference_postal_code!$B$2:$B$11,reference_postal_code!$A$2:$A$11)</f>
        <v>30111</v>
      </c>
      <c r="P8218" s="15" t="s">
        <v>77</v>
      </c>
      <c r="Q8218" s="15" t="s">
        <v>6532</v>
      </c>
      <c r="R8218" s="15" t="s">
        <v>110</v>
      </c>
      <c r="S8218" s="15" t="s">
        <v>149</v>
      </c>
      <c r="T8218" s="15" t="s">
        <v>6533</v>
      </c>
      <c r="U8218" s="28">
        <v>2624250.0</v>
      </c>
      <c r="V8218" s="15">
        <v>5.0</v>
      </c>
      <c r="W8218" s="31">
        <v>0.0</v>
      </c>
      <c r="X8218" s="28">
        <v>183698.0</v>
      </c>
    </row>
    <row r="8219" ht="15.75" customHeight="1">
      <c r="A8219" s="15">
        <v>8259.0</v>
      </c>
      <c r="B8219" s="15" t="s">
        <v>9435</v>
      </c>
      <c r="C8219" s="18">
        <v>42959.0</v>
      </c>
      <c r="D8219" s="18">
        <v>42966.0</v>
      </c>
      <c r="E8219" s="18">
        <f t="shared" si="1"/>
        <v>42966</v>
      </c>
      <c r="F8219" s="15" t="s">
        <v>55</v>
      </c>
      <c r="G8219" s="15" t="s">
        <v>4934</v>
      </c>
      <c r="H8219" s="15" t="s">
        <v>4935</v>
      </c>
      <c r="I8219" s="15" t="s">
        <v>59</v>
      </c>
      <c r="J8219" s="15" t="s">
        <v>60</v>
      </c>
      <c r="K8219" s="15" t="s">
        <v>29</v>
      </c>
      <c r="L8219" s="15" t="str">
        <f t="array" ref="L8219">_xlfn.XLOOKUP(M8219,reference_province_to_city!$A$2:$A$11,reference_province_to_city!$B$2:$B$11)</f>
        <v>Palembang</v>
      </c>
      <c r="M8219" s="15" t="s">
        <v>13</v>
      </c>
      <c r="N8219" s="15">
        <v>30111.0</v>
      </c>
      <c r="O8219" s="15">
        <f t="array" ref="O8219">_xlfn.XLOOKUP(M8219,reference_postal_code!$B$2:$B$11,reference_postal_code!$A$2:$A$11)</f>
        <v>30111</v>
      </c>
      <c r="P8219" s="15" t="s">
        <v>77</v>
      </c>
      <c r="Q8219" s="15" t="s">
        <v>2923</v>
      </c>
      <c r="R8219" s="15" t="s">
        <v>65</v>
      </c>
      <c r="S8219" s="15" t="s">
        <v>83</v>
      </c>
      <c r="T8219" s="15" t="s">
        <v>2924</v>
      </c>
      <c r="U8219" s="28">
        <v>1510560.0</v>
      </c>
      <c r="V8219" s="15">
        <v>6.0</v>
      </c>
      <c r="W8219" s="31">
        <v>0.2</v>
      </c>
      <c r="X8219" s="28">
        <v>566460.0</v>
      </c>
    </row>
    <row r="8220" ht="15.75" customHeight="1">
      <c r="A8220" s="15">
        <v>5762.0</v>
      </c>
      <c r="B8220" s="15" t="s">
        <v>9436</v>
      </c>
      <c r="C8220" s="18">
        <v>42959.0</v>
      </c>
      <c r="D8220" s="18">
        <v>42962.0</v>
      </c>
      <c r="E8220" s="18">
        <f t="shared" si="1"/>
        <v>42962</v>
      </c>
      <c r="F8220" s="15" t="s">
        <v>125</v>
      </c>
      <c r="G8220" s="15" t="s">
        <v>1381</v>
      </c>
      <c r="H8220" s="15" t="s">
        <v>1382</v>
      </c>
      <c r="I8220" s="15" t="s">
        <v>59</v>
      </c>
      <c r="J8220" s="15" t="s">
        <v>60</v>
      </c>
      <c r="K8220" s="15" t="s">
        <v>33</v>
      </c>
      <c r="L8220" s="15" t="str">
        <f t="array" ref="L8220">_xlfn.XLOOKUP(M8220,reference_province_to_city!$A$2:$A$11,reference_province_to_city!$B$2:$B$11)</f>
        <v>Makassar</v>
      </c>
      <c r="M8220" s="15" t="s">
        <v>25</v>
      </c>
      <c r="N8220" s="15">
        <v>90111.0</v>
      </c>
      <c r="O8220" s="15">
        <f t="array" ref="O8220">_xlfn.XLOOKUP(M8220,reference_postal_code!$B$2:$B$11,reference_postal_code!$A$2:$A$11)</f>
        <v>90111</v>
      </c>
      <c r="P8220" s="15" t="s">
        <v>63</v>
      </c>
      <c r="Q8220" s="15" t="s">
        <v>4602</v>
      </c>
      <c r="R8220" s="15" t="s">
        <v>65</v>
      </c>
      <c r="S8220" s="15" t="s">
        <v>222</v>
      </c>
      <c r="T8220" s="15" t="s">
        <v>4603</v>
      </c>
      <c r="U8220" s="28">
        <v>8144100.0</v>
      </c>
      <c r="V8220" s="15">
        <v>3.0</v>
      </c>
      <c r="W8220" s="31">
        <v>0.0</v>
      </c>
      <c r="X8220" s="28">
        <v>2280348.0</v>
      </c>
    </row>
    <row r="8221" ht="15.75" customHeight="1">
      <c r="A8221" s="15">
        <v>8257.0</v>
      </c>
      <c r="B8221" s="15" t="s">
        <v>9435</v>
      </c>
      <c r="C8221" s="18">
        <v>42959.0</v>
      </c>
      <c r="D8221" s="18">
        <v>42966.0</v>
      </c>
      <c r="E8221" s="18">
        <f t="shared" si="1"/>
        <v>42966</v>
      </c>
      <c r="F8221" s="15" t="s">
        <v>55</v>
      </c>
      <c r="G8221" s="15" t="s">
        <v>4934</v>
      </c>
      <c r="H8221" s="15" t="s">
        <v>4935</v>
      </c>
      <c r="I8221" s="15" t="s">
        <v>59</v>
      </c>
      <c r="J8221" s="15" t="s">
        <v>60</v>
      </c>
      <c r="K8221" s="15" t="s">
        <v>29</v>
      </c>
      <c r="L8221" s="15" t="str">
        <f t="array" ref="L8221">_xlfn.XLOOKUP(M8221,reference_province_to_city!$A$2:$A$11,reference_province_to_city!$B$2:$B$11)</f>
        <v>Palembang</v>
      </c>
      <c r="M8221" s="15" t="s">
        <v>13</v>
      </c>
      <c r="N8221" s="15">
        <v>30111.0</v>
      </c>
      <c r="O8221" s="15">
        <f t="array" ref="O8221">_xlfn.XLOOKUP(M8221,reference_postal_code!$B$2:$B$11,reference_postal_code!$A$2:$A$11)</f>
        <v>30111</v>
      </c>
      <c r="P8221" s="15" t="s">
        <v>77</v>
      </c>
      <c r="Q8221" s="15" t="s">
        <v>2413</v>
      </c>
      <c r="R8221" s="15" t="s">
        <v>65</v>
      </c>
      <c r="S8221" s="15" t="s">
        <v>87</v>
      </c>
      <c r="T8221" s="15" t="s">
        <v>2414</v>
      </c>
      <c r="U8221" s="28">
        <v>701100.0</v>
      </c>
      <c r="V8221" s="15">
        <v>3.0</v>
      </c>
      <c r="W8221" s="31">
        <v>0.0</v>
      </c>
      <c r="X8221" s="28">
        <v>175275.0</v>
      </c>
    </row>
    <row r="8222" ht="15.75" customHeight="1">
      <c r="A8222" s="15">
        <v>7765.0</v>
      </c>
      <c r="B8222" s="15" t="s">
        <v>9437</v>
      </c>
      <c r="C8222" s="18">
        <v>42959.0</v>
      </c>
      <c r="D8222" s="18">
        <v>42959.0</v>
      </c>
      <c r="E8222" s="18">
        <f t="shared" si="1"/>
        <v>42959</v>
      </c>
      <c r="F8222" s="15" t="s">
        <v>466</v>
      </c>
      <c r="G8222" s="15" t="s">
        <v>5464</v>
      </c>
      <c r="H8222" s="15" t="s">
        <v>5465</v>
      </c>
      <c r="I8222" s="15" t="s">
        <v>128</v>
      </c>
      <c r="J8222" s="15" t="s">
        <v>60</v>
      </c>
      <c r="K8222" s="15" t="s">
        <v>29</v>
      </c>
      <c r="L8222" s="15" t="str">
        <f t="array" ref="L8222">_xlfn.XLOOKUP(M8222,reference_province_to_city!$A$2:$A$11,reference_province_to_city!$B$2:$B$11)</f>
        <v>Palembang</v>
      </c>
      <c r="M8222" s="15" t="s">
        <v>13</v>
      </c>
      <c r="N8222" s="15">
        <v>30111.0</v>
      </c>
      <c r="O8222" s="15">
        <f t="array" ref="O8222">_xlfn.XLOOKUP(M8222,reference_postal_code!$B$2:$B$11,reference_postal_code!$A$2:$A$11)</f>
        <v>30111</v>
      </c>
      <c r="P8222" s="15" t="s">
        <v>77</v>
      </c>
      <c r="Q8222" s="15" t="s">
        <v>146</v>
      </c>
      <c r="R8222" s="15" t="s">
        <v>65</v>
      </c>
      <c r="S8222" s="15" t="s">
        <v>93</v>
      </c>
      <c r="T8222" s="15" t="s">
        <v>147</v>
      </c>
      <c r="U8222" s="28">
        <v>262800.0</v>
      </c>
      <c r="V8222" s="15">
        <v>3.0</v>
      </c>
      <c r="W8222" s="31">
        <v>0.0</v>
      </c>
      <c r="X8222" s="28">
        <v>78840.0</v>
      </c>
    </row>
    <row r="8223" ht="15.75" customHeight="1">
      <c r="A8223" s="15">
        <v>2863.0</v>
      </c>
      <c r="B8223" s="15" t="s">
        <v>9438</v>
      </c>
      <c r="C8223" s="18">
        <v>42959.0</v>
      </c>
      <c r="D8223" s="18">
        <v>42964.0</v>
      </c>
      <c r="E8223" s="18">
        <f t="shared" si="1"/>
        <v>42964</v>
      </c>
      <c r="F8223" s="15" t="s">
        <v>55</v>
      </c>
      <c r="G8223" s="15" t="s">
        <v>2750</v>
      </c>
      <c r="H8223" s="15" t="s">
        <v>2751</v>
      </c>
      <c r="I8223" s="15" t="s">
        <v>59</v>
      </c>
      <c r="J8223" s="15" t="s">
        <v>60</v>
      </c>
      <c r="K8223" s="15" t="s">
        <v>22</v>
      </c>
      <c r="L8223" s="15" t="str">
        <f t="array" ref="L8223">_xlfn.XLOOKUP(M8223,reference_province_to_city!$A$2:$A$11,reference_province_to_city!$B$2:$B$11)</f>
        <v>Surabaya</v>
      </c>
      <c r="M8223" s="15" t="s">
        <v>20</v>
      </c>
      <c r="N8223" s="15">
        <v>60231.0</v>
      </c>
      <c r="O8223" s="15">
        <f t="array" ref="O8223">_xlfn.XLOOKUP(M8223,reference_postal_code!$B$2:$B$11,reference_postal_code!$A$2:$A$11)</f>
        <v>60231</v>
      </c>
      <c r="P8223" s="15" t="s">
        <v>166</v>
      </c>
      <c r="Q8223" s="15" t="s">
        <v>2925</v>
      </c>
      <c r="R8223" s="15" t="s">
        <v>65</v>
      </c>
      <c r="S8223" s="15" t="s">
        <v>66</v>
      </c>
      <c r="T8223" s="15" t="s">
        <v>2926</v>
      </c>
      <c r="U8223" s="28">
        <v>311040.0</v>
      </c>
      <c r="V8223" s="15">
        <v>4.0</v>
      </c>
      <c r="W8223" s="31">
        <v>0.2</v>
      </c>
      <c r="X8223" s="28">
        <v>108864.0</v>
      </c>
    </row>
    <row r="8224" ht="15.75" customHeight="1">
      <c r="A8224" s="15">
        <v>7766.0</v>
      </c>
      <c r="B8224" s="15" t="s">
        <v>9437</v>
      </c>
      <c r="C8224" s="18">
        <v>42959.0</v>
      </c>
      <c r="D8224" s="18">
        <v>42959.0</v>
      </c>
      <c r="E8224" s="18">
        <f t="shared" si="1"/>
        <v>42959</v>
      </c>
      <c r="F8224" s="15" t="s">
        <v>466</v>
      </c>
      <c r="G8224" s="15" t="s">
        <v>5464</v>
      </c>
      <c r="H8224" s="15" t="s">
        <v>5465</v>
      </c>
      <c r="I8224" s="15" t="s">
        <v>128</v>
      </c>
      <c r="J8224" s="15" t="s">
        <v>60</v>
      </c>
      <c r="K8224" s="15" t="s">
        <v>29</v>
      </c>
      <c r="L8224" s="15" t="str">
        <f t="array" ref="L8224">_xlfn.XLOOKUP(M8224,reference_province_to_city!$A$2:$A$11,reference_province_to_city!$B$2:$B$11)</f>
        <v>Palembang</v>
      </c>
      <c r="M8224" s="15" t="s">
        <v>13</v>
      </c>
      <c r="N8224" s="15">
        <v>30111.0</v>
      </c>
      <c r="O8224" s="15">
        <f t="array" ref="O8224">_xlfn.XLOOKUP(M8224,reference_postal_code!$B$2:$B$11,reference_postal_code!$A$2:$A$11)</f>
        <v>30111</v>
      </c>
      <c r="P8224" s="15" t="s">
        <v>77</v>
      </c>
      <c r="Q8224" s="15" t="s">
        <v>272</v>
      </c>
      <c r="R8224" s="15" t="s">
        <v>106</v>
      </c>
      <c r="S8224" s="15" t="s">
        <v>107</v>
      </c>
      <c r="T8224" s="15" t="s">
        <v>273</v>
      </c>
      <c r="U8224" s="28">
        <v>2.66985E7</v>
      </c>
      <c r="V8224" s="15">
        <v>5.0</v>
      </c>
      <c r="W8224" s="31">
        <v>0.0</v>
      </c>
      <c r="X8224" s="28">
        <v>5606685.0</v>
      </c>
    </row>
    <row r="8225" ht="15.75" customHeight="1">
      <c r="A8225" s="15">
        <v>8256.0</v>
      </c>
      <c r="B8225" s="15" t="s">
        <v>9435</v>
      </c>
      <c r="C8225" s="18">
        <v>42959.0</v>
      </c>
      <c r="D8225" s="18">
        <v>42966.0</v>
      </c>
      <c r="E8225" s="18">
        <f t="shared" si="1"/>
        <v>42966</v>
      </c>
      <c r="F8225" s="15" t="s">
        <v>55</v>
      </c>
      <c r="G8225" s="15" t="s">
        <v>4934</v>
      </c>
      <c r="H8225" s="15" t="s">
        <v>4935</v>
      </c>
      <c r="I8225" s="15" t="s">
        <v>59</v>
      </c>
      <c r="J8225" s="15" t="s">
        <v>60</v>
      </c>
      <c r="K8225" s="15" t="s">
        <v>29</v>
      </c>
      <c r="L8225" s="15" t="str">
        <f t="array" ref="L8225">_xlfn.XLOOKUP(M8225,reference_province_to_city!$A$2:$A$11,reference_province_to_city!$B$2:$B$11)</f>
        <v>Palembang</v>
      </c>
      <c r="M8225" s="15" t="s">
        <v>13</v>
      </c>
      <c r="N8225" s="15">
        <v>30111.0</v>
      </c>
      <c r="O8225" s="15">
        <f t="array" ref="O8225">_xlfn.XLOOKUP(M8225,reference_postal_code!$B$2:$B$11,reference_postal_code!$A$2:$A$11)</f>
        <v>30111</v>
      </c>
      <c r="P8225" s="15" t="s">
        <v>77</v>
      </c>
      <c r="Q8225" s="15" t="s">
        <v>1755</v>
      </c>
      <c r="R8225" s="15" t="s">
        <v>110</v>
      </c>
      <c r="S8225" s="15" t="s">
        <v>111</v>
      </c>
      <c r="T8225" s="15" t="s">
        <v>1756</v>
      </c>
      <c r="U8225" s="28">
        <v>3639360.0</v>
      </c>
      <c r="V8225" s="15">
        <v>8.0</v>
      </c>
      <c r="W8225" s="31">
        <v>0.2</v>
      </c>
      <c r="X8225" s="28">
        <v>409428.0</v>
      </c>
    </row>
    <row r="8226" ht="15.75" customHeight="1">
      <c r="A8226" s="15">
        <v>8254.0</v>
      </c>
      <c r="B8226" s="15" t="s">
        <v>9435</v>
      </c>
      <c r="C8226" s="18">
        <v>42959.0</v>
      </c>
      <c r="D8226" s="18"/>
      <c r="E8226" s="18">
        <f t="shared" si="1"/>
        <v>42962</v>
      </c>
      <c r="F8226" s="15" t="s">
        <v>55</v>
      </c>
      <c r="G8226" s="15" t="s">
        <v>4934</v>
      </c>
      <c r="H8226" s="15" t="s">
        <v>4935</v>
      </c>
      <c r="I8226" s="15" t="s">
        <v>59</v>
      </c>
      <c r="J8226" s="15" t="s">
        <v>60</v>
      </c>
      <c r="K8226" s="15" t="s">
        <v>29</v>
      </c>
      <c r="L8226" s="15" t="str">
        <f t="array" ref="L8226">_xlfn.XLOOKUP(M8226,reference_province_to_city!$A$2:$A$11,reference_province_to_city!$B$2:$B$11)</f>
        <v>Palembang</v>
      </c>
      <c r="M8226" s="15" t="s">
        <v>13</v>
      </c>
      <c r="N8226" s="15">
        <v>30111.0</v>
      </c>
      <c r="O8226" s="15">
        <f t="array" ref="O8226">_xlfn.XLOOKUP(M8226,reference_postal_code!$B$2:$B$11,reference_postal_code!$A$2:$A$11)</f>
        <v>30111</v>
      </c>
      <c r="P8226" s="15" t="s">
        <v>77</v>
      </c>
      <c r="Q8226" s="15" t="s">
        <v>5980</v>
      </c>
      <c r="R8226" s="15" t="s">
        <v>110</v>
      </c>
      <c r="S8226" s="15" t="s">
        <v>1391</v>
      </c>
      <c r="T8226" s="15" t="s">
        <v>5981</v>
      </c>
      <c r="U8226" s="28">
        <v>4499850.0</v>
      </c>
      <c r="V8226" s="15">
        <v>1.0</v>
      </c>
      <c r="W8226" s="31">
        <v>0.0</v>
      </c>
      <c r="X8226" s="28">
        <v>1349955.0</v>
      </c>
    </row>
    <row r="8227" ht="15.75" customHeight="1">
      <c r="A8227" s="15">
        <v>8255.0</v>
      </c>
      <c r="B8227" s="15" t="s">
        <v>9435</v>
      </c>
      <c r="C8227" s="18">
        <v>42959.0</v>
      </c>
      <c r="D8227" s="18">
        <v>42966.0</v>
      </c>
      <c r="E8227" s="18">
        <f t="shared" si="1"/>
        <v>42966</v>
      </c>
      <c r="F8227" s="15" t="s">
        <v>55</v>
      </c>
      <c r="G8227" s="15" t="s">
        <v>4934</v>
      </c>
      <c r="H8227" s="15" t="s">
        <v>4935</v>
      </c>
      <c r="I8227" s="15" t="s">
        <v>59</v>
      </c>
      <c r="J8227" s="15" t="s">
        <v>60</v>
      </c>
      <c r="K8227" s="15" t="s">
        <v>29</v>
      </c>
      <c r="L8227" s="15" t="str">
        <f t="array" ref="L8227">_xlfn.XLOOKUP(M8227,reference_province_to_city!$A$2:$A$11,reference_province_to_city!$B$2:$B$11)</f>
        <v>Palembang</v>
      </c>
      <c r="M8227" s="15" t="s">
        <v>13</v>
      </c>
      <c r="N8227" s="15">
        <v>30111.0</v>
      </c>
      <c r="O8227" s="15">
        <f t="array" ref="O8227">_xlfn.XLOOKUP(M8227,reference_postal_code!$B$2:$B$11,reference_postal_code!$A$2:$A$11)</f>
        <v>30111</v>
      </c>
      <c r="P8227" s="15" t="s">
        <v>77</v>
      </c>
      <c r="Q8227" s="15" t="s">
        <v>5399</v>
      </c>
      <c r="R8227" s="15" t="s">
        <v>65</v>
      </c>
      <c r="S8227" s="15" t="s">
        <v>66</v>
      </c>
      <c r="T8227" s="15" t="s">
        <v>5400</v>
      </c>
      <c r="U8227" s="28">
        <v>2882400.0</v>
      </c>
      <c r="V8227" s="15">
        <v>4.0</v>
      </c>
      <c r="W8227" s="31">
        <v>0.0</v>
      </c>
      <c r="X8227" s="28">
        <v>1383552.0</v>
      </c>
    </row>
    <row r="8228" ht="15.75" customHeight="1">
      <c r="A8228" s="15">
        <v>7767.0</v>
      </c>
      <c r="B8228" s="15" t="s">
        <v>9437</v>
      </c>
      <c r="C8228" s="18">
        <v>42959.0</v>
      </c>
      <c r="D8228" s="18">
        <v>42959.0</v>
      </c>
      <c r="E8228" s="18">
        <f t="shared" si="1"/>
        <v>42959</v>
      </c>
      <c r="F8228" s="15" t="s">
        <v>466</v>
      </c>
      <c r="G8228" s="15" t="s">
        <v>5464</v>
      </c>
      <c r="H8228" s="15" t="s">
        <v>5465</v>
      </c>
      <c r="I8228" s="15" t="s">
        <v>128</v>
      </c>
      <c r="J8228" s="15" t="s">
        <v>60</v>
      </c>
      <c r="K8228" s="15" t="s">
        <v>29</v>
      </c>
      <c r="L8228" s="15" t="str">
        <f t="array" ref="L8228">_xlfn.XLOOKUP(M8228,reference_province_to_city!$A$2:$A$11,reference_province_to_city!$B$2:$B$11)</f>
        <v>Palembang</v>
      </c>
      <c r="M8228" s="15" t="s">
        <v>13</v>
      </c>
      <c r="N8228" s="15">
        <v>30111.0</v>
      </c>
      <c r="O8228" s="15">
        <f t="array" ref="O8228">_xlfn.XLOOKUP(M8228,reference_postal_code!$B$2:$B$11,reference_postal_code!$A$2:$A$11)</f>
        <v>30111</v>
      </c>
      <c r="P8228" s="15" t="s">
        <v>77</v>
      </c>
      <c r="Q8228" s="15" t="s">
        <v>1895</v>
      </c>
      <c r="R8228" s="15" t="s">
        <v>65</v>
      </c>
      <c r="S8228" s="15" t="s">
        <v>93</v>
      </c>
      <c r="T8228" s="15" t="s">
        <v>1896</v>
      </c>
      <c r="U8228" s="28">
        <v>3298500.0</v>
      </c>
      <c r="V8228" s="15">
        <v>5.0</v>
      </c>
      <c r="W8228" s="31">
        <v>0.0</v>
      </c>
      <c r="X8228" s="28">
        <v>890595.0</v>
      </c>
    </row>
    <row r="8229" ht="15.75" customHeight="1">
      <c r="A8229" s="15">
        <v>5763.0</v>
      </c>
      <c r="B8229" s="15" t="s">
        <v>9436</v>
      </c>
      <c r="C8229" s="18">
        <v>42959.0</v>
      </c>
      <c r="D8229" s="18">
        <v>42962.0</v>
      </c>
      <c r="E8229" s="18">
        <f t="shared" si="1"/>
        <v>42962</v>
      </c>
      <c r="F8229" s="15" t="s">
        <v>125</v>
      </c>
      <c r="G8229" s="15" t="s">
        <v>1381</v>
      </c>
      <c r="H8229" s="15" t="s">
        <v>1382</v>
      </c>
      <c r="I8229" s="15" t="s">
        <v>59</v>
      </c>
      <c r="J8229" s="15" t="s">
        <v>60</v>
      </c>
      <c r="L8229" s="15" t="str">
        <f t="array" ref="L8229">_xlfn.XLOOKUP(M8229,reference_province_to_city!$A$2:$A$11,reference_province_to_city!$B$2:$B$11)</f>
        <v>Makassar</v>
      </c>
      <c r="M8229" s="15" t="s">
        <v>25</v>
      </c>
      <c r="N8229" s="15">
        <v>90111.0</v>
      </c>
      <c r="O8229" s="15">
        <f t="array" ref="O8229">_xlfn.XLOOKUP(M8229,reference_postal_code!$B$2:$B$11,reference_postal_code!$A$2:$A$11)</f>
        <v>90111</v>
      </c>
      <c r="P8229" s="15" t="s">
        <v>63</v>
      </c>
      <c r="Q8229" s="15" t="s">
        <v>829</v>
      </c>
      <c r="R8229" s="15" t="s">
        <v>106</v>
      </c>
      <c r="S8229" s="15" t="s">
        <v>139</v>
      </c>
      <c r="T8229" s="15" t="s">
        <v>830</v>
      </c>
      <c r="U8229" s="28">
        <v>823800.0</v>
      </c>
      <c r="V8229" s="15">
        <v>4.0</v>
      </c>
      <c r="W8229" s="31">
        <v>0.0</v>
      </c>
      <c r="X8229" s="28">
        <v>296568.0</v>
      </c>
    </row>
    <row r="8230" ht="15.75" customHeight="1">
      <c r="A8230" s="15">
        <v>2864.0</v>
      </c>
      <c r="B8230" s="15" t="s">
        <v>9439</v>
      </c>
      <c r="C8230" s="18">
        <v>42960.0</v>
      </c>
      <c r="D8230" s="18">
        <v>42960.0</v>
      </c>
      <c r="E8230" s="18">
        <f t="shared" si="1"/>
        <v>42960</v>
      </c>
      <c r="F8230" s="15" t="s">
        <v>466</v>
      </c>
      <c r="G8230" s="15" t="s">
        <v>1166</v>
      </c>
      <c r="H8230" s="15" t="s">
        <v>1167</v>
      </c>
      <c r="I8230" s="15" t="s">
        <v>59</v>
      </c>
      <c r="J8230" s="15" t="s">
        <v>60</v>
      </c>
      <c r="L8230" s="15" t="str">
        <f t="array" ref="L8230">_xlfn.XLOOKUP(M8230,reference_province_to_city!$A$2:$A$11,reference_province_to_city!$B$2:$B$11)</f>
        <v>Bandung</v>
      </c>
      <c r="M8230" s="15" t="s">
        <v>12</v>
      </c>
      <c r="N8230" s="15">
        <v>40111.0</v>
      </c>
      <c r="O8230" s="15">
        <f t="array" ref="O8230">_xlfn.XLOOKUP(M8230,reference_postal_code!$B$2:$B$11,reference_postal_code!$A$2:$A$11)</f>
        <v>40111</v>
      </c>
      <c r="P8230" s="15" t="s">
        <v>117</v>
      </c>
      <c r="Q8230" s="15" t="s">
        <v>5904</v>
      </c>
      <c r="R8230" s="15" t="s">
        <v>65</v>
      </c>
      <c r="S8230" s="15" t="s">
        <v>87</v>
      </c>
      <c r="T8230" s="15" t="s">
        <v>5905</v>
      </c>
      <c r="U8230" s="28">
        <v>471600.0</v>
      </c>
      <c r="V8230" s="15">
        <v>3.0</v>
      </c>
      <c r="W8230" s="31">
        <v>0.0</v>
      </c>
      <c r="X8230" s="28">
        <v>127332.0</v>
      </c>
    </row>
    <row r="8231" ht="15.75" customHeight="1">
      <c r="A8231" s="15">
        <v>7376.0</v>
      </c>
      <c r="B8231" s="15" t="s">
        <v>9440</v>
      </c>
      <c r="C8231" s="18">
        <v>42960.0</v>
      </c>
      <c r="D8231" s="18">
        <v>42967.0</v>
      </c>
      <c r="E8231" s="18">
        <f t="shared" si="1"/>
        <v>42967</v>
      </c>
      <c r="F8231" s="15" t="s">
        <v>55</v>
      </c>
      <c r="G8231" s="15" t="s">
        <v>4075</v>
      </c>
      <c r="H8231" s="15" t="s">
        <v>4076</v>
      </c>
      <c r="I8231" s="15" t="s">
        <v>128</v>
      </c>
      <c r="J8231" s="15" t="s">
        <v>60</v>
      </c>
      <c r="K8231" s="15" t="s">
        <v>29</v>
      </c>
      <c r="L8231" s="15" t="str">
        <f t="array" ref="L8231">_xlfn.XLOOKUP(M8231,reference_province_to_city!$A$2:$A$11,reference_province_to_city!$B$2:$B$11)</f>
        <v>Palembang</v>
      </c>
      <c r="M8231" s="15" t="s">
        <v>13</v>
      </c>
      <c r="N8231" s="15">
        <v>30111.0</v>
      </c>
      <c r="O8231" s="15">
        <f t="array" ref="O8231">_xlfn.XLOOKUP(M8231,reference_postal_code!$B$2:$B$11,reference_postal_code!$A$2:$A$11)</f>
        <v>30111</v>
      </c>
      <c r="P8231" s="15" t="s">
        <v>77</v>
      </c>
      <c r="Q8231" s="15" t="s">
        <v>2008</v>
      </c>
      <c r="R8231" s="15" t="s">
        <v>65</v>
      </c>
      <c r="S8231" s="15" t="s">
        <v>83</v>
      </c>
      <c r="T8231" s="15" t="s">
        <v>2009</v>
      </c>
      <c r="U8231" s="28">
        <v>540360.0</v>
      </c>
      <c r="V8231" s="15">
        <v>3.0</v>
      </c>
      <c r="W8231" s="31">
        <v>0.2</v>
      </c>
      <c r="X8231" s="28">
        <v>175617.0</v>
      </c>
    </row>
    <row r="8232" ht="15.75" customHeight="1">
      <c r="A8232" s="15">
        <v>7899.0</v>
      </c>
      <c r="B8232" s="15" t="s">
        <v>9441</v>
      </c>
      <c r="C8232" s="18">
        <v>42960.0</v>
      </c>
      <c r="D8232" s="18">
        <v>42965.0</v>
      </c>
      <c r="E8232" s="18">
        <f t="shared" si="1"/>
        <v>42965</v>
      </c>
      <c r="F8232" s="15" t="s">
        <v>55</v>
      </c>
      <c r="G8232" s="15" t="s">
        <v>2152</v>
      </c>
      <c r="H8232" s="15" t="s">
        <v>2153</v>
      </c>
      <c r="I8232" s="15" t="s">
        <v>59</v>
      </c>
      <c r="J8232" s="15" t="s">
        <v>60</v>
      </c>
      <c r="K8232" s="15" t="s">
        <v>29</v>
      </c>
      <c r="L8232" s="15" t="str">
        <f t="array" ref="L8232">_xlfn.XLOOKUP(M8232,reference_province_to_city!$A$2:$A$11,reference_province_to_city!$B$2:$B$11)</f>
        <v>Palembang</v>
      </c>
      <c r="M8232" s="15" t="s">
        <v>13</v>
      </c>
      <c r="N8232" s="15">
        <v>30111.0</v>
      </c>
      <c r="O8232" s="15">
        <f t="array" ref="O8232">_xlfn.XLOOKUP(M8232,reference_postal_code!$B$2:$B$11,reference_postal_code!$A$2:$A$11)</f>
        <v>30111</v>
      </c>
      <c r="P8232" s="15" t="s">
        <v>77</v>
      </c>
      <c r="Q8232" s="15" t="s">
        <v>2722</v>
      </c>
      <c r="R8232" s="15" t="s">
        <v>65</v>
      </c>
      <c r="S8232" s="15" t="s">
        <v>83</v>
      </c>
      <c r="T8232" s="15" t="s">
        <v>2723</v>
      </c>
      <c r="U8232" s="28">
        <v>2.421873E7</v>
      </c>
      <c r="V8232" s="15">
        <v>6.0</v>
      </c>
      <c r="W8232" s="31">
        <v>0.7</v>
      </c>
      <c r="X8232" s="28">
        <v>-1.8567693E7</v>
      </c>
    </row>
    <row r="8233" ht="15.75" customHeight="1">
      <c r="A8233" s="15">
        <v>2866.0</v>
      </c>
      <c r="B8233" s="15" t="s">
        <v>9439</v>
      </c>
      <c r="C8233" s="18">
        <v>42960.0</v>
      </c>
      <c r="D8233" s="18">
        <v>42960.0</v>
      </c>
      <c r="E8233" s="18">
        <f t="shared" si="1"/>
        <v>42960</v>
      </c>
      <c r="F8233" s="15" t="s">
        <v>466</v>
      </c>
      <c r="G8233" s="15" t="s">
        <v>1166</v>
      </c>
      <c r="H8233" s="15" t="s">
        <v>1167</v>
      </c>
      <c r="I8233" s="15" t="s">
        <v>59</v>
      </c>
      <c r="J8233" s="15" t="s">
        <v>60</v>
      </c>
      <c r="K8233" s="15" t="s">
        <v>1132</v>
      </c>
      <c r="L8233" s="15" t="str">
        <f t="array" ref="L8233">_xlfn.XLOOKUP(M8233,reference_province_to_city!$A$2:$A$11,reference_province_to_city!$B$2:$B$11)</f>
        <v>Bandung</v>
      </c>
      <c r="M8233" s="15" t="s">
        <v>12</v>
      </c>
      <c r="N8233" s="15">
        <v>40111.0</v>
      </c>
      <c r="O8233" s="15">
        <f t="array" ref="O8233">_xlfn.XLOOKUP(M8233,reference_postal_code!$B$2:$B$11,reference_postal_code!$A$2:$A$11)</f>
        <v>40111</v>
      </c>
      <c r="P8233" s="15" t="s">
        <v>117</v>
      </c>
      <c r="Q8233" s="15" t="s">
        <v>597</v>
      </c>
      <c r="R8233" s="15" t="s">
        <v>65</v>
      </c>
      <c r="S8233" s="15" t="s">
        <v>93</v>
      </c>
      <c r="T8233" s="15" t="s">
        <v>598</v>
      </c>
      <c r="U8233" s="28">
        <v>892800.0</v>
      </c>
      <c r="V8233" s="15">
        <v>3.0</v>
      </c>
      <c r="W8233" s="31">
        <v>0.0</v>
      </c>
      <c r="X8233" s="28">
        <v>232128.0</v>
      </c>
    </row>
    <row r="8234" ht="15.75" customHeight="1">
      <c r="A8234" s="15">
        <v>7901.0</v>
      </c>
      <c r="B8234" s="15" t="s">
        <v>9441</v>
      </c>
      <c r="C8234" s="18">
        <v>42960.0</v>
      </c>
      <c r="D8234" s="18">
        <v>42965.0</v>
      </c>
      <c r="E8234" s="18">
        <f t="shared" si="1"/>
        <v>42965</v>
      </c>
      <c r="F8234" s="15" t="s">
        <v>55</v>
      </c>
      <c r="G8234" s="15" t="s">
        <v>2152</v>
      </c>
      <c r="H8234" s="15" t="s">
        <v>2153</v>
      </c>
      <c r="I8234" s="15" t="s">
        <v>59</v>
      </c>
      <c r="J8234" s="15" t="s">
        <v>60</v>
      </c>
      <c r="K8234" s="15" t="s">
        <v>29</v>
      </c>
      <c r="L8234" s="15" t="str">
        <f t="array" ref="L8234">_xlfn.XLOOKUP(M8234,reference_province_to_city!$A$2:$A$11,reference_province_to_city!$B$2:$B$11)</f>
        <v>Palembang</v>
      </c>
      <c r="M8234" s="15" t="s">
        <v>13</v>
      </c>
      <c r="O8234" s="15">
        <f t="array" ref="O8234">_xlfn.XLOOKUP(M8234,reference_postal_code!$B$2:$B$11,reference_postal_code!$A$2:$A$11)</f>
        <v>30111</v>
      </c>
      <c r="P8234" s="15" t="s">
        <v>77</v>
      </c>
      <c r="Q8234" s="15" t="s">
        <v>2291</v>
      </c>
      <c r="R8234" s="15" t="s">
        <v>110</v>
      </c>
      <c r="S8234" s="15" t="s">
        <v>149</v>
      </c>
      <c r="T8234" s="15" t="s">
        <v>2292</v>
      </c>
      <c r="U8234" s="28">
        <v>23760.0</v>
      </c>
      <c r="V8234" s="15">
        <v>2.0</v>
      </c>
      <c r="W8234" s="31">
        <v>0.2</v>
      </c>
      <c r="X8234" s="28">
        <v>7128.0</v>
      </c>
    </row>
    <row r="8235" ht="15.75" customHeight="1">
      <c r="A8235" s="15">
        <v>2865.0</v>
      </c>
      <c r="B8235" s="15" t="s">
        <v>9439</v>
      </c>
      <c r="C8235" s="18">
        <v>42960.0</v>
      </c>
      <c r="D8235" s="18">
        <v>42960.0</v>
      </c>
      <c r="E8235" s="18">
        <f t="shared" si="1"/>
        <v>42960</v>
      </c>
      <c r="F8235" s="15" t="s">
        <v>466</v>
      </c>
      <c r="G8235" s="15" t="s">
        <v>1166</v>
      </c>
      <c r="H8235" s="15" t="s">
        <v>1167</v>
      </c>
      <c r="I8235" s="15" t="s">
        <v>59</v>
      </c>
      <c r="J8235" s="15" t="s">
        <v>60</v>
      </c>
      <c r="K8235" s="15" t="s">
        <v>14</v>
      </c>
      <c r="L8235" s="15" t="str">
        <f t="array" ref="L8235">_xlfn.XLOOKUP(M8235,reference_province_to_city!$A$2:$A$11,reference_province_to_city!$B$2:$B$11)</f>
        <v>Bandung</v>
      </c>
      <c r="M8235" s="15" t="s">
        <v>12</v>
      </c>
      <c r="N8235" s="15">
        <v>40111.0</v>
      </c>
      <c r="O8235" s="15">
        <f t="array" ref="O8235">_xlfn.XLOOKUP(M8235,reference_postal_code!$B$2:$B$11,reference_postal_code!$A$2:$A$11)</f>
        <v>40111</v>
      </c>
      <c r="P8235" s="15" t="s">
        <v>117</v>
      </c>
      <c r="Q8235" s="15" t="s">
        <v>1507</v>
      </c>
      <c r="R8235" s="15" t="s">
        <v>65</v>
      </c>
      <c r="S8235" s="15" t="s">
        <v>222</v>
      </c>
      <c r="T8235" s="15" t="s">
        <v>1508</v>
      </c>
      <c r="U8235" s="28">
        <v>1256850.0</v>
      </c>
      <c r="V8235" s="15">
        <v>7.0</v>
      </c>
      <c r="W8235" s="31">
        <v>0.0</v>
      </c>
      <c r="X8235" s="28">
        <v>339349.0</v>
      </c>
    </row>
    <row r="8236" ht="15.75" customHeight="1">
      <c r="A8236" s="15">
        <v>7900.0</v>
      </c>
      <c r="B8236" s="15" t="s">
        <v>9441</v>
      </c>
      <c r="C8236" s="18">
        <v>42960.0</v>
      </c>
      <c r="D8236" s="18">
        <v>42965.0</v>
      </c>
      <c r="E8236" s="18">
        <f t="shared" si="1"/>
        <v>42965</v>
      </c>
      <c r="F8236" s="15" t="s">
        <v>55</v>
      </c>
      <c r="G8236" s="15" t="s">
        <v>2152</v>
      </c>
      <c r="H8236" s="15" t="s">
        <v>2153</v>
      </c>
      <c r="I8236" s="15" t="s">
        <v>59</v>
      </c>
      <c r="J8236" s="15" t="s">
        <v>60</v>
      </c>
      <c r="K8236" s="15" t="s">
        <v>29</v>
      </c>
      <c r="L8236" s="15" t="str">
        <f t="array" ref="L8236">_xlfn.XLOOKUP(M8236,reference_province_to_city!$A$2:$A$11,reference_province_to_city!$B$2:$B$11)</f>
        <v>Palembang</v>
      </c>
      <c r="M8236" s="15" t="s">
        <v>13</v>
      </c>
      <c r="N8236" s="15">
        <v>30111.0</v>
      </c>
      <c r="O8236" s="15">
        <f t="array" ref="O8236">_xlfn.XLOOKUP(M8236,reference_postal_code!$B$2:$B$11,reference_postal_code!$A$2:$A$11)</f>
        <v>30111</v>
      </c>
      <c r="P8236" s="15" t="s">
        <v>77</v>
      </c>
      <c r="Q8236" s="15" t="s">
        <v>2079</v>
      </c>
      <c r="R8236" s="15" t="s">
        <v>65</v>
      </c>
      <c r="S8236" s="15" t="s">
        <v>103</v>
      </c>
      <c r="T8236" s="15" t="s">
        <v>2080</v>
      </c>
      <c r="U8236" s="28">
        <v>364800.0</v>
      </c>
      <c r="V8236" s="15">
        <v>5.0</v>
      </c>
      <c r="W8236" s="31">
        <v>0.2</v>
      </c>
      <c r="X8236" s="28">
        <v>136800.0</v>
      </c>
    </row>
    <row r="8237" ht="15.75" customHeight="1">
      <c r="A8237" s="15">
        <v>2867.0</v>
      </c>
      <c r="B8237" s="15" t="s">
        <v>9439</v>
      </c>
      <c r="C8237" s="18">
        <v>42960.0</v>
      </c>
      <c r="D8237" s="18">
        <v>42960.0</v>
      </c>
      <c r="E8237" s="18">
        <f t="shared" si="1"/>
        <v>42960</v>
      </c>
      <c r="F8237" s="15" t="s">
        <v>466</v>
      </c>
      <c r="G8237" s="15" t="s">
        <v>1166</v>
      </c>
      <c r="H8237" s="15" t="s">
        <v>1167</v>
      </c>
      <c r="I8237" s="15" t="s">
        <v>59</v>
      </c>
      <c r="J8237" s="15" t="s">
        <v>60</v>
      </c>
      <c r="K8237" s="15" t="s">
        <v>14</v>
      </c>
      <c r="L8237" s="15" t="str">
        <f t="array" ref="L8237">_xlfn.XLOOKUP(M8237,reference_province_to_city!$A$2:$A$11,reference_province_to_city!$B$2:$B$11)</f>
        <v>Bandung</v>
      </c>
      <c r="M8237" s="15" t="s">
        <v>12</v>
      </c>
      <c r="N8237" s="15">
        <v>40111.0</v>
      </c>
      <c r="O8237" s="15">
        <f t="array" ref="O8237">_xlfn.XLOOKUP(M8237,reference_postal_code!$B$2:$B$11,reference_postal_code!$A$2:$A$11)</f>
        <v>40111</v>
      </c>
      <c r="P8237" s="15" t="s">
        <v>117</v>
      </c>
      <c r="Q8237" s="15" t="s">
        <v>7123</v>
      </c>
      <c r="R8237" s="15" t="s">
        <v>65</v>
      </c>
      <c r="S8237" s="15" t="s">
        <v>226</v>
      </c>
      <c r="T8237" s="15" t="s">
        <v>7124</v>
      </c>
      <c r="U8237" s="28">
        <v>478800.0</v>
      </c>
      <c r="V8237" s="15">
        <v>4.0</v>
      </c>
      <c r="W8237" s="31">
        <v>0.0</v>
      </c>
      <c r="X8237" s="28">
        <v>138852.0</v>
      </c>
    </row>
    <row r="8238" ht="15.75" customHeight="1">
      <c r="A8238" s="15">
        <v>7903.0</v>
      </c>
      <c r="B8238" s="15" t="s">
        <v>9441</v>
      </c>
      <c r="C8238" s="18">
        <v>42960.0</v>
      </c>
      <c r="D8238" s="18">
        <v>42965.0</v>
      </c>
      <c r="E8238" s="18">
        <f t="shared" si="1"/>
        <v>42965</v>
      </c>
      <c r="F8238" s="15" t="s">
        <v>55</v>
      </c>
      <c r="G8238" s="15" t="s">
        <v>2152</v>
      </c>
      <c r="H8238" s="15" t="s">
        <v>2153</v>
      </c>
      <c r="I8238" s="15" t="s">
        <v>59</v>
      </c>
      <c r="J8238" s="15" t="s">
        <v>60</v>
      </c>
      <c r="K8238" s="15" t="s">
        <v>29</v>
      </c>
      <c r="L8238" s="15" t="str">
        <f t="array" ref="L8238">_xlfn.XLOOKUP(M8238,reference_province_to_city!$A$2:$A$11,reference_province_to_city!$B$2:$B$11)</f>
        <v>Palembang</v>
      </c>
      <c r="M8238" s="15" t="s">
        <v>13</v>
      </c>
      <c r="N8238" s="15">
        <v>30111.0</v>
      </c>
      <c r="O8238" s="15">
        <f t="array" ref="O8238">_xlfn.XLOOKUP(M8238,reference_postal_code!$B$2:$B$11,reference_postal_code!$A$2:$A$11)</f>
        <v>30111</v>
      </c>
      <c r="P8238" s="15" t="s">
        <v>77</v>
      </c>
      <c r="Q8238" s="15" t="s">
        <v>3138</v>
      </c>
      <c r="R8238" s="15" t="s">
        <v>65</v>
      </c>
      <c r="S8238" s="15" t="s">
        <v>173</v>
      </c>
      <c r="T8238" s="15" t="s">
        <v>3139</v>
      </c>
      <c r="U8238" s="28">
        <v>221400.0</v>
      </c>
      <c r="V8238" s="15">
        <v>5.0</v>
      </c>
      <c r="W8238" s="31">
        <v>0.2</v>
      </c>
      <c r="X8238" s="28">
        <v>71955.0</v>
      </c>
    </row>
    <row r="8239" ht="15.75" customHeight="1">
      <c r="A8239" s="15">
        <v>7898.0</v>
      </c>
      <c r="B8239" s="15" t="s">
        <v>9441</v>
      </c>
      <c r="C8239" s="18">
        <v>42960.0</v>
      </c>
      <c r="D8239" s="18">
        <v>42965.0</v>
      </c>
      <c r="E8239" s="18">
        <f t="shared" si="1"/>
        <v>42965</v>
      </c>
      <c r="F8239" s="15" t="s">
        <v>55</v>
      </c>
      <c r="G8239" s="15" t="s">
        <v>2152</v>
      </c>
      <c r="H8239" s="15" t="s">
        <v>2153</v>
      </c>
      <c r="I8239" s="15" t="s">
        <v>59</v>
      </c>
      <c r="J8239" s="15" t="s">
        <v>60</v>
      </c>
      <c r="K8239" s="15" t="s">
        <v>29</v>
      </c>
      <c r="L8239" s="15" t="str">
        <f t="array" ref="L8239">_xlfn.XLOOKUP(M8239,reference_province_to_city!$A$2:$A$11,reference_province_to_city!$B$2:$B$11)</f>
        <v>Palembang</v>
      </c>
      <c r="M8239" s="15" t="s">
        <v>13</v>
      </c>
      <c r="N8239" s="15">
        <v>30111.0</v>
      </c>
      <c r="O8239" s="15">
        <f t="array" ref="O8239">_xlfn.XLOOKUP(M8239,reference_postal_code!$B$2:$B$11,reference_postal_code!$A$2:$A$11)</f>
        <v>30111</v>
      </c>
      <c r="P8239" s="15" t="s">
        <v>77</v>
      </c>
      <c r="Q8239" s="15" t="s">
        <v>4545</v>
      </c>
      <c r="R8239" s="15" t="s">
        <v>65</v>
      </c>
      <c r="S8239" s="15" t="s">
        <v>222</v>
      </c>
      <c r="T8239" s="15" t="s">
        <v>4546</v>
      </c>
      <c r="U8239" s="28">
        <v>4080720.0</v>
      </c>
      <c r="V8239" s="15">
        <v>7.0</v>
      </c>
      <c r="W8239" s="31">
        <v>0.2</v>
      </c>
      <c r="X8239" s="28">
        <v>459081.0</v>
      </c>
    </row>
    <row r="8240" ht="15.75" customHeight="1">
      <c r="A8240" s="15">
        <v>7904.0</v>
      </c>
      <c r="B8240" s="15" t="s">
        <v>9441</v>
      </c>
      <c r="C8240" s="18">
        <v>42960.0</v>
      </c>
      <c r="D8240" s="18">
        <v>42965.0</v>
      </c>
      <c r="E8240" s="18">
        <f t="shared" si="1"/>
        <v>42965</v>
      </c>
      <c r="F8240" s="15" t="s">
        <v>55</v>
      </c>
      <c r="G8240" s="15" t="s">
        <v>2152</v>
      </c>
      <c r="H8240" s="15" t="s">
        <v>2153</v>
      </c>
      <c r="I8240" s="15" t="s">
        <v>59</v>
      </c>
      <c r="J8240" s="15" t="s">
        <v>60</v>
      </c>
      <c r="K8240" s="15" t="s">
        <v>29</v>
      </c>
      <c r="L8240" s="15" t="str">
        <f t="array" ref="L8240">_xlfn.XLOOKUP(M8240,reference_province_to_city!$A$2:$A$11,reference_province_to_city!$B$2:$B$11)</f>
        <v>Palembang</v>
      </c>
      <c r="M8240" s="15" t="s">
        <v>13</v>
      </c>
      <c r="N8240" s="15">
        <v>30111.0</v>
      </c>
      <c r="O8240" s="15">
        <f t="array" ref="O8240">_xlfn.XLOOKUP(M8240,reference_postal_code!$B$2:$B$11,reference_postal_code!$A$2:$A$11)</f>
        <v>30111</v>
      </c>
      <c r="P8240" s="15" t="s">
        <v>77</v>
      </c>
      <c r="Q8240" s="15" t="s">
        <v>6320</v>
      </c>
      <c r="R8240" s="15" t="s">
        <v>106</v>
      </c>
      <c r="S8240" s="15" t="s">
        <v>107</v>
      </c>
      <c r="T8240" s="15" t="s">
        <v>6321</v>
      </c>
      <c r="U8240" s="28">
        <v>6354720.0</v>
      </c>
      <c r="V8240" s="15">
        <v>2.0</v>
      </c>
      <c r="W8240" s="31">
        <v>0.2</v>
      </c>
      <c r="X8240" s="28">
        <v>714906.0</v>
      </c>
    </row>
    <row r="8241" ht="15.75" customHeight="1">
      <c r="A8241" s="15">
        <v>6071.0</v>
      </c>
      <c r="B8241" s="15" t="s">
        <v>9442</v>
      </c>
      <c r="C8241" s="18">
        <v>42960.0</v>
      </c>
      <c r="D8241" s="18">
        <v>42967.0</v>
      </c>
      <c r="E8241" s="18">
        <f t="shared" si="1"/>
        <v>42967</v>
      </c>
      <c r="F8241" s="15" t="s">
        <v>55</v>
      </c>
      <c r="G8241" s="15" t="s">
        <v>3373</v>
      </c>
      <c r="H8241" s="15" t="s">
        <v>3374</v>
      </c>
      <c r="I8241" s="15" t="s">
        <v>128</v>
      </c>
      <c r="J8241" s="15" t="s">
        <v>60</v>
      </c>
      <c r="K8241" s="15" t="s">
        <v>10</v>
      </c>
      <c r="L8241" s="15" t="str">
        <f t="array" ref="L8241">_xlfn.XLOOKUP(M8241,reference_province_to_city!$A$2:$A$11,reference_province_to_city!$B$2:$B$11)</f>
        <v>Jakarta</v>
      </c>
      <c r="M8241" s="15" t="s">
        <v>7</v>
      </c>
      <c r="N8241" s="15">
        <v>10110.0</v>
      </c>
      <c r="O8241" s="15">
        <f t="array" ref="O8241">_xlfn.XLOOKUP(M8241,reference_postal_code!$B$2:$B$11,reference_postal_code!$A$2:$A$11)</f>
        <v>10110</v>
      </c>
      <c r="P8241" s="15" t="s">
        <v>117</v>
      </c>
      <c r="Q8241" s="15" t="s">
        <v>5216</v>
      </c>
      <c r="R8241" s="15" t="s">
        <v>65</v>
      </c>
      <c r="S8241" s="15" t="s">
        <v>79</v>
      </c>
      <c r="T8241" s="15" t="s">
        <v>5217</v>
      </c>
      <c r="U8241" s="28">
        <v>263160.0</v>
      </c>
      <c r="V8241" s="15">
        <v>3.0</v>
      </c>
      <c r="W8241" s="31">
        <v>0.2</v>
      </c>
      <c r="X8241" s="28">
        <v>88816.0</v>
      </c>
    </row>
    <row r="8242" ht="15.75" customHeight="1">
      <c r="A8242" s="15">
        <v>7902.0</v>
      </c>
      <c r="B8242" s="15" t="s">
        <v>9441</v>
      </c>
      <c r="C8242" s="18">
        <v>42960.0</v>
      </c>
      <c r="D8242" s="18">
        <v>42965.0</v>
      </c>
      <c r="E8242" s="18">
        <f t="shared" si="1"/>
        <v>42965</v>
      </c>
      <c r="F8242" s="15" t="s">
        <v>55</v>
      </c>
      <c r="G8242" s="15" t="s">
        <v>2152</v>
      </c>
      <c r="H8242" s="15" t="s">
        <v>2153</v>
      </c>
      <c r="I8242" s="15" t="s">
        <v>59</v>
      </c>
      <c r="J8242" s="15" t="s">
        <v>60</v>
      </c>
      <c r="K8242" s="15" t="s">
        <v>29</v>
      </c>
      <c r="L8242" s="15" t="str">
        <f t="array" ref="L8242">_xlfn.XLOOKUP(M8242,reference_province_to_city!$A$2:$A$11,reference_province_to_city!$B$2:$B$11)</f>
        <v>Palembang</v>
      </c>
      <c r="M8242" s="15" t="s">
        <v>13</v>
      </c>
      <c r="N8242" s="15">
        <v>30111.0</v>
      </c>
      <c r="O8242" s="15">
        <f t="array" ref="O8242">_xlfn.XLOOKUP(M8242,reference_postal_code!$B$2:$B$11,reference_postal_code!$A$2:$A$11)</f>
        <v>30111</v>
      </c>
      <c r="P8242" s="15" t="s">
        <v>77</v>
      </c>
      <c r="Q8242" s="15" t="s">
        <v>4242</v>
      </c>
      <c r="R8242" s="15" t="s">
        <v>106</v>
      </c>
      <c r="S8242" s="15" t="s">
        <v>139</v>
      </c>
      <c r="T8242" s="15" t="s">
        <v>4243</v>
      </c>
      <c r="U8242" s="28">
        <v>479760.0</v>
      </c>
      <c r="V8242" s="15">
        <v>1.0</v>
      </c>
      <c r="W8242" s="31">
        <v>0.2</v>
      </c>
      <c r="X8242" s="28">
        <v>0.0</v>
      </c>
    </row>
    <row r="8243" ht="15.75" customHeight="1">
      <c r="A8243" s="15">
        <v>7901.0</v>
      </c>
      <c r="B8243" s="15" t="s">
        <v>9441</v>
      </c>
      <c r="C8243" s="18">
        <v>42960.0</v>
      </c>
      <c r="D8243" s="18">
        <v>42965.0</v>
      </c>
      <c r="E8243" s="18">
        <f t="shared" si="1"/>
        <v>42965</v>
      </c>
      <c r="F8243" s="15" t="s">
        <v>55</v>
      </c>
      <c r="G8243" s="15" t="s">
        <v>2152</v>
      </c>
      <c r="H8243" s="15" t="s">
        <v>2153</v>
      </c>
      <c r="I8243" s="15" t="s">
        <v>59</v>
      </c>
      <c r="J8243" s="15" t="s">
        <v>60</v>
      </c>
      <c r="K8243" s="15" t="s">
        <v>29</v>
      </c>
      <c r="L8243" s="15" t="str">
        <f t="array" ref="L8243">_xlfn.XLOOKUP(M8243,reference_province_to_city!$A$2:$A$11,reference_province_to_city!$B$2:$B$11)</f>
        <v>Palembang</v>
      </c>
      <c r="M8243" s="15" t="s">
        <v>13</v>
      </c>
      <c r="N8243" s="15">
        <v>30111.0</v>
      </c>
      <c r="O8243" s="15">
        <f t="array" ref="O8243">_xlfn.XLOOKUP(M8243,reference_postal_code!$B$2:$B$11,reference_postal_code!$A$2:$A$11)</f>
        <v>30111</v>
      </c>
      <c r="P8243" s="15" t="s">
        <v>77</v>
      </c>
      <c r="Q8243" s="15" t="s">
        <v>2291</v>
      </c>
      <c r="R8243" s="15" t="s">
        <v>110</v>
      </c>
      <c r="S8243" s="15" t="s">
        <v>149</v>
      </c>
      <c r="T8243" s="15" t="s">
        <v>2292</v>
      </c>
      <c r="U8243" s="28">
        <v>23760.0</v>
      </c>
      <c r="V8243" s="15">
        <v>2.0</v>
      </c>
      <c r="W8243" s="31">
        <v>0.2</v>
      </c>
      <c r="X8243" s="28">
        <v>7128.0</v>
      </c>
    </row>
    <row r="8244" ht="15.75" customHeight="1">
      <c r="A8244" s="15">
        <v>2399.0</v>
      </c>
      <c r="B8244" s="15" t="s">
        <v>9443</v>
      </c>
      <c r="C8244" s="18">
        <v>42961.0</v>
      </c>
      <c r="D8244" s="18">
        <v>42963.0</v>
      </c>
      <c r="E8244" s="18">
        <f t="shared" si="1"/>
        <v>42963</v>
      </c>
      <c r="F8244" s="15" t="s">
        <v>114</v>
      </c>
      <c r="G8244" s="15" t="s">
        <v>2900</v>
      </c>
      <c r="H8244" s="15" t="s">
        <v>2901</v>
      </c>
      <c r="I8244" s="15" t="s">
        <v>59</v>
      </c>
      <c r="J8244" s="15" t="s">
        <v>60</v>
      </c>
      <c r="K8244" s="15" t="s">
        <v>28</v>
      </c>
      <c r="L8244" s="15" t="str">
        <f t="array" ref="L8244">_xlfn.XLOOKUP(M8244,reference_province_to_city!$A$2:$A$11,reference_province_to_city!$B$2:$B$11)</f>
        <v>Medan</v>
      </c>
      <c r="M8244" s="15" t="s">
        <v>11</v>
      </c>
      <c r="N8244" s="15">
        <v>20111.0</v>
      </c>
      <c r="O8244" s="15">
        <f t="array" ref="O8244">_xlfn.XLOOKUP(M8244,reference_postal_code!$B$2:$B$11,reference_postal_code!$A$2:$A$11)</f>
        <v>20111</v>
      </c>
      <c r="P8244" s="15" t="s">
        <v>77</v>
      </c>
      <c r="Q8244" s="15" t="s">
        <v>8464</v>
      </c>
      <c r="R8244" s="15" t="s">
        <v>65</v>
      </c>
      <c r="S8244" s="15" t="s">
        <v>93</v>
      </c>
      <c r="T8244" s="15" t="s">
        <v>8465</v>
      </c>
      <c r="U8244" s="28">
        <v>250200.0</v>
      </c>
      <c r="V8244" s="15">
        <v>6.0</v>
      </c>
      <c r="W8244" s="31">
        <v>0.0</v>
      </c>
      <c r="X8244" s="28">
        <v>65052.0</v>
      </c>
    </row>
    <row r="8245" ht="15.75" customHeight="1">
      <c r="A8245" s="15">
        <v>2398.0</v>
      </c>
      <c r="B8245" s="15" t="s">
        <v>9443</v>
      </c>
      <c r="C8245" s="18">
        <v>42961.0</v>
      </c>
      <c r="D8245" s="18">
        <v>42963.0</v>
      </c>
      <c r="E8245" s="18">
        <f t="shared" si="1"/>
        <v>42963</v>
      </c>
      <c r="F8245" s="15" t="s">
        <v>114</v>
      </c>
      <c r="G8245" s="15" t="s">
        <v>2900</v>
      </c>
      <c r="H8245" s="15" t="s">
        <v>2901</v>
      </c>
      <c r="I8245" s="15" t="s">
        <v>59</v>
      </c>
      <c r="J8245" s="15" t="s">
        <v>60</v>
      </c>
      <c r="K8245" s="15" t="s">
        <v>28</v>
      </c>
      <c r="L8245" s="15" t="str">
        <f t="array" ref="L8245">_xlfn.XLOOKUP(M8245,reference_province_to_city!$A$2:$A$11,reference_province_to_city!$B$2:$B$11)</f>
        <v>Medan</v>
      </c>
      <c r="M8245" s="15" t="s">
        <v>11</v>
      </c>
      <c r="N8245" s="15">
        <v>20111.0</v>
      </c>
      <c r="O8245" s="15">
        <f t="array" ref="O8245">_xlfn.XLOOKUP(M8245,reference_postal_code!$B$2:$B$11,reference_postal_code!$A$2:$A$11)</f>
        <v>20111</v>
      </c>
      <c r="P8245" s="15" t="s">
        <v>77</v>
      </c>
      <c r="Q8245" s="15" t="s">
        <v>1356</v>
      </c>
      <c r="R8245" s="15" t="s">
        <v>65</v>
      </c>
      <c r="S8245" s="15" t="s">
        <v>79</v>
      </c>
      <c r="T8245" s="15" t="s">
        <v>1357</v>
      </c>
      <c r="U8245" s="28">
        <v>86400.0</v>
      </c>
      <c r="V8245" s="15">
        <v>2.0</v>
      </c>
      <c r="W8245" s="31">
        <v>0.0</v>
      </c>
      <c r="X8245" s="28">
        <v>42336.0</v>
      </c>
    </row>
    <row r="8246" ht="15.75" customHeight="1">
      <c r="A8246" s="15">
        <v>4491.0</v>
      </c>
      <c r="B8246" s="15" t="s">
        <v>9444</v>
      </c>
      <c r="C8246" s="18">
        <v>42961.0</v>
      </c>
      <c r="D8246" s="18">
        <v>42968.0</v>
      </c>
      <c r="E8246" s="18">
        <f t="shared" si="1"/>
        <v>42968</v>
      </c>
      <c r="F8246" s="15" t="s">
        <v>55</v>
      </c>
      <c r="G8246" s="15" t="s">
        <v>7107</v>
      </c>
      <c r="H8246" s="15" t="s">
        <v>7108</v>
      </c>
      <c r="I8246" s="15" t="s">
        <v>59</v>
      </c>
      <c r="J8246" s="15" t="s">
        <v>60</v>
      </c>
      <c r="K8246" s="15" t="s">
        <v>29</v>
      </c>
      <c r="L8246" s="15" t="str">
        <f t="array" ref="L8246">_xlfn.XLOOKUP(M8246,reference_province_to_city!$A$2:$A$11,reference_province_to_city!$B$2:$B$11)</f>
        <v>Palembang</v>
      </c>
      <c r="M8246" s="15" t="s">
        <v>13</v>
      </c>
      <c r="N8246" s="15">
        <v>30111.0</v>
      </c>
      <c r="O8246" s="15">
        <f t="array" ref="O8246">_xlfn.XLOOKUP(M8246,reference_postal_code!$B$2:$B$11,reference_postal_code!$A$2:$A$11)</f>
        <v>30111</v>
      </c>
      <c r="P8246" s="15" t="s">
        <v>77</v>
      </c>
      <c r="Q8246" s="15" t="s">
        <v>5325</v>
      </c>
      <c r="R8246" s="15" t="s">
        <v>106</v>
      </c>
      <c r="S8246" s="15" t="s">
        <v>218</v>
      </c>
      <c r="T8246" s="15" t="s">
        <v>5326</v>
      </c>
      <c r="U8246" s="28">
        <v>6274440.0</v>
      </c>
      <c r="V8246" s="15">
        <v>3.0</v>
      </c>
      <c r="W8246" s="31">
        <v>0.2</v>
      </c>
      <c r="X8246" s="28">
        <v>78431.0</v>
      </c>
    </row>
    <row r="8247" ht="15.75" customHeight="1">
      <c r="A8247" s="15">
        <v>2460.0</v>
      </c>
      <c r="B8247" s="15" t="s">
        <v>9445</v>
      </c>
      <c r="C8247" s="18">
        <v>42962.0</v>
      </c>
      <c r="D8247" s="18">
        <v>42968.0</v>
      </c>
      <c r="E8247" s="18">
        <f t="shared" si="1"/>
        <v>42968</v>
      </c>
      <c r="F8247" s="15" t="s">
        <v>55</v>
      </c>
      <c r="G8247" s="15" t="s">
        <v>1741</v>
      </c>
      <c r="H8247" s="15" t="s">
        <v>1742</v>
      </c>
      <c r="I8247" s="15" t="s">
        <v>59</v>
      </c>
      <c r="J8247" s="15" t="s">
        <v>60</v>
      </c>
      <c r="K8247" s="15" t="s">
        <v>17</v>
      </c>
      <c r="L8247" s="15" t="str">
        <f t="array" ref="L8247">_xlfn.XLOOKUP(M8247,reference_province_to_city!$A$2:$A$11,reference_province_to_city!$B$2:$B$11)</f>
        <v>Semarang</v>
      </c>
      <c r="M8247" s="15" t="s">
        <v>15</v>
      </c>
      <c r="N8247" s="15">
        <v>50111.0</v>
      </c>
      <c r="O8247" s="15">
        <f t="array" ref="O8247">_xlfn.XLOOKUP(M8247,reference_postal_code!$B$2:$B$11,reference_postal_code!$A$2:$A$11)</f>
        <v>50111</v>
      </c>
      <c r="P8247" s="15" t="s">
        <v>77</v>
      </c>
      <c r="Q8247" s="15" t="s">
        <v>648</v>
      </c>
      <c r="R8247" s="15" t="s">
        <v>65</v>
      </c>
      <c r="S8247" s="15" t="s">
        <v>222</v>
      </c>
      <c r="T8247" s="15" t="s">
        <v>649</v>
      </c>
      <c r="U8247" s="28">
        <v>1467600.0</v>
      </c>
      <c r="V8247" s="15">
        <v>2.0</v>
      </c>
      <c r="W8247" s="31">
        <v>0.0</v>
      </c>
      <c r="X8247" s="28">
        <v>381576.0</v>
      </c>
    </row>
    <row r="8248" ht="15.75" customHeight="1">
      <c r="A8248" s="15">
        <v>5295.0</v>
      </c>
      <c r="B8248" s="15" t="s">
        <v>9446</v>
      </c>
      <c r="C8248" s="18">
        <v>42962.0</v>
      </c>
      <c r="D8248" s="18">
        <v>42966.0</v>
      </c>
      <c r="E8248" s="18">
        <f t="shared" si="1"/>
        <v>42966</v>
      </c>
      <c r="F8248" s="15" t="s">
        <v>55</v>
      </c>
      <c r="G8248" s="15" t="s">
        <v>6837</v>
      </c>
      <c r="H8248" s="15" t="s">
        <v>6838</v>
      </c>
      <c r="I8248" s="15" t="s">
        <v>128</v>
      </c>
      <c r="J8248" s="15" t="s">
        <v>60</v>
      </c>
      <c r="K8248" s="15" t="s">
        <v>19</v>
      </c>
      <c r="L8248" s="15" t="str">
        <f t="array" ref="L8248">_xlfn.XLOOKUP(M8248,reference_province_to_city!$A$2:$A$11,reference_province_to_city!$B$2:$B$11)</f>
        <v>Yogyakarta</v>
      </c>
      <c r="M8248" s="15" t="s">
        <v>18</v>
      </c>
      <c r="N8248" s="15">
        <v>55111.0</v>
      </c>
      <c r="O8248" s="15">
        <f t="array" ref="O8248">_xlfn.XLOOKUP(M8248,reference_postal_code!$B$2:$B$11,reference_postal_code!$A$2:$A$11)</f>
        <v>55111</v>
      </c>
      <c r="P8248" s="15" t="s">
        <v>77</v>
      </c>
      <c r="Q8248" s="15" t="s">
        <v>565</v>
      </c>
      <c r="R8248" s="15" t="s">
        <v>65</v>
      </c>
      <c r="S8248" s="15" t="s">
        <v>79</v>
      </c>
      <c r="T8248" s="15" t="s">
        <v>566</v>
      </c>
      <c r="U8248" s="28">
        <v>756000.0</v>
      </c>
      <c r="V8248" s="15">
        <v>8.0</v>
      </c>
      <c r="W8248" s="31">
        <v>0.0</v>
      </c>
      <c r="X8248" s="28">
        <v>347760.0</v>
      </c>
    </row>
    <row r="8249" ht="15.75" customHeight="1">
      <c r="A8249" s="15">
        <v>2535.0</v>
      </c>
      <c r="B8249" s="15" t="s">
        <v>9447</v>
      </c>
      <c r="C8249" s="18">
        <v>42962.0</v>
      </c>
      <c r="D8249" s="18">
        <v>42965.0</v>
      </c>
      <c r="E8249" s="18">
        <f t="shared" si="1"/>
        <v>42965</v>
      </c>
      <c r="F8249" s="15" t="s">
        <v>114</v>
      </c>
      <c r="G8249" s="15" t="s">
        <v>6786</v>
      </c>
      <c r="H8249" s="15" t="s">
        <v>6787</v>
      </c>
      <c r="I8249" s="15" t="s">
        <v>128</v>
      </c>
      <c r="J8249" s="15" t="s">
        <v>60</v>
      </c>
      <c r="K8249" s="15" t="s">
        <v>28</v>
      </c>
      <c r="L8249" s="15" t="str">
        <f t="array" ref="L8249">_xlfn.XLOOKUP(M8249,reference_province_to_city!$A$2:$A$11,reference_province_to_city!$B$2:$B$11)</f>
        <v>Medan</v>
      </c>
      <c r="M8249" s="15" t="s">
        <v>11</v>
      </c>
      <c r="N8249" s="15">
        <v>20111.0</v>
      </c>
      <c r="O8249" s="15">
        <f t="array" ref="O8249">_xlfn.XLOOKUP(M8249,reference_postal_code!$B$2:$B$11,reference_postal_code!$A$2:$A$11)</f>
        <v>20111</v>
      </c>
      <c r="P8249" s="15" t="s">
        <v>77</v>
      </c>
      <c r="Q8249" s="15" t="s">
        <v>2636</v>
      </c>
      <c r="R8249" s="15" t="s">
        <v>65</v>
      </c>
      <c r="S8249" s="15" t="s">
        <v>87</v>
      </c>
      <c r="T8249" s="15" t="s">
        <v>2637</v>
      </c>
      <c r="U8249" s="28">
        <v>2.702448E7</v>
      </c>
      <c r="V8249" s="15">
        <v>6.0</v>
      </c>
      <c r="W8249" s="31">
        <v>0.2</v>
      </c>
      <c r="X8249" s="28">
        <v>-5067090.0</v>
      </c>
    </row>
    <row r="8250" ht="15.75" customHeight="1">
      <c r="A8250" s="15">
        <v>7268.0</v>
      </c>
      <c r="B8250" s="15" t="s">
        <v>9448</v>
      </c>
      <c r="C8250" s="18">
        <v>42963.0</v>
      </c>
      <c r="D8250" s="18"/>
      <c r="E8250" s="18">
        <f t="shared" si="1"/>
        <v>42966</v>
      </c>
      <c r="F8250" s="15" t="s">
        <v>466</v>
      </c>
      <c r="G8250" s="15" t="s">
        <v>4847</v>
      </c>
      <c r="H8250" s="15" t="s">
        <v>4848</v>
      </c>
      <c r="I8250" s="15" t="s">
        <v>59</v>
      </c>
      <c r="J8250" s="15" t="s">
        <v>60</v>
      </c>
      <c r="K8250" s="15" t="s">
        <v>19</v>
      </c>
      <c r="L8250" s="15" t="str">
        <f t="array" ref="L8250">_xlfn.XLOOKUP(M8250,reference_province_to_city!$A$2:$A$11,reference_province_to_city!$B$2:$B$11)</f>
        <v>Yogyakarta</v>
      </c>
      <c r="M8250" s="15" t="s">
        <v>18</v>
      </c>
      <c r="N8250" s="15">
        <v>55111.0</v>
      </c>
      <c r="O8250" s="15">
        <f t="array" ref="O8250">_xlfn.XLOOKUP(M8250,reference_postal_code!$B$2:$B$11,reference_postal_code!$A$2:$A$11)</f>
        <v>55111</v>
      </c>
      <c r="P8250" s="15" t="s">
        <v>77</v>
      </c>
      <c r="Q8250" s="15" t="s">
        <v>3908</v>
      </c>
      <c r="R8250" s="15" t="s">
        <v>65</v>
      </c>
      <c r="S8250" s="15" t="s">
        <v>87</v>
      </c>
      <c r="T8250" s="15" t="s">
        <v>3909</v>
      </c>
      <c r="U8250" s="28">
        <v>1007040.0</v>
      </c>
      <c r="V8250" s="15">
        <v>4.0</v>
      </c>
      <c r="W8250" s="31">
        <v>0.2</v>
      </c>
      <c r="X8250" s="28">
        <v>-12588.0</v>
      </c>
    </row>
    <row r="8251" ht="15.75" customHeight="1">
      <c r="A8251" s="15">
        <v>7267.0</v>
      </c>
      <c r="B8251" s="15" t="s">
        <v>9448</v>
      </c>
      <c r="C8251" s="18">
        <v>42963.0</v>
      </c>
      <c r="D8251" s="18">
        <v>42963.0</v>
      </c>
      <c r="E8251" s="18">
        <f t="shared" si="1"/>
        <v>42963</v>
      </c>
      <c r="F8251" s="15" t="s">
        <v>466</v>
      </c>
      <c r="G8251" s="15" t="s">
        <v>4847</v>
      </c>
      <c r="H8251" s="15" t="s">
        <v>4848</v>
      </c>
      <c r="I8251" s="15" t="s">
        <v>59</v>
      </c>
      <c r="J8251" s="15" t="s">
        <v>60</v>
      </c>
      <c r="K8251" s="15" t="s">
        <v>19</v>
      </c>
      <c r="L8251" s="15" t="str">
        <f t="array" ref="L8251">_xlfn.XLOOKUP(M8251,reference_province_to_city!$A$2:$A$11,reference_province_to_city!$B$2:$B$11)</f>
        <v>Yogyakarta</v>
      </c>
      <c r="M8251" s="15" t="s">
        <v>18</v>
      </c>
      <c r="N8251" s="15">
        <v>55111.0</v>
      </c>
      <c r="O8251" s="15">
        <f t="array" ref="O8251">_xlfn.XLOOKUP(M8251,reference_postal_code!$B$2:$B$11,reference_postal_code!$A$2:$A$11)</f>
        <v>55111</v>
      </c>
      <c r="P8251" s="15" t="s">
        <v>77</v>
      </c>
      <c r="Q8251" s="15" t="s">
        <v>4570</v>
      </c>
      <c r="R8251" s="15" t="s">
        <v>65</v>
      </c>
      <c r="S8251" s="15" t="s">
        <v>83</v>
      </c>
      <c r="T8251" s="15" t="s">
        <v>4571</v>
      </c>
      <c r="U8251" s="28">
        <v>201420.0</v>
      </c>
      <c r="V8251" s="15">
        <v>3.0</v>
      </c>
      <c r="W8251" s="31">
        <v>0.7</v>
      </c>
      <c r="X8251" s="28">
        <v>-167850.0</v>
      </c>
    </row>
    <row r="8252" ht="15.75" customHeight="1">
      <c r="A8252" s="15">
        <v>7937.0</v>
      </c>
      <c r="B8252" s="15" t="s">
        <v>9449</v>
      </c>
      <c r="C8252" s="18">
        <v>42964.0</v>
      </c>
      <c r="D8252" s="18">
        <v>42971.0</v>
      </c>
      <c r="E8252" s="18">
        <f t="shared" si="1"/>
        <v>42971</v>
      </c>
      <c r="F8252" s="15" t="s">
        <v>55</v>
      </c>
      <c r="G8252" s="15" t="s">
        <v>4820</v>
      </c>
      <c r="H8252" s="15" t="s">
        <v>4821</v>
      </c>
      <c r="I8252" s="15" t="s">
        <v>128</v>
      </c>
      <c r="J8252" s="15" t="s">
        <v>60</v>
      </c>
      <c r="K8252" s="15" t="s">
        <v>29</v>
      </c>
      <c r="L8252" s="15" t="str">
        <f t="array" ref="L8252">_xlfn.XLOOKUP(M8252,reference_province_to_city!$A$2:$A$11,reference_province_to_city!$B$2:$B$11)</f>
        <v>Palembang</v>
      </c>
      <c r="M8252" s="15" t="s">
        <v>13</v>
      </c>
      <c r="N8252" s="15">
        <v>30111.0</v>
      </c>
      <c r="O8252" s="15">
        <f t="array" ref="O8252">_xlfn.XLOOKUP(M8252,reference_postal_code!$B$2:$B$11,reference_postal_code!$A$2:$A$11)</f>
        <v>30111</v>
      </c>
      <c r="P8252" s="15" t="s">
        <v>77</v>
      </c>
      <c r="Q8252" s="15" t="s">
        <v>2091</v>
      </c>
      <c r="R8252" s="15" t="s">
        <v>65</v>
      </c>
      <c r="S8252" s="15" t="s">
        <v>83</v>
      </c>
      <c r="T8252" s="15" t="s">
        <v>2092</v>
      </c>
      <c r="U8252" s="28">
        <v>208800.0</v>
      </c>
      <c r="V8252" s="15">
        <v>3.0</v>
      </c>
      <c r="W8252" s="31">
        <v>0.2</v>
      </c>
      <c r="X8252" s="28">
        <v>73080.0</v>
      </c>
    </row>
    <row r="8253" ht="15.75" customHeight="1">
      <c r="A8253" s="15">
        <v>7938.0</v>
      </c>
      <c r="B8253" s="15" t="s">
        <v>9449</v>
      </c>
      <c r="C8253" s="18">
        <v>42964.0</v>
      </c>
      <c r="D8253" s="18">
        <v>42971.0</v>
      </c>
      <c r="E8253" s="18">
        <f t="shared" si="1"/>
        <v>42971</v>
      </c>
      <c r="F8253" s="15" t="s">
        <v>55</v>
      </c>
      <c r="G8253" s="15" t="s">
        <v>4820</v>
      </c>
      <c r="H8253" s="15" t="s">
        <v>4821</v>
      </c>
      <c r="I8253" s="15" t="s">
        <v>128</v>
      </c>
      <c r="J8253" s="15" t="s">
        <v>60</v>
      </c>
      <c r="K8253" s="15" t="s">
        <v>2941</v>
      </c>
      <c r="L8253" s="15" t="str">
        <f t="array" ref="L8253">_xlfn.XLOOKUP(M8253,reference_province_to_city!$A$2:$A$11,reference_province_to_city!$B$2:$B$11)</f>
        <v>Palembang</v>
      </c>
      <c r="M8253" s="15" t="s">
        <v>13</v>
      </c>
      <c r="N8253" s="15">
        <v>30111.0</v>
      </c>
      <c r="O8253" s="15">
        <f t="array" ref="O8253">_xlfn.XLOOKUP(M8253,reference_postal_code!$B$2:$B$11,reference_postal_code!$A$2:$A$11)</f>
        <v>30111</v>
      </c>
      <c r="P8253" s="15" t="s">
        <v>77</v>
      </c>
      <c r="Q8253" s="15" t="s">
        <v>7536</v>
      </c>
      <c r="R8253" s="15" t="s">
        <v>65</v>
      </c>
      <c r="S8253" s="15" t="s">
        <v>222</v>
      </c>
      <c r="T8253" s="15" t="s">
        <v>7537</v>
      </c>
      <c r="U8253" s="28">
        <v>3.777435E7</v>
      </c>
      <c r="V8253" s="15">
        <v>9.0</v>
      </c>
      <c r="W8253" s="31">
        <v>0.0</v>
      </c>
      <c r="X8253" s="28">
        <v>9821331.0</v>
      </c>
    </row>
    <row r="8254" ht="15.75" customHeight="1">
      <c r="A8254" s="15">
        <v>7186.0</v>
      </c>
      <c r="B8254" s="15" t="s">
        <v>9450</v>
      </c>
      <c r="C8254" s="18">
        <v>42964.0</v>
      </c>
      <c r="D8254" s="18">
        <v>42971.0</v>
      </c>
      <c r="E8254" s="18">
        <f t="shared" si="1"/>
        <v>42971</v>
      </c>
      <c r="F8254" s="15" t="s">
        <v>55</v>
      </c>
      <c r="G8254" s="15" t="s">
        <v>2624</v>
      </c>
      <c r="H8254" s="15" t="s">
        <v>2625</v>
      </c>
      <c r="I8254" s="15" t="s">
        <v>76</v>
      </c>
      <c r="J8254" s="15" t="s">
        <v>60</v>
      </c>
      <c r="K8254" s="15" t="s">
        <v>19</v>
      </c>
      <c r="L8254" s="15" t="str">
        <f t="array" ref="L8254">_xlfn.XLOOKUP(M8254,reference_province_to_city!$A$2:$A$11,reference_province_to_city!$B$2:$B$11)</f>
        <v>Yogyakarta</v>
      </c>
      <c r="M8254" s="15" t="s">
        <v>18</v>
      </c>
      <c r="N8254" s="15">
        <v>55111.0</v>
      </c>
      <c r="O8254" s="15">
        <f t="array" ref="O8254">_xlfn.XLOOKUP(M8254,reference_postal_code!$B$2:$B$11,reference_postal_code!$A$2:$A$11)</f>
        <v>55111</v>
      </c>
      <c r="P8254" s="15" t="s">
        <v>77</v>
      </c>
      <c r="Q8254" s="15" t="s">
        <v>763</v>
      </c>
      <c r="R8254" s="15" t="s">
        <v>65</v>
      </c>
      <c r="S8254" s="15" t="s">
        <v>93</v>
      </c>
      <c r="T8254" s="15" t="s">
        <v>764</v>
      </c>
      <c r="U8254" s="28">
        <v>120240.0</v>
      </c>
      <c r="V8254" s="15">
        <v>3.0</v>
      </c>
      <c r="W8254" s="31">
        <v>0.2</v>
      </c>
      <c r="X8254" s="28">
        <v>15030.0</v>
      </c>
    </row>
    <row r="8255" ht="15.75" customHeight="1">
      <c r="A8255" s="15">
        <v>7940.0</v>
      </c>
      <c r="B8255" s="15" t="s">
        <v>9449</v>
      </c>
      <c r="C8255" s="18">
        <v>42964.0</v>
      </c>
      <c r="D8255" s="18">
        <v>42971.0</v>
      </c>
      <c r="E8255" s="18">
        <f t="shared" si="1"/>
        <v>42971</v>
      </c>
      <c r="F8255" s="15" t="s">
        <v>55</v>
      </c>
      <c r="G8255" s="15" t="s">
        <v>4820</v>
      </c>
      <c r="H8255" s="15" t="s">
        <v>4821</v>
      </c>
      <c r="I8255" s="15" t="s">
        <v>128</v>
      </c>
      <c r="J8255" s="15" t="s">
        <v>60</v>
      </c>
      <c r="K8255" s="15" t="s">
        <v>29</v>
      </c>
      <c r="L8255" s="15" t="str">
        <f t="array" ref="L8255">_xlfn.XLOOKUP(M8255,reference_province_to_city!$A$2:$A$11,reference_province_to_city!$B$2:$B$11)</f>
        <v>Palembang</v>
      </c>
      <c r="M8255" s="15" t="s">
        <v>13</v>
      </c>
      <c r="N8255" s="15">
        <v>30111.0</v>
      </c>
      <c r="O8255" s="15">
        <f t="array" ref="O8255">_xlfn.XLOOKUP(M8255,reference_postal_code!$B$2:$B$11,reference_postal_code!$A$2:$A$11)</f>
        <v>30111</v>
      </c>
      <c r="P8255" s="15" t="s">
        <v>77</v>
      </c>
      <c r="Q8255" s="15" t="s">
        <v>379</v>
      </c>
      <c r="R8255" s="15" t="s">
        <v>65</v>
      </c>
      <c r="S8255" s="15" t="s">
        <v>83</v>
      </c>
      <c r="T8255" s="15" t="s">
        <v>380</v>
      </c>
      <c r="U8255" s="28">
        <v>3315840.0</v>
      </c>
      <c r="V8255" s="15">
        <v>8.0</v>
      </c>
      <c r="W8255" s="31">
        <v>0.2</v>
      </c>
      <c r="X8255" s="28">
        <v>1160544.0</v>
      </c>
    </row>
    <row r="8256" ht="15.75" customHeight="1">
      <c r="A8256" s="15">
        <v>7187.0</v>
      </c>
      <c r="B8256" s="15" t="s">
        <v>9450</v>
      </c>
      <c r="C8256" s="18">
        <v>42964.0</v>
      </c>
      <c r="D8256" s="18">
        <v>42971.0</v>
      </c>
      <c r="E8256" s="18">
        <f t="shared" si="1"/>
        <v>42971</v>
      </c>
      <c r="F8256" s="15" t="s">
        <v>55</v>
      </c>
      <c r="G8256" s="15" t="s">
        <v>2624</v>
      </c>
      <c r="H8256" s="15" t="s">
        <v>2625</v>
      </c>
      <c r="I8256" s="15" t="s">
        <v>76</v>
      </c>
      <c r="J8256" s="15" t="s">
        <v>60</v>
      </c>
      <c r="K8256" s="15" t="s">
        <v>19</v>
      </c>
      <c r="L8256" s="15" t="str">
        <f t="array" ref="L8256">_xlfn.XLOOKUP(M8256,reference_province_to_city!$A$2:$A$11,reference_province_to_city!$B$2:$B$11)</f>
        <v>Yogyakarta</v>
      </c>
      <c r="M8256" s="15" t="s">
        <v>18</v>
      </c>
      <c r="N8256" s="15">
        <v>55111.0</v>
      </c>
      <c r="O8256" s="15">
        <f t="array" ref="O8256">_xlfn.XLOOKUP(M8256,reference_postal_code!$B$2:$B$11,reference_postal_code!$A$2:$A$11)</f>
        <v>55111</v>
      </c>
      <c r="P8256" s="15" t="s">
        <v>77</v>
      </c>
      <c r="Q8256" s="15" t="s">
        <v>4020</v>
      </c>
      <c r="R8256" s="15" t="s">
        <v>106</v>
      </c>
      <c r="S8256" s="15" t="s">
        <v>107</v>
      </c>
      <c r="T8256" s="15" t="s">
        <v>4021</v>
      </c>
      <c r="U8256" s="28">
        <v>1118880.0</v>
      </c>
      <c r="V8256" s="15">
        <v>4.0</v>
      </c>
      <c r="W8256" s="31">
        <v>0.3</v>
      </c>
      <c r="X8256" s="28">
        <v>-31968.0</v>
      </c>
    </row>
    <row r="8257" ht="15.75" customHeight="1">
      <c r="A8257" s="15">
        <v>7188.0</v>
      </c>
      <c r="B8257" s="15" t="s">
        <v>9450</v>
      </c>
      <c r="C8257" s="18">
        <v>42964.0</v>
      </c>
      <c r="D8257" s="18">
        <v>42971.0</v>
      </c>
      <c r="E8257" s="18">
        <f t="shared" si="1"/>
        <v>42971</v>
      </c>
      <c r="F8257" s="15" t="s">
        <v>55</v>
      </c>
      <c r="G8257" s="15" t="s">
        <v>2624</v>
      </c>
      <c r="H8257" s="15" t="s">
        <v>2625</v>
      </c>
      <c r="I8257" s="15" t="s">
        <v>76</v>
      </c>
      <c r="J8257" s="15" t="s">
        <v>60</v>
      </c>
      <c r="K8257" s="15" t="s">
        <v>19</v>
      </c>
      <c r="L8257" s="15" t="str">
        <f t="array" ref="L8257">_xlfn.XLOOKUP(M8257,reference_province_to_city!$A$2:$A$11,reference_province_to_city!$B$2:$B$11)</f>
        <v>Yogyakarta</v>
      </c>
      <c r="M8257" s="15" t="s">
        <v>18</v>
      </c>
      <c r="N8257" s="15">
        <v>55111.0</v>
      </c>
      <c r="O8257" s="15">
        <f t="array" ref="O8257">_xlfn.XLOOKUP(M8257,reference_postal_code!$B$2:$B$11,reference_postal_code!$A$2:$A$11)</f>
        <v>55111</v>
      </c>
      <c r="P8257" s="15" t="s">
        <v>77</v>
      </c>
      <c r="Q8257" s="15" t="s">
        <v>4919</v>
      </c>
      <c r="R8257" s="15" t="s">
        <v>106</v>
      </c>
      <c r="S8257" s="15" t="s">
        <v>139</v>
      </c>
      <c r="T8257" s="15" t="s">
        <v>4920</v>
      </c>
      <c r="U8257" s="28">
        <v>251760.0</v>
      </c>
      <c r="V8257" s="15">
        <v>2.0</v>
      </c>
      <c r="W8257" s="31">
        <v>0.6</v>
      </c>
      <c r="X8257" s="28">
        <v>-333582.0</v>
      </c>
    </row>
    <row r="8258" ht="15.75" customHeight="1">
      <c r="A8258" s="15">
        <v>7189.0</v>
      </c>
      <c r="B8258" s="15" t="s">
        <v>9450</v>
      </c>
      <c r="C8258" s="18">
        <v>42964.0</v>
      </c>
      <c r="D8258" s="18">
        <v>42971.0</v>
      </c>
      <c r="E8258" s="18">
        <f t="shared" si="1"/>
        <v>42971</v>
      </c>
      <c r="F8258" s="15" t="s">
        <v>55</v>
      </c>
      <c r="G8258" s="15" t="s">
        <v>2624</v>
      </c>
      <c r="H8258" s="15" t="s">
        <v>2625</v>
      </c>
      <c r="I8258" s="15" t="s">
        <v>76</v>
      </c>
      <c r="J8258" s="15" t="s">
        <v>60</v>
      </c>
      <c r="K8258" s="15" t="s">
        <v>19</v>
      </c>
      <c r="L8258" s="15" t="str">
        <f t="array" ref="L8258">_xlfn.XLOOKUP(M8258,reference_province_to_city!$A$2:$A$11,reference_province_to_city!$B$2:$B$11)</f>
        <v>Yogyakarta</v>
      </c>
      <c r="M8258" s="15" t="s">
        <v>18</v>
      </c>
      <c r="N8258" s="15">
        <v>55111.0</v>
      </c>
      <c r="O8258" s="15">
        <f t="array" ref="O8258">_xlfn.XLOOKUP(M8258,reference_postal_code!$B$2:$B$11,reference_postal_code!$A$2:$A$11)</f>
        <v>55111</v>
      </c>
      <c r="P8258" s="15" t="s">
        <v>77</v>
      </c>
      <c r="Q8258" s="15" t="s">
        <v>4545</v>
      </c>
      <c r="R8258" s="15" t="s">
        <v>65</v>
      </c>
      <c r="S8258" s="15" t="s">
        <v>222</v>
      </c>
      <c r="T8258" s="15" t="s">
        <v>4546</v>
      </c>
      <c r="U8258" s="28">
        <v>582960.0</v>
      </c>
      <c r="V8258" s="15">
        <v>4.0</v>
      </c>
      <c r="W8258" s="31">
        <v>0.8</v>
      </c>
      <c r="X8258" s="28">
        <v>-1486548.0</v>
      </c>
    </row>
    <row r="8259" ht="15.75" customHeight="1">
      <c r="A8259" s="15">
        <v>7934.0</v>
      </c>
      <c r="B8259" s="15" t="s">
        <v>9449</v>
      </c>
      <c r="C8259" s="18">
        <v>42964.0</v>
      </c>
      <c r="D8259" s="18">
        <v>42971.0</v>
      </c>
      <c r="E8259" s="18">
        <f t="shared" si="1"/>
        <v>42971</v>
      </c>
      <c r="F8259" s="15" t="s">
        <v>55</v>
      </c>
      <c r="G8259" s="15" t="s">
        <v>4820</v>
      </c>
      <c r="H8259" s="15" t="s">
        <v>4821</v>
      </c>
      <c r="I8259" s="15" t="s">
        <v>128</v>
      </c>
      <c r="J8259" s="15" t="s">
        <v>60</v>
      </c>
      <c r="L8259" s="15" t="str">
        <f t="array" ref="L8259">_xlfn.XLOOKUP(M8259,reference_province_to_city!$A$2:$A$11,reference_province_to_city!$B$2:$B$11)</f>
        <v>Palembang</v>
      </c>
      <c r="M8259" s="15" t="s">
        <v>13</v>
      </c>
      <c r="N8259" s="15">
        <v>30111.0</v>
      </c>
      <c r="O8259" s="15">
        <f t="array" ref="O8259">_xlfn.XLOOKUP(M8259,reference_postal_code!$B$2:$B$11,reference_postal_code!$A$2:$A$11)</f>
        <v>30111</v>
      </c>
      <c r="P8259" s="15" t="s">
        <v>77</v>
      </c>
      <c r="Q8259" s="15" t="s">
        <v>1610</v>
      </c>
      <c r="R8259" s="15" t="s">
        <v>65</v>
      </c>
      <c r="S8259" s="15" t="s">
        <v>173</v>
      </c>
      <c r="T8259" s="15" t="s">
        <v>1611</v>
      </c>
      <c r="U8259" s="28">
        <v>350400.0</v>
      </c>
      <c r="V8259" s="15">
        <v>2.0</v>
      </c>
      <c r="W8259" s="31">
        <v>0.0</v>
      </c>
      <c r="X8259" s="28">
        <v>175200.0</v>
      </c>
    </row>
    <row r="8260" ht="15.75" customHeight="1">
      <c r="A8260" s="15">
        <v>7244.0</v>
      </c>
      <c r="B8260" s="15" t="s">
        <v>9451</v>
      </c>
      <c r="C8260" s="18">
        <v>42964.0</v>
      </c>
      <c r="D8260" s="18"/>
      <c r="E8260" s="18">
        <f t="shared" si="1"/>
        <v>42967</v>
      </c>
      <c r="F8260" s="15" t="s">
        <v>114</v>
      </c>
      <c r="G8260" s="15" t="s">
        <v>6548</v>
      </c>
      <c r="H8260" s="15" t="s">
        <v>6549</v>
      </c>
      <c r="I8260" s="15" t="s">
        <v>59</v>
      </c>
      <c r="J8260" s="15" t="s">
        <v>60</v>
      </c>
      <c r="K8260" s="15" t="s">
        <v>29</v>
      </c>
      <c r="L8260" s="15" t="str">
        <f t="array" ref="L8260">_xlfn.XLOOKUP(M8260,reference_province_to_city!$A$2:$A$11,reference_province_to_city!$B$2:$B$11)</f>
        <v>Palembang</v>
      </c>
      <c r="M8260" s="15" t="s">
        <v>13</v>
      </c>
      <c r="N8260" s="15">
        <v>30111.0</v>
      </c>
      <c r="O8260" s="15">
        <f t="array" ref="O8260">_xlfn.XLOOKUP(M8260,reference_postal_code!$B$2:$B$11,reference_postal_code!$A$2:$A$11)</f>
        <v>30111</v>
      </c>
      <c r="P8260" s="15" t="s">
        <v>77</v>
      </c>
      <c r="Q8260" s="15" t="s">
        <v>2347</v>
      </c>
      <c r="R8260" s="15" t="s">
        <v>106</v>
      </c>
      <c r="S8260" s="15" t="s">
        <v>107</v>
      </c>
      <c r="T8260" s="15" t="s">
        <v>2348</v>
      </c>
      <c r="U8260" s="28">
        <v>6.624261E7</v>
      </c>
      <c r="V8260" s="15">
        <v>9.0</v>
      </c>
      <c r="W8260" s="31">
        <v>0.3</v>
      </c>
      <c r="X8260" s="28">
        <v>-9463230.0</v>
      </c>
    </row>
    <row r="8261" ht="15.75" customHeight="1">
      <c r="A8261" s="15">
        <v>7939.0</v>
      </c>
      <c r="B8261" s="15" t="s">
        <v>9449</v>
      </c>
      <c r="C8261" s="18">
        <v>42964.0</v>
      </c>
      <c r="D8261" s="18"/>
      <c r="E8261" s="18">
        <f t="shared" si="1"/>
        <v>42967</v>
      </c>
      <c r="F8261" s="15" t="s">
        <v>55</v>
      </c>
      <c r="G8261" s="15" t="s">
        <v>4820</v>
      </c>
      <c r="H8261" s="15" t="s">
        <v>4821</v>
      </c>
      <c r="I8261" s="15" t="s">
        <v>128</v>
      </c>
      <c r="J8261" s="15" t="s">
        <v>60</v>
      </c>
      <c r="K8261" s="15" t="s">
        <v>29</v>
      </c>
      <c r="L8261" s="15" t="str">
        <f t="array" ref="L8261">_xlfn.XLOOKUP(M8261,reference_province_to_city!$A$2:$A$11,reference_province_to_city!$B$2:$B$11)</f>
        <v>Palembang</v>
      </c>
      <c r="M8261" s="15" t="s">
        <v>13</v>
      </c>
      <c r="N8261" s="15">
        <v>30111.0</v>
      </c>
      <c r="O8261" s="15">
        <f t="array" ref="O8261">_xlfn.XLOOKUP(M8261,reference_postal_code!$B$2:$B$11,reference_postal_code!$A$2:$A$11)</f>
        <v>30111</v>
      </c>
      <c r="P8261" s="15" t="s">
        <v>77</v>
      </c>
      <c r="Q8261" s="15" t="s">
        <v>4360</v>
      </c>
      <c r="R8261" s="15" t="s">
        <v>65</v>
      </c>
      <c r="S8261" s="15" t="s">
        <v>87</v>
      </c>
      <c r="T8261" s="15" t="s">
        <v>4361</v>
      </c>
      <c r="U8261" s="28">
        <v>8108550.0</v>
      </c>
      <c r="V8261" s="15">
        <v>3.0</v>
      </c>
      <c r="W8261" s="31">
        <v>0.0</v>
      </c>
      <c r="X8261" s="28">
        <v>2108223.0</v>
      </c>
    </row>
    <row r="8262" ht="15.75" customHeight="1">
      <c r="A8262" s="15">
        <v>1920.0</v>
      </c>
      <c r="B8262" s="15" t="s">
        <v>9452</v>
      </c>
      <c r="C8262" s="18">
        <v>42964.0</v>
      </c>
      <c r="D8262" s="18">
        <v>42966.0</v>
      </c>
      <c r="E8262" s="18">
        <f t="shared" si="1"/>
        <v>42966</v>
      </c>
      <c r="F8262" s="15" t="s">
        <v>125</v>
      </c>
      <c r="G8262" s="15" t="s">
        <v>1194</v>
      </c>
      <c r="H8262" s="15" t="s">
        <v>1195</v>
      </c>
      <c r="I8262" s="15" t="s">
        <v>128</v>
      </c>
      <c r="J8262" s="15" t="s">
        <v>60</v>
      </c>
      <c r="K8262" s="15" t="s">
        <v>28</v>
      </c>
      <c r="L8262" s="15" t="str">
        <f t="array" ref="L8262">_xlfn.XLOOKUP(M8262,reference_province_to_city!$A$2:$A$11,reference_province_to_city!$B$2:$B$11)</f>
        <v>Medan</v>
      </c>
      <c r="M8262" s="15" t="s">
        <v>11</v>
      </c>
      <c r="N8262" s="15">
        <v>20111.0</v>
      </c>
      <c r="O8262" s="15">
        <f t="array" ref="O8262">_xlfn.XLOOKUP(M8262,reference_postal_code!$B$2:$B$11,reference_postal_code!$A$2:$A$11)</f>
        <v>20111</v>
      </c>
      <c r="P8262" s="15" t="s">
        <v>77</v>
      </c>
      <c r="Q8262" s="15" t="s">
        <v>257</v>
      </c>
      <c r="R8262" s="15" t="s">
        <v>65</v>
      </c>
      <c r="S8262" s="15" t="s">
        <v>83</v>
      </c>
      <c r="T8262" s="15" t="s">
        <v>258</v>
      </c>
      <c r="U8262" s="28">
        <v>1.34388E7</v>
      </c>
      <c r="V8262" s="15">
        <v>5.0</v>
      </c>
      <c r="W8262" s="31">
        <v>0.2</v>
      </c>
      <c r="X8262" s="28">
        <v>4535595.0</v>
      </c>
    </row>
    <row r="8263" ht="15.75" customHeight="1">
      <c r="A8263" s="15">
        <v>1921.0</v>
      </c>
      <c r="B8263" s="15" t="s">
        <v>9452</v>
      </c>
      <c r="C8263" s="18">
        <v>42964.0</v>
      </c>
      <c r="D8263" s="18">
        <v>42966.0</v>
      </c>
      <c r="E8263" s="18">
        <f t="shared" si="1"/>
        <v>42966</v>
      </c>
      <c r="F8263" s="15" t="s">
        <v>125</v>
      </c>
      <c r="G8263" s="15" t="s">
        <v>1194</v>
      </c>
      <c r="H8263" s="15" t="s">
        <v>1195</v>
      </c>
      <c r="I8263" s="15" t="s">
        <v>128</v>
      </c>
      <c r="J8263" s="15" t="s">
        <v>60</v>
      </c>
      <c r="K8263" s="15" t="s">
        <v>28</v>
      </c>
      <c r="L8263" s="15" t="str">
        <f t="array" ref="L8263">_xlfn.XLOOKUP(M8263,reference_province_to_city!$A$2:$A$11,reference_province_to_city!$B$2:$B$11)</f>
        <v>Medan</v>
      </c>
      <c r="M8263" s="15" t="s">
        <v>11</v>
      </c>
      <c r="N8263" s="15">
        <v>20111.0</v>
      </c>
      <c r="O8263" s="15">
        <f t="array" ref="O8263">_xlfn.XLOOKUP(M8263,reference_postal_code!$B$2:$B$11,reference_postal_code!$A$2:$A$11)</f>
        <v>20111</v>
      </c>
      <c r="P8263" s="15" t="s">
        <v>77</v>
      </c>
      <c r="Q8263" s="15" t="s">
        <v>1689</v>
      </c>
      <c r="R8263" s="15" t="s">
        <v>106</v>
      </c>
      <c r="S8263" s="15" t="s">
        <v>107</v>
      </c>
      <c r="T8263" s="15" t="s">
        <v>1690</v>
      </c>
      <c r="U8263" s="28">
        <v>6938460.0</v>
      </c>
      <c r="V8263" s="15">
        <v>2.0</v>
      </c>
      <c r="W8263" s="31">
        <v>0.1</v>
      </c>
      <c r="X8263" s="28">
        <v>1464786.0</v>
      </c>
    </row>
    <row r="8264" ht="15.75" customHeight="1">
      <c r="A8264" s="15">
        <v>7936.0</v>
      </c>
      <c r="B8264" s="15" t="s">
        <v>9449</v>
      </c>
      <c r="C8264" s="18">
        <v>42964.0</v>
      </c>
      <c r="D8264" s="18">
        <v>42971.0</v>
      </c>
      <c r="E8264" s="18">
        <f t="shared" si="1"/>
        <v>42971</v>
      </c>
      <c r="F8264" s="15" t="s">
        <v>55</v>
      </c>
      <c r="G8264" s="15" t="s">
        <v>4820</v>
      </c>
      <c r="H8264" s="15" t="s">
        <v>4821</v>
      </c>
      <c r="I8264" s="15" t="s">
        <v>128</v>
      </c>
      <c r="J8264" s="15" t="s">
        <v>60</v>
      </c>
      <c r="L8264" s="15" t="str">
        <f t="array" ref="L8264">_xlfn.XLOOKUP(M8264,reference_province_to_city!$A$2:$A$11,reference_province_to_city!$B$2:$B$11)</f>
        <v>Palembang</v>
      </c>
      <c r="M8264" s="15" t="s">
        <v>13</v>
      </c>
      <c r="N8264" s="15">
        <v>30111.0</v>
      </c>
      <c r="O8264" s="15">
        <f t="array" ref="O8264">_xlfn.XLOOKUP(M8264,reference_postal_code!$B$2:$B$11,reference_postal_code!$A$2:$A$11)</f>
        <v>30111</v>
      </c>
      <c r="P8264" s="15" t="s">
        <v>77</v>
      </c>
      <c r="Q8264" s="15" t="s">
        <v>5342</v>
      </c>
      <c r="R8264" s="15" t="s">
        <v>65</v>
      </c>
      <c r="S8264" s="15" t="s">
        <v>66</v>
      </c>
      <c r="T8264" s="15" t="s">
        <v>5343</v>
      </c>
      <c r="U8264" s="28">
        <v>128400.0</v>
      </c>
      <c r="V8264" s="15">
        <v>2.0</v>
      </c>
      <c r="W8264" s="31">
        <v>0.0</v>
      </c>
      <c r="X8264" s="28">
        <v>57780.0</v>
      </c>
    </row>
    <row r="8265" ht="15.75" customHeight="1">
      <c r="A8265" s="15">
        <v>6413.0</v>
      </c>
      <c r="B8265" s="15" t="s">
        <v>9453</v>
      </c>
      <c r="C8265" s="18">
        <v>42964.0</v>
      </c>
      <c r="D8265" s="18"/>
      <c r="E8265" s="18">
        <f t="shared" si="1"/>
        <v>42967</v>
      </c>
      <c r="F8265" s="15" t="s">
        <v>55</v>
      </c>
      <c r="G8265" s="15" t="s">
        <v>2299</v>
      </c>
      <c r="H8265" s="15" t="s">
        <v>2300</v>
      </c>
      <c r="I8265" s="15" t="s">
        <v>76</v>
      </c>
      <c r="J8265" s="15" t="s">
        <v>60</v>
      </c>
      <c r="K8265" s="15" t="s">
        <v>14</v>
      </c>
      <c r="L8265" s="15" t="str">
        <f t="array" ref="L8265">_xlfn.XLOOKUP(M8265,reference_province_to_city!$A$2:$A$11,reference_province_to_city!$B$2:$B$11)</f>
        <v>Bandung</v>
      </c>
      <c r="M8265" s="15" t="s">
        <v>12</v>
      </c>
      <c r="N8265" s="15">
        <v>40111.0</v>
      </c>
      <c r="O8265" s="15">
        <f t="array" ref="O8265">_xlfn.XLOOKUP(M8265,reference_postal_code!$B$2:$B$11,reference_postal_code!$A$2:$A$11)</f>
        <v>40111</v>
      </c>
      <c r="P8265" s="15" t="s">
        <v>117</v>
      </c>
      <c r="Q8265" s="15" t="s">
        <v>846</v>
      </c>
      <c r="R8265" s="15" t="s">
        <v>65</v>
      </c>
      <c r="S8265" s="15" t="s">
        <v>83</v>
      </c>
      <c r="T8265" s="15" t="s">
        <v>847</v>
      </c>
      <c r="U8265" s="28">
        <v>1543950.0</v>
      </c>
      <c r="V8265" s="15">
        <v>3.0</v>
      </c>
      <c r="W8265" s="31">
        <v>0.0</v>
      </c>
      <c r="X8265" s="28">
        <v>725657.0</v>
      </c>
    </row>
    <row r="8266" ht="15.75" customHeight="1">
      <c r="A8266" s="15">
        <v>7185.0</v>
      </c>
      <c r="B8266" s="15" t="s">
        <v>9450</v>
      </c>
      <c r="C8266" s="18">
        <v>42964.0</v>
      </c>
      <c r="D8266" s="18">
        <v>42971.0</v>
      </c>
      <c r="E8266" s="18">
        <f t="shared" si="1"/>
        <v>42971</v>
      </c>
      <c r="F8266" s="15" t="s">
        <v>55</v>
      </c>
      <c r="G8266" s="15" t="s">
        <v>2624</v>
      </c>
      <c r="H8266" s="15" t="s">
        <v>2625</v>
      </c>
      <c r="I8266" s="15" t="s">
        <v>76</v>
      </c>
      <c r="J8266" s="15" t="s">
        <v>60</v>
      </c>
      <c r="K8266" s="15" t="s">
        <v>19</v>
      </c>
      <c r="L8266" s="15" t="str">
        <f t="array" ref="L8266">_xlfn.XLOOKUP(M8266,reference_province_to_city!$A$2:$A$11,reference_province_to_city!$B$2:$B$11)</f>
        <v>Yogyakarta</v>
      </c>
      <c r="M8266" s="15" t="s">
        <v>18</v>
      </c>
      <c r="N8266" s="15">
        <v>55111.0</v>
      </c>
      <c r="O8266" s="15">
        <f t="array" ref="O8266">_xlfn.XLOOKUP(M8266,reference_postal_code!$B$2:$B$11,reference_postal_code!$A$2:$A$11)</f>
        <v>55111</v>
      </c>
      <c r="P8266" s="15" t="s">
        <v>77</v>
      </c>
      <c r="Q8266" s="15" t="s">
        <v>2664</v>
      </c>
      <c r="R8266" s="15" t="s">
        <v>65</v>
      </c>
      <c r="S8266" s="15" t="s">
        <v>226</v>
      </c>
      <c r="T8266" s="15" t="s">
        <v>2665</v>
      </c>
      <c r="U8266" s="28">
        <v>83280.0</v>
      </c>
      <c r="V8266" s="15">
        <v>2.0</v>
      </c>
      <c r="W8266" s="31">
        <v>0.2</v>
      </c>
      <c r="X8266" s="28">
        <v>-15615.0</v>
      </c>
    </row>
    <row r="8267" ht="15.75" customHeight="1">
      <c r="A8267" s="15">
        <v>6414.0</v>
      </c>
      <c r="B8267" s="15" t="s">
        <v>9453</v>
      </c>
      <c r="C8267" s="18">
        <v>42964.0</v>
      </c>
      <c r="D8267" s="18">
        <v>42970.0</v>
      </c>
      <c r="E8267" s="18">
        <f t="shared" si="1"/>
        <v>42970</v>
      </c>
      <c r="F8267" s="15" t="s">
        <v>55</v>
      </c>
      <c r="G8267" s="15" t="s">
        <v>2299</v>
      </c>
      <c r="H8267" s="15" t="s">
        <v>2300</v>
      </c>
      <c r="I8267" s="15" t="s">
        <v>76</v>
      </c>
      <c r="J8267" s="15" t="s">
        <v>60</v>
      </c>
      <c r="K8267" s="15" t="s">
        <v>14</v>
      </c>
      <c r="L8267" s="15" t="str">
        <f t="array" ref="L8267">_xlfn.XLOOKUP(M8267,reference_province_to_city!$A$2:$A$11,reference_province_to_city!$B$2:$B$11)</f>
        <v>Bandung</v>
      </c>
      <c r="M8267" s="15" t="s">
        <v>12</v>
      </c>
      <c r="N8267" s="15">
        <v>40111.0</v>
      </c>
      <c r="O8267" s="15">
        <f t="array" ref="O8267">_xlfn.XLOOKUP(M8267,reference_postal_code!$B$2:$B$11,reference_postal_code!$A$2:$A$11)</f>
        <v>40111</v>
      </c>
      <c r="P8267" s="15" t="s">
        <v>117</v>
      </c>
      <c r="Q8267" s="15" t="s">
        <v>2545</v>
      </c>
      <c r="R8267" s="15" t="s">
        <v>110</v>
      </c>
      <c r="S8267" s="15" t="s">
        <v>149</v>
      </c>
      <c r="T8267" s="15" t="s">
        <v>2546</v>
      </c>
      <c r="U8267" s="28">
        <v>1472400.0</v>
      </c>
      <c r="V8267" s="15">
        <v>6.0</v>
      </c>
      <c r="W8267" s="31">
        <v>0.0</v>
      </c>
      <c r="X8267" s="28">
        <v>147240.0</v>
      </c>
    </row>
    <row r="8268" ht="15.75" customHeight="1">
      <c r="A8268" s="15">
        <v>7935.0</v>
      </c>
      <c r="B8268" s="15" t="s">
        <v>9449</v>
      </c>
      <c r="C8268" s="18">
        <v>42964.0</v>
      </c>
      <c r="D8268" s="18">
        <v>42971.0</v>
      </c>
      <c r="E8268" s="18">
        <f t="shared" si="1"/>
        <v>42971</v>
      </c>
      <c r="F8268" s="15" t="s">
        <v>55</v>
      </c>
      <c r="G8268" s="15" t="s">
        <v>4820</v>
      </c>
      <c r="H8268" s="15" t="s">
        <v>4821</v>
      </c>
      <c r="I8268" s="15" t="s">
        <v>128</v>
      </c>
      <c r="J8268" s="15" t="s">
        <v>60</v>
      </c>
      <c r="K8268" s="15" t="s">
        <v>29</v>
      </c>
      <c r="L8268" s="15" t="str">
        <f t="array" ref="L8268">_xlfn.XLOOKUP(M8268,reference_province_to_city!$A$2:$A$11,reference_province_to_city!$B$2:$B$11)</f>
        <v>Palembang</v>
      </c>
      <c r="M8268" s="15" t="s">
        <v>13</v>
      </c>
      <c r="N8268" s="15">
        <v>30111.0</v>
      </c>
      <c r="O8268" s="15">
        <f t="array" ref="O8268">_xlfn.XLOOKUP(M8268,reference_postal_code!$B$2:$B$11,reference_postal_code!$A$2:$A$11)</f>
        <v>30111</v>
      </c>
      <c r="P8268" s="15" t="s">
        <v>77</v>
      </c>
      <c r="Q8268" s="15" t="s">
        <v>6224</v>
      </c>
      <c r="R8268" s="15" t="s">
        <v>110</v>
      </c>
      <c r="S8268" s="15" t="s">
        <v>111</v>
      </c>
      <c r="T8268" s="15" t="s">
        <v>6225</v>
      </c>
      <c r="U8268" s="28">
        <v>1079640.0</v>
      </c>
      <c r="V8268" s="15">
        <v>3.0</v>
      </c>
      <c r="W8268" s="31">
        <v>0.2</v>
      </c>
      <c r="X8268" s="28">
        <v>134955.0</v>
      </c>
    </row>
    <row r="8269" ht="15.75" customHeight="1">
      <c r="A8269" s="15">
        <v>4277.0</v>
      </c>
      <c r="B8269" s="15" t="s">
        <v>9454</v>
      </c>
      <c r="C8269" s="18">
        <v>42965.0</v>
      </c>
      <c r="D8269" s="18">
        <v>42969.0</v>
      </c>
      <c r="E8269" s="18">
        <f t="shared" si="1"/>
        <v>42969</v>
      </c>
      <c r="F8269" s="15" t="s">
        <v>55</v>
      </c>
      <c r="G8269" s="15" t="s">
        <v>1250</v>
      </c>
      <c r="H8269" s="15" t="s">
        <v>1251</v>
      </c>
      <c r="I8269" s="15" t="s">
        <v>76</v>
      </c>
      <c r="J8269" s="15" t="s">
        <v>60</v>
      </c>
      <c r="K8269" s="15" t="s">
        <v>17</v>
      </c>
      <c r="L8269" s="15" t="str">
        <f t="array" ref="L8269">_xlfn.XLOOKUP(M8269,reference_province_to_city!$A$2:$A$11,reference_province_to_city!$B$2:$B$11)</f>
        <v>Semarang</v>
      </c>
      <c r="M8269" s="15" t="s">
        <v>15</v>
      </c>
      <c r="N8269" s="15">
        <v>50111.0</v>
      </c>
      <c r="O8269" s="15">
        <f t="array" ref="O8269">_xlfn.XLOOKUP(M8269,reference_postal_code!$B$2:$B$11,reference_postal_code!$A$2:$A$11)</f>
        <v>50111</v>
      </c>
      <c r="P8269" s="15" t="s">
        <v>77</v>
      </c>
      <c r="Q8269" s="15" t="s">
        <v>3383</v>
      </c>
      <c r="R8269" s="15" t="s">
        <v>65</v>
      </c>
      <c r="S8269" s="15" t="s">
        <v>87</v>
      </c>
      <c r="T8269" s="15" t="s">
        <v>3384</v>
      </c>
      <c r="U8269" s="28">
        <v>4846500.0</v>
      </c>
      <c r="V8269" s="15">
        <v>2.0</v>
      </c>
      <c r="W8269" s="31">
        <v>0.0</v>
      </c>
      <c r="X8269" s="28">
        <v>920835.0</v>
      </c>
    </row>
    <row r="8270" ht="15.75" customHeight="1">
      <c r="A8270" s="15">
        <v>1514.0</v>
      </c>
      <c r="B8270" s="15" t="s">
        <v>9455</v>
      </c>
      <c r="C8270" s="18">
        <v>42965.0</v>
      </c>
      <c r="D8270" s="18">
        <v>42969.0</v>
      </c>
      <c r="E8270" s="18">
        <f t="shared" si="1"/>
        <v>42969</v>
      </c>
      <c r="F8270" s="15" t="s">
        <v>55</v>
      </c>
      <c r="G8270" s="15" t="s">
        <v>2117</v>
      </c>
      <c r="H8270" s="15" t="s">
        <v>2118</v>
      </c>
      <c r="I8270" s="15" t="s">
        <v>59</v>
      </c>
      <c r="J8270" s="15" t="s">
        <v>60</v>
      </c>
      <c r="K8270" s="15" t="s">
        <v>33</v>
      </c>
      <c r="L8270" s="15" t="str">
        <f t="array" ref="L8270">_xlfn.XLOOKUP(M8270,reference_province_to_city!$A$2:$A$11,reference_province_to_city!$B$2:$B$11)</f>
        <v>Makassar</v>
      </c>
      <c r="M8270" s="15" t="s">
        <v>25</v>
      </c>
      <c r="N8270" s="15">
        <v>90111.0</v>
      </c>
      <c r="O8270" s="15">
        <f t="array" ref="O8270">_xlfn.XLOOKUP(M8270,reference_postal_code!$B$2:$B$11,reference_postal_code!$A$2:$A$11)</f>
        <v>90111</v>
      </c>
      <c r="P8270" s="15" t="s">
        <v>63</v>
      </c>
      <c r="Q8270" s="15" t="s">
        <v>2265</v>
      </c>
      <c r="R8270" s="15" t="s">
        <v>65</v>
      </c>
      <c r="S8270" s="15" t="s">
        <v>83</v>
      </c>
      <c r="T8270" s="15" t="s">
        <v>2266</v>
      </c>
      <c r="U8270" s="28">
        <v>320700.0</v>
      </c>
      <c r="V8270" s="15">
        <v>5.0</v>
      </c>
      <c r="W8270" s="31">
        <v>0.8</v>
      </c>
      <c r="X8270" s="28">
        <v>-497085.0</v>
      </c>
    </row>
    <row r="8271" ht="15.75" customHeight="1">
      <c r="A8271" s="15">
        <v>6212.0</v>
      </c>
      <c r="B8271" s="15" t="s">
        <v>9456</v>
      </c>
      <c r="C8271" s="18">
        <v>42965.0</v>
      </c>
      <c r="D8271" s="18">
        <v>42972.0</v>
      </c>
      <c r="E8271" s="18">
        <f t="shared" si="1"/>
        <v>42972</v>
      </c>
      <c r="F8271" s="15" t="s">
        <v>55</v>
      </c>
      <c r="G8271" s="15" t="s">
        <v>4770</v>
      </c>
      <c r="H8271" s="15" t="s">
        <v>4771</v>
      </c>
      <c r="I8271" s="15" t="s">
        <v>128</v>
      </c>
      <c r="J8271" s="15" t="s">
        <v>60</v>
      </c>
      <c r="K8271" s="15" t="s">
        <v>28</v>
      </c>
      <c r="L8271" s="15" t="str">
        <f t="array" ref="L8271">_xlfn.XLOOKUP(M8271,reference_province_to_city!$A$2:$A$11,reference_province_to_city!$B$2:$B$11)</f>
        <v>Medan</v>
      </c>
      <c r="M8271" s="15" t="s">
        <v>11</v>
      </c>
      <c r="N8271" s="15">
        <v>20111.0</v>
      </c>
      <c r="O8271" s="15">
        <f t="array" ref="O8271">_xlfn.XLOOKUP(M8271,reference_postal_code!$B$2:$B$11,reference_postal_code!$A$2:$A$11)</f>
        <v>20111</v>
      </c>
      <c r="P8271" s="15" t="s">
        <v>77</v>
      </c>
      <c r="Q8271" s="15" t="s">
        <v>1800</v>
      </c>
      <c r="R8271" s="15" t="s">
        <v>106</v>
      </c>
      <c r="S8271" s="15" t="s">
        <v>139</v>
      </c>
      <c r="T8271" s="15" t="s">
        <v>1801</v>
      </c>
      <c r="U8271" s="28">
        <v>989100.0</v>
      </c>
      <c r="V8271" s="15">
        <v>3.0</v>
      </c>
      <c r="W8271" s="31">
        <v>0.0</v>
      </c>
      <c r="X8271" s="28">
        <v>336294.0</v>
      </c>
    </row>
    <row r="8272" ht="15.75" customHeight="1">
      <c r="A8272" s="15">
        <v>618.0</v>
      </c>
      <c r="B8272" s="15" t="s">
        <v>9457</v>
      </c>
      <c r="C8272" s="18">
        <v>42965.0</v>
      </c>
      <c r="D8272" s="18">
        <v>42970.0</v>
      </c>
      <c r="E8272" s="18">
        <f t="shared" si="1"/>
        <v>42970</v>
      </c>
      <c r="F8272" s="15" t="s">
        <v>114</v>
      </c>
      <c r="G8272" s="15" t="s">
        <v>4181</v>
      </c>
      <c r="H8272" s="15" t="s">
        <v>4182</v>
      </c>
      <c r="I8272" s="15" t="s">
        <v>128</v>
      </c>
      <c r="J8272" s="15" t="s">
        <v>60</v>
      </c>
      <c r="K8272" s="15" t="s">
        <v>28</v>
      </c>
      <c r="L8272" s="15" t="str">
        <f t="array" ref="L8272">_xlfn.XLOOKUP(M8272,reference_province_to_city!$A$2:$A$11,reference_province_to_city!$B$2:$B$11)</f>
        <v>Medan</v>
      </c>
      <c r="M8272" s="15" t="s">
        <v>11</v>
      </c>
      <c r="N8272" s="15">
        <v>20111.0</v>
      </c>
      <c r="O8272" s="15">
        <f t="array" ref="O8272">_xlfn.XLOOKUP(M8272,reference_postal_code!$B$2:$B$11,reference_postal_code!$A$2:$A$11)</f>
        <v>20111</v>
      </c>
      <c r="P8272" s="15" t="s">
        <v>77</v>
      </c>
      <c r="Q8272" s="15" t="s">
        <v>161</v>
      </c>
      <c r="R8272" s="15" t="s">
        <v>106</v>
      </c>
      <c r="S8272" s="15" t="s">
        <v>139</v>
      </c>
      <c r="T8272" s="15" t="s">
        <v>162</v>
      </c>
      <c r="U8272" s="28">
        <v>149100.0</v>
      </c>
      <c r="V8272" s="15">
        <v>2.0</v>
      </c>
      <c r="W8272" s="31">
        <v>0.0</v>
      </c>
      <c r="X8272" s="28">
        <v>46221.0</v>
      </c>
    </row>
    <row r="8273" ht="15.75" customHeight="1">
      <c r="A8273" s="15">
        <v>6712.0</v>
      </c>
      <c r="B8273" s="15" t="s">
        <v>9458</v>
      </c>
      <c r="C8273" s="18">
        <v>42965.0</v>
      </c>
      <c r="D8273" s="18">
        <v>42968.0</v>
      </c>
      <c r="E8273" s="18">
        <f t="shared" si="1"/>
        <v>42968</v>
      </c>
      <c r="F8273" s="15" t="s">
        <v>114</v>
      </c>
      <c r="G8273" s="15" t="s">
        <v>1128</v>
      </c>
      <c r="H8273" s="15" t="s">
        <v>1129</v>
      </c>
      <c r="I8273" s="15" t="s">
        <v>59</v>
      </c>
      <c r="J8273" s="15" t="s">
        <v>60</v>
      </c>
      <c r="K8273" s="15" t="s">
        <v>26</v>
      </c>
      <c r="L8273" s="15" t="str">
        <f t="array" ref="L8273">_xlfn.XLOOKUP(M8273,reference_province_to_city!$A$2:$A$11,reference_province_to_city!$B$2:$B$11)</f>
        <v>Denpasar</v>
      </c>
      <c r="M8273" s="15" t="s">
        <v>24</v>
      </c>
      <c r="N8273" s="15">
        <v>80231.0</v>
      </c>
      <c r="O8273" s="15">
        <f t="array" ref="O8273">_xlfn.XLOOKUP(M8273,reference_postal_code!$B$2:$B$11,reference_postal_code!$A$2:$A$11)</f>
        <v>80231</v>
      </c>
      <c r="P8273" s="15" t="s">
        <v>63</v>
      </c>
      <c r="Q8273" s="15" t="s">
        <v>3734</v>
      </c>
      <c r="R8273" s="15" t="s">
        <v>65</v>
      </c>
      <c r="S8273" s="15" t="s">
        <v>93</v>
      </c>
      <c r="T8273" s="15" t="s">
        <v>3735</v>
      </c>
      <c r="U8273" s="28">
        <v>148680.0</v>
      </c>
      <c r="V8273" s="15">
        <v>3.0</v>
      </c>
      <c r="W8273" s="31">
        <v>0.2</v>
      </c>
      <c r="X8273" s="28">
        <v>18585.0</v>
      </c>
    </row>
    <row r="8274" ht="15.75" customHeight="1">
      <c r="A8274" s="15">
        <v>617.0</v>
      </c>
      <c r="B8274" s="15" t="s">
        <v>9457</v>
      </c>
      <c r="C8274" s="18">
        <v>42965.0</v>
      </c>
      <c r="D8274" s="18">
        <v>42970.0</v>
      </c>
      <c r="E8274" s="18">
        <f t="shared" si="1"/>
        <v>42970</v>
      </c>
      <c r="F8274" s="15" t="s">
        <v>114</v>
      </c>
      <c r="G8274" s="15" t="s">
        <v>4181</v>
      </c>
      <c r="H8274" s="15" t="s">
        <v>4182</v>
      </c>
      <c r="I8274" s="15" t="s">
        <v>128</v>
      </c>
      <c r="J8274" s="15" t="s">
        <v>60</v>
      </c>
      <c r="K8274" s="15" t="s">
        <v>28</v>
      </c>
      <c r="L8274" s="15" t="str">
        <f t="array" ref="L8274">_xlfn.XLOOKUP(M8274,reference_province_to_city!$A$2:$A$11,reference_province_to_city!$B$2:$B$11)</f>
        <v>Medan</v>
      </c>
      <c r="M8274" s="15" t="s">
        <v>11</v>
      </c>
      <c r="N8274" s="15">
        <v>20111.0</v>
      </c>
      <c r="O8274" s="15">
        <f t="array" ref="O8274">_xlfn.XLOOKUP(M8274,reference_postal_code!$B$2:$B$11,reference_postal_code!$A$2:$A$11)</f>
        <v>20111</v>
      </c>
      <c r="P8274" s="15" t="s">
        <v>77</v>
      </c>
      <c r="Q8274" s="15" t="s">
        <v>4313</v>
      </c>
      <c r="R8274" s="15" t="s">
        <v>106</v>
      </c>
      <c r="S8274" s="15" t="s">
        <v>139</v>
      </c>
      <c r="T8274" s="15" t="s">
        <v>4314</v>
      </c>
      <c r="U8274" s="28">
        <v>607200.0</v>
      </c>
      <c r="V8274" s="15">
        <v>2.0</v>
      </c>
      <c r="W8274" s="31">
        <v>0.0</v>
      </c>
      <c r="X8274" s="28">
        <v>236808.0</v>
      </c>
    </row>
    <row r="8275" ht="15.75" customHeight="1">
      <c r="A8275" s="15">
        <v>6210.0</v>
      </c>
      <c r="B8275" s="15" t="s">
        <v>9456</v>
      </c>
      <c r="C8275" s="18">
        <v>42965.0</v>
      </c>
      <c r="D8275" s="18">
        <v>42972.0</v>
      </c>
      <c r="E8275" s="18">
        <f t="shared" si="1"/>
        <v>42972</v>
      </c>
      <c r="F8275" s="15" t="s">
        <v>55</v>
      </c>
      <c r="G8275" s="15" t="s">
        <v>4770</v>
      </c>
      <c r="H8275" s="15" t="s">
        <v>4771</v>
      </c>
      <c r="I8275" s="15" t="s">
        <v>128</v>
      </c>
      <c r="J8275" s="15" t="s">
        <v>60</v>
      </c>
      <c r="K8275" s="15" t="s">
        <v>28</v>
      </c>
      <c r="L8275" s="15" t="str">
        <f t="array" ref="L8275">_xlfn.XLOOKUP(M8275,reference_province_to_city!$A$2:$A$11,reference_province_to_city!$B$2:$B$11)</f>
        <v>Medan</v>
      </c>
      <c r="M8275" s="15" t="s">
        <v>11</v>
      </c>
      <c r="N8275" s="15">
        <v>20111.0</v>
      </c>
      <c r="O8275" s="15">
        <f t="array" ref="O8275">_xlfn.XLOOKUP(M8275,reference_postal_code!$B$2:$B$11,reference_postal_code!$A$2:$A$11)</f>
        <v>20111</v>
      </c>
      <c r="P8275" s="15" t="s">
        <v>77</v>
      </c>
      <c r="Q8275" s="15" t="s">
        <v>1631</v>
      </c>
      <c r="R8275" s="15" t="s">
        <v>65</v>
      </c>
      <c r="S8275" s="15" t="s">
        <v>83</v>
      </c>
      <c r="T8275" s="15" t="s">
        <v>1632</v>
      </c>
      <c r="U8275" s="28">
        <v>4.190292E7</v>
      </c>
      <c r="V8275" s="15">
        <v>9.0</v>
      </c>
      <c r="W8275" s="31">
        <v>0.2</v>
      </c>
      <c r="X8275" s="28">
        <v>1.4142235E7</v>
      </c>
    </row>
    <row r="8276" ht="15.75" customHeight="1">
      <c r="A8276" s="15">
        <v>8607.0</v>
      </c>
      <c r="B8276" s="15" t="s">
        <v>9459</v>
      </c>
      <c r="C8276" s="18">
        <v>42965.0</v>
      </c>
      <c r="D8276" s="18">
        <v>42969.0</v>
      </c>
      <c r="E8276" s="18">
        <f t="shared" si="1"/>
        <v>42969</v>
      </c>
      <c r="F8276" s="15" t="s">
        <v>55</v>
      </c>
      <c r="G8276" s="15" t="s">
        <v>8129</v>
      </c>
      <c r="H8276" s="15" t="s">
        <v>8130</v>
      </c>
      <c r="I8276" s="15" t="s">
        <v>59</v>
      </c>
      <c r="J8276" s="15" t="s">
        <v>60</v>
      </c>
      <c r="K8276" s="15" t="s">
        <v>10</v>
      </c>
      <c r="L8276" s="15" t="str">
        <f t="array" ref="L8276">_xlfn.XLOOKUP(M8276,reference_province_to_city!$A$2:$A$11,reference_province_to_city!$B$2:$B$11)</f>
        <v>Jakarta</v>
      </c>
      <c r="M8276" s="15" t="s">
        <v>7</v>
      </c>
      <c r="N8276" s="15">
        <v>10110.0</v>
      </c>
      <c r="O8276" s="15">
        <f t="array" ref="O8276">_xlfn.XLOOKUP(M8276,reference_postal_code!$B$2:$B$11,reference_postal_code!$A$2:$A$11)</f>
        <v>10110</v>
      </c>
      <c r="P8276" s="15" t="s">
        <v>117</v>
      </c>
      <c r="Q8276" s="15" t="s">
        <v>4730</v>
      </c>
      <c r="R8276" s="15" t="s">
        <v>110</v>
      </c>
      <c r="S8276" s="15" t="s">
        <v>149</v>
      </c>
      <c r="T8276" s="15" t="s">
        <v>4731</v>
      </c>
      <c r="U8276" s="28">
        <v>347700.0</v>
      </c>
      <c r="V8276" s="15">
        <v>2.0</v>
      </c>
      <c r="W8276" s="31">
        <v>0.0</v>
      </c>
      <c r="X8276" s="28">
        <v>114741.0</v>
      </c>
    </row>
    <row r="8277" ht="15.75" customHeight="1">
      <c r="A8277" s="15">
        <v>5612.0</v>
      </c>
      <c r="B8277" s="15" t="s">
        <v>9460</v>
      </c>
      <c r="C8277" s="18">
        <v>42965.0</v>
      </c>
      <c r="D8277" s="18">
        <v>42969.0</v>
      </c>
      <c r="E8277" s="18">
        <f t="shared" si="1"/>
        <v>42969</v>
      </c>
      <c r="F8277" s="15" t="s">
        <v>55</v>
      </c>
      <c r="G8277" s="15" t="s">
        <v>6129</v>
      </c>
      <c r="H8277" s="15" t="s">
        <v>6130</v>
      </c>
      <c r="I8277" s="15" t="s">
        <v>128</v>
      </c>
      <c r="J8277" s="15" t="s">
        <v>60</v>
      </c>
      <c r="K8277" s="15" t="s">
        <v>33</v>
      </c>
      <c r="L8277" s="15" t="str">
        <f t="array" ref="L8277">_xlfn.XLOOKUP(M8277,reference_province_to_city!$A$2:$A$11,reference_province_to_city!$B$2:$B$11)</f>
        <v>Makassar</v>
      </c>
      <c r="M8277" s="15" t="s">
        <v>25</v>
      </c>
      <c r="N8277" s="15">
        <v>90111.0</v>
      </c>
      <c r="O8277" s="15">
        <f t="array" ref="O8277">_xlfn.XLOOKUP(M8277,reference_postal_code!$B$2:$B$11,reference_postal_code!$A$2:$A$11)</f>
        <v>90111</v>
      </c>
      <c r="P8277" s="15" t="s">
        <v>63</v>
      </c>
      <c r="Q8277" s="15" t="s">
        <v>4718</v>
      </c>
      <c r="R8277" s="15" t="s">
        <v>110</v>
      </c>
      <c r="S8277" s="15" t="s">
        <v>149</v>
      </c>
      <c r="T8277" s="15" t="s">
        <v>4719</v>
      </c>
      <c r="U8277" s="28">
        <v>1.26585E7</v>
      </c>
      <c r="V8277" s="15">
        <v>2.0</v>
      </c>
      <c r="W8277" s="31">
        <v>0.0</v>
      </c>
      <c r="X8277" s="28">
        <v>5569740.0</v>
      </c>
    </row>
    <row r="8278" ht="15.75" customHeight="1">
      <c r="A8278" s="15">
        <v>6211.0</v>
      </c>
      <c r="B8278" s="15" t="s">
        <v>9456</v>
      </c>
      <c r="C8278" s="18">
        <v>42965.0</v>
      </c>
      <c r="D8278" s="18">
        <v>42972.0</v>
      </c>
      <c r="E8278" s="18">
        <f t="shared" si="1"/>
        <v>42972</v>
      </c>
      <c r="F8278" s="15" t="s">
        <v>55</v>
      </c>
      <c r="G8278" s="15" t="s">
        <v>4770</v>
      </c>
      <c r="H8278" s="15" t="s">
        <v>4771</v>
      </c>
      <c r="I8278" s="15" t="s">
        <v>128</v>
      </c>
      <c r="J8278" s="15" t="s">
        <v>60</v>
      </c>
      <c r="K8278" s="15" t="s">
        <v>28</v>
      </c>
      <c r="L8278" s="15" t="str">
        <f t="array" ref="L8278">_xlfn.XLOOKUP(M8278,reference_province_to_city!$A$2:$A$11,reference_province_to_city!$B$2:$B$11)</f>
        <v>Medan</v>
      </c>
      <c r="M8278" s="15" t="s">
        <v>11</v>
      </c>
      <c r="N8278" s="15">
        <v>20111.0</v>
      </c>
      <c r="O8278" s="15">
        <f t="array" ref="O8278">_xlfn.XLOOKUP(M8278,reference_postal_code!$B$2:$B$11,reference_postal_code!$A$2:$A$11)</f>
        <v>20111</v>
      </c>
      <c r="P8278" s="15" t="s">
        <v>77</v>
      </c>
      <c r="Q8278" s="15" t="s">
        <v>2343</v>
      </c>
      <c r="R8278" s="15" t="s">
        <v>65</v>
      </c>
      <c r="S8278" s="15" t="s">
        <v>87</v>
      </c>
      <c r="T8278" s="15" t="s">
        <v>2344</v>
      </c>
      <c r="U8278" s="28">
        <v>1.50003E7</v>
      </c>
      <c r="V8278" s="15">
        <v>7.0</v>
      </c>
      <c r="W8278" s="31">
        <v>0.0</v>
      </c>
      <c r="X8278" s="28">
        <v>4350087.0</v>
      </c>
    </row>
    <row r="8279" ht="15.75" customHeight="1">
      <c r="A8279" s="15">
        <v>1513.0</v>
      </c>
      <c r="B8279" s="15" t="s">
        <v>9455</v>
      </c>
      <c r="C8279" s="18">
        <v>42965.0</v>
      </c>
      <c r="D8279" s="18">
        <v>42969.0</v>
      </c>
      <c r="E8279" s="18">
        <f t="shared" si="1"/>
        <v>42969</v>
      </c>
      <c r="F8279" s="15" t="s">
        <v>55</v>
      </c>
      <c r="G8279" s="15" t="s">
        <v>2117</v>
      </c>
      <c r="H8279" s="15" t="s">
        <v>2118</v>
      </c>
      <c r="I8279" s="15" t="s">
        <v>59</v>
      </c>
      <c r="J8279" s="15" t="s">
        <v>60</v>
      </c>
      <c r="K8279" s="15" t="s">
        <v>33</v>
      </c>
      <c r="L8279" s="15" t="str">
        <f t="array" ref="L8279">_xlfn.XLOOKUP(M8279,reference_province_to_city!$A$2:$A$11,reference_province_to_city!$B$2:$B$11)</f>
        <v>Makassar</v>
      </c>
      <c r="M8279" s="15" t="s">
        <v>25</v>
      </c>
      <c r="N8279" s="15">
        <v>90111.0</v>
      </c>
      <c r="O8279" s="15">
        <f t="array" ref="O8279">_xlfn.XLOOKUP(M8279,reference_postal_code!$B$2:$B$11,reference_postal_code!$A$2:$A$11)</f>
        <v>90111</v>
      </c>
      <c r="P8279" s="15" t="s">
        <v>63</v>
      </c>
      <c r="Q8279" s="15" t="s">
        <v>1779</v>
      </c>
      <c r="R8279" s="15" t="s">
        <v>65</v>
      </c>
      <c r="S8279" s="15" t="s">
        <v>87</v>
      </c>
      <c r="T8279" s="15" t="s">
        <v>1780</v>
      </c>
      <c r="U8279" s="28">
        <v>3000960.0</v>
      </c>
      <c r="V8279" s="15">
        <v>3.0</v>
      </c>
      <c r="W8279" s="31">
        <v>0.2</v>
      </c>
      <c r="X8279" s="28">
        <v>187560.0</v>
      </c>
    </row>
    <row r="8280" ht="15.75" customHeight="1">
      <c r="A8280" s="15">
        <v>620.0</v>
      </c>
      <c r="B8280" s="15" t="s">
        <v>9457</v>
      </c>
      <c r="C8280" s="18">
        <v>42965.0</v>
      </c>
      <c r="D8280" s="18">
        <v>42970.0</v>
      </c>
      <c r="E8280" s="18">
        <f t="shared" si="1"/>
        <v>42970</v>
      </c>
      <c r="F8280" s="15" t="s">
        <v>114</v>
      </c>
      <c r="G8280" s="15" t="s">
        <v>4181</v>
      </c>
      <c r="H8280" s="15" t="s">
        <v>4182</v>
      </c>
      <c r="I8280" s="15" t="s">
        <v>128</v>
      </c>
      <c r="J8280" s="15" t="s">
        <v>60</v>
      </c>
      <c r="K8280" s="15" t="s">
        <v>28</v>
      </c>
      <c r="L8280" s="15" t="str">
        <f t="array" ref="L8280">_xlfn.XLOOKUP(M8280,reference_province_to_city!$A$2:$A$11,reference_province_to_city!$B$2:$B$11)</f>
        <v>Medan</v>
      </c>
      <c r="M8280" s="15" t="s">
        <v>11</v>
      </c>
      <c r="N8280" s="15">
        <v>20111.0</v>
      </c>
      <c r="O8280" s="15">
        <f t="array" ref="O8280">_xlfn.XLOOKUP(M8280,reference_postal_code!$B$2:$B$11,reference_postal_code!$A$2:$A$11)</f>
        <v>20111</v>
      </c>
      <c r="P8280" s="15" t="s">
        <v>77</v>
      </c>
      <c r="Q8280" s="15" t="s">
        <v>1755</v>
      </c>
      <c r="R8280" s="15" t="s">
        <v>110</v>
      </c>
      <c r="S8280" s="15" t="s">
        <v>111</v>
      </c>
      <c r="T8280" s="15" t="s">
        <v>1756</v>
      </c>
      <c r="U8280" s="28">
        <v>568650.0</v>
      </c>
      <c r="V8280" s="15">
        <v>1.0</v>
      </c>
      <c r="W8280" s="31">
        <v>0.0</v>
      </c>
      <c r="X8280" s="28">
        <v>164908.0</v>
      </c>
    </row>
    <row r="8281" ht="15.75" customHeight="1">
      <c r="A8281" s="15">
        <v>621.0</v>
      </c>
      <c r="B8281" s="15" t="s">
        <v>9457</v>
      </c>
      <c r="C8281" s="18">
        <v>42965.0</v>
      </c>
      <c r="D8281" s="18"/>
      <c r="E8281" s="18">
        <f t="shared" si="1"/>
        <v>42968</v>
      </c>
      <c r="F8281" s="15" t="s">
        <v>114</v>
      </c>
      <c r="G8281" s="15" t="s">
        <v>4181</v>
      </c>
      <c r="H8281" s="15" t="s">
        <v>4182</v>
      </c>
      <c r="I8281" s="15" t="s">
        <v>128</v>
      </c>
      <c r="J8281" s="15" t="s">
        <v>60</v>
      </c>
      <c r="K8281" s="15" t="s">
        <v>28</v>
      </c>
      <c r="L8281" s="15" t="str">
        <f t="array" ref="L8281">_xlfn.XLOOKUP(M8281,reference_province_to_city!$A$2:$A$11,reference_province_to_city!$B$2:$B$11)</f>
        <v>Medan</v>
      </c>
      <c r="M8281" s="15" t="s">
        <v>11</v>
      </c>
      <c r="N8281" s="15">
        <v>20111.0</v>
      </c>
      <c r="O8281" s="15">
        <f t="array" ref="O8281">_xlfn.XLOOKUP(M8281,reference_postal_code!$B$2:$B$11,reference_postal_code!$A$2:$A$11)</f>
        <v>20111</v>
      </c>
      <c r="P8281" s="15" t="s">
        <v>77</v>
      </c>
      <c r="Q8281" s="15" t="s">
        <v>3395</v>
      </c>
      <c r="R8281" s="15" t="s">
        <v>106</v>
      </c>
      <c r="S8281" s="15" t="s">
        <v>139</v>
      </c>
      <c r="T8281" s="15" t="s">
        <v>3396</v>
      </c>
      <c r="U8281" s="28">
        <v>1320300.0</v>
      </c>
      <c r="V8281" s="15">
        <v>3.0</v>
      </c>
      <c r="W8281" s="31">
        <v>0.0</v>
      </c>
      <c r="X8281" s="28">
        <v>409293.0</v>
      </c>
    </row>
    <row r="8282" ht="15.75" customHeight="1">
      <c r="A8282" s="15">
        <v>1515.0</v>
      </c>
      <c r="B8282" s="15" t="s">
        <v>9455</v>
      </c>
      <c r="C8282" s="18">
        <v>42965.0</v>
      </c>
      <c r="D8282" s="18">
        <v>42969.0</v>
      </c>
      <c r="E8282" s="18">
        <f t="shared" si="1"/>
        <v>42969</v>
      </c>
      <c r="F8282" s="15" t="s">
        <v>55</v>
      </c>
      <c r="G8282" s="15" t="s">
        <v>2117</v>
      </c>
      <c r="H8282" s="15" t="s">
        <v>2118</v>
      </c>
      <c r="I8282" s="15" t="s">
        <v>59</v>
      </c>
      <c r="J8282" s="15" t="s">
        <v>60</v>
      </c>
      <c r="K8282" s="15" t="s">
        <v>33</v>
      </c>
      <c r="L8282" s="15" t="str">
        <f t="array" ref="L8282">_xlfn.XLOOKUP(M8282,reference_province_to_city!$A$2:$A$11,reference_province_to_city!$B$2:$B$11)</f>
        <v>Makassar</v>
      </c>
      <c r="M8282" s="15" t="s">
        <v>25</v>
      </c>
      <c r="N8282" s="15">
        <v>90111.0</v>
      </c>
      <c r="O8282" s="15">
        <f t="array" ref="O8282">_xlfn.XLOOKUP(M8282,reference_postal_code!$B$2:$B$11,reference_postal_code!$A$2:$A$11)</f>
        <v>90111</v>
      </c>
      <c r="P8282" s="15" t="s">
        <v>63</v>
      </c>
      <c r="Q8282" s="15" t="s">
        <v>972</v>
      </c>
      <c r="R8282" s="15" t="s">
        <v>65</v>
      </c>
      <c r="S8282" s="15" t="s">
        <v>83</v>
      </c>
      <c r="T8282" s="15" t="s">
        <v>973</v>
      </c>
      <c r="U8282" s="28">
        <v>101160.0</v>
      </c>
      <c r="V8282" s="15">
        <v>4.0</v>
      </c>
      <c r="W8282" s="31">
        <v>0.8</v>
      </c>
      <c r="X8282" s="28">
        <v>-171972.0</v>
      </c>
    </row>
    <row r="8283" ht="15.75" customHeight="1">
      <c r="A8283" s="15">
        <v>6898.0</v>
      </c>
      <c r="B8283" s="15" t="s">
        <v>9461</v>
      </c>
      <c r="C8283" s="18">
        <v>42965.0</v>
      </c>
      <c r="D8283" s="18">
        <v>42972.0</v>
      </c>
      <c r="E8283" s="18">
        <f t="shared" si="1"/>
        <v>42972</v>
      </c>
      <c r="F8283" s="15" t="s">
        <v>55</v>
      </c>
      <c r="G8283" s="15" t="s">
        <v>644</v>
      </c>
      <c r="H8283" s="15" t="s">
        <v>645</v>
      </c>
      <c r="I8283" s="15" t="s">
        <v>59</v>
      </c>
      <c r="J8283" s="15" t="s">
        <v>60</v>
      </c>
      <c r="K8283" s="15" t="s">
        <v>26</v>
      </c>
      <c r="L8283" s="15" t="str">
        <f t="array" ref="L8283">_xlfn.XLOOKUP(M8283,reference_province_to_city!$A$2:$A$11,reference_province_to_city!$B$2:$B$11)</f>
        <v>Denpasar</v>
      </c>
      <c r="M8283" s="15" t="s">
        <v>24</v>
      </c>
      <c r="N8283" s="15">
        <v>80231.0</v>
      </c>
      <c r="O8283" s="15">
        <f t="array" ref="O8283">_xlfn.XLOOKUP(M8283,reference_postal_code!$B$2:$B$11,reference_postal_code!$A$2:$A$11)</f>
        <v>80231</v>
      </c>
      <c r="P8283" s="15" t="s">
        <v>63</v>
      </c>
      <c r="Q8283" s="15" t="s">
        <v>1186</v>
      </c>
      <c r="R8283" s="15" t="s">
        <v>65</v>
      </c>
      <c r="S8283" s="15" t="s">
        <v>83</v>
      </c>
      <c r="T8283" s="15" t="s">
        <v>1187</v>
      </c>
      <c r="U8283" s="28">
        <v>161730.0</v>
      </c>
      <c r="V8283" s="15">
        <v>3.0</v>
      </c>
      <c r="W8283" s="31">
        <v>0.7</v>
      </c>
      <c r="X8283" s="28">
        <v>-118602.0</v>
      </c>
    </row>
    <row r="8284" ht="15.75" customHeight="1">
      <c r="A8284" s="15">
        <v>619.0</v>
      </c>
      <c r="B8284" s="15" t="s">
        <v>9457</v>
      </c>
      <c r="C8284" s="18">
        <v>42965.0</v>
      </c>
      <c r="D8284" s="18">
        <v>42970.0</v>
      </c>
      <c r="E8284" s="18">
        <f t="shared" si="1"/>
        <v>42970</v>
      </c>
      <c r="F8284" s="15" t="s">
        <v>114</v>
      </c>
      <c r="G8284" s="15" t="s">
        <v>4181</v>
      </c>
      <c r="H8284" s="15" t="s">
        <v>4182</v>
      </c>
      <c r="I8284" s="15" t="s">
        <v>128</v>
      </c>
      <c r="J8284" s="15" t="s">
        <v>60</v>
      </c>
      <c r="K8284" s="15" t="s">
        <v>28</v>
      </c>
      <c r="L8284" s="15" t="str">
        <f t="array" ref="L8284">_xlfn.XLOOKUP(M8284,reference_province_to_city!$A$2:$A$11,reference_province_to_city!$B$2:$B$11)</f>
        <v>Medan</v>
      </c>
      <c r="M8284" s="15" t="s">
        <v>11</v>
      </c>
      <c r="N8284" s="15">
        <v>20111.0</v>
      </c>
      <c r="O8284" s="15">
        <f t="array" ref="O8284">_xlfn.XLOOKUP(M8284,reference_postal_code!$B$2:$B$11,reference_postal_code!$A$2:$A$11)</f>
        <v>20111</v>
      </c>
      <c r="P8284" s="15" t="s">
        <v>77</v>
      </c>
      <c r="Q8284" s="15" t="s">
        <v>4570</v>
      </c>
      <c r="R8284" s="15" t="s">
        <v>65</v>
      </c>
      <c r="S8284" s="15" t="s">
        <v>83</v>
      </c>
      <c r="T8284" s="15" t="s">
        <v>4571</v>
      </c>
      <c r="U8284" s="28">
        <v>1611360.0</v>
      </c>
      <c r="V8284" s="15">
        <v>9.0</v>
      </c>
      <c r="W8284" s="31">
        <v>0.2</v>
      </c>
      <c r="X8284" s="28">
        <v>503550.0</v>
      </c>
    </row>
    <row r="8285" ht="15.75" customHeight="1">
      <c r="A8285" s="15">
        <v>5613.0</v>
      </c>
      <c r="B8285" s="15" t="s">
        <v>9460</v>
      </c>
      <c r="C8285" s="18">
        <v>42965.0</v>
      </c>
      <c r="D8285" s="18">
        <v>42969.0</v>
      </c>
      <c r="E8285" s="18">
        <f t="shared" si="1"/>
        <v>42969</v>
      </c>
      <c r="F8285" s="15" t="s">
        <v>55</v>
      </c>
      <c r="G8285" s="15" t="s">
        <v>6129</v>
      </c>
      <c r="H8285" s="15" t="s">
        <v>6130</v>
      </c>
      <c r="I8285" s="15" t="s">
        <v>128</v>
      </c>
      <c r="J8285" s="15" t="s">
        <v>60</v>
      </c>
      <c r="K8285" s="15" t="s">
        <v>33</v>
      </c>
      <c r="L8285" s="15" t="str">
        <f t="array" ref="L8285">_xlfn.XLOOKUP(M8285,reference_province_to_city!$A$2:$A$11,reference_province_to_city!$B$2:$B$11)</f>
        <v>Makassar</v>
      </c>
      <c r="M8285" s="15" t="s">
        <v>25</v>
      </c>
      <c r="N8285" s="15">
        <v>90111.0</v>
      </c>
      <c r="O8285" s="15">
        <f t="array" ref="O8285">_xlfn.XLOOKUP(M8285,reference_postal_code!$B$2:$B$11,reference_postal_code!$A$2:$A$11)</f>
        <v>90111</v>
      </c>
      <c r="P8285" s="15" t="s">
        <v>63</v>
      </c>
      <c r="Q8285" s="15" t="s">
        <v>5067</v>
      </c>
      <c r="R8285" s="15" t="s">
        <v>110</v>
      </c>
      <c r="S8285" s="15" t="s">
        <v>149</v>
      </c>
      <c r="T8285" s="15" t="s">
        <v>5068</v>
      </c>
      <c r="U8285" s="28">
        <v>2.24424E7</v>
      </c>
      <c r="V8285" s="15">
        <v>9.0</v>
      </c>
      <c r="W8285" s="31">
        <v>0.0</v>
      </c>
      <c r="X8285" s="28">
        <v>3366360.0</v>
      </c>
    </row>
    <row r="8286" ht="15.75" customHeight="1">
      <c r="A8286" s="15">
        <v>4921.0</v>
      </c>
      <c r="B8286" s="15" t="s">
        <v>9462</v>
      </c>
      <c r="C8286" s="18">
        <v>42966.0</v>
      </c>
      <c r="D8286" s="18">
        <v>42970.0</v>
      </c>
      <c r="E8286" s="18">
        <f t="shared" si="1"/>
        <v>42970</v>
      </c>
      <c r="F8286" s="15" t="s">
        <v>55</v>
      </c>
      <c r="G8286" s="15" t="s">
        <v>1939</v>
      </c>
      <c r="H8286" s="15" t="s">
        <v>1940</v>
      </c>
      <c r="I8286" s="15" t="s">
        <v>59</v>
      </c>
      <c r="J8286" s="15" t="s">
        <v>60</v>
      </c>
      <c r="K8286" s="15" t="s">
        <v>28</v>
      </c>
      <c r="L8286" s="15" t="str">
        <f t="array" ref="L8286">_xlfn.XLOOKUP(M8286,reference_province_to_city!$A$2:$A$11,reference_province_to_city!$B$2:$B$11)</f>
        <v>Medan</v>
      </c>
      <c r="M8286" s="15" t="s">
        <v>11</v>
      </c>
      <c r="N8286" s="15">
        <v>20111.0</v>
      </c>
      <c r="O8286" s="15">
        <f t="array" ref="O8286">_xlfn.XLOOKUP(M8286,reference_postal_code!$B$2:$B$11,reference_postal_code!$A$2:$A$11)</f>
        <v>20111</v>
      </c>
      <c r="P8286" s="15" t="s">
        <v>77</v>
      </c>
      <c r="Q8286" s="15" t="s">
        <v>6383</v>
      </c>
      <c r="R8286" s="15" t="s">
        <v>65</v>
      </c>
      <c r="S8286" s="15" t="s">
        <v>83</v>
      </c>
      <c r="T8286" s="15" t="s">
        <v>6384</v>
      </c>
      <c r="U8286" s="28">
        <v>34440.0</v>
      </c>
      <c r="V8286" s="15">
        <v>2.0</v>
      </c>
      <c r="W8286" s="31">
        <v>0.8</v>
      </c>
      <c r="X8286" s="28">
        <v>-58548.0</v>
      </c>
    </row>
    <row r="8287" ht="15.75" customHeight="1">
      <c r="A8287" s="15">
        <v>6425.0</v>
      </c>
      <c r="B8287" s="15" t="s">
        <v>9463</v>
      </c>
      <c r="C8287" s="18">
        <v>42966.0</v>
      </c>
      <c r="D8287" s="18">
        <v>42971.0</v>
      </c>
      <c r="E8287" s="18">
        <f t="shared" si="1"/>
        <v>42971</v>
      </c>
      <c r="F8287" s="15" t="s">
        <v>55</v>
      </c>
      <c r="G8287" s="15" t="s">
        <v>6354</v>
      </c>
      <c r="H8287" s="15" t="s">
        <v>6355</v>
      </c>
      <c r="I8287" s="15" t="s">
        <v>59</v>
      </c>
      <c r="J8287" s="15" t="s">
        <v>60</v>
      </c>
      <c r="K8287" s="15" t="s">
        <v>10</v>
      </c>
      <c r="L8287" s="15" t="str">
        <f t="array" ref="L8287">_xlfn.XLOOKUP(M8287,reference_province_to_city!$A$2:$A$11,reference_province_to_city!$B$2:$B$11)</f>
        <v>Jakarta</v>
      </c>
      <c r="M8287" s="15" t="s">
        <v>7</v>
      </c>
      <c r="N8287" s="15">
        <v>10110.0</v>
      </c>
      <c r="O8287" s="15">
        <f t="array" ref="O8287">_xlfn.XLOOKUP(M8287,reference_postal_code!$B$2:$B$11,reference_postal_code!$A$2:$A$11)</f>
        <v>10110</v>
      </c>
      <c r="P8287" s="15" t="s">
        <v>117</v>
      </c>
      <c r="Q8287" s="15" t="s">
        <v>2225</v>
      </c>
      <c r="R8287" s="15" t="s">
        <v>65</v>
      </c>
      <c r="S8287" s="15" t="s">
        <v>66</v>
      </c>
      <c r="T8287" s="15" t="s">
        <v>2226</v>
      </c>
      <c r="U8287" s="28">
        <v>291600.0</v>
      </c>
      <c r="V8287" s="15">
        <v>3.0</v>
      </c>
      <c r="W8287" s="31">
        <v>0.0</v>
      </c>
      <c r="X8287" s="28">
        <v>139968.0</v>
      </c>
    </row>
    <row r="8288" ht="15.75" customHeight="1">
      <c r="A8288" s="15">
        <v>8806.0</v>
      </c>
      <c r="B8288" s="15" t="s">
        <v>9464</v>
      </c>
      <c r="C8288" s="18">
        <v>42966.0</v>
      </c>
      <c r="D8288" s="18">
        <v>42970.0</v>
      </c>
      <c r="E8288" s="18">
        <f t="shared" si="1"/>
        <v>42970</v>
      </c>
      <c r="F8288" s="15" t="s">
        <v>55</v>
      </c>
      <c r="G8288" s="15" t="s">
        <v>3454</v>
      </c>
      <c r="H8288" s="15" t="s">
        <v>3455</v>
      </c>
      <c r="I8288" s="15" t="s">
        <v>59</v>
      </c>
      <c r="J8288" s="15" t="s">
        <v>60</v>
      </c>
      <c r="K8288" s="15" t="s">
        <v>26</v>
      </c>
      <c r="L8288" s="15" t="str">
        <f t="array" ref="L8288">_xlfn.XLOOKUP(M8288,reference_province_to_city!$A$2:$A$11,reference_province_to_city!$B$2:$B$11)</f>
        <v>Denpasar</v>
      </c>
      <c r="M8288" s="15" t="s">
        <v>24</v>
      </c>
      <c r="N8288" s="15">
        <v>80231.0</v>
      </c>
      <c r="O8288" s="15">
        <f t="array" ref="O8288">_xlfn.XLOOKUP(M8288,reference_postal_code!$B$2:$B$11,reference_postal_code!$A$2:$A$11)</f>
        <v>80231</v>
      </c>
      <c r="P8288" s="15" t="s">
        <v>63</v>
      </c>
      <c r="Q8288" s="15" t="s">
        <v>2784</v>
      </c>
      <c r="R8288" s="15" t="s">
        <v>65</v>
      </c>
      <c r="S8288" s="15" t="s">
        <v>83</v>
      </c>
      <c r="T8288" s="15" t="s">
        <v>2785</v>
      </c>
      <c r="U8288" s="28">
        <v>1540800.0</v>
      </c>
      <c r="V8288" s="15">
        <v>3.0</v>
      </c>
      <c r="W8288" s="31">
        <v>0.2</v>
      </c>
      <c r="X8288" s="28">
        <v>558540.0</v>
      </c>
    </row>
    <row r="8289" ht="15.75" customHeight="1">
      <c r="A8289" s="15">
        <v>4415.0</v>
      </c>
      <c r="B8289" s="15" t="s">
        <v>9465</v>
      </c>
      <c r="C8289" s="18">
        <v>42966.0</v>
      </c>
      <c r="D8289" s="18">
        <v>42970.0</v>
      </c>
      <c r="E8289" s="18">
        <f t="shared" si="1"/>
        <v>42970</v>
      </c>
      <c r="F8289" s="15" t="s">
        <v>55</v>
      </c>
      <c r="G8289" s="15" t="s">
        <v>3116</v>
      </c>
      <c r="H8289" s="15" t="s">
        <v>3117</v>
      </c>
      <c r="I8289" s="15" t="s">
        <v>128</v>
      </c>
      <c r="J8289" s="15" t="s">
        <v>60</v>
      </c>
      <c r="K8289" s="15" t="s">
        <v>3174</v>
      </c>
      <c r="L8289" s="15" t="str">
        <f t="array" ref="L8289">_xlfn.XLOOKUP(M8289,reference_province_to_city!$A$2:$A$11,reference_province_to_city!$B$2:$B$11)</f>
        <v>Jakarta</v>
      </c>
      <c r="M8289" s="15" t="s">
        <v>7</v>
      </c>
      <c r="N8289" s="15">
        <v>10110.0</v>
      </c>
      <c r="O8289" s="15">
        <f t="array" ref="O8289">_xlfn.XLOOKUP(M8289,reference_postal_code!$B$2:$B$11,reference_postal_code!$A$2:$A$11)</f>
        <v>10110</v>
      </c>
      <c r="P8289" s="15" t="s">
        <v>117</v>
      </c>
      <c r="Q8289" s="15" t="s">
        <v>1631</v>
      </c>
      <c r="R8289" s="15" t="s">
        <v>65</v>
      </c>
      <c r="S8289" s="15" t="s">
        <v>83</v>
      </c>
      <c r="T8289" s="15" t="s">
        <v>1632</v>
      </c>
      <c r="U8289" s="28">
        <v>5819850.0</v>
      </c>
      <c r="V8289" s="15">
        <v>1.0</v>
      </c>
      <c r="W8289" s="31">
        <v>0.0</v>
      </c>
      <c r="X8289" s="28">
        <v>2735330.0</v>
      </c>
    </row>
    <row r="8290" ht="15.75" customHeight="1">
      <c r="A8290" s="15">
        <v>7743.0</v>
      </c>
      <c r="B8290" s="15" t="s">
        <v>9466</v>
      </c>
      <c r="C8290" s="18">
        <v>42967.0</v>
      </c>
      <c r="D8290" s="18">
        <v>42974.0</v>
      </c>
      <c r="E8290" s="18">
        <f t="shared" si="1"/>
        <v>42974</v>
      </c>
      <c r="F8290" s="15" t="s">
        <v>55</v>
      </c>
      <c r="G8290" s="15" t="s">
        <v>629</v>
      </c>
      <c r="H8290" s="15" t="s">
        <v>630</v>
      </c>
      <c r="I8290" s="15" t="s">
        <v>59</v>
      </c>
      <c r="J8290" s="15" t="s">
        <v>60</v>
      </c>
      <c r="K8290" s="15" t="s">
        <v>29</v>
      </c>
      <c r="L8290" s="15" t="str">
        <f t="array" ref="L8290">_xlfn.XLOOKUP(M8290,reference_province_to_city!$A$2:$A$11,reference_province_to_city!$B$2:$B$11)</f>
        <v>Palembang</v>
      </c>
      <c r="M8290" s="15" t="s">
        <v>13</v>
      </c>
      <c r="N8290" s="15">
        <v>30111.0</v>
      </c>
      <c r="O8290" s="15">
        <f t="array" ref="O8290">_xlfn.XLOOKUP(M8290,reference_postal_code!$B$2:$B$11,reference_postal_code!$A$2:$A$11)</f>
        <v>30111</v>
      </c>
      <c r="P8290" s="15" t="s">
        <v>77</v>
      </c>
      <c r="Q8290" s="15" t="s">
        <v>2697</v>
      </c>
      <c r="R8290" s="15" t="s">
        <v>65</v>
      </c>
      <c r="S8290" s="15" t="s">
        <v>66</v>
      </c>
      <c r="T8290" s="15" t="s">
        <v>2698</v>
      </c>
      <c r="U8290" s="28">
        <v>388800.0</v>
      </c>
      <c r="V8290" s="15">
        <v>4.0</v>
      </c>
      <c r="W8290" s="31">
        <v>0.0</v>
      </c>
      <c r="X8290" s="28">
        <v>186624.0</v>
      </c>
    </row>
    <row r="8291" ht="15.75" customHeight="1">
      <c r="A8291" s="15">
        <v>5965.0</v>
      </c>
      <c r="B8291" s="15" t="s">
        <v>9467</v>
      </c>
      <c r="C8291" s="18">
        <v>42967.0</v>
      </c>
      <c r="D8291" s="18">
        <v>42972.0</v>
      </c>
      <c r="E8291" s="18">
        <f t="shared" si="1"/>
        <v>42972</v>
      </c>
      <c r="F8291" s="15" t="s">
        <v>55</v>
      </c>
      <c r="G8291" s="15" t="s">
        <v>2916</v>
      </c>
      <c r="H8291" s="15" t="s">
        <v>2917</v>
      </c>
      <c r="I8291" s="15" t="s">
        <v>128</v>
      </c>
      <c r="J8291" s="15" t="s">
        <v>60</v>
      </c>
      <c r="K8291" s="15" t="s">
        <v>17</v>
      </c>
      <c r="L8291" s="15" t="str">
        <f t="array" ref="L8291">_xlfn.XLOOKUP(M8291,reference_province_to_city!$A$2:$A$11,reference_province_to_city!$B$2:$B$11)</f>
        <v>Semarang</v>
      </c>
      <c r="M8291" s="15" t="s">
        <v>15</v>
      </c>
      <c r="N8291" s="15">
        <v>50111.0</v>
      </c>
      <c r="O8291" s="15">
        <f t="array" ref="O8291">_xlfn.XLOOKUP(M8291,reference_postal_code!$B$2:$B$11,reference_postal_code!$A$2:$A$11)</f>
        <v>50111</v>
      </c>
      <c r="P8291" s="15" t="s">
        <v>77</v>
      </c>
      <c r="Q8291" s="15" t="s">
        <v>2714</v>
      </c>
      <c r="R8291" s="15" t="s">
        <v>65</v>
      </c>
      <c r="S8291" s="15" t="s">
        <v>226</v>
      </c>
      <c r="T8291" s="15" t="s">
        <v>2715</v>
      </c>
      <c r="U8291" s="28">
        <v>258300.0</v>
      </c>
      <c r="V8291" s="15">
        <v>3.0</v>
      </c>
      <c r="W8291" s="31">
        <v>0.0</v>
      </c>
      <c r="X8291" s="28">
        <v>77490.0</v>
      </c>
    </row>
    <row r="8292" ht="15.75" customHeight="1">
      <c r="A8292" s="15">
        <v>2855.0</v>
      </c>
      <c r="B8292" s="15" t="s">
        <v>9468</v>
      </c>
      <c r="C8292" s="18">
        <v>42967.0</v>
      </c>
      <c r="D8292" s="18">
        <v>42967.0</v>
      </c>
      <c r="E8292" s="18">
        <f t="shared" si="1"/>
        <v>42967</v>
      </c>
      <c r="F8292" s="15" t="s">
        <v>466</v>
      </c>
      <c r="G8292" s="15" t="s">
        <v>5469</v>
      </c>
      <c r="H8292" s="15" t="s">
        <v>5470</v>
      </c>
      <c r="I8292" s="15" t="s">
        <v>128</v>
      </c>
      <c r="J8292" s="15" t="s">
        <v>60</v>
      </c>
      <c r="K8292" s="15" t="s">
        <v>28</v>
      </c>
      <c r="L8292" s="15" t="str">
        <f t="array" ref="L8292">_xlfn.XLOOKUP(M8292,reference_province_to_city!$A$2:$A$11,reference_province_to_city!$B$2:$B$11)</f>
        <v>Medan</v>
      </c>
      <c r="M8292" s="15" t="s">
        <v>11</v>
      </c>
      <c r="N8292" s="15">
        <v>20111.0</v>
      </c>
      <c r="O8292" s="15">
        <f t="array" ref="O8292">_xlfn.XLOOKUP(M8292,reference_postal_code!$B$2:$B$11,reference_postal_code!$A$2:$A$11)</f>
        <v>20111</v>
      </c>
      <c r="P8292" s="15" t="s">
        <v>77</v>
      </c>
      <c r="Q8292" s="15" t="s">
        <v>5166</v>
      </c>
      <c r="R8292" s="15" t="s">
        <v>65</v>
      </c>
      <c r="S8292" s="15" t="s">
        <v>87</v>
      </c>
      <c r="T8292" s="15" t="s">
        <v>5167</v>
      </c>
      <c r="U8292" s="28">
        <v>604350.0</v>
      </c>
      <c r="V8292" s="15">
        <v>3.0</v>
      </c>
      <c r="W8292" s="31">
        <v>0.0</v>
      </c>
      <c r="X8292" s="28">
        <v>157131.0</v>
      </c>
    </row>
    <row r="8293" ht="15.75" customHeight="1">
      <c r="A8293" s="15">
        <v>8860.0</v>
      </c>
      <c r="B8293" s="15" t="s">
        <v>9469</v>
      </c>
      <c r="C8293" s="18">
        <v>42967.0</v>
      </c>
      <c r="D8293" s="18">
        <v>42973.0</v>
      </c>
      <c r="E8293" s="18">
        <f t="shared" si="1"/>
        <v>42973</v>
      </c>
      <c r="F8293" s="15" t="s">
        <v>55</v>
      </c>
      <c r="G8293" s="15" t="s">
        <v>6649</v>
      </c>
      <c r="H8293" s="15" t="s">
        <v>6650</v>
      </c>
      <c r="I8293" s="15" t="s">
        <v>76</v>
      </c>
      <c r="J8293" s="15" t="s">
        <v>60</v>
      </c>
      <c r="K8293" s="15" t="s">
        <v>29</v>
      </c>
      <c r="L8293" s="15" t="str">
        <f t="array" ref="L8293">_xlfn.XLOOKUP(M8293,reference_province_to_city!$A$2:$A$11,reference_province_to_city!$B$2:$B$11)</f>
        <v>Palembang</v>
      </c>
      <c r="M8293" s="15" t="s">
        <v>13</v>
      </c>
      <c r="N8293" s="15">
        <v>30111.0</v>
      </c>
      <c r="O8293" s="15">
        <f t="array" ref="O8293">_xlfn.XLOOKUP(M8293,reference_postal_code!$B$2:$B$11,reference_postal_code!$A$2:$A$11)</f>
        <v>30111</v>
      </c>
      <c r="P8293" s="15" t="s">
        <v>77</v>
      </c>
      <c r="Q8293" s="15" t="s">
        <v>1640</v>
      </c>
      <c r="R8293" s="15" t="s">
        <v>110</v>
      </c>
      <c r="S8293" s="15" t="s">
        <v>111</v>
      </c>
      <c r="T8293" s="15" t="s">
        <v>1641</v>
      </c>
      <c r="U8293" s="28">
        <v>539400.0</v>
      </c>
      <c r="V8293" s="15">
        <v>1.0</v>
      </c>
      <c r="W8293" s="31">
        <v>0.2</v>
      </c>
      <c r="X8293" s="28">
        <v>53940.0</v>
      </c>
    </row>
    <row r="8294" ht="15.75" customHeight="1">
      <c r="A8294" s="15">
        <v>5967.0</v>
      </c>
      <c r="B8294" s="15" t="s">
        <v>9467</v>
      </c>
      <c r="C8294" s="18">
        <v>42967.0</v>
      </c>
      <c r="D8294" s="18">
        <v>42972.0</v>
      </c>
      <c r="E8294" s="18">
        <f t="shared" si="1"/>
        <v>42972</v>
      </c>
      <c r="F8294" s="15" t="s">
        <v>55</v>
      </c>
      <c r="G8294" s="15" t="s">
        <v>2916</v>
      </c>
      <c r="H8294" s="15" t="s">
        <v>2917</v>
      </c>
      <c r="I8294" s="15" t="s">
        <v>128</v>
      </c>
      <c r="J8294" s="15" t="s">
        <v>60</v>
      </c>
      <c r="K8294" s="15" t="s">
        <v>17</v>
      </c>
      <c r="L8294" s="15" t="str">
        <f t="array" ref="L8294">_xlfn.XLOOKUP(M8294,reference_province_to_city!$A$2:$A$11,reference_province_to_city!$B$2:$B$11)</f>
        <v>Semarang</v>
      </c>
      <c r="M8294" s="15" t="s">
        <v>15</v>
      </c>
      <c r="N8294" s="15">
        <v>50111.0</v>
      </c>
      <c r="O8294" s="15">
        <f t="array" ref="O8294">_xlfn.XLOOKUP(M8294,reference_postal_code!$B$2:$B$11,reference_postal_code!$A$2:$A$11)</f>
        <v>50111</v>
      </c>
      <c r="P8294" s="15" t="s">
        <v>77</v>
      </c>
      <c r="Q8294" s="15" t="s">
        <v>1640</v>
      </c>
      <c r="R8294" s="15" t="s">
        <v>110</v>
      </c>
      <c r="S8294" s="15" t="s">
        <v>111</v>
      </c>
      <c r="T8294" s="15" t="s">
        <v>1641</v>
      </c>
      <c r="U8294" s="28">
        <v>1618200.0</v>
      </c>
      <c r="V8294" s="15">
        <v>3.0</v>
      </c>
      <c r="W8294" s="31">
        <v>0.2</v>
      </c>
      <c r="X8294" s="28">
        <v>161820.0</v>
      </c>
    </row>
    <row r="8295" ht="15.75" customHeight="1">
      <c r="A8295" s="15">
        <v>5966.0</v>
      </c>
      <c r="B8295" s="15" t="s">
        <v>9467</v>
      </c>
      <c r="C8295" s="18">
        <v>42967.0</v>
      </c>
      <c r="D8295" s="18">
        <v>42972.0</v>
      </c>
      <c r="E8295" s="18">
        <f t="shared" si="1"/>
        <v>42972</v>
      </c>
      <c r="F8295" s="15" t="s">
        <v>55</v>
      </c>
      <c r="G8295" s="15" t="s">
        <v>2916</v>
      </c>
      <c r="H8295" s="15" t="s">
        <v>2917</v>
      </c>
      <c r="I8295" s="15" t="s">
        <v>128</v>
      </c>
      <c r="J8295" s="15" t="s">
        <v>60</v>
      </c>
      <c r="K8295" s="15" t="s">
        <v>17</v>
      </c>
      <c r="L8295" s="15" t="str">
        <f t="array" ref="L8295">_xlfn.XLOOKUP(M8295,reference_province_to_city!$A$2:$A$11,reference_province_to_city!$B$2:$B$11)</f>
        <v>Semarang</v>
      </c>
      <c r="M8295" s="15" t="s">
        <v>15</v>
      </c>
      <c r="N8295" s="15">
        <v>50111.0</v>
      </c>
      <c r="O8295" s="15">
        <f t="array" ref="O8295">_xlfn.XLOOKUP(M8295,reference_postal_code!$B$2:$B$11,reference_postal_code!$A$2:$A$11)</f>
        <v>50111</v>
      </c>
      <c r="P8295" s="15" t="s">
        <v>77</v>
      </c>
      <c r="Q8295" s="15" t="s">
        <v>4384</v>
      </c>
      <c r="R8295" s="15" t="s">
        <v>65</v>
      </c>
      <c r="S8295" s="15" t="s">
        <v>87</v>
      </c>
      <c r="T8295" s="15" t="s">
        <v>4385</v>
      </c>
      <c r="U8295" s="28">
        <v>3398400.0</v>
      </c>
      <c r="V8295" s="15">
        <v>6.0</v>
      </c>
      <c r="W8295" s="31">
        <v>0.0</v>
      </c>
      <c r="X8295" s="28">
        <v>951552.0</v>
      </c>
    </row>
    <row r="8296" ht="15.75" customHeight="1">
      <c r="A8296" s="15">
        <v>2025.0</v>
      </c>
      <c r="B8296" s="15" t="s">
        <v>9470</v>
      </c>
      <c r="C8296" s="18">
        <v>42967.0</v>
      </c>
      <c r="D8296" s="18">
        <v>42969.0</v>
      </c>
      <c r="E8296" s="18">
        <f t="shared" si="1"/>
        <v>42969</v>
      </c>
      <c r="F8296" s="15" t="s">
        <v>114</v>
      </c>
      <c r="G8296" s="15" t="s">
        <v>2614</v>
      </c>
      <c r="H8296" s="15" t="s">
        <v>2615</v>
      </c>
      <c r="I8296" s="15" t="s">
        <v>59</v>
      </c>
      <c r="J8296" s="15" t="s">
        <v>60</v>
      </c>
      <c r="K8296" s="15" t="s">
        <v>14</v>
      </c>
      <c r="L8296" s="15" t="str">
        <f t="array" ref="L8296">_xlfn.XLOOKUP(M8296,reference_province_to_city!$A$2:$A$11,reference_province_to_city!$B$2:$B$11)</f>
        <v>Bandung</v>
      </c>
      <c r="M8296" s="15" t="s">
        <v>12</v>
      </c>
      <c r="N8296" s="15">
        <v>40111.0</v>
      </c>
      <c r="O8296" s="15">
        <f t="array" ref="O8296">_xlfn.XLOOKUP(M8296,reference_postal_code!$B$2:$B$11,reference_postal_code!$A$2:$A$11)</f>
        <v>40111</v>
      </c>
      <c r="P8296" s="15" t="s">
        <v>117</v>
      </c>
      <c r="Q8296" s="15" t="s">
        <v>2111</v>
      </c>
      <c r="R8296" s="15" t="s">
        <v>65</v>
      </c>
      <c r="S8296" s="15" t="s">
        <v>83</v>
      </c>
      <c r="T8296" s="15" t="s">
        <v>2112</v>
      </c>
      <c r="U8296" s="28">
        <v>3586800.0</v>
      </c>
      <c r="V8296" s="15">
        <v>5.0</v>
      </c>
      <c r="W8296" s="31">
        <v>0.2</v>
      </c>
      <c r="X8296" s="28">
        <v>1165710.0</v>
      </c>
    </row>
    <row r="8297" ht="15.75" customHeight="1">
      <c r="A8297" s="15">
        <v>9903.0</v>
      </c>
      <c r="B8297" s="15" t="s">
        <v>9471</v>
      </c>
      <c r="C8297" s="18">
        <v>42968.0</v>
      </c>
      <c r="D8297" s="18">
        <v>42972.0</v>
      </c>
      <c r="E8297" s="18">
        <f t="shared" si="1"/>
        <v>42972</v>
      </c>
      <c r="F8297" s="15" t="s">
        <v>55</v>
      </c>
      <c r="G8297" s="15" t="s">
        <v>8254</v>
      </c>
      <c r="H8297" s="15" t="s">
        <v>8255</v>
      </c>
      <c r="I8297" s="15" t="s">
        <v>59</v>
      </c>
      <c r="J8297" s="15" t="s">
        <v>60</v>
      </c>
      <c r="K8297" s="15" t="s">
        <v>10</v>
      </c>
      <c r="L8297" s="15" t="str">
        <f t="array" ref="L8297">_xlfn.XLOOKUP(M8297,reference_province_to_city!$A$2:$A$11,reference_province_to_city!$B$2:$B$11)</f>
        <v>Jakarta</v>
      </c>
      <c r="M8297" s="15" t="s">
        <v>7</v>
      </c>
      <c r="N8297" s="15">
        <v>10110.0</v>
      </c>
      <c r="O8297" s="15">
        <f t="array" ref="O8297">_xlfn.XLOOKUP(M8297,reference_postal_code!$B$2:$B$11,reference_postal_code!$A$2:$A$11)</f>
        <v>10110</v>
      </c>
      <c r="P8297" s="15" t="s">
        <v>117</v>
      </c>
      <c r="Q8297" s="15" t="s">
        <v>5056</v>
      </c>
      <c r="R8297" s="15" t="s">
        <v>65</v>
      </c>
      <c r="S8297" s="15" t="s">
        <v>66</v>
      </c>
      <c r="T8297" s="15" t="s">
        <v>5057</v>
      </c>
      <c r="U8297" s="28">
        <v>100080.0</v>
      </c>
      <c r="V8297" s="15">
        <v>1.0</v>
      </c>
      <c r="W8297" s="31">
        <v>0.2</v>
      </c>
      <c r="X8297" s="28">
        <v>31275.0</v>
      </c>
    </row>
    <row r="8298" ht="15.75" customHeight="1">
      <c r="A8298" s="15">
        <v>8041.0</v>
      </c>
      <c r="B8298" s="15" t="s">
        <v>9472</v>
      </c>
      <c r="C8298" s="18">
        <v>42968.0</v>
      </c>
      <c r="D8298" s="18">
        <v>42972.0</v>
      </c>
      <c r="E8298" s="18">
        <f t="shared" si="1"/>
        <v>42972</v>
      </c>
      <c r="F8298" s="15" t="s">
        <v>114</v>
      </c>
      <c r="G8298" s="15" t="s">
        <v>3984</v>
      </c>
      <c r="H8298" s="15" t="s">
        <v>3985</v>
      </c>
      <c r="I8298" s="15" t="s">
        <v>128</v>
      </c>
      <c r="J8298" s="15" t="s">
        <v>60</v>
      </c>
      <c r="K8298" s="15" t="s">
        <v>31</v>
      </c>
      <c r="L8298" s="15" t="str">
        <f t="array" ref="L8298">_xlfn.XLOOKUP(M8298,reference_province_to_city!$A$2:$A$11,reference_province_to_city!$B$2:$B$11)</f>
        <v>Balikpapan</v>
      </c>
      <c r="M8298" s="15" t="s">
        <v>21</v>
      </c>
      <c r="N8298" s="15">
        <v>76114.0</v>
      </c>
      <c r="O8298" s="15">
        <f t="array" ref="O8298">_xlfn.XLOOKUP(M8298,reference_postal_code!$B$2:$B$11,reference_postal_code!$A$2:$A$11)</f>
        <v>76114</v>
      </c>
      <c r="P8298" s="15" t="s">
        <v>166</v>
      </c>
      <c r="Q8298" s="15" t="s">
        <v>185</v>
      </c>
      <c r="R8298" s="15" t="s">
        <v>65</v>
      </c>
      <c r="S8298" s="15" t="s">
        <v>87</v>
      </c>
      <c r="T8298" s="15" t="s">
        <v>186</v>
      </c>
      <c r="U8298" s="28">
        <v>8588700.0</v>
      </c>
      <c r="V8298" s="15">
        <v>6.0</v>
      </c>
      <c r="W8298" s="31">
        <v>0.0</v>
      </c>
      <c r="X8298" s="28">
        <v>515322.0</v>
      </c>
    </row>
    <row r="8299" ht="15.75" customHeight="1">
      <c r="A8299" s="15">
        <v>3340.0</v>
      </c>
      <c r="B8299" s="15" t="s">
        <v>9473</v>
      </c>
      <c r="C8299" s="18">
        <v>42968.0</v>
      </c>
      <c r="D8299" s="18">
        <v>42969.0</v>
      </c>
      <c r="E8299" s="18">
        <f t="shared" si="1"/>
        <v>42969</v>
      </c>
      <c r="F8299" s="15" t="s">
        <v>125</v>
      </c>
      <c r="G8299" s="15" t="s">
        <v>2903</v>
      </c>
      <c r="H8299" s="15" t="s">
        <v>2904</v>
      </c>
      <c r="I8299" s="15" t="s">
        <v>59</v>
      </c>
      <c r="J8299" s="15" t="s">
        <v>60</v>
      </c>
      <c r="K8299" s="15" t="s">
        <v>14</v>
      </c>
      <c r="L8299" s="15" t="str">
        <f t="array" ref="L8299">_xlfn.XLOOKUP(M8299,reference_province_to_city!$A$2:$A$11,reference_province_to_city!$B$2:$B$11)</f>
        <v>Bandung</v>
      </c>
      <c r="M8299" s="15" t="s">
        <v>12</v>
      </c>
      <c r="N8299" s="15">
        <v>40111.0</v>
      </c>
      <c r="O8299" s="15">
        <f t="array" ref="O8299">_xlfn.XLOOKUP(M8299,reference_postal_code!$B$2:$B$11,reference_postal_code!$A$2:$A$11)</f>
        <v>40111</v>
      </c>
      <c r="P8299" s="15" t="s">
        <v>117</v>
      </c>
      <c r="Q8299" s="15" t="s">
        <v>6491</v>
      </c>
      <c r="R8299" s="15" t="s">
        <v>65</v>
      </c>
      <c r="S8299" s="15" t="s">
        <v>222</v>
      </c>
      <c r="T8299" s="15" t="s">
        <v>6492</v>
      </c>
      <c r="U8299" s="28">
        <v>3052800.0</v>
      </c>
      <c r="V8299" s="15">
        <v>3.0</v>
      </c>
      <c r="W8299" s="31">
        <v>0.0</v>
      </c>
      <c r="X8299" s="28">
        <v>824256.0</v>
      </c>
    </row>
    <row r="8300" ht="15.75" customHeight="1">
      <c r="A8300" s="15">
        <v>8040.0</v>
      </c>
      <c r="B8300" s="15" t="s">
        <v>9472</v>
      </c>
      <c r="C8300" s="18">
        <v>42968.0</v>
      </c>
      <c r="D8300" s="18">
        <v>42972.0</v>
      </c>
      <c r="E8300" s="18">
        <f t="shared" si="1"/>
        <v>42972</v>
      </c>
      <c r="F8300" s="15" t="s">
        <v>114</v>
      </c>
      <c r="G8300" s="15" t="s">
        <v>3984</v>
      </c>
      <c r="H8300" s="15" t="s">
        <v>3985</v>
      </c>
      <c r="I8300" s="15" t="s">
        <v>128</v>
      </c>
      <c r="J8300" s="15" t="s">
        <v>60</v>
      </c>
      <c r="K8300" s="15" t="s">
        <v>31</v>
      </c>
      <c r="L8300" s="15" t="str">
        <f t="array" ref="L8300">_xlfn.XLOOKUP(M8300,reference_province_to_city!$A$2:$A$11,reference_province_to_city!$B$2:$B$11)</f>
        <v>Balikpapan</v>
      </c>
      <c r="M8300" s="15" t="s">
        <v>21</v>
      </c>
      <c r="N8300" s="15">
        <v>76114.0</v>
      </c>
      <c r="O8300" s="15">
        <f t="array" ref="O8300">_xlfn.XLOOKUP(M8300,reference_postal_code!$B$2:$B$11,reference_postal_code!$A$2:$A$11)</f>
        <v>76114</v>
      </c>
      <c r="P8300" s="15" t="s">
        <v>166</v>
      </c>
      <c r="Q8300" s="15" t="s">
        <v>2028</v>
      </c>
      <c r="R8300" s="15" t="s">
        <v>106</v>
      </c>
      <c r="S8300" s="15" t="s">
        <v>107</v>
      </c>
      <c r="T8300" s="15" t="s">
        <v>2029</v>
      </c>
      <c r="U8300" s="28">
        <v>5830560.0</v>
      </c>
      <c r="V8300" s="15">
        <v>6.0</v>
      </c>
      <c r="W8300" s="31">
        <v>0.2</v>
      </c>
      <c r="X8300" s="28">
        <v>583056.0</v>
      </c>
    </row>
    <row r="8301" ht="15.75" customHeight="1">
      <c r="A8301" s="15">
        <v>6416.0</v>
      </c>
      <c r="B8301" s="15" t="s">
        <v>9474</v>
      </c>
      <c r="C8301" s="18">
        <v>42968.0</v>
      </c>
      <c r="D8301" s="18">
        <v>42968.0</v>
      </c>
      <c r="E8301" s="18">
        <f t="shared" si="1"/>
        <v>42968</v>
      </c>
      <c r="F8301" s="15" t="s">
        <v>466</v>
      </c>
      <c r="G8301" s="15" t="s">
        <v>6786</v>
      </c>
      <c r="H8301" s="15" t="s">
        <v>6787</v>
      </c>
      <c r="I8301" s="15" t="s">
        <v>128</v>
      </c>
      <c r="J8301" s="15" t="s">
        <v>60</v>
      </c>
      <c r="K8301" s="15" t="s">
        <v>28</v>
      </c>
      <c r="L8301" s="15" t="str">
        <f t="array" ref="L8301">_xlfn.XLOOKUP(M8301,reference_province_to_city!$A$2:$A$11,reference_province_to_city!$B$2:$B$11)</f>
        <v>Medan</v>
      </c>
      <c r="M8301" s="15" t="s">
        <v>11</v>
      </c>
      <c r="N8301" s="15">
        <v>20111.0</v>
      </c>
      <c r="O8301" s="15">
        <f t="array" ref="O8301">_xlfn.XLOOKUP(M8301,reference_postal_code!$B$2:$B$11,reference_postal_code!$A$2:$A$11)</f>
        <v>20111</v>
      </c>
      <c r="P8301" s="15" t="s">
        <v>77</v>
      </c>
      <c r="Q8301" s="15" t="s">
        <v>2088</v>
      </c>
      <c r="R8301" s="15" t="s">
        <v>65</v>
      </c>
      <c r="S8301" s="15" t="s">
        <v>66</v>
      </c>
      <c r="T8301" s="15" t="s">
        <v>2089</v>
      </c>
      <c r="U8301" s="28">
        <v>1258200.0</v>
      </c>
      <c r="V8301" s="15">
        <v>1.0</v>
      </c>
      <c r="W8301" s="31">
        <v>0.2</v>
      </c>
      <c r="X8301" s="28">
        <v>440370.0</v>
      </c>
    </row>
    <row r="8302" ht="15.75" customHeight="1">
      <c r="A8302" s="15">
        <v>3339.0</v>
      </c>
      <c r="B8302" s="15" t="s">
        <v>9473</v>
      </c>
      <c r="C8302" s="18">
        <v>42968.0</v>
      </c>
      <c r="D8302" s="18">
        <v>42969.0</v>
      </c>
      <c r="E8302" s="18">
        <f t="shared" si="1"/>
        <v>42969</v>
      </c>
      <c r="F8302" s="15" t="s">
        <v>125</v>
      </c>
      <c r="G8302" s="15" t="s">
        <v>2903</v>
      </c>
      <c r="H8302" s="15" t="s">
        <v>2904</v>
      </c>
      <c r="I8302" s="15" t="s">
        <v>59</v>
      </c>
      <c r="J8302" s="15" t="s">
        <v>60</v>
      </c>
      <c r="K8302" s="15" t="s">
        <v>14</v>
      </c>
      <c r="L8302" s="15" t="str">
        <f t="array" ref="L8302">_xlfn.XLOOKUP(M8302,reference_province_to_city!$A$2:$A$11,reference_province_to_city!$B$2:$B$11)</f>
        <v>Bandung</v>
      </c>
      <c r="M8302" s="15" t="s">
        <v>12</v>
      </c>
      <c r="N8302" s="15">
        <v>40111.0</v>
      </c>
      <c r="O8302" s="15">
        <f t="array" ref="O8302">_xlfn.XLOOKUP(M8302,reference_postal_code!$B$2:$B$11,reference_postal_code!$A$2:$A$11)</f>
        <v>40111</v>
      </c>
      <c r="P8302" s="15" t="s">
        <v>117</v>
      </c>
      <c r="Q8302" s="15" t="s">
        <v>3841</v>
      </c>
      <c r="R8302" s="15" t="s">
        <v>65</v>
      </c>
      <c r="S8302" s="15" t="s">
        <v>83</v>
      </c>
      <c r="T8302" s="15" t="s">
        <v>3842</v>
      </c>
      <c r="U8302" s="28">
        <v>1757160.0</v>
      </c>
      <c r="V8302" s="15">
        <v>9.0</v>
      </c>
      <c r="W8302" s="31">
        <v>0.2</v>
      </c>
      <c r="X8302" s="28">
        <v>636970.0</v>
      </c>
    </row>
    <row r="8303" ht="15.75" customHeight="1">
      <c r="A8303" s="15">
        <v>8042.0</v>
      </c>
      <c r="B8303" s="15" t="s">
        <v>9472</v>
      </c>
      <c r="C8303" s="18">
        <v>42968.0</v>
      </c>
      <c r="D8303" s="18">
        <v>42972.0</v>
      </c>
      <c r="E8303" s="18">
        <f t="shared" si="1"/>
        <v>42972</v>
      </c>
      <c r="F8303" s="15" t="s">
        <v>114</v>
      </c>
      <c r="G8303" s="15" t="s">
        <v>3984</v>
      </c>
      <c r="H8303" s="15" t="s">
        <v>3985</v>
      </c>
      <c r="I8303" s="15" t="s">
        <v>128</v>
      </c>
      <c r="J8303" s="15" t="s">
        <v>60</v>
      </c>
      <c r="K8303" s="15" t="s">
        <v>31</v>
      </c>
      <c r="L8303" s="15" t="str">
        <f t="array" ref="L8303">_xlfn.XLOOKUP(M8303,reference_province_to_city!$A$2:$A$11,reference_province_to_city!$B$2:$B$11)</f>
        <v>Balikpapan</v>
      </c>
      <c r="M8303" s="15" t="s">
        <v>21</v>
      </c>
      <c r="N8303" s="15">
        <v>76114.0</v>
      </c>
      <c r="O8303" s="15">
        <f t="array" ref="O8303">_xlfn.XLOOKUP(M8303,reference_postal_code!$B$2:$B$11,reference_postal_code!$A$2:$A$11)</f>
        <v>76114</v>
      </c>
      <c r="P8303" s="15" t="s">
        <v>166</v>
      </c>
      <c r="Q8303" s="15" t="s">
        <v>6050</v>
      </c>
      <c r="R8303" s="15" t="s">
        <v>110</v>
      </c>
      <c r="S8303" s="15" t="s">
        <v>149</v>
      </c>
      <c r="T8303" s="15" t="s">
        <v>6051</v>
      </c>
      <c r="U8303" s="28">
        <v>497700.0</v>
      </c>
      <c r="V8303" s="15">
        <v>2.0</v>
      </c>
      <c r="W8303" s="31">
        <v>0.0</v>
      </c>
      <c r="X8303" s="28">
        <v>174195.0</v>
      </c>
    </row>
    <row r="8304" ht="15.75" customHeight="1">
      <c r="A8304" s="15">
        <v>827.0</v>
      </c>
      <c r="B8304" s="15" t="s">
        <v>9475</v>
      </c>
      <c r="C8304" s="18">
        <v>42968.0</v>
      </c>
      <c r="D8304" s="18">
        <v>42975.0</v>
      </c>
      <c r="E8304" s="18">
        <f t="shared" si="1"/>
        <v>42975</v>
      </c>
      <c r="F8304" s="15" t="s">
        <v>55</v>
      </c>
      <c r="G8304" s="15" t="s">
        <v>1646</v>
      </c>
      <c r="H8304" s="15" t="s">
        <v>1647</v>
      </c>
      <c r="I8304" s="15" t="s">
        <v>59</v>
      </c>
      <c r="J8304" s="15" t="s">
        <v>60</v>
      </c>
      <c r="K8304" s="15" t="s">
        <v>31</v>
      </c>
      <c r="L8304" s="15" t="str">
        <f t="array" ref="L8304">_xlfn.XLOOKUP(M8304,reference_province_to_city!$A$2:$A$11,reference_province_to_city!$B$2:$B$11)</f>
        <v>Balikpapan</v>
      </c>
      <c r="M8304" s="15" t="s">
        <v>21</v>
      </c>
      <c r="N8304" s="15">
        <v>76114.0</v>
      </c>
      <c r="O8304" s="15">
        <f t="array" ref="O8304">_xlfn.XLOOKUP(M8304,reference_postal_code!$B$2:$B$11,reference_postal_code!$A$2:$A$11)</f>
        <v>76114</v>
      </c>
      <c r="P8304" s="15" t="s">
        <v>166</v>
      </c>
      <c r="Q8304" s="15" t="s">
        <v>2988</v>
      </c>
      <c r="R8304" s="15" t="s">
        <v>65</v>
      </c>
      <c r="S8304" s="15" t="s">
        <v>103</v>
      </c>
      <c r="T8304" s="15" t="s">
        <v>2989</v>
      </c>
      <c r="U8304" s="28">
        <v>525000.0</v>
      </c>
      <c r="V8304" s="15">
        <v>7.0</v>
      </c>
      <c r="W8304" s="31">
        <v>0.0</v>
      </c>
      <c r="X8304" s="28">
        <v>252000.0</v>
      </c>
    </row>
    <row r="8305" ht="15.75" customHeight="1">
      <c r="A8305" s="15">
        <v>3605.0</v>
      </c>
      <c r="B8305" s="15" t="s">
        <v>9476</v>
      </c>
      <c r="C8305" s="18">
        <v>42968.0</v>
      </c>
      <c r="D8305" s="18">
        <v>42974.0</v>
      </c>
      <c r="E8305" s="18">
        <f t="shared" si="1"/>
        <v>42974</v>
      </c>
      <c r="F8305" s="15" t="s">
        <v>55</v>
      </c>
      <c r="G8305" s="15" t="s">
        <v>1045</v>
      </c>
      <c r="H8305" s="15" t="s">
        <v>1046</v>
      </c>
      <c r="I8305" s="15" t="s">
        <v>76</v>
      </c>
      <c r="J8305" s="15" t="s">
        <v>60</v>
      </c>
      <c r="K8305" s="15" t="s">
        <v>33</v>
      </c>
      <c r="L8305" s="15" t="str">
        <f t="array" ref="L8305">_xlfn.XLOOKUP(M8305,reference_province_to_city!$A$2:$A$11,reference_province_to_city!$B$2:$B$11)</f>
        <v>Makassar</v>
      </c>
      <c r="M8305" s="15" t="s">
        <v>25</v>
      </c>
      <c r="N8305" s="15">
        <v>90111.0</v>
      </c>
      <c r="O8305" s="15">
        <f t="array" ref="O8305">_xlfn.XLOOKUP(M8305,reference_postal_code!$B$2:$B$11,reference_postal_code!$A$2:$A$11)</f>
        <v>90111</v>
      </c>
      <c r="P8305" s="15" t="s">
        <v>63</v>
      </c>
      <c r="Q8305" s="15" t="s">
        <v>7562</v>
      </c>
      <c r="R8305" s="15" t="s">
        <v>106</v>
      </c>
      <c r="S8305" s="15" t="s">
        <v>139</v>
      </c>
      <c r="T8305" s="15" t="s">
        <v>7563</v>
      </c>
      <c r="U8305" s="28">
        <v>377400.0</v>
      </c>
      <c r="V8305" s="15">
        <v>2.0</v>
      </c>
      <c r="W8305" s="31">
        <v>0.0</v>
      </c>
      <c r="X8305" s="28">
        <v>128316.0</v>
      </c>
    </row>
    <row r="8306" ht="15.75" customHeight="1">
      <c r="A8306" s="15">
        <v>425.0</v>
      </c>
      <c r="B8306" s="15" t="s">
        <v>9477</v>
      </c>
      <c r="C8306" s="18">
        <v>42968.0</v>
      </c>
      <c r="D8306" s="18">
        <v>42970.0</v>
      </c>
      <c r="E8306" s="18">
        <f t="shared" si="1"/>
        <v>42970</v>
      </c>
      <c r="F8306" s="15" t="s">
        <v>114</v>
      </c>
      <c r="G8306" s="15" t="s">
        <v>415</v>
      </c>
      <c r="H8306" s="15" t="s">
        <v>416</v>
      </c>
      <c r="I8306" s="15" t="s">
        <v>59</v>
      </c>
      <c r="J8306" s="15" t="s">
        <v>60</v>
      </c>
      <c r="K8306" s="15" t="s">
        <v>28</v>
      </c>
      <c r="L8306" s="15" t="str">
        <f t="array" ref="L8306">_xlfn.XLOOKUP(M8306,reference_province_to_city!$A$2:$A$11,reference_province_to_city!$B$2:$B$11)</f>
        <v>Medan</v>
      </c>
      <c r="M8306" s="15" t="s">
        <v>11</v>
      </c>
      <c r="N8306" s="15">
        <v>20111.0</v>
      </c>
      <c r="O8306" s="15">
        <f t="array" ref="O8306">_xlfn.XLOOKUP(M8306,reference_postal_code!$B$2:$B$11,reference_postal_code!$A$2:$A$11)</f>
        <v>20111</v>
      </c>
      <c r="P8306" s="15" t="s">
        <v>77</v>
      </c>
      <c r="Q8306" s="15" t="s">
        <v>1529</v>
      </c>
      <c r="R8306" s="15" t="s">
        <v>106</v>
      </c>
      <c r="S8306" s="15" t="s">
        <v>107</v>
      </c>
      <c r="T8306" s="15" t="s">
        <v>1530</v>
      </c>
      <c r="U8306" s="28">
        <v>1.2996E7</v>
      </c>
      <c r="V8306" s="15">
        <v>4.0</v>
      </c>
      <c r="W8306" s="31">
        <v>0.0</v>
      </c>
      <c r="X8306" s="28">
        <v>3378960.0</v>
      </c>
    </row>
    <row r="8307" ht="15.75" customHeight="1">
      <c r="A8307" s="15">
        <v>9902.0</v>
      </c>
      <c r="B8307" s="15" t="s">
        <v>9471</v>
      </c>
      <c r="C8307" s="18">
        <v>42968.0</v>
      </c>
      <c r="D8307" s="18">
        <v>42972.0</v>
      </c>
      <c r="E8307" s="18">
        <f t="shared" si="1"/>
        <v>42972</v>
      </c>
      <c r="F8307" s="15" t="s">
        <v>55</v>
      </c>
      <c r="G8307" s="15" t="s">
        <v>8254</v>
      </c>
      <c r="H8307" s="15" t="s">
        <v>8255</v>
      </c>
      <c r="I8307" s="15" t="s">
        <v>59</v>
      </c>
      <c r="J8307" s="15" t="s">
        <v>60</v>
      </c>
      <c r="K8307" s="15" t="s">
        <v>10</v>
      </c>
      <c r="L8307" s="15" t="str">
        <f t="array" ref="L8307">_xlfn.XLOOKUP(M8307,reference_province_to_city!$A$2:$A$11,reference_province_to_city!$B$2:$B$11)</f>
        <v>Jakarta</v>
      </c>
      <c r="M8307" s="15" t="s">
        <v>7</v>
      </c>
      <c r="N8307" s="15">
        <v>10110.0</v>
      </c>
      <c r="O8307" s="15">
        <f t="array" ref="O8307">_xlfn.XLOOKUP(M8307,reference_postal_code!$B$2:$B$11,reference_postal_code!$A$2:$A$11)</f>
        <v>10110</v>
      </c>
      <c r="P8307" s="15" t="s">
        <v>117</v>
      </c>
      <c r="Q8307" s="15" t="s">
        <v>5122</v>
      </c>
      <c r="R8307" s="15" t="s">
        <v>106</v>
      </c>
      <c r="S8307" s="15" t="s">
        <v>139</v>
      </c>
      <c r="T8307" s="15" t="s">
        <v>5123</v>
      </c>
      <c r="U8307" s="28">
        <v>341280.0</v>
      </c>
      <c r="V8307" s="15">
        <v>3.0</v>
      </c>
      <c r="W8307" s="31">
        <v>0.2</v>
      </c>
      <c r="X8307" s="28">
        <v>106650.0</v>
      </c>
    </row>
    <row r="8308" ht="15.75" customHeight="1">
      <c r="A8308" s="15">
        <v>3335.0</v>
      </c>
      <c r="B8308" s="15" t="s">
        <v>9473</v>
      </c>
      <c r="C8308" s="18">
        <v>42968.0</v>
      </c>
      <c r="D8308" s="18">
        <v>42969.0</v>
      </c>
      <c r="E8308" s="18">
        <f t="shared" si="1"/>
        <v>42969</v>
      </c>
      <c r="F8308" s="15" t="s">
        <v>125</v>
      </c>
      <c r="G8308" s="15" t="s">
        <v>2903</v>
      </c>
      <c r="H8308" s="15" t="s">
        <v>2904</v>
      </c>
      <c r="I8308" s="15" t="s">
        <v>59</v>
      </c>
      <c r="J8308" s="15" t="s">
        <v>60</v>
      </c>
      <c r="K8308" s="15" t="s">
        <v>14</v>
      </c>
      <c r="L8308" s="15" t="str">
        <f t="array" ref="L8308">_xlfn.XLOOKUP(M8308,reference_province_to_city!$A$2:$A$11,reference_province_to_city!$B$2:$B$11)</f>
        <v>Bandung</v>
      </c>
      <c r="M8308" s="15" t="s">
        <v>12</v>
      </c>
      <c r="N8308" s="15">
        <v>40111.0</v>
      </c>
      <c r="O8308" s="15">
        <f t="array" ref="O8308">_xlfn.XLOOKUP(M8308,reference_postal_code!$B$2:$B$11,reference_postal_code!$A$2:$A$11)</f>
        <v>40111</v>
      </c>
      <c r="P8308" s="15" t="s">
        <v>117</v>
      </c>
      <c r="Q8308" s="15" t="s">
        <v>5826</v>
      </c>
      <c r="R8308" s="15" t="s">
        <v>65</v>
      </c>
      <c r="S8308" s="15" t="s">
        <v>93</v>
      </c>
      <c r="T8308" s="15" t="s">
        <v>5827</v>
      </c>
      <c r="U8308" s="28">
        <v>256800.0</v>
      </c>
      <c r="V8308" s="15">
        <v>4.0</v>
      </c>
      <c r="W8308" s="31">
        <v>0.0</v>
      </c>
      <c r="X8308" s="28">
        <v>74472.0</v>
      </c>
    </row>
    <row r="8309" ht="15.75" customHeight="1">
      <c r="A8309" s="15">
        <v>3338.0</v>
      </c>
      <c r="B8309" s="15" t="s">
        <v>9473</v>
      </c>
      <c r="C8309" s="18">
        <v>42968.0</v>
      </c>
      <c r="D8309" s="18">
        <v>42969.0</v>
      </c>
      <c r="E8309" s="18">
        <f t="shared" si="1"/>
        <v>42969</v>
      </c>
      <c r="F8309" s="15" t="s">
        <v>125</v>
      </c>
      <c r="G8309" s="15" t="s">
        <v>2903</v>
      </c>
      <c r="H8309" s="15" t="s">
        <v>2904</v>
      </c>
      <c r="I8309" s="15" t="s">
        <v>59</v>
      </c>
      <c r="J8309" s="15" t="s">
        <v>60</v>
      </c>
      <c r="K8309" s="15" t="s">
        <v>14</v>
      </c>
      <c r="L8309" s="15" t="str">
        <f t="array" ref="L8309">_xlfn.XLOOKUP(M8309,reference_province_to_city!$A$2:$A$11,reference_province_to_city!$B$2:$B$11)</f>
        <v>Bandung</v>
      </c>
      <c r="M8309" s="15" t="s">
        <v>12</v>
      </c>
      <c r="N8309" s="15">
        <v>40111.0</v>
      </c>
      <c r="O8309" s="15">
        <f t="array" ref="O8309">_xlfn.XLOOKUP(M8309,reference_postal_code!$B$2:$B$11,reference_postal_code!$A$2:$A$11)</f>
        <v>40111</v>
      </c>
      <c r="P8309" s="15" t="s">
        <v>117</v>
      </c>
      <c r="Q8309" s="15" t="s">
        <v>1746</v>
      </c>
      <c r="R8309" s="15" t="s">
        <v>106</v>
      </c>
      <c r="S8309" s="15" t="s">
        <v>218</v>
      </c>
      <c r="T8309" s="15" t="s">
        <v>1747</v>
      </c>
      <c r="U8309" s="28">
        <v>8530920.0</v>
      </c>
      <c r="V8309" s="15">
        <v>3.0</v>
      </c>
      <c r="W8309" s="31">
        <v>0.2</v>
      </c>
      <c r="X8309" s="28">
        <v>426546.0</v>
      </c>
    </row>
    <row r="8310" ht="15.75" customHeight="1">
      <c r="A8310" s="15">
        <v>828.0</v>
      </c>
      <c r="B8310" s="15" t="s">
        <v>9475</v>
      </c>
      <c r="C8310" s="18">
        <v>42968.0</v>
      </c>
      <c r="D8310" s="18">
        <v>42975.0</v>
      </c>
      <c r="E8310" s="18">
        <f t="shared" si="1"/>
        <v>42975</v>
      </c>
      <c r="F8310" s="15" t="s">
        <v>55</v>
      </c>
      <c r="G8310" s="15" t="s">
        <v>1646</v>
      </c>
      <c r="H8310" s="15" t="s">
        <v>1647</v>
      </c>
      <c r="I8310" s="15" t="s">
        <v>59</v>
      </c>
      <c r="J8310" s="15" t="s">
        <v>60</v>
      </c>
      <c r="K8310" s="15" t="s">
        <v>31</v>
      </c>
      <c r="L8310" s="15" t="str">
        <f t="array" ref="L8310">_xlfn.XLOOKUP(M8310,reference_province_to_city!$A$2:$A$11,reference_province_to_city!$B$2:$B$11)</f>
        <v>Balikpapan</v>
      </c>
      <c r="M8310" s="15" t="s">
        <v>21</v>
      </c>
      <c r="N8310" s="15">
        <v>76114.0</v>
      </c>
      <c r="O8310" s="15">
        <f t="array" ref="O8310">_xlfn.XLOOKUP(M8310,reference_postal_code!$B$2:$B$11,reference_postal_code!$A$2:$A$11)</f>
        <v>76114</v>
      </c>
      <c r="P8310" s="15" t="s">
        <v>166</v>
      </c>
      <c r="Q8310" s="15" t="s">
        <v>601</v>
      </c>
      <c r="R8310" s="15" t="s">
        <v>65</v>
      </c>
      <c r="S8310" s="15" t="s">
        <v>226</v>
      </c>
      <c r="T8310" s="15" t="s">
        <v>602</v>
      </c>
      <c r="U8310" s="28">
        <v>558600.0</v>
      </c>
      <c r="V8310" s="15">
        <v>4.0</v>
      </c>
      <c r="W8310" s="31">
        <v>0.0</v>
      </c>
      <c r="X8310" s="28">
        <v>161994.0</v>
      </c>
    </row>
    <row r="8311" ht="15.75" customHeight="1">
      <c r="A8311" s="15">
        <v>829.0</v>
      </c>
      <c r="B8311" s="15" t="s">
        <v>9475</v>
      </c>
      <c r="C8311" s="18">
        <v>42968.0</v>
      </c>
      <c r="D8311" s="18">
        <v>42975.0</v>
      </c>
      <c r="E8311" s="18">
        <f t="shared" si="1"/>
        <v>42975</v>
      </c>
      <c r="F8311" s="15" t="s">
        <v>55</v>
      </c>
      <c r="G8311" s="15" t="s">
        <v>1646</v>
      </c>
      <c r="H8311" s="15" t="s">
        <v>1647</v>
      </c>
      <c r="I8311" s="15" t="s">
        <v>59</v>
      </c>
      <c r="J8311" s="15" t="s">
        <v>60</v>
      </c>
      <c r="L8311" s="15" t="str">
        <f t="array" ref="L8311">_xlfn.XLOOKUP(M8311,reference_province_to_city!$A$2:$A$11,reference_province_to_city!$B$2:$B$11)</f>
        <v>Balikpapan</v>
      </c>
      <c r="M8311" s="15" t="s">
        <v>21</v>
      </c>
      <c r="N8311" s="15">
        <v>76114.0</v>
      </c>
      <c r="O8311" s="15">
        <f t="array" ref="O8311">_xlfn.XLOOKUP(M8311,reference_postal_code!$B$2:$B$11,reference_postal_code!$A$2:$A$11)</f>
        <v>76114</v>
      </c>
      <c r="P8311" s="15" t="s">
        <v>166</v>
      </c>
      <c r="Q8311" s="15" t="s">
        <v>1812</v>
      </c>
      <c r="R8311" s="15" t="s">
        <v>65</v>
      </c>
      <c r="S8311" s="15" t="s">
        <v>173</v>
      </c>
      <c r="T8311" s="15" t="s">
        <v>1813</v>
      </c>
      <c r="U8311" s="28">
        <v>229200.0</v>
      </c>
      <c r="V8311" s="15">
        <v>2.0</v>
      </c>
      <c r="W8311" s="31">
        <v>0.0</v>
      </c>
      <c r="X8311" s="28">
        <v>112308.0</v>
      </c>
    </row>
    <row r="8312" ht="15.75" customHeight="1">
      <c r="A8312" s="15">
        <v>9901.0</v>
      </c>
      <c r="B8312" s="15" t="s">
        <v>9471</v>
      </c>
      <c r="C8312" s="18">
        <v>42968.0</v>
      </c>
      <c r="D8312" s="18">
        <v>42972.0</v>
      </c>
      <c r="E8312" s="18">
        <f t="shared" si="1"/>
        <v>42972</v>
      </c>
      <c r="F8312" s="15" t="s">
        <v>55</v>
      </c>
      <c r="G8312" s="15" t="s">
        <v>8254</v>
      </c>
      <c r="H8312" s="15" t="s">
        <v>8255</v>
      </c>
      <c r="I8312" s="15" t="s">
        <v>59</v>
      </c>
      <c r="J8312" s="15" t="s">
        <v>60</v>
      </c>
      <c r="K8312" s="15" t="s">
        <v>10</v>
      </c>
      <c r="L8312" s="15" t="str">
        <f t="array" ref="L8312">_xlfn.XLOOKUP(M8312,reference_province_to_city!$A$2:$A$11,reference_province_to_city!$B$2:$B$11)</f>
        <v>Jakarta</v>
      </c>
      <c r="M8312" s="15" t="s">
        <v>7</v>
      </c>
      <c r="N8312" s="15">
        <v>10110.0</v>
      </c>
      <c r="O8312" s="15">
        <f t="array" ref="O8312">_xlfn.XLOOKUP(M8312,reference_postal_code!$B$2:$B$11,reference_postal_code!$A$2:$A$11)</f>
        <v>10110</v>
      </c>
      <c r="P8312" s="15" t="s">
        <v>117</v>
      </c>
      <c r="Q8312" s="15" t="s">
        <v>4190</v>
      </c>
      <c r="R8312" s="15" t="s">
        <v>65</v>
      </c>
      <c r="S8312" s="15" t="s">
        <v>87</v>
      </c>
      <c r="T8312" s="15" t="s">
        <v>4191</v>
      </c>
      <c r="U8312" s="28">
        <v>3556440.0</v>
      </c>
      <c r="V8312" s="15">
        <v>3.0</v>
      </c>
      <c r="W8312" s="31">
        <v>0.2</v>
      </c>
      <c r="X8312" s="28">
        <v>311188.0</v>
      </c>
    </row>
    <row r="8313" ht="15.75" customHeight="1">
      <c r="A8313" s="15">
        <v>3341.0</v>
      </c>
      <c r="B8313" s="15" t="s">
        <v>9473</v>
      </c>
      <c r="C8313" s="18">
        <v>42968.0</v>
      </c>
      <c r="D8313" s="18">
        <v>42969.0</v>
      </c>
      <c r="E8313" s="18">
        <f t="shared" si="1"/>
        <v>42969</v>
      </c>
      <c r="F8313" s="15" t="s">
        <v>125</v>
      </c>
      <c r="G8313" s="15" t="s">
        <v>2903</v>
      </c>
      <c r="H8313" s="15" t="s">
        <v>2904</v>
      </c>
      <c r="I8313" s="15" t="s">
        <v>59</v>
      </c>
      <c r="J8313" s="15" t="s">
        <v>60</v>
      </c>
      <c r="K8313" s="15" t="s">
        <v>14</v>
      </c>
      <c r="L8313" s="15" t="str">
        <f t="array" ref="L8313">_xlfn.XLOOKUP(M8313,reference_province_to_city!$A$2:$A$11,reference_province_to_city!$B$2:$B$11)</f>
        <v>Bandung</v>
      </c>
      <c r="M8313" s="15" t="s">
        <v>12</v>
      </c>
      <c r="N8313" s="15">
        <v>40111.0</v>
      </c>
      <c r="O8313" s="15">
        <f t="array" ref="O8313">_xlfn.XLOOKUP(M8313,reference_postal_code!$B$2:$B$11,reference_postal_code!$A$2:$A$11)</f>
        <v>40111</v>
      </c>
      <c r="P8313" s="15" t="s">
        <v>117</v>
      </c>
      <c r="Q8313" s="15" t="s">
        <v>4234</v>
      </c>
      <c r="R8313" s="15" t="s">
        <v>65</v>
      </c>
      <c r="S8313" s="15" t="s">
        <v>79</v>
      </c>
      <c r="T8313" s="15" t="s">
        <v>4235</v>
      </c>
      <c r="U8313" s="28">
        <v>776250.0</v>
      </c>
      <c r="V8313" s="15">
        <v>5.0</v>
      </c>
      <c r="W8313" s="31">
        <v>0.0</v>
      </c>
      <c r="X8313" s="28">
        <v>372600.0</v>
      </c>
    </row>
    <row r="8314" ht="15.75" customHeight="1">
      <c r="A8314" s="15">
        <v>9270.0</v>
      </c>
      <c r="B8314" s="15" t="s">
        <v>9478</v>
      </c>
      <c r="C8314" s="18">
        <v>42968.0</v>
      </c>
      <c r="D8314" s="18">
        <v>42975.0</v>
      </c>
      <c r="E8314" s="18">
        <f t="shared" si="1"/>
        <v>42975</v>
      </c>
      <c r="F8314" s="15" t="s">
        <v>55</v>
      </c>
      <c r="G8314" s="15" t="s">
        <v>3951</v>
      </c>
      <c r="H8314" s="15" t="s">
        <v>3952</v>
      </c>
      <c r="I8314" s="15" t="s">
        <v>59</v>
      </c>
      <c r="J8314" s="15" t="s">
        <v>60</v>
      </c>
      <c r="K8314" s="15" t="s">
        <v>26</v>
      </c>
      <c r="L8314" s="15" t="str">
        <f t="array" ref="L8314">_xlfn.XLOOKUP(M8314,reference_province_to_city!$A$2:$A$11,reference_province_to_city!$B$2:$B$11)</f>
        <v>Denpasar</v>
      </c>
      <c r="M8314" s="15" t="s">
        <v>24</v>
      </c>
      <c r="N8314" s="15">
        <v>80231.0</v>
      </c>
      <c r="O8314" s="15">
        <f t="array" ref="O8314">_xlfn.XLOOKUP(M8314,reference_postal_code!$B$2:$B$11,reference_postal_code!$A$2:$A$11)</f>
        <v>80231</v>
      </c>
      <c r="P8314" s="15" t="s">
        <v>63</v>
      </c>
      <c r="Q8314" s="15" t="s">
        <v>175</v>
      </c>
      <c r="R8314" s="15" t="s">
        <v>65</v>
      </c>
      <c r="S8314" s="15" t="s">
        <v>83</v>
      </c>
      <c r="T8314" s="15" t="s">
        <v>176</v>
      </c>
      <c r="U8314" s="28">
        <v>481320.0</v>
      </c>
      <c r="V8314" s="15">
        <v>7.0</v>
      </c>
      <c r="W8314" s="31">
        <v>0.2</v>
      </c>
      <c r="X8314" s="28">
        <v>168462.0</v>
      </c>
    </row>
    <row r="8315" ht="15.75" customHeight="1">
      <c r="A8315" s="15">
        <v>9271.0</v>
      </c>
      <c r="B8315" s="15" t="s">
        <v>9478</v>
      </c>
      <c r="C8315" s="18">
        <v>42968.0</v>
      </c>
      <c r="D8315" s="18">
        <v>42975.0</v>
      </c>
      <c r="E8315" s="18">
        <f t="shared" si="1"/>
        <v>42975</v>
      </c>
      <c r="F8315" s="15" t="s">
        <v>55</v>
      </c>
      <c r="G8315" s="15" t="s">
        <v>3951</v>
      </c>
      <c r="H8315" s="15" t="s">
        <v>3952</v>
      </c>
      <c r="I8315" s="15" t="s">
        <v>59</v>
      </c>
      <c r="J8315" s="15" t="s">
        <v>60</v>
      </c>
      <c r="K8315" s="15" t="s">
        <v>99</v>
      </c>
      <c r="L8315" s="15" t="str">
        <f t="array" ref="L8315">_xlfn.XLOOKUP(M8315,reference_province_to_city!$A$2:$A$11,reference_province_to_city!$B$2:$B$11)</f>
        <v>Denpasar</v>
      </c>
      <c r="M8315" s="15" t="s">
        <v>24</v>
      </c>
      <c r="N8315" s="15">
        <v>80231.0</v>
      </c>
      <c r="O8315" s="15">
        <f t="array" ref="O8315">_xlfn.XLOOKUP(M8315,reference_postal_code!$B$2:$B$11,reference_postal_code!$A$2:$A$11)</f>
        <v>80231</v>
      </c>
      <c r="P8315" s="15" t="s">
        <v>63</v>
      </c>
      <c r="Q8315" s="15" t="s">
        <v>2722</v>
      </c>
      <c r="R8315" s="15" t="s">
        <v>65</v>
      </c>
      <c r="S8315" s="15" t="s">
        <v>83</v>
      </c>
      <c r="T8315" s="15" t="s">
        <v>2723</v>
      </c>
      <c r="U8315" s="28">
        <v>6.458328E7</v>
      </c>
      <c r="V8315" s="15">
        <v>6.0</v>
      </c>
      <c r="W8315" s="31">
        <v>0.2</v>
      </c>
      <c r="X8315" s="28">
        <v>2.1796857E7</v>
      </c>
    </row>
    <row r="8316" ht="15.75" customHeight="1">
      <c r="A8316" s="15">
        <v>3604.0</v>
      </c>
      <c r="B8316" s="15" t="s">
        <v>9476</v>
      </c>
      <c r="C8316" s="18">
        <v>42968.0</v>
      </c>
      <c r="D8316" s="18">
        <v>42974.0</v>
      </c>
      <c r="E8316" s="18">
        <f t="shared" si="1"/>
        <v>42974</v>
      </c>
      <c r="F8316" s="15" t="s">
        <v>55</v>
      </c>
      <c r="G8316" s="15" t="s">
        <v>1045</v>
      </c>
      <c r="H8316" s="15" t="s">
        <v>1046</v>
      </c>
      <c r="I8316" s="15" t="s">
        <v>76</v>
      </c>
      <c r="J8316" s="15" t="s">
        <v>60</v>
      </c>
      <c r="K8316" s="15" t="s">
        <v>3776</v>
      </c>
      <c r="L8316" s="15" t="str">
        <f t="array" ref="L8316">_xlfn.XLOOKUP(M8316,reference_province_to_city!$A$2:$A$11,reference_province_to_city!$B$2:$B$11)</f>
        <v>Makassar</v>
      </c>
      <c r="M8316" s="15" t="s">
        <v>25</v>
      </c>
      <c r="N8316" s="15">
        <v>90111.0</v>
      </c>
      <c r="O8316" s="15">
        <f t="array" ref="O8316">_xlfn.XLOOKUP(M8316,reference_postal_code!$B$2:$B$11,reference_postal_code!$A$2:$A$11)</f>
        <v>90111</v>
      </c>
      <c r="P8316" s="15" t="s">
        <v>63</v>
      </c>
      <c r="Q8316" s="15" t="s">
        <v>4100</v>
      </c>
      <c r="R8316" s="15" t="s">
        <v>65</v>
      </c>
      <c r="S8316" s="15" t="s">
        <v>66</v>
      </c>
      <c r="T8316" s="15" t="s">
        <v>4101</v>
      </c>
      <c r="U8316" s="28">
        <v>4161000.0</v>
      </c>
      <c r="V8316" s="15">
        <v>5.0</v>
      </c>
      <c r="W8316" s="31">
        <v>0.0</v>
      </c>
      <c r="X8316" s="28">
        <v>1997280.0</v>
      </c>
    </row>
    <row r="8317" ht="15.75" customHeight="1">
      <c r="A8317" s="15">
        <v>3336.0</v>
      </c>
      <c r="B8317" s="15" t="s">
        <v>9473</v>
      </c>
      <c r="C8317" s="18">
        <v>42968.0</v>
      </c>
      <c r="D8317" s="18">
        <v>42969.0</v>
      </c>
      <c r="E8317" s="18">
        <f t="shared" si="1"/>
        <v>42969</v>
      </c>
      <c r="F8317" s="15" t="s">
        <v>125</v>
      </c>
      <c r="G8317" s="15" t="s">
        <v>2903</v>
      </c>
      <c r="H8317" s="15" t="s">
        <v>2904</v>
      </c>
      <c r="I8317" s="15" t="s">
        <v>59</v>
      </c>
      <c r="J8317" s="15" t="s">
        <v>60</v>
      </c>
      <c r="K8317" s="15" t="s">
        <v>14</v>
      </c>
      <c r="L8317" s="15" t="str">
        <f t="array" ref="L8317">_xlfn.XLOOKUP(M8317,reference_province_to_city!$A$2:$A$11,reference_province_to_city!$B$2:$B$11)</f>
        <v>Bandung</v>
      </c>
      <c r="M8317" s="15" t="s">
        <v>12</v>
      </c>
      <c r="N8317" s="15">
        <v>40111.0</v>
      </c>
      <c r="O8317" s="15">
        <f t="array" ref="O8317">_xlfn.XLOOKUP(M8317,reference_postal_code!$B$2:$B$11,reference_postal_code!$A$2:$A$11)</f>
        <v>40111</v>
      </c>
      <c r="P8317" s="15" t="s">
        <v>117</v>
      </c>
      <c r="Q8317" s="15" t="s">
        <v>788</v>
      </c>
      <c r="R8317" s="15" t="s">
        <v>110</v>
      </c>
      <c r="S8317" s="15" t="s">
        <v>111</v>
      </c>
      <c r="T8317" s="15" t="s">
        <v>789</v>
      </c>
      <c r="U8317" s="28">
        <v>6479520.0</v>
      </c>
      <c r="V8317" s="15">
        <v>4.0</v>
      </c>
      <c r="W8317" s="31">
        <v>0.2</v>
      </c>
      <c r="X8317" s="28">
        <v>566958.0</v>
      </c>
    </row>
    <row r="8318" ht="15.75" customHeight="1">
      <c r="A8318" s="15">
        <v>3337.0</v>
      </c>
      <c r="B8318" s="15" t="s">
        <v>9473</v>
      </c>
      <c r="C8318" s="18">
        <v>42968.0</v>
      </c>
      <c r="D8318" s="18">
        <v>42969.0</v>
      </c>
      <c r="E8318" s="18">
        <f t="shared" si="1"/>
        <v>42969</v>
      </c>
      <c r="F8318" s="15" t="s">
        <v>125</v>
      </c>
      <c r="G8318" s="15" t="s">
        <v>2903</v>
      </c>
      <c r="H8318" s="15" t="s">
        <v>2904</v>
      </c>
      <c r="I8318" s="15" t="s">
        <v>59</v>
      </c>
      <c r="J8318" s="15" t="s">
        <v>60</v>
      </c>
      <c r="K8318" s="15" t="s">
        <v>14</v>
      </c>
      <c r="L8318" s="15" t="str">
        <f t="array" ref="L8318">_xlfn.XLOOKUP(M8318,reference_province_to_city!$A$2:$A$11,reference_province_to_city!$B$2:$B$11)</f>
        <v>Bandung</v>
      </c>
      <c r="M8318" s="15" t="s">
        <v>12</v>
      </c>
      <c r="N8318" s="15">
        <v>40111.0</v>
      </c>
      <c r="O8318" s="15">
        <f t="array" ref="O8318">_xlfn.XLOOKUP(M8318,reference_postal_code!$B$2:$B$11,reference_postal_code!$A$2:$A$11)</f>
        <v>40111</v>
      </c>
      <c r="P8318" s="15" t="s">
        <v>117</v>
      </c>
      <c r="Q8318" s="15" t="s">
        <v>3670</v>
      </c>
      <c r="R8318" s="15" t="s">
        <v>106</v>
      </c>
      <c r="S8318" s="15" t="s">
        <v>139</v>
      </c>
      <c r="T8318" s="15" t="s">
        <v>3671</v>
      </c>
      <c r="U8318" s="28">
        <v>1948800.0</v>
      </c>
      <c r="V8318" s="15">
        <v>4.0</v>
      </c>
      <c r="W8318" s="31">
        <v>0.0</v>
      </c>
      <c r="X8318" s="28">
        <v>155904.0</v>
      </c>
    </row>
    <row r="8319" ht="15.75" customHeight="1">
      <c r="A8319" s="15">
        <v>3606.0</v>
      </c>
      <c r="B8319" s="15" t="s">
        <v>9476</v>
      </c>
      <c r="C8319" s="18">
        <v>42968.0</v>
      </c>
      <c r="D8319" s="18">
        <v>42974.0</v>
      </c>
      <c r="E8319" s="18">
        <f t="shared" si="1"/>
        <v>42974</v>
      </c>
      <c r="F8319" s="15" t="s">
        <v>55</v>
      </c>
      <c r="G8319" s="15" t="s">
        <v>1045</v>
      </c>
      <c r="H8319" s="15" t="s">
        <v>1046</v>
      </c>
      <c r="I8319" s="15" t="s">
        <v>76</v>
      </c>
      <c r="J8319" s="15" t="s">
        <v>60</v>
      </c>
      <c r="K8319" s="15" t="s">
        <v>33</v>
      </c>
      <c r="L8319" s="15" t="str">
        <f t="array" ref="L8319">_xlfn.XLOOKUP(M8319,reference_province_to_city!$A$2:$A$11,reference_province_to_city!$B$2:$B$11)</f>
        <v>Makassar</v>
      </c>
      <c r="M8319" s="15" t="s">
        <v>25</v>
      </c>
      <c r="N8319" s="15">
        <v>90111.0</v>
      </c>
      <c r="O8319" s="15">
        <f t="array" ref="O8319">_xlfn.XLOOKUP(M8319,reference_postal_code!$B$2:$B$11,reference_postal_code!$A$2:$A$11)</f>
        <v>90111</v>
      </c>
      <c r="P8319" s="15" t="s">
        <v>63</v>
      </c>
      <c r="Q8319" s="15" t="s">
        <v>8519</v>
      </c>
      <c r="R8319" s="15" t="s">
        <v>106</v>
      </c>
      <c r="S8319" s="15" t="s">
        <v>139</v>
      </c>
      <c r="T8319" s="15" t="s">
        <v>8520</v>
      </c>
      <c r="U8319" s="28">
        <v>1378800.0</v>
      </c>
      <c r="V8319" s="15">
        <v>4.0</v>
      </c>
      <c r="W8319" s="31">
        <v>0.0</v>
      </c>
      <c r="X8319" s="28">
        <v>468792.0</v>
      </c>
    </row>
    <row r="8320" ht="15.75" customHeight="1">
      <c r="A8320" s="15">
        <v>5235.0</v>
      </c>
      <c r="B8320" s="15" t="s">
        <v>9479</v>
      </c>
      <c r="C8320" s="18">
        <v>42969.0</v>
      </c>
      <c r="D8320" s="18">
        <v>42970.0</v>
      </c>
      <c r="E8320" s="18">
        <f t="shared" si="1"/>
        <v>42970</v>
      </c>
      <c r="F8320" s="15" t="s">
        <v>125</v>
      </c>
      <c r="G8320" s="15" t="s">
        <v>8853</v>
      </c>
      <c r="H8320" s="15" t="s">
        <v>8854</v>
      </c>
      <c r="I8320" s="15" t="s">
        <v>59</v>
      </c>
      <c r="J8320" s="15" t="s">
        <v>60</v>
      </c>
      <c r="K8320" s="15" t="s">
        <v>17</v>
      </c>
      <c r="L8320" s="15" t="str">
        <f t="array" ref="L8320">_xlfn.XLOOKUP(M8320,reference_province_to_city!$A$2:$A$11,reference_province_to_city!$B$2:$B$11)</f>
        <v>Semarang</v>
      </c>
      <c r="M8320" s="15" t="s">
        <v>15</v>
      </c>
      <c r="N8320" s="15">
        <v>50111.0</v>
      </c>
      <c r="O8320" s="15">
        <f t="array" ref="O8320">_xlfn.XLOOKUP(M8320,reference_postal_code!$B$2:$B$11,reference_postal_code!$A$2:$A$11)</f>
        <v>50111</v>
      </c>
      <c r="P8320" s="15" t="s">
        <v>77</v>
      </c>
      <c r="Q8320" s="15" t="s">
        <v>3804</v>
      </c>
      <c r="R8320" s="15" t="s">
        <v>106</v>
      </c>
      <c r="S8320" s="15" t="s">
        <v>218</v>
      </c>
      <c r="T8320" s="15" t="s">
        <v>3805</v>
      </c>
      <c r="U8320" s="28">
        <v>3150120.0</v>
      </c>
      <c r="V8320" s="15">
        <v>1.0</v>
      </c>
      <c r="W8320" s="31">
        <v>0.2</v>
      </c>
      <c r="X8320" s="28">
        <v>39376.0</v>
      </c>
    </row>
    <row r="8321" ht="15.75" customHeight="1">
      <c r="A8321" s="15">
        <v>6105.0</v>
      </c>
      <c r="B8321" s="15" t="s">
        <v>9480</v>
      </c>
      <c r="C8321" s="18">
        <v>42969.0</v>
      </c>
      <c r="D8321" s="18">
        <v>42971.0</v>
      </c>
      <c r="E8321" s="18">
        <f t="shared" si="1"/>
        <v>42971</v>
      </c>
      <c r="F8321" s="15" t="s">
        <v>125</v>
      </c>
      <c r="G8321" s="15" t="s">
        <v>1692</v>
      </c>
      <c r="H8321" s="15" t="s">
        <v>1693</v>
      </c>
      <c r="I8321" s="15" t="s">
        <v>76</v>
      </c>
      <c r="J8321" s="15" t="s">
        <v>60</v>
      </c>
      <c r="K8321" s="15" t="s">
        <v>17</v>
      </c>
      <c r="L8321" s="15" t="str">
        <f t="array" ref="L8321">_xlfn.XLOOKUP(M8321,reference_province_to_city!$A$2:$A$11,reference_province_to_city!$B$2:$B$11)</f>
        <v>Semarang</v>
      </c>
      <c r="M8321" s="15" t="s">
        <v>15</v>
      </c>
      <c r="N8321" s="15">
        <v>50111.0</v>
      </c>
      <c r="O8321" s="15">
        <f t="array" ref="O8321">_xlfn.XLOOKUP(M8321,reference_postal_code!$B$2:$B$11,reference_postal_code!$A$2:$A$11)</f>
        <v>50111</v>
      </c>
      <c r="P8321" s="15" t="s">
        <v>77</v>
      </c>
      <c r="Q8321" s="15" t="s">
        <v>3962</v>
      </c>
      <c r="R8321" s="15" t="s">
        <v>106</v>
      </c>
      <c r="S8321" s="15" t="s">
        <v>218</v>
      </c>
      <c r="T8321" s="15" t="s">
        <v>3963</v>
      </c>
      <c r="U8321" s="28">
        <v>4717980.0</v>
      </c>
      <c r="V8321" s="15">
        <v>2.0</v>
      </c>
      <c r="W8321" s="31">
        <v>0.4</v>
      </c>
      <c r="X8321" s="28">
        <v>-1258128.0</v>
      </c>
    </row>
    <row r="8322" ht="15.75" customHeight="1">
      <c r="A8322" s="15">
        <v>4301.0</v>
      </c>
      <c r="B8322" s="15" t="s">
        <v>9481</v>
      </c>
      <c r="C8322" s="18">
        <v>42970.0</v>
      </c>
      <c r="D8322" s="18">
        <v>42973.0</v>
      </c>
      <c r="E8322" s="18">
        <f t="shared" si="1"/>
        <v>42973</v>
      </c>
      <c r="F8322" s="15" t="s">
        <v>114</v>
      </c>
      <c r="G8322" s="15" t="s">
        <v>3788</v>
      </c>
      <c r="H8322" s="15" t="s">
        <v>3789</v>
      </c>
      <c r="I8322" s="15" t="s">
        <v>59</v>
      </c>
      <c r="J8322" s="15" t="s">
        <v>60</v>
      </c>
      <c r="K8322" s="15" t="s">
        <v>31</v>
      </c>
      <c r="L8322" s="15" t="str">
        <f t="array" ref="L8322">_xlfn.XLOOKUP(M8322,reference_province_to_city!$A$2:$A$11,reference_province_to_city!$B$2:$B$11)</f>
        <v>Balikpapan</v>
      </c>
      <c r="M8322" s="15" t="s">
        <v>21</v>
      </c>
      <c r="N8322" s="15">
        <v>76114.0</v>
      </c>
      <c r="O8322" s="15">
        <f t="array" ref="O8322">_xlfn.XLOOKUP(M8322,reference_postal_code!$B$2:$B$11,reference_postal_code!$A$2:$A$11)</f>
        <v>76114</v>
      </c>
      <c r="P8322" s="15" t="s">
        <v>166</v>
      </c>
      <c r="Q8322" s="15" t="s">
        <v>1414</v>
      </c>
      <c r="R8322" s="15" t="s">
        <v>106</v>
      </c>
      <c r="S8322" s="15" t="s">
        <v>139</v>
      </c>
      <c r="T8322" s="15" t="s">
        <v>1415</v>
      </c>
      <c r="U8322" s="28">
        <v>41760.0</v>
      </c>
      <c r="V8322" s="15">
        <v>2.0</v>
      </c>
      <c r="W8322" s="31">
        <v>0.2</v>
      </c>
      <c r="X8322" s="28">
        <v>6264.0</v>
      </c>
    </row>
    <row r="8323" ht="15.75" customHeight="1">
      <c r="A8323" s="15">
        <v>4300.0</v>
      </c>
      <c r="B8323" s="15" t="s">
        <v>9481</v>
      </c>
      <c r="C8323" s="18">
        <v>42970.0</v>
      </c>
      <c r="D8323" s="18">
        <v>42973.0</v>
      </c>
      <c r="E8323" s="18">
        <f t="shared" si="1"/>
        <v>42973</v>
      </c>
      <c r="F8323" s="15" t="s">
        <v>114</v>
      </c>
      <c r="G8323" s="15" t="s">
        <v>3788</v>
      </c>
      <c r="H8323" s="15" t="s">
        <v>3789</v>
      </c>
      <c r="I8323" s="15" t="s">
        <v>59</v>
      </c>
      <c r="J8323" s="15" t="s">
        <v>60</v>
      </c>
      <c r="K8323" s="15" t="s">
        <v>31</v>
      </c>
      <c r="L8323" s="15" t="str">
        <f t="array" ref="L8323">_xlfn.XLOOKUP(M8323,reference_province_to_city!$A$2:$A$11,reference_province_to_city!$B$2:$B$11)</f>
        <v>Balikpapan</v>
      </c>
      <c r="M8323" s="15" t="s">
        <v>21</v>
      </c>
      <c r="N8323" s="15">
        <v>76114.0</v>
      </c>
      <c r="O8323" s="15">
        <f t="array" ref="O8323">_xlfn.XLOOKUP(M8323,reference_postal_code!$B$2:$B$11,reference_postal_code!$A$2:$A$11)</f>
        <v>76114</v>
      </c>
      <c r="P8323" s="15" t="s">
        <v>166</v>
      </c>
      <c r="Q8323" s="15" t="s">
        <v>6695</v>
      </c>
      <c r="R8323" s="15" t="s">
        <v>65</v>
      </c>
      <c r="S8323" s="15" t="s">
        <v>222</v>
      </c>
      <c r="T8323" s="15" t="s">
        <v>6696</v>
      </c>
      <c r="U8323" s="28">
        <v>2420640.0</v>
      </c>
      <c r="V8323" s="15">
        <v>6.0</v>
      </c>
      <c r="W8323" s="31">
        <v>0.2</v>
      </c>
      <c r="X8323" s="28">
        <v>181548.0</v>
      </c>
    </row>
    <row r="8324" ht="15.75" customHeight="1">
      <c r="A8324" s="15">
        <v>4299.0</v>
      </c>
      <c r="B8324" s="15" t="s">
        <v>9481</v>
      </c>
      <c r="C8324" s="18">
        <v>42970.0</v>
      </c>
      <c r="D8324" s="18">
        <v>42973.0</v>
      </c>
      <c r="E8324" s="18">
        <f t="shared" si="1"/>
        <v>42973</v>
      </c>
      <c r="F8324" s="15" t="s">
        <v>114</v>
      </c>
      <c r="G8324" s="15" t="s">
        <v>3788</v>
      </c>
      <c r="H8324" s="15" t="s">
        <v>3789</v>
      </c>
      <c r="I8324" s="15" t="s">
        <v>59</v>
      </c>
      <c r="J8324" s="15" t="s">
        <v>60</v>
      </c>
      <c r="K8324" s="15" t="s">
        <v>2048</v>
      </c>
      <c r="L8324" s="15" t="str">
        <f t="array" ref="L8324">_xlfn.XLOOKUP(M8324,reference_province_to_city!$A$2:$A$11,reference_province_to_city!$B$2:$B$11)</f>
        <v>Balikpapan</v>
      </c>
      <c r="M8324" s="15" t="s">
        <v>21</v>
      </c>
      <c r="N8324" s="15">
        <v>76114.0</v>
      </c>
      <c r="O8324" s="15">
        <f t="array" ref="O8324">_xlfn.XLOOKUP(M8324,reference_postal_code!$B$2:$B$11,reference_postal_code!$A$2:$A$11)</f>
        <v>76114</v>
      </c>
      <c r="P8324" s="15" t="s">
        <v>166</v>
      </c>
      <c r="Q8324" s="15" t="s">
        <v>7488</v>
      </c>
      <c r="R8324" s="15" t="s">
        <v>65</v>
      </c>
      <c r="S8324" s="15" t="s">
        <v>66</v>
      </c>
      <c r="T8324" s="15" t="s">
        <v>7489</v>
      </c>
      <c r="U8324" s="28">
        <v>743520.0</v>
      </c>
      <c r="V8324" s="15">
        <v>2.0</v>
      </c>
      <c r="W8324" s="31">
        <v>0.2</v>
      </c>
      <c r="X8324" s="28">
        <v>232350.0</v>
      </c>
    </row>
    <row r="8325" ht="15.75" customHeight="1">
      <c r="A8325" s="15">
        <v>4298.0</v>
      </c>
      <c r="B8325" s="15" t="s">
        <v>9481</v>
      </c>
      <c r="C8325" s="18">
        <v>42970.0</v>
      </c>
      <c r="D8325" s="18">
        <v>42973.0</v>
      </c>
      <c r="E8325" s="18">
        <f t="shared" si="1"/>
        <v>42973</v>
      </c>
      <c r="F8325" s="15" t="s">
        <v>114</v>
      </c>
      <c r="G8325" s="15" t="s">
        <v>3788</v>
      </c>
      <c r="H8325" s="15" t="s">
        <v>3789</v>
      </c>
      <c r="I8325" s="15" t="s">
        <v>59</v>
      </c>
      <c r="J8325" s="15" t="s">
        <v>60</v>
      </c>
      <c r="K8325" s="15" t="s">
        <v>31</v>
      </c>
      <c r="L8325" s="15" t="str">
        <f t="array" ref="L8325">_xlfn.XLOOKUP(M8325,reference_province_to_city!$A$2:$A$11,reference_province_to_city!$B$2:$B$11)</f>
        <v>Balikpapan</v>
      </c>
      <c r="M8325" s="15" t="s">
        <v>21</v>
      </c>
      <c r="N8325" s="15">
        <v>76114.0</v>
      </c>
      <c r="O8325" s="15">
        <f t="array" ref="O8325">_xlfn.XLOOKUP(M8325,reference_postal_code!$B$2:$B$11,reference_postal_code!$A$2:$A$11)</f>
        <v>76114</v>
      </c>
      <c r="P8325" s="15" t="s">
        <v>166</v>
      </c>
      <c r="Q8325" s="15" t="s">
        <v>1352</v>
      </c>
      <c r="R8325" s="15" t="s">
        <v>110</v>
      </c>
      <c r="S8325" s="15" t="s">
        <v>111</v>
      </c>
      <c r="T8325" s="15" t="s">
        <v>1353</v>
      </c>
      <c r="U8325" s="28">
        <v>6.551844E7</v>
      </c>
      <c r="V8325" s="15">
        <v>13.0</v>
      </c>
      <c r="W8325" s="31">
        <v>0.2</v>
      </c>
      <c r="X8325" s="28">
        <v>4913883.0</v>
      </c>
    </row>
    <row r="8326" ht="15.75" customHeight="1">
      <c r="A8326" s="15">
        <v>4302.0</v>
      </c>
      <c r="B8326" s="15" t="s">
        <v>9481</v>
      </c>
      <c r="C8326" s="18">
        <v>42970.0</v>
      </c>
      <c r="D8326" s="18">
        <v>42973.0</v>
      </c>
      <c r="E8326" s="18">
        <f t="shared" si="1"/>
        <v>42973</v>
      </c>
      <c r="F8326" s="15" t="s">
        <v>114</v>
      </c>
      <c r="G8326" s="15" t="s">
        <v>3788</v>
      </c>
      <c r="H8326" s="15" t="s">
        <v>3789</v>
      </c>
      <c r="I8326" s="15" t="s">
        <v>59</v>
      </c>
      <c r="J8326" s="15" t="s">
        <v>60</v>
      </c>
      <c r="K8326" s="15" t="s">
        <v>31</v>
      </c>
      <c r="L8326" s="15" t="str">
        <f t="array" ref="L8326">_xlfn.XLOOKUP(M8326,reference_province_to_city!$A$2:$A$11,reference_province_to_city!$B$2:$B$11)</f>
        <v>Balikpapan</v>
      </c>
      <c r="M8326" s="15" t="s">
        <v>21</v>
      </c>
      <c r="N8326" s="15">
        <v>76114.0</v>
      </c>
      <c r="O8326" s="15">
        <f t="array" ref="O8326">_xlfn.XLOOKUP(M8326,reference_postal_code!$B$2:$B$11,reference_postal_code!$A$2:$A$11)</f>
        <v>76114</v>
      </c>
      <c r="P8326" s="15" t="s">
        <v>166</v>
      </c>
      <c r="Q8326" s="15" t="s">
        <v>3820</v>
      </c>
      <c r="R8326" s="15" t="s">
        <v>65</v>
      </c>
      <c r="S8326" s="15" t="s">
        <v>66</v>
      </c>
      <c r="T8326" s="15" t="s">
        <v>3821</v>
      </c>
      <c r="U8326" s="28">
        <v>130800.0</v>
      </c>
      <c r="V8326" s="15">
        <v>5.0</v>
      </c>
      <c r="W8326" s="31">
        <v>0.2</v>
      </c>
      <c r="X8326" s="28">
        <v>44145.0</v>
      </c>
    </row>
    <row r="8327" ht="15.75" customHeight="1">
      <c r="A8327" s="15">
        <v>5403.0</v>
      </c>
      <c r="B8327" s="15" t="s">
        <v>9482</v>
      </c>
      <c r="C8327" s="18">
        <v>42971.0</v>
      </c>
      <c r="D8327" s="18">
        <v>42976.0</v>
      </c>
      <c r="E8327" s="18">
        <f t="shared" si="1"/>
        <v>42976</v>
      </c>
      <c r="F8327" s="15" t="s">
        <v>55</v>
      </c>
      <c r="G8327" s="15" t="s">
        <v>4917</v>
      </c>
      <c r="H8327" s="15" t="s">
        <v>4918</v>
      </c>
      <c r="I8327" s="15" t="s">
        <v>128</v>
      </c>
      <c r="J8327" s="15" t="s">
        <v>60</v>
      </c>
      <c r="K8327" s="15" t="s">
        <v>33</v>
      </c>
      <c r="L8327" s="15" t="str">
        <f t="array" ref="L8327">_xlfn.XLOOKUP(M8327,reference_province_to_city!$A$2:$A$11,reference_province_to_city!$B$2:$B$11)</f>
        <v>Makassar</v>
      </c>
      <c r="M8327" s="15" t="s">
        <v>25</v>
      </c>
      <c r="N8327" s="15">
        <v>90111.0</v>
      </c>
      <c r="O8327" s="15">
        <f t="array" ref="O8327">_xlfn.XLOOKUP(M8327,reference_postal_code!$B$2:$B$11,reference_postal_code!$A$2:$A$11)</f>
        <v>90111</v>
      </c>
      <c r="P8327" s="15" t="s">
        <v>63</v>
      </c>
      <c r="Q8327" s="15" t="s">
        <v>1883</v>
      </c>
      <c r="R8327" s="15" t="s">
        <v>65</v>
      </c>
      <c r="S8327" s="15" t="s">
        <v>83</v>
      </c>
      <c r="T8327" s="15" t="s">
        <v>1884</v>
      </c>
      <c r="U8327" s="28">
        <v>370080.0</v>
      </c>
      <c r="V8327" s="15">
        <v>4.0</v>
      </c>
      <c r="W8327" s="31">
        <v>0.2</v>
      </c>
      <c r="X8327" s="28">
        <v>115650.0</v>
      </c>
    </row>
    <row r="8328" ht="15.75" customHeight="1">
      <c r="A8328" s="15">
        <v>6026.0</v>
      </c>
      <c r="B8328" s="15" t="s">
        <v>9483</v>
      </c>
      <c r="C8328" s="18">
        <v>42971.0</v>
      </c>
      <c r="D8328" s="18">
        <v>42973.0</v>
      </c>
      <c r="E8328" s="18">
        <f t="shared" si="1"/>
        <v>42973</v>
      </c>
      <c r="F8328" s="15" t="s">
        <v>114</v>
      </c>
      <c r="G8328" s="15" t="s">
        <v>3121</v>
      </c>
      <c r="H8328" s="15" t="s">
        <v>3122</v>
      </c>
      <c r="I8328" s="15" t="s">
        <v>59</v>
      </c>
      <c r="J8328" s="15" t="s">
        <v>60</v>
      </c>
      <c r="K8328" s="15" t="s">
        <v>14</v>
      </c>
      <c r="L8328" s="15" t="str">
        <f t="array" ref="L8328">_xlfn.XLOOKUP(M8328,reference_province_to_city!$A$2:$A$11,reference_province_to_city!$B$2:$B$11)</f>
        <v>Bandung</v>
      </c>
      <c r="M8328" s="15" t="s">
        <v>12</v>
      </c>
      <c r="N8328" s="15">
        <v>40111.0</v>
      </c>
      <c r="O8328" s="15">
        <f t="array" ref="O8328">_xlfn.XLOOKUP(M8328,reference_postal_code!$B$2:$B$11,reference_postal_code!$A$2:$A$11)</f>
        <v>40111</v>
      </c>
      <c r="P8328" s="15" t="s">
        <v>117</v>
      </c>
      <c r="Q8328" s="15" t="s">
        <v>740</v>
      </c>
      <c r="R8328" s="15" t="s">
        <v>65</v>
      </c>
      <c r="S8328" s="15" t="s">
        <v>66</v>
      </c>
      <c r="T8328" s="15" t="s">
        <v>741</v>
      </c>
      <c r="U8328" s="28">
        <v>155520.0</v>
      </c>
      <c r="V8328" s="15">
        <v>2.0</v>
      </c>
      <c r="W8328" s="31">
        <v>0.2</v>
      </c>
      <c r="X8328" s="28">
        <v>56376.0</v>
      </c>
    </row>
    <row r="8329" ht="15.75" customHeight="1">
      <c r="A8329" s="15">
        <v>5404.0</v>
      </c>
      <c r="B8329" s="15" t="s">
        <v>9482</v>
      </c>
      <c r="C8329" s="18">
        <v>42971.0</v>
      </c>
      <c r="D8329" s="18">
        <v>42976.0</v>
      </c>
      <c r="E8329" s="18">
        <f t="shared" si="1"/>
        <v>42976</v>
      </c>
      <c r="F8329" s="15" t="s">
        <v>55</v>
      </c>
      <c r="G8329" s="15" t="s">
        <v>4917</v>
      </c>
      <c r="H8329" s="15" t="s">
        <v>4918</v>
      </c>
      <c r="I8329" s="15" t="s">
        <v>128</v>
      </c>
      <c r="J8329" s="15" t="s">
        <v>60</v>
      </c>
      <c r="K8329" s="15" t="s">
        <v>33</v>
      </c>
      <c r="L8329" s="15" t="str">
        <f t="array" ref="L8329">_xlfn.XLOOKUP(M8329,reference_province_to_city!$A$2:$A$11,reference_province_to_city!$B$2:$B$11)</f>
        <v>Makassar</v>
      </c>
      <c r="M8329" s="15" t="s">
        <v>25</v>
      </c>
      <c r="N8329" s="15">
        <v>90111.0</v>
      </c>
      <c r="O8329" s="15">
        <f t="array" ref="O8329">_xlfn.XLOOKUP(M8329,reference_postal_code!$B$2:$B$11,reference_postal_code!$A$2:$A$11)</f>
        <v>90111</v>
      </c>
      <c r="P8329" s="15" t="s">
        <v>63</v>
      </c>
      <c r="Q8329" s="15" t="s">
        <v>2643</v>
      </c>
      <c r="R8329" s="15" t="s">
        <v>65</v>
      </c>
      <c r="S8329" s="15" t="s">
        <v>83</v>
      </c>
      <c r="T8329" s="15" t="s">
        <v>2644</v>
      </c>
      <c r="U8329" s="28">
        <v>56160.0</v>
      </c>
      <c r="V8329" s="15">
        <v>1.0</v>
      </c>
      <c r="W8329" s="31">
        <v>0.2</v>
      </c>
      <c r="X8329" s="28">
        <v>19656.0</v>
      </c>
    </row>
    <row r="8330" ht="15.75" customHeight="1">
      <c r="A8330" s="15">
        <v>6025.0</v>
      </c>
      <c r="B8330" s="15" t="s">
        <v>9483</v>
      </c>
      <c r="C8330" s="18">
        <v>42971.0</v>
      </c>
      <c r="D8330" s="18">
        <v>42973.0</v>
      </c>
      <c r="E8330" s="18">
        <f t="shared" si="1"/>
        <v>42973</v>
      </c>
      <c r="F8330" s="15" t="s">
        <v>114</v>
      </c>
      <c r="G8330" s="15" t="s">
        <v>3121</v>
      </c>
      <c r="H8330" s="15" t="s">
        <v>3122</v>
      </c>
      <c r="I8330" s="15" t="s">
        <v>59</v>
      </c>
      <c r="J8330" s="15" t="s">
        <v>60</v>
      </c>
      <c r="K8330" s="15" t="s">
        <v>14</v>
      </c>
      <c r="L8330" s="15" t="str">
        <f t="array" ref="L8330">_xlfn.XLOOKUP(M8330,reference_province_to_city!$A$2:$A$11,reference_province_to_city!$B$2:$B$11)</f>
        <v>Bandung</v>
      </c>
      <c r="M8330" s="15" t="s">
        <v>12</v>
      </c>
      <c r="N8330" s="15">
        <v>40111.0</v>
      </c>
      <c r="O8330" s="15">
        <f t="array" ref="O8330">_xlfn.XLOOKUP(M8330,reference_postal_code!$B$2:$B$11,reference_postal_code!$A$2:$A$11)</f>
        <v>40111</v>
      </c>
      <c r="P8330" s="15" t="s">
        <v>117</v>
      </c>
      <c r="Q8330" s="15" t="s">
        <v>7590</v>
      </c>
      <c r="R8330" s="15" t="s">
        <v>65</v>
      </c>
      <c r="S8330" s="15" t="s">
        <v>222</v>
      </c>
      <c r="T8330" s="15" t="s">
        <v>7591</v>
      </c>
      <c r="U8330" s="28">
        <v>9694080.0</v>
      </c>
      <c r="V8330" s="15">
        <v>8.0</v>
      </c>
      <c r="W8330" s="31">
        <v>0.2</v>
      </c>
      <c r="X8330" s="28">
        <v>969408.0</v>
      </c>
    </row>
    <row r="8331" ht="15.75" customHeight="1">
      <c r="A8331" s="15">
        <v>875.0</v>
      </c>
      <c r="B8331" s="15" t="s">
        <v>9484</v>
      </c>
      <c r="C8331" s="18">
        <v>42972.0</v>
      </c>
      <c r="D8331" s="18">
        <v>42976.0</v>
      </c>
      <c r="E8331" s="18">
        <f t="shared" si="1"/>
        <v>42976</v>
      </c>
      <c r="F8331" s="15" t="s">
        <v>55</v>
      </c>
      <c r="G8331" s="15" t="s">
        <v>410</v>
      </c>
      <c r="H8331" s="15" t="s">
        <v>411</v>
      </c>
      <c r="I8331" s="15" t="s">
        <v>59</v>
      </c>
      <c r="J8331" s="15" t="s">
        <v>60</v>
      </c>
      <c r="K8331" s="15" t="s">
        <v>19</v>
      </c>
      <c r="L8331" s="15" t="str">
        <f t="array" ref="L8331">_xlfn.XLOOKUP(M8331,reference_province_to_city!$A$2:$A$11,reference_province_to_city!$B$2:$B$11)</f>
        <v>Yogyakarta</v>
      </c>
      <c r="M8331" s="15" t="s">
        <v>18</v>
      </c>
      <c r="N8331" s="15">
        <v>55111.0</v>
      </c>
      <c r="O8331" s="15">
        <f t="array" ref="O8331">_xlfn.XLOOKUP(M8331,reference_postal_code!$B$2:$B$11,reference_postal_code!$A$2:$A$11)</f>
        <v>55111</v>
      </c>
      <c r="P8331" s="15" t="s">
        <v>77</v>
      </c>
      <c r="Q8331" s="15" t="s">
        <v>6406</v>
      </c>
      <c r="R8331" s="15" t="s">
        <v>65</v>
      </c>
      <c r="S8331" s="15" t="s">
        <v>66</v>
      </c>
      <c r="T8331" s="15" t="s">
        <v>6407</v>
      </c>
      <c r="U8331" s="28">
        <v>2882400.0</v>
      </c>
      <c r="V8331" s="15">
        <v>5.0</v>
      </c>
      <c r="W8331" s="31">
        <v>0.2</v>
      </c>
      <c r="X8331" s="28">
        <v>1008840.0</v>
      </c>
    </row>
    <row r="8332" ht="15.75" customHeight="1">
      <c r="A8332" s="15">
        <v>1484.0</v>
      </c>
      <c r="B8332" s="15" t="s">
        <v>9485</v>
      </c>
      <c r="C8332" s="18">
        <v>42972.0</v>
      </c>
      <c r="D8332" s="18">
        <v>42975.0</v>
      </c>
      <c r="E8332" s="18">
        <f t="shared" si="1"/>
        <v>42975</v>
      </c>
      <c r="F8332" s="15" t="s">
        <v>114</v>
      </c>
      <c r="G8332" s="15" t="s">
        <v>6975</v>
      </c>
      <c r="H8332" s="15" t="s">
        <v>6976</v>
      </c>
      <c r="I8332" s="15" t="s">
        <v>59</v>
      </c>
      <c r="J8332" s="15" t="s">
        <v>60</v>
      </c>
      <c r="K8332" s="15" t="s">
        <v>17</v>
      </c>
      <c r="L8332" s="15" t="str">
        <f t="array" ref="L8332">_xlfn.XLOOKUP(M8332,reference_province_to_city!$A$2:$A$11,reference_province_to_city!$B$2:$B$11)</f>
        <v>Semarang</v>
      </c>
      <c r="M8332" s="15" t="s">
        <v>15</v>
      </c>
      <c r="N8332" s="15">
        <v>50111.0</v>
      </c>
      <c r="O8332" s="15">
        <f t="array" ref="O8332">_xlfn.XLOOKUP(M8332,reference_postal_code!$B$2:$B$11,reference_postal_code!$A$2:$A$11)</f>
        <v>50111</v>
      </c>
      <c r="P8332" s="15" t="s">
        <v>77</v>
      </c>
      <c r="Q8332" s="15" t="s">
        <v>3902</v>
      </c>
      <c r="R8332" s="15" t="s">
        <v>65</v>
      </c>
      <c r="S8332" s="15" t="s">
        <v>66</v>
      </c>
      <c r="T8332" s="15" t="s">
        <v>3903</v>
      </c>
      <c r="U8332" s="28">
        <v>51360.0</v>
      </c>
      <c r="V8332" s="15">
        <v>1.0</v>
      </c>
      <c r="W8332" s="31">
        <v>0.2</v>
      </c>
      <c r="X8332" s="28">
        <v>16050.0</v>
      </c>
    </row>
    <row r="8333" ht="15.75" customHeight="1">
      <c r="A8333" s="15">
        <v>1483.0</v>
      </c>
      <c r="B8333" s="15" t="s">
        <v>9485</v>
      </c>
      <c r="C8333" s="18">
        <v>42972.0</v>
      </c>
      <c r="D8333" s="18">
        <v>42975.0</v>
      </c>
      <c r="E8333" s="18">
        <f t="shared" si="1"/>
        <v>42975</v>
      </c>
      <c r="F8333" s="15" t="s">
        <v>114</v>
      </c>
      <c r="G8333" s="15" t="s">
        <v>6975</v>
      </c>
      <c r="H8333" s="15" t="s">
        <v>6976</v>
      </c>
      <c r="I8333" s="15" t="s">
        <v>59</v>
      </c>
      <c r="J8333" s="15" t="s">
        <v>60</v>
      </c>
      <c r="K8333" s="15" t="s">
        <v>17</v>
      </c>
      <c r="L8333" s="15" t="str">
        <f t="array" ref="L8333">_xlfn.XLOOKUP(M8333,reference_province_to_city!$A$2:$A$11,reference_province_to_city!$B$2:$B$11)</f>
        <v>Semarang</v>
      </c>
      <c r="M8333" s="15" t="s">
        <v>15</v>
      </c>
      <c r="N8333" s="15">
        <v>50111.0</v>
      </c>
      <c r="O8333" s="15">
        <f t="array" ref="O8333">_xlfn.XLOOKUP(M8333,reference_postal_code!$B$2:$B$11,reference_postal_code!$A$2:$A$11)</f>
        <v>50111</v>
      </c>
      <c r="P8333" s="15" t="s">
        <v>77</v>
      </c>
      <c r="Q8333" s="15" t="s">
        <v>511</v>
      </c>
      <c r="R8333" s="15" t="s">
        <v>65</v>
      </c>
      <c r="S8333" s="15" t="s">
        <v>93</v>
      </c>
      <c r="T8333" s="15" t="s">
        <v>512</v>
      </c>
      <c r="U8333" s="28">
        <v>145920.0</v>
      </c>
      <c r="V8333" s="15">
        <v>2.0</v>
      </c>
      <c r="W8333" s="31">
        <v>0.2</v>
      </c>
      <c r="X8333" s="28">
        <v>25536.0</v>
      </c>
    </row>
    <row r="8334" ht="15.75" customHeight="1">
      <c r="A8334" s="15">
        <v>7914.0</v>
      </c>
      <c r="B8334" s="15" t="s">
        <v>9486</v>
      </c>
      <c r="C8334" s="18">
        <v>42972.0</v>
      </c>
      <c r="D8334" s="18">
        <v>42974.0</v>
      </c>
      <c r="E8334" s="18">
        <f t="shared" si="1"/>
        <v>42974</v>
      </c>
      <c r="F8334" s="15" t="s">
        <v>125</v>
      </c>
      <c r="G8334" s="15" t="s">
        <v>2782</v>
      </c>
      <c r="H8334" s="15" t="s">
        <v>2783</v>
      </c>
      <c r="I8334" s="15" t="s">
        <v>59</v>
      </c>
      <c r="J8334" s="15" t="s">
        <v>60</v>
      </c>
      <c r="K8334" s="15" t="s">
        <v>19</v>
      </c>
      <c r="L8334" s="15" t="str">
        <f t="array" ref="L8334">_xlfn.XLOOKUP(M8334,reference_province_to_city!$A$2:$A$11,reference_province_to_city!$B$2:$B$11)</f>
        <v>Yogyakarta</v>
      </c>
      <c r="M8334" s="15" t="s">
        <v>18</v>
      </c>
      <c r="N8334" s="15">
        <v>55111.0</v>
      </c>
      <c r="O8334" s="15">
        <f t="array" ref="O8334">_xlfn.XLOOKUP(M8334,reference_postal_code!$B$2:$B$11,reference_postal_code!$A$2:$A$11)</f>
        <v>55111</v>
      </c>
      <c r="P8334" s="15" t="s">
        <v>77</v>
      </c>
      <c r="Q8334" s="15" t="s">
        <v>3747</v>
      </c>
      <c r="R8334" s="15" t="s">
        <v>65</v>
      </c>
      <c r="S8334" s="15" t="s">
        <v>87</v>
      </c>
      <c r="T8334" s="15" t="s">
        <v>3748</v>
      </c>
      <c r="U8334" s="28">
        <v>385440.0</v>
      </c>
      <c r="V8334" s="15">
        <v>2.0</v>
      </c>
      <c r="W8334" s="31">
        <v>0.2</v>
      </c>
      <c r="X8334" s="28">
        <v>28908.0</v>
      </c>
    </row>
    <row r="8335" ht="15.75" customHeight="1">
      <c r="A8335" s="15">
        <v>8635.0</v>
      </c>
      <c r="B8335" s="15" t="s">
        <v>9487</v>
      </c>
      <c r="C8335" s="18">
        <v>42972.0</v>
      </c>
      <c r="D8335" s="18">
        <v>42976.0</v>
      </c>
      <c r="E8335" s="18">
        <f t="shared" si="1"/>
        <v>42976</v>
      </c>
      <c r="F8335" s="15" t="s">
        <v>55</v>
      </c>
      <c r="G8335" s="15" t="s">
        <v>159</v>
      </c>
      <c r="H8335" s="15" t="s">
        <v>160</v>
      </c>
      <c r="I8335" s="15" t="s">
        <v>59</v>
      </c>
      <c r="J8335" s="15" t="s">
        <v>60</v>
      </c>
      <c r="L8335" s="15" t="str">
        <f t="array" ref="L8335">_xlfn.XLOOKUP(M8335,reference_province_to_city!$A$2:$A$11,reference_province_to_city!$B$2:$B$11)</f>
        <v>Denpasar</v>
      </c>
      <c r="M8335" s="15" t="s">
        <v>24</v>
      </c>
      <c r="N8335" s="15">
        <v>80231.0</v>
      </c>
      <c r="O8335" s="15">
        <f t="array" ref="O8335">_xlfn.XLOOKUP(M8335,reference_postal_code!$B$2:$B$11,reference_postal_code!$A$2:$A$11)</f>
        <v>80231</v>
      </c>
      <c r="P8335" s="15" t="s">
        <v>63</v>
      </c>
      <c r="Q8335" s="15" t="s">
        <v>7171</v>
      </c>
      <c r="R8335" s="15" t="s">
        <v>106</v>
      </c>
      <c r="S8335" s="15" t="s">
        <v>183</v>
      </c>
      <c r="T8335" s="15" t="s">
        <v>7172</v>
      </c>
      <c r="U8335" s="28">
        <v>1964700.0</v>
      </c>
      <c r="V8335" s="15">
        <v>2.0</v>
      </c>
      <c r="W8335" s="31">
        <v>0.5</v>
      </c>
      <c r="X8335" s="28">
        <v>-1335996.0</v>
      </c>
    </row>
    <row r="8336" ht="15.75" customHeight="1">
      <c r="A8336" s="15">
        <v>8129.0</v>
      </c>
      <c r="B8336" s="15" t="s">
        <v>9488</v>
      </c>
      <c r="C8336" s="18">
        <v>42973.0</v>
      </c>
      <c r="D8336" s="18">
        <v>42979.0</v>
      </c>
      <c r="E8336" s="18">
        <f t="shared" si="1"/>
        <v>42979</v>
      </c>
      <c r="F8336" s="15" t="s">
        <v>55</v>
      </c>
      <c r="G8336" s="15" t="s">
        <v>56</v>
      </c>
      <c r="H8336" s="15" t="s">
        <v>57</v>
      </c>
      <c r="I8336" s="15" t="s">
        <v>59</v>
      </c>
      <c r="J8336" s="15" t="s">
        <v>60</v>
      </c>
      <c r="K8336" s="15" t="s">
        <v>33</v>
      </c>
      <c r="L8336" s="15" t="str">
        <f t="array" ref="L8336">_xlfn.XLOOKUP(M8336,reference_province_to_city!$A$2:$A$11,reference_province_to_city!$B$2:$B$11)</f>
        <v>Makassar</v>
      </c>
      <c r="M8336" s="15" t="s">
        <v>25</v>
      </c>
      <c r="N8336" s="15">
        <v>90111.0</v>
      </c>
      <c r="O8336" s="15">
        <f t="array" ref="O8336">_xlfn.XLOOKUP(M8336,reference_postal_code!$B$2:$B$11,reference_postal_code!$A$2:$A$11)</f>
        <v>90111</v>
      </c>
      <c r="P8336" s="15" t="s">
        <v>63</v>
      </c>
      <c r="Q8336" s="15" t="s">
        <v>3151</v>
      </c>
      <c r="R8336" s="15" t="s">
        <v>106</v>
      </c>
      <c r="S8336" s="15" t="s">
        <v>139</v>
      </c>
      <c r="T8336" s="15" t="s">
        <v>3152</v>
      </c>
      <c r="U8336" s="28">
        <v>974400.0</v>
      </c>
      <c r="V8336" s="15">
        <v>5.0</v>
      </c>
      <c r="W8336" s="31">
        <v>0.6</v>
      </c>
      <c r="X8336" s="28">
        <v>-657720.0</v>
      </c>
    </row>
    <row r="8337" ht="15.75" customHeight="1">
      <c r="A8337" s="15">
        <v>9585.0</v>
      </c>
      <c r="B8337" s="15" t="s">
        <v>9489</v>
      </c>
      <c r="C8337" s="18">
        <v>42973.0</v>
      </c>
      <c r="D8337" s="18">
        <v>42974.0</v>
      </c>
      <c r="E8337" s="18">
        <f t="shared" si="1"/>
        <v>42974</v>
      </c>
      <c r="F8337" s="15" t="s">
        <v>125</v>
      </c>
      <c r="G8337" s="15" t="s">
        <v>5161</v>
      </c>
      <c r="H8337" s="15" t="s">
        <v>5162</v>
      </c>
      <c r="I8337" s="15" t="s">
        <v>76</v>
      </c>
      <c r="J8337" s="15" t="s">
        <v>60</v>
      </c>
      <c r="K8337" s="15" t="s">
        <v>26</v>
      </c>
      <c r="L8337" s="15" t="str">
        <f t="array" ref="L8337">_xlfn.XLOOKUP(M8337,reference_province_to_city!$A$2:$A$11,reference_province_to_city!$B$2:$B$11)</f>
        <v>Denpasar</v>
      </c>
      <c r="M8337" s="15" t="s">
        <v>24</v>
      </c>
      <c r="N8337" s="15">
        <v>80231.0</v>
      </c>
      <c r="O8337" s="15">
        <f t="array" ref="O8337">_xlfn.XLOOKUP(M8337,reference_postal_code!$B$2:$B$11,reference_postal_code!$A$2:$A$11)</f>
        <v>80231</v>
      </c>
      <c r="P8337" s="15" t="s">
        <v>63</v>
      </c>
      <c r="Q8337" s="15" t="s">
        <v>5166</v>
      </c>
      <c r="R8337" s="15" t="s">
        <v>65</v>
      </c>
      <c r="S8337" s="15" t="s">
        <v>87</v>
      </c>
      <c r="T8337" s="15" t="s">
        <v>5167</v>
      </c>
      <c r="U8337" s="28">
        <v>805800.0</v>
      </c>
      <c r="V8337" s="15">
        <v>4.0</v>
      </c>
      <c r="W8337" s="31">
        <v>0.0</v>
      </c>
      <c r="X8337" s="28">
        <v>209508.0</v>
      </c>
    </row>
    <row r="8338" ht="15.75" customHeight="1">
      <c r="A8338" s="15">
        <v>2717.0</v>
      </c>
      <c r="B8338" s="15" t="s">
        <v>9490</v>
      </c>
      <c r="C8338" s="18">
        <v>42973.0</v>
      </c>
      <c r="D8338" s="18">
        <v>42979.0</v>
      </c>
      <c r="E8338" s="18">
        <f t="shared" si="1"/>
        <v>42979</v>
      </c>
      <c r="F8338" s="15" t="s">
        <v>55</v>
      </c>
      <c r="G8338" s="15" t="s">
        <v>4119</v>
      </c>
      <c r="H8338" s="15" t="s">
        <v>4120</v>
      </c>
      <c r="I8338" s="15" t="s">
        <v>76</v>
      </c>
      <c r="J8338" s="15" t="s">
        <v>60</v>
      </c>
      <c r="K8338" s="15" t="s">
        <v>29</v>
      </c>
      <c r="L8338" s="15" t="str">
        <f t="array" ref="L8338">_xlfn.XLOOKUP(M8338,reference_province_to_city!$A$2:$A$11,reference_province_to_city!$B$2:$B$11)</f>
        <v>Palembang</v>
      </c>
      <c r="M8338" s="15" t="s">
        <v>13</v>
      </c>
      <c r="N8338" s="15">
        <v>30111.0</v>
      </c>
      <c r="O8338" s="15">
        <f t="array" ref="O8338">_xlfn.XLOOKUP(M8338,reference_postal_code!$B$2:$B$11,reference_postal_code!$A$2:$A$11)</f>
        <v>30111</v>
      </c>
      <c r="P8338" s="15" t="s">
        <v>77</v>
      </c>
      <c r="Q8338" s="15" t="s">
        <v>2054</v>
      </c>
      <c r="R8338" s="15" t="s">
        <v>110</v>
      </c>
      <c r="S8338" s="15" t="s">
        <v>149</v>
      </c>
      <c r="T8338" s="15" t="s">
        <v>2055</v>
      </c>
      <c r="U8338" s="28">
        <v>1079700.0</v>
      </c>
      <c r="V8338" s="15">
        <v>2.0</v>
      </c>
      <c r="W8338" s="31">
        <v>0.0</v>
      </c>
      <c r="X8338" s="28">
        <v>226737.0</v>
      </c>
    </row>
    <row r="8339" ht="15.75" customHeight="1">
      <c r="A8339" s="15">
        <v>8936.0</v>
      </c>
      <c r="B8339" s="15" t="s">
        <v>9491</v>
      </c>
      <c r="C8339" s="18">
        <v>42974.0</v>
      </c>
      <c r="D8339" s="18">
        <v>42974.0</v>
      </c>
      <c r="E8339" s="18">
        <f t="shared" si="1"/>
        <v>42974</v>
      </c>
      <c r="F8339" s="15" t="s">
        <v>466</v>
      </c>
      <c r="G8339" s="15" t="s">
        <v>5043</v>
      </c>
      <c r="H8339" s="15" t="s">
        <v>5044</v>
      </c>
      <c r="I8339" s="15" t="s">
        <v>128</v>
      </c>
      <c r="J8339" s="15" t="s">
        <v>60</v>
      </c>
      <c r="K8339" s="15" t="s">
        <v>10</v>
      </c>
      <c r="L8339" s="15" t="str">
        <f t="array" ref="L8339">_xlfn.XLOOKUP(M8339,reference_province_to_city!$A$2:$A$11,reference_province_to_city!$B$2:$B$11)</f>
        <v>Jakarta</v>
      </c>
      <c r="M8339" s="15" t="s">
        <v>7</v>
      </c>
      <c r="N8339" s="15">
        <v>10110.0</v>
      </c>
      <c r="O8339" s="15">
        <f t="array" ref="O8339">_xlfn.XLOOKUP(M8339,reference_postal_code!$B$2:$B$11,reference_postal_code!$A$2:$A$11)</f>
        <v>10110</v>
      </c>
      <c r="P8339" s="15" t="s">
        <v>117</v>
      </c>
      <c r="Q8339" s="15" t="s">
        <v>1158</v>
      </c>
      <c r="R8339" s="15" t="s">
        <v>110</v>
      </c>
      <c r="S8339" s="15" t="s">
        <v>149</v>
      </c>
      <c r="T8339" s="15" t="s">
        <v>1159</v>
      </c>
      <c r="U8339" s="28">
        <v>1.679832E7</v>
      </c>
      <c r="V8339" s="15">
        <v>14.0</v>
      </c>
      <c r="W8339" s="31">
        <v>0.2</v>
      </c>
      <c r="X8339" s="28">
        <v>3149685.0</v>
      </c>
    </row>
    <row r="8340" ht="15.75" customHeight="1">
      <c r="A8340" s="15">
        <v>1796.0</v>
      </c>
      <c r="B8340" s="15" t="s">
        <v>9492</v>
      </c>
      <c r="C8340" s="18">
        <v>42974.0</v>
      </c>
      <c r="D8340" s="18">
        <v>42977.0</v>
      </c>
      <c r="E8340" s="18">
        <f t="shared" si="1"/>
        <v>42977</v>
      </c>
      <c r="F8340" s="15" t="s">
        <v>125</v>
      </c>
      <c r="G8340" s="15" t="s">
        <v>2895</v>
      </c>
      <c r="H8340" s="15" t="s">
        <v>2896</v>
      </c>
      <c r="I8340" s="15" t="s">
        <v>76</v>
      </c>
      <c r="J8340" s="15" t="s">
        <v>60</v>
      </c>
      <c r="K8340" s="15" t="s">
        <v>10</v>
      </c>
      <c r="L8340" s="15" t="str">
        <f t="array" ref="L8340">_xlfn.XLOOKUP(M8340,reference_province_to_city!$A$2:$A$11,reference_province_to_city!$B$2:$B$11)</f>
        <v>Jakarta</v>
      </c>
      <c r="M8340" s="15" t="s">
        <v>7</v>
      </c>
      <c r="N8340" s="15">
        <v>10110.0</v>
      </c>
      <c r="O8340" s="15">
        <f t="array" ref="O8340">_xlfn.XLOOKUP(M8340,reference_postal_code!$B$2:$B$11,reference_postal_code!$A$2:$A$11)</f>
        <v>10110</v>
      </c>
      <c r="P8340" s="15" t="s">
        <v>117</v>
      </c>
      <c r="Q8340" s="15" t="s">
        <v>3532</v>
      </c>
      <c r="R8340" s="15" t="s">
        <v>65</v>
      </c>
      <c r="S8340" s="15" t="s">
        <v>87</v>
      </c>
      <c r="T8340" s="15" t="s">
        <v>3533</v>
      </c>
      <c r="U8340" s="28">
        <v>957600.0</v>
      </c>
      <c r="V8340" s="15">
        <v>8.0</v>
      </c>
      <c r="W8340" s="31">
        <v>0.0</v>
      </c>
      <c r="X8340" s="28">
        <v>248976.0</v>
      </c>
    </row>
    <row r="8341" ht="15.75" customHeight="1">
      <c r="A8341" s="15">
        <v>2918.0</v>
      </c>
      <c r="B8341" s="15" t="s">
        <v>9493</v>
      </c>
      <c r="C8341" s="18">
        <v>42974.0</v>
      </c>
      <c r="D8341" s="18">
        <v>42977.0</v>
      </c>
      <c r="E8341" s="18">
        <f t="shared" si="1"/>
        <v>42977</v>
      </c>
      <c r="F8341" s="15" t="s">
        <v>125</v>
      </c>
      <c r="G8341" s="15" t="s">
        <v>1184</v>
      </c>
      <c r="H8341" s="15" t="s">
        <v>1185</v>
      </c>
      <c r="I8341" s="15" t="s">
        <v>59</v>
      </c>
      <c r="J8341" s="15" t="s">
        <v>60</v>
      </c>
      <c r="K8341" s="15" t="s">
        <v>696</v>
      </c>
      <c r="L8341" s="15" t="str">
        <f t="array" ref="L8341">_xlfn.XLOOKUP(M8341,reference_province_to_city!$A$2:$A$11,reference_province_to_city!$B$2:$B$11)</f>
        <v>Palembang</v>
      </c>
      <c r="M8341" s="15" t="s">
        <v>13</v>
      </c>
      <c r="N8341" s="15">
        <v>30111.0</v>
      </c>
      <c r="O8341" s="15">
        <f t="array" ref="O8341">_xlfn.XLOOKUP(M8341,reference_postal_code!$B$2:$B$11,reference_postal_code!$A$2:$A$11)</f>
        <v>30111</v>
      </c>
      <c r="P8341" s="15" t="s">
        <v>77</v>
      </c>
      <c r="Q8341" s="15" t="s">
        <v>873</v>
      </c>
      <c r="R8341" s="15" t="s">
        <v>65</v>
      </c>
      <c r="S8341" s="15" t="s">
        <v>93</v>
      </c>
      <c r="T8341" s="15" t="s">
        <v>874</v>
      </c>
      <c r="U8341" s="28">
        <v>89280.0</v>
      </c>
      <c r="V8341" s="15">
        <v>1.0</v>
      </c>
      <c r="W8341" s="31">
        <v>0.2</v>
      </c>
      <c r="X8341" s="28">
        <v>5580.0</v>
      </c>
    </row>
    <row r="8342" ht="15.75" customHeight="1">
      <c r="A8342" s="15">
        <v>1798.0</v>
      </c>
      <c r="B8342" s="15" t="s">
        <v>9492</v>
      </c>
      <c r="C8342" s="18">
        <v>42974.0</v>
      </c>
      <c r="D8342" s="18">
        <v>42977.0</v>
      </c>
      <c r="E8342" s="18">
        <f t="shared" si="1"/>
        <v>42977</v>
      </c>
      <c r="F8342" s="15" t="s">
        <v>125</v>
      </c>
      <c r="G8342" s="15" t="s">
        <v>2895</v>
      </c>
      <c r="H8342" s="15" t="s">
        <v>2896</v>
      </c>
      <c r="I8342" s="15" t="s">
        <v>76</v>
      </c>
      <c r="J8342" s="15" t="s">
        <v>60</v>
      </c>
      <c r="K8342" s="15" t="s">
        <v>10</v>
      </c>
      <c r="L8342" s="15" t="str">
        <f t="array" ref="L8342">_xlfn.XLOOKUP(M8342,reference_province_to_city!$A$2:$A$11,reference_province_to_city!$B$2:$B$11)</f>
        <v>Jakarta</v>
      </c>
      <c r="M8342" s="15" t="s">
        <v>7</v>
      </c>
      <c r="O8342" s="15">
        <f t="array" ref="O8342">_xlfn.XLOOKUP(M8342,reference_postal_code!$B$2:$B$11,reference_postal_code!$A$2:$A$11)</f>
        <v>10110</v>
      </c>
      <c r="P8342" s="15" t="s">
        <v>117</v>
      </c>
      <c r="Q8342" s="15" t="s">
        <v>1883</v>
      </c>
      <c r="R8342" s="15" t="s">
        <v>65</v>
      </c>
      <c r="S8342" s="15" t="s">
        <v>83</v>
      </c>
      <c r="T8342" s="15" t="s">
        <v>1884</v>
      </c>
      <c r="U8342" s="28">
        <v>555120.0</v>
      </c>
      <c r="V8342" s="15">
        <v>6.0</v>
      </c>
      <c r="W8342" s="31">
        <v>0.2</v>
      </c>
      <c r="X8342" s="28">
        <v>173475.0</v>
      </c>
    </row>
    <row r="8343" ht="15.75" customHeight="1">
      <c r="A8343" s="15">
        <v>3749.0</v>
      </c>
      <c r="B8343" s="15" t="s">
        <v>9494</v>
      </c>
      <c r="C8343" s="18">
        <v>42974.0</v>
      </c>
      <c r="D8343" s="18">
        <v>42976.0</v>
      </c>
      <c r="E8343" s="18">
        <f t="shared" si="1"/>
        <v>42976</v>
      </c>
      <c r="F8343" s="15" t="s">
        <v>114</v>
      </c>
      <c r="G8343" s="15" t="s">
        <v>6104</v>
      </c>
      <c r="H8343" s="15" t="s">
        <v>6105</v>
      </c>
      <c r="I8343" s="15" t="s">
        <v>128</v>
      </c>
      <c r="J8343" s="15" t="s">
        <v>60</v>
      </c>
      <c r="K8343" s="15" t="s">
        <v>22</v>
      </c>
      <c r="L8343" s="15" t="str">
        <f t="array" ref="L8343">_xlfn.XLOOKUP(M8343,reference_province_to_city!$A$2:$A$11,reference_province_to_city!$B$2:$B$11)</f>
        <v>Surabaya</v>
      </c>
      <c r="M8343" s="15" t="s">
        <v>20</v>
      </c>
      <c r="N8343" s="15">
        <v>60231.0</v>
      </c>
      <c r="O8343" s="15">
        <f t="array" ref="O8343">_xlfn.XLOOKUP(M8343,reference_postal_code!$B$2:$B$11,reference_postal_code!$A$2:$A$11)</f>
        <v>60231</v>
      </c>
      <c r="P8343" s="15" t="s">
        <v>166</v>
      </c>
      <c r="Q8343" s="15" t="s">
        <v>4033</v>
      </c>
      <c r="R8343" s="15" t="s">
        <v>65</v>
      </c>
      <c r="S8343" s="15" t="s">
        <v>222</v>
      </c>
      <c r="T8343" s="15" t="s">
        <v>4034</v>
      </c>
      <c r="U8343" s="28">
        <v>4828800.0</v>
      </c>
      <c r="V8343" s="15">
        <v>4.0</v>
      </c>
      <c r="W8343" s="31">
        <v>0.0</v>
      </c>
      <c r="X8343" s="28">
        <v>1448640.0</v>
      </c>
    </row>
    <row r="8344" ht="15.75" customHeight="1">
      <c r="A8344" s="15">
        <v>3750.0</v>
      </c>
      <c r="B8344" s="15" t="s">
        <v>9494</v>
      </c>
      <c r="C8344" s="18">
        <v>42974.0</v>
      </c>
      <c r="D8344" s="18">
        <v>42976.0</v>
      </c>
      <c r="E8344" s="18">
        <f t="shared" si="1"/>
        <v>42976</v>
      </c>
      <c r="F8344" s="15" t="s">
        <v>114</v>
      </c>
      <c r="G8344" s="15" t="s">
        <v>6104</v>
      </c>
      <c r="H8344" s="15" t="s">
        <v>6105</v>
      </c>
      <c r="I8344" s="15" t="s">
        <v>128</v>
      </c>
      <c r="J8344" s="15" t="s">
        <v>60</v>
      </c>
      <c r="K8344" s="15" t="s">
        <v>22</v>
      </c>
      <c r="L8344" s="15" t="str">
        <f t="array" ref="L8344">_xlfn.XLOOKUP(M8344,reference_province_to_city!$A$2:$A$11,reference_province_to_city!$B$2:$B$11)</f>
        <v>Surabaya</v>
      </c>
      <c r="M8344" s="15" t="s">
        <v>20</v>
      </c>
      <c r="N8344" s="15">
        <v>60231.0</v>
      </c>
      <c r="O8344" s="15">
        <f t="array" ref="O8344">_xlfn.XLOOKUP(M8344,reference_postal_code!$B$2:$B$11,reference_postal_code!$A$2:$A$11)</f>
        <v>60231</v>
      </c>
      <c r="P8344" s="15" t="s">
        <v>166</v>
      </c>
      <c r="Q8344" s="15" t="s">
        <v>2596</v>
      </c>
      <c r="R8344" s="15" t="s">
        <v>110</v>
      </c>
      <c r="S8344" s="15" t="s">
        <v>1391</v>
      </c>
      <c r="T8344" s="15" t="s">
        <v>2597</v>
      </c>
      <c r="U8344" s="28">
        <v>1.319976E7</v>
      </c>
      <c r="V8344" s="15">
        <v>2.0</v>
      </c>
      <c r="W8344" s="31">
        <v>0.2</v>
      </c>
      <c r="X8344" s="28">
        <v>4949910.0</v>
      </c>
    </row>
    <row r="8345" ht="15.75" customHeight="1">
      <c r="A8345" s="15">
        <v>3752.0</v>
      </c>
      <c r="B8345" s="15" t="s">
        <v>9494</v>
      </c>
      <c r="C8345" s="18">
        <v>42974.0</v>
      </c>
      <c r="D8345" s="18">
        <v>42976.0</v>
      </c>
      <c r="E8345" s="18">
        <f t="shared" si="1"/>
        <v>42976</v>
      </c>
      <c r="F8345" s="15" t="s">
        <v>114</v>
      </c>
      <c r="G8345" s="15" t="s">
        <v>6104</v>
      </c>
      <c r="H8345" s="15" t="s">
        <v>6105</v>
      </c>
      <c r="I8345" s="15" t="s">
        <v>128</v>
      </c>
      <c r="J8345" s="15" t="s">
        <v>60</v>
      </c>
      <c r="K8345" s="15" t="s">
        <v>22</v>
      </c>
      <c r="L8345" s="15" t="str">
        <f t="array" ref="L8345">_xlfn.XLOOKUP(M8345,reference_province_to_city!$A$2:$A$11,reference_province_to_city!$B$2:$B$11)</f>
        <v>Surabaya</v>
      </c>
      <c r="M8345" s="15" t="s">
        <v>20</v>
      </c>
      <c r="N8345" s="15">
        <v>60231.0</v>
      </c>
      <c r="O8345" s="15">
        <f t="array" ref="O8345">_xlfn.XLOOKUP(M8345,reference_postal_code!$B$2:$B$11,reference_postal_code!$A$2:$A$11)</f>
        <v>60231</v>
      </c>
      <c r="P8345" s="15" t="s">
        <v>166</v>
      </c>
      <c r="Q8345" s="15" t="s">
        <v>1330</v>
      </c>
      <c r="R8345" s="15" t="s">
        <v>106</v>
      </c>
      <c r="S8345" s="15" t="s">
        <v>107</v>
      </c>
      <c r="T8345" s="15" t="s">
        <v>1331</v>
      </c>
      <c r="U8345" s="28">
        <v>3454200.0</v>
      </c>
      <c r="V8345" s="15">
        <v>3.0</v>
      </c>
      <c r="W8345" s="31">
        <v>0.2</v>
      </c>
      <c r="X8345" s="28">
        <v>345420.0</v>
      </c>
    </row>
    <row r="8346" ht="15.75" customHeight="1">
      <c r="A8346" s="15">
        <v>4340.0</v>
      </c>
      <c r="B8346" s="15" t="s">
        <v>9495</v>
      </c>
      <c r="C8346" s="18">
        <v>42974.0</v>
      </c>
      <c r="D8346" s="18">
        <v>42979.0</v>
      </c>
      <c r="E8346" s="18">
        <f t="shared" si="1"/>
        <v>42979</v>
      </c>
      <c r="F8346" s="15" t="s">
        <v>55</v>
      </c>
      <c r="G8346" s="15" t="s">
        <v>4934</v>
      </c>
      <c r="H8346" s="15" t="s">
        <v>4935</v>
      </c>
      <c r="I8346" s="15" t="s">
        <v>59</v>
      </c>
      <c r="J8346" s="15" t="s">
        <v>60</v>
      </c>
      <c r="K8346" s="15" t="s">
        <v>29</v>
      </c>
      <c r="L8346" s="15" t="str">
        <f t="array" ref="L8346">_xlfn.XLOOKUP(M8346,reference_province_to_city!$A$2:$A$11,reference_province_to_city!$B$2:$B$11)</f>
        <v>Palembang</v>
      </c>
      <c r="M8346" s="15" t="s">
        <v>13</v>
      </c>
      <c r="N8346" s="15">
        <v>30111.0</v>
      </c>
      <c r="O8346" s="15">
        <f t="array" ref="O8346">_xlfn.XLOOKUP(M8346,reference_postal_code!$B$2:$B$11,reference_postal_code!$A$2:$A$11)</f>
        <v>30111</v>
      </c>
      <c r="P8346" s="15" t="s">
        <v>77</v>
      </c>
      <c r="Q8346" s="15" t="s">
        <v>3300</v>
      </c>
      <c r="R8346" s="15" t="s">
        <v>65</v>
      </c>
      <c r="S8346" s="15" t="s">
        <v>66</v>
      </c>
      <c r="T8346" s="15" t="s">
        <v>3301</v>
      </c>
      <c r="U8346" s="28">
        <v>77760.0</v>
      </c>
      <c r="V8346" s="15">
        <v>1.0</v>
      </c>
      <c r="W8346" s="31">
        <v>0.2</v>
      </c>
      <c r="X8346" s="28">
        <v>27216.0</v>
      </c>
    </row>
    <row r="8347" ht="15.75" customHeight="1">
      <c r="A8347" s="15">
        <v>3751.0</v>
      </c>
      <c r="B8347" s="15" t="s">
        <v>9494</v>
      </c>
      <c r="C8347" s="18">
        <v>42974.0</v>
      </c>
      <c r="D8347" s="18">
        <v>42976.0</v>
      </c>
      <c r="E8347" s="18">
        <f t="shared" si="1"/>
        <v>42976</v>
      </c>
      <c r="F8347" s="15" t="s">
        <v>114</v>
      </c>
      <c r="G8347" s="15" t="s">
        <v>6104</v>
      </c>
      <c r="H8347" s="15" t="s">
        <v>6105</v>
      </c>
      <c r="I8347" s="15" t="s">
        <v>128</v>
      </c>
      <c r="J8347" s="15" t="s">
        <v>60</v>
      </c>
      <c r="K8347" s="15" t="s">
        <v>22</v>
      </c>
      <c r="L8347" s="15" t="str">
        <f t="array" ref="L8347">_xlfn.XLOOKUP(M8347,reference_province_to_city!$A$2:$A$11,reference_province_to_city!$B$2:$B$11)</f>
        <v>Surabaya</v>
      </c>
      <c r="M8347" s="15" t="s">
        <v>20</v>
      </c>
      <c r="N8347" s="15">
        <v>60231.0</v>
      </c>
      <c r="O8347" s="15">
        <f t="array" ref="O8347">_xlfn.XLOOKUP(M8347,reference_postal_code!$B$2:$B$11,reference_postal_code!$A$2:$A$11)</f>
        <v>60231</v>
      </c>
      <c r="P8347" s="15" t="s">
        <v>166</v>
      </c>
      <c r="Q8347" s="15" t="s">
        <v>7866</v>
      </c>
      <c r="R8347" s="15" t="s">
        <v>65</v>
      </c>
      <c r="S8347" s="15" t="s">
        <v>226</v>
      </c>
      <c r="T8347" s="15" t="s">
        <v>7867</v>
      </c>
      <c r="U8347" s="28">
        <v>426000.0</v>
      </c>
      <c r="V8347" s="15">
        <v>5.0</v>
      </c>
      <c r="W8347" s="31">
        <v>0.0</v>
      </c>
      <c r="X8347" s="28">
        <v>123540.0</v>
      </c>
    </row>
    <row r="8348" ht="15.75" customHeight="1">
      <c r="A8348" s="15">
        <v>3753.0</v>
      </c>
      <c r="B8348" s="15" t="s">
        <v>9494</v>
      </c>
      <c r="C8348" s="18">
        <v>42974.0</v>
      </c>
      <c r="D8348" s="18">
        <v>42976.0</v>
      </c>
      <c r="E8348" s="18">
        <f t="shared" si="1"/>
        <v>42976</v>
      </c>
      <c r="F8348" s="15" t="s">
        <v>114</v>
      </c>
      <c r="G8348" s="15" t="s">
        <v>6104</v>
      </c>
      <c r="H8348" s="15" t="s">
        <v>6105</v>
      </c>
      <c r="I8348" s="15" t="s">
        <v>128</v>
      </c>
      <c r="J8348" s="15" t="s">
        <v>60</v>
      </c>
      <c r="K8348" s="15" t="s">
        <v>983</v>
      </c>
      <c r="L8348" s="15" t="str">
        <f t="array" ref="L8348">_xlfn.XLOOKUP(M8348,reference_province_to_city!$A$2:$A$11,reference_province_to_city!$B$2:$B$11)</f>
        <v>Surabaya</v>
      </c>
      <c r="M8348" s="15" t="s">
        <v>20</v>
      </c>
      <c r="N8348" s="15">
        <v>60231.0</v>
      </c>
      <c r="O8348" s="15">
        <f t="array" ref="O8348">_xlfn.XLOOKUP(M8348,reference_postal_code!$B$2:$B$11,reference_postal_code!$A$2:$A$11)</f>
        <v>60231</v>
      </c>
      <c r="P8348" s="15" t="s">
        <v>166</v>
      </c>
      <c r="Q8348" s="15" t="s">
        <v>2512</v>
      </c>
      <c r="R8348" s="15" t="s">
        <v>65</v>
      </c>
      <c r="S8348" s="15" t="s">
        <v>66</v>
      </c>
      <c r="T8348" s="15" t="s">
        <v>2513</v>
      </c>
      <c r="U8348" s="28">
        <v>1744200.0</v>
      </c>
      <c r="V8348" s="15">
        <v>3.0</v>
      </c>
      <c r="W8348" s="31">
        <v>0.0</v>
      </c>
      <c r="X8348" s="28">
        <v>854658.0</v>
      </c>
    </row>
    <row r="8349" ht="15.75" customHeight="1">
      <c r="A8349" s="15">
        <v>1797.0</v>
      </c>
      <c r="B8349" s="15" t="s">
        <v>9492</v>
      </c>
      <c r="C8349" s="18">
        <v>42974.0</v>
      </c>
      <c r="D8349" s="18">
        <v>42977.0</v>
      </c>
      <c r="E8349" s="18">
        <f t="shared" si="1"/>
        <v>42977</v>
      </c>
      <c r="F8349" s="15" t="s">
        <v>125</v>
      </c>
      <c r="G8349" s="15" t="s">
        <v>2895</v>
      </c>
      <c r="H8349" s="15" t="s">
        <v>2896</v>
      </c>
      <c r="I8349" s="15" t="s">
        <v>76</v>
      </c>
      <c r="J8349" s="15" t="s">
        <v>60</v>
      </c>
      <c r="K8349" s="15" t="s">
        <v>2288</v>
      </c>
      <c r="L8349" s="15" t="str">
        <f t="array" ref="L8349">_xlfn.XLOOKUP(M8349,reference_province_to_city!$A$2:$A$11,reference_province_to_city!$B$2:$B$11)</f>
        <v>Jakarta</v>
      </c>
      <c r="M8349" s="15" t="s">
        <v>7</v>
      </c>
      <c r="N8349" s="15">
        <v>10110.0</v>
      </c>
      <c r="O8349" s="15">
        <f t="array" ref="O8349">_xlfn.XLOOKUP(M8349,reference_postal_code!$B$2:$B$11,reference_postal_code!$A$2:$A$11)</f>
        <v>10110</v>
      </c>
      <c r="P8349" s="15" t="s">
        <v>117</v>
      </c>
      <c r="Q8349" s="15" t="s">
        <v>2835</v>
      </c>
      <c r="R8349" s="15" t="s">
        <v>110</v>
      </c>
      <c r="S8349" s="15" t="s">
        <v>111</v>
      </c>
      <c r="T8349" s="15" t="s">
        <v>2836</v>
      </c>
      <c r="U8349" s="28">
        <v>5219550.0</v>
      </c>
      <c r="V8349" s="15">
        <v>3.0</v>
      </c>
      <c r="W8349" s="31">
        <v>0.0</v>
      </c>
      <c r="X8349" s="28">
        <v>1513669.0</v>
      </c>
    </row>
    <row r="8350" ht="15.75" customHeight="1">
      <c r="A8350" s="15">
        <v>378.0</v>
      </c>
      <c r="B8350" s="15" t="s">
        <v>9496</v>
      </c>
      <c r="C8350" s="18">
        <v>42974.0</v>
      </c>
      <c r="D8350" s="18">
        <v>42979.0</v>
      </c>
      <c r="E8350" s="18">
        <f t="shared" si="1"/>
        <v>42979</v>
      </c>
      <c r="F8350" s="15" t="s">
        <v>55</v>
      </c>
      <c r="G8350" s="15" t="s">
        <v>3459</v>
      </c>
      <c r="H8350" s="15" t="s">
        <v>3460</v>
      </c>
      <c r="I8350" s="15" t="s">
        <v>128</v>
      </c>
      <c r="J8350" s="15" t="s">
        <v>60</v>
      </c>
      <c r="K8350" s="15" t="s">
        <v>28</v>
      </c>
      <c r="L8350" s="15" t="str">
        <f t="array" ref="L8350">_xlfn.XLOOKUP(M8350,reference_province_to_city!$A$2:$A$11,reference_province_to_city!$B$2:$B$11)</f>
        <v>Medan</v>
      </c>
      <c r="M8350" s="15" t="s">
        <v>11</v>
      </c>
      <c r="O8350" s="15">
        <f t="array" ref="O8350">_xlfn.XLOOKUP(M8350,reference_postal_code!$B$2:$B$11,reference_postal_code!$A$2:$A$11)</f>
        <v>20111</v>
      </c>
      <c r="P8350" s="15" t="s">
        <v>77</v>
      </c>
      <c r="Q8350" s="15" t="s">
        <v>6995</v>
      </c>
      <c r="R8350" s="15" t="s">
        <v>106</v>
      </c>
      <c r="S8350" s="15" t="s">
        <v>218</v>
      </c>
      <c r="T8350" s="15" t="s">
        <v>6996</v>
      </c>
      <c r="U8350" s="28">
        <v>2.232636E7</v>
      </c>
      <c r="V8350" s="15">
        <v>7.0</v>
      </c>
      <c r="W8350" s="31">
        <v>0.3</v>
      </c>
      <c r="X8350" s="28">
        <v>-4465272.0</v>
      </c>
    </row>
    <row r="8351" ht="15.75" customHeight="1">
      <c r="A8351" s="15">
        <v>9386.0</v>
      </c>
      <c r="B8351" s="15" t="s">
        <v>9497</v>
      </c>
      <c r="C8351" s="18">
        <v>42974.0</v>
      </c>
      <c r="D8351" s="18">
        <v>42978.0</v>
      </c>
      <c r="E8351" s="18">
        <f t="shared" si="1"/>
        <v>42978</v>
      </c>
      <c r="F8351" s="15" t="s">
        <v>55</v>
      </c>
      <c r="G8351" s="15" t="s">
        <v>4584</v>
      </c>
      <c r="H8351" s="15" t="s">
        <v>4585</v>
      </c>
      <c r="I8351" s="15" t="s">
        <v>59</v>
      </c>
      <c r="J8351" s="15" t="s">
        <v>60</v>
      </c>
      <c r="K8351" s="15" t="s">
        <v>26</v>
      </c>
      <c r="L8351" s="15" t="str">
        <f t="array" ref="L8351">_xlfn.XLOOKUP(M8351,reference_province_to_city!$A$2:$A$11,reference_province_to_city!$B$2:$B$11)</f>
        <v>Denpasar</v>
      </c>
      <c r="M8351" s="15" t="s">
        <v>24</v>
      </c>
      <c r="N8351" s="15">
        <v>80231.0</v>
      </c>
      <c r="O8351" s="15">
        <f t="array" ref="O8351">_xlfn.XLOOKUP(M8351,reference_postal_code!$B$2:$B$11,reference_postal_code!$A$2:$A$11)</f>
        <v>80231</v>
      </c>
      <c r="P8351" s="15" t="s">
        <v>63</v>
      </c>
      <c r="Q8351" s="15" t="s">
        <v>5182</v>
      </c>
      <c r="R8351" s="15" t="s">
        <v>106</v>
      </c>
      <c r="S8351" s="15" t="s">
        <v>139</v>
      </c>
      <c r="T8351" s="15" t="s">
        <v>5183</v>
      </c>
      <c r="U8351" s="28">
        <v>1808640.0</v>
      </c>
      <c r="V8351" s="15">
        <v>8.0</v>
      </c>
      <c r="W8351" s="31">
        <v>0.2</v>
      </c>
      <c r="X8351" s="28">
        <v>497376.0</v>
      </c>
    </row>
    <row r="8352" ht="15.75" customHeight="1">
      <c r="A8352" s="15">
        <v>3754.0</v>
      </c>
      <c r="B8352" s="15" t="s">
        <v>9494</v>
      </c>
      <c r="C8352" s="18">
        <v>42974.0</v>
      </c>
      <c r="D8352" s="18">
        <v>42976.0</v>
      </c>
      <c r="E8352" s="18">
        <f t="shared" si="1"/>
        <v>42976</v>
      </c>
      <c r="F8352" s="15" t="s">
        <v>114</v>
      </c>
      <c r="G8352" s="15" t="s">
        <v>6104</v>
      </c>
      <c r="H8352" s="15" t="s">
        <v>6105</v>
      </c>
      <c r="I8352" s="15" t="s">
        <v>128</v>
      </c>
      <c r="J8352" s="15" t="s">
        <v>60</v>
      </c>
      <c r="K8352" s="15" t="s">
        <v>22</v>
      </c>
      <c r="L8352" s="15" t="str">
        <f t="array" ref="L8352">_xlfn.XLOOKUP(M8352,reference_province_to_city!$A$2:$A$11,reference_province_to_city!$B$2:$B$11)</f>
        <v>Surabaya</v>
      </c>
      <c r="M8352" s="15" t="s">
        <v>20</v>
      </c>
      <c r="N8352" s="15">
        <v>60231.0</v>
      </c>
      <c r="O8352" s="15">
        <f t="array" ref="O8352">_xlfn.XLOOKUP(M8352,reference_postal_code!$B$2:$B$11,reference_postal_code!$A$2:$A$11)</f>
        <v>60231</v>
      </c>
      <c r="P8352" s="15" t="s">
        <v>166</v>
      </c>
      <c r="Q8352" s="15" t="s">
        <v>4423</v>
      </c>
      <c r="R8352" s="15" t="s">
        <v>65</v>
      </c>
      <c r="S8352" s="15" t="s">
        <v>83</v>
      </c>
      <c r="T8352" s="15" t="s">
        <v>4424</v>
      </c>
      <c r="U8352" s="28">
        <v>1.262352E7</v>
      </c>
      <c r="V8352" s="15">
        <v>2.0</v>
      </c>
      <c r="W8352" s="31">
        <v>0.2</v>
      </c>
      <c r="X8352" s="28">
        <v>4418232.0</v>
      </c>
    </row>
    <row r="8353" ht="15.75" customHeight="1">
      <c r="A8353" s="15">
        <v>3382.0</v>
      </c>
      <c r="B8353" s="15" t="s">
        <v>9498</v>
      </c>
      <c r="C8353" s="18">
        <v>42974.0</v>
      </c>
      <c r="D8353" s="18">
        <v>42977.0</v>
      </c>
      <c r="E8353" s="18">
        <f t="shared" si="1"/>
        <v>42977</v>
      </c>
      <c r="F8353" s="15" t="s">
        <v>125</v>
      </c>
      <c r="G8353" s="15" t="s">
        <v>2998</v>
      </c>
      <c r="H8353" s="15" t="s">
        <v>2999</v>
      </c>
      <c r="I8353" s="15" t="s">
        <v>128</v>
      </c>
      <c r="J8353" s="15" t="s">
        <v>60</v>
      </c>
      <c r="K8353" s="15" t="s">
        <v>26</v>
      </c>
      <c r="L8353" s="15" t="str">
        <f t="array" ref="L8353">_xlfn.XLOOKUP(M8353,reference_province_to_city!$A$2:$A$11,reference_province_to_city!$B$2:$B$11)</f>
        <v>Denpasar</v>
      </c>
      <c r="M8353" s="15" t="s">
        <v>24</v>
      </c>
      <c r="N8353" s="15">
        <v>80231.0</v>
      </c>
      <c r="O8353" s="15">
        <f t="array" ref="O8353">_xlfn.XLOOKUP(M8353,reference_postal_code!$B$2:$B$11,reference_postal_code!$A$2:$A$11)</f>
        <v>80231</v>
      </c>
      <c r="P8353" s="15" t="s">
        <v>63</v>
      </c>
      <c r="Q8353" s="15" t="s">
        <v>3464</v>
      </c>
      <c r="R8353" s="15" t="s">
        <v>65</v>
      </c>
      <c r="S8353" s="15" t="s">
        <v>173</v>
      </c>
      <c r="T8353" s="15" t="s">
        <v>3465</v>
      </c>
      <c r="U8353" s="28">
        <v>43440.0</v>
      </c>
      <c r="V8353" s="15">
        <v>1.0</v>
      </c>
      <c r="W8353" s="31">
        <v>0.2</v>
      </c>
      <c r="X8353" s="28">
        <v>14661.0</v>
      </c>
    </row>
    <row r="8354" ht="15.75" customHeight="1">
      <c r="A8354" s="15">
        <v>3748.0</v>
      </c>
      <c r="B8354" s="15" t="s">
        <v>9494</v>
      </c>
      <c r="C8354" s="18">
        <v>42974.0</v>
      </c>
      <c r="D8354" s="18">
        <v>42976.0</v>
      </c>
      <c r="E8354" s="18">
        <f t="shared" si="1"/>
        <v>42976</v>
      </c>
      <c r="F8354" s="15" t="s">
        <v>114</v>
      </c>
      <c r="G8354" s="15" t="s">
        <v>6104</v>
      </c>
      <c r="H8354" s="15" t="s">
        <v>6105</v>
      </c>
      <c r="I8354" s="15" t="s">
        <v>128</v>
      </c>
      <c r="J8354" s="15" t="s">
        <v>60</v>
      </c>
      <c r="K8354" s="15" t="s">
        <v>22</v>
      </c>
      <c r="L8354" s="15" t="str">
        <f t="array" ref="L8354">_xlfn.XLOOKUP(M8354,reference_province_to_city!$A$2:$A$11,reference_province_to_city!$B$2:$B$11)</f>
        <v>Surabaya</v>
      </c>
      <c r="M8354" s="15" t="s">
        <v>20</v>
      </c>
      <c r="N8354" s="15">
        <v>60231.0</v>
      </c>
      <c r="O8354" s="15">
        <f t="array" ref="O8354">_xlfn.XLOOKUP(M8354,reference_postal_code!$B$2:$B$11,reference_postal_code!$A$2:$A$11)</f>
        <v>60231</v>
      </c>
      <c r="P8354" s="15" t="s">
        <v>166</v>
      </c>
      <c r="Q8354" s="15" t="s">
        <v>5236</v>
      </c>
      <c r="R8354" s="15" t="s">
        <v>106</v>
      </c>
      <c r="S8354" s="15" t="s">
        <v>139</v>
      </c>
      <c r="T8354" s="15" t="s">
        <v>5237</v>
      </c>
      <c r="U8354" s="28">
        <v>2976900.0</v>
      </c>
      <c r="V8354" s="15">
        <v>2.0</v>
      </c>
      <c r="W8354" s="31">
        <v>0.0</v>
      </c>
      <c r="X8354" s="28">
        <v>1488450.0</v>
      </c>
    </row>
    <row r="8355" ht="15.75" customHeight="1">
      <c r="A8355" s="15">
        <v>8576.0</v>
      </c>
      <c r="B8355" s="15" t="s">
        <v>9499</v>
      </c>
      <c r="C8355" s="18">
        <v>42974.0</v>
      </c>
      <c r="D8355" s="18">
        <v>42977.0</v>
      </c>
      <c r="E8355" s="18">
        <f t="shared" si="1"/>
        <v>42977</v>
      </c>
      <c r="F8355" s="15" t="s">
        <v>114</v>
      </c>
      <c r="G8355" s="15" t="s">
        <v>437</v>
      </c>
      <c r="H8355" s="15" t="s">
        <v>438</v>
      </c>
      <c r="I8355" s="15" t="s">
        <v>59</v>
      </c>
      <c r="J8355" s="15" t="s">
        <v>60</v>
      </c>
      <c r="K8355" s="15" t="s">
        <v>14</v>
      </c>
      <c r="L8355" s="15" t="str">
        <f t="array" ref="L8355">_xlfn.XLOOKUP(M8355,reference_province_to_city!$A$2:$A$11,reference_province_to_city!$B$2:$B$11)</f>
        <v>Bandung</v>
      </c>
      <c r="M8355" s="15" t="s">
        <v>12</v>
      </c>
      <c r="N8355" s="15">
        <v>40111.0</v>
      </c>
      <c r="O8355" s="15">
        <f t="array" ref="O8355">_xlfn.XLOOKUP(M8355,reference_postal_code!$B$2:$B$11,reference_postal_code!$A$2:$A$11)</f>
        <v>40111</v>
      </c>
      <c r="P8355" s="15" t="s">
        <v>117</v>
      </c>
      <c r="Q8355" s="15" t="s">
        <v>4876</v>
      </c>
      <c r="R8355" s="15" t="s">
        <v>65</v>
      </c>
      <c r="S8355" s="15" t="s">
        <v>222</v>
      </c>
      <c r="T8355" s="15" t="s">
        <v>4877</v>
      </c>
      <c r="U8355" s="28">
        <v>215040.0</v>
      </c>
      <c r="V8355" s="15">
        <v>4.0</v>
      </c>
      <c r="W8355" s="31">
        <v>0.2</v>
      </c>
      <c r="X8355" s="28">
        <v>13440.0</v>
      </c>
    </row>
    <row r="8356" ht="15.75" customHeight="1">
      <c r="A8356" s="15">
        <v>3755.0</v>
      </c>
      <c r="B8356" s="15" t="s">
        <v>9494</v>
      </c>
      <c r="C8356" s="18">
        <v>42974.0</v>
      </c>
      <c r="D8356" s="18">
        <v>42976.0</v>
      </c>
      <c r="E8356" s="18">
        <f t="shared" si="1"/>
        <v>42976</v>
      </c>
      <c r="F8356" s="15" t="s">
        <v>114</v>
      </c>
      <c r="G8356" s="15" t="s">
        <v>6104</v>
      </c>
      <c r="H8356" s="15" t="s">
        <v>6105</v>
      </c>
      <c r="I8356" s="15" t="s">
        <v>128</v>
      </c>
      <c r="J8356" s="15" t="s">
        <v>60</v>
      </c>
      <c r="K8356" s="15" t="s">
        <v>22</v>
      </c>
      <c r="L8356" s="15" t="str">
        <f t="array" ref="L8356">_xlfn.XLOOKUP(M8356,reference_province_to_city!$A$2:$A$11,reference_province_to_city!$B$2:$B$11)</f>
        <v>Surabaya</v>
      </c>
      <c r="M8356" s="15" t="s">
        <v>20</v>
      </c>
      <c r="N8356" s="15">
        <v>60231.0</v>
      </c>
      <c r="O8356" s="15">
        <f t="array" ref="O8356">_xlfn.XLOOKUP(M8356,reference_postal_code!$B$2:$B$11,reference_postal_code!$A$2:$A$11)</f>
        <v>60231</v>
      </c>
      <c r="P8356" s="15" t="s">
        <v>166</v>
      </c>
      <c r="Q8356" s="15" t="s">
        <v>587</v>
      </c>
      <c r="R8356" s="15" t="s">
        <v>65</v>
      </c>
      <c r="S8356" s="15" t="s">
        <v>87</v>
      </c>
      <c r="T8356" s="15" t="s">
        <v>588</v>
      </c>
      <c r="U8356" s="28">
        <v>5323500.0</v>
      </c>
      <c r="V8356" s="15">
        <v>5.0</v>
      </c>
      <c r="W8356" s="31">
        <v>0.0</v>
      </c>
      <c r="X8356" s="28">
        <v>266175.0</v>
      </c>
    </row>
    <row r="8357" ht="15.75" customHeight="1">
      <c r="A8357" s="15">
        <v>8935.0</v>
      </c>
      <c r="B8357" s="15" t="s">
        <v>9491</v>
      </c>
      <c r="C8357" s="18">
        <v>42974.0</v>
      </c>
      <c r="D8357" s="18">
        <v>42974.0</v>
      </c>
      <c r="E8357" s="18">
        <f t="shared" si="1"/>
        <v>42974</v>
      </c>
      <c r="F8357" s="15" t="s">
        <v>466</v>
      </c>
      <c r="G8357" s="15" t="s">
        <v>5043</v>
      </c>
      <c r="H8357" s="15" t="s">
        <v>5044</v>
      </c>
      <c r="I8357" s="15" t="s">
        <v>128</v>
      </c>
      <c r="J8357" s="15" t="s">
        <v>60</v>
      </c>
      <c r="K8357" s="15" t="s">
        <v>10</v>
      </c>
      <c r="L8357" s="15" t="str">
        <f t="array" ref="L8357">_xlfn.XLOOKUP(M8357,reference_province_to_city!$A$2:$A$11,reference_province_to_city!$B$2:$B$11)</f>
        <v>Jakarta</v>
      </c>
      <c r="M8357" s="15" t="s">
        <v>7</v>
      </c>
      <c r="N8357" s="15">
        <v>10110.0</v>
      </c>
      <c r="O8357" s="15">
        <f t="array" ref="O8357">_xlfn.XLOOKUP(M8357,reference_postal_code!$B$2:$B$11,reference_postal_code!$A$2:$A$11)</f>
        <v>10110</v>
      </c>
      <c r="P8357" s="15" t="s">
        <v>117</v>
      </c>
      <c r="Q8357" s="15" t="s">
        <v>4686</v>
      </c>
      <c r="R8357" s="15" t="s">
        <v>65</v>
      </c>
      <c r="S8357" s="15" t="s">
        <v>66</v>
      </c>
      <c r="T8357" s="15" t="s">
        <v>4687</v>
      </c>
      <c r="U8357" s="28">
        <v>190080.0</v>
      </c>
      <c r="V8357" s="15">
        <v>3.0</v>
      </c>
      <c r="W8357" s="31">
        <v>0.2</v>
      </c>
      <c r="X8357" s="28">
        <v>59400.0</v>
      </c>
    </row>
    <row r="8358" ht="15.75" customHeight="1">
      <c r="A8358" s="15">
        <v>4598.0</v>
      </c>
      <c r="B8358" s="15" t="s">
        <v>9500</v>
      </c>
      <c r="C8358" s="18">
        <v>42975.0</v>
      </c>
      <c r="D8358" s="18">
        <v>42979.0</v>
      </c>
      <c r="E8358" s="18">
        <f t="shared" si="1"/>
        <v>42979</v>
      </c>
      <c r="F8358" s="15" t="s">
        <v>55</v>
      </c>
      <c r="G8358" s="15" t="s">
        <v>2611</v>
      </c>
      <c r="H8358" s="15" t="s">
        <v>2612</v>
      </c>
      <c r="I8358" s="15" t="s">
        <v>76</v>
      </c>
      <c r="J8358" s="15" t="s">
        <v>60</v>
      </c>
      <c r="K8358" s="15" t="s">
        <v>26</v>
      </c>
      <c r="L8358" s="15" t="str">
        <f t="array" ref="L8358">_xlfn.XLOOKUP(M8358,reference_province_to_city!$A$2:$A$11,reference_province_to_city!$B$2:$B$11)</f>
        <v>Denpasar</v>
      </c>
      <c r="M8358" s="15" t="s">
        <v>24</v>
      </c>
      <c r="N8358" s="15">
        <v>80231.0</v>
      </c>
      <c r="O8358" s="15">
        <f t="array" ref="O8358">_xlfn.XLOOKUP(M8358,reference_postal_code!$B$2:$B$11,reference_postal_code!$A$2:$A$11)</f>
        <v>80231</v>
      </c>
      <c r="P8358" s="15" t="s">
        <v>63</v>
      </c>
      <c r="Q8358" s="15" t="s">
        <v>3879</v>
      </c>
      <c r="R8358" s="15" t="s">
        <v>65</v>
      </c>
      <c r="S8358" s="15" t="s">
        <v>226</v>
      </c>
      <c r="T8358" s="15" t="s">
        <v>3880</v>
      </c>
      <c r="U8358" s="28">
        <v>327150.0</v>
      </c>
      <c r="V8358" s="15">
        <v>3.0</v>
      </c>
      <c r="W8358" s="31">
        <v>0.0</v>
      </c>
      <c r="X8358" s="28">
        <v>88331.0</v>
      </c>
    </row>
    <row r="8359" ht="15.75" customHeight="1">
      <c r="A8359" s="15">
        <v>3923.0</v>
      </c>
      <c r="B8359" s="15" t="s">
        <v>9501</v>
      </c>
      <c r="C8359" s="18">
        <v>42975.0</v>
      </c>
      <c r="D8359" s="18">
        <v>42979.0</v>
      </c>
      <c r="E8359" s="18">
        <f t="shared" si="1"/>
        <v>42979</v>
      </c>
      <c r="F8359" s="15" t="s">
        <v>55</v>
      </c>
      <c r="G8359" s="15" t="s">
        <v>4491</v>
      </c>
      <c r="H8359" s="15" t="s">
        <v>4492</v>
      </c>
      <c r="I8359" s="15" t="s">
        <v>59</v>
      </c>
      <c r="J8359" s="15" t="s">
        <v>60</v>
      </c>
      <c r="L8359" s="15" t="str">
        <f t="array" ref="L8359">_xlfn.XLOOKUP(M8359,reference_province_to_city!$A$2:$A$11,reference_province_to_city!$B$2:$B$11)</f>
        <v>Medan</v>
      </c>
      <c r="M8359" s="15" t="s">
        <v>11</v>
      </c>
      <c r="N8359" s="15">
        <v>20111.0</v>
      </c>
      <c r="O8359" s="15">
        <f t="array" ref="O8359">_xlfn.XLOOKUP(M8359,reference_postal_code!$B$2:$B$11,reference_postal_code!$A$2:$A$11)</f>
        <v>20111</v>
      </c>
      <c r="P8359" s="15" t="s">
        <v>77</v>
      </c>
      <c r="Q8359" s="15" t="s">
        <v>3906</v>
      </c>
      <c r="R8359" s="15" t="s">
        <v>65</v>
      </c>
      <c r="S8359" s="15" t="s">
        <v>66</v>
      </c>
      <c r="T8359" s="15" t="s">
        <v>3907</v>
      </c>
      <c r="U8359" s="28">
        <v>380160.0</v>
      </c>
      <c r="V8359" s="15">
        <v>6.0</v>
      </c>
      <c r="W8359" s="31">
        <v>0.2</v>
      </c>
      <c r="X8359" s="28">
        <v>118800.0</v>
      </c>
    </row>
    <row r="8360" ht="15.75" customHeight="1">
      <c r="A8360" s="15">
        <v>4599.0</v>
      </c>
      <c r="B8360" s="15" t="s">
        <v>9500</v>
      </c>
      <c r="C8360" s="18">
        <v>42975.0</v>
      </c>
      <c r="D8360" s="18">
        <v>42979.0</v>
      </c>
      <c r="E8360" s="18">
        <f t="shared" si="1"/>
        <v>42979</v>
      </c>
      <c r="F8360" s="15" t="s">
        <v>55</v>
      </c>
      <c r="G8360" s="15" t="s">
        <v>2611</v>
      </c>
      <c r="H8360" s="15" t="s">
        <v>2612</v>
      </c>
      <c r="I8360" s="15" t="s">
        <v>76</v>
      </c>
      <c r="J8360" s="15" t="s">
        <v>60</v>
      </c>
      <c r="K8360" s="15" t="s">
        <v>26</v>
      </c>
      <c r="L8360" s="15" t="str">
        <f t="array" ref="L8360">_xlfn.XLOOKUP(M8360,reference_province_to_city!$A$2:$A$11,reference_province_to_city!$B$2:$B$11)</f>
        <v>Denpasar</v>
      </c>
      <c r="M8360" s="15" t="s">
        <v>24</v>
      </c>
      <c r="N8360" s="15">
        <v>80231.0</v>
      </c>
      <c r="O8360" s="15">
        <f t="array" ref="O8360">_xlfn.XLOOKUP(M8360,reference_postal_code!$B$2:$B$11,reference_postal_code!$A$2:$A$11)</f>
        <v>80231</v>
      </c>
      <c r="P8360" s="15" t="s">
        <v>63</v>
      </c>
      <c r="Q8360" s="15" t="s">
        <v>5084</v>
      </c>
      <c r="R8360" s="15" t="s">
        <v>65</v>
      </c>
      <c r="S8360" s="15" t="s">
        <v>222</v>
      </c>
      <c r="T8360" s="15" t="s">
        <v>5085</v>
      </c>
      <c r="U8360" s="28">
        <v>1374000.0</v>
      </c>
      <c r="V8360" s="15">
        <v>5.0</v>
      </c>
      <c r="W8360" s="31">
        <v>0.0</v>
      </c>
      <c r="X8360" s="28">
        <v>398460.0</v>
      </c>
    </row>
    <row r="8361" ht="15.75" customHeight="1">
      <c r="A8361" s="15">
        <v>2483.0</v>
      </c>
      <c r="B8361" s="15" t="s">
        <v>9502</v>
      </c>
      <c r="C8361" s="18">
        <v>42975.0</v>
      </c>
      <c r="D8361" s="18">
        <v>42981.0</v>
      </c>
      <c r="E8361" s="18">
        <f t="shared" si="1"/>
        <v>42981</v>
      </c>
      <c r="F8361" s="15" t="s">
        <v>55</v>
      </c>
      <c r="G8361" s="15" t="s">
        <v>545</v>
      </c>
      <c r="H8361" s="15" t="s">
        <v>546</v>
      </c>
      <c r="I8361" s="15" t="s">
        <v>76</v>
      </c>
      <c r="J8361" s="15" t="s">
        <v>60</v>
      </c>
      <c r="K8361" s="15" t="s">
        <v>26</v>
      </c>
      <c r="L8361" s="15" t="str">
        <f t="array" ref="L8361">_xlfn.XLOOKUP(M8361,reference_province_to_city!$A$2:$A$11,reference_province_to_city!$B$2:$B$11)</f>
        <v>Denpasar</v>
      </c>
      <c r="M8361" s="15" t="s">
        <v>24</v>
      </c>
      <c r="N8361" s="15">
        <v>80231.0</v>
      </c>
      <c r="O8361" s="15">
        <f t="array" ref="O8361">_xlfn.XLOOKUP(M8361,reference_postal_code!$B$2:$B$11,reference_postal_code!$A$2:$A$11)</f>
        <v>80231</v>
      </c>
      <c r="P8361" s="15" t="s">
        <v>63</v>
      </c>
      <c r="Q8361" s="15" t="s">
        <v>4776</v>
      </c>
      <c r="R8361" s="15" t="s">
        <v>110</v>
      </c>
      <c r="S8361" s="15" t="s">
        <v>111</v>
      </c>
      <c r="T8361" s="15" t="s">
        <v>4777</v>
      </c>
      <c r="U8361" s="28">
        <v>527520.0</v>
      </c>
      <c r="V8361" s="15">
        <v>4.0</v>
      </c>
      <c r="W8361" s="31">
        <v>0.2</v>
      </c>
      <c r="X8361" s="28">
        <v>171444.0</v>
      </c>
    </row>
    <row r="8362" ht="15.75" customHeight="1">
      <c r="A8362" s="15">
        <v>2486.0</v>
      </c>
      <c r="B8362" s="15" t="s">
        <v>9502</v>
      </c>
      <c r="C8362" s="18">
        <v>42975.0</v>
      </c>
      <c r="D8362" s="18">
        <v>42981.0</v>
      </c>
      <c r="E8362" s="18">
        <f t="shared" si="1"/>
        <v>42981</v>
      </c>
      <c r="F8362" s="15" t="s">
        <v>55</v>
      </c>
      <c r="G8362" s="15" t="s">
        <v>545</v>
      </c>
      <c r="H8362" s="15" t="s">
        <v>546</v>
      </c>
      <c r="I8362" s="15" t="s">
        <v>76</v>
      </c>
      <c r="J8362" s="15" t="s">
        <v>60</v>
      </c>
      <c r="K8362" s="15" t="s">
        <v>26</v>
      </c>
      <c r="L8362" s="15" t="str">
        <f t="array" ref="L8362">_xlfn.XLOOKUP(M8362,reference_province_to_city!$A$2:$A$11,reference_province_to_city!$B$2:$B$11)</f>
        <v>Denpasar</v>
      </c>
      <c r="M8362" s="15" t="s">
        <v>24</v>
      </c>
      <c r="N8362" s="15">
        <v>80231.0</v>
      </c>
      <c r="O8362" s="15">
        <f t="array" ref="O8362">_xlfn.XLOOKUP(M8362,reference_postal_code!$B$2:$B$11,reference_postal_code!$A$2:$A$11)</f>
        <v>80231</v>
      </c>
      <c r="P8362" s="15" t="s">
        <v>63</v>
      </c>
      <c r="Q8362" s="15" t="s">
        <v>4965</v>
      </c>
      <c r="R8362" s="15" t="s">
        <v>65</v>
      </c>
      <c r="S8362" s="15" t="s">
        <v>93</v>
      </c>
      <c r="T8362" s="15" t="s">
        <v>4966</v>
      </c>
      <c r="U8362" s="28">
        <v>83400.0</v>
      </c>
      <c r="V8362" s="15">
        <v>2.0</v>
      </c>
      <c r="W8362" s="31">
        <v>0.0</v>
      </c>
      <c r="X8362" s="28">
        <v>21684.0</v>
      </c>
    </row>
    <row r="8363" ht="15.75" customHeight="1">
      <c r="A8363" s="15">
        <v>2485.0</v>
      </c>
      <c r="B8363" s="15" t="s">
        <v>9502</v>
      </c>
      <c r="C8363" s="18">
        <v>42975.0</v>
      </c>
      <c r="D8363" s="18">
        <v>42981.0</v>
      </c>
      <c r="E8363" s="18">
        <f t="shared" si="1"/>
        <v>42981</v>
      </c>
      <c r="F8363" s="15" t="s">
        <v>55</v>
      </c>
      <c r="G8363" s="15" t="s">
        <v>545</v>
      </c>
      <c r="H8363" s="15" t="s">
        <v>546</v>
      </c>
      <c r="I8363" s="15" t="s">
        <v>76</v>
      </c>
      <c r="J8363" s="15" t="s">
        <v>60</v>
      </c>
      <c r="K8363" s="15" t="s">
        <v>26</v>
      </c>
      <c r="L8363" s="15" t="str">
        <f t="array" ref="L8363">_xlfn.XLOOKUP(M8363,reference_province_to_city!$A$2:$A$11,reference_province_to_city!$B$2:$B$11)</f>
        <v>Denpasar</v>
      </c>
      <c r="M8363" s="15" t="s">
        <v>24</v>
      </c>
      <c r="N8363" s="15">
        <v>80231.0</v>
      </c>
      <c r="O8363" s="15">
        <f t="array" ref="O8363">_xlfn.XLOOKUP(M8363,reference_postal_code!$B$2:$B$11,reference_postal_code!$A$2:$A$11)</f>
        <v>80231</v>
      </c>
      <c r="P8363" s="15" t="s">
        <v>63</v>
      </c>
      <c r="Q8363" s="15" t="s">
        <v>1791</v>
      </c>
      <c r="R8363" s="15" t="s">
        <v>65</v>
      </c>
      <c r="S8363" s="15" t="s">
        <v>83</v>
      </c>
      <c r="T8363" s="15" t="s">
        <v>1792</v>
      </c>
      <c r="U8363" s="28">
        <v>1495200.0</v>
      </c>
      <c r="V8363" s="15">
        <v>5.0</v>
      </c>
      <c r="W8363" s="31">
        <v>0.2</v>
      </c>
      <c r="X8363" s="28">
        <v>485940.0</v>
      </c>
    </row>
    <row r="8364" ht="15.75" customHeight="1">
      <c r="A8364" s="15">
        <v>3924.0</v>
      </c>
      <c r="B8364" s="15" t="s">
        <v>9501</v>
      </c>
      <c r="C8364" s="18">
        <v>42975.0</v>
      </c>
      <c r="D8364" s="18">
        <v>42979.0</v>
      </c>
      <c r="E8364" s="18">
        <f t="shared" si="1"/>
        <v>42979</v>
      </c>
      <c r="F8364" s="15" t="s">
        <v>55</v>
      </c>
      <c r="G8364" s="15" t="s">
        <v>4491</v>
      </c>
      <c r="H8364" s="15" t="s">
        <v>4492</v>
      </c>
      <c r="I8364" s="15" t="s">
        <v>59</v>
      </c>
      <c r="J8364" s="15" t="s">
        <v>60</v>
      </c>
      <c r="K8364" s="15" t="s">
        <v>28</v>
      </c>
      <c r="L8364" s="15" t="str">
        <f t="array" ref="L8364">_xlfn.XLOOKUP(M8364,reference_province_to_city!$A$2:$A$11,reference_province_to_city!$B$2:$B$11)</f>
        <v>Medan</v>
      </c>
      <c r="M8364" s="15" t="s">
        <v>11</v>
      </c>
      <c r="N8364" s="15">
        <v>20111.0</v>
      </c>
      <c r="O8364" s="15">
        <f t="array" ref="O8364">_xlfn.XLOOKUP(M8364,reference_postal_code!$B$2:$B$11,reference_postal_code!$A$2:$A$11)</f>
        <v>20111</v>
      </c>
      <c r="P8364" s="15" t="s">
        <v>77</v>
      </c>
      <c r="Q8364" s="15" t="s">
        <v>7639</v>
      </c>
      <c r="R8364" s="15" t="s">
        <v>65</v>
      </c>
      <c r="S8364" s="15" t="s">
        <v>66</v>
      </c>
      <c r="T8364" s="15" t="s">
        <v>7640</v>
      </c>
      <c r="U8364" s="28">
        <v>400800.0</v>
      </c>
      <c r="V8364" s="15">
        <v>5.0</v>
      </c>
      <c r="W8364" s="31">
        <v>0.2</v>
      </c>
      <c r="X8364" s="28">
        <v>140280.0</v>
      </c>
    </row>
    <row r="8365" ht="15.75" customHeight="1">
      <c r="A8365" s="15">
        <v>2484.0</v>
      </c>
      <c r="B8365" s="15" t="s">
        <v>9502</v>
      </c>
      <c r="C8365" s="18">
        <v>42975.0</v>
      </c>
      <c r="D8365" s="18">
        <v>42981.0</v>
      </c>
      <c r="E8365" s="18">
        <f t="shared" si="1"/>
        <v>42981</v>
      </c>
      <c r="F8365" s="15" t="s">
        <v>55</v>
      </c>
      <c r="G8365" s="15" t="s">
        <v>545</v>
      </c>
      <c r="H8365" s="15" t="s">
        <v>546</v>
      </c>
      <c r="I8365" s="15" t="s">
        <v>76</v>
      </c>
      <c r="J8365" s="15" t="s">
        <v>60</v>
      </c>
      <c r="K8365" s="15" t="s">
        <v>26</v>
      </c>
      <c r="L8365" s="15" t="str">
        <f t="array" ref="L8365">_xlfn.XLOOKUP(M8365,reference_province_to_city!$A$2:$A$11,reference_province_to_city!$B$2:$B$11)</f>
        <v>Denpasar</v>
      </c>
      <c r="M8365" s="15" t="s">
        <v>24</v>
      </c>
      <c r="N8365" s="15">
        <v>80231.0</v>
      </c>
      <c r="O8365" s="15">
        <f t="array" ref="O8365">_xlfn.XLOOKUP(M8365,reference_postal_code!$B$2:$B$11,reference_postal_code!$A$2:$A$11)</f>
        <v>80231</v>
      </c>
      <c r="P8365" s="15" t="s">
        <v>63</v>
      </c>
      <c r="Q8365" s="15" t="s">
        <v>3667</v>
      </c>
      <c r="R8365" s="15" t="s">
        <v>106</v>
      </c>
      <c r="S8365" s="15" t="s">
        <v>218</v>
      </c>
      <c r="T8365" s="15" t="s">
        <v>3668</v>
      </c>
      <c r="U8365" s="28">
        <v>1.706625E7</v>
      </c>
      <c r="V8365" s="15">
        <v>5.0</v>
      </c>
      <c r="W8365" s="31">
        <v>0.0</v>
      </c>
      <c r="X8365" s="28">
        <v>3754575.0</v>
      </c>
    </row>
    <row r="8366" ht="15.75" customHeight="1">
      <c r="A8366" s="15">
        <v>8116.0</v>
      </c>
      <c r="B8366" s="15" t="s">
        <v>9503</v>
      </c>
      <c r="C8366" s="18">
        <v>42976.0</v>
      </c>
      <c r="D8366" s="18">
        <v>42982.0</v>
      </c>
      <c r="E8366" s="18">
        <f t="shared" si="1"/>
        <v>42982</v>
      </c>
      <c r="F8366" s="15" t="s">
        <v>55</v>
      </c>
      <c r="G8366" s="15" t="s">
        <v>4820</v>
      </c>
      <c r="H8366" s="15" t="s">
        <v>4821</v>
      </c>
      <c r="I8366" s="15" t="s">
        <v>128</v>
      </c>
      <c r="J8366" s="15" t="s">
        <v>60</v>
      </c>
      <c r="K8366" s="15" t="s">
        <v>29</v>
      </c>
      <c r="L8366" s="15" t="str">
        <f t="array" ref="L8366">_xlfn.XLOOKUP(M8366,reference_province_to_city!$A$2:$A$11,reference_province_to_city!$B$2:$B$11)</f>
        <v>Palembang</v>
      </c>
      <c r="M8366" s="15" t="s">
        <v>13</v>
      </c>
      <c r="N8366" s="15">
        <v>30111.0</v>
      </c>
      <c r="O8366" s="15">
        <f t="array" ref="O8366">_xlfn.XLOOKUP(M8366,reference_postal_code!$B$2:$B$11,reference_postal_code!$A$2:$A$11)</f>
        <v>30111</v>
      </c>
      <c r="P8366" s="15" t="s">
        <v>77</v>
      </c>
      <c r="Q8366" s="15" t="s">
        <v>6869</v>
      </c>
      <c r="R8366" s="15" t="s">
        <v>106</v>
      </c>
      <c r="S8366" s="15" t="s">
        <v>139</v>
      </c>
      <c r="T8366" s="15" t="s">
        <v>6870</v>
      </c>
      <c r="U8366" s="28">
        <v>2220300.0</v>
      </c>
      <c r="V8366" s="15">
        <v>3.0</v>
      </c>
      <c r="W8366" s="31">
        <v>0.0</v>
      </c>
      <c r="X8366" s="28">
        <v>621684.0</v>
      </c>
    </row>
    <row r="8367" ht="15.75" customHeight="1">
      <c r="A8367" s="15">
        <v>1943.0</v>
      </c>
      <c r="B8367" s="15" t="s">
        <v>9504</v>
      </c>
      <c r="C8367" s="18">
        <v>42976.0</v>
      </c>
      <c r="D8367" s="18">
        <v>42979.0</v>
      </c>
      <c r="E8367" s="18">
        <f t="shared" si="1"/>
        <v>42979</v>
      </c>
      <c r="F8367" s="15" t="s">
        <v>125</v>
      </c>
      <c r="G8367" s="15" t="s">
        <v>4334</v>
      </c>
      <c r="H8367" s="15" t="s">
        <v>4335</v>
      </c>
      <c r="I8367" s="15" t="s">
        <v>128</v>
      </c>
      <c r="J8367" s="15" t="s">
        <v>60</v>
      </c>
      <c r="K8367" s="15" t="s">
        <v>33</v>
      </c>
      <c r="L8367" s="15" t="str">
        <f t="array" ref="L8367">_xlfn.XLOOKUP(M8367,reference_province_to_city!$A$2:$A$11,reference_province_to_city!$B$2:$B$11)</f>
        <v>Makassar</v>
      </c>
      <c r="M8367" s="15" t="s">
        <v>25</v>
      </c>
      <c r="N8367" s="15">
        <v>90111.0</v>
      </c>
      <c r="O8367" s="15">
        <f t="array" ref="O8367">_xlfn.XLOOKUP(M8367,reference_postal_code!$B$2:$B$11,reference_postal_code!$A$2:$A$11)</f>
        <v>90111</v>
      </c>
      <c r="P8367" s="15" t="s">
        <v>63</v>
      </c>
      <c r="Q8367" s="15" t="s">
        <v>4629</v>
      </c>
      <c r="R8367" s="15" t="s">
        <v>65</v>
      </c>
      <c r="S8367" s="15" t="s">
        <v>87</v>
      </c>
      <c r="T8367" s="15" t="s">
        <v>4630</v>
      </c>
      <c r="U8367" s="28">
        <v>411600.0</v>
      </c>
      <c r="V8367" s="15">
        <v>2.0</v>
      </c>
      <c r="W8367" s="31">
        <v>0.2</v>
      </c>
      <c r="X8367" s="28">
        <v>36015.0</v>
      </c>
    </row>
    <row r="8368" ht="15.75" customHeight="1">
      <c r="A8368" s="15">
        <v>1942.0</v>
      </c>
      <c r="B8368" s="15" t="s">
        <v>9504</v>
      </c>
      <c r="C8368" s="18">
        <v>42976.0</v>
      </c>
      <c r="D8368" s="18">
        <v>42979.0</v>
      </c>
      <c r="E8368" s="18">
        <f t="shared" si="1"/>
        <v>42979</v>
      </c>
      <c r="F8368" s="15" t="s">
        <v>125</v>
      </c>
      <c r="G8368" s="15" t="s">
        <v>4334</v>
      </c>
      <c r="H8368" s="15" t="s">
        <v>4335</v>
      </c>
      <c r="I8368" s="15" t="s">
        <v>128</v>
      </c>
      <c r="J8368" s="15" t="s">
        <v>60</v>
      </c>
      <c r="K8368" s="15" t="s">
        <v>33</v>
      </c>
      <c r="L8368" s="15" t="str">
        <f t="array" ref="L8368">_xlfn.XLOOKUP(M8368,reference_province_to_city!$A$2:$A$11,reference_province_to_city!$B$2:$B$11)</f>
        <v>Makassar</v>
      </c>
      <c r="M8368" s="15" t="s">
        <v>25</v>
      </c>
      <c r="N8368" s="15">
        <v>90111.0</v>
      </c>
      <c r="O8368" s="15">
        <f t="array" ref="O8368">_xlfn.XLOOKUP(M8368,reference_postal_code!$B$2:$B$11,reference_postal_code!$A$2:$A$11)</f>
        <v>90111</v>
      </c>
      <c r="P8368" s="15" t="s">
        <v>63</v>
      </c>
      <c r="Q8368" s="15" t="s">
        <v>816</v>
      </c>
      <c r="R8368" s="15" t="s">
        <v>65</v>
      </c>
      <c r="S8368" s="15" t="s">
        <v>79</v>
      </c>
      <c r="T8368" s="15" t="s">
        <v>817</v>
      </c>
      <c r="U8368" s="28">
        <v>710400.0</v>
      </c>
      <c r="V8368" s="15">
        <v>4.0</v>
      </c>
      <c r="W8368" s="31">
        <v>0.2</v>
      </c>
      <c r="X8368" s="28">
        <v>266400.0</v>
      </c>
    </row>
    <row r="8369" ht="15.75" customHeight="1">
      <c r="A8369" s="15">
        <v>4238.0</v>
      </c>
      <c r="B8369" s="15" t="s">
        <v>9505</v>
      </c>
      <c r="C8369" s="18">
        <v>42976.0</v>
      </c>
      <c r="D8369" s="18">
        <v>42981.0</v>
      </c>
      <c r="E8369" s="18">
        <f t="shared" si="1"/>
        <v>42981</v>
      </c>
      <c r="F8369" s="15" t="s">
        <v>114</v>
      </c>
      <c r="G8369" s="15" t="s">
        <v>4308</v>
      </c>
      <c r="H8369" s="15" t="s">
        <v>4309</v>
      </c>
      <c r="I8369" s="15" t="s">
        <v>128</v>
      </c>
      <c r="J8369" s="15" t="s">
        <v>60</v>
      </c>
      <c r="K8369" s="15" t="s">
        <v>10</v>
      </c>
      <c r="L8369" s="15" t="str">
        <f t="array" ref="L8369">_xlfn.XLOOKUP(M8369,reference_province_to_city!$A$2:$A$11,reference_province_to_city!$B$2:$B$11)</f>
        <v>Jakarta</v>
      </c>
      <c r="M8369" s="15" t="s">
        <v>7</v>
      </c>
      <c r="N8369" s="15">
        <v>10110.0</v>
      </c>
      <c r="O8369" s="15">
        <f t="array" ref="O8369">_xlfn.XLOOKUP(M8369,reference_postal_code!$B$2:$B$11,reference_postal_code!$A$2:$A$11)</f>
        <v>10110</v>
      </c>
      <c r="P8369" s="15" t="s">
        <v>117</v>
      </c>
      <c r="Q8369" s="15" t="s">
        <v>6046</v>
      </c>
      <c r="R8369" s="15" t="s">
        <v>65</v>
      </c>
      <c r="S8369" s="15" t="s">
        <v>93</v>
      </c>
      <c r="T8369" s="15" t="s">
        <v>6047</v>
      </c>
      <c r="U8369" s="28">
        <v>141120.0</v>
      </c>
      <c r="V8369" s="15">
        <v>7.0</v>
      </c>
      <c r="W8369" s="31">
        <v>0.2</v>
      </c>
      <c r="X8369" s="28">
        <v>10584.0</v>
      </c>
    </row>
    <row r="8370" ht="15.75" customHeight="1">
      <c r="A8370" s="15">
        <v>1944.0</v>
      </c>
      <c r="B8370" s="15" t="s">
        <v>9504</v>
      </c>
      <c r="C8370" s="18">
        <v>42976.0</v>
      </c>
      <c r="D8370" s="18">
        <v>42979.0</v>
      </c>
      <c r="E8370" s="18">
        <f t="shared" si="1"/>
        <v>42979</v>
      </c>
      <c r="F8370" s="15" t="s">
        <v>125</v>
      </c>
      <c r="G8370" s="15" t="s">
        <v>4334</v>
      </c>
      <c r="H8370" s="15" t="s">
        <v>4335</v>
      </c>
      <c r="I8370" s="15" t="s">
        <v>128</v>
      </c>
      <c r="J8370" s="15" t="s">
        <v>60</v>
      </c>
      <c r="K8370" s="15" t="s">
        <v>33</v>
      </c>
      <c r="L8370" s="15" t="str">
        <f t="array" ref="L8370">_xlfn.XLOOKUP(M8370,reference_province_to_city!$A$2:$A$11,reference_province_to_city!$B$2:$B$11)</f>
        <v>Makassar</v>
      </c>
      <c r="M8370" s="15" t="s">
        <v>25</v>
      </c>
      <c r="N8370" s="15">
        <v>90111.0</v>
      </c>
      <c r="O8370" s="15">
        <f t="array" ref="O8370">_xlfn.XLOOKUP(M8370,reference_postal_code!$B$2:$B$11,reference_postal_code!$A$2:$A$11)</f>
        <v>90111</v>
      </c>
      <c r="P8370" s="15" t="s">
        <v>63</v>
      </c>
      <c r="Q8370" s="15" t="s">
        <v>460</v>
      </c>
      <c r="R8370" s="15" t="s">
        <v>65</v>
      </c>
      <c r="S8370" s="15" t="s">
        <v>83</v>
      </c>
      <c r="T8370" s="15" t="s">
        <v>461</v>
      </c>
      <c r="U8370" s="28">
        <v>48600.0</v>
      </c>
      <c r="V8370" s="15">
        <v>9.0</v>
      </c>
      <c r="W8370" s="31">
        <v>0.8</v>
      </c>
      <c r="X8370" s="28">
        <v>-77760.0</v>
      </c>
    </row>
    <row r="8371" ht="15.75" customHeight="1">
      <c r="A8371" s="15">
        <v>1532.0</v>
      </c>
      <c r="B8371" s="15" t="s">
        <v>9506</v>
      </c>
      <c r="C8371" s="18">
        <v>42978.0</v>
      </c>
      <c r="D8371" s="18">
        <v>42983.0</v>
      </c>
      <c r="E8371" s="18">
        <f t="shared" si="1"/>
        <v>42983</v>
      </c>
      <c r="F8371" s="15" t="s">
        <v>55</v>
      </c>
      <c r="G8371" s="15" t="s">
        <v>3628</v>
      </c>
      <c r="H8371" s="15" t="s">
        <v>3629</v>
      </c>
      <c r="I8371" s="15" t="s">
        <v>59</v>
      </c>
      <c r="J8371" s="15" t="s">
        <v>60</v>
      </c>
      <c r="K8371" s="15" t="s">
        <v>28</v>
      </c>
      <c r="L8371" s="15" t="str">
        <f t="array" ref="L8371">_xlfn.XLOOKUP(M8371,reference_province_to_city!$A$2:$A$11,reference_province_to_city!$B$2:$B$11)</f>
        <v>Medan</v>
      </c>
      <c r="M8371" s="15" t="s">
        <v>11</v>
      </c>
      <c r="O8371" s="15">
        <f t="array" ref="O8371">_xlfn.XLOOKUP(M8371,reference_postal_code!$B$2:$B$11,reference_postal_code!$A$2:$A$11)</f>
        <v>20111</v>
      </c>
      <c r="P8371" s="15" t="s">
        <v>77</v>
      </c>
      <c r="Q8371" s="15" t="s">
        <v>5166</v>
      </c>
      <c r="R8371" s="15" t="s">
        <v>65</v>
      </c>
      <c r="S8371" s="15" t="s">
        <v>87</v>
      </c>
      <c r="T8371" s="15" t="s">
        <v>5167</v>
      </c>
      <c r="U8371" s="28">
        <v>161160.0</v>
      </c>
      <c r="V8371" s="15">
        <v>1.0</v>
      </c>
      <c r="W8371" s="31">
        <v>0.2</v>
      </c>
      <c r="X8371" s="28">
        <v>12087.0</v>
      </c>
    </row>
    <row r="8372" ht="15.75" customHeight="1">
      <c r="A8372" s="15">
        <v>3655.0</v>
      </c>
      <c r="B8372" s="15" t="s">
        <v>9507</v>
      </c>
      <c r="C8372" s="18">
        <v>42978.0</v>
      </c>
      <c r="D8372" s="18">
        <v>42983.0</v>
      </c>
      <c r="E8372" s="18">
        <f t="shared" si="1"/>
        <v>42983</v>
      </c>
      <c r="F8372" s="15" t="s">
        <v>55</v>
      </c>
      <c r="G8372" s="15" t="s">
        <v>575</v>
      </c>
      <c r="H8372" s="15" t="s">
        <v>576</v>
      </c>
      <c r="I8372" s="15" t="s">
        <v>59</v>
      </c>
      <c r="J8372" s="15" t="s">
        <v>60</v>
      </c>
      <c r="K8372" s="15" t="s">
        <v>29</v>
      </c>
      <c r="L8372" s="15" t="str">
        <f t="array" ref="L8372">_xlfn.XLOOKUP(M8372,reference_province_to_city!$A$2:$A$11,reference_province_to_city!$B$2:$B$11)</f>
        <v>Palembang</v>
      </c>
      <c r="M8372" s="15" t="s">
        <v>13</v>
      </c>
      <c r="N8372" s="15">
        <v>30111.0</v>
      </c>
      <c r="O8372" s="15">
        <f t="array" ref="O8372">_xlfn.XLOOKUP(M8372,reference_postal_code!$B$2:$B$11,reference_postal_code!$A$2:$A$11)</f>
        <v>30111</v>
      </c>
      <c r="P8372" s="15" t="s">
        <v>77</v>
      </c>
      <c r="Q8372" s="15" t="s">
        <v>5335</v>
      </c>
      <c r="R8372" s="15" t="s">
        <v>65</v>
      </c>
      <c r="S8372" s="15" t="s">
        <v>222</v>
      </c>
      <c r="T8372" s="15" t="s">
        <v>5336</v>
      </c>
      <c r="U8372" s="28">
        <v>9580950.0</v>
      </c>
      <c r="V8372" s="15">
        <v>9.0</v>
      </c>
      <c r="W8372" s="31">
        <v>0.0</v>
      </c>
      <c r="X8372" s="28">
        <v>2491047.0</v>
      </c>
    </row>
    <row r="8373" ht="15.75" customHeight="1">
      <c r="A8373" s="15">
        <v>6407.0</v>
      </c>
      <c r="B8373" s="15" t="s">
        <v>9508</v>
      </c>
      <c r="C8373" s="18">
        <v>42978.0</v>
      </c>
      <c r="D8373" s="18">
        <v>42980.0</v>
      </c>
      <c r="E8373" s="18">
        <f t="shared" si="1"/>
        <v>42980</v>
      </c>
      <c r="F8373" s="15" t="s">
        <v>114</v>
      </c>
      <c r="G8373" s="15" t="s">
        <v>5010</v>
      </c>
      <c r="H8373" s="15" t="s">
        <v>5011</v>
      </c>
      <c r="I8373" s="15" t="s">
        <v>128</v>
      </c>
      <c r="J8373" s="15" t="s">
        <v>60</v>
      </c>
      <c r="K8373" s="15" t="s">
        <v>31</v>
      </c>
      <c r="L8373" s="15" t="str">
        <f t="array" ref="L8373">_xlfn.XLOOKUP(M8373,reference_province_to_city!$A$2:$A$11,reference_province_to_city!$B$2:$B$11)</f>
        <v>Balikpapan</v>
      </c>
      <c r="M8373" s="15" t="s">
        <v>21</v>
      </c>
      <c r="N8373" s="15">
        <v>76114.0</v>
      </c>
      <c r="O8373" s="15">
        <f t="array" ref="O8373">_xlfn.XLOOKUP(M8373,reference_postal_code!$B$2:$B$11,reference_postal_code!$A$2:$A$11)</f>
        <v>76114</v>
      </c>
      <c r="P8373" s="15" t="s">
        <v>166</v>
      </c>
      <c r="Q8373" s="15" t="s">
        <v>3544</v>
      </c>
      <c r="R8373" s="15" t="s">
        <v>65</v>
      </c>
      <c r="S8373" s="15" t="s">
        <v>87</v>
      </c>
      <c r="T8373" s="15" t="s">
        <v>3545</v>
      </c>
      <c r="U8373" s="28">
        <v>2245950.0</v>
      </c>
      <c r="V8373" s="15">
        <v>7.0</v>
      </c>
      <c r="W8373" s="31">
        <v>0.0</v>
      </c>
      <c r="X8373" s="28">
        <v>651325.0</v>
      </c>
    </row>
    <row r="8374" ht="15.75" customHeight="1">
      <c r="A8374" s="15">
        <v>7064.0</v>
      </c>
      <c r="B8374" s="15" t="s">
        <v>9509</v>
      </c>
      <c r="C8374" s="18">
        <v>42978.0</v>
      </c>
      <c r="D8374" s="18">
        <v>42983.0</v>
      </c>
      <c r="E8374" s="18">
        <f t="shared" si="1"/>
        <v>42983</v>
      </c>
      <c r="F8374" s="15" t="s">
        <v>55</v>
      </c>
      <c r="G8374" s="15" t="s">
        <v>4674</v>
      </c>
      <c r="H8374" s="15" t="s">
        <v>4675</v>
      </c>
      <c r="I8374" s="15" t="s">
        <v>76</v>
      </c>
      <c r="J8374" s="15" t="s">
        <v>60</v>
      </c>
      <c r="K8374" s="15" t="s">
        <v>10</v>
      </c>
      <c r="L8374" s="15" t="str">
        <f t="array" ref="L8374">_xlfn.XLOOKUP(M8374,reference_province_to_city!$A$2:$A$11,reference_province_to_city!$B$2:$B$11)</f>
        <v>Jakarta</v>
      </c>
      <c r="M8374" s="15" t="s">
        <v>7</v>
      </c>
      <c r="N8374" s="15">
        <v>10110.0</v>
      </c>
      <c r="O8374" s="15">
        <f t="array" ref="O8374">_xlfn.XLOOKUP(M8374,reference_postal_code!$B$2:$B$11,reference_postal_code!$A$2:$A$11)</f>
        <v>10110</v>
      </c>
      <c r="P8374" s="15" t="s">
        <v>117</v>
      </c>
      <c r="Q8374" s="15" t="s">
        <v>2049</v>
      </c>
      <c r="R8374" s="15" t="s">
        <v>65</v>
      </c>
      <c r="S8374" s="15" t="s">
        <v>226</v>
      </c>
      <c r="T8374" s="15" t="s">
        <v>2050</v>
      </c>
      <c r="U8374" s="28">
        <v>93120.0</v>
      </c>
      <c r="V8374" s="15">
        <v>2.0</v>
      </c>
      <c r="W8374" s="31">
        <v>0.2</v>
      </c>
      <c r="X8374" s="28">
        <v>10476.0</v>
      </c>
    </row>
    <row r="8375" ht="15.75" customHeight="1">
      <c r="A8375" s="15">
        <v>4991.0</v>
      </c>
      <c r="B8375" s="15" t="s">
        <v>9510</v>
      </c>
      <c r="C8375" s="18">
        <v>42978.0</v>
      </c>
      <c r="D8375" s="18">
        <v>42982.0</v>
      </c>
      <c r="E8375" s="18">
        <f t="shared" si="1"/>
        <v>42982</v>
      </c>
      <c r="F8375" s="15" t="s">
        <v>55</v>
      </c>
      <c r="G8375" s="15" t="s">
        <v>2263</v>
      </c>
      <c r="H8375" s="15" t="s">
        <v>2264</v>
      </c>
      <c r="I8375" s="15" t="s">
        <v>76</v>
      </c>
      <c r="J8375" s="15" t="s">
        <v>60</v>
      </c>
      <c r="L8375" s="15" t="str">
        <f t="array" ref="L8375">_xlfn.XLOOKUP(M8375,reference_province_to_city!$A$2:$A$11,reference_province_to_city!$B$2:$B$11)</f>
        <v>Yogyakarta</v>
      </c>
      <c r="M8375" s="15" t="s">
        <v>18</v>
      </c>
      <c r="N8375" s="15">
        <v>55111.0</v>
      </c>
      <c r="O8375" s="15">
        <f t="array" ref="O8375">_xlfn.XLOOKUP(M8375,reference_postal_code!$B$2:$B$11,reference_postal_code!$A$2:$A$11)</f>
        <v>55111</v>
      </c>
      <c r="P8375" s="15" t="s">
        <v>77</v>
      </c>
      <c r="Q8375" s="15" t="s">
        <v>6312</v>
      </c>
      <c r="R8375" s="15" t="s">
        <v>110</v>
      </c>
      <c r="S8375" s="15" t="s">
        <v>111</v>
      </c>
      <c r="T8375" s="15" t="s">
        <v>6313</v>
      </c>
      <c r="U8375" s="28">
        <v>1.034112E7</v>
      </c>
      <c r="V8375" s="15">
        <v>4.0</v>
      </c>
      <c r="W8375" s="31">
        <v>0.2</v>
      </c>
      <c r="X8375" s="28">
        <v>1163376.0</v>
      </c>
    </row>
    <row r="8376" ht="15.75" customHeight="1">
      <c r="A8376" s="15">
        <v>9664.0</v>
      </c>
      <c r="B8376" s="15" t="s">
        <v>9511</v>
      </c>
      <c r="C8376" s="18">
        <v>42978.0</v>
      </c>
      <c r="D8376" s="18">
        <v>42983.0</v>
      </c>
      <c r="E8376" s="18">
        <f t="shared" si="1"/>
        <v>42983</v>
      </c>
      <c r="F8376" s="15" t="s">
        <v>55</v>
      </c>
      <c r="G8376" s="15" t="s">
        <v>2139</v>
      </c>
      <c r="H8376" s="15" t="s">
        <v>2140</v>
      </c>
      <c r="I8376" s="15" t="s">
        <v>59</v>
      </c>
      <c r="J8376" s="15" t="s">
        <v>60</v>
      </c>
      <c r="K8376" s="15" t="s">
        <v>33</v>
      </c>
      <c r="L8376" s="15" t="str">
        <f t="array" ref="L8376">_xlfn.XLOOKUP(M8376,reference_province_to_city!$A$2:$A$11,reference_province_to_city!$B$2:$B$11)</f>
        <v>Makassar</v>
      </c>
      <c r="M8376" s="15" t="s">
        <v>25</v>
      </c>
      <c r="N8376" s="15">
        <v>90111.0</v>
      </c>
      <c r="O8376" s="15">
        <f t="array" ref="O8376">_xlfn.XLOOKUP(M8376,reference_postal_code!$B$2:$B$11,reference_postal_code!$A$2:$A$11)</f>
        <v>90111</v>
      </c>
      <c r="P8376" s="15" t="s">
        <v>63</v>
      </c>
      <c r="Q8376" s="15" t="s">
        <v>950</v>
      </c>
      <c r="R8376" s="15" t="s">
        <v>65</v>
      </c>
      <c r="S8376" s="15" t="s">
        <v>87</v>
      </c>
      <c r="T8376" s="15" t="s">
        <v>951</v>
      </c>
      <c r="U8376" s="28">
        <v>2909250.0</v>
      </c>
      <c r="V8376" s="15">
        <v>3.0</v>
      </c>
      <c r="W8376" s="31">
        <v>0.0</v>
      </c>
      <c r="X8376" s="28">
        <v>145462.0</v>
      </c>
    </row>
    <row r="8377" ht="15.75" customHeight="1">
      <c r="A8377" s="15">
        <v>6406.0</v>
      </c>
      <c r="B8377" s="15" t="s">
        <v>9508</v>
      </c>
      <c r="C8377" s="18">
        <v>42978.0</v>
      </c>
      <c r="D8377" s="18">
        <v>42980.0</v>
      </c>
      <c r="E8377" s="18">
        <f t="shared" si="1"/>
        <v>42980</v>
      </c>
      <c r="F8377" s="15" t="s">
        <v>114</v>
      </c>
      <c r="G8377" s="15" t="s">
        <v>5010</v>
      </c>
      <c r="H8377" s="15" t="s">
        <v>5011</v>
      </c>
      <c r="I8377" s="15" t="s">
        <v>128</v>
      </c>
      <c r="J8377" s="15" t="s">
        <v>60</v>
      </c>
      <c r="K8377" s="15" t="s">
        <v>31</v>
      </c>
      <c r="L8377" s="15" t="str">
        <f t="array" ref="L8377">_xlfn.XLOOKUP(M8377,reference_province_to_city!$A$2:$A$11,reference_province_to_city!$B$2:$B$11)</f>
        <v>Balikpapan</v>
      </c>
      <c r="M8377" s="15" t="s">
        <v>21</v>
      </c>
      <c r="N8377" s="15">
        <v>76114.0</v>
      </c>
      <c r="O8377" s="15">
        <f t="array" ref="O8377">_xlfn.XLOOKUP(M8377,reference_postal_code!$B$2:$B$11,reference_postal_code!$A$2:$A$11)</f>
        <v>76114</v>
      </c>
      <c r="P8377" s="15" t="s">
        <v>166</v>
      </c>
      <c r="Q8377" s="15" t="s">
        <v>272</v>
      </c>
      <c r="R8377" s="15" t="s">
        <v>106</v>
      </c>
      <c r="S8377" s="15" t="s">
        <v>107</v>
      </c>
      <c r="T8377" s="15" t="s">
        <v>273</v>
      </c>
      <c r="U8377" s="28">
        <v>8543520.0</v>
      </c>
      <c r="V8377" s="15">
        <v>2.0</v>
      </c>
      <c r="W8377" s="31">
        <v>0.2</v>
      </c>
      <c r="X8377" s="28">
        <v>106794.0</v>
      </c>
    </row>
    <row r="8378" ht="15.75" customHeight="1">
      <c r="A8378" s="15">
        <v>2842.0</v>
      </c>
      <c r="B8378" s="15" t="s">
        <v>9512</v>
      </c>
      <c r="C8378" s="18">
        <v>42978.0</v>
      </c>
      <c r="D8378" s="18">
        <v>42982.0</v>
      </c>
      <c r="E8378" s="18">
        <f t="shared" si="1"/>
        <v>42982</v>
      </c>
      <c r="F8378" s="15" t="s">
        <v>114</v>
      </c>
      <c r="G8378" s="15" t="s">
        <v>4352</v>
      </c>
      <c r="H8378" s="15" t="s">
        <v>4353</v>
      </c>
      <c r="I8378" s="15" t="s">
        <v>59</v>
      </c>
      <c r="J8378" s="15" t="s">
        <v>60</v>
      </c>
      <c r="K8378" s="15" t="s">
        <v>10</v>
      </c>
      <c r="L8378" s="15" t="str">
        <f t="array" ref="L8378">_xlfn.XLOOKUP(M8378,reference_province_to_city!$A$2:$A$11,reference_province_to_city!$B$2:$B$11)</f>
        <v>Jakarta</v>
      </c>
      <c r="M8378" s="15" t="s">
        <v>7</v>
      </c>
      <c r="N8378" s="15">
        <v>10110.0</v>
      </c>
      <c r="O8378" s="15">
        <f t="array" ref="O8378">_xlfn.XLOOKUP(M8378,reference_postal_code!$B$2:$B$11,reference_postal_code!$A$2:$A$11)</f>
        <v>10110</v>
      </c>
      <c r="P8378" s="15" t="s">
        <v>117</v>
      </c>
      <c r="Q8378" s="15" t="s">
        <v>1125</v>
      </c>
      <c r="R8378" s="15" t="s">
        <v>65</v>
      </c>
      <c r="S8378" s="15" t="s">
        <v>66</v>
      </c>
      <c r="T8378" s="15" t="s">
        <v>1126</v>
      </c>
      <c r="U8378" s="28">
        <v>3443160.0</v>
      </c>
      <c r="V8378" s="15">
        <v>7.0</v>
      </c>
      <c r="W8378" s="31">
        <v>0.2</v>
      </c>
      <c r="X8378" s="28">
        <v>1248146.0</v>
      </c>
    </row>
    <row r="8379" ht="15.75" customHeight="1">
      <c r="A8379" s="15">
        <v>1533.0</v>
      </c>
      <c r="B8379" s="15" t="s">
        <v>9506</v>
      </c>
      <c r="C8379" s="18">
        <v>42978.0</v>
      </c>
      <c r="D8379" s="18">
        <v>42983.0</v>
      </c>
      <c r="E8379" s="18">
        <f t="shared" si="1"/>
        <v>42983</v>
      </c>
      <c r="F8379" s="15" t="s">
        <v>55</v>
      </c>
      <c r="G8379" s="15" t="s">
        <v>3628</v>
      </c>
      <c r="H8379" s="15" t="s">
        <v>3629</v>
      </c>
      <c r="I8379" s="15" t="s">
        <v>59</v>
      </c>
      <c r="J8379" s="15" t="s">
        <v>60</v>
      </c>
      <c r="K8379" s="15" t="s">
        <v>28</v>
      </c>
      <c r="L8379" s="15" t="str">
        <f t="array" ref="L8379">_xlfn.XLOOKUP(M8379,reference_province_to_city!$A$2:$A$11,reference_province_to_city!$B$2:$B$11)</f>
        <v>Medan</v>
      </c>
      <c r="M8379" s="15" t="s">
        <v>11</v>
      </c>
      <c r="N8379" s="15">
        <v>20111.0</v>
      </c>
      <c r="O8379" s="15">
        <f t="array" ref="O8379">_xlfn.XLOOKUP(M8379,reference_postal_code!$B$2:$B$11,reference_postal_code!$A$2:$A$11)</f>
        <v>20111</v>
      </c>
      <c r="P8379" s="15" t="s">
        <v>77</v>
      </c>
      <c r="Q8379" s="15" t="s">
        <v>3846</v>
      </c>
      <c r="R8379" s="15" t="s">
        <v>65</v>
      </c>
      <c r="S8379" s="15" t="s">
        <v>103</v>
      </c>
      <c r="T8379" s="15" t="s">
        <v>3847</v>
      </c>
      <c r="U8379" s="28">
        <v>125640.0</v>
      </c>
      <c r="V8379" s="15">
        <v>3.0</v>
      </c>
      <c r="W8379" s="31">
        <v>0.2</v>
      </c>
      <c r="X8379" s="28">
        <v>40833.0</v>
      </c>
    </row>
    <row r="8380" ht="15.75" customHeight="1">
      <c r="A8380" s="15">
        <v>4990.0</v>
      </c>
      <c r="B8380" s="15" t="s">
        <v>9510</v>
      </c>
      <c r="C8380" s="18">
        <v>42978.0</v>
      </c>
      <c r="D8380" s="18">
        <v>42982.0</v>
      </c>
      <c r="E8380" s="18">
        <f t="shared" si="1"/>
        <v>42982</v>
      </c>
      <c r="F8380" s="15" t="s">
        <v>55</v>
      </c>
      <c r="G8380" s="15" t="s">
        <v>2263</v>
      </c>
      <c r="H8380" s="15" t="s">
        <v>2264</v>
      </c>
      <c r="I8380" s="15" t="s">
        <v>76</v>
      </c>
      <c r="J8380" s="15" t="s">
        <v>60</v>
      </c>
      <c r="L8380" s="15" t="str">
        <f t="array" ref="L8380">_xlfn.XLOOKUP(M8380,reference_province_to_city!$A$2:$A$11,reference_province_to_city!$B$2:$B$11)</f>
        <v>Yogyakarta</v>
      </c>
      <c r="M8380" s="15" t="s">
        <v>18</v>
      </c>
      <c r="N8380" s="15">
        <v>55111.0</v>
      </c>
      <c r="O8380" s="15">
        <f t="array" ref="O8380">_xlfn.XLOOKUP(M8380,reference_postal_code!$B$2:$B$11,reference_postal_code!$A$2:$A$11)</f>
        <v>55111</v>
      </c>
      <c r="P8380" s="15" t="s">
        <v>77</v>
      </c>
      <c r="Q8380" s="15" t="s">
        <v>3095</v>
      </c>
      <c r="R8380" s="15" t="s">
        <v>65</v>
      </c>
      <c r="S8380" s="15" t="s">
        <v>83</v>
      </c>
      <c r="T8380" s="15" t="s">
        <v>3096</v>
      </c>
      <c r="U8380" s="28">
        <v>100080.0</v>
      </c>
      <c r="V8380" s="15">
        <v>3.0</v>
      </c>
      <c r="W8380" s="31">
        <v>0.2</v>
      </c>
      <c r="X8380" s="28">
        <v>32526.0</v>
      </c>
    </row>
    <row r="8381" ht="15.75" customHeight="1">
      <c r="A8381" s="15">
        <v>5610.0</v>
      </c>
      <c r="B8381" s="15" t="s">
        <v>9513</v>
      </c>
      <c r="C8381" s="18">
        <v>42978.0</v>
      </c>
      <c r="D8381" s="18"/>
      <c r="E8381" s="18">
        <f t="shared" si="1"/>
        <v>42981</v>
      </c>
      <c r="F8381" s="15" t="s">
        <v>55</v>
      </c>
      <c r="G8381" s="15" t="s">
        <v>3859</v>
      </c>
      <c r="H8381" s="15" t="s">
        <v>3860</v>
      </c>
      <c r="I8381" s="15" t="s">
        <v>59</v>
      </c>
      <c r="J8381" s="15" t="s">
        <v>60</v>
      </c>
      <c r="K8381" s="15" t="s">
        <v>26</v>
      </c>
      <c r="L8381" s="15" t="str">
        <f t="array" ref="L8381">_xlfn.XLOOKUP(M8381,reference_province_to_city!$A$2:$A$11,reference_province_to_city!$B$2:$B$11)</f>
        <v>Denpasar</v>
      </c>
      <c r="M8381" s="15" t="s">
        <v>24</v>
      </c>
      <c r="N8381" s="15">
        <v>80231.0</v>
      </c>
      <c r="O8381" s="15">
        <f t="array" ref="O8381">_xlfn.XLOOKUP(M8381,reference_postal_code!$B$2:$B$11,reference_postal_code!$A$2:$A$11)</f>
        <v>80231</v>
      </c>
      <c r="P8381" s="15" t="s">
        <v>63</v>
      </c>
      <c r="Q8381" s="15" t="s">
        <v>4458</v>
      </c>
      <c r="R8381" s="15" t="s">
        <v>110</v>
      </c>
      <c r="S8381" s="15" t="s">
        <v>149</v>
      </c>
      <c r="T8381" s="15" t="s">
        <v>4459</v>
      </c>
      <c r="U8381" s="28">
        <v>9898500.0</v>
      </c>
      <c r="V8381" s="15">
        <v>2.0</v>
      </c>
      <c r="W8381" s="31">
        <v>0.0</v>
      </c>
      <c r="X8381" s="28">
        <v>3266505.0</v>
      </c>
    </row>
    <row r="8382" ht="15.75" customHeight="1">
      <c r="A8382" s="15">
        <v>4333.0</v>
      </c>
      <c r="B8382" s="15" t="s">
        <v>9514</v>
      </c>
      <c r="C8382" s="18">
        <v>42979.0</v>
      </c>
      <c r="D8382" s="18">
        <v>42984.0</v>
      </c>
      <c r="E8382" s="18">
        <f t="shared" si="1"/>
        <v>42984</v>
      </c>
      <c r="F8382" s="15" t="s">
        <v>55</v>
      </c>
      <c r="G8382" s="15" t="s">
        <v>4456</v>
      </c>
      <c r="H8382" s="15" t="s">
        <v>4457</v>
      </c>
      <c r="I8382" s="15" t="s">
        <v>59</v>
      </c>
      <c r="J8382" s="15" t="s">
        <v>60</v>
      </c>
      <c r="K8382" s="15" t="s">
        <v>3394</v>
      </c>
      <c r="L8382" s="15" t="str">
        <f t="array" ref="L8382">_xlfn.XLOOKUP(M8382,reference_province_to_city!$A$2:$A$11,reference_province_to_city!$B$2:$B$11)</f>
        <v>Semarang</v>
      </c>
      <c r="M8382" s="15" t="s">
        <v>15</v>
      </c>
      <c r="N8382" s="15">
        <v>50111.0</v>
      </c>
      <c r="O8382" s="15">
        <f t="array" ref="O8382">_xlfn.XLOOKUP(M8382,reference_postal_code!$B$2:$B$11,reference_postal_code!$A$2:$A$11)</f>
        <v>50111</v>
      </c>
      <c r="P8382" s="15" t="s">
        <v>77</v>
      </c>
      <c r="Q8382" s="15" t="s">
        <v>175</v>
      </c>
      <c r="R8382" s="15" t="s">
        <v>65</v>
      </c>
      <c r="S8382" s="15" t="s">
        <v>83</v>
      </c>
      <c r="T8382" s="15" t="s">
        <v>176</v>
      </c>
      <c r="U8382" s="28">
        <v>343800.0</v>
      </c>
      <c r="V8382" s="15">
        <v>5.0</v>
      </c>
      <c r="W8382" s="31">
        <v>0.2</v>
      </c>
      <c r="X8382" s="28">
        <v>120330.0</v>
      </c>
    </row>
    <row r="8383" ht="15.75" customHeight="1">
      <c r="A8383" s="15">
        <v>3231.0</v>
      </c>
      <c r="B8383" s="15" t="s">
        <v>9515</v>
      </c>
      <c r="C8383" s="18">
        <v>42979.0</v>
      </c>
      <c r="D8383" s="18">
        <v>42983.0</v>
      </c>
      <c r="E8383" s="18">
        <f t="shared" si="1"/>
        <v>42983</v>
      </c>
      <c r="F8383" s="15" t="s">
        <v>114</v>
      </c>
      <c r="G8383" s="15" t="s">
        <v>721</v>
      </c>
      <c r="H8383" s="15" t="s">
        <v>722</v>
      </c>
      <c r="I8383" s="15" t="s">
        <v>59</v>
      </c>
      <c r="J8383" s="15" t="s">
        <v>60</v>
      </c>
      <c r="K8383" s="15" t="s">
        <v>22</v>
      </c>
      <c r="L8383" s="15" t="str">
        <f t="array" ref="L8383">_xlfn.XLOOKUP(M8383,reference_province_to_city!$A$2:$A$11,reference_province_to_city!$B$2:$B$11)</f>
        <v>Surabaya</v>
      </c>
      <c r="M8383" s="15" t="s">
        <v>20</v>
      </c>
      <c r="N8383" s="15">
        <v>60231.0</v>
      </c>
      <c r="O8383" s="15">
        <f t="array" ref="O8383">_xlfn.XLOOKUP(M8383,reference_postal_code!$B$2:$B$11,reference_postal_code!$A$2:$A$11)</f>
        <v>60231</v>
      </c>
      <c r="P8383" s="15" t="s">
        <v>166</v>
      </c>
      <c r="Q8383" s="15" t="s">
        <v>8519</v>
      </c>
      <c r="R8383" s="15" t="s">
        <v>106</v>
      </c>
      <c r="S8383" s="15" t="s">
        <v>139</v>
      </c>
      <c r="T8383" s="15" t="s">
        <v>8520</v>
      </c>
      <c r="U8383" s="28">
        <v>1723500.0</v>
      </c>
      <c r="V8383" s="15">
        <v>5.0</v>
      </c>
      <c r="W8383" s="31">
        <v>0.0</v>
      </c>
      <c r="X8383" s="28">
        <v>585990.0</v>
      </c>
    </row>
    <row r="8384" ht="15.75" customHeight="1">
      <c r="A8384" s="15">
        <v>9032.0</v>
      </c>
      <c r="B8384" s="15" t="s">
        <v>9516</v>
      </c>
      <c r="C8384" s="18">
        <v>42979.0</v>
      </c>
      <c r="D8384" s="18">
        <v>42979.0</v>
      </c>
      <c r="E8384" s="18">
        <f t="shared" si="1"/>
        <v>42979</v>
      </c>
      <c r="F8384" s="15" t="s">
        <v>466</v>
      </c>
      <c r="G8384" s="15" t="s">
        <v>4820</v>
      </c>
      <c r="H8384" s="15" t="s">
        <v>4821</v>
      </c>
      <c r="I8384" s="15" t="s">
        <v>128</v>
      </c>
      <c r="J8384" s="15" t="s">
        <v>60</v>
      </c>
      <c r="K8384" s="15" t="s">
        <v>2941</v>
      </c>
      <c r="L8384" s="15" t="str">
        <f t="array" ref="L8384">_xlfn.XLOOKUP(M8384,reference_province_to_city!$A$2:$A$11,reference_province_to_city!$B$2:$B$11)</f>
        <v>Palembang</v>
      </c>
      <c r="M8384" s="15" t="s">
        <v>13</v>
      </c>
      <c r="N8384" s="15">
        <v>30111.0</v>
      </c>
      <c r="O8384" s="15">
        <f t="array" ref="O8384">_xlfn.XLOOKUP(M8384,reference_postal_code!$B$2:$B$11,reference_postal_code!$A$2:$A$11)</f>
        <v>30111</v>
      </c>
      <c r="P8384" s="15" t="s">
        <v>77</v>
      </c>
      <c r="Q8384" s="15" t="s">
        <v>1704</v>
      </c>
      <c r="R8384" s="15" t="s">
        <v>106</v>
      </c>
      <c r="S8384" s="15" t="s">
        <v>218</v>
      </c>
      <c r="T8384" s="15" t="s">
        <v>1705</v>
      </c>
      <c r="U8384" s="28">
        <v>4253400.0</v>
      </c>
      <c r="V8384" s="15">
        <v>4.0</v>
      </c>
      <c r="W8384" s="31">
        <v>0.0</v>
      </c>
      <c r="X8384" s="28">
        <v>680544.0</v>
      </c>
    </row>
    <row r="8385" ht="15.75" customHeight="1">
      <c r="A8385" s="15">
        <v>4332.0</v>
      </c>
      <c r="B8385" s="15" t="s">
        <v>9514</v>
      </c>
      <c r="C8385" s="18">
        <v>42979.0</v>
      </c>
      <c r="D8385" s="18">
        <v>42984.0</v>
      </c>
      <c r="E8385" s="18">
        <f t="shared" si="1"/>
        <v>42984</v>
      </c>
      <c r="F8385" s="15" t="s">
        <v>55</v>
      </c>
      <c r="G8385" s="15" t="s">
        <v>4456</v>
      </c>
      <c r="H8385" s="15" t="s">
        <v>4457</v>
      </c>
      <c r="I8385" s="15" t="s">
        <v>59</v>
      </c>
      <c r="J8385" s="15" t="s">
        <v>60</v>
      </c>
      <c r="K8385" s="15" t="s">
        <v>17</v>
      </c>
      <c r="L8385" s="15" t="str">
        <f t="array" ref="L8385">_xlfn.XLOOKUP(M8385,reference_province_to_city!$A$2:$A$11,reference_province_to_city!$B$2:$B$11)</f>
        <v>Semarang</v>
      </c>
      <c r="M8385" s="15" t="s">
        <v>15</v>
      </c>
      <c r="N8385" s="15">
        <v>50111.0</v>
      </c>
      <c r="O8385" s="15">
        <f t="array" ref="O8385">_xlfn.XLOOKUP(M8385,reference_postal_code!$B$2:$B$11,reference_postal_code!$A$2:$A$11)</f>
        <v>50111</v>
      </c>
      <c r="P8385" s="15" t="s">
        <v>77</v>
      </c>
      <c r="Q8385" s="15" t="s">
        <v>5972</v>
      </c>
      <c r="R8385" s="15" t="s">
        <v>110</v>
      </c>
      <c r="S8385" s="15" t="s">
        <v>149</v>
      </c>
      <c r="T8385" s="15" t="s">
        <v>5973</v>
      </c>
      <c r="U8385" s="28">
        <v>299850.0</v>
      </c>
      <c r="V8385" s="15">
        <v>1.0</v>
      </c>
      <c r="W8385" s="31">
        <v>0.0</v>
      </c>
      <c r="X8385" s="28">
        <v>101949.0</v>
      </c>
    </row>
    <row r="8386" ht="15.75" customHeight="1">
      <c r="A8386" s="15">
        <v>9031.0</v>
      </c>
      <c r="B8386" s="15" t="s">
        <v>9516</v>
      </c>
      <c r="C8386" s="18">
        <v>42979.0</v>
      </c>
      <c r="D8386" s="18">
        <v>42979.0</v>
      </c>
      <c r="E8386" s="18">
        <f t="shared" si="1"/>
        <v>42979</v>
      </c>
      <c r="F8386" s="15" t="s">
        <v>466</v>
      </c>
      <c r="G8386" s="15" t="s">
        <v>4820</v>
      </c>
      <c r="H8386" s="15" t="s">
        <v>4821</v>
      </c>
      <c r="I8386" s="15" t="s">
        <v>128</v>
      </c>
      <c r="J8386" s="15" t="s">
        <v>60</v>
      </c>
      <c r="K8386" s="15" t="s">
        <v>29</v>
      </c>
      <c r="L8386" s="15" t="str">
        <f t="array" ref="L8386">_xlfn.XLOOKUP(M8386,reference_province_to_city!$A$2:$A$11,reference_province_to_city!$B$2:$B$11)</f>
        <v>Palembang</v>
      </c>
      <c r="M8386" s="15" t="s">
        <v>13</v>
      </c>
      <c r="N8386" s="15">
        <v>30111.0</v>
      </c>
      <c r="O8386" s="15">
        <f t="array" ref="O8386">_xlfn.XLOOKUP(M8386,reference_postal_code!$B$2:$B$11,reference_postal_code!$A$2:$A$11)</f>
        <v>30111</v>
      </c>
      <c r="P8386" s="15" t="s">
        <v>77</v>
      </c>
      <c r="Q8386" s="15" t="s">
        <v>1730</v>
      </c>
      <c r="R8386" s="15" t="s">
        <v>65</v>
      </c>
      <c r="S8386" s="15" t="s">
        <v>222</v>
      </c>
      <c r="T8386" s="15" t="s">
        <v>1731</v>
      </c>
      <c r="U8386" s="28">
        <v>4719000.0</v>
      </c>
      <c r="V8386" s="15">
        <v>4.0</v>
      </c>
      <c r="W8386" s="31">
        <v>0.0</v>
      </c>
      <c r="X8386" s="28">
        <v>1557270.0</v>
      </c>
    </row>
    <row r="8387" ht="15.75" customHeight="1">
      <c r="A8387" s="15">
        <v>4723.0</v>
      </c>
      <c r="B8387" s="15" t="s">
        <v>9517</v>
      </c>
      <c r="C8387" s="18">
        <v>42979.0</v>
      </c>
      <c r="D8387" s="18">
        <v>42985.0</v>
      </c>
      <c r="E8387" s="18">
        <f t="shared" si="1"/>
        <v>42985</v>
      </c>
      <c r="F8387" s="15" t="s">
        <v>55</v>
      </c>
      <c r="G8387" s="15" t="s">
        <v>683</v>
      </c>
      <c r="H8387" s="15" t="s">
        <v>684</v>
      </c>
      <c r="I8387" s="15" t="s">
        <v>76</v>
      </c>
      <c r="J8387" s="15" t="s">
        <v>60</v>
      </c>
      <c r="K8387" s="15" t="s">
        <v>31</v>
      </c>
      <c r="L8387" s="15" t="str">
        <f t="array" ref="L8387">_xlfn.XLOOKUP(M8387,reference_province_to_city!$A$2:$A$11,reference_province_to_city!$B$2:$B$11)</f>
        <v>Balikpapan</v>
      </c>
      <c r="M8387" s="15" t="s">
        <v>21</v>
      </c>
      <c r="N8387" s="15">
        <v>76114.0</v>
      </c>
      <c r="O8387" s="15">
        <f t="array" ref="O8387">_xlfn.XLOOKUP(M8387,reference_postal_code!$B$2:$B$11,reference_postal_code!$A$2:$A$11)</f>
        <v>76114</v>
      </c>
      <c r="P8387" s="15" t="s">
        <v>166</v>
      </c>
      <c r="Q8387" s="15" t="s">
        <v>5261</v>
      </c>
      <c r="R8387" s="15" t="s">
        <v>65</v>
      </c>
      <c r="S8387" s="15" t="s">
        <v>93</v>
      </c>
      <c r="T8387" s="15" t="s">
        <v>5262</v>
      </c>
      <c r="U8387" s="28">
        <v>113700.0</v>
      </c>
      <c r="V8387" s="15">
        <v>1.0</v>
      </c>
      <c r="W8387" s="31">
        <v>0.0</v>
      </c>
      <c r="X8387" s="28">
        <v>44343.0</v>
      </c>
    </row>
    <row r="8388" ht="15.75" customHeight="1">
      <c r="A8388" s="15">
        <v>5220.0</v>
      </c>
      <c r="B8388" s="15" t="s">
        <v>9518</v>
      </c>
      <c r="C8388" s="18">
        <v>42979.0</v>
      </c>
      <c r="D8388" s="18">
        <v>42979.0</v>
      </c>
      <c r="E8388" s="18">
        <f t="shared" si="1"/>
        <v>42979</v>
      </c>
      <c r="F8388" s="15" t="s">
        <v>466</v>
      </c>
      <c r="G8388" s="15" t="s">
        <v>2082</v>
      </c>
      <c r="H8388" s="15" t="s">
        <v>2083</v>
      </c>
      <c r="I8388" s="15" t="s">
        <v>59</v>
      </c>
      <c r="J8388" s="15" t="s">
        <v>60</v>
      </c>
      <c r="K8388" s="15" t="s">
        <v>22</v>
      </c>
      <c r="L8388" s="15" t="str">
        <f t="array" ref="L8388">_xlfn.XLOOKUP(M8388,reference_province_to_city!$A$2:$A$11,reference_province_to_city!$B$2:$B$11)</f>
        <v>Surabaya</v>
      </c>
      <c r="M8388" s="15" t="s">
        <v>20</v>
      </c>
      <c r="N8388" s="15">
        <v>60231.0</v>
      </c>
      <c r="O8388" s="15">
        <f t="array" ref="O8388">_xlfn.XLOOKUP(M8388,reference_postal_code!$B$2:$B$11,reference_postal_code!$A$2:$A$11)</f>
        <v>60231</v>
      </c>
      <c r="P8388" s="15" t="s">
        <v>166</v>
      </c>
      <c r="Q8388" s="15" t="s">
        <v>4551</v>
      </c>
      <c r="R8388" s="15" t="s">
        <v>106</v>
      </c>
      <c r="S8388" s="15" t="s">
        <v>107</v>
      </c>
      <c r="T8388" s="15" t="s">
        <v>4552</v>
      </c>
      <c r="U8388" s="28">
        <v>7473900.0</v>
      </c>
      <c r="V8388" s="15">
        <v>7.0</v>
      </c>
      <c r="W8388" s="31">
        <v>0.0</v>
      </c>
      <c r="X8388" s="28">
        <v>2017953.0</v>
      </c>
    </row>
    <row r="8389" ht="15.75" customHeight="1">
      <c r="A8389" s="15">
        <v>4332.0</v>
      </c>
      <c r="B8389" s="15" t="s">
        <v>9514</v>
      </c>
      <c r="C8389" s="18">
        <v>42979.0</v>
      </c>
      <c r="D8389" s="18"/>
      <c r="E8389" s="18">
        <f t="shared" si="1"/>
        <v>42982</v>
      </c>
      <c r="F8389" s="15" t="s">
        <v>55</v>
      </c>
      <c r="G8389" s="15" t="s">
        <v>4456</v>
      </c>
      <c r="H8389" s="15" t="s">
        <v>4457</v>
      </c>
      <c r="I8389" s="15" t="s">
        <v>59</v>
      </c>
      <c r="J8389" s="15" t="s">
        <v>60</v>
      </c>
      <c r="K8389" s="15" t="s">
        <v>17</v>
      </c>
      <c r="L8389" s="15" t="str">
        <f t="array" ref="L8389">_xlfn.XLOOKUP(M8389,reference_province_to_city!$A$2:$A$11,reference_province_to_city!$B$2:$B$11)</f>
        <v>Semarang</v>
      </c>
      <c r="M8389" s="15" t="s">
        <v>15</v>
      </c>
      <c r="N8389" s="15">
        <v>50111.0</v>
      </c>
      <c r="O8389" s="15">
        <f t="array" ref="O8389">_xlfn.XLOOKUP(M8389,reference_postal_code!$B$2:$B$11,reference_postal_code!$A$2:$A$11)</f>
        <v>50111</v>
      </c>
      <c r="P8389" s="15" t="s">
        <v>77</v>
      </c>
      <c r="Q8389" s="15" t="s">
        <v>5972</v>
      </c>
      <c r="R8389" s="15" t="s">
        <v>110</v>
      </c>
      <c r="S8389" s="15" t="s">
        <v>149</v>
      </c>
      <c r="T8389" s="15" t="s">
        <v>5973</v>
      </c>
      <c r="U8389" s="28">
        <v>299850.0</v>
      </c>
      <c r="V8389" s="15">
        <v>1.0</v>
      </c>
      <c r="W8389" s="31">
        <v>0.0</v>
      </c>
      <c r="X8389" s="28">
        <v>101949.0</v>
      </c>
    </row>
    <row r="8390" ht="15.75" customHeight="1">
      <c r="A8390" s="15">
        <v>1266.0</v>
      </c>
      <c r="B8390" s="15" t="s">
        <v>9519</v>
      </c>
      <c r="C8390" s="18">
        <v>42980.0</v>
      </c>
      <c r="D8390" s="18">
        <v>42985.0</v>
      </c>
      <c r="E8390" s="18">
        <f t="shared" si="1"/>
        <v>42985</v>
      </c>
      <c r="F8390" s="15" t="s">
        <v>55</v>
      </c>
      <c r="G8390" s="15" t="s">
        <v>7565</v>
      </c>
      <c r="H8390" s="15" t="s">
        <v>7566</v>
      </c>
      <c r="I8390" s="15" t="s">
        <v>59</v>
      </c>
      <c r="J8390" s="15" t="s">
        <v>60</v>
      </c>
      <c r="K8390" s="15" t="s">
        <v>31</v>
      </c>
      <c r="L8390" s="15" t="str">
        <f t="array" ref="L8390">_xlfn.XLOOKUP(M8390,reference_province_to_city!$A$2:$A$11,reference_province_to_city!$B$2:$B$11)</f>
        <v>Balikpapan</v>
      </c>
      <c r="M8390" s="15" t="s">
        <v>21</v>
      </c>
      <c r="N8390" s="15">
        <v>76114.0</v>
      </c>
      <c r="O8390" s="15">
        <f t="array" ref="O8390">_xlfn.XLOOKUP(M8390,reference_postal_code!$B$2:$B$11,reference_postal_code!$A$2:$A$11)</f>
        <v>76114</v>
      </c>
      <c r="P8390" s="15" t="s">
        <v>166</v>
      </c>
      <c r="Q8390" s="15" t="s">
        <v>8908</v>
      </c>
      <c r="R8390" s="15" t="s">
        <v>65</v>
      </c>
      <c r="S8390" s="15" t="s">
        <v>93</v>
      </c>
      <c r="T8390" s="15" t="s">
        <v>8909</v>
      </c>
      <c r="U8390" s="28">
        <v>98550.0</v>
      </c>
      <c r="V8390" s="15">
        <v>3.0</v>
      </c>
      <c r="W8390" s="31">
        <v>0.0</v>
      </c>
      <c r="X8390" s="28">
        <v>26608.0</v>
      </c>
    </row>
    <row r="8391" ht="15.75" customHeight="1">
      <c r="A8391" s="15">
        <v>9284.0</v>
      </c>
      <c r="B8391" s="15" t="s">
        <v>9520</v>
      </c>
      <c r="C8391" s="18">
        <v>42980.0</v>
      </c>
      <c r="D8391" s="18">
        <v>42982.0</v>
      </c>
      <c r="E8391" s="18">
        <f t="shared" si="1"/>
        <v>42982</v>
      </c>
      <c r="F8391" s="15" t="s">
        <v>114</v>
      </c>
      <c r="G8391" s="15" t="s">
        <v>3067</v>
      </c>
      <c r="H8391" s="15" t="s">
        <v>3068</v>
      </c>
      <c r="I8391" s="15" t="s">
        <v>59</v>
      </c>
      <c r="J8391" s="15" t="s">
        <v>60</v>
      </c>
      <c r="K8391" s="15" t="s">
        <v>10</v>
      </c>
      <c r="L8391" s="15" t="str">
        <f t="array" ref="L8391">_xlfn.XLOOKUP(M8391,reference_province_to_city!$A$2:$A$11,reference_province_to_city!$B$2:$B$11)</f>
        <v>Jakarta</v>
      </c>
      <c r="M8391" s="15" t="s">
        <v>7</v>
      </c>
      <c r="N8391" s="15">
        <v>10110.0</v>
      </c>
      <c r="O8391" s="15">
        <f t="array" ref="O8391">_xlfn.XLOOKUP(M8391,reference_postal_code!$B$2:$B$11,reference_postal_code!$A$2:$A$11)</f>
        <v>10110</v>
      </c>
      <c r="P8391" s="15" t="s">
        <v>117</v>
      </c>
      <c r="Q8391" s="15" t="s">
        <v>3472</v>
      </c>
      <c r="R8391" s="15" t="s">
        <v>65</v>
      </c>
      <c r="S8391" s="15" t="s">
        <v>79</v>
      </c>
      <c r="T8391" s="15" t="s">
        <v>3473</v>
      </c>
      <c r="U8391" s="28">
        <v>175440.0</v>
      </c>
      <c r="V8391" s="15">
        <v>2.0</v>
      </c>
      <c r="W8391" s="31">
        <v>0.2</v>
      </c>
      <c r="X8391" s="28">
        <v>59211.0</v>
      </c>
    </row>
    <row r="8392" ht="15.75" customHeight="1">
      <c r="A8392" s="15">
        <v>1958.0</v>
      </c>
      <c r="B8392" s="15" t="s">
        <v>9521</v>
      </c>
      <c r="C8392" s="18">
        <v>42980.0</v>
      </c>
      <c r="D8392" s="18">
        <v>42984.0</v>
      </c>
      <c r="E8392" s="18">
        <f t="shared" si="1"/>
        <v>42984</v>
      </c>
      <c r="F8392" s="15" t="s">
        <v>55</v>
      </c>
      <c r="G8392" s="15" t="s">
        <v>6008</v>
      </c>
      <c r="H8392" s="15" t="s">
        <v>6009</v>
      </c>
      <c r="I8392" s="15" t="s">
        <v>128</v>
      </c>
      <c r="J8392" s="15" t="s">
        <v>60</v>
      </c>
      <c r="K8392" s="15" t="s">
        <v>17</v>
      </c>
      <c r="L8392" s="15" t="str">
        <f t="array" ref="L8392">_xlfn.XLOOKUP(M8392,reference_province_to_city!$A$2:$A$11,reference_province_to_city!$B$2:$B$11)</f>
        <v>Semarang</v>
      </c>
      <c r="M8392" s="15" t="s">
        <v>15</v>
      </c>
      <c r="O8392" s="15">
        <f t="array" ref="O8392">_xlfn.XLOOKUP(M8392,reference_postal_code!$B$2:$B$11,reference_postal_code!$A$2:$A$11)</f>
        <v>50111</v>
      </c>
      <c r="P8392" s="15" t="s">
        <v>77</v>
      </c>
      <c r="Q8392" s="15" t="s">
        <v>5342</v>
      </c>
      <c r="R8392" s="15" t="s">
        <v>65</v>
      </c>
      <c r="S8392" s="15" t="s">
        <v>66</v>
      </c>
      <c r="T8392" s="15" t="s">
        <v>5343</v>
      </c>
      <c r="U8392" s="28">
        <v>256800.0</v>
      </c>
      <c r="V8392" s="15">
        <v>4.0</v>
      </c>
      <c r="W8392" s="31">
        <v>0.0</v>
      </c>
      <c r="X8392" s="28">
        <v>115560.0</v>
      </c>
    </row>
    <row r="8393" ht="15.75" customHeight="1">
      <c r="A8393" s="15">
        <v>3934.0</v>
      </c>
      <c r="B8393" s="15" t="s">
        <v>9522</v>
      </c>
      <c r="C8393" s="18">
        <v>42980.0</v>
      </c>
      <c r="D8393" s="18">
        <v>42986.0</v>
      </c>
      <c r="E8393" s="18">
        <f t="shared" si="1"/>
        <v>42986</v>
      </c>
      <c r="F8393" s="15" t="s">
        <v>55</v>
      </c>
      <c r="G8393" s="15" t="s">
        <v>5169</v>
      </c>
      <c r="H8393" s="15" t="s">
        <v>5170</v>
      </c>
      <c r="I8393" s="15" t="s">
        <v>59</v>
      </c>
      <c r="J8393" s="15" t="s">
        <v>60</v>
      </c>
      <c r="K8393" s="15" t="s">
        <v>26</v>
      </c>
      <c r="L8393" s="15" t="str">
        <f t="array" ref="L8393">_xlfn.XLOOKUP(M8393,reference_province_to_city!$A$2:$A$11,reference_province_to_city!$B$2:$B$11)</f>
        <v>Denpasar</v>
      </c>
      <c r="M8393" s="15" t="s">
        <v>24</v>
      </c>
      <c r="N8393" s="15">
        <v>80231.0</v>
      </c>
      <c r="O8393" s="15">
        <f t="array" ref="O8393">_xlfn.XLOOKUP(M8393,reference_postal_code!$B$2:$B$11,reference_postal_code!$A$2:$A$11)</f>
        <v>80231</v>
      </c>
      <c r="P8393" s="15" t="s">
        <v>63</v>
      </c>
      <c r="Q8393" s="15" t="s">
        <v>2014</v>
      </c>
      <c r="R8393" s="15" t="s">
        <v>65</v>
      </c>
      <c r="S8393" s="15" t="s">
        <v>93</v>
      </c>
      <c r="T8393" s="15" t="s">
        <v>2015</v>
      </c>
      <c r="U8393" s="28">
        <v>141000.0</v>
      </c>
      <c r="V8393" s="15">
        <v>5.0</v>
      </c>
      <c r="W8393" s="31">
        <v>0.0</v>
      </c>
      <c r="X8393" s="28">
        <v>40890.0</v>
      </c>
    </row>
    <row r="8394" ht="15.75" customHeight="1">
      <c r="A8394" s="15">
        <v>6682.0</v>
      </c>
      <c r="B8394" s="15" t="s">
        <v>9523</v>
      </c>
      <c r="C8394" s="18">
        <v>42980.0</v>
      </c>
      <c r="D8394" s="18">
        <v>42985.0</v>
      </c>
      <c r="E8394" s="18">
        <f t="shared" si="1"/>
        <v>42985</v>
      </c>
      <c r="F8394" s="15" t="s">
        <v>114</v>
      </c>
      <c r="G8394" s="15" t="s">
        <v>7519</v>
      </c>
      <c r="H8394" s="15" t="s">
        <v>7520</v>
      </c>
      <c r="I8394" s="15" t="s">
        <v>59</v>
      </c>
      <c r="J8394" s="15" t="s">
        <v>60</v>
      </c>
      <c r="K8394" s="15" t="s">
        <v>17</v>
      </c>
      <c r="L8394" s="15" t="str">
        <f t="array" ref="L8394">_xlfn.XLOOKUP(M8394,reference_province_to_city!$A$2:$A$11,reference_province_to_city!$B$2:$B$11)</f>
        <v>Semarang</v>
      </c>
      <c r="M8394" s="15" t="s">
        <v>15</v>
      </c>
      <c r="N8394" s="15">
        <v>50111.0</v>
      </c>
      <c r="O8394" s="15">
        <f t="array" ref="O8394">_xlfn.XLOOKUP(M8394,reference_postal_code!$B$2:$B$11,reference_postal_code!$A$2:$A$11)</f>
        <v>50111</v>
      </c>
      <c r="P8394" s="15" t="s">
        <v>77</v>
      </c>
      <c r="Q8394" s="15" t="s">
        <v>5855</v>
      </c>
      <c r="R8394" s="15" t="s">
        <v>65</v>
      </c>
      <c r="S8394" s="15" t="s">
        <v>66</v>
      </c>
      <c r="T8394" s="15" t="s">
        <v>5856</v>
      </c>
      <c r="U8394" s="28">
        <v>2202300.0</v>
      </c>
      <c r="V8394" s="15">
        <v>3.0</v>
      </c>
      <c r="W8394" s="31">
        <v>0.0</v>
      </c>
      <c r="X8394" s="28">
        <v>1101150.0</v>
      </c>
    </row>
    <row r="8395" ht="15.75" customHeight="1">
      <c r="A8395" s="15">
        <v>911.0</v>
      </c>
      <c r="B8395" s="15" t="s">
        <v>9524</v>
      </c>
      <c r="C8395" s="18">
        <v>42980.0</v>
      </c>
      <c r="D8395" s="18">
        <v>42985.0</v>
      </c>
      <c r="E8395" s="18">
        <f t="shared" si="1"/>
        <v>42985</v>
      </c>
      <c r="F8395" s="15" t="s">
        <v>55</v>
      </c>
      <c r="G8395" s="15" t="s">
        <v>6875</v>
      </c>
      <c r="H8395" s="15" t="s">
        <v>6876</v>
      </c>
      <c r="I8395" s="15" t="s">
        <v>76</v>
      </c>
      <c r="J8395" s="15" t="s">
        <v>60</v>
      </c>
      <c r="K8395" s="15" t="s">
        <v>17</v>
      </c>
      <c r="L8395" s="15" t="str">
        <f t="array" ref="L8395">_xlfn.XLOOKUP(M8395,reference_province_to_city!$A$2:$A$11,reference_province_to_city!$B$2:$B$11)</f>
        <v>Semarang</v>
      </c>
      <c r="M8395" s="15" t="s">
        <v>15</v>
      </c>
      <c r="N8395" s="15">
        <v>50111.0</v>
      </c>
      <c r="O8395" s="15">
        <f t="array" ref="O8395">_xlfn.XLOOKUP(M8395,reference_postal_code!$B$2:$B$11,reference_postal_code!$A$2:$A$11)</f>
        <v>50111</v>
      </c>
      <c r="P8395" s="15" t="s">
        <v>77</v>
      </c>
      <c r="Q8395" s="15" t="s">
        <v>9525</v>
      </c>
      <c r="R8395" s="15" t="s">
        <v>110</v>
      </c>
      <c r="S8395" s="15" t="s">
        <v>149</v>
      </c>
      <c r="T8395" s="15" t="s">
        <v>9526</v>
      </c>
      <c r="U8395" s="28">
        <v>2.89317E7</v>
      </c>
      <c r="V8395" s="15">
        <v>7.0</v>
      </c>
      <c r="W8395" s="31">
        <v>0.0</v>
      </c>
      <c r="X8395" s="28">
        <v>1.2440631E7</v>
      </c>
    </row>
    <row r="8396" ht="15.75" customHeight="1">
      <c r="A8396" s="15">
        <v>9849.0</v>
      </c>
      <c r="B8396" s="15" t="s">
        <v>9527</v>
      </c>
      <c r="C8396" s="18">
        <v>42980.0</v>
      </c>
      <c r="D8396" s="18">
        <v>42982.0</v>
      </c>
      <c r="E8396" s="18">
        <f t="shared" si="1"/>
        <v>42982</v>
      </c>
      <c r="F8396" s="15" t="s">
        <v>114</v>
      </c>
      <c r="G8396" s="15" t="s">
        <v>1321</v>
      </c>
      <c r="H8396" s="15" t="s">
        <v>1322</v>
      </c>
      <c r="I8396" s="15" t="s">
        <v>76</v>
      </c>
      <c r="J8396" s="15" t="s">
        <v>60</v>
      </c>
      <c r="K8396" s="15" t="s">
        <v>22</v>
      </c>
      <c r="L8396" s="15" t="str">
        <f t="array" ref="L8396">_xlfn.XLOOKUP(M8396,reference_province_to_city!$A$2:$A$11,reference_province_to_city!$B$2:$B$11)</f>
        <v>Surabaya</v>
      </c>
      <c r="M8396" s="15" t="s">
        <v>20</v>
      </c>
      <c r="N8396" s="15">
        <v>60231.0</v>
      </c>
      <c r="O8396" s="15">
        <f t="array" ref="O8396">_xlfn.XLOOKUP(M8396,reference_postal_code!$B$2:$B$11,reference_postal_code!$A$2:$A$11)</f>
        <v>60231</v>
      </c>
      <c r="P8396" s="15" t="s">
        <v>166</v>
      </c>
      <c r="Q8396" s="15" t="s">
        <v>5195</v>
      </c>
      <c r="R8396" s="15" t="s">
        <v>65</v>
      </c>
      <c r="S8396" s="15" t="s">
        <v>83</v>
      </c>
      <c r="T8396" s="15" t="s">
        <v>5196</v>
      </c>
      <c r="U8396" s="28">
        <v>2218800.0</v>
      </c>
      <c r="V8396" s="15">
        <v>5.0</v>
      </c>
      <c r="W8396" s="31">
        <v>0.2</v>
      </c>
      <c r="X8396" s="28">
        <v>693375.0</v>
      </c>
    </row>
    <row r="8397" ht="15.75" customHeight="1">
      <c r="A8397" s="15">
        <v>6681.0</v>
      </c>
      <c r="B8397" s="15" t="s">
        <v>9523</v>
      </c>
      <c r="C8397" s="18">
        <v>42980.0</v>
      </c>
      <c r="D8397" s="18">
        <v>42985.0</v>
      </c>
      <c r="E8397" s="18">
        <f t="shared" si="1"/>
        <v>42985</v>
      </c>
      <c r="F8397" s="15" t="s">
        <v>114</v>
      </c>
      <c r="G8397" s="15" t="s">
        <v>7519</v>
      </c>
      <c r="H8397" s="15" t="s">
        <v>7520</v>
      </c>
      <c r="I8397" s="15" t="s">
        <v>59</v>
      </c>
      <c r="J8397" s="15" t="s">
        <v>60</v>
      </c>
      <c r="K8397" s="15" t="s">
        <v>17</v>
      </c>
      <c r="L8397" s="15" t="str">
        <f t="array" ref="L8397">_xlfn.XLOOKUP(M8397,reference_province_to_city!$A$2:$A$11,reference_province_to_city!$B$2:$B$11)</f>
        <v>Semarang</v>
      </c>
      <c r="M8397" s="15" t="s">
        <v>15</v>
      </c>
      <c r="N8397" s="15">
        <v>50111.0</v>
      </c>
      <c r="O8397" s="15">
        <f t="array" ref="O8397">_xlfn.XLOOKUP(M8397,reference_postal_code!$B$2:$B$11,reference_postal_code!$A$2:$A$11)</f>
        <v>50111</v>
      </c>
      <c r="P8397" s="15" t="s">
        <v>77</v>
      </c>
      <c r="Q8397" s="15" t="s">
        <v>5836</v>
      </c>
      <c r="R8397" s="15" t="s">
        <v>65</v>
      </c>
      <c r="S8397" s="15" t="s">
        <v>66</v>
      </c>
      <c r="T8397" s="15" t="s">
        <v>5837</v>
      </c>
      <c r="U8397" s="28">
        <v>1198800.0</v>
      </c>
      <c r="V8397" s="15">
        <v>4.0</v>
      </c>
      <c r="W8397" s="31">
        <v>0.0</v>
      </c>
      <c r="X8397" s="28">
        <v>563436.0</v>
      </c>
    </row>
    <row r="8398" ht="15.75" customHeight="1">
      <c r="A8398" s="15">
        <v>910.0</v>
      </c>
      <c r="B8398" s="15" t="s">
        <v>9524</v>
      </c>
      <c r="C8398" s="18">
        <v>42980.0</v>
      </c>
      <c r="D8398" s="18">
        <v>42985.0</v>
      </c>
      <c r="E8398" s="18">
        <f t="shared" si="1"/>
        <v>42985</v>
      </c>
      <c r="F8398" s="15" t="s">
        <v>55</v>
      </c>
      <c r="G8398" s="15" t="s">
        <v>6875</v>
      </c>
      <c r="H8398" s="15" t="s">
        <v>6876</v>
      </c>
      <c r="I8398" s="15" t="s">
        <v>76</v>
      </c>
      <c r="J8398" s="15" t="s">
        <v>60</v>
      </c>
      <c r="K8398" s="15" t="s">
        <v>17</v>
      </c>
      <c r="L8398" s="15" t="str">
        <f t="array" ref="L8398">_xlfn.XLOOKUP(M8398,reference_province_to_city!$A$2:$A$11,reference_province_to_city!$B$2:$B$11)</f>
        <v>Semarang</v>
      </c>
      <c r="M8398" s="15" t="s">
        <v>15</v>
      </c>
      <c r="N8398" s="15">
        <v>50111.0</v>
      </c>
      <c r="O8398" s="15">
        <f t="array" ref="O8398">_xlfn.XLOOKUP(M8398,reference_postal_code!$B$2:$B$11,reference_postal_code!$A$2:$A$11)</f>
        <v>50111</v>
      </c>
      <c r="P8398" s="15" t="s">
        <v>77</v>
      </c>
      <c r="Q8398" s="15" t="s">
        <v>5176</v>
      </c>
      <c r="R8398" s="15" t="s">
        <v>110</v>
      </c>
      <c r="S8398" s="15" t="s">
        <v>111</v>
      </c>
      <c r="T8398" s="15" t="s">
        <v>5177</v>
      </c>
      <c r="U8398" s="28">
        <v>1.7997E7</v>
      </c>
      <c r="V8398" s="15">
        <v>4.0</v>
      </c>
      <c r="W8398" s="31">
        <v>0.0</v>
      </c>
      <c r="X8398" s="28">
        <v>4859190.0</v>
      </c>
    </row>
    <row r="8399" ht="15.75" customHeight="1">
      <c r="A8399" s="15">
        <v>9847.0</v>
      </c>
      <c r="B8399" s="15" t="s">
        <v>9527</v>
      </c>
      <c r="C8399" s="18">
        <v>42980.0</v>
      </c>
      <c r="D8399" s="18">
        <v>42982.0</v>
      </c>
      <c r="E8399" s="18">
        <f t="shared" si="1"/>
        <v>42982</v>
      </c>
      <c r="F8399" s="15" t="s">
        <v>114</v>
      </c>
      <c r="G8399" s="15" t="s">
        <v>1321</v>
      </c>
      <c r="H8399" s="15" t="s">
        <v>1322</v>
      </c>
      <c r="I8399" s="15" t="s">
        <v>76</v>
      </c>
      <c r="J8399" s="15" t="s">
        <v>60</v>
      </c>
      <c r="K8399" s="15" t="s">
        <v>22</v>
      </c>
      <c r="L8399" s="15" t="str">
        <f t="array" ref="L8399">_xlfn.XLOOKUP(M8399,reference_province_to_city!$A$2:$A$11,reference_province_to_city!$B$2:$B$11)</f>
        <v>Surabaya</v>
      </c>
      <c r="M8399" s="15" t="s">
        <v>20</v>
      </c>
      <c r="N8399" s="15">
        <v>60231.0</v>
      </c>
      <c r="O8399" s="15">
        <f t="array" ref="O8399">_xlfn.XLOOKUP(M8399,reference_postal_code!$B$2:$B$11,reference_postal_code!$A$2:$A$11)</f>
        <v>60231</v>
      </c>
      <c r="P8399" s="15" t="s">
        <v>166</v>
      </c>
      <c r="Q8399" s="15" t="s">
        <v>3343</v>
      </c>
      <c r="R8399" s="15" t="s">
        <v>65</v>
      </c>
      <c r="S8399" s="15" t="s">
        <v>222</v>
      </c>
      <c r="T8399" s="15" t="s">
        <v>3344</v>
      </c>
      <c r="U8399" s="28">
        <v>646500.0</v>
      </c>
      <c r="V8399" s="15">
        <v>5.0</v>
      </c>
      <c r="W8399" s="31">
        <v>0.0</v>
      </c>
      <c r="X8399" s="28">
        <v>168090.0</v>
      </c>
    </row>
    <row r="8400" ht="15.75" customHeight="1">
      <c r="A8400" s="15">
        <v>3936.0</v>
      </c>
      <c r="B8400" s="15" t="s">
        <v>9522</v>
      </c>
      <c r="C8400" s="18">
        <v>42980.0</v>
      </c>
      <c r="D8400" s="18">
        <v>42986.0</v>
      </c>
      <c r="E8400" s="18">
        <f t="shared" si="1"/>
        <v>42986</v>
      </c>
      <c r="F8400" s="15" t="s">
        <v>55</v>
      </c>
      <c r="G8400" s="15" t="s">
        <v>5169</v>
      </c>
      <c r="H8400" s="15" t="s">
        <v>5170</v>
      </c>
      <c r="I8400" s="15" t="s">
        <v>59</v>
      </c>
      <c r="J8400" s="15" t="s">
        <v>60</v>
      </c>
      <c r="K8400" s="15" t="s">
        <v>26</v>
      </c>
      <c r="L8400" s="15" t="str">
        <f t="array" ref="L8400">_xlfn.XLOOKUP(M8400,reference_province_to_city!$A$2:$A$11,reference_province_to_city!$B$2:$B$11)</f>
        <v>Denpasar</v>
      </c>
      <c r="M8400" s="15" t="s">
        <v>24</v>
      </c>
      <c r="N8400" s="15">
        <v>80231.0</v>
      </c>
      <c r="O8400" s="15">
        <f t="array" ref="O8400">_xlfn.XLOOKUP(M8400,reference_postal_code!$B$2:$B$11,reference_postal_code!$A$2:$A$11)</f>
        <v>80231</v>
      </c>
      <c r="P8400" s="15" t="s">
        <v>63</v>
      </c>
      <c r="Q8400" s="15" t="s">
        <v>856</v>
      </c>
      <c r="R8400" s="15" t="s">
        <v>110</v>
      </c>
      <c r="S8400" s="15" t="s">
        <v>111</v>
      </c>
      <c r="T8400" s="15" t="s">
        <v>857</v>
      </c>
      <c r="U8400" s="28">
        <v>3023760.0</v>
      </c>
      <c r="V8400" s="15">
        <v>2.0</v>
      </c>
      <c r="W8400" s="31">
        <v>0.2</v>
      </c>
      <c r="X8400" s="28">
        <v>188985.0</v>
      </c>
    </row>
    <row r="8401" ht="15.75" customHeight="1">
      <c r="A8401" s="15">
        <v>933.0</v>
      </c>
      <c r="B8401" s="15" t="s">
        <v>9528</v>
      </c>
      <c r="C8401" s="18">
        <v>42980.0</v>
      </c>
      <c r="D8401" s="18">
        <v>42984.0</v>
      </c>
      <c r="E8401" s="18">
        <f t="shared" si="1"/>
        <v>42984</v>
      </c>
      <c r="F8401" s="15" t="s">
        <v>55</v>
      </c>
      <c r="G8401" s="15" t="s">
        <v>5701</v>
      </c>
      <c r="H8401" s="15" t="s">
        <v>5702</v>
      </c>
      <c r="I8401" s="15" t="s">
        <v>59</v>
      </c>
      <c r="J8401" s="15" t="s">
        <v>60</v>
      </c>
      <c r="K8401" s="15" t="s">
        <v>28</v>
      </c>
      <c r="L8401" s="15" t="str">
        <f t="array" ref="L8401">_xlfn.XLOOKUP(M8401,reference_province_to_city!$A$2:$A$11,reference_province_to_city!$B$2:$B$11)</f>
        <v>Medan</v>
      </c>
      <c r="M8401" s="15" t="s">
        <v>11</v>
      </c>
      <c r="N8401" s="15">
        <v>20111.0</v>
      </c>
      <c r="O8401" s="15">
        <f t="array" ref="O8401">_xlfn.XLOOKUP(M8401,reference_postal_code!$B$2:$B$11,reference_postal_code!$A$2:$A$11)</f>
        <v>20111</v>
      </c>
      <c r="P8401" s="15" t="s">
        <v>77</v>
      </c>
      <c r="Q8401" s="15" t="s">
        <v>740</v>
      </c>
      <c r="R8401" s="15" t="s">
        <v>65</v>
      </c>
      <c r="S8401" s="15" t="s">
        <v>66</v>
      </c>
      <c r="T8401" s="15" t="s">
        <v>741</v>
      </c>
      <c r="U8401" s="28">
        <v>182880.0</v>
      </c>
      <c r="V8401" s="15">
        <v>3.0</v>
      </c>
      <c r="W8401" s="31">
        <v>0.2</v>
      </c>
      <c r="X8401" s="28">
        <v>61722.0</v>
      </c>
    </row>
    <row r="8402" ht="15.75" customHeight="1">
      <c r="A8402" s="15">
        <v>702.0</v>
      </c>
      <c r="B8402" s="15" t="s">
        <v>9529</v>
      </c>
      <c r="C8402" s="18">
        <v>42980.0</v>
      </c>
      <c r="D8402" s="18">
        <v>42986.0</v>
      </c>
      <c r="E8402" s="18">
        <f t="shared" si="1"/>
        <v>42986</v>
      </c>
      <c r="F8402" s="15" t="s">
        <v>55</v>
      </c>
      <c r="G8402" s="15" t="s">
        <v>939</v>
      </c>
      <c r="H8402" s="15" t="s">
        <v>940</v>
      </c>
      <c r="I8402" s="15" t="s">
        <v>128</v>
      </c>
      <c r="J8402" s="15" t="s">
        <v>60</v>
      </c>
      <c r="K8402" s="15" t="s">
        <v>33</v>
      </c>
      <c r="L8402" s="15" t="str">
        <f t="array" ref="L8402">_xlfn.XLOOKUP(M8402,reference_province_to_city!$A$2:$A$11,reference_province_to_city!$B$2:$B$11)</f>
        <v>Makassar</v>
      </c>
      <c r="M8402" s="15" t="s">
        <v>25</v>
      </c>
      <c r="N8402" s="15">
        <v>90111.0</v>
      </c>
      <c r="O8402" s="15">
        <f t="array" ref="O8402">_xlfn.XLOOKUP(M8402,reference_postal_code!$B$2:$B$11,reference_postal_code!$A$2:$A$11)</f>
        <v>90111</v>
      </c>
      <c r="P8402" s="15" t="s">
        <v>63</v>
      </c>
      <c r="Q8402" s="15" t="s">
        <v>4192</v>
      </c>
      <c r="R8402" s="15" t="s">
        <v>106</v>
      </c>
      <c r="S8402" s="15" t="s">
        <v>139</v>
      </c>
      <c r="T8402" s="15" t="s">
        <v>4193</v>
      </c>
      <c r="U8402" s="28">
        <v>226080.0</v>
      </c>
      <c r="V8402" s="15">
        <v>3.0</v>
      </c>
      <c r="W8402" s="31">
        <v>0.2</v>
      </c>
      <c r="X8402" s="28">
        <v>62172.0</v>
      </c>
    </row>
    <row r="8403" ht="15.75" customHeight="1">
      <c r="A8403" s="15">
        <v>1947.0</v>
      </c>
      <c r="B8403" s="15" t="s">
        <v>9521</v>
      </c>
      <c r="C8403" s="18">
        <v>42980.0</v>
      </c>
      <c r="D8403" s="18">
        <v>42984.0</v>
      </c>
      <c r="E8403" s="18">
        <f t="shared" si="1"/>
        <v>42984</v>
      </c>
      <c r="F8403" s="15" t="s">
        <v>55</v>
      </c>
      <c r="G8403" s="15" t="s">
        <v>6008</v>
      </c>
      <c r="H8403" s="15" t="s">
        <v>6009</v>
      </c>
      <c r="I8403" s="15" t="s">
        <v>128</v>
      </c>
      <c r="J8403" s="15" t="s">
        <v>60</v>
      </c>
      <c r="K8403" s="15" t="s">
        <v>17</v>
      </c>
      <c r="L8403" s="15" t="str">
        <f t="array" ref="L8403">_xlfn.XLOOKUP(M8403,reference_province_to_city!$A$2:$A$11,reference_province_to_city!$B$2:$B$11)</f>
        <v>Semarang</v>
      </c>
      <c r="M8403" s="15" t="s">
        <v>15</v>
      </c>
      <c r="N8403" s="15">
        <v>50111.0</v>
      </c>
      <c r="O8403" s="15">
        <f t="array" ref="O8403">_xlfn.XLOOKUP(M8403,reference_postal_code!$B$2:$B$11,reference_postal_code!$A$2:$A$11)</f>
        <v>50111</v>
      </c>
      <c r="P8403" s="15" t="s">
        <v>77</v>
      </c>
      <c r="Q8403" s="15" t="s">
        <v>2393</v>
      </c>
      <c r="R8403" s="15" t="s">
        <v>65</v>
      </c>
      <c r="S8403" s="15" t="s">
        <v>93</v>
      </c>
      <c r="T8403" s="15" t="s">
        <v>2394</v>
      </c>
      <c r="U8403" s="28">
        <v>346500.0</v>
      </c>
      <c r="V8403" s="15">
        <v>2.0</v>
      </c>
      <c r="W8403" s="31">
        <v>0.0</v>
      </c>
      <c r="X8403" s="28">
        <v>97020.0</v>
      </c>
    </row>
    <row r="8404" ht="15.75" customHeight="1">
      <c r="A8404" s="15">
        <v>1956.0</v>
      </c>
      <c r="B8404" s="15" t="s">
        <v>9521</v>
      </c>
      <c r="C8404" s="18">
        <v>42980.0</v>
      </c>
      <c r="D8404" s="18">
        <v>42984.0</v>
      </c>
      <c r="E8404" s="18">
        <f t="shared" si="1"/>
        <v>42984</v>
      </c>
      <c r="F8404" s="15" t="s">
        <v>55</v>
      </c>
      <c r="G8404" s="15" t="s">
        <v>6008</v>
      </c>
      <c r="H8404" s="15" t="s">
        <v>6009</v>
      </c>
      <c r="I8404" s="15" t="s">
        <v>128</v>
      </c>
      <c r="J8404" s="15" t="s">
        <v>60</v>
      </c>
      <c r="K8404" s="15" t="s">
        <v>17</v>
      </c>
      <c r="L8404" s="15" t="str">
        <f t="array" ref="L8404">_xlfn.XLOOKUP(M8404,reference_province_to_city!$A$2:$A$11,reference_province_to_city!$B$2:$B$11)</f>
        <v>Semarang</v>
      </c>
      <c r="M8404" s="15" t="s">
        <v>15</v>
      </c>
      <c r="N8404" s="15">
        <v>50111.0</v>
      </c>
      <c r="O8404" s="15">
        <f t="array" ref="O8404">_xlfn.XLOOKUP(M8404,reference_postal_code!$B$2:$B$11,reference_postal_code!$A$2:$A$11)</f>
        <v>50111</v>
      </c>
      <c r="P8404" s="15" t="s">
        <v>77</v>
      </c>
      <c r="Q8404" s="15" t="s">
        <v>2455</v>
      </c>
      <c r="R8404" s="15" t="s">
        <v>110</v>
      </c>
      <c r="S8404" s="15" t="s">
        <v>149</v>
      </c>
      <c r="T8404" s="15" t="s">
        <v>2456</v>
      </c>
      <c r="U8404" s="28">
        <v>3570000.0</v>
      </c>
      <c r="V8404" s="15">
        <v>2.0</v>
      </c>
      <c r="W8404" s="31">
        <v>0.0</v>
      </c>
      <c r="X8404" s="28">
        <v>571200.0</v>
      </c>
    </row>
    <row r="8405" ht="15.75" customHeight="1">
      <c r="A8405" s="15">
        <v>6904.0</v>
      </c>
      <c r="B8405" s="15" t="s">
        <v>9530</v>
      </c>
      <c r="C8405" s="18">
        <v>42980.0</v>
      </c>
      <c r="D8405" s="18">
        <v>42986.0</v>
      </c>
      <c r="E8405" s="18">
        <f t="shared" si="1"/>
        <v>42986</v>
      </c>
      <c r="F8405" s="15" t="s">
        <v>55</v>
      </c>
      <c r="G8405" s="15" t="s">
        <v>563</v>
      </c>
      <c r="H8405" s="15" t="s">
        <v>564</v>
      </c>
      <c r="I8405" s="15" t="s">
        <v>128</v>
      </c>
      <c r="J8405" s="15" t="s">
        <v>60</v>
      </c>
      <c r="K8405" s="15" t="s">
        <v>29</v>
      </c>
      <c r="L8405" s="15" t="str">
        <f t="array" ref="L8405">_xlfn.XLOOKUP(M8405,reference_province_to_city!$A$2:$A$11,reference_province_to_city!$B$2:$B$11)</f>
        <v>Palembang</v>
      </c>
      <c r="M8405" s="15" t="s">
        <v>13</v>
      </c>
      <c r="N8405" s="15">
        <v>30111.0</v>
      </c>
      <c r="O8405" s="15">
        <f t="array" ref="O8405">_xlfn.XLOOKUP(M8405,reference_postal_code!$B$2:$B$11,reference_postal_code!$A$2:$A$11)</f>
        <v>30111</v>
      </c>
      <c r="P8405" s="15" t="s">
        <v>77</v>
      </c>
      <c r="Q8405" s="15" t="s">
        <v>4593</v>
      </c>
      <c r="R8405" s="15" t="s">
        <v>65</v>
      </c>
      <c r="S8405" s="15" t="s">
        <v>222</v>
      </c>
      <c r="T8405" s="15" t="s">
        <v>4594</v>
      </c>
      <c r="U8405" s="28">
        <v>83820.0</v>
      </c>
      <c r="V8405" s="15">
        <v>2.0</v>
      </c>
      <c r="W8405" s="31">
        <v>0.8</v>
      </c>
      <c r="X8405" s="28">
        <v>-226314.0</v>
      </c>
    </row>
    <row r="8406" ht="15.75" customHeight="1">
      <c r="A8406" s="15">
        <v>9848.0</v>
      </c>
      <c r="B8406" s="15" t="s">
        <v>9527</v>
      </c>
      <c r="C8406" s="18">
        <v>42980.0</v>
      </c>
      <c r="D8406" s="18">
        <v>42982.0</v>
      </c>
      <c r="E8406" s="18">
        <f t="shared" si="1"/>
        <v>42982</v>
      </c>
      <c r="F8406" s="15" t="s">
        <v>114</v>
      </c>
      <c r="G8406" s="15" t="s">
        <v>1321</v>
      </c>
      <c r="H8406" s="15" t="s">
        <v>1322</v>
      </c>
      <c r="I8406" s="15" t="s">
        <v>76</v>
      </c>
      <c r="J8406" s="15" t="s">
        <v>60</v>
      </c>
      <c r="K8406" s="15" t="s">
        <v>22</v>
      </c>
      <c r="L8406" s="15" t="str">
        <f t="array" ref="L8406">_xlfn.XLOOKUP(M8406,reference_province_to_city!$A$2:$A$11,reference_province_to_city!$B$2:$B$11)</f>
        <v>Surabaya</v>
      </c>
      <c r="M8406" s="15" t="s">
        <v>20</v>
      </c>
      <c r="N8406" s="15">
        <v>60231.0</v>
      </c>
      <c r="O8406" s="15">
        <f t="array" ref="O8406">_xlfn.XLOOKUP(M8406,reference_postal_code!$B$2:$B$11,reference_postal_code!$A$2:$A$11)</f>
        <v>60231</v>
      </c>
      <c r="P8406" s="15" t="s">
        <v>166</v>
      </c>
      <c r="Q8406" s="15" t="s">
        <v>3404</v>
      </c>
      <c r="R8406" s="15" t="s">
        <v>106</v>
      </c>
      <c r="S8406" s="15" t="s">
        <v>139</v>
      </c>
      <c r="T8406" s="15" t="s">
        <v>3405</v>
      </c>
      <c r="U8406" s="28">
        <v>7672500.0</v>
      </c>
      <c r="V8406" s="15">
        <v>5.0</v>
      </c>
      <c r="W8406" s="31">
        <v>0.0</v>
      </c>
      <c r="X8406" s="28">
        <v>1994850.0</v>
      </c>
    </row>
    <row r="8407" ht="15.75" customHeight="1">
      <c r="A8407" s="15">
        <v>9262.0</v>
      </c>
      <c r="B8407" s="15" t="s">
        <v>9531</v>
      </c>
      <c r="C8407" s="18">
        <v>42980.0</v>
      </c>
      <c r="D8407" s="18">
        <v>42980.0</v>
      </c>
      <c r="E8407" s="18">
        <f t="shared" si="1"/>
        <v>42980</v>
      </c>
      <c r="F8407" s="15" t="s">
        <v>466</v>
      </c>
      <c r="G8407" s="15" t="s">
        <v>6613</v>
      </c>
      <c r="H8407" s="15" t="s">
        <v>6614</v>
      </c>
      <c r="I8407" s="15" t="s">
        <v>76</v>
      </c>
      <c r="J8407" s="15" t="s">
        <v>60</v>
      </c>
      <c r="K8407" s="15" t="s">
        <v>14</v>
      </c>
      <c r="L8407" s="15" t="str">
        <f t="array" ref="L8407">_xlfn.XLOOKUP(M8407,reference_province_to_city!$A$2:$A$11,reference_province_to_city!$B$2:$B$11)</f>
        <v>Bandung</v>
      </c>
      <c r="M8407" s="15" t="s">
        <v>12</v>
      </c>
      <c r="O8407" s="15">
        <f t="array" ref="O8407">_xlfn.XLOOKUP(M8407,reference_postal_code!$B$2:$B$11,reference_postal_code!$A$2:$A$11)</f>
        <v>40111</v>
      </c>
      <c r="P8407" s="15" t="s">
        <v>117</v>
      </c>
      <c r="Q8407" s="15" t="s">
        <v>5225</v>
      </c>
      <c r="R8407" s="15" t="s">
        <v>106</v>
      </c>
      <c r="S8407" s="15" t="s">
        <v>107</v>
      </c>
      <c r="T8407" s="15" t="s">
        <v>5226</v>
      </c>
      <c r="U8407" s="28">
        <v>3239640.0</v>
      </c>
      <c r="V8407" s="15">
        <v>3.0</v>
      </c>
      <c r="W8407" s="31">
        <v>0.2</v>
      </c>
      <c r="X8407" s="28">
        <v>-40496.0</v>
      </c>
    </row>
    <row r="8408" ht="15.75" customHeight="1">
      <c r="A8408" s="15">
        <v>6680.0</v>
      </c>
      <c r="B8408" s="15" t="s">
        <v>9523</v>
      </c>
      <c r="C8408" s="18">
        <v>42980.0</v>
      </c>
      <c r="D8408" s="18">
        <v>42985.0</v>
      </c>
      <c r="E8408" s="18">
        <f t="shared" si="1"/>
        <v>42985</v>
      </c>
      <c r="F8408" s="15" t="s">
        <v>114</v>
      </c>
      <c r="G8408" s="15" t="s">
        <v>7519</v>
      </c>
      <c r="H8408" s="15" t="s">
        <v>7520</v>
      </c>
      <c r="I8408" s="15" t="s">
        <v>59</v>
      </c>
      <c r="J8408" s="15" t="s">
        <v>60</v>
      </c>
      <c r="K8408" s="15" t="s">
        <v>17</v>
      </c>
      <c r="L8408" s="15" t="str">
        <f t="array" ref="L8408">_xlfn.XLOOKUP(M8408,reference_province_to_city!$A$2:$A$11,reference_province_to_city!$B$2:$B$11)</f>
        <v>Semarang</v>
      </c>
      <c r="M8408" s="15" t="s">
        <v>15</v>
      </c>
      <c r="O8408" s="15">
        <f t="array" ref="O8408">_xlfn.XLOOKUP(M8408,reference_postal_code!$B$2:$B$11,reference_postal_code!$A$2:$A$11)</f>
        <v>50111</v>
      </c>
      <c r="P8408" s="15" t="s">
        <v>77</v>
      </c>
      <c r="Q8408" s="15" t="s">
        <v>795</v>
      </c>
      <c r="R8408" s="15" t="s">
        <v>65</v>
      </c>
      <c r="S8408" s="15" t="s">
        <v>87</v>
      </c>
      <c r="T8408" s="15" t="s">
        <v>796</v>
      </c>
      <c r="U8408" s="28">
        <v>163500.0</v>
      </c>
      <c r="V8408" s="15">
        <v>1.0</v>
      </c>
      <c r="W8408" s="31">
        <v>0.0</v>
      </c>
      <c r="X8408" s="28">
        <v>42510.0</v>
      </c>
    </row>
    <row r="8409" ht="15.75" customHeight="1">
      <c r="A8409" s="15">
        <v>1957.0</v>
      </c>
      <c r="B8409" s="15" t="s">
        <v>9521</v>
      </c>
      <c r="C8409" s="18">
        <v>42980.0</v>
      </c>
      <c r="D8409" s="18">
        <v>42984.0</v>
      </c>
      <c r="E8409" s="18">
        <f t="shared" si="1"/>
        <v>42984</v>
      </c>
      <c r="F8409" s="15" t="s">
        <v>55</v>
      </c>
      <c r="G8409" s="15" t="s">
        <v>6008</v>
      </c>
      <c r="H8409" s="15" t="s">
        <v>6009</v>
      </c>
      <c r="I8409" s="15" t="s">
        <v>128</v>
      </c>
      <c r="J8409" s="15" t="s">
        <v>60</v>
      </c>
      <c r="K8409" s="15" t="s">
        <v>17</v>
      </c>
      <c r="L8409" s="15" t="str">
        <f t="array" ref="L8409">_xlfn.XLOOKUP(M8409,reference_province_to_city!$A$2:$A$11,reference_province_to_city!$B$2:$B$11)</f>
        <v>Semarang</v>
      </c>
      <c r="M8409" s="15" t="s">
        <v>15</v>
      </c>
      <c r="N8409" s="15">
        <v>50111.0</v>
      </c>
      <c r="O8409" s="15">
        <f t="array" ref="O8409">_xlfn.XLOOKUP(M8409,reference_postal_code!$B$2:$B$11,reference_postal_code!$A$2:$A$11)</f>
        <v>50111</v>
      </c>
      <c r="P8409" s="15" t="s">
        <v>77</v>
      </c>
      <c r="Q8409" s="15" t="s">
        <v>1478</v>
      </c>
      <c r="R8409" s="15" t="s">
        <v>110</v>
      </c>
      <c r="S8409" s="15" t="s">
        <v>149</v>
      </c>
      <c r="T8409" s="15" t="s">
        <v>1479</v>
      </c>
      <c r="U8409" s="28">
        <v>2519550.0</v>
      </c>
      <c r="V8409" s="15">
        <v>3.0</v>
      </c>
      <c r="W8409" s="31">
        <v>0.0</v>
      </c>
      <c r="X8409" s="28">
        <v>604692.0</v>
      </c>
    </row>
    <row r="8410" ht="15.75" customHeight="1">
      <c r="A8410" s="15">
        <v>1950.0</v>
      </c>
      <c r="B8410" s="15" t="s">
        <v>9521</v>
      </c>
      <c r="C8410" s="18">
        <v>42980.0</v>
      </c>
      <c r="D8410" s="18">
        <v>42984.0</v>
      </c>
      <c r="E8410" s="18">
        <f t="shared" si="1"/>
        <v>42984</v>
      </c>
      <c r="F8410" s="15" t="s">
        <v>55</v>
      </c>
      <c r="G8410" s="15" t="s">
        <v>6008</v>
      </c>
      <c r="H8410" s="15" t="s">
        <v>6009</v>
      </c>
      <c r="I8410" s="15" t="s">
        <v>128</v>
      </c>
      <c r="J8410" s="15" t="s">
        <v>60</v>
      </c>
      <c r="K8410" s="15" t="s">
        <v>17</v>
      </c>
      <c r="L8410" s="15" t="str">
        <f t="array" ref="L8410">_xlfn.XLOOKUP(M8410,reference_province_to_city!$A$2:$A$11,reference_province_to_city!$B$2:$B$11)</f>
        <v>Semarang</v>
      </c>
      <c r="M8410" s="15" t="s">
        <v>15</v>
      </c>
      <c r="N8410" s="15">
        <v>50111.0</v>
      </c>
      <c r="O8410" s="15">
        <f t="array" ref="O8410">_xlfn.XLOOKUP(M8410,reference_postal_code!$B$2:$B$11,reference_postal_code!$A$2:$A$11)</f>
        <v>50111</v>
      </c>
      <c r="P8410" s="15" t="s">
        <v>77</v>
      </c>
      <c r="Q8410" s="15" t="s">
        <v>3271</v>
      </c>
      <c r="R8410" s="15" t="s">
        <v>65</v>
      </c>
      <c r="S8410" s="15" t="s">
        <v>222</v>
      </c>
      <c r="T8410" s="15" t="s">
        <v>3272</v>
      </c>
      <c r="U8410" s="28">
        <v>194700.0</v>
      </c>
      <c r="V8410" s="15">
        <v>1.0</v>
      </c>
      <c r="W8410" s="31">
        <v>0.0</v>
      </c>
      <c r="X8410" s="28">
        <v>56463.0</v>
      </c>
    </row>
    <row r="8411" ht="15.75" customHeight="1">
      <c r="A8411" s="15">
        <v>7223.0</v>
      </c>
      <c r="B8411" s="15" t="s">
        <v>9532</v>
      </c>
      <c r="C8411" s="18">
        <v>42980.0</v>
      </c>
      <c r="D8411" s="18">
        <v>42984.0</v>
      </c>
      <c r="E8411" s="18">
        <f t="shared" si="1"/>
        <v>42984</v>
      </c>
      <c r="F8411" s="15" t="s">
        <v>55</v>
      </c>
      <c r="G8411" s="15" t="s">
        <v>1961</v>
      </c>
      <c r="H8411" s="15" t="s">
        <v>1962</v>
      </c>
      <c r="I8411" s="15" t="s">
        <v>59</v>
      </c>
      <c r="J8411" s="15" t="s">
        <v>60</v>
      </c>
      <c r="K8411" s="15" t="s">
        <v>31</v>
      </c>
      <c r="L8411" s="15" t="str">
        <f t="array" ref="L8411">_xlfn.XLOOKUP(M8411,reference_province_to_city!$A$2:$A$11,reference_province_to_city!$B$2:$B$11)</f>
        <v>Balikpapan</v>
      </c>
      <c r="M8411" s="15" t="s">
        <v>21</v>
      </c>
      <c r="N8411" s="15">
        <v>76114.0</v>
      </c>
      <c r="O8411" s="15">
        <f t="array" ref="O8411">_xlfn.XLOOKUP(M8411,reference_postal_code!$B$2:$B$11,reference_postal_code!$A$2:$A$11)</f>
        <v>76114</v>
      </c>
      <c r="P8411" s="15" t="s">
        <v>166</v>
      </c>
      <c r="Q8411" s="15" t="s">
        <v>1088</v>
      </c>
      <c r="R8411" s="15" t="s">
        <v>110</v>
      </c>
      <c r="S8411" s="15" t="s">
        <v>149</v>
      </c>
      <c r="T8411" s="15" t="s">
        <v>1089</v>
      </c>
      <c r="U8411" s="28">
        <v>610200.0</v>
      </c>
      <c r="V8411" s="15">
        <v>3.0</v>
      </c>
      <c r="W8411" s="31">
        <v>0.2</v>
      </c>
      <c r="X8411" s="28">
        <v>-106785.0</v>
      </c>
    </row>
    <row r="8412" ht="15.75" customHeight="1">
      <c r="A8412" s="15">
        <v>3935.0</v>
      </c>
      <c r="B8412" s="15" t="s">
        <v>9522</v>
      </c>
      <c r="C8412" s="18">
        <v>42980.0</v>
      </c>
      <c r="D8412" s="18">
        <v>42986.0</v>
      </c>
      <c r="E8412" s="18">
        <f t="shared" si="1"/>
        <v>42986</v>
      </c>
      <c r="F8412" s="15" t="s">
        <v>55</v>
      </c>
      <c r="G8412" s="15" t="s">
        <v>5169</v>
      </c>
      <c r="H8412" s="15" t="s">
        <v>5170</v>
      </c>
      <c r="I8412" s="15" t="s">
        <v>59</v>
      </c>
      <c r="J8412" s="15" t="s">
        <v>60</v>
      </c>
      <c r="K8412" s="15" t="s">
        <v>26</v>
      </c>
      <c r="L8412" s="15" t="str">
        <f t="array" ref="L8412">_xlfn.XLOOKUP(M8412,reference_province_to_city!$A$2:$A$11,reference_province_to_city!$B$2:$B$11)</f>
        <v>Denpasar</v>
      </c>
      <c r="M8412" s="15" t="s">
        <v>24</v>
      </c>
      <c r="N8412" s="15">
        <v>80231.0</v>
      </c>
      <c r="O8412" s="15">
        <f t="array" ref="O8412">_xlfn.XLOOKUP(M8412,reference_postal_code!$B$2:$B$11,reference_postal_code!$A$2:$A$11)</f>
        <v>80231</v>
      </c>
      <c r="P8412" s="15" t="s">
        <v>63</v>
      </c>
      <c r="Q8412" s="15" t="s">
        <v>816</v>
      </c>
      <c r="R8412" s="15" t="s">
        <v>65</v>
      </c>
      <c r="S8412" s="15" t="s">
        <v>79</v>
      </c>
      <c r="T8412" s="15" t="s">
        <v>817</v>
      </c>
      <c r="U8412" s="28">
        <v>1110000.0</v>
      </c>
      <c r="V8412" s="15">
        <v>5.0</v>
      </c>
      <c r="W8412" s="31">
        <v>0.0</v>
      </c>
      <c r="X8412" s="28">
        <v>555000.0</v>
      </c>
    </row>
    <row r="8413" ht="15.75" customHeight="1">
      <c r="A8413" s="15">
        <v>1951.0</v>
      </c>
      <c r="B8413" s="15" t="s">
        <v>9521</v>
      </c>
      <c r="C8413" s="18">
        <v>42980.0</v>
      </c>
      <c r="D8413" s="18">
        <v>42984.0</v>
      </c>
      <c r="E8413" s="18">
        <f t="shared" si="1"/>
        <v>42984</v>
      </c>
      <c r="F8413" s="15" t="s">
        <v>55</v>
      </c>
      <c r="G8413" s="15" t="s">
        <v>6008</v>
      </c>
      <c r="H8413" s="15" t="s">
        <v>6009</v>
      </c>
      <c r="I8413" s="15" t="s">
        <v>128</v>
      </c>
      <c r="J8413" s="15" t="s">
        <v>60</v>
      </c>
      <c r="K8413" s="15" t="s">
        <v>17</v>
      </c>
      <c r="L8413" s="15" t="str">
        <f t="array" ref="L8413">_xlfn.XLOOKUP(M8413,reference_province_to_city!$A$2:$A$11,reference_province_to_city!$B$2:$B$11)</f>
        <v>Semarang</v>
      </c>
      <c r="M8413" s="15" t="s">
        <v>15</v>
      </c>
      <c r="N8413" s="15">
        <v>50111.0</v>
      </c>
      <c r="O8413" s="15">
        <f t="array" ref="O8413">_xlfn.XLOOKUP(M8413,reference_postal_code!$B$2:$B$11,reference_postal_code!$A$2:$A$11)</f>
        <v>50111</v>
      </c>
      <c r="P8413" s="15" t="s">
        <v>77</v>
      </c>
      <c r="Q8413" s="15" t="s">
        <v>1284</v>
      </c>
      <c r="R8413" s="15" t="s">
        <v>65</v>
      </c>
      <c r="S8413" s="15" t="s">
        <v>83</v>
      </c>
      <c r="T8413" s="15" t="s">
        <v>1285</v>
      </c>
      <c r="U8413" s="28">
        <v>396480.0</v>
      </c>
      <c r="V8413" s="15">
        <v>8.0</v>
      </c>
      <c r="W8413" s="31">
        <v>0.2</v>
      </c>
      <c r="X8413" s="28">
        <v>133812.0</v>
      </c>
    </row>
    <row r="8414" ht="15.75" customHeight="1">
      <c r="A8414" s="15">
        <v>1955.0</v>
      </c>
      <c r="B8414" s="15" t="s">
        <v>9521</v>
      </c>
      <c r="C8414" s="18">
        <v>42980.0</v>
      </c>
      <c r="D8414" s="18">
        <v>42984.0</v>
      </c>
      <c r="E8414" s="18">
        <f t="shared" si="1"/>
        <v>42984</v>
      </c>
      <c r="F8414" s="15" t="s">
        <v>55</v>
      </c>
      <c r="G8414" s="15" t="s">
        <v>6008</v>
      </c>
      <c r="H8414" s="15" t="s">
        <v>6009</v>
      </c>
      <c r="I8414" s="15" t="s">
        <v>128</v>
      </c>
      <c r="J8414" s="15" t="s">
        <v>60</v>
      </c>
      <c r="K8414" s="15" t="s">
        <v>17</v>
      </c>
      <c r="L8414" s="15" t="str">
        <f t="array" ref="L8414">_xlfn.XLOOKUP(M8414,reference_province_to_city!$A$2:$A$11,reference_province_to_city!$B$2:$B$11)</f>
        <v>Semarang</v>
      </c>
      <c r="M8414" s="15" t="s">
        <v>15</v>
      </c>
      <c r="N8414" s="15">
        <v>50111.0</v>
      </c>
      <c r="O8414" s="15">
        <f t="array" ref="O8414">_xlfn.XLOOKUP(M8414,reference_postal_code!$B$2:$B$11,reference_postal_code!$A$2:$A$11)</f>
        <v>50111</v>
      </c>
      <c r="P8414" s="15" t="s">
        <v>77</v>
      </c>
      <c r="Q8414" s="15" t="s">
        <v>2119</v>
      </c>
      <c r="R8414" s="15" t="s">
        <v>65</v>
      </c>
      <c r="S8414" s="15" t="s">
        <v>93</v>
      </c>
      <c r="T8414" s="15" t="s">
        <v>2120</v>
      </c>
      <c r="U8414" s="28">
        <v>73800.0</v>
      </c>
      <c r="V8414" s="15">
        <v>3.0</v>
      </c>
      <c r="W8414" s="31">
        <v>0.0</v>
      </c>
      <c r="X8414" s="28">
        <v>33210.0</v>
      </c>
    </row>
    <row r="8415" ht="15.75" customHeight="1">
      <c r="A8415" s="15">
        <v>7440.0</v>
      </c>
      <c r="B8415" s="15" t="s">
        <v>9533</v>
      </c>
      <c r="C8415" s="18">
        <v>42980.0</v>
      </c>
      <c r="D8415" s="18">
        <v>42984.0</v>
      </c>
      <c r="E8415" s="18">
        <f t="shared" si="1"/>
        <v>42984</v>
      </c>
      <c r="F8415" s="15" t="s">
        <v>55</v>
      </c>
      <c r="G8415" s="15" t="s">
        <v>1667</v>
      </c>
      <c r="H8415" s="15" t="s">
        <v>1668</v>
      </c>
      <c r="I8415" s="15" t="s">
        <v>59</v>
      </c>
      <c r="J8415" s="15" t="s">
        <v>60</v>
      </c>
      <c r="K8415" s="15" t="s">
        <v>31</v>
      </c>
      <c r="L8415" s="15" t="str">
        <f t="array" ref="L8415">_xlfn.XLOOKUP(M8415,reference_province_to_city!$A$2:$A$11,reference_province_to_city!$B$2:$B$11)</f>
        <v>Balikpapan</v>
      </c>
      <c r="M8415" s="15" t="s">
        <v>21</v>
      </c>
      <c r="N8415" s="15">
        <v>76114.0</v>
      </c>
      <c r="O8415" s="15">
        <f t="array" ref="O8415">_xlfn.XLOOKUP(M8415,reference_postal_code!$B$2:$B$11,reference_postal_code!$A$2:$A$11)</f>
        <v>76114</v>
      </c>
      <c r="P8415" s="15" t="s">
        <v>166</v>
      </c>
      <c r="Q8415" s="15" t="s">
        <v>2643</v>
      </c>
      <c r="R8415" s="15" t="s">
        <v>65</v>
      </c>
      <c r="S8415" s="15" t="s">
        <v>83</v>
      </c>
      <c r="T8415" s="15" t="s">
        <v>2644</v>
      </c>
      <c r="U8415" s="28">
        <v>280800.0</v>
      </c>
      <c r="V8415" s="15">
        <v>5.0</v>
      </c>
      <c r="W8415" s="31">
        <v>0.2</v>
      </c>
      <c r="X8415" s="28">
        <v>98280.0</v>
      </c>
    </row>
    <row r="8416" ht="15.75" customHeight="1">
      <c r="A8416" s="15">
        <v>1954.0</v>
      </c>
      <c r="B8416" s="15" t="s">
        <v>9521</v>
      </c>
      <c r="C8416" s="18">
        <v>42980.0</v>
      </c>
      <c r="D8416" s="18">
        <v>42984.0</v>
      </c>
      <c r="E8416" s="18">
        <f t="shared" si="1"/>
        <v>42984</v>
      </c>
      <c r="F8416" s="15" t="s">
        <v>55</v>
      </c>
      <c r="G8416" s="15" t="s">
        <v>6008</v>
      </c>
      <c r="H8416" s="15" t="s">
        <v>6009</v>
      </c>
      <c r="I8416" s="15" t="s">
        <v>128</v>
      </c>
      <c r="J8416" s="15" t="s">
        <v>60</v>
      </c>
      <c r="K8416" s="15" t="s">
        <v>17</v>
      </c>
      <c r="L8416" s="15" t="str">
        <f t="array" ref="L8416">_xlfn.XLOOKUP(M8416,reference_province_to_city!$A$2:$A$11,reference_province_to_city!$B$2:$B$11)</f>
        <v>Semarang</v>
      </c>
      <c r="M8416" s="15" t="s">
        <v>15</v>
      </c>
      <c r="N8416" s="15">
        <v>50111.0</v>
      </c>
      <c r="O8416" s="15">
        <f t="array" ref="O8416">_xlfn.XLOOKUP(M8416,reference_postal_code!$B$2:$B$11,reference_postal_code!$A$2:$A$11)</f>
        <v>50111</v>
      </c>
      <c r="P8416" s="15" t="s">
        <v>77</v>
      </c>
      <c r="Q8416" s="15" t="s">
        <v>685</v>
      </c>
      <c r="R8416" s="15" t="s">
        <v>106</v>
      </c>
      <c r="S8416" s="15" t="s">
        <v>107</v>
      </c>
      <c r="T8416" s="15" t="s">
        <v>686</v>
      </c>
      <c r="U8416" s="28">
        <v>1.923615E7</v>
      </c>
      <c r="V8416" s="15">
        <v>5.0</v>
      </c>
      <c r="W8416" s="31">
        <v>0.1</v>
      </c>
      <c r="X8416" s="28">
        <v>3206025.0</v>
      </c>
    </row>
    <row r="8417" ht="15.75" customHeight="1">
      <c r="A8417" s="15">
        <v>1949.0</v>
      </c>
      <c r="B8417" s="15" t="s">
        <v>9521</v>
      </c>
      <c r="C8417" s="18">
        <v>42980.0</v>
      </c>
      <c r="D8417" s="18">
        <v>42984.0</v>
      </c>
      <c r="E8417" s="18">
        <f t="shared" si="1"/>
        <v>42984</v>
      </c>
      <c r="F8417" s="15" t="s">
        <v>55</v>
      </c>
      <c r="G8417" s="15" t="s">
        <v>6008</v>
      </c>
      <c r="H8417" s="15" t="s">
        <v>6009</v>
      </c>
      <c r="I8417" s="15" t="s">
        <v>128</v>
      </c>
      <c r="J8417" s="15" t="s">
        <v>60</v>
      </c>
      <c r="K8417" s="15" t="s">
        <v>1069</v>
      </c>
      <c r="L8417" s="15" t="str">
        <f t="array" ref="L8417">_xlfn.XLOOKUP(M8417,reference_province_to_city!$A$2:$A$11,reference_province_to_city!$B$2:$B$11)</f>
        <v>Semarang</v>
      </c>
      <c r="M8417" s="15" t="s">
        <v>15</v>
      </c>
      <c r="N8417" s="15">
        <v>50111.0</v>
      </c>
      <c r="O8417" s="15">
        <f t="array" ref="O8417">_xlfn.XLOOKUP(M8417,reference_postal_code!$B$2:$B$11,reference_postal_code!$A$2:$A$11)</f>
        <v>50111</v>
      </c>
      <c r="P8417" s="15" t="s">
        <v>77</v>
      </c>
      <c r="Q8417" s="15" t="s">
        <v>918</v>
      </c>
      <c r="R8417" s="15" t="s">
        <v>106</v>
      </c>
      <c r="S8417" s="15" t="s">
        <v>218</v>
      </c>
      <c r="T8417" s="15" t="s">
        <v>919</v>
      </c>
      <c r="U8417" s="28">
        <v>3817890.0</v>
      </c>
      <c r="V8417" s="15">
        <v>1.0</v>
      </c>
      <c r="W8417" s="31">
        <v>0.4</v>
      </c>
      <c r="X8417" s="28">
        <v>-1399893.0</v>
      </c>
    </row>
    <row r="8418" ht="15.75" customHeight="1">
      <c r="A8418" s="15">
        <v>9274.0</v>
      </c>
      <c r="B8418" s="15" t="s">
        <v>9534</v>
      </c>
      <c r="C8418" s="18">
        <v>42980.0</v>
      </c>
      <c r="D8418" s="18">
        <v>42984.0</v>
      </c>
      <c r="E8418" s="18">
        <f t="shared" si="1"/>
        <v>42984</v>
      </c>
      <c r="F8418" s="15" t="s">
        <v>55</v>
      </c>
      <c r="G8418" s="15" t="s">
        <v>4271</v>
      </c>
      <c r="H8418" s="15" t="s">
        <v>4272</v>
      </c>
      <c r="I8418" s="15" t="s">
        <v>59</v>
      </c>
      <c r="J8418" s="15" t="s">
        <v>60</v>
      </c>
      <c r="K8418" s="15" t="s">
        <v>26</v>
      </c>
      <c r="L8418" s="15" t="str">
        <f t="array" ref="L8418">_xlfn.XLOOKUP(M8418,reference_province_to_city!$A$2:$A$11,reference_province_to_city!$B$2:$B$11)</f>
        <v>Denpasar</v>
      </c>
      <c r="M8418" s="15" t="s">
        <v>24</v>
      </c>
      <c r="N8418" s="15">
        <v>80231.0</v>
      </c>
      <c r="O8418" s="15">
        <f t="array" ref="O8418">_xlfn.XLOOKUP(M8418,reference_postal_code!$B$2:$B$11,reference_postal_code!$A$2:$A$11)</f>
        <v>80231</v>
      </c>
      <c r="P8418" s="15" t="s">
        <v>63</v>
      </c>
      <c r="Q8418" s="15" t="s">
        <v>4423</v>
      </c>
      <c r="R8418" s="15" t="s">
        <v>65</v>
      </c>
      <c r="S8418" s="15" t="s">
        <v>83</v>
      </c>
      <c r="T8418" s="15" t="s">
        <v>4424</v>
      </c>
      <c r="U8418" s="28">
        <v>2.36691E7</v>
      </c>
      <c r="V8418" s="15">
        <v>3.0</v>
      </c>
      <c r="W8418" s="31">
        <v>0.0</v>
      </c>
      <c r="X8418" s="28">
        <v>1.1361168E7</v>
      </c>
    </row>
    <row r="8419" ht="15.75" customHeight="1">
      <c r="A8419" s="15">
        <v>1953.0</v>
      </c>
      <c r="B8419" s="15" t="s">
        <v>9521</v>
      </c>
      <c r="C8419" s="18">
        <v>42980.0</v>
      </c>
      <c r="D8419" s="18">
        <v>42984.0</v>
      </c>
      <c r="E8419" s="18">
        <f t="shared" si="1"/>
        <v>42984</v>
      </c>
      <c r="F8419" s="15" t="s">
        <v>55</v>
      </c>
      <c r="G8419" s="15" t="s">
        <v>6008</v>
      </c>
      <c r="H8419" s="15" t="s">
        <v>6009</v>
      </c>
      <c r="I8419" s="15" t="s">
        <v>128</v>
      </c>
      <c r="J8419" s="15" t="s">
        <v>60</v>
      </c>
      <c r="L8419" s="15" t="str">
        <f t="array" ref="L8419">_xlfn.XLOOKUP(M8419,reference_province_to_city!$A$2:$A$11,reference_province_to_city!$B$2:$B$11)</f>
        <v>Semarang</v>
      </c>
      <c r="M8419" s="15" t="s">
        <v>15</v>
      </c>
      <c r="N8419" s="15">
        <v>50111.0</v>
      </c>
      <c r="O8419" s="15">
        <f t="array" ref="O8419">_xlfn.XLOOKUP(M8419,reference_postal_code!$B$2:$B$11,reference_postal_code!$A$2:$A$11)</f>
        <v>50111</v>
      </c>
      <c r="P8419" s="15" t="s">
        <v>77</v>
      </c>
      <c r="Q8419" s="15" t="s">
        <v>1040</v>
      </c>
      <c r="R8419" s="15" t="s">
        <v>65</v>
      </c>
      <c r="S8419" s="15" t="s">
        <v>79</v>
      </c>
      <c r="T8419" s="15" t="s">
        <v>1041</v>
      </c>
      <c r="U8419" s="28">
        <v>283500.0</v>
      </c>
      <c r="V8419" s="15">
        <v>6.0</v>
      </c>
      <c r="W8419" s="31">
        <v>0.0</v>
      </c>
      <c r="X8419" s="28">
        <v>136080.0</v>
      </c>
    </row>
    <row r="8420" ht="15.75" customHeight="1">
      <c r="A8420" s="15">
        <v>1952.0</v>
      </c>
      <c r="B8420" s="15" t="s">
        <v>9521</v>
      </c>
      <c r="C8420" s="18">
        <v>42980.0</v>
      </c>
      <c r="D8420" s="18">
        <v>42984.0</v>
      </c>
      <c r="E8420" s="18">
        <f t="shared" si="1"/>
        <v>42984</v>
      </c>
      <c r="F8420" s="15" t="s">
        <v>55</v>
      </c>
      <c r="G8420" s="15" t="s">
        <v>6008</v>
      </c>
      <c r="H8420" s="15" t="s">
        <v>6009</v>
      </c>
      <c r="I8420" s="15" t="s">
        <v>128</v>
      </c>
      <c r="J8420" s="15" t="s">
        <v>60</v>
      </c>
      <c r="K8420" s="15" t="s">
        <v>17</v>
      </c>
      <c r="L8420" s="15" t="str">
        <f t="array" ref="L8420">_xlfn.XLOOKUP(M8420,reference_province_to_city!$A$2:$A$11,reference_province_to_city!$B$2:$B$11)</f>
        <v>Semarang</v>
      </c>
      <c r="M8420" s="15" t="s">
        <v>15</v>
      </c>
      <c r="O8420" s="15">
        <f t="array" ref="O8420">_xlfn.XLOOKUP(M8420,reference_postal_code!$B$2:$B$11,reference_postal_code!$A$2:$A$11)</f>
        <v>50111</v>
      </c>
      <c r="P8420" s="15" t="s">
        <v>77</v>
      </c>
      <c r="Q8420" s="15" t="s">
        <v>2211</v>
      </c>
      <c r="R8420" s="15" t="s">
        <v>110</v>
      </c>
      <c r="S8420" s="15" t="s">
        <v>111</v>
      </c>
      <c r="T8420" s="15" t="s">
        <v>2212</v>
      </c>
      <c r="U8420" s="28">
        <v>2969550.0</v>
      </c>
      <c r="V8420" s="15">
        <v>3.0</v>
      </c>
      <c r="W8420" s="31">
        <v>0.0</v>
      </c>
      <c r="X8420" s="28">
        <v>861169.0</v>
      </c>
    </row>
    <row r="8421" ht="15.75" customHeight="1">
      <c r="A8421" s="15">
        <v>6905.0</v>
      </c>
      <c r="B8421" s="15" t="s">
        <v>9530</v>
      </c>
      <c r="C8421" s="18">
        <v>42980.0</v>
      </c>
      <c r="D8421" s="18">
        <v>42986.0</v>
      </c>
      <c r="E8421" s="18">
        <f t="shared" si="1"/>
        <v>42986</v>
      </c>
      <c r="F8421" s="15" t="s">
        <v>55</v>
      </c>
      <c r="G8421" s="15" t="s">
        <v>563</v>
      </c>
      <c r="H8421" s="15" t="s">
        <v>564</v>
      </c>
      <c r="I8421" s="15" t="s">
        <v>128</v>
      </c>
      <c r="J8421" s="15" t="s">
        <v>60</v>
      </c>
      <c r="K8421" s="15" t="s">
        <v>29</v>
      </c>
      <c r="L8421" s="15" t="str">
        <f t="array" ref="L8421">_xlfn.XLOOKUP(M8421,reference_province_to_city!$A$2:$A$11,reference_province_to_city!$B$2:$B$11)</f>
        <v>Palembang</v>
      </c>
      <c r="M8421" s="15" t="s">
        <v>13</v>
      </c>
      <c r="N8421" s="15">
        <v>30111.0</v>
      </c>
      <c r="O8421" s="15">
        <f t="array" ref="O8421">_xlfn.XLOOKUP(M8421,reference_postal_code!$B$2:$B$11,reference_postal_code!$A$2:$A$11)</f>
        <v>30111</v>
      </c>
      <c r="P8421" s="15" t="s">
        <v>77</v>
      </c>
      <c r="Q8421" s="15" t="s">
        <v>5951</v>
      </c>
      <c r="R8421" s="15" t="s">
        <v>65</v>
      </c>
      <c r="S8421" s="15" t="s">
        <v>87</v>
      </c>
      <c r="T8421" s="15" t="s">
        <v>5952</v>
      </c>
      <c r="U8421" s="28">
        <v>3538800.0</v>
      </c>
      <c r="V8421" s="15">
        <v>5.0</v>
      </c>
      <c r="W8421" s="31">
        <v>0.2</v>
      </c>
      <c r="X8421" s="28">
        <v>-663525.0</v>
      </c>
    </row>
    <row r="8422" ht="15.75" customHeight="1">
      <c r="A8422" s="15">
        <v>1948.0</v>
      </c>
      <c r="B8422" s="15" t="s">
        <v>9521</v>
      </c>
      <c r="C8422" s="18">
        <v>42980.0</v>
      </c>
      <c r="D8422" s="18">
        <v>42984.0</v>
      </c>
      <c r="E8422" s="18">
        <f t="shared" si="1"/>
        <v>42984</v>
      </c>
      <c r="F8422" s="15" t="s">
        <v>55</v>
      </c>
      <c r="G8422" s="15" t="s">
        <v>6008</v>
      </c>
      <c r="H8422" s="15" t="s">
        <v>6009</v>
      </c>
      <c r="I8422" s="15" t="s">
        <v>128</v>
      </c>
      <c r="J8422" s="15" t="s">
        <v>60</v>
      </c>
      <c r="K8422" s="15" t="s">
        <v>17</v>
      </c>
      <c r="L8422" s="15" t="str">
        <f t="array" ref="L8422">_xlfn.XLOOKUP(M8422,reference_province_to_city!$A$2:$A$11,reference_province_to_city!$B$2:$B$11)</f>
        <v>Semarang</v>
      </c>
      <c r="M8422" s="15" t="s">
        <v>15</v>
      </c>
      <c r="N8422" s="15">
        <v>50111.0</v>
      </c>
      <c r="O8422" s="15">
        <f t="array" ref="O8422">_xlfn.XLOOKUP(M8422,reference_postal_code!$B$2:$B$11,reference_postal_code!$A$2:$A$11)</f>
        <v>50111</v>
      </c>
      <c r="P8422" s="15" t="s">
        <v>77</v>
      </c>
      <c r="Q8422" s="15" t="s">
        <v>3534</v>
      </c>
      <c r="R8422" s="15" t="s">
        <v>106</v>
      </c>
      <c r="S8422" s="15" t="s">
        <v>139</v>
      </c>
      <c r="T8422" s="15" t="s">
        <v>3535</v>
      </c>
      <c r="U8422" s="28">
        <v>173100.0</v>
      </c>
      <c r="V8422" s="15">
        <v>2.0</v>
      </c>
      <c r="W8422" s="31">
        <v>0.0</v>
      </c>
      <c r="X8422" s="28">
        <v>51930.0</v>
      </c>
    </row>
    <row r="8423" ht="15.75" customHeight="1">
      <c r="A8423" s="15">
        <v>6903.0</v>
      </c>
      <c r="B8423" s="15" t="s">
        <v>9530</v>
      </c>
      <c r="C8423" s="18">
        <v>42980.0</v>
      </c>
      <c r="D8423" s="18">
        <v>42986.0</v>
      </c>
      <c r="E8423" s="18">
        <f t="shared" si="1"/>
        <v>42986</v>
      </c>
      <c r="F8423" s="15" t="s">
        <v>55</v>
      </c>
      <c r="G8423" s="15" t="s">
        <v>563</v>
      </c>
      <c r="H8423" s="15" t="s">
        <v>564</v>
      </c>
      <c r="I8423" s="15" t="s">
        <v>128</v>
      </c>
      <c r="J8423" s="15" t="s">
        <v>60</v>
      </c>
      <c r="K8423" s="15" t="s">
        <v>29</v>
      </c>
      <c r="L8423" s="15" t="str">
        <f t="array" ref="L8423">_xlfn.XLOOKUP(M8423,reference_province_to_city!$A$2:$A$11,reference_province_to_city!$B$2:$B$11)</f>
        <v>Palembang</v>
      </c>
      <c r="M8423" s="15" t="s">
        <v>13</v>
      </c>
      <c r="N8423" s="15">
        <v>30111.0</v>
      </c>
      <c r="O8423" s="15">
        <f t="array" ref="O8423">_xlfn.XLOOKUP(M8423,reference_postal_code!$B$2:$B$11,reference_postal_code!$A$2:$A$11)</f>
        <v>30111</v>
      </c>
      <c r="P8423" s="15" t="s">
        <v>77</v>
      </c>
      <c r="Q8423" s="15" t="s">
        <v>2988</v>
      </c>
      <c r="R8423" s="15" t="s">
        <v>65</v>
      </c>
      <c r="S8423" s="15" t="s">
        <v>103</v>
      </c>
      <c r="T8423" s="15" t="s">
        <v>2989</v>
      </c>
      <c r="U8423" s="28">
        <v>240000.0</v>
      </c>
      <c r="V8423" s="15">
        <v>4.0</v>
      </c>
      <c r="W8423" s="31">
        <v>0.2</v>
      </c>
      <c r="X8423" s="28">
        <v>84000.0</v>
      </c>
    </row>
    <row r="8424" ht="15.75" customHeight="1">
      <c r="A8424" s="15">
        <v>7441.0</v>
      </c>
      <c r="B8424" s="15" t="s">
        <v>9533</v>
      </c>
      <c r="C8424" s="18">
        <v>42980.0</v>
      </c>
      <c r="D8424" s="18">
        <v>42984.0</v>
      </c>
      <c r="E8424" s="18">
        <f t="shared" si="1"/>
        <v>42984</v>
      </c>
      <c r="F8424" s="15" t="s">
        <v>55</v>
      </c>
      <c r="G8424" s="15" t="s">
        <v>1667</v>
      </c>
      <c r="H8424" s="15" t="s">
        <v>1668</v>
      </c>
      <c r="I8424" s="15" t="s">
        <v>59</v>
      </c>
      <c r="J8424" s="15" t="s">
        <v>60</v>
      </c>
      <c r="K8424" s="15" t="s">
        <v>524</v>
      </c>
      <c r="L8424" s="15" t="str">
        <f t="array" ref="L8424">_xlfn.XLOOKUP(M8424,reference_province_to_city!$A$2:$A$11,reference_province_to_city!$B$2:$B$11)</f>
        <v>Balikpapan</v>
      </c>
      <c r="M8424" s="15" t="s">
        <v>21</v>
      </c>
      <c r="N8424" s="15">
        <v>76114.0</v>
      </c>
      <c r="O8424" s="15">
        <f t="array" ref="O8424">_xlfn.XLOOKUP(M8424,reference_postal_code!$B$2:$B$11,reference_postal_code!$A$2:$A$11)</f>
        <v>76114</v>
      </c>
      <c r="P8424" s="15" t="s">
        <v>166</v>
      </c>
      <c r="Q8424" s="15" t="s">
        <v>3190</v>
      </c>
      <c r="R8424" s="15" t="s">
        <v>106</v>
      </c>
      <c r="S8424" s="15" t="s">
        <v>218</v>
      </c>
      <c r="T8424" s="15" t="s">
        <v>3191</v>
      </c>
      <c r="U8424" s="28">
        <v>3547920.0</v>
      </c>
      <c r="V8424" s="15">
        <v>2.0</v>
      </c>
      <c r="W8424" s="31">
        <v>0.2</v>
      </c>
      <c r="X8424" s="28">
        <v>-44349.0</v>
      </c>
    </row>
    <row r="8425" ht="15.75" customHeight="1">
      <c r="A8425" s="15">
        <v>912.0</v>
      </c>
      <c r="B8425" s="15" t="s">
        <v>9524</v>
      </c>
      <c r="C8425" s="18">
        <v>42980.0</v>
      </c>
      <c r="D8425" s="18">
        <v>42985.0</v>
      </c>
      <c r="E8425" s="18">
        <f t="shared" si="1"/>
        <v>42985</v>
      </c>
      <c r="F8425" s="15" t="s">
        <v>55</v>
      </c>
      <c r="G8425" s="15" t="s">
        <v>6875</v>
      </c>
      <c r="H8425" s="15" t="s">
        <v>6876</v>
      </c>
      <c r="I8425" s="15" t="s">
        <v>76</v>
      </c>
      <c r="J8425" s="15" t="s">
        <v>60</v>
      </c>
      <c r="K8425" s="15" t="s">
        <v>17</v>
      </c>
      <c r="L8425" s="15" t="str">
        <f t="array" ref="L8425">_xlfn.XLOOKUP(M8425,reference_province_to_city!$A$2:$A$11,reference_province_to_city!$B$2:$B$11)</f>
        <v>Semarang</v>
      </c>
      <c r="M8425" s="15" t="s">
        <v>15</v>
      </c>
      <c r="N8425" s="15">
        <v>50111.0</v>
      </c>
      <c r="O8425" s="15">
        <f t="array" ref="O8425">_xlfn.XLOOKUP(M8425,reference_postal_code!$B$2:$B$11,reference_postal_code!$A$2:$A$11)</f>
        <v>50111</v>
      </c>
      <c r="P8425" s="15" t="s">
        <v>77</v>
      </c>
      <c r="Q8425" s="15" t="s">
        <v>3541</v>
      </c>
      <c r="R8425" s="15" t="s">
        <v>65</v>
      </c>
      <c r="S8425" s="15" t="s">
        <v>87</v>
      </c>
      <c r="T8425" s="15" t="s">
        <v>3542</v>
      </c>
      <c r="U8425" s="28">
        <v>5285700.0</v>
      </c>
      <c r="V8425" s="15">
        <v>2.0</v>
      </c>
      <c r="W8425" s="31">
        <v>0.0</v>
      </c>
      <c r="X8425" s="28">
        <v>1215711.0</v>
      </c>
    </row>
    <row r="8426" ht="15.75" customHeight="1">
      <c r="A8426" s="15">
        <v>537.0</v>
      </c>
      <c r="B8426" s="15" t="s">
        <v>9535</v>
      </c>
      <c r="C8426" s="18">
        <v>42981.0</v>
      </c>
      <c r="D8426" s="18">
        <v>42986.0</v>
      </c>
      <c r="E8426" s="18">
        <f t="shared" si="1"/>
        <v>42986</v>
      </c>
      <c r="F8426" s="15" t="s">
        <v>114</v>
      </c>
      <c r="G8426" s="15" t="s">
        <v>2171</v>
      </c>
      <c r="H8426" s="15" t="s">
        <v>2172</v>
      </c>
      <c r="I8426" s="15" t="s">
        <v>59</v>
      </c>
      <c r="J8426" s="15" t="s">
        <v>60</v>
      </c>
      <c r="K8426" s="15" t="s">
        <v>22</v>
      </c>
      <c r="L8426" s="15" t="str">
        <f t="array" ref="L8426">_xlfn.XLOOKUP(M8426,reference_province_to_city!$A$2:$A$11,reference_province_to_city!$B$2:$B$11)</f>
        <v>Surabaya</v>
      </c>
      <c r="M8426" s="15" t="s">
        <v>20</v>
      </c>
      <c r="N8426" s="15">
        <v>60231.0</v>
      </c>
      <c r="O8426" s="15">
        <f t="array" ref="O8426">_xlfn.XLOOKUP(M8426,reference_postal_code!$B$2:$B$11,reference_postal_code!$A$2:$A$11)</f>
        <v>60231</v>
      </c>
      <c r="P8426" s="15" t="s">
        <v>166</v>
      </c>
      <c r="Q8426" s="15" t="s">
        <v>3064</v>
      </c>
      <c r="R8426" s="15" t="s">
        <v>65</v>
      </c>
      <c r="S8426" s="15" t="s">
        <v>83</v>
      </c>
      <c r="T8426" s="15" t="s">
        <v>3065</v>
      </c>
      <c r="U8426" s="28">
        <v>639240.0</v>
      </c>
      <c r="V8426" s="15">
        <v>7.0</v>
      </c>
      <c r="W8426" s="31">
        <v>0.8</v>
      </c>
      <c r="X8426" s="28">
        <v>-1022784.0</v>
      </c>
    </row>
    <row r="8427" ht="15.75" customHeight="1">
      <c r="A8427" s="15">
        <v>5637.0</v>
      </c>
      <c r="B8427" s="15" t="s">
        <v>9536</v>
      </c>
      <c r="C8427" s="18">
        <v>42981.0</v>
      </c>
      <c r="D8427" s="18">
        <v>42986.0</v>
      </c>
      <c r="E8427" s="18">
        <f t="shared" si="1"/>
        <v>42986</v>
      </c>
      <c r="F8427" s="15" t="s">
        <v>55</v>
      </c>
      <c r="G8427" s="15" t="s">
        <v>771</v>
      </c>
      <c r="H8427" s="15" t="s">
        <v>772</v>
      </c>
      <c r="I8427" s="15" t="s">
        <v>76</v>
      </c>
      <c r="J8427" s="15" t="s">
        <v>60</v>
      </c>
      <c r="K8427" s="15" t="s">
        <v>26</v>
      </c>
      <c r="L8427" s="15" t="str">
        <f t="array" ref="L8427">_xlfn.XLOOKUP(M8427,reference_province_to_city!$A$2:$A$11,reference_province_to_city!$B$2:$B$11)</f>
        <v>Denpasar</v>
      </c>
      <c r="M8427" s="15" t="s">
        <v>24</v>
      </c>
      <c r="N8427" s="15">
        <v>80231.0</v>
      </c>
      <c r="O8427" s="15">
        <f t="array" ref="O8427">_xlfn.XLOOKUP(M8427,reference_postal_code!$B$2:$B$11,reference_postal_code!$A$2:$A$11)</f>
        <v>80231</v>
      </c>
      <c r="P8427" s="15" t="s">
        <v>63</v>
      </c>
      <c r="Q8427" s="15" t="s">
        <v>1243</v>
      </c>
      <c r="R8427" s="15" t="s">
        <v>110</v>
      </c>
      <c r="S8427" s="15" t="s">
        <v>149</v>
      </c>
      <c r="T8427" s="15" t="s">
        <v>1244</v>
      </c>
      <c r="U8427" s="28">
        <v>4274550.0</v>
      </c>
      <c r="V8427" s="15">
        <v>3.0</v>
      </c>
      <c r="W8427" s="31">
        <v>0.0</v>
      </c>
      <c r="X8427" s="28">
        <v>1282365.0</v>
      </c>
    </row>
    <row r="8428" ht="15.75" customHeight="1">
      <c r="A8428" s="15">
        <v>5859.0</v>
      </c>
      <c r="B8428" s="15" t="s">
        <v>9537</v>
      </c>
      <c r="C8428" s="18">
        <v>42981.0</v>
      </c>
      <c r="D8428" s="18">
        <v>42985.0</v>
      </c>
      <c r="E8428" s="18">
        <f t="shared" si="1"/>
        <v>42985</v>
      </c>
      <c r="F8428" s="15" t="s">
        <v>114</v>
      </c>
      <c r="G8428" s="15" t="s">
        <v>4049</v>
      </c>
      <c r="H8428" s="15" t="s">
        <v>4050</v>
      </c>
      <c r="I8428" s="15" t="s">
        <v>59</v>
      </c>
      <c r="J8428" s="15" t="s">
        <v>60</v>
      </c>
      <c r="K8428" s="15" t="s">
        <v>10</v>
      </c>
      <c r="L8428" s="15" t="str">
        <f t="array" ref="L8428">_xlfn.XLOOKUP(M8428,reference_province_to_city!$A$2:$A$11,reference_province_to_city!$B$2:$B$11)</f>
        <v>Jakarta</v>
      </c>
      <c r="M8428" s="15" t="s">
        <v>7</v>
      </c>
      <c r="N8428" s="15">
        <v>10110.0</v>
      </c>
      <c r="O8428" s="15">
        <f t="array" ref="O8428">_xlfn.XLOOKUP(M8428,reference_postal_code!$B$2:$B$11,reference_postal_code!$A$2:$A$11)</f>
        <v>10110</v>
      </c>
      <c r="P8428" s="15" t="s">
        <v>117</v>
      </c>
      <c r="Q8428" s="15" t="s">
        <v>768</v>
      </c>
      <c r="R8428" s="15" t="s">
        <v>106</v>
      </c>
      <c r="S8428" s="15" t="s">
        <v>183</v>
      </c>
      <c r="T8428" s="15" t="s">
        <v>769</v>
      </c>
      <c r="U8428" s="28">
        <v>3594990.0</v>
      </c>
      <c r="V8428" s="15">
        <v>2.0</v>
      </c>
      <c r="W8428" s="31">
        <v>0.15</v>
      </c>
      <c r="X8428" s="28">
        <v>211470.0</v>
      </c>
    </row>
    <row r="8429" ht="15.75" customHeight="1">
      <c r="A8429" s="15">
        <v>6351.0</v>
      </c>
      <c r="B8429" s="15" t="s">
        <v>9538</v>
      </c>
      <c r="C8429" s="18">
        <v>42981.0</v>
      </c>
      <c r="D8429" s="18">
        <v>42986.0</v>
      </c>
      <c r="E8429" s="18">
        <f t="shared" si="1"/>
        <v>42986</v>
      </c>
      <c r="F8429" s="15" t="s">
        <v>55</v>
      </c>
      <c r="G8429" s="15" t="s">
        <v>2391</v>
      </c>
      <c r="H8429" s="15" t="s">
        <v>2392</v>
      </c>
      <c r="I8429" s="15" t="s">
        <v>59</v>
      </c>
      <c r="J8429" s="15" t="s">
        <v>60</v>
      </c>
      <c r="K8429" s="15" t="s">
        <v>14</v>
      </c>
      <c r="L8429" s="15" t="str">
        <f t="array" ref="L8429">_xlfn.XLOOKUP(M8429,reference_province_to_city!$A$2:$A$11,reference_province_to_city!$B$2:$B$11)</f>
        <v>Bandung</v>
      </c>
      <c r="M8429" s="15" t="s">
        <v>12</v>
      </c>
      <c r="N8429" s="15">
        <v>40111.0</v>
      </c>
      <c r="O8429" s="15">
        <f t="array" ref="O8429">_xlfn.XLOOKUP(M8429,reference_postal_code!$B$2:$B$11,reference_postal_code!$A$2:$A$11)</f>
        <v>40111</v>
      </c>
      <c r="P8429" s="15" t="s">
        <v>117</v>
      </c>
      <c r="Q8429" s="15" t="s">
        <v>5110</v>
      </c>
      <c r="R8429" s="15" t="s">
        <v>106</v>
      </c>
      <c r="S8429" s="15" t="s">
        <v>139</v>
      </c>
      <c r="T8429" s="15" t="s">
        <v>5111</v>
      </c>
      <c r="U8429" s="28">
        <v>1626000.0</v>
      </c>
      <c r="V8429" s="15">
        <v>5.0</v>
      </c>
      <c r="W8429" s="31">
        <v>0.6</v>
      </c>
      <c r="X8429" s="28">
        <v>-1585350.0</v>
      </c>
    </row>
    <row r="8430" ht="15.75" customHeight="1">
      <c r="A8430" s="15">
        <v>7322.0</v>
      </c>
      <c r="B8430" s="15" t="s">
        <v>9539</v>
      </c>
      <c r="C8430" s="18">
        <v>42981.0</v>
      </c>
      <c r="D8430" s="18">
        <v>42985.0</v>
      </c>
      <c r="E8430" s="18">
        <f t="shared" si="1"/>
        <v>42985</v>
      </c>
      <c r="F8430" s="15" t="s">
        <v>55</v>
      </c>
      <c r="G8430" s="15" t="s">
        <v>1333</v>
      </c>
      <c r="H8430" s="15" t="s">
        <v>1334</v>
      </c>
      <c r="I8430" s="15" t="s">
        <v>128</v>
      </c>
      <c r="J8430" s="15" t="s">
        <v>60</v>
      </c>
      <c r="K8430" s="15" t="s">
        <v>14</v>
      </c>
      <c r="L8430" s="15" t="str">
        <f t="array" ref="L8430">_xlfn.XLOOKUP(M8430,reference_province_to_city!$A$2:$A$11,reference_province_to_city!$B$2:$B$11)</f>
        <v>Bandung</v>
      </c>
      <c r="M8430" s="15" t="s">
        <v>12</v>
      </c>
      <c r="N8430" s="15">
        <v>40111.0</v>
      </c>
      <c r="O8430" s="15">
        <f t="array" ref="O8430">_xlfn.XLOOKUP(M8430,reference_postal_code!$B$2:$B$11,reference_postal_code!$A$2:$A$11)</f>
        <v>40111</v>
      </c>
      <c r="P8430" s="15" t="s">
        <v>117</v>
      </c>
      <c r="Q8430" s="15" t="s">
        <v>9540</v>
      </c>
      <c r="R8430" s="15" t="s">
        <v>65</v>
      </c>
      <c r="S8430" s="15" t="s">
        <v>66</v>
      </c>
      <c r="T8430" s="15" t="s">
        <v>9541</v>
      </c>
      <c r="U8430" s="28">
        <v>133560.0</v>
      </c>
      <c r="V8430" s="15">
        <v>3.0</v>
      </c>
      <c r="W8430" s="31">
        <v>0.2</v>
      </c>
      <c r="X8430" s="28">
        <v>50085.0</v>
      </c>
    </row>
    <row r="8431" ht="15.75" customHeight="1">
      <c r="A8431" s="15">
        <v>5826.0</v>
      </c>
      <c r="B8431" s="15" t="s">
        <v>9542</v>
      </c>
      <c r="C8431" s="18">
        <v>42981.0</v>
      </c>
      <c r="D8431" s="18">
        <v>42984.0</v>
      </c>
      <c r="E8431" s="18">
        <f t="shared" si="1"/>
        <v>42984</v>
      </c>
      <c r="F8431" s="15" t="s">
        <v>114</v>
      </c>
      <c r="G8431" s="15" t="s">
        <v>6474</v>
      </c>
      <c r="H8431" s="15" t="s">
        <v>6475</v>
      </c>
      <c r="I8431" s="15" t="s">
        <v>76</v>
      </c>
      <c r="J8431" s="15" t="s">
        <v>60</v>
      </c>
      <c r="K8431" s="15" t="s">
        <v>28</v>
      </c>
      <c r="L8431" s="15" t="str">
        <f t="array" ref="L8431">_xlfn.XLOOKUP(M8431,reference_province_to_city!$A$2:$A$11,reference_province_to_city!$B$2:$B$11)</f>
        <v>Medan</v>
      </c>
      <c r="M8431" s="15" t="s">
        <v>11</v>
      </c>
      <c r="N8431" s="15">
        <v>20111.0</v>
      </c>
      <c r="O8431" s="15">
        <f t="array" ref="O8431">_xlfn.XLOOKUP(M8431,reference_postal_code!$B$2:$B$11,reference_postal_code!$A$2:$A$11)</f>
        <v>20111</v>
      </c>
      <c r="P8431" s="15" t="s">
        <v>77</v>
      </c>
      <c r="Q8431" s="15" t="s">
        <v>2332</v>
      </c>
      <c r="R8431" s="15" t="s">
        <v>65</v>
      </c>
      <c r="S8431" s="15" t="s">
        <v>66</v>
      </c>
      <c r="T8431" s="15" t="s">
        <v>2333</v>
      </c>
      <c r="U8431" s="28">
        <v>6291000.0</v>
      </c>
      <c r="V8431" s="15">
        <v>4.0</v>
      </c>
      <c r="W8431" s="31">
        <v>0.0</v>
      </c>
      <c r="X8431" s="28">
        <v>3019680.0</v>
      </c>
    </row>
    <row r="8432" ht="15.75" customHeight="1">
      <c r="A8432" s="15">
        <v>5636.0</v>
      </c>
      <c r="B8432" s="15" t="s">
        <v>9536</v>
      </c>
      <c r="C8432" s="18">
        <v>42981.0</v>
      </c>
      <c r="D8432" s="18">
        <v>42986.0</v>
      </c>
      <c r="E8432" s="18">
        <f t="shared" si="1"/>
        <v>42986</v>
      </c>
      <c r="F8432" s="15" t="s">
        <v>55</v>
      </c>
      <c r="G8432" s="15" t="s">
        <v>771</v>
      </c>
      <c r="H8432" s="15" t="s">
        <v>772</v>
      </c>
      <c r="I8432" s="15" t="s">
        <v>76</v>
      </c>
      <c r="J8432" s="15" t="s">
        <v>60</v>
      </c>
      <c r="K8432" s="15" t="s">
        <v>26</v>
      </c>
      <c r="L8432" s="15" t="str">
        <f t="array" ref="L8432">_xlfn.XLOOKUP(M8432,reference_province_to_city!$A$2:$A$11,reference_province_to_city!$B$2:$B$11)</f>
        <v>Denpasar</v>
      </c>
      <c r="M8432" s="15" t="s">
        <v>24</v>
      </c>
      <c r="N8432" s="15">
        <v>80231.0</v>
      </c>
      <c r="O8432" s="15">
        <f t="array" ref="O8432">_xlfn.XLOOKUP(M8432,reference_postal_code!$B$2:$B$11,reference_postal_code!$A$2:$A$11)</f>
        <v>80231</v>
      </c>
      <c r="P8432" s="15" t="s">
        <v>63</v>
      </c>
      <c r="Q8432" s="15" t="s">
        <v>2797</v>
      </c>
      <c r="R8432" s="15" t="s">
        <v>65</v>
      </c>
      <c r="S8432" s="15" t="s">
        <v>83</v>
      </c>
      <c r="T8432" s="15" t="s">
        <v>2798</v>
      </c>
      <c r="U8432" s="28">
        <v>1238400.0</v>
      </c>
      <c r="V8432" s="15">
        <v>5.0</v>
      </c>
      <c r="W8432" s="31">
        <v>0.2</v>
      </c>
      <c r="X8432" s="28">
        <v>433440.0</v>
      </c>
    </row>
    <row r="8433" ht="15.75" customHeight="1">
      <c r="A8433" s="15">
        <v>7323.0</v>
      </c>
      <c r="B8433" s="15" t="s">
        <v>9539</v>
      </c>
      <c r="C8433" s="18">
        <v>42981.0</v>
      </c>
      <c r="D8433" s="18">
        <v>42985.0</v>
      </c>
      <c r="E8433" s="18">
        <f t="shared" si="1"/>
        <v>42985</v>
      </c>
      <c r="F8433" s="15" t="s">
        <v>55</v>
      </c>
      <c r="G8433" s="15" t="s">
        <v>1333</v>
      </c>
      <c r="H8433" s="15" t="s">
        <v>1334</v>
      </c>
      <c r="I8433" s="15" t="s">
        <v>128</v>
      </c>
      <c r="J8433" s="15" t="s">
        <v>60</v>
      </c>
      <c r="L8433" s="15" t="str">
        <f t="array" ref="L8433">_xlfn.XLOOKUP(M8433,reference_province_to_city!$A$2:$A$11,reference_province_to_city!$B$2:$B$11)</f>
        <v>Bandung</v>
      </c>
      <c r="M8433" s="15" t="s">
        <v>12</v>
      </c>
      <c r="N8433" s="15">
        <v>40111.0</v>
      </c>
      <c r="O8433" s="15">
        <f t="array" ref="O8433">_xlfn.XLOOKUP(M8433,reference_postal_code!$B$2:$B$11,reference_postal_code!$A$2:$A$11)</f>
        <v>40111</v>
      </c>
      <c r="P8433" s="15" t="s">
        <v>117</v>
      </c>
      <c r="Q8433" s="15" t="s">
        <v>550</v>
      </c>
      <c r="R8433" s="15" t="s">
        <v>110</v>
      </c>
      <c r="S8433" s="15" t="s">
        <v>149</v>
      </c>
      <c r="T8433" s="15" t="s">
        <v>551</v>
      </c>
      <c r="U8433" s="28">
        <v>1512000.0</v>
      </c>
      <c r="V8433" s="15">
        <v>2.0</v>
      </c>
      <c r="W8433" s="31">
        <v>0.2</v>
      </c>
      <c r="X8433" s="28">
        <v>321300.0</v>
      </c>
    </row>
    <row r="8434" ht="15.75" customHeight="1">
      <c r="A8434" s="15">
        <v>5829.0</v>
      </c>
      <c r="B8434" s="15" t="s">
        <v>9542</v>
      </c>
      <c r="C8434" s="18">
        <v>42981.0</v>
      </c>
      <c r="D8434" s="18">
        <v>42984.0</v>
      </c>
      <c r="E8434" s="18">
        <f t="shared" si="1"/>
        <v>42984</v>
      </c>
      <c r="F8434" s="15" t="s">
        <v>114</v>
      </c>
      <c r="G8434" s="15" t="s">
        <v>6474</v>
      </c>
      <c r="H8434" s="15" t="s">
        <v>6475</v>
      </c>
      <c r="I8434" s="15" t="s">
        <v>76</v>
      </c>
      <c r="J8434" s="15" t="s">
        <v>60</v>
      </c>
      <c r="K8434" s="15" t="s">
        <v>28</v>
      </c>
      <c r="L8434" s="15" t="str">
        <f t="array" ref="L8434">_xlfn.XLOOKUP(M8434,reference_province_to_city!$A$2:$A$11,reference_province_to_city!$B$2:$B$11)</f>
        <v>Medan</v>
      </c>
      <c r="M8434" s="15" t="s">
        <v>11</v>
      </c>
      <c r="N8434" s="15">
        <v>20111.0</v>
      </c>
      <c r="O8434" s="15">
        <f t="array" ref="O8434">_xlfn.XLOOKUP(M8434,reference_postal_code!$B$2:$B$11,reference_postal_code!$A$2:$A$11)</f>
        <v>20111</v>
      </c>
      <c r="P8434" s="15" t="s">
        <v>77</v>
      </c>
      <c r="Q8434" s="15" t="s">
        <v>2199</v>
      </c>
      <c r="R8434" s="15" t="s">
        <v>65</v>
      </c>
      <c r="S8434" s="15" t="s">
        <v>93</v>
      </c>
      <c r="T8434" s="15" t="s">
        <v>2200</v>
      </c>
      <c r="U8434" s="28">
        <v>83400.0</v>
      </c>
      <c r="V8434" s="15">
        <v>2.0</v>
      </c>
      <c r="W8434" s="31">
        <v>0.0</v>
      </c>
      <c r="X8434" s="28">
        <v>33360.0</v>
      </c>
    </row>
    <row r="8435" ht="15.75" customHeight="1">
      <c r="A8435" s="15">
        <v>3587.0</v>
      </c>
      <c r="B8435" s="15" t="s">
        <v>9543</v>
      </c>
      <c r="C8435" s="18">
        <v>42981.0</v>
      </c>
      <c r="D8435" s="18">
        <v>42986.0</v>
      </c>
      <c r="E8435" s="18">
        <f t="shared" si="1"/>
        <v>42986</v>
      </c>
      <c r="F8435" s="15" t="s">
        <v>55</v>
      </c>
      <c r="G8435" s="15" t="s">
        <v>1326</v>
      </c>
      <c r="H8435" s="15" t="s">
        <v>1327</v>
      </c>
      <c r="I8435" s="15" t="s">
        <v>128</v>
      </c>
      <c r="J8435" s="15" t="s">
        <v>60</v>
      </c>
      <c r="K8435" s="15" t="s">
        <v>17</v>
      </c>
      <c r="L8435" s="15" t="str">
        <f t="array" ref="L8435">_xlfn.XLOOKUP(M8435,reference_province_to_city!$A$2:$A$11,reference_province_to_city!$B$2:$B$11)</f>
        <v>Semarang</v>
      </c>
      <c r="M8435" s="15" t="s">
        <v>15</v>
      </c>
      <c r="N8435" s="15">
        <v>50111.0</v>
      </c>
      <c r="O8435" s="15">
        <f t="array" ref="O8435">_xlfn.XLOOKUP(M8435,reference_postal_code!$B$2:$B$11,reference_postal_code!$A$2:$A$11)</f>
        <v>50111</v>
      </c>
      <c r="P8435" s="15" t="s">
        <v>77</v>
      </c>
      <c r="Q8435" s="15" t="s">
        <v>2379</v>
      </c>
      <c r="R8435" s="15" t="s">
        <v>65</v>
      </c>
      <c r="S8435" s="15" t="s">
        <v>93</v>
      </c>
      <c r="T8435" s="15" t="s">
        <v>2380</v>
      </c>
      <c r="U8435" s="28">
        <v>89400.0</v>
      </c>
      <c r="V8435" s="15">
        <v>2.0</v>
      </c>
      <c r="W8435" s="31">
        <v>0.0</v>
      </c>
      <c r="X8435" s="28">
        <v>25032.0</v>
      </c>
    </row>
    <row r="8436" ht="15.75" customHeight="1">
      <c r="A8436" s="15">
        <v>712.0</v>
      </c>
      <c r="B8436" s="15" t="s">
        <v>9544</v>
      </c>
      <c r="C8436" s="18">
        <v>42981.0</v>
      </c>
      <c r="D8436" s="18">
        <v>42985.0</v>
      </c>
      <c r="E8436" s="18">
        <f t="shared" si="1"/>
        <v>42985</v>
      </c>
      <c r="F8436" s="15" t="s">
        <v>55</v>
      </c>
      <c r="G8436" s="15" t="s">
        <v>2738</v>
      </c>
      <c r="H8436" s="15" t="s">
        <v>2739</v>
      </c>
      <c r="I8436" s="15" t="s">
        <v>59</v>
      </c>
      <c r="J8436" s="15" t="s">
        <v>60</v>
      </c>
      <c r="K8436" s="15" t="s">
        <v>19</v>
      </c>
      <c r="L8436" s="15" t="str">
        <f t="array" ref="L8436">_xlfn.XLOOKUP(M8436,reference_province_to_city!$A$2:$A$11,reference_province_to_city!$B$2:$B$11)</f>
        <v>Yogyakarta</v>
      </c>
      <c r="M8436" s="15" t="s">
        <v>18</v>
      </c>
      <c r="N8436" s="15">
        <v>55111.0</v>
      </c>
      <c r="O8436" s="15">
        <f t="array" ref="O8436">_xlfn.XLOOKUP(M8436,reference_postal_code!$B$2:$B$11,reference_postal_code!$A$2:$A$11)</f>
        <v>55111</v>
      </c>
      <c r="P8436" s="15" t="s">
        <v>77</v>
      </c>
      <c r="Q8436" s="15" t="s">
        <v>3512</v>
      </c>
      <c r="R8436" s="15" t="s">
        <v>65</v>
      </c>
      <c r="S8436" s="15" t="s">
        <v>173</v>
      </c>
      <c r="T8436" s="15" t="s">
        <v>3513</v>
      </c>
      <c r="U8436" s="28">
        <v>366720.0</v>
      </c>
      <c r="V8436" s="15">
        <v>4.0</v>
      </c>
      <c r="W8436" s="31">
        <v>0.2</v>
      </c>
      <c r="X8436" s="28">
        <v>132936.0</v>
      </c>
    </row>
    <row r="8437" ht="15.75" customHeight="1">
      <c r="A8437" s="15">
        <v>5828.0</v>
      </c>
      <c r="B8437" s="15" t="s">
        <v>9542</v>
      </c>
      <c r="C8437" s="18">
        <v>42981.0</v>
      </c>
      <c r="D8437" s="18">
        <v>42984.0</v>
      </c>
      <c r="E8437" s="18">
        <f t="shared" si="1"/>
        <v>42984</v>
      </c>
      <c r="F8437" s="15" t="s">
        <v>114</v>
      </c>
      <c r="G8437" s="15" t="s">
        <v>6474</v>
      </c>
      <c r="H8437" s="15" t="s">
        <v>6475</v>
      </c>
      <c r="I8437" s="15" t="s">
        <v>76</v>
      </c>
      <c r="J8437" s="15" t="s">
        <v>60</v>
      </c>
      <c r="K8437" s="15" t="s">
        <v>28</v>
      </c>
      <c r="L8437" s="15" t="str">
        <f t="array" ref="L8437">_xlfn.XLOOKUP(M8437,reference_province_to_city!$A$2:$A$11,reference_province_to_city!$B$2:$B$11)</f>
        <v>Medan</v>
      </c>
      <c r="M8437" s="15" t="s">
        <v>11</v>
      </c>
      <c r="N8437" s="15">
        <v>20111.0</v>
      </c>
      <c r="O8437" s="15">
        <f t="array" ref="O8437">_xlfn.XLOOKUP(M8437,reference_postal_code!$B$2:$B$11,reference_postal_code!$A$2:$A$11)</f>
        <v>20111</v>
      </c>
      <c r="P8437" s="15" t="s">
        <v>77</v>
      </c>
      <c r="Q8437" s="15" t="s">
        <v>4539</v>
      </c>
      <c r="R8437" s="15" t="s">
        <v>106</v>
      </c>
      <c r="S8437" s="15" t="s">
        <v>107</v>
      </c>
      <c r="T8437" s="15" t="s">
        <v>4540</v>
      </c>
      <c r="U8437" s="28">
        <v>2726460.0</v>
      </c>
      <c r="V8437" s="15">
        <v>2.0</v>
      </c>
      <c r="W8437" s="31">
        <v>0.1</v>
      </c>
      <c r="X8437" s="28">
        <v>-121176.0</v>
      </c>
    </row>
    <row r="8438" ht="15.75" customHeight="1">
      <c r="A8438" s="15">
        <v>5827.0</v>
      </c>
      <c r="B8438" s="15" t="s">
        <v>9542</v>
      </c>
      <c r="C8438" s="18">
        <v>42981.0</v>
      </c>
      <c r="D8438" s="18">
        <v>42984.0</v>
      </c>
      <c r="E8438" s="18">
        <f t="shared" si="1"/>
        <v>42984</v>
      </c>
      <c r="F8438" s="15" t="s">
        <v>114</v>
      </c>
      <c r="G8438" s="15" t="s">
        <v>6474</v>
      </c>
      <c r="H8438" s="15" t="s">
        <v>6475</v>
      </c>
      <c r="I8438" s="15" t="s">
        <v>76</v>
      </c>
      <c r="J8438" s="15" t="s">
        <v>60</v>
      </c>
      <c r="K8438" s="15" t="s">
        <v>28</v>
      </c>
      <c r="L8438" s="15" t="str">
        <f t="array" ref="L8438">_xlfn.XLOOKUP(M8438,reference_province_to_city!$A$2:$A$11,reference_province_to_city!$B$2:$B$11)</f>
        <v>Medan</v>
      </c>
      <c r="M8438" s="15" t="s">
        <v>11</v>
      </c>
      <c r="N8438" s="15">
        <v>20111.0</v>
      </c>
      <c r="O8438" s="15">
        <f t="array" ref="O8438">_xlfn.XLOOKUP(M8438,reference_postal_code!$B$2:$B$11,reference_postal_code!$A$2:$A$11)</f>
        <v>20111</v>
      </c>
      <c r="P8438" s="15" t="s">
        <v>77</v>
      </c>
      <c r="Q8438" s="15" t="s">
        <v>3620</v>
      </c>
      <c r="R8438" s="15" t="s">
        <v>106</v>
      </c>
      <c r="S8438" s="15" t="s">
        <v>107</v>
      </c>
      <c r="T8438" s="15" t="s">
        <v>3621</v>
      </c>
      <c r="U8438" s="28">
        <v>1362015.0</v>
      </c>
      <c r="V8438" s="15">
        <v>1.0</v>
      </c>
      <c r="W8438" s="31">
        <v>0.1</v>
      </c>
      <c r="X8438" s="28">
        <v>211869.0</v>
      </c>
    </row>
    <row r="8439" ht="15.75" customHeight="1">
      <c r="A8439" s="15">
        <v>3562.0</v>
      </c>
      <c r="B8439" s="15" t="s">
        <v>9545</v>
      </c>
      <c r="C8439" s="18">
        <v>42982.0</v>
      </c>
      <c r="D8439" s="18">
        <v>42987.0</v>
      </c>
      <c r="E8439" s="18">
        <f t="shared" si="1"/>
        <v>42987</v>
      </c>
      <c r="F8439" s="15" t="s">
        <v>114</v>
      </c>
      <c r="G8439" s="15" t="s">
        <v>3853</v>
      </c>
      <c r="H8439" s="15" t="s">
        <v>3854</v>
      </c>
      <c r="I8439" s="15" t="s">
        <v>59</v>
      </c>
      <c r="J8439" s="15" t="s">
        <v>60</v>
      </c>
      <c r="K8439" s="15" t="s">
        <v>31</v>
      </c>
      <c r="L8439" s="15" t="str">
        <f t="array" ref="L8439">_xlfn.XLOOKUP(M8439,reference_province_to_city!$A$2:$A$11,reference_province_to_city!$B$2:$B$11)</f>
        <v>Balikpapan</v>
      </c>
      <c r="M8439" s="15" t="s">
        <v>21</v>
      </c>
      <c r="N8439" s="15">
        <v>76114.0</v>
      </c>
      <c r="O8439" s="15">
        <f t="array" ref="O8439">_xlfn.XLOOKUP(M8439,reference_postal_code!$B$2:$B$11,reference_postal_code!$A$2:$A$11)</f>
        <v>76114</v>
      </c>
      <c r="P8439" s="15" t="s">
        <v>166</v>
      </c>
      <c r="Q8439" s="15" t="s">
        <v>3743</v>
      </c>
      <c r="R8439" s="15" t="s">
        <v>65</v>
      </c>
      <c r="S8439" s="15" t="s">
        <v>83</v>
      </c>
      <c r="T8439" s="15" t="s">
        <v>3744</v>
      </c>
      <c r="U8439" s="28">
        <v>383400.0</v>
      </c>
      <c r="V8439" s="15">
        <v>5.0</v>
      </c>
      <c r="W8439" s="31">
        <v>0.7</v>
      </c>
      <c r="X8439" s="28">
        <v>-306720.0</v>
      </c>
    </row>
    <row r="8440" ht="15.75" customHeight="1">
      <c r="A8440" s="15">
        <v>6724.0</v>
      </c>
      <c r="B8440" s="15" t="s">
        <v>9546</v>
      </c>
      <c r="C8440" s="18">
        <v>42982.0</v>
      </c>
      <c r="D8440" s="18">
        <v>42984.0</v>
      </c>
      <c r="E8440" s="18">
        <f t="shared" si="1"/>
        <v>42984</v>
      </c>
      <c r="F8440" s="15" t="s">
        <v>114</v>
      </c>
      <c r="G8440" s="15" t="s">
        <v>839</v>
      </c>
      <c r="H8440" s="15" t="s">
        <v>840</v>
      </c>
      <c r="I8440" s="15" t="s">
        <v>59</v>
      </c>
      <c r="J8440" s="15" t="s">
        <v>60</v>
      </c>
      <c r="K8440" s="15" t="s">
        <v>2048</v>
      </c>
      <c r="L8440" s="15" t="str">
        <f t="array" ref="L8440">_xlfn.XLOOKUP(M8440,reference_province_to_city!$A$2:$A$11,reference_province_to_city!$B$2:$B$11)</f>
        <v>Balikpapan</v>
      </c>
      <c r="M8440" s="15" t="s">
        <v>21</v>
      </c>
      <c r="N8440" s="15">
        <v>76114.0</v>
      </c>
      <c r="O8440" s="15">
        <f t="array" ref="O8440">_xlfn.XLOOKUP(M8440,reference_postal_code!$B$2:$B$11,reference_postal_code!$A$2:$A$11)</f>
        <v>76114</v>
      </c>
      <c r="P8440" s="15" t="s">
        <v>166</v>
      </c>
      <c r="Q8440" s="15" t="s">
        <v>365</v>
      </c>
      <c r="R8440" s="15" t="s">
        <v>65</v>
      </c>
      <c r="S8440" s="15" t="s">
        <v>103</v>
      </c>
      <c r="T8440" s="15" t="s">
        <v>366</v>
      </c>
      <c r="U8440" s="28">
        <v>222300.0</v>
      </c>
      <c r="V8440" s="15">
        <v>6.0</v>
      </c>
      <c r="W8440" s="31">
        <v>0.0</v>
      </c>
      <c r="X8440" s="28">
        <v>104481.0</v>
      </c>
    </row>
    <row r="8441" ht="15.75" customHeight="1">
      <c r="A8441" s="15">
        <v>7304.0</v>
      </c>
      <c r="B8441" s="15" t="s">
        <v>9547</v>
      </c>
      <c r="C8441" s="18">
        <v>42982.0</v>
      </c>
      <c r="D8441" s="18">
        <v>42986.0</v>
      </c>
      <c r="E8441" s="18">
        <f t="shared" si="1"/>
        <v>42986</v>
      </c>
      <c r="F8441" s="15" t="s">
        <v>55</v>
      </c>
      <c r="G8441" s="15" t="s">
        <v>6354</v>
      </c>
      <c r="H8441" s="15" t="s">
        <v>6355</v>
      </c>
      <c r="I8441" s="15" t="s">
        <v>59</v>
      </c>
      <c r="J8441" s="15" t="s">
        <v>60</v>
      </c>
      <c r="K8441" s="15" t="s">
        <v>10</v>
      </c>
      <c r="L8441" s="15" t="str">
        <f t="array" ref="L8441">_xlfn.XLOOKUP(M8441,reference_province_to_city!$A$2:$A$11,reference_province_to_city!$B$2:$B$11)</f>
        <v>Jakarta</v>
      </c>
      <c r="M8441" s="15" t="s">
        <v>7</v>
      </c>
      <c r="N8441" s="15">
        <v>10110.0</v>
      </c>
      <c r="O8441" s="15">
        <f t="array" ref="O8441">_xlfn.XLOOKUP(M8441,reference_postal_code!$B$2:$B$11,reference_postal_code!$A$2:$A$11)</f>
        <v>10110</v>
      </c>
      <c r="P8441" s="15" t="s">
        <v>117</v>
      </c>
      <c r="Q8441" s="15" t="s">
        <v>2550</v>
      </c>
      <c r="R8441" s="15" t="s">
        <v>106</v>
      </c>
      <c r="S8441" s="15" t="s">
        <v>107</v>
      </c>
      <c r="T8441" s="15" t="s">
        <v>2551</v>
      </c>
      <c r="U8441" s="28">
        <v>1457760.0</v>
      </c>
      <c r="V8441" s="15">
        <v>2.0</v>
      </c>
      <c r="W8441" s="31">
        <v>0.2</v>
      </c>
      <c r="X8441" s="28">
        <v>91110.0</v>
      </c>
    </row>
    <row r="8442" ht="15.75" customHeight="1">
      <c r="A8442" s="15">
        <v>8386.0</v>
      </c>
      <c r="B8442" s="15" t="s">
        <v>9548</v>
      </c>
      <c r="C8442" s="18">
        <v>42982.0</v>
      </c>
      <c r="D8442" s="18"/>
      <c r="E8442" s="18">
        <f t="shared" si="1"/>
        <v>42985</v>
      </c>
      <c r="F8442" s="15" t="s">
        <v>55</v>
      </c>
      <c r="G8442" s="15" t="s">
        <v>7312</v>
      </c>
      <c r="H8442" s="15" t="s">
        <v>7313</v>
      </c>
      <c r="I8442" s="15" t="s">
        <v>128</v>
      </c>
      <c r="J8442" s="15" t="s">
        <v>60</v>
      </c>
      <c r="K8442" s="15" t="s">
        <v>14</v>
      </c>
      <c r="L8442" s="15" t="str">
        <f t="array" ref="L8442">_xlfn.XLOOKUP(M8442,reference_province_to_city!$A$2:$A$11,reference_province_to_city!$B$2:$B$11)</f>
        <v>Bandung</v>
      </c>
      <c r="M8442" s="15" t="s">
        <v>12</v>
      </c>
      <c r="N8442" s="15">
        <v>40111.0</v>
      </c>
      <c r="O8442" s="15">
        <f t="array" ref="O8442">_xlfn.XLOOKUP(M8442,reference_postal_code!$B$2:$B$11,reference_postal_code!$A$2:$A$11)</f>
        <v>40111</v>
      </c>
      <c r="P8442" s="15" t="s">
        <v>117</v>
      </c>
      <c r="Q8442" s="15" t="s">
        <v>4051</v>
      </c>
      <c r="R8442" s="15" t="s">
        <v>65</v>
      </c>
      <c r="S8442" s="15" t="s">
        <v>83</v>
      </c>
      <c r="T8442" s="15" t="s">
        <v>4052</v>
      </c>
      <c r="U8442" s="28">
        <v>177120.0</v>
      </c>
      <c r="V8442" s="15">
        <v>3.0</v>
      </c>
      <c r="W8442" s="31">
        <v>0.2</v>
      </c>
      <c r="X8442" s="28">
        <v>61992.0</v>
      </c>
    </row>
    <row r="8443" ht="15.75" customHeight="1">
      <c r="A8443" s="15">
        <v>5460.0</v>
      </c>
      <c r="B8443" s="15" t="s">
        <v>9549</v>
      </c>
      <c r="C8443" s="18">
        <v>42982.0</v>
      </c>
      <c r="D8443" s="18">
        <v>42984.0</v>
      </c>
      <c r="E8443" s="18">
        <f t="shared" si="1"/>
        <v>42984</v>
      </c>
      <c r="F8443" s="15" t="s">
        <v>114</v>
      </c>
      <c r="G8443" s="15" t="s">
        <v>3951</v>
      </c>
      <c r="H8443" s="15" t="s">
        <v>3952</v>
      </c>
      <c r="I8443" s="15" t="s">
        <v>59</v>
      </c>
      <c r="J8443" s="15" t="s">
        <v>60</v>
      </c>
      <c r="K8443" s="15" t="s">
        <v>26</v>
      </c>
      <c r="L8443" s="15" t="str">
        <f t="array" ref="L8443">_xlfn.XLOOKUP(M8443,reference_province_to_city!$A$2:$A$11,reference_province_to_city!$B$2:$B$11)</f>
        <v>Denpasar</v>
      </c>
      <c r="M8443" s="15" t="s">
        <v>24</v>
      </c>
      <c r="N8443" s="15">
        <v>80231.0</v>
      </c>
      <c r="O8443" s="15">
        <f t="array" ref="O8443">_xlfn.XLOOKUP(M8443,reference_postal_code!$B$2:$B$11,reference_postal_code!$A$2:$A$11)</f>
        <v>80231</v>
      </c>
      <c r="P8443" s="15" t="s">
        <v>63</v>
      </c>
      <c r="Q8443" s="15" t="s">
        <v>7475</v>
      </c>
      <c r="R8443" s="15" t="s">
        <v>106</v>
      </c>
      <c r="S8443" s="15" t="s">
        <v>218</v>
      </c>
      <c r="T8443" s="15" t="s">
        <v>7476</v>
      </c>
      <c r="U8443" s="28">
        <v>2.217408E7</v>
      </c>
      <c r="V8443" s="15">
        <v>8.0</v>
      </c>
      <c r="W8443" s="31">
        <v>0.2</v>
      </c>
      <c r="X8443" s="28">
        <v>1385880.0</v>
      </c>
    </row>
    <row r="8444" ht="15.75" customHeight="1">
      <c r="A8444" s="15">
        <v>3564.0</v>
      </c>
      <c r="B8444" s="15" t="s">
        <v>9545</v>
      </c>
      <c r="C8444" s="18">
        <v>42982.0</v>
      </c>
      <c r="D8444" s="18">
        <v>42987.0</v>
      </c>
      <c r="E8444" s="18">
        <f t="shared" si="1"/>
        <v>42987</v>
      </c>
      <c r="F8444" s="15" t="s">
        <v>114</v>
      </c>
      <c r="G8444" s="15" t="s">
        <v>3853</v>
      </c>
      <c r="H8444" s="15" t="s">
        <v>3854</v>
      </c>
      <c r="I8444" s="15" t="s">
        <v>59</v>
      </c>
      <c r="J8444" s="15" t="s">
        <v>60</v>
      </c>
      <c r="K8444" s="15" t="s">
        <v>31</v>
      </c>
      <c r="L8444" s="15" t="str">
        <f t="array" ref="L8444">_xlfn.XLOOKUP(M8444,reference_province_to_city!$A$2:$A$11,reference_province_to_city!$B$2:$B$11)</f>
        <v>Balikpapan</v>
      </c>
      <c r="M8444" s="15" t="s">
        <v>21</v>
      </c>
      <c r="N8444" s="15">
        <v>76114.0</v>
      </c>
      <c r="O8444" s="15">
        <f t="array" ref="O8444">_xlfn.XLOOKUP(M8444,reference_postal_code!$B$2:$B$11,reference_postal_code!$A$2:$A$11)</f>
        <v>76114</v>
      </c>
      <c r="P8444" s="15" t="s">
        <v>166</v>
      </c>
      <c r="Q8444" s="15" t="s">
        <v>6899</v>
      </c>
      <c r="R8444" s="15" t="s">
        <v>65</v>
      </c>
      <c r="S8444" s="15" t="s">
        <v>66</v>
      </c>
      <c r="T8444" s="15" t="s">
        <v>6900</v>
      </c>
      <c r="U8444" s="28">
        <v>172800.0</v>
      </c>
      <c r="V8444" s="15">
        <v>4.0</v>
      </c>
      <c r="W8444" s="31">
        <v>0.2</v>
      </c>
      <c r="X8444" s="28">
        <v>56160.0</v>
      </c>
    </row>
    <row r="8445" ht="15.75" customHeight="1">
      <c r="A8445" s="15">
        <v>3563.0</v>
      </c>
      <c r="B8445" s="15" t="s">
        <v>9545</v>
      </c>
      <c r="C8445" s="18">
        <v>42982.0</v>
      </c>
      <c r="D8445" s="18">
        <v>42987.0</v>
      </c>
      <c r="E8445" s="18">
        <f t="shared" si="1"/>
        <v>42987</v>
      </c>
      <c r="F8445" s="15" t="s">
        <v>114</v>
      </c>
      <c r="G8445" s="15" t="s">
        <v>3853</v>
      </c>
      <c r="H8445" s="15" t="s">
        <v>3854</v>
      </c>
      <c r="I8445" s="15" t="s">
        <v>59</v>
      </c>
      <c r="J8445" s="15" t="s">
        <v>60</v>
      </c>
      <c r="K8445" s="15" t="s">
        <v>31</v>
      </c>
      <c r="L8445" s="15" t="str">
        <f t="array" ref="L8445">_xlfn.XLOOKUP(M8445,reference_province_to_city!$A$2:$A$11,reference_province_to_city!$B$2:$B$11)</f>
        <v>Balikpapan</v>
      </c>
      <c r="M8445" s="15" t="s">
        <v>21</v>
      </c>
      <c r="N8445" s="15">
        <v>76114.0</v>
      </c>
      <c r="O8445" s="15">
        <f t="array" ref="O8445">_xlfn.XLOOKUP(M8445,reference_postal_code!$B$2:$B$11,reference_postal_code!$A$2:$A$11)</f>
        <v>76114</v>
      </c>
      <c r="P8445" s="15" t="s">
        <v>166</v>
      </c>
      <c r="Q8445" s="15" t="s">
        <v>4026</v>
      </c>
      <c r="R8445" s="15" t="s">
        <v>65</v>
      </c>
      <c r="S8445" s="15" t="s">
        <v>83</v>
      </c>
      <c r="T8445" s="15" t="s">
        <v>4027</v>
      </c>
      <c r="U8445" s="28">
        <v>65520.0</v>
      </c>
      <c r="V8445" s="15">
        <v>2.0</v>
      </c>
      <c r="W8445" s="31">
        <v>0.7</v>
      </c>
      <c r="X8445" s="28">
        <v>-45864.0</v>
      </c>
    </row>
    <row r="8446" ht="15.75" customHeight="1">
      <c r="A8446" s="15">
        <v>3080.0</v>
      </c>
      <c r="B8446" s="15" t="s">
        <v>9550</v>
      </c>
      <c r="C8446" s="18">
        <v>42982.0</v>
      </c>
      <c r="D8446" s="18">
        <v>42983.0</v>
      </c>
      <c r="E8446" s="18">
        <f t="shared" si="1"/>
        <v>42983</v>
      </c>
      <c r="F8446" s="15" t="s">
        <v>125</v>
      </c>
      <c r="G8446" s="15" t="s">
        <v>6474</v>
      </c>
      <c r="H8446" s="15" t="s">
        <v>6475</v>
      </c>
      <c r="I8446" s="15" t="s">
        <v>76</v>
      </c>
      <c r="J8446" s="15" t="s">
        <v>60</v>
      </c>
      <c r="K8446" s="15" t="s">
        <v>28</v>
      </c>
      <c r="L8446" s="15" t="str">
        <f t="array" ref="L8446">_xlfn.XLOOKUP(M8446,reference_province_to_city!$A$2:$A$11,reference_province_to_city!$B$2:$B$11)</f>
        <v>Medan</v>
      </c>
      <c r="M8446" s="15" t="s">
        <v>11</v>
      </c>
      <c r="N8446" s="15">
        <v>20111.0</v>
      </c>
      <c r="O8446" s="15">
        <f t="array" ref="O8446">_xlfn.XLOOKUP(M8446,reference_postal_code!$B$2:$B$11,reference_postal_code!$A$2:$A$11)</f>
        <v>20111</v>
      </c>
      <c r="P8446" s="15" t="s">
        <v>77</v>
      </c>
      <c r="Q8446" s="15" t="s">
        <v>494</v>
      </c>
      <c r="R8446" s="15" t="s">
        <v>65</v>
      </c>
      <c r="S8446" s="15" t="s">
        <v>66</v>
      </c>
      <c r="T8446" s="15" t="s">
        <v>495</v>
      </c>
      <c r="U8446" s="28">
        <v>194400.0</v>
      </c>
      <c r="V8446" s="15">
        <v>2.0</v>
      </c>
      <c r="W8446" s="31">
        <v>0.0</v>
      </c>
      <c r="X8446" s="28">
        <v>93312.0</v>
      </c>
    </row>
    <row r="8447" ht="15.75" customHeight="1">
      <c r="A8447" s="15">
        <v>7305.0</v>
      </c>
      <c r="B8447" s="15" t="s">
        <v>9547</v>
      </c>
      <c r="C8447" s="18">
        <v>42982.0</v>
      </c>
      <c r="D8447" s="18">
        <v>42986.0</v>
      </c>
      <c r="E8447" s="18">
        <f t="shared" si="1"/>
        <v>42986</v>
      </c>
      <c r="F8447" s="15" t="s">
        <v>55</v>
      </c>
      <c r="G8447" s="15" t="s">
        <v>6354</v>
      </c>
      <c r="H8447" s="15" t="s">
        <v>6355</v>
      </c>
      <c r="I8447" s="15" t="s">
        <v>59</v>
      </c>
      <c r="J8447" s="15" t="s">
        <v>60</v>
      </c>
      <c r="K8447" s="15" t="s">
        <v>10</v>
      </c>
      <c r="L8447" s="15" t="str">
        <f t="array" ref="L8447">_xlfn.XLOOKUP(M8447,reference_province_to_city!$A$2:$A$11,reference_province_to_city!$B$2:$B$11)</f>
        <v>Jakarta</v>
      </c>
      <c r="M8447" s="15" t="s">
        <v>7</v>
      </c>
      <c r="N8447" s="15">
        <v>10110.0</v>
      </c>
      <c r="O8447" s="15">
        <f t="array" ref="O8447">_xlfn.XLOOKUP(M8447,reference_postal_code!$B$2:$B$11,reference_postal_code!$A$2:$A$11)</f>
        <v>10110</v>
      </c>
      <c r="P8447" s="15" t="s">
        <v>117</v>
      </c>
      <c r="Q8447" s="15" t="s">
        <v>1203</v>
      </c>
      <c r="R8447" s="15" t="s">
        <v>65</v>
      </c>
      <c r="S8447" s="15" t="s">
        <v>66</v>
      </c>
      <c r="T8447" s="15" t="s">
        <v>1204</v>
      </c>
      <c r="U8447" s="28">
        <v>155520.0</v>
      </c>
      <c r="V8447" s="15">
        <v>2.0</v>
      </c>
      <c r="W8447" s="31">
        <v>0.2</v>
      </c>
      <c r="X8447" s="28">
        <v>54432.0</v>
      </c>
    </row>
    <row r="8448" ht="15.75" customHeight="1">
      <c r="A8448" s="15">
        <v>5459.0</v>
      </c>
      <c r="B8448" s="15" t="s">
        <v>9549</v>
      </c>
      <c r="C8448" s="18">
        <v>42982.0</v>
      </c>
      <c r="D8448" s="18">
        <v>42984.0</v>
      </c>
      <c r="E8448" s="18">
        <f t="shared" si="1"/>
        <v>42984</v>
      </c>
      <c r="F8448" s="15" t="s">
        <v>114</v>
      </c>
      <c r="G8448" s="15" t="s">
        <v>3951</v>
      </c>
      <c r="H8448" s="15" t="s">
        <v>3952</v>
      </c>
      <c r="I8448" s="15" t="s">
        <v>59</v>
      </c>
      <c r="J8448" s="15" t="s">
        <v>60</v>
      </c>
      <c r="K8448" s="15" t="s">
        <v>26</v>
      </c>
      <c r="L8448" s="15" t="str">
        <f t="array" ref="L8448">_xlfn.XLOOKUP(M8448,reference_province_to_city!$A$2:$A$11,reference_province_to_city!$B$2:$B$11)</f>
        <v>Denpasar</v>
      </c>
      <c r="M8448" s="15" t="s">
        <v>24</v>
      </c>
      <c r="N8448" s="15">
        <v>80231.0</v>
      </c>
      <c r="O8448" s="15">
        <f t="array" ref="O8448">_xlfn.XLOOKUP(M8448,reference_postal_code!$B$2:$B$11,reference_postal_code!$A$2:$A$11)</f>
        <v>80231</v>
      </c>
      <c r="P8448" s="15" t="s">
        <v>63</v>
      </c>
      <c r="Q8448" s="15" t="s">
        <v>3095</v>
      </c>
      <c r="R8448" s="15" t="s">
        <v>65</v>
      </c>
      <c r="S8448" s="15" t="s">
        <v>83</v>
      </c>
      <c r="T8448" s="15" t="s">
        <v>3096</v>
      </c>
      <c r="U8448" s="28">
        <v>200160.0</v>
      </c>
      <c r="V8448" s="15">
        <v>6.0</v>
      </c>
      <c r="W8448" s="31">
        <v>0.2</v>
      </c>
      <c r="X8448" s="28">
        <v>65052.0</v>
      </c>
    </row>
    <row r="8449" ht="15.75" customHeight="1">
      <c r="A8449" s="15">
        <v>3561.0</v>
      </c>
      <c r="B8449" s="15" t="s">
        <v>9545</v>
      </c>
      <c r="C8449" s="18">
        <v>42982.0</v>
      </c>
      <c r="D8449" s="18">
        <v>42987.0</v>
      </c>
      <c r="E8449" s="18">
        <f t="shared" si="1"/>
        <v>42987</v>
      </c>
      <c r="F8449" s="15" t="s">
        <v>114</v>
      </c>
      <c r="G8449" s="15" t="s">
        <v>3853</v>
      </c>
      <c r="H8449" s="15" t="s">
        <v>3854</v>
      </c>
      <c r="I8449" s="15" t="s">
        <v>59</v>
      </c>
      <c r="J8449" s="15" t="s">
        <v>60</v>
      </c>
      <c r="K8449" s="15" t="s">
        <v>31</v>
      </c>
      <c r="L8449" s="15" t="str">
        <f t="array" ref="L8449">_xlfn.XLOOKUP(M8449,reference_province_to_city!$A$2:$A$11,reference_province_to_city!$B$2:$B$11)</f>
        <v>Balikpapan</v>
      </c>
      <c r="M8449" s="15" t="s">
        <v>21</v>
      </c>
      <c r="N8449" s="15">
        <v>76114.0</v>
      </c>
      <c r="O8449" s="15">
        <f t="array" ref="O8449">_xlfn.XLOOKUP(M8449,reference_postal_code!$B$2:$B$11,reference_postal_code!$A$2:$A$11)</f>
        <v>76114</v>
      </c>
      <c r="P8449" s="15" t="s">
        <v>166</v>
      </c>
      <c r="Q8449" s="15" t="s">
        <v>1886</v>
      </c>
      <c r="R8449" s="15" t="s">
        <v>65</v>
      </c>
      <c r="S8449" s="15" t="s">
        <v>93</v>
      </c>
      <c r="T8449" s="15" t="s">
        <v>1887</v>
      </c>
      <c r="U8449" s="28">
        <v>123840.0</v>
      </c>
      <c r="V8449" s="15">
        <v>4.0</v>
      </c>
      <c r="W8449" s="31">
        <v>0.2</v>
      </c>
      <c r="X8449" s="28">
        <v>9288.0</v>
      </c>
    </row>
    <row r="8450" ht="15.75" customHeight="1">
      <c r="A8450" s="15">
        <v>3081.0</v>
      </c>
      <c r="B8450" s="15" t="s">
        <v>9550</v>
      </c>
      <c r="C8450" s="18">
        <v>42982.0</v>
      </c>
      <c r="D8450" s="18">
        <v>42983.0</v>
      </c>
      <c r="E8450" s="18">
        <f t="shared" si="1"/>
        <v>42983</v>
      </c>
      <c r="F8450" s="15" t="s">
        <v>125</v>
      </c>
      <c r="G8450" s="15" t="s">
        <v>6474</v>
      </c>
      <c r="H8450" s="15" t="s">
        <v>6475</v>
      </c>
      <c r="I8450" s="15" t="s">
        <v>76</v>
      </c>
      <c r="J8450" s="15" t="s">
        <v>60</v>
      </c>
      <c r="K8450" s="15" t="s">
        <v>28</v>
      </c>
      <c r="L8450" s="15" t="str">
        <f t="array" ref="L8450">_xlfn.XLOOKUP(M8450,reference_province_to_city!$A$2:$A$11,reference_province_to_city!$B$2:$B$11)</f>
        <v>Medan</v>
      </c>
      <c r="M8450" s="15" t="s">
        <v>11</v>
      </c>
      <c r="N8450" s="15">
        <v>20111.0</v>
      </c>
      <c r="O8450" s="15">
        <f t="array" ref="O8450">_xlfn.XLOOKUP(M8450,reference_postal_code!$B$2:$B$11,reference_postal_code!$A$2:$A$11)</f>
        <v>20111</v>
      </c>
      <c r="P8450" s="15" t="s">
        <v>77</v>
      </c>
      <c r="Q8450" s="15" t="s">
        <v>2950</v>
      </c>
      <c r="R8450" s="15" t="s">
        <v>110</v>
      </c>
      <c r="S8450" s="15" t="s">
        <v>111</v>
      </c>
      <c r="T8450" s="15" t="s">
        <v>2951</v>
      </c>
      <c r="U8450" s="28">
        <v>647640.0</v>
      </c>
      <c r="V8450" s="15">
        <v>3.0</v>
      </c>
      <c r="W8450" s="31">
        <v>0.2</v>
      </c>
      <c r="X8450" s="28">
        <v>226674.0</v>
      </c>
    </row>
    <row r="8451" ht="15.75" customHeight="1">
      <c r="A8451" s="15">
        <v>7918.0</v>
      </c>
      <c r="B8451" s="15" t="s">
        <v>9551</v>
      </c>
      <c r="C8451" s="18">
        <v>42982.0</v>
      </c>
      <c r="D8451" s="18">
        <v>42986.0</v>
      </c>
      <c r="E8451" s="18">
        <f t="shared" si="1"/>
        <v>42986</v>
      </c>
      <c r="F8451" s="15" t="s">
        <v>114</v>
      </c>
      <c r="G8451" s="15" t="s">
        <v>3797</v>
      </c>
      <c r="H8451" s="15" t="s">
        <v>3798</v>
      </c>
      <c r="I8451" s="15" t="s">
        <v>76</v>
      </c>
      <c r="J8451" s="15" t="s">
        <v>60</v>
      </c>
      <c r="K8451" s="15" t="s">
        <v>14</v>
      </c>
      <c r="L8451" s="15" t="str">
        <f t="array" ref="L8451">_xlfn.XLOOKUP(M8451,reference_province_to_city!$A$2:$A$11,reference_province_to_city!$B$2:$B$11)</f>
        <v>Bandung</v>
      </c>
      <c r="M8451" s="15" t="s">
        <v>12</v>
      </c>
      <c r="N8451" s="15">
        <v>40111.0</v>
      </c>
      <c r="O8451" s="15">
        <f t="array" ref="O8451">_xlfn.XLOOKUP(M8451,reference_postal_code!$B$2:$B$11,reference_postal_code!$A$2:$A$11)</f>
        <v>40111</v>
      </c>
      <c r="P8451" s="15" t="s">
        <v>117</v>
      </c>
      <c r="Q8451" s="15" t="s">
        <v>2979</v>
      </c>
      <c r="R8451" s="15" t="s">
        <v>65</v>
      </c>
      <c r="S8451" s="15" t="s">
        <v>93</v>
      </c>
      <c r="T8451" s="15" t="s">
        <v>2980</v>
      </c>
      <c r="U8451" s="28">
        <v>455760.0</v>
      </c>
      <c r="V8451" s="15">
        <v>1.0</v>
      </c>
      <c r="W8451" s="31">
        <v>0.2</v>
      </c>
      <c r="X8451" s="28">
        <v>56970.0</v>
      </c>
    </row>
    <row r="8452" ht="15.75" customHeight="1">
      <c r="A8452" s="15">
        <v>1496.0</v>
      </c>
      <c r="B8452" s="15" t="s">
        <v>9552</v>
      </c>
      <c r="C8452" s="18">
        <v>42982.0</v>
      </c>
      <c r="D8452" s="18">
        <v>42986.0</v>
      </c>
      <c r="E8452" s="18">
        <f t="shared" si="1"/>
        <v>42986</v>
      </c>
      <c r="F8452" s="15" t="s">
        <v>55</v>
      </c>
      <c r="G8452" s="15" t="s">
        <v>5095</v>
      </c>
      <c r="H8452" s="15" t="s">
        <v>5096</v>
      </c>
      <c r="I8452" s="15" t="s">
        <v>59</v>
      </c>
      <c r="J8452" s="15" t="s">
        <v>60</v>
      </c>
      <c r="K8452" s="15" t="s">
        <v>29</v>
      </c>
      <c r="L8452" s="15" t="str">
        <f t="array" ref="L8452">_xlfn.XLOOKUP(M8452,reference_province_to_city!$A$2:$A$11,reference_province_to_city!$B$2:$B$11)</f>
        <v>Palembang</v>
      </c>
      <c r="M8452" s="15" t="s">
        <v>13</v>
      </c>
      <c r="N8452" s="15">
        <v>30111.0</v>
      </c>
      <c r="O8452" s="15">
        <f t="array" ref="O8452">_xlfn.XLOOKUP(M8452,reference_postal_code!$B$2:$B$11,reference_postal_code!$A$2:$A$11)</f>
        <v>30111</v>
      </c>
      <c r="P8452" s="15" t="s">
        <v>77</v>
      </c>
      <c r="Q8452" s="15" t="s">
        <v>6479</v>
      </c>
      <c r="R8452" s="15" t="s">
        <v>65</v>
      </c>
      <c r="S8452" s="15" t="s">
        <v>93</v>
      </c>
      <c r="T8452" s="15" t="s">
        <v>6480</v>
      </c>
      <c r="U8452" s="28">
        <v>152880.0</v>
      </c>
      <c r="V8452" s="15">
        <v>7.0</v>
      </c>
      <c r="W8452" s="31">
        <v>0.2</v>
      </c>
      <c r="X8452" s="28">
        <v>47775.0</v>
      </c>
    </row>
    <row r="8453" ht="15.75" customHeight="1">
      <c r="A8453" s="15">
        <v>1498.0</v>
      </c>
      <c r="B8453" s="15" t="s">
        <v>9552</v>
      </c>
      <c r="C8453" s="18">
        <v>42982.0</v>
      </c>
      <c r="D8453" s="18">
        <v>42986.0</v>
      </c>
      <c r="E8453" s="18">
        <f t="shared" si="1"/>
        <v>42986</v>
      </c>
      <c r="F8453" s="15" t="s">
        <v>55</v>
      </c>
      <c r="G8453" s="15" t="s">
        <v>5095</v>
      </c>
      <c r="H8453" s="15" t="s">
        <v>5096</v>
      </c>
      <c r="I8453" s="15" t="s">
        <v>59</v>
      </c>
      <c r="J8453" s="15" t="s">
        <v>60</v>
      </c>
      <c r="K8453" s="15" t="s">
        <v>29</v>
      </c>
      <c r="L8453" s="15" t="str">
        <f t="array" ref="L8453">_xlfn.XLOOKUP(M8453,reference_province_to_city!$A$2:$A$11,reference_province_to_city!$B$2:$B$11)</f>
        <v>Palembang</v>
      </c>
      <c r="M8453" s="15" t="s">
        <v>13</v>
      </c>
      <c r="N8453" s="15">
        <v>30111.0</v>
      </c>
      <c r="O8453" s="15">
        <f t="array" ref="O8453">_xlfn.XLOOKUP(M8453,reference_postal_code!$B$2:$B$11,reference_postal_code!$A$2:$A$11)</f>
        <v>30111</v>
      </c>
      <c r="P8453" s="15" t="s">
        <v>77</v>
      </c>
      <c r="Q8453" s="15" t="s">
        <v>6510</v>
      </c>
      <c r="R8453" s="15" t="s">
        <v>65</v>
      </c>
      <c r="S8453" s="15" t="s">
        <v>93</v>
      </c>
      <c r="T8453" s="15" t="s">
        <v>6511</v>
      </c>
      <c r="U8453" s="28">
        <v>196800.0</v>
      </c>
      <c r="V8453" s="15">
        <v>5.0</v>
      </c>
      <c r="W8453" s="31">
        <v>0.2</v>
      </c>
      <c r="X8453" s="28">
        <v>56580.0</v>
      </c>
    </row>
    <row r="8454" ht="15.75" customHeight="1">
      <c r="A8454" s="15">
        <v>3618.0</v>
      </c>
      <c r="B8454" s="15" t="s">
        <v>9553</v>
      </c>
      <c r="C8454" s="18">
        <v>42982.0</v>
      </c>
      <c r="D8454" s="18">
        <v>42986.0</v>
      </c>
      <c r="E8454" s="18">
        <f t="shared" si="1"/>
        <v>42986</v>
      </c>
      <c r="F8454" s="15" t="s">
        <v>55</v>
      </c>
      <c r="G8454" s="15" t="s">
        <v>4438</v>
      </c>
      <c r="H8454" s="15" t="s">
        <v>4439</v>
      </c>
      <c r="I8454" s="15" t="s">
        <v>59</v>
      </c>
      <c r="J8454" s="15" t="s">
        <v>60</v>
      </c>
      <c r="K8454" s="15" t="s">
        <v>26</v>
      </c>
      <c r="L8454" s="15" t="str">
        <f t="array" ref="L8454">_xlfn.XLOOKUP(M8454,reference_province_to_city!$A$2:$A$11,reference_province_to_city!$B$2:$B$11)</f>
        <v>Denpasar</v>
      </c>
      <c r="M8454" s="15" t="s">
        <v>24</v>
      </c>
      <c r="N8454" s="15">
        <v>80231.0</v>
      </c>
      <c r="O8454" s="15">
        <f t="array" ref="O8454">_xlfn.XLOOKUP(M8454,reference_postal_code!$B$2:$B$11,reference_postal_code!$A$2:$A$11)</f>
        <v>80231</v>
      </c>
      <c r="P8454" s="15" t="s">
        <v>63</v>
      </c>
      <c r="Q8454" s="15" t="s">
        <v>131</v>
      </c>
      <c r="R8454" s="15" t="s">
        <v>65</v>
      </c>
      <c r="S8454" s="15" t="s">
        <v>83</v>
      </c>
      <c r="T8454" s="15" t="s">
        <v>132</v>
      </c>
      <c r="U8454" s="28">
        <v>7319760.0</v>
      </c>
      <c r="V8454" s="15">
        <v>2.0</v>
      </c>
      <c r="W8454" s="31">
        <v>0.2</v>
      </c>
      <c r="X8454" s="28">
        <v>2287425.0</v>
      </c>
    </row>
    <row r="8455" ht="15.75" customHeight="1">
      <c r="A8455" s="15">
        <v>4121.0</v>
      </c>
      <c r="B8455" s="15" t="s">
        <v>9554</v>
      </c>
      <c r="C8455" s="18">
        <v>42982.0</v>
      </c>
      <c r="D8455" s="18">
        <v>42988.0</v>
      </c>
      <c r="E8455" s="18">
        <f t="shared" si="1"/>
        <v>42988</v>
      </c>
      <c r="F8455" s="15" t="s">
        <v>55</v>
      </c>
      <c r="G8455" s="15" t="s">
        <v>164</v>
      </c>
      <c r="H8455" s="15" t="s">
        <v>165</v>
      </c>
      <c r="I8455" s="15" t="s">
        <v>59</v>
      </c>
      <c r="J8455" s="15" t="s">
        <v>60</v>
      </c>
      <c r="K8455" s="15" t="s">
        <v>22</v>
      </c>
      <c r="L8455" s="15" t="str">
        <f t="array" ref="L8455">_xlfn.XLOOKUP(M8455,reference_province_to_city!$A$2:$A$11,reference_province_to_city!$B$2:$B$11)</f>
        <v>Surabaya</v>
      </c>
      <c r="M8455" s="15" t="s">
        <v>20</v>
      </c>
      <c r="N8455" s="15">
        <v>60231.0</v>
      </c>
      <c r="O8455" s="15">
        <f t="array" ref="O8455">_xlfn.XLOOKUP(M8455,reference_postal_code!$B$2:$B$11,reference_postal_code!$A$2:$A$11)</f>
        <v>60231</v>
      </c>
      <c r="P8455" s="15" t="s">
        <v>166</v>
      </c>
      <c r="Q8455" s="15" t="s">
        <v>4318</v>
      </c>
      <c r="R8455" s="15" t="s">
        <v>110</v>
      </c>
      <c r="S8455" s="15" t="s">
        <v>149</v>
      </c>
      <c r="T8455" s="15" t="s">
        <v>4319</v>
      </c>
      <c r="U8455" s="28">
        <v>285600.0</v>
      </c>
      <c r="V8455" s="15">
        <v>4.0</v>
      </c>
      <c r="W8455" s="31">
        <v>0.2</v>
      </c>
      <c r="X8455" s="28">
        <v>-21420.0</v>
      </c>
    </row>
    <row r="8456" ht="15.75" customHeight="1">
      <c r="A8456" s="15">
        <v>3513.0</v>
      </c>
      <c r="B8456" s="15" t="s">
        <v>9555</v>
      </c>
      <c r="C8456" s="18">
        <v>42982.0</v>
      </c>
      <c r="D8456" s="18">
        <v>42984.0</v>
      </c>
      <c r="E8456" s="18">
        <f t="shared" si="1"/>
        <v>42984</v>
      </c>
      <c r="F8456" s="15" t="s">
        <v>125</v>
      </c>
      <c r="G8456" s="15" t="s">
        <v>6129</v>
      </c>
      <c r="H8456" s="15" t="s">
        <v>6130</v>
      </c>
      <c r="I8456" s="15" t="s">
        <v>128</v>
      </c>
      <c r="J8456" s="15" t="s">
        <v>60</v>
      </c>
      <c r="K8456" s="15" t="s">
        <v>33</v>
      </c>
      <c r="L8456" s="15" t="str">
        <f t="array" ref="L8456">_xlfn.XLOOKUP(M8456,reference_province_to_city!$A$2:$A$11,reference_province_to_city!$B$2:$B$11)</f>
        <v>Makassar</v>
      </c>
      <c r="M8456" s="15" t="s">
        <v>25</v>
      </c>
      <c r="N8456" s="15">
        <v>90111.0</v>
      </c>
      <c r="O8456" s="15">
        <f t="array" ref="O8456">_xlfn.XLOOKUP(M8456,reference_postal_code!$B$2:$B$11,reference_postal_code!$A$2:$A$11)</f>
        <v>90111</v>
      </c>
      <c r="P8456" s="15" t="s">
        <v>63</v>
      </c>
      <c r="Q8456" s="15" t="s">
        <v>9556</v>
      </c>
      <c r="R8456" s="15" t="s">
        <v>106</v>
      </c>
      <c r="S8456" s="15" t="s">
        <v>183</v>
      </c>
      <c r="T8456" s="15" t="s">
        <v>9557</v>
      </c>
      <c r="U8456" s="28">
        <v>1.237761E7</v>
      </c>
      <c r="V8456" s="15">
        <v>9.0</v>
      </c>
      <c r="W8456" s="31">
        <v>0.3</v>
      </c>
      <c r="X8456" s="28">
        <v>-1768230.0</v>
      </c>
    </row>
    <row r="8457" ht="15.75" customHeight="1">
      <c r="A8457" s="15">
        <v>3620.0</v>
      </c>
      <c r="B8457" s="15" t="s">
        <v>9553</v>
      </c>
      <c r="C8457" s="18">
        <v>42982.0</v>
      </c>
      <c r="D8457" s="18">
        <v>42986.0</v>
      </c>
      <c r="E8457" s="18">
        <f t="shared" si="1"/>
        <v>42986</v>
      </c>
      <c r="F8457" s="15" t="s">
        <v>55</v>
      </c>
      <c r="G8457" s="15" t="s">
        <v>4438</v>
      </c>
      <c r="H8457" s="15" t="s">
        <v>4439</v>
      </c>
      <c r="I8457" s="15" t="s">
        <v>59</v>
      </c>
      <c r="J8457" s="15" t="s">
        <v>60</v>
      </c>
      <c r="K8457" s="15" t="s">
        <v>26</v>
      </c>
      <c r="L8457" s="15" t="str">
        <f t="array" ref="L8457">_xlfn.XLOOKUP(M8457,reference_province_to_city!$A$2:$A$11,reference_province_to_city!$B$2:$B$11)</f>
        <v>Denpasar</v>
      </c>
      <c r="M8457" s="15" t="s">
        <v>24</v>
      </c>
      <c r="N8457" s="15">
        <v>80231.0</v>
      </c>
      <c r="O8457" s="15">
        <f t="array" ref="O8457">_xlfn.XLOOKUP(M8457,reference_postal_code!$B$2:$B$11,reference_postal_code!$A$2:$A$11)</f>
        <v>80231</v>
      </c>
      <c r="P8457" s="15" t="s">
        <v>63</v>
      </c>
      <c r="Q8457" s="15" t="s">
        <v>3850</v>
      </c>
      <c r="R8457" s="15" t="s">
        <v>65</v>
      </c>
      <c r="S8457" s="15" t="s">
        <v>87</v>
      </c>
      <c r="T8457" s="15" t="s">
        <v>3851</v>
      </c>
      <c r="U8457" s="28">
        <v>3267750.0</v>
      </c>
      <c r="V8457" s="15">
        <v>5.0</v>
      </c>
      <c r="W8457" s="31">
        <v>0.0</v>
      </c>
      <c r="X8457" s="28">
        <v>980325.0</v>
      </c>
    </row>
    <row r="8458" ht="15.75" customHeight="1">
      <c r="A8458" s="15">
        <v>4297.0</v>
      </c>
      <c r="B8458" s="15" t="s">
        <v>9558</v>
      </c>
      <c r="C8458" s="18">
        <v>42982.0</v>
      </c>
      <c r="D8458" s="18">
        <v>42988.0</v>
      </c>
      <c r="E8458" s="18">
        <f t="shared" si="1"/>
        <v>42988</v>
      </c>
      <c r="F8458" s="15" t="s">
        <v>55</v>
      </c>
      <c r="G8458" s="15" t="s">
        <v>3833</v>
      </c>
      <c r="H8458" s="15" t="s">
        <v>3834</v>
      </c>
      <c r="I8458" s="15" t="s">
        <v>128</v>
      </c>
      <c r="J8458" s="15" t="s">
        <v>60</v>
      </c>
      <c r="K8458" s="15" t="s">
        <v>10</v>
      </c>
      <c r="L8458" s="15" t="str">
        <f t="array" ref="L8458">_xlfn.XLOOKUP(M8458,reference_province_to_city!$A$2:$A$11,reference_province_to_city!$B$2:$B$11)</f>
        <v>Jakarta</v>
      </c>
      <c r="M8458" s="15" t="s">
        <v>7</v>
      </c>
      <c r="N8458" s="15">
        <v>10110.0</v>
      </c>
      <c r="O8458" s="15">
        <f t="array" ref="O8458">_xlfn.XLOOKUP(M8458,reference_postal_code!$B$2:$B$11,reference_postal_code!$A$2:$A$11)</f>
        <v>10110</v>
      </c>
      <c r="P8458" s="15" t="s">
        <v>117</v>
      </c>
      <c r="Q8458" s="15" t="s">
        <v>4509</v>
      </c>
      <c r="R8458" s="15" t="s">
        <v>65</v>
      </c>
      <c r="S8458" s="15" t="s">
        <v>87</v>
      </c>
      <c r="T8458" s="15" t="s">
        <v>4510</v>
      </c>
      <c r="U8458" s="28">
        <v>814800.0</v>
      </c>
      <c r="V8458" s="15">
        <v>4.0</v>
      </c>
      <c r="W8458" s="31">
        <v>0.0</v>
      </c>
      <c r="X8458" s="28">
        <v>8148.0</v>
      </c>
    </row>
    <row r="8459" ht="15.75" customHeight="1">
      <c r="A8459" s="15">
        <v>7104.0</v>
      </c>
      <c r="B8459" s="15" t="s">
        <v>9559</v>
      </c>
      <c r="C8459" s="18">
        <v>42982.0</v>
      </c>
      <c r="D8459" s="18"/>
      <c r="E8459" s="18">
        <f t="shared" si="1"/>
        <v>42985</v>
      </c>
      <c r="F8459" s="15" t="s">
        <v>55</v>
      </c>
      <c r="G8459" s="15" t="s">
        <v>568</v>
      </c>
      <c r="H8459" s="15" t="s">
        <v>569</v>
      </c>
      <c r="I8459" s="15" t="s">
        <v>59</v>
      </c>
      <c r="J8459" s="15" t="s">
        <v>60</v>
      </c>
      <c r="K8459" s="15" t="s">
        <v>22</v>
      </c>
      <c r="L8459" s="15" t="str">
        <f t="array" ref="L8459">_xlfn.XLOOKUP(M8459,reference_province_to_city!$A$2:$A$11,reference_province_to_city!$B$2:$B$11)</f>
        <v>Surabaya</v>
      </c>
      <c r="M8459" s="15" t="s">
        <v>20</v>
      </c>
      <c r="N8459" s="15">
        <v>60231.0</v>
      </c>
      <c r="O8459" s="15">
        <f t="array" ref="O8459">_xlfn.XLOOKUP(M8459,reference_postal_code!$B$2:$B$11,reference_postal_code!$A$2:$A$11)</f>
        <v>60231</v>
      </c>
      <c r="P8459" s="15" t="s">
        <v>166</v>
      </c>
      <c r="Q8459" s="15" t="s">
        <v>3646</v>
      </c>
      <c r="R8459" s="15" t="s">
        <v>65</v>
      </c>
      <c r="S8459" s="15" t="s">
        <v>87</v>
      </c>
      <c r="T8459" s="15" t="s">
        <v>3647</v>
      </c>
      <c r="U8459" s="28">
        <v>6316500.0</v>
      </c>
      <c r="V8459" s="15">
        <v>2.0</v>
      </c>
      <c r="W8459" s="31">
        <v>0.0</v>
      </c>
      <c r="X8459" s="28">
        <v>1579125.0</v>
      </c>
    </row>
    <row r="8460" ht="15.75" customHeight="1">
      <c r="A8460" s="15">
        <v>9129.0</v>
      </c>
      <c r="B8460" s="15" t="s">
        <v>9560</v>
      </c>
      <c r="C8460" s="18">
        <v>42982.0</v>
      </c>
      <c r="D8460" s="18">
        <v>42983.0</v>
      </c>
      <c r="E8460" s="18">
        <f t="shared" si="1"/>
        <v>42983</v>
      </c>
      <c r="F8460" s="15" t="s">
        <v>125</v>
      </c>
      <c r="G8460" s="15" t="s">
        <v>2461</v>
      </c>
      <c r="H8460" s="15" t="s">
        <v>2462</v>
      </c>
      <c r="I8460" s="15" t="s">
        <v>128</v>
      </c>
      <c r="J8460" s="15" t="s">
        <v>60</v>
      </c>
      <c r="K8460" s="15" t="s">
        <v>22</v>
      </c>
      <c r="L8460" s="15" t="str">
        <f t="array" ref="L8460">_xlfn.XLOOKUP(M8460,reference_province_to_city!$A$2:$A$11,reference_province_to_city!$B$2:$B$11)</f>
        <v>Surabaya</v>
      </c>
      <c r="M8460" s="15" t="s">
        <v>20</v>
      </c>
      <c r="N8460" s="15">
        <v>60231.0</v>
      </c>
      <c r="O8460" s="15">
        <f t="array" ref="O8460">_xlfn.XLOOKUP(M8460,reference_postal_code!$B$2:$B$11,reference_postal_code!$A$2:$A$11)</f>
        <v>60231</v>
      </c>
      <c r="P8460" s="15" t="s">
        <v>166</v>
      </c>
      <c r="Q8460" s="15" t="s">
        <v>2004</v>
      </c>
      <c r="R8460" s="15" t="s">
        <v>65</v>
      </c>
      <c r="S8460" s="15" t="s">
        <v>83</v>
      </c>
      <c r="T8460" s="15" t="s">
        <v>2005</v>
      </c>
      <c r="U8460" s="28">
        <v>1321110.0</v>
      </c>
      <c r="V8460" s="15">
        <v>7.0</v>
      </c>
      <c r="W8460" s="31">
        <v>0.7</v>
      </c>
      <c r="X8460" s="28">
        <v>-880740.0</v>
      </c>
    </row>
    <row r="8461" ht="15.75" customHeight="1">
      <c r="A8461" s="15">
        <v>3619.0</v>
      </c>
      <c r="B8461" s="15" t="s">
        <v>9553</v>
      </c>
      <c r="C8461" s="18">
        <v>42982.0</v>
      </c>
      <c r="D8461" s="18">
        <v>42986.0</v>
      </c>
      <c r="E8461" s="18">
        <f t="shared" si="1"/>
        <v>42986</v>
      </c>
      <c r="F8461" s="15" t="s">
        <v>55</v>
      </c>
      <c r="G8461" s="15" t="s">
        <v>4438</v>
      </c>
      <c r="H8461" s="15" t="s">
        <v>4439</v>
      </c>
      <c r="I8461" s="15" t="s">
        <v>59</v>
      </c>
      <c r="J8461" s="15" t="s">
        <v>60</v>
      </c>
      <c r="K8461" s="15" t="s">
        <v>26</v>
      </c>
      <c r="L8461" s="15" t="str">
        <f t="array" ref="L8461">_xlfn.XLOOKUP(M8461,reference_province_to_city!$A$2:$A$11,reference_province_to_city!$B$2:$B$11)</f>
        <v>Denpasar</v>
      </c>
      <c r="M8461" s="15" t="s">
        <v>24</v>
      </c>
      <c r="N8461" s="15">
        <v>80231.0</v>
      </c>
      <c r="O8461" s="15">
        <f t="array" ref="O8461">_xlfn.XLOOKUP(M8461,reference_postal_code!$B$2:$B$11,reference_postal_code!$A$2:$A$11)</f>
        <v>80231</v>
      </c>
      <c r="P8461" s="15" t="s">
        <v>63</v>
      </c>
      <c r="Q8461" s="15" t="s">
        <v>3215</v>
      </c>
      <c r="R8461" s="15" t="s">
        <v>110</v>
      </c>
      <c r="S8461" s="15" t="s">
        <v>111</v>
      </c>
      <c r="T8461" s="15" t="s">
        <v>3216</v>
      </c>
      <c r="U8461" s="28">
        <v>83400.0</v>
      </c>
      <c r="V8461" s="15">
        <v>1.0</v>
      </c>
      <c r="W8461" s="31">
        <v>0.2</v>
      </c>
      <c r="X8461" s="28">
        <v>26062.0</v>
      </c>
    </row>
    <row r="8462" ht="15.75" customHeight="1">
      <c r="A8462" s="15">
        <v>1556.0</v>
      </c>
      <c r="B8462" s="15" t="s">
        <v>9561</v>
      </c>
      <c r="C8462" s="18">
        <v>42982.0</v>
      </c>
      <c r="D8462" s="18">
        <v>42986.0</v>
      </c>
      <c r="E8462" s="18">
        <f t="shared" si="1"/>
        <v>42986</v>
      </c>
      <c r="F8462" s="15" t="s">
        <v>55</v>
      </c>
      <c r="G8462" s="15" t="s">
        <v>593</v>
      </c>
      <c r="H8462" s="15" t="s">
        <v>594</v>
      </c>
      <c r="I8462" s="15" t="s">
        <v>59</v>
      </c>
      <c r="J8462" s="15" t="s">
        <v>60</v>
      </c>
      <c r="K8462" s="15" t="s">
        <v>22</v>
      </c>
      <c r="L8462" s="15" t="str">
        <f t="array" ref="L8462">_xlfn.XLOOKUP(M8462,reference_province_to_city!$A$2:$A$11,reference_province_to_city!$B$2:$B$11)</f>
        <v>Surabaya</v>
      </c>
      <c r="M8462" s="15" t="s">
        <v>20</v>
      </c>
      <c r="O8462" s="15">
        <f t="array" ref="O8462">_xlfn.XLOOKUP(M8462,reference_postal_code!$B$2:$B$11,reference_postal_code!$A$2:$A$11)</f>
        <v>60231</v>
      </c>
      <c r="P8462" s="15" t="s">
        <v>166</v>
      </c>
      <c r="Q8462" s="15" t="s">
        <v>5026</v>
      </c>
      <c r="R8462" s="15" t="s">
        <v>110</v>
      </c>
      <c r="S8462" s="15" t="s">
        <v>149</v>
      </c>
      <c r="T8462" s="15" t="s">
        <v>5027</v>
      </c>
      <c r="U8462" s="28">
        <v>1379400.0</v>
      </c>
      <c r="V8462" s="15">
        <v>4.0</v>
      </c>
      <c r="W8462" s="31">
        <v>0.0</v>
      </c>
      <c r="X8462" s="28">
        <v>593142.0</v>
      </c>
    </row>
    <row r="8463" ht="15.75" customHeight="1">
      <c r="A8463" s="15">
        <v>3514.0</v>
      </c>
      <c r="B8463" s="15" t="s">
        <v>9555</v>
      </c>
      <c r="C8463" s="18">
        <v>42982.0</v>
      </c>
      <c r="D8463" s="18">
        <v>42984.0</v>
      </c>
      <c r="E8463" s="18">
        <f t="shared" si="1"/>
        <v>42984</v>
      </c>
      <c r="F8463" s="15" t="s">
        <v>125</v>
      </c>
      <c r="G8463" s="15" t="s">
        <v>6129</v>
      </c>
      <c r="H8463" s="15" t="s">
        <v>6130</v>
      </c>
      <c r="I8463" s="15" t="s">
        <v>128</v>
      </c>
      <c r="J8463" s="15" t="s">
        <v>60</v>
      </c>
      <c r="K8463" s="15" t="s">
        <v>33</v>
      </c>
      <c r="L8463" s="15" t="str">
        <f t="array" ref="L8463">_xlfn.XLOOKUP(M8463,reference_province_to_city!$A$2:$A$11,reference_province_to_city!$B$2:$B$11)</f>
        <v>Makassar</v>
      </c>
      <c r="M8463" s="15" t="s">
        <v>25</v>
      </c>
      <c r="N8463" s="15">
        <v>90111.0</v>
      </c>
      <c r="O8463" s="15">
        <f t="array" ref="O8463">_xlfn.XLOOKUP(M8463,reference_postal_code!$B$2:$B$11,reference_postal_code!$A$2:$A$11)</f>
        <v>90111</v>
      </c>
      <c r="P8463" s="15" t="s">
        <v>63</v>
      </c>
      <c r="Q8463" s="15" t="s">
        <v>4756</v>
      </c>
      <c r="R8463" s="15" t="s">
        <v>65</v>
      </c>
      <c r="S8463" s="15" t="s">
        <v>66</v>
      </c>
      <c r="T8463" s="15" t="s">
        <v>4757</v>
      </c>
      <c r="U8463" s="28">
        <v>266400.0</v>
      </c>
      <c r="V8463" s="15">
        <v>3.0</v>
      </c>
      <c r="W8463" s="31">
        <v>0.2</v>
      </c>
      <c r="X8463" s="28">
        <v>83250.0</v>
      </c>
    </row>
    <row r="8464" ht="15.75" customHeight="1">
      <c r="A8464" s="15">
        <v>2478.0</v>
      </c>
      <c r="B8464" s="15" t="s">
        <v>9562</v>
      </c>
      <c r="C8464" s="18">
        <v>42982.0</v>
      </c>
      <c r="D8464" s="18">
        <v>42986.0</v>
      </c>
      <c r="E8464" s="18">
        <f t="shared" si="1"/>
        <v>42986</v>
      </c>
      <c r="F8464" s="15" t="s">
        <v>114</v>
      </c>
      <c r="G8464" s="15" t="s">
        <v>1055</v>
      </c>
      <c r="H8464" s="15" t="s">
        <v>1056</v>
      </c>
      <c r="I8464" s="15" t="s">
        <v>128</v>
      </c>
      <c r="J8464" s="15" t="s">
        <v>60</v>
      </c>
      <c r="K8464" s="15" t="s">
        <v>2288</v>
      </c>
      <c r="L8464" s="15" t="str">
        <f t="array" ref="L8464">_xlfn.XLOOKUP(M8464,reference_province_to_city!$A$2:$A$11,reference_province_to_city!$B$2:$B$11)</f>
        <v>Jakarta</v>
      </c>
      <c r="M8464" s="15" t="s">
        <v>7</v>
      </c>
      <c r="N8464" s="15">
        <v>10110.0</v>
      </c>
      <c r="O8464" s="15">
        <f t="array" ref="O8464">_xlfn.XLOOKUP(M8464,reference_postal_code!$B$2:$B$11,reference_postal_code!$A$2:$A$11)</f>
        <v>10110</v>
      </c>
      <c r="P8464" s="15" t="s">
        <v>117</v>
      </c>
      <c r="Q8464" s="15" t="s">
        <v>911</v>
      </c>
      <c r="R8464" s="15" t="s">
        <v>106</v>
      </c>
      <c r="S8464" s="15" t="s">
        <v>218</v>
      </c>
      <c r="T8464" s="15" t="s">
        <v>912</v>
      </c>
      <c r="U8464" s="28">
        <v>1.983528E7</v>
      </c>
      <c r="V8464" s="15">
        <v>3.0</v>
      </c>
      <c r="W8464" s="31">
        <v>0.2</v>
      </c>
      <c r="X8464" s="28">
        <v>-1487646.0</v>
      </c>
    </row>
    <row r="8465" ht="15.75" customHeight="1">
      <c r="A8465" s="15">
        <v>3515.0</v>
      </c>
      <c r="B8465" s="15" t="s">
        <v>9555</v>
      </c>
      <c r="C8465" s="18">
        <v>42982.0</v>
      </c>
      <c r="D8465" s="18">
        <v>42984.0</v>
      </c>
      <c r="E8465" s="18">
        <f t="shared" si="1"/>
        <v>42984</v>
      </c>
      <c r="F8465" s="15" t="s">
        <v>125</v>
      </c>
      <c r="G8465" s="15" t="s">
        <v>6129</v>
      </c>
      <c r="H8465" s="15" t="s">
        <v>6130</v>
      </c>
      <c r="I8465" s="15" t="s">
        <v>128</v>
      </c>
      <c r="J8465" s="15" t="s">
        <v>60</v>
      </c>
      <c r="K8465" s="15" t="s">
        <v>33</v>
      </c>
      <c r="L8465" s="15" t="str">
        <f t="array" ref="L8465">_xlfn.XLOOKUP(M8465,reference_province_to_city!$A$2:$A$11,reference_province_to_city!$B$2:$B$11)</f>
        <v>Makassar</v>
      </c>
      <c r="M8465" s="15" t="s">
        <v>25</v>
      </c>
      <c r="N8465" s="15">
        <v>90111.0</v>
      </c>
      <c r="O8465" s="15">
        <f t="array" ref="O8465">_xlfn.XLOOKUP(M8465,reference_postal_code!$B$2:$B$11,reference_postal_code!$A$2:$A$11)</f>
        <v>90111</v>
      </c>
      <c r="P8465" s="15" t="s">
        <v>63</v>
      </c>
      <c r="Q8465" s="15" t="s">
        <v>3910</v>
      </c>
      <c r="R8465" s="15" t="s">
        <v>65</v>
      </c>
      <c r="S8465" s="15" t="s">
        <v>93</v>
      </c>
      <c r="T8465" s="15" t="s">
        <v>3911</v>
      </c>
      <c r="U8465" s="28">
        <v>103680.0</v>
      </c>
      <c r="V8465" s="15">
        <v>3.0</v>
      </c>
      <c r="W8465" s="31">
        <v>0.2</v>
      </c>
      <c r="X8465" s="28">
        <v>12960.0</v>
      </c>
    </row>
    <row r="8466" ht="15.75" customHeight="1">
      <c r="A8466" s="15">
        <v>1497.0</v>
      </c>
      <c r="B8466" s="15" t="s">
        <v>9552</v>
      </c>
      <c r="C8466" s="18">
        <v>42982.0</v>
      </c>
      <c r="D8466" s="18">
        <v>42986.0</v>
      </c>
      <c r="E8466" s="18">
        <f t="shared" si="1"/>
        <v>42986</v>
      </c>
      <c r="F8466" s="15" t="s">
        <v>55</v>
      </c>
      <c r="G8466" s="15" t="s">
        <v>5095</v>
      </c>
      <c r="H8466" s="15" t="s">
        <v>5096</v>
      </c>
      <c r="I8466" s="15" t="s">
        <v>59</v>
      </c>
      <c r="J8466" s="15" t="s">
        <v>60</v>
      </c>
      <c r="K8466" s="15" t="s">
        <v>29</v>
      </c>
      <c r="L8466" s="15" t="str">
        <f t="array" ref="L8466">_xlfn.XLOOKUP(M8466,reference_province_to_city!$A$2:$A$11,reference_province_to_city!$B$2:$B$11)</f>
        <v>Palembang</v>
      </c>
      <c r="M8466" s="15" t="s">
        <v>13</v>
      </c>
      <c r="N8466" s="15">
        <v>30111.0</v>
      </c>
      <c r="O8466" s="15">
        <f t="array" ref="O8466">_xlfn.XLOOKUP(M8466,reference_postal_code!$B$2:$B$11,reference_postal_code!$A$2:$A$11)</f>
        <v>30111</v>
      </c>
      <c r="P8466" s="15" t="s">
        <v>77</v>
      </c>
      <c r="Q8466" s="15" t="s">
        <v>3908</v>
      </c>
      <c r="R8466" s="15" t="s">
        <v>65</v>
      </c>
      <c r="S8466" s="15" t="s">
        <v>87</v>
      </c>
      <c r="T8466" s="15" t="s">
        <v>3909</v>
      </c>
      <c r="U8466" s="28">
        <v>251760.0</v>
      </c>
      <c r="V8466" s="15">
        <v>1.0</v>
      </c>
      <c r="W8466" s="31">
        <v>0.2</v>
      </c>
      <c r="X8466" s="28">
        <v>-3147.0</v>
      </c>
    </row>
    <row r="8467" ht="15.75" customHeight="1">
      <c r="A8467" s="15">
        <v>1556.0</v>
      </c>
      <c r="B8467" s="15" t="s">
        <v>9561</v>
      </c>
      <c r="C8467" s="18">
        <v>42982.0</v>
      </c>
      <c r="D8467" s="18">
        <v>42986.0</v>
      </c>
      <c r="E8467" s="18">
        <f t="shared" si="1"/>
        <v>42986</v>
      </c>
      <c r="F8467" s="15" t="s">
        <v>55</v>
      </c>
      <c r="G8467" s="15" t="s">
        <v>593</v>
      </c>
      <c r="H8467" s="15" t="s">
        <v>594</v>
      </c>
      <c r="I8467" s="15" t="s">
        <v>59</v>
      </c>
      <c r="J8467" s="15" t="s">
        <v>60</v>
      </c>
      <c r="K8467" s="15" t="s">
        <v>22</v>
      </c>
      <c r="L8467" s="15" t="str">
        <f t="array" ref="L8467">_xlfn.XLOOKUP(M8467,reference_province_to_city!$A$2:$A$11,reference_province_to_city!$B$2:$B$11)</f>
        <v>Surabaya</v>
      </c>
      <c r="M8467" s="15" t="s">
        <v>20</v>
      </c>
      <c r="N8467" s="15">
        <v>60231.0</v>
      </c>
      <c r="O8467" s="15">
        <f t="array" ref="O8467">_xlfn.XLOOKUP(M8467,reference_postal_code!$B$2:$B$11,reference_postal_code!$A$2:$A$11)</f>
        <v>60231</v>
      </c>
      <c r="P8467" s="15" t="s">
        <v>166</v>
      </c>
      <c r="Q8467" s="15" t="s">
        <v>5026</v>
      </c>
      <c r="R8467" s="15" t="s">
        <v>110</v>
      </c>
      <c r="S8467" s="15" t="s">
        <v>149</v>
      </c>
      <c r="T8467" s="15" t="s">
        <v>5027</v>
      </c>
      <c r="U8467" s="28">
        <v>1379400.0</v>
      </c>
      <c r="V8467" s="15">
        <v>4.0</v>
      </c>
      <c r="W8467" s="31">
        <v>0.0</v>
      </c>
      <c r="X8467" s="28">
        <v>593142.0</v>
      </c>
    </row>
    <row r="8468" ht="15.75" customHeight="1">
      <c r="A8468" s="15">
        <v>3488.0</v>
      </c>
      <c r="B8468" s="15" t="s">
        <v>9563</v>
      </c>
      <c r="C8468" s="18">
        <v>42983.0</v>
      </c>
      <c r="D8468" s="18">
        <v>42989.0</v>
      </c>
      <c r="E8468" s="18">
        <f t="shared" si="1"/>
        <v>42989</v>
      </c>
      <c r="F8468" s="15" t="s">
        <v>55</v>
      </c>
      <c r="G8468" s="15" t="s">
        <v>497</v>
      </c>
      <c r="H8468" s="15" t="s">
        <v>498</v>
      </c>
      <c r="I8468" s="15" t="s">
        <v>76</v>
      </c>
      <c r="J8468" s="15" t="s">
        <v>60</v>
      </c>
      <c r="K8468" s="15" t="s">
        <v>19</v>
      </c>
      <c r="L8468" s="15" t="str">
        <f t="array" ref="L8468">_xlfn.XLOOKUP(M8468,reference_province_to_city!$A$2:$A$11,reference_province_to_city!$B$2:$B$11)</f>
        <v>Yogyakarta</v>
      </c>
      <c r="M8468" s="15" t="s">
        <v>18</v>
      </c>
      <c r="N8468" s="15">
        <v>55111.0</v>
      </c>
      <c r="O8468" s="15">
        <f t="array" ref="O8468">_xlfn.XLOOKUP(M8468,reference_postal_code!$B$2:$B$11,reference_postal_code!$A$2:$A$11)</f>
        <v>55111</v>
      </c>
      <c r="P8468" s="15" t="s">
        <v>77</v>
      </c>
      <c r="Q8468" s="15" t="s">
        <v>2164</v>
      </c>
      <c r="R8468" s="15" t="s">
        <v>65</v>
      </c>
      <c r="S8468" s="15" t="s">
        <v>87</v>
      </c>
      <c r="T8468" s="15" t="s">
        <v>2165</v>
      </c>
      <c r="U8468" s="28">
        <v>2207760.0</v>
      </c>
      <c r="V8468" s="15">
        <v>2.0</v>
      </c>
      <c r="W8468" s="31">
        <v>0.2</v>
      </c>
      <c r="X8468" s="28">
        <v>-441552.0</v>
      </c>
    </row>
    <row r="8469" ht="15.75" customHeight="1">
      <c r="A8469" s="15">
        <v>1562.0</v>
      </c>
      <c r="B8469" s="15" t="s">
        <v>9564</v>
      </c>
      <c r="C8469" s="18">
        <v>42983.0</v>
      </c>
      <c r="D8469" s="18">
        <v>42984.0</v>
      </c>
      <c r="E8469" s="18">
        <f t="shared" si="1"/>
        <v>42984</v>
      </c>
      <c r="F8469" s="15" t="s">
        <v>125</v>
      </c>
      <c r="G8469" s="15" t="s">
        <v>3332</v>
      </c>
      <c r="H8469" s="15" t="s">
        <v>3333</v>
      </c>
      <c r="I8469" s="15" t="s">
        <v>76</v>
      </c>
      <c r="J8469" s="15" t="s">
        <v>60</v>
      </c>
      <c r="K8469" s="15" t="s">
        <v>26</v>
      </c>
      <c r="L8469" s="15" t="str">
        <f t="array" ref="L8469">_xlfn.XLOOKUP(M8469,reference_province_to_city!$A$2:$A$11,reference_province_to_city!$B$2:$B$11)</f>
        <v>Denpasar</v>
      </c>
      <c r="M8469" s="15" t="s">
        <v>24</v>
      </c>
      <c r="N8469" s="15">
        <v>80231.0</v>
      </c>
      <c r="O8469" s="15">
        <f t="array" ref="O8469">_xlfn.XLOOKUP(M8469,reference_postal_code!$B$2:$B$11,reference_postal_code!$A$2:$A$11)</f>
        <v>80231</v>
      </c>
      <c r="P8469" s="15" t="s">
        <v>63</v>
      </c>
      <c r="Q8469" s="15" t="s">
        <v>754</v>
      </c>
      <c r="R8469" s="15" t="s">
        <v>65</v>
      </c>
      <c r="S8469" s="15" t="s">
        <v>93</v>
      </c>
      <c r="T8469" s="15" t="s">
        <v>755</v>
      </c>
      <c r="U8469" s="28">
        <v>41700.0</v>
      </c>
      <c r="V8469" s="15">
        <v>1.0</v>
      </c>
      <c r="W8469" s="31">
        <v>0.0</v>
      </c>
      <c r="X8469" s="28">
        <v>10842.0</v>
      </c>
    </row>
    <row r="8470" ht="15.75" customHeight="1">
      <c r="A8470" s="15">
        <v>8197.0</v>
      </c>
      <c r="B8470" s="15" t="s">
        <v>9565</v>
      </c>
      <c r="C8470" s="18">
        <v>42983.0</v>
      </c>
      <c r="D8470" s="18">
        <v>42987.0</v>
      </c>
      <c r="E8470" s="18">
        <f t="shared" si="1"/>
        <v>42987</v>
      </c>
      <c r="F8470" s="15" t="s">
        <v>55</v>
      </c>
      <c r="G8470" s="15" t="s">
        <v>7459</v>
      </c>
      <c r="H8470" s="15" t="s">
        <v>7460</v>
      </c>
      <c r="I8470" s="15" t="s">
        <v>59</v>
      </c>
      <c r="J8470" s="15" t="s">
        <v>60</v>
      </c>
      <c r="K8470" s="15" t="s">
        <v>1132</v>
      </c>
      <c r="L8470" s="15" t="str">
        <f t="array" ref="L8470">_xlfn.XLOOKUP(M8470,reference_province_to_city!$A$2:$A$11,reference_province_to_city!$B$2:$B$11)</f>
        <v>Bandung</v>
      </c>
      <c r="M8470" s="15" t="s">
        <v>12</v>
      </c>
      <c r="N8470" s="15">
        <v>40111.0</v>
      </c>
      <c r="O8470" s="15">
        <f t="array" ref="O8470">_xlfn.XLOOKUP(M8470,reference_postal_code!$B$2:$B$11,reference_postal_code!$A$2:$A$11)</f>
        <v>40111</v>
      </c>
      <c r="P8470" s="15" t="s">
        <v>117</v>
      </c>
      <c r="Q8470" s="15" t="s">
        <v>3728</v>
      </c>
      <c r="R8470" s="15" t="s">
        <v>110</v>
      </c>
      <c r="S8470" s="15" t="s">
        <v>149</v>
      </c>
      <c r="T8470" s="15" t="s">
        <v>3729</v>
      </c>
      <c r="U8470" s="28">
        <v>1343520.0</v>
      </c>
      <c r="V8470" s="15">
        <v>4.0</v>
      </c>
      <c r="W8470" s="31">
        <v>0.2</v>
      </c>
      <c r="X8470" s="28">
        <v>-16794.0</v>
      </c>
    </row>
    <row r="8471" ht="15.75" customHeight="1">
      <c r="A8471" s="15">
        <v>8198.0</v>
      </c>
      <c r="B8471" s="15" t="s">
        <v>9565</v>
      </c>
      <c r="C8471" s="18">
        <v>42983.0</v>
      </c>
      <c r="D8471" s="18">
        <v>42987.0</v>
      </c>
      <c r="E8471" s="18">
        <f t="shared" si="1"/>
        <v>42987</v>
      </c>
      <c r="F8471" s="15" t="s">
        <v>55</v>
      </c>
      <c r="G8471" s="15" t="s">
        <v>7459</v>
      </c>
      <c r="H8471" s="15" t="s">
        <v>7460</v>
      </c>
      <c r="I8471" s="15" t="s">
        <v>59</v>
      </c>
      <c r="J8471" s="15" t="s">
        <v>60</v>
      </c>
      <c r="K8471" s="15" t="s">
        <v>14</v>
      </c>
      <c r="L8471" s="15" t="str">
        <f t="array" ref="L8471">_xlfn.XLOOKUP(M8471,reference_province_to_city!$A$2:$A$11,reference_province_to_city!$B$2:$B$11)</f>
        <v>Bandung</v>
      </c>
      <c r="M8471" s="15" t="s">
        <v>12</v>
      </c>
      <c r="N8471" s="15">
        <v>40111.0</v>
      </c>
      <c r="O8471" s="15">
        <f t="array" ref="O8471">_xlfn.XLOOKUP(M8471,reference_postal_code!$B$2:$B$11,reference_postal_code!$A$2:$A$11)</f>
        <v>40111</v>
      </c>
      <c r="P8471" s="15" t="s">
        <v>117</v>
      </c>
      <c r="Q8471" s="15" t="s">
        <v>1454</v>
      </c>
      <c r="R8471" s="15" t="s">
        <v>65</v>
      </c>
      <c r="S8471" s="15" t="s">
        <v>93</v>
      </c>
      <c r="T8471" s="15" t="s">
        <v>1455</v>
      </c>
      <c r="U8471" s="28">
        <v>1079400.0</v>
      </c>
      <c r="V8471" s="15">
        <v>5.0</v>
      </c>
      <c r="W8471" s="31">
        <v>0.2</v>
      </c>
      <c r="X8471" s="28">
        <v>107940.0</v>
      </c>
    </row>
    <row r="8472" ht="15.75" customHeight="1">
      <c r="A8472" s="15">
        <v>8199.0</v>
      </c>
      <c r="B8472" s="15" t="s">
        <v>9565</v>
      </c>
      <c r="C8472" s="18">
        <v>42983.0</v>
      </c>
      <c r="D8472" s="18">
        <v>42987.0</v>
      </c>
      <c r="E8472" s="18">
        <f t="shared" si="1"/>
        <v>42987</v>
      </c>
      <c r="F8472" s="15" t="s">
        <v>55</v>
      </c>
      <c r="G8472" s="15" t="s">
        <v>7459</v>
      </c>
      <c r="H8472" s="15" t="s">
        <v>7460</v>
      </c>
      <c r="I8472" s="15" t="s">
        <v>59</v>
      </c>
      <c r="J8472" s="15" t="s">
        <v>60</v>
      </c>
      <c r="L8472" s="15" t="str">
        <f t="array" ref="L8472">_xlfn.XLOOKUP(M8472,reference_province_to_city!$A$2:$A$11,reference_province_to_city!$B$2:$B$11)</f>
        <v>Bandung</v>
      </c>
      <c r="M8472" s="15" t="s">
        <v>12</v>
      </c>
      <c r="N8472" s="15">
        <v>40111.0</v>
      </c>
      <c r="O8472" s="15">
        <f t="array" ref="O8472">_xlfn.XLOOKUP(M8472,reference_postal_code!$B$2:$B$11,reference_postal_code!$A$2:$A$11)</f>
        <v>40111</v>
      </c>
      <c r="P8472" s="15" t="s">
        <v>117</v>
      </c>
      <c r="Q8472" s="15" t="s">
        <v>494</v>
      </c>
      <c r="R8472" s="15" t="s">
        <v>65</v>
      </c>
      <c r="S8472" s="15" t="s">
        <v>66</v>
      </c>
      <c r="T8472" s="15" t="s">
        <v>495</v>
      </c>
      <c r="U8472" s="28">
        <v>233280.0</v>
      </c>
      <c r="V8472" s="15">
        <v>3.0</v>
      </c>
      <c r="W8472" s="31">
        <v>0.2</v>
      </c>
      <c r="X8472" s="28">
        <v>81648.0</v>
      </c>
    </row>
    <row r="8473" ht="15.75" customHeight="1">
      <c r="A8473" s="15">
        <v>4152.0</v>
      </c>
      <c r="B8473" s="15" t="s">
        <v>9566</v>
      </c>
      <c r="C8473" s="18">
        <v>42985.0</v>
      </c>
      <c r="D8473" s="18">
        <v>42989.0</v>
      </c>
      <c r="E8473" s="18">
        <f t="shared" si="1"/>
        <v>42989</v>
      </c>
      <c r="F8473" s="15" t="s">
        <v>55</v>
      </c>
      <c r="G8473" s="15" t="s">
        <v>800</v>
      </c>
      <c r="H8473" s="15" t="s">
        <v>801</v>
      </c>
      <c r="I8473" s="15" t="s">
        <v>59</v>
      </c>
      <c r="J8473" s="15" t="s">
        <v>60</v>
      </c>
      <c r="K8473" s="15" t="s">
        <v>10</v>
      </c>
      <c r="L8473" s="15" t="str">
        <f t="array" ref="L8473">_xlfn.XLOOKUP(M8473,reference_province_to_city!$A$2:$A$11,reference_province_to_city!$B$2:$B$11)</f>
        <v>Jakarta</v>
      </c>
      <c r="M8473" s="15" t="s">
        <v>7</v>
      </c>
      <c r="N8473" s="15">
        <v>10110.0</v>
      </c>
      <c r="O8473" s="15">
        <f t="array" ref="O8473">_xlfn.XLOOKUP(M8473,reference_postal_code!$B$2:$B$11,reference_postal_code!$A$2:$A$11)</f>
        <v>10110</v>
      </c>
      <c r="P8473" s="15" t="s">
        <v>117</v>
      </c>
      <c r="Q8473" s="15" t="s">
        <v>3472</v>
      </c>
      <c r="R8473" s="15" t="s">
        <v>65</v>
      </c>
      <c r="S8473" s="15" t="s">
        <v>79</v>
      </c>
      <c r="T8473" s="15" t="s">
        <v>3473</v>
      </c>
      <c r="U8473" s="28">
        <v>438600.0</v>
      </c>
      <c r="V8473" s="15">
        <v>5.0</v>
      </c>
      <c r="W8473" s="31">
        <v>0.2</v>
      </c>
      <c r="X8473" s="28">
        <v>148028.0</v>
      </c>
    </row>
    <row r="8474" ht="15.75" customHeight="1">
      <c r="A8474" s="15">
        <v>4154.0</v>
      </c>
      <c r="B8474" s="15" t="s">
        <v>9566</v>
      </c>
      <c r="C8474" s="18">
        <v>42985.0</v>
      </c>
      <c r="D8474" s="18">
        <v>42989.0</v>
      </c>
      <c r="E8474" s="18">
        <f t="shared" si="1"/>
        <v>42989</v>
      </c>
      <c r="F8474" s="15" t="s">
        <v>55</v>
      </c>
      <c r="G8474" s="15" t="s">
        <v>800</v>
      </c>
      <c r="H8474" s="15" t="s">
        <v>801</v>
      </c>
      <c r="I8474" s="15" t="s">
        <v>59</v>
      </c>
      <c r="J8474" s="15" t="s">
        <v>60</v>
      </c>
      <c r="K8474" s="15" t="s">
        <v>10</v>
      </c>
      <c r="L8474" s="15" t="str">
        <f t="array" ref="L8474">_xlfn.XLOOKUP(M8474,reference_province_to_city!$A$2:$A$11,reference_province_to_city!$B$2:$B$11)</f>
        <v>Jakarta</v>
      </c>
      <c r="M8474" s="15" t="s">
        <v>7</v>
      </c>
      <c r="N8474" s="15">
        <v>10110.0</v>
      </c>
      <c r="O8474" s="15">
        <f t="array" ref="O8474">_xlfn.XLOOKUP(M8474,reference_postal_code!$B$2:$B$11,reference_postal_code!$A$2:$A$11)</f>
        <v>10110</v>
      </c>
      <c r="P8474" s="15" t="s">
        <v>117</v>
      </c>
      <c r="Q8474" s="15" t="s">
        <v>901</v>
      </c>
      <c r="R8474" s="15" t="s">
        <v>65</v>
      </c>
      <c r="S8474" s="15" t="s">
        <v>173</v>
      </c>
      <c r="T8474" s="15" t="s">
        <v>902</v>
      </c>
      <c r="U8474" s="28">
        <v>73440.0</v>
      </c>
      <c r="V8474" s="15">
        <v>3.0</v>
      </c>
      <c r="W8474" s="31">
        <v>0.2</v>
      </c>
      <c r="X8474" s="28">
        <v>24786.0</v>
      </c>
    </row>
    <row r="8475" ht="15.75" customHeight="1">
      <c r="A8475" s="15">
        <v>7141.0</v>
      </c>
      <c r="B8475" s="15" t="s">
        <v>9567</v>
      </c>
      <c r="C8475" s="18">
        <v>42985.0</v>
      </c>
      <c r="D8475" s="18">
        <v>42985.0</v>
      </c>
      <c r="E8475" s="18">
        <f t="shared" si="1"/>
        <v>42985</v>
      </c>
      <c r="F8475" s="15" t="s">
        <v>466</v>
      </c>
      <c r="G8475" s="15" t="s">
        <v>970</v>
      </c>
      <c r="H8475" s="15" t="s">
        <v>971</v>
      </c>
      <c r="I8475" s="15" t="s">
        <v>59</v>
      </c>
      <c r="J8475" s="15" t="s">
        <v>60</v>
      </c>
      <c r="K8475" s="15" t="s">
        <v>31</v>
      </c>
      <c r="L8475" s="15" t="str">
        <f t="array" ref="L8475">_xlfn.XLOOKUP(M8475,reference_province_to_city!$A$2:$A$11,reference_province_to_city!$B$2:$B$11)</f>
        <v>Balikpapan</v>
      </c>
      <c r="M8475" s="15" t="s">
        <v>21</v>
      </c>
      <c r="N8475" s="15">
        <v>76114.0</v>
      </c>
      <c r="O8475" s="15">
        <f t="array" ref="O8475">_xlfn.XLOOKUP(M8475,reference_postal_code!$B$2:$B$11,reference_postal_code!$A$2:$A$11)</f>
        <v>76114</v>
      </c>
      <c r="P8475" s="15" t="s">
        <v>166</v>
      </c>
      <c r="Q8475" s="15" t="s">
        <v>2524</v>
      </c>
      <c r="R8475" s="15" t="s">
        <v>110</v>
      </c>
      <c r="S8475" s="15" t="s">
        <v>149</v>
      </c>
      <c r="T8475" s="15" t="s">
        <v>2525</v>
      </c>
      <c r="U8475" s="28">
        <v>1702800.0</v>
      </c>
      <c r="V8475" s="15">
        <v>4.0</v>
      </c>
      <c r="W8475" s="31">
        <v>0.0</v>
      </c>
      <c r="X8475" s="28">
        <v>698148.0</v>
      </c>
    </row>
    <row r="8476" ht="15.75" customHeight="1">
      <c r="A8476" s="15">
        <v>3358.0</v>
      </c>
      <c r="B8476" s="15" t="s">
        <v>9568</v>
      </c>
      <c r="C8476" s="18">
        <v>42985.0</v>
      </c>
      <c r="D8476" s="18">
        <v>42991.0</v>
      </c>
      <c r="E8476" s="18">
        <f t="shared" si="1"/>
        <v>42991</v>
      </c>
      <c r="F8476" s="15" t="s">
        <v>55</v>
      </c>
      <c r="G8476" s="15" t="s">
        <v>1250</v>
      </c>
      <c r="H8476" s="15" t="s">
        <v>1251</v>
      </c>
      <c r="I8476" s="15" t="s">
        <v>76</v>
      </c>
      <c r="J8476" s="15" t="s">
        <v>60</v>
      </c>
      <c r="K8476" s="15" t="s">
        <v>17</v>
      </c>
      <c r="L8476" s="15" t="str">
        <f t="array" ref="L8476">_xlfn.XLOOKUP(M8476,reference_province_to_city!$A$2:$A$11,reference_province_to_city!$B$2:$B$11)</f>
        <v>Semarang</v>
      </c>
      <c r="M8476" s="15" t="s">
        <v>15</v>
      </c>
      <c r="N8476" s="15">
        <v>50111.0</v>
      </c>
      <c r="O8476" s="15">
        <f t="array" ref="O8476">_xlfn.XLOOKUP(M8476,reference_postal_code!$B$2:$B$11,reference_postal_code!$A$2:$A$11)</f>
        <v>50111</v>
      </c>
      <c r="P8476" s="15" t="s">
        <v>77</v>
      </c>
      <c r="Q8476" s="15" t="s">
        <v>1820</v>
      </c>
      <c r="R8476" s="15" t="s">
        <v>65</v>
      </c>
      <c r="S8476" s="15" t="s">
        <v>66</v>
      </c>
      <c r="T8476" s="15" t="s">
        <v>1821</v>
      </c>
      <c r="U8476" s="28">
        <v>1095120.0</v>
      </c>
      <c r="V8476" s="15">
        <v>9.0</v>
      </c>
      <c r="W8476" s="31">
        <v>0.2</v>
      </c>
      <c r="X8476" s="28">
        <v>396981.0</v>
      </c>
    </row>
    <row r="8477" ht="15.75" customHeight="1">
      <c r="A8477" s="15">
        <v>533.0</v>
      </c>
      <c r="B8477" s="15" t="s">
        <v>9569</v>
      </c>
      <c r="C8477" s="18">
        <v>42985.0</v>
      </c>
      <c r="D8477" s="18">
        <v>42989.0</v>
      </c>
      <c r="E8477" s="18">
        <f t="shared" si="1"/>
        <v>42989</v>
      </c>
      <c r="F8477" s="15" t="s">
        <v>55</v>
      </c>
      <c r="G8477" s="15" t="s">
        <v>336</v>
      </c>
      <c r="H8477" s="15" t="s">
        <v>337</v>
      </c>
      <c r="I8477" s="15" t="s">
        <v>59</v>
      </c>
      <c r="J8477" s="15" t="s">
        <v>60</v>
      </c>
      <c r="L8477" s="15" t="str">
        <f t="array" ref="L8477">_xlfn.XLOOKUP(M8477,reference_province_to_city!$A$2:$A$11,reference_province_to_city!$B$2:$B$11)</f>
        <v>Palembang</v>
      </c>
      <c r="M8477" s="15" t="s">
        <v>13</v>
      </c>
      <c r="N8477" s="15">
        <v>30111.0</v>
      </c>
      <c r="O8477" s="15">
        <f t="array" ref="O8477">_xlfn.XLOOKUP(M8477,reference_postal_code!$B$2:$B$11,reference_postal_code!$A$2:$A$11)</f>
        <v>30111</v>
      </c>
      <c r="P8477" s="15" t="s">
        <v>77</v>
      </c>
      <c r="Q8477" s="15" t="s">
        <v>3691</v>
      </c>
      <c r="R8477" s="15" t="s">
        <v>106</v>
      </c>
      <c r="S8477" s="15" t="s">
        <v>139</v>
      </c>
      <c r="T8477" s="15" t="s">
        <v>3692</v>
      </c>
      <c r="U8477" s="28">
        <v>719100.0</v>
      </c>
      <c r="V8477" s="15">
        <v>3.0</v>
      </c>
      <c r="W8477" s="31">
        <v>0.0</v>
      </c>
      <c r="X8477" s="28">
        <v>35955.0</v>
      </c>
    </row>
    <row r="8478" ht="15.75" customHeight="1">
      <c r="A8478" s="15">
        <v>9329.0</v>
      </c>
      <c r="B8478" s="15" t="s">
        <v>9570</v>
      </c>
      <c r="C8478" s="18">
        <v>42985.0</v>
      </c>
      <c r="D8478" s="18">
        <v>42988.0</v>
      </c>
      <c r="E8478" s="18">
        <f t="shared" si="1"/>
        <v>42988</v>
      </c>
      <c r="F8478" s="15" t="s">
        <v>125</v>
      </c>
      <c r="G8478" s="15" t="s">
        <v>7565</v>
      </c>
      <c r="H8478" s="15" t="s">
        <v>7566</v>
      </c>
      <c r="I8478" s="15" t="s">
        <v>59</v>
      </c>
      <c r="J8478" s="15" t="s">
        <v>60</v>
      </c>
      <c r="K8478" s="15" t="s">
        <v>31</v>
      </c>
      <c r="L8478" s="15" t="str">
        <f t="array" ref="L8478">_xlfn.XLOOKUP(M8478,reference_province_to_city!$A$2:$A$11,reference_province_to_city!$B$2:$B$11)</f>
        <v>Balikpapan</v>
      </c>
      <c r="M8478" s="15" t="s">
        <v>21</v>
      </c>
      <c r="N8478" s="15">
        <v>76114.0</v>
      </c>
      <c r="O8478" s="15">
        <f t="array" ref="O8478">_xlfn.XLOOKUP(M8478,reference_postal_code!$B$2:$B$11,reference_postal_code!$A$2:$A$11)</f>
        <v>76114</v>
      </c>
      <c r="P8478" s="15" t="s">
        <v>166</v>
      </c>
      <c r="Q8478" s="15" t="s">
        <v>9188</v>
      </c>
      <c r="R8478" s="15" t="s">
        <v>65</v>
      </c>
      <c r="S8478" s="15" t="s">
        <v>93</v>
      </c>
      <c r="T8478" s="15" t="s">
        <v>9189</v>
      </c>
      <c r="U8478" s="28">
        <v>389700.0</v>
      </c>
      <c r="V8478" s="15">
        <v>1.0</v>
      </c>
      <c r="W8478" s="31">
        <v>0.0</v>
      </c>
      <c r="X8478" s="28">
        <v>109116.0</v>
      </c>
    </row>
    <row r="8479" ht="15.75" customHeight="1">
      <c r="A8479" s="15">
        <v>8125.0</v>
      </c>
      <c r="B8479" s="15" t="s">
        <v>9571</v>
      </c>
      <c r="C8479" s="18">
        <v>42985.0</v>
      </c>
      <c r="D8479" s="18">
        <v>42990.0</v>
      </c>
      <c r="E8479" s="18">
        <f t="shared" si="1"/>
        <v>42990</v>
      </c>
      <c r="F8479" s="15" t="s">
        <v>55</v>
      </c>
      <c r="G8479" s="15" t="s">
        <v>3168</v>
      </c>
      <c r="H8479" s="15" t="s">
        <v>3169</v>
      </c>
      <c r="I8479" s="15" t="s">
        <v>59</v>
      </c>
      <c r="J8479" s="15" t="s">
        <v>60</v>
      </c>
      <c r="K8479" s="15" t="s">
        <v>10</v>
      </c>
      <c r="L8479" s="15" t="str">
        <f t="array" ref="L8479">_xlfn.XLOOKUP(M8479,reference_province_to_city!$A$2:$A$11,reference_province_to_city!$B$2:$B$11)</f>
        <v>Jakarta</v>
      </c>
      <c r="M8479" s="15" t="s">
        <v>7</v>
      </c>
      <c r="N8479" s="15">
        <v>10110.0</v>
      </c>
      <c r="O8479" s="15">
        <f t="array" ref="O8479">_xlfn.XLOOKUP(M8479,reference_postal_code!$B$2:$B$11,reference_postal_code!$A$2:$A$11)</f>
        <v>10110</v>
      </c>
      <c r="P8479" s="15" t="s">
        <v>117</v>
      </c>
      <c r="Q8479" s="15" t="s">
        <v>4539</v>
      </c>
      <c r="R8479" s="15" t="s">
        <v>106</v>
      </c>
      <c r="S8479" s="15" t="s">
        <v>107</v>
      </c>
      <c r="T8479" s="15" t="s">
        <v>4540</v>
      </c>
      <c r="U8479" s="28">
        <v>2423520.0</v>
      </c>
      <c r="V8479" s="15">
        <v>2.0</v>
      </c>
      <c r="W8479" s="31">
        <v>0.2</v>
      </c>
      <c r="X8479" s="28">
        <v>-424116.0</v>
      </c>
    </row>
    <row r="8480" ht="15.75" customHeight="1">
      <c r="A8480" s="15">
        <v>9539.0</v>
      </c>
      <c r="B8480" s="15" t="s">
        <v>9572</v>
      </c>
      <c r="C8480" s="18">
        <v>42985.0</v>
      </c>
      <c r="D8480" s="18">
        <v>42987.0</v>
      </c>
      <c r="E8480" s="18">
        <f t="shared" si="1"/>
        <v>42987</v>
      </c>
      <c r="F8480" s="15" t="s">
        <v>125</v>
      </c>
      <c r="G8480" s="15" t="s">
        <v>1277</v>
      </c>
      <c r="H8480" s="15" t="s">
        <v>1278</v>
      </c>
      <c r="I8480" s="15" t="s">
        <v>59</v>
      </c>
      <c r="J8480" s="15" t="s">
        <v>60</v>
      </c>
      <c r="K8480" s="15" t="s">
        <v>14</v>
      </c>
      <c r="L8480" s="15" t="str">
        <f t="array" ref="L8480">_xlfn.XLOOKUP(M8480,reference_province_to_city!$A$2:$A$11,reference_province_to_city!$B$2:$B$11)</f>
        <v>Bandung</v>
      </c>
      <c r="M8480" s="15" t="s">
        <v>12</v>
      </c>
      <c r="N8480" s="15">
        <v>40111.0</v>
      </c>
      <c r="O8480" s="15">
        <f t="array" ref="O8480">_xlfn.XLOOKUP(M8480,reference_postal_code!$B$2:$B$11,reference_postal_code!$A$2:$A$11)</f>
        <v>40111</v>
      </c>
      <c r="P8480" s="15" t="s">
        <v>117</v>
      </c>
      <c r="Q8480" s="15" t="s">
        <v>2810</v>
      </c>
      <c r="R8480" s="15" t="s">
        <v>65</v>
      </c>
      <c r="S8480" s="15" t="s">
        <v>66</v>
      </c>
      <c r="T8480" s="15" t="s">
        <v>2811</v>
      </c>
      <c r="U8480" s="28">
        <v>253500.0</v>
      </c>
      <c r="V8480" s="15">
        <v>5.0</v>
      </c>
      <c r="W8480" s="31">
        <v>0.0</v>
      </c>
      <c r="X8480" s="28">
        <v>116610.0</v>
      </c>
    </row>
    <row r="8481" ht="15.75" customHeight="1">
      <c r="A8481" s="15">
        <v>2099.0</v>
      </c>
      <c r="B8481" s="15" t="s">
        <v>9573</v>
      </c>
      <c r="C8481" s="18">
        <v>42985.0</v>
      </c>
      <c r="D8481" s="18">
        <v>42990.0</v>
      </c>
      <c r="E8481" s="18">
        <f t="shared" si="1"/>
        <v>42990</v>
      </c>
      <c r="F8481" s="15" t="s">
        <v>55</v>
      </c>
      <c r="G8481" s="15" t="s">
        <v>1050</v>
      </c>
      <c r="H8481" s="15" t="s">
        <v>1051</v>
      </c>
      <c r="I8481" s="15" t="s">
        <v>59</v>
      </c>
      <c r="J8481" s="15" t="s">
        <v>60</v>
      </c>
      <c r="K8481" s="15" t="s">
        <v>17</v>
      </c>
      <c r="L8481" s="15" t="str">
        <f t="array" ref="L8481">_xlfn.XLOOKUP(M8481,reference_province_to_city!$A$2:$A$11,reference_province_to_city!$B$2:$B$11)</f>
        <v>Semarang</v>
      </c>
      <c r="M8481" s="15" t="s">
        <v>15</v>
      </c>
      <c r="N8481" s="15">
        <v>50111.0</v>
      </c>
      <c r="O8481" s="15">
        <f t="array" ref="O8481">_xlfn.XLOOKUP(M8481,reference_postal_code!$B$2:$B$11,reference_postal_code!$A$2:$A$11)</f>
        <v>50111</v>
      </c>
      <c r="P8481" s="15" t="s">
        <v>77</v>
      </c>
      <c r="Q8481" s="15" t="s">
        <v>6333</v>
      </c>
      <c r="R8481" s="15" t="s">
        <v>65</v>
      </c>
      <c r="S8481" s="15" t="s">
        <v>87</v>
      </c>
      <c r="T8481" s="15" t="s">
        <v>6334</v>
      </c>
      <c r="U8481" s="28">
        <v>565200.0</v>
      </c>
      <c r="V8481" s="15">
        <v>3.0</v>
      </c>
      <c r="W8481" s="31">
        <v>0.2</v>
      </c>
      <c r="X8481" s="28">
        <v>35325.0</v>
      </c>
    </row>
    <row r="8482" ht="15.75" customHeight="1">
      <c r="A8482" s="15">
        <v>3567.0</v>
      </c>
      <c r="B8482" s="15" t="s">
        <v>9574</v>
      </c>
      <c r="C8482" s="18">
        <v>42985.0</v>
      </c>
      <c r="D8482" s="18">
        <v>42992.0</v>
      </c>
      <c r="E8482" s="18">
        <f t="shared" si="1"/>
        <v>42992</v>
      </c>
      <c r="F8482" s="15" t="s">
        <v>55</v>
      </c>
      <c r="G8482" s="15" t="s">
        <v>5156</v>
      </c>
      <c r="H8482" s="15" t="s">
        <v>5157</v>
      </c>
      <c r="I8482" s="15" t="s">
        <v>76</v>
      </c>
      <c r="J8482" s="15" t="s">
        <v>60</v>
      </c>
      <c r="K8482" s="15" t="s">
        <v>22</v>
      </c>
      <c r="L8482" s="15" t="str">
        <f t="array" ref="L8482">_xlfn.XLOOKUP(M8482,reference_province_to_city!$A$2:$A$11,reference_province_to_city!$B$2:$B$11)</f>
        <v>Surabaya</v>
      </c>
      <c r="M8482" s="15" t="s">
        <v>20</v>
      </c>
      <c r="N8482" s="15">
        <v>60231.0</v>
      </c>
      <c r="O8482" s="15">
        <f t="array" ref="O8482">_xlfn.XLOOKUP(M8482,reference_postal_code!$B$2:$B$11,reference_postal_code!$A$2:$A$11)</f>
        <v>60231</v>
      </c>
      <c r="P8482" s="15" t="s">
        <v>166</v>
      </c>
      <c r="Q8482" s="15" t="s">
        <v>4423</v>
      </c>
      <c r="R8482" s="15" t="s">
        <v>65</v>
      </c>
      <c r="S8482" s="15" t="s">
        <v>83</v>
      </c>
      <c r="T8482" s="15" t="s">
        <v>4424</v>
      </c>
      <c r="U8482" s="28">
        <v>2.36691E7</v>
      </c>
      <c r="V8482" s="15">
        <v>3.0</v>
      </c>
      <c r="W8482" s="31">
        <v>0.0</v>
      </c>
      <c r="X8482" s="28">
        <v>1.1361168E7</v>
      </c>
    </row>
    <row r="8483" ht="15.75" customHeight="1">
      <c r="A8483" s="15">
        <v>6005.0</v>
      </c>
      <c r="B8483" s="15" t="s">
        <v>9575</v>
      </c>
      <c r="C8483" s="18">
        <v>42985.0</v>
      </c>
      <c r="D8483" s="18">
        <v>42989.0</v>
      </c>
      <c r="E8483" s="18">
        <f t="shared" si="1"/>
        <v>42989</v>
      </c>
      <c r="F8483" s="15" t="s">
        <v>55</v>
      </c>
      <c r="G8483" s="15" t="s">
        <v>1255</v>
      </c>
      <c r="H8483" s="15" t="s">
        <v>1256</v>
      </c>
      <c r="I8483" s="15" t="s">
        <v>59</v>
      </c>
      <c r="J8483" s="15" t="s">
        <v>60</v>
      </c>
      <c r="K8483" s="15" t="s">
        <v>29</v>
      </c>
      <c r="L8483" s="15" t="str">
        <f t="array" ref="L8483">_xlfn.XLOOKUP(M8483,reference_province_to_city!$A$2:$A$11,reference_province_to_city!$B$2:$B$11)</f>
        <v>Palembang</v>
      </c>
      <c r="M8483" s="15" t="s">
        <v>13</v>
      </c>
      <c r="N8483" s="15">
        <v>30111.0</v>
      </c>
      <c r="O8483" s="15">
        <f t="array" ref="O8483">_xlfn.XLOOKUP(M8483,reference_postal_code!$B$2:$B$11,reference_postal_code!$A$2:$A$11)</f>
        <v>30111</v>
      </c>
      <c r="P8483" s="15" t="s">
        <v>77</v>
      </c>
      <c r="Q8483" s="15" t="s">
        <v>7155</v>
      </c>
      <c r="R8483" s="15" t="s">
        <v>106</v>
      </c>
      <c r="S8483" s="15" t="s">
        <v>139</v>
      </c>
      <c r="T8483" s="15" t="s">
        <v>7156</v>
      </c>
      <c r="U8483" s="28">
        <v>296400.0</v>
      </c>
      <c r="V8483" s="15">
        <v>4.0</v>
      </c>
      <c r="W8483" s="31">
        <v>0.0</v>
      </c>
      <c r="X8483" s="28">
        <v>124488.0</v>
      </c>
    </row>
    <row r="8484" ht="15.75" customHeight="1">
      <c r="A8484" s="15">
        <v>7142.0</v>
      </c>
      <c r="B8484" s="15" t="s">
        <v>9567</v>
      </c>
      <c r="C8484" s="18">
        <v>42985.0</v>
      </c>
      <c r="D8484" s="18">
        <v>42985.0</v>
      </c>
      <c r="E8484" s="18">
        <f t="shared" si="1"/>
        <v>42985</v>
      </c>
      <c r="F8484" s="15" t="s">
        <v>466</v>
      </c>
      <c r="G8484" s="15" t="s">
        <v>970</v>
      </c>
      <c r="H8484" s="15" t="s">
        <v>971</v>
      </c>
      <c r="I8484" s="15" t="s">
        <v>59</v>
      </c>
      <c r="J8484" s="15" t="s">
        <v>60</v>
      </c>
      <c r="K8484" s="15" t="s">
        <v>31</v>
      </c>
      <c r="L8484" s="15" t="str">
        <f t="array" ref="L8484">_xlfn.XLOOKUP(M8484,reference_province_to_city!$A$2:$A$11,reference_province_to_city!$B$2:$B$11)</f>
        <v>Balikpapan</v>
      </c>
      <c r="M8484" s="15" t="s">
        <v>21</v>
      </c>
      <c r="N8484" s="15">
        <v>76114.0</v>
      </c>
      <c r="O8484" s="15">
        <f t="array" ref="O8484">_xlfn.XLOOKUP(M8484,reference_postal_code!$B$2:$B$11,reference_postal_code!$A$2:$A$11)</f>
        <v>76114</v>
      </c>
      <c r="P8484" s="15" t="s">
        <v>166</v>
      </c>
      <c r="Q8484" s="15" t="s">
        <v>2468</v>
      </c>
      <c r="R8484" s="15" t="s">
        <v>106</v>
      </c>
      <c r="S8484" s="15" t="s">
        <v>139</v>
      </c>
      <c r="T8484" s="15" t="s">
        <v>2469</v>
      </c>
      <c r="U8484" s="28">
        <v>2029500.0</v>
      </c>
      <c r="V8484" s="15">
        <v>5.0</v>
      </c>
      <c r="W8484" s="31">
        <v>0.0</v>
      </c>
      <c r="X8484" s="28">
        <v>568260.0</v>
      </c>
    </row>
    <row r="8485" ht="15.75" customHeight="1">
      <c r="A8485" s="15">
        <v>5548.0</v>
      </c>
      <c r="B8485" s="15" t="s">
        <v>9576</v>
      </c>
      <c r="C8485" s="18">
        <v>42985.0</v>
      </c>
      <c r="D8485" s="18">
        <v>42986.0</v>
      </c>
      <c r="E8485" s="18">
        <f t="shared" si="1"/>
        <v>42986</v>
      </c>
      <c r="F8485" s="15" t="s">
        <v>125</v>
      </c>
      <c r="G8485" s="15" t="s">
        <v>1381</v>
      </c>
      <c r="H8485" s="15" t="s">
        <v>1382</v>
      </c>
      <c r="I8485" s="15" t="s">
        <v>59</v>
      </c>
      <c r="J8485" s="15" t="s">
        <v>60</v>
      </c>
      <c r="K8485" s="15" t="s">
        <v>33</v>
      </c>
      <c r="L8485" s="15" t="str">
        <f t="array" ref="L8485">_xlfn.XLOOKUP(M8485,reference_province_to_city!$A$2:$A$11,reference_province_to_city!$B$2:$B$11)</f>
        <v>Makassar</v>
      </c>
      <c r="M8485" s="15" t="s">
        <v>25</v>
      </c>
      <c r="N8485" s="15">
        <v>90111.0</v>
      </c>
      <c r="O8485" s="15">
        <f t="array" ref="O8485">_xlfn.XLOOKUP(M8485,reference_postal_code!$B$2:$B$11,reference_postal_code!$A$2:$A$11)</f>
        <v>90111</v>
      </c>
      <c r="P8485" s="15" t="s">
        <v>63</v>
      </c>
      <c r="Q8485" s="15" t="s">
        <v>6574</v>
      </c>
      <c r="R8485" s="15" t="s">
        <v>110</v>
      </c>
      <c r="S8485" s="15" t="s">
        <v>111</v>
      </c>
      <c r="T8485" s="15" t="s">
        <v>6575</v>
      </c>
      <c r="U8485" s="28">
        <v>1898400.0</v>
      </c>
      <c r="V8485" s="15">
        <v>4.0</v>
      </c>
      <c r="W8485" s="31">
        <v>0.2</v>
      </c>
      <c r="X8485" s="28">
        <v>711900.0</v>
      </c>
    </row>
    <row r="8486" ht="15.75" customHeight="1">
      <c r="A8486" s="15">
        <v>5547.0</v>
      </c>
      <c r="B8486" s="15" t="s">
        <v>9576</v>
      </c>
      <c r="C8486" s="18">
        <v>42985.0</v>
      </c>
      <c r="D8486" s="18">
        <v>42986.0</v>
      </c>
      <c r="E8486" s="18">
        <f t="shared" si="1"/>
        <v>42986</v>
      </c>
      <c r="F8486" s="15" t="s">
        <v>125</v>
      </c>
      <c r="G8486" s="15" t="s">
        <v>1381</v>
      </c>
      <c r="H8486" s="15" t="s">
        <v>1382</v>
      </c>
      <c r="I8486" s="15" t="s">
        <v>59</v>
      </c>
      <c r="J8486" s="15" t="s">
        <v>60</v>
      </c>
      <c r="K8486" s="15" t="s">
        <v>33</v>
      </c>
      <c r="L8486" s="15" t="str">
        <f t="array" ref="L8486">_xlfn.XLOOKUP(M8486,reference_province_to_city!$A$2:$A$11,reference_province_to_city!$B$2:$B$11)</f>
        <v>Makassar</v>
      </c>
      <c r="M8486" s="15" t="s">
        <v>25</v>
      </c>
      <c r="N8486" s="15">
        <v>90111.0</v>
      </c>
      <c r="O8486" s="15">
        <f t="array" ref="O8486">_xlfn.XLOOKUP(M8486,reference_postal_code!$B$2:$B$11,reference_postal_code!$A$2:$A$11)</f>
        <v>90111</v>
      </c>
      <c r="P8486" s="15" t="s">
        <v>63</v>
      </c>
      <c r="Q8486" s="15" t="s">
        <v>469</v>
      </c>
      <c r="R8486" s="15" t="s">
        <v>106</v>
      </c>
      <c r="S8486" s="15" t="s">
        <v>139</v>
      </c>
      <c r="T8486" s="15" t="s">
        <v>470</v>
      </c>
      <c r="U8486" s="28">
        <v>377400.0</v>
      </c>
      <c r="V8486" s="15">
        <v>2.0</v>
      </c>
      <c r="W8486" s="31">
        <v>0.0</v>
      </c>
      <c r="X8486" s="28">
        <v>158508.0</v>
      </c>
    </row>
    <row r="8487" ht="15.75" customHeight="1">
      <c r="A8487" s="15">
        <v>8211.0</v>
      </c>
      <c r="B8487" s="15" t="s">
        <v>9577</v>
      </c>
      <c r="C8487" s="18">
        <v>42985.0</v>
      </c>
      <c r="D8487" s="18">
        <v>42990.0</v>
      </c>
      <c r="E8487" s="18">
        <f t="shared" si="1"/>
        <v>42990</v>
      </c>
      <c r="F8487" s="15" t="s">
        <v>55</v>
      </c>
      <c r="G8487" s="15" t="s">
        <v>3418</v>
      </c>
      <c r="H8487" s="15" t="s">
        <v>3419</v>
      </c>
      <c r="I8487" s="15" t="s">
        <v>128</v>
      </c>
      <c r="J8487" s="15" t="s">
        <v>60</v>
      </c>
      <c r="K8487" s="15" t="s">
        <v>31</v>
      </c>
      <c r="L8487" s="15" t="str">
        <f t="array" ref="L8487">_xlfn.XLOOKUP(M8487,reference_province_to_city!$A$2:$A$11,reference_province_to_city!$B$2:$B$11)</f>
        <v>Balikpapan</v>
      </c>
      <c r="M8487" s="15" t="s">
        <v>21</v>
      </c>
      <c r="N8487" s="15">
        <v>76114.0</v>
      </c>
      <c r="O8487" s="15">
        <f t="array" ref="O8487">_xlfn.XLOOKUP(M8487,reference_postal_code!$B$2:$B$11,reference_postal_code!$A$2:$A$11)</f>
        <v>76114</v>
      </c>
      <c r="P8487" s="15" t="s">
        <v>166</v>
      </c>
      <c r="Q8487" s="15" t="s">
        <v>2526</v>
      </c>
      <c r="R8487" s="15" t="s">
        <v>65</v>
      </c>
      <c r="S8487" s="15" t="s">
        <v>222</v>
      </c>
      <c r="T8487" s="15" t="s">
        <v>2527</v>
      </c>
      <c r="U8487" s="28">
        <v>1223520.0</v>
      </c>
      <c r="V8487" s="15">
        <v>2.0</v>
      </c>
      <c r="W8487" s="31">
        <v>0.2</v>
      </c>
      <c r="X8487" s="28">
        <v>107058.0</v>
      </c>
    </row>
    <row r="8488" ht="15.75" customHeight="1">
      <c r="A8488" s="15">
        <v>9540.0</v>
      </c>
      <c r="B8488" s="15" t="s">
        <v>9572</v>
      </c>
      <c r="C8488" s="18">
        <v>42985.0</v>
      </c>
      <c r="D8488" s="18">
        <v>42987.0</v>
      </c>
      <c r="E8488" s="18">
        <f t="shared" si="1"/>
        <v>42987</v>
      </c>
      <c r="F8488" s="15" t="s">
        <v>125</v>
      </c>
      <c r="G8488" s="15" t="s">
        <v>1277</v>
      </c>
      <c r="H8488" s="15" t="s">
        <v>1278</v>
      </c>
      <c r="I8488" s="15" t="s">
        <v>59</v>
      </c>
      <c r="J8488" s="15" t="s">
        <v>60</v>
      </c>
      <c r="K8488" s="15" t="s">
        <v>14</v>
      </c>
      <c r="L8488" s="15" t="str">
        <f t="array" ref="L8488">_xlfn.XLOOKUP(M8488,reference_province_to_city!$A$2:$A$11,reference_province_to_city!$B$2:$B$11)</f>
        <v>Bandung</v>
      </c>
      <c r="M8488" s="15" t="s">
        <v>12</v>
      </c>
      <c r="N8488" s="15">
        <v>40111.0</v>
      </c>
      <c r="O8488" s="15">
        <f t="array" ref="O8488">_xlfn.XLOOKUP(M8488,reference_postal_code!$B$2:$B$11,reference_postal_code!$A$2:$A$11)</f>
        <v>40111</v>
      </c>
      <c r="P8488" s="15" t="s">
        <v>117</v>
      </c>
      <c r="Q8488" s="15" t="s">
        <v>5836</v>
      </c>
      <c r="R8488" s="15" t="s">
        <v>65</v>
      </c>
      <c r="S8488" s="15" t="s">
        <v>66</v>
      </c>
      <c r="T8488" s="15" t="s">
        <v>5837</v>
      </c>
      <c r="U8488" s="28">
        <v>599400.0</v>
      </c>
      <c r="V8488" s="15">
        <v>2.0</v>
      </c>
      <c r="W8488" s="31">
        <v>0.0</v>
      </c>
      <c r="X8488" s="28">
        <v>281718.0</v>
      </c>
    </row>
    <row r="8489" ht="15.75" customHeight="1">
      <c r="A8489" s="15">
        <v>9328.0</v>
      </c>
      <c r="B8489" s="15" t="s">
        <v>9570</v>
      </c>
      <c r="C8489" s="18">
        <v>42985.0</v>
      </c>
      <c r="D8489" s="18">
        <v>42988.0</v>
      </c>
      <c r="E8489" s="18">
        <f t="shared" si="1"/>
        <v>42988</v>
      </c>
      <c r="F8489" s="15" t="s">
        <v>125</v>
      </c>
      <c r="G8489" s="15" t="s">
        <v>7565</v>
      </c>
      <c r="H8489" s="15" t="s">
        <v>7566</v>
      </c>
      <c r="I8489" s="15" t="s">
        <v>59</v>
      </c>
      <c r="J8489" s="15" t="s">
        <v>60</v>
      </c>
      <c r="K8489" s="15" t="s">
        <v>31</v>
      </c>
      <c r="L8489" s="15" t="str">
        <f t="array" ref="L8489">_xlfn.XLOOKUP(M8489,reference_province_to_city!$A$2:$A$11,reference_province_to_city!$B$2:$B$11)</f>
        <v>Balikpapan</v>
      </c>
      <c r="M8489" s="15" t="s">
        <v>21</v>
      </c>
      <c r="N8489" s="15">
        <v>76114.0</v>
      </c>
      <c r="O8489" s="15">
        <f t="array" ref="O8489">_xlfn.XLOOKUP(M8489,reference_postal_code!$B$2:$B$11,reference_postal_code!$A$2:$A$11)</f>
        <v>76114</v>
      </c>
      <c r="P8489" s="15" t="s">
        <v>166</v>
      </c>
      <c r="Q8489" s="15" t="s">
        <v>1897</v>
      </c>
      <c r="R8489" s="15" t="s">
        <v>110</v>
      </c>
      <c r="S8489" s="15" t="s">
        <v>111</v>
      </c>
      <c r="T8489" s="15" t="s">
        <v>1898</v>
      </c>
      <c r="U8489" s="28">
        <v>6835680.0</v>
      </c>
      <c r="V8489" s="15">
        <v>2.0</v>
      </c>
      <c r="W8489" s="31">
        <v>0.2</v>
      </c>
      <c r="X8489" s="28">
        <v>512676.0</v>
      </c>
    </row>
    <row r="8490" ht="15.75" customHeight="1">
      <c r="A8490" s="15">
        <v>4085.0</v>
      </c>
      <c r="B8490" s="15" t="s">
        <v>9578</v>
      </c>
      <c r="C8490" s="18">
        <v>42985.0</v>
      </c>
      <c r="D8490" s="18">
        <v>42987.0</v>
      </c>
      <c r="E8490" s="18">
        <f t="shared" si="1"/>
        <v>42987</v>
      </c>
      <c r="F8490" s="15" t="s">
        <v>125</v>
      </c>
      <c r="G8490" s="15" t="s">
        <v>1692</v>
      </c>
      <c r="H8490" s="15" t="s">
        <v>1693</v>
      </c>
      <c r="I8490" s="15" t="s">
        <v>76</v>
      </c>
      <c r="J8490" s="15" t="s">
        <v>60</v>
      </c>
      <c r="K8490" s="15" t="s">
        <v>17</v>
      </c>
      <c r="L8490" s="15" t="str">
        <f t="array" ref="L8490">_xlfn.XLOOKUP(M8490,reference_province_to_city!$A$2:$A$11,reference_province_to_city!$B$2:$B$11)</f>
        <v>Semarang</v>
      </c>
      <c r="M8490" s="15" t="s">
        <v>15</v>
      </c>
      <c r="N8490" s="15">
        <v>50111.0</v>
      </c>
      <c r="O8490" s="15">
        <f t="array" ref="O8490">_xlfn.XLOOKUP(M8490,reference_postal_code!$B$2:$B$11,reference_postal_code!$A$2:$A$11)</f>
        <v>50111</v>
      </c>
      <c r="P8490" s="15" t="s">
        <v>77</v>
      </c>
      <c r="Q8490" s="15" t="s">
        <v>423</v>
      </c>
      <c r="R8490" s="15" t="s">
        <v>65</v>
      </c>
      <c r="S8490" s="15" t="s">
        <v>83</v>
      </c>
      <c r="T8490" s="15" t="s">
        <v>424</v>
      </c>
      <c r="U8490" s="28">
        <v>117855.0</v>
      </c>
      <c r="V8490" s="15">
        <v>3.0</v>
      </c>
      <c r="W8490" s="31">
        <v>0.7</v>
      </c>
      <c r="X8490" s="28">
        <v>-90356.0</v>
      </c>
    </row>
    <row r="8491" ht="15.75" customHeight="1">
      <c r="A8491" s="15">
        <v>2569.0</v>
      </c>
      <c r="B8491" s="15" t="s">
        <v>9579</v>
      </c>
      <c r="C8491" s="18">
        <v>42985.0</v>
      </c>
      <c r="D8491" s="18">
        <v>42989.0</v>
      </c>
      <c r="E8491" s="18">
        <f t="shared" si="1"/>
        <v>42989</v>
      </c>
      <c r="F8491" s="15" t="s">
        <v>55</v>
      </c>
      <c r="G8491" s="15" t="s">
        <v>2998</v>
      </c>
      <c r="H8491" s="15" t="s">
        <v>2999</v>
      </c>
      <c r="I8491" s="15" t="s">
        <v>128</v>
      </c>
      <c r="J8491" s="15" t="s">
        <v>60</v>
      </c>
      <c r="K8491" s="15" t="s">
        <v>26</v>
      </c>
      <c r="L8491" s="15" t="str">
        <f t="array" ref="L8491">_xlfn.XLOOKUP(M8491,reference_province_to_city!$A$2:$A$11,reference_province_to_city!$B$2:$B$11)</f>
        <v>Denpasar</v>
      </c>
      <c r="M8491" s="15" t="s">
        <v>24</v>
      </c>
      <c r="N8491" s="15">
        <v>80231.0</v>
      </c>
      <c r="O8491" s="15">
        <f t="array" ref="O8491">_xlfn.XLOOKUP(M8491,reference_postal_code!$B$2:$B$11,reference_postal_code!$A$2:$A$11)</f>
        <v>80231</v>
      </c>
      <c r="P8491" s="15" t="s">
        <v>63</v>
      </c>
      <c r="Q8491" s="15" t="s">
        <v>6392</v>
      </c>
      <c r="R8491" s="15" t="s">
        <v>65</v>
      </c>
      <c r="S8491" s="15" t="s">
        <v>87</v>
      </c>
      <c r="T8491" s="15" t="s">
        <v>6393</v>
      </c>
      <c r="U8491" s="28">
        <v>7171200.0</v>
      </c>
      <c r="V8491" s="15">
        <v>8.0</v>
      </c>
      <c r="W8491" s="31">
        <v>0.0</v>
      </c>
      <c r="X8491" s="28">
        <v>2007936.0</v>
      </c>
    </row>
    <row r="8492" ht="15.75" customHeight="1">
      <c r="A8492" s="15">
        <v>2100.0</v>
      </c>
      <c r="B8492" s="15" t="s">
        <v>9573</v>
      </c>
      <c r="C8492" s="18">
        <v>42985.0</v>
      </c>
      <c r="D8492" s="18">
        <v>42990.0</v>
      </c>
      <c r="E8492" s="18">
        <f t="shared" si="1"/>
        <v>42990</v>
      </c>
      <c r="F8492" s="15" t="s">
        <v>55</v>
      </c>
      <c r="G8492" s="15" t="s">
        <v>1050</v>
      </c>
      <c r="H8492" s="15" t="s">
        <v>1051</v>
      </c>
      <c r="I8492" s="15" t="s">
        <v>59</v>
      </c>
      <c r="J8492" s="15" t="s">
        <v>60</v>
      </c>
      <c r="L8492" s="15" t="str">
        <f t="array" ref="L8492">_xlfn.XLOOKUP(M8492,reference_province_to_city!$A$2:$A$11,reference_province_to_city!$B$2:$B$11)</f>
        <v>Semarang</v>
      </c>
      <c r="M8492" s="15" t="s">
        <v>15</v>
      </c>
      <c r="N8492" s="15">
        <v>50111.0</v>
      </c>
      <c r="O8492" s="15">
        <f t="array" ref="O8492">_xlfn.XLOOKUP(M8492,reference_postal_code!$B$2:$B$11,reference_postal_code!$A$2:$A$11)</f>
        <v>50111</v>
      </c>
      <c r="P8492" s="15" t="s">
        <v>77</v>
      </c>
      <c r="Q8492" s="15" t="s">
        <v>1042</v>
      </c>
      <c r="R8492" s="15" t="s">
        <v>110</v>
      </c>
      <c r="S8492" s="15" t="s">
        <v>149</v>
      </c>
      <c r="T8492" s="15" t="s">
        <v>1043</v>
      </c>
      <c r="U8492" s="28">
        <v>4199160.0</v>
      </c>
      <c r="V8492" s="15">
        <v>7.0</v>
      </c>
      <c r="W8492" s="31">
        <v>0.2</v>
      </c>
      <c r="X8492" s="28">
        <v>1207259.0</v>
      </c>
    </row>
    <row r="8493" ht="15.75" customHeight="1">
      <c r="A8493" s="15">
        <v>4153.0</v>
      </c>
      <c r="B8493" s="15" t="s">
        <v>9566</v>
      </c>
      <c r="C8493" s="18">
        <v>42985.0</v>
      </c>
      <c r="D8493" s="18">
        <v>42989.0</v>
      </c>
      <c r="E8493" s="18">
        <f t="shared" si="1"/>
        <v>42989</v>
      </c>
      <c r="F8493" s="15" t="s">
        <v>55</v>
      </c>
      <c r="G8493" s="15" t="s">
        <v>800</v>
      </c>
      <c r="H8493" s="15" t="s">
        <v>801</v>
      </c>
      <c r="I8493" s="15" t="s">
        <v>59</v>
      </c>
      <c r="J8493" s="15" t="s">
        <v>60</v>
      </c>
      <c r="K8493" s="15" t="s">
        <v>10</v>
      </c>
      <c r="L8493" s="15" t="str">
        <f t="array" ref="L8493">_xlfn.XLOOKUP(M8493,reference_province_to_city!$A$2:$A$11,reference_province_to_city!$B$2:$B$11)</f>
        <v>Jakarta</v>
      </c>
      <c r="M8493" s="15" t="s">
        <v>7</v>
      </c>
      <c r="N8493" s="15">
        <v>10110.0</v>
      </c>
      <c r="O8493" s="15">
        <f t="array" ref="O8493">_xlfn.XLOOKUP(M8493,reference_postal_code!$B$2:$B$11,reference_postal_code!$A$2:$A$11)</f>
        <v>10110</v>
      </c>
      <c r="P8493" s="15" t="s">
        <v>117</v>
      </c>
      <c r="Q8493" s="15" t="s">
        <v>312</v>
      </c>
      <c r="R8493" s="15" t="s">
        <v>65</v>
      </c>
      <c r="S8493" s="15" t="s">
        <v>66</v>
      </c>
      <c r="T8493" s="15" t="s">
        <v>313</v>
      </c>
      <c r="U8493" s="28">
        <v>233280.0</v>
      </c>
      <c r="V8493" s="15">
        <v>3.0</v>
      </c>
      <c r="W8493" s="31">
        <v>0.2</v>
      </c>
      <c r="X8493" s="28">
        <v>81648.0</v>
      </c>
    </row>
    <row r="8494" ht="15.75" customHeight="1">
      <c r="A8494" s="15">
        <v>5280.0</v>
      </c>
      <c r="B8494" s="15" t="s">
        <v>9580</v>
      </c>
      <c r="C8494" s="18">
        <v>42985.0</v>
      </c>
      <c r="D8494" s="18">
        <v>42989.0</v>
      </c>
      <c r="E8494" s="18">
        <f t="shared" si="1"/>
        <v>42989</v>
      </c>
      <c r="F8494" s="15" t="s">
        <v>55</v>
      </c>
      <c r="G8494" s="15" t="s">
        <v>5323</v>
      </c>
      <c r="H8494" s="15" t="s">
        <v>5324</v>
      </c>
      <c r="I8494" s="15" t="s">
        <v>59</v>
      </c>
      <c r="J8494" s="15" t="s">
        <v>60</v>
      </c>
      <c r="K8494" s="15" t="s">
        <v>1832</v>
      </c>
      <c r="L8494" s="15" t="str">
        <f t="array" ref="L8494">_xlfn.XLOOKUP(M8494,reference_province_to_city!$A$2:$A$11,reference_province_to_city!$B$2:$B$11)</f>
        <v>Yogyakarta</v>
      </c>
      <c r="M8494" s="15" t="s">
        <v>18</v>
      </c>
      <c r="N8494" s="15">
        <v>55111.0</v>
      </c>
      <c r="O8494" s="15">
        <f t="array" ref="O8494">_xlfn.XLOOKUP(M8494,reference_postal_code!$B$2:$B$11,reference_postal_code!$A$2:$A$11)</f>
        <v>55111</v>
      </c>
      <c r="P8494" s="15" t="s">
        <v>77</v>
      </c>
      <c r="Q8494" s="15" t="s">
        <v>3031</v>
      </c>
      <c r="R8494" s="15" t="s">
        <v>110</v>
      </c>
      <c r="S8494" s="15" t="s">
        <v>149</v>
      </c>
      <c r="T8494" s="15" t="s">
        <v>3032</v>
      </c>
      <c r="U8494" s="28">
        <v>202200.0</v>
      </c>
      <c r="V8494" s="15">
        <v>1.0</v>
      </c>
      <c r="W8494" s="31">
        <v>0.0</v>
      </c>
      <c r="X8494" s="28">
        <v>28308.0</v>
      </c>
    </row>
    <row r="8495" ht="15.75" customHeight="1">
      <c r="A8495" s="15">
        <v>9327.0</v>
      </c>
      <c r="B8495" s="15" t="s">
        <v>9570</v>
      </c>
      <c r="C8495" s="18">
        <v>42985.0</v>
      </c>
      <c r="D8495" s="18">
        <v>42988.0</v>
      </c>
      <c r="E8495" s="18">
        <f t="shared" si="1"/>
        <v>42988</v>
      </c>
      <c r="F8495" s="15" t="s">
        <v>125</v>
      </c>
      <c r="G8495" s="15" t="s">
        <v>7565</v>
      </c>
      <c r="H8495" s="15" t="s">
        <v>7566</v>
      </c>
      <c r="I8495" s="15" t="s">
        <v>59</v>
      </c>
      <c r="J8495" s="15" t="s">
        <v>60</v>
      </c>
      <c r="K8495" s="15" t="s">
        <v>2048</v>
      </c>
      <c r="L8495" s="15" t="str">
        <f t="array" ref="L8495">_xlfn.XLOOKUP(M8495,reference_province_to_city!$A$2:$A$11,reference_province_to_city!$B$2:$B$11)</f>
        <v>Balikpapan</v>
      </c>
      <c r="M8495" s="15" t="s">
        <v>21</v>
      </c>
      <c r="N8495" s="15">
        <v>76114.0</v>
      </c>
      <c r="O8495" s="15">
        <f t="array" ref="O8495">_xlfn.XLOOKUP(M8495,reference_postal_code!$B$2:$B$11,reference_postal_code!$A$2:$A$11)</f>
        <v>76114</v>
      </c>
      <c r="P8495" s="15" t="s">
        <v>166</v>
      </c>
      <c r="Q8495" s="15" t="s">
        <v>6977</v>
      </c>
      <c r="R8495" s="15" t="s">
        <v>106</v>
      </c>
      <c r="S8495" s="15" t="s">
        <v>139</v>
      </c>
      <c r="T8495" s="15" t="s">
        <v>6978</v>
      </c>
      <c r="U8495" s="28">
        <v>1214400.0</v>
      </c>
      <c r="V8495" s="15">
        <v>4.0</v>
      </c>
      <c r="W8495" s="31">
        <v>0.0</v>
      </c>
      <c r="X8495" s="28">
        <v>522192.0</v>
      </c>
    </row>
    <row r="8496" ht="15.75" customHeight="1">
      <c r="A8496" s="15">
        <v>4529.0</v>
      </c>
      <c r="B8496" s="15" t="s">
        <v>9581</v>
      </c>
      <c r="C8496" s="18">
        <v>42986.0</v>
      </c>
      <c r="D8496" s="18">
        <v>42988.0</v>
      </c>
      <c r="E8496" s="18">
        <f t="shared" si="1"/>
        <v>42988</v>
      </c>
      <c r="F8496" s="15" t="s">
        <v>114</v>
      </c>
      <c r="G8496" s="15" t="s">
        <v>1118</v>
      </c>
      <c r="H8496" s="15" t="s">
        <v>1119</v>
      </c>
      <c r="I8496" s="15" t="s">
        <v>128</v>
      </c>
      <c r="J8496" s="15" t="s">
        <v>60</v>
      </c>
      <c r="K8496" s="15" t="s">
        <v>17</v>
      </c>
      <c r="L8496" s="15" t="str">
        <f t="array" ref="L8496">_xlfn.XLOOKUP(M8496,reference_province_to_city!$A$2:$A$11,reference_province_to_city!$B$2:$B$11)</f>
        <v>Semarang</v>
      </c>
      <c r="M8496" s="15" t="s">
        <v>15</v>
      </c>
      <c r="N8496" s="15">
        <v>50111.0</v>
      </c>
      <c r="O8496" s="15">
        <f t="array" ref="O8496">_xlfn.XLOOKUP(M8496,reference_postal_code!$B$2:$B$11,reference_postal_code!$A$2:$A$11)</f>
        <v>50111</v>
      </c>
      <c r="P8496" s="15" t="s">
        <v>77</v>
      </c>
      <c r="Q8496" s="15" t="s">
        <v>3863</v>
      </c>
      <c r="R8496" s="15" t="s">
        <v>110</v>
      </c>
      <c r="S8496" s="15" t="s">
        <v>149</v>
      </c>
      <c r="T8496" s="15" t="s">
        <v>3864</v>
      </c>
      <c r="U8496" s="28">
        <v>1752480.0</v>
      </c>
      <c r="V8496" s="15">
        <v>4.0</v>
      </c>
      <c r="W8496" s="31">
        <v>0.2</v>
      </c>
      <c r="X8496" s="28">
        <v>503838.0</v>
      </c>
    </row>
    <row r="8497" ht="15.75" customHeight="1">
      <c r="A8497" s="15">
        <v>6652.0</v>
      </c>
      <c r="B8497" s="15" t="s">
        <v>9582</v>
      </c>
      <c r="C8497" s="18">
        <v>42986.0</v>
      </c>
      <c r="D8497" s="18">
        <v>42989.0</v>
      </c>
      <c r="E8497" s="18">
        <f t="shared" si="1"/>
        <v>42989</v>
      </c>
      <c r="F8497" s="15" t="s">
        <v>125</v>
      </c>
      <c r="G8497" s="15" t="s">
        <v>451</v>
      </c>
      <c r="H8497" s="15" t="s">
        <v>452</v>
      </c>
      <c r="I8497" s="15" t="s">
        <v>128</v>
      </c>
      <c r="J8497" s="15" t="s">
        <v>60</v>
      </c>
      <c r="K8497" s="15" t="s">
        <v>22</v>
      </c>
      <c r="L8497" s="15" t="str">
        <f t="array" ref="L8497">_xlfn.XLOOKUP(M8497,reference_province_to_city!$A$2:$A$11,reference_province_to_city!$B$2:$B$11)</f>
        <v>Surabaya</v>
      </c>
      <c r="M8497" s="15" t="s">
        <v>20</v>
      </c>
      <c r="N8497" s="15">
        <v>60231.0</v>
      </c>
      <c r="O8497" s="15">
        <f t="array" ref="O8497">_xlfn.XLOOKUP(M8497,reference_postal_code!$B$2:$B$11,reference_postal_code!$A$2:$A$11)</f>
        <v>60231</v>
      </c>
      <c r="P8497" s="15" t="s">
        <v>166</v>
      </c>
      <c r="Q8497" s="15" t="s">
        <v>214</v>
      </c>
      <c r="R8497" s="15" t="s">
        <v>106</v>
      </c>
      <c r="S8497" s="15" t="s">
        <v>139</v>
      </c>
      <c r="T8497" s="15" t="s">
        <v>215</v>
      </c>
      <c r="U8497" s="28">
        <v>317760.0</v>
      </c>
      <c r="V8497" s="15">
        <v>2.0</v>
      </c>
      <c r="W8497" s="31">
        <v>0.6</v>
      </c>
      <c r="X8497" s="28">
        <v>-174768.0</v>
      </c>
    </row>
    <row r="8498" ht="15.75" customHeight="1">
      <c r="A8498" s="15">
        <v>5768.0</v>
      </c>
      <c r="B8498" s="15" t="s">
        <v>9583</v>
      </c>
      <c r="C8498" s="18">
        <v>42986.0</v>
      </c>
      <c r="D8498" s="18">
        <v>42990.0</v>
      </c>
      <c r="E8498" s="18">
        <f t="shared" si="1"/>
        <v>42990</v>
      </c>
      <c r="F8498" s="15" t="s">
        <v>114</v>
      </c>
      <c r="G8498" s="15" t="s">
        <v>4696</v>
      </c>
      <c r="H8498" s="15" t="s">
        <v>4697</v>
      </c>
      <c r="I8498" s="15" t="s">
        <v>128</v>
      </c>
      <c r="J8498" s="15" t="s">
        <v>60</v>
      </c>
      <c r="K8498" s="15" t="s">
        <v>28</v>
      </c>
      <c r="L8498" s="15" t="str">
        <f t="array" ref="L8498">_xlfn.XLOOKUP(M8498,reference_province_to_city!$A$2:$A$11,reference_province_to_city!$B$2:$B$11)</f>
        <v>Medan</v>
      </c>
      <c r="M8498" s="15" t="s">
        <v>11</v>
      </c>
      <c r="N8498" s="15">
        <v>20111.0</v>
      </c>
      <c r="O8498" s="15">
        <f t="array" ref="O8498">_xlfn.XLOOKUP(M8498,reference_postal_code!$B$2:$B$11,reference_postal_code!$A$2:$A$11)</f>
        <v>20111</v>
      </c>
      <c r="P8498" s="15" t="s">
        <v>77</v>
      </c>
      <c r="Q8498" s="15" t="s">
        <v>5077</v>
      </c>
      <c r="R8498" s="15" t="s">
        <v>110</v>
      </c>
      <c r="S8498" s="15" t="s">
        <v>149</v>
      </c>
      <c r="T8498" s="15" t="s">
        <v>5078</v>
      </c>
      <c r="U8498" s="28">
        <v>1278000.0</v>
      </c>
      <c r="V8498" s="15">
        <v>6.0</v>
      </c>
      <c r="W8498" s="31">
        <v>0.2</v>
      </c>
      <c r="X8498" s="28">
        <v>303525.0</v>
      </c>
    </row>
    <row r="8499" ht="15.75" customHeight="1">
      <c r="A8499" s="15">
        <v>8325.0</v>
      </c>
      <c r="B8499" s="15" t="s">
        <v>9584</v>
      </c>
      <c r="C8499" s="18">
        <v>42986.0</v>
      </c>
      <c r="D8499" s="18">
        <v>42987.0</v>
      </c>
      <c r="E8499" s="18">
        <f t="shared" si="1"/>
        <v>42987</v>
      </c>
      <c r="F8499" s="15" t="s">
        <v>125</v>
      </c>
      <c r="G8499" s="15" t="s">
        <v>5508</v>
      </c>
      <c r="H8499" s="15" t="s">
        <v>5509</v>
      </c>
      <c r="I8499" s="15" t="s">
        <v>76</v>
      </c>
      <c r="J8499" s="15" t="s">
        <v>60</v>
      </c>
      <c r="K8499" s="15" t="s">
        <v>28</v>
      </c>
      <c r="L8499" s="15" t="str">
        <f t="array" ref="L8499">_xlfn.XLOOKUP(M8499,reference_province_to_city!$A$2:$A$11,reference_province_to_city!$B$2:$B$11)</f>
        <v>Medan</v>
      </c>
      <c r="M8499" s="15" t="s">
        <v>11</v>
      </c>
      <c r="N8499" s="15">
        <v>20111.0</v>
      </c>
      <c r="O8499" s="15">
        <f t="array" ref="O8499">_xlfn.XLOOKUP(M8499,reference_postal_code!$B$2:$B$11,reference_postal_code!$A$2:$A$11)</f>
        <v>20111</v>
      </c>
      <c r="P8499" s="15" t="s">
        <v>77</v>
      </c>
      <c r="Q8499" s="15" t="s">
        <v>3208</v>
      </c>
      <c r="R8499" s="15" t="s">
        <v>65</v>
      </c>
      <c r="S8499" s="15" t="s">
        <v>87</v>
      </c>
      <c r="T8499" s="15" t="s">
        <v>3209</v>
      </c>
      <c r="U8499" s="28">
        <v>925200.0</v>
      </c>
      <c r="V8499" s="15">
        <v>5.0</v>
      </c>
      <c r="W8499" s="31">
        <v>0.2</v>
      </c>
      <c r="X8499" s="28">
        <v>80955.0</v>
      </c>
    </row>
    <row r="8500" ht="15.75" customHeight="1">
      <c r="A8500" s="15">
        <v>1714.0</v>
      </c>
      <c r="B8500" s="15" t="s">
        <v>9585</v>
      </c>
      <c r="C8500" s="18">
        <v>42986.0</v>
      </c>
      <c r="D8500" s="18">
        <v>42991.0</v>
      </c>
      <c r="E8500" s="18">
        <f t="shared" si="1"/>
        <v>42991</v>
      </c>
      <c r="F8500" s="15" t="s">
        <v>114</v>
      </c>
      <c r="G8500" s="15" t="s">
        <v>1161</v>
      </c>
      <c r="H8500" s="15" t="s">
        <v>1162</v>
      </c>
      <c r="I8500" s="15" t="s">
        <v>59</v>
      </c>
      <c r="J8500" s="15" t="s">
        <v>60</v>
      </c>
      <c r="K8500" s="15" t="s">
        <v>33</v>
      </c>
      <c r="L8500" s="15" t="str">
        <f t="array" ref="L8500">_xlfn.XLOOKUP(M8500,reference_province_to_city!$A$2:$A$11,reference_province_to_city!$B$2:$B$11)</f>
        <v>Makassar</v>
      </c>
      <c r="M8500" s="15" t="s">
        <v>25</v>
      </c>
      <c r="N8500" s="15">
        <v>90111.0</v>
      </c>
      <c r="O8500" s="15">
        <f t="array" ref="O8500">_xlfn.XLOOKUP(M8500,reference_postal_code!$B$2:$B$11,reference_postal_code!$A$2:$A$11)</f>
        <v>90111</v>
      </c>
      <c r="P8500" s="15" t="s">
        <v>63</v>
      </c>
      <c r="Q8500" s="15" t="s">
        <v>2509</v>
      </c>
      <c r="R8500" s="15" t="s">
        <v>106</v>
      </c>
      <c r="S8500" s="15" t="s">
        <v>218</v>
      </c>
      <c r="T8500" s="15" t="s">
        <v>2510</v>
      </c>
      <c r="U8500" s="28">
        <v>1.1484375E7</v>
      </c>
      <c r="V8500" s="15">
        <v>7.0</v>
      </c>
      <c r="W8500" s="31">
        <v>0.5</v>
      </c>
      <c r="X8500" s="28">
        <v>-8498438.0</v>
      </c>
    </row>
    <row r="8501" ht="15.75" customHeight="1">
      <c r="A8501" s="15">
        <v>8326.0</v>
      </c>
      <c r="B8501" s="15" t="s">
        <v>9584</v>
      </c>
      <c r="C8501" s="18">
        <v>42986.0</v>
      </c>
      <c r="D8501" s="18">
        <v>42987.0</v>
      </c>
      <c r="E8501" s="18">
        <f t="shared" si="1"/>
        <v>42987</v>
      </c>
      <c r="F8501" s="15" t="s">
        <v>125</v>
      </c>
      <c r="G8501" s="15" t="s">
        <v>5508</v>
      </c>
      <c r="H8501" s="15" t="s">
        <v>5509</v>
      </c>
      <c r="I8501" s="15" t="s">
        <v>76</v>
      </c>
      <c r="J8501" s="15" t="s">
        <v>60</v>
      </c>
      <c r="K8501" s="15" t="s">
        <v>28</v>
      </c>
      <c r="L8501" s="15" t="str">
        <f t="array" ref="L8501">_xlfn.XLOOKUP(M8501,reference_province_to_city!$A$2:$A$11,reference_province_to_city!$B$2:$B$11)</f>
        <v>Medan</v>
      </c>
      <c r="M8501" s="15" t="s">
        <v>11</v>
      </c>
      <c r="N8501" s="15">
        <v>20111.0</v>
      </c>
      <c r="O8501" s="15">
        <f t="array" ref="O8501">_xlfn.XLOOKUP(M8501,reference_postal_code!$B$2:$B$11,reference_postal_code!$A$2:$A$11)</f>
        <v>20111</v>
      </c>
      <c r="P8501" s="15" t="s">
        <v>77</v>
      </c>
      <c r="Q8501" s="15" t="s">
        <v>3800</v>
      </c>
      <c r="R8501" s="15" t="s">
        <v>110</v>
      </c>
      <c r="S8501" s="15" t="s">
        <v>111</v>
      </c>
      <c r="T8501" s="15" t="s">
        <v>3801</v>
      </c>
      <c r="U8501" s="28">
        <v>2375640.0</v>
      </c>
      <c r="V8501" s="15">
        <v>3.0</v>
      </c>
      <c r="W8501" s="31">
        <v>0.2</v>
      </c>
      <c r="X8501" s="28">
        <v>207869.0</v>
      </c>
    </row>
    <row r="8502" ht="15.75" customHeight="1">
      <c r="A8502" s="15">
        <v>8620.0</v>
      </c>
      <c r="B8502" s="15" t="s">
        <v>9586</v>
      </c>
      <c r="C8502" s="18">
        <v>42986.0</v>
      </c>
      <c r="D8502" s="18">
        <v>42991.0</v>
      </c>
      <c r="E8502" s="18">
        <f t="shared" si="1"/>
        <v>42991</v>
      </c>
      <c r="F8502" s="15" t="s">
        <v>114</v>
      </c>
      <c r="G8502" s="15" t="s">
        <v>5748</v>
      </c>
      <c r="H8502" s="15" t="s">
        <v>5749</v>
      </c>
      <c r="I8502" s="15" t="s">
        <v>128</v>
      </c>
      <c r="J8502" s="15" t="s">
        <v>60</v>
      </c>
      <c r="K8502" s="15" t="s">
        <v>28</v>
      </c>
      <c r="L8502" s="15" t="str">
        <f t="array" ref="L8502">_xlfn.XLOOKUP(M8502,reference_province_to_city!$A$2:$A$11,reference_province_to_city!$B$2:$B$11)</f>
        <v>Medan</v>
      </c>
      <c r="M8502" s="15" t="s">
        <v>11</v>
      </c>
      <c r="N8502" s="15">
        <v>20111.0</v>
      </c>
      <c r="O8502" s="15">
        <f t="array" ref="O8502">_xlfn.XLOOKUP(M8502,reference_postal_code!$B$2:$B$11,reference_postal_code!$A$2:$A$11)</f>
        <v>20111</v>
      </c>
      <c r="P8502" s="15" t="s">
        <v>77</v>
      </c>
      <c r="Q8502" s="15" t="s">
        <v>1076</v>
      </c>
      <c r="R8502" s="15" t="s">
        <v>65</v>
      </c>
      <c r="S8502" s="15" t="s">
        <v>87</v>
      </c>
      <c r="T8502" s="15" t="s">
        <v>1077</v>
      </c>
      <c r="U8502" s="28">
        <v>976800.0</v>
      </c>
      <c r="V8502" s="15">
        <v>4.0</v>
      </c>
      <c r="W8502" s="31">
        <v>0.0</v>
      </c>
      <c r="X8502" s="28">
        <v>253968.0</v>
      </c>
    </row>
    <row r="8503" ht="15.75" customHeight="1">
      <c r="A8503" s="15">
        <v>3127.0</v>
      </c>
      <c r="B8503" s="15" t="s">
        <v>9587</v>
      </c>
      <c r="C8503" s="18">
        <v>42986.0</v>
      </c>
      <c r="D8503" s="18">
        <v>42990.0</v>
      </c>
      <c r="E8503" s="18">
        <f t="shared" si="1"/>
        <v>42990</v>
      </c>
      <c r="F8503" s="15" t="s">
        <v>55</v>
      </c>
      <c r="G8503" s="15" t="s">
        <v>5174</v>
      </c>
      <c r="H8503" s="15" t="s">
        <v>5175</v>
      </c>
      <c r="I8503" s="15" t="s">
        <v>59</v>
      </c>
      <c r="J8503" s="15" t="s">
        <v>60</v>
      </c>
      <c r="K8503" s="15" t="s">
        <v>17</v>
      </c>
      <c r="L8503" s="15" t="str">
        <f t="array" ref="L8503">_xlfn.XLOOKUP(M8503,reference_province_to_city!$A$2:$A$11,reference_province_to_city!$B$2:$B$11)</f>
        <v>Semarang</v>
      </c>
      <c r="M8503" s="15" t="s">
        <v>15</v>
      </c>
      <c r="N8503" s="15">
        <v>50111.0</v>
      </c>
      <c r="O8503" s="15">
        <f t="array" ref="O8503">_xlfn.XLOOKUP(M8503,reference_postal_code!$B$2:$B$11,reference_postal_code!$A$2:$A$11)</f>
        <v>50111</v>
      </c>
      <c r="P8503" s="15" t="s">
        <v>77</v>
      </c>
      <c r="Q8503" s="15" t="s">
        <v>6312</v>
      </c>
      <c r="R8503" s="15" t="s">
        <v>110</v>
      </c>
      <c r="S8503" s="15" t="s">
        <v>111</v>
      </c>
      <c r="T8503" s="15" t="s">
        <v>6313</v>
      </c>
      <c r="U8503" s="28">
        <v>3877920.0</v>
      </c>
      <c r="V8503" s="15">
        <v>2.0</v>
      </c>
      <c r="W8503" s="31">
        <v>0.4</v>
      </c>
      <c r="X8503" s="28">
        <v>-710952.0</v>
      </c>
    </row>
    <row r="8504" ht="15.75" customHeight="1">
      <c r="A8504" s="15">
        <v>6649.0</v>
      </c>
      <c r="B8504" s="15" t="s">
        <v>9582</v>
      </c>
      <c r="C8504" s="18">
        <v>42986.0</v>
      </c>
      <c r="D8504" s="18"/>
      <c r="E8504" s="18">
        <f t="shared" si="1"/>
        <v>42989</v>
      </c>
      <c r="F8504" s="15" t="s">
        <v>125</v>
      </c>
      <c r="G8504" s="15" t="s">
        <v>451</v>
      </c>
      <c r="H8504" s="15" t="s">
        <v>452</v>
      </c>
      <c r="I8504" s="15" t="s">
        <v>128</v>
      </c>
      <c r="J8504" s="15" t="s">
        <v>60</v>
      </c>
      <c r="K8504" s="15" t="s">
        <v>22</v>
      </c>
      <c r="L8504" s="15" t="str">
        <f t="array" ref="L8504">_xlfn.XLOOKUP(M8504,reference_province_to_city!$A$2:$A$11,reference_province_to_city!$B$2:$B$11)</f>
        <v>Surabaya</v>
      </c>
      <c r="M8504" s="15" t="s">
        <v>20</v>
      </c>
      <c r="N8504" s="15">
        <v>60231.0</v>
      </c>
      <c r="O8504" s="15">
        <f t="array" ref="O8504">_xlfn.XLOOKUP(M8504,reference_postal_code!$B$2:$B$11,reference_postal_code!$A$2:$A$11)</f>
        <v>60231</v>
      </c>
      <c r="P8504" s="15" t="s">
        <v>166</v>
      </c>
      <c r="Q8504" s="15" t="s">
        <v>3064</v>
      </c>
      <c r="R8504" s="15" t="s">
        <v>65</v>
      </c>
      <c r="S8504" s="15" t="s">
        <v>83</v>
      </c>
      <c r="T8504" s="15" t="s">
        <v>3065</v>
      </c>
      <c r="U8504" s="28">
        <v>639240.0</v>
      </c>
      <c r="V8504" s="15">
        <v>7.0</v>
      </c>
      <c r="W8504" s="31">
        <v>0.8</v>
      </c>
      <c r="X8504" s="28">
        <v>-1022784.0</v>
      </c>
    </row>
    <row r="8505" ht="15.75" customHeight="1">
      <c r="A8505" s="15">
        <v>3657.0</v>
      </c>
      <c r="B8505" s="15" t="s">
        <v>9588</v>
      </c>
      <c r="C8505" s="18">
        <v>42986.0</v>
      </c>
      <c r="D8505" s="18">
        <v>42992.0</v>
      </c>
      <c r="E8505" s="18">
        <f t="shared" si="1"/>
        <v>42992</v>
      </c>
      <c r="F8505" s="15" t="s">
        <v>55</v>
      </c>
      <c r="G8505" s="15" t="s">
        <v>1272</v>
      </c>
      <c r="H8505" s="15" t="s">
        <v>1273</v>
      </c>
      <c r="I8505" s="15" t="s">
        <v>128</v>
      </c>
      <c r="J8505" s="15" t="s">
        <v>60</v>
      </c>
      <c r="K8505" s="15" t="s">
        <v>26</v>
      </c>
      <c r="L8505" s="15" t="str">
        <f t="array" ref="L8505">_xlfn.XLOOKUP(M8505,reference_province_to_city!$A$2:$A$11,reference_province_to_city!$B$2:$B$11)</f>
        <v>Denpasar</v>
      </c>
      <c r="M8505" s="15" t="s">
        <v>24</v>
      </c>
      <c r="N8505" s="15">
        <v>80231.0</v>
      </c>
      <c r="O8505" s="15">
        <f t="array" ref="O8505">_xlfn.XLOOKUP(M8505,reference_postal_code!$B$2:$B$11,reference_postal_code!$A$2:$A$11)</f>
        <v>80231</v>
      </c>
      <c r="P8505" s="15" t="s">
        <v>63</v>
      </c>
      <c r="Q8505" s="15" t="s">
        <v>878</v>
      </c>
      <c r="R8505" s="15" t="s">
        <v>110</v>
      </c>
      <c r="S8505" s="15" t="s">
        <v>149</v>
      </c>
      <c r="T8505" s="15" t="s">
        <v>879</v>
      </c>
      <c r="U8505" s="28">
        <v>136440.0</v>
      </c>
      <c r="V8505" s="15">
        <v>1.0</v>
      </c>
      <c r="W8505" s="31">
        <v>0.2</v>
      </c>
      <c r="X8505" s="28">
        <v>25582.0</v>
      </c>
    </row>
    <row r="8506" ht="15.75" customHeight="1">
      <c r="A8506" s="15">
        <v>6650.0</v>
      </c>
      <c r="B8506" s="15" t="s">
        <v>9582</v>
      </c>
      <c r="C8506" s="18">
        <v>42986.0</v>
      </c>
      <c r="D8506" s="18">
        <v>42989.0</v>
      </c>
      <c r="E8506" s="18">
        <f t="shared" si="1"/>
        <v>42989</v>
      </c>
      <c r="F8506" s="15" t="s">
        <v>125</v>
      </c>
      <c r="G8506" s="15" t="s">
        <v>451</v>
      </c>
      <c r="H8506" s="15" t="s">
        <v>452</v>
      </c>
      <c r="I8506" s="15" t="s">
        <v>128</v>
      </c>
      <c r="J8506" s="15" t="s">
        <v>60</v>
      </c>
      <c r="K8506" s="15" t="s">
        <v>22</v>
      </c>
      <c r="L8506" s="15" t="str">
        <f t="array" ref="L8506">_xlfn.XLOOKUP(M8506,reference_province_to_city!$A$2:$A$11,reference_province_to_city!$B$2:$B$11)</f>
        <v>Surabaya</v>
      </c>
      <c r="M8506" s="15" t="s">
        <v>20</v>
      </c>
      <c r="N8506" s="15">
        <v>60231.0</v>
      </c>
      <c r="O8506" s="15">
        <f t="array" ref="O8506">_xlfn.XLOOKUP(M8506,reference_postal_code!$B$2:$B$11,reference_postal_code!$A$2:$A$11)</f>
        <v>60231</v>
      </c>
      <c r="P8506" s="15" t="s">
        <v>166</v>
      </c>
      <c r="Q8506" s="15" t="s">
        <v>5151</v>
      </c>
      <c r="R8506" s="15" t="s">
        <v>110</v>
      </c>
      <c r="S8506" s="15" t="s">
        <v>1391</v>
      </c>
      <c r="T8506" s="15" t="s">
        <v>5152</v>
      </c>
      <c r="U8506" s="28">
        <v>4799760.0</v>
      </c>
      <c r="V8506" s="15">
        <v>2.0</v>
      </c>
      <c r="W8506" s="31">
        <v>0.2</v>
      </c>
      <c r="X8506" s="28">
        <v>1619919.0</v>
      </c>
    </row>
    <row r="8507" ht="15.75" customHeight="1">
      <c r="A8507" s="15">
        <v>6654.0</v>
      </c>
      <c r="B8507" s="15" t="s">
        <v>9582</v>
      </c>
      <c r="C8507" s="18">
        <v>42986.0</v>
      </c>
      <c r="D8507" s="18">
        <v>42989.0</v>
      </c>
      <c r="E8507" s="18">
        <f t="shared" si="1"/>
        <v>42989</v>
      </c>
      <c r="F8507" s="15" t="s">
        <v>125</v>
      </c>
      <c r="G8507" s="15" t="s">
        <v>451</v>
      </c>
      <c r="H8507" s="15" t="s">
        <v>452</v>
      </c>
      <c r="I8507" s="15" t="s">
        <v>128</v>
      </c>
      <c r="J8507" s="15" t="s">
        <v>60</v>
      </c>
      <c r="K8507" s="15" t="s">
        <v>983</v>
      </c>
      <c r="L8507" s="15" t="str">
        <f t="array" ref="L8507">_xlfn.XLOOKUP(M8507,reference_province_to_city!$A$2:$A$11,reference_province_to_city!$B$2:$B$11)</f>
        <v>Surabaya</v>
      </c>
      <c r="M8507" s="15" t="s">
        <v>20</v>
      </c>
      <c r="N8507" s="15">
        <v>60231.0</v>
      </c>
      <c r="O8507" s="15">
        <f t="array" ref="O8507">_xlfn.XLOOKUP(M8507,reference_postal_code!$B$2:$B$11,reference_postal_code!$A$2:$A$11)</f>
        <v>60231</v>
      </c>
      <c r="P8507" s="15" t="s">
        <v>166</v>
      </c>
      <c r="Q8507" s="15" t="s">
        <v>5247</v>
      </c>
      <c r="R8507" s="15" t="s">
        <v>106</v>
      </c>
      <c r="S8507" s="15" t="s">
        <v>107</v>
      </c>
      <c r="T8507" s="15" t="s">
        <v>5248</v>
      </c>
      <c r="U8507" s="28">
        <v>3201450.0</v>
      </c>
      <c r="V8507" s="15">
        <v>5.0</v>
      </c>
      <c r="W8507" s="31">
        <v>0.3</v>
      </c>
      <c r="X8507" s="28">
        <v>-594555.0</v>
      </c>
    </row>
    <row r="8508" ht="15.75" customHeight="1">
      <c r="A8508" s="15">
        <v>6651.0</v>
      </c>
      <c r="B8508" s="15" t="s">
        <v>9582</v>
      </c>
      <c r="C8508" s="18">
        <v>42986.0</v>
      </c>
      <c r="D8508" s="18">
        <v>42989.0</v>
      </c>
      <c r="E8508" s="18">
        <f t="shared" si="1"/>
        <v>42989</v>
      </c>
      <c r="F8508" s="15" t="s">
        <v>125</v>
      </c>
      <c r="G8508" s="15" t="s">
        <v>451</v>
      </c>
      <c r="H8508" s="15" t="s">
        <v>452</v>
      </c>
      <c r="I8508" s="15" t="s">
        <v>128</v>
      </c>
      <c r="J8508" s="15" t="s">
        <v>60</v>
      </c>
      <c r="K8508" s="15" t="s">
        <v>1550</v>
      </c>
      <c r="L8508" s="15" t="str">
        <f t="array" ref="L8508">_xlfn.XLOOKUP(M8508,reference_province_to_city!$A$2:$A$11,reference_province_to_city!$B$2:$B$11)</f>
        <v>Surabaya</v>
      </c>
      <c r="M8508" s="15" t="s">
        <v>20</v>
      </c>
      <c r="N8508" s="15">
        <v>60231.0</v>
      </c>
      <c r="O8508" s="15">
        <f t="array" ref="O8508">_xlfn.XLOOKUP(M8508,reference_postal_code!$B$2:$B$11,reference_postal_code!$A$2:$A$11)</f>
        <v>60231</v>
      </c>
      <c r="P8508" s="15" t="s">
        <v>166</v>
      </c>
      <c r="Q8508" s="15" t="s">
        <v>2638</v>
      </c>
      <c r="R8508" s="15" t="s">
        <v>65</v>
      </c>
      <c r="S8508" s="15" t="s">
        <v>103</v>
      </c>
      <c r="T8508" s="15" t="s">
        <v>2639</v>
      </c>
      <c r="U8508" s="28">
        <v>688800.0</v>
      </c>
      <c r="V8508" s="15">
        <v>5.0</v>
      </c>
      <c r="W8508" s="31">
        <v>0.2</v>
      </c>
      <c r="X8508" s="28">
        <v>232470.0</v>
      </c>
    </row>
    <row r="8509" ht="15.75" customHeight="1">
      <c r="A8509" s="15">
        <v>6653.0</v>
      </c>
      <c r="B8509" s="15" t="s">
        <v>9582</v>
      </c>
      <c r="C8509" s="18">
        <v>42986.0</v>
      </c>
      <c r="D8509" s="18">
        <v>42989.0</v>
      </c>
      <c r="E8509" s="18">
        <f t="shared" si="1"/>
        <v>42989</v>
      </c>
      <c r="F8509" s="15" t="s">
        <v>125</v>
      </c>
      <c r="G8509" s="15" t="s">
        <v>451</v>
      </c>
      <c r="H8509" s="15" t="s">
        <v>452</v>
      </c>
      <c r="I8509" s="15" t="s">
        <v>128</v>
      </c>
      <c r="J8509" s="15" t="s">
        <v>60</v>
      </c>
      <c r="K8509" s="15" t="s">
        <v>22</v>
      </c>
      <c r="L8509" s="15" t="str">
        <f t="array" ref="L8509">_xlfn.XLOOKUP(M8509,reference_province_to_city!$A$2:$A$11,reference_province_to_city!$B$2:$B$11)</f>
        <v>Surabaya</v>
      </c>
      <c r="M8509" s="15" t="s">
        <v>20</v>
      </c>
      <c r="N8509" s="15">
        <v>60231.0</v>
      </c>
      <c r="O8509" s="15">
        <f t="array" ref="O8509">_xlfn.XLOOKUP(M8509,reference_postal_code!$B$2:$B$11,reference_postal_code!$A$2:$A$11)</f>
        <v>60231</v>
      </c>
      <c r="P8509" s="15" t="s">
        <v>166</v>
      </c>
      <c r="Q8509" s="15" t="s">
        <v>1787</v>
      </c>
      <c r="R8509" s="15" t="s">
        <v>65</v>
      </c>
      <c r="S8509" s="15" t="s">
        <v>66</v>
      </c>
      <c r="T8509" s="15" t="s">
        <v>1788</v>
      </c>
      <c r="U8509" s="28">
        <v>311040.0</v>
      </c>
      <c r="V8509" s="15">
        <v>4.0</v>
      </c>
      <c r="W8509" s="31">
        <v>0.2</v>
      </c>
      <c r="X8509" s="28">
        <v>108864.0</v>
      </c>
    </row>
    <row r="8510" ht="15.75" customHeight="1">
      <c r="A8510" s="15">
        <v>5895.0</v>
      </c>
      <c r="B8510" s="15" t="s">
        <v>9589</v>
      </c>
      <c r="C8510" s="18">
        <v>42987.0</v>
      </c>
      <c r="D8510" s="18">
        <v>42992.0</v>
      </c>
      <c r="E8510" s="18">
        <f t="shared" si="1"/>
        <v>42992</v>
      </c>
      <c r="F8510" s="15" t="s">
        <v>55</v>
      </c>
      <c r="G8510" s="15" t="s">
        <v>3373</v>
      </c>
      <c r="H8510" s="15" t="s">
        <v>3374</v>
      </c>
      <c r="I8510" s="15" t="s">
        <v>128</v>
      </c>
      <c r="J8510" s="15" t="s">
        <v>60</v>
      </c>
      <c r="K8510" s="15" t="s">
        <v>10</v>
      </c>
      <c r="L8510" s="15" t="str">
        <f t="array" ref="L8510">_xlfn.XLOOKUP(M8510,reference_province_to_city!$A$2:$A$11,reference_province_to_city!$B$2:$B$11)</f>
        <v>Jakarta</v>
      </c>
      <c r="M8510" s="15" t="s">
        <v>7</v>
      </c>
      <c r="N8510" s="15">
        <v>10110.0</v>
      </c>
      <c r="O8510" s="15">
        <f t="array" ref="O8510">_xlfn.XLOOKUP(M8510,reference_postal_code!$B$2:$B$11,reference_postal_code!$A$2:$A$11)</f>
        <v>10110</v>
      </c>
      <c r="P8510" s="15" t="s">
        <v>117</v>
      </c>
      <c r="Q8510" s="15" t="s">
        <v>280</v>
      </c>
      <c r="R8510" s="15" t="s">
        <v>65</v>
      </c>
      <c r="S8510" s="15" t="s">
        <v>87</v>
      </c>
      <c r="T8510" s="15" t="s">
        <v>281</v>
      </c>
      <c r="U8510" s="28">
        <v>1498050.0</v>
      </c>
      <c r="V8510" s="15">
        <v>3.0</v>
      </c>
      <c r="W8510" s="31">
        <v>0.0</v>
      </c>
      <c r="X8510" s="28">
        <v>359532.0</v>
      </c>
    </row>
    <row r="8511" ht="15.75" customHeight="1">
      <c r="A8511" s="15">
        <v>8756.0</v>
      </c>
      <c r="B8511" s="15" t="s">
        <v>9590</v>
      </c>
      <c r="C8511" s="18">
        <v>42987.0</v>
      </c>
      <c r="D8511" s="18">
        <v>42988.0</v>
      </c>
      <c r="E8511" s="18">
        <f t="shared" si="1"/>
        <v>42988</v>
      </c>
      <c r="F8511" s="15" t="s">
        <v>125</v>
      </c>
      <c r="G8511" s="15" t="s">
        <v>3470</v>
      </c>
      <c r="H8511" s="15" t="s">
        <v>3471</v>
      </c>
      <c r="I8511" s="15" t="s">
        <v>59</v>
      </c>
      <c r="J8511" s="15" t="s">
        <v>60</v>
      </c>
      <c r="K8511" s="15" t="s">
        <v>26</v>
      </c>
      <c r="L8511" s="15" t="str">
        <f t="array" ref="L8511">_xlfn.XLOOKUP(M8511,reference_province_to_city!$A$2:$A$11,reference_province_to_city!$B$2:$B$11)</f>
        <v>Denpasar</v>
      </c>
      <c r="M8511" s="15" t="s">
        <v>24</v>
      </c>
      <c r="N8511" s="15">
        <v>80231.0</v>
      </c>
      <c r="O8511" s="15">
        <f t="array" ref="O8511">_xlfn.XLOOKUP(M8511,reference_postal_code!$B$2:$B$11,reference_postal_code!$A$2:$A$11)</f>
        <v>80231</v>
      </c>
      <c r="P8511" s="15" t="s">
        <v>63</v>
      </c>
      <c r="Q8511" s="15" t="s">
        <v>1354</v>
      </c>
      <c r="R8511" s="15" t="s">
        <v>65</v>
      </c>
      <c r="S8511" s="15" t="s">
        <v>83</v>
      </c>
      <c r="T8511" s="15" t="s">
        <v>1355</v>
      </c>
      <c r="U8511" s="28">
        <v>93870.0</v>
      </c>
      <c r="V8511" s="15">
        <v>2.0</v>
      </c>
      <c r="W8511" s="31">
        <v>0.7</v>
      </c>
      <c r="X8511" s="28">
        <v>-78225.0</v>
      </c>
    </row>
    <row r="8512" ht="15.75" customHeight="1">
      <c r="A8512" s="15">
        <v>4626.0</v>
      </c>
      <c r="B8512" s="15" t="s">
        <v>9591</v>
      </c>
      <c r="C8512" s="18">
        <v>42987.0</v>
      </c>
      <c r="D8512" s="18">
        <v>42992.0</v>
      </c>
      <c r="E8512" s="18">
        <f t="shared" si="1"/>
        <v>42992</v>
      </c>
      <c r="F8512" s="15" t="s">
        <v>55</v>
      </c>
      <c r="G8512" s="15" t="s">
        <v>6197</v>
      </c>
      <c r="H8512" s="15" t="s">
        <v>6198</v>
      </c>
      <c r="I8512" s="15" t="s">
        <v>59</v>
      </c>
      <c r="J8512" s="15" t="s">
        <v>60</v>
      </c>
      <c r="K8512" s="15" t="s">
        <v>22</v>
      </c>
      <c r="L8512" s="15" t="str">
        <f t="array" ref="L8512">_xlfn.XLOOKUP(M8512,reference_province_to_city!$A$2:$A$11,reference_province_to_city!$B$2:$B$11)</f>
        <v>Surabaya</v>
      </c>
      <c r="M8512" s="15" t="s">
        <v>20</v>
      </c>
      <c r="N8512" s="15">
        <v>60231.0</v>
      </c>
      <c r="O8512" s="15">
        <f t="array" ref="O8512">_xlfn.XLOOKUP(M8512,reference_postal_code!$B$2:$B$11,reference_postal_code!$A$2:$A$11)</f>
        <v>60231</v>
      </c>
      <c r="P8512" s="15" t="s">
        <v>166</v>
      </c>
      <c r="Q8512" s="15" t="s">
        <v>3720</v>
      </c>
      <c r="R8512" s="15" t="s">
        <v>106</v>
      </c>
      <c r="S8512" s="15" t="s">
        <v>139</v>
      </c>
      <c r="T8512" s="15" t="s">
        <v>3721</v>
      </c>
      <c r="U8512" s="28">
        <v>212040.0</v>
      </c>
      <c r="V8512" s="15">
        <v>3.0</v>
      </c>
      <c r="W8512" s="31">
        <v>0.2</v>
      </c>
      <c r="X8512" s="28">
        <v>63612.0</v>
      </c>
    </row>
    <row r="8513" ht="15.75" customHeight="1">
      <c r="A8513" s="15">
        <v>5217.0</v>
      </c>
      <c r="B8513" s="15" t="s">
        <v>9592</v>
      </c>
      <c r="C8513" s="18">
        <v>42987.0</v>
      </c>
      <c r="D8513" s="18">
        <v>42993.0</v>
      </c>
      <c r="E8513" s="18">
        <f t="shared" si="1"/>
        <v>42993</v>
      </c>
      <c r="F8513" s="15" t="s">
        <v>55</v>
      </c>
      <c r="G8513" s="15" t="s">
        <v>6861</v>
      </c>
      <c r="H8513" s="15" t="s">
        <v>6862</v>
      </c>
      <c r="I8513" s="15" t="s">
        <v>59</v>
      </c>
      <c r="J8513" s="15" t="s">
        <v>60</v>
      </c>
      <c r="K8513" s="15" t="s">
        <v>552</v>
      </c>
      <c r="L8513" s="15" t="str">
        <f t="array" ref="L8513">_xlfn.XLOOKUP(M8513,reference_province_to_city!$A$2:$A$11,reference_province_to_city!$B$2:$B$11)</f>
        <v>Denpasar</v>
      </c>
      <c r="M8513" s="15" t="s">
        <v>24</v>
      </c>
      <c r="N8513" s="15">
        <v>80231.0</v>
      </c>
      <c r="O8513" s="15">
        <f t="array" ref="O8513">_xlfn.XLOOKUP(M8513,reference_postal_code!$B$2:$B$11,reference_postal_code!$A$2:$A$11)</f>
        <v>80231</v>
      </c>
      <c r="P8513" s="15" t="s">
        <v>63</v>
      </c>
      <c r="Q8513" s="15" t="s">
        <v>1850</v>
      </c>
      <c r="R8513" s="15" t="s">
        <v>65</v>
      </c>
      <c r="S8513" s="15" t="s">
        <v>173</v>
      </c>
      <c r="T8513" s="15" t="s">
        <v>1851</v>
      </c>
      <c r="U8513" s="28">
        <v>262200.0</v>
      </c>
      <c r="V8513" s="15">
        <v>2.0</v>
      </c>
      <c r="W8513" s="31">
        <v>0.0</v>
      </c>
      <c r="X8513" s="28">
        <v>123234.0</v>
      </c>
    </row>
    <row r="8514" ht="15.75" customHeight="1">
      <c r="A8514" s="15">
        <v>5579.0</v>
      </c>
      <c r="B8514" s="15" t="s">
        <v>9593</v>
      </c>
      <c r="C8514" s="18">
        <v>42987.0</v>
      </c>
      <c r="D8514" s="18">
        <v>42992.0</v>
      </c>
      <c r="E8514" s="18">
        <f t="shared" si="1"/>
        <v>42992</v>
      </c>
      <c r="F8514" s="15" t="s">
        <v>114</v>
      </c>
      <c r="G8514" s="15" t="s">
        <v>348</v>
      </c>
      <c r="H8514" s="15" t="s">
        <v>349</v>
      </c>
      <c r="I8514" s="15" t="s">
        <v>59</v>
      </c>
      <c r="J8514" s="15" t="s">
        <v>60</v>
      </c>
      <c r="K8514" s="15" t="s">
        <v>22</v>
      </c>
      <c r="L8514" s="15" t="str">
        <f t="array" ref="L8514">_xlfn.XLOOKUP(M8514,reference_province_to_city!$A$2:$A$11,reference_province_to_city!$B$2:$B$11)</f>
        <v>Surabaya</v>
      </c>
      <c r="M8514" s="15" t="s">
        <v>20</v>
      </c>
      <c r="N8514" s="15">
        <v>60231.0</v>
      </c>
      <c r="O8514" s="15">
        <f t="array" ref="O8514">_xlfn.XLOOKUP(M8514,reference_postal_code!$B$2:$B$11,reference_postal_code!$A$2:$A$11)</f>
        <v>60231</v>
      </c>
      <c r="P8514" s="15" t="s">
        <v>166</v>
      </c>
      <c r="Q8514" s="15" t="s">
        <v>723</v>
      </c>
      <c r="R8514" s="15" t="s">
        <v>65</v>
      </c>
      <c r="S8514" s="15" t="s">
        <v>93</v>
      </c>
      <c r="T8514" s="15" t="s">
        <v>724</v>
      </c>
      <c r="U8514" s="28">
        <v>98400.0</v>
      </c>
      <c r="V8514" s="15">
        <v>2.0</v>
      </c>
      <c r="W8514" s="31">
        <v>0.0</v>
      </c>
      <c r="X8514" s="28">
        <v>28536.0</v>
      </c>
    </row>
    <row r="8515" ht="15.75" customHeight="1">
      <c r="A8515" s="15">
        <v>6256.0</v>
      </c>
      <c r="B8515" s="15" t="s">
        <v>9594</v>
      </c>
      <c r="C8515" s="18">
        <v>42987.0</v>
      </c>
      <c r="D8515" s="18">
        <v>42993.0</v>
      </c>
      <c r="E8515" s="18">
        <f t="shared" si="1"/>
        <v>42993</v>
      </c>
      <c r="F8515" s="15" t="s">
        <v>55</v>
      </c>
      <c r="G8515" s="15" t="s">
        <v>2067</v>
      </c>
      <c r="H8515" s="15" t="s">
        <v>2068</v>
      </c>
      <c r="I8515" s="15" t="s">
        <v>128</v>
      </c>
      <c r="J8515" s="15" t="s">
        <v>60</v>
      </c>
      <c r="K8515" s="15" t="s">
        <v>17</v>
      </c>
      <c r="L8515" s="15" t="str">
        <f t="array" ref="L8515">_xlfn.XLOOKUP(M8515,reference_province_to_city!$A$2:$A$11,reference_province_to_city!$B$2:$B$11)</f>
        <v>Semarang</v>
      </c>
      <c r="M8515" s="15" t="s">
        <v>15</v>
      </c>
      <c r="N8515" s="15">
        <v>50111.0</v>
      </c>
      <c r="O8515" s="15">
        <f t="array" ref="O8515">_xlfn.XLOOKUP(M8515,reference_postal_code!$B$2:$B$11,reference_postal_code!$A$2:$A$11)</f>
        <v>50111</v>
      </c>
      <c r="P8515" s="15" t="s">
        <v>77</v>
      </c>
      <c r="Q8515" s="15" t="s">
        <v>5877</v>
      </c>
      <c r="R8515" s="15" t="s">
        <v>65</v>
      </c>
      <c r="S8515" s="15" t="s">
        <v>79</v>
      </c>
      <c r="T8515" s="15" t="s">
        <v>5878</v>
      </c>
      <c r="U8515" s="28">
        <v>147840.0</v>
      </c>
      <c r="V8515" s="15">
        <v>4.0</v>
      </c>
      <c r="W8515" s="31">
        <v>0.2</v>
      </c>
      <c r="X8515" s="28">
        <v>51744.0</v>
      </c>
    </row>
    <row r="8516" ht="15.75" customHeight="1">
      <c r="A8516" s="15">
        <v>1219.0</v>
      </c>
      <c r="B8516" s="15" t="s">
        <v>9595</v>
      </c>
      <c r="C8516" s="18">
        <v>42987.0</v>
      </c>
      <c r="D8516" s="18">
        <v>42991.0</v>
      </c>
      <c r="E8516" s="18">
        <f t="shared" si="1"/>
        <v>42991</v>
      </c>
      <c r="F8516" s="15" t="s">
        <v>55</v>
      </c>
      <c r="G8516" s="15" t="s">
        <v>2998</v>
      </c>
      <c r="H8516" s="15" t="s">
        <v>2999</v>
      </c>
      <c r="I8516" s="15" t="s">
        <v>128</v>
      </c>
      <c r="J8516" s="15" t="s">
        <v>60</v>
      </c>
      <c r="K8516" s="15" t="s">
        <v>26</v>
      </c>
      <c r="L8516" s="15" t="str">
        <f t="array" ref="L8516">_xlfn.XLOOKUP(M8516,reference_province_to_city!$A$2:$A$11,reference_province_to_city!$B$2:$B$11)</f>
        <v>Denpasar</v>
      </c>
      <c r="M8516" s="15" t="s">
        <v>24</v>
      </c>
      <c r="N8516" s="15">
        <v>80231.0</v>
      </c>
      <c r="O8516" s="15">
        <f t="array" ref="O8516">_xlfn.XLOOKUP(M8516,reference_postal_code!$B$2:$B$11,reference_postal_code!$A$2:$A$11)</f>
        <v>80231</v>
      </c>
      <c r="P8516" s="15" t="s">
        <v>63</v>
      </c>
      <c r="Q8516" s="15" t="s">
        <v>198</v>
      </c>
      <c r="R8516" s="15" t="s">
        <v>110</v>
      </c>
      <c r="S8516" s="15" t="s">
        <v>149</v>
      </c>
      <c r="T8516" s="15" t="s">
        <v>199</v>
      </c>
      <c r="U8516" s="28">
        <v>3880440.0</v>
      </c>
      <c r="V8516" s="15">
        <v>3.0</v>
      </c>
      <c r="W8516" s="31">
        <v>0.2</v>
      </c>
      <c r="X8516" s="28">
        <v>970110.0</v>
      </c>
    </row>
    <row r="8517" ht="15.75" customHeight="1">
      <c r="A8517" s="15">
        <v>1213.0</v>
      </c>
      <c r="B8517" s="15" t="s">
        <v>9595</v>
      </c>
      <c r="C8517" s="18">
        <v>42987.0</v>
      </c>
      <c r="D8517" s="18">
        <v>42991.0</v>
      </c>
      <c r="E8517" s="18">
        <f t="shared" si="1"/>
        <v>42991</v>
      </c>
      <c r="F8517" s="15" t="s">
        <v>55</v>
      </c>
      <c r="G8517" s="15" t="s">
        <v>2998</v>
      </c>
      <c r="H8517" s="15" t="s">
        <v>2999</v>
      </c>
      <c r="I8517" s="15" t="s">
        <v>128</v>
      </c>
      <c r="J8517" s="15" t="s">
        <v>60</v>
      </c>
      <c r="K8517" s="15" t="s">
        <v>26</v>
      </c>
      <c r="L8517" s="15" t="str">
        <f t="array" ref="L8517">_xlfn.XLOOKUP(M8517,reference_province_to_city!$A$2:$A$11,reference_province_to_city!$B$2:$B$11)</f>
        <v>Denpasar</v>
      </c>
      <c r="M8517" s="15" t="s">
        <v>24</v>
      </c>
      <c r="N8517" s="15">
        <v>80231.0</v>
      </c>
      <c r="O8517" s="15">
        <f t="array" ref="O8517">_xlfn.XLOOKUP(M8517,reference_postal_code!$B$2:$B$11,reference_postal_code!$A$2:$A$11)</f>
        <v>80231</v>
      </c>
      <c r="P8517" s="15" t="s">
        <v>63</v>
      </c>
      <c r="Q8517" s="15" t="s">
        <v>4539</v>
      </c>
      <c r="R8517" s="15" t="s">
        <v>106</v>
      </c>
      <c r="S8517" s="15" t="s">
        <v>107</v>
      </c>
      <c r="T8517" s="15" t="s">
        <v>4540</v>
      </c>
      <c r="U8517" s="28">
        <v>2120580.0</v>
      </c>
      <c r="V8517" s="15">
        <v>2.0</v>
      </c>
      <c r="W8517" s="31">
        <v>0.3</v>
      </c>
      <c r="X8517" s="28">
        <v>-727056.0</v>
      </c>
    </row>
    <row r="8518" ht="15.75" customHeight="1">
      <c r="A8518" s="15">
        <v>4623.0</v>
      </c>
      <c r="B8518" s="15" t="s">
        <v>9591</v>
      </c>
      <c r="C8518" s="18">
        <v>42987.0</v>
      </c>
      <c r="D8518" s="18">
        <v>42992.0</v>
      </c>
      <c r="E8518" s="18">
        <f t="shared" si="1"/>
        <v>42992</v>
      </c>
      <c r="F8518" s="15" t="s">
        <v>55</v>
      </c>
      <c r="G8518" s="15" t="s">
        <v>6197</v>
      </c>
      <c r="H8518" s="15" t="s">
        <v>6198</v>
      </c>
      <c r="I8518" s="15" t="s">
        <v>59</v>
      </c>
      <c r="J8518" s="15" t="s">
        <v>60</v>
      </c>
      <c r="K8518" s="15" t="s">
        <v>22</v>
      </c>
      <c r="L8518" s="15" t="str">
        <f t="array" ref="L8518">_xlfn.XLOOKUP(M8518,reference_province_to_city!$A$2:$A$11,reference_province_to_city!$B$2:$B$11)</f>
        <v>Surabaya</v>
      </c>
      <c r="M8518" s="15" t="s">
        <v>20</v>
      </c>
      <c r="N8518" s="15">
        <v>60231.0</v>
      </c>
      <c r="O8518" s="15">
        <f t="array" ref="O8518">_xlfn.XLOOKUP(M8518,reference_postal_code!$B$2:$B$11,reference_postal_code!$A$2:$A$11)</f>
        <v>60231</v>
      </c>
      <c r="P8518" s="15" t="s">
        <v>166</v>
      </c>
      <c r="Q8518" s="15" t="s">
        <v>1904</v>
      </c>
      <c r="R8518" s="15" t="s">
        <v>65</v>
      </c>
      <c r="S8518" s="15" t="s">
        <v>226</v>
      </c>
      <c r="T8518" s="15" t="s">
        <v>1905</v>
      </c>
      <c r="U8518" s="28">
        <v>132480.0</v>
      </c>
      <c r="V8518" s="15">
        <v>3.0</v>
      </c>
      <c r="W8518" s="31">
        <v>0.2</v>
      </c>
      <c r="X8518" s="28">
        <v>-29808.0</v>
      </c>
    </row>
    <row r="8519" ht="15.75" customHeight="1">
      <c r="A8519" s="15">
        <v>2401.0</v>
      </c>
      <c r="B8519" s="15" t="s">
        <v>9596</v>
      </c>
      <c r="C8519" s="18">
        <v>42987.0</v>
      </c>
      <c r="D8519" s="18">
        <v>42993.0</v>
      </c>
      <c r="E8519" s="18">
        <f t="shared" si="1"/>
        <v>42993</v>
      </c>
      <c r="F8519" s="15" t="s">
        <v>55</v>
      </c>
      <c r="G8519" s="15" t="s">
        <v>1469</v>
      </c>
      <c r="H8519" s="15" t="s">
        <v>1470</v>
      </c>
      <c r="I8519" s="15" t="s">
        <v>128</v>
      </c>
      <c r="J8519" s="15" t="s">
        <v>60</v>
      </c>
      <c r="K8519" s="15" t="s">
        <v>19</v>
      </c>
      <c r="L8519" s="15" t="str">
        <f t="array" ref="L8519">_xlfn.XLOOKUP(M8519,reference_province_to_city!$A$2:$A$11,reference_province_to_city!$B$2:$B$11)</f>
        <v>Yogyakarta</v>
      </c>
      <c r="M8519" s="15" t="s">
        <v>18</v>
      </c>
      <c r="N8519" s="15">
        <v>55111.0</v>
      </c>
      <c r="O8519" s="15">
        <f t="array" ref="O8519">_xlfn.XLOOKUP(M8519,reference_postal_code!$B$2:$B$11,reference_postal_code!$A$2:$A$11)</f>
        <v>55111</v>
      </c>
      <c r="P8519" s="15" t="s">
        <v>77</v>
      </c>
      <c r="Q8519" s="15" t="s">
        <v>1347</v>
      </c>
      <c r="R8519" s="15" t="s">
        <v>65</v>
      </c>
      <c r="S8519" s="15" t="s">
        <v>87</v>
      </c>
      <c r="T8519" s="15" t="s">
        <v>1348</v>
      </c>
      <c r="U8519" s="28">
        <v>846750.0</v>
      </c>
      <c r="V8519" s="15">
        <v>5.0</v>
      </c>
      <c r="W8519" s="31">
        <v>0.0</v>
      </c>
      <c r="X8519" s="28">
        <v>220155.0</v>
      </c>
    </row>
    <row r="8520" ht="15.75" customHeight="1">
      <c r="A8520" s="15">
        <v>1217.0</v>
      </c>
      <c r="B8520" s="15" t="s">
        <v>9595</v>
      </c>
      <c r="C8520" s="18">
        <v>42987.0</v>
      </c>
      <c r="D8520" s="18">
        <v>42991.0</v>
      </c>
      <c r="E8520" s="18">
        <f t="shared" si="1"/>
        <v>42991</v>
      </c>
      <c r="F8520" s="15" t="s">
        <v>55</v>
      </c>
      <c r="G8520" s="15" t="s">
        <v>2998</v>
      </c>
      <c r="H8520" s="15" t="s">
        <v>2999</v>
      </c>
      <c r="I8520" s="15" t="s">
        <v>128</v>
      </c>
      <c r="J8520" s="15" t="s">
        <v>60</v>
      </c>
      <c r="K8520" s="15" t="s">
        <v>26</v>
      </c>
      <c r="L8520" s="15" t="str">
        <f t="array" ref="L8520">_xlfn.XLOOKUP(M8520,reference_province_to_city!$A$2:$A$11,reference_province_to_city!$B$2:$B$11)</f>
        <v>Denpasar</v>
      </c>
      <c r="M8520" s="15" t="s">
        <v>24</v>
      </c>
      <c r="N8520" s="15">
        <v>80231.0</v>
      </c>
      <c r="O8520" s="15">
        <f t="array" ref="O8520">_xlfn.XLOOKUP(M8520,reference_postal_code!$B$2:$B$11,reference_postal_code!$A$2:$A$11)</f>
        <v>80231</v>
      </c>
      <c r="P8520" s="15" t="s">
        <v>63</v>
      </c>
      <c r="Q8520" s="15" t="s">
        <v>4931</v>
      </c>
      <c r="R8520" s="15" t="s">
        <v>110</v>
      </c>
      <c r="S8520" s="15" t="s">
        <v>149</v>
      </c>
      <c r="T8520" s="15" t="s">
        <v>4932</v>
      </c>
      <c r="U8520" s="28">
        <v>1438200.0</v>
      </c>
      <c r="V8520" s="15">
        <v>3.0</v>
      </c>
      <c r="W8520" s="31">
        <v>0.2</v>
      </c>
      <c r="X8520" s="28">
        <v>431460.0</v>
      </c>
    </row>
    <row r="8521" ht="15.75" customHeight="1">
      <c r="A8521" s="15">
        <v>5581.0</v>
      </c>
      <c r="B8521" s="15" t="s">
        <v>9593</v>
      </c>
      <c r="C8521" s="18">
        <v>42987.0</v>
      </c>
      <c r="D8521" s="18">
        <v>42992.0</v>
      </c>
      <c r="E8521" s="18">
        <f t="shared" si="1"/>
        <v>42992</v>
      </c>
      <c r="F8521" s="15" t="s">
        <v>114</v>
      </c>
      <c r="G8521" s="15" t="s">
        <v>348</v>
      </c>
      <c r="H8521" s="15" t="s">
        <v>349</v>
      </c>
      <c r="I8521" s="15" t="s">
        <v>59</v>
      </c>
      <c r="J8521" s="15" t="s">
        <v>60</v>
      </c>
      <c r="K8521" s="15" t="s">
        <v>22</v>
      </c>
      <c r="L8521" s="15" t="str">
        <f t="array" ref="L8521">_xlfn.XLOOKUP(M8521,reference_province_to_city!$A$2:$A$11,reference_province_to_city!$B$2:$B$11)</f>
        <v>Surabaya</v>
      </c>
      <c r="M8521" s="15" t="s">
        <v>20</v>
      </c>
      <c r="N8521" s="15">
        <v>60231.0</v>
      </c>
      <c r="O8521" s="15">
        <f t="array" ref="O8521">_xlfn.XLOOKUP(M8521,reference_postal_code!$B$2:$B$11,reference_postal_code!$A$2:$A$11)</f>
        <v>60231</v>
      </c>
      <c r="P8521" s="15" t="s">
        <v>166</v>
      </c>
      <c r="Q8521" s="15" t="s">
        <v>4405</v>
      </c>
      <c r="R8521" s="15" t="s">
        <v>65</v>
      </c>
      <c r="S8521" s="15" t="s">
        <v>66</v>
      </c>
      <c r="T8521" s="15" t="s">
        <v>4406</v>
      </c>
      <c r="U8521" s="28">
        <v>712800.0</v>
      </c>
      <c r="V8521" s="15">
        <v>9.0</v>
      </c>
      <c r="W8521" s="31">
        <v>0.0</v>
      </c>
      <c r="X8521" s="28">
        <v>342144.0</v>
      </c>
    </row>
    <row r="8522" ht="15.75" customHeight="1">
      <c r="A8522" s="15">
        <v>7877.0</v>
      </c>
      <c r="B8522" s="15" t="s">
        <v>9597</v>
      </c>
      <c r="C8522" s="18">
        <v>42987.0</v>
      </c>
      <c r="D8522" s="18">
        <v>42993.0</v>
      </c>
      <c r="E8522" s="18">
        <f t="shared" si="1"/>
        <v>42993</v>
      </c>
      <c r="F8522" s="15" t="s">
        <v>55</v>
      </c>
      <c r="G8522" s="15" t="s">
        <v>883</v>
      </c>
      <c r="H8522" s="15" t="s">
        <v>884</v>
      </c>
      <c r="I8522" s="15" t="s">
        <v>128</v>
      </c>
      <c r="J8522" s="15" t="s">
        <v>60</v>
      </c>
      <c r="K8522" s="15" t="s">
        <v>10</v>
      </c>
      <c r="L8522" s="15" t="str">
        <f t="array" ref="L8522">_xlfn.XLOOKUP(M8522,reference_province_to_city!$A$2:$A$11,reference_province_to_city!$B$2:$B$11)</f>
        <v>Jakarta</v>
      </c>
      <c r="M8522" s="15" t="s">
        <v>7</v>
      </c>
      <c r="N8522" s="15">
        <v>10110.0</v>
      </c>
      <c r="O8522" s="15">
        <f t="array" ref="O8522">_xlfn.XLOOKUP(M8522,reference_postal_code!$B$2:$B$11,reference_postal_code!$A$2:$A$11)</f>
        <v>10110</v>
      </c>
      <c r="P8522" s="15" t="s">
        <v>117</v>
      </c>
      <c r="Q8522" s="15" t="s">
        <v>4593</v>
      </c>
      <c r="R8522" s="15" t="s">
        <v>65</v>
      </c>
      <c r="S8522" s="15" t="s">
        <v>222</v>
      </c>
      <c r="T8522" s="15" t="s">
        <v>4594</v>
      </c>
      <c r="U8522" s="28">
        <v>167640.0</v>
      </c>
      <c r="V8522" s="15">
        <v>1.0</v>
      </c>
      <c r="W8522" s="31">
        <v>0.2</v>
      </c>
      <c r="X8522" s="28">
        <v>12573.0</v>
      </c>
    </row>
    <row r="8523" ht="15.75" customHeight="1">
      <c r="A8523" s="15">
        <v>1216.0</v>
      </c>
      <c r="B8523" s="15" t="s">
        <v>9595</v>
      </c>
      <c r="C8523" s="18">
        <v>42987.0</v>
      </c>
      <c r="D8523" s="18">
        <v>42991.0</v>
      </c>
      <c r="E8523" s="18">
        <f t="shared" si="1"/>
        <v>42991</v>
      </c>
      <c r="F8523" s="15" t="s">
        <v>55</v>
      </c>
      <c r="G8523" s="15" t="s">
        <v>2998</v>
      </c>
      <c r="H8523" s="15" t="s">
        <v>2999</v>
      </c>
      <c r="I8523" s="15" t="s">
        <v>128</v>
      </c>
      <c r="J8523" s="15" t="s">
        <v>60</v>
      </c>
      <c r="K8523" s="15" t="s">
        <v>26</v>
      </c>
      <c r="L8523" s="15" t="str">
        <f t="array" ref="L8523">_xlfn.XLOOKUP(M8523,reference_province_to_city!$A$2:$A$11,reference_province_to_city!$B$2:$B$11)</f>
        <v>Denpasar</v>
      </c>
      <c r="M8523" s="15" t="s">
        <v>24</v>
      </c>
      <c r="N8523" s="15">
        <v>80231.0</v>
      </c>
      <c r="O8523" s="15">
        <f t="array" ref="O8523">_xlfn.XLOOKUP(M8523,reference_postal_code!$B$2:$B$11,reference_postal_code!$A$2:$A$11)</f>
        <v>80231</v>
      </c>
      <c r="P8523" s="15" t="s">
        <v>63</v>
      </c>
      <c r="Q8523" s="15" t="s">
        <v>5839</v>
      </c>
      <c r="R8523" s="15" t="s">
        <v>65</v>
      </c>
      <c r="S8523" s="15" t="s">
        <v>93</v>
      </c>
      <c r="T8523" s="15" t="s">
        <v>5840</v>
      </c>
      <c r="U8523" s="28">
        <v>70080.0</v>
      </c>
      <c r="V8523" s="15">
        <v>1.0</v>
      </c>
      <c r="W8523" s="31">
        <v>0.2</v>
      </c>
      <c r="X8523" s="28">
        <v>23652.0</v>
      </c>
    </row>
    <row r="8524" ht="15.75" customHeight="1">
      <c r="A8524" s="15">
        <v>2400.0</v>
      </c>
      <c r="B8524" s="15" t="s">
        <v>9596</v>
      </c>
      <c r="C8524" s="18">
        <v>42987.0</v>
      </c>
      <c r="D8524" s="18">
        <v>42993.0</v>
      </c>
      <c r="E8524" s="18">
        <f t="shared" si="1"/>
        <v>42993</v>
      </c>
      <c r="F8524" s="15" t="s">
        <v>55</v>
      </c>
      <c r="G8524" s="15" t="s">
        <v>1469</v>
      </c>
      <c r="H8524" s="15" t="s">
        <v>1470</v>
      </c>
      <c r="I8524" s="15" t="s">
        <v>128</v>
      </c>
      <c r="J8524" s="15" t="s">
        <v>60</v>
      </c>
      <c r="K8524" s="15" t="s">
        <v>19</v>
      </c>
      <c r="L8524" s="15" t="str">
        <f t="array" ref="L8524">_xlfn.XLOOKUP(M8524,reference_province_to_city!$A$2:$A$11,reference_province_to_city!$B$2:$B$11)</f>
        <v>Yogyakarta</v>
      </c>
      <c r="M8524" s="15" t="s">
        <v>18</v>
      </c>
      <c r="N8524" s="15">
        <v>55111.0</v>
      </c>
      <c r="O8524" s="15">
        <f t="array" ref="O8524">_xlfn.XLOOKUP(M8524,reference_postal_code!$B$2:$B$11,reference_postal_code!$A$2:$A$11)</f>
        <v>55111</v>
      </c>
      <c r="P8524" s="15" t="s">
        <v>77</v>
      </c>
      <c r="Q8524" s="15" t="s">
        <v>1708</v>
      </c>
      <c r="R8524" s="15" t="s">
        <v>65</v>
      </c>
      <c r="S8524" s="15" t="s">
        <v>87</v>
      </c>
      <c r="T8524" s="15" t="s">
        <v>1709</v>
      </c>
      <c r="U8524" s="28">
        <v>9432150.0</v>
      </c>
      <c r="V8524" s="15">
        <v>7.0</v>
      </c>
      <c r="W8524" s="31">
        <v>0.0</v>
      </c>
      <c r="X8524" s="28">
        <v>188643.0</v>
      </c>
    </row>
    <row r="8525" ht="15.75" customHeight="1">
      <c r="A8525" s="15">
        <v>4624.0</v>
      </c>
      <c r="B8525" s="15" t="s">
        <v>9591</v>
      </c>
      <c r="C8525" s="18">
        <v>42987.0</v>
      </c>
      <c r="D8525" s="18">
        <v>42992.0</v>
      </c>
      <c r="E8525" s="18">
        <f t="shared" si="1"/>
        <v>42992</v>
      </c>
      <c r="F8525" s="15" t="s">
        <v>55</v>
      </c>
      <c r="G8525" s="15" t="s">
        <v>6197</v>
      </c>
      <c r="H8525" s="15" t="s">
        <v>6198</v>
      </c>
      <c r="I8525" s="15" t="s">
        <v>59</v>
      </c>
      <c r="J8525" s="15" t="s">
        <v>60</v>
      </c>
      <c r="K8525" s="15" t="s">
        <v>22</v>
      </c>
      <c r="L8525" s="15" t="str">
        <f t="array" ref="L8525">_xlfn.XLOOKUP(M8525,reference_province_to_city!$A$2:$A$11,reference_province_to_city!$B$2:$B$11)</f>
        <v>Surabaya</v>
      </c>
      <c r="M8525" s="15" t="s">
        <v>20</v>
      </c>
      <c r="N8525" s="15">
        <v>60231.0</v>
      </c>
      <c r="O8525" s="15">
        <f t="array" ref="O8525">_xlfn.XLOOKUP(M8525,reference_postal_code!$B$2:$B$11,reference_postal_code!$A$2:$A$11)</f>
        <v>60231</v>
      </c>
      <c r="P8525" s="15" t="s">
        <v>166</v>
      </c>
      <c r="Q8525" s="15" t="s">
        <v>4100</v>
      </c>
      <c r="R8525" s="15" t="s">
        <v>65</v>
      </c>
      <c r="S8525" s="15" t="s">
        <v>66</v>
      </c>
      <c r="T8525" s="15" t="s">
        <v>4101</v>
      </c>
      <c r="U8525" s="28">
        <v>2663040.0</v>
      </c>
      <c r="V8525" s="15">
        <v>4.0</v>
      </c>
      <c r="W8525" s="31">
        <v>0.2</v>
      </c>
      <c r="X8525" s="28">
        <v>932064.0</v>
      </c>
    </row>
    <row r="8526" ht="15.75" customHeight="1">
      <c r="A8526" s="15">
        <v>7284.0</v>
      </c>
      <c r="B8526" s="15" t="s">
        <v>9598</v>
      </c>
      <c r="C8526" s="18">
        <v>42987.0</v>
      </c>
      <c r="D8526" s="18">
        <v>42991.0</v>
      </c>
      <c r="E8526" s="18">
        <f t="shared" si="1"/>
        <v>42991</v>
      </c>
      <c r="F8526" s="15" t="s">
        <v>55</v>
      </c>
      <c r="G8526" s="15" t="s">
        <v>3016</v>
      </c>
      <c r="H8526" s="15" t="s">
        <v>3017</v>
      </c>
      <c r="I8526" s="15" t="s">
        <v>59</v>
      </c>
      <c r="J8526" s="15" t="s">
        <v>60</v>
      </c>
      <c r="K8526" s="15" t="s">
        <v>19</v>
      </c>
      <c r="L8526" s="15" t="str">
        <f t="array" ref="L8526">_xlfn.XLOOKUP(M8526,reference_province_to_city!$A$2:$A$11,reference_province_to_city!$B$2:$B$11)</f>
        <v>Yogyakarta</v>
      </c>
      <c r="M8526" s="15" t="s">
        <v>18</v>
      </c>
      <c r="N8526" s="15">
        <v>55111.0</v>
      </c>
      <c r="O8526" s="15">
        <f t="array" ref="O8526">_xlfn.XLOOKUP(M8526,reference_postal_code!$B$2:$B$11,reference_postal_code!$A$2:$A$11)</f>
        <v>55111</v>
      </c>
      <c r="P8526" s="15" t="s">
        <v>77</v>
      </c>
      <c r="Q8526" s="15" t="s">
        <v>590</v>
      </c>
      <c r="R8526" s="15" t="s">
        <v>65</v>
      </c>
      <c r="S8526" s="15" t="s">
        <v>93</v>
      </c>
      <c r="T8526" s="15" t="s">
        <v>591</v>
      </c>
      <c r="U8526" s="28">
        <v>388800.0</v>
      </c>
      <c r="V8526" s="15">
        <v>5.0</v>
      </c>
      <c r="W8526" s="31">
        <v>0.2</v>
      </c>
      <c r="X8526" s="28">
        <v>58320.0</v>
      </c>
    </row>
    <row r="8527" ht="15.75" customHeight="1">
      <c r="A8527" s="15">
        <v>1220.0</v>
      </c>
      <c r="B8527" s="15" t="s">
        <v>9595</v>
      </c>
      <c r="C8527" s="18">
        <v>42987.0</v>
      </c>
      <c r="D8527" s="18">
        <v>42991.0</v>
      </c>
      <c r="E8527" s="18">
        <f t="shared" si="1"/>
        <v>42991</v>
      </c>
      <c r="F8527" s="15" t="s">
        <v>55</v>
      </c>
      <c r="G8527" s="15" t="s">
        <v>2998</v>
      </c>
      <c r="H8527" s="15" t="s">
        <v>2999</v>
      </c>
      <c r="I8527" s="15" t="s">
        <v>128</v>
      </c>
      <c r="J8527" s="15" t="s">
        <v>60</v>
      </c>
      <c r="K8527" s="15" t="s">
        <v>26</v>
      </c>
      <c r="L8527" s="15" t="str">
        <f t="array" ref="L8527">_xlfn.XLOOKUP(M8527,reference_province_to_city!$A$2:$A$11,reference_province_to_city!$B$2:$B$11)</f>
        <v>Denpasar</v>
      </c>
      <c r="M8527" s="15" t="s">
        <v>24</v>
      </c>
      <c r="N8527" s="15">
        <v>80231.0</v>
      </c>
      <c r="O8527" s="15">
        <f t="array" ref="O8527">_xlfn.XLOOKUP(M8527,reference_postal_code!$B$2:$B$11,reference_postal_code!$A$2:$A$11)</f>
        <v>80231</v>
      </c>
      <c r="P8527" s="15" t="s">
        <v>63</v>
      </c>
      <c r="Q8527" s="15" t="s">
        <v>6312</v>
      </c>
      <c r="R8527" s="15" t="s">
        <v>110</v>
      </c>
      <c r="S8527" s="15" t="s">
        <v>111</v>
      </c>
      <c r="T8527" s="15" t="s">
        <v>6313</v>
      </c>
      <c r="U8527" s="28">
        <v>2.897937E7</v>
      </c>
      <c r="V8527" s="15">
        <v>7.0</v>
      </c>
      <c r="W8527" s="31">
        <v>0.4</v>
      </c>
      <c r="X8527" s="28">
        <v>-5795874.0</v>
      </c>
    </row>
    <row r="8528" ht="15.75" customHeight="1">
      <c r="A8528" s="15">
        <v>5580.0</v>
      </c>
      <c r="B8528" s="15" t="s">
        <v>9593</v>
      </c>
      <c r="C8528" s="18">
        <v>42987.0</v>
      </c>
      <c r="D8528" s="18">
        <v>42992.0</v>
      </c>
      <c r="E8528" s="18">
        <f t="shared" si="1"/>
        <v>42992</v>
      </c>
      <c r="F8528" s="15" t="s">
        <v>114</v>
      </c>
      <c r="G8528" s="15" t="s">
        <v>348</v>
      </c>
      <c r="H8528" s="15" t="s">
        <v>349</v>
      </c>
      <c r="I8528" s="15" t="s">
        <v>59</v>
      </c>
      <c r="J8528" s="15" t="s">
        <v>60</v>
      </c>
      <c r="K8528" s="15" t="s">
        <v>22</v>
      </c>
      <c r="L8528" s="15" t="str">
        <f t="array" ref="L8528">_xlfn.XLOOKUP(M8528,reference_province_to_city!$A$2:$A$11,reference_province_to_city!$B$2:$B$11)</f>
        <v>Surabaya</v>
      </c>
      <c r="M8528" s="15" t="s">
        <v>20</v>
      </c>
      <c r="O8528" s="15">
        <f t="array" ref="O8528">_xlfn.XLOOKUP(M8528,reference_postal_code!$B$2:$B$11,reference_postal_code!$A$2:$A$11)</f>
        <v>60231</v>
      </c>
      <c r="P8528" s="15" t="s">
        <v>166</v>
      </c>
      <c r="Q8528" s="15" t="s">
        <v>2667</v>
      </c>
      <c r="R8528" s="15" t="s">
        <v>106</v>
      </c>
      <c r="S8528" s="15" t="s">
        <v>107</v>
      </c>
      <c r="T8528" s="15" t="s">
        <v>2668</v>
      </c>
      <c r="U8528" s="28">
        <v>3658800.0</v>
      </c>
      <c r="V8528" s="15">
        <v>5.0</v>
      </c>
      <c r="W8528" s="31">
        <v>0.2</v>
      </c>
      <c r="X8528" s="28">
        <v>-228675.0</v>
      </c>
    </row>
    <row r="8529" ht="15.75" customHeight="1">
      <c r="A8529" s="15">
        <v>7719.0</v>
      </c>
      <c r="B8529" s="15" t="s">
        <v>9599</v>
      </c>
      <c r="C8529" s="18">
        <v>42987.0</v>
      </c>
      <c r="D8529" s="18">
        <v>42992.0</v>
      </c>
      <c r="E8529" s="18">
        <f t="shared" si="1"/>
        <v>42992</v>
      </c>
      <c r="F8529" s="15" t="s">
        <v>55</v>
      </c>
      <c r="G8529" s="15" t="s">
        <v>786</v>
      </c>
      <c r="H8529" s="15" t="s">
        <v>787</v>
      </c>
      <c r="I8529" s="15" t="s">
        <v>128</v>
      </c>
      <c r="J8529" s="15" t="s">
        <v>60</v>
      </c>
      <c r="K8529" s="15" t="s">
        <v>33</v>
      </c>
      <c r="L8529" s="15" t="str">
        <f t="array" ref="L8529">_xlfn.XLOOKUP(M8529,reference_province_to_city!$A$2:$A$11,reference_province_to_city!$B$2:$B$11)</f>
        <v>Makassar</v>
      </c>
      <c r="M8529" s="15" t="s">
        <v>25</v>
      </c>
      <c r="N8529" s="15">
        <v>90111.0</v>
      </c>
      <c r="O8529" s="15">
        <f t="array" ref="O8529">_xlfn.XLOOKUP(M8529,reference_postal_code!$B$2:$B$11,reference_postal_code!$A$2:$A$11)</f>
        <v>90111</v>
      </c>
      <c r="P8529" s="15" t="s">
        <v>63</v>
      </c>
      <c r="Q8529" s="15" t="s">
        <v>8718</v>
      </c>
      <c r="R8529" s="15" t="s">
        <v>110</v>
      </c>
      <c r="S8529" s="15" t="s">
        <v>149</v>
      </c>
      <c r="T8529" s="15" t="s">
        <v>2387</v>
      </c>
      <c r="U8529" s="28">
        <v>2399400.0</v>
      </c>
      <c r="V8529" s="15">
        <v>4.0</v>
      </c>
      <c r="W8529" s="31">
        <v>0.0</v>
      </c>
      <c r="X8529" s="28">
        <v>767808.0</v>
      </c>
    </row>
    <row r="8530" ht="15.75" customHeight="1">
      <c r="A8530" s="15">
        <v>1214.0</v>
      </c>
      <c r="B8530" s="15" t="s">
        <v>9595</v>
      </c>
      <c r="C8530" s="18">
        <v>42987.0</v>
      </c>
      <c r="D8530" s="18">
        <v>42991.0</v>
      </c>
      <c r="E8530" s="18">
        <f t="shared" si="1"/>
        <v>42991</v>
      </c>
      <c r="F8530" s="15" t="s">
        <v>55</v>
      </c>
      <c r="G8530" s="15" t="s">
        <v>2998</v>
      </c>
      <c r="H8530" s="15" t="s">
        <v>2999</v>
      </c>
      <c r="I8530" s="15" t="s">
        <v>128</v>
      </c>
      <c r="J8530" s="15" t="s">
        <v>60</v>
      </c>
      <c r="K8530" s="15" t="s">
        <v>26</v>
      </c>
      <c r="L8530" s="15" t="str">
        <f t="array" ref="L8530">_xlfn.XLOOKUP(M8530,reference_province_to_city!$A$2:$A$11,reference_province_to_city!$B$2:$B$11)</f>
        <v>Denpasar</v>
      </c>
      <c r="M8530" s="15" t="s">
        <v>24</v>
      </c>
      <c r="N8530" s="15">
        <v>80231.0</v>
      </c>
      <c r="O8530" s="15">
        <f t="array" ref="O8530">_xlfn.XLOOKUP(M8530,reference_postal_code!$B$2:$B$11,reference_postal_code!$A$2:$A$11)</f>
        <v>80231</v>
      </c>
      <c r="P8530" s="15" t="s">
        <v>63</v>
      </c>
      <c r="Q8530" s="15" t="s">
        <v>2856</v>
      </c>
      <c r="R8530" s="15" t="s">
        <v>65</v>
      </c>
      <c r="S8530" s="15" t="s">
        <v>83</v>
      </c>
      <c r="T8530" s="15" t="s">
        <v>2857</v>
      </c>
      <c r="U8530" s="28">
        <v>45540.0</v>
      </c>
      <c r="V8530" s="15">
        <v>2.0</v>
      </c>
      <c r="W8530" s="31">
        <v>0.7</v>
      </c>
      <c r="X8530" s="28">
        <v>-34914.0</v>
      </c>
    </row>
    <row r="8531" ht="15.75" customHeight="1">
      <c r="A8531" s="15">
        <v>8755.0</v>
      </c>
      <c r="B8531" s="15" t="s">
        <v>9590</v>
      </c>
      <c r="C8531" s="18">
        <v>42987.0</v>
      </c>
      <c r="D8531" s="18">
        <v>42988.0</v>
      </c>
      <c r="E8531" s="18">
        <f t="shared" si="1"/>
        <v>42988</v>
      </c>
      <c r="F8531" s="15" t="s">
        <v>125</v>
      </c>
      <c r="G8531" s="15" t="s">
        <v>3470</v>
      </c>
      <c r="H8531" s="15" t="s">
        <v>3471</v>
      </c>
      <c r="I8531" s="15" t="s">
        <v>59</v>
      </c>
      <c r="J8531" s="15" t="s">
        <v>60</v>
      </c>
      <c r="K8531" s="15" t="s">
        <v>99</v>
      </c>
      <c r="L8531" s="15" t="str">
        <f t="array" ref="L8531">_xlfn.XLOOKUP(M8531,reference_province_to_city!$A$2:$A$11,reference_province_to_city!$B$2:$B$11)</f>
        <v>Denpasar</v>
      </c>
      <c r="M8531" s="15" t="s">
        <v>24</v>
      </c>
      <c r="O8531" s="15">
        <f t="array" ref="O8531">_xlfn.XLOOKUP(M8531,reference_postal_code!$B$2:$B$11,reference_postal_code!$A$2:$A$11)</f>
        <v>80231</v>
      </c>
      <c r="P8531" s="15" t="s">
        <v>63</v>
      </c>
      <c r="Q8531" s="15" t="s">
        <v>4108</v>
      </c>
      <c r="R8531" s="15" t="s">
        <v>65</v>
      </c>
      <c r="S8531" s="15" t="s">
        <v>83</v>
      </c>
      <c r="T8531" s="15" t="s">
        <v>4109</v>
      </c>
      <c r="U8531" s="28">
        <v>72900.0</v>
      </c>
      <c r="V8531" s="15">
        <v>3.0</v>
      </c>
      <c r="W8531" s="31">
        <v>0.7</v>
      </c>
      <c r="X8531" s="28">
        <v>-53460.0</v>
      </c>
    </row>
    <row r="8532" ht="15.75" customHeight="1">
      <c r="A8532" s="15">
        <v>7285.0</v>
      </c>
      <c r="B8532" s="15" t="s">
        <v>9598</v>
      </c>
      <c r="C8532" s="18">
        <v>42987.0</v>
      </c>
      <c r="D8532" s="18">
        <v>42991.0</v>
      </c>
      <c r="E8532" s="18">
        <f t="shared" si="1"/>
        <v>42991</v>
      </c>
      <c r="F8532" s="15" t="s">
        <v>55</v>
      </c>
      <c r="G8532" s="15" t="s">
        <v>3016</v>
      </c>
      <c r="H8532" s="15" t="s">
        <v>3017</v>
      </c>
      <c r="I8532" s="15" t="s">
        <v>59</v>
      </c>
      <c r="J8532" s="15" t="s">
        <v>60</v>
      </c>
      <c r="K8532" s="15" t="s">
        <v>19</v>
      </c>
      <c r="L8532" s="15" t="str">
        <f t="array" ref="L8532">_xlfn.XLOOKUP(M8532,reference_province_to_city!$A$2:$A$11,reference_province_to_city!$B$2:$B$11)</f>
        <v>Yogyakarta</v>
      </c>
      <c r="M8532" s="15" t="s">
        <v>18</v>
      </c>
      <c r="N8532" s="15">
        <v>55111.0</v>
      </c>
      <c r="O8532" s="15">
        <f t="array" ref="O8532">_xlfn.XLOOKUP(M8532,reference_postal_code!$B$2:$B$11,reference_postal_code!$A$2:$A$11)</f>
        <v>55111</v>
      </c>
      <c r="P8532" s="15" t="s">
        <v>77</v>
      </c>
      <c r="Q8532" s="15" t="s">
        <v>1515</v>
      </c>
      <c r="R8532" s="15" t="s">
        <v>106</v>
      </c>
      <c r="S8532" s="15" t="s">
        <v>139</v>
      </c>
      <c r="T8532" s="15" t="s">
        <v>1516</v>
      </c>
      <c r="U8532" s="28">
        <v>991680.0</v>
      </c>
      <c r="V8532" s="15">
        <v>2.0</v>
      </c>
      <c r="W8532" s="31">
        <v>0.2</v>
      </c>
      <c r="X8532" s="28">
        <v>-136356.0</v>
      </c>
    </row>
    <row r="8533" ht="15.75" customHeight="1">
      <c r="A8533" s="15">
        <v>8754.0</v>
      </c>
      <c r="B8533" s="15" t="s">
        <v>9590</v>
      </c>
      <c r="C8533" s="18">
        <v>42987.0</v>
      </c>
      <c r="D8533" s="18">
        <v>42988.0</v>
      </c>
      <c r="E8533" s="18">
        <f t="shared" si="1"/>
        <v>42988</v>
      </c>
      <c r="F8533" s="15" t="s">
        <v>125</v>
      </c>
      <c r="G8533" s="15" t="s">
        <v>3470</v>
      </c>
      <c r="H8533" s="15" t="s">
        <v>3471</v>
      </c>
      <c r="I8533" s="15" t="s">
        <v>59</v>
      </c>
      <c r="J8533" s="15" t="s">
        <v>60</v>
      </c>
      <c r="K8533" s="15" t="s">
        <v>26</v>
      </c>
      <c r="L8533" s="15" t="str">
        <f t="array" ref="L8533">_xlfn.XLOOKUP(M8533,reference_province_to_city!$A$2:$A$11,reference_province_to_city!$B$2:$B$11)</f>
        <v>Denpasar</v>
      </c>
      <c r="M8533" s="15" t="s">
        <v>24</v>
      </c>
      <c r="N8533" s="15">
        <v>80231.0</v>
      </c>
      <c r="O8533" s="15">
        <f t="array" ref="O8533">_xlfn.XLOOKUP(M8533,reference_postal_code!$B$2:$B$11,reference_postal_code!$A$2:$A$11)</f>
        <v>80231</v>
      </c>
      <c r="P8533" s="15" t="s">
        <v>63</v>
      </c>
      <c r="Q8533" s="15" t="s">
        <v>797</v>
      </c>
      <c r="R8533" s="15" t="s">
        <v>65</v>
      </c>
      <c r="S8533" s="15" t="s">
        <v>79</v>
      </c>
      <c r="T8533" s="15" t="s">
        <v>798</v>
      </c>
      <c r="U8533" s="28">
        <v>265680.0</v>
      </c>
      <c r="V8533" s="15">
        <v>6.0</v>
      </c>
      <c r="W8533" s="31">
        <v>0.2</v>
      </c>
      <c r="X8533" s="28">
        <v>89667.0</v>
      </c>
    </row>
    <row r="8534" ht="15.75" customHeight="1">
      <c r="A8534" s="15">
        <v>1215.0</v>
      </c>
      <c r="B8534" s="15" t="s">
        <v>9595</v>
      </c>
      <c r="C8534" s="18">
        <v>42987.0</v>
      </c>
      <c r="D8534" s="18">
        <v>42991.0</v>
      </c>
      <c r="E8534" s="18">
        <f t="shared" si="1"/>
        <v>42991</v>
      </c>
      <c r="F8534" s="15" t="s">
        <v>55</v>
      </c>
      <c r="G8534" s="15" t="s">
        <v>2998</v>
      </c>
      <c r="H8534" s="15" t="s">
        <v>2999</v>
      </c>
      <c r="I8534" s="15" t="s">
        <v>128</v>
      </c>
      <c r="J8534" s="15" t="s">
        <v>60</v>
      </c>
      <c r="K8534" s="15" t="s">
        <v>26</v>
      </c>
      <c r="L8534" s="15" t="str">
        <f t="array" ref="L8534">_xlfn.XLOOKUP(M8534,reference_province_to_city!$A$2:$A$11,reference_province_to_city!$B$2:$B$11)</f>
        <v>Denpasar</v>
      </c>
      <c r="M8534" s="15" t="s">
        <v>24</v>
      </c>
      <c r="N8534" s="15">
        <v>80231.0</v>
      </c>
      <c r="O8534" s="15">
        <f t="array" ref="O8534">_xlfn.XLOOKUP(M8534,reference_postal_code!$B$2:$B$11,reference_postal_code!$A$2:$A$11)</f>
        <v>80231</v>
      </c>
      <c r="P8534" s="15" t="s">
        <v>63</v>
      </c>
      <c r="Q8534" s="15" t="s">
        <v>2008</v>
      </c>
      <c r="R8534" s="15" t="s">
        <v>65</v>
      </c>
      <c r="S8534" s="15" t="s">
        <v>83</v>
      </c>
      <c r="T8534" s="15" t="s">
        <v>2009</v>
      </c>
      <c r="U8534" s="28">
        <v>67545.0</v>
      </c>
      <c r="V8534" s="15">
        <v>1.0</v>
      </c>
      <c r="W8534" s="31">
        <v>0.7</v>
      </c>
      <c r="X8534" s="28">
        <v>-54036.0</v>
      </c>
    </row>
    <row r="8535" ht="15.75" customHeight="1">
      <c r="A8535" s="15">
        <v>4625.0</v>
      </c>
      <c r="B8535" s="15" t="s">
        <v>9591</v>
      </c>
      <c r="C8535" s="18">
        <v>42987.0</v>
      </c>
      <c r="D8535" s="18">
        <v>42992.0</v>
      </c>
      <c r="E8535" s="18">
        <f t="shared" si="1"/>
        <v>42992</v>
      </c>
      <c r="F8535" s="15" t="s">
        <v>55</v>
      </c>
      <c r="G8535" s="15" t="s">
        <v>6197</v>
      </c>
      <c r="H8535" s="15" t="s">
        <v>6198</v>
      </c>
      <c r="I8535" s="15" t="s">
        <v>59</v>
      </c>
      <c r="J8535" s="15" t="s">
        <v>60</v>
      </c>
      <c r="K8535" s="15" t="s">
        <v>22</v>
      </c>
      <c r="L8535" s="15" t="str">
        <f t="array" ref="L8535">_xlfn.XLOOKUP(M8535,reference_province_to_city!$A$2:$A$11,reference_province_to_city!$B$2:$B$11)</f>
        <v>Surabaya</v>
      </c>
      <c r="M8535" s="15" t="s">
        <v>20</v>
      </c>
      <c r="N8535" s="15">
        <v>60231.0</v>
      </c>
      <c r="O8535" s="15">
        <f t="array" ref="O8535">_xlfn.XLOOKUP(M8535,reference_postal_code!$B$2:$B$11,reference_postal_code!$A$2:$A$11)</f>
        <v>60231</v>
      </c>
      <c r="P8535" s="15" t="s">
        <v>166</v>
      </c>
      <c r="Q8535" s="15" t="s">
        <v>3383</v>
      </c>
      <c r="R8535" s="15" t="s">
        <v>65</v>
      </c>
      <c r="S8535" s="15" t="s">
        <v>87</v>
      </c>
      <c r="T8535" s="15" t="s">
        <v>3384</v>
      </c>
      <c r="U8535" s="28">
        <v>3877200.0</v>
      </c>
      <c r="V8535" s="15">
        <v>2.0</v>
      </c>
      <c r="W8535" s="31">
        <v>0.2</v>
      </c>
      <c r="X8535" s="28">
        <v>-48465.0</v>
      </c>
    </row>
    <row r="8536" ht="15.75" customHeight="1">
      <c r="A8536" s="15">
        <v>1218.0</v>
      </c>
      <c r="B8536" s="15" t="s">
        <v>9595</v>
      </c>
      <c r="C8536" s="18">
        <v>42987.0</v>
      </c>
      <c r="D8536" s="18">
        <v>42991.0</v>
      </c>
      <c r="E8536" s="18">
        <f t="shared" si="1"/>
        <v>42991</v>
      </c>
      <c r="F8536" s="15" t="s">
        <v>55</v>
      </c>
      <c r="G8536" s="15" t="s">
        <v>2998</v>
      </c>
      <c r="H8536" s="15" t="s">
        <v>2999</v>
      </c>
      <c r="I8536" s="15" t="s">
        <v>128</v>
      </c>
      <c r="J8536" s="15" t="s">
        <v>60</v>
      </c>
      <c r="K8536" s="15" t="s">
        <v>26</v>
      </c>
      <c r="L8536" s="15" t="str">
        <f t="array" ref="L8536">_xlfn.XLOOKUP(M8536,reference_province_to_city!$A$2:$A$11,reference_province_to_city!$B$2:$B$11)</f>
        <v>Denpasar</v>
      </c>
      <c r="M8536" s="15" t="s">
        <v>24</v>
      </c>
      <c r="N8536" s="15">
        <v>80231.0</v>
      </c>
      <c r="O8536" s="15">
        <f t="array" ref="O8536">_xlfn.XLOOKUP(M8536,reference_postal_code!$B$2:$B$11,reference_postal_code!$A$2:$A$11)</f>
        <v>80231</v>
      </c>
      <c r="P8536" s="15" t="s">
        <v>63</v>
      </c>
      <c r="Q8536" s="15" t="s">
        <v>3899</v>
      </c>
      <c r="R8536" s="15" t="s">
        <v>106</v>
      </c>
      <c r="S8536" s="15" t="s">
        <v>139</v>
      </c>
      <c r="T8536" s="15" t="s">
        <v>3900</v>
      </c>
      <c r="U8536" s="28">
        <v>255360.0</v>
      </c>
      <c r="V8536" s="15">
        <v>2.0</v>
      </c>
      <c r="W8536" s="31">
        <v>0.2</v>
      </c>
      <c r="X8536" s="28">
        <v>25536.0</v>
      </c>
    </row>
    <row r="8537" ht="15.75" customHeight="1">
      <c r="A8537" s="15">
        <v>7876.0</v>
      </c>
      <c r="B8537" s="15" t="s">
        <v>9597</v>
      </c>
      <c r="C8537" s="18">
        <v>42987.0</v>
      </c>
      <c r="D8537" s="18">
        <v>42993.0</v>
      </c>
      <c r="E8537" s="18">
        <f t="shared" si="1"/>
        <v>42993</v>
      </c>
      <c r="F8537" s="15" t="s">
        <v>55</v>
      </c>
      <c r="G8537" s="15" t="s">
        <v>883</v>
      </c>
      <c r="H8537" s="15" t="s">
        <v>884</v>
      </c>
      <c r="I8537" s="15" t="s">
        <v>128</v>
      </c>
      <c r="J8537" s="15" t="s">
        <v>60</v>
      </c>
      <c r="K8537" s="15" t="s">
        <v>10</v>
      </c>
      <c r="L8537" s="15" t="str">
        <f t="array" ref="L8537">_xlfn.XLOOKUP(M8537,reference_province_to_city!$A$2:$A$11,reference_province_to_city!$B$2:$B$11)</f>
        <v>Jakarta</v>
      </c>
      <c r="M8537" s="15" t="s">
        <v>7</v>
      </c>
      <c r="N8537" s="15">
        <v>10110.0</v>
      </c>
      <c r="O8537" s="15">
        <f t="array" ref="O8537">_xlfn.XLOOKUP(M8537,reference_postal_code!$B$2:$B$11,reference_postal_code!$A$2:$A$11)</f>
        <v>10110</v>
      </c>
      <c r="P8537" s="15" t="s">
        <v>117</v>
      </c>
      <c r="Q8537" s="15" t="s">
        <v>6691</v>
      </c>
      <c r="R8537" s="15" t="s">
        <v>65</v>
      </c>
      <c r="S8537" s="15" t="s">
        <v>66</v>
      </c>
      <c r="T8537" s="15" t="s">
        <v>6692</v>
      </c>
      <c r="U8537" s="28">
        <v>466560.0</v>
      </c>
      <c r="V8537" s="15">
        <v>6.0</v>
      </c>
      <c r="W8537" s="31">
        <v>0.2</v>
      </c>
      <c r="X8537" s="28">
        <v>169128.0</v>
      </c>
    </row>
    <row r="8538" ht="15.75" customHeight="1">
      <c r="A8538" s="15">
        <v>5442.0</v>
      </c>
      <c r="B8538" s="15" t="s">
        <v>9600</v>
      </c>
      <c r="C8538" s="18">
        <v>42987.0</v>
      </c>
      <c r="D8538" s="18">
        <v>42991.0</v>
      </c>
      <c r="E8538" s="18">
        <f t="shared" si="1"/>
        <v>42991</v>
      </c>
      <c r="F8538" s="15" t="s">
        <v>55</v>
      </c>
      <c r="G8538" s="15" t="s">
        <v>1350</v>
      </c>
      <c r="H8538" s="15" t="s">
        <v>1351</v>
      </c>
      <c r="I8538" s="15" t="s">
        <v>59</v>
      </c>
      <c r="J8538" s="15" t="s">
        <v>60</v>
      </c>
      <c r="K8538" s="15" t="s">
        <v>22</v>
      </c>
      <c r="L8538" s="15" t="str">
        <f t="array" ref="L8538">_xlfn.XLOOKUP(M8538,reference_province_to_city!$A$2:$A$11,reference_province_to_city!$B$2:$B$11)</f>
        <v>Surabaya</v>
      </c>
      <c r="M8538" s="15" t="s">
        <v>20</v>
      </c>
      <c r="N8538" s="15">
        <v>60231.0</v>
      </c>
      <c r="O8538" s="15">
        <f t="array" ref="O8538">_xlfn.XLOOKUP(M8538,reference_postal_code!$B$2:$B$11,reference_postal_code!$A$2:$A$11)</f>
        <v>60231</v>
      </c>
      <c r="P8538" s="15" t="s">
        <v>166</v>
      </c>
      <c r="Q8538" s="15" t="s">
        <v>8842</v>
      </c>
      <c r="R8538" s="15" t="s">
        <v>65</v>
      </c>
      <c r="S8538" s="15" t="s">
        <v>66</v>
      </c>
      <c r="T8538" s="15" t="s">
        <v>8843</v>
      </c>
      <c r="U8538" s="28">
        <v>95520.0</v>
      </c>
      <c r="V8538" s="15">
        <v>2.0</v>
      </c>
      <c r="W8538" s="31">
        <v>0.2</v>
      </c>
      <c r="X8538" s="28">
        <v>35820.0</v>
      </c>
    </row>
    <row r="8539" ht="15.75" customHeight="1">
      <c r="A8539" s="15">
        <v>1960.0</v>
      </c>
      <c r="B8539" s="15" t="s">
        <v>9601</v>
      </c>
      <c r="C8539" s="18">
        <v>42988.0</v>
      </c>
      <c r="D8539" s="18">
        <v>42993.0</v>
      </c>
      <c r="E8539" s="18">
        <f t="shared" si="1"/>
        <v>42993</v>
      </c>
      <c r="F8539" s="15" t="s">
        <v>114</v>
      </c>
      <c r="G8539" s="15" t="s">
        <v>7429</v>
      </c>
      <c r="H8539" s="15" t="s">
        <v>7430</v>
      </c>
      <c r="I8539" s="15" t="s">
        <v>59</v>
      </c>
      <c r="J8539" s="15" t="s">
        <v>60</v>
      </c>
      <c r="K8539" s="15" t="s">
        <v>19</v>
      </c>
      <c r="L8539" s="15" t="str">
        <f t="array" ref="L8539">_xlfn.XLOOKUP(M8539,reference_province_to_city!$A$2:$A$11,reference_province_to_city!$B$2:$B$11)</f>
        <v>Yogyakarta</v>
      </c>
      <c r="M8539" s="15" t="s">
        <v>18</v>
      </c>
      <c r="N8539" s="15">
        <v>55111.0</v>
      </c>
      <c r="O8539" s="15">
        <f t="array" ref="O8539">_xlfn.XLOOKUP(M8539,reference_postal_code!$B$2:$B$11,reference_postal_code!$A$2:$A$11)</f>
        <v>55111</v>
      </c>
      <c r="P8539" s="15" t="s">
        <v>77</v>
      </c>
      <c r="Q8539" s="15" t="s">
        <v>3011</v>
      </c>
      <c r="R8539" s="15" t="s">
        <v>65</v>
      </c>
      <c r="S8539" s="15" t="s">
        <v>222</v>
      </c>
      <c r="T8539" s="15" t="s">
        <v>3012</v>
      </c>
      <c r="U8539" s="28">
        <v>509850.0</v>
      </c>
      <c r="V8539" s="15">
        <v>3.0</v>
      </c>
      <c r="W8539" s="31">
        <v>0.0</v>
      </c>
      <c r="X8539" s="28">
        <v>219236.0</v>
      </c>
    </row>
    <row r="8540" ht="15.75" customHeight="1">
      <c r="A8540" s="15">
        <v>42.0</v>
      </c>
      <c r="B8540" s="15" t="s">
        <v>9602</v>
      </c>
      <c r="C8540" s="18">
        <v>42988.0</v>
      </c>
      <c r="D8540" s="18">
        <v>42993.0</v>
      </c>
      <c r="E8540" s="18">
        <f t="shared" si="1"/>
        <v>42993</v>
      </c>
      <c r="F8540" s="15" t="s">
        <v>55</v>
      </c>
      <c r="G8540" s="15" t="s">
        <v>477</v>
      </c>
      <c r="H8540" s="15" t="s">
        <v>478</v>
      </c>
      <c r="I8540" s="15" t="s">
        <v>128</v>
      </c>
      <c r="J8540" s="15" t="s">
        <v>60</v>
      </c>
      <c r="K8540" s="15" t="s">
        <v>31</v>
      </c>
      <c r="L8540" s="15" t="str">
        <f t="array" ref="L8540">_xlfn.XLOOKUP(M8540,reference_province_to_city!$A$2:$A$11,reference_province_to_city!$B$2:$B$11)</f>
        <v>Balikpapan</v>
      </c>
      <c r="M8540" s="15" t="s">
        <v>21</v>
      </c>
      <c r="N8540" s="15">
        <v>76114.0</v>
      </c>
      <c r="O8540" s="15">
        <f t="array" ref="O8540">_xlfn.XLOOKUP(M8540,reference_postal_code!$B$2:$B$11,reference_postal_code!$A$2:$A$11)</f>
        <v>76114</v>
      </c>
      <c r="P8540" s="15" t="s">
        <v>166</v>
      </c>
      <c r="Q8540" s="15" t="s">
        <v>2024</v>
      </c>
      <c r="R8540" s="15" t="s">
        <v>110</v>
      </c>
      <c r="S8540" s="15" t="s">
        <v>111</v>
      </c>
      <c r="T8540" s="15" t="s">
        <v>2025</v>
      </c>
      <c r="U8540" s="28">
        <v>2207520.0</v>
      </c>
      <c r="V8540" s="15">
        <v>4.0</v>
      </c>
      <c r="W8540" s="31">
        <v>0.2</v>
      </c>
      <c r="X8540" s="28">
        <v>248346.0</v>
      </c>
    </row>
    <row r="8541" ht="15.75" customHeight="1">
      <c r="A8541" s="15">
        <v>3178.0</v>
      </c>
      <c r="B8541" s="15" t="s">
        <v>9603</v>
      </c>
      <c r="C8541" s="18">
        <v>42988.0</v>
      </c>
      <c r="D8541" s="18">
        <v>42988.0</v>
      </c>
      <c r="E8541" s="18">
        <f t="shared" si="1"/>
        <v>42988</v>
      </c>
      <c r="F8541" s="15" t="s">
        <v>466</v>
      </c>
      <c r="G8541" s="15" t="s">
        <v>3791</v>
      </c>
      <c r="H8541" s="15" t="s">
        <v>3792</v>
      </c>
      <c r="I8541" s="15" t="s">
        <v>59</v>
      </c>
      <c r="J8541" s="15" t="s">
        <v>60</v>
      </c>
      <c r="K8541" s="15" t="s">
        <v>29</v>
      </c>
      <c r="L8541" s="15" t="str">
        <f t="array" ref="L8541">_xlfn.XLOOKUP(M8541,reference_province_to_city!$A$2:$A$11,reference_province_to_city!$B$2:$B$11)</f>
        <v>Palembang</v>
      </c>
      <c r="M8541" s="15" t="s">
        <v>13</v>
      </c>
      <c r="N8541" s="15">
        <v>30111.0</v>
      </c>
      <c r="O8541" s="15">
        <f t="array" ref="O8541">_xlfn.XLOOKUP(M8541,reference_postal_code!$B$2:$B$11,reference_postal_code!$A$2:$A$11)</f>
        <v>30111</v>
      </c>
      <c r="P8541" s="15" t="s">
        <v>77</v>
      </c>
      <c r="Q8541" s="15" t="s">
        <v>7759</v>
      </c>
      <c r="R8541" s="15" t="s">
        <v>65</v>
      </c>
      <c r="S8541" s="15" t="s">
        <v>66</v>
      </c>
      <c r="T8541" s="15" t="s">
        <v>7760</v>
      </c>
      <c r="U8541" s="28">
        <v>281400.0</v>
      </c>
      <c r="V8541" s="15">
        <v>2.0</v>
      </c>
      <c r="W8541" s="31">
        <v>0.0</v>
      </c>
      <c r="X8541" s="28">
        <v>135072.0</v>
      </c>
    </row>
    <row r="8542" ht="15.75" customHeight="1">
      <c r="A8542" s="15">
        <v>1965.0</v>
      </c>
      <c r="B8542" s="15" t="s">
        <v>9601</v>
      </c>
      <c r="C8542" s="18">
        <v>42988.0</v>
      </c>
      <c r="D8542" s="18">
        <v>42993.0</v>
      </c>
      <c r="E8542" s="18">
        <f t="shared" si="1"/>
        <v>42993</v>
      </c>
      <c r="F8542" s="15" t="s">
        <v>114</v>
      </c>
      <c r="G8542" s="15" t="s">
        <v>7429</v>
      </c>
      <c r="H8542" s="15" t="s">
        <v>7430</v>
      </c>
      <c r="I8542" s="15" t="s">
        <v>59</v>
      </c>
      <c r="J8542" s="15" t="s">
        <v>60</v>
      </c>
      <c r="K8542" s="15" t="s">
        <v>19</v>
      </c>
      <c r="L8542" s="15" t="str">
        <f t="array" ref="L8542">_xlfn.XLOOKUP(M8542,reference_province_to_city!$A$2:$A$11,reference_province_to_city!$B$2:$B$11)</f>
        <v>Yogyakarta</v>
      </c>
      <c r="M8542" s="15" t="s">
        <v>18</v>
      </c>
      <c r="N8542" s="15">
        <v>55111.0</v>
      </c>
      <c r="O8542" s="15">
        <f t="array" ref="O8542">_xlfn.XLOOKUP(M8542,reference_postal_code!$B$2:$B$11,reference_postal_code!$A$2:$A$11)</f>
        <v>55111</v>
      </c>
      <c r="P8542" s="15" t="s">
        <v>77</v>
      </c>
      <c r="Q8542" s="15" t="s">
        <v>185</v>
      </c>
      <c r="R8542" s="15" t="s">
        <v>65</v>
      </c>
      <c r="S8542" s="15" t="s">
        <v>87</v>
      </c>
      <c r="T8542" s="15" t="s">
        <v>186</v>
      </c>
      <c r="U8542" s="28">
        <v>4294350.0</v>
      </c>
      <c r="V8542" s="15">
        <v>3.0</v>
      </c>
      <c r="W8542" s="31">
        <v>0.0</v>
      </c>
      <c r="X8542" s="28">
        <v>257661.0</v>
      </c>
    </row>
    <row r="8543" ht="15.75" customHeight="1">
      <c r="A8543" s="15">
        <v>1961.0</v>
      </c>
      <c r="B8543" s="15" t="s">
        <v>9601</v>
      </c>
      <c r="C8543" s="18">
        <v>42988.0</v>
      </c>
      <c r="D8543" s="18">
        <v>42993.0</v>
      </c>
      <c r="E8543" s="18">
        <f t="shared" si="1"/>
        <v>42993</v>
      </c>
      <c r="F8543" s="15" t="s">
        <v>114</v>
      </c>
      <c r="G8543" s="15" t="s">
        <v>7429</v>
      </c>
      <c r="H8543" s="15" t="s">
        <v>7430</v>
      </c>
      <c r="I8543" s="15" t="s">
        <v>59</v>
      </c>
      <c r="J8543" s="15" t="s">
        <v>60</v>
      </c>
      <c r="K8543" s="15" t="s">
        <v>19</v>
      </c>
      <c r="L8543" s="15" t="str">
        <f t="array" ref="L8543">_xlfn.XLOOKUP(M8543,reference_province_to_city!$A$2:$A$11,reference_province_to_city!$B$2:$B$11)</f>
        <v>Yogyakarta</v>
      </c>
      <c r="M8543" s="15" t="s">
        <v>18</v>
      </c>
      <c r="N8543" s="15">
        <v>55111.0</v>
      </c>
      <c r="O8543" s="15">
        <f t="array" ref="O8543">_xlfn.XLOOKUP(M8543,reference_postal_code!$B$2:$B$11,reference_postal_code!$A$2:$A$11)</f>
        <v>55111</v>
      </c>
      <c r="P8543" s="15" t="s">
        <v>77</v>
      </c>
      <c r="Q8543" s="15" t="s">
        <v>3456</v>
      </c>
      <c r="R8543" s="15" t="s">
        <v>110</v>
      </c>
      <c r="S8543" s="15" t="s">
        <v>149</v>
      </c>
      <c r="T8543" s="15" t="s">
        <v>3457</v>
      </c>
      <c r="U8543" s="28">
        <v>4452750.0</v>
      </c>
      <c r="V8543" s="15">
        <v>5.0</v>
      </c>
      <c r="W8543" s="31">
        <v>0.0</v>
      </c>
      <c r="X8543" s="28">
        <v>801495.0</v>
      </c>
    </row>
    <row r="8544" ht="15.75" customHeight="1">
      <c r="A8544" s="15">
        <v>1849.0</v>
      </c>
      <c r="B8544" s="15" t="s">
        <v>9604</v>
      </c>
      <c r="C8544" s="18">
        <v>42988.0</v>
      </c>
      <c r="D8544" s="18">
        <v>42988.0</v>
      </c>
      <c r="E8544" s="18">
        <f t="shared" si="1"/>
        <v>42988</v>
      </c>
      <c r="F8544" s="15" t="s">
        <v>466</v>
      </c>
      <c r="G8544" s="15" t="s">
        <v>1091</v>
      </c>
      <c r="H8544" s="15" t="s">
        <v>1092</v>
      </c>
      <c r="I8544" s="15" t="s">
        <v>128</v>
      </c>
      <c r="J8544" s="15" t="s">
        <v>60</v>
      </c>
      <c r="K8544" s="15" t="s">
        <v>19</v>
      </c>
      <c r="L8544" s="15" t="str">
        <f t="array" ref="L8544">_xlfn.XLOOKUP(M8544,reference_province_to_city!$A$2:$A$11,reference_province_to_city!$B$2:$B$11)</f>
        <v>Yogyakarta</v>
      </c>
      <c r="M8544" s="15" t="s">
        <v>18</v>
      </c>
      <c r="N8544" s="15">
        <v>55111.0</v>
      </c>
      <c r="O8544" s="15">
        <f t="array" ref="O8544">_xlfn.XLOOKUP(M8544,reference_postal_code!$B$2:$B$11,reference_postal_code!$A$2:$A$11)</f>
        <v>55111</v>
      </c>
      <c r="P8544" s="15" t="s">
        <v>77</v>
      </c>
      <c r="Q8544" s="15" t="s">
        <v>1033</v>
      </c>
      <c r="R8544" s="15" t="s">
        <v>65</v>
      </c>
      <c r="S8544" s="15" t="s">
        <v>83</v>
      </c>
      <c r="T8544" s="15" t="s">
        <v>1034</v>
      </c>
      <c r="U8544" s="28">
        <v>107760.0</v>
      </c>
      <c r="V8544" s="15">
        <v>2.0</v>
      </c>
      <c r="W8544" s="31">
        <v>0.2</v>
      </c>
      <c r="X8544" s="28">
        <v>33675.0</v>
      </c>
    </row>
    <row r="8545" ht="15.75" customHeight="1">
      <c r="A8545" s="15">
        <v>6887.0</v>
      </c>
      <c r="B8545" s="15" t="s">
        <v>9605</v>
      </c>
      <c r="C8545" s="18">
        <v>42988.0</v>
      </c>
      <c r="D8545" s="18">
        <v>42995.0</v>
      </c>
      <c r="E8545" s="18">
        <f t="shared" si="1"/>
        <v>42995</v>
      </c>
      <c r="F8545" s="15" t="s">
        <v>55</v>
      </c>
      <c r="G8545" s="15" t="s">
        <v>2109</v>
      </c>
      <c r="H8545" s="15" t="s">
        <v>2110</v>
      </c>
      <c r="I8545" s="15" t="s">
        <v>59</v>
      </c>
      <c r="J8545" s="15" t="s">
        <v>60</v>
      </c>
      <c r="K8545" s="15" t="s">
        <v>17</v>
      </c>
      <c r="L8545" s="15" t="str">
        <f t="array" ref="L8545">_xlfn.XLOOKUP(M8545,reference_province_to_city!$A$2:$A$11,reference_province_to_city!$B$2:$B$11)</f>
        <v>Semarang</v>
      </c>
      <c r="M8545" s="15" t="s">
        <v>15</v>
      </c>
      <c r="N8545" s="15">
        <v>50111.0</v>
      </c>
      <c r="O8545" s="15">
        <f t="array" ref="O8545">_xlfn.XLOOKUP(M8545,reference_postal_code!$B$2:$B$11,reference_postal_code!$A$2:$A$11)</f>
        <v>50111</v>
      </c>
      <c r="P8545" s="15" t="s">
        <v>77</v>
      </c>
      <c r="Q8545" s="15" t="s">
        <v>5818</v>
      </c>
      <c r="R8545" s="15" t="s">
        <v>110</v>
      </c>
      <c r="S8545" s="15" t="s">
        <v>111</v>
      </c>
      <c r="T8545" s="15" t="s">
        <v>5819</v>
      </c>
      <c r="U8545" s="28">
        <v>3898440.0</v>
      </c>
      <c r="V8545" s="15">
        <v>2.0</v>
      </c>
      <c r="W8545" s="31">
        <v>0.4</v>
      </c>
      <c r="X8545" s="28">
        <v>-844662.0</v>
      </c>
    </row>
    <row r="8546" ht="15.75" customHeight="1">
      <c r="A8546" s="15">
        <v>1964.0</v>
      </c>
      <c r="B8546" s="15" t="s">
        <v>9601</v>
      </c>
      <c r="C8546" s="18">
        <v>42988.0</v>
      </c>
      <c r="D8546" s="18">
        <v>42993.0</v>
      </c>
      <c r="E8546" s="18">
        <f t="shared" si="1"/>
        <v>42993</v>
      </c>
      <c r="F8546" s="15" t="s">
        <v>114</v>
      </c>
      <c r="G8546" s="15" t="s">
        <v>7429</v>
      </c>
      <c r="H8546" s="15" t="s">
        <v>7430</v>
      </c>
      <c r="I8546" s="15" t="s">
        <v>59</v>
      </c>
      <c r="J8546" s="15" t="s">
        <v>60</v>
      </c>
      <c r="K8546" s="15" t="s">
        <v>19</v>
      </c>
      <c r="L8546" s="15" t="str">
        <f t="array" ref="L8546">_xlfn.XLOOKUP(M8546,reference_province_to_city!$A$2:$A$11,reference_province_to_city!$B$2:$B$11)</f>
        <v>Yogyakarta</v>
      </c>
      <c r="M8546" s="15" t="s">
        <v>18</v>
      </c>
      <c r="N8546" s="15">
        <v>55111.0</v>
      </c>
      <c r="O8546" s="15">
        <f t="array" ref="O8546">_xlfn.XLOOKUP(M8546,reference_postal_code!$B$2:$B$11,reference_postal_code!$A$2:$A$11)</f>
        <v>55111</v>
      </c>
      <c r="P8546" s="15" t="s">
        <v>77</v>
      </c>
      <c r="Q8546" s="15" t="s">
        <v>4238</v>
      </c>
      <c r="R8546" s="15" t="s">
        <v>65</v>
      </c>
      <c r="S8546" s="15" t="s">
        <v>66</v>
      </c>
      <c r="T8546" s="15" t="s">
        <v>4239</v>
      </c>
      <c r="U8546" s="28">
        <v>373500.0</v>
      </c>
      <c r="V8546" s="15">
        <v>5.0</v>
      </c>
      <c r="W8546" s="31">
        <v>0.0</v>
      </c>
      <c r="X8546" s="28">
        <v>175545.0</v>
      </c>
    </row>
    <row r="8547" ht="15.75" customHeight="1">
      <c r="A8547" s="15">
        <v>5894.0</v>
      </c>
      <c r="B8547" s="15" t="s">
        <v>9606</v>
      </c>
      <c r="C8547" s="18">
        <v>42988.0</v>
      </c>
      <c r="D8547" s="18">
        <v>42992.0</v>
      </c>
      <c r="E8547" s="18">
        <f t="shared" si="1"/>
        <v>42992</v>
      </c>
      <c r="F8547" s="15" t="s">
        <v>55</v>
      </c>
      <c r="G8547" s="15" t="s">
        <v>1744</v>
      </c>
      <c r="H8547" s="15" t="s">
        <v>1745</v>
      </c>
      <c r="I8547" s="15" t="s">
        <v>59</v>
      </c>
      <c r="J8547" s="15" t="s">
        <v>60</v>
      </c>
      <c r="K8547" s="15" t="s">
        <v>26</v>
      </c>
      <c r="L8547" s="15" t="str">
        <f t="array" ref="L8547">_xlfn.XLOOKUP(M8547,reference_province_to_city!$A$2:$A$11,reference_province_to_city!$B$2:$B$11)</f>
        <v>Denpasar</v>
      </c>
      <c r="M8547" s="15" t="s">
        <v>24</v>
      </c>
      <c r="N8547" s="15">
        <v>80231.0</v>
      </c>
      <c r="O8547" s="15">
        <f t="array" ref="O8547">_xlfn.XLOOKUP(M8547,reference_postal_code!$B$2:$B$11,reference_postal_code!$A$2:$A$11)</f>
        <v>80231</v>
      </c>
      <c r="P8547" s="15" t="s">
        <v>63</v>
      </c>
      <c r="Q8547" s="15" t="s">
        <v>1296</v>
      </c>
      <c r="R8547" s="15" t="s">
        <v>65</v>
      </c>
      <c r="S8547" s="15" t="s">
        <v>83</v>
      </c>
      <c r="T8547" s="15" t="s">
        <v>1297</v>
      </c>
      <c r="U8547" s="28">
        <v>41700.0</v>
      </c>
      <c r="V8547" s="15">
        <v>1.0</v>
      </c>
      <c r="W8547" s="31">
        <v>0.0</v>
      </c>
      <c r="X8547" s="28">
        <v>20433.0</v>
      </c>
    </row>
    <row r="8548" ht="15.75" customHeight="1">
      <c r="A8548" s="15">
        <v>1963.0</v>
      </c>
      <c r="B8548" s="15" t="s">
        <v>9601</v>
      </c>
      <c r="C8548" s="18">
        <v>42988.0</v>
      </c>
      <c r="D8548" s="18">
        <v>42993.0</v>
      </c>
      <c r="E8548" s="18">
        <f t="shared" si="1"/>
        <v>42993</v>
      </c>
      <c r="F8548" s="15" t="s">
        <v>114</v>
      </c>
      <c r="G8548" s="15" t="s">
        <v>7429</v>
      </c>
      <c r="H8548" s="15" t="s">
        <v>7430</v>
      </c>
      <c r="I8548" s="15" t="s">
        <v>59</v>
      </c>
      <c r="J8548" s="15" t="s">
        <v>60</v>
      </c>
      <c r="K8548" s="15" t="s">
        <v>19</v>
      </c>
      <c r="L8548" s="15" t="str">
        <f t="array" ref="L8548">_xlfn.XLOOKUP(M8548,reference_province_to_city!$A$2:$A$11,reference_province_to_city!$B$2:$B$11)</f>
        <v>Yogyakarta</v>
      </c>
      <c r="M8548" s="15" t="s">
        <v>18</v>
      </c>
      <c r="N8548" s="15">
        <v>55111.0</v>
      </c>
      <c r="O8548" s="15">
        <f t="array" ref="O8548">_xlfn.XLOOKUP(M8548,reference_postal_code!$B$2:$B$11,reference_postal_code!$A$2:$A$11)</f>
        <v>55111</v>
      </c>
      <c r="P8548" s="15" t="s">
        <v>77</v>
      </c>
      <c r="Q8548" s="15" t="s">
        <v>2220</v>
      </c>
      <c r="R8548" s="15" t="s">
        <v>65</v>
      </c>
      <c r="S8548" s="15" t="s">
        <v>83</v>
      </c>
      <c r="T8548" s="15" t="s">
        <v>2221</v>
      </c>
      <c r="U8548" s="28">
        <v>205650.0</v>
      </c>
      <c r="V8548" s="15">
        <v>3.0</v>
      </c>
      <c r="W8548" s="31">
        <v>0.0</v>
      </c>
      <c r="X8548" s="28">
        <v>98712.0</v>
      </c>
    </row>
    <row r="8549" ht="15.75" customHeight="1">
      <c r="A8549" s="15">
        <v>5370.0</v>
      </c>
      <c r="B8549" s="15" t="s">
        <v>9607</v>
      </c>
      <c r="C8549" s="18">
        <v>42988.0</v>
      </c>
      <c r="D8549" s="18">
        <v>42991.0</v>
      </c>
      <c r="E8549" s="18">
        <f t="shared" si="1"/>
        <v>42991</v>
      </c>
      <c r="F8549" s="15" t="s">
        <v>125</v>
      </c>
      <c r="G8549" s="15" t="s">
        <v>3753</v>
      </c>
      <c r="H8549" s="15" t="s">
        <v>3754</v>
      </c>
      <c r="I8549" s="15" t="s">
        <v>128</v>
      </c>
      <c r="J8549" s="15" t="s">
        <v>60</v>
      </c>
      <c r="K8549" s="15" t="s">
        <v>19</v>
      </c>
      <c r="L8549" s="15" t="str">
        <f t="array" ref="L8549">_xlfn.XLOOKUP(M8549,reference_province_to_city!$A$2:$A$11,reference_province_to_city!$B$2:$B$11)</f>
        <v>Yogyakarta</v>
      </c>
      <c r="M8549" s="15" t="s">
        <v>18</v>
      </c>
      <c r="N8549" s="15">
        <v>55111.0</v>
      </c>
      <c r="O8549" s="15">
        <f t="array" ref="O8549">_xlfn.XLOOKUP(M8549,reference_postal_code!$B$2:$B$11,reference_postal_code!$A$2:$A$11)</f>
        <v>55111</v>
      </c>
      <c r="P8549" s="15" t="s">
        <v>77</v>
      </c>
      <c r="Q8549" s="15" t="s">
        <v>4657</v>
      </c>
      <c r="R8549" s="15" t="s">
        <v>65</v>
      </c>
      <c r="S8549" s="15" t="s">
        <v>66</v>
      </c>
      <c r="T8549" s="15" t="s">
        <v>4658</v>
      </c>
      <c r="U8549" s="28">
        <v>1275840.0</v>
      </c>
      <c r="V8549" s="15">
        <v>3.0</v>
      </c>
      <c r="W8549" s="31">
        <v>0.2</v>
      </c>
      <c r="X8549" s="28">
        <v>430596.0</v>
      </c>
    </row>
    <row r="8550" ht="15.75" customHeight="1">
      <c r="A8550" s="15">
        <v>1966.0</v>
      </c>
      <c r="B8550" s="15" t="s">
        <v>9601</v>
      </c>
      <c r="C8550" s="18">
        <v>42988.0</v>
      </c>
      <c r="D8550" s="18">
        <v>42993.0</v>
      </c>
      <c r="E8550" s="18">
        <f t="shared" si="1"/>
        <v>42993</v>
      </c>
      <c r="F8550" s="15" t="s">
        <v>114</v>
      </c>
      <c r="G8550" s="15" t="s">
        <v>7429</v>
      </c>
      <c r="H8550" s="15" t="s">
        <v>7430</v>
      </c>
      <c r="I8550" s="15" t="s">
        <v>59</v>
      </c>
      <c r="J8550" s="15" t="s">
        <v>60</v>
      </c>
      <c r="K8550" s="15" t="s">
        <v>19</v>
      </c>
      <c r="L8550" s="15" t="str">
        <f t="array" ref="L8550">_xlfn.XLOOKUP(M8550,reference_province_to_city!$A$2:$A$11,reference_province_to_city!$B$2:$B$11)</f>
        <v>Yogyakarta</v>
      </c>
      <c r="M8550" s="15" t="s">
        <v>18</v>
      </c>
      <c r="N8550" s="15">
        <v>55111.0</v>
      </c>
      <c r="O8550" s="15">
        <f t="array" ref="O8550">_xlfn.XLOOKUP(M8550,reference_postal_code!$B$2:$B$11,reference_postal_code!$A$2:$A$11)</f>
        <v>55111</v>
      </c>
      <c r="P8550" s="15" t="s">
        <v>77</v>
      </c>
      <c r="Q8550" s="15" t="s">
        <v>2443</v>
      </c>
      <c r="R8550" s="15" t="s">
        <v>65</v>
      </c>
      <c r="S8550" s="15" t="s">
        <v>222</v>
      </c>
      <c r="T8550" s="15" t="s">
        <v>2444</v>
      </c>
      <c r="U8550" s="28">
        <v>362700.0</v>
      </c>
      <c r="V8550" s="15">
        <v>2.0</v>
      </c>
      <c r="W8550" s="31">
        <v>0.0</v>
      </c>
      <c r="X8550" s="28">
        <v>108810.0</v>
      </c>
    </row>
    <row r="8551" ht="15.75" customHeight="1">
      <c r="A8551" s="15">
        <v>6886.0</v>
      </c>
      <c r="B8551" s="15" t="s">
        <v>9605</v>
      </c>
      <c r="C8551" s="18">
        <v>42988.0</v>
      </c>
      <c r="D8551" s="18">
        <v>42995.0</v>
      </c>
      <c r="E8551" s="18">
        <f t="shared" si="1"/>
        <v>42995</v>
      </c>
      <c r="F8551" s="15" t="s">
        <v>55</v>
      </c>
      <c r="G8551" s="15" t="s">
        <v>2109</v>
      </c>
      <c r="H8551" s="15" t="s">
        <v>2110</v>
      </c>
      <c r="I8551" s="15" t="s">
        <v>59</v>
      </c>
      <c r="J8551" s="15" t="s">
        <v>60</v>
      </c>
      <c r="K8551" s="15" t="s">
        <v>17</v>
      </c>
      <c r="L8551" s="15" t="str">
        <f t="array" ref="L8551">_xlfn.XLOOKUP(M8551,reference_province_to_city!$A$2:$A$11,reference_province_to_city!$B$2:$B$11)</f>
        <v>Semarang</v>
      </c>
      <c r="M8551" s="15" t="s">
        <v>15</v>
      </c>
      <c r="N8551" s="15">
        <v>50111.0</v>
      </c>
      <c r="O8551" s="15">
        <f t="array" ref="O8551">_xlfn.XLOOKUP(M8551,reference_postal_code!$B$2:$B$11,reference_postal_code!$A$2:$A$11)</f>
        <v>50111</v>
      </c>
      <c r="P8551" s="15" t="s">
        <v>77</v>
      </c>
      <c r="Q8551" s="15" t="s">
        <v>4833</v>
      </c>
      <c r="R8551" s="15" t="s">
        <v>110</v>
      </c>
      <c r="S8551" s="15" t="s">
        <v>149</v>
      </c>
      <c r="T8551" s="15" t="s">
        <v>4834</v>
      </c>
      <c r="U8551" s="28">
        <v>555840.0</v>
      </c>
      <c r="V8551" s="15">
        <v>4.0</v>
      </c>
      <c r="W8551" s="31">
        <v>0.2</v>
      </c>
      <c r="X8551" s="28">
        <v>132012.0</v>
      </c>
    </row>
    <row r="8552" ht="15.75" customHeight="1">
      <c r="A8552" s="15">
        <v>1959.0</v>
      </c>
      <c r="B8552" s="15" t="s">
        <v>9601</v>
      </c>
      <c r="C8552" s="18">
        <v>42988.0</v>
      </c>
      <c r="D8552" s="18">
        <v>42993.0</v>
      </c>
      <c r="E8552" s="18">
        <f t="shared" si="1"/>
        <v>42993</v>
      </c>
      <c r="F8552" s="15" t="s">
        <v>114</v>
      </c>
      <c r="G8552" s="15" t="s">
        <v>7429</v>
      </c>
      <c r="H8552" s="15" t="s">
        <v>7430</v>
      </c>
      <c r="I8552" s="15" t="s">
        <v>59</v>
      </c>
      <c r="J8552" s="15" t="s">
        <v>60</v>
      </c>
      <c r="K8552" s="15" t="s">
        <v>19</v>
      </c>
      <c r="L8552" s="15" t="str">
        <f t="array" ref="L8552">_xlfn.XLOOKUP(M8552,reference_province_to_city!$A$2:$A$11,reference_province_to_city!$B$2:$B$11)</f>
        <v>Yogyakarta</v>
      </c>
      <c r="M8552" s="15" t="s">
        <v>18</v>
      </c>
      <c r="N8552" s="15">
        <v>55111.0</v>
      </c>
      <c r="O8552" s="15">
        <f t="array" ref="O8552">_xlfn.XLOOKUP(M8552,reference_postal_code!$B$2:$B$11,reference_postal_code!$A$2:$A$11)</f>
        <v>55111</v>
      </c>
      <c r="P8552" s="15" t="s">
        <v>77</v>
      </c>
      <c r="Q8552" s="15" t="s">
        <v>4108</v>
      </c>
      <c r="R8552" s="15" t="s">
        <v>65</v>
      </c>
      <c r="S8552" s="15" t="s">
        <v>83</v>
      </c>
      <c r="T8552" s="15" t="s">
        <v>4109</v>
      </c>
      <c r="U8552" s="28">
        <v>243000.0</v>
      </c>
      <c r="V8552" s="15">
        <v>3.0</v>
      </c>
      <c r="W8552" s="31">
        <v>0.0</v>
      </c>
      <c r="X8552" s="28">
        <v>116640.0</v>
      </c>
    </row>
    <row r="8553" ht="15.75" customHeight="1">
      <c r="A8553" s="15">
        <v>1848.0</v>
      </c>
      <c r="B8553" s="15" t="s">
        <v>9604</v>
      </c>
      <c r="C8553" s="18">
        <v>42988.0</v>
      </c>
      <c r="D8553" s="18">
        <v>42988.0</v>
      </c>
      <c r="E8553" s="18">
        <f t="shared" si="1"/>
        <v>42988</v>
      </c>
      <c r="F8553" s="15" t="s">
        <v>466</v>
      </c>
      <c r="G8553" s="15" t="s">
        <v>1091</v>
      </c>
      <c r="H8553" s="15" t="s">
        <v>1092</v>
      </c>
      <c r="I8553" s="15" t="s">
        <v>128</v>
      </c>
      <c r="J8553" s="15" t="s">
        <v>60</v>
      </c>
      <c r="K8553" s="15" t="s">
        <v>19</v>
      </c>
      <c r="L8553" s="15" t="str">
        <f t="array" ref="L8553">_xlfn.XLOOKUP(M8553,reference_province_to_city!$A$2:$A$11,reference_province_to_city!$B$2:$B$11)</f>
        <v>Yogyakarta</v>
      </c>
      <c r="M8553" s="15" t="s">
        <v>18</v>
      </c>
      <c r="N8553" s="15">
        <v>55111.0</v>
      </c>
      <c r="O8553" s="15">
        <f t="array" ref="O8553">_xlfn.XLOOKUP(M8553,reference_postal_code!$B$2:$B$11,reference_postal_code!$A$2:$A$11)</f>
        <v>55111</v>
      </c>
      <c r="P8553" s="15" t="s">
        <v>77</v>
      </c>
      <c r="Q8553" s="15" t="s">
        <v>1241</v>
      </c>
      <c r="R8553" s="15" t="s">
        <v>106</v>
      </c>
      <c r="S8553" s="15" t="s">
        <v>107</v>
      </c>
      <c r="T8553" s="15" t="s">
        <v>1242</v>
      </c>
      <c r="U8553" s="28">
        <v>5435280.0</v>
      </c>
      <c r="V8553" s="15">
        <v>3.0</v>
      </c>
      <c r="W8553" s="31">
        <v>0.2</v>
      </c>
      <c r="X8553" s="28">
        <v>407646.0</v>
      </c>
    </row>
    <row r="8554" ht="15.75" customHeight="1">
      <c r="A8554" s="15">
        <v>4926.0</v>
      </c>
      <c r="B8554" s="15" t="s">
        <v>9608</v>
      </c>
      <c r="C8554" s="18">
        <v>42988.0</v>
      </c>
      <c r="D8554" s="18">
        <v>42991.0</v>
      </c>
      <c r="E8554" s="18">
        <f t="shared" si="1"/>
        <v>42991</v>
      </c>
      <c r="F8554" s="15" t="s">
        <v>125</v>
      </c>
      <c r="G8554" s="15" t="s">
        <v>4696</v>
      </c>
      <c r="H8554" s="15" t="s">
        <v>4697</v>
      </c>
      <c r="I8554" s="15" t="s">
        <v>128</v>
      </c>
      <c r="J8554" s="15" t="s">
        <v>60</v>
      </c>
      <c r="K8554" s="15" t="s">
        <v>28</v>
      </c>
      <c r="L8554" s="15" t="str">
        <f t="array" ref="L8554">_xlfn.XLOOKUP(M8554,reference_province_to_city!$A$2:$A$11,reference_province_to_city!$B$2:$B$11)</f>
        <v>Medan</v>
      </c>
      <c r="M8554" s="15" t="s">
        <v>11</v>
      </c>
      <c r="N8554" s="15">
        <v>20111.0</v>
      </c>
      <c r="O8554" s="15">
        <f t="array" ref="O8554">_xlfn.XLOOKUP(M8554,reference_postal_code!$B$2:$B$11,reference_postal_code!$A$2:$A$11)</f>
        <v>20111</v>
      </c>
      <c r="P8554" s="15" t="s">
        <v>77</v>
      </c>
      <c r="Q8554" s="15" t="s">
        <v>873</v>
      </c>
      <c r="R8554" s="15" t="s">
        <v>65</v>
      </c>
      <c r="S8554" s="15" t="s">
        <v>93</v>
      </c>
      <c r="T8554" s="15" t="s">
        <v>874</v>
      </c>
      <c r="U8554" s="28">
        <v>223200.0</v>
      </c>
      <c r="V8554" s="15">
        <v>2.0</v>
      </c>
      <c r="W8554" s="31">
        <v>0.0</v>
      </c>
      <c r="X8554" s="28">
        <v>55800.0</v>
      </c>
    </row>
    <row r="8555" ht="15.75" customHeight="1">
      <c r="A8555" s="15">
        <v>1962.0</v>
      </c>
      <c r="B8555" s="15" t="s">
        <v>9601</v>
      </c>
      <c r="C8555" s="18">
        <v>42988.0</v>
      </c>
      <c r="D8555" s="18">
        <v>42993.0</v>
      </c>
      <c r="E8555" s="18">
        <f t="shared" si="1"/>
        <v>42993</v>
      </c>
      <c r="F8555" s="15" t="s">
        <v>114</v>
      </c>
      <c r="G8555" s="15" t="s">
        <v>7429</v>
      </c>
      <c r="H8555" s="15" t="s">
        <v>7430</v>
      </c>
      <c r="I8555" s="15" t="s">
        <v>59</v>
      </c>
      <c r="J8555" s="15" t="s">
        <v>60</v>
      </c>
      <c r="K8555" s="15" t="s">
        <v>19</v>
      </c>
      <c r="L8555" s="15" t="str">
        <f t="array" ref="L8555">_xlfn.XLOOKUP(M8555,reference_province_to_city!$A$2:$A$11,reference_province_to_city!$B$2:$B$11)</f>
        <v>Yogyakarta</v>
      </c>
      <c r="M8555" s="15" t="s">
        <v>18</v>
      </c>
      <c r="N8555" s="15">
        <v>55111.0</v>
      </c>
      <c r="O8555" s="15">
        <f t="array" ref="O8555">_xlfn.XLOOKUP(M8555,reference_postal_code!$B$2:$B$11,reference_postal_code!$A$2:$A$11)</f>
        <v>55111</v>
      </c>
      <c r="P8555" s="15" t="s">
        <v>77</v>
      </c>
      <c r="Q8555" s="15" t="s">
        <v>1562</v>
      </c>
      <c r="R8555" s="15" t="s">
        <v>110</v>
      </c>
      <c r="S8555" s="15" t="s">
        <v>149</v>
      </c>
      <c r="T8555" s="15" t="s">
        <v>1563</v>
      </c>
      <c r="U8555" s="28">
        <v>1692000.0</v>
      </c>
      <c r="V8555" s="15">
        <v>6.0</v>
      </c>
      <c r="W8555" s="31">
        <v>0.0</v>
      </c>
      <c r="X8555" s="28">
        <v>101520.0</v>
      </c>
    </row>
    <row r="8556" ht="15.75" customHeight="1">
      <c r="A8556" s="15">
        <v>2847.0</v>
      </c>
      <c r="B8556" s="15" t="s">
        <v>9609</v>
      </c>
      <c r="C8556" s="18">
        <v>42988.0</v>
      </c>
      <c r="D8556" s="18">
        <v>42993.0</v>
      </c>
      <c r="E8556" s="18">
        <f t="shared" si="1"/>
        <v>42993</v>
      </c>
      <c r="F8556" s="15" t="s">
        <v>55</v>
      </c>
      <c r="G8556" s="15" t="s">
        <v>5530</v>
      </c>
      <c r="H8556" s="15" t="s">
        <v>5531</v>
      </c>
      <c r="I8556" s="15" t="s">
        <v>76</v>
      </c>
      <c r="J8556" s="15" t="s">
        <v>60</v>
      </c>
      <c r="K8556" s="15" t="s">
        <v>14</v>
      </c>
      <c r="L8556" s="15" t="str">
        <f t="array" ref="L8556">_xlfn.XLOOKUP(M8556,reference_province_to_city!$A$2:$A$11,reference_province_to_city!$B$2:$B$11)</f>
        <v>Bandung</v>
      </c>
      <c r="M8556" s="15" t="s">
        <v>12</v>
      </c>
      <c r="N8556" s="15">
        <v>40111.0</v>
      </c>
      <c r="O8556" s="15">
        <f t="array" ref="O8556">_xlfn.XLOOKUP(M8556,reference_postal_code!$B$2:$B$11,reference_postal_code!$A$2:$A$11)</f>
        <v>40111</v>
      </c>
      <c r="P8556" s="15" t="s">
        <v>117</v>
      </c>
      <c r="Q8556" s="15" t="s">
        <v>3948</v>
      </c>
      <c r="R8556" s="15" t="s">
        <v>65</v>
      </c>
      <c r="S8556" s="15" t="s">
        <v>83</v>
      </c>
      <c r="T8556" s="15" t="s">
        <v>3949</v>
      </c>
      <c r="U8556" s="28">
        <v>1.143891E7</v>
      </c>
      <c r="V8556" s="15">
        <v>3.0</v>
      </c>
      <c r="W8556" s="31">
        <v>0.8</v>
      </c>
      <c r="X8556" s="28">
        <v>-1.7158365E7</v>
      </c>
    </row>
    <row r="8557" ht="15.75" customHeight="1">
      <c r="A8557" s="15">
        <v>7493.0</v>
      </c>
      <c r="B8557" s="15" t="s">
        <v>9610</v>
      </c>
      <c r="C8557" s="18">
        <v>42989.0</v>
      </c>
      <c r="D8557" s="18">
        <v>42994.0</v>
      </c>
      <c r="E8557" s="18">
        <f t="shared" si="1"/>
        <v>42994</v>
      </c>
      <c r="F8557" s="15" t="s">
        <v>55</v>
      </c>
      <c r="G8557" s="15" t="s">
        <v>1560</v>
      </c>
      <c r="H8557" s="15" t="s">
        <v>1561</v>
      </c>
      <c r="I8557" s="15" t="s">
        <v>59</v>
      </c>
      <c r="J8557" s="15" t="s">
        <v>60</v>
      </c>
      <c r="K8557" s="15" t="s">
        <v>28</v>
      </c>
      <c r="L8557" s="15" t="str">
        <f t="array" ref="L8557">_xlfn.XLOOKUP(M8557,reference_province_to_city!$A$2:$A$11,reference_province_to_city!$B$2:$B$11)</f>
        <v>Medan</v>
      </c>
      <c r="M8557" s="15" t="s">
        <v>11</v>
      </c>
      <c r="N8557" s="15">
        <v>20111.0</v>
      </c>
      <c r="O8557" s="15">
        <f t="array" ref="O8557">_xlfn.XLOOKUP(M8557,reference_postal_code!$B$2:$B$11,reference_postal_code!$A$2:$A$11)</f>
        <v>20111</v>
      </c>
      <c r="P8557" s="15" t="s">
        <v>77</v>
      </c>
      <c r="Q8557" s="15" t="s">
        <v>5348</v>
      </c>
      <c r="R8557" s="15" t="s">
        <v>65</v>
      </c>
      <c r="S8557" s="15" t="s">
        <v>66</v>
      </c>
      <c r="T8557" s="15" t="s">
        <v>5349</v>
      </c>
      <c r="U8557" s="28">
        <v>154080.0</v>
      </c>
      <c r="V8557" s="15">
        <v>3.0</v>
      </c>
      <c r="W8557" s="31">
        <v>0.2</v>
      </c>
      <c r="X8557" s="28">
        <v>48150.0</v>
      </c>
    </row>
    <row r="8558" ht="15.75" customHeight="1">
      <c r="A8558" s="15">
        <v>6236.0</v>
      </c>
      <c r="B8558" s="15" t="s">
        <v>9611</v>
      </c>
      <c r="C8558" s="18">
        <v>42989.0</v>
      </c>
      <c r="D8558" s="18">
        <v>42989.0</v>
      </c>
      <c r="E8558" s="18">
        <f t="shared" si="1"/>
        <v>42989</v>
      </c>
      <c r="F8558" s="15" t="s">
        <v>466</v>
      </c>
      <c r="G8558" s="15" t="s">
        <v>1949</v>
      </c>
      <c r="H8558" s="15" t="s">
        <v>1950</v>
      </c>
      <c r="I8558" s="15" t="s">
        <v>59</v>
      </c>
      <c r="J8558" s="15" t="s">
        <v>60</v>
      </c>
      <c r="K8558" s="15" t="s">
        <v>17</v>
      </c>
      <c r="L8558" s="15" t="str">
        <f t="array" ref="L8558">_xlfn.XLOOKUP(M8558,reference_province_to_city!$A$2:$A$11,reference_province_to_city!$B$2:$B$11)</f>
        <v>Semarang</v>
      </c>
      <c r="M8558" s="15" t="s">
        <v>15</v>
      </c>
      <c r="N8558" s="15">
        <v>50111.0</v>
      </c>
      <c r="O8558" s="15">
        <f t="array" ref="O8558">_xlfn.XLOOKUP(M8558,reference_postal_code!$B$2:$B$11,reference_postal_code!$A$2:$A$11)</f>
        <v>50111</v>
      </c>
      <c r="P8558" s="15" t="s">
        <v>77</v>
      </c>
      <c r="Q8558" s="15" t="s">
        <v>9612</v>
      </c>
      <c r="R8558" s="15" t="s">
        <v>110</v>
      </c>
      <c r="S8558" s="15" t="s">
        <v>111</v>
      </c>
      <c r="T8558" s="15" t="s">
        <v>9613</v>
      </c>
      <c r="U8558" s="28">
        <v>1199400.0</v>
      </c>
      <c r="V8558" s="15">
        <v>5.0</v>
      </c>
      <c r="W8558" s="31">
        <v>0.2</v>
      </c>
      <c r="X8558" s="28">
        <v>-269865.0</v>
      </c>
    </row>
    <row r="8559" ht="15.75" customHeight="1">
      <c r="A8559" s="15">
        <v>3042.0</v>
      </c>
      <c r="B8559" s="15" t="s">
        <v>9614</v>
      </c>
      <c r="C8559" s="18">
        <v>42989.0</v>
      </c>
      <c r="D8559" s="18">
        <v>42990.0</v>
      </c>
      <c r="E8559" s="18">
        <f t="shared" si="1"/>
        <v>42990</v>
      </c>
      <c r="F8559" s="15" t="s">
        <v>466</v>
      </c>
      <c r="G8559" s="15" t="s">
        <v>3337</v>
      </c>
      <c r="H8559" s="15" t="s">
        <v>3338</v>
      </c>
      <c r="I8559" s="15" t="s">
        <v>76</v>
      </c>
      <c r="J8559" s="15" t="s">
        <v>60</v>
      </c>
      <c r="K8559" s="15" t="s">
        <v>10</v>
      </c>
      <c r="L8559" s="15" t="str">
        <f t="array" ref="L8559">_xlfn.XLOOKUP(M8559,reference_province_to_city!$A$2:$A$11,reference_province_to_city!$B$2:$B$11)</f>
        <v>Jakarta</v>
      </c>
      <c r="M8559" s="15" t="s">
        <v>7</v>
      </c>
      <c r="N8559" s="15">
        <v>10110.0</v>
      </c>
      <c r="O8559" s="15">
        <f t="array" ref="O8559">_xlfn.XLOOKUP(M8559,reference_postal_code!$B$2:$B$11,reference_postal_code!$A$2:$A$11)</f>
        <v>10110</v>
      </c>
      <c r="P8559" s="15" t="s">
        <v>117</v>
      </c>
      <c r="Q8559" s="15" t="s">
        <v>6131</v>
      </c>
      <c r="R8559" s="15" t="s">
        <v>65</v>
      </c>
      <c r="S8559" s="15" t="s">
        <v>66</v>
      </c>
      <c r="T8559" s="15" t="s">
        <v>6132</v>
      </c>
      <c r="U8559" s="28">
        <v>194400.0</v>
      </c>
      <c r="V8559" s="15">
        <v>2.0</v>
      </c>
      <c r="W8559" s="31">
        <v>0.0</v>
      </c>
      <c r="X8559" s="28">
        <v>93312.0</v>
      </c>
    </row>
    <row r="8560" ht="15.75" customHeight="1">
      <c r="A8560" s="15">
        <v>5271.0</v>
      </c>
      <c r="B8560" s="15" t="s">
        <v>9615</v>
      </c>
      <c r="C8560" s="18">
        <v>42989.0</v>
      </c>
      <c r="D8560" s="18">
        <v>42989.0</v>
      </c>
      <c r="E8560" s="18">
        <f t="shared" si="1"/>
        <v>42989</v>
      </c>
      <c r="F8560" s="15" t="s">
        <v>466</v>
      </c>
      <c r="G8560" s="15" t="s">
        <v>800</v>
      </c>
      <c r="H8560" s="15" t="s">
        <v>801</v>
      </c>
      <c r="I8560" s="15" t="s">
        <v>59</v>
      </c>
      <c r="J8560" s="15" t="s">
        <v>60</v>
      </c>
      <c r="K8560" s="15" t="s">
        <v>10</v>
      </c>
      <c r="L8560" s="15" t="str">
        <f t="array" ref="L8560">_xlfn.XLOOKUP(M8560,reference_province_to_city!$A$2:$A$11,reference_province_to_city!$B$2:$B$11)</f>
        <v>Jakarta</v>
      </c>
      <c r="M8560" s="15" t="s">
        <v>7</v>
      </c>
      <c r="N8560" s="15">
        <v>10110.0</v>
      </c>
      <c r="O8560" s="15">
        <f t="array" ref="O8560">_xlfn.XLOOKUP(M8560,reference_postal_code!$B$2:$B$11,reference_postal_code!$A$2:$A$11)</f>
        <v>10110</v>
      </c>
      <c r="P8560" s="15" t="s">
        <v>117</v>
      </c>
      <c r="Q8560" s="15" t="s">
        <v>5146</v>
      </c>
      <c r="R8560" s="15" t="s">
        <v>65</v>
      </c>
      <c r="S8560" s="15" t="s">
        <v>222</v>
      </c>
      <c r="T8560" s="15" t="s">
        <v>5147</v>
      </c>
      <c r="U8560" s="28">
        <v>6099000.0</v>
      </c>
      <c r="V8560" s="15">
        <v>5.0</v>
      </c>
      <c r="W8560" s="31">
        <v>0.0</v>
      </c>
      <c r="X8560" s="28">
        <v>1707720.0</v>
      </c>
    </row>
    <row r="8561" ht="15.75" customHeight="1">
      <c r="A8561" s="15">
        <v>4369.0</v>
      </c>
      <c r="B8561" s="15" t="s">
        <v>9616</v>
      </c>
      <c r="C8561" s="18">
        <v>42989.0</v>
      </c>
      <c r="D8561" s="18">
        <v>42991.0</v>
      </c>
      <c r="E8561" s="18">
        <f t="shared" si="1"/>
        <v>42991</v>
      </c>
      <c r="F8561" s="15" t="s">
        <v>114</v>
      </c>
      <c r="G8561" s="15" t="s">
        <v>3524</v>
      </c>
      <c r="H8561" s="15" t="s">
        <v>3525</v>
      </c>
      <c r="I8561" s="15" t="s">
        <v>59</v>
      </c>
      <c r="J8561" s="15" t="s">
        <v>60</v>
      </c>
      <c r="K8561" s="15" t="s">
        <v>17</v>
      </c>
      <c r="L8561" s="15" t="str">
        <f t="array" ref="L8561">_xlfn.XLOOKUP(M8561,reference_province_to_city!$A$2:$A$11,reference_province_to_city!$B$2:$B$11)</f>
        <v>Semarang</v>
      </c>
      <c r="M8561" s="15" t="s">
        <v>15</v>
      </c>
      <c r="N8561" s="15">
        <v>50111.0</v>
      </c>
      <c r="O8561" s="15">
        <f t="array" ref="O8561">_xlfn.XLOOKUP(M8561,reference_postal_code!$B$2:$B$11,reference_postal_code!$A$2:$A$11)</f>
        <v>50111</v>
      </c>
      <c r="P8561" s="15" t="s">
        <v>77</v>
      </c>
      <c r="Q8561" s="15" t="s">
        <v>4634</v>
      </c>
      <c r="R8561" s="15" t="s">
        <v>65</v>
      </c>
      <c r="S8561" s="15" t="s">
        <v>66</v>
      </c>
      <c r="T8561" s="15" t="s">
        <v>4635</v>
      </c>
      <c r="U8561" s="28">
        <v>308160.0</v>
      </c>
      <c r="V8561" s="15">
        <v>6.0</v>
      </c>
      <c r="W8561" s="31">
        <v>0.2</v>
      </c>
      <c r="X8561" s="28">
        <v>96300.0</v>
      </c>
    </row>
    <row r="8562" ht="15.75" customHeight="1">
      <c r="A8562" s="15">
        <v>553.0</v>
      </c>
      <c r="B8562" s="15" t="s">
        <v>9617</v>
      </c>
      <c r="C8562" s="18">
        <v>42989.0</v>
      </c>
      <c r="D8562" s="18">
        <v>42990.0</v>
      </c>
      <c r="E8562" s="18">
        <f t="shared" si="1"/>
        <v>42990</v>
      </c>
      <c r="F8562" s="15" t="s">
        <v>125</v>
      </c>
      <c r="G8562" s="15" t="s">
        <v>2777</v>
      </c>
      <c r="H8562" s="15" t="s">
        <v>2778</v>
      </c>
      <c r="I8562" s="15" t="s">
        <v>59</v>
      </c>
      <c r="J8562" s="15" t="s">
        <v>60</v>
      </c>
      <c r="K8562" s="15" t="s">
        <v>28</v>
      </c>
      <c r="L8562" s="15" t="str">
        <f t="array" ref="L8562">_xlfn.XLOOKUP(M8562,reference_province_to_city!$A$2:$A$11,reference_province_to_city!$B$2:$B$11)</f>
        <v>Medan</v>
      </c>
      <c r="M8562" s="15" t="s">
        <v>11</v>
      </c>
      <c r="N8562" s="15">
        <v>20111.0</v>
      </c>
      <c r="O8562" s="15">
        <f t="array" ref="O8562">_xlfn.XLOOKUP(M8562,reference_postal_code!$B$2:$B$11,reference_postal_code!$A$2:$A$11)</f>
        <v>20111</v>
      </c>
      <c r="P8562" s="15" t="s">
        <v>77</v>
      </c>
      <c r="Q8562" s="15" t="s">
        <v>2183</v>
      </c>
      <c r="R8562" s="15" t="s">
        <v>106</v>
      </c>
      <c r="S8562" s="15" t="s">
        <v>139</v>
      </c>
      <c r="T8562" s="15" t="s">
        <v>2184</v>
      </c>
      <c r="U8562" s="28">
        <v>517560.0</v>
      </c>
      <c r="V8562" s="15">
        <v>1.0</v>
      </c>
      <c r="W8562" s="31">
        <v>0.2</v>
      </c>
      <c r="X8562" s="28">
        <v>90573.0</v>
      </c>
    </row>
    <row r="8563" ht="15.75" customHeight="1">
      <c r="A8563" s="15">
        <v>3044.0</v>
      </c>
      <c r="B8563" s="15" t="s">
        <v>9614</v>
      </c>
      <c r="C8563" s="18">
        <v>42989.0</v>
      </c>
      <c r="D8563" s="18">
        <v>42990.0</v>
      </c>
      <c r="E8563" s="18">
        <f t="shared" si="1"/>
        <v>42990</v>
      </c>
      <c r="F8563" s="15" t="s">
        <v>466</v>
      </c>
      <c r="G8563" s="15" t="s">
        <v>3337</v>
      </c>
      <c r="H8563" s="15" t="s">
        <v>3338</v>
      </c>
      <c r="I8563" s="15" t="s">
        <v>76</v>
      </c>
      <c r="J8563" s="15" t="s">
        <v>60</v>
      </c>
      <c r="K8563" s="15" t="s">
        <v>10</v>
      </c>
      <c r="L8563" s="15" t="str">
        <f t="array" ref="L8563">_xlfn.XLOOKUP(M8563,reference_province_to_city!$A$2:$A$11,reference_province_to_city!$B$2:$B$11)</f>
        <v>Jakarta</v>
      </c>
      <c r="M8563" s="15" t="s">
        <v>7</v>
      </c>
      <c r="N8563" s="15">
        <v>10110.0</v>
      </c>
      <c r="O8563" s="15">
        <f t="array" ref="O8563">_xlfn.XLOOKUP(M8563,reference_postal_code!$B$2:$B$11,reference_postal_code!$A$2:$A$11)</f>
        <v>10110</v>
      </c>
      <c r="P8563" s="15" t="s">
        <v>117</v>
      </c>
      <c r="Q8563" s="15" t="s">
        <v>1500</v>
      </c>
      <c r="R8563" s="15" t="s">
        <v>106</v>
      </c>
      <c r="S8563" s="15" t="s">
        <v>107</v>
      </c>
      <c r="T8563" s="15" t="s">
        <v>1501</v>
      </c>
      <c r="U8563" s="28">
        <v>3.081408E7</v>
      </c>
      <c r="V8563" s="15">
        <v>8.0</v>
      </c>
      <c r="W8563" s="31">
        <v>0.2</v>
      </c>
      <c r="X8563" s="28">
        <v>3851760.0</v>
      </c>
    </row>
    <row r="8564" ht="15.75" customHeight="1">
      <c r="A8564" s="15">
        <v>6233.0</v>
      </c>
      <c r="B8564" s="15" t="s">
        <v>9611</v>
      </c>
      <c r="C8564" s="18">
        <v>42989.0</v>
      </c>
      <c r="D8564" s="18">
        <v>42989.0</v>
      </c>
      <c r="E8564" s="18">
        <f t="shared" si="1"/>
        <v>42989</v>
      </c>
      <c r="F8564" s="15" t="s">
        <v>466</v>
      </c>
      <c r="G8564" s="15" t="s">
        <v>1949</v>
      </c>
      <c r="H8564" s="15" t="s">
        <v>1950</v>
      </c>
      <c r="I8564" s="15" t="s">
        <v>59</v>
      </c>
      <c r="J8564" s="15" t="s">
        <v>60</v>
      </c>
      <c r="K8564" s="15" t="s">
        <v>17</v>
      </c>
      <c r="L8564" s="15" t="str">
        <f t="array" ref="L8564">_xlfn.XLOOKUP(M8564,reference_province_to_city!$A$2:$A$11,reference_province_to_city!$B$2:$B$11)</f>
        <v>Semarang</v>
      </c>
      <c r="M8564" s="15" t="s">
        <v>15</v>
      </c>
      <c r="N8564" s="15">
        <v>50111.0</v>
      </c>
      <c r="O8564" s="15">
        <f t="array" ref="O8564">_xlfn.XLOOKUP(M8564,reference_postal_code!$B$2:$B$11,reference_postal_code!$A$2:$A$11)</f>
        <v>50111</v>
      </c>
      <c r="P8564" s="15" t="s">
        <v>77</v>
      </c>
      <c r="Q8564" s="15" t="s">
        <v>118</v>
      </c>
      <c r="R8564" s="15" t="s">
        <v>65</v>
      </c>
      <c r="S8564" s="15" t="s">
        <v>66</v>
      </c>
      <c r="T8564" s="15" t="s">
        <v>119</v>
      </c>
      <c r="U8564" s="28">
        <v>291600.0</v>
      </c>
      <c r="V8564" s="15">
        <v>3.0</v>
      </c>
      <c r="W8564" s="31">
        <v>0.0</v>
      </c>
      <c r="X8564" s="28">
        <v>139968.0</v>
      </c>
    </row>
    <row r="8565" ht="15.75" customHeight="1">
      <c r="A8565" s="15">
        <v>6235.0</v>
      </c>
      <c r="B8565" s="15" t="s">
        <v>9611</v>
      </c>
      <c r="C8565" s="18">
        <v>42989.0</v>
      </c>
      <c r="D8565" s="18">
        <v>42989.0</v>
      </c>
      <c r="E8565" s="18">
        <f t="shared" si="1"/>
        <v>42989</v>
      </c>
      <c r="F8565" s="15" t="s">
        <v>466</v>
      </c>
      <c r="G8565" s="15" t="s">
        <v>1949</v>
      </c>
      <c r="H8565" s="15" t="s">
        <v>1950</v>
      </c>
      <c r="I8565" s="15" t="s">
        <v>59</v>
      </c>
      <c r="J8565" s="15" t="s">
        <v>60</v>
      </c>
      <c r="K8565" s="15" t="s">
        <v>17</v>
      </c>
      <c r="L8565" s="15" t="str">
        <f t="array" ref="L8565">_xlfn.XLOOKUP(M8565,reference_province_to_city!$A$2:$A$11,reference_province_to_city!$B$2:$B$11)</f>
        <v>Semarang</v>
      </c>
      <c r="M8565" s="15" t="s">
        <v>15</v>
      </c>
      <c r="N8565" s="15">
        <v>50111.0</v>
      </c>
      <c r="O8565" s="15">
        <f t="array" ref="O8565">_xlfn.XLOOKUP(M8565,reference_postal_code!$B$2:$B$11,reference_postal_code!$A$2:$A$11)</f>
        <v>50111</v>
      </c>
      <c r="P8565" s="15" t="s">
        <v>77</v>
      </c>
      <c r="Q8565" s="15" t="s">
        <v>2621</v>
      </c>
      <c r="R8565" s="15" t="s">
        <v>65</v>
      </c>
      <c r="S8565" s="15" t="s">
        <v>83</v>
      </c>
      <c r="T8565" s="15" t="s">
        <v>2622</v>
      </c>
      <c r="U8565" s="28">
        <v>2.20794E7</v>
      </c>
      <c r="V8565" s="15">
        <v>5.0</v>
      </c>
      <c r="W8565" s="31">
        <v>0.2</v>
      </c>
      <c r="X8565" s="28">
        <v>6899812.0</v>
      </c>
    </row>
    <row r="8566" ht="15.75" customHeight="1">
      <c r="A8566" s="15">
        <v>3043.0</v>
      </c>
      <c r="B8566" s="15" t="s">
        <v>9614</v>
      </c>
      <c r="C8566" s="18">
        <v>42989.0</v>
      </c>
      <c r="D8566" s="18">
        <v>42990.0</v>
      </c>
      <c r="E8566" s="18">
        <f t="shared" si="1"/>
        <v>42990</v>
      </c>
      <c r="F8566" s="15" t="s">
        <v>466</v>
      </c>
      <c r="G8566" s="15" t="s">
        <v>3337</v>
      </c>
      <c r="H8566" s="15" t="s">
        <v>3338</v>
      </c>
      <c r="I8566" s="15" t="s">
        <v>76</v>
      </c>
      <c r="J8566" s="15" t="s">
        <v>60</v>
      </c>
      <c r="K8566" s="15" t="s">
        <v>10</v>
      </c>
      <c r="L8566" s="15" t="str">
        <f t="array" ref="L8566">_xlfn.XLOOKUP(M8566,reference_province_to_city!$A$2:$A$11,reference_province_to_city!$B$2:$B$11)</f>
        <v>Jakarta</v>
      </c>
      <c r="M8566" s="15" t="s">
        <v>7</v>
      </c>
      <c r="N8566" s="15">
        <v>10110.0</v>
      </c>
      <c r="O8566" s="15">
        <f t="array" ref="O8566">_xlfn.XLOOKUP(M8566,reference_postal_code!$B$2:$B$11,reference_postal_code!$A$2:$A$11)</f>
        <v>10110</v>
      </c>
      <c r="P8566" s="15" t="s">
        <v>117</v>
      </c>
      <c r="Q8566" s="15" t="s">
        <v>7162</v>
      </c>
      <c r="R8566" s="15" t="s">
        <v>65</v>
      </c>
      <c r="S8566" s="15" t="s">
        <v>173</v>
      </c>
      <c r="T8566" s="15" t="s">
        <v>7163</v>
      </c>
      <c r="U8566" s="28">
        <v>332700.0</v>
      </c>
      <c r="V8566" s="15">
        <v>2.0</v>
      </c>
      <c r="W8566" s="31">
        <v>0.0</v>
      </c>
      <c r="X8566" s="28">
        <v>163023.0</v>
      </c>
    </row>
    <row r="8567" ht="15.75" customHeight="1">
      <c r="A8567" s="15">
        <v>7494.0</v>
      </c>
      <c r="B8567" s="15" t="s">
        <v>9610</v>
      </c>
      <c r="C8567" s="18">
        <v>42989.0</v>
      </c>
      <c r="D8567" s="18">
        <v>42994.0</v>
      </c>
      <c r="E8567" s="18">
        <f t="shared" si="1"/>
        <v>42994</v>
      </c>
      <c r="F8567" s="15" t="s">
        <v>55</v>
      </c>
      <c r="G8567" s="15" t="s">
        <v>1560</v>
      </c>
      <c r="H8567" s="15" t="s">
        <v>1561</v>
      </c>
      <c r="I8567" s="15" t="s">
        <v>59</v>
      </c>
      <c r="J8567" s="15" t="s">
        <v>60</v>
      </c>
      <c r="L8567" s="15" t="str">
        <f t="array" ref="L8567">_xlfn.XLOOKUP(M8567,reference_province_to_city!$A$2:$A$11,reference_province_to_city!$B$2:$B$11)</f>
        <v>Medan</v>
      </c>
      <c r="M8567" s="15" t="s">
        <v>11</v>
      </c>
      <c r="N8567" s="15">
        <v>20111.0</v>
      </c>
      <c r="O8567" s="15">
        <f t="array" ref="O8567">_xlfn.XLOOKUP(M8567,reference_postal_code!$B$2:$B$11,reference_postal_code!$A$2:$A$11)</f>
        <v>20111</v>
      </c>
      <c r="P8567" s="15" t="s">
        <v>77</v>
      </c>
      <c r="Q8567" s="15" t="s">
        <v>2260</v>
      </c>
      <c r="R8567" s="15" t="s">
        <v>106</v>
      </c>
      <c r="S8567" s="15" t="s">
        <v>218</v>
      </c>
      <c r="T8567" s="15" t="s">
        <v>2261</v>
      </c>
      <c r="U8567" s="28">
        <v>7682850.0</v>
      </c>
      <c r="V8567" s="15">
        <v>5.0</v>
      </c>
      <c r="W8567" s="31">
        <v>0.3</v>
      </c>
      <c r="X8567" s="28">
        <v>-987795.0</v>
      </c>
    </row>
    <row r="8568" ht="15.75" customHeight="1">
      <c r="A8568" s="15">
        <v>9282.0</v>
      </c>
      <c r="B8568" s="15" t="s">
        <v>9618</v>
      </c>
      <c r="C8568" s="18">
        <v>42989.0</v>
      </c>
      <c r="D8568" s="18">
        <v>42993.0</v>
      </c>
      <c r="E8568" s="18">
        <f t="shared" si="1"/>
        <v>42993</v>
      </c>
      <c r="F8568" s="15" t="s">
        <v>55</v>
      </c>
      <c r="G8568" s="15" t="s">
        <v>800</v>
      </c>
      <c r="H8568" s="15" t="s">
        <v>801</v>
      </c>
      <c r="I8568" s="15" t="s">
        <v>59</v>
      </c>
      <c r="J8568" s="15" t="s">
        <v>60</v>
      </c>
      <c r="K8568" s="15" t="s">
        <v>10</v>
      </c>
      <c r="L8568" s="15" t="str">
        <f t="array" ref="L8568">_xlfn.XLOOKUP(M8568,reference_province_to_city!$A$2:$A$11,reference_province_to_city!$B$2:$B$11)</f>
        <v>Jakarta</v>
      </c>
      <c r="M8568" s="15" t="s">
        <v>7</v>
      </c>
      <c r="N8568" s="15">
        <v>10110.0</v>
      </c>
      <c r="O8568" s="15">
        <f t="array" ref="O8568">_xlfn.XLOOKUP(M8568,reference_postal_code!$B$2:$B$11,reference_postal_code!$A$2:$A$11)</f>
        <v>10110</v>
      </c>
      <c r="P8568" s="15" t="s">
        <v>117</v>
      </c>
      <c r="Q8568" s="15" t="s">
        <v>8606</v>
      </c>
      <c r="R8568" s="15" t="s">
        <v>65</v>
      </c>
      <c r="S8568" s="15" t="s">
        <v>222</v>
      </c>
      <c r="T8568" s="15" t="s">
        <v>8607</v>
      </c>
      <c r="U8568" s="28">
        <v>1018500.0</v>
      </c>
      <c r="V8568" s="15">
        <v>5.0</v>
      </c>
      <c r="W8568" s="31">
        <v>0.0</v>
      </c>
      <c r="X8568" s="28">
        <v>305550.0</v>
      </c>
    </row>
    <row r="8569" ht="15.75" customHeight="1">
      <c r="A8569" s="15">
        <v>9333.0</v>
      </c>
      <c r="B8569" s="15" t="s">
        <v>9619</v>
      </c>
      <c r="C8569" s="18">
        <v>42989.0</v>
      </c>
      <c r="D8569" s="18">
        <v>42991.0</v>
      </c>
      <c r="E8569" s="18">
        <f t="shared" si="1"/>
        <v>42991</v>
      </c>
      <c r="F8569" s="15" t="s">
        <v>114</v>
      </c>
      <c r="G8569" s="15" t="s">
        <v>1744</v>
      </c>
      <c r="H8569" s="15" t="s">
        <v>1745</v>
      </c>
      <c r="I8569" s="15" t="s">
        <v>59</v>
      </c>
      <c r="J8569" s="15" t="s">
        <v>60</v>
      </c>
      <c r="K8569" s="15" t="s">
        <v>26</v>
      </c>
      <c r="L8569" s="15" t="str">
        <f t="array" ref="L8569">_xlfn.XLOOKUP(M8569,reference_province_to_city!$A$2:$A$11,reference_province_to_city!$B$2:$B$11)</f>
        <v>Denpasar</v>
      </c>
      <c r="M8569" s="15" t="s">
        <v>24</v>
      </c>
      <c r="N8569" s="15">
        <v>80231.0</v>
      </c>
      <c r="O8569" s="15">
        <f t="array" ref="O8569">_xlfn.XLOOKUP(M8569,reference_postal_code!$B$2:$B$11,reference_postal_code!$A$2:$A$11)</f>
        <v>80231</v>
      </c>
      <c r="P8569" s="15" t="s">
        <v>63</v>
      </c>
      <c r="Q8569" s="15" t="s">
        <v>648</v>
      </c>
      <c r="R8569" s="15" t="s">
        <v>65</v>
      </c>
      <c r="S8569" s="15" t="s">
        <v>222</v>
      </c>
      <c r="T8569" s="15" t="s">
        <v>649</v>
      </c>
      <c r="U8569" s="28">
        <v>2935200.0</v>
      </c>
      <c r="V8569" s="15">
        <v>4.0</v>
      </c>
      <c r="W8569" s="31">
        <v>0.0</v>
      </c>
      <c r="X8569" s="28">
        <v>763152.0</v>
      </c>
    </row>
    <row r="8570" ht="15.75" customHeight="1">
      <c r="A8570" s="15">
        <v>9082.0</v>
      </c>
      <c r="B8570" s="15" t="s">
        <v>9620</v>
      </c>
      <c r="C8570" s="18">
        <v>42989.0</v>
      </c>
      <c r="D8570" s="18">
        <v>42991.0</v>
      </c>
      <c r="E8570" s="18">
        <f t="shared" si="1"/>
        <v>42991</v>
      </c>
      <c r="F8570" s="15" t="s">
        <v>114</v>
      </c>
      <c r="G8570" s="15" t="s">
        <v>3753</v>
      </c>
      <c r="H8570" s="15" t="s">
        <v>3754</v>
      </c>
      <c r="I8570" s="15" t="s">
        <v>128</v>
      </c>
      <c r="J8570" s="15" t="s">
        <v>60</v>
      </c>
      <c r="K8570" s="15" t="s">
        <v>19</v>
      </c>
      <c r="L8570" s="15" t="str">
        <f t="array" ref="L8570">_xlfn.XLOOKUP(M8570,reference_province_to_city!$A$2:$A$11,reference_province_to_city!$B$2:$B$11)</f>
        <v>Yogyakarta</v>
      </c>
      <c r="M8570" s="15" t="s">
        <v>18</v>
      </c>
      <c r="N8570" s="15">
        <v>55111.0</v>
      </c>
      <c r="O8570" s="15">
        <f t="array" ref="O8570">_xlfn.XLOOKUP(M8570,reference_postal_code!$B$2:$B$11,reference_postal_code!$A$2:$A$11)</f>
        <v>55111</v>
      </c>
      <c r="P8570" s="15" t="s">
        <v>77</v>
      </c>
      <c r="Q8570" s="15" t="s">
        <v>3989</v>
      </c>
      <c r="R8570" s="15" t="s">
        <v>65</v>
      </c>
      <c r="S8570" s="15" t="s">
        <v>66</v>
      </c>
      <c r="T8570" s="15" t="s">
        <v>3990</v>
      </c>
      <c r="U8570" s="28">
        <v>291600.0</v>
      </c>
      <c r="V8570" s="15">
        <v>3.0</v>
      </c>
      <c r="W8570" s="31">
        <v>0.0</v>
      </c>
      <c r="X8570" s="28">
        <v>139968.0</v>
      </c>
    </row>
    <row r="8571" ht="15.75" customHeight="1">
      <c r="A8571" s="15">
        <v>7495.0</v>
      </c>
      <c r="B8571" s="15" t="s">
        <v>9610</v>
      </c>
      <c r="C8571" s="18">
        <v>42989.0</v>
      </c>
      <c r="D8571" s="18">
        <v>42994.0</v>
      </c>
      <c r="E8571" s="18">
        <f t="shared" si="1"/>
        <v>42994</v>
      </c>
      <c r="F8571" s="15" t="s">
        <v>55</v>
      </c>
      <c r="G8571" s="15" t="s">
        <v>1560</v>
      </c>
      <c r="H8571" s="15" t="s">
        <v>1561</v>
      </c>
      <c r="I8571" s="15" t="s">
        <v>59</v>
      </c>
      <c r="J8571" s="15" t="s">
        <v>60</v>
      </c>
      <c r="K8571" s="15" t="s">
        <v>28</v>
      </c>
      <c r="L8571" s="15" t="str">
        <f t="array" ref="L8571">_xlfn.XLOOKUP(M8571,reference_province_to_city!$A$2:$A$11,reference_province_to_city!$B$2:$B$11)</f>
        <v>Medan</v>
      </c>
      <c r="M8571" s="15" t="s">
        <v>11</v>
      </c>
      <c r="N8571" s="15">
        <v>20111.0</v>
      </c>
      <c r="O8571" s="15">
        <f t="array" ref="O8571">_xlfn.XLOOKUP(M8571,reference_postal_code!$B$2:$B$11,reference_postal_code!$A$2:$A$11)</f>
        <v>20111</v>
      </c>
      <c r="P8571" s="15" t="s">
        <v>77</v>
      </c>
      <c r="Q8571" s="15" t="s">
        <v>1824</v>
      </c>
      <c r="R8571" s="15" t="s">
        <v>65</v>
      </c>
      <c r="S8571" s="15" t="s">
        <v>222</v>
      </c>
      <c r="T8571" s="15" t="s">
        <v>1825</v>
      </c>
      <c r="U8571" s="28">
        <v>23340.0</v>
      </c>
      <c r="V8571" s="15">
        <v>2.0</v>
      </c>
      <c r="W8571" s="31">
        <v>0.8</v>
      </c>
      <c r="X8571" s="28">
        <v>-63018.0</v>
      </c>
    </row>
    <row r="8572" ht="15.75" customHeight="1">
      <c r="A8572" s="15">
        <v>2902.0</v>
      </c>
      <c r="B8572" s="15" t="s">
        <v>9621</v>
      </c>
      <c r="C8572" s="18">
        <v>42989.0</v>
      </c>
      <c r="D8572" s="18">
        <v>42993.0</v>
      </c>
      <c r="E8572" s="18">
        <f t="shared" si="1"/>
        <v>42993</v>
      </c>
      <c r="F8572" s="15" t="s">
        <v>55</v>
      </c>
      <c r="G8572" s="15" t="s">
        <v>3680</v>
      </c>
      <c r="H8572" s="15" t="s">
        <v>3681</v>
      </c>
      <c r="I8572" s="15" t="s">
        <v>76</v>
      </c>
      <c r="J8572" s="15" t="s">
        <v>60</v>
      </c>
      <c r="K8572" s="15" t="s">
        <v>17</v>
      </c>
      <c r="L8572" s="15" t="str">
        <f t="array" ref="L8572">_xlfn.XLOOKUP(M8572,reference_province_to_city!$A$2:$A$11,reference_province_to_city!$B$2:$B$11)</f>
        <v>Semarang</v>
      </c>
      <c r="M8572" s="15" t="s">
        <v>15</v>
      </c>
      <c r="N8572" s="15">
        <v>50111.0</v>
      </c>
      <c r="O8572" s="15">
        <f t="array" ref="O8572">_xlfn.XLOOKUP(M8572,reference_postal_code!$B$2:$B$11,reference_postal_code!$A$2:$A$11)</f>
        <v>50111</v>
      </c>
      <c r="P8572" s="15" t="s">
        <v>77</v>
      </c>
      <c r="Q8572" s="15" t="s">
        <v>6593</v>
      </c>
      <c r="R8572" s="15" t="s">
        <v>65</v>
      </c>
      <c r="S8572" s="15" t="s">
        <v>66</v>
      </c>
      <c r="T8572" s="15" t="s">
        <v>6594</v>
      </c>
      <c r="U8572" s="28">
        <v>2769900.0</v>
      </c>
      <c r="V8572" s="15">
        <v>7.0</v>
      </c>
      <c r="W8572" s="31">
        <v>0.0</v>
      </c>
      <c r="X8572" s="28">
        <v>1274154.0</v>
      </c>
    </row>
    <row r="8573" ht="15.75" customHeight="1">
      <c r="A8573" s="15">
        <v>5270.0</v>
      </c>
      <c r="B8573" s="15" t="s">
        <v>9615</v>
      </c>
      <c r="C8573" s="18">
        <v>42989.0</v>
      </c>
      <c r="D8573" s="18">
        <v>42989.0</v>
      </c>
      <c r="E8573" s="18">
        <f t="shared" si="1"/>
        <v>42989</v>
      </c>
      <c r="F8573" s="15" t="s">
        <v>466</v>
      </c>
      <c r="G8573" s="15" t="s">
        <v>800</v>
      </c>
      <c r="H8573" s="15" t="s">
        <v>801</v>
      </c>
      <c r="I8573" s="15" t="s">
        <v>59</v>
      </c>
      <c r="J8573" s="15" t="s">
        <v>60</v>
      </c>
      <c r="K8573" s="15" t="s">
        <v>10</v>
      </c>
      <c r="L8573" s="15" t="str">
        <f t="array" ref="L8573">_xlfn.XLOOKUP(M8573,reference_province_to_city!$A$2:$A$11,reference_province_to_city!$B$2:$B$11)</f>
        <v>Jakarta</v>
      </c>
      <c r="M8573" s="15" t="s">
        <v>7</v>
      </c>
      <c r="N8573" s="15">
        <v>10110.0</v>
      </c>
      <c r="O8573" s="15">
        <f t="array" ref="O8573">_xlfn.XLOOKUP(M8573,reference_postal_code!$B$2:$B$11,reference_postal_code!$A$2:$A$11)</f>
        <v>10110</v>
      </c>
      <c r="P8573" s="15" t="s">
        <v>117</v>
      </c>
      <c r="Q8573" s="15" t="s">
        <v>7861</v>
      </c>
      <c r="R8573" s="15" t="s">
        <v>106</v>
      </c>
      <c r="S8573" s="15" t="s">
        <v>139</v>
      </c>
      <c r="T8573" s="15" t="s">
        <v>7862</v>
      </c>
      <c r="U8573" s="28">
        <v>485400.0</v>
      </c>
      <c r="V8573" s="15">
        <v>4.0</v>
      </c>
      <c r="W8573" s="31">
        <v>0.0</v>
      </c>
      <c r="X8573" s="28">
        <v>174744.0</v>
      </c>
    </row>
    <row r="8574" ht="15.75" customHeight="1">
      <c r="A8574" s="15">
        <v>4368.0</v>
      </c>
      <c r="B8574" s="15" t="s">
        <v>9616</v>
      </c>
      <c r="C8574" s="18">
        <v>42989.0</v>
      </c>
      <c r="D8574" s="18">
        <v>42991.0</v>
      </c>
      <c r="E8574" s="18">
        <f t="shared" si="1"/>
        <v>42991</v>
      </c>
      <c r="F8574" s="15" t="s">
        <v>114</v>
      </c>
      <c r="G8574" s="15" t="s">
        <v>3524</v>
      </c>
      <c r="H8574" s="15" t="s">
        <v>3525</v>
      </c>
      <c r="I8574" s="15" t="s">
        <v>59</v>
      </c>
      <c r="J8574" s="15" t="s">
        <v>60</v>
      </c>
      <c r="K8574" s="15" t="s">
        <v>17</v>
      </c>
      <c r="L8574" s="15" t="str">
        <f t="array" ref="L8574">_xlfn.XLOOKUP(M8574,reference_province_to_city!$A$2:$A$11,reference_province_to_city!$B$2:$B$11)</f>
        <v>Semarang</v>
      </c>
      <c r="M8574" s="15" t="s">
        <v>15</v>
      </c>
      <c r="N8574" s="15">
        <v>50111.0</v>
      </c>
      <c r="O8574" s="15">
        <f t="array" ref="O8574">_xlfn.XLOOKUP(M8574,reference_postal_code!$B$2:$B$11,reference_postal_code!$A$2:$A$11)</f>
        <v>50111</v>
      </c>
      <c r="P8574" s="15" t="s">
        <v>77</v>
      </c>
      <c r="Q8574" s="15" t="s">
        <v>2936</v>
      </c>
      <c r="R8574" s="15" t="s">
        <v>65</v>
      </c>
      <c r="S8574" s="15" t="s">
        <v>103</v>
      </c>
      <c r="T8574" s="15" t="s">
        <v>2937</v>
      </c>
      <c r="U8574" s="28">
        <v>157920.0</v>
      </c>
      <c r="V8574" s="15">
        <v>4.0</v>
      </c>
      <c r="W8574" s="31">
        <v>0.2</v>
      </c>
      <c r="X8574" s="28">
        <v>49350.0</v>
      </c>
    </row>
    <row r="8575" ht="15.75" customHeight="1">
      <c r="A8575" s="15">
        <v>9334.0</v>
      </c>
      <c r="B8575" s="15" t="s">
        <v>9619</v>
      </c>
      <c r="C8575" s="18">
        <v>42989.0</v>
      </c>
      <c r="D8575" s="18">
        <v>42991.0</v>
      </c>
      <c r="E8575" s="18">
        <f t="shared" si="1"/>
        <v>42991</v>
      </c>
      <c r="F8575" s="15" t="s">
        <v>114</v>
      </c>
      <c r="G8575" s="15" t="s">
        <v>1744</v>
      </c>
      <c r="H8575" s="15" t="s">
        <v>1745</v>
      </c>
      <c r="I8575" s="15" t="s">
        <v>59</v>
      </c>
      <c r="J8575" s="15" t="s">
        <v>60</v>
      </c>
      <c r="K8575" s="15" t="s">
        <v>26</v>
      </c>
      <c r="L8575" s="15" t="str">
        <f t="array" ref="L8575">_xlfn.XLOOKUP(M8575,reference_province_to_city!$A$2:$A$11,reference_province_to_city!$B$2:$B$11)</f>
        <v>Denpasar</v>
      </c>
      <c r="M8575" s="15" t="s">
        <v>24</v>
      </c>
      <c r="N8575" s="15">
        <v>80231.0</v>
      </c>
      <c r="O8575" s="15">
        <f t="array" ref="O8575">_xlfn.XLOOKUP(M8575,reference_postal_code!$B$2:$B$11,reference_postal_code!$A$2:$A$11)</f>
        <v>80231</v>
      </c>
      <c r="P8575" s="15" t="s">
        <v>63</v>
      </c>
      <c r="Q8575" s="15" t="s">
        <v>2490</v>
      </c>
      <c r="R8575" s="15" t="s">
        <v>65</v>
      </c>
      <c r="S8575" s="15" t="s">
        <v>103</v>
      </c>
      <c r="T8575" s="15" t="s">
        <v>2491</v>
      </c>
      <c r="U8575" s="28">
        <v>213000.0</v>
      </c>
      <c r="V8575" s="15">
        <v>4.0</v>
      </c>
      <c r="W8575" s="31">
        <v>0.0</v>
      </c>
      <c r="X8575" s="28">
        <v>100110.0</v>
      </c>
    </row>
    <row r="8576" ht="15.75" customHeight="1">
      <c r="A8576" s="15">
        <v>6234.0</v>
      </c>
      <c r="B8576" s="15" t="s">
        <v>9611</v>
      </c>
      <c r="C8576" s="18">
        <v>42989.0</v>
      </c>
      <c r="D8576" s="18">
        <v>42989.0</v>
      </c>
      <c r="E8576" s="18">
        <f t="shared" si="1"/>
        <v>42989</v>
      </c>
      <c r="F8576" s="15" t="s">
        <v>466</v>
      </c>
      <c r="G8576" s="15" t="s">
        <v>1949</v>
      </c>
      <c r="H8576" s="15" t="s">
        <v>1950</v>
      </c>
      <c r="I8576" s="15" t="s">
        <v>59</v>
      </c>
      <c r="J8576" s="15" t="s">
        <v>60</v>
      </c>
      <c r="K8576" s="15" t="s">
        <v>17</v>
      </c>
      <c r="L8576" s="15" t="str">
        <f t="array" ref="L8576">_xlfn.XLOOKUP(M8576,reference_province_to_city!$A$2:$A$11,reference_province_to_city!$B$2:$B$11)</f>
        <v>Semarang</v>
      </c>
      <c r="M8576" s="15" t="s">
        <v>15</v>
      </c>
      <c r="N8576" s="15">
        <v>50111.0</v>
      </c>
      <c r="O8576" s="15">
        <f t="array" ref="O8576">_xlfn.XLOOKUP(M8576,reference_postal_code!$B$2:$B$11,reference_postal_code!$A$2:$A$11)</f>
        <v>50111</v>
      </c>
      <c r="P8576" s="15" t="s">
        <v>77</v>
      </c>
      <c r="Q8576" s="15" t="s">
        <v>5416</v>
      </c>
      <c r="R8576" s="15" t="s">
        <v>65</v>
      </c>
      <c r="S8576" s="15" t="s">
        <v>66</v>
      </c>
      <c r="T8576" s="15" t="s">
        <v>5417</v>
      </c>
      <c r="U8576" s="28">
        <v>1069200.0</v>
      </c>
      <c r="V8576" s="15">
        <v>11.0</v>
      </c>
      <c r="W8576" s="31">
        <v>0.0</v>
      </c>
      <c r="X8576" s="28">
        <v>513216.0</v>
      </c>
    </row>
    <row r="8577" ht="15.75" customHeight="1">
      <c r="A8577" s="15">
        <v>9081.0</v>
      </c>
      <c r="B8577" s="15" t="s">
        <v>9620</v>
      </c>
      <c r="C8577" s="18">
        <v>42989.0</v>
      </c>
      <c r="D8577" s="18"/>
      <c r="E8577" s="18">
        <f t="shared" si="1"/>
        <v>42992</v>
      </c>
      <c r="F8577" s="15" t="s">
        <v>114</v>
      </c>
      <c r="G8577" s="15" t="s">
        <v>3753</v>
      </c>
      <c r="H8577" s="15" t="s">
        <v>3754</v>
      </c>
      <c r="I8577" s="15" t="s">
        <v>128</v>
      </c>
      <c r="J8577" s="15" t="s">
        <v>60</v>
      </c>
      <c r="K8577" s="15" t="s">
        <v>19</v>
      </c>
      <c r="L8577" s="15" t="str">
        <f t="array" ref="L8577">_xlfn.XLOOKUP(M8577,reference_province_to_city!$A$2:$A$11,reference_province_to_city!$B$2:$B$11)</f>
        <v>Yogyakarta</v>
      </c>
      <c r="M8577" s="15" t="s">
        <v>18</v>
      </c>
      <c r="N8577" s="15">
        <v>55111.0</v>
      </c>
      <c r="O8577" s="15">
        <f t="array" ref="O8577">_xlfn.XLOOKUP(M8577,reference_postal_code!$B$2:$B$11,reference_postal_code!$A$2:$A$11)</f>
        <v>55111</v>
      </c>
      <c r="P8577" s="15" t="s">
        <v>77</v>
      </c>
      <c r="Q8577" s="15" t="s">
        <v>6224</v>
      </c>
      <c r="R8577" s="15" t="s">
        <v>110</v>
      </c>
      <c r="S8577" s="15" t="s">
        <v>111</v>
      </c>
      <c r="T8577" s="15" t="s">
        <v>6225</v>
      </c>
      <c r="U8577" s="28">
        <v>2159280.0</v>
      </c>
      <c r="V8577" s="15">
        <v>6.0</v>
      </c>
      <c r="W8577" s="31">
        <v>0.2</v>
      </c>
      <c r="X8577" s="28">
        <v>269910.0</v>
      </c>
    </row>
    <row r="8578" ht="15.75" customHeight="1">
      <c r="A8578" s="15">
        <v>6232.0</v>
      </c>
      <c r="B8578" s="15" t="s">
        <v>9611</v>
      </c>
      <c r="C8578" s="18">
        <v>42989.0</v>
      </c>
      <c r="D8578" s="18">
        <v>42989.0</v>
      </c>
      <c r="E8578" s="18">
        <f t="shared" si="1"/>
        <v>42989</v>
      </c>
      <c r="F8578" s="15" t="s">
        <v>466</v>
      </c>
      <c r="G8578" s="15" t="s">
        <v>1949</v>
      </c>
      <c r="H8578" s="15" t="s">
        <v>1950</v>
      </c>
      <c r="I8578" s="15" t="s">
        <v>59</v>
      </c>
      <c r="J8578" s="15" t="s">
        <v>60</v>
      </c>
      <c r="K8578" s="15" t="s">
        <v>17</v>
      </c>
      <c r="L8578" s="15" t="str">
        <f t="array" ref="L8578">_xlfn.XLOOKUP(M8578,reference_province_to_city!$A$2:$A$11,reference_province_to_city!$B$2:$B$11)</f>
        <v>Semarang</v>
      </c>
      <c r="M8578" s="15" t="s">
        <v>15</v>
      </c>
      <c r="N8578" s="15">
        <v>50111.0</v>
      </c>
      <c r="O8578" s="15">
        <f t="array" ref="O8578">_xlfn.XLOOKUP(M8578,reference_postal_code!$B$2:$B$11,reference_postal_code!$A$2:$A$11)</f>
        <v>50111</v>
      </c>
      <c r="P8578" s="15" t="s">
        <v>77</v>
      </c>
      <c r="Q8578" s="15" t="s">
        <v>5578</v>
      </c>
      <c r="R8578" s="15" t="s">
        <v>106</v>
      </c>
      <c r="S8578" s="15" t="s">
        <v>107</v>
      </c>
      <c r="T8578" s="15" t="s">
        <v>5579</v>
      </c>
      <c r="U8578" s="28">
        <v>2663520.0</v>
      </c>
      <c r="V8578" s="15">
        <v>2.0</v>
      </c>
      <c r="W8578" s="31">
        <v>0.2</v>
      </c>
      <c r="X8578" s="28">
        <v>133176.0</v>
      </c>
    </row>
    <row r="8579" ht="15.75" customHeight="1">
      <c r="A8579" s="15">
        <v>9081.0</v>
      </c>
      <c r="B8579" s="15" t="s">
        <v>9620</v>
      </c>
      <c r="C8579" s="18">
        <v>42989.0</v>
      </c>
      <c r="D8579" s="18">
        <v>42991.0</v>
      </c>
      <c r="E8579" s="18">
        <f t="shared" si="1"/>
        <v>42991</v>
      </c>
      <c r="F8579" s="15" t="s">
        <v>114</v>
      </c>
      <c r="G8579" s="15" t="s">
        <v>3753</v>
      </c>
      <c r="H8579" s="15" t="s">
        <v>3754</v>
      </c>
      <c r="I8579" s="15" t="s">
        <v>128</v>
      </c>
      <c r="J8579" s="15" t="s">
        <v>60</v>
      </c>
      <c r="K8579" s="15" t="s">
        <v>19</v>
      </c>
      <c r="L8579" s="15" t="str">
        <f t="array" ref="L8579">_xlfn.XLOOKUP(M8579,reference_province_to_city!$A$2:$A$11,reference_province_to_city!$B$2:$B$11)</f>
        <v>Yogyakarta</v>
      </c>
      <c r="M8579" s="15" t="s">
        <v>18</v>
      </c>
      <c r="N8579" s="15">
        <v>55111.0</v>
      </c>
      <c r="O8579" s="15">
        <f t="array" ref="O8579">_xlfn.XLOOKUP(M8579,reference_postal_code!$B$2:$B$11,reference_postal_code!$A$2:$A$11)</f>
        <v>55111</v>
      </c>
      <c r="P8579" s="15" t="s">
        <v>77</v>
      </c>
      <c r="Q8579" s="15" t="s">
        <v>6224</v>
      </c>
      <c r="R8579" s="15" t="s">
        <v>110</v>
      </c>
      <c r="S8579" s="15" t="s">
        <v>111</v>
      </c>
      <c r="T8579" s="15" t="s">
        <v>6225</v>
      </c>
      <c r="U8579" s="28">
        <v>2159280.0</v>
      </c>
      <c r="V8579" s="15">
        <v>6.0</v>
      </c>
      <c r="W8579" s="31">
        <v>0.2</v>
      </c>
      <c r="X8579" s="28">
        <v>269910.0</v>
      </c>
    </row>
    <row r="8580" ht="15.75" customHeight="1">
      <c r="A8580" s="15">
        <v>6235.0</v>
      </c>
      <c r="B8580" s="15" t="s">
        <v>9611</v>
      </c>
      <c r="C8580" s="18">
        <v>42989.0</v>
      </c>
      <c r="D8580" s="18"/>
      <c r="E8580" s="18">
        <f t="shared" si="1"/>
        <v>42992</v>
      </c>
      <c r="F8580" s="15" t="s">
        <v>466</v>
      </c>
      <c r="G8580" s="15" t="s">
        <v>1949</v>
      </c>
      <c r="H8580" s="15" t="s">
        <v>1950</v>
      </c>
      <c r="I8580" s="15" t="s">
        <v>59</v>
      </c>
      <c r="J8580" s="15" t="s">
        <v>60</v>
      </c>
      <c r="K8580" s="15" t="s">
        <v>17</v>
      </c>
      <c r="L8580" s="15" t="str">
        <f t="array" ref="L8580">_xlfn.XLOOKUP(M8580,reference_province_to_city!$A$2:$A$11,reference_province_to_city!$B$2:$B$11)</f>
        <v>Semarang</v>
      </c>
      <c r="M8580" s="15" t="s">
        <v>15</v>
      </c>
      <c r="N8580" s="15">
        <v>50111.0</v>
      </c>
      <c r="O8580" s="15">
        <f t="array" ref="O8580">_xlfn.XLOOKUP(M8580,reference_postal_code!$B$2:$B$11,reference_postal_code!$A$2:$A$11)</f>
        <v>50111</v>
      </c>
      <c r="P8580" s="15" t="s">
        <v>77</v>
      </c>
      <c r="Q8580" s="15" t="s">
        <v>2621</v>
      </c>
      <c r="R8580" s="15" t="s">
        <v>65</v>
      </c>
      <c r="S8580" s="15" t="s">
        <v>83</v>
      </c>
      <c r="T8580" s="15" t="s">
        <v>2622</v>
      </c>
      <c r="U8580" s="28">
        <v>2.20794E7</v>
      </c>
      <c r="V8580" s="15">
        <v>5.0</v>
      </c>
      <c r="W8580" s="31">
        <v>0.2</v>
      </c>
      <c r="X8580" s="28">
        <v>6899812.0</v>
      </c>
    </row>
    <row r="8581" ht="15.75" customHeight="1">
      <c r="A8581" s="15">
        <v>2079.0</v>
      </c>
      <c r="B8581" s="15" t="s">
        <v>9622</v>
      </c>
      <c r="C8581" s="18">
        <v>42990.0</v>
      </c>
      <c r="D8581" s="18">
        <v>42993.0</v>
      </c>
      <c r="E8581" s="18">
        <f t="shared" si="1"/>
        <v>42993</v>
      </c>
      <c r="F8581" s="15" t="s">
        <v>125</v>
      </c>
      <c r="G8581" s="15" t="s">
        <v>4245</v>
      </c>
      <c r="H8581" s="15" t="s">
        <v>4246</v>
      </c>
      <c r="I8581" s="15" t="s">
        <v>59</v>
      </c>
      <c r="J8581" s="15" t="s">
        <v>60</v>
      </c>
      <c r="K8581" s="15" t="s">
        <v>29</v>
      </c>
      <c r="L8581" s="15" t="str">
        <f t="array" ref="L8581">_xlfn.XLOOKUP(M8581,reference_province_to_city!$A$2:$A$11,reference_province_to_city!$B$2:$B$11)</f>
        <v>Palembang</v>
      </c>
      <c r="M8581" s="15" t="s">
        <v>13</v>
      </c>
      <c r="N8581" s="15">
        <v>30111.0</v>
      </c>
      <c r="O8581" s="15">
        <f t="array" ref="O8581">_xlfn.XLOOKUP(M8581,reference_postal_code!$B$2:$B$11,reference_postal_code!$A$2:$A$11)</f>
        <v>30111</v>
      </c>
      <c r="P8581" s="15" t="s">
        <v>77</v>
      </c>
      <c r="Q8581" s="15" t="s">
        <v>7147</v>
      </c>
      <c r="R8581" s="15" t="s">
        <v>65</v>
      </c>
      <c r="S8581" s="15" t="s">
        <v>66</v>
      </c>
      <c r="T8581" s="15" t="s">
        <v>7148</v>
      </c>
      <c r="U8581" s="28">
        <v>1422750.0</v>
      </c>
      <c r="V8581" s="15">
        <v>5.0</v>
      </c>
      <c r="W8581" s="31">
        <v>0.0</v>
      </c>
      <c r="X8581" s="28">
        <v>682920.0</v>
      </c>
    </row>
    <row r="8582" ht="15.75" customHeight="1">
      <c r="A8582" s="15">
        <v>5225.0</v>
      </c>
      <c r="B8582" s="15" t="s">
        <v>9623</v>
      </c>
      <c r="C8582" s="18">
        <v>42990.0</v>
      </c>
      <c r="D8582" s="18">
        <v>42995.0</v>
      </c>
      <c r="E8582" s="18">
        <f t="shared" si="1"/>
        <v>42995</v>
      </c>
      <c r="F8582" s="15" t="s">
        <v>114</v>
      </c>
      <c r="G8582" s="15" t="s">
        <v>4085</v>
      </c>
      <c r="H8582" s="15" t="s">
        <v>4086</v>
      </c>
      <c r="I8582" s="15" t="s">
        <v>59</v>
      </c>
      <c r="J8582" s="15" t="s">
        <v>60</v>
      </c>
      <c r="K8582" s="15" t="s">
        <v>22</v>
      </c>
      <c r="L8582" s="15" t="str">
        <f t="array" ref="L8582">_xlfn.XLOOKUP(M8582,reference_province_to_city!$A$2:$A$11,reference_province_to_city!$B$2:$B$11)</f>
        <v>Surabaya</v>
      </c>
      <c r="M8582" s="15" t="s">
        <v>20</v>
      </c>
      <c r="N8582" s="15">
        <v>60231.0</v>
      </c>
      <c r="O8582" s="15">
        <f t="array" ref="O8582">_xlfn.XLOOKUP(M8582,reference_postal_code!$B$2:$B$11,reference_postal_code!$A$2:$A$11)</f>
        <v>60231</v>
      </c>
      <c r="P8582" s="15" t="s">
        <v>166</v>
      </c>
      <c r="Q8582" s="15" t="s">
        <v>1047</v>
      </c>
      <c r="R8582" s="15" t="s">
        <v>65</v>
      </c>
      <c r="S8582" s="15" t="s">
        <v>66</v>
      </c>
      <c r="T8582" s="15" t="s">
        <v>1048</v>
      </c>
      <c r="U8582" s="28">
        <v>2496600.0</v>
      </c>
      <c r="V8582" s="15">
        <v>3.0</v>
      </c>
      <c r="W8582" s="31">
        <v>0.0</v>
      </c>
      <c r="X8582" s="28">
        <v>1198368.0</v>
      </c>
    </row>
    <row r="8583" ht="15.75" customHeight="1">
      <c r="A8583" s="15">
        <v>1510.0</v>
      </c>
      <c r="B8583" s="15" t="s">
        <v>9624</v>
      </c>
      <c r="C8583" s="18">
        <v>42990.0</v>
      </c>
      <c r="D8583" s="18">
        <v>42993.0</v>
      </c>
      <c r="E8583" s="18">
        <f t="shared" si="1"/>
        <v>42993</v>
      </c>
      <c r="F8583" s="15" t="s">
        <v>125</v>
      </c>
      <c r="G8583" s="15" t="s">
        <v>3089</v>
      </c>
      <c r="H8583" s="15" t="s">
        <v>3090</v>
      </c>
      <c r="I8583" s="15" t="s">
        <v>59</v>
      </c>
      <c r="J8583" s="15" t="s">
        <v>60</v>
      </c>
      <c r="K8583" s="15" t="s">
        <v>14</v>
      </c>
      <c r="L8583" s="15" t="str">
        <f t="array" ref="L8583">_xlfn.XLOOKUP(M8583,reference_province_to_city!$A$2:$A$11,reference_province_to_city!$B$2:$B$11)</f>
        <v>Bandung</v>
      </c>
      <c r="M8583" s="15" t="s">
        <v>12</v>
      </c>
      <c r="N8583" s="15">
        <v>40111.0</v>
      </c>
      <c r="O8583" s="15">
        <f t="array" ref="O8583">_xlfn.XLOOKUP(M8583,reference_postal_code!$B$2:$B$11,reference_postal_code!$A$2:$A$11)</f>
        <v>40111</v>
      </c>
      <c r="P8583" s="15" t="s">
        <v>117</v>
      </c>
      <c r="Q8583" s="15" t="s">
        <v>775</v>
      </c>
      <c r="R8583" s="15" t="s">
        <v>106</v>
      </c>
      <c r="S8583" s="15" t="s">
        <v>139</v>
      </c>
      <c r="T8583" s="15" t="s">
        <v>776</v>
      </c>
      <c r="U8583" s="28">
        <v>125400.0</v>
      </c>
      <c r="V8583" s="15">
        <v>2.0</v>
      </c>
      <c r="W8583" s="31">
        <v>0.0</v>
      </c>
      <c r="X8583" s="28">
        <v>45144.0</v>
      </c>
    </row>
    <row r="8584" ht="15.75" customHeight="1">
      <c r="A8584" s="15">
        <v>2078.0</v>
      </c>
      <c r="B8584" s="15" t="s">
        <v>9622</v>
      </c>
      <c r="C8584" s="18">
        <v>42990.0</v>
      </c>
      <c r="D8584" s="18">
        <v>42993.0</v>
      </c>
      <c r="E8584" s="18">
        <f t="shared" si="1"/>
        <v>42993</v>
      </c>
      <c r="F8584" s="15" t="s">
        <v>125</v>
      </c>
      <c r="G8584" s="15" t="s">
        <v>4245</v>
      </c>
      <c r="H8584" s="15" t="s">
        <v>4246</v>
      </c>
      <c r="I8584" s="15" t="s">
        <v>59</v>
      </c>
      <c r="J8584" s="15" t="s">
        <v>60</v>
      </c>
      <c r="K8584" s="15" t="s">
        <v>29</v>
      </c>
      <c r="L8584" s="15" t="str">
        <f t="array" ref="L8584">_xlfn.XLOOKUP(M8584,reference_province_to_city!$A$2:$A$11,reference_province_to_city!$B$2:$B$11)</f>
        <v>Palembang</v>
      </c>
      <c r="M8584" s="15" t="s">
        <v>13</v>
      </c>
      <c r="O8584" s="15">
        <f t="array" ref="O8584">_xlfn.XLOOKUP(M8584,reference_postal_code!$B$2:$B$11,reference_postal_code!$A$2:$A$11)</f>
        <v>30111</v>
      </c>
      <c r="P8584" s="15" t="s">
        <v>77</v>
      </c>
      <c r="Q8584" s="15" t="s">
        <v>3271</v>
      </c>
      <c r="R8584" s="15" t="s">
        <v>65</v>
      </c>
      <c r="S8584" s="15" t="s">
        <v>222</v>
      </c>
      <c r="T8584" s="15" t="s">
        <v>3272</v>
      </c>
      <c r="U8584" s="28">
        <v>1362900.0</v>
      </c>
      <c r="V8584" s="15">
        <v>7.0</v>
      </c>
      <c r="W8584" s="31">
        <v>0.0</v>
      </c>
      <c r="X8584" s="28">
        <v>395241.0</v>
      </c>
    </row>
    <row r="8585" ht="15.75" customHeight="1">
      <c r="A8585" s="15">
        <v>2077.0</v>
      </c>
      <c r="B8585" s="15" t="s">
        <v>9622</v>
      </c>
      <c r="C8585" s="18">
        <v>42990.0</v>
      </c>
      <c r="D8585" s="18">
        <v>42993.0</v>
      </c>
      <c r="E8585" s="18">
        <f t="shared" si="1"/>
        <v>42993</v>
      </c>
      <c r="F8585" s="15" t="s">
        <v>125</v>
      </c>
      <c r="G8585" s="15" t="s">
        <v>4245</v>
      </c>
      <c r="H8585" s="15" t="s">
        <v>4246</v>
      </c>
      <c r="I8585" s="15" t="s">
        <v>59</v>
      </c>
      <c r="J8585" s="15" t="s">
        <v>60</v>
      </c>
      <c r="K8585" s="15" t="s">
        <v>29</v>
      </c>
      <c r="L8585" s="15" t="str">
        <f t="array" ref="L8585">_xlfn.XLOOKUP(M8585,reference_province_to_city!$A$2:$A$11,reference_province_to_city!$B$2:$B$11)</f>
        <v>Palembang</v>
      </c>
      <c r="M8585" s="15" t="s">
        <v>13</v>
      </c>
      <c r="N8585" s="15">
        <v>30111.0</v>
      </c>
      <c r="O8585" s="15">
        <f t="array" ref="O8585">_xlfn.XLOOKUP(M8585,reference_postal_code!$B$2:$B$11,reference_postal_code!$A$2:$A$11)</f>
        <v>30111</v>
      </c>
      <c r="P8585" s="15" t="s">
        <v>77</v>
      </c>
      <c r="Q8585" s="15" t="s">
        <v>1785</v>
      </c>
      <c r="R8585" s="15" t="s">
        <v>65</v>
      </c>
      <c r="S8585" s="15" t="s">
        <v>66</v>
      </c>
      <c r="T8585" s="15" t="s">
        <v>1786</v>
      </c>
      <c r="U8585" s="28">
        <v>598500.0</v>
      </c>
      <c r="V8585" s="15">
        <v>5.0</v>
      </c>
      <c r="W8585" s="31">
        <v>0.0</v>
      </c>
      <c r="X8585" s="28">
        <v>299250.0</v>
      </c>
    </row>
    <row r="8586" ht="15.75" customHeight="1">
      <c r="A8586" s="15">
        <v>5183.0</v>
      </c>
      <c r="B8586" s="15" t="s">
        <v>9625</v>
      </c>
      <c r="C8586" s="18">
        <v>42990.0</v>
      </c>
      <c r="D8586" s="18">
        <v>42993.0</v>
      </c>
      <c r="E8586" s="18">
        <f t="shared" si="1"/>
        <v>42993</v>
      </c>
      <c r="F8586" s="15" t="s">
        <v>125</v>
      </c>
      <c r="G8586" s="15" t="s">
        <v>2690</v>
      </c>
      <c r="H8586" s="15" t="s">
        <v>2691</v>
      </c>
      <c r="I8586" s="15" t="s">
        <v>128</v>
      </c>
      <c r="J8586" s="15" t="s">
        <v>60</v>
      </c>
      <c r="K8586" s="15" t="s">
        <v>26</v>
      </c>
      <c r="L8586" s="15" t="str">
        <f t="array" ref="L8586">_xlfn.XLOOKUP(M8586,reference_province_to_city!$A$2:$A$11,reference_province_to_city!$B$2:$B$11)</f>
        <v>Denpasar</v>
      </c>
      <c r="M8586" s="15" t="s">
        <v>24</v>
      </c>
      <c r="N8586" s="15">
        <v>80231.0</v>
      </c>
      <c r="O8586" s="15">
        <f t="array" ref="O8586">_xlfn.XLOOKUP(M8586,reference_postal_code!$B$2:$B$11,reference_postal_code!$A$2:$A$11)</f>
        <v>80231</v>
      </c>
      <c r="P8586" s="15" t="s">
        <v>63</v>
      </c>
      <c r="Q8586" s="15" t="s">
        <v>5104</v>
      </c>
      <c r="R8586" s="15" t="s">
        <v>65</v>
      </c>
      <c r="S8586" s="15" t="s">
        <v>83</v>
      </c>
      <c r="T8586" s="15" t="s">
        <v>5105</v>
      </c>
      <c r="U8586" s="28">
        <v>686700.0</v>
      </c>
      <c r="V8586" s="15">
        <v>3.0</v>
      </c>
      <c r="W8586" s="31">
        <v>0.0</v>
      </c>
      <c r="X8586" s="28">
        <v>343350.0</v>
      </c>
    </row>
    <row r="8587" ht="15.75" customHeight="1">
      <c r="A8587" s="15">
        <v>5182.0</v>
      </c>
      <c r="B8587" s="15" t="s">
        <v>9625</v>
      </c>
      <c r="C8587" s="18">
        <v>42990.0</v>
      </c>
      <c r="D8587" s="18">
        <v>42993.0</v>
      </c>
      <c r="E8587" s="18">
        <f t="shared" si="1"/>
        <v>42993</v>
      </c>
      <c r="F8587" s="15" t="s">
        <v>125</v>
      </c>
      <c r="G8587" s="15" t="s">
        <v>2690</v>
      </c>
      <c r="H8587" s="15" t="s">
        <v>2691</v>
      </c>
      <c r="I8587" s="15" t="s">
        <v>128</v>
      </c>
      <c r="J8587" s="15" t="s">
        <v>60</v>
      </c>
      <c r="K8587" s="15" t="s">
        <v>26</v>
      </c>
      <c r="L8587" s="15" t="str">
        <f t="array" ref="L8587">_xlfn.XLOOKUP(M8587,reference_province_to_city!$A$2:$A$11,reference_province_to_city!$B$2:$B$11)</f>
        <v>Denpasar</v>
      </c>
      <c r="M8587" s="15" t="s">
        <v>24</v>
      </c>
      <c r="N8587" s="15">
        <v>80231.0</v>
      </c>
      <c r="O8587" s="15">
        <f t="array" ref="O8587">_xlfn.XLOOKUP(M8587,reference_postal_code!$B$2:$B$11,reference_postal_code!$A$2:$A$11)</f>
        <v>80231</v>
      </c>
      <c r="P8587" s="15" t="s">
        <v>63</v>
      </c>
      <c r="Q8587" s="15" t="s">
        <v>1025</v>
      </c>
      <c r="R8587" s="15" t="s">
        <v>65</v>
      </c>
      <c r="S8587" s="15" t="s">
        <v>66</v>
      </c>
      <c r="T8587" s="15" t="s">
        <v>1026</v>
      </c>
      <c r="U8587" s="28">
        <v>680400.0</v>
      </c>
      <c r="V8587" s="15">
        <v>7.0</v>
      </c>
      <c r="W8587" s="31">
        <v>0.0</v>
      </c>
      <c r="X8587" s="28">
        <v>326592.0</v>
      </c>
    </row>
    <row r="8588" ht="15.75" customHeight="1">
      <c r="A8588" s="15">
        <v>2078.0</v>
      </c>
      <c r="B8588" s="15" t="s">
        <v>9622</v>
      </c>
      <c r="C8588" s="18">
        <v>42990.0</v>
      </c>
      <c r="D8588" s="18">
        <v>42993.0</v>
      </c>
      <c r="E8588" s="18">
        <f t="shared" si="1"/>
        <v>42993</v>
      </c>
      <c r="F8588" s="15" t="s">
        <v>125</v>
      </c>
      <c r="G8588" s="15" t="s">
        <v>4245</v>
      </c>
      <c r="H8588" s="15" t="s">
        <v>4246</v>
      </c>
      <c r="I8588" s="15" t="s">
        <v>59</v>
      </c>
      <c r="J8588" s="15" t="s">
        <v>60</v>
      </c>
      <c r="K8588" s="15" t="s">
        <v>29</v>
      </c>
      <c r="L8588" s="15" t="str">
        <f t="array" ref="L8588">_xlfn.XLOOKUP(M8588,reference_province_to_city!$A$2:$A$11,reference_province_to_city!$B$2:$B$11)</f>
        <v>Palembang</v>
      </c>
      <c r="M8588" s="15" t="s">
        <v>13</v>
      </c>
      <c r="N8588" s="15">
        <v>30111.0</v>
      </c>
      <c r="O8588" s="15">
        <f t="array" ref="O8588">_xlfn.XLOOKUP(M8588,reference_postal_code!$B$2:$B$11,reference_postal_code!$A$2:$A$11)</f>
        <v>30111</v>
      </c>
      <c r="P8588" s="15" t="s">
        <v>77</v>
      </c>
      <c r="Q8588" s="15" t="s">
        <v>3271</v>
      </c>
      <c r="R8588" s="15" t="s">
        <v>65</v>
      </c>
      <c r="S8588" s="15" t="s">
        <v>222</v>
      </c>
      <c r="T8588" s="15" t="s">
        <v>3272</v>
      </c>
      <c r="U8588" s="28">
        <v>1362900.0</v>
      </c>
      <c r="V8588" s="15">
        <v>7.0</v>
      </c>
      <c r="W8588" s="31">
        <v>0.0</v>
      </c>
      <c r="X8588" s="28">
        <v>395241.0</v>
      </c>
    </row>
    <row r="8589" ht="15.75" customHeight="1">
      <c r="A8589" s="15">
        <v>7664.0</v>
      </c>
      <c r="B8589" s="15" t="s">
        <v>9626</v>
      </c>
      <c r="C8589" s="18">
        <v>42991.0</v>
      </c>
      <c r="D8589" s="18">
        <v>42997.0</v>
      </c>
      <c r="E8589" s="18">
        <f t="shared" si="1"/>
        <v>42997</v>
      </c>
      <c r="F8589" s="15" t="s">
        <v>55</v>
      </c>
      <c r="G8589" s="15" t="s">
        <v>293</v>
      </c>
      <c r="H8589" s="15" t="s">
        <v>294</v>
      </c>
      <c r="I8589" s="15" t="s">
        <v>59</v>
      </c>
      <c r="J8589" s="15" t="s">
        <v>60</v>
      </c>
      <c r="K8589" s="15" t="s">
        <v>14</v>
      </c>
      <c r="L8589" s="15" t="str">
        <f t="array" ref="L8589">_xlfn.XLOOKUP(M8589,reference_province_to_city!$A$2:$A$11,reference_province_to_city!$B$2:$B$11)</f>
        <v>Bandung</v>
      </c>
      <c r="M8589" s="15" t="s">
        <v>12</v>
      </c>
      <c r="N8589" s="15">
        <v>40111.0</v>
      </c>
      <c r="O8589" s="15">
        <f t="array" ref="O8589">_xlfn.XLOOKUP(M8589,reference_postal_code!$B$2:$B$11,reference_postal_code!$A$2:$A$11)</f>
        <v>40111</v>
      </c>
      <c r="P8589" s="15" t="s">
        <v>117</v>
      </c>
      <c r="Q8589" s="15" t="s">
        <v>2253</v>
      </c>
      <c r="R8589" s="15" t="s">
        <v>65</v>
      </c>
      <c r="S8589" s="15" t="s">
        <v>93</v>
      </c>
      <c r="T8589" s="15" t="s">
        <v>2254</v>
      </c>
      <c r="U8589" s="28">
        <v>238800.0</v>
      </c>
      <c r="V8589" s="15">
        <v>5.0</v>
      </c>
      <c r="W8589" s="31">
        <v>0.2</v>
      </c>
      <c r="X8589" s="28">
        <v>41790.0</v>
      </c>
    </row>
    <row r="8590" ht="15.75" customHeight="1">
      <c r="A8590" s="15">
        <v>9582.0</v>
      </c>
      <c r="B8590" s="15" t="s">
        <v>9627</v>
      </c>
      <c r="C8590" s="18">
        <v>42992.0</v>
      </c>
      <c r="D8590" s="18"/>
      <c r="E8590" s="18">
        <f t="shared" si="1"/>
        <v>42995</v>
      </c>
      <c r="F8590" s="15" t="s">
        <v>125</v>
      </c>
      <c r="G8590" s="15" t="s">
        <v>5845</v>
      </c>
      <c r="H8590" s="15" t="s">
        <v>5846</v>
      </c>
      <c r="I8590" s="15" t="s">
        <v>76</v>
      </c>
      <c r="J8590" s="15" t="s">
        <v>60</v>
      </c>
      <c r="K8590" s="15" t="s">
        <v>22</v>
      </c>
      <c r="L8590" s="15" t="str">
        <f t="array" ref="L8590">_xlfn.XLOOKUP(M8590,reference_province_to_city!$A$2:$A$11,reference_province_to_city!$B$2:$B$11)</f>
        <v>Surabaya</v>
      </c>
      <c r="M8590" s="15" t="s">
        <v>20</v>
      </c>
      <c r="N8590" s="15">
        <v>60231.0</v>
      </c>
      <c r="O8590" s="15">
        <f t="array" ref="O8590">_xlfn.XLOOKUP(M8590,reference_postal_code!$B$2:$B$11,reference_postal_code!$A$2:$A$11)</f>
        <v>60231</v>
      </c>
      <c r="P8590" s="15" t="s">
        <v>166</v>
      </c>
      <c r="Q8590" s="15" t="s">
        <v>3480</v>
      </c>
      <c r="R8590" s="15" t="s">
        <v>106</v>
      </c>
      <c r="S8590" s="15" t="s">
        <v>107</v>
      </c>
      <c r="T8590" s="15" t="s">
        <v>3481</v>
      </c>
      <c r="U8590" s="28">
        <v>8841150.0</v>
      </c>
      <c r="V8590" s="15">
        <v>5.0</v>
      </c>
      <c r="W8590" s="31">
        <v>0.1</v>
      </c>
      <c r="X8590" s="28">
        <v>-98235.0</v>
      </c>
    </row>
    <row r="8591" ht="15.75" customHeight="1">
      <c r="A8591" s="15">
        <v>6811.0</v>
      </c>
      <c r="B8591" s="15" t="s">
        <v>9628</v>
      </c>
      <c r="C8591" s="18">
        <v>42992.0</v>
      </c>
      <c r="D8591" s="18">
        <v>42993.0</v>
      </c>
      <c r="E8591" s="18">
        <f t="shared" si="1"/>
        <v>42993</v>
      </c>
      <c r="F8591" s="15" t="s">
        <v>125</v>
      </c>
      <c r="G8591" s="15" t="s">
        <v>1931</v>
      </c>
      <c r="H8591" s="15" t="s">
        <v>1932</v>
      </c>
      <c r="I8591" s="15" t="s">
        <v>59</v>
      </c>
      <c r="J8591" s="15" t="s">
        <v>60</v>
      </c>
      <c r="K8591" s="15" t="s">
        <v>29</v>
      </c>
      <c r="L8591" s="15" t="str">
        <f t="array" ref="L8591">_xlfn.XLOOKUP(M8591,reference_province_to_city!$A$2:$A$11,reference_province_to_city!$B$2:$B$11)</f>
        <v>Palembang</v>
      </c>
      <c r="M8591" s="15" t="s">
        <v>13</v>
      </c>
      <c r="N8591" s="15">
        <v>30111.0</v>
      </c>
      <c r="O8591" s="15">
        <f t="array" ref="O8591">_xlfn.XLOOKUP(M8591,reference_postal_code!$B$2:$B$11,reference_postal_code!$A$2:$A$11)</f>
        <v>30111</v>
      </c>
      <c r="P8591" s="15" t="s">
        <v>77</v>
      </c>
      <c r="Q8591" s="15" t="s">
        <v>6489</v>
      </c>
      <c r="R8591" s="15" t="s">
        <v>110</v>
      </c>
      <c r="S8591" s="15" t="s">
        <v>668</v>
      </c>
      <c r="T8591" s="15" t="s">
        <v>6490</v>
      </c>
      <c r="U8591" s="28">
        <v>188775.0</v>
      </c>
      <c r="V8591" s="15">
        <v>1.0</v>
      </c>
      <c r="W8591" s="31">
        <v>0.7</v>
      </c>
      <c r="X8591" s="28">
        <v>-270577.0</v>
      </c>
    </row>
    <row r="8592" ht="15.75" customHeight="1">
      <c r="A8592" s="15">
        <v>8772.0</v>
      </c>
      <c r="B8592" s="15" t="s">
        <v>9629</v>
      </c>
      <c r="C8592" s="18">
        <v>42992.0</v>
      </c>
      <c r="D8592" s="18">
        <v>42995.0</v>
      </c>
      <c r="E8592" s="18">
        <f t="shared" si="1"/>
        <v>42995</v>
      </c>
      <c r="F8592" s="15" t="s">
        <v>125</v>
      </c>
      <c r="G8592" s="15" t="s">
        <v>1272</v>
      </c>
      <c r="H8592" s="15" t="s">
        <v>1273</v>
      </c>
      <c r="I8592" s="15" t="s">
        <v>128</v>
      </c>
      <c r="J8592" s="15" t="s">
        <v>60</v>
      </c>
      <c r="K8592" s="15" t="s">
        <v>26</v>
      </c>
      <c r="L8592" s="15" t="str">
        <f t="array" ref="L8592">_xlfn.XLOOKUP(M8592,reference_province_to_city!$A$2:$A$11,reference_province_to_city!$B$2:$B$11)</f>
        <v>Denpasar</v>
      </c>
      <c r="M8592" s="15" t="s">
        <v>24</v>
      </c>
      <c r="N8592" s="15">
        <v>80231.0</v>
      </c>
      <c r="O8592" s="15">
        <f t="array" ref="O8592">_xlfn.XLOOKUP(M8592,reference_postal_code!$B$2:$B$11,reference_postal_code!$A$2:$A$11)</f>
        <v>80231</v>
      </c>
      <c r="P8592" s="15" t="s">
        <v>63</v>
      </c>
      <c r="Q8592" s="15" t="s">
        <v>560</v>
      </c>
      <c r="R8592" s="15" t="s">
        <v>65</v>
      </c>
      <c r="S8592" s="15" t="s">
        <v>222</v>
      </c>
      <c r="T8592" s="15" t="s">
        <v>561</v>
      </c>
      <c r="U8592" s="28">
        <v>1.414176E7</v>
      </c>
      <c r="V8592" s="15">
        <v>4.0</v>
      </c>
      <c r="W8592" s="31">
        <v>0.2</v>
      </c>
      <c r="X8592" s="28">
        <v>1414176.0</v>
      </c>
    </row>
    <row r="8593" ht="15.75" customHeight="1">
      <c r="A8593" s="15">
        <v>9595.0</v>
      </c>
      <c r="B8593" s="15" t="s">
        <v>9630</v>
      </c>
      <c r="C8593" s="18">
        <v>42992.0</v>
      </c>
      <c r="D8593" s="18">
        <v>42997.0</v>
      </c>
      <c r="E8593" s="18">
        <f t="shared" si="1"/>
        <v>42997</v>
      </c>
      <c r="F8593" s="15" t="s">
        <v>55</v>
      </c>
      <c r="G8593" s="15" t="s">
        <v>7055</v>
      </c>
      <c r="H8593" s="15" t="s">
        <v>7056</v>
      </c>
      <c r="I8593" s="15" t="s">
        <v>59</v>
      </c>
      <c r="J8593" s="15" t="s">
        <v>60</v>
      </c>
      <c r="K8593" s="15" t="s">
        <v>14</v>
      </c>
      <c r="L8593" s="15" t="str">
        <f t="array" ref="L8593">_xlfn.XLOOKUP(M8593,reference_province_to_city!$A$2:$A$11,reference_province_to_city!$B$2:$B$11)</f>
        <v>Bandung</v>
      </c>
      <c r="M8593" s="15" t="s">
        <v>12</v>
      </c>
      <c r="N8593" s="15">
        <v>40111.0</v>
      </c>
      <c r="O8593" s="15">
        <f t="array" ref="O8593">_xlfn.XLOOKUP(M8593,reference_postal_code!$B$2:$B$11,reference_postal_code!$A$2:$A$11)</f>
        <v>40111</v>
      </c>
      <c r="P8593" s="15" t="s">
        <v>117</v>
      </c>
      <c r="Q8593" s="15" t="s">
        <v>4400</v>
      </c>
      <c r="R8593" s="15" t="s">
        <v>65</v>
      </c>
      <c r="S8593" s="15" t="s">
        <v>66</v>
      </c>
      <c r="T8593" s="15" t="s">
        <v>4401</v>
      </c>
      <c r="U8593" s="28">
        <v>173400.0</v>
      </c>
      <c r="V8593" s="15">
        <v>2.0</v>
      </c>
      <c r="W8593" s="31">
        <v>0.0</v>
      </c>
      <c r="X8593" s="28">
        <v>84966.0</v>
      </c>
    </row>
    <row r="8594" ht="15.75" customHeight="1">
      <c r="A8594" s="15">
        <v>4430.0</v>
      </c>
      <c r="B8594" s="15" t="s">
        <v>9631</v>
      </c>
      <c r="C8594" s="18">
        <v>42992.0</v>
      </c>
      <c r="D8594" s="18">
        <v>42992.0</v>
      </c>
      <c r="E8594" s="18">
        <f t="shared" si="1"/>
        <v>42992</v>
      </c>
      <c r="F8594" s="15" t="s">
        <v>466</v>
      </c>
      <c r="G8594" s="15" t="s">
        <v>1760</v>
      </c>
      <c r="H8594" s="15" t="s">
        <v>1761</v>
      </c>
      <c r="I8594" s="15" t="s">
        <v>59</v>
      </c>
      <c r="J8594" s="15" t="s">
        <v>60</v>
      </c>
      <c r="K8594" s="15" t="s">
        <v>29</v>
      </c>
      <c r="L8594" s="15" t="str">
        <f t="array" ref="L8594">_xlfn.XLOOKUP(M8594,reference_province_to_city!$A$2:$A$11,reference_province_to_city!$B$2:$B$11)</f>
        <v>Palembang</v>
      </c>
      <c r="M8594" s="15" t="s">
        <v>13</v>
      </c>
      <c r="N8594" s="15">
        <v>30111.0</v>
      </c>
      <c r="O8594" s="15">
        <f t="array" ref="O8594">_xlfn.XLOOKUP(M8594,reference_postal_code!$B$2:$B$11,reference_postal_code!$A$2:$A$11)</f>
        <v>30111</v>
      </c>
      <c r="P8594" s="15" t="s">
        <v>77</v>
      </c>
      <c r="Q8594" s="15" t="s">
        <v>1093</v>
      </c>
      <c r="R8594" s="15" t="s">
        <v>65</v>
      </c>
      <c r="S8594" s="15" t="s">
        <v>93</v>
      </c>
      <c r="T8594" s="15" t="s">
        <v>1094</v>
      </c>
      <c r="U8594" s="28">
        <v>1064250.0</v>
      </c>
      <c r="V8594" s="15">
        <v>3.0</v>
      </c>
      <c r="W8594" s="31">
        <v>0.0</v>
      </c>
      <c r="X8594" s="28">
        <v>276705.0</v>
      </c>
    </row>
    <row r="8595" ht="15.75" customHeight="1">
      <c r="A8595" s="15">
        <v>8773.0</v>
      </c>
      <c r="B8595" s="15" t="s">
        <v>9629</v>
      </c>
      <c r="C8595" s="18">
        <v>42992.0</v>
      </c>
      <c r="D8595" s="18">
        <v>42995.0</v>
      </c>
      <c r="E8595" s="18">
        <f t="shared" si="1"/>
        <v>42995</v>
      </c>
      <c r="F8595" s="15" t="s">
        <v>125</v>
      </c>
      <c r="G8595" s="15" t="s">
        <v>1272</v>
      </c>
      <c r="H8595" s="15" t="s">
        <v>1273</v>
      </c>
      <c r="I8595" s="15" t="s">
        <v>128</v>
      </c>
      <c r="J8595" s="15" t="s">
        <v>60</v>
      </c>
      <c r="K8595" s="15" t="s">
        <v>26</v>
      </c>
      <c r="L8595" s="15" t="str">
        <f t="array" ref="L8595">_xlfn.XLOOKUP(M8595,reference_province_to_city!$A$2:$A$11,reference_province_to_city!$B$2:$B$11)</f>
        <v>Denpasar</v>
      </c>
      <c r="M8595" s="15" t="s">
        <v>24</v>
      </c>
      <c r="N8595" s="15">
        <v>80231.0</v>
      </c>
      <c r="O8595" s="15">
        <f t="array" ref="O8595">_xlfn.XLOOKUP(M8595,reference_postal_code!$B$2:$B$11,reference_postal_code!$A$2:$A$11)</f>
        <v>80231</v>
      </c>
      <c r="P8595" s="15" t="s">
        <v>63</v>
      </c>
      <c r="Q8595" s="15" t="s">
        <v>2745</v>
      </c>
      <c r="R8595" s="15" t="s">
        <v>65</v>
      </c>
      <c r="S8595" s="15" t="s">
        <v>66</v>
      </c>
      <c r="T8595" s="15" t="s">
        <v>2746</v>
      </c>
      <c r="U8595" s="28">
        <v>1115280.0</v>
      </c>
      <c r="V8595" s="15">
        <v>3.0</v>
      </c>
      <c r="W8595" s="31">
        <v>0.2</v>
      </c>
      <c r="X8595" s="28">
        <v>348525.0</v>
      </c>
    </row>
    <row r="8596" ht="15.75" customHeight="1">
      <c r="A8596" s="15">
        <v>6222.0</v>
      </c>
      <c r="B8596" s="15" t="s">
        <v>9632</v>
      </c>
      <c r="C8596" s="18">
        <v>42992.0</v>
      </c>
      <c r="D8596" s="18">
        <v>42996.0</v>
      </c>
      <c r="E8596" s="18">
        <f t="shared" si="1"/>
        <v>42996</v>
      </c>
      <c r="F8596" s="15" t="s">
        <v>114</v>
      </c>
      <c r="G8596" s="15" t="s">
        <v>6861</v>
      </c>
      <c r="H8596" s="15" t="s">
        <v>6862</v>
      </c>
      <c r="I8596" s="15" t="s">
        <v>59</v>
      </c>
      <c r="J8596" s="15" t="s">
        <v>60</v>
      </c>
      <c r="K8596" s="15" t="s">
        <v>26</v>
      </c>
      <c r="L8596" s="15" t="str">
        <f t="array" ref="L8596">_xlfn.XLOOKUP(M8596,reference_province_to_city!$A$2:$A$11,reference_province_to_city!$B$2:$B$11)</f>
        <v>Denpasar</v>
      </c>
      <c r="M8596" s="15" t="s">
        <v>24</v>
      </c>
      <c r="N8596" s="15">
        <v>80231.0</v>
      </c>
      <c r="O8596" s="15">
        <f t="array" ref="O8596">_xlfn.XLOOKUP(M8596,reference_postal_code!$B$2:$B$11,reference_postal_code!$A$2:$A$11)</f>
        <v>80231</v>
      </c>
      <c r="P8596" s="15" t="s">
        <v>63</v>
      </c>
      <c r="Q8596" s="15" t="s">
        <v>3389</v>
      </c>
      <c r="R8596" s="15" t="s">
        <v>65</v>
      </c>
      <c r="S8596" s="15" t="s">
        <v>79</v>
      </c>
      <c r="T8596" s="15" t="s">
        <v>3390</v>
      </c>
      <c r="U8596" s="28">
        <v>850500.0</v>
      </c>
      <c r="V8596" s="15">
        <v>9.0</v>
      </c>
      <c r="W8596" s="31">
        <v>0.0</v>
      </c>
      <c r="X8596" s="28">
        <v>391230.0</v>
      </c>
    </row>
    <row r="8597" ht="15.75" customHeight="1">
      <c r="A8597" s="15">
        <v>72.0</v>
      </c>
      <c r="B8597" s="15" t="s">
        <v>9633</v>
      </c>
      <c r="C8597" s="18">
        <v>42992.0</v>
      </c>
      <c r="D8597" s="18">
        <v>42995.0</v>
      </c>
      <c r="E8597" s="18">
        <f t="shared" si="1"/>
        <v>42995</v>
      </c>
      <c r="F8597" s="15" t="s">
        <v>114</v>
      </c>
      <c r="G8597" s="15" t="s">
        <v>3599</v>
      </c>
      <c r="H8597" s="15" t="s">
        <v>3600</v>
      </c>
      <c r="I8597" s="15" t="s">
        <v>59</v>
      </c>
      <c r="J8597" s="15" t="s">
        <v>60</v>
      </c>
      <c r="K8597" s="15" t="s">
        <v>33</v>
      </c>
      <c r="L8597" s="15" t="str">
        <f t="array" ref="L8597">_xlfn.XLOOKUP(M8597,reference_province_to_city!$A$2:$A$11,reference_province_to_city!$B$2:$B$11)</f>
        <v>Makassar</v>
      </c>
      <c r="M8597" s="15" t="s">
        <v>25</v>
      </c>
      <c r="N8597" s="15">
        <v>90111.0</v>
      </c>
      <c r="O8597" s="15">
        <f t="array" ref="O8597">_xlfn.XLOOKUP(M8597,reference_postal_code!$B$2:$B$11,reference_postal_code!$A$2:$A$11)</f>
        <v>90111</v>
      </c>
      <c r="P8597" s="15" t="s">
        <v>63</v>
      </c>
      <c r="Q8597" s="15" t="s">
        <v>7407</v>
      </c>
      <c r="R8597" s="15" t="s">
        <v>65</v>
      </c>
      <c r="S8597" s="15" t="s">
        <v>66</v>
      </c>
      <c r="T8597" s="15" t="s">
        <v>7408</v>
      </c>
      <c r="U8597" s="28">
        <v>285750.0</v>
      </c>
      <c r="V8597" s="15">
        <v>3.0</v>
      </c>
      <c r="W8597" s="31">
        <v>0.0</v>
      </c>
      <c r="X8597" s="28">
        <v>131445.0</v>
      </c>
    </row>
    <row r="8598" ht="15.75" customHeight="1">
      <c r="A8598" s="15">
        <v>6814.0</v>
      </c>
      <c r="B8598" s="15" t="s">
        <v>9628</v>
      </c>
      <c r="C8598" s="18">
        <v>42992.0</v>
      </c>
      <c r="D8598" s="18">
        <v>42993.0</v>
      </c>
      <c r="E8598" s="18">
        <f t="shared" si="1"/>
        <v>42993</v>
      </c>
      <c r="F8598" s="15" t="s">
        <v>125</v>
      </c>
      <c r="G8598" s="15" t="s">
        <v>1931</v>
      </c>
      <c r="H8598" s="15" t="s">
        <v>1932</v>
      </c>
      <c r="I8598" s="15" t="s">
        <v>59</v>
      </c>
      <c r="J8598" s="15" t="s">
        <v>60</v>
      </c>
      <c r="K8598" s="15" t="s">
        <v>29</v>
      </c>
      <c r="L8598" s="15" t="str">
        <f t="array" ref="L8598">_xlfn.XLOOKUP(M8598,reference_province_to_city!$A$2:$A$11,reference_province_to_city!$B$2:$B$11)</f>
        <v>Palembang</v>
      </c>
      <c r="M8598" s="15" t="s">
        <v>13</v>
      </c>
      <c r="N8598" s="15">
        <v>30111.0</v>
      </c>
      <c r="O8598" s="15">
        <f t="array" ref="O8598">_xlfn.XLOOKUP(M8598,reference_postal_code!$B$2:$B$11,reference_postal_code!$A$2:$A$11)</f>
        <v>30111</v>
      </c>
      <c r="P8598" s="15" t="s">
        <v>77</v>
      </c>
      <c r="Q8598" s="15" t="s">
        <v>2272</v>
      </c>
      <c r="R8598" s="15" t="s">
        <v>106</v>
      </c>
      <c r="S8598" s="15" t="s">
        <v>139</v>
      </c>
      <c r="T8598" s="15" t="s">
        <v>2273</v>
      </c>
      <c r="U8598" s="28">
        <v>1919040.0</v>
      </c>
      <c r="V8598" s="15">
        <v>8.0</v>
      </c>
      <c r="W8598" s="31">
        <v>0.2</v>
      </c>
      <c r="X8598" s="28">
        <v>71964.0</v>
      </c>
    </row>
    <row r="8599" ht="15.75" customHeight="1">
      <c r="A8599" s="15">
        <v>6815.0</v>
      </c>
      <c r="B8599" s="15" t="s">
        <v>9628</v>
      </c>
      <c r="C8599" s="18">
        <v>42992.0</v>
      </c>
      <c r="D8599" s="18">
        <v>42993.0</v>
      </c>
      <c r="E8599" s="18">
        <f t="shared" si="1"/>
        <v>42993</v>
      </c>
      <c r="F8599" s="15" t="s">
        <v>125</v>
      </c>
      <c r="G8599" s="15" t="s">
        <v>1931</v>
      </c>
      <c r="H8599" s="15" t="s">
        <v>1932</v>
      </c>
      <c r="I8599" s="15" t="s">
        <v>59</v>
      </c>
      <c r="J8599" s="15" t="s">
        <v>60</v>
      </c>
      <c r="K8599" s="15" t="s">
        <v>29</v>
      </c>
      <c r="L8599" s="15" t="str">
        <f t="array" ref="L8599">_xlfn.XLOOKUP(M8599,reference_province_to_city!$A$2:$A$11,reference_province_to_city!$B$2:$B$11)</f>
        <v>Palembang</v>
      </c>
      <c r="M8599" s="15" t="s">
        <v>13</v>
      </c>
      <c r="N8599" s="15">
        <v>30111.0</v>
      </c>
      <c r="O8599" s="15">
        <f t="array" ref="O8599">_xlfn.XLOOKUP(M8599,reference_postal_code!$B$2:$B$11,reference_postal_code!$A$2:$A$11)</f>
        <v>30111</v>
      </c>
      <c r="P8599" s="15" t="s">
        <v>77</v>
      </c>
      <c r="Q8599" s="15" t="s">
        <v>6590</v>
      </c>
      <c r="R8599" s="15" t="s">
        <v>110</v>
      </c>
      <c r="S8599" s="15" t="s">
        <v>668</v>
      </c>
      <c r="T8599" s="15" t="s">
        <v>6591</v>
      </c>
      <c r="U8599" s="28">
        <v>3617550.0</v>
      </c>
      <c r="V8599" s="15">
        <v>2.0</v>
      </c>
      <c r="W8599" s="31">
        <v>0.7</v>
      </c>
      <c r="X8599" s="28">
        <v>-2532285.0</v>
      </c>
    </row>
    <row r="8600" ht="15.75" customHeight="1">
      <c r="A8600" s="15">
        <v>6810.0</v>
      </c>
      <c r="B8600" s="15" t="s">
        <v>9628</v>
      </c>
      <c r="C8600" s="18">
        <v>42992.0</v>
      </c>
      <c r="D8600" s="18">
        <v>42993.0</v>
      </c>
      <c r="E8600" s="18">
        <f t="shared" si="1"/>
        <v>42993</v>
      </c>
      <c r="F8600" s="15" t="s">
        <v>125</v>
      </c>
      <c r="G8600" s="15" t="s">
        <v>1931</v>
      </c>
      <c r="H8600" s="15" t="s">
        <v>1932</v>
      </c>
      <c r="I8600" s="15" t="s">
        <v>59</v>
      </c>
      <c r="J8600" s="15" t="s">
        <v>60</v>
      </c>
      <c r="K8600" s="15" t="s">
        <v>29</v>
      </c>
      <c r="L8600" s="15" t="str">
        <f t="array" ref="L8600">_xlfn.XLOOKUP(M8600,reference_province_to_city!$A$2:$A$11,reference_province_to_city!$B$2:$B$11)</f>
        <v>Palembang</v>
      </c>
      <c r="M8600" s="15" t="s">
        <v>13</v>
      </c>
      <c r="N8600" s="15">
        <v>30111.0</v>
      </c>
      <c r="O8600" s="15">
        <f t="array" ref="O8600">_xlfn.XLOOKUP(M8600,reference_postal_code!$B$2:$B$11,reference_postal_code!$A$2:$A$11)</f>
        <v>30111</v>
      </c>
      <c r="P8600" s="15" t="s">
        <v>77</v>
      </c>
      <c r="Q8600" s="15" t="s">
        <v>3309</v>
      </c>
      <c r="R8600" s="15" t="s">
        <v>65</v>
      </c>
      <c r="S8600" s="15" t="s">
        <v>83</v>
      </c>
      <c r="T8600" s="15" t="s">
        <v>3310</v>
      </c>
      <c r="U8600" s="28">
        <v>58230.0</v>
      </c>
      <c r="V8600" s="15">
        <v>2.0</v>
      </c>
      <c r="W8600" s="31">
        <v>0.7</v>
      </c>
      <c r="X8600" s="28">
        <v>-38820.0</v>
      </c>
    </row>
    <row r="8601" ht="15.75" customHeight="1">
      <c r="A8601" s="15">
        <v>6812.0</v>
      </c>
      <c r="B8601" s="15" t="s">
        <v>9628</v>
      </c>
      <c r="C8601" s="18">
        <v>42992.0</v>
      </c>
      <c r="D8601" s="18">
        <v>42993.0</v>
      </c>
      <c r="E8601" s="18">
        <f t="shared" si="1"/>
        <v>42993</v>
      </c>
      <c r="F8601" s="15" t="s">
        <v>125</v>
      </c>
      <c r="G8601" s="15" t="s">
        <v>1931</v>
      </c>
      <c r="H8601" s="15" t="s">
        <v>1932</v>
      </c>
      <c r="I8601" s="15" t="s">
        <v>59</v>
      </c>
      <c r="J8601" s="15" t="s">
        <v>60</v>
      </c>
      <c r="K8601" s="15" t="s">
        <v>29</v>
      </c>
      <c r="L8601" s="15" t="str">
        <f t="array" ref="L8601">_xlfn.XLOOKUP(M8601,reference_province_to_city!$A$2:$A$11,reference_province_to_city!$B$2:$B$11)</f>
        <v>Palembang</v>
      </c>
      <c r="M8601" s="15" t="s">
        <v>13</v>
      </c>
      <c r="N8601" s="15">
        <v>30111.0</v>
      </c>
      <c r="O8601" s="15">
        <f t="array" ref="O8601">_xlfn.XLOOKUP(M8601,reference_postal_code!$B$2:$B$11,reference_postal_code!$A$2:$A$11)</f>
        <v>30111</v>
      </c>
      <c r="P8601" s="15" t="s">
        <v>77</v>
      </c>
      <c r="Q8601" s="15" t="s">
        <v>2301</v>
      </c>
      <c r="R8601" s="15" t="s">
        <v>106</v>
      </c>
      <c r="S8601" s="15" t="s">
        <v>107</v>
      </c>
      <c r="T8601" s="15" t="s">
        <v>2302</v>
      </c>
      <c r="U8601" s="28">
        <v>1700580.0</v>
      </c>
      <c r="V8601" s="15">
        <v>2.0</v>
      </c>
      <c r="W8601" s="31">
        <v>0.3</v>
      </c>
      <c r="X8601" s="28">
        <v>-437292.0</v>
      </c>
    </row>
    <row r="8602" ht="15.75" customHeight="1">
      <c r="A8602" s="15">
        <v>9580.0</v>
      </c>
      <c r="B8602" s="15" t="s">
        <v>9627</v>
      </c>
      <c r="C8602" s="18">
        <v>42992.0</v>
      </c>
      <c r="D8602" s="18">
        <v>42994.0</v>
      </c>
      <c r="E8602" s="18">
        <f t="shared" si="1"/>
        <v>42994</v>
      </c>
      <c r="F8602" s="15" t="s">
        <v>125</v>
      </c>
      <c r="G8602" s="15" t="s">
        <v>5845</v>
      </c>
      <c r="H8602" s="15" t="s">
        <v>5846</v>
      </c>
      <c r="I8602" s="15" t="s">
        <v>76</v>
      </c>
      <c r="J8602" s="15" t="s">
        <v>60</v>
      </c>
      <c r="K8602" s="15" t="s">
        <v>22</v>
      </c>
      <c r="L8602" s="15" t="str">
        <f t="array" ref="L8602">_xlfn.XLOOKUP(M8602,reference_province_to_city!$A$2:$A$11,reference_province_to_city!$B$2:$B$11)</f>
        <v>Surabaya</v>
      </c>
      <c r="M8602" s="15" t="s">
        <v>20</v>
      </c>
      <c r="O8602" s="15">
        <f t="array" ref="O8602">_xlfn.XLOOKUP(M8602,reference_postal_code!$B$2:$B$11,reference_postal_code!$A$2:$A$11)</f>
        <v>60231</v>
      </c>
      <c r="P8602" s="15" t="s">
        <v>166</v>
      </c>
      <c r="Q8602" s="15" t="s">
        <v>587</v>
      </c>
      <c r="R8602" s="15" t="s">
        <v>65</v>
      </c>
      <c r="S8602" s="15" t="s">
        <v>87</v>
      </c>
      <c r="T8602" s="15" t="s">
        <v>588</v>
      </c>
      <c r="U8602" s="28">
        <v>1064700.0</v>
      </c>
      <c r="V8602" s="15">
        <v>1.0</v>
      </c>
      <c r="W8602" s="31">
        <v>0.0</v>
      </c>
      <c r="X8602" s="28">
        <v>53235.0</v>
      </c>
    </row>
    <row r="8603" ht="15.75" customHeight="1">
      <c r="A8603" s="15">
        <v>9579.0</v>
      </c>
      <c r="B8603" s="15" t="s">
        <v>9627</v>
      </c>
      <c r="C8603" s="18">
        <v>42992.0</v>
      </c>
      <c r="D8603" s="18"/>
      <c r="E8603" s="18">
        <f t="shared" si="1"/>
        <v>42995</v>
      </c>
      <c r="F8603" s="15" t="s">
        <v>125</v>
      </c>
      <c r="G8603" s="15" t="s">
        <v>5845</v>
      </c>
      <c r="H8603" s="15" t="s">
        <v>5846</v>
      </c>
      <c r="I8603" s="15" t="s">
        <v>76</v>
      </c>
      <c r="J8603" s="15" t="s">
        <v>60</v>
      </c>
      <c r="K8603" s="15" t="s">
        <v>22</v>
      </c>
      <c r="L8603" s="15" t="str">
        <f t="array" ref="L8603">_xlfn.XLOOKUP(M8603,reference_province_to_city!$A$2:$A$11,reference_province_to_city!$B$2:$B$11)</f>
        <v>Surabaya</v>
      </c>
      <c r="M8603" s="15" t="s">
        <v>20</v>
      </c>
      <c r="N8603" s="15">
        <v>60231.0</v>
      </c>
      <c r="O8603" s="15">
        <f t="array" ref="O8603">_xlfn.XLOOKUP(M8603,reference_postal_code!$B$2:$B$11,reference_postal_code!$A$2:$A$11)</f>
        <v>60231</v>
      </c>
      <c r="P8603" s="15" t="s">
        <v>166</v>
      </c>
      <c r="Q8603" s="15" t="s">
        <v>2130</v>
      </c>
      <c r="R8603" s="15" t="s">
        <v>110</v>
      </c>
      <c r="S8603" s="15" t="s">
        <v>111</v>
      </c>
      <c r="T8603" s="15" t="s">
        <v>2131</v>
      </c>
      <c r="U8603" s="28">
        <v>1.619775E7</v>
      </c>
      <c r="V8603" s="15">
        <v>3.0</v>
      </c>
      <c r="W8603" s="31">
        <v>0.0</v>
      </c>
      <c r="X8603" s="28">
        <v>4859325.0</v>
      </c>
    </row>
    <row r="8604" ht="15.75" customHeight="1">
      <c r="A8604" s="15">
        <v>9594.0</v>
      </c>
      <c r="B8604" s="15" t="s">
        <v>9630</v>
      </c>
      <c r="C8604" s="18">
        <v>42992.0</v>
      </c>
      <c r="D8604" s="18">
        <v>42997.0</v>
      </c>
      <c r="E8604" s="18">
        <f t="shared" si="1"/>
        <v>42997</v>
      </c>
      <c r="F8604" s="15" t="s">
        <v>55</v>
      </c>
      <c r="G8604" s="15" t="s">
        <v>7055</v>
      </c>
      <c r="H8604" s="15" t="s">
        <v>7056</v>
      </c>
      <c r="I8604" s="15" t="s">
        <v>59</v>
      </c>
      <c r="J8604" s="15" t="s">
        <v>60</v>
      </c>
      <c r="K8604" s="15" t="s">
        <v>14</v>
      </c>
      <c r="L8604" s="15" t="str">
        <f t="array" ref="L8604">_xlfn.XLOOKUP(M8604,reference_province_to_city!$A$2:$A$11,reference_province_to_city!$B$2:$B$11)</f>
        <v>Bandung</v>
      </c>
      <c r="M8604" s="15" t="s">
        <v>12</v>
      </c>
      <c r="N8604" s="15">
        <v>40111.0</v>
      </c>
      <c r="O8604" s="15">
        <f t="array" ref="O8604">_xlfn.XLOOKUP(M8604,reference_postal_code!$B$2:$B$11,reference_postal_code!$A$2:$A$11)</f>
        <v>40111</v>
      </c>
      <c r="P8604" s="15" t="s">
        <v>117</v>
      </c>
      <c r="Q8604" s="15" t="s">
        <v>8819</v>
      </c>
      <c r="R8604" s="15" t="s">
        <v>65</v>
      </c>
      <c r="S8604" s="15" t="s">
        <v>66</v>
      </c>
      <c r="T8604" s="15" t="s">
        <v>8820</v>
      </c>
      <c r="U8604" s="28">
        <v>128400.0</v>
      </c>
      <c r="V8604" s="15">
        <v>2.0</v>
      </c>
      <c r="W8604" s="31">
        <v>0.0</v>
      </c>
      <c r="X8604" s="28">
        <v>57780.0</v>
      </c>
    </row>
    <row r="8605" ht="15.75" customHeight="1">
      <c r="A8605" s="15">
        <v>9581.0</v>
      </c>
      <c r="B8605" s="15" t="s">
        <v>9627</v>
      </c>
      <c r="C8605" s="18">
        <v>42992.0</v>
      </c>
      <c r="D8605" s="18">
        <v>42994.0</v>
      </c>
      <c r="E8605" s="18">
        <f t="shared" si="1"/>
        <v>42994</v>
      </c>
      <c r="F8605" s="15" t="s">
        <v>125</v>
      </c>
      <c r="G8605" s="15" t="s">
        <v>5845</v>
      </c>
      <c r="H8605" s="15" t="s">
        <v>5846</v>
      </c>
      <c r="I8605" s="15" t="s">
        <v>76</v>
      </c>
      <c r="J8605" s="15" t="s">
        <v>60</v>
      </c>
      <c r="K8605" s="15" t="s">
        <v>22</v>
      </c>
      <c r="L8605" s="15" t="str">
        <f t="array" ref="L8605">_xlfn.XLOOKUP(M8605,reference_province_to_city!$A$2:$A$11,reference_province_to_city!$B$2:$B$11)</f>
        <v>Surabaya</v>
      </c>
      <c r="M8605" s="15" t="s">
        <v>20</v>
      </c>
      <c r="N8605" s="15">
        <v>60231.0</v>
      </c>
      <c r="O8605" s="15">
        <f t="array" ref="O8605">_xlfn.XLOOKUP(M8605,reference_postal_code!$B$2:$B$11,reference_postal_code!$A$2:$A$11)</f>
        <v>60231</v>
      </c>
      <c r="P8605" s="15" t="s">
        <v>166</v>
      </c>
      <c r="Q8605" s="15" t="s">
        <v>9088</v>
      </c>
      <c r="R8605" s="15" t="s">
        <v>65</v>
      </c>
      <c r="S8605" s="15" t="s">
        <v>93</v>
      </c>
      <c r="T8605" s="15" t="s">
        <v>1455</v>
      </c>
      <c r="U8605" s="28">
        <v>449250.0</v>
      </c>
      <c r="V8605" s="15">
        <v>5.0</v>
      </c>
      <c r="W8605" s="31">
        <v>0.0</v>
      </c>
      <c r="X8605" s="28">
        <v>130282.0</v>
      </c>
    </row>
    <row r="8606" ht="15.75" customHeight="1">
      <c r="A8606" s="15">
        <v>6813.0</v>
      </c>
      <c r="B8606" s="15" t="s">
        <v>9628</v>
      </c>
      <c r="C8606" s="18">
        <v>42992.0</v>
      </c>
      <c r="D8606" s="18">
        <v>42993.0</v>
      </c>
      <c r="E8606" s="18">
        <f t="shared" si="1"/>
        <v>42993</v>
      </c>
      <c r="F8606" s="15" t="s">
        <v>125</v>
      </c>
      <c r="G8606" s="15" t="s">
        <v>1931</v>
      </c>
      <c r="H8606" s="15" t="s">
        <v>1932</v>
      </c>
      <c r="I8606" s="15" t="s">
        <v>59</v>
      </c>
      <c r="J8606" s="15" t="s">
        <v>60</v>
      </c>
      <c r="K8606" s="15" t="s">
        <v>29</v>
      </c>
      <c r="L8606" s="15" t="str">
        <f t="array" ref="L8606">_xlfn.XLOOKUP(M8606,reference_province_to_city!$A$2:$A$11,reference_province_to_city!$B$2:$B$11)</f>
        <v>Palembang</v>
      </c>
      <c r="M8606" s="15" t="s">
        <v>13</v>
      </c>
      <c r="N8606" s="15">
        <v>30111.0</v>
      </c>
      <c r="O8606" s="15">
        <f t="array" ref="O8606">_xlfn.XLOOKUP(M8606,reference_postal_code!$B$2:$B$11,reference_postal_code!$A$2:$A$11)</f>
        <v>30111</v>
      </c>
      <c r="P8606" s="15" t="s">
        <v>77</v>
      </c>
      <c r="Q8606" s="15" t="s">
        <v>5104</v>
      </c>
      <c r="R8606" s="15" t="s">
        <v>65</v>
      </c>
      <c r="S8606" s="15" t="s">
        <v>83</v>
      </c>
      <c r="T8606" s="15" t="s">
        <v>5105</v>
      </c>
      <c r="U8606" s="28">
        <v>274680.0</v>
      </c>
      <c r="V8606" s="15">
        <v>4.0</v>
      </c>
      <c r="W8606" s="31">
        <v>0.7</v>
      </c>
      <c r="X8606" s="28">
        <v>-183120.0</v>
      </c>
    </row>
    <row r="8607" ht="15.75" customHeight="1">
      <c r="A8607" s="15">
        <v>9834.0</v>
      </c>
      <c r="B8607" s="15" t="s">
        <v>9634</v>
      </c>
      <c r="C8607" s="18">
        <v>42992.0</v>
      </c>
      <c r="D8607" s="18">
        <v>42997.0</v>
      </c>
      <c r="E8607" s="18">
        <f t="shared" si="1"/>
        <v>42997</v>
      </c>
      <c r="F8607" s="15" t="s">
        <v>55</v>
      </c>
      <c r="G8607" s="15" t="s">
        <v>4421</v>
      </c>
      <c r="H8607" s="15" t="s">
        <v>4422</v>
      </c>
      <c r="I8607" s="15" t="s">
        <v>128</v>
      </c>
      <c r="J8607" s="15" t="s">
        <v>60</v>
      </c>
      <c r="K8607" s="15" t="s">
        <v>31</v>
      </c>
      <c r="L8607" s="15" t="str">
        <f t="array" ref="L8607">_xlfn.XLOOKUP(M8607,reference_province_to_city!$A$2:$A$11,reference_province_to_city!$B$2:$B$11)</f>
        <v>Balikpapan</v>
      </c>
      <c r="M8607" s="15" t="s">
        <v>21</v>
      </c>
      <c r="N8607" s="15">
        <v>76114.0</v>
      </c>
      <c r="O8607" s="15">
        <f t="array" ref="O8607">_xlfn.XLOOKUP(M8607,reference_postal_code!$B$2:$B$11,reference_postal_code!$A$2:$A$11)</f>
        <v>76114</v>
      </c>
      <c r="P8607" s="15" t="s">
        <v>166</v>
      </c>
      <c r="Q8607" s="15" t="s">
        <v>595</v>
      </c>
      <c r="R8607" s="15" t="s">
        <v>110</v>
      </c>
      <c r="S8607" s="15" t="s">
        <v>149</v>
      </c>
      <c r="T8607" s="15" t="s">
        <v>596</v>
      </c>
      <c r="U8607" s="28">
        <v>1.343916E7</v>
      </c>
      <c r="V8607" s="15">
        <v>7.0</v>
      </c>
      <c r="W8607" s="31">
        <v>0.2</v>
      </c>
      <c r="X8607" s="28">
        <v>2855822.0</v>
      </c>
    </row>
    <row r="8608" ht="15.75" customHeight="1">
      <c r="A8608" s="15">
        <v>6757.0</v>
      </c>
      <c r="B8608" s="15" t="s">
        <v>9635</v>
      </c>
      <c r="C8608" s="18">
        <v>42993.0</v>
      </c>
      <c r="D8608" s="18">
        <v>42997.0</v>
      </c>
      <c r="E8608" s="18">
        <f t="shared" si="1"/>
        <v>42997</v>
      </c>
      <c r="F8608" s="15" t="s">
        <v>55</v>
      </c>
      <c r="G8608" s="15" t="s">
        <v>9636</v>
      </c>
      <c r="H8608" s="15" t="s">
        <v>9637</v>
      </c>
      <c r="I8608" s="15" t="s">
        <v>128</v>
      </c>
      <c r="J8608" s="15" t="s">
        <v>60</v>
      </c>
      <c r="K8608" s="15" t="s">
        <v>29</v>
      </c>
      <c r="L8608" s="15" t="str">
        <f t="array" ref="L8608">_xlfn.XLOOKUP(M8608,reference_province_to_city!$A$2:$A$11,reference_province_to_city!$B$2:$B$11)</f>
        <v>Palembang</v>
      </c>
      <c r="M8608" s="15" t="s">
        <v>13</v>
      </c>
      <c r="N8608" s="15">
        <v>30111.0</v>
      </c>
      <c r="O8608" s="15">
        <f t="array" ref="O8608">_xlfn.XLOOKUP(M8608,reference_postal_code!$B$2:$B$11,reference_postal_code!$A$2:$A$11)</f>
        <v>30111</v>
      </c>
      <c r="P8608" s="15" t="s">
        <v>77</v>
      </c>
      <c r="Q8608" s="15" t="s">
        <v>8098</v>
      </c>
      <c r="R8608" s="15" t="s">
        <v>106</v>
      </c>
      <c r="S8608" s="15" t="s">
        <v>107</v>
      </c>
      <c r="T8608" s="15" t="s">
        <v>8099</v>
      </c>
      <c r="U8608" s="28">
        <v>7694400.0</v>
      </c>
      <c r="V8608" s="15">
        <v>4.0</v>
      </c>
      <c r="W8608" s="31">
        <v>0.0</v>
      </c>
      <c r="X8608" s="28">
        <v>2154432.0</v>
      </c>
    </row>
    <row r="8609" ht="15.75" customHeight="1">
      <c r="A8609" s="15">
        <v>1539.0</v>
      </c>
      <c r="B8609" s="15" t="s">
        <v>9638</v>
      </c>
      <c r="C8609" s="18">
        <v>42993.0</v>
      </c>
      <c r="D8609" s="18">
        <v>42995.0</v>
      </c>
      <c r="E8609" s="18">
        <f t="shared" si="1"/>
        <v>42995</v>
      </c>
      <c r="F8609" s="15" t="s">
        <v>114</v>
      </c>
      <c r="G8609" s="15" t="s">
        <v>2448</v>
      </c>
      <c r="H8609" s="15" t="s">
        <v>2449</v>
      </c>
      <c r="I8609" s="15" t="s">
        <v>59</v>
      </c>
      <c r="J8609" s="15" t="s">
        <v>60</v>
      </c>
      <c r="K8609" s="15" t="s">
        <v>31</v>
      </c>
      <c r="L8609" s="15" t="str">
        <f t="array" ref="L8609">_xlfn.XLOOKUP(M8609,reference_province_to_city!$A$2:$A$11,reference_province_to_city!$B$2:$B$11)</f>
        <v>Balikpapan</v>
      </c>
      <c r="M8609" s="15" t="s">
        <v>21</v>
      </c>
      <c r="N8609" s="15">
        <v>76114.0</v>
      </c>
      <c r="O8609" s="15">
        <f t="array" ref="O8609">_xlfn.XLOOKUP(M8609,reference_postal_code!$B$2:$B$11,reference_postal_code!$A$2:$A$11)</f>
        <v>76114</v>
      </c>
      <c r="P8609" s="15" t="s">
        <v>166</v>
      </c>
      <c r="Q8609" s="15" t="s">
        <v>92</v>
      </c>
      <c r="R8609" s="15" t="s">
        <v>65</v>
      </c>
      <c r="S8609" s="15" t="s">
        <v>93</v>
      </c>
      <c r="T8609" s="15" t="s">
        <v>94</v>
      </c>
      <c r="U8609" s="28">
        <v>244200.0</v>
      </c>
      <c r="V8609" s="15">
        <v>2.0</v>
      </c>
      <c r="W8609" s="31">
        <v>0.0</v>
      </c>
      <c r="X8609" s="28">
        <v>97680.0</v>
      </c>
    </row>
    <row r="8610" ht="15.75" customHeight="1">
      <c r="A8610" s="15">
        <v>6519.0</v>
      </c>
      <c r="B8610" s="15" t="s">
        <v>9639</v>
      </c>
      <c r="C8610" s="18">
        <v>42993.0</v>
      </c>
      <c r="D8610" s="18">
        <v>42997.0</v>
      </c>
      <c r="E8610" s="18">
        <f t="shared" si="1"/>
        <v>42997</v>
      </c>
      <c r="F8610" s="15" t="s">
        <v>55</v>
      </c>
      <c r="G8610" s="15" t="s">
        <v>1861</v>
      </c>
      <c r="H8610" s="15" t="s">
        <v>1862</v>
      </c>
      <c r="I8610" s="15" t="s">
        <v>59</v>
      </c>
      <c r="J8610" s="15" t="s">
        <v>60</v>
      </c>
      <c r="K8610" s="15" t="s">
        <v>22</v>
      </c>
      <c r="L8610" s="15" t="str">
        <f t="array" ref="L8610">_xlfn.XLOOKUP(M8610,reference_province_to_city!$A$2:$A$11,reference_province_to_city!$B$2:$B$11)</f>
        <v>Surabaya</v>
      </c>
      <c r="M8610" s="15" t="s">
        <v>20</v>
      </c>
      <c r="N8610" s="15">
        <v>60231.0</v>
      </c>
      <c r="O8610" s="15">
        <f t="array" ref="O8610">_xlfn.XLOOKUP(M8610,reference_postal_code!$B$2:$B$11,reference_postal_code!$A$2:$A$11)</f>
        <v>60231</v>
      </c>
      <c r="P8610" s="15" t="s">
        <v>166</v>
      </c>
      <c r="Q8610" s="15" t="s">
        <v>4763</v>
      </c>
      <c r="R8610" s="15" t="s">
        <v>65</v>
      </c>
      <c r="S8610" s="15" t="s">
        <v>222</v>
      </c>
      <c r="T8610" s="15" t="s">
        <v>4764</v>
      </c>
      <c r="U8610" s="28">
        <v>1634400.0</v>
      </c>
      <c r="V8610" s="15">
        <v>2.0</v>
      </c>
      <c r="W8610" s="31">
        <v>0.0</v>
      </c>
      <c r="X8610" s="28">
        <v>457632.0</v>
      </c>
    </row>
    <row r="8611" ht="15.75" customHeight="1">
      <c r="A8611" s="15">
        <v>7920.0</v>
      </c>
      <c r="B8611" s="15" t="s">
        <v>9640</v>
      </c>
      <c r="C8611" s="18">
        <v>42993.0</v>
      </c>
      <c r="D8611" s="18">
        <v>42999.0</v>
      </c>
      <c r="E8611" s="18">
        <f t="shared" si="1"/>
        <v>42999</v>
      </c>
      <c r="F8611" s="15" t="s">
        <v>55</v>
      </c>
      <c r="G8611" s="15" t="s">
        <v>1692</v>
      </c>
      <c r="H8611" s="15" t="s">
        <v>1693</v>
      </c>
      <c r="I8611" s="15" t="s">
        <v>76</v>
      </c>
      <c r="J8611" s="15" t="s">
        <v>60</v>
      </c>
      <c r="K8611" s="15" t="s">
        <v>17</v>
      </c>
      <c r="L8611" s="15" t="str">
        <f t="array" ref="L8611">_xlfn.XLOOKUP(M8611,reference_province_to_city!$A$2:$A$11,reference_province_to_city!$B$2:$B$11)</f>
        <v>Semarang</v>
      </c>
      <c r="M8611" s="15" t="s">
        <v>15</v>
      </c>
      <c r="N8611" s="15">
        <v>50111.0</v>
      </c>
      <c r="O8611" s="15">
        <f t="array" ref="O8611">_xlfn.XLOOKUP(M8611,reference_postal_code!$B$2:$B$11,reference_postal_code!$A$2:$A$11)</f>
        <v>50111</v>
      </c>
      <c r="P8611" s="15" t="s">
        <v>77</v>
      </c>
      <c r="Q8611" s="15" t="s">
        <v>3181</v>
      </c>
      <c r="R8611" s="15" t="s">
        <v>65</v>
      </c>
      <c r="S8611" s="15" t="s">
        <v>87</v>
      </c>
      <c r="T8611" s="15" t="s">
        <v>3182</v>
      </c>
      <c r="U8611" s="28">
        <v>579300.0</v>
      </c>
      <c r="V8611" s="15">
        <v>2.0</v>
      </c>
      <c r="W8611" s="31">
        <v>0.0</v>
      </c>
      <c r="X8611" s="28">
        <v>162204.0</v>
      </c>
    </row>
    <row r="8612" ht="15.75" customHeight="1">
      <c r="A8612" s="15">
        <v>5991.0</v>
      </c>
      <c r="B8612" s="15" t="s">
        <v>9641</v>
      </c>
      <c r="C8612" s="18">
        <v>42993.0</v>
      </c>
      <c r="D8612" s="18">
        <v>42999.0</v>
      </c>
      <c r="E8612" s="18">
        <f t="shared" si="1"/>
        <v>42999</v>
      </c>
      <c r="F8612" s="15" t="s">
        <v>55</v>
      </c>
      <c r="G8612" s="15" t="s">
        <v>3233</v>
      </c>
      <c r="H8612" s="15" t="s">
        <v>3234</v>
      </c>
      <c r="I8612" s="15" t="s">
        <v>59</v>
      </c>
      <c r="J8612" s="15" t="s">
        <v>60</v>
      </c>
      <c r="K8612" s="15" t="s">
        <v>14</v>
      </c>
      <c r="L8612" s="15" t="str">
        <f t="array" ref="L8612">_xlfn.XLOOKUP(M8612,reference_province_to_city!$A$2:$A$11,reference_province_to_city!$B$2:$B$11)</f>
        <v>Bandung</v>
      </c>
      <c r="M8612" s="15" t="s">
        <v>12</v>
      </c>
      <c r="N8612" s="15">
        <v>40111.0</v>
      </c>
      <c r="O8612" s="15">
        <f t="array" ref="O8612">_xlfn.XLOOKUP(M8612,reference_postal_code!$B$2:$B$11,reference_postal_code!$A$2:$A$11)</f>
        <v>40111</v>
      </c>
      <c r="P8612" s="15" t="s">
        <v>117</v>
      </c>
      <c r="Q8612" s="15" t="s">
        <v>979</v>
      </c>
      <c r="R8612" s="15" t="s">
        <v>65</v>
      </c>
      <c r="S8612" s="15" t="s">
        <v>83</v>
      </c>
      <c r="T8612" s="15" t="s">
        <v>980</v>
      </c>
      <c r="U8612" s="28">
        <v>3.536232E7</v>
      </c>
      <c r="V8612" s="15">
        <v>7.0</v>
      </c>
      <c r="W8612" s="31">
        <v>0.2</v>
      </c>
      <c r="X8612" s="28">
        <v>1.326087E7</v>
      </c>
    </row>
    <row r="8613" ht="15.75" customHeight="1">
      <c r="A8613" s="15">
        <v>8696.0</v>
      </c>
      <c r="B8613" s="15" t="s">
        <v>9642</v>
      </c>
      <c r="C8613" s="18">
        <v>42993.0</v>
      </c>
      <c r="D8613" s="18">
        <v>42995.0</v>
      </c>
      <c r="E8613" s="18">
        <f t="shared" si="1"/>
        <v>42995</v>
      </c>
      <c r="F8613" s="15" t="s">
        <v>114</v>
      </c>
      <c r="G8613" s="15" t="s">
        <v>3332</v>
      </c>
      <c r="H8613" s="15" t="s">
        <v>3333</v>
      </c>
      <c r="I8613" s="15" t="s">
        <v>76</v>
      </c>
      <c r="J8613" s="15" t="s">
        <v>60</v>
      </c>
      <c r="K8613" s="15" t="s">
        <v>26</v>
      </c>
      <c r="L8613" s="15" t="str">
        <f t="array" ref="L8613">_xlfn.XLOOKUP(M8613,reference_province_to_city!$A$2:$A$11,reference_province_to_city!$B$2:$B$11)</f>
        <v>Denpasar</v>
      </c>
      <c r="M8613" s="15" t="s">
        <v>24</v>
      </c>
      <c r="N8613" s="15">
        <v>80231.0</v>
      </c>
      <c r="O8613" s="15">
        <f t="array" ref="O8613">_xlfn.XLOOKUP(M8613,reference_postal_code!$B$2:$B$11,reference_postal_code!$A$2:$A$11)</f>
        <v>80231</v>
      </c>
      <c r="P8613" s="15" t="s">
        <v>63</v>
      </c>
      <c r="Q8613" s="15" t="s">
        <v>756</v>
      </c>
      <c r="R8613" s="15" t="s">
        <v>106</v>
      </c>
      <c r="S8613" s="15" t="s">
        <v>218</v>
      </c>
      <c r="T8613" s="15" t="s">
        <v>757</v>
      </c>
      <c r="U8613" s="28">
        <v>4513560.0</v>
      </c>
      <c r="V8613" s="15">
        <v>1.0</v>
      </c>
      <c r="W8613" s="31">
        <v>0.2</v>
      </c>
      <c r="X8613" s="28">
        <v>169259.0</v>
      </c>
    </row>
    <row r="8614" ht="15.75" customHeight="1">
      <c r="A8614" s="15">
        <v>627.0</v>
      </c>
      <c r="B8614" s="15" t="s">
        <v>9643</v>
      </c>
      <c r="C8614" s="18">
        <v>42993.0</v>
      </c>
      <c r="D8614" s="18">
        <v>42997.0</v>
      </c>
      <c r="E8614" s="18">
        <f t="shared" si="1"/>
        <v>42997</v>
      </c>
      <c r="F8614" s="15" t="s">
        <v>55</v>
      </c>
      <c r="G8614" s="15" t="s">
        <v>6018</v>
      </c>
      <c r="H8614" s="15" t="s">
        <v>6019</v>
      </c>
      <c r="I8614" s="15" t="s">
        <v>76</v>
      </c>
      <c r="J8614" s="15" t="s">
        <v>60</v>
      </c>
      <c r="K8614" s="15" t="s">
        <v>17</v>
      </c>
      <c r="L8614" s="15" t="str">
        <f t="array" ref="L8614">_xlfn.XLOOKUP(M8614,reference_province_to_city!$A$2:$A$11,reference_province_to_city!$B$2:$B$11)</f>
        <v>Semarang</v>
      </c>
      <c r="M8614" s="15" t="s">
        <v>15</v>
      </c>
      <c r="N8614" s="15">
        <v>50111.0</v>
      </c>
      <c r="O8614" s="15">
        <f t="array" ref="O8614">_xlfn.XLOOKUP(M8614,reference_postal_code!$B$2:$B$11,reference_postal_code!$A$2:$A$11)</f>
        <v>50111</v>
      </c>
      <c r="P8614" s="15" t="s">
        <v>77</v>
      </c>
      <c r="Q8614" s="15" t="s">
        <v>479</v>
      </c>
      <c r="R8614" s="15" t="s">
        <v>106</v>
      </c>
      <c r="S8614" s="15" t="s">
        <v>139</v>
      </c>
      <c r="T8614" s="15" t="s">
        <v>480</v>
      </c>
      <c r="U8614" s="28">
        <v>533400.0</v>
      </c>
      <c r="V8614" s="15">
        <v>7.0</v>
      </c>
      <c r="W8614" s="31">
        <v>0.0</v>
      </c>
      <c r="X8614" s="28">
        <v>181356.0</v>
      </c>
    </row>
    <row r="8615" ht="15.75" customHeight="1">
      <c r="A8615" s="15">
        <v>439.0</v>
      </c>
      <c r="B8615" s="15" t="s">
        <v>9644</v>
      </c>
      <c r="C8615" s="18">
        <v>42993.0</v>
      </c>
      <c r="D8615" s="18">
        <v>42997.0</v>
      </c>
      <c r="E8615" s="18">
        <f t="shared" si="1"/>
        <v>42997</v>
      </c>
      <c r="F8615" s="15" t="s">
        <v>55</v>
      </c>
      <c r="G8615" s="15" t="s">
        <v>5464</v>
      </c>
      <c r="H8615" s="15" t="s">
        <v>5465</v>
      </c>
      <c r="I8615" s="15" t="s">
        <v>128</v>
      </c>
      <c r="J8615" s="15" t="s">
        <v>60</v>
      </c>
      <c r="K8615" s="15" t="s">
        <v>29</v>
      </c>
      <c r="L8615" s="15" t="str">
        <f t="array" ref="L8615">_xlfn.XLOOKUP(M8615,reference_province_to_city!$A$2:$A$11,reference_province_to_city!$B$2:$B$11)</f>
        <v>Palembang</v>
      </c>
      <c r="M8615" s="15" t="s">
        <v>13</v>
      </c>
      <c r="N8615" s="15">
        <v>30111.0</v>
      </c>
      <c r="O8615" s="15">
        <f t="array" ref="O8615">_xlfn.XLOOKUP(M8615,reference_postal_code!$B$2:$B$11,reference_postal_code!$A$2:$A$11)</f>
        <v>30111</v>
      </c>
      <c r="P8615" s="15" t="s">
        <v>77</v>
      </c>
      <c r="Q8615" s="15" t="s">
        <v>2345</v>
      </c>
      <c r="R8615" s="15" t="s">
        <v>65</v>
      </c>
      <c r="S8615" s="15" t="s">
        <v>66</v>
      </c>
      <c r="T8615" s="15" t="s">
        <v>2346</v>
      </c>
      <c r="U8615" s="28">
        <v>478080.0</v>
      </c>
      <c r="V8615" s="15">
        <v>8.0</v>
      </c>
      <c r="W8615" s="31">
        <v>0.2</v>
      </c>
      <c r="X8615" s="28">
        <v>173304.0</v>
      </c>
    </row>
    <row r="8616" ht="15.75" customHeight="1">
      <c r="A8616" s="15">
        <v>5992.0</v>
      </c>
      <c r="B8616" s="15" t="s">
        <v>9641</v>
      </c>
      <c r="C8616" s="18">
        <v>42993.0</v>
      </c>
      <c r="D8616" s="18">
        <v>42999.0</v>
      </c>
      <c r="E8616" s="18">
        <f t="shared" si="1"/>
        <v>42999</v>
      </c>
      <c r="F8616" s="15" t="s">
        <v>55</v>
      </c>
      <c r="G8616" s="15" t="s">
        <v>3233</v>
      </c>
      <c r="H8616" s="15" t="s">
        <v>3234</v>
      </c>
      <c r="I8616" s="15" t="s">
        <v>59</v>
      </c>
      <c r="J8616" s="15" t="s">
        <v>60</v>
      </c>
      <c r="K8616" s="15" t="s">
        <v>14</v>
      </c>
      <c r="L8616" s="15" t="str">
        <f t="array" ref="L8616">_xlfn.XLOOKUP(M8616,reference_province_to_city!$A$2:$A$11,reference_province_to_city!$B$2:$B$11)</f>
        <v>Bandung</v>
      </c>
      <c r="M8616" s="15" t="s">
        <v>12</v>
      </c>
      <c r="N8616" s="15">
        <v>40111.0</v>
      </c>
      <c r="O8616" s="15">
        <f t="array" ref="O8616">_xlfn.XLOOKUP(M8616,reference_postal_code!$B$2:$B$11,reference_postal_code!$A$2:$A$11)</f>
        <v>40111</v>
      </c>
      <c r="P8616" s="15" t="s">
        <v>117</v>
      </c>
      <c r="Q8616" s="15" t="s">
        <v>6267</v>
      </c>
      <c r="R8616" s="15" t="s">
        <v>110</v>
      </c>
      <c r="S8616" s="15" t="s">
        <v>111</v>
      </c>
      <c r="T8616" s="15" t="s">
        <v>6268</v>
      </c>
      <c r="U8616" s="28">
        <v>5543160.0</v>
      </c>
      <c r="V8616" s="15">
        <v>7.0</v>
      </c>
      <c r="W8616" s="31">
        <v>0.2</v>
      </c>
      <c r="X8616" s="28">
        <v>485027.0</v>
      </c>
    </row>
    <row r="8617" ht="15.75" customHeight="1">
      <c r="A8617" s="15">
        <v>6516.0</v>
      </c>
      <c r="B8617" s="15" t="s">
        <v>9639</v>
      </c>
      <c r="C8617" s="18">
        <v>42993.0</v>
      </c>
      <c r="D8617" s="18">
        <v>42997.0</v>
      </c>
      <c r="E8617" s="18">
        <f t="shared" si="1"/>
        <v>42997</v>
      </c>
      <c r="F8617" s="15" t="s">
        <v>55</v>
      </c>
      <c r="G8617" s="15" t="s">
        <v>1861</v>
      </c>
      <c r="H8617" s="15" t="s">
        <v>1862</v>
      </c>
      <c r="I8617" s="15" t="s">
        <v>59</v>
      </c>
      <c r="J8617" s="15" t="s">
        <v>60</v>
      </c>
      <c r="K8617" s="15" t="s">
        <v>22</v>
      </c>
      <c r="L8617" s="15" t="str">
        <f t="array" ref="L8617">_xlfn.XLOOKUP(M8617,reference_province_to_city!$A$2:$A$11,reference_province_to_city!$B$2:$B$11)</f>
        <v>Surabaya</v>
      </c>
      <c r="M8617" s="15" t="s">
        <v>20</v>
      </c>
      <c r="N8617" s="15">
        <v>60231.0</v>
      </c>
      <c r="O8617" s="15">
        <f t="array" ref="O8617">_xlfn.XLOOKUP(M8617,reference_postal_code!$B$2:$B$11,reference_postal_code!$A$2:$A$11)</f>
        <v>60231</v>
      </c>
      <c r="P8617" s="15" t="s">
        <v>166</v>
      </c>
      <c r="Q8617" s="15" t="s">
        <v>3359</v>
      </c>
      <c r="R8617" s="15" t="s">
        <v>106</v>
      </c>
      <c r="S8617" s="15" t="s">
        <v>107</v>
      </c>
      <c r="T8617" s="15" t="s">
        <v>3360</v>
      </c>
      <c r="U8617" s="28">
        <v>3275280.0</v>
      </c>
      <c r="V8617" s="15">
        <v>3.0</v>
      </c>
      <c r="W8617" s="31">
        <v>0.2</v>
      </c>
      <c r="X8617" s="28">
        <v>0.0</v>
      </c>
    </row>
    <row r="8618" ht="15.75" customHeight="1">
      <c r="A8618" s="15">
        <v>7735.0</v>
      </c>
      <c r="B8618" s="15" t="s">
        <v>9645</v>
      </c>
      <c r="C8618" s="18">
        <v>42993.0</v>
      </c>
      <c r="D8618" s="18">
        <v>42998.0</v>
      </c>
      <c r="E8618" s="18">
        <f t="shared" si="1"/>
        <v>42998</v>
      </c>
      <c r="F8618" s="15" t="s">
        <v>55</v>
      </c>
      <c r="G8618" s="15" t="s">
        <v>2614</v>
      </c>
      <c r="H8618" s="15" t="s">
        <v>2615</v>
      </c>
      <c r="I8618" s="15" t="s">
        <v>59</v>
      </c>
      <c r="J8618" s="15" t="s">
        <v>60</v>
      </c>
      <c r="K8618" s="15" t="s">
        <v>14</v>
      </c>
      <c r="L8618" s="15" t="str">
        <f t="array" ref="L8618">_xlfn.XLOOKUP(M8618,reference_province_to_city!$A$2:$A$11,reference_province_to_city!$B$2:$B$11)</f>
        <v>Bandung</v>
      </c>
      <c r="M8618" s="15" t="s">
        <v>12</v>
      </c>
      <c r="N8618" s="15">
        <v>40111.0</v>
      </c>
      <c r="O8618" s="15">
        <f t="array" ref="O8618">_xlfn.XLOOKUP(M8618,reference_postal_code!$B$2:$B$11,reference_postal_code!$A$2:$A$11)</f>
        <v>40111</v>
      </c>
      <c r="P8618" s="15" t="s">
        <v>117</v>
      </c>
      <c r="Q8618" s="15" t="s">
        <v>2995</v>
      </c>
      <c r="R8618" s="15" t="s">
        <v>65</v>
      </c>
      <c r="S8618" s="15" t="s">
        <v>93</v>
      </c>
      <c r="T8618" s="15" t="s">
        <v>2996</v>
      </c>
      <c r="U8618" s="28">
        <v>186300.0</v>
      </c>
      <c r="V8618" s="15">
        <v>3.0</v>
      </c>
      <c r="W8618" s="31">
        <v>0.0</v>
      </c>
      <c r="X8618" s="28">
        <v>78246.0</v>
      </c>
    </row>
    <row r="8619" ht="15.75" customHeight="1">
      <c r="A8619" s="15">
        <v>6518.0</v>
      </c>
      <c r="B8619" s="15" t="s">
        <v>9639</v>
      </c>
      <c r="C8619" s="18">
        <v>42993.0</v>
      </c>
      <c r="D8619" s="18">
        <v>42997.0</v>
      </c>
      <c r="E8619" s="18">
        <f t="shared" si="1"/>
        <v>42997</v>
      </c>
      <c r="F8619" s="15" t="s">
        <v>55</v>
      </c>
      <c r="G8619" s="15" t="s">
        <v>1861</v>
      </c>
      <c r="H8619" s="15" t="s">
        <v>1862</v>
      </c>
      <c r="I8619" s="15" t="s">
        <v>59</v>
      </c>
      <c r="J8619" s="15" t="s">
        <v>60</v>
      </c>
      <c r="K8619" s="15" t="s">
        <v>22</v>
      </c>
      <c r="L8619" s="15" t="str">
        <f t="array" ref="L8619">_xlfn.XLOOKUP(M8619,reference_province_to_city!$A$2:$A$11,reference_province_to_city!$B$2:$B$11)</f>
        <v>Surabaya</v>
      </c>
      <c r="M8619" s="15" t="s">
        <v>20</v>
      </c>
      <c r="N8619" s="15">
        <v>60231.0</v>
      </c>
      <c r="O8619" s="15">
        <f t="array" ref="O8619">_xlfn.XLOOKUP(M8619,reference_postal_code!$B$2:$B$11,reference_postal_code!$A$2:$A$11)</f>
        <v>60231</v>
      </c>
      <c r="P8619" s="15" t="s">
        <v>166</v>
      </c>
      <c r="Q8619" s="15" t="s">
        <v>923</v>
      </c>
      <c r="R8619" s="15" t="s">
        <v>65</v>
      </c>
      <c r="S8619" s="15" t="s">
        <v>93</v>
      </c>
      <c r="T8619" s="15" t="s">
        <v>924</v>
      </c>
      <c r="U8619" s="28">
        <v>1489500.0</v>
      </c>
      <c r="V8619" s="15">
        <v>10.0</v>
      </c>
      <c r="W8619" s="31">
        <v>0.0</v>
      </c>
      <c r="X8619" s="28">
        <v>625590.0</v>
      </c>
    </row>
    <row r="8620" ht="15.75" customHeight="1">
      <c r="A8620" s="15">
        <v>1541.0</v>
      </c>
      <c r="B8620" s="15" t="s">
        <v>9638</v>
      </c>
      <c r="C8620" s="18">
        <v>42993.0</v>
      </c>
      <c r="D8620" s="18">
        <v>42995.0</v>
      </c>
      <c r="E8620" s="18">
        <f t="shared" si="1"/>
        <v>42995</v>
      </c>
      <c r="F8620" s="15" t="s">
        <v>114</v>
      </c>
      <c r="G8620" s="15" t="s">
        <v>2448</v>
      </c>
      <c r="H8620" s="15" t="s">
        <v>2449</v>
      </c>
      <c r="I8620" s="15" t="s">
        <v>59</v>
      </c>
      <c r="J8620" s="15" t="s">
        <v>60</v>
      </c>
      <c r="K8620" s="15" t="s">
        <v>31</v>
      </c>
      <c r="L8620" s="15" t="str">
        <f t="array" ref="L8620">_xlfn.XLOOKUP(M8620,reference_province_to_city!$A$2:$A$11,reference_province_to_city!$B$2:$B$11)</f>
        <v>Balikpapan</v>
      </c>
      <c r="M8620" s="15" t="s">
        <v>21</v>
      </c>
      <c r="N8620" s="15">
        <v>76114.0</v>
      </c>
      <c r="O8620" s="15">
        <f t="array" ref="O8620">_xlfn.XLOOKUP(M8620,reference_postal_code!$B$2:$B$11,reference_postal_code!$A$2:$A$11)</f>
        <v>76114</v>
      </c>
      <c r="P8620" s="15" t="s">
        <v>166</v>
      </c>
      <c r="Q8620" s="15" t="s">
        <v>1772</v>
      </c>
      <c r="R8620" s="15" t="s">
        <v>65</v>
      </c>
      <c r="S8620" s="15" t="s">
        <v>83</v>
      </c>
      <c r="T8620" s="15" t="s">
        <v>1773</v>
      </c>
      <c r="U8620" s="28">
        <v>3637200.0</v>
      </c>
      <c r="V8620" s="15">
        <v>7.0</v>
      </c>
      <c r="W8620" s="31">
        <v>0.0</v>
      </c>
      <c r="X8620" s="28">
        <v>1745856.0</v>
      </c>
    </row>
    <row r="8621" ht="15.75" customHeight="1">
      <c r="A8621" s="15">
        <v>8045.0</v>
      </c>
      <c r="B8621" s="15" t="s">
        <v>9646</v>
      </c>
      <c r="C8621" s="18">
        <v>42993.0</v>
      </c>
      <c r="D8621" s="18">
        <v>42995.0</v>
      </c>
      <c r="E8621" s="18">
        <f t="shared" si="1"/>
        <v>42995</v>
      </c>
      <c r="F8621" s="15" t="s">
        <v>114</v>
      </c>
      <c r="G8621" s="15" t="s">
        <v>6354</v>
      </c>
      <c r="H8621" s="15" t="s">
        <v>6355</v>
      </c>
      <c r="I8621" s="15" t="s">
        <v>59</v>
      </c>
      <c r="J8621" s="15" t="s">
        <v>60</v>
      </c>
      <c r="K8621" s="15" t="s">
        <v>10</v>
      </c>
      <c r="L8621" s="15" t="str">
        <f t="array" ref="L8621">_xlfn.XLOOKUP(M8621,reference_province_to_city!$A$2:$A$11,reference_province_to_city!$B$2:$B$11)</f>
        <v>Jakarta</v>
      </c>
      <c r="M8621" s="15" t="s">
        <v>7</v>
      </c>
      <c r="N8621" s="15">
        <v>10110.0</v>
      </c>
      <c r="O8621" s="15">
        <f t="array" ref="O8621">_xlfn.XLOOKUP(M8621,reference_postal_code!$B$2:$B$11,reference_postal_code!$A$2:$A$11)</f>
        <v>10110</v>
      </c>
      <c r="P8621" s="15" t="s">
        <v>117</v>
      </c>
      <c r="Q8621" s="15" t="s">
        <v>1095</v>
      </c>
      <c r="R8621" s="15" t="s">
        <v>65</v>
      </c>
      <c r="S8621" s="15" t="s">
        <v>83</v>
      </c>
      <c r="T8621" s="15" t="s">
        <v>1096</v>
      </c>
      <c r="U8621" s="28">
        <v>4425840.0</v>
      </c>
      <c r="V8621" s="15">
        <v>9.0</v>
      </c>
      <c r="W8621" s="31">
        <v>0.2</v>
      </c>
      <c r="X8621" s="28">
        <v>1604367.0</v>
      </c>
    </row>
    <row r="8622" ht="15.75" customHeight="1">
      <c r="A8622" s="15">
        <v>1540.0</v>
      </c>
      <c r="B8622" s="15" t="s">
        <v>9638</v>
      </c>
      <c r="C8622" s="18">
        <v>42993.0</v>
      </c>
      <c r="D8622" s="18">
        <v>42995.0</v>
      </c>
      <c r="E8622" s="18">
        <f t="shared" si="1"/>
        <v>42995</v>
      </c>
      <c r="F8622" s="15" t="s">
        <v>114</v>
      </c>
      <c r="G8622" s="15" t="s">
        <v>2448</v>
      </c>
      <c r="H8622" s="15" t="s">
        <v>2449</v>
      </c>
      <c r="I8622" s="15" t="s">
        <v>59</v>
      </c>
      <c r="J8622" s="15" t="s">
        <v>60</v>
      </c>
      <c r="L8622" s="15" t="str">
        <f t="array" ref="L8622">_xlfn.XLOOKUP(M8622,reference_province_to_city!$A$2:$A$11,reference_province_to_city!$B$2:$B$11)</f>
        <v>Balikpapan</v>
      </c>
      <c r="M8622" s="15" t="s">
        <v>21</v>
      </c>
      <c r="N8622" s="15">
        <v>76114.0</v>
      </c>
      <c r="O8622" s="15">
        <f t="array" ref="O8622">_xlfn.XLOOKUP(M8622,reference_postal_code!$B$2:$B$11,reference_postal_code!$A$2:$A$11)</f>
        <v>76114</v>
      </c>
      <c r="P8622" s="15" t="s">
        <v>166</v>
      </c>
      <c r="Q8622" s="15" t="s">
        <v>3938</v>
      </c>
      <c r="R8622" s="15" t="s">
        <v>106</v>
      </c>
      <c r="S8622" s="15" t="s">
        <v>183</v>
      </c>
      <c r="T8622" s="15" t="s">
        <v>3939</v>
      </c>
      <c r="U8622" s="28">
        <v>1.17441E7</v>
      </c>
      <c r="V8622" s="15">
        <v>3.0</v>
      </c>
      <c r="W8622" s="31">
        <v>0.0</v>
      </c>
      <c r="X8622" s="28">
        <v>3053466.0</v>
      </c>
    </row>
    <row r="8623" ht="15.75" customHeight="1">
      <c r="A8623" s="15">
        <v>903.0</v>
      </c>
      <c r="B8623" s="15" t="s">
        <v>9647</v>
      </c>
      <c r="C8623" s="18">
        <v>42993.0</v>
      </c>
      <c r="D8623" s="18">
        <v>42995.0</v>
      </c>
      <c r="E8623" s="18">
        <f t="shared" si="1"/>
        <v>42995</v>
      </c>
      <c r="F8623" s="15" t="s">
        <v>125</v>
      </c>
      <c r="G8623" s="15" t="s">
        <v>514</v>
      </c>
      <c r="H8623" s="15" t="s">
        <v>515</v>
      </c>
      <c r="I8623" s="15" t="s">
        <v>59</v>
      </c>
      <c r="J8623" s="15" t="s">
        <v>60</v>
      </c>
      <c r="K8623" s="15" t="s">
        <v>22</v>
      </c>
      <c r="L8623" s="15" t="str">
        <f t="array" ref="L8623">_xlfn.XLOOKUP(M8623,reference_province_to_city!$A$2:$A$11,reference_province_to_city!$B$2:$B$11)</f>
        <v>Surabaya</v>
      </c>
      <c r="M8623" s="15" t="s">
        <v>20</v>
      </c>
      <c r="N8623" s="15">
        <v>60231.0</v>
      </c>
      <c r="O8623" s="15">
        <f t="array" ref="O8623">_xlfn.XLOOKUP(M8623,reference_postal_code!$B$2:$B$11,reference_postal_code!$A$2:$A$11)</f>
        <v>60231</v>
      </c>
      <c r="P8623" s="15" t="s">
        <v>166</v>
      </c>
      <c r="Q8623" s="15" t="s">
        <v>8317</v>
      </c>
      <c r="R8623" s="15" t="s">
        <v>110</v>
      </c>
      <c r="S8623" s="15" t="s">
        <v>111</v>
      </c>
      <c r="T8623" s="15" t="s">
        <v>8318</v>
      </c>
      <c r="U8623" s="28">
        <v>4859640.0</v>
      </c>
      <c r="V8623" s="15">
        <v>3.0</v>
      </c>
      <c r="W8623" s="31">
        <v>0.2</v>
      </c>
      <c r="X8623" s="28">
        <v>303727.0</v>
      </c>
    </row>
    <row r="8624" ht="15.75" customHeight="1">
      <c r="A8624" s="15">
        <v>1538.0</v>
      </c>
      <c r="B8624" s="15" t="s">
        <v>9638</v>
      </c>
      <c r="C8624" s="18">
        <v>42993.0</v>
      </c>
      <c r="D8624" s="18">
        <v>42995.0</v>
      </c>
      <c r="E8624" s="18">
        <f t="shared" si="1"/>
        <v>42995</v>
      </c>
      <c r="F8624" s="15" t="s">
        <v>114</v>
      </c>
      <c r="G8624" s="15" t="s">
        <v>2448</v>
      </c>
      <c r="H8624" s="15" t="s">
        <v>2449</v>
      </c>
      <c r="I8624" s="15" t="s">
        <v>59</v>
      </c>
      <c r="J8624" s="15" t="s">
        <v>60</v>
      </c>
      <c r="L8624" s="15" t="str">
        <f t="array" ref="L8624">_xlfn.XLOOKUP(M8624,reference_province_to_city!$A$2:$A$11,reference_province_to_city!$B$2:$B$11)</f>
        <v>Balikpapan</v>
      </c>
      <c r="M8624" s="15" t="s">
        <v>21</v>
      </c>
      <c r="N8624" s="15">
        <v>76114.0</v>
      </c>
      <c r="O8624" s="15">
        <f t="array" ref="O8624">_xlfn.XLOOKUP(M8624,reference_postal_code!$B$2:$B$11,reference_postal_code!$A$2:$A$11)</f>
        <v>76114</v>
      </c>
      <c r="P8624" s="15" t="s">
        <v>166</v>
      </c>
      <c r="Q8624" s="15" t="s">
        <v>2246</v>
      </c>
      <c r="R8624" s="15" t="s">
        <v>110</v>
      </c>
      <c r="S8624" s="15" t="s">
        <v>111</v>
      </c>
      <c r="T8624" s="15" t="s">
        <v>2247</v>
      </c>
      <c r="U8624" s="28">
        <v>599850.0</v>
      </c>
      <c r="V8624" s="15">
        <v>1.0</v>
      </c>
      <c r="W8624" s="31">
        <v>0.0</v>
      </c>
      <c r="X8624" s="28">
        <v>173956.0</v>
      </c>
    </row>
    <row r="8625" ht="15.75" customHeight="1">
      <c r="A8625" s="15">
        <v>6756.0</v>
      </c>
      <c r="B8625" s="15" t="s">
        <v>9635</v>
      </c>
      <c r="C8625" s="18">
        <v>42993.0</v>
      </c>
      <c r="D8625" s="18">
        <v>42997.0</v>
      </c>
      <c r="E8625" s="18">
        <f t="shared" si="1"/>
        <v>42997</v>
      </c>
      <c r="F8625" s="15" t="s">
        <v>55</v>
      </c>
      <c r="G8625" s="15" t="s">
        <v>9636</v>
      </c>
      <c r="H8625" s="15" t="s">
        <v>9637</v>
      </c>
      <c r="I8625" s="15" t="s">
        <v>128</v>
      </c>
      <c r="J8625" s="15" t="s">
        <v>60</v>
      </c>
      <c r="K8625" s="15" t="s">
        <v>29</v>
      </c>
      <c r="L8625" s="15" t="str">
        <f t="array" ref="L8625">_xlfn.XLOOKUP(M8625,reference_province_to_city!$A$2:$A$11,reference_province_to_city!$B$2:$B$11)</f>
        <v>Palembang</v>
      </c>
      <c r="M8625" s="15" t="s">
        <v>13</v>
      </c>
      <c r="N8625" s="15">
        <v>30111.0</v>
      </c>
      <c r="O8625" s="15">
        <f t="array" ref="O8625">_xlfn.XLOOKUP(M8625,reference_postal_code!$B$2:$B$11,reference_postal_code!$A$2:$A$11)</f>
        <v>30111</v>
      </c>
      <c r="P8625" s="15" t="s">
        <v>77</v>
      </c>
      <c r="Q8625" s="15" t="s">
        <v>5277</v>
      </c>
      <c r="R8625" s="15" t="s">
        <v>106</v>
      </c>
      <c r="S8625" s="15" t="s">
        <v>139</v>
      </c>
      <c r="T8625" s="15" t="s">
        <v>5278</v>
      </c>
      <c r="U8625" s="28">
        <v>711000.0</v>
      </c>
      <c r="V8625" s="15">
        <v>5.0</v>
      </c>
      <c r="W8625" s="31">
        <v>0.0</v>
      </c>
      <c r="X8625" s="28">
        <v>284400.0</v>
      </c>
    </row>
    <row r="8626" ht="15.75" customHeight="1">
      <c r="A8626" s="15">
        <v>6520.0</v>
      </c>
      <c r="B8626" s="15" t="s">
        <v>9639</v>
      </c>
      <c r="C8626" s="18">
        <v>42993.0</v>
      </c>
      <c r="D8626" s="18">
        <v>42997.0</v>
      </c>
      <c r="E8626" s="18">
        <f t="shared" si="1"/>
        <v>42997</v>
      </c>
      <c r="F8626" s="15" t="s">
        <v>55</v>
      </c>
      <c r="G8626" s="15" t="s">
        <v>1861</v>
      </c>
      <c r="H8626" s="15" t="s">
        <v>1862</v>
      </c>
      <c r="I8626" s="15" t="s">
        <v>59</v>
      </c>
      <c r="J8626" s="15" t="s">
        <v>60</v>
      </c>
      <c r="K8626" s="15" t="s">
        <v>22</v>
      </c>
      <c r="L8626" s="15" t="str">
        <f t="array" ref="L8626">_xlfn.XLOOKUP(M8626,reference_province_to_city!$A$2:$A$11,reference_province_to_city!$B$2:$B$11)</f>
        <v>Surabaya</v>
      </c>
      <c r="M8626" s="15" t="s">
        <v>20</v>
      </c>
      <c r="N8626" s="15">
        <v>60231.0</v>
      </c>
      <c r="O8626" s="15">
        <f t="array" ref="O8626">_xlfn.XLOOKUP(M8626,reference_postal_code!$B$2:$B$11,reference_postal_code!$A$2:$A$11)</f>
        <v>60231</v>
      </c>
      <c r="P8626" s="15" t="s">
        <v>166</v>
      </c>
      <c r="Q8626" s="15" t="s">
        <v>2101</v>
      </c>
      <c r="R8626" s="15" t="s">
        <v>65</v>
      </c>
      <c r="S8626" s="15" t="s">
        <v>83</v>
      </c>
      <c r="T8626" s="15" t="s">
        <v>2102</v>
      </c>
      <c r="U8626" s="28">
        <v>40320.0</v>
      </c>
      <c r="V8626" s="15">
        <v>1.0</v>
      </c>
      <c r="W8626" s="31">
        <v>0.2</v>
      </c>
      <c r="X8626" s="28">
        <v>12600.0</v>
      </c>
    </row>
    <row r="8627" ht="15.75" customHeight="1">
      <c r="A8627" s="15">
        <v>6975.0</v>
      </c>
      <c r="B8627" s="15" t="s">
        <v>9648</v>
      </c>
      <c r="C8627" s="18">
        <v>42993.0</v>
      </c>
      <c r="D8627" s="18">
        <v>42997.0</v>
      </c>
      <c r="E8627" s="18">
        <f t="shared" si="1"/>
        <v>42997</v>
      </c>
      <c r="F8627" s="15" t="s">
        <v>55</v>
      </c>
      <c r="G8627" s="15" t="s">
        <v>2328</v>
      </c>
      <c r="H8627" s="15" t="s">
        <v>2329</v>
      </c>
      <c r="I8627" s="15" t="s">
        <v>59</v>
      </c>
      <c r="J8627" s="15" t="s">
        <v>60</v>
      </c>
      <c r="K8627" s="15" t="s">
        <v>10</v>
      </c>
      <c r="L8627" s="15" t="str">
        <f t="array" ref="L8627">_xlfn.XLOOKUP(M8627,reference_province_to_city!$A$2:$A$11,reference_province_to_city!$B$2:$B$11)</f>
        <v>Jakarta</v>
      </c>
      <c r="M8627" s="15" t="s">
        <v>7</v>
      </c>
      <c r="N8627" s="15">
        <v>10110.0</v>
      </c>
      <c r="O8627" s="15">
        <f t="array" ref="O8627">_xlfn.XLOOKUP(M8627,reference_postal_code!$B$2:$B$11,reference_postal_code!$A$2:$A$11)</f>
        <v>10110</v>
      </c>
      <c r="P8627" s="15" t="s">
        <v>117</v>
      </c>
      <c r="Q8627" s="15" t="s">
        <v>1196</v>
      </c>
      <c r="R8627" s="15" t="s">
        <v>65</v>
      </c>
      <c r="S8627" s="15" t="s">
        <v>93</v>
      </c>
      <c r="T8627" s="15" t="s">
        <v>1197</v>
      </c>
      <c r="U8627" s="28">
        <v>476160.0</v>
      </c>
      <c r="V8627" s="15">
        <v>2.0</v>
      </c>
      <c r="W8627" s="31">
        <v>0.2</v>
      </c>
      <c r="X8627" s="28">
        <v>124992.0</v>
      </c>
    </row>
    <row r="8628" ht="15.75" customHeight="1">
      <c r="A8628" s="15">
        <v>6758.0</v>
      </c>
      <c r="B8628" s="15" t="s">
        <v>9635</v>
      </c>
      <c r="C8628" s="18">
        <v>42993.0</v>
      </c>
      <c r="D8628" s="18">
        <v>42997.0</v>
      </c>
      <c r="E8628" s="18">
        <f t="shared" si="1"/>
        <v>42997</v>
      </c>
      <c r="F8628" s="15" t="s">
        <v>55</v>
      </c>
      <c r="G8628" s="15" t="s">
        <v>9636</v>
      </c>
      <c r="H8628" s="15" t="s">
        <v>9637</v>
      </c>
      <c r="I8628" s="15" t="s">
        <v>128</v>
      </c>
      <c r="J8628" s="15" t="s">
        <v>60</v>
      </c>
      <c r="K8628" s="15" t="s">
        <v>29</v>
      </c>
      <c r="L8628" s="15" t="str">
        <f t="array" ref="L8628">_xlfn.XLOOKUP(M8628,reference_province_to_city!$A$2:$A$11,reference_province_to_city!$B$2:$B$11)</f>
        <v>Palembang</v>
      </c>
      <c r="M8628" s="15" t="s">
        <v>13</v>
      </c>
      <c r="N8628" s="15">
        <v>30111.0</v>
      </c>
      <c r="O8628" s="15">
        <f t="array" ref="O8628">_xlfn.XLOOKUP(M8628,reference_postal_code!$B$2:$B$11,reference_postal_code!$A$2:$A$11)</f>
        <v>30111</v>
      </c>
      <c r="P8628" s="15" t="s">
        <v>77</v>
      </c>
      <c r="Q8628" s="15" t="s">
        <v>2069</v>
      </c>
      <c r="R8628" s="15" t="s">
        <v>110</v>
      </c>
      <c r="S8628" s="15" t="s">
        <v>111</v>
      </c>
      <c r="T8628" s="15" t="s">
        <v>2070</v>
      </c>
      <c r="U8628" s="28">
        <v>5939100.0</v>
      </c>
      <c r="V8628" s="15">
        <v>6.0</v>
      </c>
      <c r="W8628" s="31">
        <v>0.0</v>
      </c>
      <c r="X8628" s="28">
        <v>1544166.0</v>
      </c>
    </row>
    <row r="8629" ht="15.75" customHeight="1">
      <c r="A8629" s="15">
        <v>6133.0</v>
      </c>
      <c r="B8629" s="15" t="s">
        <v>9649</v>
      </c>
      <c r="C8629" s="18">
        <v>42993.0</v>
      </c>
      <c r="D8629" s="18">
        <v>42998.0</v>
      </c>
      <c r="E8629" s="18">
        <f t="shared" si="1"/>
        <v>42998</v>
      </c>
      <c r="F8629" s="15" t="s">
        <v>55</v>
      </c>
      <c r="G8629" s="15" t="s">
        <v>4018</v>
      </c>
      <c r="H8629" s="15" t="s">
        <v>4019</v>
      </c>
      <c r="I8629" s="15" t="s">
        <v>59</v>
      </c>
      <c r="J8629" s="15" t="s">
        <v>60</v>
      </c>
      <c r="K8629" s="15" t="s">
        <v>29</v>
      </c>
      <c r="L8629" s="15" t="str">
        <f t="array" ref="L8629">_xlfn.XLOOKUP(M8629,reference_province_to_city!$A$2:$A$11,reference_province_to_city!$B$2:$B$11)</f>
        <v>Palembang</v>
      </c>
      <c r="M8629" s="15" t="s">
        <v>13</v>
      </c>
      <c r="N8629" s="15">
        <v>30111.0</v>
      </c>
      <c r="O8629" s="15">
        <f t="array" ref="O8629">_xlfn.XLOOKUP(M8629,reference_postal_code!$B$2:$B$11,reference_postal_code!$A$2:$A$11)</f>
        <v>30111</v>
      </c>
      <c r="P8629" s="15" t="s">
        <v>77</v>
      </c>
      <c r="Q8629" s="15" t="s">
        <v>3946</v>
      </c>
      <c r="R8629" s="15" t="s">
        <v>65</v>
      </c>
      <c r="S8629" s="15" t="s">
        <v>66</v>
      </c>
      <c r="T8629" s="15" t="s">
        <v>3947</v>
      </c>
      <c r="U8629" s="28">
        <v>2459400.0</v>
      </c>
      <c r="V8629" s="15">
        <v>5.0</v>
      </c>
      <c r="W8629" s="31">
        <v>0.2</v>
      </c>
      <c r="X8629" s="28">
        <v>891532.0</v>
      </c>
    </row>
    <row r="8630" ht="15.75" customHeight="1">
      <c r="A8630" s="15">
        <v>6759.0</v>
      </c>
      <c r="B8630" s="15" t="s">
        <v>9635</v>
      </c>
      <c r="C8630" s="18">
        <v>42993.0</v>
      </c>
      <c r="D8630" s="18">
        <v>42997.0</v>
      </c>
      <c r="E8630" s="18">
        <f t="shared" si="1"/>
        <v>42997</v>
      </c>
      <c r="F8630" s="15" t="s">
        <v>55</v>
      </c>
      <c r="G8630" s="15" t="s">
        <v>9636</v>
      </c>
      <c r="H8630" s="15" t="s">
        <v>9637</v>
      </c>
      <c r="I8630" s="15" t="s">
        <v>128</v>
      </c>
      <c r="J8630" s="15" t="s">
        <v>60</v>
      </c>
      <c r="K8630" s="15" t="s">
        <v>29</v>
      </c>
      <c r="L8630" s="15" t="str">
        <f t="array" ref="L8630">_xlfn.XLOOKUP(M8630,reference_province_to_city!$A$2:$A$11,reference_province_to_city!$B$2:$B$11)</f>
        <v>Palembang</v>
      </c>
      <c r="M8630" s="15" t="s">
        <v>13</v>
      </c>
      <c r="N8630" s="15">
        <v>30111.0</v>
      </c>
      <c r="O8630" s="15">
        <f t="array" ref="O8630">_xlfn.XLOOKUP(M8630,reference_postal_code!$B$2:$B$11,reference_postal_code!$A$2:$A$11)</f>
        <v>30111</v>
      </c>
      <c r="P8630" s="15" t="s">
        <v>77</v>
      </c>
      <c r="Q8630" s="15" t="s">
        <v>608</v>
      </c>
      <c r="R8630" s="15" t="s">
        <v>65</v>
      </c>
      <c r="S8630" s="15" t="s">
        <v>87</v>
      </c>
      <c r="T8630" s="15" t="s">
        <v>609</v>
      </c>
      <c r="U8630" s="28">
        <v>1229400.0</v>
      </c>
      <c r="V8630" s="15">
        <v>2.0</v>
      </c>
      <c r="W8630" s="31">
        <v>0.0</v>
      </c>
      <c r="X8630" s="28">
        <v>0.0</v>
      </c>
    </row>
    <row r="8631" ht="15.75" customHeight="1">
      <c r="A8631" s="15">
        <v>5993.0</v>
      </c>
      <c r="B8631" s="15" t="s">
        <v>9641</v>
      </c>
      <c r="C8631" s="18">
        <v>42993.0</v>
      </c>
      <c r="D8631" s="18">
        <v>42999.0</v>
      </c>
      <c r="E8631" s="18">
        <f t="shared" si="1"/>
        <v>42999</v>
      </c>
      <c r="F8631" s="15" t="s">
        <v>55</v>
      </c>
      <c r="G8631" s="15" t="s">
        <v>3233</v>
      </c>
      <c r="H8631" s="15" t="s">
        <v>3234</v>
      </c>
      <c r="I8631" s="15" t="s">
        <v>59</v>
      </c>
      <c r="J8631" s="15" t="s">
        <v>60</v>
      </c>
      <c r="K8631" s="15" t="s">
        <v>14</v>
      </c>
      <c r="L8631" s="15" t="str">
        <f t="array" ref="L8631">_xlfn.XLOOKUP(M8631,reference_province_to_city!$A$2:$A$11,reference_province_to_city!$B$2:$B$11)</f>
        <v>Bandung</v>
      </c>
      <c r="M8631" s="15" t="s">
        <v>12</v>
      </c>
      <c r="N8631" s="15">
        <v>40111.0</v>
      </c>
      <c r="O8631" s="15">
        <f t="array" ref="O8631">_xlfn.XLOOKUP(M8631,reference_postal_code!$B$2:$B$11,reference_postal_code!$A$2:$A$11)</f>
        <v>40111</v>
      </c>
      <c r="P8631" s="15" t="s">
        <v>117</v>
      </c>
      <c r="Q8631" s="15" t="s">
        <v>1633</v>
      </c>
      <c r="R8631" s="15" t="s">
        <v>106</v>
      </c>
      <c r="S8631" s="15" t="s">
        <v>107</v>
      </c>
      <c r="T8631" s="15" t="s">
        <v>1634</v>
      </c>
      <c r="U8631" s="28">
        <v>2771280.0</v>
      </c>
      <c r="V8631" s="15">
        <v>3.0</v>
      </c>
      <c r="W8631" s="31">
        <v>0.2</v>
      </c>
      <c r="X8631" s="28">
        <v>-311769.0</v>
      </c>
    </row>
    <row r="8632" ht="15.75" customHeight="1">
      <c r="A8632" s="15">
        <v>7921.0</v>
      </c>
      <c r="B8632" s="15" t="s">
        <v>9640</v>
      </c>
      <c r="C8632" s="18">
        <v>42993.0</v>
      </c>
      <c r="D8632" s="18">
        <v>42999.0</v>
      </c>
      <c r="E8632" s="18">
        <f t="shared" si="1"/>
        <v>42999</v>
      </c>
      <c r="F8632" s="15" t="s">
        <v>55</v>
      </c>
      <c r="G8632" s="15" t="s">
        <v>1692</v>
      </c>
      <c r="H8632" s="15" t="s">
        <v>1693</v>
      </c>
      <c r="I8632" s="15" t="s">
        <v>76</v>
      </c>
      <c r="J8632" s="15" t="s">
        <v>60</v>
      </c>
      <c r="K8632" s="15" t="s">
        <v>17</v>
      </c>
      <c r="L8632" s="15" t="str">
        <f t="array" ref="L8632">_xlfn.XLOOKUP(M8632,reference_province_to_city!$A$2:$A$11,reference_province_to_city!$B$2:$B$11)</f>
        <v>Semarang</v>
      </c>
      <c r="M8632" s="15" t="s">
        <v>15</v>
      </c>
      <c r="N8632" s="15">
        <v>50111.0</v>
      </c>
      <c r="O8632" s="15">
        <f t="array" ref="O8632">_xlfn.XLOOKUP(M8632,reference_postal_code!$B$2:$B$11,reference_postal_code!$A$2:$A$11)</f>
        <v>50111</v>
      </c>
      <c r="P8632" s="15" t="s">
        <v>77</v>
      </c>
      <c r="Q8632" s="15" t="s">
        <v>6422</v>
      </c>
      <c r="R8632" s="15" t="s">
        <v>110</v>
      </c>
      <c r="S8632" s="15" t="s">
        <v>149</v>
      </c>
      <c r="T8632" s="15" t="s">
        <v>6423</v>
      </c>
      <c r="U8632" s="28">
        <v>899700.0</v>
      </c>
      <c r="V8632" s="15">
        <v>2.0</v>
      </c>
      <c r="W8632" s="31">
        <v>0.0</v>
      </c>
      <c r="X8632" s="28">
        <v>161946.0</v>
      </c>
    </row>
    <row r="8633" ht="15.75" customHeight="1">
      <c r="A8633" s="15">
        <v>6517.0</v>
      </c>
      <c r="B8633" s="15" t="s">
        <v>9639</v>
      </c>
      <c r="C8633" s="18">
        <v>42993.0</v>
      </c>
      <c r="D8633" s="18">
        <v>42997.0</v>
      </c>
      <c r="E8633" s="18">
        <f t="shared" si="1"/>
        <v>42997</v>
      </c>
      <c r="F8633" s="15" t="s">
        <v>55</v>
      </c>
      <c r="G8633" s="15" t="s">
        <v>1861</v>
      </c>
      <c r="H8633" s="15" t="s">
        <v>1862</v>
      </c>
      <c r="I8633" s="15" t="s">
        <v>59</v>
      </c>
      <c r="J8633" s="15" t="s">
        <v>60</v>
      </c>
      <c r="K8633" s="15" t="s">
        <v>22</v>
      </c>
      <c r="L8633" s="15" t="str">
        <f t="array" ref="L8633">_xlfn.XLOOKUP(M8633,reference_province_to_city!$A$2:$A$11,reference_province_to_city!$B$2:$B$11)</f>
        <v>Surabaya</v>
      </c>
      <c r="M8633" s="15" t="s">
        <v>20</v>
      </c>
      <c r="N8633" s="15">
        <v>60231.0</v>
      </c>
      <c r="O8633" s="15">
        <f t="array" ref="O8633">_xlfn.XLOOKUP(M8633,reference_postal_code!$B$2:$B$11,reference_postal_code!$A$2:$A$11)</f>
        <v>60231</v>
      </c>
      <c r="P8633" s="15" t="s">
        <v>166</v>
      </c>
      <c r="Q8633" s="15" t="s">
        <v>5812</v>
      </c>
      <c r="R8633" s="15" t="s">
        <v>106</v>
      </c>
      <c r="S8633" s="15" t="s">
        <v>139</v>
      </c>
      <c r="T8633" s="15" t="s">
        <v>5813</v>
      </c>
      <c r="U8633" s="28">
        <v>7948500.0</v>
      </c>
      <c r="V8633" s="15">
        <v>5.0</v>
      </c>
      <c r="W8633" s="31">
        <v>0.0</v>
      </c>
      <c r="X8633" s="28">
        <v>1589700.0</v>
      </c>
    </row>
    <row r="8634" ht="15.75" customHeight="1">
      <c r="A8634" s="15">
        <v>3034.0</v>
      </c>
      <c r="B8634" s="15" t="s">
        <v>9650</v>
      </c>
      <c r="C8634" s="18">
        <v>42994.0</v>
      </c>
      <c r="D8634" s="18">
        <v>42999.0</v>
      </c>
      <c r="E8634" s="18">
        <f t="shared" si="1"/>
        <v>42999</v>
      </c>
      <c r="F8634" s="15" t="s">
        <v>55</v>
      </c>
      <c r="G8634" s="15" t="s">
        <v>6031</v>
      </c>
      <c r="H8634" s="15" t="s">
        <v>6032</v>
      </c>
      <c r="I8634" s="15" t="s">
        <v>76</v>
      </c>
      <c r="J8634" s="15" t="s">
        <v>60</v>
      </c>
      <c r="K8634" s="15" t="s">
        <v>33</v>
      </c>
      <c r="L8634" s="15" t="str">
        <f t="array" ref="L8634">_xlfn.XLOOKUP(M8634,reference_province_to_city!$A$2:$A$11,reference_province_to_city!$B$2:$B$11)</f>
        <v>Makassar</v>
      </c>
      <c r="M8634" s="15" t="s">
        <v>25</v>
      </c>
      <c r="N8634" s="15">
        <v>90111.0</v>
      </c>
      <c r="O8634" s="15">
        <f t="array" ref="O8634">_xlfn.XLOOKUP(M8634,reference_postal_code!$B$2:$B$11,reference_postal_code!$A$2:$A$11)</f>
        <v>90111</v>
      </c>
      <c r="P8634" s="15" t="s">
        <v>63</v>
      </c>
      <c r="Q8634" s="15" t="s">
        <v>5542</v>
      </c>
      <c r="R8634" s="15" t="s">
        <v>65</v>
      </c>
      <c r="S8634" s="15" t="s">
        <v>66</v>
      </c>
      <c r="T8634" s="15" t="s">
        <v>5543</v>
      </c>
      <c r="U8634" s="28">
        <v>311040.0</v>
      </c>
      <c r="V8634" s="15">
        <v>4.0</v>
      </c>
      <c r="W8634" s="31">
        <v>0.2</v>
      </c>
      <c r="X8634" s="28">
        <v>108864.0</v>
      </c>
    </row>
    <row r="8635" ht="15.75" customHeight="1">
      <c r="A8635" s="15">
        <v>276.0</v>
      </c>
      <c r="B8635" s="15" t="s">
        <v>9651</v>
      </c>
      <c r="C8635" s="18">
        <v>42994.0</v>
      </c>
      <c r="D8635" s="18">
        <v>42995.0</v>
      </c>
      <c r="E8635" s="18">
        <f t="shared" si="1"/>
        <v>42995</v>
      </c>
      <c r="F8635" s="15" t="s">
        <v>125</v>
      </c>
      <c r="G8635" s="15" t="s">
        <v>2458</v>
      </c>
      <c r="H8635" s="15" t="s">
        <v>2459</v>
      </c>
      <c r="I8635" s="15" t="s">
        <v>128</v>
      </c>
      <c r="J8635" s="15" t="s">
        <v>60</v>
      </c>
      <c r="K8635" s="15" t="s">
        <v>14</v>
      </c>
      <c r="L8635" s="15" t="str">
        <f t="array" ref="L8635">_xlfn.XLOOKUP(M8635,reference_province_to_city!$A$2:$A$11,reference_province_to_city!$B$2:$B$11)</f>
        <v>Bandung</v>
      </c>
      <c r="M8635" s="15" t="s">
        <v>12</v>
      </c>
      <c r="N8635" s="15">
        <v>40111.0</v>
      </c>
      <c r="O8635" s="15">
        <f t="array" ref="O8635">_xlfn.XLOOKUP(M8635,reference_postal_code!$B$2:$B$11,reference_postal_code!$A$2:$A$11)</f>
        <v>40111</v>
      </c>
      <c r="P8635" s="15" t="s">
        <v>117</v>
      </c>
      <c r="Q8635" s="15" t="s">
        <v>613</v>
      </c>
      <c r="R8635" s="15" t="s">
        <v>65</v>
      </c>
      <c r="S8635" s="15" t="s">
        <v>93</v>
      </c>
      <c r="T8635" s="15" t="s">
        <v>614</v>
      </c>
      <c r="U8635" s="28">
        <v>89700.0</v>
      </c>
      <c r="V8635" s="15">
        <v>1.0</v>
      </c>
      <c r="W8635" s="31">
        <v>0.0</v>
      </c>
      <c r="X8635" s="28">
        <v>23322.0</v>
      </c>
    </row>
    <row r="8636" ht="15.75" customHeight="1">
      <c r="A8636" s="15">
        <v>3459.0</v>
      </c>
      <c r="B8636" s="15" t="s">
        <v>9652</v>
      </c>
      <c r="C8636" s="18">
        <v>42994.0</v>
      </c>
      <c r="D8636" s="18">
        <v>42996.0</v>
      </c>
      <c r="E8636" s="18">
        <f t="shared" si="1"/>
        <v>42996</v>
      </c>
      <c r="F8636" s="15" t="s">
        <v>125</v>
      </c>
      <c r="G8636" s="15" t="s">
        <v>3283</v>
      </c>
      <c r="H8636" s="15" t="s">
        <v>3284</v>
      </c>
      <c r="I8636" s="15" t="s">
        <v>59</v>
      </c>
      <c r="J8636" s="15" t="s">
        <v>60</v>
      </c>
      <c r="K8636" s="15" t="s">
        <v>31</v>
      </c>
      <c r="L8636" s="15" t="str">
        <f t="array" ref="L8636">_xlfn.XLOOKUP(M8636,reference_province_to_city!$A$2:$A$11,reference_province_to_city!$B$2:$B$11)</f>
        <v>Balikpapan</v>
      </c>
      <c r="M8636" s="15" t="s">
        <v>21</v>
      </c>
      <c r="N8636" s="15">
        <v>76114.0</v>
      </c>
      <c r="O8636" s="15">
        <f t="array" ref="O8636">_xlfn.XLOOKUP(M8636,reference_postal_code!$B$2:$B$11,reference_postal_code!$A$2:$A$11)</f>
        <v>76114</v>
      </c>
      <c r="P8636" s="15" t="s">
        <v>166</v>
      </c>
      <c r="Q8636" s="15" t="s">
        <v>6383</v>
      </c>
      <c r="R8636" s="15" t="s">
        <v>65</v>
      </c>
      <c r="S8636" s="15" t="s">
        <v>83</v>
      </c>
      <c r="T8636" s="15" t="s">
        <v>6384</v>
      </c>
      <c r="U8636" s="28">
        <v>51660.0</v>
      </c>
      <c r="V8636" s="15">
        <v>2.0</v>
      </c>
      <c r="W8636" s="31">
        <v>0.7</v>
      </c>
      <c r="X8636" s="28">
        <v>-41328.0</v>
      </c>
    </row>
    <row r="8637" ht="15.75" customHeight="1">
      <c r="A8637" s="15">
        <v>3457.0</v>
      </c>
      <c r="B8637" s="15" t="s">
        <v>9652</v>
      </c>
      <c r="C8637" s="18">
        <v>42994.0</v>
      </c>
      <c r="D8637" s="18">
        <v>42996.0</v>
      </c>
      <c r="E8637" s="18">
        <f t="shared" si="1"/>
        <v>42996</v>
      </c>
      <c r="F8637" s="15" t="s">
        <v>125</v>
      </c>
      <c r="G8637" s="15" t="s">
        <v>3283</v>
      </c>
      <c r="H8637" s="15" t="s">
        <v>3284</v>
      </c>
      <c r="I8637" s="15" t="s">
        <v>59</v>
      </c>
      <c r="J8637" s="15" t="s">
        <v>60</v>
      </c>
      <c r="K8637" s="15" t="s">
        <v>31</v>
      </c>
      <c r="L8637" s="15" t="str">
        <f t="array" ref="L8637">_xlfn.XLOOKUP(M8637,reference_province_to_city!$A$2:$A$11,reference_province_to_city!$B$2:$B$11)</f>
        <v>Balikpapan</v>
      </c>
      <c r="M8637" s="15" t="s">
        <v>21</v>
      </c>
      <c r="N8637" s="15">
        <v>76114.0</v>
      </c>
      <c r="O8637" s="15">
        <f t="array" ref="O8637">_xlfn.XLOOKUP(M8637,reference_postal_code!$B$2:$B$11,reference_postal_code!$A$2:$A$11)</f>
        <v>76114</v>
      </c>
      <c r="P8637" s="15" t="s">
        <v>166</v>
      </c>
      <c r="Q8637" s="15" t="s">
        <v>3165</v>
      </c>
      <c r="R8637" s="15" t="s">
        <v>110</v>
      </c>
      <c r="S8637" s="15" t="s">
        <v>149</v>
      </c>
      <c r="T8637" s="15" t="s">
        <v>3166</v>
      </c>
      <c r="U8637" s="28">
        <v>1079640.0</v>
      </c>
      <c r="V8637" s="15">
        <v>3.0</v>
      </c>
      <c r="W8637" s="31">
        <v>0.2</v>
      </c>
      <c r="X8637" s="28">
        <v>296901.0</v>
      </c>
    </row>
    <row r="8638" ht="15.75" customHeight="1">
      <c r="A8638" s="15">
        <v>9961.0</v>
      </c>
      <c r="B8638" s="15" t="s">
        <v>9653</v>
      </c>
      <c r="C8638" s="18">
        <v>42994.0</v>
      </c>
      <c r="D8638" s="18">
        <v>42996.0</v>
      </c>
      <c r="E8638" s="18">
        <f t="shared" si="1"/>
        <v>42996</v>
      </c>
      <c r="F8638" s="15" t="s">
        <v>114</v>
      </c>
      <c r="G8638" s="15" t="s">
        <v>7248</v>
      </c>
      <c r="H8638" s="15" t="s">
        <v>7249</v>
      </c>
      <c r="I8638" s="15" t="s">
        <v>76</v>
      </c>
      <c r="J8638" s="15" t="s">
        <v>60</v>
      </c>
      <c r="K8638" s="15" t="s">
        <v>22</v>
      </c>
      <c r="L8638" s="15" t="str">
        <f t="array" ref="L8638">_xlfn.XLOOKUP(M8638,reference_province_to_city!$A$2:$A$11,reference_province_to_city!$B$2:$B$11)</f>
        <v>Surabaya</v>
      </c>
      <c r="M8638" s="15" t="s">
        <v>20</v>
      </c>
      <c r="N8638" s="15">
        <v>60231.0</v>
      </c>
      <c r="O8638" s="15">
        <f t="array" ref="O8638">_xlfn.XLOOKUP(M8638,reference_postal_code!$B$2:$B$11,reference_postal_code!$A$2:$A$11)</f>
        <v>60231</v>
      </c>
      <c r="P8638" s="15" t="s">
        <v>166</v>
      </c>
      <c r="Q8638" s="15" t="s">
        <v>5943</v>
      </c>
      <c r="R8638" s="15" t="s">
        <v>110</v>
      </c>
      <c r="S8638" s="15" t="s">
        <v>149</v>
      </c>
      <c r="T8638" s="15" t="s">
        <v>5944</v>
      </c>
      <c r="U8638" s="28">
        <v>270000.0</v>
      </c>
      <c r="V8638" s="15">
        <v>1.0</v>
      </c>
      <c r="W8638" s="31">
        <v>0.0</v>
      </c>
      <c r="X8638" s="28">
        <v>48600.0</v>
      </c>
    </row>
    <row r="8639" ht="15.75" customHeight="1">
      <c r="A8639" s="15">
        <v>5984.0</v>
      </c>
      <c r="B8639" s="15" t="s">
        <v>9654</v>
      </c>
      <c r="C8639" s="18">
        <v>42994.0</v>
      </c>
      <c r="D8639" s="18">
        <v>42996.0</v>
      </c>
      <c r="E8639" s="18">
        <f t="shared" si="1"/>
        <v>42996</v>
      </c>
      <c r="F8639" s="15" t="s">
        <v>114</v>
      </c>
      <c r="G8639" s="15" t="s">
        <v>1636</v>
      </c>
      <c r="H8639" s="15" t="s">
        <v>1637</v>
      </c>
      <c r="I8639" s="15" t="s">
        <v>59</v>
      </c>
      <c r="J8639" s="15" t="s">
        <v>60</v>
      </c>
      <c r="K8639" s="15" t="s">
        <v>29</v>
      </c>
      <c r="L8639" s="15" t="str">
        <f t="array" ref="L8639">_xlfn.XLOOKUP(M8639,reference_province_to_city!$A$2:$A$11,reference_province_to_city!$B$2:$B$11)</f>
        <v>Palembang</v>
      </c>
      <c r="M8639" s="15" t="s">
        <v>13</v>
      </c>
      <c r="N8639" s="15">
        <v>30111.0</v>
      </c>
      <c r="O8639" s="15">
        <f t="array" ref="O8639">_xlfn.XLOOKUP(M8639,reference_postal_code!$B$2:$B$11,reference_postal_code!$A$2:$A$11)</f>
        <v>30111</v>
      </c>
      <c r="P8639" s="15" t="s">
        <v>77</v>
      </c>
      <c r="Q8639" s="15" t="s">
        <v>4634</v>
      </c>
      <c r="R8639" s="15" t="s">
        <v>65</v>
      </c>
      <c r="S8639" s="15" t="s">
        <v>66</v>
      </c>
      <c r="T8639" s="15" t="s">
        <v>4635</v>
      </c>
      <c r="U8639" s="28">
        <v>308160.0</v>
      </c>
      <c r="V8639" s="15">
        <v>6.0</v>
      </c>
      <c r="W8639" s="31">
        <v>0.2</v>
      </c>
      <c r="X8639" s="28">
        <v>96300.0</v>
      </c>
    </row>
    <row r="8640" ht="15.75" customHeight="1">
      <c r="A8640" s="15">
        <v>275.0</v>
      </c>
      <c r="B8640" s="15" t="s">
        <v>9651</v>
      </c>
      <c r="C8640" s="18">
        <v>42994.0</v>
      </c>
      <c r="D8640" s="18">
        <v>42995.0</v>
      </c>
      <c r="E8640" s="18">
        <f t="shared" si="1"/>
        <v>42995</v>
      </c>
      <c r="F8640" s="15" t="s">
        <v>125</v>
      </c>
      <c r="G8640" s="15" t="s">
        <v>2458</v>
      </c>
      <c r="H8640" s="15" t="s">
        <v>2459</v>
      </c>
      <c r="I8640" s="15" t="s">
        <v>128</v>
      </c>
      <c r="J8640" s="15" t="s">
        <v>60</v>
      </c>
      <c r="K8640" s="15" t="s">
        <v>14</v>
      </c>
      <c r="L8640" s="15" t="str">
        <f t="array" ref="L8640">_xlfn.XLOOKUP(M8640,reference_province_to_city!$A$2:$A$11,reference_province_to_city!$B$2:$B$11)</f>
        <v>Bandung</v>
      </c>
      <c r="M8640" s="15" t="s">
        <v>12</v>
      </c>
      <c r="N8640" s="15">
        <v>40111.0</v>
      </c>
      <c r="O8640" s="15">
        <f t="array" ref="O8640">_xlfn.XLOOKUP(M8640,reference_postal_code!$B$2:$B$11,reference_postal_code!$A$2:$A$11)</f>
        <v>40111</v>
      </c>
      <c r="P8640" s="15" t="s">
        <v>117</v>
      </c>
      <c r="Q8640" s="15" t="s">
        <v>5072</v>
      </c>
      <c r="R8640" s="15" t="s">
        <v>65</v>
      </c>
      <c r="S8640" s="15" t="s">
        <v>66</v>
      </c>
      <c r="T8640" s="15" t="s">
        <v>5073</v>
      </c>
      <c r="U8640" s="28">
        <v>132300.0</v>
      </c>
      <c r="V8640" s="15">
        <v>2.0</v>
      </c>
      <c r="W8640" s="31">
        <v>0.0</v>
      </c>
      <c r="X8640" s="28">
        <v>60858.0</v>
      </c>
    </row>
    <row r="8641" ht="15.75" customHeight="1">
      <c r="A8641" s="15">
        <v>726.0</v>
      </c>
      <c r="B8641" s="15" t="s">
        <v>9655</v>
      </c>
      <c r="C8641" s="18">
        <v>42994.0</v>
      </c>
      <c r="D8641" s="18">
        <v>42998.0</v>
      </c>
      <c r="E8641" s="18">
        <f t="shared" si="1"/>
        <v>42998</v>
      </c>
      <c r="F8641" s="15" t="s">
        <v>55</v>
      </c>
      <c r="G8641" s="15" t="s">
        <v>6242</v>
      </c>
      <c r="H8641" s="15" t="s">
        <v>6243</v>
      </c>
      <c r="I8641" s="15" t="s">
        <v>59</v>
      </c>
      <c r="J8641" s="15" t="s">
        <v>60</v>
      </c>
      <c r="K8641" s="15" t="s">
        <v>22</v>
      </c>
      <c r="L8641" s="15" t="str">
        <f t="array" ref="L8641">_xlfn.XLOOKUP(M8641,reference_province_to_city!$A$2:$A$11,reference_province_to_city!$B$2:$B$11)</f>
        <v>Surabaya</v>
      </c>
      <c r="M8641" s="15" t="s">
        <v>20</v>
      </c>
      <c r="N8641" s="15">
        <v>60231.0</v>
      </c>
      <c r="O8641" s="15">
        <f t="array" ref="O8641">_xlfn.XLOOKUP(M8641,reference_postal_code!$B$2:$B$11,reference_postal_code!$A$2:$A$11)</f>
        <v>60231</v>
      </c>
      <c r="P8641" s="15" t="s">
        <v>166</v>
      </c>
      <c r="Q8641" s="15" t="s">
        <v>7340</v>
      </c>
      <c r="R8641" s="15" t="s">
        <v>65</v>
      </c>
      <c r="S8641" s="15" t="s">
        <v>173</v>
      </c>
      <c r="T8641" s="15" t="s">
        <v>7341</v>
      </c>
      <c r="U8641" s="28">
        <v>263520.0</v>
      </c>
      <c r="V8641" s="15">
        <v>2.0</v>
      </c>
      <c r="W8641" s="31">
        <v>0.2</v>
      </c>
      <c r="X8641" s="28">
        <v>95526.0</v>
      </c>
    </row>
    <row r="8642" ht="15.75" customHeight="1">
      <c r="A8642" s="15">
        <v>727.0</v>
      </c>
      <c r="B8642" s="15" t="s">
        <v>9655</v>
      </c>
      <c r="C8642" s="18">
        <v>42994.0</v>
      </c>
      <c r="D8642" s="18">
        <v>42998.0</v>
      </c>
      <c r="E8642" s="18">
        <f t="shared" si="1"/>
        <v>42998</v>
      </c>
      <c r="F8642" s="15" t="s">
        <v>55</v>
      </c>
      <c r="G8642" s="15" t="s">
        <v>6242</v>
      </c>
      <c r="H8642" s="15" t="s">
        <v>6243</v>
      </c>
      <c r="I8642" s="15" t="s">
        <v>59</v>
      </c>
      <c r="J8642" s="15" t="s">
        <v>60</v>
      </c>
      <c r="K8642" s="15" t="s">
        <v>22</v>
      </c>
      <c r="L8642" s="15" t="str">
        <f t="array" ref="L8642">_xlfn.XLOOKUP(M8642,reference_province_to_city!$A$2:$A$11,reference_province_to_city!$B$2:$B$11)</f>
        <v>Surabaya</v>
      </c>
      <c r="M8642" s="15" t="s">
        <v>20</v>
      </c>
      <c r="N8642" s="15">
        <v>60231.0</v>
      </c>
      <c r="O8642" s="15">
        <f t="array" ref="O8642">_xlfn.XLOOKUP(M8642,reference_postal_code!$B$2:$B$11,reference_postal_code!$A$2:$A$11)</f>
        <v>60231</v>
      </c>
      <c r="P8642" s="15" t="s">
        <v>166</v>
      </c>
      <c r="Q8642" s="15" t="s">
        <v>4232</v>
      </c>
      <c r="R8642" s="15" t="s">
        <v>110</v>
      </c>
      <c r="S8642" s="15" t="s">
        <v>111</v>
      </c>
      <c r="T8642" s="15" t="s">
        <v>4233</v>
      </c>
      <c r="U8642" s="28">
        <v>839880.0</v>
      </c>
      <c r="V8642" s="15">
        <v>1.0</v>
      </c>
      <c r="W8642" s="31">
        <v>0.2</v>
      </c>
      <c r="X8642" s="28">
        <v>83988.0</v>
      </c>
    </row>
    <row r="8643" ht="15.75" customHeight="1">
      <c r="A8643" s="15">
        <v>3460.0</v>
      </c>
      <c r="B8643" s="15" t="s">
        <v>9652</v>
      </c>
      <c r="C8643" s="18">
        <v>42994.0</v>
      </c>
      <c r="D8643" s="18">
        <v>42996.0</v>
      </c>
      <c r="E8643" s="18">
        <f t="shared" si="1"/>
        <v>42996</v>
      </c>
      <c r="F8643" s="15" t="s">
        <v>125</v>
      </c>
      <c r="G8643" s="15" t="s">
        <v>3283</v>
      </c>
      <c r="H8643" s="15" t="s">
        <v>3284</v>
      </c>
      <c r="I8643" s="15" t="s">
        <v>59</v>
      </c>
      <c r="J8643" s="15" t="s">
        <v>60</v>
      </c>
      <c r="K8643" s="15" t="s">
        <v>31</v>
      </c>
      <c r="L8643" s="15" t="str">
        <f t="array" ref="L8643">_xlfn.XLOOKUP(M8643,reference_province_to_city!$A$2:$A$11,reference_province_to_city!$B$2:$B$11)</f>
        <v>Balikpapan</v>
      </c>
      <c r="M8643" s="15" t="s">
        <v>21</v>
      </c>
      <c r="N8643" s="15">
        <v>76114.0</v>
      </c>
      <c r="O8643" s="15">
        <f t="array" ref="O8643">_xlfn.XLOOKUP(M8643,reference_postal_code!$B$2:$B$11,reference_postal_code!$A$2:$A$11)</f>
        <v>76114</v>
      </c>
      <c r="P8643" s="15" t="s">
        <v>166</v>
      </c>
      <c r="Q8643" s="15" t="s">
        <v>2722</v>
      </c>
      <c r="R8643" s="15" t="s">
        <v>65</v>
      </c>
      <c r="S8643" s="15" t="s">
        <v>83</v>
      </c>
      <c r="T8643" s="15" t="s">
        <v>2723</v>
      </c>
      <c r="U8643" s="28">
        <v>8072910.0</v>
      </c>
      <c r="V8643" s="15">
        <v>2.0</v>
      </c>
      <c r="W8643" s="31">
        <v>0.7</v>
      </c>
      <c r="X8643" s="28">
        <v>-6189231.0</v>
      </c>
    </row>
    <row r="8644" ht="15.75" customHeight="1">
      <c r="A8644" s="15">
        <v>3458.0</v>
      </c>
      <c r="B8644" s="15" t="s">
        <v>9652</v>
      </c>
      <c r="C8644" s="18">
        <v>42994.0</v>
      </c>
      <c r="D8644" s="18">
        <v>42996.0</v>
      </c>
      <c r="E8644" s="18">
        <f t="shared" si="1"/>
        <v>42996</v>
      </c>
      <c r="F8644" s="15" t="s">
        <v>125</v>
      </c>
      <c r="G8644" s="15" t="s">
        <v>3283</v>
      </c>
      <c r="H8644" s="15" t="s">
        <v>3284</v>
      </c>
      <c r="I8644" s="15" t="s">
        <v>59</v>
      </c>
      <c r="J8644" s="15" t="s">
        <v>60</v>
      </c>
      <c r="K8644" s="15" t="s">
        <v>31</v>
      </c>
      <c r="L8644" s="15" t="str">
        <f t="array" ref="L8644">_xlfn.XLOOKUP(M8644,reference_province_to_city!$A$2:$A$11,reference_province_to_city!$B$2:$B$11)</f>
        <v>Balikpapan</v>
      </c>
      <c r="M8644" s="15" t="s">
        <v>21</v>
      </c>
      <c r="N8644" s="15">
        <v>76114.0</v>
      </c>
      <c r="O8644" s="15">
        <f t="array" ref="O8644">_xlfn.XLOOKUP(M8644,reference_postal_code!$B$2:$B$11,reference_postal_code!$A$2:$A$11)</f>
        <v>76114</v>
      </c>
      <c r="P8644" s="15" t="s">
        <v>166</v>
      </c>
      <c r="Q8644" s="15" t="s">
        <v>5049</v>
      </c>
      <c r="R8644" s="15" t="s">
        <v>106</v>
      </c>
      <c r="S8644" s="15" t="s">
        <v>139</v>
      </c>
      <c r="T8644" s="15" t="s">
        <v>5050</v>
      </c>
      <c r="U8644" s="28">
        <v>337680.0</v>
      </c>
      <c r="V8644" s="15">
        <v>3.0</v>
      </c>
      <c r="W8644" s="31">
        <v>0.2</v>
      </c>
      <c r="X8644" s="28">
        <v>33768.0</v>
      </c>
    </row>
    <row r="8645" ht="15.75" customHeight="1">
      <c r="A8645" s="15">
        <v>3461.0</v>
      </c>
      <c r="B8645" s="15" t="s">
        <v>9652</v>
      </c>
      <c r="C8645" s="18">
        <v>42994.0</v>
      </c>
      <c r="D8645" s="18">
        <v>42996.0</v>
      </c>
      <c r="E8645" s="18">
        <f t="shared" si="1"/>
        <v>42996</v>
      </c>
      <c r="F8645" s="15" t="s">
        <v>125</v>
      </c>
      <c r="G8645" s="15" t="s">
        <v>3283</v>
      </c>
      <c r="H8645" s="15" t="s">
        <v>3284</v>
      </c>
      <c r="I8645" s="15" t="s">
        <v>59</v>
      </c>
      <c r="J8645" s="15" t="s">
        <v>60</v>
      </c>
      <c r="K8645" s="15" t="s">
        <v>31</v>
      </c>
      <c r="L8645" s="15" t="str">
        <f t="array" ref="L8645">_xlfn.XLOOKUP(M8645,reference_province_to_city!$A$2:$A$11,reference_province_to_city!$B$2:$B$11)</f>
        <v>Balikpapan</v>
      </c>
      <c r="M8645" s="15" t="s">
        <v>21</v>
      </c>
      <c r="N8645" s="15">
        <v>76114.0</v>
      </c>
      <c r="O8645" s="15">
        <f t="array" ref="O8645">_xlfn.XLOOKUP(M8645,reference_postal_code!$B$2:$B$11,reference_postal_code!$A$2:$A$11)</f>
        <v>76114</v>
      </c>
      <c r="P8645" s="15" t="s">
        <v>166</v>
      </c>
      <c r="Q8645" s="15" t="s">
        <v>208</v>
      </c>
      <c r="R8645" s="15" t="s">
        <v>110</v>
      </c>
      <c r="S8645" s="15" t="s">
        <v>149</v>
      </c>
      <c r="T8645" s="15" t="s">
        <v>209</v>
      </c>
      <c r="U8645" s="28">
        <v>719760.0</v>
      </c>
      <c r="V8645" s="15">
        <v>2.0</v>
      </c>
      <c r="W8645" s="31">
        <v>0.2</v>
      </c>
      <c r="X8645" s="28">
        <v>215928.0</v>
      </c>
    </row>
    <row r="8646" ht="15.75" customHeight="1">
      <c r="A8646" s="15">
        <v>9337.0</v>
      </c>
      <c r="B8646" s="15" t="s">
        <v>9656</v>
      </c>
      <c r="C8646" s="18">
        <v>42994.0</v>
      </c>
      <c r="D8646" s="18">
        <v>42998.0</v>
      </c>
      <c r="E8646" s="18">
        <f t="shared" si="1"/>
        <v>42998</v>
      </c>
      <c r="F8646" s="15" t="s">
        <v>55</v>
      </c>
      <c r="G8646" s="15" t="s">
        <v>4421</v>
      </c>
      <c r="H8646" s="15" t="s">
        <v>4422</v>
      </c>
      <c r="I8646" s="15" t="s">
        <v>128</v>
      </c>
      <c r="J8646" s="15" t="s">
        <v>60</v>
      </c>
      <c r="K8646" s="15" t="s">
        <v>31</v>
      </c>
      <c r="L8646" s="15" t="str">
        <f t="array" ref="L8646">_xlfn.XLOOKUP(M8646,reference_province_to_city!$A$2:$A$11,reference_province_to_city!$B$2:$B$11)</f>
        <v>Balikpapan</v>
      </c>
      <c r="M8646" s="15" t="s">
        <v>21</v>
      </c>
      <c r="N8646" s="15">
        <v>76114.0</v>
      </c>
      <c r="O8646" s="15">
        <f t="array" ref="O8646">_xlfn.XLOOKUP(M8646,reference_postal_code!$B$2:$B$11,reference_postal_code!$A$2:$A$11)</f>
        <v>76114</v>
      </c>
      <c r="P8646" s="15" t="s">
        <v>166</v>
      </c>
      <c r="Q8646" s="15" t="s">
        <v>2466</v>
      </c>
      <c r="R8646" s="15" t="s">
        <v>65</v>
      </c>
      <c r="S8646" s="15" t="s">
        <v>103</v>
      </c>
      <c r="T8646" s="15" t="s">
        <v>2467</v>
      </c>
      <c r="U8646" s="28">
        <v>268500.0</v>
      </c>
      <c r="V8646" s="15">
        <v>5.0</v>
      </c>
      <c r="W8646" s="31">
        <v>0.0</v>
      </c>
      <c r="X8646" s="28">
        <v>131565.0</v>
      </c>
    </row>
    <row r="8647" ht="15.75" customHeight="1">
      <c r="A8647" s="15">
        <v>2654.0</v>
      </c>
      <c r="B8647" s="15" t="s">
        <v>9657</v>
      </c>
      <c r="C8647" s="18">
        <v>42995.0</v>
      </c>
      <c r="D8647" s="18">
        <v>42999.0</v>
      </c>
      <c r="E8647" s="18">
        <f t="shared" si="1"/>
        <v>42999</v>
      </c>
      <c r="F8647" s="15" t="s">
        <v>114</v>
      </c>
      <c r="G8647" s="15" t="s">
        <v>3603</v>
      </c>
      <c r="H8647" s="15" t="s">
        <v>3604</v>
      </c>
      <c r="I8647" s="15" t="s">
        <v>128</v>
      </c>
      <c r="J8647" s="15" t="s">
        <v>60</v>
      </c>
      <c r="K8647" s="15" t="s">
        <v>26</v>
      </c>
      <c r="L8647" s="15" t="str">
        <f t="array" ref="L8647">_xlfn.XLOOKUP(M8647,reference_province_to_city!$A$2:$A$11,reference_province_to_city!$B$2:$B$11)</f>
        <v>Denpasar</v>
      </c>
      <c r="M8647" s="15" t="s">
        <v>24</v>
      </c>
      <c r="N8647" s="15">
        <v>80231.0</v>
      </c>
      <c r="O8647" s="15">
        <f t="array" ref="O8647">_xlfn.XLOOKUP(M8647,reference_postal_code!$B$2:$B$11,reference_postal_code!$A$2:$A$11)</f>
        <v>80231</v>
      </c>
      <c r="P8647" s="15" t="s">
        <v>63</v>
      </c>
      <c r="Q8647" s="15" t="s">
        <v>4374</v>
      </c>
      <c r="R8647" s="15" t="s">
        <v>65</v>
      </c>
      <c r="S8647" s="15" t="s">
        <v>66</v>
      </c>
      <c r="T8647" s="15" t="s">
        <v>4375</v>
      </c>
      <c r="U8647" s="28">
        <v>2473200.0</v>
      </c>
      <c r="V8647" s="15">
        <v>3.0</v>
      </c>
      <c r="W8647" s="31">
        <v>0.0</v>
      </c>
      <c r="X8647" s="28">
        <v>1211868.0</v>
      </c>
    </row>
    <row r="8648" ht="15.75" customHeight="1">
      <c r="A8648" s="15">
        <v>2657.0</v>
      </c>
      <c r="B8648" s="15" t="s">
        <v>9657</v>
      </c>
      <c r="C8648" s="18">
        <v>42995.0</v>
      </c>
      <c r="D8648" s="18">
        <v>42999.0</v>
      </c>
      <c r="E8648" s="18">
        <f t="shared" si="1"/>
        <v>42999</v>
      </c>
      <c r="F8648" s="15" t="s">
        <v>114</v>
      </c>
      <c r="G8648" s="15" t="s">
        <v>3603</v>
      </c>
      <c r="H8648" s="15" t="s">
        <v>3604</v>
      </c>
      <c r="I8648" s="15" t="s">
        <v>128</v>
      </c>
      <c r="J8648" s="15" t="s">
        <v>60</v>
      </c>
      <c r="K8648" s="15" t="s">
        <v>26</v>
      </c>
      <c r="L8648" s="15" t="str">
        <f t="array" ref="L8648">_xlfn.XLOOKUP(M8648,reference_province_to_city!$A$2:$A$11,reference_province_to_city!$B$2:$B$11)</f>
        <v>Denpasar</v>
      </c>
      <c r="M8648" s="15" t="s">
        <v>24</v>
      </c>
      <c r="N8648" s="15">
        <v>80231.0</v>
      </c>
      <c r="O8648" s="15">
        <f t="array" ref="O8648">_xlfn.XLOOKUP(M8648,reference_postal_code!$B$2:$B$11,reference_postal_code!$A$2:$A$11)</f>
        <v>80231</v>
      </c>
      <c r="P8648" s="15" t="s">
        <v>63</v>
      </c>
      <c r="Q8648" s="15" t="s">
        <v>6557</v>
      </c>
      <c r="R8648" s="15" t="s">
        <v>65</v>
      </c>
      <c r="S8648" s="15" t="s">
        <v>87</v>
      </c>
      <c r="T8648" s="15" t="s">
        <v>6558</v>
      </c>
      <c r="U8648" s="28">
        <v>3926100.0</v>
      </c>
      <c r="V8648" s="15">
        <v>2.0</v>
      </c>
      <c r="W8648" s="31">
        <v>0.0</v>
      </c>
      <c r="X8648" s="28">
        <v>981525.0</v>
      </c>
    </row>
    <row r="8649" ht="15.75" customHeight="1">
      <c r="A8649" s="15">
        <v>2658.0</v>
      </c>
      <c r="B8649" s="15" t="s">
        <v>9657</v>
      </c>
      <c r="C8649" s="18">
        <v>42995.0</v>
      </c>
      <c r="D8649" s="18">
        <v>42999.0</v>
      </c>
      <c r="E8649" s="18">
        <f t="shared" si="1"/>
        <v>42999</v>
      </c>
      <c r="F8649" s="15" t="s">
        <v>114</v>
      </c>
      <c r="G8649" s="15" t="s">
        <v>3603</v>
      </c>
      <c r="H8649" s="15" t="s">
        <v>3604</v>
      </c>
      <c r="I8649" s="15" t="s">
        <v>128</v>
      </c>
      <c r="J8649" s="15" t="s">
        <v>60</v>
      </c>
      <c r="K8649" s="15" t="s">
        <v>26</v>
      </c>
      <c r="L8649" s="15" t="str">
        <f t="array" ref="L8649">_xlfn.XLOOKUP(M8649,reference_province_to_city!$A$2:$A$11,reference_province_to_city!$B$2:$B$11)</f>
        <v>Denpasar</v>
      </c>
      <c r="M8649" s="15" t="s">
        <v>24</v>
      </c>
      <c r="N8649" s="15">
        <v>80231.0</v>
      </c>
      <c r="O8649" s="15">
        <f t="array" ref="O8649">_xlfn.XLOOKUP(M8649,reference_postal_code!$B$2:$B$11,reference_postal_code!$A$2:$A$11)</f>
        <v>80231</v>
      </c>
      <c r="P8649" s="15" t="s">
        <v>63</v>
      </c>
      <c r="Q8649" s="15" t="s">
        <v>2227</v>
      </c>
      <c r="R8649" s="15" t="s">
        <v>65</v>
      </c>
      <c r="S8649" s="15" t="s">
        <v>79</v>
      </c>
      <c r="T8649" s="15" t="s">
        <v>2228</v>
      </c>
      <c r="U8649" s="28">
        <v>216000.0</v>
      </c>
      <c r="V8649" s="15">
        <v>5.0</v>
      </c>
      <c r="W8649" s="31">
        <v>0.0</v>
      </c>
      <c r="X8649" s="28">
        <v>105840.0</v>
      </c>
    </row>
    <row r="8650" ht="15.75" customHeight="1">
      <c r="A8650" s="15">
        <v>8879.0</v>
      </c>
      <c r="B8650" s="15" t="s">
        <v>9658</v>
      </c>
      <c r="C8650" s="18">
        <v>42995.0</v>
      </c>
      <c r="D8650" s="18">
        <v>43001.0</v>
      </c>
      <c r="E8650" s="18">
        <f t="shared" si="1"/>
        <v>43001</v>
      </c>
      <c r="F8650" s="15" t="s">
        <v>55</v>
      </c>
      <c r="G8650" s="15" t="s">
        <v>2553</v>
      </c>
      <c r="H8650" s="15" t="s">
        <v>2554</v>
      </c>
      <c r="I8650" s="15" t="s">
        <v>59</v>
      </c>
      <c r="J8650" s="15" t="s">
        <v>60</v>
      </c>
      <c r="L8650" s="15" t="str">
        <f t="array" ref="L8650">_xlfn.XLOOKUP(M8650,reference_province_to_city!$A$2:$A$11,reference_province_to_city!$B$2:$B$11)</f>
        <v>Denpasar</v>
      </c>
      <c r="M8650" s="15" t="s">
        <v>24</v>
      </c>
      <c r="N8650" s="15">
        <v>80231.0</v>
      </c>
      <c r="O8650" s="15">
        <f t="array" ref="O8650">_xlfn.XLOOKUP(M8650,reference_postal_code!$B$2:$B$11,reference_postal_code!$A$2:$A$11)</f>
        <v>80231</v>
      </c>
      <c r="P8650" s="15" t="s">
        <v>63</v>
      </c>
      <c r="Q8650" s="15" t="s">
        <v>3587</v>
      </c>
      <c r="R8650" s="15" t="s">
        <v>65</v>
      </c>
      <c r="S8650" s="15" t="s">
        <v>87</v>
      </c>
      <c r="T8650" s="15" t="s">
        <v>3588</v>
      </c>
      <c r="U8650" s="28">
        <v>510750.0</v>
      </c>
      <c r="V8650" s="15">
        <v>3.0</v>
      </c>
      <c r="W8650" s="31">
        <v>0.0</v>
      </c>
      <c r="X8650" s="28">
        <v>143010.0</v>
      </c>
    </row>
    <row r="8651" ht="15.75" customHeight="1">
      <c r="A8651" s="15">
        <v>2305.0</v>
      </c>
      <c r="B8651" s="15" t="s">
        <v>9659</v>
      </c>
      <c r="C8651" s="18">
        <v>42995.0</v>
      </c>
      <c r="D8651" s="18">
        <v>43000.0</v>
      </c>
      <c r="E8651" s="18">
        <f t="shared" si="1"/>
        <v>43000</v>
      </c>
      <c r="F8651" s="15" t="s">
        <v>114</v>
      </c>
      <c r="G8651" s="15" t="s">
        <v>6018</v>
      </c>
      <c r="H8651" s="15" t="s">
        <v>6019</v>
      </c>
      <c r="I8651" s="15" t="s">
        <v>76</v>
      </c>
      <c r="J8651" s="15" t="s">
        <v>60</v>
      </c>
      <c r="K8651" s="15" t="s">
        <v>1069</v>
      </c>
      <c r="L8651" s="15" t="str">
        <f t="array" ref="L8651">_xlfn.XLOOKUP(M8651,reference_province_to_city!$A$2:$A$11,reference_province_to_city!$B$2:$B$11)</f>
        <v>Semarang</v>
      </c>
      <c r="M8651" s="15" t="s">
        <v>15</v>
      </c>
      <c r="N8651" s="15">
        <v>50111.0</v>
      </c>
      <c r="O8651" s="15">
        <f t="array" ref="O8651">_xlfn.XLOOKUP(M8651,reference_postal_code!$B$2:$B$11,reference_postal_code!$A$2:$A$11)</f>
        <v>50111</v>
      </c>
      <c r="P8651" s="15" t="s">
        <v>77</v>
      </c>
      <c r="Q8651" s="15" t="s">
        <v>1439</v>
      </c>
      <c r="R8651" s="15" t="s">
        <v>65</v>
      </c>
      <c r="S8651" s="15" t="s">
        <v>66</v>
      </c>
      <c r="T8651" s="15" t="s">
        <v>1440</v>
      </c>
      <c r="U8651" s="28">
        <v>1594800.0</v>
      </c>
      <c r="V8651" s="15">
        <v>3.0</v>
      </c>
      <c r="W8651" s="31">
        <v>0.0</v>
      </c>
      <c r="X8651" s="28">
        <v>749556.0</v>
      </c>
    </row>
    <row r="8652" ht="15.75" customHeight="1">
      <c r="A8652" s="15">
        <v>2268.0</v>
      </c>
      <c r="B8652" s="15" t="s">
        <v>9660</v>
      </c>
      <c r="C8652" s="18">
        <v>42995.0</v>
      </c>
      <c r="D8652" s="18">
        <v>42995.0</v>
      </c>
      <c r="E8652" s="18">
        <f t="shared" si="1"/>
        <v>42995</v>
      </c>
      <c r="F8652" s="15" t="s">
        <v>466</v>
      </c>
      <c r="G8652" s="15" t="s">
        <v>6548</v>
      </c>
      <c r="H8652" s="15" t="s">
        <v>6549</v>
      </c>
      <c r="I8652" s="15" t="s">
        <v>59</v>
      </c>
      <c r="J8652" s="15" t="s">
        <v>60</v>
      </c>
      <c r="K8652" s="15" t="s">
        <v>29</v>
      </c>
      <c r="L8652" s="15" t="str">
        <f t="array" ref="L8652">_xlfn.XLOOKUP(M8652,reference_province_to_city!$A$2:$A$11,reference_province_to_city!$B$2:$B$11)</f>
        <v>Palembang</v>
      </c>
      <c r="M8652" s="15" t="s">
        <v>13</v>
      </c>
      <c r="N8652" s="15">
        <v>30111.0</v>
      </c>
      <c r="O8652" s="15">
        <f t="array" ref="O8652">_xlfn.XLOOKUP(M8652,reference_postal_code!$B$2:$B$11,reference_postal_code!$A$2:$A$11)</f>
        <v>30111</v>
      </c>
      <c r="P8652" s="15" t="s">
        <v>77</v>
      </c>
      <c r="Q8652" s="15" t="s">
        <v>9661</v>
      </c>
      <c r="R8652" s="15" t="s">
        <v>65</v>
      </c>
      <c r="S8652" s="15" t="s">
        <v>66</v>
      </c>
      <c r="T8652" s="15" t="s">
        <v>9662</v>
      </c>
      <c r="U8652" s="28">
        <v>194400.0</v>
      </c>
      <c r="V8652" s="15">
        <v>2.0</v>
      </c>
      <c r="W8652" s="31">
        <v>0.0</v>
      </c>
      <c r="X8652" s="28">
        <v>95256.0</v>
      </c>
    </row>
    <row r="8653" ht="15.75" customHeight="1">
      <c r="A8653" s="15">
        <v>2652.0</v>
      </c>
      <c r="B8653" s="15" t="s">
        <v>9657</v>
      </c>
      <c r="C8653" s="18">
        <v>42995.0</v>
      </c>
      <c r="D8653" s="18">
        <v>42999.0</v>
      </c>
      <c r="E8653" s="18">
        <f t="shared" si="1"/>
        <v>42999</v>
      </c>
      <c r="F8653" s="15" t="s">
        <v>114</v>
      </c>
      <c r="G8653" s="15" t="s">
        <v>3603</v>
      </c>
      <c r="H8653" s="15" t="s">
        <v>3604</v>
      </c>
      <c r="I8653" s="15" t="s">
        <v>128</v>
      </c>
      <c r="J8653" s="15" t="s">
        <v>60</v>
      </c>
      <c r="K8653" s="15" t="s">
        <v>26</v>
      </c>
      <c r="L8653" s="15" t="str">
        <f t="array" ref="L8653">_xlfn.XLOOKUP(M8653,reference_province_to_city!$A$2:$A$11,reference_province_to_city!$B$2:$B$11)</f>
        <v>Denpasar</v>
      </c>
      <c r="M8653" s="15" t="s">
        <v>24</v>
      </c>
      <c r="N8653" s="15">
        <v>80231.0</v>
      </c>
      <c r="O8653" s="15">
        <f t="array" ref="O8653">_xlfn.XLOOKUP(M8653,reference_postal_code!$B$2:$B$11,reference_postal_code!$A$2:$A$11)</f>
        <v>80231</v>
      </c>
      <c r="P8653" s="15" t="s">
        <v>63</v>
      </c>
      <c r="Q8653" s="15" t="s">
        <v>1652</v>
      </c>
      <c r="R8653" s="15" t="s">
        <v>65</v>
      </c>
      <c r="S8653" s="15" t="s">
        <v>83</v>
      </c>
      <c r="T8653" s="15" t="s">
        <v>1653</v>
      </c>
      <c r="U8653" s="28">
        <v>161640.0</v>
      </c>
      <c r="V8653" s="15">
        <v>3.0</v>
      </c>
      <c r="W8653" s="31">
        <v>0.2</v>
      </c>
      <c r="X8653" s="28">
        <v>52533.0</v>
      </c>
    </row>
    <row r="8654" ht="15.75" customHeight="1">
      <c r="A8654" s="15">
        <v>9726.0</v>
      </c>
      <c r="B8654" s="15" t="s">
        <v>9663</v>
      </c>
      <c r="C8654" s="18">
        <v>42995.0</v>
      </c>
      <c r="D8654" s="18">
        <v>42998.0</v>
      </c>
      <c r="E8654" s="18">
        <f t="shared" si="1"/>
        <v>42998</v>
      </c>
      <c r="F8654" s="15" t="s">
        <v>125</v>
      </c>
      <c r="G8654" s="15" t="s">
        <v>522</v>
      </c>
      <c r="H8654" s="15" t="s">
        <v>523</v>
      </c>
      <c r="I8654" s="15" t="s">
        <v>59</v>
      </c>
      <c r="J8654" s="15" t="s">
        <v>60</v>
      </c>
      <c r="K8654" s="15" t="s">
        <v>31</v>
      </c>
      <c r="L8654" s="15" t="str">
        <f t="array" ref="L8654">_xlfn.XLOOKUP(M8654,reference_province_to_city!$A$2:$A$11,reference_province_to_city!$B$2:$B$11)</f>
        <v>Balikpapan</v>
      </c>
      <c r="M8654" s="15" t="s">
        <v>21</v>
      </c>
      <c r="O8654" s="15">
        <f t="array" ref="O8654">_xlfn.XLOOKUP(M8654,reference_postal_code!$B$2:$B$11,reference_postal_code!$A$2:$A$11)</f>
        <v>76114</v>
      </c>
      <c r="P8654" s="15" t="s">
        <v>166</v>
      </c>
      <c r="Q8654" s="15" t="s">
        <v>3165</v>
      </c>
      <c r="R8654" s="15" t="s">
        <v>110</v>
      </c>
      <c r="S8654" s="15" t="s">
        <v>149</v>
      </c>
      <c r="T8654" s="15" t="s">
        <v>3166</v>
      </c>
      <c r="U8654" s="28">
        <v>1349550.0</v>
      </c>
      <c r="V8654" s="15">
        <v>3.0</v>
      </c>
      <c r="W8654" s="31">
        <v>0.0</v>
      </c>
      <c r="X8654" s="28">
        <v>566811.0</v>
      </c>
    </row>
    <row r="8655" ht="15.75" customHeight="1">
      <c r="A8655" s="15">
        <v>7453.0</v>
      </c>
      <c r="B8655" s="15" t="s">
        <v>9664</v>
      </c>
      <c r="C8655" s="18">
        <v>42995.0</v>
      </c>
      <c r="D8655" s="18">
        <v>43000.0</v>
      </c>
      <c r="E8655" s="18">
        <f t="shared" si="1"/>
        <v>43000</v>
      </c>
      <c r="F8655" s="15" t="s">
        <v>114</v>
      </c>
      <c r="G8655" s="15" t="s">
        <v>6070</v>
      </c>
      <c r="H8655" s="15" t="s">
        <v>6071</v>
      </c>
      <c r="I8655" s="15" t="s">
        <v>76</v>
      </c>
      <c r="J8655" s="15" t="s">
        <v>60</v>
      </c>
      <c r="K8655" s="15" t="s">
        <v>29</v>
      </c>
      <c r="L8655" s="15" t="str">
        <f t="array" ref="L8655">_xlfn.XLOOKUP(M8655,reference_province_to_city!$A$2:$A$11,reference_province_to_city!$B$2:$B$11)</f>
        <v>Palembang</v>
      </c>
      <c r="M8655" s="15" t="s">
        <v>13</v>
      </c>
      <c r="N8655" s="15">
        <v>30111.0</v>
      </c>
      <c r="O8655" s="15">
        <f t="array" ref="O8655">_xlfn.XLOOKUP(M8655,reference_postal_code!$B$2:$B$11,reference_postal_code!$A$2:$A$11)</f>
        <v>30111</v>
      </c>
      <c r="P8655" s="15" t="s">
        <v>77</v>
      </c>
      <c r="Q8655" s="15" t="s">
        <v>713</v>
      </c>
      <c r="R8655" s="15" t="s">
        <v>110</v>
      </c>
      <c r="S8655" s="15" t="s">
        <v>111</v>
      </c>
      <c r="T8655" s="15" t="s">
        <v>714</v>
      </c>
      <c r="U8655" s="28">
        <v>2.12364E7</v>
      </c>
      <c r="V8655" s="15">
        <v>6.0</v>
      </c>
      <c r="W8655" s="31">
        <v>0.2</v>
      </c>
      <c r="X8655" s="28">
        <v>1327275.0</v>
      </c>
    </row>
    <row r="8656" ht="15.75" customHeight="1">
      <c r="A8656" s="15">
        <v>2655.0</v>
      </c>
      <c r="B8656" s="15" t="s">
        <v>9657</v>
      </c>
      <c r="C8656" s="18">
        <v>42995.0</v>
      </c>
      <c r="D8656" s="18">
        <v>42999.0</v>
      </c>
      <c r="E8656" s="18">
        <f t="shared" si="1"/>
        <v>42999</v>
      </c>
      <c r="F8656" s="15" t="s">
        <v>114</v>
      </c>
      <c r="G8656" s="15" t="s">
        <v>3603</v>
      </c>
      <c r="H8656" s="15" t="s">
        <v>3604</v>
      </c>
      <c r="I8656" s="15" t="s">
        <v>128</v>
      </c>
      <c r="J8656" s="15" t="s">
        <v>60</v>
      </c>
      <c r="K8656" s="15" t="s">
        <v>26</v>
      </c>
      <c r="L8656" s="15" t="str">
        <f t="array" ref="L8656">_xlfn.XLOOKUP(M8656,reference_province_to_city!$A$2:$A$11,reference_province_to_city!$B$2:$B$11)</f>
        <v>Denpasar</v>
      </c>
      <c r="M8656" s="15" t="s">
        <v>24</v>
      </c>
      <c r="N8656" s="15">
        <v>80231.0</v>
      </c>
      <c r="O8656" s="15">
        <f t="array" ref="O8656">_xlfn.XLOOKUP(M8656,reference_postal_code!$B$2:$B$11,reference_postal_code!$A$2:$A$11)</f>
        <v>80231</v>
      </c>
      <c r="P8656" s="15" t="s">
        <v>63</v>
      </c>
      <c r="Q8656" s="15" t="s">
        <v>9665</v>
      </c>
      <c r="R8656" s="15" t="s">
        <v>106</v>
      </c>
      <c r="S8656" s="15" t="s">
        <v>183</v>
      </c>
      <c r="T8656" s="15" t="s">
        <v>9666</v>
      </c>
      <c r="U8656" s="28">
        <v>1.93941E7</v>
      </c>
      <c r="V8656" s="15">
        <v>3.0</v>
      </c>
      <c r="W8656" s="31">
        <v>0.0</v>
      </c>
      <c r="X8656" s="28">
        <v>1163646.0</v>
      </c>
    </row>
    <row r="8657" ht="15.75" customHeight="1">
      <c r="A8657" s="15">
        <v>7451.0</v>
      </c>
      <c r="B8657" s="15" t="s">
        <v>9664</v>
      </c>
      <c r="C8657" s="18">
        <v>42995.0</v>
      </c>
      <c r="D8657" s="18">
        <v>43000.0</v>
      </c>
      <c r="E8657" s="18">
        <f t="shared" si="1"/>
        <v>43000</v>
      </c>
      <c r="F8657" s="15" t="s">
        <v>114</v>
      </c>
      <c r="G8657" s="15" t="s">
        <v>6070</v>
      </c>
      <c r="H8657" s="15" t="s">
        <v>6071</v>
      </c>
      <c r="I8657" s="15" t="s">
        <v>76</v>
      </c>
      <c r="J8657" s="15" t="s">
        <v>60</v>
      </c>
      <c r="K8657" s="15" t="s">
        <v>29</v>
      </c>
      <c r="L8657" s="15" t="str">
        <f t="array" ref="L8657">_xlfn.XLOOKUP(M8657,reference_province_to_city!$A$2:$A$11,reference_province_to_city!$B$2:$B$11)</f>
        <v>Palembang</v>
      </c>
      <c r="M8657" s="15" t="s">
        <v>13</v>
      </c>
      <c r="N8657" s="15">
        <v>30111.0</v>
      </c>
      <c r="O8657" s="15">
        <f t="array" ref="O8657">_xlfn.XLOOKUP(M8657,reference_postal_code!$B$2:$B$11,reference_postal_code!$A$2:$A$11)</f>
        <v>30111</v>
      </c>
      <c r="P8657" s="15" t="s">
        <v>77</v>
      </c>
      <c r="Q8657" s="15" t="s">
        <v>3611</v>
      </c>
      <c r="R8657" s="15" t="s">
        <v>106</v>
      </c>
      <c r="S8657" s="15" t="s">
        <v>107</v>
      </c>
      <c r="T8657" s="15" t="s">
        <v>3612</v>
      </c>
      <c r="U8657" s="28">
        <v>4776450.0</v>
      </c>
      <c r="V8657" s="15">
        <v>5.0</v>
      </c>
      <c r="W8657" s="31">
        <v>0.3</v>
      </c>
      <c r="X8657" s="28">
        <v>-1159995.0</v>
      </c>
    </row>
    <row r="8658" ht="15.75" customHeight="1">
      <c r="A8658" s="15">
        <v>7450.0</v>
      </c>
      <c r="B8658" s="15" t="s">
        <v>9664</v>
      </c>
      <c r="C8658" s="18">
        <v>42995.0</v>
      </c>
      <c r="D8658" s="18">
        <v>43000.0</v>
      </c>
      <c r="E8658" s="18">
        <f t="shared" si="1"/>
        <v>43000</v>
      </c>
      <c r="F8658" s="15" t="s">
        <v>114</v>
      </c>
      <c r="G8658" s="15" t="s">
        <v>6070</v>
      </c>
      <c r="H8658" s="15" t="s">
        <v>6071</v>
      </c>
      <c r="I8658" s="15" t="s">
        <v>76</v>
      </c>
      <c r="J8658" s="15" t="s">
        <v>60</v>
      </c>
      <c r="K8658" s="15" t="s">
        <v>29</v>
      </c>
      <c r="L8658" s="15" t="str">
        <f t="array" ref="L8658">_xlfn.XLOOKUP(M8658,reference_province_to_city!$A$2:$A$11,reference_province_to_city!$B$2:$B$11)</f>
        <v>Palembang</v>
      </c>
      <c r="M8658" s="15" t="s">
        <v>13</v>
      </c>
      <c r="N8658" s="15">
        <v>30111.0</v>
      </c>
      <c r="O8658" s="15">
        <f t="array" ref="O8658">_xlfn.XLOOKUP(M8658,reference_postal_code!$B$2:$B$11,reference_postal_code!$A$2:$A$11)</f>
        <v>30111</v>
      </c>
      <c r="P8658" s="15" t="s">
        <v>77</v>
      </c>
      <c r="Q8658" s="15" t="s">
        <v>610</v>
      </c>
      <c r="R8658" s="15" t="s">
        <v>65</v>
      </c>
      <c r="S8658" s="15" t="s">
        <v>93</v>
      </c>
      <c r="T8658" s="15" t="s">
        <v>611</v>
      </c>
      <c r="U8658" s="28">
        <v>148680.0</v>
      </c>
      <c r="V8658" s="15">
        <v>3.0</v>
      </c>
      <c r="W8658" s="31">
        <v>0.2</v>
      </c>
      <c r="X8658" s="28">
        <v>48321.0</v>
      </c>
    </row>
    <row r="8659" ht="15.75" customHeight="1">
      <c r="A8659" s="15">
        <v>7452.0</v>
      </c>
      <c r="B8659" s="15" t="s">
        <v>9664</v>
      </c>
      <c r="C8659" s="18">
        <v>42995.0</v>
      </c>
      <c r="D8659" s="18">
        <v>43000.0</v>
      </c>
      <c r="E8659" s="18">
        <f t="shared" si="1"/>
        <v>43000</v>
      </c>
      <c r="F8659" s="15" t="s">
        <v>114</v>
      </c>
      <c r="G8659" s="15" t="s">
        <v>6070</v>
      </c>
      <c r="H8659" s="15" t="s">
        <v>6071</v>
      </c>
      <c r="I8659" s="15" t="s">
        <v>76</v>
      </c>
      <c r="J8659" s="15" t="s">
        <v>60</v>
      </c>
      <c r="K8659" s="15" t="s">
        <v>29</v>
      </c>
      <c r="L8659" s="15" t="str">
        <f t="array" ref="L8659">_xlfn.XLOOKUP(M8659,reference_province_to_city!$A$2:$A$11,reference_province_to_city!$B$2:$B$11)</f>
        <v>Palembang</v>
      </c>
      <c r="M8659" s="15" t="s">
        <v>13</v>
      </c>
      <c r="O8659" s="15">
        <f t="array" ref="O8659">_xlfn.XLOOKUP(M8659,reference_postal_code!$B$2:$B$11,reference_postal_code!$A$2:$A$11)</f>
        <v>30111</v>
      </c>
      <c r="P8659" s="15" t="s">
        <v>77</v>
      </c>
      <c r="Q8659" s="15" t="s">
        <v>5824</v>
      </c>
      <c r="R8659" s="15" t="s">
        <v>65</v>
      </c>
      <c r="S8659" s="15" t="s">
        <v>83</v>
      </c>
      <c r="T8659" s="15" t="s">
        <v>5825</v>
      </c>
      <c r="U8659" s="28">
        <v>87000.0</v>
      </c>
      <c r="V8659" s="15">
        <v>5.0</v>
      </c>
      <c r="W8659" s="31">
        <v>0.8</v>
      </c>
      <c r="X8659" s="28">
        <v>-152250.0</v>
      </c>
    </row>
    <row r="8660" ht="15.75" customHeight="1">
      <c r="A8660" s="15">
        <v>8878.0</v>
      </c>
      <c r="B8660" s="15" t="s">
        <v>9658</v>
      </c>
      <c r="C8660" s="18">
        <v>42995.0</v>
      </c>
      <c r="D8660" s="18">
        <v>43001.0</v>
      </c>
      <c r="E8660" s="18">
        <f t="shared" si="1"/>
        <v>43001</v>
      </c>
      <c r="F8660" s="15" t="s">
        <v>55</v>
      </c>
      <c r="G8660" s="15" t="s">
        <v>2553</v>
      </c>
      <c r="H8660" s="15" t="s">
        <v>2554</v>
      </c>
      <c r="I8660" s="15" t="s">
        <v>59</v>
      </c>
      <c r="J8660" s="15" t="s">
        <v>60</v>
      </c>
      <c r="K8660" s="15" t="s">
        <v>26</v>
      </c>
      <c r="L8660" s="15" t="str">
        <f t="array" ref="L8660">_xlfn.XLOOKUP(M8660,reference_province_to_city!$A$2:$A$11,reference_province_to_city!$B$2:$B$11)</f>
        <v>Denpasar</v>
      </c>
      <c r="M8660" s="15" t="s">
        <v>24</v>
      </c>
      <c r="N8660" s="15">
        <v>80231.0</v>
      </c>
      <c r="O8660" s="15">
        <f t="array" ref="O8660">_xlfn.XLOOKUP(M8660,reference_postal_code!$B$2:$B$11,reference_postal_code!$A$2:$A$11)</f>
        <v>80231</v>
      </c>
      <c r="P8660" s="15" t="s">
        <v>63</v>
      </c>
      <c r="Q8660" s="15" t="s">
        <v>9667</v>
      </c>
      <c r="R8660" s="15" t="s">
        <v>110</v>
      </c>
      <c r="S8660" s="15" t="s">
        <v>668</v>
      </c>
      <c r="T8660" s="15" t="s">
        <v>9668</v>
      </c>
      <c r="U8660" s="28">
        <v>7200000.0</v>
      </c>
      <c r="V8660" s="15">
        <v>4.0</v>
      </c>
      <c r="W8660" s="31">
        <v>0.0</v>
      </c>
      <c r="X8660" s="28">
        <v>3384000.0</v>
      </c>
    </row>
    <row r="8661" ht="15.75" customHeight="1">
      <c r="A8661" s="15">
        <v>2304.0</v>
      </c>
      <c r="B8661" s="15" t="s">
        <v>9659</v>
      </c>
      <c r="C8661" s="18">
        <v>42995.0</v>
      </c>
      <c r="D8661" s="18">
        <v>43000.0</v>
      </c>
      <c r="E8661" s="18">
        <f t="shared" si="1"/>
        <v>43000</v>
      </c>
      <c r="F8661" s="15" t="s">
        <v>114</v>
      </c>
      <c r="G8661" s="15" t="s">
        <v>6018</v>
      </c>
      <c r="H8661" s="15" t="s">
        <v>6019</v>
      </c>
      <c r="I8661" s="15" t="s">
        <v>76</v>
      </c>
      <c r="J8661" s="15" t="s">
        <v>60</v>
      </c>
      <c r="K8661" s="15" t="s">
        <v>17</v>
      </c>
      <c r="L8661" s="15" t="str">
        <f t="array" ref="L8661">_xlfn.XLOOKUP(M8661,reference_province_to_city!$A$2:$A$11,reference_province_to_city!$B$2:$B$11)</f>
        <v>Semarang</v>
      </c>
      <c r="M8661" s="15" t="s">
        <v>15</v>
      </c>
      <c r="N8661" s="15">
        <v>50111.0</v>
      </c>
      <c r="O8661" s="15">
        <f t="array" ref="O8661">_xlfn.XLOOKUP(M8661,reference_postal_code!$B$2:$B$11,reference_postal_code!$A$2:$A$11)</f>
        <v>50111</v>
      </c>
      <c r="P8661" s="15" t="s">
        <v>77</v>
      </c>
      <c r="Q8661" s="15" t="s">
        <v>5771</v>
      </c>
      <c r="R8661" s="15" t="s">
        <v>106</v>
      </c>
      <c r="S8661" s="15" t="s">
        <v>107</v>
      </c>
      <c r="T8661" s="15" t="s">
        <v>5772</v>
      </c>
      <c r="U8661" s="28">
        <v>1.08588E7</v>
      </c>
      <c r="V8661" s="15">
        <v>4.0</v>
      </c>
      <c r="W8661" s="31">
        <v>0.0</v>
      </c>
      <c r="X8661" s="28">
        <v>2823288.0</v>
      </c>
    </row>
    <row r="8662" ht="15.75" customHeight="1">
      <c r="A8662" s="15">
        <v>2653.0</v>
      </c>
      <c r="B8662" s="15" t="s">
        <v>9657</v>
      </c>
      <c r="C8662" s="18">
        <v>42995.0</v>
      </c>
      <c r="D8662" s="18">
        <v>42999.0</v>
      </c>
      <c r="E8662" s="18">
        <f t="shared" si="1"/>
        <v>42999</v>
      </c>
      <c r="F8662" s="15" t="s">
        <v>114</v>
      </c>
      <c r="G8662" s="15" t="s">
        <v>3603</v>
      </c>
      <c r="H8662" s="15" t="s">
        <v>3604</v>
      </c>
      <c r="I8662" s="15" t="s">
        <v>128</v>
      </c>
      <c r="J8662" s="15" t="s">
        <v>60</v>
      </c>
      <c r="K8662" s="15" t="s">
        <v>26</v>
      </c>
      <c r="L8662" s="15" t="str">
        <f t="array" ref="L8662">_xlfn.XLOOKUP(M8662,reference_province_to_city!$A$2:$A$11,reference_province_to_city!$B$2:$B$11)</f>
        <v>Denpasar</v>
      </c>
      <c r="M8662" s="15" t="s">
        <v>24</v>
      </c>
      <c r="N8662" s="15">
        <v>80231.0</v>
      </c>
      <c r="O8662" s="15">
        <f t="array" ref="O8662">_xlfn.XLOOKUP(M8662,reference_postal_code!$B$2:$B$11,reference_postal_code!$A$2:$A$11)</f>
        <v>80231</v>
      </c>
      <c r="P8662" s="15" t="s">
        <v>63</v>
      </c>
      <c r="Q8662" s="15" t="s">
        <v>3159</v>
      </c>
      <c r="R8662" s="15" t="s">
        <v>65</v>
      </c>
      <c r="S8662" s="15" t="s">
        <v>83</v>
      </c>
      <c r="T8662" s="15" t="s">
        <v>3160</v>
      </c>
      <c r="U8662" s="28">
        <v>176760.0</v>
      </c>
      <c r="V8662" s="15">
        <v>3.0</v>
      </c>
      <c r="W8662" s="31">
        <v>0.2</v>
      </c>
      <c r="X8662" s="28">
        <v>64075.0</v>
      </c>
    </row>
    <row r="8663" ht="15.75" customHeight="1">
      <c r="A8663" s="15">
        <v>2656.0</v>
      </c>
      <c r="B8663" s="15" t="s">
        <v>9657</v>
      </c>
      <c r="C8663" s="18">
        <v>42995.0</v>
      </c>
      <c r="D8663" s="18">
        <v>42999.0</v>
      </c>
      <c r="E8663" s="18">
        <f t="shared" si="1"/>
        <v>42999</v>
      </c>
      <c r="F8663" s="15" t="s">
        <v>114</v>
      </c>
      <c r="G8663" s="15" t="s">
        <v>3603</v>
      </c>
      <c r="H8663" s="15" t="s">
        <v>3604</v>
      </c>
      <c r="I8663" s="15" t="s">
        <v>128</v>
      </c>
      <c r="J8663" s="15" t="s">
        <v>60</v>
      </c>
      <c r="K8663" s="15" t="s">
        <v>26</v>
      </c>
      <c r="L8663" s="15" t="str">
        <f t="array" ref="L8663">_xlfn.XLOOKUP(M8663,reference_province_to_city!$A$2:$A$11,reference_province_to_city!$B$2:$B$11)</f>
        <v>Denpasar</v>
      </c>
      <c r="M8663" s="15" t="s">
        <v>24</v>
      </c>
      <c r="N8663" s="15">
        <v>80231.0</v>
      </c>
      <c r="O8663" s="15">
        <f t="array" ref="O8663">_xlfn.XLOOKUP(M8663,reference_postal_code!$B$2:$B$11,reference_postal_code!$A$2:$A$11)</f>
        <v>80231</v>
      </c>
      <c r="P8663" s="15" t="s">
        <v>63</v>
      </c>
      <c r="Q8663" s="15" t="s">
        <v>1748</v>
      </c>
      <c r="R8663" s="15" t="s">
        <v>65</v>
      </c>
      <c r="S8663" s="15" t="s">
        <v>83</v>
      </c>
      <c r="T8663" s="15" t="s">
        <v>1749</v>
      </c>
      <c r="U8663" s="28">
        <v>383760.0</v>
      </c>
      <c r="V8663" s="15">
        <v>2.0</v>
      </c>
      <c r="W8663" s="31">
        <v>0.2</v>
      </c>
      <c r="X8663" s="28">
        <v>134316.0</v>
      </c>
    </row>
    <row r="8664" ht="15.75" customHeight="1">
      <c r="A8664" s="15">
        <v>7452.0</v>
      </c>
      <c r="B8664" s="15" t="s">
        <v>9664</v>
      </c>
      <c r="C8664" s="18">
        <v>42995.0</v>
      </c>
      <c r="D8664" s="18">
        <v>43000.0</v>
      </c>
      <c r="E8664" s="18">
        <f t="shared" si="1"/>
        <v>43000</v>
      </c>
      <c r="F8664" s="15" t="s">
        <v>114</v>
      </c>
      <c r="G8664" s="15" t="s">
        <v>6070</v>
      </c>
      <c r="H8664" s="15" t="s">
        <v>6071</v>
      </c>
      <c r="I8664" s="15" t="s">
        <v>76</v>
      </c>
      <c r="J8664" s="15" t="s">
        <v>60</v>
      </c>
      <c r="K8664" s="15" t="s">
        <v>29</v>
      </c>
      <c r="L8664" s="15" t="str">
        <f t="array" ref="L8664">_xlfn.XLOOKUP(M8664,reference_province_to_city!$A$2:$A$11,reference_province_to_city!$B$2:$B$11)</f>
        <v>Palembang</v>
      </c>
      <c r="M8664" s="15" t="s">
        <v>13</v>
      </c>
      <c r="N8664" s="15">
        <v>30111.0</v>
      </c>
      <c r="O8664" s="15">
        <f t="array" ref="O8664">_xlfn.XLOOKUP(M8664,reference_postal_code!$B$2:$B$11,reference_postal_code!$A$2:$A$11)</f>
        <v>30111</v>
      </c>
      <c r="P8664" s="15" t="s">
        <v>77</v>
      </c>
      <c r="Q8664" s="15" t="s">
        <v>5824</v>
      </c>
      <c r="R8664" s="15" t="s">
        <v>65</v>
      </c>
      <c r="S8664" s="15" t="s">
        <v>83</v>
      </c>
      <c r="T8664" s="15" t="s">
        <v>5825</v>
      </c>
      <c r="U8664" s="28">
        <v>87000.0</v>
      </c>
      <c r="V8664" s="15">
        <v>5.0</v>
      </c>
      <c r="W8664" s="31">
        <v>0.8</v>
      </c>
      <c r="X8664" s="28">
        <v>-152250.0</v>
      </c>
    </row>
    <row r="8665" ht="15.75" customHeight="1">
      <c r="A8665" s="15">
        <v>5413.0</v>
      </c>
      <c r="B8665" s="15" t="s">
        <v>9669</v>
      </c>
      <c r="C8665" s="18">
        <v>42996.0</v>
      </c>
      <c r="D8665" s="18">
        <v>43000.0</v>
      </c>
      <c r="E8665" s="18">
        <f t="shared" si="1"/>
        <v>43000</v>
      </c>
      <c r="F8665" s="15" t="s">
        <v>55</v>
      </c>
      <c r="G8665" s="15" t="s">
        <v>4535</v>
      </c>
      <c r="H8665" s="15" t="s">
        <v>4536</v>
      </c>
      <c r="I8665" s="15" t="s">
        <v>59</v>
      </c>
      <c r="J8665" s="15" t="s">
        <v>60</v>
      </c>
      <c r="K8665" s="15" t="s">
        <v>10</v>
      </c>
      <c r="L8665" s="15" t="str">
        <f t="array" ref="L8665">_xlfn.XLOOKUP(M8665,reference_province_to_city!$A$2:$A$11,reference_province_to_city!$B$2:$B$11)</f>
        <v>Jakarta</v>
      </c>
      <c r="M8665" s="15" t="s">
        <v>7</v>
      </c>
      <c r="N8665" s="15">
        <v>10110.0</v>
      </c>
      <c r="O8665" s="15">
        <f t="array" ref="O8665">_xlfn.XLOOKUP(M8665,reference_postal_code!$B$2:$B$11,reference_postal_code!$A$2:$A$11)</f>
        <v>10110</v>
      </c>
      <c r="P8665" s="15" t="s">
        <v>117</v>
      </c>
      <c r="Q8665" s="15" t="s">
        <v>9215</v>
      </c>
      <c r="R8665" s="15" t="s">
        <v>110</v>
      </c>
      <c r="S8665" s="15" t="s">
        <v>149</v>
      </c>
      <c r="T8665" s="15" t="s">
        <v>9216</v>
      </c>
      <c r="U8665" s="28">
        <v>1520100.0</v>
      </c>
      <c r="V8665" s="15">
        <v>3.0</v>
      </c>
      <c r="W8665" s="31">
        <v>0.0</v>
      </c>
      <c r="X8665" s="28">
        <v>121608.0</v>
      </c>
    </row>
    <row r="8666" ht="15.75" customHeight="1">
      <c r="A8666" s="15">
        <v>6896.0</v>
      </c>
      <c r="B8666" s="15" t="s">
        <v>9670</v>
      </c>
      <c r="C8666" s="18">
        <v>42996.0</v>
      </c>
      <c r="D8666" s="18">
        <v>43000.0</v>
      </c>
      <c r="E8666" s="18">
        <f t="shared" si="1"/>
        <v>43000</v>
      </c>
      <c r="F8666" s="15" t="s">
        <v>55</v>
      </c>
      <c r="G8666" s="15" t="s">
        <v>4142</v>
      </c>
      <c r="H8666" s="15" t="s">
        <v>4143</v>
      </c>
      <c r="I8666" s="15" t="s">
        <v>128</v>
      </c>
      <c r="J8666" s="15" t="s">
        <v>60</v>
      </c>
      <c r="K8666" s="15" t="s">
        <v>33</v>
      </c>
      <c r="L8666" s="15" t="str">
        <f t="array" ref="L8666">_xlfn.XLOOKUP(M8666,reference_province_to_city!$A$2:$A$11,reference_province_to_city!$B$2:$B$11)</f>
        <v>Makassar</v>
      </c>
      <c r="M8666" s="15" t="s">
        <v>25</v>
      </c>
      <c r="N8666" s="15">
        <v>90111.0</v>
      </c>
      <c r="O8666" s="15">
        <f t="array" ref="O8666">_xlfn.XLOOKUP(M8666,reference_postal_code!$B$2:$B$11,reference_postal_code!$A$2:$A$11)</f>
        <v>90111</v>
      </c>
      <c r="P8666" s="15" t="s">
        <v>63</v>
      </c>
      <c r="Q8666" s="15" t="s">
        <v>5288</v>
      </c>
      <c r="R8666" s="15" t="s">
        <v>65</v>
      </c>
      <c r="S8666" s="15" t="s">
        <v>226</v>
      </c>
      <c r="T8666" s="15" t="s">
        <v>5289</v>
      </c>
      <c r="U8666" s="28">
        <v>517200.0</v>
      </c>
      <c r="V8666" s="15">
        <v>2.0</v>
      </c>
      <c r="W8666" s="31">
        <v>0.0</v>
      </c>
      <c r="X8666" s="28">
        <v>149988.0</v>
      </c>
    </row>
    <row r="8667" ht="15.75" customHeight="1">
      <c r="A8667" s="15">
        <v>6891.0</v>
      </c>
      <c r="B8667" s="15" t="s">
        <v>9670</v>
      </c>
      <c r="C8667" s="18">
        <v>42996.0</v>
      </c>
      <c r="D8667" s="18"/>
      <c r="E8667" s="18">
        <f t="shared" si="1"/>
        <v>42999</v>
      </c>
      <c r="F8667" s="15" t="s">
        <v>55</v>
      </c>
      <c r="G8667" s="15" t="s">
        <v>4142</v>
      </c>
      <c r="H8667" s="15" t="s">
        <v>4143</v>
      </c>
      <c r="I8667" s="15" t="s">
        <v>128</v>
      </c>
      <c r="J8667" s="15" t="s">
        <v>60</v>
      </c>
      <c r="K8667" s="15" t="s">
        <v>33</v>
      </c>
      <c r="L8667" s="15" t="str">
        <f t="array" ref="L8667">_xlfn.XLOOKUP(M8667,reference_province_to_city!$A$2:$A$11,reference_province_to_city!$B$2:$B$11)</f>
        <v>Makassar</v>
      </c>
      <c r="M8667" s="15" t="s">
        <v>25</v>
      </c>
      <c r="N8667" s="15">
        <v>90111.0</v>
      </c>
      <c r="O8667" s="15">
        <f t="array" ref="O8667">_xlfn.XLOOKUP(M8667,reference_postal_code!$B$2:$B$11,reference_postal_code!$A$2:$A$11)</f>
        <v>90111</v>
      </c>
      <c r="P8667" s="15" t="s">
        <v>63</v>
      </c>
      <c r="Q8667" s="15" t="s">
        <v>9671</v>
      </c>
      <c r="R8667" s="15" t="s">
        <v>65</v>
      </c>
      <c r="S8667" s="15" t="s">
        <v>66</v>
      </c>
      <c r="T8667" s="15" t="s">
        <v>9672</v>
      </c>
      <c r="U8667" s="28">
        <v>764400.0</v>
      </c>
      <c r="V8667" s="15">
        <v>7.0</v>
      </c>
      <c r="W8667" s="31">
        <v>0.0</v>
      </c>
      <c r="X8667" s="28">
        <v>366912.0</v>
      </c>
    </row>
    <row r="8668" ht="15.75" customHeight="1">
      <c r="A8668" s="15">
        <v>2823.0</v>
      </c>
      <c r="B8668" s="15" t="s">
        <v>9673</v>
      </c>
      <c r="C8668" s="18">
        <v>42996.0</v>
      </c>
      <c r="D8668" s="18"/>
      <c r="E8668" s="18">
        <f t="shared" si="1"/>
        <v>42999</v>
      </c>
      <c r="F8668" s="15" t="s">
        <v>125</v>
      </c>
      <c r="G8668" s="15" t="s">
        <v>2152</v>
      </c>
      <c r="H8668" s="15" t="s">
        <v>2153</v>
      </c>
      <c r="I8668" s="15" t="s">
        <v>59</v>
      </c>
      <c r="J8668" s="15" t="s">
        <v>60</v>
      </c>
      <c r="K8668" s="15" t="s">
        <v>29</v>
      </c>
      <c r="L8668" s="15" t="str">
        <f t="array" ref="L8668">_xlfn.XLOOKUP(M8668,reference_province_to_city!$A$2:$A$11,reference_province_to_city!$B$2:$B$11)</f>
        <v>Palembang</v>
      </c>
      <c r="M8668" s="15" t="s">
        <v>13</v>
      </c>
      <c r="N8668" s="15">
        <v>30111.0</v>
      </c>
      <c r="O8668" s="15">
        <f t="array" ref="O8668">_xlfn.XLOOKUP(M8668,reference_postal_code!$B$2:$B$11,reference_postal_code!$A$2:$A$11)</f>
        <v>30111</v>
      </c>
      <c r="P8668" s="15" t="s">
        <v>77</v>
      </c>
      <c r="Q8668" s="15" t="s">
        <v>1217</v>
      </c>
      <c r="R8668" s="15" t="s">
        <v>65</v>
      </c>
      <c r="S8668" s="15" t="s">
        <v>93</v>
      </c>
      <c r="T8668" s="15" t="s">
        <v>1218</v>
      </c>
      <c r="U8668" s="28">
        <v>133920.0</v>
      </c>
      <c r="V8668" s="15">
        <v>2.0</v>
      </c>
      <c r="W8668" s="31">
        <v>0.2</v>
      </c>
      <c r="X8668" s="28">
        <v>8370.0</v>
      </c>
    </row>
    <row r="8669" ht="15.75" customHeight="1">
      <c r="A8669" s="15">
        <v>6895.0</v>
      </c>
      <c r="B8669" s="15" t="s">
        <v>9670</v>
      </c>
      <c r="C8669" s="18">
        <v>42996.0</v>
      </c>
      <c r="D8669" s="18">
        <v>43000.0</v>
      </c>
      <c r="E8669" s="18">
        <f t="shared" si="1"/>
        <v>43000</v>
      </c>
      <c r="F8669" s="15" t="s">
        <v>55</v>
      </c>
      <c r="G8669" s="15" t="s">
        <v>4142</v>
      </c>
      <c r="H8669" s="15" t="s">
        <v>4143</v>
      </c>
      <c r="I8669" s="15" t="s">
        <v>128</v>
      </c>
      <c r="J8669" s="15" t="s">
        <v>60</v>
      </c>
      <c r="K8669" s="15" t="s">
        <v>33</v>
      </c>
      <c r="L8669" s="15" t="str">
        <f t="array" ref="L8669">_xlfn.XLOOKUP(M8669,reference_province_to_city!$A$2:$A$11,reference_province_to_city!$B$2:$B$11)</f>
        <v>Makassar</v>
      </c>
      <c r="M8669" s="15" t="s">
        <v>25</v>
      </c>
      <c r="N8669" s="15">
        <v>90111.0</v>
      </c>
      <c r="O8669" s="15">
        <f t="array" ref="O8669">_xlfn.XLOOKUP(M8669,reference_postal_code!$B$2:$B$11,reference_postal_code!$A$2:$A$11)</f>
        <v>90111</v>
      </c>
      <c r="P8669" s="15" t="s">
        <v>63</v>
      </c>
      <c r="Q8669" s="15" t="s">
        <v>7892</v>
      </c>
      <c r="R8669" s="15" t="s">
        <v>110</v>
      </c>
      <c r="S8669" s="15" t="s">
        <v>111</v>
      </c>
      <c r="T8669" s="15" t="s">
        <v>7893</v>
      </c>
      <c r="U8669" s="28">
        <v>6179700.0</v>
      </c>
      <c r="V8669" s="15">
        <v>2.0</v>
      </c>
      <c r="W8669" s="31">
        <v>0.0</v>
      </c>
      <c r="X8669" s="28">
        <v>1792113.0</v>
      </c>
    </row>
    <row r="8670" ht="15.75" customHeight="1">
      <c r="A8670" s="15">
        <v>6893.0</v>
      </c>
      <c r="B8670" s="15" t="s">
        <v>9670</v>
      </c>
      <c r="C8670" s="18">
        <v>42996.0</v>
      </c>
      <c r="D8670" s="18">
        <v>43000.0</v>
      </c>
      <c r="E8670" s="18">
        <f t="shared" si="1"/>
        <v>43000</v>
      </c>
      <c r="F8670" s="15" t="s">
        <v>55</v>
      </c>
      <c r="G8670" s="15" t="s">
        <v>4142</v>
      </c>
      <c r="H8670" s="15" t="s">
        <v>4143</v>
      </c>
      <c r="I8670" s="15" t="s">
        <v>128</v>
      </c>
      <c r="J8670" s="15" t="s">
        <v>60</v>
      </c>
      <c r="K8670" s="15" t="s">
        <v>33</v>
      </c>
      <c r="L8670" s="15" t="str">
        <f t="array" ref="L8670">_xlfn.XLOOKUP(M8670,reference_province_to_city!$A$2:$A$11,reference_province_to_city!$B$2:$B$11)</f>
        <v>Makassar</v>
      </c>
      <c r="M8670" s="15" t="s">
        <v>25</v>
      </c>
      <c r="N8670" s="15">
        <v>90111.0</v>
      </c>
      <c r="O8670" s="15">
        <f t="array" ref="O8670">_xlfn.XLOOKUP(M8670,reference_postal_code!$B$2:$B$11,reference_postal_code!$A$2:$A$11)</f>
        <v>90111</v>
      </c>
      <c r="P8670" s="15" t="s">
        <v>63</v>
      </c>
      <c r="Q8670" s="15" t="s">
        <v>4943</v>
      </c>
      <c r="R8670" s="15" t="s">
        <v>65</v>
      </c>
      <c r="S8670" s="15" t="s">
        <v>66</v>
      </c>
      <c r="T8670" s="15" t="s">
        <v>4944</v>
      </c>
      <c r="U8670" s="28">
        <v>388800.0</v>
      </c>
      <c r="V8670" s="15">
        <v>4.0</v>
      </c>
      <c r="W8670" s="31">
        <v>0.0</v>
      </c>
      <c r="X8670" s="28">
        <v>186624.0</v>
      </c>
    </row>
    <row r="8671" ht="15.75" customHeight="1">
      <c r="A8671" s="15">
        <v>6897.0</v>
      </c>
      <c r="B8671" s="15" t="s">
        <v>9670</v>
      </c>
      <c r="C8671" s="18">
        <v>42996.0</v>
      </c>
      <c r="D8671" s="18">
        <v>43000.0</v>
      </c>
      <c r="E8671" s="18">
        <f t="shared" si="1"/>
        <v>43000</v>
      </c>
      <c r="F8671" s="15" t="s">
        <v>55</v>
      </c>
      <c r="G8671" s="15" t="s">
        <v>4142</v>
      </c>
      <c r="H8671" s="15" t="s">
        <v>4143</v>
      </c>
      <c r="I8671" s="15" t="s">
        <v>128</v>
      </c>
      <c r="J8671" s="15" t="s">
        <v>60</v>
      </c>
      <c r="K8671" s="15" t="s">
        <v>33</v>
      </c>
      <c r="L8671" s="15" t="str">
        <f t="array" ref="L8671">_xlfn.XLOOKUP(M8671,reference_province_to_city!$A$2:$A$11,reference_province_to_city!$B$2:$B$11)</f>
        <v>Makassar</v>
      </c>
      <c r="M8671" s="15" t="s">
        <v>25</v>
      </c>
      <c r="N8671" s="15">
        <v>90111.0</v>
      </c>
      <c r="O8671" s="15">
        <f t="array" ref="O8671">_xlfn.XLOOKUP(M8671,reference_postal_code!$B$2:$B$11,reference_postal_code!$A$2:$A$11)</f>
        <v>90111</v>
      </c>
      <c r="P8671" s="15" t="s">
        <v>63</v>
      </c>
      <c r="Q8671" s="15" t="s">
        <v>3634</v>
      </c>
      <c r="R8671" s="15" t="s">
        <v>65</v>
      </c>
      <c r="S8671" s="15" t="s">
        <v>66</v>
      </c>
      <c r="T8671" s="15" t="s">
        <v>3635</v>
      </c>
      <c r="U8671" s="28">
        <v>3668250.0</v>
      </c>
      <c r="V8671" s="15">
        <v>5.0</v>
      </c>
      <c r="W8671" s="31">
        <v>0.0</v>
      </c>
      <c r="X8671" s="28">
        <v>1724077.0</v>
      </c>
    </row>
    <row r="8672" ht="15.75" customHeight="1">
      <c r="A8672" s="15">
        <v>760.0</v>
      </c>
      <c r="B8672" s="15" t="s">
        <v>9674</v>
      </c>
      <c r="C8672" s="18">
        <v>42996.0</v>
      </c>
      <c r="D8672" s="18">
        <v>43000.0</v>
      </c>
      <c r="E8672" s="18">
        <f t="shared" si="1"/>
        <v>43000</v>
      </c>
      <c r="F8672" s="15" t="s">
        <v>55</v>
      </c>
      <c r="G8672" s="15" t="s">
        <v>451</v>
      </c>
      <c r="H8672" s="15" t="s">
        <v>452</v>
      </c>
      <c r="I8672" s="15" t="s">
        <v>128</v>
      </c>
      <c r="J8672" s="15" t="s">
        <v>60</v>
      </c>
      <c r="K8672" s="15" t="s">
        <v>22</v>
      </c>
      <c r="L8672" s="15" t="str">
        <f t="array" ref="L8672">_xlfn.XLOOKUP(M8672,reference_province_to_city!$A$2:$A$11,reference_province_to_city!$B$2:$B$11)</f>
        <v>Surabaya</v>
      </c>
      <c r="M8672" s="15" t="s">
        <v>20</v>
      </c>
      <c r="N8672" s="15">
        <v>60231.0</v>
      </c>
      <c r="O8672" s="15">
        <f t="array" ref="O8672">_xlfn.XLOOKUP(M8672,reference_postal_code!$B$2:$B$11,reference_postal_code!$A$2:$A$11)</f>
        <v>60231</v>
      </c>
      <c r="P8672" s="15" t="s">
        <v>166</v>
      </c>
      <c r="Q8672" s="15" t="s">
        <v>2478</v>
      </c>
      <c r="R8672" s="15" t="s">
        <v>65</v>
      </c>
      <c r="S8672" s="15" t="s">
        <v>66</v>
      </c>
      <c r="T8672" s="15" t="s">
        <v>2479</v>
      </c>
      <c r="U8672" s="28">
        <v>340800.0</v>
      </c>
      <c r="V8672" s="15">
        <v>4.0</v>
      </c>
      <c r="W8672" s="31">
        <v>0.0</v>
      </c>
      <c r="X8672" s="28">
        <v>153360.0</v>
      </c>
    </row>
    <row r="8673" ht="15.75" customHeight="1">
      <c r="A8673" s="15">
        <v>6890.0</v>
      </c>
      <c r="B8673" s="15" t="s">
        <v>9670</v>
      </c>
      <c r="C8673" s="18">
        <v>42996.0</v>
      </c>
      <c r="D8673" s="18">
        <v>43000.0</v>
      </c>
      <c r="E8673" s="18">
        <f t="shared" si="1"/>
        <v>43000</v>
      </c>
      <c r="F8673" s="15" t="s">
        <v>55</v>
      </c>
      <c r="G8673" s="15" t="s">
        <v>4142</v>
      </c>
      <c r="H8673" s="15" t="s">
        <v>4143</v>
      </c>
      <c r="I8673" s="15" t="s">
        <v>128</v>
      </c>
      <c r="J8673" s="15" t="s">
        <v>60</v>
      </c>
      <c r="K8673" s="15" t="s">
        <v>33</v>
      </c>
      <c r="L8673" s="15" t="str">
        <f t="array" ref="L8673">_xlfn.XLOOKUP(M8673,reference_province_to_city!$A$2:$A$11,reference_province_to_city!$B$2:$B$11)</f>
        <v>Makassar</v>
      </c>
      <c r="M8673" s="15" t="s">
        <v>25</v>
      </c>
      <c r="N8673" s="15">
        <v>90111.0</v>
      </c>
      <c r="O8673" s="15">
        <f t="array" ref="O8673">_xlfn.XLOOKUP(M8673,reference_postal_code!$B$2:$B$11,reference_postal_code!$A$2:$A$11)</f>
        <v>90111</v>
      </c>
      <c r="P8673" s="15" t="s">
        <v>63</v>
      </c>
      <c r="Q8673" s="15" t="s">
        <v>1723</v>
      </c>
      <c r="R8673" s="15" t="s">
        <v>110</v>
      </c>
      <c r="S8673" s="15" t="s">
        <v>111</v>
      </c>
      <c r="T8673" s="15" t="s">
        <v>1724</v>
      </c>
      <c r="U8673" s="28">
        <v>1435200.0</v>
      </c>
      <c r="V8673" s="15">
        <v>8.0</v>
      </c>
      <c r="W8673" s="31">
        <v>0.0</v>
      </c>
      <c r="X8673" s="28">
        <v>401856.0</v>
      </c>
    </row>
    <row r="8674" ht="15.75" customHeight="1">
      <c r="A8674" s="15">
        <v>6892.0</v>
      </c>
      <c r="B8674" s="15" t="s">
        <v>9670</v>
      </c>
      <c r="C8674" s="18">
        <v>42996.0</v>
      </c>
      <c r="D8674" s="18">
        <v>43000.0</v>
      </c>
      <c r="E8674" s="18">
        <f t="shared" si="1"/>
        <v>43000</v>
      </c>
      <c r="F8674" s="15" t="s">
        <v>55</v>
      </c>
      <c r="G8674" s="15" t="s">
        <v>4142</v>
      </c>
      <c r="H8674" s="15" t="s">
        <v>4143</v>
      </c>
      <c r="I8674" s="15" t="s">
        <v>128</v>
      </c>
      <c r="J8674" s="15" t="s">
        <v>60</v>
      </c>
      <c r="K8674" s="15" t="s">
        <v>33</v>
      </c>
      <c r="L8674" s="15" t="str">
        <f t="array" ref="L8674">_xlfn.XLOOKUP(M8674,reference_province_to_city!$A$2:$A$11,reference_province_to_city!$B$2:$B$11)</f>
        <v>Makassar</v>
      </c>
      <c r="M8674" s="15" t="s">
        <v>25</v>
      </c>
      <c r="N8674" s="15">
        <v>90111.0</v>
      </c>
      <c r="O8674" s="15">
        <f t="array" ref="O8674">_xlfn.XLOOKUP(M8674,reference_postal_code!$B$2:$B$11,reference_postal_code!$A$2:$A$11)</f>
        <v>90111</v>
      </c>
      <c r="P8674" s="15" t="s">
        <v>63</v>
      </c>
      <c r="Q8674" s="15" t="s">
        <v>2979</v>
      </c>
      <c r="R8674" s="15" t="s">
        <v>65</v>
      </c>
      <c r="S8674" s="15" t="s">
        <v>93</v>
      </c>
      <c r="T8674" s="15" t="s">
        <v>2980</v>
      </c>
      <c r="U8674" s="28">
        <v>1709100.0</v>
      </c>
      <c r="V8674" s="15">
        <v>3.0</v>
      </c>
      <c r="W8674" s="31">
        <v>0.0</v>
      </c>
      <c r="X8674" s="28">
        <v>512730.0</v>
      </c>
    </row>
    <row r="8675" ht="15.75" customHeight="1">
      <c r="A8675" s="15">
        <v>5412.0</v>
      </c>
      <c r="B8675" s="15" t="s">
        <v>9669</v>
      </c>
      <c r="C8675" s="18">
        <v>42996.0</v>
      </c>
      <c r="D8675" s="18">
        <v>43000.0</v>
      </c>
      <c r="E8675" s="18">
        <f t="shared" si="1"/>
        <v>43000</v>
      </c>
      <c r="F8675" s="15" t="s">
        <v>55</v>
      </c>
      <c r="G8675" s="15" t="s">
        <v>4535</v>
      </c>
      <c r="H8675" s="15" t="s">
        <v>4536</v>
      </c>
      <c r="I8675" s="15" t="s">
        <v>59</v>
      </c>
      <c r="J8675" s="15" t="s">
        <v>60</v>
      </c>
      <c r="K8675" s="15" t="s">
        <v>10</v>
      </c>
      <c r="L8675" s="15" t="str">
        <f t="array" ref="L8675">_xlfn.XLOOKUP(M8675,reference_province_to_city!$A$2:$A$11,reference_province_to_city!$B$2:$B$11)</f>
        <v>Jakarta</v>
      </c>
      <c r="M8675" s="15" t="s">
        <v>7</v>
      </c>
      <c r="N8675" s="15">
        <v>10110.0</v>
      </c>
      <c r="O8675" s="15">
        <f t="array" ref="O8675">_xlfn.XLOOKUP(M8675,reference_postal_code!$B$2:$B$11,reference_postal_code!$A$2:$A$11)</f>
        <v>10110</v>
      </c>
      <c r="P8675" s="15" t="s">
        <v>117</v>
      </c>
      <c r="Q8675" s="15" t="s">
        <v>460</v>
      </c>
      <c r="R8675" s="15" t="s">
        <v>65</v>
      </c>
      <c r="S8675" s="15" t="s">
        <v>83</v>
      </c>
      <c r="T8675" s="15" t="s">
        <v>461</v>
      </c>
      <c r="U8675" s="28">
        <v>151200.0</v>
      </c>
      <c r="V8675" s="15">
        <v>7.0</v>
      </c>
      <c r="W8675" s="31">
        <v>0.2</v>
      </c>
      <c r="X8675" s="28">
        <v>52920.0</v>
      </c>
    </row>
    <row r="8676" ht="15.75" customHeight="1">
      <c r="A8676" s="15">
        <v>7732.0</v>
      </c>
      <c r="B8676" s="15" t="s">
        <v>9675</v>
      </c>
      <c r="C8676" s="18">
        <v>42996.0</v>
      </c>
      <c r="D8676" s="18">
        <v>42999.0</v>
      </c>
      <c r="E8676" s="18">
        <f t="shared" si="1"/>
        <v>42999</v>
      </c>
      <c r="F8676" s="15" t="s">
        <v>125</v>
      </c>
      <c r="G8676" s="15" t="s">
        <v>1568</v>
      </c>
      <c r="H8676" s="15" t="s">
        <v>1569</v>
      </c>
      <c r="I8676" s="15" t="s">
        <v>76</v>
      </c>
      <c r="J8676" s="15" t="s">
        <v>60</v>
      </c>
      <c r="L8676" s="15" t="str">
        <f t="array" ref="L8676">_xlfn.XLOOKUP(M8676,reference_province_to_city!$A$2:$A$11,reference_province_to_city!$B$2:$B$11)</f>
        <v>Jakarta</v>
      </c>
      <c r="M8676" s="15" t="s">
        <v>7</v>
      </c>
      <c r="N8676" s="15">
        <v>10110.0</v>
      </c>
      <c r="O8676" s="15">
        <f t="array" ref="O8676">_xlfn.XLOOKUP(M8676,reference_postal_code!$B$2:$B$11,reference_postal_code!$A$2:$A$11)</f>
        <v>10110</v>
      </c>
      <c r="P8676" s="15" t="s">
        <v>117</v>
      </c>
      <c r="Q8676" s="15" t="s">
        <v>5355</v>
      </c>
      <c r="R8676" s="15" t="s">
        <v>65</v>
      </c>
      <c r="S8676" s="15" t="s">
        <v>173</v>
      </c>
      <c r="T8676" s="15" t="s">
        <v>5356</v>
      </c>
      <c r="U8676" s="28">
        <v>1722720.0</v>
      </c>
      <c r="V8676" s="15">
        <v>4.0</v>
      </c>
      <c r="W8676" s="31">
        <v>0.2</v>
      </c>
      <c r="X8676" s="28">
        <v>538350.0</v>
      </c>
    </row>
    <row r="8677" ht="15.75" customHeight="1">
      <c r="A8677" s="15">
        <v>5324.0</v>
      </c>
      <c r="B8677" s="15" t="s">
        <v>9676</v>
      </c>
      <c r="C8677" s="18">
        <v>42996.0</v>
      </c>
      <c r="D8677" s="18">
        <v>43001.0</v>
      </c>
      <c r="E8677" s="18">
        <f t="shared" si="1"/>
        <v>43001</v>
      </c>
      <c r="F8677" s="15" t="s">
        <v>114</v>
      </c>
      <c r="G8677" s="15" t="s">
        <v>489</v>
      </c>
      <c r="H8677" s="15" t="s">
        <v>490</v>
      </c>
      <c r="I8677" s="15" t="s">
        <v>59</v>
      </c>
      <c r="J8677" s="15" t="s">
        <v>60</v>
      </c>
      <c r="K8677" s="15" t="s">
        <v>22</v>
      </c>
      <c r="L8677" s="15" t="str">
        <f t="array" ref="L8677">_xlfn.XLOOKUP(M8677,reference_province_to_city!$A$2:$A$11,reference_province_to_city!$B$2:$B$11)</f>
        <v>Surabaya</v>
      </c>
      <c r="M8677" s="15" t="s">
        <v>20</v>
      </c>
      <c r="N8677" s="15">
        <v>60231.0</v>
      </c>
      <c r="O8677" s="15">
        <f t="array" ref="O8677">_xlfn.XLOOKUP(M8677,reference_postal_code!$B$2:$B$11,reference_postal_code!$A$2:$A$11)</f>
        <v>60231</v>
      </c>
      <c r="P8677" s="15" t="s">
        <v>166</v>
      </c>
      <c r="Q8677" s="15" t="s">
        <v>1785</v>
      </c>
      <c r="R8677" s="15" t="s">
        <v>65</v>
      </c>
      <c r="S8677" s="15" t="s">
        <v>66</v>
      </c>
      <c r="T8677" s="15" t="s">
        <v>1786</v>
      </c>
      <c r="U8677" s="28">
        <v>239400.0</v>
      </c>
      <c r="V8677" s="15">
        <v>2.0</v>
      </c>
      <c r="W8677" s="31">
        <v>0.0</v>
      </c>
      <c r="X8677" s="28">
        <v>119700.0</v>
      </c>
    </row>
    <row r="8678" ht="15.75" customHeight="1">
      <c r="A8678" s="15">
        <v>3914.0</v>
      </c>
      <c r="B8678" s="15" t="s">
        <v>9677</v>
      </c>
      <c r="C8678" s="18">
        <v>42996.0</v>
      </c>
      <c r="D8678" s="18">
        <v>43003.0</v>
      </c>
      <c r="E8678" s="18">
        <f t="shared" si="1"/>
        <v>43003</v>
      </c>
      <c r="F8678" s="15" t="s">
        <v>55</v>
      </c>
      <c r="G8678" s="15" t="s">
        <v>255</v>
      </c>
      <c r="H8678" s="15" t="s">
        <v>256</v>
      </c>
      <c r="I8678" s="15" t="s">
        <v>128</v>
      </c>
      <c r="J8678" s="15" t="s">
        <v>60</v>
      </c>
      <c r="K8678" s="15" t="s">
        <v>22</v>
      </c>
      <c r="L8678" s="15" t="str">
        <f t="array" ref="L8678">_xlfn.XLOOKUP(M8678,reference_province_to_city!$A$2:$A$11,reference_province_to_city!$B$2:$B$11)</f>
        <v>Surabaya</v>
      </c>
      <c r="M8678" s="15" t="s">
        <v>20</v>
      </c>
      <c r="N8678" s="15">
        <v>60231.0</v>
      </c>
      <c r="O8678" s="15">
        <f t="array" ref="O8678">_xlfn.XLOOKUP(M8678,reference_postal_code!$B$2:$B$11,reference_postal_code!$A$2:$A$11)</f>
        <v>60231</v>
      </c>
      <c r="P8678" s="15" t="s">
        <v>166</v>
      </c>
      <c r="Q8678" s="15" t="s">
        <v>252</v>
      </c>
      <c r="R8678" s="15" t="s">
        <v>106</v>
      </c>
      <c r="S8678" s="15" t="s">
        <v>139</v>
      </c>
      <c r="T8678" s="15" t="s">
        <v>253</v>
      </c>
      <c r="U8678" s="28">
        <v>147300.0</v>
      </c>
      <c r="V8678" s="15">
        <v>2.0</v>
      </c>
      <c r="W8678" s="31">
        <v>0.0</v>
      </c>
      <c r="X8678" s="28">
        <v>48609.0</v>
      </c>
    </row>
    <row r="8679" ht="15.75" customHeight="1">
      <c r="A8679" s="15">
        <v>3913.0</v>
      </c>
      <c r="B8679" s="15" t="s">
        <v>9677</v>
      </c>
      <c r="C8679" s="18">
        <v>42996.0</v>
      </c>
      <c r="D8679" s="18">
        <v>43003.0</v>
      </c>
      <c r="E8679" s="18">
        <f t="shared" si="1"/>
        <v>43003</v>
      </c>
      <c r="F8679" s="15" t="s">
        <v>55</v>
      </c>
      <c r="G8679" s="15" t="s">
        <v>255</v>
      </c>
      <c r="H8679" s="15" t="s">
        <v>256</v>
      </c>
      <c r="I8679" s="15" t="s">
        <v>128</v>
      </c>
      <c r="J8679" s="15" t="s">
        <v>60</v>
      </c>
      <c r="K8679" s="15" t="s">
        <v>22</v>
      </c>
      <c r="L8679" s="15" t="str">
        <f t="array" ref="L8679">_xlfn.XLOOKUP(M8679,reference_province_to_city!$A$2:$A$11,reference_province_to_city!$B$2:$B$11)</f>
        <v>Surabaya</v>
      </c>
      <c r="M8679" s="15" t="s">
        <v>20</v>
      </c>
      <c r="N8679" s="15">
        <v>60231.0</v>
      </c>
      <c r="O8679" s="15">
        <f t="array" ref="O8679">_xlfn.XLOOKUP(M8679,reference_postal_code!$B$2:$B$11,reference_postal_code!$A$2:$A$11)</f>
        <v>60231</v>
      </c>
      <c r="P8679" s="15" t="s">
        <v>166</v>
      </c>
      <c r="Q8679" s="15" t="s">
        <v>2697</v>
      </c>
      <c r="R8679" s="15" t="s">
        <v>65</v>
      </c>
      <c r="S8679" s="15" t="s">
        <v>66</v>
      </c>
      <c r="T8679" s="15" t="s">
        <v>2698</v>
      </c>
      <c r="U8679" s="28">
        <v>291600.0</v>
      </c>
      <c r="V8679" s="15">
        <v>3.0</v>
      </c>
      <c r="W8679" s="31">
        <v>0.0</v>
      </c>
      <c r="X8679" s="28">
        <v>139968.0</v>
      </c>
    </row>
    <row r="8680" ht="15.75" customHeight="1">
      <c r="A8680" s="15">
        <v>142.0</v>
      </c>
      <c r="B8680" s="15" t="s">
        <v>9678</v>
      </c>
      <c r="C8680" s="18">
        <v>42996.0</v>
      </c>
      <c r="D8680" s="18">
        <v>43001.0</v>
      </c>
      <c r="E8680" s="18">
        <f t="shared" si="1"/>
        <v>43001</v>
      </c>
      <c r="F8680" s="15" t="s">
        <v>55</v>
      </c>
      <c r="G8680" s="15" t="s">
        <v>4411</v>
      </c>
      <c r="H8680" s="15" t="s">
        <v>4412</v>
      </c>
      <c r="I8680" s="15" t="s">
        <v>128</v>
      </c>
      <c r="J8680" s="15" t="s">
        <v>60</v>
      </c>
      <c r="K8680" s="15" t="s">
        <v>33</v>
      </c>
      <c r="L8680" s="15" t="str">
        <f t="array" ref="L8680">_xlfn.XLOOKUP(M8680,reference_province_to_city!$A$2:$A$11,reference_province_to_city!$B$2:$B$11)</f>
        <v>Makassar</v>
      </c>
      <c r="M8680" s="15" t="s">
        <v>25</v>
      </c>
      <c r="N8680" s="15">
        <v>90111.0</v>
      </c>
      <c r="O8680" s="15">
        <f t="array" ref="O8680">_xlfn.XLOOKUP(M8680,reference_postal_code!$B$2:$B$11,reference_postal_code!$A$2:$A$11)</f>
        <v>90111</v>
      </c>
      <c r="P8680" s="15" t="s">
        <v>63</v>
      </c>
      <c r="Q8680" s="15" t="s">
        <v>3835</v>
      </c>
      <c r="R8680" s="15" t="s">
        <v>65</v>
      </c>
      <c r="S8680" s="15" t="s">
        <v>93</v>
      </c>
      <c r="T8680" s="15" t="s">
        <v>3836</v>
      </c>
      <c r="U8680" s="28">
        <v>132300.0</v>
      </c>
      <c r="V8680" s="15">
        <v>3.0</v>
      </c>
      <c r="W8680" s="31">
        <v>0.0</v>
      </c>
      <c r="X8680" s="28">
        <v>35721.0</v>
      </c>
    </row>
    <row r="8681" ht="15.75" customHeight="1">
      <c r="A8681" s="15">
        <v>6894.0</v>
      </c>
      <c r="B8681" s="15" t="s">
        <v>9670</v>
      </c>
      <c r="C8681" s="18">
        <v>42996.0</v>
      </c>
      <c r="D8681" s="18">
        <v>43000.0</v>
      </c>
      <c r="E8681" s="18">
        <f t="shared" si="1"/>
        <v>43000</v>
      </c>
      <c r="F8681" s="15" t="s">
        <v>55</v>
      </c>
      <c r="G8681" s="15" t="s">
        <v>4142</v>
      </c>
      <c r="H8681" s="15" t="s">
        <v>4143</v>
      </c>
      <c r="I8681" s="15" t="s">
        <v>128</v>
      </c>
      <c r="J8681" s="15" t="s">
        <v>60</v>
      </c>
      <c r="K8681" s="15" t="s">
        <v>33</v>
      </c>
      <c r="L8681" s="15" t="str">
        <f t="array" ref="L8681">_xlfn.XLOOKUP(M8681,reference_province_to_city!$A$2:$A$11,reference_province_to_city!$B$2:$B$11)</f>
        <v>Makassar</v>
      </c>
      <c r="M8681" s="15" t="s">
        <v>25</v>
      </c>
      <c r="N8681" s="15">
        <v>90111.0</v>
      </c>
      <c r="O8681" s="15">
        <f t="array" ref="O8681">_xlfn.XLOOKUP(M8681,reference_postal_code!$B$2:$B$11,reference_postal_code!$A$2:$A$11)</f>
        <v>90111</v>
      </c>
      <c r="P8681" s="15" t="s">
        <v>63</v>
      </c>
      <c r="Q8681" s="15" t="s">
        <v>6703</v>
      </c>
      <c r="R8681" s="15" t="s">
        <v>106</v>
      </c>
      <c r="S8681" s="15" t="s">
        <v>139</v>
      </c>
      <c r="T8681" s="15" t="s">
        <v>6704</v>
      </c>
      <c r="U8681" s="28">
        <v>304800.0</v>
      </c>
      <c r="V8681" s="15">
        <v>4.0</v>
      </c>
      <c r="W8681" s="31">
        <v>0.0</v>
      </c>
      <c r="X8681" s="28">
        <v>103632.0</v>
      </c>
    </row>
    <row r="8682" ht="15.75" customHeight="1">
      <c r="A8682" s="15">
        <v>144.0</v>
      </c>
      <c r="B8682" s="15" t="s">
        <v>9678</v>
      </c>
      <c r="C8682" s="18">
        <v>42996.0</v>
      </c>
      <c r="D8682" s="18">
        <v>43001.0</v>
      </c>
      <c r="E8682" s="18">
        <f t="shared" si="1"/>
        <v>43001</v>
      </c>
      <c r="F8682" s="15" t="s">
        <v>55</v>
      </c>
      <c r="G8682" s="15" t="s">
        <v>4411</v>
      </c>
      <c r="H8682" s="15" t="s">
        <v>4412</v>
      </c>
      <c r="I8682" s="15" t="s">
        <v>128</v>
      </c>
      <c r="J8682" s="15" t="s">
        <v>60</v>
      </c>
      <c r="K8682" s="15" t="s">
        <v>33</v>
      </c>
      <c r="L8682" s="15" t="str">
        <f t="array" ref="L8682">_xlfn.XLOOKUP(M8682,reference_province_to_city!$A$2:$A$11,reference_province_to_city!$B$2:$B$11)</f>
        <v>Makassar</v>
      </c>
      <c r="M8682" s="15" t="s">
        <v>25</v>
      </c>
      <c r="N8682" s="15">
        <v>90111.0</v>
      </c>
      <c r="O8682" s="15">
        <f t="array" ref="O8682">_xlfn.XLOOKUP(M8682,reference_postal_code!$B$2:$B$11,reference_postal_code!$A$2:$A$11)</f>
        <v>90111</v>
      </c>
      <c r="P8682" s="15" t="s">
        <v>63</v>
      </c>
      <c r="Q8682" s="15" t="s">
        <v>7198</v>
      </c>
      <c r="R8682" s="15" t="s">
        <v>65</v>
      </c>
      <c r="S8682" s="15" t="s">
        <v>66</v>
      </c>
      <c r="T8682" s="15" t="s">
        <v>7199</v>
      </c>
      <c r="U8682" s="28">
        <v>2155500.0</v>
      </c>
      <c r="V8682" s="15">
        <v>3.0</v>
      </c>
      <c r="W8682" s="31">
        <v>0.0</v>
      </c>
      <c r="X8682" s="28">
        <v>1034640.0</v>
      </c>
    </row>
    <row r="8683" ht="15.75" customHeight="1">
      <c r="A8683" s="15">
        <v>143.0</v>
      </c>
      <c r="B8683" s="15" t="s">
        <v>9678</v>
      </c>
      <c r="C8683" s="18">
        <v>42996.0</v>
      </c>
      <c r="D8683" s="18">
        <v>43001.0</v>
      </c>
      <c r="E8683" s="18">
        <f t="shared" si="1"/>
        <v>43001</v>
      </c>
      <c r="F8683" s="15" t="s">
        <v>55</v>
      </c>
      <c r="G8683" s="15" t="s">
        <v>4411</v>
      </c>
      <c r="H8683" s="15" t="s">
        <v>4412</v>
      </c>
      <c r="I8683" s="15" t="s">
        <v>128</v>
      </c>
      <c r="J8683" s="15" t="s">
        <v>60</v>
      </c>
      <c r="L8683" s="15" t="str">
        <f t="array" ref="L8683">_xlfn.XLOOKUP(M8683,reference_province_to_city!$A$2:$A$11,reference_province_to_city!$B$2:$B$11)</f>
        <v>Makassar</v>
      </c>
      <c r="M8683" s="15" t="s">
        <v>25</v>
      </c>
      <c r="N8683" s="15">
        <v>90111.0</v>
      </c>
      <c r="O8683" s="15">
        <f t="array" ref="O8683">_xlfn.XLOOKUP(M8683,reference_postal_code!$B$2:$B$11,reference_postal_code!$A$2:$A$11)</f>
        <v>90111</v>
      </c>
      <c r="P8683" s="15" t="s">
        <v>63</v>
      </c>
      <c r="Q8683" s="15" t="s">
        <v>3464</v>
      </c>
      <c r="R8683" s="15" t="s">
        <v>65</v>
      </c>
      <c r="S8683" s="15" t="s">
        <v>173</v>
      </c>
      <c r="T8683" s="15" t="s">
        <v>3465</v>
      </c>
      <c r="U8683" s="28">
        <v>162900.0</v>
      </c>
      <c r="V8683" s="15">
        <v>3.0</v>
      </c>
      <c r="W8683" s="31">
        <v>0.0</v>
      </c>
      <c r="X8683" s="28">
        <v>76563.0</v>
      </c>
    </row>
    <row r="8684" ht="15.75" customHeight="1">
      <c r="A8684" s="15">
        <v>2824.0</v>
      </c>
      <c r="B8684" s="15" t="s">
        <v>9673</v>
      </c>
      <c r="C8684" s="18">
        <v>42996.0</v>
      </c>
      <c r="D8684" s="18">
        <v>42998.0</v>
      </c>
      <c r="E8684" s="18">
        <f t="shared" si="1"/>
        <v>42998</v>
      </c>
      <c r="F8684" s="15" t="s">
        <v>125</v>
      </c>
      <c r="G8684" s="15" t="s">
        <v>2152</v>
      </c>
      <c r="H8684" s="15" t="s">
        <v>2153</v>
      </c>
      <c r="I8684" s="15" t="s">
        <v>59</v>
      </c>
      <c r="J8684" s="15" t="s">
        <v>60</v>
      </c>
      <c r="K8684" s="15" t="s">
        <v>29</v>
      </c>
      <c r="L8684" s="15" t="str">
        <f t="array" ref="L8684">_xlfn.XLOOKUP(M8684,reference_province_to_city!$A$2:$A$11,reference_province_to_city!$B$2:$B$11)</f>
        <v>Palembang</v>
      </c>
      <c r="M8684" s="15" t="s">
        <v>13</v>
      </c>
      <c r="N8684" s="15">
        <v>30111.0</v>
      </c>
      <c r="O8684" s="15">
        <f t="array" ref="O8684">_xlfn.XLOOKUP(M8684,reference_postal_code!$B$2:$B$11,reference_postal_code!$A$2:$A$11)</f>
        <v>30111</v>
      </c>
      <c r="P8684" s="15" t="s">
        <v>77</v>
      </c>
      <c r="Q8684" s="15" t="s">
        <v>7914</v>
      </c>
      <c r="R8684" s="15" t="s">
        <v>65</v>
      </c>
      <c r="S8684" s="15" t="s">
        <v>87</v>
      </c>
      <c r="T8684" s="15" t="s">
        <v>7915</v>
      </c>
      <c r="U8684" s="28">
        <v>713760.0</v>
      </c>
      <c r="V8684" s="15">
        <v>2.0</v>
      </c>
      <c r="W8684" s="31">
        <v>0.2</v>
      </c>
      <c r="X8684" s="28">
        <v>-44610.0</v>
      </c>
    </row>
    <row r="8685" ht="15.75" customHeight="1">
      <c r="A8685" s="15">
        <v>6490.0</v>
      </c>
      <c r="B8685" s="15" t="s">
        <v>9679</v>
      </c>
      <c r="C8685" s="18">
        <v>42997.0</v>
      </c>
      <c r="D8685" s="18">
        <v>43002.0</v>
      </c>
      <c r="E8685" s="18">
        <f t="shared" si="1"/>
        <v>43002</v>
      </c>
      <c r="F8685" s="15" t="s">
        <v>55</v>
      </c>
      <c r="G8685" s="15" t="s">
        <v>3089</v>
      </c>
      <c r="H8685" s="15" t="s">
        <v>3090</v>
      </c>
      <c r="I8685" s="15" t="s">
        <v>59</v>
      </c>
      <c r="J8685" s="15" t="s">
        <v>60</v>
      </c>
      <c r="K8685" s="15" t="s">
        <v>14</v>
      </c>
      <c r="L8685" s="15" t="str">
        <f t="array" ref="L8685">_xlfn.XLOOKUP(M8685,reference_province_to_city!$A$2:$A$11,reference_province_to_city!$B$2:$B$11)</f>
        <v>Bandung</v>
      </c>
      <c r="M8685" s="15" t="s">
        <v>12</v>
      </c>
      <c r="N8685" s="15">
        <v>40111.0</v>
      </c>
      <c r="O8685" s="15">
        <f t="array" ref="O8685">_xlfn.XLOOKUP(M8685,reference_postal_code!$B$2:$B$11,reference_postal_code!$A$2:$A$11)</f>
        <v>40111</v>
      </c>
      <c r="P8685" s="15" t="s">
        <v>117</v>
      </c>
      <c r="Q8685" s="15" t="s">
        <v>5716</v>
      </c>
      <c r="R8685" s="15" t="s">
        <v>65</v>
      </c>
      <c r="S8685" s="15" t="s">
        <v>66</v>
      </c>
      <c r="T8685" s="15" t="s">
        <v>5717</v>
      </c>
      <c r="U8685" s="28">
        <v>486000.0</v>
      </c>
      <c r="V8685" s="15">
        <v>5.0</v>
      </c>
      <c r="W8685" s="31">
        <v>0.0</v>
      </c>
      <c r="X8685" s="28">
        <v>233280.0</v>
      </c>
    </row>
    <row r="8686" ht="15.75" customHeight="1">
      <c r="A8686" s="15">
        <v>6122.0</v>
      </c>
      <c r="B8686" s="15" t="s">
        <v>9680</v>
      </c>
      <c r="C8686" s="18">
        <v>42997.0</v>
      </c>
      <c r="D8686" s="18">
        <v>43003.0</v>
      </c>
      <c r="E8686" s="18">
        <f t="shared" si="1"/>
        <v>43003</v>
      </c>
      <c r="F8686" s="15" t="s">
        <v>55</v>
      </c>
      <c r="G8686" s="15" t="s">
        <v>6027</v>
      </c>
      <c r="H8686" s="15" t="s">
        <v>6028</v>
      </c>
      <c r="I8686" s="15" t="s">
        <v>128</v>
      </c>
      <c r="J8686" s="15" t="s">
        <v>60</v>
      </c>
      <c r="K8686" s="15" t="s">
        <v>19</v>
      </c>
      <c r="L8686" s="15" t="str">
        <f t="array" ref="L8686">_xlfn.XLOOKUP(M8686,reference_province_to_city!$A$2:$A$11,reference_province_to_city!$B$2:$B$11)</f>
        <v>Yogyakarta</v>
      </c>
      <c r="M8686" s="15" t="s">
        <v>18</v>
      </c>
      <c r="N8686" s="15">
        <v>55111.0</v>
      </c>
      <c r="O8686" s="15">
        <f t="array" ref="O8686">_xlfn.XLOOKUP(M8686,reference_postal_code!$B$2:$B$11,reference_postal_code!$A$2:$A$11)</f>
        <v>55111</v>
      </c>
      <c r="P8686" s="15" t="s">
        <v>77</v>
      </c>
      <c r="Q8686" s="15" t="s">
        <v>240</v>
      </c>
      <c r="R8686" s="15" t="s">
        <v>106</v>
      </c>
      <c r="S8686" s="15" t="s">
        <v>183</v>
      </c>
      <c r="T8686" s="15" t="s">
        <v>241</v>
      </c>
      <c r="U8686" s="28">
        <v>1088820.0</v>
      </c>
      <c r="V8686" s="15">
        <v>2.0</v>
      </c>
      <c r="W8686" s="31">
        <v>0.7</v>
      </c>
      <c r="X8686" s="28">
        <v>-1923582.0</v>
      </c>
    </row>
    <row r="8687" ht="15.75" customHeight="1">
      <c r="A8687" s="15">
        <v>6121.0</v>
      </c>
      <c r="B8687" s="15" t="s">
        <v>9680</v>
      </c>
      <c r="C8687" s="18">
        <v>42997.0</v>
      </c>
      <c r="D8687" s="18">
        <v>43003.0</v>
      </c>
      <c r="E8687" s="18">
        <f t="shared" si="1"/>
        <v>43003</v>
      </c>
      <c r="F8687" s="15" t="s">
        <v>55</v>
      </c>
      <c r="G8687" s="15" t="s">
        <v>6027</v>
      </c>
      <c r="H8687" s="15" t="s">
        <v>6028</v>
      </c>
      <c r="I8687" s="15" t="s">
        <v>128</v>
      </c>
      <c r="J8687" s="15" t="s">
        <v>60</v>
      </c>
      <c r="K8687" s="15" t="s">
        <v>3764</v>
      </c>
      <c r="L8687" s="15" t="str">
        <f t="array" ref="L8687">_xlfn.XLOOKUP(M8687,reference_province_to_city!$A$2:$A$11,reference_province_to_city!$B$2:$B$11)</f>
        <v>Yogyakarta</v>
      </c>
      <c r="M8687" s="15" t="s">
        <v>18</v>
      </c>
      <c r="N8687" s="15">
        <v>55111.0</v>
      </c>
      <c r="O8687" s="15">
        <f t="array" ref="O8687">_xlfn.XLOOKUP(M8687,reference_postal_code!$B$2:$B$11,reference_postal_code!$A$2:$A$11)</f>
        <v>55111</v>
      </c>
      <c r="P8687" s="15" t="s">
        <v>77</v>
      </c>
      <c r="Q8687" s="15" t="s">
        <v>138</v>
      </c>
      <c r="R8687" s="15" t="s">
        <v>106</v>
      </c>
      <c r="S8687" s="15" t="s">
        <v>139</v>
      </c>
      <c r="T8687" s="15" t="s">
        <v>140</v>
      </c>
      <c r="U8687" s="28">
        <v>6138240.0</v>
      </c>
      <c r="V8687" s="15">
        <v>8.0</v>
      </c>
      <c r="W8687" s="31">
        <v>0.2</v>
      </c>
      <c r="X8687" s="28">
        <v>920736.0</v>
      </c>
    </row>
    <row r="8688" ht="15.75" customHeight="1">
      <c r="A8688" s="15">
        <v>6120.0</v>
      </c>
      <c r="B8688" s="15" t="s">
        <v>9680</v>
      </c>
      <c r="C8688" s="18">
        <v>42997.0</v>
      </c>
      <c r="D8688" s="18">
        <v>43003.0</v>
      </c>
      <c r="E8688" s="18">
        <f t="shared" si="1"/>
        <v>43003</v>
      </c>
      <c r="F8688" s="15" t="s">
        <v>55</v>
      </c>
      <c r="G8688" s="15" t="s">
        <v>6027</v>
      </c>
      <c r="H8688" s="15" t="s">
        <v>6028</v>
      </c>
      <c r="I8688" s="15" t="s">
        <v>128</v>
      </c>
      <c r="J8688" s="15" t="s">
        <v>60</v>
      </c>
      <c r="K8688" s="15" t="s">
        <v>19</v>
      </c>
      <c r="L8688" s="15" t="str">
        <f t="array" ref="L8688">_xlfn.XLOOKUP(M8688,reference_province_to_city!$A$2:$A$11,reference_province_to_city!$B$2:$B$11)</f>
        <v>Yogyakarta</v>
      </c>
      <c r="M8688" s="15" t="s">
        <v>18</v>
      </c>
      <c r="N8688" s="15">
        <v>55111.0</v>
      </c>
      <c r="O8688" s="15">
        <f t="array" ref="O8688">_xlfn.XLOOKUP(M8688,reference_postal_code!$B$2:$B$11,reference_postal_code!$A$2:$A$11)</f>
        <v>55111</v>
      </c>
      <c r="P8688" s="15" t="s">
        <v>77</v>
      </c>
      <c r="Q8688" s="15" t="s">
        <v>923</v>
      </c>
      <c r="R8688" s="15" t="s">
        <v>65</v>
      </c>
      <c r="S8688" s="15" t="s">
        <v>93</v>
      </c>
      <c r="T8688" s="15" t="s">
        <v>924</v>
      </c>
      <c r="U8688" s="28">
        <v>357480.0</v>
      </c>
      <c r="V8688" s="15">
        <v>3.0</v>
      </c>
      <c r="W8688" s="31">
        <v>0.2</v>
      </c>
      <c r="X8688" s="28">
        <v>98307.0</v>
      </c>
    </row>
    <row r="8689" ht="15.75" customHeight="1">
      <c r="A8689" s="15">
        <v>6119.0</v>
      </c>
      <c r="B8689" s="15" t="s">
        <v>9680</v>
      </c>
      <c r="C8689" s="18">
        <v>42997.0</v>
      </c>
      <c r="D8689" s="18">
        <v>43003.0</v>
      </c>
      <c r="E8689" s="18">
        <f t="shared" si="1"/>
        <v>43003</v>
      </c>
      <c r="F8689" s="15" t="s">
        <v>55</v>
      </c>
      <c r="G8689" s="15" t="s">
        <v>6027</v>
      </c>
      <c r="H8689" s="15" t="s">
        <v>6028</v>
      </c>
      <c r="I8689" s="15" t="s">
        <v>128</v>
      </c>
      <c r="J8689" s="15" t="s">
        <v>60</v>
      </c>
      <c r="K8689" s="15" t="s">
        <v>19</v>
      </c>
      <c r="L8689" s="15" t="str">
        <f t="array" ref="L8689">_xlfn.XLOOKUP(M8689,reference_province_to_city!$A$2:$A$11,reference_province_to_city!$B$2:$B$11)</f>
        <v>Yogyakarta</v>
      </c>
      <c r="M8689" s="15" t="s">
        <v>18</v>
      </c>
      <c r="N8689" s="15">
        <v>55111.0</v>
      </c>
      <c r="O8689" s="15">
        <f t="array" ref="O8689">_xlfn.XLOOKUP(M8689,reference_postal_code!$B$2:$B$11,reference_postal_code!$A$2:$A$11)</f>
        <v>55111</v>
      </c>
      <c r="P8689" s="15" t="s">
        <v>77</v>
      </c>
      <c r="Q8689" s="15" t="s">
        <v>1795</v>
      </c>
      <c r="R8689" s="15" t="s">
        <v>110</v>
      </c>
      <c r="S8689" s="15" t="s">
        <v>111</v>
      </c>
      <c r="T8689" s="15" t="s">
        <v>1796</v>
      </c>
      <c r="U8689" s="28">
        <v>2879640.0</v>
      </c>
      <c r="V8689" s="15">
        <v>3.0</v>
      </c>
      <c r="W8689" s="31">
        <v>0.2</v>
      </c>
      <c r="X8689" s="28">
        <v>287964.0</v>
      </c>
    </row>
    <row r="8690" ht="15.75" customHeight="1">
      <c r="A8690" s="15">
        <v>6971.0</v>
      </c>
      <c r="B8690" s="15" t="s">
        <v>9681</v>
      </c>
      <c r="C8690" s="18">
        <v>42997.0</v>
      </c>
      <c r="D8690" s="18">
        <v>43003.0</v>
      </c>
      <c r="E8690" s="18">
        <f t="shared" si="1"/>
        <v>43003</v>
      </c>
      <c r="F8690" s="15" t="s">
        <v>55</v>
      </c>
      <c r="G8690" s="15" t="s">
        <v>4527</v>
      </c>
      <c r="H8690" s="15" t="s">
        <v>4528</v>
      </c>
      <c r="I8690" s="15" t="s">
        <v>59</v>
      </c>
      <c r="J8690" s="15" t="s">
        <v>60</v>
      </c>
      <c r="K8690" s="15" t="s">
        <v>19</v>
      </c>
      <c r="L8690" s="15" t="str">
        <f t="array" ref="L8690">_xlfn.XLOOKUP(M8690,reference_province_to_city!$A$2:$A$11,reference_province_to_city!$B$2:$B$11)</f>
        <v>Yogyakarta</v>
      </c>
      <c r="M8690" s="15" t="s">
        <v>18</v>
      </c>
      <c r="N8690" s="15">
        <v>55111.0</v>
      </c>
      <c r="O8690" s="15">
        <f t="array" ref="O8690">_xlfn.XLOOKUP(M8690,reference_postal_code!$B$2:$B$11,reference_postal_code!$A$2:$A$11)</f>
        <v>55111</v>
      </c>
      <c r="P8690" s="15" t="s">
        <v>77</v>
      </c>
      <c r="Q8690" s="15" t="s">
        <v>474</v>
      </c>
      <c r="R8690" s="15" t="s">
        <v>65</v>
      </c>
      <c r="S8690" s="15" t="s">
        <v>87</v>
      </c>
      <c r="T8690" s="15" t="s">
        <v>475</v>
      </c>
      <c r="U8690" s="28">
        <v>189360.0</v>
      </c>
      <c r="V8690" s="15">
        <v>2.0</v>
      </c>
      <c r="W8690" s="31">
        <v>0.2</v>
      </c>
      <c r="X8690" s="28">
        <v>-37872.0</v>
      </c>
    </row>
    <row r="8691" ht="15.75" customHeight="1">
      <c r="A8691" s="15">
        <v>6770.0</v>
      </c>
      <c r="B8691" s="15" t="s">
        <v>9682</v>
      </c>
      <c r="C8691" s="18">
        <v>42997.0</v>
      </c>
      <c r="D8691" s="18">
        <v>43001.0</v>
      </c>
      <c r="E8691" s="18">
        <f t="shared" si="1"/>
        <v>43001</v>
      </c>
      <c r="F8691" s="15" t="s">
        <v>55</v>
      </c>
      <c r="G8691" s="15" t="s">
        <v>3312</v>
      </c>
      <c r="H8691" s="15" t="s">
        <v>3313</v>
      </c>
      <c r="I8691" s="15" t="s">
        <v>76</v>
      </c>
      <c r="J8691" s="15" t="s">
        <v>60</v>
      </c>
      <c r="K8691" s="15" t="s">
        <v>19</v>
      </c>
      <c r="L8691" s="15" t="str">
        <f t="array" ref="L8691">_xlfn.XLOOKUP(M8691,reference_province_to_city!$A$2:$A$11,reference_province_to_city!$B$2:$B$11)</f>
        <v>Yogyakarta</v>
      </c>
      <c r="M8691" s="15" t="s">
        <v>18</v>
      </c>
      <c r="N8691" s="15">
        <v>55111.0</v>
      </c>
      <c r="O8691" s="15">
        <f t="array" ref="O8691">_xlfn.XLOOKUP(M8691,reference_postal_code!$B$2:$B$11,reference_postal_code!$A$2:$A$11)</f>
        <v>55111</v>
      </c>
      <c r="P8691" s="15" t="s">
        <v>77</v>
      </c>
      <c r="Q8691" s="15" t="s">
        <v>2882</v>
      </c>
      <c r="R8691" s="15" t="s">
        <v>65</v>
      </c>
      <c r="S8691" s="15" t="s">
        <v>93</v>
      </c>
      <c r="T8691" s="15" t="s">
        <v>2883</v>
      </c>
      <c r="U8691" s="28">
        <v>531000.0</v>
      </c>
      <c r="V8691" s="15">
        <v>5.0</v>
      </c>
      <c r="W8691" s="31">
        <v>0.0</v>
      </c>
      <c r="X8691" s="28">
        <v>201780.0</v>
      </c>
    </row>
    <row r="8692" ht="15.75" customHeight="1">
      <c r="A8692" s="15">
        <v>6722.0</v>
      </c>
      <c r="B8692" s="15" t="s">
        <v>9683</v>
      </c>
      <c r="C8692" s="18">
        <v>42997.0</v>
      </c>
      <c r="D8692" s="18">
        <v>43002.0</v>
      </c>
      <c r="E8692" s="18">
        <f t="shared" si="1"/>
        <v>43002</v>
      </c>
      <c r="F8692" s="15" t="s">
        <v>55</v>
      </c>
      <c r="G8692" s="15" t="s">
        <v>5842</v>
      </c>
      <c r="H8692" s="15" t="s">
        <v>5843</v>
      </c>
      <c r="I8692" s="15" t="s">
        <v>128</v>
      </c>
      <c r="J8692" s="15" t="s">
        <v>60</v>
      </c>
      <c r="K8692" s="15" t="s">
        <v>26</v>
      </c>
      <c r="L8692" s="15" t="str">
        <f t="array" ref="L8692">_xlfn.XLOOKUP(M8692,reference_province_to_city!$A$2:$A$11,reference_province_to_city!$B$2:$B$11)</f>
        <v>Denpasar</v>
      </c>
      <c r="M8692" s="15" t="s">
        <v>24</v>
      </c>
      <c r="N8692" s="15">
        <v>80231.0</v>
      </c>
      <c r="O8692" s="15">
        <f t="array" ref="O8692">_xlfn.XLOOKUP(M8692,reference_postal_code!$B$2:$B$11,reference_postal_code!$A$2:$A$11)</f>
        <v>80231</v>
      </c>
      <c r="P8692" s="15" t="s">
        <v>63</v>
      </c>
      <c r="Q8692" s="15" t="s">
        <v>7666</v>
      </c>
      <c r="R8692" s="15" t="s">
        <v>65</v>
      </c>
      <c r="S8692" s="15" t="s">
        <v>93</v>
      </c>
      <c r="T8692" s="15" t="s">
        <v>7667</v>
      </c>
      <c r="U8692" s="28">
        <v>349800.0</v>
      </c>
      <c r="V8692" s="15">
        <v>2.0</v>
      </c>
      <c r="W8692" s="31">
        <v>0.0</v>
      </c>
      <c r="X8692" s="28">
        <v>90948.0</v>
      </c>
    </row>
    <row r="8693" ht="15.75" customHeight="1">
      <c r="A8693" s="15">
        <v>6972.0</v>
      </c>
      <c r="B8693" s="15" t="s">
        <v>9681</v>
      </c>
      <c r="C8693" s="18">
        <v>42997.0</v>
      </c>
      <c r="D8693" s="18">
        <v>43003.0</v>
      </c>
      <c r="E8693" s="18">
        <f t="shared" si="1"/>
        <v>43003</v>
      </c>
      <c r="F8693" s="15" t="s">
        <v>55</v>
      </c>
      <c r="G8693" s="15" t="s">
        <v>4527</v>
      </c>
      <c r="H8693" s="15" t="s">
        <v>4528</v>
      </c>
      <c r="I8693" s="15" t="s">
        <v>59</v>
      </c>
      <c r="J8693" s="15" t="s">
        <v>60</v>
      </c>
      <c r="K8693" s="15" t="s">
        <v>19</v>
      </c>
      <c r="L8693" s="15" t="str">
        <f t="array" ref="L8693">_xlfn.XLOOKUP(M8693,reference_province_to_city!$A$2:$A$11,reference_province_to_city!$B$2:$B$11)</f>
        <v>Yogyakarta</v>
      </c>
      <c r="M8693" s="15" t="s">
        <v>18</v>
      </c>
      <c r="N8693" s="15">
        <v>55111.0</v>
      </c>
      <c r="O8693" s="15">
        <f t="array" ref="O8693">_xlfn.XLOOKUP(M8693,reference_postal_code!$B$2:$B$11,reference_postal_code!$A$2:$A$11)</f>
        <v>55111</v>
      </c>
      <c r="P8693" s="15" t="s">
        <v>77</v>
      </c>
      <c r="Q8693" s="15" t="s">
        <v>1478</v>
      </c>
      <c r="R8693" s="15" t="s">
        <v>110</v>
      </c>
      <c r="S8693" s="15" t="s">
        <v>149</v>
      </c>
      <c r="T8693" s="15" t="s">
        <v>1479</v>
      </c>
      <c r="U8693" s="28">
        <v>1343760.0</v>
      </c>
      <c r="V8693" s="15">
        <v>2.0</v>
      </c>
      <c r="W8693" s="31">
        <v>0.2</v>
      </c>
      <c r="X8693" s="28">
        <v>67188.0</v>
      </c>
    </row>
    <row r="8694" ht="15.75" customHeight="1">
      <c r="A8694" s="15">
        <v>6974.0</v>
      </c>
      <c r="B8694" s="15" t="s">
        <v>9681</v>
      </c>
      <c r="C8694" s="18">
        <v>42997.0</v>
      </c>
      <c r="D8694" s="18">
        <v>43003.0</v>
      </c>
      <c r="E8694" s="18">
        <f t="shared" si="1"/>
        <v>43003</v>
      </c>
      <c r="F8694" s="15" t="s">
        <v>55</v>
      </c>
      <c r="G8694" s="15" t="s">
        <v>4527</v>
      </c>
      <c r="H8694" s="15" t="s">
        <v>4528</v>
      </c>
      <c r="I8694" s="15" t="s">
        <v>59</v>
      </c>
      <c r="J8694" s="15" t="s">
        <v>60</v>
      </c>
      <c r="K8694" s="15" t="s">
        <v>19</v>
      </c>
      <c r="L8694" s="15" t="str">
        <f t="array" ref="L8694">_xlfn.XLOOKUP(M8694,reference_province_to_city!$A$2:$A$11,reference_province_to_city!$B$2:$B$11)</f>
        <v>Yogyakarta</v>
      </c>
      <c r="M8694" s="15" t="s">
        <v>18</v>
      </c>
      <c r="N8694" s="15">
        <v>55111.0</v>
      </c>
      <c r="O8694" s="15">
        <f t="array" ref="O8694">_xlfn.XLOOKUP(M8694,reference_postal_code!$B$2:$B$11,reference_postal_code!$A$2:$A$11)</f>
        <v>55111</v>
      </c>
      <c r="P8694" s="15" t="s">
        <v>77</v>
      </c>
      <c r="Q8694" s="15" t="s">
        <v>3662</v>
      </c>
      <c r="R8694" s="15" t="s">
        <v>65</v>
      </c>
      <c r="S8694" s="15" t="s">
        <v>83</v>
      </c>
      <c r="T8694" s="15" t="s">
        <v>3663</v>
      </c>
      <c r="U8694" s="28">
        <v>272700.0</v>
      </c>
      <c r="V8694" s="15">
        <v>4.0</v>
      </c>
      <c r="W8694" s="31">
        <v>0.7</v>
      </c>
      <c r="X8694" s="28">
        <v>-209070.0</v>
      </c>
    </row>
    <row r="8695" ht="15.75" customHeight="1">
      <c r="A8695" s="15">
        <v>6721.0</v>
      </c>
      <c r="B8695" s="15" t="s">
        <v>9683</v>
      </c>
      <c r="C8695" s="18">
        <v>42997.0</v>
      </c>
      <c r="D8695" s="18">
        <v>43002.0</v>
      </c>
      <c r="E8695" s="18">
        <f t="shared" si="1"/>
        <v>43002</v>
      </c>
      <c r="F8695" s="15" t="s">
        <v>55</v>
      </c>
      <c r="G8695" s="15" t="s">
        <v>5842</v>
      </c>
      <c r="H8695" s="15" t="s">
        <v>5843</v>
      </c>
      <c r="I8695" s="15" t="s">
        <v>128</v>
      </c>
      <c r="J8695" s="15" t="s">
        <v>60</v>
      </c>
      <c r="K8695" s="15" t="s">
        <v>26</v>
      </c>
      <c r="L8695" s="15" t="str">
        <f t="array" ref="L8695">_xlfn.XLOOKUP(M8695,reference_province_to_city!$A$2:$A$11,reference_province_to_city!$B$2:$B$11)</f>
        <v>Denpasar</v>
      </c>
      <c r="M8695" s="15" t="s">
        <v>24</v>
      </c>
      <c r="N8695" s="15">
        <v>80231.0</v>
      </c>
      <c r="O8695" s="15">
        <f t="array" ref="O8695">_xlfn.XLOOKUP(M8695,reference_postal_code!$B$2:$B$11,reference_postal_code!$A$2:$A$11)</f>
        <v>80231</v>
      </c>
      <c r="P8695" s="15" t="s">
        <v>63</v>
      </c>
      <c r="Q8695" s="15" t="s">
        <v>6162</v>
      </c>
      <c r="R8695" s="15" t="s">
        <v>110</v>
      </c>
      <c r="S8695" s="15" t="s">
        <v>149</v>
      </c>
      <c r="T8695" s="15" t="s">
        <v>6163</v>
      </c>
      <c r="U8695" s="28">
        <v>2249250.0</v>
      </c>
      <c r="V8695" s="15">
        <v>5.0</v>
      </c>
      <c r="W8695" s="31">
        <v>0.0</v>
      </c>
      <c r="X8695" s="28">
        <v>472342.0</v>
      </c>
    </row>
    <row r="8696" ht="15.75" customHeight="1">
      <c r="A8696" s="15">
        <v>6723.0</v>
      </c>
      <c r="B8696" s="15" t="s">
        <v>9683</v>
      </c>
      <c r="C8696" s="18">
        <v>42997.0</v>
      </c>
      <c r="D8696" s="18">
        <v>43002.0</v>
      </c>
      <c r="E8696" s="18">
        <f t="shared" si="1"/>
        <v>43002</v>
      </c>
      <c r="F8696" s="15" t="s">
        <v>55</v>
      </c>
      <c r="G8696" s="15" t="s">
        <v>5842</v>
      </c>
      <c r="H8696" s="15" t="s">
        <v>5843</v>
      </c>
      <c r="I8696" s="15" t="s">
        <v>128</v>
      </c>
      <c r="J8696" s="15" t="s">
        <v>60</v>
      </c>
      <c r="K8696" s="15" t="s">
        <v>26</v>
      </c>
      <c r="L8696" s="15" t="str">
        <f t="array" ref="L8696">_xlfn.XLOOKUP(M8696,reference_province_to_city!$A$2:$A$11,reference_province_to_city!$B$2:$B$11)</f>
        <v>Denpasar</v>
      </c>
      <c r="M8696" s="15" t="s">
        <v>24</v>
      </c>
      <c r="N8696" s="15">
        <v>80231.0</v>
      </c>
      <c r="O8696" s="15">
        <f t="array" ref="O8696">_xlfn.XLOOKUP(M8696,reference_postal_code!$B$2:$B$11,reference_postal_code!$A$2:$A$11)</f>
        <v>80231</v>
      </c>
      <c r="P8696" s="15" t="s">
        <v>63</v>
      </c>
      <c r="Q8696" s="15" t="s">
        <v>7087</v>
      </c>
      <c r="R8696" s="15" t="s">
        <v>65</v>
      </c>
      <c r="S8696" s="15" t="s">
        <v>93</v>
      </c>
      <c r="T8696" s="15" t="s">
        <v>7088</v>
      </c>
      <c r="U8696" s="28">
        <v>251100.0</v>
      </c>
      <c r="V8696" s="15">
        <v>3.0</v>
      </c>
      <c r="W8696" s="31">
        <v>0.0</v>
      </c>
      <c r="X8696" s="28">
        <v>72819.0</v>
      </c>
    </row>
    <row r="8697" ht="15.75" customHeight="1">
      <c r="A8697" s="15">
        <v>6973.0</v>
      </c>
      <c r="B8697" s="15" t="s">
        <v>9681</v>
      </c>
      <c r="C8697" s="18">
        <v>42997.0</v>
      </c>
      <c r="D8697" s="18">
        <v>43003.0</v>
      </c>
      <c r="E8697" s="18">
        <f t="shared" si="1"/>
        <v>43003</v>
      </c>
      <c r="F8697" s="15" t="s">
        <v>55</v>
      </c>
      <c r="G8697" s="15" t="s">
        <v>4527</v>
      </c>
      <c r="H8697" s="15" t="s">
        <v>4528</v>
      </c>
      <c r="I8697" s="15" t="s">
        <v>59</v>
      </c>
      <c r="J8697" s="15" t="s">
        <v>60</v>
      </c>
      <c r="K8697" s="15" t="s">
        <v>19</v>
      </c>
      <c r="L8697" s="15" t="str">
        <f t="array" ref="L8697">_xlfn.XLOOKUP(M8697,reference_province_to_city!$A$2:$A$11,reference_province_to_city!$B$2:$B$11)</f>
        <v>Yogyakarta</v>
      </c>
      <c r="M8697" s="15" t="s">
        <v>18</v>
      </c>
      <c r="N8697" s="15">
        <v>55111.0</v>
      </c>
      <c r="O8697" s="15">
        <f t="array" ref="O8697">_xlfn.XLOOKUP(M8697,reference_postal_code!$B$2:$B$11,reference_postal_code!$A$2:$A$11)</f>
        <v>55111</v>
      </c>
      <c r="P8697" s="15" t="s">
        <v>77</v>
      </c>
      <c r="Q8697" s="15" t="s">
        <v>713</v>
      </c>
      <c r="R8697" s="15" t="s">
        <v>110</v>
      </c>
      <c r="S8697" s="15" t="s">
        <v>111</v>
      </c>
      <c r="T8697" s="15" t="s">
        <v>714</v>
      </c>
      <c r="U8697" s="28">
        <v>7078800.0</v>
      </c>
      <c r="V8697" s="15">
        <v>2.0</v>
      </c>
      <c r="W8697" s="31">
        <v>0.2</v>
      </c>
      <c r="X8697" s="28">
        <v>442425.0</v>
      </c>
    </row>
    <row r="8698" ht="15.75" customHeight="1">
      <c r="A8698" s="15">
        <v>7791.0</v>
      </c>
      <c r="B8698" s="15" t="s">
        <v>9684</v>
      </c>
      <c r="C8698" s="18">
        <v>42997.0</v>
      </c>
      <c r="D8698" s="18">
        <v>42997.0</v>
      </c>
      <c r="E8698" s="18">
        <f t="shared" si="1"/>
        <v>42997</v>
      </c>
      <c r="F8698" s="15" t="s">
        <v>466</v>
      </c>
      <c r="G8698" s="15" t="s">
        <v>1620</v>
      </c>
      <c r="H8698" s="15" t="s">
        <v>1621</v>
      </c>
      <c r="I8698" s="15" t="s">
        <v>76</v>
      </c>
      <c r="J8698" s="15" t="s">
        <v>60</v>
      </c>
      <c r="L8698" s="15" t="str">
        <f t="array" ref="L8698">_xlfn.XLOOKUP(M8698,reference_province_to_city!$A$2:$A$11,reference_province_to_city!$B$2:$B$11)</f>
        <v>Yogyakarta</v>
      </c>
      <c r="M8698" s="15" t="s">
        <v>18</v>
      </c>
      <c r="O8698" s="15">
        <f t="array" ref="O8698">_xlfn.XLOOKUP(M8698,reference_postal_code!$B$2:$B$11,reference_postal_code!$A$2:$A$11)</f>
        <v>55111</v>
      </c>
      <c r="P8698" s="15" t="s">
        <v>77</v>
      </c>
      <c r="Q8698" s="15" t="s">
        <v>4389</v>
      </c>
      <c r="R8698" s="15" t="s">
        <v>65</v>
      </c>
      <c r="S8698" s="15" t="s">
        <v>83</v>
      </c>
      <c r="T8698" s="15" t="s">
        <v>4390</v>
      </c>
      <c r="U8698" s="28">
        <v>72630.0</v>
      </c>
      <c r="V8698" s="15">
        <v>3.0</v>
      </c>
      <c r="W8698" s="31">
        <v>0.7</v>
      </c>
      <c r="X8698" s="28">
        <v>-50841.0</v>
      </c>
    </row>
    <row r="8699" ht="15.75" customHeight="1">
      <c r="A8699" s="15">
        <v>44.0</v>
      </c>
      <c r="B8699" s="15" t="s">
        <v>9685</v>
      </c>
      <c r="C8699" s="18">
        <v>42997.0</v>
      </c>
      <c r="D8699" s="18">
        <v>43001.0</v>
      </c>
      <c r="E8699" s="18">
        <f t="shared" si="1"/>
        <v>43001</v>
      </c>
      <c r="F8699" s="15" t="s">
        <v>55</v>
      </c>
      <c r="G8699" s="15" t="s">
        <v>3434</v>
      </c>
      <c r="H8699" s="15" t="s">
        <v>3435</v>
      </c>
      <c r="I8699" s="15" t="s">
        <v>128</v>
      </c>
      <c r="J8699" s="15" t="s">
        <v>60</v>
      </c>
      <c r="K8699" s="15" t="s">
        <v>10</v>
      </c>
      <c r="L8699" s="15" t="str">
        <f t="array" ref="L8699">_xlfn.XLOOKUP(M8699,reference_province_to_city!$A$2:$A$11,reference_province_to_city!$B$2:$B$11)</f>
        <v>Jakarta</v>
      </c>
      <c r="M8699" s="15" t="s">
        <v>7</v>
      </c>
      <c r="N8699" s="15">
        <v>10110.0</v>
      </c>
      <c r="O8699" s="15">
        <f t="array" ref="O8699">_xlfn.XLOOKUP(M8699,reference_postal_code!$B$2:$B$11,reference_postal_code!$A$2:$A$11)</f>
        <v>10110</v>
      </c>
      <c r="P8699" s="15" t="s">
        <v>117</v>
      </c>
      <c r="Q8699" s="15" t="s">
        <v>6392</v>
      </c>
      <c r="R8699" s="15" t="s">
        <v>65</v>
      </c>
      <c r="S8699" s="15" t="s">
        <v>87</v>
      </c>
      <c r="T8699" s="15" t="s">
        <v>6393</v>
      </c>
      <c r="U8699" s="28">
        <v>1434240.0</v>
      </c>
      <c r="V8699" s="15">
        <v>2.0</v>
      </c>
      <c r="W8699" s="31">
        <v>0.2</v>
      </c>
      <c r="X8699" s="28">
        <v>143424.0</v>
      </c>
    </row>
    <row r="8700" ht="15.75" customHeight="1">
      <c r="A8700" s="15">
        <v>6095.0</v>
      </c>
      <c r="B8700" s="15" t="s">
        <v>9686</v>
      </c>
      <c r="C8700" s="18">
        <v>42998.0</v>
      </c>
      <c r="D8700" s="18">
        <v>43004.0</v>
      </c>
      <c r="E8700" s="18">
        <f t="shared" si="1"/>
        <v>43004</v>
      </c>
      <c r="F8700" s="15" t="s">
        <v>55</v>
      </c>
      <c r="G8700" s="15" t="s">
        <v>159</v>
      </c>
      <c r="H8700" s="15" t="s">
        <v>160</v>
      </c>
      <c r="I8700" s="15" t="s">
        <v>59</v>
      </c>
      <c r="J8700" s="15" t="s">
        <v>60</v>
      </c>
      <c r="K8700" s="15" t="s">
        <v>26</v>
      </c>
      <c r="L8700" s="15" t="str">
        <f t="array" ref="L8700">_xlfn.XLOOKUP(M8700,reference_province_to_city!$A$2:$A$11,reference_province_to_city!$B$2:$B$11)</f>
        <v>Denpasar</v>
      </c>
      <c r="M8700" s="15" t="s">
        <v>24</v>
      </c>
      <c r="N8700" s="15">
        <v>80231.0</v>
      </c>
      <c r="O8700" s="15">
        <f t="array" ref="O8700">_xlfn.XLOOKUP(M8700,reference_postal_code!$B$2:$B$11,reference_postal_code!$A$2:$A$11)</f>
        <v>80231</v>
      </c>
      <c r="P8700" s="15" t="s">
        <v>63</v>
      </c>
      <c r="Q8700" s="15" t="s">
        <v>3587</v>
      </c>
      <c r="R8700" s="15" t="s">
        <v>65</v>
      </c>
      <c r="S8700" s="15" t="s">
        <v>87</v>
      </c>
      <c r="T8700" s="15" t="s">
        <v>3588</v>
      </c>
      <c r="U8700" s="28">
        <v>681000.0</v>
      </c>
      <c r="V8700" s="15">
        <v>4.0</v>
      </c>
      <c r="W8700" s="31">
        <v>0.0</v>
      </c>
      <c r="X8700" s="28">
        <v>190680.0</v>
      </c>
    </row>
    <row r="8701" ht="15.75" customHeight="1">
      <c r="A8701" s="15">
        <v>6092.0</v>
      </c>
      <c r="B8701" s="15" t="s">
        <v>9686</v>
      </c>
      <c r="C8701" s="18">
        <v>42998.0</v>
      </c>
      <c r="D8701" s="18">
        <v>43004.0</v>
      </c>
      <c r="E8701" s="18">
        <f t="shared" si="1"/>
        <v>43004</v>
      </c>
      <c r="F8701" s="15" t="s">
        <v>55</v>
      </c>
      <c r="G8701" s="15" t="s">
        <v>159</v>
      </c>
      <c r="H8701" s="15" t="s">
        <v>160</v>
      </c>
      <c r="I8701" s="15" t="s">
        <v>59</v>
      </c>
      <c r="J8701" s="15" t="s">
        <v>60</v>
      </c>
      <c r="K8701" s="15" t="s">
        <v>26</v>
      </c>
      <c r="L8701" s="15" t="str">
        <f t="array" ref="L8701">_xlfn.XLOOKUP(M8701,reference_province_to_city!$A$2:$A$11,reference_province_to_city!$B$2:$B$11)</f>
        <v>Denpasar</v>
      </c>
      <c r="M8701" s="15" t="s">
        <v>24</v>
      </c>
      <c r="N8701" s="15">
        <v>80231.0</v>
      </c>
      <c r="O8701" s="15">
        <f t="array" ref="O8701">_xlfn.XLOOKUP(M8701,reference_postal_code!$B$2:$B$11,reference_postal_code!$A$2:$A$11)</f>
        <v>80231</v>
      </c>
      <c r="P8701" s="15" t="s">
        <v>63</v>
      </c>
      <c r="Q8701" s="15" t="s">
        <v>790</v>
      </c>
      <c r="R8701" s="15" t="s">
        <v>110</v>
      </c>
      <c r="S8701" s="15" t="s">
        <v>149</v>
      </c>
      <c r="T8701" s="15" t="s">
        <v>791</v>
      </c>
      <c r="U8701" s="28">
        <v>3192000.0</v>
      </c>
      <c r="V8701" s="15">
        <v>2.0</v>
      </c>
      <c r="W8701" s="31">
        <v>0.0</v>
      </c>
      <c r="X8701" s="28">
        <v>1436400.0</v>
      </c>
    </row>
    <row r="8702" ht="15.75" customHeight="1">
      <c r="A8702" s="15">
        <v>6099.0</v>
      </c>
      <c r="B8702" s="15" t="s">
        <v>9686</v>
      </c>
      <c r="C8702" s="18">
        <v>42998.0</v>
      </c>
      <c r="D8702" s="18"/>
      <c r="E8702" s="18">
        <f t="shared" si="1"/>
        <v>43001</v>
      </c>
      <c r="F8702" s="15" t="s">
        <v>55</v>
      </c>
      <c r="G8702" s="15" t="s">
        <v>159</v>
      </c>
      <c r="H8702" s="15" t="s">
        <v>160</v>
      </c>
      <c r="I8702" s="15" t="s">
        <v>59</v>
      </c>
      <c r="J8702" s="15" t="s">
        <v>60</v>
      </c>
      <c r="K8702" s="15" t="s">
        <v>99</v>
      </c>
      <c r="L8702" s="15" t="str">
        <f t="array" ref="L8702">_xlfn.XLOOKUP(M8702,reference_province_to_city!$A$2:$A$11,reference_province_to_city!$B$2:$B$11)</f>
        <v>Denpasar</v>
      </c>
      <c r="M8702" s="15" t="s">
        <v>24</v>
      </c>
      <c r="N8702" s="15">
        <v>80231.0</v>
      </c>
      <c r="O8702" s="15">
        <f t="array" ref="O8702">_xlfn.XLOOKUP(M8702,reference_postal_code!$B$2:$B$11,reference_postal_code!$A$2:$A$11)</f>
        <v>80231</v>
      </c>
      <c r="P8702" s="15" t="s">
        <v>63</v>
      </c>
      <c r="Q8702" s="15" t="s">
        <v>2289</v>
      </c>
      <c r="R8702" s="15" t="s">
        <v>65</v>
      </c>
      <c r="S8702" s="15" t="s">
        <v>103</v>
      </c>
      <c r="T8702" s="15" t="s">
        <v>2290</v>
      </c>
      <c r="U8702" s="28">
        <v>65400.0</v>
      </c>
      <c r="V8702" s="15">
        <v>2.0</v>
      </c>
      <c r="W8702" s="31">
        <v>0.0</v>
      </c>
      <c r="X8702" s="28">
        <v>26814.0</v>
      </c>
    </row>
    <row r="8703" ht="15.75" customHeight="1">
      <c r="A8703" s="15">
        <v>6101.0</v>
      </c>
      <c r="B8703" s="15" t="s">
        <v>9686</v>
      </c>
      <c r="C8703" s="18">
        <v>42998.0</v>
      </c>
      <c r="D8703" s="18">
        <v>43004.0</v>
      </c>
      <c r="E8703" s="18">
        <f t="shared" si="1"/>
        <v>43004</v>
      </c>
      <c r="F8703" s="15" t="s">
        <v>55</v>
      </c>
      <c r="G8703" s="15" t="s">
        <v>159</v>
      </c>
      <c r="H8703" s="15" t="s">
        <v>160</v>
      </c>
      <c r="I8703" s="15" t="s">
        <v>59</v>
      </c>
      <c r="J8703" s="15" t="s">
        <v>60</v>
      </c>
      <c r="K8703" s="15" t="s">
        <v>26</v>
      </c>
      <c r="L8703" s="15" t="str">
        <f t="array" ref="L8703">_xlfn.XLOOKUP(M8703,reference_province_to_city!$A$2:$A$11,reference_province_to_city!$B$2:$B$11)</f>
        <v>Denpasar</v>
      </c>
      <c r="M8703" s="15" t="s">
        <v>24</v>
      </c>
      <c r="N8703" s="15">
        <v>80231.0</v>
      </c>
      <c r="O8703" s="15">
        <f t="array" ref="O8703">_xlfn.XLOOKUP(M8703,reference_postal_code!$B$2:$B$11,reference_postal_code!$A$2:$A$11)</f>
        <v>80231</v>
      </c>
      <c r="P8703" s="15" t="s">
        <v>63</v>
      </c>
      <c r="Q8703" s="15" t="s">
        <v>1580</v>
      </c>
      <c r="R8703" s="15" t="s">
        <v>110</v>
      </c>
      <c r="S8703" s="15" t="s">
        <v>111</v>
      </c>
      <c r="T8703" s="15" t="s">
        <v>1581</v>
      </c>
      <c r="U8703" s="28">
        <v>1.94949E7</v>
      </c>
      <c r="V8703" s="15">
        <v>2.0</v>
      </c>
      <c r="W8703" s="31">
        <v>0.0</v>
      </c>
      <c r="X8703" s="28">
        <v>5263623.0</v>
      </c>
    </row>
    <row r="8704" ht="15.75" customHeight="1">
      <c r="A8704" s="15">
        <v>6097.0</v>
      </c>
      <c r="B8704" s="15" t="s">
        <v>9686</v>
      </c>
      <c r="C8704" s="18">
        <v>42998.0</v>
      </c>
      <c r="D8704" s="18">
        <v>43004.0</v>
      </c>
      <c r="E8704" s="18">
        <f t="shared" si="1"/>
        <v>43004</v>
      </c>
      <c r="F8704" s="15" t="s">
        <v>55</v>
      </c>
      <c r="G8704" s="15" t="s">
        <v>159</v>
      </c>
      <c r="H8704" s="15" t="s">
        <v>160</v>
      </c>
      <c r="I8704" s="15" t="s">
        <v>59</v>
      </c>
      <c r="J8704" s="15" t="s">
        <v>60</v>
      </c>
      <c r="L8704" s="15" t="str">
        <f t="array" ref="L8704">_xlfn.XLOOKUP(M8704,reference_province_to_city!$A$2:$A$11,reference_province_to_city!$B$2:$B$11)</f>
        <v>Denpasar</v>
      </c>
      <c r="M8704" s="15" t="s">
        <v>24</v>
      </c>
      <c r="N8704" s="15">
        <v>80231.0</v>
      </c>
      <c r="O8704" s="15">
        <f t="array" ref="O8704">_xlfn.XLOOKUP(M8704,reference_postal_code!$B$2:$B$11,reference_postal_code!$A$2:$A$11)</f>
        <v>80231</v>
      </c>
      <c r="P8704" s="15" t="s">
        <v>63</v>
      </c>
      <c r="Q8704" s="15" t="s">
        <v>5225</v>
      </c>
      <c r="R8704" s="15" t="s">
        <v>106</v>
      </c>
      <c r="S8704" s="15" t="s">
        <v>107</v>
      </c>
      <c r="T8704" s="15" t="s">
        <v>5226</v>
      </c>
      <c r="U8704" s="28">
        <v>1214865.0</v>
      </c>
      <c r="V8704" s="15">
        <v>1.0</v>
      </c>
      <c r="W8704" s="31">
        <v>0.1</v>
      </c>
      <c r="X8704" s="28">
        <v>121486.0</v>
      </c>
    </row>
    <row r="8705" ht="15.75" customHeight="1">
      <c r="A8705" s="15">
        <v>6091.0</v>
      </c>
      <c r="B8705" s="15" t="s">
        <v>9686</v>
      </c>
      <c r="C8705" s="18">
        <v>42998.0</v>
      </c>
      <c r="D8705" s="18">
        <v>43004.0</v>
      </c>
      <c r="E8705" s="18">
        <f t="shared" si="1"/>
        <v>43004</v>
      </c>
      <c r="F8705" s="15" t="s">
        <v>55</v>
      </c>
      <c r="G8705" s="15" t="s">
        <v>159</v>
      </c>
      <c r="H8705" s="15" t="s">
        <v>160</v>
      </c>
      <c r="I8705" s="15" t="s">
        <v>59</v>
      </c>
      <c r="J8705" s="15" t="s">
        <v>60</v>
      </c>
      <c r="K8705" s="15" t="s">
        <v>26</v>
      </c>
      <c r="L8705" s="15" t="str">
        <f t="array" ref="L8705">_xlfn.XLOOKUP(M8705,reference_province_to_city!$A$2:$A$11,reference_province_to_city!$B$2:$B$11)</f>
        <v>Denpasar</v>
      </c>
      <c r="M8705" s="15" t="s">
        <v>24</v>
      </c>
      <c r="N8705" s="15">
        <v>80231.0</v>
      </c>
      <c r="O8705" s="15">
        <f t="array" ref="O8705">_xlfn.XLOOKUP(M8705,reference_postal_code!$B$2:$B$11,reference_postal_code!$A$2:$A$11)</f>
        <v>80231</v>
      </c>
      <c r="P8705" s="15" t="s">
        <v>63</v>
      </c>
      <c r="Q8705" s="15" t="s">
        <v>6732</v>
      </c>
      <c r="R8705" s="15" t="s">
        <v>106</v>
      </c>
      <c r="S8705" s="15" t="s">
        <v>107</v>
      </c>
      <c r="T8705" s="15" t="s">
        <v>6733</v>
      </c>
      <c r="U8705" s="28">
        <v>4089690.0</v>
      </c>
      <c r="V8705" s="15">
        <v>3.0</v>
      </c>
      <c r="W8705" s="31">
        <v>0.1</v>
      </c>
      <c r="X8705" s="28">
        <v>272646.0</v>
      </c>
    </row>
    <row r="8706" ht="15.75" customHeight="1">
      <c r="A8706" s="15">
        <v>6102.0</v>
      </c>
      <c r="B8706" s="15" t="s">
        <v>9686</v>
      </c>
      <c r="C8706" s="18">
        <v>42998.0</v>
      </c>
      <c r="D8706" s="18">
        <v>43004.0</v>
      </c>
      <c r="E8706" s="18">
        <f t="shared" si="1"/>
        <v>43004</v>
      </c>
      <c r="F8706" s="15" t="s">
        <v>55</v>
      </c>
      <c r="G8706" s="15" t="s">
        <v>159</v>
      </c>
      <c r="H8706" s="15" t="s">
        <v>160</v>
      </c>
      <c r="I8706" s="15" t="s">
        <v>59</v>
      </c>
      <c r="J8706" s="15" t="s">
        <v>60</v>
      </c>
      <c r="K8706" s="15" t="s">
        <v>26</v>
      </c>
      <c r="L8706" s="15" t="str">
        <f t="array" ref="L8706">_xlfn.XLOOKUP(M8706,reference_province_to_city!$A$2:$A$11,reference_province_to_city!$B$2:$B$11)</f>
        <v>Denpasar</v>
      </c>
      <c r="M8706" s="15" t="s">
        <v>24</v>
      </c>
      <c r="N8706" s="15">
        <v>80231.0</v>
      </c>
      <c r="O8706" s="15">
        <f t="array" ref="O8706">_xlfn.XLOOKUP(M8706,reference_postal_code!$B$2:$B$11,reference_postal_code!$A$2:$A$11)</f>
        <v>80231</v>
      </c>
      <c r="P8706" s="15" t="s">
        <v>63</v>
      </c>
      <c r="Q8706" s="15" t="s">
        <v>2368</v>
      </c>
      <c r="R8706" s="15" t="s">
        <v>106</v>
      </c>
      <c r="S8706" s="15" t="s">
        <v>107</v>
      </c>
      <c r="T8706" s="15" t="s">
        <v>2369</v>
      </c>
      <c r="U8706" s="28">
        <v>3.381615E7</v>
      </c>
      <c r="V8706" s="15">
        <v>5.0</v>
      </c>
      <c r="W8706" s="31">
        <v>0.1</v>
      </c>
      <c r="X8706" s="28">
        <v>5636025.0</v>
      </c>
    </row>
    <row r="8707" ht="15.75" customHeight="1">
      <c r="A8707" s="15">
        <v>6096.0</v>
      </c>
      <c r="B8707" s="15" t="s">
        <v>9686</v>
      </c>
      <c r="C8707" s="18">
        <v>42998.0</v>
      </c>
      <c r="D8707" s="18">
        <v>43004.0</v>
      </c>
      <c r="E8707" s="18">
        <f t="shared" si="1"/>
        <v>43004</v>
      </c>
      <c r="F8707" s="15" t="s">
        <v>55</v>
      </c>
      <c r="G8707" s="15" t="s">
        <v>159</v>
      </c>
      <c r="H8707" s="15" t="s">
        <v>160</v>
      </c>
      <c r="I8707" s="15" t="s">
        <v>59</v>
      </c>
      <c r="J8707" s="15" t="s">
        <v>60</v>
      </c>
      <c r="K8707" s="15" t="s">
        <v>26</v>
      </c>
      <c r="L8707" s="15" t="str">
        <f t="array" ref="L8707">_xlfn.XLOOKUP(M8707,reference_province_to_city!$A$2:$A$11,reference_province_to_city!$B$2:$B$11)</f>
        <v>Denpasar</v>
      </c>
      <c r="M8707" s="15" t="s">
        <v>24</v>
      </c>
      <c r="N8707" s="15">
        <v>80231.0</v>
      </c>
      <c r="O8707" s="15">
        <f t="array" ref="O8707">_xlfn.XLOOKUP(M8707,reference_postal_code!$B$2:$B$11,reference_postal_code!$A$2:$A$11)</f>
        <v>80231</v>
      </c>
      <c r="P8707" s="15" t="s">
        <v>63</v>
      </c>
      <c r="Q8707" s="15" t="s">
        <v>6662</v>
      </c>
      <c r="R8707" s="15" t="s">
        <v>65</v>
      </c>
      <c r="S8707" s="15" t="s">
        <v>66</v>
      </c>
      <c r="T8707" s="15" t="s">
        <v>6663</v>
      </c>
      <c r="U8707" s="28">
        <v>206400.0</v>
      </c>
      <c r="V8707" s="15">
        <v>2.0</v>
      </c>
      <c r="W8707" s="31">
        <v>0.0</v>
      </c>
      <c r="X8707" s="28">
        <v>94944.0</v>
      </c>
    </row>
    <row r="8708" ht="15.75" customHeight="1">
      <c r="A8708" s="15">
        <v>6094.0</v>
      </c>
      <c r="B8708" s="15" t="s">
        <v>9686</v>
      </c>
      <c r="C8708" s="18">
        <v>42998.0</v>
      </c>
      <c r="D8708" s="18">
        <v>43004.0</v>
      </c>
      <c r="E8708" s="18">
        <f t="shared" si="1"/>
        <v>43004</v>
      </c>
      <c r="F8708" s="15" t="s">
        <v>55</v>
      </c>
      <c r="G8708" s="15" t="s">
        <v>159</v>
      </c>
      <c r="H8708" s="15" t="s">
        <v>160</v>
      </c>
      <c r="I8708" s="15" t="s">
        <v>59</v>
      </c>
      <c r="J8708" s="15" t="s">
        <v>60</v>
      </c>
      <c r="K8708" s="15" t="s">
        <v>26</v>
      </c>
      <c r="L8708" s="15" t="str">
        <f t="array" ref="L8708">_xlfn.XLOOKUP(M8708,reference_province_to_city!$A$2:$A$11,reference_province_to_city!$B$2:$B$11)</f>
        <v>Denpasar</v>
      </c>
      <c r="M8708" s="15" t="s">
        <v>24</v>
      </c>
      <c r="N8708" s="15">
        <v>80231.0</v>
      </c>
      <c r="O8708" s="15">
        <f t="array" ref="O8708">_xlfn.XLOOKUP(M8708,reference_postal_code!$B$2:$B$11,reference_postal_code!$A$2:$A$11)</f>
        <v>80231</v>
      </c>
      <c r="P8708" s="15" t="s">
        <v>63</v>
      </c>
      <c r="Q8708" s="15" t="s">
        <v>1517</v>
      </c>
      <c r="R8708" s="15" t="s">
        <v>110</v>
      </c>
      <c r="S8708" s="15" t="s">
        <v>149</v>
      </c>
      <c r="T8708" s="15" t="s">
        <v>1518</v>
      </c>
      <c r="U8708" s="28">
        <v>1089600.0</v>
      </c>
      <c r="V8708" s="15">
        <v>2.0</v>
      </c>
      <c r="W8708" s="31">
        <v>0.0</v>
      </c>
      <c r="X8708" s="28">
        <v>326880.0</v>
      </c>
    </row>
    <row r="8709" ht="15.75" customHeight="1">
      <c r="A8709" s="15">
        <v>6093.0</v>
      </c>
      <c r="B8709" s="15" t="s">
        <v>9686</v>
      </c>
      <c r="C8709" s="18">
        <v>42998.0</v>
      </c>
      <c r="D8709" s="18">
        <v>43004.0</v>
      </c>
      <c r="E8709" s="18">
        <f t="shared" si="1"/>
        <v>43004</v>
      </c>
      <c r="F8709" s="15" t="s">
        <v>55</v>
      </c>
      <c r="G8709" s="15" t="s">
        <v>159</v>
      </c>
      <c r="H8709" s="15" t="s">
        <v>160</v>
      </c>
      <c r="I8709" s="15" t="s">
        <v>59</v>
      </c>
      <c r="J8709" s="15" t="s">
        <v>60</v>
      </c>
      <c r="K8709" s="15" t="s">
        <v>26</v>
      </c>
      <c r="L8709" s="15" t="str">
        <f t="array" ref="L8709">_xlfn.XLOOKUP(M8709,reference_province_to_city!$A$2:$A$11,reference_province_to_city!$B$2:$B$11)</f>
        <v>Denpasar</v>
      </c>
      <c r="M8709" s="15" t="s">
        <v>24</v>
      </c>
      <c r="N8709" s="15">
        <v>80231.0</v>
      </c>
      <c r="O8709" s="15">
        <f t="array" ref="O8709">_xlfn.XLOOKUP(M8709,reference_postal_code!$B$2:$B$11,reference_postal_code!$A$2:$A$11)</f>
        <v>80231</v>
      </c>
      <c r="P8709" s="15" t="s">
        <v>63</v>
      </c>
      <c r="Q8709" s="15" t="s">
        <v>7181</v>
      </c>
      <c r="R8709" s="15" t="s">
        <v>65</v>
      </c>
      <c r="S8709" s="15" t="s">
        <v>66</v>
      </c>
      <c r="T8709" s="15" t="s">
        <v>7182</v>
      </c>
      <c r="U8709" s="28">
        <v>577800.0</v>
      </c>
      <c r="V8709" s="15">
        <v>9.0</v>
      </c>
      <c r="W8709" s="31">
        <v>0.0</v>
      </c>
      <c r="X8709" s="28">
        <v>271566.0</v>
      </c>
    </row>
    <row r="8710" ht="15.75" customHeight="1">
      <c r="A8710" s="15">
        <v>6100.0</v>
      </c>
      <c r="B8710" s="15" t="s">
        <v>9686</v>
      </c>
      <c r="C8710" s="18">
        <v>42998.0</v>
      </c>
      <c r="D8710" s="18">
        <v>43004.0</v>
      </c>
      <c r="E8710" s="18">
        <f t="shared" si="1"/>
        <v>43004</v>
      </c>
      <c r="F8710" s="15" t="s">
        <v>55</v>
      </c>
      <c r="G8710" s="15" t="s">
        <v>159</v>
      </c>
      <c r="H8710" s="15" t="s">
        <v>160</v>
      </c>
      <c r="I8710" s="15" t="s">
        <v>59</v>
      </c>
      <c r="J8710" s="15" t="s">
        <v>60</v>
      </c>
      <c r="K8710" s="15" t="s">
        <v>26</v>
      </c>
      <c r="L8710" s="15" t="str">
        <f t="array" ref="L8710">_xlfn.XLOOKUP(M8710,reference_province_to_city!$A$2:$A$11,reference_province_to_city!$B$2:$B$11)</f>
        <v>Denpasar</v>
      </c>
      <c r="M8710" s="15" t="s">
        <v>24</v>
      </c>
      <c r="N8710" s="15">
        <v>80231.0</v>
      </c>
      <c r="O8710" s="15">
        <f t="array" ref="O8710">_xlfn.XLOOKUP(M8710,reference_postal_code!$B$2:$B$11,reference_postal_code!$A$2:$A$11)</f>
        <v>80231</v>
      </c>
      <c r="P8710" s="15" t="s">
        <v>63</v>
      </c>
      <c r="Q8710" s="15" t="s">
        <v>5081</v>
      </c>
      <c r="R8710" s="15" t="s">
        <v>106</v>
      </c>
      <c r="S8710" s="15" t="s">
        <v>107</v>
      </c>
      <c r="T8710" s="15" t="s">
        <v>5082</v>
      </c>
      <c r="U8710" s="28">
        <v>4.3321905E7</v>
      </c>
      <c r="V8710" s="15">
        <v>11.0</v>
      </c>
      <c r="W8710" s="31">
        <v>0.1</v>
      </c>
      <c r="X8710" s="28">
        <v>9145736.0</v>
      </c>
    </row>
    <row r="8711" ht="15.75" customHeight="1">
      <c r="A8711" s="15">
        <v>6098.0</v>
      </c>
      <c r="B8711" s="15" t="s">
        <v>9686</v>
      </c>
      <c r="C8711" s="18">
        <v>42998.0</v>
      </c>
      <c r="D8711" s="18">
        <v>43004.0</v>
      </c>
      <c r="E8711" s="18">
        <f t="shared" si="1"/>
        <v>43004</v>
      </c>
      <c r="F8711" s="15" t="s">
        <v>55</v>
      </c>
      <c r="G8711" s="15" t="s">
        <v>159</v>
      </c>
      <c r="H8711" s="15" t="s">
        <v>160</v>
      </c>
      <c r="I8711" s="15" t="s">
        <v>59</v>
      </c>
      <c r="J8711" s="15" t="s">
        <v>60</v>
      </c>
      <c r="K8711" s="15" t="s">
        <v>26</v>
      </c>
      <c r="L8711" s="15" t="str">
        <f t="array" ref="L8711">_xlfn.XLOOKUP(M8711,reference_province_to_city!$A$2:$A$11,reference_province_to_city!$B$2:$B$11)</f>
        <v>Denpasar</v>
      </c>
      <c r="M8711" s="15" t="s">
        <v>24</v>
      </c>
      <c r="N8711" s="15">
        <v>80231.0</v>
      </c>
      <c r="O8711" s="15">
        <f t="array" ref="O8711">_xlfn.XLOOKUP(M8711,reference_postal_code!$B$2:$B$11,reference_postal_code!$A$2:$A$11)</f>
        <v>80231</v>
      </c>
      <c r="P8711" s="15" t="s">
        <v>63</v>
      </c>
      <c r="Q8711" s="15" t="s">
        <v>338</v>
      </c>
      <c r="R8711" s="15" t="s">
        <v>65</v>
      </c>
      <c r="S8711" s="15" t="s">
        <v>83</v>
      </c>
      <c r="T8711" s="15" t="s">
        <v>339</v>
      </c>
      <c r="U8711" s="28">
        <v>176760.0</v>
      </c>
      <c r="V8711" s="15">
        <v>3.0</v>
      </c>
      <c r="W8711" s="31">
        <v>0.2</v>
      </c>
      <c r="X8711" s="28">
        <v>59656.0</v>
      </c>
    </row>
    <row r="8712" ht="15.75" customHeight="1">
      <c r="A8712" s="15">
        <v>6103.0</v>
      </c>
      <c r="B8712" s="15" t="s">
        <v>9686</v>
      </c>
      <c r="C8712" s="18">
        <v>42998.0</v>
      </c>
      <c r="D8712" s="18">
        <v>43004.0</v>
      </c>
      <c r="E8712" s="18">
        <f t="shared" si="1"/>
        <v>43004</v>
      </c>
      <c r="F8712" s="15" t="s">
        <v>55</v>
      </c>
      <c r="G8712" s="15" t="s">
        <v>159</v>
      </c>
      <c r="H8712" s="15" t="s">
        <v>160</v>
      </c>
      <c r="I8712" s="15" t="s">
        <v>59</v>
      </c>
      <c r="J8712" s="15" t="s">
        <v>60</v>
      </c>
      <c r="K8712" s="15" t="s">
        <v>26</v>
      </c>
      <c r="L8712" s="15" t="str">
        <f t="array" ref="L8712">_xlfn.XLOOKUP(M8712,reference_province_to_city!$A$2:$A$11,reference_province_to_city!$B$2:$B$11)</f>
        <v>Denpasar</v>
      </c>
      <c r="M8712" s="15" t="s">
        <v>24</v>
      </c>
      <c r="N8712" s="15">
        <v>80231.0</v>
      </c>
      <c r="O8712" s="15">
        <f t="array" ref="O8712">_xlfn.XLOOKUP(M8712,reference_postal_code!$B$2:$B$11,reference_postal_code!$A$2:$A$11)</f>
        <v>80231</v>
      </c>
      <c r="P8712" s="15" t="s">
        <v>63</v>
      </c>
      <c r="Q8712" s="15" t="s">
        <v>1963</v>
      </c>
      <c r="R8712" s="15" t="s">
        <v>110</v>
      </c>
      <c r="S8712" s="15" t="s">
        <v>111</v>
      </c>
      <c r="T8712" s="15" t="s">
        <v>1964</v>
      </c>
      <c r="U8712" s="28">
        <v>1572750.0</v>
      </c>
      <c r="V8712" s="15">
        <v>3.0</v>
      </c>
      <c r="W8712" s="31">
        <v>0.0</v>
      </c>
      <c r="X8712" s="28">
        <v>424643.0</v>
      </c>
    </row>
    <row r="8713" ht="15.75" customHeight="1">
      <c r="A8713" s="15">
        <v>6104.0</v>
      </c>
      <c r="B8713" s="15" t="s">
        <v>9686</v>
      </c>
      <c r="C8713" s="18">
        <v>42998.0</v>
      </c>
      <c r="D8713" s="18">
        <v>43004.0</v>
      </c>
      <c r="E8713" s="18">
        <f t="shared" si="1"/>
        <v>43004</v>
      </c>
      <c r="F8713" s="15" t="s">
        <v>55</v>
      </c>
      <c r="G8713" s="15" t="s">
        <v>159</v>
      </c>
      <c r="H8713" s="15" t="s">
        <v>160</v>
      </c>
      <c r="I8713" s="15" t="s">
        <v>59</v>
      </c>
      <c r="J8713" s="15" t="s">
        <v>60</v>
      </c>
      <c r="K8713" s="15" t="s">
        <v>26</v>
      </c>
      <c r="L8713" s="15" t="str">
        <f t="array" ref="L8713">_xlfn.XLOOKUP(M8713,reference_province_to_city!$A$2:$A$11,reference_province_to_city!$B$2:$B$11)</f>
        <v>Denpasar</v>
      </c>
      <c r="M8713" s="15" t="s">
        <v>24</v>
      </c>
      <c r="N8713" s="15">
        <v>80231.0</v>
      </c>
      <c r="O8713" s="15">
        <f t="array" ref="O8713">_xlfn.XLOOKUP(M8713,reference_postal_code!$B$2:$B$11,reference_postal_code!$A$2:$A$11)</f>
        <v>80231</v>
      </c>
      <c r="P8713" s="15" t="s">
        <v>63</v>
      </c>
      <c r="Q8713" s="15" t="s">
        <v>5972</v>
      </c>
      <c r="R8713" s="15" t="s">
        <v>110</v>
      </c>
      <c r="S8713" s="15" t="s">
        <v>149</v>
      </c>
      <c r="T8713" s="15" t="s">
        <v>5973</v>
      </c>
      <c r="U8713" s="28">
        <v>899550.0</v>
      </c>
      <c r="V8713" s="15">
        <v>3.0</v>
      </c>
      <c r="W8713" s="31">
        <v>0.0</v>
      </c>
      <c r="X8713" s="28">
        <v>305847.0</v>
      </c>
    </row>
    <row r="8714" ht="15.75" customHeight="1">
      <c r="A8714" s="15">
        <v>796.0</v>
      </c>
      <c r="B8714" s="15" t="s">
        <v>9687</v>
      </c>
      <c r="C8714" s="18">
        <v>42999.0</v>
      </c>
      <c r="D8714" s="18">
        <v>43004.0</v>
      </c>
      <c r="E8714" s="18">
        <f t="shared" si="1"/>
        <v>43004</v>
      </c>
      <c r="F8714" s="15" t="s">
        <v>55</v>
      </c>
      <c r="G8714" s="15" t="s">
        <v>2750</v>
      </c>
      <c r="H8714" s="15" t="s">
        <v>2751</v>
      </c>
      <c r="I8714" s="15" t="s">
        <v>59</v>
      </c>
      <c r="J8714" s="15" t="s">
        <v>60</v>
      </c>
      <c r="K8714" s="15" t="s">
        <v>22</v>
      </c>
      <c r="L8714" s="15" t="str">
        <f t="array" ref="L8714">_xlfn.XLOOKUP(M8714,reference_province_to_city!$A$2:$A$11,reference_province_to_city!$B$2:$B$11)</f>
        <v>Surabaya</v>
      </c>
      <c r="M8714" s="15" t="s">
        <v>20</v>
      </c>
      <c r="N8714" s="15">
        <v>60231.0</v>
      </c>
      <c r="O8714" s="15">
        <f t="array" ref="O8714">_xlfn.XLOOKUP(M8714,reference_postal_code!$B$2:$B$11,reference_postal_code!$A$2:$A$11)</f>
        <v>60231</v>
      </c>
      <c r="P8714" s="15" t="s">
        <v>166</v>
      </c>
      <c r="Q8714" s="15" t="s">
        <v>2125</v>
      </c>
      <c r="R8714" s="15" t="s">
        <v>65</v>
      </c>
      <c r="S8714" s="15" t="s">
        <v>83</v>
      </c>
      <c r="T8714" s="15" t="s">
        <v>2126</v>
      </c>
      <c r="U8714" s="28">
        <v>302400.0</v>
      </c>
      <c r="V8714" s="15">
        <v>7.0</v>
      </c>
      <c r="W8714" s="31">
        <v>0.0</v>
      </c>
      <c r="X8714" s="28">
        <v>148176.0</v>
      </c>
    </row>
    <row r="8715" ht="15.75" customHeight="1">
      <c r="A8715" s="15">
        <v>4263.0</v>
      </c>
      <c r="B8715" s="15" t="s">
        <v>9688</v>
      </c>
      <c r="C8715" s="18">
        <v>42999.0</v>
      </c>
      <c r="D8715" s="18">
        <v>43003.0</v>
      </c>
      <c r="E8715" s="18">
        <f t="shared" si="1"/>
        <v>43003</v>
      </c>
      <c r="F8715" s="15" t="s">
        <v>55</v>
      </c>
      <c r="G8715" s="15" t="s">
        <v>629</v>
      </c>
      <c r="H8715" s="15" t="s">
        <v>630</v>
      </c>
      <c r="I8715" s="15" t="s">
        <v>59</v>
      </c>
      <c r="J8715" s="15" t="s">
        <v>60</v>
      </c>
      <c r="K8715" s="15" t="s">
        <v>29</v>
      </c>
      <c r="L8715" s="15" t="str">
        <f t="array" ref="L8715">_xlfn.XLOOKUP(M8715,reference_province_to_city!$A$2:$A$11,reference_province_to_city!$B$2:$B$11)</f>
        <v>Palembang</v>
      </c>
      <c r="M8715" s="15" t="s">
        <v>13</v>
      </c>
      <c r="N8715" s="15">
        <v>30111.0</v>
      </c>
      <c r="O8715" s="15">
        <f t="array" ref="O8715">_xlfn.XLOOKUP(M8715,reference_postal_code!$B$2:$B$11,reference_postal_code!$A$2:$A$11)</f>
        <v>30111</v>
      </c>
      <c r="P8715" s="15" t="s">
        <v>77</v>
      </c>
      <c r="Q8715" s="15" t="s">
        <v>4033</v>
      </c>
      <c r="R8715" s="15" t="s">
        <v>65</v>
      </c>
      <c r="S8715" s="15" t="s">
        <v>222</v>
      </c>
      <c r="T8715" s="15" t="s">
        <v>4034</v>
      </c>
      <c r="U8715" s="28">
        <v>1207200.0</v>
      </c>
      <c r="V8715" s="15">
        <v>1.0</v>
      </c>
      <c r="W8715" s="31">
        <v>0.0</v>
      </c>
      <c r="X8715" s="28">
        <v>362160.0</v>
      </c>
    </row>
    <row r="8716" ht="15.75" customHeight="1">
      <c r="A8716" s="15">
        <v>5402.0</v>
      </c>
      <c r="B8716" s="15" t="s">
        <v>9689</v>
      </c>
      <c r="C8716" s="18">
        <v>42999.0</v>
      </c>
      <c r="D8716" s="18">
        <v>43001.0</v>
      </c>
      <c r="E8716" s="18">
        <f t="shared" si="1"/>
        <v>43001</v>
      </c>
      <c r="F8716" s="15" t="s">
        <v>125</v>
      </c>
      <c r="G8716" s="15" t="s">
        <v>5442</v>
      </c>
      <c r="H8716" s="15" t="s">
        <v>5443</v>
      </c>
      <c r="I8716" s="15" t="s">
        <v>59</v>
      </c>
      <c r="J8716" s="15" t="s">
        <v>60</v>
      </c>
      <c r="K8716" s="15" t="s">
        <v>14</v>
      </c>
      <c r="L8716" s="15" t="str">
        <f t="array" ref="L8716">_xlfn.XLOOKUP(M8716,reference_province_to_city!$A$2:$A$11,reference_province_to_city!$B$2:$B$11)</f>
        <v>Bandung</v>
      </c>
      <c r="M8716" s="15" t="s">
        <v>12</v>
      </c>
      <c r="N8716" s="15">
        <v>40111.0</v>
      </c>
      <c r="O8716" s="15">
        <f t="array" ref="O8716">_xlfn.XLOOKUP(M8716,reference_postal_code!$B$2:$B$11,reference_postal_code!$A$2:$A$11)</f>
        <v>40111</v>
      </c>
      <c r="P8716" s="15" t="s">
        <v>117</v>
      </c>
      <c r="Q8716" s="15" t="s">
        <v>1876</v>
      </c>
      <c r="R8716" s="15" t="s">
        <v>110</v>
      </c>
      <c r="S8716" s="15" t="s">
        <v>149</v>
      </c>
      <c r="T8716" s="15" t="s">
        <v>1877</v>
      </c>
      <c r="U8716" s="28">
        <v>1199700.0</v>
      </c>
      <c r="V8716" s="15">
        <v>2.0</v>
      </c>
      <c r="W8716" s="31">
        <v>0.0</v>
      </c>
      <c r="X8716" s="28">
        <v>395901.0</v>
      </c>
    </row>
    <row r="8717" ht="15.75" customHeight="1">
      <c r="A8717" s="15">
        <v>4757.0</v>
      </c>
      <c r="B8717" s="15" t="s">
        <v>9690</v>
      </c>
      <c r="C8717" s="18">
        <v>42999.0</v>
      </c>
      <c r="D8717" s="18">
        <v>43003.0</v>
      </c>
      <c r="E8717" s="18">
        <f t="shared" si="1"/>
        <v>43003</v>
      </c>
      <c r="F8717" s="15" t="s">
        <v>55</v>
      </c>
      <c r="G8717" s="15" t="s">
        <v>1442</v>
      </c>
      <c r="H8717" s="15" t="s">
        <v>1443</v>
      </c>
      <c r="I8717" s="15" t="s">
        <v>59</v>
      </c>
      <c r="J8717" s="15" t="s">
        <v>60</v>
      </c>
      <c r="K8717" s="15" t="s">
        <v>22</v>
      </c>
      <c r="L8717" s="15" t="str">
        <f t="array" ref="L8717">_xlfn.XLOOKUP(M8717,reference_province_to_city!$A$2:$A$11,reference_province_to_city!$B$2:$B$11)</f>
        <v>Surabaya</v>
      </c>
      <c r="M8717" s="15" t="s">
        <v>20</v>
      </c>
      <c r="N8717" s="15">
        <v>60231.0</v>
      </c>
      <c r="O8717" s="15">
        <f t="array" ref="O8717">_xlfn.XLOOKUP(M8717,reference_postal_code!$B$2:$B$11,reference_postal_code!$A$2:$A$11)</f>
        <v>60231</v>
      </c>
      <c r="P8717" s="15" t="s">
        <v>166</v>
      </c>
      <c r="Q8717" s="15" t="s">
        <v>2799</v>
      </c>
      <c r="R8717" s="15" t="s">
        <v>65</v>
      </c>
      <c r="S8717" s="15" t="s">
        <v>83</v>
      </c>
      <c r="T8717" s="15" t="s">
        <v>2800</v>
      </c>
      <c r="U8717" s="28">
        <v>28620.0</v>
      </c>
      <c r="V8717" s="15">
        <v>2.0</v>
      </c>
      <c r="W8717" s="31">
        <v>0.7</v>
      </c>
      <c r="X8717" s="28">
        <v>-22896.0</v>
      </c>
    </row>
    <row r="8718" ht="15.75" customHeight="1">
      <c r="A8718" s="15">
        <v>8524.0</v>
      </c>
      <c r="B8718" s="15" t="s">
        <v>9691</v>
      </c>
      <c r="C8718" s="18">
        <v>42999.0</v>
      </c>
      <c r="D8718" s="18">
        <v>43003.0</v>
      </c>
      <c r="E8718" s="18">
        <f t="shared" si="1"/>
        <v>43003</v>
      </c>
      <c r="F8718" s="15" t="s">
        <v>55</v>
      </c>
      <c r="G8718" s="15" t="s">
        <v>3415</v>
      </c>
      <c r="H8718" s="15" t="s">
        <v>3416</v>
      </c>
      <c r="I8718" s="15" t="s">
        <v>59</v>
      </c>
      <c r="J8718" s="15" t="s">
        <v>60</v>
      </c>
      <c r="K8718" s="15" t="s">
        <v>10</v>
      </c>
      <c r="L8718" s="15" t="str">
        <f t="array" ref="L8718">_xlfn.XLOOKUP(M8718,reference_province_to_city!$A$2:$A$11,reference_province_to_city!$B$2:$B$11)</f>
        <v>Jakarta</v>
      </c>
      <c r="M8718" s="15" t="s">
        <v>7</v>
      </c>
      <c r="N8718" s="15">
        <v>10110.0</v>
      </c>
      <c r="O8718" s="15">
        <f t="array" ref="O8718">_xlfn.XLOOKUP(M8718,reference_postal_code!$B$2:$B$11,reference_postal_code!$A$2:$A$11)</f>
        <v>10110</v>
      </c>
      <c r="P8718" s="15" t="s">
        <v>117</v>
      </c>
      <c r="Q8718" s="15" t="s">
        <v>1785</v>
      </c>
      <c r="R8718" s="15" t="s">
        <v>65</v>
      </c>
      <c r="S8718" s="15" t="s">
        <v>66</v>
      </c>
      <c r="T8718" s="15" t="s">
        <v>1786</v>
      </c>
      <c r="U8718" s="28">
        <v>837900.0</v>
      </c>
      <c r="V8718" s="15">
        <v>7.0</v>
      </c>
      <c r="W8718" s="31">
        <v>0.0</v>
      </c>
      <c r="X8718" s="28">
        <v>418950.0</v>
      </c>
    </row>
    <row r="8719" ht="15.75" customHeight="1">
      <c r="A8719" s="15">
        <v>6004.0</v>
      </c>
      <c r="B8719" s="15" t="s">
        <v>9692</v>
      </c>
      <c r="C8719" s="18">
        <v>42999.0</v>
      </c>
      <c r="D8719" s="18">
        <v>43005.0</v>
      </c>
      <c r="E8719" s="18">
        <f t="shared" si="1"/>
        <v>43005</v>
      </c>
      <c r="F8719" s="15" t="s">
        <v>55</v>
      </c>
      <c r="G8719" s="15" t="s">
        <v>2094</v>
      </c>
      <c r="H8719" s="15" t="s">
        <v>2095</v>
      </c>
      <c r="I8719" s="15" t="s">
        <v>59</v>
      </c>
      <c r="J8719" s="15" t="s">
        <v>60</v>
      </c>
      <c r="K8719" s="15" t="s">
        <v>26</v>
      </c>
      <c r="L8719" s="15" t="str">
        <f t="array" ref="L8719">_xlfn.XLOOKUP(M8719,reference_province_to_city!$A$2:$A$11,reference_province_to_city!$B$2:$B$11)</f>
        <v>Denpasar</v>
      </c>
      <c r="M8719" s="15" t="s">
        <v>24</v>
      </c>
      <c r="N8719" s="15">
        <v>80231.0</v>
      </c>
      <c r="O8719" s="15">
        <f t="array" ref="O8719">_xlfn.XLOOKUP(M8719,reference_postal_code!$B$2:$B$11,reference_postal_code!$A$2:$A$11)</f>
        <v>80231</v>
      </c>
      <c r="P8719" s="15" t="s">
        <v>63</v>
      </c>
      <c r="Q8719" s="15" t="s">
        <v>1095</v>
      </c>
      <c r="R8719" s="15" t="s">
        <v>65</v>
      </c>
      <c r="S8719" s="15" t="s">
        <v>83</v>
      </c>
      <c r="T8719" s="15" t="s">
        <v>1096</v>
      </c>
      <c r="U8719" s="28">
        <v>184410.0</v>
      </c>
      <c r="V8719" s="15">
        <v>1.0</v>
      </c>
      <c r="W8719" s="31">
        <v>0.7</v>
      </c>
      <c r="X8719" s="28">
        <v>-129087.0</v>
      </c>
    </row>
    <row r="8720" ht="15.75" customHeight="1">
      <c r="A8720" s="15">
        <v>5401.0</v>
      </c>
      <c r="B8720" s="15" t="s">
        <v>9689</v>
      </c>
      <c r="C8720" s="18">
        <v>42999.0</v>
      </c>
      <c r="D8720" s="18">
        <v>43001.0</v>
      </c>
      <c r="E8720" s="18">
        <f t="shared" si="1"/>
        <v>43001</v>
      </c>
      <c r="F8720" s="15" t="s">
        <v>125</v>
      </c>
      <c r="G8720" s="15" t="s">
        <v>5442</v>
      </c>
      <c r="H8720" s="15" t="s">
        <v>5443</v>
      </c>
      <c r="I8720" s="15" t="s">
        <v>59</v>
      </c>
      <c r="J8720" s="15" t="s">
        <v>60</v>
      </c>
      <c r="K8720" s="15" t="s">
        <v>14</v>
      </c>
      <c r="L8720" s="15" t="str">
        <f t="array" ref="L8720">_xlfn.XLOOKUP(M8720,reference_province_to_city!$A$2:$A$11,reference_province_to_city!$B$2:$B$11)</f>
        <v>Bandung</v>
      </c>
      <c r="M8720" s="15" t="s">
        <v>12</v>
      </c>
      <c r="O8720" s="15">
        <f t="array" ref="O8720">_xlfn.XLOOKUP(M8720,reference_postal_code!$B$2:$B$11,reference_postal_code!$A$2:$A$11)</f>
        <v>40111</v>
      </c>
      <c r="P8720" s="15" t="s">
        <v>117</v>
      </c>
      <c r="Q8720" s="15" t="s">
        <v>2054</v>
      </c>
      <c r="R8720" s="15" t="s">
        <v>110</v>
      </c>
      <c r="S8720" s="15" t="s">
        <v>149</v>
      </c>
      <c r="T8720" s="15" t="s">
        <v>2055</v>
      </c>
      <c r="U8720" s="28">
        <v>1079700.0</v>
      </c>
      <c r="V8720" s="15">
        <v>2.0</v>
      </c>
      <c r="W8720" s="31">
        <v>0.0</v>
      </c>
      <c r="X8720" s="28">
        <v>226737.0</v>
      </c>
    </row>
    <row r="8721" ht="15.75" customHeight="1">
      <c r="A8721" s="15">
        <v>7338.0</v>
      </c>
      <c r="B8721" s="15" t="s">
        <v>9693</v>
      </c>
      <c r="C8721" s="18">
        <v>42999.0</v>
      </c>
      <c r="D8721" s="18">
        <v>43001.0</v>
      </c>
      <c r="E8721" s="18">
        <f t="shared" si="1"/>
        <v>43001</v>
      </c>
      <c r="F8721" s="15" t="s">
        <v>125</v>
      </c>
      <c r="G8721" s="15" t="s">
        <v>6002</v>
      </c>
      <c r="H8721" s="15" t="s">
        <v>6003</v>
      </c>
      <c r="I8721" s="15" t="s">
        <v>128</v>
      </c>
      <c r="J8721" s="15" t="s">
        <v>60</v>
      </c>
      <c r="K8721" s="15" t="s">
        <v>17</v>
      </c>
      <c r="L8721" s="15" t="str">
        <f t="array" ref="L8721">_xlfn.XLOOKUP(M8721,reference_province_to_city!$A$2:$A$11,reference_province_to_city!$B$2:$B$11)</f>
        <v>Semarang</v>
      </c>
      <c r="M8721" s="15" t="s">
        <v>15</v>
      </c>
      <c r="N8721" s="15">
        <v>50111.0</v>
      </c>
      <c r="O8721" s="15">
        <f t="array" ref="O8721">_xlfn.XLOOKUP(M8721,reference_postal_code!$B$2:$B$11,reference_postal_code!$A$2:$A$11)</f>
        <v>50111</v>
      </c>
      <c r="P8721" s="15" t="s">
        <v>77</v>
      </c>
      <c r="Q8721" s="15" t="s">
        <v>3908</v>
      </c>
      <c r="R8721" s="15" t="s">
        <v>65</v>
      </c>
      <c r="S8721" s="15" t="s">
        <v>87</v>
      </c>
      <c r="T8721" s="15" t="s">
        <v>3909</v>
      </c>
      <c r="U8721" s="28">
        <v>232650.0</v>
      </c>
      <c r="V8721" s="15">
        <v>1.0</v>
      </c>
      <c r="W8721" s="31">
        <v>0.0</v>
      </c>
      <c r="X8721" s="28">
        <v>58162.0</v>
      </c>
    </row>
    <row r="8722" ht="15.75" customHeight="1">
      <c r="A8722" s="15">
        <v>1804.0</v>
      </c>
      <c r="B8722" s="15" t="s">
        <v>9694</v>
      </c>
      <c r="C8722" s="18">
        <v>43000.0</v>
      </c>
      <c r="D8722" s="18">
        <v>43004.0</v>
      </c>
      <c r="E8722" s="18">
        <f t="shared" si="1"/>
        <v>43004</v>
      </c>
      <c r="F8722" s="15" t="s">
        <v>114</v>
      </c>
      <c r="G8722" s="15" t="s">
        <v>3168</v>
      </c>
      <c r="H8722" s="15" t="s">
        <v>3169</v>
      </c>
      <c r="I8722" s="15" t="s">
        <v>59</v>
      </c>
      <c r="J8722" s="15" t="s">
        <v>60</v>
      </c>
      <c r="K8722" s="15" t="s">
        <v>10</v>
      </c>
      <c r="L8722" s="15" t="str">
        <f t="array" ref="L8722">_xlfn.XLOOKUP(M8722,reference_province_to_city!$A$2:$A$11,reference_province_to_city!$B$2:$B$11)</f>
        <v>Jakarta</v>
      </c>
      <c r="M8722" s="15" t="s">
        <v>7</v>
      </c>
      <c r="N8722" s="15">
        <v>10110.0</v>
      </c>
      <c r="O8722" s="15">
        <f t="array" ref="O8722">_xlfn.XLOOKUP(M8722,reference_postal_code!$B$2:$B$11,reference_postal_code!$A$2:$A$11)</f>
        <v>10110</v>
      </c>
      <c r="P8722" s="15" t="s">
        <v>117</v>
      </c>
      <c r="Q8722" s="15" t="s">
        <v>1074</v>
      </c>
      <c r="R8722" s="15" t="s">
        <v>65</v>
      </c>
      <c r="S8722" s="15" t="s">
        <v>226</v>
      </c>
      <c r="T8722" s="15" t="s">
        <v>1075</v>
      </c>
      <c r="U8722" s="28">
        <v>6.995604E7</v>
      </c>
      <c r="V8722" s="15">
        <v>7.0</v>
      </c>
      <c r="W8722" s="31">
        <v>0.2</v>
      </c>
      <c r="X8722" s="28">
        <v>-1.5740109E7</v>
      </c>
    </row>
    <row r="8723" ht="15.75" customHeight="1">
      <c r="A8723" s="15">
        <v>9055.0</v>
      </c>
      <c r="B8723" s="15" t="s">
        <v>9695</v>
      </c>
      <c r="C8723" s="18">
        <v>43000.0</v>
      </c>
      <c r="D8723" s="18">
        <v>43006.0</v>
      </c>
      <c r="E8723" s="18">
        <f t="shared" si="1"/>
        <v>43006</v>
      </c>
      <c r="F8723" s="15" t="s">
        <v>55</v>
      </c>
      <c r="G8723" s="15" t="s">
        <v>2500</v>
      </c>
      <c r="H8723" s="15" t="s">
        <v>2501</v>
      </c>
      <c r="I8723" s="15" t="s">
        <v>59</v>
      </c>
      <c r="J8723" s="15" t="s">
        <v>60</v>
      </c>
      <c r="K8723" s="15" t="s">
        <v>31</v>
      </c>
      <c r="L8723" s="15" t="str">
        <f t="array" ref="L8723">_xlfn.XLOOKUP(M8723,reference_province_to_city!$A$2:$A$11,reference_province_to_city!$B$2:$B$11)</f>
        <v>Balikpapan</v>
      </c>
      <c r="M8723" s="15" t="s">
        <v>21</v>
      </c>
      <c r="N8723" s="15">
        <v>76114.0</v>
      </c>
      <c r="O8723" s="15">
        <f t="array" ref="O8723">_xlfn.XLOOKUP(M8723,reference_postal_code!$B$2:$B$11,reference_postal_code!$A$2:$A$11)</f>
        <v>76114</v>
      </c>
      <c r="P8723" s="15" t="s">
        <v>166</v>
      </c>
      <c r="Q8723" s="15" t="s">
        <v>5874</v>
      </c>
      <c r="R8723" s="15" t="s">
        <v>65</v>
      </c>
      <c r="S8723" s="15" t="s">
        <v>226</v>
      </c>
      <c r="T8723" s="15" t="s">
        <v>5875</v>
      </c>
      <c r="U8723" s="28">
        <v>329400.0</v>
      </c>
      <c r="V8723" s="15">
        <v>2.0</v>
      </c>
      <c r="W8723" s="31">
        <v>0.0</v>
      </c>
      <c r="X8723" s="28">
        <v>92232.0</v>
      </c>
    </row>
    <row r="8724" ht="15.75" customHeight="1">
      <c r="A8724" s="15">
        <v>1785.0</v>
      </c>
      <c r="B8724" s="15" t="s">
        <v>9696</v>
      </c>
      <c r="C8724" s="18">
        <v>43000.0</v>
      </c>
      <c r="D8724" s="18">
        <v>43004.0</v>
      </c>
      <c r="E8724" s="18">
        <f t="shared" si="1"/>
        <v>43004</v>
      </c>
      <c r="F8724" s="15" t="s">
        <v>55</v>
      </c>
      <c r="G8724" s="15" t="s">
        <v>3575</v>
      </c>
      <c r="H8724" s="15" t="s">
        <v>3576</v>
      </c>
      <c r="I8724" s="15" t="s">
        <v>128</v>
      </c>
      <c r="J8724" s="15" t="s">
        <v>60</v>
      </c>
      <c r="K8724" s="15" t="s">
        <v>14</v>
      </c>
      <c r="L8724" s="15" t="str">
        <f t="array" ref="L8724">_xlfn.XLOOKUP(M8724,reference_province_to_city!$A$2:$A$11,reference_province_to_city!$B$2:$B$11)</f>
        <v>Bandung</v>
      </c>
      <c r="M8724" s="15" t="s">
        <v>12</v>
      </c>
      <c r="N8724" s="15">
        <v>40111.0</v>
      </c>
      <c r="O8724" s="15">
        <f t="array" ref="O8724">_xlfn.XLOOKUP(M8724,reference_postal_code!$B$2:$B$11,reference_postal_code!$A$2:$A$11)</f>
        <v>40111</v>
      </c>
      <c r="P8724" s="15" t="s">
        <v>117</v>
      </c>
      <c r="Q8724" s="15" t="s">
        <v>2545</v>
      </c>
      <c r="R8724" s="15" t="s">
        <v>110</v>
      </c>
      <c r="S8724" s="15" t="s">
        <v>149</v>
      </c>
      <c r="T8724" s="15" t="s">
        <v>2546</v>
      </c>
      <c r="U8724" s="28">
        <v>1472400.0</v>
      </c>
      <c r="V8724" s="15">
        <v>6.0</v>
      </c>
      <c r="W8724" s="31">
        <v>0.0</v>
      </c>
      <c r="X8724" s="28">
        <v>147240.0</v>
      </c>
    </row>
    <row r="8725" ht="15.75" customHeight="1">
      <c r="A8725" s="15">
        <v>1784.0</v>
      </c>
      <c r="B8725" s="15" t="s">
        <v>9696</v>
      </c>
      <c r="C8725" s="18">
        <v>43000.0</v>
      </c>
      <c r="D8725" s="18">
        <v>43004.0</v>
      </c>
      <c r="E8725" s="18">
        <f t="shared" si="1"/>
        <v>43004</v>
      </c>
      <c r="F8725" s="15" t="s">
        <v>55</v>
      </c>
      <c r="G8725" s="15" t="s">
        <v>3575</v>
      </c>
      <c r="H8725" s="15" t="s">
        <v>3576</v>
      </c>
      <c r="I8725" s="15" t="s">
        <v>128</v>
      </c>
      <c r="J8725" s="15" t="s">
        <v>60</v>
      </c>
      <c r="K8725" s="15" t="s">
        <v>14</v>
      </c>
      <c r="L8725" s="15" t="str">
        <f t="array" ref="L8725">_xlfn.XLOOKUP(M8725,reference_province_to_city!$A$2:$A$11,reference_province_to_city!$B$2:$B$11)</f>
        <v>Bandung</v>
      </c>
      <c r="M8725" s="15" t="s">
        <v>12</v>
      </c>
      <c r="N8725" s="15">
        <v>40111.0</v>
      </c>
      <c r="O8725" s="15">
        <f t="array" ref="O8725">_xlfn.XLOOKUP(M8725,reference_postal_code!$B$2:$B$11,reference_postal_code!$A$2:$A$11)</f>
        <v>40111</v>
      </c>
      <c r="P8725" s="15" t="s">
        <v>117</v>
      </c>
      <c r="Q8725" s="15" t="s">
        <v>2847</v>
      </c>
      <c r="R8725" s="15" t="s">
        <v>65</v>
      </c>
      <c r="S8725" s="15" t="s">
        <v>66</v>
      </c>
      <c r="T8725" s="15" t="s">
        <v>2848</v>
      </c>
      <c r="U8725" s="28">
        <v>3297600.0</v>
      </c>
      <c r="V8725" s="15">
        <v>4.0</v>
      </c>
      <c r="W8725" s="31">
        <v>0.0</v>
      </c>
      <c r="X8725" s="28">
        <v>1615824.0</v>
      </c>
    </row>
    <row r="8726" ht="15.75" customHeight="1">
      <c r="A8726" s="15">
        <v>1787.0</v>
      </c>
      <c r="B8726" s="15" t="s">
        <v>9696</v>
      </c>
      <c r="C8726" s="18">
        <v>43000.0</v>
      </c>
      <c r="D8726" s="18">
        <v>43004.0</v>
      </c>
      <c r="E8726" s="18">
        <f t="shared" si="1"/>
        <v>43004</v>
      </c>
      <c r="F8726" s="15" t="s">
        <v>55</v>
      </c>
      <c r="G8726" s="15" t="s">
        <v>3575</v>
      </c>
      <c r="H8726" s="15" t="s">
        <v>3576</v>
      </c>
      <c r="I8726" s="15" t="s">
        <v>128</v>
      </c>
      <c r="J8726" s="15" t="s">
        <v>60</v>
      </c>
      <c r="K8726" s="15" t="s">
        <v>14</v>
      </c>
      <c r="L8726" s="15" t="str">
        <f t="array" ref="L8726">_xlfn.XLOOKUP(M8726,reference_province_to_city!$A$2:$A$11,reference_province_to_city!$B$2:$B$11)</f>
        <v>Bandung</v>
      </c>
      <c r="M8726" s="15" t="s">
        <v>12</v>
      </c>
      <c r="N8726" s="15">
        <v>40111.0</v>
      </c>
      <c r="O8726" s="15">
        <f t="array" ref="O8726">_xlfn.XLOOKUP(M8726,reference_postal_code!$B$2:$B$11,reference_postal_code!$A$2:$A$11)</f>
        <v>40111</v>
      </c>
      <c r="P8726" s="15" t="s">
        <v>117</v>
      </c>
      <c r="Q8726" s="15" t="s">
        <v>389</v>
      </c>
      <c r="R8726" s="15" t="s">
        <v>110</v>
      </c>
      <c r="S8726" s="15" t="s">
        <v>111</v>
      </c>
      <c r="T8726" s="15" t="s">
        <v>390</v>
      </c>
      <c r="U8726" s="28">
        <v>1304550.0</v>
      </c>
      <c r="V8726" s="15">
        <v>3.0</v>
      </c>
      <c r="W8726" s="31">
        <v>0.0</v>
      </c>
      <c r="X8726" s="28">
        <v>378319.0</v>
      </c>
    </row>
    <row r="8727" ht="15.75" customHeight="1">
      <c r="A8727" s="15">
        <v>1803.0</v>
      </c>
      <c r="B8727" s="15" t="s">
        <v>9694</v>
      </c>
      <c r="C8727" s="18">
        <v>43000.0</v>
      </c>
      <c r="D8727" s="18">
        <v>43004.0</v>
      </c>
      <c r="E8727" s="18">
        <f t="shared" si="1"/>
        <v>43004</v>
      </c>
      <c r="F8727" s="15" t="s">
        <v>114</v>
      </c>
      <c r="G8727" s="15" t="s">
        <v>3168</v>
      </c>
      <c r="H8727" s="15" t="s">
        <v>3169</v>
      </c>
      <c r="I8727" s="15" t="s">
        <v>59</v>
      </c>
      <c r="J8727" s="15" t="s">
        <v>60</v>
      </c>
      <c r="K8727" s="15" t="s">
        <v>10</v>
      </c>
      <c r="L8727" s="15" t="str">
        <f t="array" ref="L8727">_xlfn.XLOOKUP(M8727,reference_province_to_city!$A$2:$A$11,reference_province_to_city!$B$2:$B$11)</f>
        <v>Jakarta</v>
      </c>
      <c r="M8727" s="15" t="s">
        <v>7</v>
      </c>
      <c r="N8727" s="15">
        <v>10110.0</v>
      </c>
      <c r="O8727" s="15">
        <f t="array" ref="O8727">_xlfn.XLOOKUP(M8727,reference_postal_code!$B$2:$B$11,reference_postal_code!$A$2:$A$11)</f>
        <v>10110</v>
      </c>
      <c r="P8727" s="15" t="s">
        <v>117</v>
      </c>
      <c r="Q8727" s="15" t="s">
        <v>2322</v>
      </c>
      <c r="R8727" s="15" t="s">
        <v>65</v>
      </c>
      <c r="S8727" s="15" t="s">
        <v>83</v>
      </c>
      <c r="T8727" s="15" t="s">
        <v>2323</v>
      </c>
      <c r="U8727" s="28">
        <v>84105.0</v>
      </c>
      <c r="V8727" s="15">
        <v>1.0</v>
      </c>
      <c r="W8727" s="31">
        <v>0.7</v>
      </c>
      <c r="X8727" s="28">
        <v>-64480.0</v>
      </c>
    </row>
    <row r="8728" ht="15.75" customHeight="1">
      <c r="A8728" s="15">
        <v>4428.0</v>
      </c>
      <c r="B8728" s="15" t="s">
        <v>9697</v>
      </c>
      <c r="C8728" s="18">
        <v>43000.0</v>
      </c>
      <c r="D8728" s="18">
        <v>43006.0</v>
      </c>
      <c r="E8728" s="18">
        <f t="shared" si="1"/>
        <v>43006</v>
      </c>
      <c r="F8728" s="15" t="s">
        <v>55</v>
      </c>
      <c r="G8728" s="15" t="s">
        <v>227</v>
      </c>
      <c r="H8728" s="15" t="s">
        <v>228</v>
      </c>
      <c r="I8728" s="15" t="s">
        <v>128</v>
      </c>
      <c r="J8728" s="15" t="s">
        <v>60</v>
      </c>
      <c r="K8728" s="15" t="s">
        <v>33</v>
      </c>
      <c r="L8728" s="15" t="str">
        <f t="array" ref="L8728">_xlfn.XLOOKUP(M8728,reference_province_to_city!$A$2:$A$11,reference_province_to_city!$B$2:$B$11)</f>
        <v>Makassar</v>
      </c>
      <c r="M8728" s="15" t="s">
        <v>25</v>
      </c>
      <c r="N8728" s="15">
        <v>90111.0</v>
      </c>
      <c r="O8728" s="15">
        <f t="array" ref="O8728">_xlfn.XLOOKUP(M8728,reference_postal_code!$B$2:$B$11,reference_postal_code!$A$2:$A$11)</f>
        <v>90111</v>
      </c>
      <c r="P8728" s="15" t="s">
        <v>63</v>
      </c>
      <c r="Q8728" s="15" t="s">
        <v>7243</v>
      </c>
      <c r="R8728" s="15" t="s">
        <v>65</v>
      </c>
      <c r="S8728" s="15" t="s">
        <v>66</v>
      </c>
      <c r="T8728" s="15" t="s">
        <v>7244</v>
      </c>
      <c r="U8728" s="28">
        <v>407700.0</v>
      </c>
      <c r="V8728" s="15">
        <v>3.0</v>
      </c>
      <c r="W8728" s="31">
        <v>0.0</v>
      </c>
      <c r="X8728" s="28">
        <v>183465.0</v>
      </c>
    </row>
    <row r="8729" ht="15.75" customHeight="1">
      <c r="A8729" s="15">
        <v>3849.0</v>
      </c>
      <c r="B8729" s="15" t="s">
        <v>9698</v>
      </c>
      <c r="C8729" s="18">
        <v>43000.0</v>
      </c>
      <c r="D8729" s="18">
        <v>43001.0</v>
      </c>
      <c r="E8729" s="18">
        <f t="shared" si="1"/>
        <v>43001</v>
      </c>
      <c r="F8729" s="15" t="s">
        <v>125</v>
      </c>
      <c r="G8729" s="15" t="s">
        <v>2039</v>
      </c>
      <c r="H8729" s="15" t="s">
        <v>2040</v>
      </c>
      <c r="I8729" s="15" t="s">
        <v>59</v>
      </c>
      <c r="J8729" s="15" t="s">
        <v>60</v>
      </c>
      <c r="K8729" s="15" t="s">
        <v>22</v>
      </c>
      <c r="L8729" s="15" t="str">
        <f t="array" ref="L8729">_xlfn.XLOOKUP(M8729,reference_province_to_city!$A$2:$A$11,reference_province_to_city!$B$2:$B$11)</f>
        <v>Surabaya</v>
      </c>
      <c r="M8729" s="15" t="s">
        <v>20</v>
      </c>
      <c r="N8729" s="15">
        <v>60231.0</v>
      </c>
      <c r="O8729" s="15">
        <f t="array" ref="O8729">_xlfn.XLOOKUP(M8729,reference_postal_code!$B$2:$B$11,reference_postal_code!$A$2:$A$11)</f>
        <v>60231</v>
      </c>
      <c r="P8729" s="15" t="s">
        <v>166</v>
      </c>
      <c r="Q8729" s="15" t="s">
        <v>7046</v>
      </c>
      <c r="R8729" s="15" t="s">
        <v>65</v>
      </c>
      <c r="S8729" s="15" t="s">
        <v>83</v>
      </c>
      <c r="T8729" s="15" t="s">
        <v>7047</v>
      </c>
      <c r="U8729" s="28">
        <v>1.03794E7</v>
      </c>
      <c r="V8729" s="15">
        <v>4.0</v>
      </c>
      <c r="W8729" s="31">
        <v>0.0</v>
      </c>
      <c r="X8729" s="28">
        <v>4774524.0</v>
      </c>
    </row>
    <row r="8730" ht="15.75" customHeight="1">
      <c r="A8730" s="15">
        <v>2124.0</v>
      </c>
      <c r="B8730" s="15" t="s">
        <v>9699</v>
      </c>
      <c r="C8730" s="18">
        <v>43000.0</v>
      </c>
      <c r="D8730" s="18">
        <v>43002.0</v>
      </c>
      <c r="E8730" s="18">
        <f t="shared" si="1"/>
        <v>43002</v>
      </c>
      <c r="F8730" s="15" t="s">
        <v>114</v>
      </c>
      <c r="G8730" s="15" t="s">
        <v>1538</v>
      </c>
      <c r="H8730" s="15" t="s">
        <v>1539</v>
      </c>
      <c r="I8730" s="15" t="s">
        <v>76</v>
      </c>
      <c r="J8730" s="15" t="s">
        <v>60</v>
      </c>
      <c r="K8730" s="15" t="s">
        <v>22</v>
      </c>
      <c r="L8730" s="15" t="str">
        <f t="array" ref="L8730">_xlfn.XLOOKUP(M8730,reference_province_to_city!$A$2:$A$11,reference_province_to_city!$B$2:$B$11)</f>
        <v>Surabaya</v>
      </c>
      <c r="M8730" s="15" t="s">
        <v>20</v>
      </c>
      <c r="N8730" s="15">
        <v>60231.0</v>
      </c>
      <c r="O8730" s="15">
        <f t="array" ref="O8730">_xlfn.XLOOKUP(M8730,reference_postal_code!$B$2:$B$11,reference_postal_code!$A$2:$A$11)</f>
        <v>60231</v>
      </c>
      <c r="P8730" s="15" t="s">
        <v>166</v>
      </c>
      <c r="Q8730" s="15" t="s">
        <v>5877</v>
      </c>
      <c r="R8730" s="15" t="s">
        <v>65</v>
      </c>
      <c r="S8730" s="15" t="s">
        <v>79</v>
      </c>
      <c r="T8730" s="15" t="s">
        <v>5878</v>
      </c>
      <c r="U8730" s="28">
        <v>415800.0</v>
      </c>
      <c r="V8730" s="15">
        <v>9.0</v>
      </c>
      <c r="W8730" s="31">
        <v>0.0</v>
      </c>
      <c r="X8730" s="28">
        <v>199584.0</v>
      </c>
    </row>
    <row r="8731" ht="15.75" customHeight="1">
      <c r="A8731" s="15">
        <v>3850.0</v>
      </c>
      <c r="B8731" s="15" t="s">
        <v>9698</v>
      </c>
      <c r="C8731" s="18">
        <v>43000.0</v>
      </c>
      <c r="D8731" s="18">
        <v>43001.0</v>
      </c>
      <c r="E8731" s="18">
        <f t="shared" si="1"/>
        <v>43001</v>
      </c>
      <c r="F8731" s="15" t="s">
        <v>125</v>
      </c>
      <c r="G8731" s="15" t="s">
        <v>2039</v>
      </c>
      <c r="H8731" s="15" t="s">
        <v>2040</v>
      </c>
      <c r="I8731" s="15" t="s">
        <v>59</v>
      </c>
      <c r="J8731" s="15" t="s">
        <v>60</v>
      </c>
      <c r="K8731" s="15" t="s">
        <v>22</v>
      </c>
      <c r="L8731" s="15" t="str">
        <f t="array" ref="L8731">_xlfn.XLOOKUP(M8731,reference_province_to_city!$A$2:$A$11,reference_province_to_city!$B$2:$B$11)</f>
        <v>Surabaya</v>
      </c>
      <c r="M8731" s="15" t="s">
        <v>20</v>
      </c>
      <c r="N8731" s="15">
        <v>60231.0</v>
      </c>
      <c r="O8731" s="15">
        <f t="array" ref="O8731">_xlfn.XLOOKUP(M8731,reference_postal_code!$B$2:$B$11,reference_postal_code!$A$2:$A$11)</f>
        <v>60231</v>
      </c>
      <c r="P8731" s="15" t="s">
        <v>166</v>
      </c>
      <c r="Q8731" s="15" t="s">
        <v>3177</v>
      </c>
      <c r="R8731" s="15" t="s">
        <v>110</v>
      </c>
      <c r="S8731" s="15" t="s">
        <v>149</v>
      </c>
      <c r="T8731" s="15" t="s">
        <v>3178</v>
      </c>
      <c r="U8731" s="28">
        <v>524250.0</v>
      </c>
      <c r="V8731" s="15">
        <v>5.0</v>
      </c>
      <c r="W8731" s="31">
        <v>0.0</v>
      </c>
      <c r="X8731" s="28">
        <v>230670.0</v>
      </c>
    </row>
    <row r="8732" ht="15.75" customHeight="1">
      <c r="A8732" s="15">
        <v>3212.0</v>
      </c>
      <c r="B8732" s="15" t="s">
        <v>9700</v>
      </c>
      <c r="C8732" s="18">
        <v>43000.0</v>
      </c>
      <c r="D8732" s="18">
        <v>43005.0</v>
      </c>
      <c r="E8732" s="18">
        <f t="shared" si="1"/>
        <v>43005</v>
      </c>
      <c r="F8732" s="15" t="s">
        <v>55</v>
      </c>
      <c r="G8732" s="15" t="s">
        <v>4411</v>
      </c>
      <c r="H8732" s="15" t="s">
        <v>4412</v>
      </c>
      <c r="I8732" s="15" t="s">
        <v>128</v>
      </c>
      <c r="J8732" s="15" t="s">
        <v>60</v>
      </c>
      <c r="K8732" s="15" t="s">
        <v>33</v>
      </c>
      <c r="L8732" s="15" t="str">
        <f t="array" ref="L8732">_xlfn.XLOOKUP(M8732,reference_province_to_city!$A$2:$A$11,reference_province_to_city!$B$2:$B$11)</f>
        <v>Makassar</v>
      </c>
      <c r="M8732" s="15" t="s">
        <v>25</v>
      </c>
      <c r="N8732" s="15">
        <v>90111.0</v>
      </c>
      <c r="O8732" s="15">
        <f t="array" ref="O8732">_xlfn.XLOOKUP(M8732,reference_postal_code!$B$2:$B$11,reference_postal_code!$A$2:$A$11)</f>
        <v>90111</v>
      </c>
      <c r="P8732" s="15" t="s">
        <v>63</v>
      </c>
      <c r="Q8732" s="15" t="s">
        <v>706</v>
      </c>
      <c r="R8732" s="15" t="s">
        <v>65</v>
      </c>
      <c r="S8732" s="15" t="s">
        <v>83</v>
      </c>
      <c r="T8732" s="15" t="s">
        <v>707</v>
      </c>
      <c r="U8732" s="28">
        <v>168420.0</v>
      </c>
      <c r="V8732" s="15">
        <v>7.0</v>
      </c>
      <c r="W8732" s="31">
        <v>0.8</v>
      </c>
      <c r="X8732" s="28">
        <v>-277893.0</v>
      </c>
    </row>
    <row r="8733" ht="15.75" customHeight="1">
      <c r="A8733" s="15">
        <v>9409.0</v>
      </c>
      <c r="B8733" s="15" t="s">
        <v>9701</v>
      </c>
      <c r="C8733" s="18">
        <v>43000.0</v>
      </c>
      <c r="D8733" s="18">
        <v>43002.0</v>
      </c>
      <c r="E8733" s="18">
        <f t="shared" si="1"/>
        <v>43002</v>
      </c>
      <c r="F8733" s="15" t="s">
        <v>114</v>
      </c>
      <c r="G8733" s="15" t="s">
        <v>3016</v>
      </c>
      <c r="H8733" s="15" t="s">
        <v>3017</v>
      </c>
      <c r="I8733" s="15" t="s">
        <v>59</v>
      </c>
      <c r="J8733" s="15" t="s">
        <v>60</v>
      </c>
      <c r="K8733" s="15" t="s">
        <v>19</v>
      </c>
      <c r="L8733" s="15" t="str">
        <f t="array" ref="L8733">_xlfn.XLOOKUP(M8733,reference_province_to_city!$A$2:$A$11,reference_province_to_city!$B$2:$B$11)</f>
        <v>Yogyakarta</v>
      </c>
      <c r="M8733" s="15" t="s">
        <v>18</v>
      </c>
      <c r="N8733" s="15">
        <v>55111.0</v>
      </c>
      <c r="O8733" s="15">
        <f t="array" ref="O8733">_xlfn.XLOOKUP(M8733,reference_postal_code!$B$2:$B$11,reference_postal_code!$A$2:$A$11)</f>
        <v>55111</v>
      </c>
      <c r="P8733" s="15" t="s">
        <v>77</v>
      </c>
      <c r="Q8733" s="15" t="s">
        <v>138</v>
      </c>
      <c r="R8733" s="15" t="s">
        <v>106</v>
      </c>
      <c r="S8733" s="15" t="s">
        <v>139</v>
      </c>
      <c r="T8733" s="15" t="s">
        <v>140</v>
      </c>
      <c r="U8733" s="28">
        <v>181050.0</v>
      </c>
      <c r="V8733" s="15">
        <v>1.0</v>
      </c>
      <c r="W8733" s="31">
        <v>0.0</v>
      </c>
      <c r="X8733" s="28">
        <v>59747.0</v>
      </c>
    </row>
    <row r="8734" ht="15.75" customHeight="1">
      <c r="A8734" s="15">
        <v>9408.0</v>
      </c>
      <c r="B8734" s="15" t="s">
        <v>9701</v>
      </c>
      <c r="C8734" s="18">
        <v>43000.0</v>
      </c>
      <c r="D8734" s="18">
        <v>43002.0</v>
      </c>
      <c r="E8734" s="18">
        <f t="shared" si="1"/>
        <v>43002</v>
      </c>
      <c r="F8734" s="15" t="s">
        <v>114</v>
      </c>
      <c r="G8734" s="15" t="s">
        <v>3016</v>
      </c>
      <c r="H8734" s="15" t="s">
        <v>3017</v>
      </c>
      <c r="I8734" s="15" t="s">
        <v>59</v>
      </c>
      <c r="J8734" s="15" t="s">
        <v>60</v>
      </c>
      <c r="K8734" s="15" t="s">
        <v>19</v>
      </c>
      <c r="L8734" s="15" t="str">
        <f t="array" ref="L8734">_xlfn.XLOOKUP(M8734,reference_province_to_city!$A$2:$A$11,reference_province_to_city!$B$2:$B$11)</f>
        <v>Yogyakarta</v>
      </c>
      <c r="M8734" s="15" t="s">
        <v>18</v>
      </c>
      <c r="N8734" s="15">
        <v>55111.0</v>
      </c>
      <c r="O8734" s="15">
        <f t="array" ref="O8734">_xlfn.XLOOKUP(M8734,reference_postal_code!$B$2:$B$11,reference_postal_code!$A$2:$A$11)</f>
        <v>55111</v>
      </c>
      <c r="P8734" s="15" t="s">
        <v>77</v>
      </c>
      <c r="Q8734" s="15" t="s">
        <v>2455</v>
      </c>
      <c r="R8734" s="15" t="s">
        <v>110</v>
      </c>
      <c r="S8734" s="15" t="s">
        <v>149</v>
      </c>
      <c r="T8734" s="15" t="s">
        <v>2456</v>
      </c>
      <c r="U8734" s="28">
        <v>1.6065E7</v>
      </c>
      <c r="V8734" s="15">
        <v>9.0</v>
      </c>
      <c r="W8734" s="31">
        <v>0.0</v>
      </c>
      <c r="X8734" s="28">
        <v>2570400.0</v>
      </c>
    </row>
    <row r="8735" ht="15.75" customHeight="1">
      <c r="A8735" s="15">
        <v>7038.0</v>
      </c>
      <c r="B8735" s="15" t="s">
        <v>9702</v>
      </c>
      <c r="C8735" s="18">
        <v>43000.0</v>
      </c>
      <c r="D8735" s="18">
        <v>43005.0</v>
      </c>
      <c r="E8735" s="18">
        <f t="shared" si="1"/>
        <v>43005</v>
      </c>
      <c r="F8735" s="15" t="s">
        <v>55</v>
      </c>
      <c r="G8735" s="15" t="s">
        <v>4001</v>
      </c>
      <c r="H8735" s="15" t="s">
        <v>4002</v>
      </c>
      <c r="I8735" s="15" t="s">
        <v>59</v>
      </c>
      <c r="J8735" s="15" t="s">
        <v>60</v>
      </c>
      <c r="K8735" s="15" t="s">
        <v>26</v>
      </c>
      <c r="L8735" s="15" t="str">
        <f t="array" ref="L8735">_xlfn.XLOOKUP(M8735,reference_province_to_city!$A$2:$A$11,reference_province_to_city!$B$2:$B$11)</f>
        <v>Denpasar</v>
      </c>
      <c r="M8735" s="15" t="s">
        <v>24</v>
      </c>
      <c r="N8735" s="15">
        <v>80231.0</v>
      </c>
      <c r="O8735" s="15">
        <f t="array" ref="O8735">_xlfn.XLOOKUP(M8735,reference_postal_code!$B$2:$B$11,reference_postal_code!$A$2:$A$11)</f>
        <v>80231</v>
      </c>
      <c r="P8735" s="15" t="s">
        <v>63</v>
      </c>
      <c r="Q8735" s="15" t="s">
        <v>5409</v>
      </c>
      <c r="R8735" s="15" t="s">
        <v>65</v>
      </c>
      <c r="S8735" s="15" t="s">
        <v>66</v>
      </c>
      <c r="T8735" s="15" t="s">
        <v>5410</v>
      </c>
      <c r="U8735" s="28">
        <v>194400.0</v>
      </c>
      <c r="V8735" s="15">
        <v>2.0</v>
      </c>
      <c r="W8735" s="31">
        <v>0.0</v>
      </c>
      <c r="X8735" s="28">
        <v>93312.0</v>
      </c>
    </row>
    <row r="8736" ht="15.75" customHeight="1">
      <c r="A8736" s="15">
        <v>5546.0</v>
      </c>
      <c r="B8736" s="15" t="s">
        <v>9703</v>
      </c>
      <c r="C8736" s="18">
        <v>43000.0</v>
      </c>
      <c r="D8736" s="18">
        <v>43004.0</v>
      </c>
      <c r="E8736" s="18">
        <f t="shared" si="1"/>
        <v>43004</v>
      </c>
      <c r="F8736" s="15" t="s">
        <v>55</v>
      </c>
      <c r="G8736" s="15" t="s">
        <v>4674</v>
      </c>
      <c r="H8736" s="15" t="s">
        <v>4675</v>
      </c>
      <c r="I8736" s="15" t="s">
        <v>76</v>
      </c>
      <c r="J8736" s="15" t="s">
        <v>60</v>
      </c>
      <c r="K8736" s="15" t="s">
        <v>10</v>
      </c>
      <c r="L8736" s="15" t="str">
        <f t="array" ref="L8736">_xlfn.XLOOKUP(M8736,reference_province_to_city!$A$2:$A$11,reference_province_to_city!$B$2:$B$11)</f>
        <v>Jakarta</v>
      </c>
      <c r="M8736" s="15" t="s">
        <v>7</v>
      </c>
      <c r="N8736" s="15">
        <v>10110.0</v>
      </c>
      <c r="O8736" s="15">
        <f t="array" ref="O8736">_xlfn.XLOOKUP(M8736,reference_postal_code!$B$2:$B$11,reference_postal_code!$A$2:$A$11)</f>
        <v>10110</v>
      </c>
      <c r="P8736" s="15" t="s">
        <v>117</v>
      </c>
      <c r="Q8736" s="15" t="s">
        <v>5445</v>
      </c>
      <c r="R8736" s="15" t="s">
        <v>65</v>
      </c>
      <c r="S8736" s="15" t="s">
        <v>87</v>
      </c>
      <c r="T8736" s="15" t="s">
        <v>5446</v>
      </c>
      <c r="U8736" s="28">
        <v>1011000.0</v>
      </c>
      <c r="V8736" s="15">
        <v>5.0</v>
      </c>
      <c r="W8736" s="31">
        <v>0.0</v>
      </c>
      <c r="X8736" s="28">
        <v>262860.0</v>
      </c>
    </row>
    <row r="8737" ht="15.75" customHeight="1">
      <c r="A8737" s="15">
        <v>1786.0</v>
      </c>
      <c r="B8737" s="15" t="s">
        <v>9696</v>
      </c>
      <c r="C8737" s="18">
        <v>43000.0</v>
      </c>
      <c r="D8737" s="18">
        <v>43004.0</v>
      </c>
      <c r="E8737" s="18">
        <f t="shared" si="1"/>
        <v>43004</v>
      </c>
      <c r="F8737" s="15" t="s">
        <v>55</v>
      </c>
      <c r="G8737" s="15" t="s">
        <v>3575</v>
      </c>
      <c r="H8737" s="15" t="s">
        <v>3576</v>
      </c>
      <c r="I8737" s="15" t="s">
        <v>128</v>
      </c>
      <c r="J8737" s="15" t="s">
        <v>60</v>
      </c>
      <c r="K8737" s="15" t="s">
        <v>1132</v>
      </c>
      <c r="L8737" s="15" t="str">
        <f t="array" ref="L8737">_xlfn.XLOOKUP(M8737,reference_province_to_city!$A$2:$A$11,reference_province_to_city!$B$2:$B$11)</f>
        <v>Bandung</v>
      </c>
      <c r="M8737" s="15" t="s">
        <v>12</v>
      </c>
      <c r="N8737" s="15">
        <v>40111.0</v>
      </c>
      <c r="O8737" s="15">
        <f t="array" ref="O8737">_xlfn.XLOOKUP(M8737,reference_postal_code!$B$2:$B$11,reference_postal_code!$A$2:$A$11)</f>
        <v>40111</v>
      </c>
      <c r="P8737" s="15" t="s">
        <v>117</v>
      </c>
      <c r="Q8737" s="15" t="s">
        <v>1279</v>
      </c>
      <c r="R8737" s="15" t="s">
        <v>65</v>
      </c>
      <c r="S8737" s="15" t="s">
        <v>83</v>
      </c>
      <c r="T8737" s="15" t="s">
        <v>1280</v>
      </c>
      <c r="U8737" s="28">
        <v>495600.0</v>
      </c>
      <c r="V8737" s="15">
        <v>8.0</v>
      </c>
      <c r="W8737" s="31">
        <v>0.0</v>
      </c>
      <c r="X8737" s="28">
        <v>232932.0</v>
      </c>
    </row>
    <row r="8738" ht="15.75" customHeight="1">
      <c r="A8738" s="15">
        <v>3211.0</v>
      </c>
      <c r="B8738" s="15" t="s">
        <v>9700</v>
      </c>
      <c r="C8738" s="18">
        <v>43000.0</v>
      </c>
      <c r="D8738" s="18">
        <v>43005.0</v>
      </c>
      <c r="E8738" s="18">
        <f t="shared" si="1"/>
        <v>43005</v>
      </c>
      <c r="F8738" s="15" t="s">
        <v>55</v>
      </c>
      <c r="G8738" s="15" t="s">
        <v>4411</v>
      </c>
      <c r="H8738" s="15" t="s">
        <v>4412</v>
      </c>
      <c r="I8738" s="15" t="s">
        <v>128</v>
      </c>
      <c r="J8738" s="15" t="s">
        <v>60</v>
      </c>
      <c r="K8738" s="15" t="s">
        <v>33</v>
      </c>
      <c r="L8738" s="15" t="str">
        <f t="array" ref="L8738">_xlfn.XLOOKUP(M8738,reference_province_to_city!$A$2:$A$11,reference_province_to_city!$B$2:$B$11)</f>
        <v>Makassar</v>
      </c>
      <c r="M8738" s="15" t="s">
        <v>25</v>
      </c>
      <c r="N8738" s="15">
        <v>90111.0</v>
      </c>
      <c r="O8738" s="15">
        <f t="array" ref="O8738">_xlfn.XLOOKUP(M8738,reference_postal_code!$B$2:$B$11,reference_postal_code!$A$2:$A$11)</f>
        <v>90111</v>
      </c>
      <c r="P8738" s="15" t="s">
        <v>63</v>
      </c>
      <c r="Q8738" s="15" t="s">
        <v>1018</v>
      </c>
      <c r="R8738" s="15" t="s">
        <v>65</v>
      </c>
      <c r="S8738" s="15" t="s">
        <v>173</v>
      </c>
      <c r="T8738" s="15" t="s">
        <v>1019</v>
      </c>
      <c r="U8738" s="28">
        <v>200880.0</v>
      </c>
      <c r="V8738" s="15">
        <v>3.0</v>
      </c>
      <c r="W8738" s="31">
        <v>0.2</v>
      </c>
      <c r="X8738" s="28">
        <v>75330.0</v>
      </c>
    </row>
    <row r="8739" ht="15.75" customHeight="1">
      <c r="A8739" s="15">
        <v>5065.0</v>
      </c>
      <c r="B8739" s="15" t="s">
        <v>9704</v>
      </c>
      <c r="C8739" s="18">
        <v>43000.0</v>
      </c>
      <c r="D8739" s="18">
        <v>43002.0</v>
      </c>
      <c r="E8739" s="18">
        <f t="shared" si="1"/>
        <v>43002</v>
      </c>
      <c r="F8739" s="15" t="s">
        <v>125</v>
      </c>
      <c r="G8739" s="15" t="s">
        <v>871</v>
      </c>
      <c r="H8739" s="15" t="s">
        <v>872</v>
      </c>
      <c r="I8739" s="15" t="s">
        <v>59</v>
      </c>
      <c r="J8739" s="15" t="s">
        <v>60</v>
      </c>
      <c r="K8739" s="15" t="s">
        <v>33</v>
      </c>
      <c r="L8739" s="15" t="str">
        <f t="array" ref="L8739">_xlfn.XLOOKUP(M8739,reference_province_to_city!$A$2:$A$11,reference_province_to_city!$B$2:$B$11)</f>
        <v>Makassar</v>
      </c>
      <c r="M8739" s="15" t="s">
        <v>25</v>
      </c>
      <c r="N8739" s="15">
        <v>90111.0</v>
      </c>
      <c r="O8739" s="15">
        <f t="array" ref="O8739">_xlfn.XLOOKUP(M8739,reference_postal_code!$B$2:$B$11,reference_postal_code!$A$2:$A$11)</f>
        <v>90111</v>
      </c>
      <c r="P8739" s="15" t="s">
        <v>63</v>
      </c>
      <c r="Q8739" s="15" t="s">
        <v>120</v>
      </c>
      <c r="R8739" s="15" t="s">
        <v>110</v>
      </c>
      <c r="S8739" s="15" t="s">
        <v>111</v>
      </c>
      <c r="T8739" s="15" t="s">
        <v>121</v>
      </c>
      <c r="U8739" s="28">
        <v>5879700.0</v>
      </c>
      <c r="V8739" s="15">
        <v>2.0</v>
      </c>
      <c r="W8739" s="31">
        <v>0.0</v>
      </c>
      <c r="X8739" s="28">
        <v>1705113.0</v>
      </c>
    </row>
    <row r="8740" ht="15.75" customHeight="1">
      <c r="A8740" s="15">
        <v>1805.0</v>
      </c>
      <c r="B8740" s="15" t="s">
        <v>9694</v>
      </c>
      <c r="C8740" s="18">
        <v>43000.0</v>
      </c>
      <c r="D8740" s="18">
        <v>43004.0</v>
      </c>
      <c r="E8740" s="18">
        <f t="shared" si="1"/>
        <v>43004</v>
      </c>
      <c r="F8740" s="15" t="s">
        <v>114</v>
      </c>
      <c r="G8740" s="15" t="s">
        <v>3168</v>
      </c>
      <c r="H8740" s="15" t="s">
        <v>3169</v>
      </c>
      <c r="I8740" s="15" t="s">
        <v>59</v>
      </c>
      <c r="J8740" s="15" t="s">
        <v>60</v>
      </c>
      <c r="K8740" s="15" t="s">
        <v>10</v>
      </c>
      <c r="L8740" s="15" t="str">
        <f t="array" ref="L8740">_xlfn.XLOOKUP(M8740,reference_province_to_city!$A$2:$A$11,reference_province_to_city!$B$2:$B$11)</f>
        <v>Jakarta</v>
      </c>
      <c r="M8740" s="15" t="s">
        <v>7</v>
      </c>
      <c r="N8740" s="15">
        <v>10110.0</v>
      </c>
      <c r="O8740" s="15">
        <f t="array" ref="O8740">_xlfn.XLOOKUP(M8740,reference_postal_code!$B$2:$B$11,reference_postal_code!$A$2:$A$11)</f>
        <v>10110</v>
      </c>
      <c r="P8740" s="15" t="s">
        <v>117</v>
      </c>
      <c r="Q8740" s="15" t="s">
        <v>1042</v>
      </c>
      <c r="R8740" s="15" t="s">
        <v>110</v>
      </c>
      <c r="S8740" s="15" t="s">
        <v>149</v>
      </c>
      <c r="T8740" s="15" t="s">
        <v>1043</v>
      </c>
      <c r="U8740" s="28">
        <v>1199760.0</v>
      </c>
      <c r="V8740" s="15">
        <v>2.0</v>
      </c>
      <c r="W8740" s="31">
        <v>0.2</v>
      </c>
      <c r="X8740" s="28">
        <v>344931.0</v>
      </c>
    </row>
    <row r="8741" ht="15.75" customHeight="1">
      <c r="A8741" s="15">
        <v>2123.0</v>
      </c>
      <c r="B8741" s="15" t="s">
        <v>9699</v>
      </c>
      <c r="C8741" s="18">
        <v>43000.0</v>
      </c>
      <c r="D8741" s="18">
        <v>43002.0</v>
      </c>
      <c r="E8741" s="18">
        <f t="shared" si="1"/>
        <v>43002</v>
      </c>
      <c r="F8741" s="15" t="s">
        <v>114</v>
      </c>
      <c r="G8741" s="15" t="s">
        <v>1538</v>
      </c>
      <c r="H8741" s="15" t="s">
        <v>1539</v>
      </c>
      <c r="I8741" s="15" t="s">
        <v>76</v>
      </c>
      <c r="J8741" s="15" t="s">
        <v>60</v>
      </c>
      <c r="K8741" s="15" t="s">
        <v>22</v>
      </c>
      <c r="L8741" s="15" t="str">
        <f t="array" ref="L8741">_xlfn.XLOOKUP(M8741,reference_province_to_city!$A$2:$A$11,reference_province_to_city!$B$2:$B$11)</f>
        <v>Surabaya</v>
      </c>
      <c r="M8741" s="15" t="s">
        <v>20</v>
      </c>
      <c r="N8741" s="15">
        <v>60231.0</v>
      </c>
      <c r="O8741" s="15">
        <f t="array" ref="O8741">_xlfn.XLOOKUP(M8741,reference_postal_code!$B$2:$B$11,reference_postal_code!$A$2:$A$11)</f>
        <v>60231</v>
      </c>
      <c r="P8741" s="15" t="s">
        <v>166</v>
      </c>
      <c r="Q8741" s="15" t="s">
        <v>240</v>
      </c>
      <c r="R8741" s="15" t="s">
        <v>106</v>
      </c>
      <c r="S8741" s="15" t="s">
        <v>183</v>
      </c>
      <c r="T8741" s="15" t="s">
        <v>241</v>
      </c>
      <c r="U8741" s="28">
        <v>3629400.0</v>
      </c>
      <c r="V8741" s="15">
        <v>2.0</v>
      </c>
      <c r="W8741" s="31">
        <v>0.0</v>
      </c>
      <c r="X8741" s="28">
        <v>616998.0</v>
      </c>
    </row>
    <row r="8742" ht="15.75" customHeight="1">
      <c r="A8742" s="15">
        <v>5707.0</v>
      </c>
      <c r="B8742" s="15" t="s">
        <v>9705</v>
      </c>
      <c r="C8742" s="18">
        <v>43000.0</v>
      </c>
      <c r="D8742" s="18">
        <v>43003.0</v>
      </c>
      <c r="E8742" s="18">
        <f t="shared" si="1"/>
        <v>43003</v>
      </c>
      <c r="F8742" s="15" t="s">
        <v>114</v>
      </c>
      <c r="G8742" s="15" t="s">
        <v>5822</v>
      </c>
      <c r="H8742" s="15" t="s">
        <v>5823</v>
      </c>
      <c r="I8742" s="15" t="s">
        <v>128</v>
      </c>
      <c r="J8742" s="15" t="s">
        <v>60</v>
      </c>
      <c r="L8742" s="15" t="str">
        <f t="array" ref="L8742">_xlfn.XLOOKUP(M8742,reference_province_to_city!$A$2:$A$11,reference_province_to_city!$B$2:$B$11)</f>
        <v>Makassar</v>
      </c>
      <c r="M8742" s="15" t="s">
        <v>25</v>
      </c>
      <c r="N8742" s="15">
        <v>90111.0</v>
      </c>
      <c r="O8742" s="15">
        <f t="array" ref="O8742">_xlfn.XLOOKUP(M8742,reference_postal_code!$B$2:$B$11,reference_postal_code!$A$2:$A$11)</f>
        <v>90111</v>
      </c>
      <c r="P8742" s="15" t="s">
        <v>63</v>
      </c>
      <c r="Q8742" s="15" t="s">
        <v>1406</v>
      </c>
      <c r="R8742" s="15" t="s">
        <v>65</v>
      </c>
      <c r="S8742" s="15" t="s">
        <v>83</v>
      </c>
      <c r="T8742" s="15" t="s">
        <v>1407</v>
      </c>
      <c r="U8742" s="28">
        <v>602640.0</v>
      </c>
      <c r="V8742" s="15">
        <v>3.0</v>
      </c>
      <c r="W8742" s="31">
        <v>0.2</v>
      </c>
      <c r="X8742" s="28">
        <v>218457.0</v>
      </c>
    </row>
    <row r="8743" ht="15.75" customHeight="1">
      <c r="A8743" s="15">
        <v>7039.0</v>
      </c>
      <c r="B8743" s="15" t="s">
        <v>9702</v>
      </c>
      <c r="C8743" s="18">
        <v>43000.0</v>
      </c>
      <c r="D8743" s="18">
        <v>43005.0</v>
      </c>
      <c r="E8743" s="18">
        <f t="shared" si="1"/>
        <v>43005</v>
      </c>
      <c r="F8743" s="15" t="s">
        <v>55</v>
      </c>
      <c r="G8743" s="15" t="s">
        <v>4001</v>
      </c>
      <c r="H8743" s="15" t="s">
        <v>4002</v>
      </c>
      <c r="I8743" s="15" t="s">
        <v>59</v>
      </c>
      <c r="J8743" s="15" t="s">
        <v>60</v>
      </c>
      <c r="K8743" s="15" t="s">
        <v>552</v>
      </c>
      <c r="L8743" s="15" t="str">
        <f t="array" ref="L8743">_xlfn.XLOOKUP(M8743,reference_province_to_city!$A$2:$A$11,reference_province_to_city!$B$2:$B$11)</f>
        <v>Denpasar</v>
      </c>
      <c r="M8743" s="15" t="s">
        <v>24</v>
      </c>
      <c r="N8743" s="15">
        <v>80231.0</v>
      </c>
      <c r="O8743" s="15">
        <f t="array" ref="O8743">_xlfn.XLOOKUP(M8743,reference_postal_code!$B$2:$B$11,reference_postal_code!$A$2:$A$11)</f>
        <v>80231</v>
      </c>
      <c r="P8743" s="15" t="s">
        <v>63</v>
      </c>
      <c r="Q8743" s="15" t="s">
        <v>9706</v>
      </c>
      <c r="R8743" s="15" t="s">
        <v>65</v>
      </c>
      <c r="S8743" s="15" t="s">
        <v>93</v>
      </c>
      <c r="T8743" s="15" t="s">
        <v>9707</v>
      </c>
      <c r="U8743" s="28">
        <v>269100.0</v>
      </c>
      <c r="V8743" s="15">
        <v>3.0</v>
      </c>
      <c r="W8743" s="31">
        <v>0.0</v>
      </c>
      <c r="X8743" s="28">
        <v>96876.0</v>
      </c>
    </row>
    <row r="8744" ht="15.75" customHeight="1">
      <c r="A8744" s="15">
        <v>9324.0</v>
      </c>
      <c r="B8744" s="15" t="s">
        <v>9708</v>
      </c>
      <c r="C8744" s="18">
        <v>43001.0</v>
      </c>
      <c r="D8744" s="18">
        <v>43007.0</v>
      </c>
      <c r="E8744" s="18">
        <f t="shared" si="1"/>
        <v>43007</v>
      </c>
      <c r="F8744" s="15" t="s">
        <v>55</v>
      </c>
      <c r="G8744" s="15" t="s">
        <v>1956</v>
      </c>
      <c r="H8744" s="15" t="s">
        <v>1957</v>
      </c>
      <c r="I8744" s="15" t="s">
        <v>59</v>
      </c>
      <c r="J8744" s="15" t="s">
        <v>60</v>
      </c>
      <c r="K8744" s="15" t="s">
        <v>14</v>
      </c>
      <c r="L8744" s="15" t="str">
        <f t="array" ref="L8744">_xlfn.XLOOKUP(M8744,reference_province_to_city!$A$2:$A$11,reference_province_to_city!$B$2:$B$11)</f>
        <v>Bandung</v>
      </c>
      <c r="M8744" s="15" t="s">
        <v>12</v>
      </c>
      <c r="N8744" s="15">
        <v>40111.0</v>
      </c>
      <c r="O8744" s="15">
        <f t="array" ref="O8744">_xlfn.XLOOKUP(M8744,reference_postal_code!$B$2:$B$11,reference_postal_code!$A$2:$A$11)</f>
        <v>40111</v>
      </c>
      <c r="P8744" s="15" t="s">
        <v>117</v>
      </c>
      <c r="Q8744" s="15" t="s">
        <v>718</v>
      </c>
      <c r="R8744" s="15" t="s">
        <v>65</v>
      </c>
      <c r="S8744" s="15" t="s">
        <v>66</v>
      </c>
      <c r="T8744" s="15" t="s">
        <v>719</v>
      </c>
      <c r="U8744" s="28">
        <v>3165600.0</v>
      </c>
      <c r="V8744" s="15">
        <v>8.0</v>
      </c>
      <c r="W8744" s="31">
        <v>0.0</v>
      </c>
      <c r="X8744" s="28">
        <v>1456176.0</v>
      </c>
    </row>
    <row r="8745" ht="15.75" customHeight="1">
      <c r="A8745" s="15">
        <v>9627.0</v>
      </c>
      <c r="B8745" s="15" t="s">
        <v>9709</v>
      </c>
      <c r="C8745" s="18">
        <v>43001.0</v>
      </c>
      <c r="D8745" s="18">
        <v>43003.0</v>
      </c>
      <c r="E8745" s="18">
        <f t="shared" si="1"/>
        <v>43003</v>
      </c>
      <c r="F8745" s="15" t="s">
        <v>125</v>
      </c>
      <c r="G8745" s="15" t="s">
        <v>1702</v>
      </c>
      <c r="H8745" s="15" t="s">
        <v>1703</v>
      </c>
      <c r="I8745" s="15" t="s">
        <v>128</v>
      </c>
      <c r="J8745" s="15" t="s">
        <v>60</v>
      </c>
      <c r="K8745" s="15" t="s">
        <v>17</v>
      </c>
      <c r="L8745" s="15" t="str">
        <f t="array" ref="L8745">_xlfn.XLOOKUP(M8745,reference_province_to_city!$A$2:$A$11,reference_province_to_city!$B$2:$B$11)</f>
        <v>Semarang</v>
      </c>
      <c r="M8745" s="15" t="s">
        <v>15</v>
      </c>
      <c r="N8745" s="15">
        <v>50111.0</v>
      </c>
      <c r="O8745" s="15">
        <f t="array" ref="O8745">_xlfn.XLOOKUP(M8745,reference_postal_code!$B$2:$B$11,reference_postal_code!$A$2:$A$11)</f>
        <v>50111</v>
      </c>
      <c r="P8745" s="15" t="s">
        <v>77</v>
      </c>
      <c r="Q8745" s="15" t="s">
        <v>2735</v>
      </c>
      <c r="R8745" s="15" t="s">
        <v>65</v>
      </c>
      <c r="S8745" s="15" t="s">
        <v>66</v>
      </c>
      <c r="T8745" s="15" t="s">
        <v>2736</v>
      </c>
      <c r="U8745" s="28">
        <v>138720.0</v>
      </c>
      <c r="V8745" s="15">
        <v>2.0</v>
      </c>
      <c r="W8745" s="31">
        <v>0.2</v>
      </c>
      <c r="X8745" s="28">
        <v>50286.0</v>
      </c>
    </row>
    <row r="8746" ht="15.75" customHeight="1">
      <c r="A8746" s="15">
        <v>9253.0</v>
      </c>
      <c r="B8746" s="15" t="s">
        <v>9710</v>
      </c>
      <c r="C8746" s="18">
        <v>43001.0</v>
      </c>
      <c r="D8746" s="18">
        <v>43003.0</v>
      </c>
      <c r="E8746" s="18">
        <f t="shared" si="1"/>
        <v>43003</v>
      </c>
      <c r="F8746" s="15" t="s">
        <v>114</v>
      </c>
      <c r="G8746" s="15" t="s">
        <v>6354</v>
      </c>
      <c r="H8746" s="15" t="s">
        <v>6355</v>
      </c>
      <c r="I8746" s="15" t="s">
        <v>59</v>
      </c>
      <c r="J8746" s="15" t="s">
        <v>60</v>
      </c>
      <c r="K8746" s="15" t="s">
        <v>10</v>
      </c>
      <c r="L8746" s="15" t="str">
        <f t="array" ref="L8746">_xlfn.XLOOKUP(M8746,reference_province_to_city!$A$2:$A$11,reference_province_to_city!$B$2:$B$11)</f>
        <v>Jakarta</v>
      </c>
      <c r="M8746" s="15" t="s">
        <v>7</v>
      </c>
      <c r="N8746" s="15">
        <v>10110.0</v>
      </c>
      <c r="O8746" s="15">
        <f t="array" ref="O8746">_xlfn.XLOOKUP(M8746,reference_postal_code!$B$2:$B$11,reference_postal_code!$A$2:$A$11)</f>
        <v>10110</v>
      </c>
      <c r="P8746" s="15" t="s">
        <v>117</v>
      </c>
      <c r="Q8746" s="15" t="s">
        <v>8718</v>
      </c>
      <c r="R8746" s="15" t="s">
        <v>110</v>
      </c>
      <c r="S8746" s="15" t="s">
        <v>149</v>
      </c>
      <c r="T8746" s="15" t="s">
        <v>2387</v>
      </c>
      <c r="U8746" s="28">
        <v>2999250.0</v>
      </c>
      <c r="V8746" s="15">
        <v>5.0</v>
      </c>
      <c r="W8746" s="31">
        <v>0.0</v>
      </c>
      <c r="X8746" s="28">
        <v>959760.0</v>
      </c>
    </row>
    <row r="8747" ht="15.75" customHeight="1">
      <c r="A8747" s="15">
        <v>1080.0</v>
      </c>
      <c r="B8747" s="15" t="s">
        <v>9711</v>
      </c>
      <c r="C8747" s="18">
        <v>43001.0</v>
      </c>
      <c r="D8747" s="18">
        <v>43003.0</v>
      </c>
      <c r="E8747" s="18">
        <f t="shared" si="1"/>
        <v>43003</v>
      </c>
      <c r="F8747" s="15" t="s">
        <v>114</v>
      </c>
      <c r="G8747" s="15" t="s">
        <v>6975</v>
      </c>
      <c r="H8747" s="15" t="s">
        <v>6976</v>
      </c>
      <c r="I8747" s="15" t="s">
        <v>59</v>
      </c>
      <c r="J8747" s="15" t="s">
        <v>60</v>
      </c>
      <c r="K8747" s="15" t="s">
        <v>17</v>
      </c>
      <c r="L8747" s="15" t="str">
        <f t="array" ref="L8747">_xlfn.XLOOKUP(M8747,reference_province_to_city!$A$2:$A$11,reference_province_to_city!$B$2:$B$11)</f>
        <v>Semarang</v>
      </c>
      <c r="M8747" s="15" t="s">
        <v>15</v>
      </c>
      <c r="N8747" s="15">
        <v>50111.0</v>
      </c>
      <c r="O8747" s="15">
        <f t="array" ref="O8747">_xlfn.XLOOKUP(M8747,reference_postal_code!$B$2:$B$11,reference_postal_code!$A$2:$A$11)</f>
        <v>50111</v>
      </c>
      <c r="P8747" s="15" t="s">
        <v>77</v>
      </c>
      <c r="Q8747" s="15" t="s">
        <v>6231</v>
      </c>
      <c r="R8747" s="15" t="s">
        <v>65</v>
      </c>
      <c r="S8747" s="15" t="s">
        <v>83</v>
      </c>
      <c r="T8747" s="15" t="s">
        <v>6232</v>
      </c>
      <c r="U8747" s="28">
        <v>103200.0</v>
      </c>
      <c r="V8747" s="15">
        <v>1.0</v>
      </c>
      <c r="W8747" s="31">
        <v>0.2</v>
      </c>
      <c r="X8747" s="28">
        <v>34830.0</v>
      </c>
    </row>
    <row r="8748" ht="15.75" customHeight="1">
      <c r="A8748" s="15">
        <v>3177.0</v>
      </c>
      <c r="B8748" s="15" t="s">
        <v>9712</v>
      </c>
      <c r="C8748" s="18">
        <v>43001.0</v>
      </c>
      <c r="D8748" s="18">
        <v>43007.0</v>
      </c>
      <c r="E8748" s="18">
        <f t="shared" si="1"/>
        <v>43007</v>
      </c>
      <c r="F8748" s="15" t="s">
        <v>55</v>
      </c>
      <c r="G8748" s="15" t="s">
        <v>2738</v>
      </c>
      <c r="H8748" s="15" t="s">
        <v>2739</v>
      </c>
      <c r="I8748" s="15" t="s">
        <v>59</v>
      </c>
      <c r="J8748" s="15" t="s">
        <v>60</v>
      </c>
      <c r="K8748" s="15" t="s">
        <v>19</v>
      </c>
      <c r="L8748" s="15" t="str">
        <f t="array" ref="L8748">_xlfn.XLOOKUP(M8748,reference_province_to_city!$A$2:$A$11,reference_province_to_city!$B$2:$B$11)</f>
        <v>Yogyakarta</v>
      </c>
      <c r="M8748" s="15" t="s">
        <v>18</v>
      </c>
      <c r="N8748" s="15">
        <v>55111.0</v>
      </c>
      <c r="O8748" s="15">
        <f t="array" ref="O8748">_xlfn.XLOOKUP(M8748,reference_postal_code!$B$2:$B$11,reference_postal_code!$A$2:$A$11)</f>
        <v>55111</v>
      </c>
      <c r="P8748" s="15" t="s">
        <v>77</v>
      </c>
      <c r="Q8748" s="15" t="s">
        <v>3818</v>
      </c>
      <c r="R8748" s="15" t="s">
        <v>110</v>
      </c>
      <c r="S8748" s="15" t="s">
        <v>149</v>
      </c>
      <c r="T8748" s="15" t="s">
        <v>3819</v>
      </c>
      <c r="U8748" s="28">
        <v>719760.0</v>
      </c>
      <c r="V8748" s="15">
        <v>2.0</v>
      </c>
      <c r="W8748" s="31">
        <v>0.2</v>
      </c>
      <c r="X8748" s="28">
        <v>8997.0</v>
      </c>
    </row>
    <row r="8749" ht="15.75" customHeight="1">
      <c r="A8749" s="15">
        <v>2329.0</v>
      </c>
      <c r="B8749" s="15" t="s">
        <v>9713</v>
      </c>
      <c r="C8749" s="18">
        <v>43001.0</v>
      </c>
      <c r="D8749" s="18">
        <v>43004.0</v>
      </c>
      <c r="E8749" s="18">
        <f t="shared" si="1"/>
        <v>43004</v>
      </c>
      <c r="F8749" s="15" t="s">
        <v>125</v>
      </c>
      <c r="G8749" s="15" t="s">
        <v>545</v>
      </c>
      <c r="H8749" s="15" t="s">
        <v>546</v>
      </c>
      <c r="I8749" s="15" t="s">
        <v>76</v>
      </c>
      <c r="J8749" s="15" t="s">
        <v>60</v>
      </c>
      <c r="L8749" s="15" t="str">
        <f t="array" ref="L8749">_xlfn.XLOOKUP(M8749,reference_province_to_city!$A$2:$A$11,reference_province_to_city!$B$2:$B$11)</f>
        <v>Denpasar</v>
      </c>
      <c r="M8749" s="15" t="s">
        <v>24</v>
      </c>
      <c r="N8749" s="15">
        <v>80231.0</v>
      </c>
      <c r="O8749" s="15">
        <f t="array" ref="O8749">_xlfn.XLOOKUP(M8749,reference_postal_code!$B$2:$B$11,reference_postal_code!$A$2:$A$11)</f>
        <v>80231</v>
      </c>
      <c r="P8749" s="15" t="s">
        <v>63</v>
      </c>
      <c r="Q8749" s="15" t="s">
        <v>5361</v>
      </c>
      <c r="R8749" s="15" t="s">
        <v>65</v>
      </c>
      <c r="S8749" s="15" t="s">
        <v>173</v>
      </c>
      <c r="T8749" s="15" t="s">
        <v>5362</v>
      </c>
      <c r="U8749" s="28">
        <v>215280.0</v>
      </c>
      <c r="V8749" s="15">
        <v>3.0</v>
      </c>
      <c r="W8749" s="31">
        <v>0.2</v>
      </c>
      <c r="X8749" s="28">
        <v>78039.0</v>
      </c>
    </row>
    <row r="8750" ht="15.75" customHeight="1">
      <c r="A8750" s="15">
        <v>3372.0</v>
      </c>
      <c r="B8750" s="15" t="s">
        <v>9714</v>
      </c>
      <c r="C8750" s="18">
        <v>43001.0</v>
      </c>
      <c r="D8750" s="18">
        <v>43008.0</v>
      </c>
      <c r="E8750" s="18">
        <f t="shared" si="1"/>
        <v>43008</v>
      </c>
      <c r="F8750" s="15" t="s">
        <v>55</v>
      </c>
      <c r="G8750" s="15" t="s">
        <v>1578</v>
      </c>
      <c r="H8750" s="15" t="s">
        <v>1579</v>
      </c>
      <c r="I8750" s="15" t="s">
        <v>59</v>
      </c>
      <c r="J8750" s="15" t="s">
        <v>60</v>
      </c>
      <c r="K8750" s="15" t="s">
        <v>33</v>
      </c>
      <c r="L8750" s="15" t="str">
        <f t="array" ref="L8750">_xlfn.XLOOKUP(M8750,reference_province_to_city!$A$2:$A$11,reference_province_to_city!$B$2:$B$11)</f>
        <v>Makassar</v>
      </c>
      <c r="M8750" s="15" t="s">
        <v>25</v>
      </c>
      <c r="N8750" s="15">
        <v>90111.0</v>
      </c>
      <c r="O8750" s="15">
        <f t="array" ref="O8750">_xlfn.XLOOKUP(M8750,reference_postal_code!$B$2:$B$11,reference_postal_code!$A$2:$A$11)</f>
        <v>90111</v>
      </c>
      <c r="P8750" s="15" t="s">
        <v>63</v>
      </c>
      <c r="Q8750" s="15" t="s">
        <v>3009</v>
      </c>
      <c r="R8750" s="15" t="s">
        <v>65</v>
      </c>
      <c r="S8750" s="15" t="s">
        <v>83</v>
      </c>
      <c r="T8750" s="15" t="s">
        <v>3010</v>
      </c>
      <c r="U8750" s="28">
        <v>387360.0</v>
      </c>
      <c r="V8750" s="15">
        <v>6.0</v>
      </c>
      <c r="W8750" s="31">
        <v>0.2</v>
      </c>
      <c r="X8750" s="28">
        <v>135576.0</v>
      </c>
    </row>
    <row r="8751" ht="15.75" customHeight="1">
      <c r="A8751" s="15">
        <v>1079.0</v>
      </c>
      <c r="B8751" s="15" t="s">
        <v>9711</v>
      </c>
      <c r="C8751" s="18">
        <v>43001.0</v>
      </c>
      <c r="D8751" s="18">
        <v>43003.0</v>
      </c>
      <c r="E8751" s="18">
        <f t="shared" si="1"/>
        <v>43003</v>
      </c>
      <c r="F8751" s="15" t="s">
        <v>114</v>
      </c>
      <c r="G8751" s="15" t="s">
        <v>6975</v>
      </c>
      <c r="H8751" s="15" t="s">
        <v>6976</v>
      </c>
      <c r="I8751" s="15" t="s">
        <v>59</v>
      </c>
      <c r="J8751" s="15" t="s">
        <v>60</v>
      </c>
      <c r="K8751" s="15" t="s">
        <v>17</v>
      </c>
      <c r="L8751" s="15" t="str">
        <f t="array" ref="L8751">_xlfn.XLOOKUP(M8751,reference_province_to_city!$A$2:$A$11,reference_province_to_city!$B$2:$B$11)</f>
        <v>Semarang</v>
      </c>
      <c r="M8751" s="15" t="s">
        <v>15</v>
      </c>
      <c r="N8751" s="15">
        <v>50111.0</v>
      </c>
      <c r="O8751" s="15">
        <f t="array" ref="O8751">_xlfn.XLOOKUP(M8751,reference_postal_code!$B$2:$B$11,reference_postal_code!$A$2:$A$11)</f>
        <v>50111</v>
      </c>
      <c r="P8751" s="15" t="s">
        <v>77</v>
      </c>
      <c r="Q8751" s="15" t="s">
        <v>5904</v>
      </c>
      <c r="R8751" s="15" t="s">
        <v>65</v>
      </c>
      <c r="S8751" s="15" t="s">
        <v>87</v>
      </c>
      <c r="T8751" s="15" t="s">
        <v>5905</v>
      </c>
      <c r="U8751" s="28">
        <v>471600.0</v>
      </c>
      <c r="V8751" s="15">
        <v>3.0</v>
      </c>
      <c r="W8751" s="31">
        <v>0.0</v>
      </c>
      <c r="X8751" s="28">
        <v>127332.0</v>
      </c>
    </row>
    <row r="8752" ht="15.75" customHeight="1">
      <c r="A8752" s="15">
        <v>5417.0</v>
      </c>
      <c r="B8752" s="15" t="s">
        <v>9715</v>
      </c>
      <c r="C8752" s="18">
        <v>43001.0</v>
      </c>
      <c r="D8752" s="18">
        <v>43006.0</v>
      </c>
      <c r="E8752" s="18">
        <f t="shared" si="1"/>
        <v>43006</v>
      </c>
      <c r="F8752" s="15" t="s">
        <v>55</v>
      </c>
      <c r="G8752" s="15" t="s">
        <v>5300</v>
      </c>
      <c r="H8752" s="15" t="s">
        <v>5301</v>
      </c>
      <c r="I8752" s="15" t="s">
        <v>59</v>
      </c>
      <c r="J8752" s="15" t="s">
        <v>60</v>
      </c>
      <c r="K8752" s="15" t="s">
        <v>31</v>
      </c>
      <c r="L8752" s="15" t="str">
        <f t="array" ref="L8752">_xlfn.XLOOKUP(M8752,reference_province_to_city!$A$2:$A$11,reference_province_to_city!$B$2:$B$11)</f>
        <v>Balikpapan</v>
      </c>
      <c r="M8752" s="15" t="s">
        <v>21</v>
      </c>
      <c r="N8752" s="15">
        <v>76114.0</v>
      </c>
      <c r="O8752" s="15">
        <f t="array" ref="O8752">_xlfn.XLOOKUP(M8752,reference_postal_code!$B$2:$B$11,reference_postal_code!$A$2:$A$11)</f>
        <v>76114</v>
      </c>
      <c r="P8752" s="15" t="s">
        <v>166</v>
      </c>
      <c r="Q8752" s="15" t="s">
        <v>4015</v>
      </c>
      <c r="R8752" s="15" t="s">
        <v>110</v>
      </c>
      <c r="S8752" s="15" t="s">
        <v>111</v>
      </c>
      <c r="T8752" s="15" t="s">
        <v>4016</v>
      </c>
      <c r="U8752" s="28">
        <v>599760.0</v>
      </c>
      <c r="V8752" s="15">
        <v>2.0</v>
      </c>
      <c r="W8752" s="31">
        <v>0.2</v>
      </c>
      <c r="X8752" s="28">
        <v>-134946.0</v>
      </c>
    </row>
    <row r="8753" ht="15.75" customHeight="1">
      <c r="A8753" s="15">
        <v>5416.0</v>
      </c>
      <c r="B8753" s="15" t="s">
        <v>9715</v>
      </c>
      <c r="C8753" s="18">
        <v>43001.0</v>
      </c>
      <c r="D8753" s="18">
        <v>43006.0</v>
      </c>
      <c r="E8753" s="18">
        <f t="shared" si="1"/>
        <v>43006</v>
      </c>
      <c r="F8753" s="15" t="s">
        <v>55</v>
      </c>
      <c r="G8753" s="15" t="s">
        <v>5300</v>
      </c>
      <c r="H8753" s="15" t="s">
        <v>5301</v>
      </c>
      <c r="I8753" s="15" t="s">
        <v>59</v>
      </c>
      <c r="J8753" s="15" t="s">
        <v>60</v>
      </c>
      <c r="K8753" s="15" t="s">
        <v>31</v>
      </c>
      <c r="L8753" s="15" t="str">
        <f t="array" ref="L8753">_xlfn.XLOOKUP(M8753,reference_province_to_city!$A$2:$A$11,reference_province_to_city!$B$2:$B$11)</f>
        <v>Balikpapan</v>
      </c>
      <c r="M8753" s="15" t="s">
        <v>21</v>
      </c>
      <c r="N8753" s="15">
        <v>76114.0</v>
      </c>
      <c r="O8753" s="15">
        <f t="array" ref="O8753">_xlfn.XLOOKUP(M8753,reference_postal_code!$B$2:$B$11,reference_postal_code!$A$2:$A$11)</f>
        <v>76114</v>
      </c>
      <c r="P8753" s="15" t="s">
        <v>166</v>
      </c>
      <c r="Q8753" s="15" t="s">
        <v>3300</v>
      </c>
      <c r="R8753" s="15" t="s">
        <v>65</v>
      </c>
      <c r="S8753" s="15" t="s">
        <v>66</v>
      </c>
      <c r="T8753" s="15" t="s">
        <v>3301</v>
      </c>
      <c r="U8753" s="28">
        <v>311040.0</v>
      </c>
      <c r="V8753" s="15">
        <v>4.0</v>
      </c>
      <c r="W8753" s="31">
        <v>0.2</v>
      </c>
      <c r="X8753" s="28">
        <v>108864.0</v>
      </c>
    </row>
    <row r="8754" ht="15.75" customHeight="1">
      <c r="A8754" s="15">
        <v>3798.0</v>
      </c>
      <c r="B8754" s="15" t="s">
        <v>9716</v>
      </c>
      <c r="C8754" s="18">
        <v>43001.0</v>
      </c>
      <c r="D8754" s="18">
        <v>43004.0</v>
      </c>
      <c r="E8754" s="18">
        <f t="shared" si="1"/>
        <v>43004</v>
      </c>
      <c r="F8754" s="15" t="s">
        <v>125</v>
      </c>
      <c r="G8754" s="15" t="s">
        <v>6940</v>
      </c>
      <c r="H8754" s="15" t="s">
        <v>6941</v>
      </c>
      <c r="I8754" s="15" t="s">
        <v>59</v>
      </c>
      <c r="J8754" s="15" t="s">
        <v>60</v>
      </c>
      <c r="K8754" s="15" t="s">
        <v>31</v>
      </c>
      <c r="L8754" s="15" t="str">
        <f t="array" ref="L8754">_xlfn.XLOOKUP(M8754,reference_province_to_city!$A$2:$A$11,reference_province_to_city!$B$2:$B$11)</f>
        <v>Balikpapan</v>
      </c>
      <c r="M8754" s="15" t="s">
        <v>21</v>
      </c>
      <c r="N8754" s="15">
        <v>76114.0</v>
      </c>
      <c r="O8754" s="15">
        <f t="array" ref="O8754">_xlfn.XLOOKUP(M8754,reference_postal_code!$B$2:$B$11,reference_postal_code!$A$2:$A$11)</f>
        <v>76114</v>
      </c>
      <c r="P8754" s="15" t="s">
        <v>166</v>
      </c>
      <c r="Q8754" s="15" t="s">
        <v>2088</v>
      </c>
      <c r="R8754" s="15" t="s">
        <v>65</v>
      </c>
      <c r="S8754" s="15" t="s">
        <v>66</v>
      </c>
      <c r="T8754" s="15" t="s">
        <v>2089</v>
      </c>
      <c r="U8754" s="28">
        <v>3774600.0</v>
      </c>
      <c r="V8754" s="15">
        <v>3.0</v>
      </c>
      <c r="W8754" s="31">
        <v>0.2</v>
      </c>
      <c r="X8754" s="28">
        <v>1321110.0</v>
      </c>
    </row>
    <row r="8755" ht="15.75" customHeight="1">
      <c r="A8755" s="15">
        <v>9326.0</v>
      </c>
      <c r="B8755" s="15" t="s">
        <v>9708</v>
      </c>
      <c r="C8755" s="18">
        <v>43001.0</v>
      </c>
      <c r="D8755" s="18">
        <v>43007.0</v>
      </c>
      <c r="E8755" s="18">
        <f t="shared" si="1"/>
        <v>43007</v>
      </c>
      <c r="F8755" s="15" t="s">
        <v>55</v>
      </c>
      <c r="G8755" s="15" t="s">
        <v>1956</v>
      </c>
      <c r="H8755" s="15" t="s">
        <v>1957</v>
      </c>
      <c r="I8755" s="15" t="s">
        <v>59</v>
      </c>
      <c r="J8755" s="15" t="s">
        <v>60</v>
      </c>
      <c r="K8755" s="15" t="s">
        <v>14</v>
      </c>
      <c r="L8755" s="15" t="str">
        <f t="array" ref="L8755">_xlfn.XLOOKUP(M8755,reference_province_to_city!$A$2:$A$11,reference_province_to_city!$B$2:$B$11)</f>
        <v>Bandung</v>
      </c>
      <c r="M8755" s="15" t="s">
        <v>12</v>
      </c>
      <c r="N8755" s="15">
        <v>40111.0</v>
      </c>
      <c r="O8755" s="15">
        <f t="array" ref="O8755">_xlfn.XLOOKUP(M8755,reference_postal_code!$B$2:$B$11,reference_postal_code!$A$2:$A$11)</f>
        <v>40111</v>
      </c>
      <c r="P8755" s="15" t="s">
        <v>117</v>
      </c>
      <c r="Q8755" s="15" t="s">
        <v>1615</v>
      </c>
      <c r="R8755" s="15" t="s">
        <v>65</v>
      </c>
      <c r="S8755" s="15" t="s">
        <v>83</v>
      </c>
      <c r="T8755" s="15" t="s">
        <v>1616</v>
      </c>
      <c r="U8755" s="28">
        <v>1094400.0</v>
      </c>
      <c r="V8755" s="15">
        <v>3.0</v>
      </c>
      <c r="W8755" s="31">
        <v>0.2</v>
      </c>
      <c r="X8755" s="28">
        <v>355680.0</v>
      </c>
    </row>
    <row r="8756" ht="15.75" customHeight="1">
      <c r="A8756" s="15">
        <v>1970.0</v>
      </c>
      <c r="B8756" s="15" t="s">
        <v>9717</v>
      </c>
      <c r="C8756" s="18">
        <v>43001.0</v>
      </c>
      <c r="D8756" s="18">
        <v>43007.0</v>
      </c>
      <c r="E8756" s="18">
        <f t="shared" si="1"/>
        <v>43007</v>
      </c>
      <c r="F8756" s="15" t="s">
        <v>55</v>
      </c>
      <c r="G8756" s="15" t="s">
        <v>5428</v>
      </c>
      <c r="H8756" s="15" t="s">
        <v>5429</v>
      </c>
      <c r="I8756" s="15" t="s">
        <v>59</v>
      </c>
      <c r="J8756" s="15" t="s">
        <v>60</v>
      </c>
      <c r="K8756" s="15" t="s">
        <v>26</v>
      </c>
      <c r="L8756" s="15" t="str">
        <f t="array" ref="L8756">_xlfn.XLOOKUP(M8756,reference_province_to_city!$A$2:$A$11,reference_province_to_city!$B$2:$B$11)</f>
        <v>Denpasar</v>
      </c>
      <c r="M8756" s="15" t="s">
        <v>24</v>
      </c>
      <c r="N8756" s="15">
        <v>80231.0</v>
      </c>
      <c r="O8756" s="15">
        <f t="array" ref="O8756">_xlfn.XLOOKUP(M8756,reference_postal_code!$B$2:$B$11,reference_postal_code!$A$2:$A$11)</f>
        <v>80231</v>
      </c>
      <c r="P8756" s="15" t="s">
        <v>63</v>
      </c>
      <c r="Q8756" s="15" t="s">
        <v>1108</v>
      </c>
      <c r="R8756" s="15" t="s">
        <v>110</v>
      </c>
      <c r="S8756" s="15" t="s">
        <v>149</v>
      </c>
      <c r="T8756" s="15" t="s">
        <v>1109</v>
      </c>
      <c r="U8756" s="28">
        <v>4379400.0</v>
      </c>
      <c r="V8756" s="15">
        <v>4.0</v>
      </c>
      <c r="W8756" s="31">
        <v>0.0</v>
      </c>
      <c r="X8756" s="28">
        <v>1532790.0</v>
      </c>
    </row>
    <row r="8757" ht="15.75" customHeight="1">
      <c r="A8757" s="15">
        <v>1078.0</v>
      </c>
      <c r="B8757" s="15" t="s">
        <v>9711</v>
      </c>
      <c r="C8757" s="18">
        <v>43001.0</v>
      </c>
      <c r="D8757" s="18">
        <v>43003.0</v>
      </c>
      <c r="E8757" s="18">
        <f t="shared" si="1"/>
        <v>43003</v>
      </c>
      <c r="F8757" s="15" t="s">
        <v>114</v>
      </c>
      <c r="G8757" s="15" t="s">
        <v>6975</v>
      </c>
      <c r="H8757" s="15" t="s">
        <v>6976</v>
      </c>
      <c r="I8757" s="15" t="s">
        <v>59</v>
      </c>
      <c r="J8757" s="15" t="s">
        <v>60</v>
      </c>
      <c r="K8757" s="15" t="s">
        <v>17</v>
      </c>
      <c r="L8757" s="15" t="str">
        <f t="array" ref="L8757">_xlfn.XLOOKUP(M8757,reference_province_to_city!$A$2:$A$11,reference_province_to_city!$B$2:$B$11)</f>
        <v>Semarang</v>
      </c>
      <c r="M8757" s="15" t="s">
        <v>15</v>
      </c>
      <c r="N8757" s="15">
        <v>50111.0</v>
      </c>
      <c r="O8757" s="15">
        <f t="array" ref="O8757">_xlfn.XLOOKUP(M8757,reference_postal_code!$B$2:$B$11,reference_postal_code!$A$2:$A$11)</f>
        <v>50111</v>
      </c>
      <c r="P8757" s="15" t="s">
        <v>77</v>
      </c>
      <c r="Q8757" s="15" t="s">
        <v>3356</v>
      </c>
      <c r="R8757" s="15" t="s">
        <v>65</v>
      </c>
      <c r="S8757" s="15" t="s">
        <v>222</v>
      </c>
      <c r="T8757" s="15" t="s">
        <v>3357</v>
      </c>
      <c r="U8757" s="28">
        <v>1799400.0</v>
      </c>
      <c r="V8757" s="15">
        <v>2.0</v>
      </c>
      <c r="W8757" s="31">
        <v>0.0</v>
      </c>
      <c r="X8757" s="28">
        <v>503832.0</v>
      </c>
    </row>
    <row r="8758" ht="15.75" customHeight="1">
      <c r="A8758" s="15">
        <v>3373.0</v>
      </c>
      <c r="B8758" s="15" t="s">
        <v>9714</v>
      </c>
      <c r="C8758" s="18">
        <v>43001.0</v>
      </c>
      <c r="D8758" s="18">
        <v>43008.0</v>
      </c>
      <c r="E8758" s="18">
        <f t="shared" si="1"/>
        <v>43008</v>
      </c>
      <c r="F8758" s="15" t="s">
        <v>55</v>
      </c>
      <c r="G8758" s="15" t="s">
        <v>1578</v>
      </c>
      <c r="H8758" s="15" t="s">
        <v>1579</v>
      </c>
      <c r="I8758" s="15" t="s">
        <v>59</v>
      </c>
      <c r="J8758" s="15" t="s">
        <v>60</v>
      </c>
      <c r="K8758" s="15" t="s">
        <v>33</v>
      </c>
      <c r="L8758" s="15" t="str">
        <f t="array" ref="L8758">_xlfn.XLOOKUP(M8758,reference_province_to_city!$A$2:$A$11,reference_province_to_city!$B$2:$B$11)</f>
        <v>Makassar</v>
      </c>
      <c r="M8758" s="15" t="s">
        <v>25</v>
      </c>
      <c r="N8758" s="15">
        <v>90111.0</v>
      </c>
      <c r="O8758" s="15">
        <f t="array" ref="O8758">_xlfn.XLOOKUP(M8758,reference_postal_code!$B$2:$B$11,reference_postal_code!$A$2:$A$11)</f>
        <v>90111</v>
      </c>
      <c r="P8758" s="15" t="s">
        <v>63</v>
      </c>
      <c r="Q8758" s="15" t="s">
        <v>4033</v>
      </c>
      <c r="R8758" s="15" t="s">
        <v>65</v>
      </c>
      <c r="S8758" s="15" t="s">
        <v>222</v>
      </c>
      <c r="T8758" s="15" t="s">
        <v>4034</v>
      </c>
      <c r="U8758" s="28">
        <v>2414400.0</v>
      </c>
      <c r="V8758" s="15">
        <v>2.0</v>
      </c>
      <c r="W8758" s="31">
        <v>0.0</v>
      </c>
      <c r="X8758" s="28">
        <v>724320.0</v>
      </c>
    </row>
    <row r="8759" ht="15.75" customHeight="1">
      <c r="A8759" s="15">
        <v>9254.0</v>
      </c>
      <c r="B8759" s="15" t="s">
        <v>9710</v>
      </c>
      <c r="C8759" s="18">
        <v>43001.0</v>
      </c>
      <c r="D8759" s="18">
        <v>43003.0</v>
      </c>
      <c r="E8759" s="18">
        <f t="shared" si="1"/>
        <v>43003</v>
      </c>
      <c r="F8759" s="15" t="s">
        <v>114</v>
      </c>
      <c r="G8759" s="15" t="s">
        <v>6354</v>
      </c>
      <c r="H8759" s="15" t="s">
        <v>6355</v>
      </c>
      <c r="I8759" s="15" t="s">
        <v>59</v>
      </c>
      <c r="J8759" s="15" t="s">
        <v>60</v>
      </c>
      <c r="K8759" s="15" t="s">
        <v>10</v>
      </c>
      <c r="L8759" s="15" t="str">
        <f t="array" ref="L8759">_xlfn.XLOOKUP(M8759,reference_province_to_city!$A$2:$A$11,reference_province_to_city!$B$2:$B$11)</f>
        <v>Jakarta</v>
      </c>
      <c r="M8759" s="15" t="s">
        <v>7</v>
      </c>
      <c r="N8759" s="15">
        <v>10110.0</v>
      </c>
      <c r="O8759" s="15">
        <f t="array" ref="O8759">_xlfn.XLOOKUP(M8759,reference_postal_code!$B$2:$B$11,reference_postal_code!$A$2:$A$11)</f>
        <v>10110</v>
      </c>
      <c r="P8759" s="15" t="s">
        <v>117</v>
      </c>
      <c r="Q8759" s="15" t="s">
        <v>118</v>
      </c>
      <c r="R8759" s="15" t="s">
        <v>65</v>
      </c>
      <c r="S8759" s="15" t="s">
        <v>66</v>
      </c>
      <c r="T8759" s="15" t="s">
        <v>119</v>
      </c>
      <c r="U8759" s="28">
        <v>194400.0</v>
      </c>
      <c r="V8759" s="15">
        <v>2.0</v>
      </c>
      <c r="W8759" s="31">
        <v>0.0</v>
      </c>
      <c r="X8759" s="28">
        <v>93312.0</v>
      </c>
    </row>
    <row r="8760" ht="15.75" customHeight="1">
      <c r="A8760" s="15">
        <v>1269.0</v>
      </c>
      <c r="B8760" s="15" t="s">
        <v>9718</v>
      </c>
      <c r="C8760" s="18">
        <v>43001.0</v>
      </c>
      <c r="D8760" s="18">
        <v>43005.0</v>
      </c>
      <c r="E8760" s="18">
        <f t="shared" si="1"/>
        <v>43005</v>
      </c>
      <c r="F8760" s="15" t="s">
        <v>55</v>
      </c>
      <c r="G8760" s="15" t="s">
        <v>1505</v>
      </c>
      <c r="H8760" s="15" t="s">
        <v>1506</v>
      </c>
      <c r="I8760" s="15" t="s">
        <v>128</v>
      </c>
      <c r="J8760" s="15" t="s">
        <v>60</v>
      </c>
      <c r="K8760" s="15" t="s">
        <v>10</v>
      </c>
      <c r="L8760" s="15" t="str">
        <f t="array" ref="L8760">_xlfn.XLOOKUP(M8760,reference_province_to_city!$A$2:$A$11,reference_province_to_city!$B$2:$B$11)</f>
        <v>Jakarta</v>
      </c>
      <c r="M8760" s="15" t="s">
        <v>7</v>
      </c>
      <c r="N8760" s="15">
        <v>10110.0</v>
      </c>
      <c r="O8760" s="15">
        <f t="array" ref="O8760">_xlfn.XLOOKUP(M8760,reference_postal_code!$B$2:$B$11,reference_postal_code!$A$2:$A$11)</f>
        <v>10110</v>
      </c>
      <c r="P8760" s="15" t="s">
        <v>117</v>
      </c>
      <c r="Q8760" s="15" t="s">
        <v>1793</v>
      </c>
      <c r="R8760" s="15" t="s">
        <v>106</v>
      </c>
      <c r="S8760" s="15" t="s">
        <v>139</v>
      </c>
      <c r="T8760" s="15" t="s">
        <v>1794</v>
      </c>
      <c r="U8760" s="28">
        <v>439920.0</v>
      </c>
      <c r="V8760" s="15">
        <v>3.0</v>
      </c>
      <c r="W8760" s="31">
        <v>0.2</v>
      </c>
      <c r="X8760" s="28">
        <v>54990.0</v>
      </c>
    </row>
    <row r="8761" ht="15.75" customHeight="1">
      <c r="A8761" s="15">
        <v>3176.0</v>
      </c>
      <c r="B8761" s="15" t="s">
        <v>9712</v>
      </c>
      <c r="C8761" s="18">
        <v>43001.0</v>
      </c>
      <c r="D8761" s="18">
        <v>43007.0</v>
      </c>
      <c r="E8761" s="18">
        <f t="shared" si="1"/>
        <v>43007</v>
      </c>
      <c r="F8761" s="15" t="s">
        <v>55</v>
      </c>
      <c r="G8761" s="15" t="s">
        <v>2738</v>
      </c>
      <c r="H8761" s="15" t="s">
        <v>2739</v>
      </c>
      <c r="I8761" s="15" t="s">
        <v>59</v>
      </c>
      <c r="J8761" s="15" t="s">
        <v>60</v>
      </c>
      <c r="K8761" s="15" t="s">
        <v>19</v>
      </c>
      <c r="L8761" s="15" t="str">
        <f t="array" ref="L8761">_xlfn.XLOOKUP(M8761,reference_province_to_city!$A$2:$A$11,reference_province_to_city!$B$2:$B$11)</f>
        <v>Yogyakarta</v>
      </c>
      <c r="M8761" s="15" t="s">
        <v>18</v>
      </c>
      <c r="N8761" s="15">
        <v>55111.0</v>
      </c>
      <c r="O8761" s="15">
        <f t="array" ref="O8761">_xlfn.XLOOKUP(M8761,reference_postal_code!$B$2:$B$11,reference_postal_code!$A$2:$A$11)</f>
        <v>55111</v>
      </c>
      <c r="P8761" s="15" t="s">
        <v>77</v>
      </c>
      <c r="Q8761" s="15" t="s">
        <v>4895</v>
      </c>
      <c r="R8761" s="15" t="s">
        <v>106</v>
      </c>
      <c r="S8761" s="15" t="s">
        <v>183</v>
      </c>
      <c r="T8761" s="15" t="s">
        <v>4896</v>
      </c>
      <c r="U8761" s="28">
        <v>2708820.0</v>
      </c>
      <c r="V8761" s="15">
        <v>2.0</v>
      </c>
      <c r="W8761" s="31">
        <v>0.7</v>
      </c>
      <c r="X8761" s="28">
        <v>-3611760.0</v>
      </c>
    </row>
    <row r="8762" ht="15.75" customHeight="1">
      <c r="A8762" s="15">
        <v>9325.0</v>
      </c>
      <c r="B8762" s="15" t="s">
        <v>9708</v>
      </c>
      <c r="C8762" s="18">
        <v>43001.0</v>
      </c>
      <c r="D8762" s="18">
        <v>43007.0</v>
      </c>
      <c r="E8762" s="18">
        <f t="shared" si="1"/>
        <v>43007</v>
      </c>
      <c r="F8762" s="15" t="s">
        <v>55</v>
      </c>
      <c r="G8762" s="15" t="s">
        <v>1956</v>
      </c>
      <c r="H8762" s="15" t="s">
        <v>1957</v>
      </c>
      <c r="I8762" s="15" t="s">
        <v>59</v>
      </c>
      <c r="J8762" s="15" t="s">
        <v>60</v>
      </c>
      <c r="K8762" s="15" t="s">
        <v>14</v>
      </c>
      <c r="L8762" s="15" t="str">
        <f t="array" ref="L8762">_xlfn.XLOOKUP(M8762,reference_province_to_city!$A$2:$A$11,reference_province_to_city!$B$2:$B$11)</f>
        <v>Bandung</v>
      </c>
      <c r="M8762" s="15" t="s">
        <v>12</v>
      </c>
      <c r="N8762" s="15">
        <v>40111.0</v>
      </c>
      <c r="O8762" s="15">
        <f t="array" ref="O8762">_xlfn.XLOOKUP(M8762,reference_postal_code!$B$2:$B$11,reference_postal_code!$A$2:$A$11)</f>
        <v>40111</v>
      </c>
      <c r="P8762" s="15" t="s">
        <v>117</v>
      </c>
      <c r="Q8762" s="15" t="s">
        <v>1302</v>
      </c>
      <c r="R8762" s="15" t="s">
        <v>106</v>
      </c>
      <c r="S8762" s="15" t="s">
        <v>107</v>
      </c>
      <c r="T8762" s="15" t="s">
        <v>1303</v>
      </c>
      <c r="U8762" s="28">
        <v>8922240.0</v>
      </c>
      <c r="V8762" s="15">
        <v>2.0</v>
      </c>
      <c r="W8762" s="31">
        <v>0.2</v>
      </c>
      <c r="X8762" s="28">
        <v>892224.0</v>
      </c>
    </row>
    <row r="8763" ht="15.75" customHeight="1">
      <c r="A8763" s="15">
        <v>5415.0</v>
      </c>
      <c r="B8763" s="15" t="s">
        <v>9715</v>
      </c>
      <c r="C8763" s="18">
        <v>43001.0</v>
      </c>
      <c r="D8763" s="18">
        <v>43006.0</v>
      </c>
      <c r="E8763" s="18">
        <f t="shared" si="1"/>
        <v>43006</v>
      </c>
      <c r="F8763" s="15" t="s">
        <v>55</v>
      </c>
      <c r="G8763" s="15" t="s">
        <v>5300</v>
      </c>
      <c r="H8763" s="15" t="s">
        <v>5301</v>
      </c>
      <c r="I8763" s="15" t="s">
        <v>59</v>
      </c>
      <c r="J8763" s="15" t="s">
        <v>60</v>
      </c>
      <c r="L8763" s="15" t="str">
        <f t="array" ref="L8763">_xlfn.XLOOKUP(M8763,reference_province_to_city!$A$2:$A$11,reference_province_to_city!$B$2:$B$11)</f>
        <v>Balikpapan</v>
      </c>
      <c r="M8763" s="15" t="s">
        <v>21</v>
      </c>
      <c r="N8763" s="15">
        <v>76114.0</v>
      </c>
      <c r="O8763" s="15">
        <f t="array" ref="O8763">_xlfn.XLOOKUP(M8763,reference_postal_code!$B$2:$B$11,reference_postal_code!$A$2:$A$11)</f>
        <v>76114</v>
      </c>
      <c r="P8763" s="15" t="s">
        <v>166</v>
      </c>
      <c r="Q8763" s="15" t="s">
        <v>7314</v>
      </c>
      <c r="R8763" s="15" t="s">
        <v>65</v>
      </c>
      <c r="S8763" s="15" t="s">
        <v>222</v>
      </c>
      <c r="T8763" s="15" t="s">
        <v>7315</v>
      </c>
      <c r="U8763" s="28">
        <v>1097640.0</v>
      </c>
      <c r="V8763" s="15">
        <v>6.0</v>
      </c>
      <c r="W8763" s="31">
        <v>0.8</v>
      </c>
      <c r="X8763" s="28">
        <v>-2963628.0</v>
      </c>
    </row>
    <row r="8764" ht="15.75" customHeight="1">
      <c r="A8764" s="15">
        <v>7923.0</v>
      </c>
      <c r="B8764" s="15" t="s">
        <v>9719</v>
      </c>
      <c r="C8764" s="18">
        <v>43002.0</v>
      </c>
      <c r="D8764" s="18">
        <v>43007.0</v>
      </c>
      <c r="E8764" s="18">
        <f t="shared" si="1"/>
        <v>43007</v>
      </c>
      <c r="F8764" s="15" t="s">
        <v>55</v>
      </c>
      <c r="G8764" s="15" t="s">
        <v>2813</v>
      </c>
      <c r="H8764" s="15" t="s">
        <v>2814</v>
      </c>
      <c r="I8764" s="15" t="s">
        <v>76</v>
      </c>
      <c r="J8764" s="15" t="s">
        <v>60</v>
      </c>
      <c r="K8764" s="15" t="s">
        <v>22</v>
      </c>
      <c r="L8764" s="15" t="str">
        <f t="array" ref="L8764">_xlfn.XLOOKUP(M8764,reference_province_to_city!$A$2:$A$11,reference_province_to_city!$B$2:$B$11)</f>
        <v>Surabaya</v>
      </c>
      <c r="M8764" s="15" t="s">
        <v>20</v>
      </c>
      <c r="N8764" s="15">
        <v>60231.0</v>
      </c>
      <c r="O8764" s="15">
        <f t="array" ref="O8764">_xlfn.XLOOKUP(M8764,reference_postal_code!$B$2:$B$11,reference_postal_code!$A$2:$A$11)</f>
        <v>60231</v>
      </c>
      <c r="P8764" s="15" t="s">
        <v>166</v>
      </c>
      <c r="Q8764" s="15" t="s">
        <v>3133</v>
      </c>
      <c r="R8764" s="15" t="s">
        <v>110</v>
      </c>
      <c r="S8764" s="15" t="s">
        <v>111</v>
      </c>
      <c r="T8764" s="15" t="s">
        <v>3134</v>
      </c>
      <c r="U8764" s="28">
        <v>5759400.0</v>
      </c>
      <c r="V8764" s="15">
        <v>5.0</v>
      </c>
      <c r="W8764" s="31">
        <v>0.2</v>
      </c>
      <c r="X8764" s="28">
        <v>575940.0</v>
      </c>
    </row>
    <row r="8765" ht="15.75" customHeight="1">
      <c r="A8765" s="15">
        <v>3494.0</v>
      </c>
      <c r="B8765" s="15" t="s">
        <v>9720</v>
      </c>
      <c r="C8765" s="18">
        <v>43002.0</v>
      </c>
      <c r="D8765" s="18">
        <v>43006.0</v>
      </c>
      <c r="E8765" s="18">
        <f t="shared" si="1"/>
        <v>43006</v>
      </c>
      <c r="F8765" s="15" t="s">
        <v>55</v>
      </c>
      <c r="G8765" s="15" t="s">
        <v>965</v>
      </c>
      <c r="H8765" s="15" t="s">
        <v>966</v>
      </c>
      <c r="I8765" s="15" t="s">
        <v>128</v>
      </c>
      <c r="J8765" s="15" t="s">
        <v>60</v>
      </c>
      <c r="K8765" s="15" t="s">
        <v>31</v>
      </c>
      <c r="L8765" s="15" t="str">
        <f t="array" ref="L8765">_xlfn.XLOOKUP(M8765,reference_province_to_city!$A$2:$A$11,reference_province_to_city!$B$2:$B$11)</f>
        <v>Balikpapan</v>
      </c>
      <c r="M8765" s="15" t="s">
        <v>21</v>
      </c>
      <c r="N8765" s="15">
        <v>76114.0</v>
      </c>
      <c r="O8765" s="15">
        <f t="array" ref="O8765">_xlfn.XLOOKUP(M8765,reference_postal_code!$B$2:$B$11,reference_postal_code!$A$2:$A$11)</f>
        <v>76114</v>
      </c>
      <c r="P8765" s="15" t="s">
        <v>166</v>
      </c>
      <c r="Q8765" s="15" t="s">
        <v>5943</v>
      </c>
      <c r="R8765" s="15" t="s">
        <v>110</v>
      </c>
      <c r="S8765" s="15" t="s">
        <v>149</v>
      </c>
      <c r="T8765" s="15" t="s">
        <v>5944</v>
      </c>
      <c r="U8765" s="28">
        <v>1080000.0</v>
      </c>
      <c r="V8765" s="15">
        <v>4.0</v>
      </c>
      <c r="W8765" s="31">
        <v>0.0</v>
      </c>
      <c r="X8765" s="28">
        <v>194400.0</v>
      </c>
    </row>
    <row r="8766" ht="15.75" customHeight="1">
      <c r="A8766" s="15">
        <v>8838.0</v>
      </c>
      <c r="B8766" s="15" t="s">
        <v>9721</v>
      </c>
      <c r="C8766" s="18">
        <v>43002.0</v>
      </c>
      <c r="D8766" s="18">
        <v>43006.0</v>
      </c>
      <c r="E8766" s="18">
        <f t="shared" si="1"/>
        <v>43006</v>
      </c>
      <c r="F8766" s="15" t="s">
        <v>55</v>
      </c>
      <c r="G8766" s="15" t="s">
        <v>3337</v>
      </c>
      <c r="H8766" s="15" t="s">
        <v>3338</v>
      </c>
      <c r="I8766" s="15" t="s">
        <v>76</v>
      </c>
      <c r="J8766" s="15" t="s">
        <v>60</v>
      </c>
      <c r="K8766" s="15" t="s">
        <v>10</v>
      </c>
      <c r="L8766" s="15" t="str">
        <f t="array" ref="L8766">_xlfn.XLOOKUP(M8766,reference_province_to_city!$A$2:$A$11,reference_province_to_city!$B$2:$B$11)</f>
        <v>Jakarta</v>
      </c>
      <c r="M8766" s="15" t="s">
        <v>7</v>
      </c>
      <c r="N8766" s="15">
        <v>10110.0</v>
      </c>
      <c r="O8766" s="15">
        <f t="array" ref="O8766">_xlfn.XLOOKUP(M8766,reference_postal_code!$B$2:$B$11,reference_postal_code!$A$2:$A$11)</f>
        <v>10110</v>
      </c>
      <c r="P8766" s="15" t="s">
        <v>117</v>
      </c>
      <c r="Q8766" s="15" t="s">
        <v>5365</v>
      </c>
      <c r="R8766" s="15" t="s">
        <v>65</v>
      </c>
      <c r="S8766" s="15" t="s">
        <v>79</v>
      </c>
      <c r="T8766" s="15" t="s">
        <v>5366</v>
      </c>
      <c r="U8766" s="28">
        <v>236250.0</v>
      </c>
      <c r="V8766" s="15">
        <v>5.0</v>
      </c>
      <c r="W8766" s="31">
        <v>0.0</v>
      </c>
      <c r="X8766" s="28">
        <v>113400.0</v>
      </c>
    </row>
    <row r="8767" ht="15.75" customHeight="1">
      <c r="A8767" s="15">
        <v>634.0</v>
      </c>
      <c r="B8767" s="15" t="s">
        <v>9722</v>
      </c>
      <c r="C8767" s="18">
        <v>43002.0</v>
      </c>
      <c r="D8767" s="18">
        <v>43004.0</v>
      </c>
      <c r="E8767" s="18">
        <f t="shared" si="1"/>
        <v>43004</v>
      </c>
      <c r="F8767" s="15" t="s">
        <v>114</v>
      </c>
      <c r="G8767" s="15" t="s">
        <v>178</v>
      </c>
      <c r="H8767" s="15" t="s">
        <v>179</v>
      </c>
      <c r="I8767" s="15" t="s">
        <v>59</v>
      </c>
      <c r="J8767" s="15" t="s">
        <v>60</v>
      </c>
      <c r="K8767" s="15" t="s">
        <v>19</v>
      </c>
      <c r="L8767" s="15" t="str">
        <f t="array" ref="L8767">_xlfn.XLOOKUP(M8767,reference_province_to_city!$A$2:$A$11,reference_province_to_city!$B$2:$B$11)</f>
        <v>Yogyakarta</v>
      </c>
      <c r="M8767" s="15" t="s">
        <v>18</v>
      </c>
      <c r="N8767" s="15">
        <v>55111.0</v>
      </c>
      <c r="O8767" s="15">
        <f t="array" ref="O8767">_xlfn.XLOOKUP(M8767,reference_postal_code!$B$2:$B$11,reference_postal_code!$A$2:$A$11)</f>
        <v>55111</v>
      </c>
      <c r="P8767" s="15" t="s">
        <v>77</v>
      </c>
      <c r="Q8767" s="15" t="s">
        <v>2241</v>
      </c>
      <c r="R8767" s="15" t="s">
        <v>110</v>
      </c>
      <c r="S8767" s="15" t="s">
        <v>149</v>
      </c>
      <c r="T8767" s="15" t="s">
        <v>2242</v>
      </c>
      <c r="U8767" s="28">
        <v>268200.0</v>
      </c>
      <c r="V8767" s="15">
        <v>3.0</v>
      </c>
      <c r="W8767" s="31">
        <v>0.2</v>
      </c>
      <c r="X8767" s="28">
        <v>36877.0</v>
      </c>
    </row>
    <row r="8768" ht="15.75" customHeight="1">
      <c r="A8768" s="15">
        <v>9695.0</v>
      </c>
      <c r="B8768" s="15" t="s">
        <v>9723</v>
      </c>
      <c r="C8768" s="18">
        <v>43002.0</v>
      </c>
      <c r="D8768" s="18">
        <v>43006.0</v>
      </c>
      <c r="E8768" s="18">
        <f t="shared" si="1"/>
        <v>43006</v>
      </c>
      <c r="F8768" s="15" t="s">
        <v>114</v>
      </c>
      <c r="G8768" s="15" t="s">
        <v>5405</v>
      </c>
      <c r="H8768" s="15" t="s">
        <v>5406</v>
      </c>
      <c r="I8768" s="15" t="s">
        <v>76</v>
      </c>
      <c r="J8768" s="15" t="s">
        <v>60</v>
      </c>
      <c r="K8768" s="15" t="s">
        <v>14</v>
      </c>
      <c r="L8768" s="15" t="str">
        <f t="array" ref="L8768">_xlfn.XLOOKUP(M8768,reference_province_to_city!$A$2:$A$11,reference_province_to_city!$B$2:$B$11)</f>
        <v>Bandung</v>
      </c>
      <c r="M8768" s="15" t="s">
        <v>12</v>
      </c>
      <c r="N8768" s="15">
        <v>40111.0</v>
      </c>
      <c r="O8768" s="15">
        <f t="array" ref="O8768">_xlfn.XLOOKUP(M8768,reference_postal_code!$B$2:$B$11,reference_postal_code!$A$2:$A$11)</f>
        <v>40111</v>
      </c>
      <c r="P8768" s="15" t="s">
        <v>117</v>
      </c>
      <c r="Q8768" s="15" t="s">
        <v>3097</v>
      </c>
      <c r="R8768" s="15" t="s">
        <v>65</v>
      </c>
      <c r="S8768" s="15" t="s">
        <v>226</v>
      </c>
      <c r="T8768" s="15" t="s">
        <v>3098</v>
      </c>
      <c r="U8768" s="28">
        <v>109500.0</v>
      </c>
      <c r="V8768" s="15">
        <v>2.0</v>
      </c>
      <c r="W8768" s="31">
        <v>0.0</v>
      </c>
      <c r="X8768" s="28">
        <v>32850.0</v>
      </c>
    </row>
    <row r="8769" ht="15.75" customHeight="1">
      <c r="A8769" s="15">
        <v>3495.0</v>
      </c>
      <c r="B8769" s="15" t="s">
        <v>9720</v>
      </c>
      <c r="C8769" s="18">
        <v>43002.0</v>
      </c>
      <c r="D8769" s="18">
        <v>43006.0</v>
      </c>
      <c r="E8769" s="18">
        <f t="shared" si="1"/>
        <v>43006</v>
      </c>
      <c r="F8769" s="15" t="s">
        <v>55</v>
      </c>
      <c r="G8769" s="15" t="s">
        <v>965</v>
      </c>
      <c r="H8769" s="15" t="s">
        <v>966</v>
      </c>
      <c r="I8769" s="15" t="s">
        <v>128</v>
      </c>
      <c r="J8769" s="15" t="s">
        <v>60</v>
      </c>
      <c r="K8769" s="15" t="s">
        <v>31</v>
      </c>
      <c r="L8769" s="15" t="str">
        <f t="array" ref="L8769">_xlfn.XLOOKUP(M8769,reference_province_to_city!$A$2:$A$11,reference_province_to_city!$B$2:$B$11)</f>
        <v>Balikpapan</v>
      </c>
      <c r="M8769" s="15" t="s">
        <v>21</v>
      </c>
      <c r="N8769" s="15">
        <v>76114.0</v>
      </c>
      <c r="O8769" s="15">
        <f t="array" ref="O8769">_xlfn.XLOOKUP(M8769,reference_postal_code!$B$2:$B$11,reference_postal_code!$A$2:$A$11)</f>
        <v>76114</v>
      </c>
      <c r="P8769" s="15" t="s">
        <v>166</v>
      </c>
      <c r="Q8769" s="15" t="s">
        <v>6483</v>
      </c>
      <c r="R8769" s="15" t="s">
        <v>110</v>
      </c>
      <c r="S8769" s="15" t="s">
        <v>149</v>
      </c>
      <c r="T8769" s="15" t="s">
        <v>6484</v>
      </c>
      <c r="U8769" s="28">
        <v>9838500.0</v>
      </c>
      <c r="V8769" s="15">
        <v>5.0</v>
      </c>
      <c r="W8769" s="31">
        <v>0.0</v>
      </c>
      <c r="X8769" s="28">
        <v>4132170.0</v>
      </c>
    </row>
    <row r="8770" ht="15.75" customHeight="1">
      <c r="A8770" s="15">
        <v>5595.0</v>
      </c>
      <c r="B8770" s="15" t="s">
        <v>9724</v>
      </c>
      <c r="C8770" s="18">
        <v>43002.0</v>
      </c>
      <c r="D8770" s="18">
        <v>43002.0</v>
      </c>
      <c r="E8770" s="18">
        <f t="shared" si="1"/>
        <v>43002</v>
      </c>
      <c r="F8770" s="15" t="s">
        <v>466</v>
      </c>
      <c r="G8770" s="15" t="s">
        <v>1858</v>
      </c>
      <c r="H8770" s="15" t="s">
        <v>1859</v>
      </c>
      <c r="I8770" s="15" t="s">
        <v>128</v>
      </c>
      <c r="J8770" s="15" t="s">
        <v>60</v>
      </c>
      <c r="K8770" s="15" t="s">
        <v>22</v>
      </c>
      <c r="L8770" s="15" t="str">
        <f t="array" ref="L8770">_xlfn.XLOOKUP(M8770,reference_province_to_city!$A$2:$A$11,reference_province_to_city!$B$2:$B$11)</f>
        <v>Surabaya</v>
      </c>
      <c r="M8770" s="15" t="s">
        <v>20</v>
      </c>
      <c r="N8770" s="15">
        <v>60231.0</v>
      </c>
      <c r="O8770" s="15">
        <f t="array" ref="O8770">_xlfn.XLOOKUP(M8770,reference_postal_code!$B$2:$B$11,reference_postal_code!$A$2:$A$11)</f>
        <v>60231</v>
      </c>
      <c r="P8770" s="15" t="s">
        <v>166</v>
      </c>
      <c r="Q8770" s="15" t="s">
        <v>650</v>
      </c>
      <c r="R8770" s="15" t="s">
        <v>110</v>
      </c>
      <c r="S8770" s="15" t="s">
        <v>111</v>
      </c>
      <c r="T8770" s="15" t="s">
        <v>651</v>
      </c>
      <c r="U8770" s="28">
        <v>5879700.0</v>
      </c>
      <c r="V8770" s="15">
        <v>2.0</v>
      </c>
      <c r="W8770" s="31">
        <v>0.0</v>
      </c>
      <c r="X8770" s="28">
        <v>1646316.0</v>
      </c>
    </row>
    <row r="8771" ht="15.75" customHeight="1">
      <c r="A8771" s="15">
        <v>9353.0</v>
      </c>
      <c r="B8771" s="15" t="s">
        <v>9725</v>
      </c>
      <c r="C8771" s="18">
        <v>43002.0</v>
      </c>
      <c r="D8771" s="18">
        <v>43004.0</v>
      </c>
      <c r="E8771" s="18">
        <f t="shared" si="1"/>
        <v>43004</v>
      </c>
      <c r="F8771" s="15" t="s">
        <v>125</v>
      </c>
      <c r="G8771" s="15" t="s">
        <v>5345</v>
      </c>
      <c r="H8771" s="15" t="s">
        <v>5346</v>
      </c>
      <c r="I8771" s="15" t="s">
        <v>59</v>
      </c>
      <c r="J8771" s="15" t="s">
        <v>60</v>
      </c>
      <c r="L8771" s="15" t="str">
        <f t="array" ref="L8771">_xlfn.XLOOKUP(M8771,reference_province_to_city!$A$2:$A$11,reference_province_to_city!$B$2:$B$11)</f>
        <v>Denpasar</v>
      </c>
      <c r="M8771" s="15" t="s">
        <v>24</v>
      </c>
      <c r="N8771" s="15">
        <v>80231.0</v>
      </c>
      <c r="O8771" s="15">
        <f t="array" ref="O8771">_xlfn.XLOOKUP(M8771,reference_postal_code!$B$2:$B$11,reference_postal_code!$A$2:$A$11)</f>
        <v>80231</v>
      </c>
      <c r="P8771" s="15" t="s">
        <v>63</v>
      </c>
      <c r="Q8771" s="15" t="s">
        <v>1302</v>
      </c>
      <c r="R8771" s="15" t="s">
        <v>106</v>
      </c>
      <c r="S8771" s="15" t="s">
        <v>107</v>
      </c>
      <c r="T8771" s="15" t="s">
        <v>1303</v>
      </c>
      <c r="U8771" s="28">
        <v>7806960.0</v>
      </c>
      <c r="V8771" s="15">
        <v>2.0</v>
      </c>
      <c r="W8771" s="31">
        <v>0.3</v>
      </c>
      <c r="X8771" s="28">
        <v>-223056.0</v>
      </c>
    </row>
    <row r="8772" ht="15.75" customHeight="1">
      <c r="A8772" s="15">
        <v>3496.0</v>
      </c>
      <c r="B8772" s="15" t="s">
        <v>9720</v>
      </c>
      <c r="C8772" s="18">
        <v>43002.0</v>
      </c>
      <c r="D8772" s="18">
        <v>43006.0</v>
      </c>
      <c r="E8772" s="18">
        <f t="shared" si="1"/>
        <v>43006</v>
      </c>
      <c r="F8772" s="15" t="s">
        <v>55</v>
      </c>
      <c r="G8772" s="15" t="s">
        <v>965</v>
      </c>
      <c r="H8772" s="15" t="s">
        <v>966</v>
      </c>
      <c r="I8772" s="15" t="s">
        <v>128</v>
      </c>
      <c r="J8772" s="15" t="s">
        <v>60</v>
      </c>
      <c r="K8772" s="15" t="s">
        <v>31</v>
      </c>
      <c r="L8772" s="15" t="str">
        <f t="array" ref="L8772">_xlfn.XLOOKUP(M8772,reference_province_to_city!$A$2:$A$11,reference_province_to_city!$B$2:$B$11)</f>
        <v>Balikpapan</v>
      </c>
      <c r="M8772" s="15" t="s">
        <v>21</v>
      </c>
      <c r="N8772" s="15">
        <v>76114.0</v>
      </c>
      <c r="O8772" s="15">
        <f t="array" ref="O8772">_xlfn.XLOOKUP(M8772,reference_postal_code!$B$2:$B$11,reference_postal_code!$A$2:$A$11)</f>
        <v>76114</v>
      </c>
      <c r="P8772" s="15" t="s">
        <v>166</v>
      </c>
      <c r="Q8772" s="15" t="s">
        <v>3942</v>
      </c>
      <c r="R8772" s="15" t="s">
        <v>106</v>
      </c>
      <c r="S8772" s="15" t="s">
        <v>107</v>
      </c>
      <c r="T8772" s="15" t="s">
        <v>3943</v>
      </c>
      <c r="U8772" s="28">
        <v>9058800.0</v>
      </c>
      <c r="V8772" s="15">
        <v>4.0</v>
      </c>
      <c r="W8772" s="31">
        <v>0.0</v>
      </c>
      <c r="X8772" s="28">
        <v>2717640.0</v>
      </c>
    </row>
    <row r="8773" ht="15.75" customHeight="1">
      <c r="A8773" s="15">
        <v>6042.0</v>
      </c>
      <c r="B8773" s="15" t="s">
        <v>9726</v>
      </c>
      <c r="C8773" s="18">
        <v>43002.0</v>
      </c>
      <c r="D8773" s="18">
        <v>43007.0</v>
      </c>
      <c r="E8773" s="18">
        <f t="shared" si="1"/>
        <v>43007</v>
      </c>
      <c r="F8773" s="15" t="s">
        <v>55</v>
      </c>
      <c r="G8773" s="15" t="s">
        <v>3196</v>
      </c>
      <c r="H8773" s="15" t="s">
        <v>3197</v>
      </c>
      <c r="I8773" s="15" t="s">
        <v>128</v>
      </c>
      <c r="J8773" s="15" t="s">
        <v>60</v>
      </c>
      <c r="K8773" s="15" t="s">
        <v>19</v>
      </c>
      <c r="L8773" s="15" t="str">
        <f t="array" ref="L8773">_xlfn.XLOOKUP(M8773,reference_province_to_city!$A$2:$A$11,reference_province_to_city!$B$2:$B$11)</f>
        <v>Yogyakarta</v>
      </c>
      <c r="M8773" s="15" t="s">
        <v>18</v>
      </c>
      <c r="N8773" s="15">
        <v>55111.0</v>
      </c>
      <c r="O8773" s="15">
        <f t="array" ref="O8773">_xlfn.XLOOKUP(M8773,reference_postal_code!$B$2:$B$11,reference_postal_code!$A$2:$A$11)</f>
        <v>55111</v>
      </c>
      <c r="P8773" s="15" t="s">
        <v>77</v>
      </c>
      <c r="Q8773" s="15" t="s">
        <v>9727</v>
      </c>
      <c r="R8773" s="15" t="s">
        <v>110</v>
      </c>
      <c r="S8773" s="15" t="s">
        <v>668</v>
      </c>
      <c r="T8773" s="15" t="s">
        <v>9728</v>
      </c>
      <c r="U8773" s="28">
        <v>7594200.0</v>
      </c>
      <c r="V8773" s="15">
        <v>3.0</v>
      </c>
      <c r="W8773" s="31">
        <v>0.2</v>
      </c>
      <c r="X8773" s="28">
        <v>2657970.0</v>
      </c>
    </row>
    <row r="8774" ht="15.75" customHeight="1">
      <c r="A8774" s="15">
        <v>8836.0</v>
      </c>
      <c r="B8774" s="15" t="s">
        <v>9721</v>
      </c>
      <c r="C8774" s="18">
        <v>43002.0</v>
      </c>
      <c r="D8774" s="18">
        <v>43006.0</v>
      </c>
      <c r="E8774" s="18">
        <f t="shared" si="1"/>
        <v>43006</v>
      </c>
      <c r="F8774" s="15" t="s">
        <v>55</v>
      </c>
      <c r="G8774" s="15" t="s">
        <v>3337</v>
      </c>
      <c r="H8774" s="15" t="s">
        <v>3338</v>
      </c>
      <c r="I8774" s="15" t="s">
        <v>76</v>
      </c>
      <c r="J8774" s="15" t="s">
        <v>60</v>
      </c>
      <c r="K8774" s="15" t="s">
        <v>2288</v>
      </c>
      <c r="L8774" s="15" t="str">
        <f t="array" ref="L8774">_xlfn.XLOOKUP(M8774,reference_province_to_city!$A$2:$A$11,reference_province_to_city!$B$2:$B$11)</f>
        <v>Jakarta</v>
      </c>
      <c r="M8774" s="15" t="s">
        <v>7</v>
      </c>
      <c r="N8774" s="15">
        <v>10110.0</v>
      </c>
      <c r="O8774" s="15">
        <f t="array" ref="O8774">_xlfn.XLOOKUP(M8774,reference_postal_code!$B$2:$B$11,reference_postal_code!$A$2:$A$11)</f>
        <v>10110</v>
      </c>
      <c r="P8774" s="15" t="s">
        <v>117</v>
      </c>
      <c r="Q8774" s="15" t="s">
        <v>5204</v>
      </c>
      <c r="R8774" s="15" t="s">
        <v>65</v>
      </c>
      <c r="S8774" s="15" t="s">
        <v>93</v>
      </c>
      <c r="T8774" s="15" t="s">
        <v>5205</v>
      </c>
      <c r="U8774" s="28">
        <v>214200.0</v>
      </c>
      <c r="V8774" s="15">
        <v>4.0</v>
      </c>
      <c r="W8774" s="31">
        <v>0.0</v>
      </c>
      <c r="X8774" s="28">
        <v>55692.0</v>
      </c>
    </row>
    <row r="8775" ht="15.75" customHeight="1">
      <c r="A8775" s="15">
        <v>8835.0</v>
      </c>
      <c r="B8775" s="15" t="s">
        <v>9721</v>
      </c>
      <c r="C8775" s="18">
        <v>43002.0</v>
      </c>
      <c r="D8775" s="18">
        <v>43006.0</v>
      </c>
      <c r="E8775" s="18">
        <f t="shared" si="1"/>
        <v>43006</v>
      </c>
      <c r="F8775" s="15" t="s">
        <v>55</v>
      </c>
      <c r="G8775" s="15" t="s">
        <v>3337</v>
      </c>
      <c r="H8775" s="15" t="s">
        <v>3338</v>
      </c>
      <c r="I8775" s="15" t="s">
        <v>76</v>
      </c>
      <c r="J8775" s="15" t="s">
        <v>60</v>
      </c>
      <c r="K8775" s="15" t="s">
        <v>10</v>
      </c>
      <c r="L8775" s="15" t="str">
        <f t="array" ref="L8775">_xlfn.XLOOKUP(M8775,reference_province_to_city!$A$2:$A$11,reference_province_to_city!$B$2:$B$11)</f>
        <v>Jakarta</v>
      </c>
      <c r="M8775" s="15" t="s">
        <v>7</v>
      </c>
      <c r="N8775" s="15">
        <v>10110.0</v>
      </c>
      <c r="O8775" s="15">
        <f t="array" ref="O8775">_xlfn.XLOOKUP(M8775,reference_postal_code!$B$2:$B$11,reference_postal_code!$A$2:$A$11)</f>
        <v>10110</v>
      </c>
      <c r="P8775" s="15" t="s">
        <v>117</v>
      </c>
      <c r="Q8775" s="15" t="s">
        <v>1640</v>
      </c>
      <c r="R8775" s="15" t="s">
        <v>110</v>
      </c>
      <c r="S8775" s="15" t="s">
        <v>111</v>
      </c>
      <c r="T8775" s="15" t="s">
        <v>1641</v>
      </c>
      <c r="U8775" s="28">
        <v>1348500.0</v>
      </c>
      <c r="V8775" s="15">
        <v>2.0</v>
      </c>
      <c r="W8775" s="31">
        <v>0.0</v>
      </c>
      <c r="X8775" s="28">
        <v>377580.0</v>
      </c>
    </row>
    <row r="8776" ht="15.75" customHeight="1">
      <c r="A8776" s="15">
        <v>8837.0</v>
      </c>
      <c r="B8776" s="15" t="s">
        <v>9721</v>
      </c>
      <c r="C8776" s="18">
        <v>43002.0</v>
      </c>
      <c r="D8776" s="18">
        <v>43006.0</v>
      </c>
      <c r="E8776" s="18">
        <f t="shared" si="1"/>
        <v>43006</v>
      </c>
      <c r="F8776" s="15" t="s">
        <v>55</v>
      </c>
      <c r="G8776" s="15" t="s">
        <v>3337</v>
      </c>
      <c r="H8776" s="15" t="s">
        <v>3338</v>
      </c>
      <c r="I8776" s="15" t="s">
        <v>76</v>
      </c>
      <c r="J8776" s="15" t="s">
        <v>60</v>
      </c>
      <c r="K8776" s="15" t="s">
        <v>10</v>
      </c>
      <c r="L8776" s="15" t="str">
        <f t="array" ref="L8776">_xlfn.XLOOKUP(M8776,reference_province_to_city!$A$2:$A$11,reference_province_to_city!$B$2:$B$11)</f>
        <v>Jakarta</v>
      </c>
      <c r="M8776" s="15" t="s">
        <v>7</v>
      </c>
      <c r="N8776" s="15">
        <v>10110.0</v>
      </c>
      <c r="O8776" s="15">
        <f t="array" ref="O8776">_xlfn.XLOOKUP(M8776,reference_postal_code!$B$2:$B$11,reference_postal_code!$A$2:$A$11)</f>
        <v>10110</v>
      </c>
      <c r="P8776" s="15" t="s">
        <v>117</v>
      </c>
      <c r="Q8776" s="15" t="s">
        <v>880</v>
      </c>
      <c r="R8776" s="15" t="s">
        <v>65</v>
      </c>
      <c r="S8776" s="15" t="s">
        <v>93</v>
      </c>
      <c r="T8776" s="15" t="s">
        <v>881</v>
      </c>
      <c r="U8776" s="28">
        <v>190800.0</v>
      </c>
      <c r="V8776" s="15">
        <v>3.0</v>
      </c>
      <c r="W8776" s="31">
        <v>0.0</v>
      </c>
      <c r="X8776" s="28">
        <v>74412.0</v>
      </c>
    </row>
    <row r="8777" ht="15.75" customHeight="1">
      <c r="A8777" s="15">
        <v>7924.0</v>
      </c>
      <c r="B8777" s="15" t="s">
        <v>9719</v>
      </c>
      <c r="C8777" s="18">
        <v>43002.0</v>
      </c>
      <c r="D8777" s="18">
        <v>43007.0</v>
      </c>
      <c r="E8777" s="18">
        <f t="shared" si="1"/>
        <v>43007</v>
      </c>
      <c r="F8777" s="15" t="s">
        <v>55</v>
      </c>
      <c r="G8777" s="15" t="s">
        <v>2813</v>
      </c>
      <c r="H8777" s="15" t="s">
        <v>2814</v>
      </c>
      <c r="I8777" s="15" t="s">
        <v>76</v>
      </c>
      <c r="J8777" s="15" t="s">
        <v>60</v>
      </c>
      <c r="K8777" s="15" t="s">
        <v>22</v>
      </c>
      <c r="L8777" s="15" t="str">
        <f t="array" ref="L8777">_xlfn.XLOOKUP(M8777,reference_province_to_city!$A$2:$A$11,reference_province_to_city!$B$2:$B$11)</f>
        <v>Surabaya</v>
      </c>
      <c r="M8777" s="15" t="s">
        <v>20</v>
      </c>
      <c r="N8777" s="15">
        <v>60231.0</v>
      </c>
      <c r="O8777" s="15">
        <f t="array" ref="O8777">_xlfn.XLOOKUP(M8777,reference_postal_code!$B$2:$B$11,reference_postal_code!$A$2:$A$11)</f>
        <v>60231</v>
      </c>
      <c r="P8777" s="15" t="s">
        <v>166</v>
      </c>
      <c r="Q8777" s="15" t="s">
        <v>5522</v>
      </c>
      <c r="R8777" s="15" t="s">
        <v>65</v>
      </c>
      <c r="S8777" s="15" t="s">
        <v>83</v>
      </c>
      <c r="T8777" s="15" t="s">
        <v>5523</v>
      </c>
      <c r="U8777" s="28">
        <v>233550.0</v>
      </c>
      <c r="V8777" s="15">
        <v>3.0</v>
      </c>
      <c r="W8777" s="31">
        <v>0.7</v>
      </c>
      <c r="X8777" s="28">
        <v>-171270.0</v>
      </c>
    </row>
    <row r="8778" ht="15.75" customHeight="1">
      <c r="A8778" s="15">
        <v>5184.0</v>
      </c>
      <c r="B8778" s="15" t="s">
        <v>9729</v>
      </c>
      <c r="C8778" s="18">
        <v>43002.0</v>
      </c>
      <c r="D8778" s="18"/>
      <c r="E8778" s="18">
        <f t="shared" si="1"/>
        <v>43005</v>
      </c>
      <c r="F8778" s="15" t="s">
        <v>125</v>
      </c>
      <c r="G8778" s="15" t="s">
        <v>5323</v>
      </c>
      <c r="H8778" s="15" t="s">
        <v>5324</v>
      </c>
      <c r="I8778" s="15" t="s">
        <v>59</v>
      </c>
      <c r="J8778" s="15" t="s">
        <v>60</v>
      </c>
      <c r="K8778" s="15" t="s">
        <v>3764</v>
      </c>
      <c r="L8778" s="15" t="str">
        <f t="array" ref="L8778">_xlfn.XLOOKUP(M8778,reference_province_to_city!$A$2:$A$11,reference_province_to_city!$B$2:$B$11)</f>
        <v>Yogyakarta</v>
      </c>
      <c r="M8778" s="15" t="s">
        <v>18</v>
      </c>
      <c r="N8778" s="15">
        <v>55111.0</v>
      </c>
      <c r="O8778" s="15">
        <f t="array" ref="O8778">_xlfn.XLOOKUP(M8778,reference_postal_code!$B$2:$B$11,reference_postal_code!$A$2:$A$11)</f>
        <v>55111</v>
      </c>
      <c r="P8778" s="15" t="s">
        <v>77</v>
      </c>
      <c r="Q8778" s="15" t="s">
        <v>4072</v>
      </c>
      <c r="R8778" s="15" t="s">
        <v>65</v>
      </c>
      <c r="S8778" s="15" t="s">
        <v>87</v>
      </c>
      <c r="T8778" s="15" t="s">
        <v>4073</v>
      </c>
      <c r="U8778" s="28">
        <v>604350.0</v>
      </c>
      <c r="V8778" s="15">
        <v>3.0</v>
      </c>
      <c r="W8778" s="31">
        <v>0.0</v>
      </c>
      <c r="X8778" s="28">
        <v>151088.0</v>
      </c>
    </row>
    <row r="8779" ht="15.75" customHeight="1">
      <c r="A8779" s="15">
        <v>718.0</v>
      </c>
      <c r="B8779" s="15" t="s">
        <v>9730</v>
      </c>
      <c r="C8779" s="18">
        <v>43002.0</v>
      </c>
      <c r="D8779" s="18">
        <v>43007.0</v>
      </c>
      <c r="E8779" s="18">
        <f t="shared" si="1"/>
        <v>43007</v>
      </c>
      <c r="F8779" s="15" t="s">
        <v>55</v>
      </c>
      <c r="G8779" s="15" t="s">
        <v>6302</v>
      </c>
      <c r="H8779" s="15" t="s">
        <v>6303</v>
      </c>
      <c r="I8779" s="15" t="s">
        <v>59</v>
      </c>
      <c r="J8779" s="15" t="s">
        <v>60</v>
      </c>
      <c r="K8779" s="15" t="s">
        <v>10</v>
      </c>
      <c r="L8779" s="15" t="str">
        <f t="array" ref="L8779">_xlfn.XLOOKUP(M8779,reference_province_to_city!$A$2:$A$11,reference_province_to_city!$B$2:$B$11)</f>
        <v>Jakarta</v>
      </c>
      <c r="M8779" s="15" t="s">
        <v>7</v>
      </c>
      <c r="N8779" s="15">
        <v>10110.0</v>
      </c>
      <c r="O8779" s="15">
        <f t="array" ref="O8779">_xlfn.XLOOKUP(M8779,reference_postal_code!$B$2:$B$11,reference_postal_code!$A$2:$A$11)</f>
        <v>10110</v>
      </c>
      <c r="P8779" s="15" t="s">
        <v>117</v>
      </c>
      <c r="Q8779" s="15" t="s">
        <v>3765</v>
      </c>
      <c r="R8779" s="15" t="s">
        <v>106</v>
      </c>
      <c r="S8779" s="15" t="s">
        <v>139</v>
      </c>
      <c r="T8779" s="15" t="s">
        <v>3766</v>
      </c>
      <c r="U8779" s="28">
        <v>1545840.0</v>
      </c>
      <c r="V8779" s="15">
        <v>3.0</v>
      </c>
      <c r="W8779" s="31">
        <v>0.2</v>
      </c>
      <c r="X8779" s="28">
        <v>367137.0</v>
      </c>
    </row>
    <row r="8780" ht="15.75" customHeight="1">
      <c r="A8780" s="15">
        <v>5596.0</v>
      </c>
      <c r="B8780" s="15" t="s">
        <v>9724</v>
      </c>
      <c r="C8780" s="18">
        <v>43002.0</v>
      </c>
      <c r="D8780" s="18">
        <v>43002.0</v>
      </c>
      <c r="E8780" s="18">
        <f t="shared" si="1"/>
        <v>43002</v>
      </c>
      <c r="F8780" s="15" t="s">
        <v>466</v>
      </c>
      <c r="G8780" s="15" t="s">
        <v>1858</v>
      </c>
      <c r="H8780" s="15" t="s">
        <v>1859</v>
      </c>
      <c r="I8780" s="15" t="s">
        <v>128</v>
      </c>
      <c r="J8780" s="15" t="s">
        <v>60</v>
      </c>
      <c r="K8780" s="15" t="s">
        <v>22</v>
      </c>
      <c r="L8780" s="15" t="str">
        <f t="array" ref="L8780">_xlfn.XLOOKUP(M8780,reference_province_to_city!$A$2:$A$11,reference_province_to_city!$B$2:$B$11)</f>
        <v>Surabaya</v>
      </c>
      <c r="M8780" s="15" t="s">
        <v>20</v>
      </c>
      <c r="N8780" s="15">
        <v>60231.0</v>
      </c>
      <c r="O8780" s="15">
        <f t="array" ref="O8780">_xlfn.XLOOKUP(M8780,reference_postal_code!$B$2:$B$11,reference_postal_code!$A$2:$A$11)</f>
        <v>60231</v>
      </c>
      <c r="P8780" s="15" t="s">
        <v>166</v>
      </c>
      <c r="Q8780" s="15" t="s">
        <v>4505</v>
      </c>
      <c r="R8780" s="15" t="s">
        <v>110</v>
      </c>
      <c r="S8780" s="15" t="s">
        <v>111</v>
      </c>
      <c r="T8780" s="15" t="s">
        <v>4506</v>
      </c>
      <c r="U8780" s="28">
        <v>6567750.0</v>
      </c>
      <c r="V8780" s="15">
        <v>3.0</v>
      </c>
      <c r="W8780" s="31">
        <v>0.0</v>
      </c>
      <c r="X8780" s="28">
        <v>1970325.0</v>
      </c>
    </row>
    <row r="8781" ht="15.75" customHeight="1">
      <c r="A8781" s="15">
        <v>9694.0</v>
      </c>
      <c r="B8781" s="15" t="s">
        <v>9723</v>
      </c>
      <c r="C8781" s="18">
        <v>43002.0</v>
      </c>
      <c r="D8781" s="18">
        <v>43006.0</v>
      </c>
      <c r="E8781" s="18">
        <f t="shared" si="1"/>
        <v>43006</v>
      </c>
      <c r="F8781" s="15" t="s">
        <v>114</v>
      </c>
      <c r="G8781" s="15" t="s">
        <v>5405</v>
      </c>
      <c r="H8781" s="15" t="s">
        <v>5406</v>
      </c>
      <c r="I8781" s="15" t="s">
        <v>76</v>
      </c>
      <c r="J8781" s="15" t="s">
        <v>60</v>
      </c>
      <c r="K8781" s="15" t="s">
        <v>14</v>
      </c>
      <c r="L8781" s="15" t="str">
        <f t="array" ref="L8781">_xlfn.XLOOKUP(M8781,reference_province_to_city!$A$2:$A$11,reference_province_to_city!$B$2:$B$11)</f>
        <v>Bandung</v>
      </c>
      <c r="M8781" s="15" t="s">
        <v>12</v>
      </c>
      <c r="N8781" s="15">
        <v>40111.0</v>
      </c>
      <c r="O8781" s="15">
        <f t="array" ref="O8781">_xlfn.XLOOKUP(M8781,reference_postal_code!$B$2:$B$11,reference_postal_code!$A$2:$A$11)</f>
        <v>40111</v>
      </c>
      <c r="P8781" s="15" t="s">
        <v>117</v>
      </c>
      <c r="Q8781" s="15" t="s">
        <v>7751</v>
      </c>
      <c r="R8781" s="15" t="s">
        <v>65</v>
      </c>
      <c r="S8781" s="15" t="s">
        <v>66</v>
      </c>
      <c r="T8781" s="15" t="s">
        <v>7752</v>
      </c>
      <c r="U8781" s="28">
        <v>466200.0</v>
      </c>
      <c r="V8781" s="15">
        <v>6.0</v>
      </c>
      <c r="W8781" s="31">
        <v>0.0</v>
      </c>
      <c r="X8781" s="28">
        <v>228438.0</v>
      </c>
    </row>
    <row r="8782" ht="15.75" customHeight="1">
      <c r="A8782" s="15">
        <v>9354.0</v>
      </c>
      <c r="B8782" s="15" t="s">
        <v>9725</v>
      </c>
      <c r="C8782" s="18">
        <v>43002.0</v>
      </c>
      <c r="D8782" s="18">
        <v>43004.0</v>
      </c>
      <c r="E8782" s="18">
        <f t="shared" si="1"/>
        <v>43004</v>
      </c>
      <c r="F8782" s="15" t="s">
        <v>125</v>
      </c>
      <c r="G8782" s="15" t="s">
        <v>5345</v>
      </c>
      <c r="H8782" s="15" t="s">
        <v>5346</v>
      </c>
      <c r="I8782" s="15" t="s">
        <v>59</v>
      </c>
      <c r="J8782" s="15" t="s">
        <v>60</v>
      </c>
      <c r="K8782" s="15" t="s">
        <v>26</v>
      </c>
      <c r="L8782" s="15" t="str">
        <f t="array" ref="L8782">_xlfn.XLOOKUP(M8782,reference_province_to_city!$A$2:$A$11,reference_province_to_city!$B$2:$B$11)</f>
        <v>Denpasar</v>
      </c>
      <c r="M8782" s="15" t="s">
        <v>24</v>
      </c>
      <c r="N8782" s="15">
        <v>80231.0</v>
      </c>
      <c r="O8782" s="15">
        <f t="array" ref="O8782">_xlfn.XLOOKUP(M8782,reference_postal_code!$B$2:$B$11,reference_postal_code!$A$2:$A$11)</f>
        <v>80231</v>
      </c>
      <c r="P8782" s="15" t="s">
        <v>63</v>
      </c>
      <c r="Q8782" s="15" t="s">
        <v>3655</v>
      </c>
      <c r="R8782" s="15" t="s">
        <v>65</v>
      </c>
      <c r="S8782" s="15" t="s">
        <v>66</v>
      </c>
      <c r="T8782" s="15" t="s">
        <v>3656</v>
      </c>
      <c r="U8782" s="28">
        <v>171360.0</v>
      </c>
      <c r="V8782" s="15">
        <v>3.0</v>
      </c>
      <c r="W8782" s="31">
        <v>0.2</v>
      </c>
      <c r="X8782" s="28">
        <v>55692.0</v>
      </c>
    </row>
    <row r="8783" ht="15.75" customHeight="1">
      <c r="A8783" s="15">
        <v>6041.0</v>
      </c>
      <c r="B8783" s="15" t="s">
        <v>9726</v>
      </c>
      <c r="C8783" s="18">
        <v>43002.0</v>
      </c>
      <c r="D8783" s="18">
        <v>43007.0</v>
      </c>
      <c r="E8783" s="18">
        <f t="shared" si="1"/>
        <v>43007</v>
      </c>
      <c r="F8783" s="15" t="s">
        <v>55</v>
      </c>
      <c r="G8783" s="15" t="s">
        <v>3196</v>
      </c>
      <c r="H8783" s="15" t="s">
        <v>3197</v>
      </c>
      <c r="I8783" s="15" t="s">
        <v>128</v>
      </c>
      <c r="J8783" s="15" t="s">
        <v>60</v>
      </c>
      <c r="K8783" s="15" t="s">
        <v>19</v>
      </c>
      <c r="L8783" s="15" t="str">
        <f t="array" ref="L8783">_xlfn.XLOOKUP(M8783,reference_province_to_city!$A$2:$A$11,reference_province_to_city!$B$2:$B$11)</f>
        <v>Yogyakarta</v>
      </c>
      <c r="M8783" s="15" t="s">
        <v>18</v>
      </c>
      <c r="N8783" s="15">
        <v>55111.0</v>
      </c>
      <c r="O8783" s="15">
        <f t="array" ref="O8783">_xlfn.XLOOKUP(M8783,reference_postal_code!$B$2:$B$11,reference_postal_code!$A$2:$A$11)</f>
        <v>55111</v>
      </c>
      <c r="P8783" s="15" t="s">
        <v>77</v>
      </c>
      <c r="Q8783" s="15" t="s">
        <v>1502</v>
      </c>
      <c r="R8783" s="15" t="s">
        <v>110</v>
      </c>
      <c r="S8783" s="15" t="s">
        <v>111</v>
      </c>
      <c r="T8783" s="15" t="s">
        <v>1503</v>
      </c>
      <c r="U8783" s="28">
        <v>1.2888E7</v>
      </c>
      <c r="V8783" s="15">
        <v>3.0</v>
      </c>
      <c r="W8783" s="31">
        <v>0.2</v>
      </c>
      <c r="X8783" s="28">
        <v>1127700.0</v>
      </c>
    </row>
    <row r="8784" ht="15.75" customHeight="1">
      <c r="A8784" s="15">
        <v>5185.0</v>
      </c>
      <c r="B8784" s="15" t="s">
        <v>9729</v>
      </c>
      <c r="C8784" s="18">
        <v>43002.0</v>
      </c>
      <c r="D8784" s="18"/>
      <c r="E8784" s="18">
        <f t="shared" si="1"/>
        <v>43005</v>
      </c>
      <c r="F8784" s="15" t="s">
        <v>125</v>
      </c>
      <c r="G8784" s="15" t="s">
        <v>5323</v>
      </c>
      <c r="H8784" s="15" t="s">
        <v>5324</v>
      </c>
      <c r="I8784" s="15" t="s">
        <v>59</v>
      </c>
      <c r="J8784" s="15" t="s">
        <v>60</v>
      </c>
      <c r="K8784" s="15" t="s">
        <v>19</v>
      </c>
      <c r="L8784" s="15" t="str">
        <f t="array" ref="L8784">_xlfn.XLOOKUP(M8784,reference_province_to_city!$A$2:$A$11,reference_province_to_city!$B$2:$B$11)</f>
        <v>Yogyakarta</v>
      </c>
      <c r="M8784" s="15" t="s">
        <v>18</v>
      </c>
      <c r="N8784" s="15">
        <v>55111.0</v>
      </c>
      <c r="O8784" s="15">
        <f t="array" ref="O8784">_xlfn.XLOOKUP(M8784,reference_postal_code!$B$2:$B$11,reference_postal_code!$A$2:$A$11)</f>
        <v>55111</v>
      </c>
      <c r="P8784" s="15" t="s">
        <v>77</v>
      </c>
      <c r="Q8784" s="15" t="s">
        <v>370</v>
      </c>
      <c r="R8784" s="15" t="s">
        <v>65</v>
      </c>
      <c r="S8784" s="15" t="s">
        <v>83</v>
      </c>
      <c r="T8784" s="15" t="s">
        <v>371</v>
      </c>
      <c r="U8784" s="28">
        <v>580650.0</v>
      </c>
      <c r="V8784" s="15">
        <v>7.0</v>
      </c>
      <c r="W8784" s="31">
        <v>0.0</v>
      </c>
      <c r="X8784" s="28">
        <v>267099.0</v>
      </c>
    </row>
    <row r="8785" ht="15.75" customHeight="1">
      <c r="A8785" s="15">
        <v>8834.0</v>
      </c>
      <c r="B8785" s="15" t="s">
        <v>9721</v>
      </c>
      <c r="C8785" s="18">
        <v>43002.0</v>
      </c>
      <c r="D8785" s="18"/>
      <c r="E8785" s="18">
        <f t="shared" si="1"/>
        <v>43005</v>
      </c>
      <c r="F8785" s="15" t="s">
        <v>55</v>
      </c>
      <c r="G8785" s="15" t="s">
        <v>3337</v>
      </c>
      <c r="H8785" s="15" t="s">
        <v>3338</v>
      </c>
      <c r="I8785" s="15" t="s">
        <v>76</v>
      </c>
      <c r="J8785" s="15" t="s">
        <v>60</v>
      </c>
      <c r="K8785" s="15" t="s">
        <v>10</v>
      </c>
      <c r="L8785" s="15" t="str">
        <f t="array" ref="L8785">_xlfn.XLOOKUP(M8785,reference_province_to_city!$A$2:$A$11,reference_province_to_city!$B$2:$B$11)</f>
        <v>Jakarta</v>
      </c>
      <c r="M8785" s="15" t="s">
        <v>7</v>
      </c>
      <c r="N8785" s="15">
        <v>10110.0</v>
      </c>
      <c r="O8785" s="15">
        <f t="array" ref="O8785">_xlfn.XLOOKUP(M8785,reference_postal_code!$B$2:$B$11,reference_postal_code!$A$2:$A$11)</f>
        <v>10110</v>
      </c>
      <c r="P8785" s="15" t="s">
        <v>117</v>
      </c>
      <c r="Q8785" s="15" t="s">
        <v>3908</v>
      </c>
      <c r="R8785" s="15" t="s">
        <v>65</v>
      </c>
      <c r="S8785" s="15" t="s">
        <v>87</v>
      </c>
      <c r="T8785" s="15" t="s">
        <v>3909</v>
      </c>
      <c r="U8785" s="28">
        <v>232650.0</v>
      </c>
      <c r="V8785" s="15">
        <v>1.0</v>
      </c>
      <c r="W8785" s="31">
        <v>0.0</v>
      </c>
      <c r="X8785" s="28">
        <v>58162.0</v>
      </c>
    </row>
    <row r="8786" ht="15.75" customHeight="1">
      <c r="A8786" s="15">
        <v>635.0</v>
      </c>
      <c r="B8786" s="15" t="s">
        <v>9722</v>
      </c>
      <c r="C8786" s="18">
        <v>43002.0</v>
      </c>
      <c r="D8786" s="18">
        <v>43004.0</v>
      </c>
      <c r="E8786" s="18">
        <f t="shared" si="1"/>
        <v>43004</v>
      </c>
      <c r="F8786" s="15" t="s">
        <v>114</v>
      </c>
      <c r="G8786" s="15" t="s">
        <v>178</v>
      </c>
      <c r="H8786" s="15" t="s">
        <v>179</v>
      </c>
      <c r="I8786" s="15" t="s">
        <v>59</v>
      </c>
      <c r="J8786" s="15" t="s">
        <v>60</v>
      </c>
      <c r="K8786" s="15" t="s">
        <v>19</v>
      </c>
      <c r="L8786" s="15" t="str">
        <f t="array" ref="L8786">_xlfn.XLOOKUP(M8786,reference_province_to_city!$A$2:$A$11,reference_province_to_city!$B$2:$B$11)</f>
        <v>Yogyakarta</v>
      </c>
      <c r="M8786" s="15" t="s">
        <v>18</v>
      </c>
      <c r="N8786" s="15">
        <v>55111.0</v>
      </c>
      <c r="O8786" s="15">
        <f t="array" ref="O8786">_xlfn.XLOOKUP(M8786,reference_postal_code!$B$2:$B$11,reference_postal_code!$A$2:$A$11)</f>
        <v>55111</v>
      </c>
      <c r="P8786" s="15" t="s">
        <v>77</v>
      </c>
      <c r="Q8786" s="15" t="s">
        <v>1915</v>
      </c>
      <c r="R8786" s="15" t="s">
        <v>65</v>
      </c>
      <c r="S8786" s="15" t="s">
        <v>79</v>
      </c>
      <c r="T8786" s="15" t="s">
        <v>1916</v>
      </c>
      <c r="U8786" s="28">
        <v>3539160.0</v>
      </c>
      <c r="V8786" s="15">
        <v>3.0</v>
      </c>
      <c r="W8786" s="31">
        <v>0.2</v>
      </c>
      <c r="X8786" s="28">
        <v>1282946.0</v>
      </c>
    </row>
    <row r="8787" ht="15.75" customHeight="1">
      <c r="A8787" s="15">
        <v>8485.0</v>
      </c>
      <c r="B8787" s="15" t="s">
        <v>9731</v>
      </c>
      <c r="C8787" s="18">
        <v>43002.0</v>
      </c>
      <c r="D8787" s="18">
        <v>43002.0</v>
      </c>
      <c r="E8787" s="18">
        <f t="shared" si="1"/>
        <v>43002</v>
      </c>
      <c r="F8787" s="15" t="s">
        <v>466</v>
      </c>
      <c r="G8787" s="15" t="s">
        <v>2285</v>
      </c>
      <c r="H8787" s="15" t="s">
        <v>2286</v>
      </c>
      <c r="I8787" s="15" t="s">
        <v>59</v>
      </c>
      <c r="J8787" s="15" t="s">
        <v>60</v>
      </c>
      <c r="K8787" s="15" t="s">
        <v>14</v>
      </c>
      <c r="L8787" s="15" t="str">
        <f t="array" ref="L8787">_xlfn.XLOOKUP(M8787,reference_province_to_city!$A$2:$A$11,reference_province_to_city!$B$2:$B$11)</f>
        <v>Bandung</v>
      </c>
      <c r="M8787" s="15" t="s">
        <v>12</v>
      </c>
      <c r="N8787" s="15">
        <v>40111.0</v>
      </c>
      <c r="O8787" s="15">
        <f t="array" ref="O8787">_xlfn.XLOOKUP(M8787,reference_postal_code!$B$2:$B$11,reference_postal_code!$A$2:$A$11)</f>
        <v>40111</v>
      </c>
      <c r="P8787" s="15" t="s">
        <v>117</v>
      </c>
      <c r="Q8787" s="15" t="s">
        <v>4327</v>
      </c>
      <c r="R8787" s="15" t="s">
        <v>106</v>
      </c>
      <c r="S8787" s="15" t="s">
        <v>139</v>
      </c>
      <c r="T8787" s="15" t="s">
        <v>4328</v>
      </c>
      <c r="U8787" s="28">
        <v>2997000.0</v>
      </c>
      <c r="V8787" s="15">
        <v>10.0</v>
      </c>
      <c r="W8787" s="31">
        <v>0.0</v>
      </c>
      <c r="X8787" s="28">
        <v>1078920.0</v>
      </c>
    </row>
    <row r="8788" ht="15.75" customHeight="1">
      <c r="A8788" s="15">
        <v>3588.0</v>
      </c>
      <c r="B8788" s="15" t="s">
        <v>9732</v>
      </c>
      <c r="C8788" s="18">
        <v>43002.0</v>
      </c>
      <c r="D8788" s="18">
        <v>43006.0</v>
      </c>
      <c r="E8788" s="18">
        <f t="shared" si="1"/>
        <v>43006</v>
      </c>
      <c r="F8788" s="15" t="s">
        <v>55</v>
      </c>
      <c r="G8788" s="15" t="s">
        <v>7788</v>
      </c>
      <c r="H8788" s="15" t="s">
        <v>7789</v>
      </c>
      <c r="I8788" s="15" t="s">
        <v>76</v>
      </c>
      <c r="J8788" s="15" t="s">
        <v>60</v>
      </c>
      <c r="K8788" s="15" t="s">
        <v>33</v>
      </c>
      <c r="L8788" s="15" t="str">
        <f t="array" ref="L8788">_xlfn.XLOOKUP(M8788,reference_province_to_city!$A$2:$A$11,reference_province_to_city!$B$2:$B$11)</f>
        <v>Makassar</v>
      </c>
      <c r="M8788" s="15" t="s">
        <v>25</v>
      </c>
      <c r="N8788" s="15">
        <v>90111.0</v>
      </c>
      <c r="O8788" s="15">
        <f t="array" ref="O8788">_xlfn.XLOOKUP(M8788,reference_postal_code!$B$2:$B$11,reference_postal_code!$A$2:$A$11)</f>
        <v>90111</v>
      </c>
      <c r="P8788" s="15" t="s">
        <v>63</v>
      </c>
      <c r="Q8788" s="15" t="s">
        <v>1580</v>
      </c>
      <c r="R8788" s="15" t="s">
        <v>110</v>
      </c>
      <c r="S8788" s="15" t="s">
        <v>111</v>
      </c>
      <c r="T8788" s="15" t="s">
        <v>1581</v>
      </c>
      <c r="U8788" s="28">
        <v>1.754541E7</v>
      </c>
      <c r="V8788" s="15">
        <v>3.0</v>
      </c>
      <c r="W8788" s="31">
        <v>0.4</v>
      </c>
      <c r="X8788" s="28">
        <v>-3801505.0</v>
      </c>
    </row>
    <row r="8789" ht="15.75" customHeight="1">
      <c r="A8789" s="15">
        <v>9353.0</v>
      </c>
      <c r="B8789" s="15" t="s">
        <v>9725</v>
      </c>
      <c r="C8789" s="18">
        <v>43002.0</v>
      </c>
      <c r="D8789" s="18">
        <v>43004.0</v>
      </c>
      <c r="E8789" s="18">
        <f t="shared" si="1"/>
        <v>43004</v>
      </c>
      <c r="F8789" s="15" t="s">
        <v>125</v>
      </c>
      <c r="G8789" s="15" t="s">
        <v>5345</v>
      </c>
      <c r="H8789" s="15" t="s">
        <v>5346</v>
      </c>
      <c r="I8789" s="15" t="s">
        <v>59</v>
      </c>
      <c r="J8789" s="15" t="s">
        <v>60</v>
      </c>
      <c r="K8789" s="15" t="s">
        <v>26</v>
      </c>
      <c r="L8789" s="15" t="str">
        <f t="array" ref="L8789">_xlfn.XLOOKUP(M8789,reference_province_to_city!$A$2:$A$11,reference_province_to_city!$B$2:$B$11)</f>
        <v>Denpasar</v>
      </c>
      <c r="M8789" s="15" t="s">
        <v>24</v>
      </c>
      <c r="N8789" s="15">
        <v>80231.0</v>
      </c>
      <c r="O8789" s="15">
        <f t="array" ref="O8789">_xlfn.XLOOKUP(M8789,reference_postal_code!$B$2:$B$11,reference_postal_code!$A$2:$A$11)</f>
        <v>80231</v>
      </c>
      <c r="P8789" s="15" t="s">
        <v>63</v>
      </c>
      <c r="Q8789" s="15" t="s">
        <v>1302</v>
      </c>
      <c r="R8789" s="15" t="s">
        <v>106</v>
      </c>
      <c r="S8789" s="15" t="s">
        <v>107</v>
      </c>
      <c r="T8789" s="15" t="s">
        <v>1303</v>
      </c>
      <c r="U8789" s="28">
        <v>7806960.0</v>
      </c>
      <c r="V8789" s="15">
        <v>2.0</v>
      </c>
      <c r="W8789" s="31">
        <v>0.3</v>
      </c>
      <c r="X8789" s="28">
        <v>-223056.0</v>
      </c>
    </row>
    <row r="8790" ht="15.75" customHeight="1">
      <c r="A8790" s="15">
        <v>2035.0</v>
      </c>
      <c r="B8790" s="15" t="s">
        <v>9733</v>
      </c>
      <c r="C8790" s="18">
        <v>43003.0</v>
      </c>
      <c r="D8790" s="18">
        <v>43007.0</v>
      </c>
      <c r="E8790" s="18">
        <f t="shared" si="1"/>
        <v>43007</v>
      </c>
      <c r="F8790" s="15" t="s">
        <v>55</v>
      </c>
      <c r="G8790" s="15" t="s">
        <v>1457</v>
      </c>
      <c r="H8790" s="15" t="s">
        <v>1458</v>
      </c>
      <c r="I8790" s="15" t="s">
        <v>59</v>
      </c>
      <c r="J8790" s="15" t="s">
        <v>60</v>
      </c>
      <c r="K8790" s="15" t="s">
        <v>33</v>
      </c>
      <c r="L8790" s="15" t="str">
        <f t="array" ref="L8790">_xlfn.XLOOKUP(M8790,reference_province_to_city!$A$2:$A$11,reference_province_to_city!$B$2:$B$11)</f>
        <v>Makassar</v>
      </c>
      <c r="M8790" s="15" t="s">
        <v>25</v>
      </c>
      <c r="N8790" s="15">
        <v>90111.0</v>
      </c>
      <c r="O8790" s="15">
        <f t="array" ref="O8790">_xlfn.XLOOKUP(M8790,reference_postal_code!$B$2:$B$11,reference_postal_code!$A$2:$A$11)</f>
        <v>90111</v>
      </c>
      <c r="P8790" s="15" t="s">
        <v>63</v>
      </c>
      <c r="Q8790" s="15" t="s">
        <v>1279</v>
      </c>
      <c r="R8790" s="15" t="s">
        <v>65</v>
      </c>
      <c r="S8790" s="15" t="s">
        <v>83</v>
      </c>
      <c r="T8790" s="15" t="s">
        <v>1280</v>
      </c>
      <c r="U8790" s="28">
        <v>123900.0</v>
      </c>
      <c r="V8790" s="15">
        <v>2.0</v>
      </c>
      <c r="W8790" s="31">
        <v>0.0</v>
      </c>
      <c r="X8790" s="28">
        <v>58233.0</v>
      </c>
    </row>
    <row r="8791" ht="15.75" customHeight="1">
      <c r="A8791" s="15">
        <v>364.0</v>
      </c>
      <c r="B8791" s="15" t="s">
        <v>9734</v>
      </c>
      <c r="C8791" s="18">
        <v>43003.0</v>
      </c>
      <c r="D8791" s="18">
        <v>43009.0</v>
      </c>
      <c r="E8791" s="18">
        <f t="shared" si="1"/>
        <v>43009</v>
      </c>
      <c r="F8791" s="15" t="s">
        <v>55</v>
      </c>
      <c r="G8791" s="15" t="s">
        <v>5860</v>
      </c>
      <c r="H8791" s="15" t="s">
        <v>5861</v>
      </c>
      <c r="I8791" s="15" t="s">
        <v>59</v>
      </c>
      <c r="J8791" s="15" t="s">
        <v>60</v>
      </c>
      <c r="K8791" s="15" t="s">
        <v>26</v>
      </c>
      <c r="L8791" s="15" t="str">
        <f t="array" ref="L8791">_xlfn.XLOOKUP(M8791,reference_province_to_city!$A$2:$A$11,reference_province_to_city!$B$2:$B$11)</f>
        <v>Denpasar</v>
      </c>
      <c r="M8791" s="15" t="s">
        <v>24</v>
      </c>
      <c r="N8791" s="15">
        <v>80231.0</v>
      </c>
      <c r="O8791" s="15">
        <f t="array" ref="O8791">_xlfn.XLOOKUP(M8791,reference_postal_code!$B$2:$B$11,reference_postal_code!$A$2:$A$11)</f>
        <v>80231</v>
      </c>
      <c r="P8791" s="15" t="s">
        <v>63</v>
      </c>
      <c r="Q8791" s="15" t="s">
        <v>754</v>
      </c>
      <c r="R8791" s="15" t="s">
        <v>65</v>
      </c>
      <c r="S8791" s="15" t="s">
        <v>93</v>
      </c>
      <c r="T8791" s="15" t="s">
        <v>755</v>
      </c>
      <c r="U8791" s="28">
        <v>83400.0</v>
      </c>
      <c r="V8791" s="15">
        <v>2.0</v>
      </c>
      <c r="W8791" s="31">
        <v>0.0</v>
      </c>
      <c r="X8791" s="28">
        <v>21684.0</v>
      </c>
    </row>
    <row r="8792" ht="15.75" customHeight="1">
      <c r="A8792" s="15">
        <v>362.0</v>
      </c>
      <c r="B8792" s="15" t="s">
        <v>9734</v>
      </c>
      <c r="C8792" s="18">
        <v>43003.0</v>
      </c>
      <c r="D8792" s="18">
        <v>43009.0</v>
      </c>
      <c r="E8792" s="18">
        <f t="shared" si="1"/>
        <v>43009</v>
      </c>
      <c r="F8792" s="15" t="s">
        <v>55</v>
      </c>
      <c r="G8792" s="15" t="s">
        <v>5860</v>
      </c>
      <c r="H8792" s="15" t="s">
        <v>5861</v>
      </c>
      <c r="I8792" s="15" t="s">
        <v>59</v>
      </c>
      <c r="J8792" s="15" t="s">
        <v>60</v>
      </c>
      <c r="K8792" s="15" t="s">
        <v>26</v>
      </c>
      <c r="L8792" s="15" t="str">
        <f t="array" ref="L8792">_xlfn.XLOOKUP(M8792,reference_province_to_city!$A$2:$A$11,reference_province_to_city!$B$2:$B$11)</f>
        <v>Denpasar</v>
      </c>
      <c r="M8792" s="15" t="s">
        <v>24</v>
      </c>
      <c r="N8792" s="15">
        <v>80231.0</v>
      </c>
      <c r="O8792" s="15">
        <f t="array" ref="O8792">_xlfn.XLOOKUP(M8792,reference_postal_code!$B$2:$B$11,reference_postal_code!$A$2:$A$11)</f>
        <v>80231</v>
      </c>
      <c r="P8792" s="15" t="s">
        <v>63</v>
      </c>
      <c r="Q8792" s="15" t="s">
        <v>4234</v>
      </c>
      <c r="R8792" s="15" t="s">
        <v>65</v>
      </c>
      <c r="S8792" s="15" t="s">
        <v>79</v>
      </c>
      <c r="T8792" s="15" t="s">
        <v>4235</v>
      </c>
      <c r="U8792" s="28">
        <v>310500.0</v>
      </c>
      <c r="V8792" s="15">
        <v>2.0</v>
      </c>
      <c r="W8792" s="31">
        <v>0.0</v>
      </c>
      <c r="X8792" s="28">
        <v>149040.0</v>
      </c>
    </row>
    <row r="8793" ht="15.75" customHeight="1">
      <c r="A8793" s="15">
        <v>5152.0</v>
      </c>
      <c r="B8793" s="15" t="s">
        <v>9735</v>
      </c>
      <c r="C8793" s="18">
        <v>43003.0</v>
      </c>
      <c r="D8793" s="18">
        <v>43006.0</v>
      </c>
      <c r="E8793" s="18">
        <f t="shared" si="1"/>
        <v>43006</v>
      </c>
      <c r="F8793" s="15" t="s">
        <v>125</v>
      </c>
      <c r="G8793" s="15" t="s">
        <v>3618</v>
      </c>
      <c r="H8793" s="15" t="s">
        <v>3619</v>
      </c>
      <c r="I8793" s="15" t="s">
        <v>128</v>
      </c>
      <c r="J8793" s="15" t="s">
        <v>60</v>
      </c>
      <c r="K8793" s="15" t="s">
        <v>33</v>
      </c>
      <c r="L8793" s="15" t="str">
        <f t="array" ref="L8793">_xlfn.XLOOKUP(M8793,reference_province_to_city!$A$2:$A$11,reference_province_to_city!$B$2:$B$11)</f>
        <v>Makassar</v>
      </c>
      <c r="M8793" s="15" t="s">
        <v>25</v>
      </c>
      <c r="N8793" s="15">
        <v>90111.0</v>
      </c>
      <c r="O8793" s="15">
        <f t="array" ref="O8793">_xlfn.XLOOKUP(M8793,reference_postal_code!$B$2:$B$11,reference_postal_code!$A$2:$A$11)</f>
        <v>90111</v>
      </c>
      <c r="P8793" s="15" t="s">
        <v>63</v>
      </c>
      <c r="Q8793" s="15" t="s">
        <v>3532</v>
      </c>
      <c r="R8793" s="15" t="s">
        <v>65</v>
      </c>
      <c r="S8793" s="15" t="s">
        <v>87</v>
      </c>
      <c r="T8793" s="15" t="s">
        <v>3533</v>
      </c>
      <c r="U8793" s="28">
        <v>598500.0</v>
      </c>
      <c r="V8793" s="15">
        <v>5.0</v>
      </c>
      <c r="W8793" s="31">
        <v>0.0</v>
      </c>
      <c r="X8793" s="28">
        <v>155610.0</v>
      </c>
    </row>
    <row r="8794" ht="15.75" customHeight="1">
      <c r="A8794" s="15">
        <v>7871.0</v>
      </c>
      <c r="B8794" s="15" t="s">
        <v>9736</v>
      </c>
      <c r="C8794" s="18">
        <v>43003.0</v>
      </c>
      <c r="D8794" s="18">
        <v>43007.0</v>
      </c>
      <c r="E8794" s="18">
        <f t="shared" si="1"/>
        <v>43007</v>
      </c>
      <c r="F8794" s="15" t="s">
        <v>55</v>
      </c>
      <c r="G8794" s="15" t="s">
        <v>308</v>
      </c>
      <c r="H8794" s="15" t="s">
        <v>309</v>
      </c>
      <c r="I8794" s="15" t="s">
        <v>128</v>
      </c>
      <c r="J8794" s="15" t="s">
        <v>60</v>
      </c>
      <c r="K8794" s="15" t="s">
        <v>22</v>
      </c>
      <c r="L8794" s="15" t="str">
        <f t="array" ref="L8794">_xlfn.XLOOKUP(M8794,reference_province_to_city!$A$2:$A$11,reference_province_to_city!$B$2:$B$11)</f>
        <v>Surabaya</v>
      </c>
      <c r="M8794" s="15" t="s">
        <v>20</v>
      </c>
      <c r="N8794" s="15">
        <v>60231.0</v>
      </c>
      <c r="O8794" s="15">
        <f t="array" ref="O8794">_xlfn.XLOOKUP(M8794,reference_postal_code!$B$2:$B$11,reference_postal_code!$A$2:$A$11)</f>
        <v>60231</v>
      </c>
      <c r="P8794" s="15" t="s">
        <v>166</v>
      </c>
      <c r="Q8794" s="15" t="s">
        <v>1812</v>
      </c>
      <c r="R8794" s="15" t="s">
        <v>65</v>
      </c>
      <c r="S8794" s="15" t="s">
        <v>173</v>
      </c>
      <c r="T8794" s="15" t="s">
        <v>1813</v>
      </c>
      <c r="U8794" s="28">
        <v>366720.0</v>
      </c>
      <c r="V8794" s="15">
        <v>4.0</v>
      </c>
      <c r="W8794" s="31">
        <v>0.2</v>
      </c>
      <c r="X8794" s="28">
        <v>132936.0</v>
      </c>
    </row>
    <row r="8795" ht="15.75" customHeight="1">
      <c r="A8795" s="15">
        <v>2036.0</v>
      </c>
      <c r="B8795" s="15" t="s">
        <v>9733</v>
      </c>
      <c r="C8795" s="18">
        <v>43003.0</v>
      </c>
      <c r="D8795" s="18">
        <v>43007.0</v>
      </c>
      <c r="E8795" s="18">
        <f t="shared" si="1"/>
        <v>43007</v>
      </c>
      <c r="F8795" s="15" t="s">
        <v>55</v>
      </c>
      <c r="G8795" s="15" t="s">
        <v>1457</v>
      </c>
      <c r="H8795" s="15" t="s">
        <v>1458</v>
      </c>
      <c r="I8795" s="15" t="s">
        <v>59</v>
      </c>
      <c r="J8795" s="15" t="s">
        <v>60</v>
      </c>
      <c r="K8795" s="15" t="s">
        <v>33</v>
      </c>
      <c r="L8795" s="15" t="str">
        <f t="array" ref="L8795">_xlfn.XLOOKUP(M8795,reference_province_to_city!$A$2:$A$11,reference_province_to_city!$B$2:$B$11)</f>
        <v>Makassar</v>
      </c>
      <c r="M8795" s="15" t="s">
        <v>25</v>
      </c>
      <c r="N8795" s="15">
        <v>90111.0</v>
      </c>
      <c r="O8795" s="15">
        <f t="array" ref="O8795">_xlfn.XLOOKUP(M8795,reference_postal_code!$B$2:$B$11,reference_postal_code!$A$2:$A$11)</f>
        <v>90111</v>
      </c>
      <c r="P8795" s="15" t="s">
        <v>63</v>
      </c>
      <c r="Q8795" s="15" t="s">
        <v>5225</v>
      </c>
      <c r="R8795" s="15" t="s">
        <v>106</v>
      </c>
      <c r="S8795" s="15" t="s">
        <v>107</v>
      </c>
      <c r="T8795" s="15" t="s">
        <v>5226</v>
      </c>
      <c r="U8795" s="28">
        <v>4049550.0</v>
      </c>
      <c r="V8795" s="15">
        <v>3.0</v>
      </c>
      <c r="W8795" s="31">
        <v>0.0</v>
      </c>
      <c r="X8795" s="28">
        <v>769414.0</v>
      </c>
    </row>
    <row r="8796" ht="15.75" customHeight="1">
      <c r="A8796" s="15">
        <v>365.0</v>
      </c>
      <c r="B8796" s="15" t="s">
        <v>9734</v>
      </c>
      <c r="C8796" s="18">
        <v>43003.0</v>
      </c>
      <c r="D8796" s="18">
        <v>43009.0</v>
      </c>
      <c r="E8796" s="18">
        <f t="shared" si="1"/>
        <v>43009</v>
      </c>
      <c r="F8796" s="15" t="s">
        <v>55</v>
      </c>
      <c r="G8796" s="15" t="s">
        <v>5860</v>
      </c>
      <c r="H8796" s="15" t="s">
        <v>5861</v>
      </c>
      <c r="I8796" s="15" t="s">
        <v>59</v>
      </c>
      <c r="J8796" s="15" t="s">
        <v>60</v>
      </c>
      <c r="K8796" s="15" t="s">
        <v>26</v>
      </c>
      <c r="L8796" s="15" t="str">
        <f t="array" ref="L8796">_xlfn.XLOOKUP(M8796,reference_province_to_city!$A$2:$A$11,reference_province_to_city!$B$2:$B$11)</f>
        <v>Denpasar</v>
      </c>
      <c r="M8796" s="15" t="s">
        <v>24</v>
      </c>
      <c r="N8796" s="15">
        <v>80231.0</v>
      </c>
      <c r="O8796" s="15">
        <f t="array" ref="O8796">_xlfn.XLOOKUP(M8796,reference_postal_code!$B$2:$B$11,reference_postal_code!$A$2:$A$11)</f>
        <v>80231</v>
      </c>
      <c r="P8796" s="15" t="s">
        <v>63</v>
      </c>
      <c r="Q8796" s="15" t="s">
        <v>3720</v>
      </c>
      <c r="R8796" s="15" t="s">
        <v>106</v>
      </c>
      <c r="S8796" s="15" t="s">
        <v>139</v>
      </c>
      <c r="T8796" s="15" t="s">
        <v>3721</v>
      </c>
      <c r="U8796" s="28">
        <v>706800.0</v>
      </c>
      <c r="V8796" s="15">
        <v>8.0</v>
      </c>
      <c r="W8796" s="31">
        <v>0.0</v>
      </c>
      <c r="X8796" s="28">
        <v>310992.0</v>
      </c>
    </row>
    <row r="8797" ht="15.75" customHeight="1">
      <c r="A8797" s="15">
        <v>7086.0</v>
      </c>
      <c r="B8797" s="15" t="s">
        <v>9737</v>
      </c>
      <c r="C8797" s="18">
        <v>43003.0</v>
      </c>
      <c r="D8797" s="18">
        <v>43006.0</v>
      </c>
      <c r="E8797" s="18">
        <f t="shared" si="1"/>
        <v>43006</v>
      </c>
      <c r="F8797" s="15" t="s">
        <v>125</v>
      </c>
      <c r="G8797" s="15" t="s">
        <v>4011</v>
      </c>
      <c r="H8797" s="15" t="s">
        <v>4012</v>
      </c>
      <c r="I8797" s="15" t="s">
        <v>128</v>
      </c>
      <c r="J8797" s="15" t="s">
        <v>60</v>
      </c>
      <c r="K8797" s="15" t="s">
        <v>10</v>
      </c>
      <c r="L8797" s="15" t="str">
        <f t="array" ref="L8797">_xlfn.XLOOKUP(M8797,reference_province_to_city!$A$2:$A$11,reference_province_to_city!$B$2:$B$11)</f>
        <v>Jakarta</v>
      </c>
      <c r="M8797" s="15" t="s">
        <v>7</v>
      </c>
      <c r="N8797" s="15">
        <v>10110.0</v>
      </c>
      <c r="O8797" s="15">
        <f t="array" ref="O8797">_xlfn.XLOOKUP(M8797,reference_postal_code!$B$2:$B$11,reference_postal_code!$A$2:$A$11)</f>
        <v>10110</v>
      </c>
      <c r="P8797" s="15" t="s">
        <v>117</v>
      </c>
      <c r="Q8797" s="15" t="s">
        <v>175</v>
      </c>
      <c r="R8797" s="15" t="s">
        <v>65</v>
      </c>
      <c r="S8797" s="15" t="s">
        <v>83</v>
      </c>
      <c r="T8797" s="15" t="s">
        <v>176</v>
      </c>
      <c r="U8797" s="28">
        <v>128925.0</v>
      </c>
      <c r="V8797" s="15">
        <v>5.0</v>
      </c>
      <c r="W8797" s="31">
        <v>0.7</v>
      </c>
      <c r="X8797" s="28">
        <v>-94545.0</v>
      </c>
    </row>
    <row r="8798" ht="15.75" customHeight="1">
      <c r="A8798" s="15">
        <v>3144.0</v>
      </c>
      <c r="B8798" s="15" t="s">
        <v>9738</v>
      </c>
      <c r="C8798" s="18">
        <v>43003.0</v>
      </c>
      <c r="D8798" s="18">
        <v>43005.0</v>
      </c>
      <c r="E8798" s="18">
        <f t="shared" si="1"/>
        <v>43005</v>
      </c>
      <c r="F8798" s="15" t="s">
        <v>114</v>
      </c>
      <c r="G8798" s="15" t="s">
        <v>7117</v>
      </c>
      <c r="H8798" s="15" t="s">
        <v>7118</v>
      </c>
      <c r="I8798" s="15" t="s">
        <v>59</v>
      </c>
      <c r="J8798" s="15" t="s">
        <v>60</v>
      </c>
      <c r="K8798" s="15" t="s">
        <v>14</v>
      </c>
      <c r="L8798" s="15" t="str">
        <f t="array" ref="L8798">_xlfn.XLOOKUP(M8798,reference_province_to_city!$A$2:$A$11,reference_province_to_city!$B$2:$B$11)</f>
        <v>Bandung</v>
      </c>
      <c r="M8798" s="15" t="s">
        <v>12</v>
      </c>
      <c r="N8798" s="15">
        <v>40111.0</v>
      </c>
      <c r="O8798" s="15">
        <f t="array" ref="O8798">_xlfn.XLOOKUP(M8798,reference_postal_code!$B$2:$B$11,reference_postal_code!$A$2:$A$11)</f>
        <v>40111</v>
      </c>
      <c r="P8798" s="15" t="s">
        <v>117</v>
      </c>
      <c r="Q8798" s="15" t="s">
        <v>5407</v>
      </c>
      <c r="R8798" s="15" t="s">
        <v>65</v>
      </c>
      <c r="S8798" s="15" t="s">
        <v>93</v>
      </c>
      <c r="T8798" s="15" t="s">
        <v>5408</v>
      </c>
      <c r="U8798" s="28">
        <v>159120.0</v>
      </c>
      <c r="V8798" s="15">
        <v>6.0</v>
      </c>
      <c r="W8798" s="31">
        <v>0.2</v>
      </c>
      <c r="X8798" s="28">
        <v>13923.0</v>
      </c>
    </row>
    <row r="8799" ht="15.75" customHeight="1">
      <c r="A8799" s="15">
        <v>363.0</v>
      </c>
      <c r="B8799" s="15" t="s">
        <v>9734</v>
      </c>
      <c r="C8799" s="18">
        <v>43003.0</v>
      </c>
      <c r="D8799" s="18">
        <v>43009.0</v>
      </c>
      <c r="E8799" s="18">
        <f t="shared" si="1"/>
        <v>43009</v>
      </c>
      <c r="F8799" s="15" t="s">
        <v>55</v>
      </c>
      <c r="G8799" s="15" t="s">
        <v>5860</v>
      </c>
      <c r="H8799" s="15" t="s">
        <v>5861</v>
      </c>
      <c r="I8799" s="15" t="s">
        <v>59</v>
      </c>
      <c r="J8799" s="15" t="s">
        <v>60</v>
      </c>
      <c r="K8799" s="15" t="s">
        <v>26</v>
      </c>
      <c r="L8799" s="15" t="str">
        <f t="array" ref="L8799">_xlfn.XLOOKUP(M8799,reference_province_to_city!$A$2:$A$11,reference_province_to_city!$B$2:$B$11)</f>
        <v>Denpasar</v>
      </c>
      <c r="M8799" s="15" t="s">
        <v>24</v>
      </c>
      <c r="N8799" s="15">
        <v>80231.0</v>
      </c>
      <c r="O8799" s="15">
        <f t="array" ref="O8799">_xlfn.XLOOKUP(M8799,reference_postal_code!$B$2:$B$11,reference_postal_code!$A$2:$A$11)</f>
        <v>80231</v>
      </c>
      <c r="P8799" s="15" t="s">
        <v>63</v>
      </c>
      <c r="Q8799" s="15" t="s">
        <v>5771</v>
      </c>
      <c r="R8799" s="15" t="s">
        <v>106</v>
      </c>
      <c r="S8799" s="15" t="s">
        <v>107</v>
      </c>
      <c r="T8799" s="15" t="s">
        <v>5772</v>
      </c>
      <c r="U8799" s="28">
        <v>7329690.0</v>
      </c>
      <c r="V8799" s="15">
        <v>3.0</v>
      </c>
      <c r="W8799" s="31">
        <v>0.1</v>
      </c>
      <c r="X8799" s="28">
        <v>1303056.0</v>
      </c>
    </row>
    <row r="8800" ht="15.75" customHeight="1">
      <c r="A8800" s="15">
        <v>3143.0</v>
      </c>
      <c r="B8800" s="15" t="s">
        <v>9738</v>
      </c>
      <c r="C8800" s="18">
        <v>43003.0</v>
      </c>
      <c r="D8800" s="18">
        <v>43005.0</v>
      </c>
      <c r="E8800" s="18">
        <f t="shared" si="1"/>
        <v>43005</v>
      </c>
      <c r="F8800" s="15" t="s">
        <v>114</v>
      </c>
      <c r="G8800" s="15" t="s">
        <v>7117</v>
      </c>
      <c r="H8800" s="15" t="s">
        <v>7118</v>
      </c>
      <c r="I8800" s="15" t="s">
        <v>59</v>
      </c>
      <c r="J8800" s="15" t="s">
        <v>60</v>
      </c>
      <c r="K8800" s="15" t="s">
        <v>14</v>
      </c>
      <c r="L8800" s="15" t="str">
        <f t="array" ref="L8800">_xlfn.XLOOKUP(M8800,reference_province_to_city!$A$2:$A$11,reference_province_to_city!$B$2:$B$11)</f>
        <v>Bandung</v>
      </c>
      <c r="M8800" s="15" t="s">
        <v>12</v>
      </c>
      <c r="N8800" s="15">
        <v>40111.0</v>
      </c>
      <c r="O8800" s="15">
        <f t="array" ref="O8800">_xlfn.XLOOKUP(M8800,reference_postal_code!$B$2:$B$11,reference_postal_code!$A$2:$A$11)</f>
        <v>40111</v>
      </c>
      <c r="P8800" s="15" t="s">
        <v>117</v>
      </c>
      <c r="Q8800" s="15" t="s">
        <v>208</v>
      </c>
      <c r="R8800" s="15" t="s">
        <v>110</v>
      </c>
      <c r="S8800" s="15" t="s">
        <v>149</v>
      </c>
      <c r="T8800" s="15" t="s">
        <v>209</v>
      </c>
      <c r="U8800" s="28">
        <v>1799400.0</v>
      </c>
      <c r="V8800" s="15">
        <v>5.0</v>
      </c>
      <c r="W8800" s="31">
        <v>0.2</v>
      </c>
      <c r="X8800" s="28">
        <v>539820.0</v>
      </c>
    </row>
    <row r="8801" ht="15.75" customHeight="1">
      <c r="A8801" s="15">
        <v>7087.0</v>
      </c>
      <c r="B8801" s="15" t="s">
        <v>9737</v>
      </c>
      <c r="C8801" s="18">
        <v>43003.0</v>
      </c>
      <c r="D8801" s="18">
        <v>43006.0</v>
      </c>
      <c r="E8801" s="18">
        <f t="shared" si="1"/>
        <v>43006</v>
      </c>
      <c r="F8801" s="15" t="s">
        <v>125</v>
      </c>
      <c r="G8801" s="15" t="s">
        <v>4011</v>
      </c>
      <c r="H8801" s="15" t="s">
        <v>4012</v>
      </c>
      <c r="I8801" s="15" t="s">
        <v>128</v>
      </c>
      <c r="J8801" s="15" t="s">
        <v>60</v>
      </c>
      <c r="K8801" s="15" t="s">
        <v>10</v>
      </c>
      <c r="L8801" s="15" t="str">
        <f t="array" ref="L8801">_xlfn.XLOOKUP(M8801,reference_province_to_city!$A$2:$A$11,reference_province_to_city!$B$2:$B$11)</f>
        <v>Jakarta</v>
      </c>
      <c r="M8801" s="15" t="s">
        <v>7</v>
      </c>
      <c r="N8801" s="15">
        <v>10110.0</v>
      </c>
      <c r="O8801" s="15">
        <f t="array" ref="O8801">_xlfn.XLOOKUP(M8801,reference_postal_code!$B$2:$B$11,reference_postal_code!$A$2:$A$11)</f>
        <v>10110</v>
      </c>
      <c r="P8801" s="15" t="s">
        <v>117</v>
      </c>
      <c r="Q8801" s="15" t="s">
        <v>444</v>
      </c>
      <c r="R8801" s="15" t="s">
        <v>65</v>
      </c>
      <c r="S8801" s="15" t="s">
        <v>226</v>
      </c>
      <c r="T8801" s="15" t="s">
        <v>445</v>
      </c>
      <c r="U8801" s="28">
        <v>2863440.0</v>
      </c>
      <c r="V8801" s="15">
        <v>2.0</v>
      </c>
      <c r="W8801" s="31">
        <v>0.2</v>
      </c>
      <c r="X8801" s="28">
        <v>-644274.0</v>
      </c>
    </row>
    <row r="8802" ht="15.75" customHeight="1">
      <c r="A8802" s="15">
        <v>5715.0</v>
      </c>
      <c r="B8802" s="15" t="s">
        <v>9739</v>
      </c>
      <c r="C8802" s="18">
        <v>43003.0</v>
      </c>
      <c r="D8802" s="18">
        <v>43007.0</v>
      </c>
      <c r="E8802" s="18">
        <f t="shared" si="1"/>
        <v>43007</v>
      </c>
      <c r="F8802" s="15" t="s">
        <v>55</v>
      </c>
      <c r="G8802" s="15" t="s">
        <v>2391</v>
      </c>
      <c r="H8802" s="15" t="s">
        <v>2392</v>
      </c>
      <c r="I8802" s="15" t="s">
        <v>59</v>
      </c>
      <c r="J8802" s="15" t="s">
        <v>60</v>
      </c>
      <c r="K8802" s="15" t="s">
        <v>14</v>
      </c>
      <c r="L8802" s="15" t="str">
        <f t="array" ref="L8802">_xlfn.XLOOKUP(M8802,reference_province_to_city!$A$2:$A$11,reference_province_to_city!$B$2:$B$11)</f>
        <v>Bandung</v>
      </c>
      <c r="M8802" s="15" t="s">
        <v>12</v>
      </c>
      <c r="N8802" s="15">
        <v>40111.0</v>
      </c>
      <c r="O8802" s="15">
        <f t="array" ref="O8802">_xlfn.XLOOKUP(M8802,reference_postal_code!$B$2:$B$11,reference_postal_code!$A$2:$A$11)</f>
        <v>40111</v>
      </c>
      <c r="P8802" s="15" t="s">
        <v>117</v>
      </c>
      <c r="Q8802" s="15" t="s">
        <v>5143</v>
      </c>
      <c r="R8802" s="15" t="s">
        <v>65</v>
      </c>
      <c r="S8802" s="15" t="s">
        <v>87</v>
      </c>
      <c r="T8802" s="15" t="s">
        <v>5144</v>
      </c>
      <c r="U8802" s="28">
        <v>2663250.0</v>
      </c>
      <c r="V8802" s="15">
        <v>5.0</v>
      </c>
      <c r="W8802" s="31">
        <v>0.0</v>
      </c>
      <c r="X8802" s="28">
        <v>719078.0</v>
      </c>
    </row>
    <row r="8803" ht="15.75" customHeight="1">
      <c r="A8803" s="15">
        <v>7527.0</v>
      </c>
      <c r="B8803" s="15" t="s">
        <v>9740</v>
      </c>
      <c r="C8803" s="18">
        <v>43004.0</v>
      </c>
      <c r="D8803" s="18">
        <v>43004.0</v>
      </c>
      <c r="E8803" s="18">
        <f t="shared" si="1"/>
        <v>43004</v>
      </c>
      <c r="F8803" s="15" t="s">
        <v>466</v>
      </c>
      <c r="G8803" s="15" t="s">
        <v>1149</v>
      </c>
      <c r="H8803" s="15" t="s">
        <v>1150</v>
      </c>
      <c r="I8803" s="15" t="s">
        <v>128</v>
      </c>
      <c r="J8803" s="15" t="s">
        <v>60</v>
      </c>
      <c r="K8803" s="15" t="s">
        <v>29</v>
      </c>
      <c r="L8803" s="15" t="str">
        <f t="array" ref="L8803">_xlfn.XLOOKUP(M8803,reference_province_to_city!$A$2:$A$11,reference_province_to_city!$B$2:$B$11)</f>
        <v>Palembang</v>
      </c>
      <c r="M8803" s="15" t="s">
        <v>13</v>
      </c>
      <c r="N8803" s="15">
        <v>30111.0</v>
      </c>
      <c r="O8803" s="15">
        <f t="array" ref="O8803">_xlfn.XLOOKUP(M8803,reference_postal_code!$B$2:$B$11,reference_postal_code!$A$2:$A$11)</f>
        <v>30111</v>
      </c>
      <c r="P8803" s="15" t="s">
        <v>77</v>
      </c>
      <c r="Q8803" s="15" t="s">
        <v>5515</v>
      </c>
      <c r="R8803" s="15" t="s">
        <v>65</v>
      </c>
      <c r="S8803" s="15" t="s">
        <v>173</v>
      </c>
      <c r="T8803" s="15" t="s">
        <v>5516</v>
      </c>
      <c r="U8803" s="28">
        <v>1078200.0</v>
      </c>
      <c r="V8803" s="15">
        <v>6.0</v>
      </c>
      <c r="W8803" s="31">
        <v>0.0</v>
      </c>
      <c r="X8803" s="28">
        <v>495972.0</v>
      </c>
    </row>
    <row r="8804" ht="15.75" customHeight="1">
      <c r="A8804" s="15">
        <v>7528.0</v>
      </c>
      <c r="B8804" s="15" t="s">
        <v>9740</v>
      </c>
      <c r="C8804" s="18">
        <v>43004.0</v>
      </c>
      <c r="D8804" s="18">
        <v>43004.0</v>
      </c>
      <c r="E8804" s="18">
        <f t="shared" si="1"/>
        <v>43004</v>
      </c>
      <c r="F8804" s="15" t="s">
        <v>466</v>
      </c>
      <c r="G8804" s="15" t="s">
        <v>1149</v>
      </c>
      <c r="H8804" s="15" t="s">
        <v>1150</v>
      </c>
      <c r="I8804" s="15" t="s">
        <v>128</v>
      </c>
      <c r="J8804" s="15" t="s">
        <v>60</v>
      </c>
      <c r="K8804" s="15" t="s">
        <v>29</v>
      </c>
      <c r="L8804" s="15" t="str">
        <f t="array" ref="L8804">_xlfn.XLOOKUP(M8804,reference_province_to_city!$A$2:$A$11,reference_province_to_city!$B$2:$B$11)</f>
        <v>Palembang</v>
      </c>
      <c r="M8804" s="15" t="s">
        <v>13</v>
      </c>
      <c r="N8804" s="15">
        <v>30111.0</v>
      </c>
      <c r="O8804" s="15">
        <f t="array" ref="O8804">_xlfn.XLOOKUP(M8804,reference_postal_code!$B$2:$B$11,reference_postal_code!$A$2:$A$11)</f>
        <v>30111</v>
      </c>
      <c r="P8804" s="15" t="s">
        <v>77</v>
      </c>
      <c r="Q8804" s="15" t="s">
        <v>4468</v>
      </c>
      <c r="R8804" s="15" t="s">
        <v>106</v>
      </c>
      <c r="S8804" s="15" t="s">
        <v>139</v>
      </c>
      <c r="T8804" s="15" t="s">
        <v>4469</v>
      </c>
      <c r="U8804" s="28">
        <v>138600.0</v>
      </c>
      <c r="V8804" s="15">
        <v>3.0</v>
      </c>
      <c r="W8804" s="31">
        <v>0.0</v>
      </c>
      <c r="X8804" s="28">
        <v>44352.0</v>
      </c>
    </row>
    <row r="8805" ht="15.75" customHeight="1">
      <c r="A8805" s="15">
        <v>7530.0</v>
      </c>
      <c r="B8805" s="15" t="s">
        <v>9740</v>
      </c>
      <c r="C8805" s="18">
        <v>43004.0</v>
      </c>
      <c r="D8805" s="18">
        <v>43004.0</v>
      </c>
      <c r="E8805" s="18">
        <f t="shared" si="1"/>
        <v>43004</v>
      </c>
      <c r="F8805" s="15" t="s">
        <v>466</v>
      </c>
      <c r="G8805" s="15" t="s">
        <v>1149</v>
      </c>
      <c r="H8805" s="15" t="s">
        <v>1150</v>
      </c>
      <c r="I8805" s="15" t="s">
        <v>128</v>
      </c>
      <c r="J8805" s="15" t="s">
        <v>60</v>
      </c>
      <c r="L8805" s="15" t="str">
        <f t="array" ref="L8805">_xlfn.XLOOKUP(M8805,reference_province_to_city!$A$2:$A$11,reference_province_to_city!$B$2:$B$11)</f>
        <v>Palembang</v>
      </c>
      <c r="M8805" s="15" t="s">
        <v>13</v>
      </c>
      <c r="O8805" s="15">
        <f t="array" ref="O8805">_xlfn.XLOOKUP(M8805,reference_postal_code!$B$2:$B$11,reference_postal_code!$A$2:$A$11)</f>
        <v>30111</v>
      </c>
      <c r="P8805" s="15" t="s">
        <v>77</v>
      </c>
      <c r="Q8805" s="15" t="s">
        <v>2826</v>
      </c>
      <c r="R8805" s="15" t="s">
        <v>65</v>
      </c>
      <c r="S8805" s="15" t="s">
        <v>83</v>
      </c>
      <c r="T8805" s="15" t="s">
        <v>2827</v>
      </c>
      <c r="U8805" s="28">
        <v>255600.0</v>
      </c>
      <c r="V8805" s="15">
        <v>3.0</v>
      </c>
      <c r="W8805" s="31">
        <v>0.2</v>
      </c>
      <c r="X8805" s="28">
        <v>83070.0</v>
      </c>
    </row>
    <row r="8806" ht="15.75" customHeight="1">
      <c r="A8806" s="15">
        <v>4564.0</v>
      </c>
      <c r="B8806" s="15" t="s">
        <v>9741</v>
      </c>
      <c r="C8806" s="18">
        <v>43004.0</v>
      </c>
      <c r="D8806" s="18">
        <v>43008.0</v>
      </c>
      <c r="E8806" s="18">
        <f t="shared" si="1"/>
        <v>43008</v>
      </c>
      <c r="F8806" s="15" t="s">
        <v>55</v>
      </c>
      <c r="G8806" s="15" t="s">
        <v>6070</v>
      </c>
      <c r="H8806" s="15" t="s">
        <v>6071</v>
      </c>
      <c r="I8806" s="15" t="s">
        <v>76</v>
      </c>
      <c r="J8806" s="15" t="s">
        <v>60</v>
      </c>
      <c r="K8806" s="15" t="s">
        <v>2941</v>
      </c>
      <c r="L8806" s="15" t="str">
        <f t="array" ref="L8806">_xlfn.XLOOKUP(M8806,reference_province_to_city!$A$2:$A$11,reference_province_to_city!$B$2:$B$11)</f>
        <v>Palembang</v>
      </c>
      <c r="M8806" s="15" t="s">
        <v>13</v>
      </c>
      <c r="N8806" s="15">
        <v>30111.0</v>
      </c>
      <c r="O8806" s="15">
        <f t="array" ref="O8806">_xlfn.XLOOKUP(M8806,reference_postal_code!$B$2:$B$11,reference_postal_code!$A$2:$A$11)</f>
        <v>30111</v>
      </c>
      <c r="P8806" s="15" t="s">
        <v>77</v>
      </c>
      <c r="Q8806" s="15" t="s">
        <v>3480</v>
      </c>
      <c r="R8806" s="15" t="s">
        <v>106</v>
      </c>
      <c r="S8806" s="15" t="s">
        <v>107</v>
      </c>
      <c r="T8806" s="15" t="s">
        <v>3481</v>
      </c>
      <c r="U8806" s="28">
        <v>6287040.0</v>
      </c>
      <c r="V8806" s="15">
        <v>4.0</v>
      </c>
      <c r="W8806" s="31">
        <v>0.2</v>
      </c>
      <c r="X8806" s="28">
        <v>-864468.0</v>
      </c>
    </row>
    <row r="8807" ht="15.75" customHeight="1">
      <c r="A8807" s="15">
        <v>7529.0</v>
      </c>
      <c r="B8807" s="15" t="s">
        <v>9740</v>
      </c>
      <c r="C8807" s="18">
        <v>43004.0</v>
      </c>
      <c r="D8807" s="18">
        <v>43004.0</v>
      </c>
      <c r="E8807" s="18">
        <f t="shared" si="1"/>
        <v>43004</v>
      </c>
      <c r="F8807" s="15" t="s">
        <v>466</v>
      </c>
      <c r="G8807" s="15" t="s">
        <v>1149</v>
      </c>
      <c r="H8807" s="15" t="s">
        <v>1150</v>
      </c>
      <c r="I8807" s="15" t="s">
        <v>128</v>
      </c>
      <c r="J8807" s="15" t="s">
        <v>60</v>
      </c>
      <c r="K8807" s="15" t="s">
        <v>2941</v>
      </c>
      <c r="L8807" s="15" t="str">
        <f t="array" ref="L8807">_xlfn.XLOOKUP(M8807,reference_province_to_city!$A$2:$A$11,reference_province_to_city!$B$2:$B$11)</f>
        <v>Palembang</v>
      </c>
      <c r="M8807" s="15" t="s">
        <v>13</v>
      </c>
      <c r="N8807" s="15">
        <v>30111.0</v>
      </c>
      <c r="O8807" s="15">
        <f t="array" ref="O8807">_xlfn.XLOOKUP(M8807,reference_postal_code!$B$2:$B$11,reference_postal_code!$A$2:$A$11)</f>
        <v>30111</v>
      </c>
      <c r="P8807" s="15" t="s">
        <v>77</v>
      </c>
      <c r="Q8807" s="15" t="s">
        <v>2194</v>
      </c>
      <c r="R8807" s="15" t="s">
        <v>65</v>
      </c>
      <c r="S8807" s="15" t="s">
        <v>66</v>
      </c>
      <c r="T8807" s="15" t="s">
        <v>2195</v>
      </c>
      <c r="U8807" s="28">
        <v>538200.0</v>
      </c>
      <c r="V8807" s="15">
        <v>6.0</v>
      </c>
      <c r="W8807" s="31">
        <v>0.0</v>
      </c>
      <c r="X8807" s="28">
        <v>242190.0</v>
      </c>
    </row>
    <row r="8808" ht="15.75" customHeight="1">
      <c r="A8808" s="15">
        <v>7531.0</v>
      </c>
      <c r="B8808" s="15" t="s">
        <v>9740</v>
      </c>
      <c r="C8808" s="18">
        <v>43004.0</v>
      </c>
      <c r="D8808" s="18">
        <v>43004.0</v>
      </c>
      <c r="E8808" s="18">
        <f t="shared" si="1"/>
        <v>43004</v>
      </c>
      <c r="F8808" s="15" t="s">
        <v>466</v>
      </c>
      <c r="G8808" s="15" t="s">
        <v>1149</v>
      </c>
      <c r="H8808" s="15" t="s">
        <v>1150</v>
      </c>
      <c r="I8808" s="15" t="s">
        <v>128</v>
      </c>
      <c r="J8808" s="15" t="s">
        <v>60</v>
      </c>
      <c r="K8808" s="15" t="s">
        <v>29</v>
      </c>
      <c r="L8808" s="15" t="str">
        <f t="array" ref="L8808">_xlfn.XLOOKUP(M8808,reference_province_to_city!$A$2:$A$11,reference_province_to_city!$B$2:$B$11)</f>
        <v>Palembang</v>
      </c>
      <c r="M8808" s="15" t="s">
        <v>13</v>
      </c>
      <c r="N8808" s="15">
        <v>30111.0</v>
      </c>
      <c r="O8808" s="15">
        <f t="array" ref="O8808">_xlfn.XLOOKUP(M8808,reference_postal_code!$B$2:$B$11,reference_postal_code!$A$2:$A$11)</f>
        <v>30111</v>
      </c>
      <c r="P8808" s="15" t="s">
        <v>77</v>
      </c>
      <c r="Q8808" s="15" t="s">
        <v>1631</v>
      </c>
      <c r="R8808" s="15" t="s">
        <v>65</v>
      </c>
      <c r="S8808" s="15" t="s">
        <v>83</v>
      </c>
      <c r="T8808" s="15" t="s">
        <v>1632</v>
      </c>
      <c r="U8808" s="28">
        <v>1.396764E7</v>
      </c>
      <c r="V8808" s="15">
        <v>3.0</v>
      </c>
      <c r="W8808" s="31">
        <v>0.2</v>
      </c>
      <c r="X8808" s="28">
        <v>4714078.0</v>
      </c>
    </row>
    <row r="8809" ht="15.75" customHeight="1">
      <c r="A8809" s="15">
        <v>7763.0</v>
      </c>
      <c r="B8809" s="15" t="s">
        <v>9742</v>
      </c>
      <c r="C8809" s="18">
        <v>43004.0</v>
      </c>
      <c r="D8809" s="18">
        <v>43006.0</v>
      </c>
      <c r="E8809" s="18">
        <f t="shared" si="1"/>
        <v>43006</v>
      </c>
      <c r="F8809" s="15" t="s">
        <v>125</v>
      </c>
      <c r="G8809" s="15" t="s">
        <v>3259</v>
      </c>
      <c r="H8809" s="15" t="s">
        <v>3260</v>
      </c>
      <c r="I8809" s="15" t="s">
        <v>76</v>
      </c>
      <c r="J8809" s="15" t="s">
        <v>60</v>
      </c>
      <c r="K8809" s="15" t="s">
        <v>29</v>
      </c>
      <c r="L8809" s="15" t="str">
        <f t="array" ref="L8809">_xlfn.XLOOKUP(M8809,reference_province_to_city!$A$2:$A$11,reference_province_to_city!$B$2:$B$11)</f>
        <v>Palembang</v>
      </c>
      <c r="M8809" s="15" t="s">
        <v>13</v>
      </c>
      <c r="N8809" s="15">
        <v>30111.0</v>
      </c>
      <c r="O8809" s="15">
        <f t="array" ref="O8809">_xlfn.XLOOKUP(M8809,reference_postal_code!$B$2:$B$11,reference_postal_code!$A$2:$A$11)</f>
        <v>30111</v>
      </c>
      <c r="P8809" s="15" t="s">
        <v>77</v>
      </c>
      <c r="Q8809" s="15" t="s">
        <v>2199</v>
      </c>
      <c r="R8809" s="15" t="s">
        <v>65</v>
      </c>
      <c r="S8809" s="15" t="s">
        <v>93</v>
      </c>
      <c r="T8809" s="15" t="s">
        <v>2200</v>
      </c>
      <c r="U8809" s="28">
        <v>33360.0</v>
      </c>
      <c r="V8809" s="15">
        <v>1.0</v>
      </c>
      <c r="W8809" s="31">
        <v>0.2</v>
      </c>
      <c r="X8809" s="28">
        <v>8340.0</v>
      </c>
    </row>
    <row r="8810" ht="15.75" customHeight="1">
      <c r="A8810" s="15">
        <v>4463.0</v>
      </c>
      <c r="B8810" s="15" t="s">
        <v>9743</v>
      </c>
      <c r="C8810" s="18">
        <v>43006.0</v>
      </c>
      <c r="D8810" s="18">
        <v>43009.0</v>
      </c>
      <c r="E8810" s="18">
        <f t="shared" si="1"/>
        <v>43009</v>
      </c>
      <c r="F8810" s="15" t="s">
        <v>125</v>
      </c>
      <c r="G8810" s="15" t="s">
        <v>2197</v>
      </c>
      <c r="H8810" s="15" t="s">
        <v>2198</v>
      </c>
      <c r="I8810" s="15" t="s">
        <v>76</v>
      </c>
      <c r="J8810" s="15" t="s">
        <v>60</v>
      </c>
      <c r="K8810" s="15" t="s">
        <v>33</v>
      </c>
      <c r="L8810" s="15" t="str">
        <f t="array" ref="L8810">_xlfn.XLOOKUP(M8810,reference_province_to_city!$A$2:$A$11,reference_province_to_city!$B$2:$B$11)</f>
        <v>Makassar</v>
      </c>
      <c r="M8810" s="15" t="s">
        <v>25</v>
      </c>
      <c r="N8810" s="15">
        <v>90111.0</v>
      </c>
      <c r="O8810" s="15">
        <f t="array" ref="O8810">_xlfn.XLOOKUP(M8810,reference_postal_code!$B$2:$B$11,reference_postal_code!$A$2:$A$11)</f>
        <v>90111</v>
      </c>
      <c r="P8810" s="15" t="s">
        <v>63</v>
      </c>
      <c r="Q8810" s="15" t="s">
        <v>2710</v>
      </c>
      <c r="R8810" s="15" t="s">
        <v>65</v>
      </c>
      <c r="S8810" s="15" t="s">
        <v>83</v>
      </c>
      <c r="T8810" s="15" t="s">
        <v>2711</v>
      </c>
      <c r="U8810" s="28">
        <v>1151640.0</v>
      </c>
      <c r="V8810" s="15">
        <v>4.0</v>
      </c>
      <c r="W8810" s="31">
        <v>0.7</v>
      </c>
      <c r="X8810" s="28">
        <v>-882924.0</v>
      </c>
    </row>
    <row r="8811" ht="15.75" customHeight="1">
      <c r="A8811" s="15">
        <v>4464.0</v>
      </c>
      <c r="B8811" s="15" t="s">
        <v>9743</v>
      </c>
      <c r="C8811" s="18">
        <v>43006.0</v>
      </c>
      <c r="D8811" s="18">
        <v>43009.0</v>
      </c>
      <c r="E8811" s="18">
        <f t="shared" si="1"/>
        <v>43009</v>
      </c>
      <c r="F8811" s="15" t="s">
        <v>125</v>
      </c>
      <c r="G8811" s="15" t="s">
        <v>2197</v>
      </c>
      <c r="H8811" s="15" t="s">
        <v>2198</v>
      </c>
      <c r="I8811" s="15" t="s">
        <v>76</v>
      </c>
      <c r="J8811" s="15" t="s">
        <v>60</v>
      </c>
      <c r="K8811" s="15" t="s">
        <v>33</v>
      </c>
      <c r="L8811" s="15" t="str">
        <f t="array" ref="L8811">_xlfn.XLOOKUP(M8811,reference_province_to_city!$A$2:$A$11,reference_province_to_city!$B$2:$B$11)</f>
        <v>Makassar</v>
      </c>
      <c r="M8811" s="15" t="s">
        <v>25</v>
      </c>
      <c r="N8811" s="15">
        <v>90111.0</v>
      </c>
      <c r="O8811" s="15">
        <f t="array" ref="O8811">_xlfn.XLOOKUP(M8811,reference_postal_code!$B$2:$B$11,reference_postal_code!$A$2:$A$11)</f>
        <v>90111</v>
      </c>
      <c r="P8811" s="15" t="s">
        <v>63</v>
      </c>
      <c r="Q8811" s="15" t="s">
        <v>1622</v>
      </c>
      <c r="R8811" s="15" t="s">
        <v>65</v>
      </c>
      <c r="S8811" s="15" t="s">
        <v>66</v>
      </c>
      <c r="T8811" s="15" t="s">
        <v>1623</v>
      </c>
      <c r="U8811" s="28">
        <v>215280.0</v>
      </c>
      <c r="V8811" s="15">
        <v>3.0</v>
      </c>
      <c r="W8811" s="31">
        <v>0.2</v>
      </c>
      <c r="X8811" s="28">
        <v>78039.0</v>
      </c>
    </row>
    <row r="8812" ht="15.75" customHeight="1">
      <c r="A8812" s="15">
        <v>1069.0</v>
      </c>
      <c r="B8812" s="15" t="s">
        <v>9744</v>
      </c>
      <c r="C8812" s="18">
        <v>43006.0</v>
      </c>
      <c r="D8812" s="18">
        <v>43008.0</v>
      </c>
      <c r="E8812" s="18">
        <f t="shared" si="1"/>
        <v>43008</v>
      </c>
      <c r="F8812" s="15" t="s">
        <v>114</v>
      </c>
      <c r="G8812" s="15" t="s">
        <v>8129</v>
      </c>
      <c r="H8812" s="15" t="s">
        <v>8130</v>
      </c>
      <c r="I8812" s="15" t="s">
        <v>59</v>
      </c>
      <c r="J8812" s="15" t="s">
        <v>60</v>
      </c>
      <c r="K8812" s="15" t="s">
        <v>10</v>
      </c>
      <c r="L8812" s="15" t="str">
        <f t="array" ref="L8812">_xlfn.XLOOKUP(M8812,reference_province_to_city!$A$2:$A$11,reference_province_to_city!$B$2:$B$11)</f>
        <v>Jakarta</v>
      </c>
      <c r="M8812" s="15" t="s">
        <v>7</v>
      </c>
      <c r="N8812" s="15">
        <v>10110.0</v>
      </c>
      <c r="O8812" s="15">
        <f t="array" ref="O8812">_xlfn.XLOOKUP(M8812,reference_postal_code!$B$2:$B$11,reference_postal_code!$A$2:$A$11)</f>
        <v>10110</v>
      </c>
      <c r="P8812" s="15" t="s">
        <v>117</v>
      </c>
      <c r="Q8812" s="15" t="s">
        <v>5834</v>
      </c>
      <c r="R8812" s="15" t="s">
        <v>65</v>
      </c>
      <c r="S8812" s="15" t="s">
        <v>226</v>
      </c>
      <c r="T8812" s="15" t="s">
        <v>5835</v>
      </c>
      <c r="U8812" s="28">
        <v>26160.0</v>
      </c>
      <c r="V8812" s="15">
        <v>1.0</v>
      </c>
      <c r="W8812" s="31">
        <v>0.2</v>
      </c>
      <c r="X8812" s="28">
        <v>-5232.0</v>
      </c>
    </row>
    <row r="8813" ht="15.75" customHeight="1">
      <c r="A8813" s="15">
        <v>5462.0</v>
      </c>
      <c r="B8813" s="15" t="s">
        <v>9745</v>
      </c>
      <c r="C8813" s="18">
        <v>43006.0</v>
      </c>
      <c r="D8813" s="18">
        <v>43012.0</v>
      </c>
      <c r="E8813" s="18">
        <f t="shared" si="1"/>
        <v>43012</v>
      </c>
      <c r="F8813" s="15" t="s">
        <v>55</v>
      </c>
      <c r="G8813" s="15" t="s">
        <v>5605</v>
      </c>
      <c r="H8813" s="15" t="s">
        <v>5606</v>
      </c>
      <c r="I8813" s="15" t="s">
        <v>59</v>
      </c>
      <c r="J8813" s="15" t="s">
        <v>60</v>
      </c>
      <c r="K8813" s="15" t="s">
        <v>22</v>
      </c>
      <c r="L8813" s="15" t="str">
        <f t="array" ref="L8813">_xlfn.XLOOKUP(M8813,reference_province_to_city!$A$2:$A$11,reference_province_to_city!$B$2:$B$11)</f>
        <v>Surabaya</v>
      </c>
      <c r="M8813" s="15" t="s">
        <v>20</v>
      </c>
      <c r="N8813" s="15">
        <v>60231.0</v>
      </c>
      <c r="O8813" s="15">
        <f t="array" ref="O8813">_xlfn.XLOOKUP(M8813,reference_postal_code!$B$2:$B$11,reference_postal_code!$A$2:$A$11)</f>
        <v>60231</v>
      </c>
      <c r="P8813" s="15" t="s">
        <v>166</v>
      </c>
      <c r="Q8813" s="15" t="s">
        <v>3402</v>
      </c>
      <c r="R8813" s="15" t="s">
        <v>106</v>
      </c>
      <c r="S8813" s="15" t="s">
        <v>139</v>
      </c>
      <c r="T8813" s="15" t="s">
        <v>3403</v>
      </c>
      <c r="U8813" s="28">
        <v>138600.0</v>
      </c>
      <c r="V8813" s="15">
        <v>3.0</v>
      </c>
      <c r="W8813" s="31">
        <v>0.0</v>
      </c>
      <c r="X8813" s="28">
        <v>66528.0</v>
      </c>
    </row>
    <row r="8814" ht="15.75" customHeight="1">
      <c r="A8814" s="15">
        <v>8054.0</v>
      </c>
      <c r="B8814" s="15" t="s">
        <v>9746</v>
      </c>
      <c r="C8814" s="18">
        <v>43006.0</v>
      </c>
      <c r="D8814" s="18">
        <v>43013.0</v>
      </c>
      <c r="E8814" s="18">
        <f t="shared" si="1"/>
        <v>43013</v>
      </c>
      <c r="F8814" s="15" t="s">
        <v>55</v>
      </c>
      <c r="G8814" s="15" t="s">
        <v>3660</v>
      </c>
      <c r="H8814" s="15" t="s">
        <v>3661</v>
      </c>
      <c r="I8814" s="15" t="s">
        <v>128</v>
      </c>
      <c r="J8814" s="15" t="s">
        <v>60</v>
      </c>
      <c r="K8814" s="15" t="s">
        <v>19</v>
      </c>
      <c r="L8814" s="15" t="str">
        <f t="array" ref="L8814">_xlfn.XLOOKUP(M8814,reference_province_to_city!$A$2:$A$11,reference_province_to_city!$B$2:$B$11)</f>
        <v>Yogyakarta</v>
      </c>
      <c r="M8814" s="15" t="s">
        <v>18</v>
      </c>
      <c r="N8814" s="15">
        <v>55111.0</v>
      </c>
      <c r="O8814" s="15">
        <f t="array" ref="O8814">_xlfn.XLOOKUP(M8814,reference_postal_code!$B$2:$B$11,reference_postal_code!$A$2:$A$11)</f>
        <v>55111</v>
      </c>
      <c r="P8814" s="15" t="s">
        <v>77</v>
      </c>
      <c r="Q8814" s="15" t="s">
        <v>82</v>
      </c>
      <c r="R8814" s="15" t="s">
        <v>65</v>
      </c>
      <c r="S8814" s="15" t="s">
        <v>83</v>
      </c>
      <c r="T8814" s="15" t="s">
        <v>84</v>
      </c>
      <c r="U8814" s="28">
        <v>39825.0</v>
      </c>
      <c r="V8814" s="15">
        <v>1.0</v>
      </c>
      <c r="W8814" s="31">
        <v>0.7</v>
      </c>
      <c r="X8814" s="28">
        <v>-27877.0</v>
      </c>
    </row>
    <row r="8815" ht="15.75" customHeight="1">
      <c r="A8815" s="15">
        <v>6321.0</v>
      </c>
      <c r="B8815" s="15" t="s">
        <v>9747</v>
      </c>
      <c r="C8815" s="18">
        <v>43006.0</v>
      </c>
      <c r="D8815" s="18">
        <v>43010.0</v>
      </c>
      <c r="E8815" s="18">
        <f t="shared" si="1"/>
        <v>43010</v>
      </c>
      <c r="F8815" s="15" t="s">
        <v>55</v>
      </c>
      <c r="G8815" s="15" t="s">
        <v>4471</v>
      </c>
      <c r="H8815" s="15" t="s">
        <v>4472</v>
      </c>
      <c r="I8815" s="15" t="s">
        <v>128</v>
      </c>
      <c r="J8815" s="15" t="s">
        <v>60</v>
      </c>
      <c r="K8815" s="15" t="s">
        <v>28</v>
      </c>
      <c r="L8815" s="15" t="str">
        <f t="array" ref="L8815">_xlfn.XLOOKUP(M8815,reference_province_to_city!$A$2:$A$11,reference_province_to_city!$B$2:$B$11)</f>
        <v>Medan</v>
      </c>
      <c r="M8815" s="15" t="s">
        <v>11</v>
      </c>
      <c r="N8815" s="15">
        <v>20111.0</v>
      </c>
      <c r="O8815" s="15">
        <f t="array" ref="O8815">_xlfn.XLOOKUP(M8815,reference_postal_code!$B$2:$B$11,reference_postal_code!$A$2:$A$11)</f>
        <v>20111</v>
      </c>
      <c r="P8815" s="15" t="s">
        <v>77</v>
      </c>
      <c r="Q8815" s="15" t="s">
        <v>494</v>
      </c>
      <c r="R8815" s="15" t="s">
        <v>65</v>
      </c>
      <c r="S8815" s="15" t="s">
        <v>66</v>
      </c>
      <c r="T8815" s="15" t="s">
        <v>495</v>
      </c>
      <c r="U8815" s="28">
        <v>155520.0</v>
      </c>
      <c r="V8815" s="15">
        <v>2.0</v>
      </c>
      <c r="W8815" s="31">
        <v>0.2</v>
      </c>
      <c r="X8815" s="28">
        <v>54432.0</v>
      </c>
    </row>
    <row r="8816" ht="15.75" customHeight="1">
      <c r="A8816" s="15">
        <v>4462.0</v>
      </c>
      <c r="B8816" s="15" t="s">
        <v>9743</v>
      </c>
      <c r="C8816" s="18">
        <v>43006.0</v>
      </c>
      <c r="D8816" s="18">
        <v>43009.0</v>
      </c>
      <c r="E8816" s="18">
        <f t="shared" si="1"/>
        <v>43009</v>
      </c>
      <c r="F8816" s="15" t="s">
        <v>125</v>
      </c>
      <c r="G8816" s="15" t="s">
        <v>2197</v>
      </c>
      <c r="H8816" s="15" t="s">
        <v>2198</v>
      </c>
      <c r="I8816" s="15" t="s">
        <v>76</v>
      </c>
      <c r="J8816" s="15" t="s">
        <v>60</v>
      </c>
      <c r="K8816" s="15" t="s">
        <v>33</v>
      </c>
      <c r="L8816" s="15" t="str">
        <f t="array" ref="L8816">_xlfn.XLOOKUP(M8816,reference_province_to_city!$A$2:$A$11,reference_province_to_city!$B$2:$B$11)</f>
        <v>Makassar</v>
      </c>
      <c r="M8816" s="15" t="s">
        <v>25</v>
      </c>
      <c r="N8816" s="15">
        <v>90111.0</v>
      </c>
      <c r="O8816" s="15">
        <f t="array" ref="O8816">_xlfn.XLOOKUP(M8816,reference_postal_code!$B$2:$B$11,reference_postal_code!$A$2:$A$11)</f>
        <v>90111</v>
      </c>
      <c r="P8816" s="15" t="s">
        <v>63</v>
      </c>
      <c r="Q8816" s="15" t="s">
        <v>5501</v>
      </c>
      <c r="R8816" s="15" t="s">
        <v>110</v>
      </c>
      <c r="S8816" s="15" t="s">
        <v>149</v>
      </c>
      <c r="T8816" s="15" t="s">
        <v>5502</v>
      </c>
      <c r="U8816" s="28">
        <v>815760.0</v>
      </c>
      <c r="V8816" s="15">
        <v>2.0</v>
      </c>
      <c r="W8816" s="31">
        <v>0.2</v>
      </c>
      <c r="X8816" s="28">
        <v>20394.0</v>
      </c>
    </row>
    <row r="8817" ht="15.75" customHeight="1">
      <c r="A8817" s="15">
        <v>4465.0</v>
      </c>
      <c r="B8817" s="15" t="s">
        <v>9743</v>
      </c>
      <c r="C8817" s="18">
        <v>43006.0</v>
      </c>
      <c r="D8817" s="18">
        <v>43009.0</v>
      </c>
      <c r="E8817" s="18">
        <f t="shared" si="1"/>
        <v>43009</v>
      </c>
      <c r="F8817" s="15" t="s">
        <v>125</v>
      </c>
      <c r="G8817" s="15" t="s">
        <v>2197</v>
      </c>
      <c r="H8817" s="15" t="s">
        <v>2198</v>
      </c>
      <c r="I8817" s="15" t="s">
        <v>76</v>
      </c>
      <c r="J8817" s="15" t="s">
        <v>60</v>
      </c>
      <c r="K8817" s="15" t="s">
        <v>33</v>
      </c>
      <c r="L8817" s="15" t="str">
        <f t="array" ref="L8817">_xlfn.XLOOKUP(M8817,reference_province_to_city!$A$2:$A$11,reference_province_to_city!$B$2:$B$11)</f>
        <v>Makassar</v>
      </c>
      <c r="M8817" s="15" t="s">
        <v>25</v>
      </c>
      <c r="N8817" s="15">
        <v>90111.0</v>
      </c>
      <c r="O8817" s="15">
        <f t="array" ref="O8817">_xlfn.XLOOKUP(M8817,reference_postal_code!$B$2:$B$11,reference_postal_code!$A$2:$A$11)</f>
        <v>90111</v>
      </c>
      <c r="P8817" s="15" t="s">
        <v>63</v>
      </c>
      <c r="Q8817" s="15" t="s">
        <v>3118</v>
      </c>
      <c r="R8817" s="15" t="s">
        <v>65</v>
      </c>
      <c r="S8817" s="15" t="s">
        <v>222</v>
      </c>
      <c r="T8817" s="15" t="s">
        <v>3119</v>
      </c>
      <c r="U8817" s="28">
        <v>3146880.0</v>
      </c>
      <c r="V8817" s="15">
        <v>2.0</v>
      </c>
      <c r="W8817" s="31">
        <v>0.2</v>
      </c>
      <c r="X8817" s="28">
        <v>393360.0</v>
      </c>
    </row>
    <row r="8818" ht="15.75" customHeight="1">
      <c r="A8818" s="15">
        <v>4460.0</v>
      </c>
      <c r="B8818" s="15" t="s">
        <v>9743</v>
      </c>
      <c r="C8818" s="18">
        <v>43006.0</v>
      </c>
      <c r="D8818" s="18">
        <v>43009.0</v>
      </c>
      <c r="E8818" s="18">
        <f t="shared" si="1"/>
        <v>43009</v>
      </c>
      <c r="F8818" s="15" t="s">
        <v>125</v>
      </c>
      <c r="G8818" s="15" t="s">
        <v>2197</v>
      </c>
      <c r="H8818" s="15" t="s">
        <v>2198</v>
      </c>
      <c r="I8818" s="15" t="s">
        <v>76</v>
      </c>
      <c r="J8818" s="15" t="s">
        <v>60</v>
      </c>
      <c r="K8818" s="15" t="s">
        <v>33</v>
      </c>
      <c r="L8818" s="15" t="str">
        <f t="array" ref="L8818">_xlfn.XLOOKUP(M8818,reference_province_to_city!$A$2:$A$11,reference_province_to_city!$B$2:$B$11)</f>
        <v>Makassar</v>
      </c>
      <c r="M8818" s="15" t="s">
        <v>25</v>
      </c>
      <c r="N8818" s="15">
        <v>90111.0</v>
      </c>
      <c r="O8818" s="15">
        <f t="array" ref="O8818">_xlfn.XLOOKUP(M8818,reference_postal_code!$B$2:$B$11,reference_postal_code!$A$2:$A$11)</f>
        <v>90111</v>
      </c>
      <c r="P8818" s="15" t="s">
        <v>63</v>
      </c>
      <c r="Q8818" s="15" t="s">
        <v>2594</v>
      </c>
      <c r="R8818" s="15" t="s">
        <v>106</v>
      </c>
      <c r="S8818" s="15" t="s">
        <v>139</v>
      </c>
      <c r="T8818" s="15" t="s">
        <v>2595</v>
      </c>
      <c r="U8818" s="28">
        <v>491640.0</v>
      </c>
      <c r="V8818" s="15">
        <v>1.0</v>
      </c>
      <c r="W8818" s="31">
        <v>0.2</v>
      </c>
      <c r="X8818" s="28">
        <v>49164.0</v>
      </c>
    </row>
    <row r="8819" ht="15.75" customHeight="1">
      <c r="A8819" s="15">
        <v>4461.0</v>
      </c>
      <c r="B8819" s="15" t="s">
        <v>9743</v>
      </c>
      <c r="C8819" s="18">
        <v>43006.0</v>
      </c>
      <c r="D8819" s="18">
        <v>43009.0</v>
      </c>
      <c r="E8819" s="18">
        <f t="shared" si="1"/>
        <v>43009</v>
      </c>
      <c r="F8819" s="15" t="s">
        <v>125</v>
      </c>
      <c r="G8819" s="15" t="s">
        <v>2197</v>
      </c>
      <c r="H8819" s="15" t="s">
        <v>2198</v>
      </c>
      <c r="I8819" s="15" t="s">
        <v>76</v>
      </c>
      <c r="J8819" s="15" t="s">
        <v>60</v>
      </c>
      <c r="K8819" s="15" t="s">
        <v>33</v>
      </c>
      <c r="L8819" s="15" t="str">
        <f t="array" ref="L8819">_xlfn.XLOOKUP(M8819,reference_province_to_city!$A$2:$A$11,reference_province_to_city!$B$2:$B$11)</f>
        <v>Makassar</v>
      </c>
      <c r="M8819" s="15" t="s">
        <v>25</v>
      </c>
      <c r="N8819" s="15">
        <v>90111.0</v>
      </c>
      <c r="O8819" s="15">
        <f t="array" ref="O8819">_xlfn.XLOOKUP(M8819,reference_postal_code!$B$2:$B$11,reference_postal_code!$A$2:$A$11)</f>
        <v>90111</v>
      </c>
      <c r="P8819" s="15" t="s">
        <v>63</v>
      </c>
      <c r="Q8819" s="15" t="s">
        <v>2164</v>
      </c>
      <c r="R8819" s="15" t="s">
        <v>65</v>
      </c>
      <c r="S8819" s="15" t="s">
        <v>87</v>
      </c>
      <c r="T8819" s="15" t="s">
        <v>2165</v>
      </c>
      <c r="U8819" s="28">
        <v>2207760.0</v>
      </c>
      <c r="V8819" s="15">
        <v>2.0</v>
      </c>
      <c r="W8819" s="31">
        <v>0.2</v>
      </c>
      <c r="X8819" s="28">
        <v>-441552.0</v>
      </c>
    </row>
    <row r="8820" ht="15.75" customHeight="1">
      <c r="A8820" s="15">
        <v>985.0</v>
      </c>
      <c r="B8820" s="15" t="s">
        <v>9748</v>
      </c>
      <c r="C8820" s="18">
        <v>43007.0</v>
      </c>
      <c r="D8820" s="18">
        <v>43013.0</v>
      </c>
      <c r="E8820" s="18">
        <f t="shared" si="1"/>
        <v>43013</v>
      </c>
      <c r="F8820" s="15" t="s">
        <v>55</v>
      </c>
      <c r="G8820" s="15" t="s">
        <v>2488</v>
      </c>
      <c r="H8820" s="15" t="s">
        <v>2489</v>
      </c>
      <c r="I8820" s="15" t="s">
        <v>76</v>
      </c>
      <c r="J8820" s="15" t="s">
        <v>60</v>
      </c>
      <c r="K8820" s="15" t="s">
        <v>26</v>
      </c>
      <c r="L8820" s="15" t="str">
        <f t="array" ref="L8820">_xlfn.XLOOKUP(M8820,reference_province_to_city!$A$2:$A$11,reference_province_to_city!$B$2:$B$11)</f>
        <v>Denpasar</v>
      </c>
      <c r="M8820" s="15" t="s">
        <v>24</v>
      </c>
      <c r="N8820" s="15">
        <v>80231.0</v>
      </c>
      <c r="O8820" s="15">
        <f t="array" ref="O8820">_xlfn.XLOOKUP(M8820,reference_postal_code!$B$2:$B$11,reference_postal_code!$A$2:$A$11)</f>
        <v>80231</v>
      </c>
      <c r="P8820" s="15" t="s">
        <v>63</v>
      </c>
      <c r="Q8820" s="15" t="s">
        <v>3244</v>
      </c>
      <c r="R8820" s="15" t="s">
        <v>65</v>
      </c>
      <c r="S8820" s="15" t="s">
        <v>79</v>
      </c>
      <c r="T8820" s="15" t="s">
        <v>3245</v>
      </c>
      <c r="U8820" s="28">
        <v>119520.0</v>
      </c>
      <c r="V8820" s="15">
        <v>2.0</v>
      </c>
      <c r="W8820" s="31">
        <v>0.2</v>
      </c>
      <c r="X8820" s="28">
        <v>38844.0</v>
      </c>
    </row>
    <row r="8821" ht="15.75" customHeight="1">
      <c r="A8821" s="15">
        <v>4475.0</v>
      </c>
      <c r="B8821" s="15" t="s">
        <v>9749</v>
      </c>
      <c r="C8821" s="18">
        <v>43007.0</v>
      </c>
      <c r="D8821" s="18">
        <v>43007.0</v>
      </c>
      <c r="E8821" s="18">
        <f t="shared" si="1"/>
        <v>43007</v>
      </c>
      <c r="F8821" s="15" t="s">
        <v>466</v>
      </c>
      <c r="G8821" s="15" t="s">
        <v>3673</v>
      </c>
      <c r="H8821" s="15" t="s">
        <v>3674</v>
      </c>
      <c r="I8821" s="15" t="s">
        <v>76</v>
      </c>
      <c r="J8821" s="15" t="s">
        <v>60</v>
      </c>
      <c r="K8821" s="15" t="s">
        <v>26</v>
      </c>
      <c r="L8821" s="15" t="str">
        <f t="array" ref="L8821">_xlfn.XLOOKUP(M8821,reference_province_to_city!$A$2:$A$11,reference_province_to_city!$B$2:$B$11)</f>
        <v>Denpasar</v>
      </c>
      <c r="M8821" s="15" t="s">
        <v>24</v>
      </c>
      <c r="N8821" s="15">
        <v>80231.0</v>
      </c>
      <c r="O8821" s="15">
        <f t="array" ref="O8821">_xlfn.XLOOKUP(M8821,reference_postal_code!$B$2:$B$11,reference_postal_code!$A$2:$A$11)</f>
        <v>80231</v>
      </c>
      <c r="P8821" s="15" t="s">
        <v>63</v>
      </c>
      <c r="Q8821" s="15" t="s">
        <v>5816</v>
      </c>
      <c r="R8821" s="15" t="s">
        <v>65</v>
      </c>
      <c r="S8821" s="15" t="s">
        <v>66</v>
      </c>
      <c r="T8821" s="15" t="s">
        <v>5817</v>
      </c>
      <c r="U8821" s="28">
        <v>233280.0</v>
      </c>
      <c r="V8821" s="15">
        <v>3.0</v>
      </c>
      <c r="W8821" s="31">
        <v>0.2</v>
      </c>
      <c r="X8821" s="28">
        <v>81648.0</v>
      </c>
    </row>
    <row r="8822" ht="15.75" customHeight="1">
      <c r="A8822" s="15">
        <v>5791.0</v>
      </c>
      <c r="B8822" s="15" t="s">
        <v>9750</v>
      </c>
      <c r="C8822" s="18">
        <v>43007.0</v>
      </c>
      <c r="D8822" s="18">
        <v>43010.0</v>
      </c>
      <c r="E8822" s="18">
        <f t="shared" si="1"/>
        <v>43010</v>
      </c>
      <c r="F8822" s="15" t="s">
        <v>125</v>
      </c>
      <c r="G8822" s="15" t="s">
        <v>1476</v>
      </c>
      <c r="H8822" s="15" t="s">
        <v>1477</v>
      </c>
      <c r="I8822" s="15" t="s">
        <v>59</v>
      </c>
      <c r="J8822" s="15" t="s">
        <v>60</v>
      </c>
      <c r="K8822" s="15" t="s">
        <v>10</v>
      </c>
      <c r="L8822" s="15" t="str">
        <f t="array" ref="L8822">_xlfn.XLOOKUP(M8822,reference_province_to_city!$A$2:$A$11,reference_province_to_city!$B$2:$B$11)</f>
        <v>Jakarta</v>
      </c>
      <c r="M8822" s="15" t="s">
        <v>7</v>
      </c>
      <c r="N8822" s="15">
        <v>10110.0</v>
      </c>
      <c r="O8822" s="15">
        <f t="array" ref="O8822">_xlfn.XLOOKUP(M8822,reference_postal_code!$B$2:$B$11,reference_postal_code!$A$2:$A$11)</f>
        <v>10110</v>
      </c>
      <c r="P8822" s="15" t="s">
        <v>117</v>
      </c>
      <c r="Q8822" s="15" t="s">
        <v>2988</v>
      </c>
      <c r="R8822" s="15" t="s">
        <v>65</v>
      </c>
      <c r="S8822" s="15" t="s">
        <v>103</v>
      </c>
      <c r="T8822" s="15" t="s">
        <v>2989</v>
      </c>
      <c r="U8822" s="28">
        <v>525000.0</v>
      </c>
      <c r="V8822" s="15">
        <v>7.0</v>
      </c>
      <c r="W8822" s="31">
        <v>0.0</v>
      </c>
      <c r="X8822" s="28">
        <v>252000.0</v>
      </c>
    </row>
    <row r="8823" ht="15.75" customHeight="1">
      <c r="A8823" s="15">
        <v>4474.0</v>
      </c>
      <c r="B8823" s="15" t="s">
        <v>9749</v>
      </c>
      <c r="C8823" s="18">
        <v>43007.0</v>
      </c>
      <c r="D8823" s="18">
        <v>43007.0</v>
      </c>
      <c r="E8823" s="18">
        <f t="shared" si="1"/>
        <v>43007</v>
      </c>
      <c r="F8823" s="15" t="s">
        <v>466</v>
      </c>
      <c r="G8823" s="15" t="s">
        <v>3673</v>
      </c>
      <c r="H8823" s="15" t="s">
        <v>3674</v>
      </c>
      <c r="I8823" s="15" t="s">
        <v>76</v>
      </c>
      <c r="J8823" s="15" t="s">
        <v>60</v>
      </c>
      <c r="K8823" s="15" t="s">
        <v>26</v>
      </c>
      <c r="L8823" s="15" t="str">
        <f t="array" ref="L8823">_xlfn.XLOOKUP(M8823,reference_province_to_city!$A$2:$A$11,reference_province_to_city!$B$2:$B$11)</f>
        <v>Denpasar</v>
      </c>
      <c r="M8823" s="15" t="s">
        <v>24</v>
      </c>
      <c r="N8823" s="15">
        <v>80231.0</v>
      </c>
      <c r="O8823" s="15">
        <f t="array" ref="O8823">_xlfn.XLOOKUP(M8823,reference_postal_code!$B$2:$B$11,reference_postal_code!$A$2:$A$11)</f>
        <v>80231</v>
      </c>
      <c r="P8823" s="15" t="s">
        <v>63</v>
      </c>
      <c r="Q8823" s="15" t="s">
        <v>1156</v>
      </c>
      <c r="R8823" s="15" t="s">
        <v>106</v>
      </c>
      <c r="S8823" s="15" t="s">
        <v>218</v>
      </c>
      <c r="T8823" s="15" t="s">
        <v>1157</v>
      </c>
      <c r="U8823" s="28">
        <v>5163300.0</v>
      </c>
      <c r="V8823" s="15">
        <v>2.0</v>
      </c>
      <c r="W8823" s="31">
        <v>0.4</v>
      </c>
      <c r="X8823" s="28">
        <v>-2839815.0</v>
      </c>
    </row>
    <row r="8824" ht="15.75" customHeight="1">
      <c r="A8824" s="15">
        <v>4843.0</v>
      </c>
      <c r="B8824" s="15" t="s">
        <v>9751</v>
      </c>
      <c r="C8824" s="18">
        <v>43007.0</v>
      </c>
      <c r="D8824" s="18">
        <v>43012.0</v>
      </c>
      <c r="E8824" s="18">
        <f t="shared" si="1"/>
        <v>43012</v>
      </c>
      <c r="F8824" s="15" t="s">
        <v>55</v>
      </c>
      <c r="G8824" s="15" t="s">
        <v>955</v>
      </c>
      <c r="H8824" s="15" t="s">
        <v>956</v>
      </c>
      <c r="I8824" s="15" t="s">
        <v>59</v>
      </c>
      <c r="J8824" s="15" t="s">
        <v>60</v>
      </c>
      <c r="K8824" s="15" t="s">
        <v>28</v>
      </c>
      <c r="L8824" s="15" t="str">
        <f t="array" ref="L8824">_xlfn.XLOOKUP(M8824,reference_province_to_city!$A$2:$A$11,reference_province_to_city!$B$2:$B$11)</f>
        <v>Medan</v>
      </c>
      <c r="M8824" s="15" t="s">
        <v>11</v>
      </c>
      <c r="N8824" s="15">
        <v>20111.0</v>
      </c>
      <c r="O8824" s="15">
        <f t="array" ref="O8824">_xlfn.XLOOKUP(M8824,reference_postal_code!$B$2:$B$11,reference_postal_code!$A$2:$A$11)</f>
        <v>20111</v>
      </c>
      <c r="P8824" s="15" t="s">
        <v>77</v>
      </c>
      <c r="Q8824" s="15" t="s">
        <v>6445</v>
      </c>
      <c r="R8824" s="15" t="s">
        <v>65</v>
      </c>
      <c r="S8824" s="15" t="s">
        <v>87</v>
      </c>
      <c r="T8824" s="15" t="s">
        <v>6446</v>
      </c>
      <c r="U8824" s="28">
        <v>3658800.0</v>
      </c>
      <c r="V8824" s="15">
        <v>5.0</v>
      </c>
      <c r="W8824" s="31">
        <v>0.2</v>
      </c>
      <c r="X8824" s="28">
        <v>-823230.0</v>
      </c>
    </row>
    <row r="8825" ht="15.75" customHeight="1">
      <c r="A8825" s="15">
        <v>5794.0</v>
      </c>
      <c r="B8825" s="15" t="s">
        <v>9750</v>
      </c>
      <c r="C8825" s="18">
        <v>43007.0</v>
      </c>
      <c r="D8825" s="18">
        <v>43010.0</v>
      </c>
      <c r="E8825" s="18">
        <f t="shared" si="1"/>
        <v>43010</v>
      </c>
      <c r="F8825" s="15" t="s">
        <v>125</v>
      </c>
      <c r="G8825" s="15" t="s">
        <v>1476</v>
      </c>
      <c r="H8825" s="15" t="s">
        <v>1477</v>
      </c>
      <c r="I8825" s="15" t="s">
        <v>59</v>
      </c>
      <c r="J8825" s="15" t="s">
        <v>60</v>
      </c>
      <c r="K8825" s="15" t="s">
        <v>10</v>
      </c>
      <c r="L8825" s="15" t="str">
        <f t="array" ref="L8825">_xlfn.XLOOKUP(M8825,reference_province_to_city!$A$2:$A$11,reference_province_to_city!$B$2:$B$11)</f>
        <v>Jakarta</v>
      </c>
      <c r="M8825" s="15" t="s">
        <v>7</v>
      </c>
      <c r="N8825" s="15">
        <v>10110.0</v>
      </c>
      <c r="O8825" s="15">
        <f t="array" ref="O8825">_xlfn.XLOOKUP(M8825,reference_postal_code!$B$2:$B$11,reference_postal_code!$A$2:$A$11)</f>
        <v>10110</v>
      </c>
      <c r="P8825" s="15" t="s">
        <v>117</v>
      </c>
      <c r="Q8825" s="15" t="s">
        <v>5656</v>
      </c>
      <c r="R8825" s="15" t="s">
        <v>106</v>
      </c>
      <c r="S8825" s="15" t="s">
        <v>139</v>
      </c>
      <c r="T8825" s="15" t="s">
        <v>5657</v>
      </c>
      <c r="U8825" s="28">
        <v>776250.0</v>
      </c>
      <c r="V8825" s="15">
        <v>1.0</v>
      </c>
      <c r="W8825" s="31">
        <v>0.0</v>
      </c>
      <c r="X8825" s="28">
        <v>232875.0</v>
      </c>
    </row>
    <row r="8826" ht="15.75" customHeight="1">
      <c r="A8826" s="15">
        <v>5792.0</v>
      </c>
      <c r="B8826" s="15" t="s">
        <v>9750</v>
      </c>
      <c r="C8826" s="18">
        <v>43007.0</v>
      </c>
      <c r="D8826" s="18">
        <v>43010.0</v>
      </c>
      <c r="E8826" s="18">
        <f t="shared" si="1"/>
        <v>43010</v>
      </c>
      <c r="F8826" s="15" t="s">
        <v>125</v>
      </c>
      <c r="G8826" s="15" t="s">
        <v>1476</v>
      </c>
      <c r="H8826" s="15" t="s">
        <v>1477</v>
      </c>
      <c r="I8826" s="15" t="s">
        <v>59</v>
      </c>
      <c r="J8826" s="15" t="s">
        <v>60</v>
      </c>
      <c r="K8826" s="15" t="s">
        <v>10</v>
      </c>
      <c r="L8826" s="15" t="str">
        <f t="array" ref="L8826">_xlfn.XLOOKUP(M8826,reference_province_to_city!$A$2:$A$11,reference_province_to_city!$B$2:$B$11)</f>
        <v>Jakarta</v>
      </c>
      <c r="M8826" s="15" t="s">
        <v>7</v>
      </c>
      <c r="N8826" s="15">
        <v>10110.0</v>
      </c>
      <c r="O8826" s="15">
        <f t="array" ref="O8826">_xlfn.XLOOKUP(M8826,reference_postal_code!$B$2:$B$11,reference_postal_code!$A$2:$A$11)</f>
        <v>10110</v>
      </c>
      <c r="P8826" s="15" t="s">
        <v>117</v>
      </c>
      <c r="Q8826" s="15" t="s">
        <v>3359</v>
      </c>
      <c r="R8826" s="15" t="s">
        <v>106</v>
      </c>
      <c r="S8826" s="15" t="s">
        <v>107</v>
      </c>
      <c r="T8826" s="15" t="s">
        <v>3360</v>
      </c>
      <c r="U8826" s="28">
        <v>1091760.0</v>
      </c>
      <c r="V8826" s="15">
        <v>1.0</v>
      </c>
      <c r="W8826" s="31">
        <v>0.2</v>
      </c>
      <c r="X8826" s="28">
        <v>0.0</v>
      </c>
    </row>
    <row r="8827" ht="15.75" customHeight="1">
      <c r="A8827" s="15">
        <v>4473.0</v>
      </c>
      <c r="B8827" s="15" t="s">
        <v>9749</v>
      </c>
      <c r="C8827" s="18">
        <v>43007.0</v>
      </c>
      <c r="D8827" s="18">
        <v>43007.0</v>
      </c>
      <c r="E8827" s="18">
        <f t="shared" si="1"/>
        <v>43007</v>
      </c>
      <c r="F8827" s="15" t="s">
        <v>466</v>
      </c>
      <c r="G8827" s="15" t="s">
        <v>3673</v>
      </c>
      <c r="H8827" s="15" t="s">
        <v>3674</v>
      </c>
      <c r="I8827" s="15" t="s">
        <v>76</v>
      </c>
      <c r="J8827" s="15" t="s">
        <v>60</v>
      </c>
      <c r="K8827" s="15" t="s">
        <v>552</v>
      </c>
      <c r="L8827" s="15" t="str">
        <f t="array" ref="L8827">_xlfn.XLOOKUP(M8827,reference_province_to_city!$A$2:$A$11,reference_province_to_city!$B$2:$B$11)</f>
        <v>Denpasar</v>
      </c>
      <c r="M8827" s="15" t="s">
        <v>24</v>
      </c>
      <c r="N8827" s="15">
        <v>80231.0</v>
      </c>
      <c r="O8827" s="15">
        <f t="array" ref="O8827">_xlfn.XLOOKUP(M8827,reference_postal_code!$B$2:$B$11,reference_postal_code!$A$2:$A$11)</f>
        <v>80231</v>
      </c>
      <c r="P8827" s="15" t="s">
        <v>63</v>
      </c>
      <c r="Q8827" s="15" t="s">
        <v>2565</v>
      </c>
      <c r="R8827" s="15" t="s">
        <v>110</v>
      </c>
      <c r="S8827" s="15" t="s">
        <v>149</v>
      </c>
      <c r="T8827" s="15" t="s">
        <v>2566</v>
      </c>
      <c r="U8827" s="28">
        <v>3599640.0</v>
      </c>
      <c r="V8827" s="15">
        <v>3.0</v>
      </c>
      <c r="W8827" s="31">
        <v>0.2</v>
      </c>
      <c r="X8827" s="28">
        <v>989901.0</v>
      </c>
    </row>
    <row r="8828" ht="15.75" customHeight="1">
      <c r="A8828" s="15">
        <v>987.0</v>
      </c>
      <c r="B8828" s="15" t="s">
        <v>9748</v>
      </c>
      <c r="C8828" s="18">
        <v>43007.0</v>
      </c>
      <c r="D8828" s="18">
        <v>43013.0</v>
      </c>
      <c r="E8828" s="18">
        <f t="shared" si="1"/>
        <v>43013</v>
      </c>
      <c r="F8828" s="15" t="s">
        <v>55</v>
      </c>
      <c r="G8828" s="15" t="s">
        <v>2488</v>
      </c>
      <c r="H8828" s="15" t="s">
        <v>2489</v>
      </c>
      <c r="I8828" s="15" t="s">
        <v>76</v>
      </c>
      <c r="J8828" s="15" t="s">
        <v>60</v>
      </c>
      <c r="K8828" s="15" t="s">
        <v>26</v>
      </c>
      <c r="L8828" s="15" t="str">
        <f t="array" ref="L8828">_xlfn.XLOOKUP(M8828,reference_province_to_city!$A$2:$A$11,reference_province_to_city!$B$2:$B$11)</f>
        <v>Denpasar</v>
      </c>
      <c r="M8828" s="15" t="s">
        <v>24</v>
      </c>
      <c r="N8828" s="15">
        <v>80231.0</v>
      </c>
      <c r="O8828" s="15">
        <f t="array" ref="O8828">_xlfn.XLOOKUP(M8828,reference_postal_code!$B$2:$B$11,reference_postal_code!$A$2:$A$11)</f>
        <v>80231</v>
      </c>
      <c r="P8828" s="15" t="s">
        <v>63</v>
      </c>
      <c r="Q8828" s="15" t="s">
        <v>9752</v>
      </c>
      <c r="R8828" s="15" t="s">
        <v>110</v>
      </c>
      <c r="S8828" s="15" t="s">
        <v>668</v>
      </c>
      <c r="T8828" s="15" t="s">
        <v>9753</v>
      </c>
      <c r="U8828" s="28">
        <v>5047650.0</v>
      </c>
      <c r="V8828" s="15">
        <v>3.0</v>
      </c>
      <c r="W8828" s="31">
        <v>0.4</v>
      </c>
      <c r="X8828" s="28">
        <v>673020.0</v>
      </c>
    </row>
    <row r="8829" ht="15.75" customHeight="1">
      <c r="A8829" s="15">
        <v>5793.0</v>
      </c>
      <c r="B8829" s="15" t="s">
        <v>9750</v>
      </c>
      <c r="C8829" s="18">
        <v>43007.0</v>
      </c>
      <c r="D8829" s="18">
        <v>43010.0</v>
      </c>
      <c r="E8829" s="18">
        <f t="shared" si="1"/>
        <v>43010</v>
      </c>
      <c r="F8829" s="15" t="s">
        <v>125</v>
      </c>
      <c r="G8829" s="15" t="s">
        <v>1476</v>
      </c>
      <c r="H8829" s="15" t="s">
        <v>1477</v>
      </c>
      <c r="I8829" s="15" t="s">
        <v>59</v>
      </c>
      <c r="J8829" s="15" t="s">
        <v>60</v>
      </c>
      <c r="K8829" s="15" t="s">
        <v>10</v>
      </c>
      <c r="L8829" s="15" t="str">
        <f t="array" ref="L8829">_xlfn.XLOOKUP(M8829,reference_province_to_city!$A$2:$A$11,reference_province_to_city!$B$2:$B$11)</f>
        <v>Jakarta</v>
      </c>
      <c r="M8829" s="15" t="s">
        <v>7</v>
      </c>
      <c r="N8829" s="15">
        <v>10110.0</v>
      </c>
      <c r="O8829" s="15">
        <f t="array" ref="O8829">_xlfn.XLOOKUP(M8829,reference_postal_code!$B$2:$B$11,reference_postal_code!$A$2:$A$11)</f>
        <v>10110</v>
      </c>
      <c r="P8829" s="15" t="s">
        <v>117</v>
      </c>
      <c r="Q8829" s="15" t="s">
        <v>648</v>
      </c>
      <c r="R8829" s="15" t="s">
        <v>65</v>
      </c>
      <c r="S8829" s="15" t="s">
        <v>222</v>
      </c>
      <c r="T8829" s="15" t="s">
        <v>649</v>
      </c>
      <c r="U8829" s="28">
        <v>1467600.0</v>
      </c>
      <c r="V8829" s="15">
        <v>2.0</v>
      </c>
      <c r="W8829" s="31">
        <v>0.0</v>
      </c>
      <c r="X8829" s="28">
        <v>381576.0</v>
      </c>
    </row>
    <row r="8830" ht="15.75" customHeight="1">
      <c r="A8830" s="15">
        <v>4472.0</v>
      </c>
      <c r="B8830" s="15" t="s">
        <v>9749</v>
      </c>
      <c r="C8830" s="18">
        <v>43007.0</v>
      </c>
      <c r="D8830" s="18">
        <v>43007.0</v>
      </c>
      <c r="E8830" s="18">
        <f t="shared" si="1"/>
        <v>43007</v>
      </c>
      <c r="F8830" s="15" t="s">
        <v>466</v>
      </c>
      <c r="G8830" s="15" t="s">
        <v>3673</v>
      </c>
      <c r="H8830" s="15" t="s">
        <v>3674</v>
      </c>
      <c r="I8830" s="15" t="s">
        <v>76</v>
      </c>
      <c r="J8830" s="15" t="s">
        <v>60</v>
      </c>
      <c r="K8830" s="15" t="s">
        <v>26</v>
      </c>
      <c r="L8830" s="15" t="str">
        <f t="array" ref="L8830">_xlfn.XLOOKUP(M8830,reference_province_to_city!$A$2:$A$11,reference_province_to_city!$B$2:$B$11)</f>
        <v>Denpasar</v>
      </c>
      <c r="M8830" s="15" t="s">
        <v>24</v>
      </c>
      <c r="N8830" s="15">
        <v>80231.0</v>
      </c>
      <c r="O8830" s="15">
        <f t="array" ref="O8830">_xlfn.XLOOKUP(M8830,reference_postal_code!$B$2:$B$11,reference_postal_code!$A$2:$A$11)</f>
        <v>80231</v>
      </c>
      <c r="P8830" s="15" t="s">
        <v>63</v>
      </c>
      <c r="Q8830" s="15" t="s">
        <v>3611</v>
      </c>
      <c r="R8830" s="15" t="s">
        <v>106</v>
      </c>
      <c r="S8830" s="15" t="s">
        <v>107</v>
      </c>
      <c r="T8830" s="15" t="s">
        <v>3612</v>
      </c>
      <c r="U8830" s="28">
        <v>955290.0</v>
      </c>
      <c r="V8830" s="15">
        <v>1.0</v>
      </c>
      <c r="W8830" s="31">
        <v>0.3</v>
      </c>
      <c r="X8830" s="28">
        <v>-231999.0</v>
      </c>
    </row>
    <row r="8831" ht="15.75" customHeight="1">
      <c r="A8831" s="15">
        <v>4476.0</v>
      </c>
      <c r="B8831" s="15" t="s">
        <v>9749</v>
      </c>
      <c r="C8831" s="18">
        <v>43007.0</v>
      </c>
      <c r="D8831" s="18">
        <v>43007.0</v>
      </c>
      <c r="E8831" s="18">
        <f t="shared" si="1"/>
        <v>43007</v>
      </c>
      <c r="F8831" s="15" t="s">
        <v>466</v>
      </c>
      <c r="G8831" s="15" t="s">
        <v>3673</v>
      </c>
      <c r="H8831" s="15" t="s">
        <v>3674</v>
      </c>
      <c r="I8831" s="15" t="s">
        <v>76</v>
      </c>
      <c r="J8831" s="15" t="s">
        <v>60</v>
      </c>
      <c r="K8831" s="15" t="s">
        <v>26</v>
      </c>
      <c r="L8831" s="15" t="str">
        <f t="array" ref="L8831">_xlfn.XLOOKUP(M8831,reference_province_to_city!$A$2:$A$11,reference_province_to_city!$B$2:$B$11)</f>
        <v>Denpasar</v>
      </c>
      <c r="M8831" s="15" t="s">
        <v>24</v>
      </c>
      <c r="N8831" s="15">
        <v>80231.0</v>
      </c>
      <c r="O8831" s="15">
        <f t="array" ref="O8831">_xlfn.XLOOKUP(M8831,reference_postal_code!$B$2:$B$11,reference_postal_code!$A$2:$A$11)</f>
        <v>80231</v>
      </c>
      <c r="P8831" s="15" t="s">
        <v>63</v>
      </c>
      <c r="Q8831" s="15" t="s">
        <v>2774</v>
      </c>
      <c r="R8831" s="15" t="s">
        <v>106</v>
      </c>
      <c r="S8831" s="15" t="s">
        <v>139</v>
      </c>
      <c r="T8831" s="15" t="s">
        <v>2775</v>
      </c>
      <c r="U8831" s="28">
        <v>318720.0</v>
      </c>
      <c r="V8831" s="15">
        <v>4.0</v>
      </c>
      <c r="W8831" s="31">
        <v>0.2</v>
      </c>
      <c r="X8831" s="28">
        <v>111552.0</v>
      </c>
    </row>
    <row r="8832" ht="15.75" customHeight="1">
      <c r="A8832" s="15">
        <v>5140.0</v>
      </c>
      <c r="B8832" s="15" t="s">
        <v>9754</v>
      </c>
      <c r="C8832" s="18">
        <v>43007.0</v>
      </c>
      <c r="D8832" s="18">
        <v>43013.0</v>
      </c>
      <c r="E8832" s="18">
        <f t="shared" si="1"/>
        <v>43013</v>
      </c>
      <c r="F8832" s="15" t="s">
        <v>55</v>
      </c>
      <c r="G8832" s="15" t="s">
        <v>3168</v>
      </c>
      <c r="H8832" s="15" t="s">
        <v>3169</v>
      </c>
      <c r="I8832" s="15" t="s">
        <v>59</v>
      </c>
      <c r="J8832" s="15" t="s">
        <v>60</v>
      </c>
      <c r="K8832" s="15" t="s">
        <v>10</v>
      </c>
      <c r="L8832" s="15" t="str">
        <f t="array" ref="L8832">_xlfn.XLOOKUP(M8832,reference_province_to_city!$A$2:$A$11,reference_province_to_city!$B$2:$B$11)</f>
        <v>Jakarta</v>
      </c>
      <c r="M8832" s="15" t="s">
        <v>7</v>
      </c>
      <c r="N8832" s="15">
        <v>10110.0</v>
      </c>
      <c r="O8832" s="15">
        <f t="array" ref="O8832">_xlfn.XLOOKUP(M8832,reference_postal_code!$B$2:$B$11,reference_postal_code!$A$2:$A$11)</f>
        <v>10110</v>
      </c>
      <c r="P8832" s="15" t="s">
        <v>117</v>
      </c>
      <c r="Q8832" s="15" t="s">
        <v>4759</v>
      </c>
      <c r="R8832" s="15" t="s">
        <v>65</v>
      </c>
      <c r="S8832" s="15" t="s">
        <v>66</v>
      </c>
      <c r="T8832" s="15" t="s">
        <v>4760</v>
      </c>
      <c r="U8832" s="28">
        <v>773250.0</v>
      </c>
      <c r="V8832" s="15">
        <v>5.0</v>
      </c>
      <c r="W8832" s="31">
        <v>0.0</v>
      </c>
      <c r="X8832" s="28">
        <v>363428.0</v>
      </c>
    </row>
    <row r="8833" ht="15.75" customHeight="1">
      <c r="A8833" s="15">
        <v>6209.0</v>
      </c>
      <c r="B8833" s="15" t="s">
        <v>9755</v>
      </c>
      <c r="C8833" s="18">
        <v>43007.0</v>
      </c>
      <c r="D8833" s="18">
        <v>43011.0</v>
      </c>
      <c r="E8833" s="18">
        <f t="shared" si="1"/>
        <v>43011</v>
      </c>
      <c r="F8833" s="15" t="s">
        <v>55</v>
      </c>
      <c r="G8833" s="15" t="s">
        <v>2361</v>
      </c>
      <c r="H8833" s="15" t="s">
        <v>2362</v>
      </c>
      <c r="I8833" s="15" t="s">
        <v>128</v>
      </c>
      <c r="J8833" s="15" t="s">
        <v>60</v>
      </c>
      <c r="K8833" s="15" t="s">
        <v>1832</v>
      </c>
      <c r="L8833" s="15" t="str">
        <f t="array" ref="L8833">_xlfn.XLOOKUP(M8833,reference_province_to_city!$A$2:$A$11,reference_province_to_city!$B$2:$B$11)</f>
        <v>Yogyakarta</v>
      </c>
      <c r="M8833" s="15" t="s">
        <v>18</v>
      </c>
      <c r="N8833" s="15">
        <v>55111.0</v>
      </c>
      <c r="O8833" s="15">
        <f t="array" ref="O8833">_xlfn.XLOOKUP(M8833,reference_postal_code!$B$2:$B$11,reference_postal_code!$A$2:$A$11)</f>
        <v>55111</v>
      </c>
      <c r="P8833" s="15" t="s">
        <v>77</v>
      </c>
      <c r="Q8833" s="15" t="s">
        <v>2154</v>
      </c>
      <c r="R8833" s="15" t="s">
        <v>65</v>
      </c>
      <c r="S8833" s="15" t="s">
        <v>87</v>
      </c>
      <c r="T8833" s="15" t="s">
        <v>2155</v>
      </c>
      <c r="U8833" s="28">
        <v>767520.0</v>
      </c>
      <c r="V8833" s="15">
        <v>2.0</v>
      </c>
      <c r="W8833" s="31">
        <v>0.2</v>
      </c>
      <c r="X8833" s="28">
        <v>-95940.0</v>
      </c>
    </row>
    <row r="8834" ht="15.75" customHeight="1">
      <c r="A8834" s="15">
        <v>986.0</v>
      </c>
      <c r="B8834" s="15" t="s">
        <v>9748</v>
      </c>
      <c r="C8834" s="18">
        <v>43007.0</v>
      </c>
      <c r="D8834" s="18">
        <v>43013.0</v>
      </c>
      <c r="E8834" s="18">
        <f t="shared" si="1"/>
        <v>43013</v>
      </c>
      <c r="F8834" s="15" t="s">
        <v>55</v>
      </c>
      <c r="G8834" s="15" t="s">
        <v>2488</v>
      </c>
      <c r="H8834" s="15" t="s">
        <v>2489</v>
      </c>
      <c r="I8834" s="15" t="s">
        <v>76</v>
      </c>
      <c r="J8834" s="15" t="s">
        <v>60</v>
      </c>
      <c r="K8834" s="15" t="s">
        <v>26</v>
      </c>
      <c r="L8834" s="15" t="str">
        <f t="array" ref="L8834">_xlfn.XLOOKUP(M8834,reference_province_to_city!$A$2:$A$11,reference_province_to_city!$B$2:$B$11)</f>
        <v>Denpasar</v>
      </c>
      <c r="M8834" s="15" t="s">
        <v>24</v>
      </c>
      <c r="N8834" s="15">
        <v>80231.0</v>
      </c>
      <c r="O8834" s="15">
        <f t="array" ref="O8834">_xlfn.XLOOKUP(M8834,reference_postal_code!$B$2:$B$11,reference_postal_code!$A$2:$A$11)</f>
        <v>80231</v>
      </c>
      <c r="P8834" s="15" t="s">
        <v>63</v>
      </c>
      <c r="Q8834" s="15" t="s">
        <v>1850</v>
      </c>
      <c r="R8834" s="15" t="s">
        <v>65</v>
      </c>
      <c r="S8834" s="15" t="s">
        <v>173</v>
      </c>
      <c r="T8834" s="15" t="s">
        <v>1851</v>
      </c>
      <c r="U8834" s="28">
        <v>419520.0</v>
      </c>
      <c r="V8834" s="15">
        <v>4.0</v>
      </c>
      <c r="W8834" s="31">
        <v>0.2</v>
      </c>
      <c r="X8834" s="28">
        <v>141588.0</v>
      </c>
    </row>
    <row r="8835" ht="15.75" customHeight="1">
      <c r="A8835" s="15">
        <v>9802.0</v>
      </c>
      <c r="B8835" s="15" t="s">
        <v>9756</v>
      </c>
      <c r="C8835" s="18">
        <v>43007.0</v>
      </c>
      <c r="D8835" s="18">
        <v>43014.0</v>
      </c>
      <c r="E8835" s="18">
        <f t="shared" si="1"/>
        <v>43014</v>
      </c>
      <c r="F8835" s="15" t="s">
        <v>55</v>
      </c>
      <c r="G8835" s="15" t="s">
        <v>4049</v>
      </c>
      <c r="H8835" s="15" t="s">
        <v>4050</v>
      </c>
      <c r="I8835" s="15" t="s">
        <v>59</v>
      </c>
      <c r="J8835" s="15" t="s">
        <v>60</v>
      </c>
      <c r="K8835" s="15" t="s">
        <v>10</v>
      </c>
      <c r="L8835" s="15" t="str">
        <f t="array" ref="L8835">_xlfn.XLOOKUP(M8835,reference_province_to_city!$A$2:$A$11,reference_province_to_city!$B$2:$B$11)</f>
        <v>Jakarta</v>
      </c>
      <c r="M8835" s="15" t="s">
        <v>7</v>
      </c>
      <c r="N8835" s="15">
        <v>10110.0</v>
      </c>
      <c r="O8835" s="15">
        <f t="array" ref="O8835">_xlfn.XLOOKUP(M8835,reference_postal_code!$B$2:$B$11,reference_postal_code!$A$2:$A$11)</f>
        <v>10110</v>
      </c>
      <c r="P8835" s="15" t="s">
        <v>117</v>
      </c>
      <c r="Q8835" s="15" t="s">
        <v>3549</v>
      </c>
      <c r="R8835" s="15" t="s">
        <v>65</v>
      </c>
      <c r="S8835" s="15" t="s">
        <v>226</v>
      </c>
      <c r="T8835" s="15" t="s">
        <v>3550</v>
      </c>
      <c r="U8835" s="28">
        <v>1459500.0</v>
      </c>
      <c r="V8835" s="15">
        <v>7.0</v>
      </c>
      <c r="W8835" s="31">
        <v>0.0</v>
      </c>
      <c r="X8835" s="28">
        <v>423255.0</v>
      </c>
    </row>
    <row r="8836" ht="15.75" customHeight="1">
      <c r="A8836" s="15">
        <v>8591.0</v>
      </c>
      <c r="B8836" s="15" t="s">
        <v>9757</v>
      </c>
      <c r="C8836" s="18">
        <v>43007.0</v>
      </c>
      <c r="D8836" s="18">
        <v>43009.0</v>
      </c>
      <c r="E8836" s="18">
        <f t="shared" si="1"/>
        <v>43009</v>
      </c>
      <c r="F8836" s="15" t="s">
        <v>125</v>
      </c>
      <c r="G8836" s="15" t="s">
        <v>3651</v>
      </c>
      <c r="H8836" s="15" t="s">
        <v>3652</v>
      </c>
      <c r="I8836" s="15" t="s">
        <v>128</v>
      </c>
      <c r="J8836" s="15" t="s">
        <v>60</v>
      </c>
      <c r="K8836" s="15" t="s">
        <v>22</v>
      </c>
      <c r="L8836" s="15" t="str">
        <f t="array" ref="L8836">_xlfn.XLOOKUP(M8836,reference_province_to_city!$A$2:$A$11,reference_province_to_city!$B$2:$B$11)</f>
        <v>Surabaya</v>
      </c>
      <c r="M8836" s="15" t="s">
        <v>20</v>
      </c>
      <c r="O8836" s="15">
        <f t="array" ref="O8836">_xlfn.XLOOKUP(M8836,reference_postal_code!$B$2:$B$11,reference_postal_code!$A$2:$A$11)</f>
        <v>60231</v>
      </c>
      <c r="P8836" s="15" t="s">
        <v>166</v>
      </c>
      <c r="Q8836" s="15" t="s">
        <v>3440</v>
      </c>
      <c r="R8836" s="15" t="s">
        <v>65</v>
      </c>
      <c r="S8836" s="15" t="s">
        <v>173</v>
      </c>
      <c r="T8836" s="15" t="s">
        <v>3441</v>
      </c>
      <c r="U8836" s="28">
        <v>119700.0</v>
      </c>
      <c r="V8836" s="15">
        <v>3.0</v>
      </c>
      <c r="W8836" s="31">
        <v>0.0</v>
      </c>
      <c r="X8836" s="28">
        <v>58653.0</v>
      </c>
    </row>
    <row r="8837" ht="15.75" customHeight="1">
      <c r="A8837" s="15">
        <v>5139.0</v>
      </c>
      <c r="B8837" s="15" t="s">
        <v>9754</v>
      </c>
      <c r="C8837" s="18">
        <v>43007.0</v>
      </c>
      <c r="D8837" s="18">
        <v>43013.0</v>
      </c>
      <c r="E8837" s="18">
        <f t="shared" si="1"/>
        <v>43013</v>
      </c>
      <c r="F8837" s="15" t="s">
        <v>55</v>
      </c>
      <c r="G8837" s="15" t="s">
        <v>3168</v>
      </c>
      <c r="H8837" s="15" t="s">
        <v>3169</v>
      </c>
      <c r="I8837" s="15" t="s">
        <v>59</v>
      </c>
      <c r="J8837" s="15" t="s">
        <v>60</v>
      </c>
      <c r="K8837" s="15" t="s">
        <v>10</v>
      </c>
      <c r="L8837" s="15" t="str">
        <f t="array" ref="L8837">_xlfn.XLOOKUP(M8837,reference_province_to_city!$A$2:$A$11,reference_province_to_city!$B$2:$B$11)</f>
        <v>Jakarta</v>
      </c>
      <c r="M8837" s="15" t="s">
        <v>7</v>
      </c>
      <c r="N8837" s="15">
        <v>10110.0</v>
      </c>
      <c r="O8837" s="15">
        <f t="array" ref="O8837">_xlfn.XLOOKUP(M8837,reference_postal_code!$B$2:$B$11,reference_postal_code!$A$2:$A$11)</f>
        <v>10110</v>
      </c>
      <c r="P8837" s="15" t="s">
        <v>117</v>
      </c>
      <c r="Q8837" s="15" t="s">
        <v>245</v>
      </c>
      <c r="R8837" s="15" t="s">
        <v>65</v>
      </c>
      <c r="S8837" s="15" t="s">
        <v>173</v>
      </c>
      <c r="T8837" s="15" t="s">
        <v>246</v>
      </c>
      <c r="U8837" s="28">
        <v>350100.0</v>
      </c>
      <c r="V8837" s="15">
        <v>3.0</v>
      </c>
      <c r="W8837" s="31">
        <v>0.0</v>
      </c>
      <c r="X8837" s="28">
        <v>164547.0</v>
      </c>
    </row>
    <row r="8838" ht="15.75" customHeight="1">
      <c r="A8838" s="15">
        <v>4477.0</v>
      </c>
      <c r="B8838" s="15" t="s">
        <v>9749</v>
      </c>
      <c r="C8838" s="18">
        <v>43007.0</v>
      </c>
      <c r="D8838" s="18">
        <v>43007.0</v>
      </c>
      <c r="E8838" s="18">
        <f t="shared" si="1"/>
        <v>43007</v>
      </c>
      <c r="F8838" s="15" t="s">
        <v>466</v>
      </c>
      <c r="G8838" s="15" t="s">
        <v>3673</v>
      </c>
      <c r="H8838" s="15" t="s">
        <v>3674</v>
      </c>
      <c r="I8838" s="15" t="s">
        <v>76</v>
      </c>
      <c r="J8838" s="15" t="s">
        <v>60</v>
      </c>
      <c r="K8838" s="15" t="s">
        <v>26</v>
      </c>
      <c r="L8838" s="15" t="str">
        <f t="array" ref="L8838">_xlfn.XLOOKUP(M8838,reference_province_to_city!$A$2:$A$11,reference_province_to_city!$B$2:$B$11)</f>
        <v>Denpasar</v>
      </c>
      <c r="M8838" s="15" t="s">
        <v>24</v>
      </c>
      <c r="N8838" s="15">
        <v>80231.0</v>
      </c>
      <c r="O8838" s="15">
        <f t="array" ref="O8838">_xlfn.XLOOKUP(M8838,reference_postal_code!$B$2:$B$11,reference_postal_code!$A$2:$A$11)</f>
        <v>80231</v>
      </c>
      <c r="P8838" s="15" t="s">
        <v>63</v>
      </c>
      <c r="Q8838" s="15" t="s">
        <v>5454</v>
      </c>
      <c r="R8838" s="15" t="s">
        <v>65</v>
      </c>
      <c r="S8838" s="15" t="s">
        <v>66</v>
      </c>
      <c r="T8838" s="15" t="s">
        <v>5455</v>
      </c>
      <c r="U8838" s="28">
        <v>126720.0</v>
      </c>
      <c r="V8838" s="15">
        <v>2.0</v>
      </c>
      <c r="W8838" s="31">
        <v>0.2</v>
      </c>
      <c r="X8838" s="28">
        <v>39600.0</v>
      </c>
    </row>
    <row r="8839" ht="15.75" customHeight="1">
      <c r="A8839" s="15">
        <v>7663.0</v>
      </c>
      <c r="B8839" s="15" t="s">
        <v>9758</v>
      </c>
      <c r="C8839" s="18">
        <v>43007.0</v>
      </c>
      <c r="D8839" s="18">
        <v>43009.0</v>
      </c>
      <c r="E8839" s="18">
        <f t="shared" si="1"/>
        <v>43009</v>
      </c>
      <c r="F8839" s="15" t="s">
        <v>125</v>
      </c>
      <c r="G8839" s="15" t="s">
        <v>1939</v>
      </c>
      <c r="H8839" s="15" t="s">
        <v>1940</v>
      </c>
      <c r="I8839" s="15" t="s">
        <v>59</v>
      </c>
      <c r="J8839" s="15" t="s">
        <v>60</v>
      </c>
      <c r="K8839" s="15" t="s">
        <v>28</v>
      </c>
      <c r="L8839" s="15" t="str">
        <f t="array" ref="L8839">_xlfn.XLOOKUP(M8839,reference_province_to_city!$A$2:$A$11,reference_province_to_city!$B$2:$B$11)</f>
        <v>Medan</v>
      </c>
      <c r="M8839" s="15" t="s">
        <v>11</v>
      </c>
      <c r="N8839" s="15">
        <v>20111.0</v>
      </c>
      <c r="O8839" s="15">
        <f t="array" ref="O8839">_xlfn.XLOOKUP(M8839,reference_postal_code!$B$2:$B$11,reference_postal_code!$A$2:$A$11)</f>
        <v>20111</v>
      </c>
      <c r="P8839" s="15" t="s">
        <v>77</v>
      </c>
      <c r="Q8839" s="15" t="s">
        <v>2363</v>
      </c>
      <c r="R8839" s="15" t="s">
        <v>65</v>
      </c>
      <c r="S8839" s="15" t="s">
        <v>93</v>
      </c>
      <c r="T8839" s="15" t="s">
        <v>2364</v>
      </c>
      <c r="U8839" s="28">
        <v>1488000.0</v>
      </c>
      <c r="V8839" s="15">
        <v>5.0</v>
      </c>
      <c r="W8839" s="31">
        <v>0.0</v>
      </c>
      <c r="X8839" s="28">
        <v>386880.0</v>
      </c>
    </row>
    <row r="8840" ht="15.75" customHeight="1">
      <c r="A8840" s="15">
        <v>5795.0</v>
      </c>
      <c r="B8840" s="15" t="s">
        <v>9750</v>
      </c>
      <c r="C8840" s="18">
        <v>43007.0</v>
      </c>
      <c r="D8840" s="18">
        <v>43010.0</v>
      </c>
      <c r="E8840" s="18">
        <f t="shared" si="1"/>
        <v>43010</v>
      </c>
      <c r="F8840" s="15" t="s">
        <v>125</v>
      </c>
      <c r="G8840" s="15" t="s">
        <v>1476</v>
      </c>
      <c r="H8840" s="15" t="s">
        <v>1477</v>
      </c>
      <c r="I8840" s="15" t="s">
        <v>59</v>
      </c>
      <c r="J8840" s="15" t="s">
        <v>60</v>
      </c>
      <c r="K8840" s="15" t="s">
        <v>2288</v>
      </c>
      <c r="L8840" s="15" t="str">
        <f t="array" ref="L8840">_xlfn.XLOOKUP(M8840,reference_province_to_city!$A$2:$A$11,reference_province_to_city!$B$2:$B$11)</f>
        <v>Jakarta</v>
      </c>
      <c r="M8840" s="15" t="s">
        <v>7</v>
      </c>
      <c r="N8840" s="15">
        <v>10110.0</v>
      </c>
      <c r="O8840" s="15">
        <f t="array" ref="O8840">_xlfn.XLOOKUP(M8840,reference_postal_code!$B$2:$B$11,reference_postal_code!$A$2:$A$11)</f>
        <v>10110</v>
      </c>
      <c r="P8840" s="15" t="s">
        <v>117</v>
      </c>
      <c r="Q8840" s="15" t="s">
        <v>4784</v>
      </c>
      <c r="R8840" s="15" t="s">
        <v>65</v>
      </c>
      <c r="S8840" s="15" t="s">
        <v>83</v>
      </c>
      <c r="T8840" s="15" t="s">
        <v>4785</v>
      </c>
      <c r="U8840" s="28">
        <v>700080.0</v>
      </c>
      <c r="V8840" s="15">
        <v>2.0</v>
      </c>
      <c r="W8840" s="31">
        <v>0.2</v>
      </c>
      <c r="X8840" s="28">
        <v>245028.0</v>
      </c>
    </row>
    <row r="8841" ht="15.75" customHeight="1">
      <c r="A8841" s="15">
        <v>5267.0</v>
      </c>
      <c r="B8841" s="15" t="s">
        <v>9759</v>
      </c>
      <c r="C8841" s="18">
        <v>43008.0</v>
      </c>
      <c r="D8841" s="18">
        <v>43011.0</v>
      </c>
      <c r="E8841" s="18">
        <f t="shared" si="1"/>
        <v>43011</v>
      </c>
      <c r="F8841" s="15" t="s">
        <v>125</v>
      </c>
      <c r="G8841" s="15" t="s">
        <v>4453</v>
      </c>
      <c r="H8841" s="15" t="s">
        <v>4454</v>
      </c>
      <c r="I8841" s="15" t="s">
        <v>128</v>
      </c>
      <c r="J8841" s="15" t="s">
        <v>60</v>
      </c>
      <c r="K8841" s="15" t="s">
        <v>31</v>
      </c>
      <c r="L8841" s="15" t="str">
        <f t="array" ref="L8841">_xlfn.XLOOKUP(M8841,reference_province_to_city!$A$2:$A$11,reference_province_to_city!$B$2:$B$11)</f>
        <v>Balikpapan</v>
      </c>
      <c r="M8841" s="15" t="s">
        <v>21</v>
      </c>
      <c r="N8841" s="15">
        <v>76114.0</v>
      </c>
      <c r="O8841" s="15">
        <f t="array" ref="O8841">_xlfn.XLOOKUP(M8841,reference_postal_code!$B$2:$B$11,reference_postal_code!$A$2:$A$11)</f>
        <v>76114</v>
      </c>
      <c r="P8841" s="15" t="s">
        <v>166</v>
      </c>
      <c r="Q8841" s="15" t="s">
        <v>3929</v>
      </c>
      <c r="R8841" s="15" t="s">
        <v>65</v>
      </c>
      <c r="S8841" s="15" t="s">
        <v>66</v>
      </c>
      <c r="T8841" s="15" t="s">
        <v>3930</v>
      </c>
      <c r="U8841" s="28">
        <v>2519100.0</v>
      </c>
      <c r="V8841" s="15">
        <v>3.0</v>
      </c>
      <c r="W8841" s="31">
        <v>0.0</v>
      </c>
      <c r="X8841" s="28">
        <v>1234359.0</v>
      </c>
    </row>
    <row r="8842" ht="15.75" customHeight="1">
      <c r="A8842" s="15">
        <v>9215.0</v>
      </c>
      <c r="B8842" s="15" t="s">
        <v>9760</v>
      </c>
      <c r="C8842" s="18">
        <v>43008.0</v>
      </c>
      <c r="D8842" s="18"/>
      <c r="E8842" s="18">
        <f t="shared" si="1"/>
        <v>43011</v>
      </c>
      <c r="F8842" s="15" t="s">
        <v>125</v>
      </c>
      <c r="G8842" s="15" t="s">
        <v>2275</v>
      </c>
      <c r="H8842" s="15" t="s">
        <v>2276</v>
      </c>
      <c r="I8842" s="15" t="s">
        <v>128</v>
      </c>
      <c r="J8842" s="15" t="s">
        <v>60</v>
      </c>
      <c r="K8842" s="15" t="s">
        <v>14</v>
      </c>
      <c r="L8842" s="15" t="str">
        <f t="array" ref="L8842">_xlfn.XLOOKUP(M8842,reference_province_to_city!$A$2:$A$11,reference_province_to_city!$B$2:$B$11)</f>
        <v>Bandung</v>
      </c>
      <c r="M8842" s="15" t="s">
        <v>12</v>
      </c>
      <c r="N8842" s="15">
        <v>40111.0</v>
      </c>
      <c r="O8842" s="15">
        <f t="array" ref="O8842">_xlfn.XLOOKUP(M8842,reference_postal_code!$B$2:$B$11,reference_postal_code!$A$2:$A$11)</f>
        <v>40111</v>
      </c>
      <c r="P8842" s="15" t="s">
        <v>117</v>
      </c>
      <c r="Q8842" s="15" t="s">
        <v>5540</v>
      </c>
      <c r="R8842" s="15" t="s">
        <v>65</v>
      </c>
      <c r="S8842" s="15" t="s">
        <v>79</v>
      </c>
      <c r="T8842" s="15" t="s">
        <v>5541</v>
      </c>
      <c r="U8842" s="28">
        <v>309960.0</v>
      </c>
      <c r="V8842" s="15">
        <v>7.0</v>
      </c>
      <c r="W8842" s="31">
        <v>0.2</v>
      </c>
      <c r="X8842" s="28">
        <v>104612.0</v>
      </c>
    </row>
    <row r="8843" ht="15.75" customHeight="1">
      <c r="A8843" s="15">
        <v>6694.0</v>
      </c>
      <c r="B8843" s="15" t="s">
        <v>9761</v>
      </c>
      <c r="C8843" s="18">
        <v>43008.0</v>
      </c>
      <c r="D8843" s="18">
        <v>43010.0</v>
      </c>
      <c r="E8843" s="18">
        <f t="shared" si="1"/>
        <v>43010</v>
      </c>
      <c r="F8843" s="15" t="s">
        <v>114</v>
      </c>
      <c r="G8843" s="15" t="s">
        <v>1560</v>
      </c>
      <c r="H8843" s="15" t="s">
        <v>1561</v>
      </c>
      <c r="I8843" s="15" t="s">
        <v>59</v>
      </c>
      <c r="J8843" s="15" t="s">
        <v>60</v>
      </c>
      <c r="K8843" s="15" t="s">
        <v>28</v>
      </c>
      <c r="L8843" s="15" t="str">
        <f t="array" ref="L8843">_xlfn.XLOOKUP(M8843,reference_province_to_city!$A$2:$A$11,reference_province_to_city!$B$2:$B$11)</f>
        <v>Medan</v>
      </c>
      <c r="M8843" s="15" t="s">
        <v>11</v>
      </c>
      <c r="N8843" s="15">
        <v>20111.0</v>
      </c>
      <c r="O8843" s="15">
        <f t="array" ref="O8843">_xlfn.XLOOKUP(M8843,reference_postal_code!$B$2:$B$11,reference_postal_code!$A$2:$A$11)</f>
        <v>20111</v>
      </c>
      <c r="P8843" s="15" t="s">
        <v>77</v>
      </c>
      <c r="Q8843" s="15" t="s">
        <v>4374</v>
      </c>
      <c r="R8843" s="15" t="s">
        <v>65</v>
      </c>
      <c r="S8843" s="15" t="s">
        <v>66</v>
      </c>
      <c r="T8843" s="15" t="s">
        <v>4375</v>
      </c>
      <c r="U8843" s="28">
        <v>2473200.0</v>
      </c>
      <c r="V8843" s="15">
        <v>3.0</v>
      </c>
      <c r="W8843" s="31">
        <v>0.0</v>
      </c>
      <c r="X8843" s="28">
        <v>1211868.0</v>
      </c>
    </row>
    <row r="8844" ht="15.75" customHeight="1">
      <c r="A8844" s="15">
        <v>9141.0</v>
      </c>
      <c r="B8844" s="15" t="s">
        <v>9762</v>
      </c>
      <c r="C8844" s="18">
        <v>43008.0</v>
      </c>
      <c r="D8844" s="18">
        <v>43010.0</v>
      </c>
      <c r="E8844" s="18">
        <f t="shared" si="1"/>
        <v>43010</v>
      </c>
      <c r="F8844" s="15" t="s">
        <v>114</v>
      </c>
      <c r="G8844" s="15" t="s">
        <v>1613</v>
      </c>
      <c r="H8844" s="15" t="s">
        <v>1614</v>
      </c>
      <c r="I8844" s="15" t="s">
        <v>76</v>
      </c>
      <c r="J8844" s="15" t="s">
        <v>60</v>
      </c>
      <c r="K8844" s="15" t="s">
        <v>33</v>
      </c>
      <c r="L8844" s="15" t="str">
        <f t="array" ref="L8844">_xlfn.XLOOKUP(M8844,reference_province_to_city!$A$2:$A$11,reference_province_to_city!$B$2:$B$11)</f>
        <v>Makassar</v>
      </c>
      <c r="M8844" s="15" t="s">
        <v>25</v>
      </c>
      <c r="N8844" s="15">
        <v>90111.0</v>
      </c>
      <c r="O8844" s="15">
        <f t="array" ref="O8844">_xlfn.XLOOKUP(M8844,reference_postal_code!$B$2:$B$11,reference_postal_code!$A$2:$A$11)</f>
        <v>90111</v>
      </c>
      <c r="P8844" s="15" t="s">
        <v>63</v>
      </c>
      <c r="Q8844" s="15" t="s">
        <v>5132</v>
      </c>
      <c r="R8844" s="15" t="s">
        <v>110</v>
      </c>
      <c r="S8844" s="15" t="s">
        <v>149</v>
      </c>
      <c r="T8844" s="15" t="s">
        <v>5133</v>
      </c>
      <c r="U8844" s="28">
        <v>2399700.0</v>
      </c>
      <c r="V8844" s="15">
        <v>2.0</v>
      </c>
      <c r="W8844" s="31">
        <v>0.0</v>
      </c>
      <c r="X8844" s="28">
        <v>719910.0</v>
      </c>
    </row>
    <row r="8845" ht="15.75" customHeight="1">
      <c r="A8845" s="15">
        <v>9688.0</v>
      </c>
      <c r="B8845" s="15" t="s">
        <v>9763</v>
      </c>
      <c r="C8845" s="18">
        <v>43008.0</v>
      </c>
      <c r="D8845" s="18">
        <v>43014.0</v>
      </c>
      <c r="E8845" s="18">
        <f t="shared" si="1"/>
        <v>43014</v>
      </c>
      <c r="F8845" s="15" t="s">
        <v>55</v>
      </c>
      <c r="G8845" s="15" t="s">
        <v>771</v>
      </c>
      <c r="H8845" s="15" t="s">
        <v>772</v>
      </c>
      <c r="I8845" s="15" t="s">
        <v>76</v>
      </c>
      <c r="J8845" s="15" t="s">
        <v>60</v>
      </c>
      <c r="K8845" s="15" t="s">
        <v>26</v>
      </c>
      <c r="L8845" s="15" t="str">
        <f t="array" ref="L8845">_xlfn.XLOOKUP(M8845,reference_province_to_city!$A$2:$A$11,reference_province_to_city!$B$2:$B$11)</f>
        <v>Denpasar</v>
      </c>
      <c r="M8845" s="15" t="s">
        <v>24</v>
      </c>
      <c r="N8845" s="15">
        <v>80231.0</v>
      </c>
      <c r="O8845" s="15">
        <f t="array" ref="O8845">_xlfn.XLOOKUP(M8845,reference_postal_code!$B$2:$B$11,reference_postal_code!$A$2:$A$11)</f>
        <v>80231</v>
      </c>
      <c r="P8845" s="15" t="s">
        <v>63</v>
      </c>
      <c r="Q8845" s="15" t="s">
        <v>3309</v>
      </c>
      <c r="R8845" s="15" t="s">
        <v>65</v>
      </c>
      <c r="S8845" s="15" t="s">
        <v>83</v>
      </c>
      <c r="T8845" s="15" t="s">
        <v>3310</v>
      </c>
      <c r="U8845" s="28">
        <v>174690.0</v>
      </c>
      <c r="V8845" s="15">
        <v>9.0</v>
      </c>
      <c r="W8845" s="31">
        <v>0.8</v>
      </c>
      <c r="X8845" s="28">
        <v>-262035.0</v>
      </c>
    </row>
    <row r="8846" ht="15.75" customHeight="1">
      <c r="A8846" s="15">
        <v>5266.0</v>
      </c>
      <c r="B8846" s="15" t="s">
        <v>9759</v>
      </c>
      <c r="C8846" s="18">
        <v>43008.0</v>
      </c>
      <c r="D8846" s="18">
        <v>43011.0</v>
      </c>
      <c r="E8846" s="18">
        <f t="shared" si="1"/>
        <v>43011</v>
      </c>
      <c r="F8846" s="15" t="s">
        <v>125</v>
      </c>
      <c r="G8846" s="15" t="s">
        <v>4453</v>
      </c>
      <c r="H8846" s="15" t="s">
        <v>4454</v>
      </c>
      <c r="I8846" s="15" t="s">
        <v>128</v>
      </c>
      <c r="J8846" s="15" t="s">
        <v>60</v>
      </c>
      <c r="K8846" s="15" t="s">
        <v>31</v>
      </c>
      <c r="L8846" s="15" t="str">
        <f t="array" ref="L8846">_xlfn.XLOOKUP(M8846,reference_province_to_city!$A$2:$A$11,reference_province_to_city!$B$2:$B$11)</f>
        <v>Balikpapan</v>
      </c>
      <c r="M8846" s="15" t="s">
        <v>21</v>
      </c>
      <c r="N8846" s="15">
        <v>76114.0</v>
      </c>
      <c r="O8846" s="15">
        <f t="array" ref="O8846">_xlfn.XLOOKUP(M8846,reference_postal_code!$B$2:$B$11,reference_postal_code!$A$2:$A$11)</f>
        <v>76114</v>
      </c>
      <c r="P8846" s="15" t="s">
        <v>166</v>
      </c>
      <c r="Q8846" s="15" t="s">
        <v>3442</v>
      </c>
      <c r="R8846" s="15" t="s">
        <v>65</v>
      </c>
      <c r="S8846" s="15" t="s">
        <v>66</v>
      </c>
      <c r="T8846" s="15" t="s">
        <v>3443</v>
      </c>
      <c r="U8846" s="28">
        <v>176400.0</v>
      </c>
      <c r="V8846" s="15">
        <v>2.0</v>
      </c>
      <c r="W8846" s="31">
        <v>0.0</v>
      </c>
      <c r="X8846" s="28">
        <v>86436.0</v>
      </c>
    </row>
    <row r="8847" ht="15.75" customHeight="1">
      <c r="A8847" s="15">
        <v>5268.0</v>
      </c>
      <c r="B8847" s="15" t="s">
        <v>9759</v>
      </c>
      <c r="C8847" s="18">
        <v>43008.0</v>
      </c>
      <c r="D8847" s="18">
        <v>43011.0</v>
      </c>
      <c r="E8847" s="18">
        <f t="shared" si="1"/>
        <v>43011</v>
      </c>
      <c r="F8847" s="15" t="s">
        <v>125</v>
      </c>
      <c r="G8847" s="15" t="s">
        <v>4453</v>
      </c>
      <c r="H8847" s="15" t="s">
        <v>4454</v>
      </c>
      <c r="I8847" s="15" t="s">
        <v>128</v>
      </c>
      <c r="J8847" s="15" t="s">
        <v>60</v>
      </c>
      <c r="K8847" s="15" t="s">
        <v>31</v>
      </c>
      <c r="L8847" s="15" t="str">
        <f t="array" ref="L8847">_xlfn.XLOOKUP(M8847,reference_province_to_city!$A$2:$A$11,reference_province_to_city!$B$2:$B$11)</f>
        <v>Balikpapan</v>
      </c>
      <c r="M8847" s="15" t="s">
        <v>21</v>
      </c>
      <c r="N8847" s="15">
        <v>76114.0</v>
      </c>
      <c r="O8847" s="15">
        <f t="array" ref="O8847">_xlfn.XLOOKUP(M8847,reference_postal_code!$B$2:$B$11,reference_postal_code!$A$2:$A$11)</f>
        <v>76114</v>
      </c>
      <c r="P8847" s="15" t="s">
        <v>166</v>
      </c>
      <c r="Q8847" s="15" t="s">
        <v>1824</v>
      </c>
      <c r="R8847" s="15" t="s">
        <v>65</v>
      </c>
      <c r="S8847" s="15" t="s">
        <v>222</v>
      </c>
      <c r="T8847" s="15" t="s">
        <v>1825</v>
      </c>
      <c r="U8847" s="28">
        <v>58350.0</v>
      </c>
      <c r="V8847" s="15">
        <v>1.0</v>
      </c>
      <c r="W8847" s="31">
        <v>0.0</v>
      </c>
      <c r="X8847" s="28">
        <v>15171.0</v>
      </c>
    </row>
    <row r="8848" ht="15.75" customHeight="1">
      <c r="A8848" s="15">
        <v>567.0</v>
      </c>
      <c r="B8848" s="15" t="s">
        <v>9764</v>
      </c>
      <c r="C8848" s="18">
        <v>43009.0</v>
      </c>
      <c r="D8848" s="18">
        <v>43016.0</v>
      </c>
      <c r="E8848" s="18">
        <f t="shared" si="1"/>
        <v>43016</v>
      </c>
      <c r="F8848" s="15" t="s">
        <v>55</v>
      </c>
      <c r="G8848" s="15" t="s">
        <v>1736</v>
      </c>
      <c r="H8848" s="15" t="s">
        <v>1737</v>
      </c>
      <c r="I8848" s="15" t="s">
        <v>128</v>
      </c>
      <c r="J8848" s="15" t="s">
        <v>60</v>
      </c>
      <c r="L8848" s="15" t="str">
        <f t="array" ref="L8848">_xlfn.XLOOKUP(M8848,reference_province_to_city!$A$2:$A$11,reference_province_to_city!$B$2:$B$11)</f>
        <v>Yogyakarta</v>
      </c>
      <c r="M8848" s="15" t="s">
        <v>18</v>
      </c>
      <c r="N8848" s="15">
        <v>55111.0</v>
      </c>
      <c r="O8848" s="15">
        <f t="array" ref="O8848">_xlfn.XLOOKUP(M8848,reference_postal_code!$B$2:$B$11,reference_postal_code!$A$2:$A$11)</f>
        <v>55111</v>
      </c>
      <c r="P8848" s="15" t="s">
        <v>77</v>
      </c>
      <c r="Q8848" s="15" t="s">
        <v>2752</v>
      </c>
      <c r="R8848" s="15" t="s">
        <v>65</v>
      </c>
      <c r="S8848" s="15" t="s">
        <v>66</v>
      </c>
      <c r="T8848" s="15" t="s">
        <v>2753</v>
      </c>
      <c r="U8848" s="28">
        <v>1377600.0</v>
      </c>
      <c r="V8848" s="15">
        <v>8.0</v>
      </c>
      <c r="W8848" s="31">
        <v>0.0</v>
      </c>
      <c r="X8848" s="28">
        <v>675024.0</v>
      </c>
    </row>
    <row r="8849" ht="15.75" customHeight="1">
      <c r="A8849" s="15">
        <v>2217.0</v>
      </c>
      <c r="B8849" s="15" t="s">
        <v>9765</v>
      </c>
      <c r="C8849" s="18">
        <v>43009.0</v>
      </c>
      <c r="D8849" s="18">
        <v>43010.0</v>
      </c>
      <c r="E8849" s="18">
        <f t="shared" si="1"/>
        <v>43010</v>
      </c>
      <c r="F8849" s="15" t="s">
        <v>125</v>
      </c>
      <c r="G8849" s="15" t="s">
        <v>8337</v>
      </c>
      <c r="H8849" s="15" t="s">
        <v>8338</v>
      </c>
      <c r="I8849" s="15" t="s">
        <v>59</v>
      </c>
      <c r="J8849" s="15" t="s">
        <v>60</v>
      </c>
      <c r="K8849" s="15" t="s">
        <v>19</v>
      </c>
      <c r="L8849" s="15" t="str">
        <f t="array" ref="L8849">_xlfn.XLOOKUP(M8849,reference_province_to_city!$A$2:$A$11,reference_province_to_city!$B$2:$B$11)</f>
        <v>Yogyakarta</v>
      </c>
      <c r="M8849" s="15" t="s">
        <v>18</v>
      </c>
      <c r="N8849" s="15">
        <v>55111.0</v>
      </c>
      <c r="O8849" s="15">
        <f t="array" ref="O8849">_xlfn.XLOOKUP(M8849,reference_postal_code!$B$2:$B$11,reference_postal_code!$A$2:$A$11)</f>
        <v>55111</v>
      </c>
      <c r="P8849" s="15" t="s">
        <v>77</v>
      </c>
      <c r="Q8849" s="15" t="s">
        <v>2452</v>
      </c>
      <c r="R8849" s="15" t="s">
        <v>106</v>
      </c>
      <c r="S8849" s="15" t="s">
        <v>107</v>
      </c>
      <c r="T8849" s="15" t="s">
        <v>2453</v>
      </c>
      <c r="U8849" s="28">
        <v>1629120.0</v>
      </c>
      <c r="V8849" s="15">
        <v>4.0</v>
      </c>
      <c r="W8849" s="31">
        <v>0.2</v>
      </c>
      <c r="X8849" s="28">
        <v>142548.0</v>
      </c>
    </row>
    <row r="8850" ht="15.75" customHeight="1">
      <c r="A8850" s="15">
        <v>570.0</v>
      </c>
      <c r="B8850" s="15" t="s">
        <v>9764</v>
      </c>
      <c r="C8850" s="18">
        <v>43009.0</v>
      </c>
      <c r="D8850" s="18">
        <v>43016.0</v>
      </c>
      <c r="E8850" s="18">
        <f t="shared" si="1"/>
        <v>43016</v>
      </c>
      <c r="F8850" s="15" t="s">
        <v>55</v>
      </c>
      <c r="G8850" s="15" t="s">
        <v>1736</v>
      </c>
      <c r="H8850" s="15" t="s">
        <v>1737</v>
      </c>
      <c r="I8850" s="15" t="s">
        <v>128</v>
      </c>
      <c r="J8850" s="15" t="s">
        <v>60</v>
      </c>
      <c r="K8850" s="15" t="s">
        <v>19</v>
      </c>
      <c r="L8850" s="15" t="str">
        <f t="array" ref="L8850">_xlfn.XLOOKUP(M8850,reference_province_to_city!$A$2:$A$11,reference_province_to_city!$B$2:$B$11)</f>
        <v>Yogyakarta</v>
      </c>
      <c r="M8850" s="15" t="s">
        <v>18</v>
      </c>
      <c r="N8850" s="15">
        <v>55111.0</v>
      </c>
      <c r="O8850" s="15">
        <f t="array" ref="O8850">_xlfn.XLOOKUP(M8850,reference_postal_code!$B$2:$B$11,reference_postal_code!$A$2:$A$11)</f>
        <v>55111</v>
      </c>
      <c r="P8850" s="15" t="s">
        <v>77</v>
      </c>
      <c r="Q8850" s="15" t="s">
        <v>2366</v>
      </c>
      <c r="R8850" s="15" t="s">
        <v>106</v>
      </c>
      <c r="S8850" s="15" t="s">
        <v>107</v>
      </c>
      <c r="T8850" s="15" t="s">
        <v>2367</v>
      </c>
      <c r="U8850" s="28">
        <v>6767280.0</v>
      </c>
      <c r="V8850" s="15">
        <v>3.0</v>
      </c>
      <c r="W8850" s="31">
        <v>0.2</v>
      </c>
      <c r="X8850" s="28">
        <v>0.0</v>
      </c>
    </row>
    <row r="8851" ht="15.75" customHeight="1">
      <c r="A8851" s="15">
        <v>3296.0</v>
      </c>
      <c r="B8851" s="15" t="s">
        <v>9766</v>
      </c>
      <c r="C8851" s="18">
        <v>43009.0</v>
      </c>
      <c r="D8851" s="18">
        <v>43011.0</v>
      </c>
      <c r="E8851" s="18">
        <f t="shared" si="1"/>
        <v>43011</v>
      </c>
      <c r="F8851" s="15" t="s">
        <v>125</v>
      </c>
      <c r="G8851" s="15" t="s">
        <v>4988</v>
      </c>
      <c r="H8851" s="15" t="s">
        <v>4989</v>
      </c>
      <c r="I8851" s="15" t="s">
        <v>76</v>
      </c>
      <c r="J8851" s="15" t="s">
        <v>60</v>
      </c>
      <c r="K8851" s="15" t="s">
        <v>19</v>
      </c>
      <c r="L8851" s="15" t="str">
        <f t="array" ref="L8851">_xlfn.XLOOKUP(M8851,reference_province_to_city!$A$2:$A$11,reference_province_to_city!$B$2:$B$11)</f>
        <v>Yogyakarta</v>
      </c>
      <c r="M8851" s="15" t="s">
        <v>18</v>
      </c>
      <c r="N8851" s="15">
        <v>55111.0</v>
      </c>
      <c r="O8851" s="15">
        <f t="array" ref="O8851">_xlfn.XLOOKUP(M8851,reference_postal_code!$B$2:$B$11,reference_postal_code!$A$2:$A$11)</f>
        <v>55111</v>
      </c>
      <c r="P8851" s="15" t="s">
        <v>77</v>
      </c>
      <c r="Q8851" s="15" t="s">
        <v>5648</v>
      </c>
      <c r="R8851" s="15" t="s">
        <v>110</v>
      </c>
      <c r="S8851" s="15" t="s">
        <v>668</v>
      </c>
      <c r="T8851" s="15" t="s">
        <v>5649</v>
      </c>
      <c r="U8851" s="28">
        <v>2.557335E7</v>
      </c>
      <c r="V8851" s="15">
        <v>11.0</v>
      </c>
      <c r="W8851" s="31">
        <v>0.0</v>
      </c>
      <c r="X8851" s="28">
        <v>1.1508007E7</v>
      </c>
    </row>
    <row r="8852" ht="15.75" customHeight="1">
      <c r="A8852" s="15">
        <v>3582.0</v>
      </c>
      <c r="B8852" s="15" t="s">
        <v>9767</v>
      </c>
      <c r="C8852" s="18">
        <v>43009.0</v>
      </c>
      <c r="D8852" s="18">
        <v>43015.0</v>
      </c>
      <c r="E8852" s="18">
        <f t="shared" si="1"/>
        <v>43015</v>
      </c>
      <c r="F8852" s="15" t="s">
        <v>55</v>
      </c>
      <c r="G8852" s="15" t="s">
        <v>4905</v>
      </c>
      <c r="H8852" s="15" t="s">
        <v>4906</v>
      </c>
      <c r="I8852" s="15" t="s">
        <v>59</v>
      </c>
      <c r="J8852" s="15" t="s">
        <v>60</v>
      </c>
      <c r="L8852" s="15" t="str">
        <f t="array" ref="L8852">_xlfn.XLOOKUP(M8852,reference_province_to_city!$A$2:$A$11,reference_province_to_city!$B$2:$B$11)</f>
        <v>Makassar</v>
      </c>
      <c r="M8852" s="15" t="s">
        <v>25</v>
      </c>
      <c r="N8852" s="15">
        <v>90111.0</v>
      </c>
      <c r="O8852" s="15">
        <f t="array" ref="O8852">_xlfn.XLOOKUP(M8852,reference_postal_code!$B$2:$B$11,reference_postal_code!$A$2:$A$11)</f>
        <v>90111</v>
      </c>
      <c r="P8852" s="15" t="s">
        <v>63</v>
      </c>
      <c r="Q8852" s="15" t="s">
        <v>5994</v>
      </c>
      <c r="R8852" s="15" t="s">
        <v>65</v>
      </c>
      <c r="S8852" s="15" t="s">
        <v>66</v>
      </c>
      <c r="T8852" s="15" t="s">
        <v>5995</v>
      </c>
      <c r="U8852" s="28">
        <v>1572750.0</v>
      </c>
      <c r="V8852" s="15">
        <v>1.0</v>
      </c>
      <c r="W8852" s="31">
        <v>0.0</v>
      </c>
      <c r="X8852" s="28">
        <v>754920.0</v>
      </c>
    </row>
    <row r="8853" ht="15.75" customHeight="1">
      <c r="A8853" s="15">
        <v>568.0</v>
      </c>
      <c r="B8853" s="15" t="s">
        <v>9764</v>
      </c>
      <c r="C8853" s="18">
        <v>43009.0</v>
      </c>
      <c r="D8853" s="18">
        <v>43016.0</v>
      </c>
      <c r="E8853" s="18">
        <f t="shared" si="1"/>
        <v>43016</v>
      </c>
      <c r="F8853" s="15" t="s">
        <v>55</v>
      </c>
      <c r="G8853" s="15" t="s">
        <v>1736</v>
      </c>
      <c r="H8853" s="15" t="s">
        <v>1737</v>
      </c>
      <c r="I8853" s="15" t="s">
        <v>128</v>
      </c>
      <c r="J8853" s="15" t="s">
        <v>60</v>
      </c>
      <c r="K8853" s="15" t="s">
        <v>19</v>
      </c>
      <c r="L8853" s="15" t="str">
        <f t="array" ref="L8853">_xlfn.XLOOKUP(M8853,reference_province_to_city!$A$2:$A$11,reference_province_to_city!$B$2:$B$11)</f>
        <v>Yogyakarta</v>
      </c>
      <c r="M8853" s="15" t="s">
        <v>18</v>
      </c>
      <c r="N8853" s="15">
        <v>55111.0</v>
      </c>
      <c r="O8853" s="15">
        <f t="array" ref="O8853">_xlfn.XLOOKUP(M8853,reference_postal_code!$B$2:$B$11,reference_postal_code!$A$2:$A$11)</f>
        <v>55111</v>
      </c>
      <c r="P8853" s="15" t="s">
        <v>77</v>
      </c>
      <c r="Q8853" s="15" t="s">
        <v>4056</v>
      </c>
      <c r="R8853" s="15" t="s">
        <v>65</v>
      </c>
      <c r="S8853" s="15" t="s">
        <v>83</v>
      </c>
      <c r="T8853" s="15" t="s">
        <v>4057</v>
      </c>
      <c r="U8853" s="28">
        <v>1216320.0</v>
      </c>
      <c r="V8853" s="15">
        <v>7.0</v>
      </c>
      <c r="W8853" s="31">
        <v>0.2</v>
      </c>
      <c r="X8853" s="28">
        <v>410508.0</v>
      </c>
    </row>
    <row r="8854" ht="15.75" customHeight="1">
      <c r="A8854" s="15">
        <v>429.0</v>
      </c>
      <c r="B8854" s="15" t="s">
        <v>9768</v>
      </c>
      <c r="C8854" s="18">
        <v>43009.0</v>
      </c>
      <c r="D8854" s="18">
        <v>43016.0</v>
      </c>
      <c r="E8854" s="18">
        <f t="shared" si="1"/>
        <v>43016</v>
      </c>
      <c r="F8854" s="15" t="s">
        <v>55</v>
      </c>
      <c r="G8854" s="15" t="s">
        <v>3753</v>
      </c>
      <c r="H8854" s="15" t="s">
        <v>3754</v>
      </c>
      <c r="I8854" s="15" t="s">
        <v>128</v>
      </c>
      <c r="J8854" s="15" t="s">
        <v>60</v>
      </c>
      <c r="K8854" s="15" t="s">
        <v>19</v>
      </c>
      <c r="L8854" s="15" t="str">
        <f t="array" ref="L8854">_xlfn.XLOOKUP(M8854,reference_province_to_city!$A$2:$A$11,reference_province_to_city!$B$2:$B$11)</f>
        <v>Yogyakarta</v>
      </c>
      <c r="M8854" s="15" t="s">
        <v>18</v>
      </c>
      <c r="N8854" s="15">
        <v>55111.0</v>
      </c>
      <c r="O8854" s="15">
        <f t="array" ref="O8854">_xlfn.XLOOKUP(M8854,reference_postal_code!$B$2:$B$11,reference_postal_code!$A$2:$A$11)</f>
        <v>55111</v>
      </c>
      <c r="P8854" s="15" t="s">
        <v>77</v>
      </c>
      <c r="Q8854" s="15" t="s">
        <v>6288</v>
      </c>
      <c r="R8854" s="15" t="s">
        <v>65</v>
      </c>
      <c r="S8854" s="15" t="s">
        <v>93</v>
      </c>
      <c r="T8854" s="15" t="s">
        <v>6289</v>
      </c>
      <c r="U8854" s="28">
        <v>100080.0</v>
      </c>
      <c r="V8854" s="15">
        <v>6.0</v>
      </c>
      <c r="W8854" s="31">
        <v>0.2</v>
      </c>
      <c r="X8854" s="28">
        <v>7506.0</v>
      </c>
    </row>
    <row r="8855" ht="15.75" customHeight="1">
      <c r="A8855" s="15">
        <v>569.0</v>
      </c>
      <c r="B8855" s="15" t="s">
        <v>9764</v>
      </c>
      <c r="C8855" s="18">
        <v>43009.0</v>
      </c>
      <c r="D8855" s="18">
        <v>43016.0</v>
      </c>
      <c r="E8855" s="18">
        <f t="shared" si="1"/>
        <v>43016</v>
      </c>
      <c r="F8855" s="15" t="s">
        <v>55</v>
      </c>
      <c r="G8855" s="15" t="s">
        <v>1736</v>
      </c>
      <c r="H8855" s="15" t="s">
        <v>1737</v>
      </c>
      <c r="I8855" s="15" t="s">
        <v>128</v>
      </c>
      <c r="J8855" s="15" t="s">
        <v>60</v>
      </c>
      <c r="K8855" s="15" t="s">
        <v>19</v>
      </c>
      <c r="L8855" s="15" t="str">
        <f t="array" ref="L8855">_xlfn.XLOOKUP(M8855,reference_province_to_city!$A$2:$A$11,reference_province_to_city!$B$2:$B$11)</f>
        <v>Yogyakarta</v>
      </c>
      <c r="M8855" s="15" t="s">
        <v>18</v>
      </c>
      <c r="N8855" s="15">
        <v>55111.0</v>
      </c>
      <c r="O8855" s="15">
        <f t="array" ref="O8855">_xlfn.XLOOKUP(M8855,reference_postal_code!$B$2:$B$11,reference_postal_code!$A$2:$A$11)</f>
        <v>55111</v>
      </c>
      <c r="P8855" s="15" t="s">
        <v>77</v>
      </c>
      <c r="Q8855" s="15" t="s">
        <v>5487</v>
      </c>
      <c r="R8855" s="15" t="s">
        <v>65</v>
      </c>
      <c r="S8855" s="15" t="s">
        <v>66</v>
      </c>
      <c r="T8855" s="15" t="s">
        <v>5488</v>
      </c>
      <c r="U8855" s="28">
        <v>291600.0</v>
      </c>
      <c r="V8855" s="15">
        <v>3.0</v>
      </c>
      <c r="W8855" s="31">
        <v>0.0</v>
      </c>
      <c r="X8855" s="28">
        <v>139968.0</v>
      </c>
    </row>
    <row r="8856" ht="15.75" customHeight="1">
      <c r="A8856" s="15">
        <v>8992.0</v>
      </c>
      <c r="B8856" s="15" t="s">
        <v>9769</v>
      </c>
      <c r="C8856" s="18">
        <v>43009.0</v>
      </c>
      <c r="D8856" s="18">
        <v>43014.0</v>
      </c>
      <c r="E8856" s="18">
        <f t="shared" si="1"/>
        <v>43014</v>
      </c>
      <c r="F8856" s="15" t="s">
        <v>55</v>
      </c>
      <c r="G8856" s="15" t="s">
        <v>3510</v>
      </c>
      <c r="H8856" s="15" t="s">
        <v>3511</v>
      </c>
      <c r="I8856" s="15" t="s">
        <v>76</v>
      </c>
      <c r="J8856" s="15" t="s">
        <v>60</v>
      </c>
      <c r="K8856" s="15" t="s">
        <v>33</v>
      </c>
      <c r="L8856" s="15" t="str">
        <f t="array" ref="L8856">_xlfn.XLOOKUP(M8856,reference_province_to_city!$A$2:$A$11,reference_province_to_city!$B$2:$B$11)</f>
        <v>Makassar</v>
      </c>
      <c r="M8856" s="15" t="s">
        <v>25</v>
      </c>
      <c r="N8856" s="15">
        <v>90111.0</v>
      </c>
      <c r="O8856" s="15">
        <f t="array" ref="O8856">_xlfn.XLOOKUP(M8856,reference_postal_code!$B$2:$B$11,reference_postal_code!$A$2:$A$11)</f>
        <v>90111</v>
      </c>
      <c r="P8856" s="15" t="s">
        <v>63</v>
      </c>
      <c r="Q8856" s="15" t="s">
        <v>4600</v>
      </c>
      <c r="R8856" s="15" t="s">
        <v>110</v>
      </c>
      <c r="S8856" s="15" t="s">
        <v>149</v>
      </c>
      <c r="T8856" s="15" t="s">
        <v>4601</v>
      </c>
      <c r="U8856" s="28">
        <v>1571250.0</v>
      </c>
      <c r="V8856" s="15">
        <v>5.0</v>
      </c>
      <c r="W8856" s="31">
        <v>0.0</v>
      </c>
      <c r="X8856" s="28">
        <v>329962.0</v>
      </c>
    </row>
    <row r="8857" ht="15.75" customHeight="1">
      <c r="A8857" s="15">
        <v>2214.0</v>
      </c>
      <c r="B8857" s="15" t="s">
        <v>9765</v>
      </c>
      <c r="C8857" s="18">
        <v>43009.0</v>
      </c>
      <c r="D8857" s="18">
        <v>43010.0</v>
      </c>
      <c r="E8857" s="18">
        <f t="shared" si="1"/>
        <v>43010</v>
      </c>
      <c r="F8857" s="15" t="s">
        <v>125</v>
      </c>
      <c r="G8857" s="15" t="s">
        <v>8337</v>
      </c>
      <c r="H8857" s="15" t="s">
        <v>8338</v>
      </c>
      <c r="I8857" s="15" t="s">
        <v>59</v>
      </c>
      <c r="J8857" s="15" t="s">
        <v>60</v>
      </c>
      <c r="K8857" s="15" t="s">
        <v>19</v>
      </c>
      <c r="L8857" s="15" t="str">
        <f t="array" ref="L8857">_xlfn.XLOOKUP(M8857,reference_province_to_city!$A$2:$A$11,reference_province_to_city!$B$2:$B$11)</f>
        <v>Yogyakarta</v>
      </c>
      <c r="M8857" s="15" t="s">
        <v>18</v>
      </c>
      <c r="N8857" s="15">
        <v>55111.0</v>
      </c>
      <c r="O8857" s="15">
        <f t="array" ref="O8857">_xlfn.XLOOKUP(M8857,reference_postal_code!$B$2:$B$11,reference_postal_code!$A$2:$A$11)</f>
        <v>55111</v>
      </c>
      <c r="P8857" s="15" t="s">
        <v>77</v>
      </c>
      <c r="Q8857" s="15" t="s">
        <v>460</v>
      </c>
      <c r="R8857" s="15" t="s">
        <v>65</v>
      </c>
      <c r="S8857" s="15" t="s">
        <v>83</v>
      </c>
      <c r="T8857" s="15" t="s">
        <v>461</v>
      </c>
      <c r="U8857" s="28">
        <v>21600.0</v>
      </c>
      <c r="V8857" s="15">
        <v>1.0</v>
      </c>
      <c r="W8857" s="31">
        <v>0.2</v>
      </c>
      <c r="X8857" s="28">
        <v>7560.0</v>
      </c>
    </row>
    <row r="8858" ht="15.75" customHeight="1">
      <c r="A8858" s="15">
        <v>2215.0</v>
      </c>
      <c r="B8858" s="15" t="s">
        <v>9765</v>
      </c>
      <c r="C8858" s="18">
        <v>43009.0</v>
      </c>
      <c r="D8858" s="18">
        <v>43010.0</v>
      </c>
      <c r="E8858" s="18">
        <f t="shared" si="1"/>
        <v>43010</v>
      </c>
      <c r="F8858" s="15" t="s">
        <v>125</v>
      </c>
      <c r="G8858" s="15" t="s">
        <v>8337</v>
      </c>
      <c r="H8858" s="15" t="s">
        <v>8338</v>
      </c>
      <c r="I8858" s="15" t="s">
        <v>59</v>
      </c>
      <c r="J8858" s="15" t="s">
        <v>60</v>
      </c>
      <c r="K8858" s="15" t="s">
        <v>19</v>
      </c>
      <c r="L8858" s="15" t="str">
        <f t="array" ref="L8858">_xlfn.XLOOKUP(M8858,reference_province_to_city!$A$2:$A$11,reference_province_to_city!$B$2:$B$11)</f>
        <v>Yogyakarta</v>
      </c>
      <c r="M8858" s="15" t="s">
        <v>18</v>
      </c>
      <c r="N8858" s="15">
        <v>55111.0</v>
      </c>
      <c r="O8858" s="15">
        <f t="array" ref="O8858">_xlfn.XLOOKUP(M8858,reference_postal_code!$B$2:$B$11,reference_postal_code!$A$2:$A$11)</f>
        <v>55111</v>
      </c>
      <c r="P8858" s="15" t="s">
        <v>77</v>
      </c>
      <c r="Q8858" s="15" t="s">
        <v>5893</v>
      </c>
      <c r="R8858" s="15" t="s">
        <v>65</v>
      </c>
      <c r="S8858" s="15" t="s">
        <v>83</v>
      </c>
      <c r="T8858" s="15" t="s">
        <v>5894</v>
      </c>
      <c r="U8858" s="28">
        <v>926640.0</v>
      </c>
      <c r="V8858" s="15">
        <v>13.0</v>
      </c>
      <c r="W8858" s="31">
        <v>0.2</v>
      </c>
      <c r="X8858" s="28">
        <v>312741.0</v>
      </c>
    </row>
    <row r="8859" ht="15.75" customHeight="1">
      <c r="A8859" s="15">
        <v>2216.0</v>
      </c>
      <c r="B8859" s="15" t="s">
        <v>9765</v>
      </c>
      <c r="C8859" s="18">
        <v>43009.0</v>
      </c>
      <c r="D8859" s="18">
        <v>43010.0</v>
      </c>
      <c r="E8859" s="18">
        <f t="shared" si="1"/>
        <v>43010</v>
      </c>
      <c r="F8859" s="15" t="s">
        <v>125</v>
      </c>
      <c r="G8859" s="15" t="s">
        <v>8337</v>
      </c>
      <c r="H8859" s="15" t="s">
        <v>8338</v>
      </c>
      <c r="I8859" s="15" t="s">
        <v>59</v>
      </c>
      <c r="J8859" s="15" t="s">
        <v>60</v>
      </c>
      <c r="K8859" s="15" t="s">
        <v>19</v>
      </c>
      <c r="L8859" s="15" t="str">
        <f t="array" ref="L8859">_xlfn.XLOOKUP(M8859,reference_province_to_city!$A$2:$A$11,reference_province_to_city!$B$2:$B$11)</f>
        <v>Yogyakarta</v>
      </c>
      <c r="M8859" s="15" t="s">
        <v>18</v>
      </c>
      <c r="N8859" s="15">
        <v>55111.0</v>
      </c>
      <c r="O8859" s="15">
        <f t="array" ref="O8859">_xlfn.XLOOKUP(M8859,reference_postal_code!$B$2:$B$11,reference_postal_code!$A$2:$A$11)</f>
        <v>55111</v>
      </c>
      <c r="P8859" s="15" t="s">
        <v>77</v>
      </c>
      <c r="Q8859" s="15" t="s">
        <v>2282</v>
      </c>
      <c r="R8859" s="15" t="s">
        <v>65</v>
      </c>
      <c r="S8859" s="15" t="s">
        <v>222</v>
      </c>
      <c r="T8859" s="15" t="s">
        <v>2283</v>
      </c>
      <c r="U8859" s="28">
        <v>3629400.0</v>
      </c>
      <c r="V8859" s="15">
        <v>2.0</v>
      </c>
      <c r="W8859" s="31">
        <v>0.0</v>
      </c>
      <c r="X8859" s="28">
        <v>907350.0</v>
      </c>
    </row>
    <row r="8860" ht="15.75" customHeight="1">
      <c r="A8860" s="15">
        <v>567.0</v>
      </c>
      <c r="B8860" s="15" t="s">
        <v>9764</v>
      </c>
      <c r="C8860" s="18">
        <v>43009.0</v>
      </c>
      <c r="D8860" s="18">
        <v>43016.0</v>
      </c>
      <c r="E8860" s="18">
        <f t="shared" si="1"/>
        <v>43016</v>
      </c>
      <c r="F8860" s="15" t="s">
        <v>55</v>
      </c>
      <c r="G8860" s="15" t="s">
        <v>1736</v>
      </c>
      <c r="H8860" s="15" t="s">
        <v>1737</v>
      </c>
      <c r="I8860" s="15" t="s">
        <v>128</v>
      </c>
      <c r="J8860" s="15" t="s">
        <v>60</v>
      </c>
      <c r="K8860" s="15" t="s">
        <v>19</v>
      </c>
      <c r="L8860" s="15" t="str">
        <f t="array" ref="L8860">_xlfn.XLOOKUP(M8860,reference_province_to_city!$A$2:$A$11,reference_province_to_city!$B$2:$B$11)</f>
        <v>Yogyakarta</v>
      </c>
      <c r="M8860" s="15" t="s">
        <v>18</v>
      </c>
      <c r="N8860" s="15">
        <v>55111.0</v>
      </c>
      <c r="O8860" s="15">
        <f t="array" ref="O8860">_xlfn.XLOOKUP(M8860,reference_postal_code!$B$2:$B$11,reference_postal_code!$A$2:$A$11)</f>
        <v>55111</v>
      </c>
      <c r="P8860" s="15" t="s">
        <v>77</v>
      </c>
      <c r="Q8860" s="15" t="s">
        <v>2752</v>
      </c>
      <c r="R8860" s="15" t="s">
        <v>65</v>
      </c>
      <c r="S8860" s="15" t="s">
        <v>66</v>
      </c>
      <c r="T8860" s="15" t="s">
        <v>2753</v>
      </c>
      <c r="U8860" s="28">
        <v>1377600.0</v>
      </c>
      <c r="V8860" s="15">
        <v>8.0</v>
      </c>
      <c r="W8860" s="31">
        <v>0.0</v>
      </c>
      <c r="X8860" s="28">
        <v>675024.0</v>
      </c>
    </row>
    <row r="8861" ht="15.75" customHeight="1">
      <c r="A8861" s="15">
        <v>5788.0</v>
      </c>
      <c r="B8861" s="15" t="s">
        <v>9770</v>
      </c>
      <c r="C8861" s="18">
        <v>43010.0</v>
      </c>
      <c r="D8861" s="18">
        <v>43016.0</v>
      </c>
      <c r="E8861" s="18">
        <f t="shared" si="1"/>
        <v>43016</v>
      </c>
      <c r="F8861" s="15" t="s">
        <v>55</v>
      </c>
      <c r="G8861" s="15" t="s">
        <v>5239</v>
      </c>
      <c r="H8861" s="15" t="s">
        <v>5240</v>
      </c>
      <c r="I8861" s="15" t="s">
        <v>59</v>
      </c>
      <c r="J8861" s="15" t="s">
        <v>60</v>
      </c>
      <c r="K8861" s="15" t="s">
        <v>19</v>
      </c>
      <c r="L8861" s="15" t="str">
        <f t="array" ref="L8861">_xlfn.XLOOKUP(M8861,reference_province_to_city!$A$2:$A$11,reference_province_to_city!$B$2:$B$11)</f>
        <v>Yogyakarta</v>
      </c>
      <c r="M8861" s="15" t="s">
        <v>18</v>
      </c>
      <c r="N8861" s="15">
        <v>55111.0</v>
      </c>
      <c r="O8861" s="15">
        <f t="array" ref="O8861">_xlfn.XLOOKUP(M8861,reference_postal_code!$B$2:$B$11,reference_postal_code!$A$2:$A$11)</f>
        <v>55111</v>
      </c>
      <c r="P8861" s="15" t="s">
        <v>77</v>
      </c>
      <c r="Q8861" s="15" t="s">
        <v>6999</v>
      </c>
      <c r="R8861" s="15" t="s">
        <v>65</v>
      </c>
      <c r="S8861" s="15" t="s">
        <v>93</v>
      </c>
      <c r="T8861" s="15" t="s">
        <v>7000</v>
      </c>
      <c r="U8861" s="28">
        <v>1427160.0</v>
      </c>
      <c r="V8861" s="15">
        <v>7.0</v>
      </c>
      <c r="W8861" s="31">
        <v>0.2</v>
      </c>
      <c r="X8861" s="28">
        <v>160555.0</v>
      </c>
    </row>
    <row r="8862" ht="15.75" customHeight="1">
      <c r="A8862" s="15">
        <v>3128.0</v>
      </c>
      <c r="B8862" s="15" t="s">
        <v>9771</v>
      </c>
      <c r="C8862" s="18">
        <v>43010.0</v>
      </c>
      <c r="D8862" s="18">
        <v>43014.0</v>
      </c>
      <c r="E8862" s="18">
        <f t="shared" si="1"/>
        <v>43014</v>
      </c>
      <c r="F8862" s="15" t="s">
        <v>55</v>
      </c>
      <c r="G8862" s="15" t="s">
        <v>5459</v>
      </c>
      <c r="H8862" s="15" t="s">
        <v>5460</v>
      </c>
      <c r="I8862" s="15" t="s">
        <v>59</v>
      </c>
      <c r="J8862" s="15" t="s">
        <v>60</v>
      </c>
      <c r="K8862" s="15" t="s">
        <v>29</v>
      </c>
      <c r="L8862" s="15" t="str">
        <f t="array" ref="L8862">_xlfn.XLOOKUP(M8862,reference_province_to_city!$A$2:$A$11,reference_province_to_city!$B$2:$B$11)</f>
        <v>Palembang</v>
      </c>
      <c r="M8862" s="15" t="s">
        <v>13</v>
      </c>
      <c r="N8862" s="15">
        <v>30111.0</v>
      </c>
      <c r="O8862" s="15">
        <f t="array" ref="O8862">_xlfn.XLOOKUP(M8862,reference_postal_code!$B$2:$B$11,reference_postal_code!$A$2:$A$11)</f>
        <v>30111</v>
      </c>
      <c r="P8862" s="15" t="s">
        <v>77</v>
      </c>
      <c r="Q8862" s="15" t="s">
        <v>8493</v>
      </c>
      <c r="R8862" s="15" t="s">
        <v>65</v>
      </c>
      <c r="S8862" s="15" t="s">
        <v>66</v>
      </c>
      <c r="T8862" s="15" t="s">
        <v>8494</v>
      </c>
      <c r="U8862" s="28">
        <v>736800.0</v>
      </c>
      <c r="V8862" s="15">
        <v>4.0</v>
      </c>
      <c r="W8862" s="31">
        <v>0.0</v>
      </c>
      <c r="X8862" s="28">
        <v>346296.0</v>
      </c>
    </row>
    <row r="8863" ht="15.75" customHeight="1">
      <c r="A8863" s="15">
        <v>753.0</v>
      </c>
      <c r="B8863" s="15" t="s">
        <v>9772</v>
      </c>
      <c r="C8863" s="18">
        <v>43010.0</v>
      </c>
      <c r="D8863" s="18">
        <v>43014.0</v>
      </c>
      <c r="E8863" s="18">
        <f t="shared" si="1"/>
        <v>43014</v>
      </c>
      <c r="F8863" s="15" t="s">
        <v>55</v>
      </c>
      <c r="G8863" s="15" t="s">
        <v>2560</v>
      </c>
      <c r="H8863" s="15" t="s">
        <v>2561</v>
      </c>
      <c r="I8863" s="15" t="s">
        <v>59</v>
      </c>
      <c r="J8863" s="15" t="s">
        <v>60</v>
      </c>
      <c r="K8863" s="15" t="s">
        <v>31</v>
      </c>
      <c r="L8863" s="15" t="str">
        <f t="array" ref="L8863">_xlfn.XLOOKUP(M8863,reference_province_to_city!$A$2:$A$11,reference_province_to_city!$B$2:$B$11)</f>
        <v>Balikpapan</v>
      </c>
      <c r="M8863" s="15" t="s">
        <v>21</v>
      </c>
      <c r="N8863" s="15">
        <v>76114.0</v>
      </c>
      <c r="O8863" s="15">
        <f t="array" ref="O8863">_xlfn.XLOOKUP(M8863,reference_postal_code!$B$2:$B$11,reference_postal_code!$A$2:$A$11)</f>
        <v>76114</v>
      </c>
      <c r="P8863" s="15" t="s">
        <v>166</v>
      </c>
      <c r="Q8863" s="15" t="s">
        <v>2125</v>
      </c>
      <c r="R8863" s="15" t="s">
        <v>65</v>
      </c>
      <c r="S8863" s="15" t="s">
        <v>83</v>
      </c>
      <c r="T8863" s="15" t="s">
        <v>2126</v>
      </c>
      <c r="U8863" s="28">
        <v>43200.0</v>
      </c>
      <c r="V8863" s="15">
        <v>1.0</v>
      </c>
      <c r="W8863" s="31">
        <v>0.0</v>
      </c>
      <c r="X8863" s="28">
        <v>21168.0</v>
      </c>
    </row>
    <row r="8864" ht="15.75" customHeight="1">
      <c r="A8864" s="15">
        <v>5318.0</v>
      </c>
      <c r="B8864" s="15" t="s">
        <v>9773</v>
      </c>
      <c r="C8864" s="18">
        <v>43010.0</v>
      </c>
      <c r="D8864" s="18">
        <v>43013.0</v>
      </c>
      <c r="E8864" s="18">
        <f t="shared" si="1"/>
        <v>43013</v>
      </c>
      <c r="F8864" s="15" t="s">
        <v>125</v>
      </c>
      <c r="G8864" s="15" t="s">
        <v>1692</v>
      </c>
      <c r="H8864" s="15" t="s">
        <v>1693</v>
      </c>
      <c r="I8864" s="15" t="s">
        <v>76</v>
      </c>
      <c r="J8864" s="15" t="s">
        <v>60</v>
      </c>
      <c r="K8864" s="15" t="s">
        <v>17</v>
      </c>
      <c r="L8864" s="15" t="str">
        <f t="array" ref="L8864">_xlfn.XLOOKUP(M8864,reference_province_to_city!$A$2:$A$11,reference_province_to_city!$B$2:$B$11)</f>
        <v>Semarang</v>
      </c>
      <c r="M8864" s="15" t="s">
        <v>15</v>
      </c>
      <c r="N8864" s="15">
        <v>50111.0</v>
      </c>
      <c r="O8864" s="15">
        <f t="array" ref="O8864">_xlfn.XLOOKUP(M8864,reference_postal_code!$B$2:$B$11,reference_postal_code!$A$2:$A$11)</f>
        <v>50111</v>
      </c>
      <c r="P8864" s="15" t="s">
        <v>77</v>
      </c>
      <c r="Q8864" s="15" t="s">
        <v>138</v>
      </c>
      <c r="R8864" s="15" t="s">
        <v>106</v>
      </c>
      <c r="S8864" s="15" t="s">
        <v>139</v>
      </c>
      <c r="T8864" s="15" t="s">
        <v>140</v>
      </c>
      <c r="U8864" s="28">
        <v>144840.0</v>
      </c>
      <c r="V8864" s="15">
        <v>1.0</v>
      </c>
      <c r="W8864" s="31">
        <v>0.2</v>
      </c>
      <c r="X8864" s="28">
        <v>23537.0</v>
      </c>
    </row>
    <row r="8865" ht="15.75" customHeight="1">
      <c r="A8865" s="15">
        <v>5786.0</v>
      </c>
      <c r="B8865" s="15" t="s">
        <v>9770</v>
      </c>
      <c r="C8865" s="18">
        <v>43010.0</v>
      </c>
      <c r="D8865" s="18">
        <v>43016.0</v>
      </c>
      <c r="E8865" s="18">
        <f t="shared" si="1"/>
        <v>43016</v>
      </c>
      <c r="F8865" s="15" t="s">
        <v>55</v>
      </c>
      <c r="G8865" s="15" t="s">
        <v>5239</v>
      </c>
      <c r="H8865" s="15" t="s">
        <v>5240</v>
      </c>
      <c r="I8865" s="15" t="s">
        <v>59</v>
      </c>
      <c r="J8865" s="15" t="s">
        <v>60</v>
      </c>
      <c r="K8865" s="15" t="s">
        <v>19</v>
      </c>
      <c r="L8865" s="15" t="str">
        <f t="array" ref="L8865">_xlfn.XLOOKUP(M8865,reference_province_to_city!$A$2:$A$11,reference_province_to_city!$B$2:$B$11)</f>
        <v>Yogyakarta</v>
      </c>
      <c r="M8865" s="15" t="s">
        <v>18</v>
      </c>
      <c r="N8865" s="15">
        <v>55111.0</v>
      </c>
      <c r="O8865" s="15">
        <f t="array" ref="O8865">_xlfn.XLOOKUP(M8865,reference_postal_code!$B$2:$B$11,reference_postal_code!$A$2:$A$11)</f>
        <v>55111</v>
      </c>
      <c r="P8865" s="15" t="s">
        <v>77</v>
      </c>
      <c r="Q8865" s="15" t="s">
        <v>2403</v>
      </c>
      <c r="R8865" s="15" t="s">
        <v>65</v>
      </c>
      <c r="S8865" s="15" t="s">
        <v>226</v>
      </c>
      <c r="T8865" s="15" t="s">
        <v>2404</v>
      </c>
      <c r="U8865" s="28">
        <v>586080.0</v>
      </c>
      <c r="V8865" s="15">
        <v>6.0</v>
      </c>
      <c r="W8865" s="31">
        <v>0.2</v>
      </c>
      <c r="X8865" s="28">
        <v>65934.0</v>
      </c>
    </row>
    <row r="8866" ht="15.75" customHeight="1">
      <c r="A8866" s="15">
        <v>752.0</v>
      </c>
      <c r="B8866" s="15" t="s">
        <v>9772</v>
      </c>
      <c r="C8866" s="18">
        <v>43010.0</v>
      </c>
      <c r="D8866" s="18">
        <v>43014.0</v>
      </c>
      <c r="E8866" s="18">
        <f t="shared" si="1"/>
        <v>43014</v>
      </c>
      <c r="F8866" s="15" t="s">
        <v>55</v>
      </c>
      <c r="G8866" s="15" t="s">
        <v>2560</v>
      </c>
      <c r="H8866" s="15" t="s">
        <v>2561</v>
      </c>
      <c r="I8866" s="15" t="s">
        <v>59</v>
      </c>
      <c r="J8866" s="15" t="s">
        <v>60</v>
      </c>
      <c r="K8866" s="15" t="s">
        <v>31</v>
      </c>
      <c r="L8866" s="15" t="str">
        <f t="array" ref="L8866">_xlfn.XLOOKUP(M8866,reference_province_to_city!$A$2:$A$11,reference_province_to_city!$B$2:$B$11)</f>
        <v>Balikpapan</v>
      </c>
      <c r="M8866" s="15" t="s">
        <v>21</v>
      </c>
      <c r="N8866" s="15">
        <v>76114.0</v>
      </c>
      <c r="O8866" s="15">
        <f t="array" ref="O8866">_xlfn.XLOOKUP(M8866,reference_postal_code!$B$2:$B$11,reference_postal_code!$A$2:$A$11)</f>
        <v>76114</v>
      </c>
      <c r="P8866" s="15" t="s">
        <v>166</v>
      </c>
      <c r="Q8866" s="15" t="s">
        <v>92</v>
      </c>
      <c r="R8866" s="15" t="s">
        <v>65</v>
      </c>
      <c r="S8866" s="15" t="s">
        <v>93</v>
      </c>
      <c r="T8866" s="15" t="s">
        <v>94</v>
      </c>
      <c r="U8866" s="28">
        <v>854700.0</v>
      </c>
      <c r="V8866" s="15">
        <v>7.0</v>
      </c>
      <c r="W8866" s="31">
        <v>0.0</v>
      </c>
      <c r="X8866" s="28">
        <v>341880.0</v>
      </c>
    </row>
    <row r="8867" ht="15.75" customHeight="1">
      <c r="A8867" s="15">
        <v>750.0</v>
      </c>
      <c r="B8867" s="15" t="s">
        <v>9772</v>
      </c>
      <c r="C8867" s="18">
        <v>43010.0</v>
      </c>
      <c r="D8867" s="18">
        <v>43014.0</v>
      </c>
      <c r="E8867" s="18">
        <f t="shared" si="1"/>
        <v>43014</v>
      </c>
      <c r="F8867" s="15" t="s">
        <v>55</v>
      </c>
      <c r="G8867" s="15" t="s">
        <v>2560</v>
      </c>
      <c r="H8867" s="15" t="s">
        <v>2561</v>
      </c>
      <c r="I8867" s="15" t="s">
        <v>59</v>
      </c>
      <c r="J8867" s="15" t="s">
        <v>60</v>
      </c>
      <c r="K8867" s="15" t="s">
        <v>31</v>
      </c>
      <c r="L8867" s="15" t="str">
        <f t="array" ref="L8867">_xlfn.XLOOKUP(M8867,reference_province_to_city!$A$2:$A$11,reference_province_to_city!$B$2:$B$11)</f>
        <v>Balikpapan</v>
      </c>
      <c r="M8867" s="15" t="s">
        <v>21</v>
      </c>
      <c r="N8867" s="15">
        <v>76114.0</v>
      </c>
      <c r="O8867" s="15">
        <f t="array" ref="O8867">_xlfn.XLOOKUP(M8867,reference_postal_code!$B$2:$B$11,reference_postal_code!$A$2:$A$11)</f>
        <v>76114</v>
      </c>
      <c r="P8867" s="15" t="s">
        <v>166</v>
      </c>
      <c r="Q8867" s="15" t="s">
        <v>1259</v>
      </c>
      <c r="R8867" s="15" t="s">
        <v>65</v>
      </c>
      <c r="S8867" s="15" t="s">
        <v>83</v>
      </c>
      <c r="T8867" s="15" t="s">
        <v>1260</v>
      </c>
      <c r="U8867" s="28">
        <v>870750.0</v>
      </c>
      <c r="V8867" s="15">
        <v>3.0</v>
      </c>
      <c r="W8867" s="31">
        <v>0.0</v>
      </c>
      <c r="X8867" s="28">
        <v>400545.0</v>
      </c>
    </row>
    <row r="8868" ht="15.75" customHeight="1">
      <c r="A8868" s="15">
        <v>9420.0</v>
      </c>
      <c r="B8868" s="15" t="s">
        <v>9774</v>
      </c>
      <c r="C8868" s="18">
        <v>43010.0</v>
      </c>
      <c r="D8868" s="18">
        <v>43012.0</v>
      </c>
      <c r="E8868" s="18">
        <f t="shared" si="1"/>
        <v>43012</v>
      </c>
      <c r="F8868" s="15" t="s">
        <v>114</v>
      </c>
      <c r="G8868" s="15" t="s">
        <v>4488</v>
      </c>
      <c r="H8868" s="15" t="s">
        <v>4489</v>
      </c>
      <c r="I8868" s="15" t="s">
        <v>128</v>
      </c>
      <c r="J8868" s="15" t="s">
        <v>60</v>
      </c>
      <c r="K8868" s="15" t="s">
        <v>14</v>
      </c>
      <c r="L8868" s="15" t="str">
        <f t="array" ref="L8868">_xlfn.XLOOKUP(M8868,reference_province_to_city!$A$2:$A$11,reference_province_to_city!$B$2:$B$11)</f>
        <v>Bandung</v>
      </c>
      <c r="M8868" s="15" t="s">
        <v>12</v>
      </c>
      <c r="N8868" s="15">
        <v>40111.0</v>
      </c>
      <c r="O8868" s="15">
        <f t="array" ref="O8868">_xlfn.XLOOKUP(M8868,reference_postal_code!$B$2:$B$11,reference_postal_code!$A$2:$A$11)</f>
        <v>40111</v>
      </c>
      <c r="P8868" s="15" t="s">
        <v>117</v>
      </c>
      <c r="Q8868" s="15" t="s">
        <v>2592</v>
      </c>
      <c r="R8868" s="15" t="s">
        <v>65</v>
      </c>
      <c r="S8868" s="15" t="s">
        <v>222</v>
      </c>
      <c r="T8868" s="15" t="s">
        <v>2593</v>
      </c>
      <c r="U8868" s="28">
        <v>228360.0</v>
      </c>
      <c r="V8868" s="15">
        <v>2.0</v>
      </c>
      <c r="W8868" s="31">
        <v>0.8</v>
      </c>
      <c r="X8868" s="28">
        <v>-582318.0</v>
      </c>
    </row>
    <row r="8869" ht="15.75" customHeight="1">
      <c r="A8869" s="15">
        <v>5317.0</v>
      </c>
      <c r="B8869" s="15" t="s">
        <v>9773</v>
      </c>
      <c r="C8869" s="18">
        <v>43010.0</v>
      </c>
      <c r="D8869" s="18">
        <v>43013.0</v>
      </c>
      <c r="E8869" s="18">
        <f t="shared" si="1"/>
        <v>43013</v>
      </c>
      <c r="F8869" s="15" t="s">
        <v>125</v>
      </c>
      <c r="G8869" s="15" t="s">
        <v>1692</v>
      </c>
      <c r="H8869" s="15" t="s">
        <v>1693</v>
      </c>
      <c r="I8869" s="15" t="s">
        <v>76</v>
      </c>
      <c r="J8869" s="15" t="s">
        <v>60</v>
      </c>
      <c r="K8869" s="15" t="s">
        <v>17</v>
      </c>
      <c r="L8869" s="15" t="str">
        <f t="array" ref="L8869">_xlfn.XLOOKUP(M8869,reference_province_to_city!$A$2:$A$11,reference_province_to_city!$B$2:$B$11)</f>
        <v>Semarang</v>
      </c>
      <c r="M8869" s="15" t="s">
        <v>15</v>
      </c>
      <c r="N8869" s="15">
        <v>50111.0</v>
      </c>
      <c r="O8869" s="15">
        <f t="array" ref="O8869">_xlfn.XLOOKUP(M8869,reference_postal_code!$B$2:$B$11,reference_postal_code!$A$2:$A$11)</f>
        <v>50111</v>
      </c>
      <c r="P8869" s="15" t="s">
        <v>77</v>
      </c>
      <c r="Q8869" s="15" t="s">
        <v>3730</v>
      </c>
      <c r="R8869" s="15" t="s">
        <v>106</v>
      </c>
      <c r="S8869" s="15" t="s">
        <v>139</v>
      </c>
      <c r="T8869" s="15" t="s">
        <v>3731</v>
      </c>
      <c r="U8869" s="28">
        <v>177120.0</v>
      </c>
      <c r="V8869" s="15">
        <v>2.0</v>
      </c>
      <c r="W8869" s="31">
        <v>0.2</v>
      </c>
      <c r="X8869" s="28">
        <v>19926.0</v>
      </c>
    </row>
    <row r="8870" ht="15.75" customHeight="1">
      <c r="A8870" s="15">
        <v>3978.0</v>
      </c>
      <c r="B8870" s="15" t="s">
        <v>9775</v>
      </c>
      <c r="C8870" s="18">
        <v>43010.0</v>
      </c>
      <c r="D8870" s="18">
        <v>43015.0</v>
      </c>
      <c r="E8870" s="18">
        <f t="shared" si="1"/>
        <v>43015</v>
      </c>
      <c r="F8870" s="15" t="s">
        <v>55</v>
      </c>
      <c r="G8870" s="15" t="s">
        <v>1620</v>
      </c>
      <c r="H8870" s="15" t="s">
        <v>1621</v>
      </c>
      <c r="I8870" s="15" t="s">
        <v>76</v>
      </c>
      <c r="J8870" s="15" t="s">
        <v>60</v>
      </c>
      <c r="K8870" s="15" t="s">
        <v>19</v>
      </c>
      <c r="L8870" s="15" t="str">
        <f t="array" ref="L8870">_xlfn.XLOOKUP(M8870,reference_province_to_city!$A$2:$A$11,reference_province_to_city!$B$2:$B$11)</f>
        <v>Yogyakarta</v>
      </c>
      <c r="M8870" s="15" t="s">
        <v>18</v>
      </c>
      <c r="N8870" s="15">
        <v>55111.0</v>
      </c>
      <c r="O8870" s="15">
        <f t="array" ref="O8870">_xlfn.XLOOKUP(M8870,reference_postal_code!$B$2:$B$11,reference_postal_code!$A$2:$A$11)</f>
        <v>55111</v>
      </c>
      <c r="P8870" s="15" t="s">
        <v>77</v>
      </c>
      <c r="Q8870" s="15" t="s">
        <v>1210</v>
      </c>
      <c r="R8870" s="15" t="s">
        <v>65</v>
      </c>
      <c r="S8870" s="15" t="s">
        <v>103</v>
      </c>
      <c r="T8870" s="15" t="s">
        <v>1211</v>
      </c>
      <c r="U8870" s="28">
        <v>134100.0</v>
      </c>
      <c r="V8870" s="15">
        <v>3.0</v>
      </c>
      <c r="W8870" s="31">
        <v>0.0</v>
      </c>
      <c r="X8870" s="28">
        <v>61686.0</v>
      </c>
    </row>
    <row r="8871" ht="15.75" customHeight="1">
      <c r="A8871" s="15">
        <v>5556.0</v>
      </c>
      <c r="B8871" s="15" t="s">
        <v>9776</v>
      </c>
      <c r="C8871" s="18">
        <v>43010.0</v>
      </c>
      <c r="D8871" s="18">
        <v>43014.0</v>
      </c>
      <c r="E8871" s="18">
        <f t="shared" si="1"/>
        <v>43014</v>
      </c>
      <c r="F8871" s="15" t="s">
        <v>114</v>
      </c>
      <c r="G8871" s="15" t="s">
        <v>5275</v>
      </c>
      <c r="H8871" s="15" t="s">
        <v>5276</v>
      </c>
      <c r="I8871" s="15" t="s">
        <v>128</v>
      </c>
      <c r="J8871" s="15" t="s">
        <v>60</v>
      </c>
      <c r="K8871" s="15" t="s">
        <v>2048</v>
      </c>
      <c r="L8871" s="15" t="str">
        <f t="array" ref="L8871">_xlfn.XLOOKUP(M8871,reference_province_to_city!$A$2:$A$11,reference_province_to_city!$B$2:$B$11)</f>
        <v>Balikpapan</v>
      </c>
      <c r="M8871" s="15" t="s">
        <v>21</v>
      </c>
      <c r="N8871" s="15">
        <v>76114.0</v>
      </c>
      <c r="O8871" s="15">
        <f t="array" ref="O8871">_xlfn.XLOOKUP(M8871,reference_postal_code!$B$2:$B$11,reference_postal_code!$A$2:$A$11)</f>
        <v>76114</v>
      </c>
      <c r="P8871" s="15" t="s">
        <v>166</v>
      </c>
      <c r="Q8871" s="15" t="s">
        <v>6703</v>
      </c>
      <c r="R8871" s="15" t="s">
        <v>106</v>
      </c>
      <c r="S8871" s="15" t="s">
        <v>139</v>
      </c>
      <c r="T8871" s="15" t="s">
        <v>6704</v>
      </c>
      <c r="U8871" s="28">
        <v>152400.0</v>
      </c>
      <c r="V8871" s="15">
        <v>2.0</v>
      </c>
      <c r="W8871" s="31">
        <v>0.0</v>
      </c>
      <c r="X8871" s="28">
        <v>51816.0</v>
      </c>
    </row>
    <row r="8872" ht="15.75" customHeight="1">
      <c r="A8872" s="15">
        <v>5321.0</v>
      </c>
      <c r="B8872" s="15" t="s">
        <v>9773</v>
      </c>
      <c r="C8872" s="18">
        <v>43010.0</v>
      </c>
      <c r="D8872" s="18">
        <v>43013.0</v>
      </c>
      <c r="E8872" s="18">
        <f t="shared" si="1"/>
        <v>43013</v>
      </c>
      <c r="F8872" s="15" t="s">
        <v>125</v>
      </c>
      <c r="G8872" s="15" t="s">
        <v>1692</v>
      </c>
      <c r="H8872" s="15" t="s">
        <v>1693</v>
      </c>
      <c r="I8872" s="15" t="s">
        <v>76</v>
      </c>
      <c r="J8872" s="15" t="s">
        <v>60</v>
      </c>
      <c r="K8872" s="15" t="s">
        <v>17</v>
      </c>
      <c r="L8872" s="15" t="str">
        <f t="array" ref="L8872">_xlfn.XLOOKUP(M8872,reference_province_to_city!$A$2:$A$11,reference_province_to_city!$B$2:$B$11)</f>
        <v>Semarang</v>
      </c>
      <c r="M8872" s="15" t="s">
        <v>15</v>
      </c>
      <c r="N8872" s="15">
        <v>50111.0</v>
      </c>
      <c r="O8872" s="15">
        <f t="array" ref="O8872">_xlfn.XLOOKUP(M8872,reference_postal_code!$B$2:$B$11,reference_postal_code!$A$2:$A$11)</f>
        <v>50111</v>
      </c>
      <c r="P8872" s="15" t="s">
        <v>77</v>
      </c>
      <c r="Q8872" s="15" t="s">
        <v>911</v>
      </c>
      <c r="R8872" s="15" t="s">
        <v>106</v>
      </c>
      <c r="S8872" s="15" t="s">
        <v>218</v>
      </c>
      <c r="T8872" s="15" t="s">
        <v>912</v>
      </c>
      <c r="U8872" s="28">
        <v>3.471174E7</v>
      </c>
      <c r="V8872" s="15">
        <v>7.0</v>
      </c>
      <c r="W8872" s="31">
        <v>0.4</v>
      </c>
      <c r="X8872" s="28">
        <v>-1.5041754E7</v>
      </c>
    </row>
    <row r="8873" ht="15.75" customHeight="1">
      <c r="A8873" s="15">
        <v>751.0</v>
      </c>
      <c r="B8873" s="15" t="s">
        <v>9772</v>
      </c>
      <c r="C8873" s="18">
        <v>43010.0</v>
      </c>
      <c r="D8873" s="18">
        <v>43014.0</v>
      </c>
      <c r="E8873" s="18">
        <f t="shared" si="1"/>
        <v>43014</v>
      </c>
      <c r="F8873" s="15" t="s">
        <v>55</v>
      </c>
      <c r="G8873" s="15" t="s">
        <v>2560</v>
      </c>
      <c r="H8873" s="15" t="s">
        <v>2561</v>
      </c>
      <c r="I8873" s="15" t="s">
        <v>59</v>
      </c>
      <c r="J8873" s="15" t="s">
        <v>60</v>
      </c>
      <c r="K8873" s="15" t="s">
        <v>31</v>
      </c>
      <c r="L8873" s="15" t="str">
        <f t="array" ref="L8873">_xlfn.XLOOKUP(M8873,reference_province_to_city!$A$2:$A$11,reference_province_to_city!$B$2:$B$11)</f>
        <v>Balikpapan</v>
      </c>
      <c r="M8873" s="15" t="s">
        <v>21</v>
      </c>
      <c r="N8873" s="15">
        <v>76114.0</v>
      </c>
      <c r="O8873" s="15">
        <f t="array" ref="O8873">_xlfn.XLOOKUP(M8873,reference_postal_code!$B$2:$B$11,reference_postal_code!$A$2:$A$11)</f>
        <v>76114</v>
      </c>
      <c r="P8873" s="15" t="s">
        <v>166</v>
      </c>
      <c r="Q8873" s="15" t="s">
        <v>2349</v>
      </c>
      <c r="R8873" s="15" t="s">
        <v>106</v>
      </c>
      <c r="S8873" s="15" t="s">
        <v>139</v>
      </c>
      <c r="T8873" s="15" t="s">
        <v>2350</v>
      </c>
      <c r="U8873" s="28">
        <v>2366100.0</v>
      </c>
      <c r="V8873" s="15">
        <v>11.0</v>
      </c>
      <c r="W8873" s="31">
        <v>0.0</v>
      </c>
      <c r="X8873" s="28">
        <v>851796.0</v>
      </c>
    </row>
    <row r="8874" ht="15.75" customHeight="1">
      <c r="A8874" s="15">
        <v>5319.0</v>
      </c>
      <c r="B8874" s="15" t="s">
        <v>9773</v>
      </c>
      <c r="C8874" s="18">
        <v>43010.0</v>
      </c>
      <c r="D8874" s="18">
        <v>43013.0</v>
      </c>
      <c r="E8874" s="18">
        <f t="shared" si="1"/>
        <v>43013</v>
      </c>
      <c r="F8874" s="15" t="s">
        <v>125</v>
      </c>
      <c r="G8874" s="15" t="s">
        <v>1692</v>
      </c>
      <c r="H8874" s="15" t="s">
        <v>1693</v>
      </c>
      <c r="I8874" s="15" t="s">
        <v>76</v>
      </c>
      <c r="J8874" s="15" t="s">
        <v>60</v>
      </c>
      <c r="K8874" s="15" t="s">
        <v>17</v>
      </c>
      <c r="L8874" s="15" t="str">
        <f t="array" ref="L8874">_xlfn.XLOOKUP(M8874,reference_province_to_city!$A$2:$A$11,reference_province_to_city!$B$2:$B$11)</f>
        <v>Semarang</v>
      </c>
      <c r="M8874" s="15" t="s">
        <v>15</v>
      </c>
      <c r="N8874" s="15">
        <v>50111.0</v>
      </c>
      <c r="O8874" s="15">
        <f t="array" ref="O8874">_xlfn.XLOOKUP(M8874,reference_postal_code!$B$2:$B$11,reference_postal_code!$A$2:$A$11)</f>
        <v>50111</v>
      </c>
      <c r="P8874" s="15" t="s">
        <v>77</v>
      </c>
      <c r="Q8874" s="15" t="s">
        <v>6131</v>
      </c>
      <c r="R8874" s="15" t="s">
        <v>65</v>
      </c>
      <c r="S8874" s="15" t="s">
        <v>66</v>
      </c>
      <c r="T8874" s="15" t="s">
        <v>6132</v>
      </c>
      <c r="U8874" s="28">
        <v>311040.0</v>
      </c>
      <c r="V8874" s="15">
        <v>4.0</v>
      </c>
      <c r="W8874" s="31">
        <v>0.2</v>
      </c>
      <c r="X8874" s="28">
        <v>108864.0</v>
      </c>
    </row>
    <row r="8875" ht="15.75" customHeight="1">
      <c r="A8875" s="15">
        <v>7207.0</v>
      </c>
      <c r="B8875" s="15" t="s">
        <v>9777</v>
      </c>
      <c r="C8875" s="18">
        <v>43010.0</v>
      </c>
      <c r="D8875" s="18">
        <v>43014.0</v>
      </c>
      <c r="E8875" s="18">
        <f t="shared" si="1"/>
        <v>43014</v>
      </c>
      <c r="F8875" s="15" t="s">
        <v>55</v>
      </c>
      <c r="G8875" s="15" t="s">
        <v>5070</v>
      </c>
      <c r="H8875" s="15" t="s">
        <v>5071</v>
      </c>
      <c r="I8875" s="15" t="s">
        <v>59</v>
      </c>
      <c r="J8875" s="15" t="s">
        <v>60</v>
      </c>
      <c r="K8875" s="15" t="s">
        <v>14</v>
      </c>
      <c r="L8875" s="15" t="str">
        <f t="array" ref="L8875">_xlfn.XLOOKUP(M8875,reference_province_to_city!$A$2:$A$11,reference_province_to_city!$B$2:$B$11)</f>
        <v>Bandung</v>
      </c>
      <c r="M8875" s="15" t="s">
        <v>12</v>
      </c>
      <c r="N8875" s="15">
        <v>40111.0</v>
      </c>
      <c r="O8875" s="15">
        <f t="array" ref="O8875">_xlfn.XLOOKUP(M8875,reference_postal_code!$B$2:$B$11,reference_postal_code!$A$2:$A$11)</f>
        <v>40111</v>
      </c>
      <c r="P8875" s="15" t="s">
        <v>117</v>
      </c>
      <c r="Q8875" s="15" t="s">
        <v>6489</v>
      </c>
      <c r="R8875" s="15" t="s">
        <v>110</v>
      </c>
      <c r="S8875" s="15" t="s">
        <v>668</v>
      </c>
      <c r="T8875" s="15" t="s">
        <v>6490</v>
      </c>
      <c r="U8875" s="28">
        <v>5537400.0</v>
      </c>
      <c r="V8875" s="15">
        <v>11.0</v>
      </c>
      <c r="W8875" s="31">
        <v>0.2</v>
      </c>
      <c r="X8875" s="28">
        <v>484523.0</v>
      </c>
    </row>
    <row r="8876" ht="15.75" customHeight="1">
      <c r="A8876" s="15">
        <v>3192.0</v>
      </c>
      <c r="B8876" s="15" t="s">
        <v>9778</v>
      </c>
      <c r="C8876" s="18">
        <v>43010.0</v>
      </c>
      <c r="D8876" s="18">
        <v>43016.0</v>
      </c>
      <c r="E8876" s="18">
        <f t="shared" si="1"/>
        <v>43016</v>
      </c>
      <c r="F8876" s="15" t="s">
        <v>55</v>
      </c>
      <c r="G8876" s="15" t="s">
        <v>2077</v>
      </c>
      <c r="H8876" s="15" t="s">
        <v>2078</v>
      </c>
      <c r="I8876" s="15" t="s">
        <v>128</v>
      </c>
      <c r="J8876" s="15" t="s">
        <v>60</v>
      </c>
      <c r="K8876" s="15" t="s">
        <v>31</v>
      </c>
      <c r="L8876" s="15" t="str">
        <f t="array" ref="L8876">_xlfn.XLOOKUP(M8876,reference_province_to_city!$A$2:$A$11,reference_province_to_city!$B$2:$B$11)</f>
        <v>Balikpapan</v>
      </c>
      <c r="M8876" s="15" t="s">
        <v>21</v>
      </c>
      <c r="N8876" s="15">
        <v>76114.0</v>
      </c>
      <c r="O8876" s="15">
        <f t="array" ref="O8876">_xlfn.XLOOKUP(M8876,reference_postal_code!$B$2:$B$11,reference_postal_code!$A$2:$A$11)</f>
        <v>76114</v>
      </c>
      <c r="P8876" s="15" t="s">
        <v>166</v>
      </c>
      <c r="Q8876" s="15" t="s">
        <v>2069</v>
      </c>
      <c r="R8876" s="15" t="s">
        <v>110</v>
      </c>
      <c r="S8876" s="15" t="s">
        <v>111</v>
      </c>
      <c r="T8876" s="15" t="s">
        <v>2070</v>
      </c>
      <c r="U8876" s="28">
        <v>989850.0</v>
      </c>
      <c r="V8876" s="15">
        <v>1.0</v>
      </c>
      <c r="W8876" s="31">
        <v>0.0</v>
      </c>
      <c r="X8876" s="28">
        <v>257361.0</v>
      </c>
    </row>
    <row r="8877" ht="15.75" customHeight="1">
      <c r="A8877" s="15">
        <v>5320.0</v>
      </c>
      <c r="B8877" s="15" t="s">
        <v>9773</v>
      </c>
      <c r="C8877" s="18">
        <v>43010.0</v>
      </c>
      <c r="D8877" s="18">
        <v>43013.0</v>
      </c>
      <c r="E8877" s="18">
        <f t="shared" si="1"/>
        <v>43013</v>
      </c>
      <c r="F8877" s="15" t="s">
        <v>125</v>
      </c>
      <c r="G8877" s="15" t="s">
        <v>1692</v>
      </c>
      <c r="H8877" s="15" t="s">
        <v>1693</v>
      </c>
      <c r="I8877" s="15" t="s">
        <v>76</v>
      </c>
      <c r="J8877" s="15" t="s">
        <v>60</v>
      </c>
      <c r="K8877" s="15" t="s">
        <v>17</v>
      </c>
      <c r="L8877" s="15" t="str">
        <f t="array" ref="L8877">_xlfn.XLOOKUP(M8877,reference_province_to_city!$A$2:$A$11,reference_province_to_city!$B$2:$B$11)</f>
        <v>Semarang</v>
      </c>
      <c r="M8877" s="15" t="s">
        <v>15</v>
      </c>
      <c r="N8877" s="15">
        <v>50111.0</v>
      </c>
      <c r="O8877" s="15">
        <f t="array" ref="O8877">_xlfn.XLOOKUP(M8877,reference_postal_code!$B$2:$B$11,reference_postal_code!$A$2:$A$11)</f>
        <v>50111</v>
      </c>
      <c r="P8877" s="15" t="s">
        <v>77</v>
      </c>
      <c r="Q8877" s="15" t="s">
        <v>1615</v>
      </c>
      <c r="R8877" s="15" t="s">
        <v>65</v>
      </c>
      <c r="S8877" s="15" t="s">
        <v>83</v>
      </c>
      <c r="T8877" s="15" t="s">
        <v>1616</v>
      </c>
      <c r="U8877" s="28">
        <v>410400.0</v>
      </c>
      <c r="V8877" s="15">
        <v>3.0</v>
      </c>
      <c r="W8877" s="31">
        <v>0.7</v>
      </c>
      <c r="X8877" s="28">
        <v>-328320.0</v>
      </c>
    </row>
    <row r="8878" ht="15.75" customHeight="1">
      <c r="A8878" s="15">
        <v>5322.0</v>
      </c>
      <c r="B8878" s="15" t="s">
        <v>9773</v>
      </c>
      <c r="C8878" s="18">
        <v>43010.0</v>
      </c>
      <c r="D8878" s="18">
        <v>43013.0</v>
      </c>
      <c r="E8878" s="18">
        <f t="shared" si="1"/>
        <v>43013</v>
      </c>
      <c r="F8878" s="15" t="s">
        <v>125</v>
      </c>
      <c r="G8878" s="15" t="s">
        <v>1692</v>
      </c>
      <c r="H8878" s="15" t="s">
        <v>1693</v>
      </c>
      <c r="I8878" s="15" t="s">
        <v>76</v>
      </c>
      <c r="J8878" s="15" t="s">
        <v>60</v>
      </c>
      <c r="K8878" s="15" t="s">
        <v>17</v>
      </c>
      <c r="L8878" s="15" t="str">
        <f t="array" ref="L8878">_xlfn.XLOOKUP(M8878,reference_province_to_city!$A$2:$A$11,reference_province_to_city!$B$2:$B$11)</f>
        <v>Semarang</v>
      </c>
      <c r="M8878" s="15" t="s">
        <v>15</v>
      </c>
      <c r="N8878" s="15">
        <v>50111.0</v>
      </c>
      <c r="O8878" s="15">
        <f t="array" ref="O8878">_xlfn.XLOOKUP(M8878,reference_postal_code!$B$2:$B$11,reference_postal_code!$A$2:$A$11)</f>
        <v>50111</v>
      </c>
      <c r="P8878" s="15" t="s">
        <v>77</v>
      </c>
      <c r="Q8878" s="15" t="s">
        <v>4568</v>
      </c>
      <c r="R8878" s="15" t="s">
        <v>65</v>
      </c>
      <c r="S8878" s="15" t="s">
        <v>83</v>
      </c>
      <c r="T8878" s="15" t="s">
        <v>4569</v>
      </c>
      <c r="U8878" s="28">
        <v>513540.0</v>
      </c>
      <c r="V8878" s="15">
        <v>4.0</v>
      </c>
      <c r="W8878" s="31">
        <v>0.7</v>
      </c>
      <c r="X8878" s="28">
        <v>-393714.0</v>
      </c>
    </row>
    <row r="8879" ht="15.75" customHeight="1">
      <c r="A8879" s="15">
        <v>7206.0</v>
      </c>
      <c r="B8879" s="15" t="s">
        <v>9777</v>
      </c>
      <c r="C8879" s="18">
        <v>43010.0</v>
      </c>
      <c r="D8879" s="18">
        <v>43014.0</v>
      </c>
      <c r="E8879" s="18">
        <f t="shared" si="1"/>
        <v>43014</v>
      </c>
      <c r="F8879" s="15" t="s">
        <v>55</v>
      </c>
      <c r="G8879" s="15" t="s">
        <v>5070</v>
      </c>
      <c r="H8879" s="15" t="s">
        <v>5071</v>
      </c>
      <c r="I8879" s="15" t="s">
        <v>59</v>
      </c>
      <c r="J8879" s="15" t="s">
        <v>60</v>
      </c>
      <c r="K8879" s="15" t="s">
        <v>14</v>
      </c>
      <c r="L8879" s="15" t="str">
        <f t="array" ref="L8879">_xlfn.XLOOKUP(M8879,reference_province_to_city!$A$2:$A$11,reference_province_to_city!$B$2:$B$11)</f>
        <v>Bandung</v>
      </c>
      <c r="M8879" s="15" t="s">
        <v>12</v>
      </c>
      <c r="N8879" s="15">
        <v>40111.0</v>
      </c>
      <c r="O8879" s="15">
        <f t="array" ref="O8879">_xlfn.XLOOKUP(M8879,reference_postal_code!$B$2:$B$11,reference_postal_code!$A$2:$A$11)</f>
        <v>40111</v>
      </c>
      <c r="P8879" s="15" t="s">
        <v>117</v>
      </c>
      <c r="Q8879" s="15" t="s">
        <v>1363</v>
      </c>
      <c r="R8879" s="15" t="s">
        <v>106</v>
      </c>
      <c r="S8879" s="15" t="s">
        <v>139</v>
      </c>
      <c r="T8879" s="15" t="s">
        <v>1364</v>
      </c>
      <c r="U8879" s="28">
        <v>261900.0</v>
      </c>
      <c r="V8879" s="15">
        <v>2.0</v>
      </c>
      <c r="W8879" s="31">
        <v>0.0</v>
      </c>
      <c r="X8879" s="28">
        <v>89046.0</v>
      </c>
    </row>
    <row r="8880" ht="15.75" customHeight="1">
      <c r="A8880" s="15">
        <v>5323.0</v>
      </c>
      <c r="B8880" s="15" t="s">
        <v>9773</v>
      </c>
      <c r="C8880" s="18">
        <v>43010.0</v>
      </c>
      <c r="D8880" s="18">
        <v>43013.0</v>
      </c>
      <c r="E8880" s="18">
        <f t="shared" si="1"/>
        <v>43013</v>
      </c>
      <c r="F8880" s="15" t="s">
        <v>125</v>
      </c>
      <c r="G8880" s="15" t="s">
        <v>1692</v>
      </c>
      <c r="H8880" s="15" t="s">
        <v>1693</v>
      </c>
      <c r="I8880" s="15" t="s">
        <v>76</v>
      </c>
      <c r="J8880" s="15" t="s">
        <v>60</v>
      </c>
      <c r="K8880" s="15" t="s">
        <v>17</v>
      </c>
      <c r="L8880" s="15" t="str">
        <f t="array" ref="L8880">_xlfn.XLOOKUP(M8880,reference_province_to_city!$A$2:$A$11,reference_province_to_city!$B$2:$B$11)</f>
        <v>Semarang</v>
      </c>
      <c r="M8880" s="15" t="s">
        <v>15</v>
      </c>
      <c r="N8880" s="15">
        <v>50111.0</v>
      </c>
      <c r="O8880" s="15">
        <f t="array" ref="O8880">_xlfn.XLOOKUP(M8880,reference_postal_code!$B$2:$B$11,reference_postal_code!$A$2:$A$11)</f>
        <v>50111</v>
      </c>
      <c r="P8880" s="15" t="s">
        <v>77</v>
      </c>
      <c r="Q8880" s="15" t="s">
        <v>2640</v>
      </c>
      <c r="R8880" s="15" t="s">
        <v>106</v>
      </c>
      <c r="S8880" s="15" t="s">
        <v>139</v>
      </c>
      <c r="T8880" s="15" t="s">
        <v>2641</v>
      </c>
      <c r="U8880" s="28">
        <v>296400.0</v>
      </c>
      <c r="V8880" s="15">
        <v>2.0</v>
      </c>
      <c r="W8880" s="31">
        <v>0.2</v>
      </c>
      <c r="X8880" s="28">
        <v>88920.0</v>
      </c>
    </row>
    <row r="8881" ht="15.75" customHeight="1">
      <c r="A8881" s="15">
        <v>5787.0</v>
      </c>
      <c r="B8881" s="15" t="s">
        <v>9770</v>
      </c>
      <c r="C8881" s="18">
        <v>43010.0</v>
      </c>
      <c r="D8881" s="18">
        <v>43016.0</v>
      </c>
      <c r="E8881" s="18">
        <f t="shared" si="1"/>
        <v>43016</v>
      </c>
      <c r="F8881" s="15" t="s">
        <v>55</v>
      </c>
      <c r="G8881" s="15" t="s">
        <v>5239</v>
      </c>
      <c r="H8881" s="15" t="s">
        <v>5240</v>
      </c>
      <c r="I8881" s="15" t="s">
        <v>59</v>
      </c>
      <c r="J8881" s="15" t="s">
        <v>60</v>
      </c>
      <c r="K8881" s="15" t="s">
        <v>19</v>
      </c>
      <c r="L8881" s="15" t="str">
        <f t="array" ref="L8881">_xlfn.XLOOKUP(M8881,reference_province_to_city!$A$2:$A$11,reference_province_to_city!$B$2:$B$11)</f>
        <v>Yogyakarta</v>
      </c>
      <c r="M8881" s="15" t="s">
        <v>18</v>
      </c>
      <c r="N8881" s="15">
        <v>55111.0</v>
      </c>
      <c r="O8881" s="15">
        <f t="array" ref="O8881">_xlfn.XLOOKUP(M8881,reference_postal_code!$B$2:$B$11,reference_postal_code!$A$2:$A$11)</f>
        <v>55111</v>
      </c>
      <c r="P8881" s="15" t="s">
        <v>77</v>
      </c>
      <c r="Q8881" s="15" t="s">
        <v>234</v>
      </c>
      <c r="R8881" s="15" t="s">
        <v>65</v>
      </c>
      <c r="S8881" s="15" t="s">
        <v>83</v>
      </c>
      <c r="T8881" s="15" t="s">
        <v>235</v>
      </c>
      <c r="U8881" s="28">
        <v>339570.0</v>
      </c>
      <c r="V8881" s="15">
        <v>7.0</v>
      </c>
      <c r="W8881" s="31">
        <v>0.7</v>
      </c>
      <c r="X8881" s="28">
        <v>-249018.0</v>
      </c>
    </row>
    <row r="8882" ht="15.75" customHeight="1">
      <c r="A8882" s="15">
        <v>4136.0</v>
      </c>
      <c r="B8882" s="15" t="s">
        <v>9779</v>
      </c>
      <c r="C8882" s="18">
        <v>43010.0</v>
      </c>
      <c r="D8882" s="18">
        <v>43016.0</v>
      </c>
      <c r="E8882" s="18">
        <f t="shared" si="1"/>
        <v>43016</v>
      </c>
      <c r="F8882" s="15" t="s">
        <v>55</v>
      </c>
      <c r="G8882" s="15" t="s">
        <v>2236</v>
      </c>
      <c r="H8882" s="15" t="s">
        <v>2237</v>
      </c>
      <c r="I8882" s="15" t="s">
        <v>76</v>
      </c>
      <c r="J8882" s="15" t="s">
        <v>60</v>
      </c>
      <c r="K8882" s="15" t="s">
        <v>1132</v>
      </c>
      <c r="L8882" s="15" t="str">
        <f t="array" ref="L8882">_xlfn.XLOOKUP(M8882,reference_province_to_city!$A$2:$A$11,reference_province_to_city!$B$2:$B$11)</f>
        <v>Bandung</v>
      </c>
      <c r="M8882" s="15" t="s">
        <v>12</v>
      </c>
      <c r="N8882" s="15">
        <v>40111.0</v>
      </c>
      <c r="O8882" s="15">
        <f t="array" ref="O8882">_xlfn.XLOOKUP(M8882,reference_postal_code!$B$2:$B$11,reference_postal_code!$A$2:$A$11)</f>
        <v>40111</v>
      </c>
      <c r="P8882" s="15" t="s">
        <v>117</v>
      </c>
      <c r="Q8882" s="15" t="s">
        <v>2651</v>
      </c>
      <c r="R8882" s="15" t="s">
        <v>65</v>
      </c>
      <c r="S8882" s="15" t="s">
        <v>83</v>
      </c>
      <c r="T8882" s="15" t="s">
        <v>2652</v>
      </c>
      <c r="U8882" s="28">
        <v>1681800.0</v>
      </c>
      <c r="V8882" s="15">
        <v>5.0</v>
      </c>
      <c r="W8882" s="31">
        <v>0.2</v>
      </c>
      <c r="X8882" s="28">
        <v>630675.0</v>
      </c>
    </row>
    <row r="8883" ht="15.75" customHeight="1">
      <c r="A8883" s="15">
        <v>3979.0</v>
      </c>
      <c r="B8883" s="15" t="s">
        <v>9775</v>
      </c>
      <c r="C8883" s="18">
        <v>43010.0</v>
      </c>
      <c r="D8883" s="18">
        <v>43015.0</v>
      </c>
      <c r="E8883" s="18">
        <f t="shared" si="1"/>
        <v>43015</v>
      </c>
      <c r="F8883" s="15" t="s">
        <v>55</v>
      </c>
      <c r="G8883" s="15" t="s">
        <v>1620</v>
      </c>
      <c r="H8883" s="15" t="s">
        <v>1621</v>
      </c>
      <c r="I8883" s="15" t="s">
        <v>76</v>
      </c>
      <c r="J8883" s="15" t="s">
        <v>60</v>
      </c>
      <c r="K8883" s="15" t="s">
        <v>19</v>
      </c>
      <c r="L8883" s="15" t="str">
        <f t="array" ref="L8883">_xlfn.XLOOKUP(M8883,reference_province_to_city!$A$2:$A$11,reference_province_to_city!$B$2:$B$11)</f>
        <v>Yogyakarta</v>
      </c>
      <c r="M8883" s="15" t="s">
        <v>18</v>
      </c>
      <c r="N8883" s="15">
        <v>55111.0</v>
      </c>
      <c r="O8883" s="15">
        <f t="array" ref="O8883">_xlfn.XLOOKUP(M8883,reference_postal_code!$B$2:$B$11,reference_postal_code!$A$2:$A$11)</f>
        <v>55111</v>
      </c>
      <c r="P8883" s="15" t="s">
        <v>77</v>
      </c>
      <c r="Q8883" s="15" t="s">
        <v>4881</v>
      </c>
      <c r="R8883" s="15" t="s">
        <v>110</v>
      </c>
      <c r="S8883" s="15" t="s">
        <v>111</v>
      </c>
      <c r="T8883" s="15" t="s">
        <v>4882</v>
      </c>
      <c r="U8883" s="28">
        <v>1271760.0</v>
      </c>
      <c r="V8883" s="15">
        <v>2.0</v>
      </c>
      <c r="W8883" s="31">
        <v>0.2</v>
      </c>
      <c r="X8883" s="28">
        <v>-302043.0</v>
      </c>
    </row>
    <row r="8884" ht="15.75" customHeight="1">
      <c r="A8884" s="15">
        <v>9421.0</v>
      </c>
      <c r="B8884" s="15" t="s">
        <v>9774</v>
      </c>
      <c r="C8884" s="18">
        <v>43010.0</v>
      </c>
      <c r="D8884" s="18"/>
      <c r="E8884" s="18">
        <f t="shared" si="1"/>
        <v>43013</v>
      </c>
      <c r="F8884" s="15" t="s">
        <v>114</v>
      </c>
      <c r="G8884" s="15" t="s">
        <v>4488</v>
      </c>
      <c r="H8884" s="15" t="s">
        <v>4489</v>
      </c>
      <c r="I8884" s="15" t="s">
        <v>128</v>
      </c>
      <c r="J8884" s="15" t="s">
        <v>60</v>
      </c>
      <c r="K8884" s="15" t="s">
        <v>14</v>
      </c>
      <c r="L8884" s="15" t="str">
        <f t="array" ref="L8884">_xlfn.XLOOKUP(M8884,reference_province_to_city!$A$2:$A$11,reference_province_to_city!$B$2:$B$11)</f>
        <v>Bandung</v>
      </c>
      <c r="M8884" s="15" t="s">
        <v>12</v>
      </c>
      <c r="N8884" s="15">
        <v>40111.0</v>
      </c>
      <c r="O8884" s="15">
        <f t="array" ref="O8884">_xlfn.XLOOKUP(M8884,reference_postal_code!$B$2:$B$11,reference_postal_code!$A$2:$A$11)</f>
        <v>40111</v>
      </c>
      <c r="P8884" s="15" t="s">
        <v>117</v>
      </c>
      <c r="Q8884" s="15" t="s">
        <v>5084</v>
      </c>
      <c r="R8884" s="15" t="s">
        <v>65</v>
      </c>
      <c r="S8884" s="15" t="s">
        <v>222</v>
      </c>
      <c r="T8884" s="15" t="s">
        <v>5085</v>
      </c>
      <c r="U8884" s="28">
        <v>329760.0</v>
      </c>
      <c r="V8884" s="15">
        <v>6.0</v>
      </c>
      <c r="W8884" s="31">
        <v>0.8</v>
      </c>
      <c r="X8884" s="28">
        <v>-840888.0</v>
      </c>
    </row>
    <row r="8885" ht="15.75" customHeight="1">
      <c r="A8885" s="15">
        <v>5785.0</v>
      </c>
      <c r="B8885" s="15" t="s">
        <v>9770</v>
      </c>
      <c r="C8885" s="18">
        <v>43010.0</v>
      </c>
      <c r="D8885" s="18">
        <v>43016.0</v>
      </c>
      <c r="E8885" s="18">
        <f t="shared" si="1"/>
        <v>43016</v>
      </c>
      <c r="F8885" s="15" t="s">
        <v>55</v>
      </c>
      <c r="G8885" s="15" t="s">
        <v>5239</v>
      </c>
      <c r="H8885" s="15" t="s">
        <v>5240</v>
      </c>
      <c r="I8885" s="15" t="s">
        <v>59</v>
      </c>
      <c r="J8885" s="15" t="s">
        <v>60</v>
      </c>
      <c r="K8885" s="15" t="s">
        <v>19</v>
      </c>
      <c r="L8885" s="15" t="str">
        <f t="array" ref="L8885">_xlfn.XLOOKUP(M8885,reference_province_to_city!$A$2:$A$11,reference_province_to_city!$B$2:$B$11)</f>
        <v>Yogyakarta</v>
      </c>
      <c r="M8885" s="15" t="s">
        <v>18</v>
      </c>
      <c r="N8885" s="15">
        <v>55111.0</v>
      </c>
      <c r="O8885" s="15">
        <f t="array" ref="O8885">_xlfn.XLOOKUP(M8885,reference_postal_code!$B$2:$B$11,reference_postal_code!$A$2:$A$11)</f>
        <v>55111</v>
      </c>
      <c r="P8885" s="15" t="s">
        <v>77</v>
      </c>
      <c r="Q8885" s="15" t="s">
        <v>240</v>
      </c>
      <c r="R8885" s="15" t="s">
        <v>106</v>
      </c>
      <c r="S8885" s="15" t="s">
        <v>183</v>
      </c>
      <c r="T8885" s="15" t="s">
        <v>241</v>
      </c>
      <c r="U8885" s="28">
        <v>3266460.0</v>
      </c>
      <c r="V8885" s="15">
        <v>6.0</v>
      </c>
      <c r="W8885" s="31">
        <v>0.7</v>
      </c>
      <c r="X8885" s="28">
        <v>-5770746.0</v>
      </c>
    </row>
    <row r="8886" ht="15.75" customHeight="1">
      <c r="A8886" s="15">
        <v>4137.0</v>
      </c>
      <c r="B8886" s="15" t="s">
        <v>9779</v>
      </c>
      <c r="C8886" s="18">
        <v>43010.0</v>
      </c>
      <c r="D8886" s="18">
        <v>43016.0</v>
      </c>
      <c r="E8886" s="18">
        <f t="shared" si="1"/>
        <v>43016</v>
      </c>
      <c r="F8886" s="15" t="s">
        <v>55</v>
      </c>
      <c r="G8886" s="15" t="s">
        <v>2236</v>
      </c>
      <c r="H8886" s="15" t="s">
        <v>2237</v>
      </c>
      <c r="I8886" s="15" t="s">
        <v>76</v>
      </c>
      <c r="J8886" s="15" t="s">
        <v>60</v>
      </c>
      <c r="K8886" s="15" t="s">
        <v>14</v>
      </c>
      <c r="L8886" s="15" t="str">
        <f t="array" ref="L8886">_xlfn.XLOOKUP(M8886,reference_province_to_city!$A$2:$A$11,reference_province_to_city!$B$2:$B$11)</f>
        <v>Bandung</v>
      </c>
      <c r="M8886" s="15" t="s">
        <v>12</v>
      </c>
      <c r="N8886" s="15">
        <v>40111.0</v>
      </c>
      <c r="O8886" s="15">
        <f t="array" ref="O8886">_xlfn.XLOOKUP(M8886,reference_postal_code!$B$2:$B$11,reference_postal_code!$A$2:$A$11)</f>
        <v>40111</v>
      </c>
      <c r="P8886" s="15" t="s">
        <v>117</v>
      </c>
      <c r="Q8886" s="15" t="s">
        <v>3866</v>
      </c>
      <c r="R8886" s="15" t="s">
        <v>65</v>
      </c>
      <c r="S8886" s="15" t="s">
        <v>87</v>
      </c>
      <c r="T8886" s="15" t="s">
        <v>3867</v>
      </c>
      <c r="U8886" s="28">
        <v>2.36271E7</v>
      </c>
      <c r="V8886" s="15">
        <v>7.0</v>
      </c>
      <c r="W8886" s="31">
        <v>0.0</v>
      </c>
      <c r="X8886" s="28">
        <v>3071523.0</v>
      </c>
    </row>
    <row r="8887" ht="15.75" customHeight="1">
      <c r="A8887" s="15">
        <v>3192.0</v>
      </c>
      <c r="B8887" s="15" t="s">
        <v>9778</v>
      </c>
      <c r="C8887" s="18">
        <v>43010.0</v>
      </c>
      <c r="D8887" s="18">
        <v>43016.0</v>
      </c>
      <c r="E8887" s="18">
        <f t="shared" si="1"/>
        <v>43016</v>
      </c>
      <c r="F8887" s="15" t="s">
        <v>55</v>
      </c>
      <c r="G8887" s="15" t="s">
        <v>2077</v>
      </c>
      <c r="H8887" s="15" t="s">
        <v>2078</v>
      </c>
      <c r="I8887" s="15" t="s">
        <v>128</v>
      </c>
      <c r="J8887" s="15" t="s">
        <v>60</v>
      </c>
      <c r="K8887" s="15" t="s">
        <v>31</v>
      </c>
      <c r="L8887" s="15" t="str">
        <f t="array" ref="L8887">_xlfn.XLOOKUP(M8887,reference_province_to_city!$A$2:$A$11,reference_province_to_city!$B$2:$B$11)</f>
        <v>Balikpapan</v>
      </c>
      <c r="M8887" s="15" t="s">
        <v>21</v>
      </c>
      <c r="O8887" s="15">
        <f t="array" ref="O8887">_xlfn.XLOOKUP(M8887,reference_postal_code!$B$2:$B$11,reference_postal_code!$A$2:$A$11)</f>
        <v>76114</v>
      </c>
      <c r="P8887" s="15" t="s">
        <v>166</v>
      </c>
      <c r="Q8887" s="15" t="s">
        <v>2069</v>
      </c>
      <c r="R8887" s="15" t="s">
        <v>110</v>
      </c>
      <c r="S8887" s="15" t="s">
        <v>111</v>
      </c>
      <c r="T8887" s="15" t="s">
        <v>2070</v>
      </c>
      <c r="U8887" s="28">
        <v>989850.0</v>
      </c>
      <c r="V8887" s="15">
        <v>1.0</v>
      </c>
      <c r="W8887" s="31">
        <v>0.0</v>
      </c>
      <c r="X8887" s="28">
        <v>257361.0</v>
      </c>
    </row>
    <row r="8888" ht="15.75" customHeight="1">
      <c r="A8888" s="15">
        <v>2978.0</v>
      </c>
      <c r="B8888" s="15" t="s">
        <v>9780</v>
      </c>
      <c r="C8888" s="18">
        <v>43011.0</v>
      </c>
      <c r="D8888" s="18">
        <v>43016.0</v>
      </c>
      <c r="E8888" s="18">
        <f t="shared" si="1"/>
        <v>43016</v>
      </c>
      <c r="F8888" s="15" t="s">
        <v>114</v>
      </c>
      <c r="G8888" s="15" t="s">
        <v>243</v>
      </c>
      <c r="H8888" s="15" t="s">
        <v>244</v>
      </c>
      <c r="I8888" s="15" t="s">
        <v>59</v>
      </c>
      <c r="J8888" s="15" t="s">
        <v>60</v>
      </c>
      <c r="K8888" s="15" t="s">
        <v>22</v>
      </c>
      <c r="L8888" s="15" t="str">
        <f t="array" ref="L8888">_xlfn.XLOOKUP(M8888,reference_province_to_city!$A$2:$A$11,reference_province_to_city!$B$2:$B$11)</f>
        <v>Surabaya</v>
      </c>
      <c r="M8888" s="15" t="s">
        <v>20</v>
      </c>
      <c r="N8888" s="15">
        <v>60231.0</v>
      </c>
      <c r="O8888" s="15">
        <f t="array" ref="O8888">_xlfn.XLOOKUP(M8888,reference_postal_code!$B$2:$B$11,reference_postal_code!$A$2:$A$11)</f>
        <v>60231</v>
      </c>
      <c r="P8888" s="15" t="s">
        <v>166</v>
      </c>
      <c r="Q8888" s="15" t="s">
        <v>1347</v>
      </c>
      <c r="R8888" s="15" t="s">
        <v>65</v>
      </c>
      <c r="S8888" s="15" t="s">
        <v>87</v>
      </c>
      <c r="T8888" s="15" t="s">
        <v>1348</v>
      </c>
      <c r="U8888" s="28">
        <v>338700.0</v>
      </c>
      <c r="V8888" s="15">
        <v>2.0</v>
      </c>
      <c r="W8888" s="31">
        <v>0.0</v>
      </c>
      <c r="X8888" s="28">
        <v>88062.0</v>
      </c>
    </row>
    <row r="8889" ht="15.75" customHeight="1">
      <c r="A8889" s="15">
        <v>4331.0</v>
      </c>
      <c r="B8889" s="15" t="s">
        <v>9781</v>
      </c>
      <c r="C8889" s="18">
        <v>43011.0</v>
      </c>
      <c r="D8889" s="18">
        <v>43017.0</v>
      </c>
      <c r="E8889" s="18">
        <f t="shared" si="1"/>
        <v>43017</v>
      </c>
      <c r="F8889" s="15" t="s">
        <v>55</v>
      </c>
      <c r="G8889" s="15" t="s">
        <v>3788</v>
      </c>
      <c r="H8889" s="15" t="s">
        <v>3789</v>
      </c>
      <c r="I8889" s="15" t="s">
        <v>59</v>
      </c>
      <c r="J8889" s="15" t="s">
        <v>60</v>
      </c>
      <c r="K8889" s="15" t="s">
        <v>31</v>
      </c>
      <c r="L8889" s="15" t="str">
        <f t="array" ref="L8889">_xlfn.XLOOKUP(M8889,reference_province_to_city!$A$2:$A$11,reference_province_to_city!$B$2:$B$11)</f>
        <v>Balikpapan</v>
      </c>
      <c r="M8889" s="15" t="s">
        <v>21</v>
      </c>
      <c r="N8889" s="15">
        <v>76114.0</v>
      </c>
      <c r="O8889" s="15">
        <f t="array" ref="O8889">_xlfn.XLOOKUP(M8889,reference_postal_code!$B$2:$B$11,reference_postal_code!$A$2:$A$11)</f>
        <v>76114</v>
      </c>
      <c r="P8889" s="15" t="s">
        <v>166</v>
      </c>
      <c r="Q8889" s="15" t="s">
        <v>4876</v>
      </c>
      <c r="R8889" s="15" t="s">
        <v>65</v>
      </c>
      <c r="S8889" s="15" t="s">
        <v>222</v>
      </c>
      <c r="T8889" s="15" t="s">
        <v>4877</v>
      </c>
      <c r="U8889" s="28">
        <v>268800.0</v>
      </c>
      <c r="V8889" s="15">
        <v>5.0</v>
      </c>
      <c r="W8889" s="31">
        <v>0.2</v>
      </c>
      <c r="X8889" s="28">
        <v>16800.0</v>
      </c>
    </row>
    <row r="8890" ht="15.75" customHeight="1">
      <c r="A8890" s="15">
        <v>6372.0</v>
      </c>
      <c r="B8890" s="15" t="s">
        <v>9782</v>
      </c>
      <c r="C8890" s="18">
        <v>43011.0</v>
      </c>
      <c r="D8890" s="18">
        <v>43013.0</v>
      </c>
      <c r="E8890" s="18">
        <f t="shared" si="1"/>
        <v>43013</v>
      </c>
      <c r="F8890" s="15" t="s">
        <v>114</v>
      </c>
      <c r="G8890" s="15" t="s">
        <v>5929</v>
      </c>
      <c r="H8890" s="15" t="s">
        <v>5930</v>
      </c>
      <c r="I8890" s="15" t="s">
        <v>76</v>
      </c>
      <c r="J8890" s="15" t="s">
        <v>60</v>
      </c>
      <c r="K8890" s="15" t="s">
        <v>33</v>
      </c>
      <c r="L8890" s="15" t="str">
        <f t="array" ref="L8890">_xlfn.XLOOKUP(M8890,reference_province_to_city!$A$2:$A$11,reference_province_to_city!$B$2:$B$11)</f>
        <v>Makassar</v>
      </c>
      <c r="M8890" s="15" t="s">
        <v>25</v>
      </c>
      <c r="N8890" s="15">
        <v>90111.0</v>
      </c>
      <c r="O8890" s="15">
        <f t="array" ref="O8890">_xlfn.XLOOKUP(M8890,reference_postal_code!$B$2:$B$11,reference_postal_code!$A$2:$A$11)</f>
        <v>90111</v>
      </c>
      <c r="P8890" s="15" t="s">
        <v>63</v>
      </c>
      <c r="Q8890" s="15" t="s">
        <v>8247</v>
      </c>
      <c r="R8890" s="15" t="s">
        <v>106</v>
      </c>
      <c r="S8890" s="15" t="s">
        <v>139</v>
      </c>
      <c r="T8890" s="15" t="s">
        <v>8248</v>
      </c>
      <c r="U8890" s="28">
        <v>1258800.0</v>
      </c>
      <c r="V8890" s="15">
        <v>4.0</v>
      </c>
      <c r="W8890" s="31">
        <v>0.0</v>
      </c>
      <c r="X8890" s="28">
        <v>327288.0</v>
      </c>
    </row>
    <row r="8891" ht="15.75" customHeight="1">
      <c r="A8891" s="15">
        <v>1897.0</v>
      </c>
      <c r="B8891" s="15" t="s">
        <v>9783</v>
      </c>
      <c r="C8891" s="18">
        <v>43011.0</v>
      </c>
      <c r="D8891" s="18">
        <v>43014.0</v>
      </c>
      <c r="E8891" s="18">
        <f t="shared" si="1"/>
        <v>43014</v>
      </c>
      <c r="F8891" s="15" t="s">
        <v>125</v>
      </c>
      <c r="G8891" s="15" t="s">
        <v>3739</v>
      </c>
      <c r="H8891" s="15" t="s">
        <v>3740</v>
      </c>
      <c r="I8891" s="15" t="s">
        <v>59</v>
      </c>
      <c r="J8891" s="15" t="s">
        <v>60</v>
      </c>
      <c r="K8891" s="15" t="s">
        <v>29</v>
      </c>
      <c r="L8891" s="15" t="str">
        <f t="array" ref="L8891">_xlfn.XLOOKUP(M8891,reference_province_to_city!$A$2:$A$11,reference_province_to_city!$B$2:$B$11)</f>
        <v>Palembang</v>
      </c>
      <c r="M8891" s="15" t="s">
        <v>13</v>
      </c>
      <c r="N8891" s="15">
        <v>30111.0</v>
      </c>
      <c r="O8891" s="15">
        <f t="array" ref="O8891">_xlfn.XLOOKUP(M8891,reference_postal_code!$B$2:$B$11,reference_postal_code!$A$2:$A$11)</f>
        <v>30111</v>
      </c>
      <c r="P8891" s="15" t="s">
        <v>77</v>
      </c>
      <c r="Q8891" s="15" t="s">
        <v>2722</v>
      </c>
      <c r="R8891" s="15" t="s">
        <v>65</v>
      </c>
      <c r="S8891" s="15" t="s">
        <v>83</v>
      </c>
      <c r="T8891" s="15" t="s">
        <v>2723</v>
      </c>
      <c r="U8891" s="28">
        <v>2.69097E7</v>
      </c>
      <c r="V8891" s="15">
        <v>2.0</v>
      </c>
      <c r="W8891" s="31">
        <v>0.0</v>
      </c>
      <c r="X8891" s="28">
        <v>1.2647559E7</v>
      </c>
    </row>
    <row r="8892" ht="15.75" customHeight="1">
      <c r="A8892" s="15">
        <v>8115.0</v>
      </c>
      <c r="B8892" s="15" t="s">
        <v>9784</v>
      </c>
      <c r="C8892" s="18">
        <v>43011.0</v>
      </c>
      <c r="D8892" s="18">
        <v>43015.0</v>
      </c>
      <c r="E8892" s="18">
        <f t="shared" si="1"/>
        <v>43015</v>
      </c>
      <c r="F8892" s="15" t="s">
        <v>114</v>
      </c>
      <c r="G8892" s="15" t="s">
        <v>1726</v>
      </c>
      <c r="H8892" s="15" t="s">
        <v>1727</v>
      </c>
      <c r="I8892" s="15" t="s">
        <v>128</v>
      </c>
      <c r="J8892" s="15" t="s">
        <v>60</v>
      </c>
      <c r="K8892" s="15" t="s">
        <v>29</v>
      </c>
      <c r="L8892" s="15" t="str">
        <f t="array" ref="L8892">_xlfn.XLOOKUP(M8892,reference_province_to_city!$A$2:$A$11,reference_province_to_city!$B$2:$B$11)</f>
        <v>Palembang</v>
      </c>
      <c r="M8892" s="15" t="s">
        <v>13</v>
      </c>
      <c r="N8892" s="15">
        <v>30111.0</v>
      </c>
      <c r="O8892" s="15">
        <f t="array" ref="O8892">_xlfn.XLOOKUP(M8892,reference_postal_code!$B$2:$B$11,reference_postal_code!$A$2:$A$11)</f>
        <v>30111</v>
      </c>
      <c r="P8892" s="15" t="s">
        <v>77</v>
      </c>
      <c r="Q8892" s="15" t="s">
        <v>5621</v>
      </c>
      <c r="R8892" s="15" t="s">
        <v>65</v>
      </c>
      <c r="S8892" s="15" t="s">
        <v>93</v>
      </c>
      <c r="T8892" s="15" t="s">
        <v>5622</v>
      </c>
      <c r="U8892" s="28">
        <v>309600.0</v>
      </c>
      <c r="V8892" s="15">
        <v>5.0</v>
      </c>
      <c r="W8892" s="31">
        <v>0.2</v>
      </c>
      <c r="X8892" s="28">
        <v>34830.0</v>
      </c>
    </row>
    <row r="8893" ht="15.75" customHeight="1">
      <c r="A8893" s="15">
        <v>4330.0</v>
      </c>
      <c r="B8893" s="15" t="s">
        <v>9781</v>
      </c>
      <c r="C8893" s="18">
        <v>43011.0</v>
      </c>
      <c r="D8893" s="18">
        <v>43017.0</v>
      </c>
      <c r="E8893" s="18">
        <f t="shared" si="1"/>
        <v>43017</v>
      </c>
      <c r="F8893" s="15" t="s">
        <v>55</v>
      </c>
      <c r="G8893" s="15" t="s">
        <v>3788</v>
      </c>
      <c r="H8893" s="15" t="s">
        <v>3789</v>
      </c>
      <c r="I8893" s="15" t="s">
        <v>59</v>
      </c>
      <c r="J8893" s="15" t="s">
        <v>60</v>
      </c>
      <c r="K8893" s="15" t="s">
        <v>31</v>
      </c>
      <c r="L8893" s="15" t="str">
        <f t="array" ref="L8893">_xlfn.XLOOKUP(M8893,reference_province_to_city!$A$2:$A$11,reference_province_to_city!$B$2:$B$11)</f>
        <v>Balikpapan</v>
      </c>
      <c r="M8893" s="15" t="s">
        <v>21</v>
      </c>
      <c r="N8893" s="15">
        <v>76114.0</v>
      </c>
      <c r="O8893" s="15">
        <f t="array" ref="O8893">_xlfn.XLOOKUP(M8893,reference_postal_code!$B$2:$B$11,reference_postal_code!$A$2:$A$11)</f>
        <v>76114</v>
      </c>
      <c r="P8893" s="15" t="s">
        <v>166</v>
      </c>
      <c r="Q8893" s="15" t="s">
        <v>5965</v>
      </c>
      <c r="R8893" s="15" t="s">
        <v>65</v>
      </c>
      <c r="S8893" s="15" t="s">
        <v>66</v>
      </c>
      <c r="T8893" s="15" t="s">
        <v>5966</v>
      </c>
      <c r="U8893" s="28">
        <v>233280.0</v>
      </c>
      <c r="V8893" s="15">
        <v>3.0</v>
      </c>
      <c r="W8893" s="31">
        <v>0.2</v>
      </c>
      <c r="X8893" s="28">
        <v>81648.0</v>
      </c>
    </row>
    <row r="8894" ht="15.75" customHeight="1">
      <c r="A8894" s="15">
        <v>6374.0</v>
      </c>
      <c r="B8894" s="15" t="s">
        <v>9782</v>
      </c>
      <c r="C8894" s="18">
        <v>43011.0</v>
      </c>
      <c r="D8894" s="18">
        <v>43013.0</v>
      </c>
      <c r="E8894" s="18">
        <f t="shared" si="1"/>
        <v>43013</v>
      </c>
      <c r="F8894" s="15" t="s">
        <v>114</v>
      </c>
      <c r="G8894" s="15" t="s">
        <v>5929</v>
      </c>
      <c r="H8894" s="15" t="s">
        <v>5930</v>
      </c>
      <c r="I8894" s="15" t="s">
        <v>76</v>
      </c>
      <c r="J8894" s="15" t="s">
        <v>60</v>
      </c>
      <c r="K8894" s="15" t="s">
        <v>33</v>
      </c>
      <c r="L8894" s="15" t="str">
        <f t="array" ref="L8894">_xlfn.XLOOKUP(M8894,reference_province_to_city!$A$2:$A$11,reference_province_to_city!$B$2:$B$11)</f>
        <v>Makassar</v>
      </c>
      <c r="M8894" s="15" t="s">
        <v>25</v>
      </c>
      <c r="N8894" s="15">
        <v>90111.0</v>
      </c>
      <c r="O8894" s="15">
        <f t="array" ref="O8894">_xlfn.XLOOKUP(M8894,reference_postal_code!$B$2:$B$11,reference_postal_code!$A$2:$A$11)</f>
        <v>90111</v>
      </c>
      <c r="P8894" s="15" t="s">
        <v>63</v>
      </c>
      <c r="Q8894" s="15" t="s">
        <v>4718</v>
      </c>
      <c r="R8894" s="15" t="s">
        <v>110</v>
      </c>
      <c r="S8894" s="15" t="s">
        <v>149</v>
      </c>
      <c r="T8894" s="15" t="s">
        <v>4719</v>
      </c>
      <c r="U8894" s="28">
        <v>5579550.0</v>
      </c>
      <c r="V8894" s="15">
        <v>3.0</v>
      </c>
      <c r="W8894" s="31">
        <v>0.0</v>
      </c>
      <c r="X8894" s="28">
        <v>1004319.0</v>
      </c>
    </row>
    <row r="8895" ht="15.75" customHeight="1">
      <c r="A8895" s="15">
        <v>6373.0</v>
      </c>
      <c r="B8895" s="15" t="s">
        <v>9782</v>
      </c>
      <c r="C8895" s="18">
        <v>43011.0</v>
      </c>
      <c r="D8895" s="18">
        <v>43013.0</v>
      </c>
      <c r="E8895" s="18">
        <f t="shared" si="1"/>
        <v>43013</v>
      </c>
      <c r="F8895" s="15" t="s">
        <v>114</v>
      </c>
      <c r="G8895" s="15" t="s">
        <v>5929</v>
      </c>
      <c r="H8895" s="15" t="s">
        <v>5930</v>
      </c>
      <c r="I8895" s="15" t="s">
        <v>76</v>
      </c>
      <c r="J8895" s="15" t="s">
        <v>60</v>
      </c>
      <c r="K8895" s="15" t="s">
        <v>33</v>
      </c>
      <c r="L8895" s="15" t="str">
        <f t="array" ref="L8895">_xlfn.XLOOKUP(M8895,reference_province_to_city!$A$2:$A$11,reference_province_to_city!$B$2:$B$11)</f>
        <v>Makassar</v>
      </c>
      <c r="M8895" s="15" t="s">
        <v>25</v>
      </c>
      <c r="N8895" s="15">
        <v>90111.0</v>
      </c>
      <c r="O8895" s="15">
        <f t="array" ref="O8895">_xlfn.XLOOKUP(M8895,reference_postal_code!$B$2:$B$11,reference_postal_code!$A$2:$A$11)</f>
        <v>90111</v>
      </c>
      <c r="P8895" s="15" t="s">
        <v>63</v>
      </c>
      <c r="Q8895" s="15" t="s">
        <v>9314</v>
      </c>
      <c r="R8895" s="15" t="s">
        <v>65</v>
      </c>
      <c r="S8895" s="15" t="s">
        <v>93</v>
      </c>
      <c r="T8895" s="15" t="s">
        <v>9315</v>
      </c>
      <c r="U8895" s="28">
        <v>99450.0</v>
      </c>
      <c r="V8895" s="15">
        <v>3.0</v>
      </c>
      <c r="W8895" s="31">
        <v>0.0</v>
      </c>
      <c r="X8895" s="28">
        <v>46742.0</v>
      </c>
    </row>
    <row r="8896" ht="15.75" customHeight="1">
      <c r="A8896" s="15">
        <v>3040.0</v>
      </c>
      <c r="B8896" s="15" t="s">
        <v>9785</v>
      </c>
      <c r="C8896" s="18">
        <v>43011.0</v>
      </c>
      <c r="D8896" s="18">
        <v>43016.0</v>
      </c>
      <c r="E8896" s="18">
        <f t="shared" si="1"/>
        <v>43016</v>
      </c>
      <c r="F8896" s="15" t="s">
        <v>55</v>
      </c>
      <c r="G8896" s="15" t="s">
        <v>2461</v>
      </c>
      <c r="H8896" s="15" t="s">
        <v>2462</v>
      </c>
      <c r="I8896" s="15" t="s">
        <v>128</v>
      </c>
      <c r="J8896" s="15" t="s">
        <v>60</v>
      </c>
      <c r="K8896" s="15" t="s">
        <v>22</v>
      </c>
      <c r="L8896" s="15" t="str">
        <f t="array" ref="L8896">_xlfn.XLOOKUP(M8896,reference_province_to_city!$A$2:$A$11,reference_province_to_city!$B$2:$B$11)</f>
        <v>Surabaya</v>
      </c>
      <c r="M8896" s="15" t="s">
        <v>20</v>
      </c>
      <c r="N8896" s="15">
        <v>60231.0</v>
      </c>
      <c r="O8896" s="15">
        <f t="array" ref="O8896">_xlfn.XLOOKUP(M8896,reference_postal_code!$B$2:$B$11,reference_postal_code!$A$2:$A$11)</f>
        <v>60231</v>
      </c>
      <c r="P8896" s="15" t="s">
        <v>166</v>
      </c>
      <c r="Q8896" s="15" t="s">
        <v>1928</v>
      </c>
      <c r="R8896" s="15" t="s">
        <v>106</v>
      </c>
      <c r="S8896" s="15" t="s">
        <v>218</v>
      </c>
      <c r="T8896" s="15" t="s">
        <v>1929</v>
      </c>
      <c r="U8896" s="28">
        <v>2569320.0</v>
      </c>
      <c r="V8896" s="15">
        <v>3.0</v>
      </c>
      <c r="W8896" s="31">
        <v>0.2</v>
      </c>
      <c r="X8896" s="28">
        <v>-96350.0</v>
      </c>
    </row>
    <row r="8897" ht="15.75" customHeight="1">
      <c r="A8897" s="15">
        <v>5582.0</v>
      </c>
      <c r="B8897" s="15" t="s">
        <v>9786</v>
      </c>
      <c r="C8897" s="18">
        <v>43012.0</v>
      </c>
      <c r="D8897" s="18">
        <v>43016.0</v>
      </c>
      <c r="E8897" s="18">
        <f t="shared" si="1"/>
        <v>43016</v>
      </c>
      <c r="F8897" s="15" t="s">
        <v>55</v>
      </c>
      <c r="G8897" s="15" t="s">
        <v>1222</v>
      </c>
      <c r="H8897" s="15" t="s">
        <v>1223</v>
      </c>
      <c r="I8897" s="15" t="s">
        <v>76</v>
      </c>
      <c r="J8897" s="15" t="s">
        <v>60</v>
      </c>
      <c r="K8897" s="15" t="s">
        <v>2048</v>
      </c>
      <c r="L8897" s="15" t="str">
        <f t="array" ref="L8897">_xlfn.XLOOKUP(M8897,reference_province_to_city!$A$2:$A$11,reference_province_to_city!$B$2:$B$11)</f>
        <v>Balikpapan</v>
      </c>
      <c r="M8897" s="15" t="s">
        <v>21</v>
      </c>
      <c r="N8897" s="15">
        <v>76114.0</v>
      </c>
      <c r="O8897" s="15">
        <f t="array" ref="O8897">_xlfn.XLOOKUP(M8897,reference_postal_code!$B$2:$B$11,reference_postal_code!$A$2:$A$11)</f>
        <v>76114</v>
      </c>
      <c r="P8897" s="15" t="s">
        <v>166</v>
      </c>
      <c r="Q8897" s="15" t="s">
        <v>1600</v>
      </c>
      <c r="R8897" s="15" t="s">
        <v>106</v>
      </c>
      <c r="S8897" s="15" t="s">
        <v>139</v>
      </c>
      <c r="T8897" s="15" t="s">
        <v>1601</v>
      </c>
      <c r="U8897" s="28">
        <v>299700.0</v>
      </c>
      <c r="V8897" s="15">
        <v>1.0</v>
      </c>
      <c r="W8897" s="31">
        <v>0.0</v>
      </c>
      <c r="X8897" s="28">
        <v>128871.0</v>
      </c>
    </row>
    <row r="8898" ht="15.75" customHeight="1">
      <c r="A8898" s="15">
        <v>4835.0</v>
      </c>
      <c r="B8898" s="15" t="s">
        <v>9787</v>
      </c>
      <c r="C8898" s="18">
        <v>43013.0</v>
      </c>
      <c r="D8898" s="18">
        <v>43018.0</v>
      </c>
      <c r="E8898" s="18">
        <f t="shared" si="1"/>
        <v>43018</v>
      </c>
      <c r="F8898" s="15" t="s">
        <v>55</v>
      </c>
      <c r="G8898" s="15" t="s">
        <v>909</v>
      </c>
      <c r="H8898" s="15" t="s">
        <v>910</v>
      </c>
      <c r="I8898" s="15" t="s">
        <v>76</v>
      </c>
      <c r="J8898" s="15" t="s">
        <v>60</v>
      </c>
      <c r="K8898" s="15" t="s">
        <v>3394</v>
      </c>
      <c r="L8898" s="15" t="str">
        <f t="array" ref="L8898">_xlfn.XLOOKUP(M8898,reference_province_to_city!$A$2:$A$11,reference_province_to_city!$B$2:$B$11)</f>
        <v>Semarang</v>
      </c>
      <c r="M8898" s="15" t="s">
        <v>15</v>
      </c>
      <c r="N8898" s="15">
        <v>50111.0</v>
      </c>
      <c r="O8898" s="15">
        <f t="array" ref="O8898">_xlfn.XLOOKUP(M8898,reference_postal_code!$B$2:$B$11,reference_postal_code!$A$2:$A$11)</f>
        <v>50111</v>
      </c>
      <c r="P8898" s="15" t="s">
        <v>77</v>
      </c>
      <c r="Q8898" s="15" t="s">
        <v>3736</v>
      </c>
      <c r="R8898" s="15" t="s">
        <v>65</v>
      </c>
      <c r="S8898" s="15" t="s">
        <v>83</v>
      </c>
      <c r="T8898" s="15" t="s">
        <v>3737</v>
      </c>
      <c r="U8898" s="28">
        <v>598800.0</v>
      </c>
      <c r="V8898" s="15">
        <v>5.0</v>
      </c>
      <c r="W8898" s="31">
        <v>0.2</v>
      </c>
      <c r="X8898" s="28">
        <v>202095.0</v>
      </c>
    </row>
    <row r="8899" ht="15.75" customHeight="1">
      <c r="A8899" s="15">
        <v>4837.0</v>
      </c>
      <c r="B8899" s="15" t="s">
        <v>9787</v>
      </c>
      <c r="C8899" s="18">
        <v>43013.0</v>
      </c>
      <c r="D8899" s="18">
        <v>43018.0</v>
      </c>
      <c r="E8899" s="18">
        <f t="shared" si="1"/>
        <v>43018</v>
      </c>
      <c r="F8899" s="15" t="s">
        <v>55</v>
      </c>
      <c r="G8899" s="15" t="s">
        <v>909</v>
      </c>
      <c r="H8899" s="15" t="s">
        <v>910</v>
      </c>
      <c r="I8899" s="15" t="s">
        <v>76</v>
      </c>
      <c r="J8899" s="15" t="s">
        <v>60</v>
      </c>
      <c r="K8899" s="15" t="s">
        <v>17</v>
      </c>
      <c r="L8899" s="15" t="str">
        <f t="array" ref="L8899">_xlfn.XLOOKUP(M8899,reference_province_to_city!$A$2:$A$11,reference_province_to_city!$B$2:$B$11)</f>
        <v>Semarang</v>
      </c>
      <c r="M8899" s="15" t="s">
        <v>15</v>
      </c>
      <c r="N8899" s="15">
        <v>50111.0</v>
      </c>
      <c r="O8899" s="15">
        <f t="array" ref="O8899">_xlfn.XLOOKUP(M8899,reference_postal_code!$B$2:$B$11,reference_postal_code!$A$2:$A$11)</f>
        <v>50111</v>
      </c>
      <c r="P8899" s="15" t="s">
        <v>77</v>
      </c>
      <c r="Q8899" s="15" t="s">
        <v>967</v>
      </c>
      <c r="R8899" s="15" t="s">
        <v>65</v>
      </c>
      <c r="S8899" s="15" t="s">
        <v>83</v>
      </c>
      <c r="T8899" s="15" t="s">
        <v>968</v>
      </c>
      <c r="U8899" s="28">
        <v>299040.0</v>
      </c>
      <c r="V8899" s="15">
        <v>4.0</v>
      </c>
      <c r="W8899" s="31">
        <v>0.2</v>
      </c>
      <c r="X8899" s="28">
        <v>108402.0</v>
      </c>
    </row>
    <row r="8900" ht="15.75" customHeight="1">
      <c r="A8900" s="15">
        <v>6340.0</v>
      </c>
      <c r="B8900" s="15" t="s">
        <v>9788</v>
      </c>
      <c r="C8900" s="18">
        <v>43013.0</v>
      </c>
      <c r="D8900" s="18">
        <v>43017.0</v>
      </c>
      <c r="E8900" s="18">
        <f t="shared" si="1"/>
        <v>43017</v>
      </c>
      <c r="F8900" s="15" t="s">
        <v>55</v>
      </c>
      <c r="G8900" s="15" t="s">
        <v>3697</v>
      </c>
      <c r="H8900" s="15" t="s">
        <v>3698</v>
      </c>
      <c r="I8900" s="15" t="s">
        <v>128</v>
      </c>
      <c r="J8900" s="15" t="s">
        <v>60</v>
      </c>
      <c r="K8900" s="15" t="s">
        <v>26</v>
      </c>
      <c r="L8900" s="15" t="str">
        <f t="array" ref="L8900">_xlfn.XLOOKUP(M8900,reference_province_to_city!$A$2:$A$11,reference_province_to_city!$B$2:$B$11)</f>
        <v>Denpasar</v>
      </c>
      <c r="M8900" s="15" t="s">
        <v>24</v>
      </c>
      <c r="N8900" s="15">
        <v>80231.0</v>
      </c>
      <c r="O8900" s="15">
        <f t="array" ref="O8900">_xlfn.XLOOKUP(M8900,reference_postal_code!$B$2:$B$11,reference_postal_code!$A$2:$A$11)</f>
        <v>80231</v>
      </c>
      <c r="P8900" s="15" t="s">
        <v>63</v>
      </c>
      <c r="Q8900" s="15" t="s">
        <v>2181</v>
      </c>
      <c r="R8900" s="15" t="s">
        <v>106</v>
      </c>
      <c r="S8900" s="15" t="s">
        <v>107</v>
      </c>
      <c r="T8900" s="15" t="s">
        <v>2182</v>
      </c>
      <c r="U8900" s="28">
        <v>3320730.0</v>
      </c>
      <c r="V8900" s="15">
        <v>2.0</v>
      </c>
      <c r="W8900" s="31">
        <v>0.1</v>
      </c>
      <c r="X8900" s="28">
        <v>36897.0</v>
      </c>
    </row>
    <row r="8901" ht="15.75" customHeight="1">
      <c r="A8901" s="15">
        <v>976.0</v>
      </c>
      <c r="B8901" s="15" t="s">
        <v>9789</v>
      </c>
      <c r="C8901" s="18">
        <v>43013.0</v>
      </c>
      <c r="D8901" s="18">
        <v>43016.0</v>
      </c>
      <c r="E8901" s="18">
        <f t="shared" si="1"/>
        <v>43016</v>
      </c>
      <c r="F8901" s="15" t="s">
        <v>114</v>
      </c>
      <c r="G8901" s="15" t="s">
        <v>74</v>
      </c>
      <c r="H8901" s="15" t="s">
        <v>75</v>
      </c>
      <c r="I8901" s="15" t="s">
        <v>76</v>
      </c>
      <c r="J8901" s="15" t="s">
        <v>60</v>
      </c>
      <c r="K8901" s="15" t="s">
        <v>19</v>
      </c>
      <c r="L8901" s="15" t="str">
        <f t="array" ref="L8901">_xlfn.XLOOKUP(M8901,reference_province_to_city!$A$2:$A$11,reference_province_to_city!$B$2:$B$11)</f>
        <v>Yogyakarta</v>
      </c>
      <c r="M8901" s="15" t="s">
        <v>18</v>
      </c>
      <c r="N8901" s="15">
        <v>55111.0</v>
      </c>
      <c r="O8901" s="15">
        <f t="array" ref="O8901">_xlfn.XLOOKUP(M8901,reference_postal_code!$B$2:$B$11,reference_postal_code!$A$2:$A$11)</f>
        <v>55111</v>
      </c>
      <c r="P8901" s="15" t="s">
        <v>77</v>
      </c>
      <c r="Q8901" s="15" t="s">
        <v>5660</v>
      </c>
      <c r="R8901" s="15" t="s">
        <v>65</v>
      </c>
      <c r="S8901" s="15" t="s">
        <v>83</v>
      </c>
      <c r="T8901" s="15" t="s">
        <v>5661</v>
      </c>
      <c r="U8901" s="28">
        <v>1136880.0</v>
      </c>
      <c r="V8901" s="15">
        <v>3.0</v>
      </c>
      <c r="W8901" s="31">
        <v>0.2</v>
      </c>
      <c r="X8901" s="28">
        <v>383697.0</v>
      </c>
    </row>
    <row r="8902" ht="15.75" customHeight="1">
      <c r="A8902" s="15">
        <v>7564.0</v>
      </c>
      <c r="B8902" s="15" t="s">
        <v>9790</v>
      </c>
      <c r="C8902" s="18">
        <v>43013.0</v>
      </c>
      <c r="D8902" s="18">
        <v>43015.0</v>
      </c>
      <c r="E8902" s="18">
        <f t="shared" si="1"/>
        <v>43015</v>
      </c>
      <c r="F8902" s="15" t="s">
        <v>125</v>
      </c>
      <c r="G8902" s="15" t="s">
        <v>1810</v>
      </c>
      <c r="H8902" s="15" t="s">
        <v>1811</v>
      </c>
      <c r="I8902" s="15" t="s">
        <v>76</v>
      </c>
      <c r="J8902" s="15" t="s">
        <v>60</v>
      </c>
      <c r="K8902" s="15" t="s">
        <v>17</v>
      </c>
      <c r="L8902" s="15" t="str">
        <f t="array" ref="L8902">_xlfn.XLOOKUP(M8902,reference_province_to_city!$A$2:$A$11,reference_province_to_city!$B$2:$B$11)</f>
        <v>Semarang</v>
      </c>
      <c r="M8902" s="15" t="s">
        <v>15</v>
      </c>
      <c r="N8902" s="15">
        <v>50111.0</v>
      </c>
      <c r="O8902" s="15">
        <f t="array" ref="O8902">_xlfn.XLOOKUP(M8902,reference_postal_code!$B$2:$B$11,reference_postal_code!$A$2:$A$11)</f>
        <v>50111</v>
      </c>
      <c r="P8902" s="15" t="s">
        <v>77</v>
      </c>
      <c r="Q8902" s="15" t="s">
        <v>6848</v>
      </c>
      <c r="R8902" s="15" t="s">
        <v>110</v>
      </c>
      <c r="S8902" s="15" t="s">
        <v>149</v>
      </c>
      <c r="T8902" s="15" t="s">
        <v>6849</v>
      </c>
      <c r="U8902" s="28">
        <v>957360.0</v>
      </c>
      <c r="V8902" s="15">
        <v>2.0</v>
      </c>
      <c r="W8902" s="31">
        <v>0.2</v>
      </c>
      <c r="X8902" s="28">
        <v>203439.0</v>
      </c>
    </row>
    <row r="8903" ht="15.75" customHeight="1">
      <c r="A8903" s="15">
        <v>7957.0</v>
      </c>
      <c r="B8903" s="15" t="s">
        <v>9791</v>
      </c>
      <c r="C8903" s="18">
        <v>43013.0</v>
      </c>
      <c r="D8903" s="18">
        <v>43018.0</v>
      </c>
      <c r="E8903" s="18">
        <f t="shared" si="1"/>
        <v>43018</v>
      </c>
      <c r="F8903" s="15" t="s">
        <v>55</v>
      </c>
      <c r="G8903" s="15" t="s">
        <v>3726</v>
      </c>
      <c r="H8903" s="15" t="s">
        <v>3727</v>
      </c>
      <c r="I8903" s="15" t="s">
        <v>128</v>
      </c>
      <c r="J8903" s="15" t="s">
        <v>60</v>
      </c>
      <c r="K8903" s="15" t="s">
        <v>19</v>
      </c>
      <c r="L8903" s="15" t="str">
        <f t="array" ref="L8903">_xlfn.XLOOKUP(M8903,reference_province_to_city!$A$2:$A$11,reference_province_to_city!$B$2:$B$11)</f>
        <v>Yogyakarta</v>
      </c>
      <c r="M8903" s="15" t="s">
        <v>18</v>
      </c>
      <c r="N8903" s="15">
        <v>55111.0</v>
      </c>
      <c r="O8903" s="15">
        <f t="array" ref="O8903">_xlfn.XLOOKUP(M8903,reference_postal_code!$B$2:$B$11,reference_postal_code!$A$2:$A$11)</f>
        <v>55111</v>
      </c>
      <c r="P8903" s="15" t="s">
        <v>77</v>
      </c>
      <c r="Q8903" s="15" t="s">
        <v>1210</v>
      </c>
      <c r="R8903" s="15" t="s">
        <v>65</v>
      </c>
      <c r="S8903" s="15" t="s">
        <v>103</v>
      </c>
      <c r="T8903" s="15" t="s">
        <v>1211</v>
      </c>
      <c r="U8903" s="28">
        <v>223500.0</v>
      </c>
      <c r="V8903" s="15">
        <v>5.0</v>
      </c>
      <c r="W8903" s="31">
        <v>0.0</v>
      </c>
      <c r="X8903" s="28">
        <v>102810.0</v>
      </c>
    </row>
    <row r="8904" ht="15.75" customHeight="1">
      <c r="A8904" s="15">
        <v>7961.0</v>
      </c>
      <c r="B8904" s="15" t="s">
        <v>9791</v>
      </c>
      <c r="C8904" s="18">
        <v>43013.0</v>
      </c>
      <c r="D8904" s="18">
        <v>43018.0</v>
      </c>
      <c r="E8904" s="18">
        <f t="shared" si="1"/>
        <v>43018</v>
      </c>
      <c r="F8904" s="15" t="s">
        <v>55</v>
      </c>
      <c r="G8904" s="15" t="s">
        <v>3726</v>
      </c>
      <c r="H8904" s="15" t="s">
        <v>3727</v>
      </c>
      <c r="I8904" s="15" t="s">
        <v>128</v>
      </c>
      <c r="J8904" s="15" t="s">
        <v>60</v>
      </c>
      <c r="K8904" s="15" t="s">
        <v>19</v>
      </c>
      <c r="L8904" s="15" t="str">
        <f t="array" ref="L8904">_xlfn.XLOOKUP(M8904,reference_province_to_city!$A$2:$A$11,reference_province_to_city!$B$2:$B$11)</f>
        <v>Yogyakarta</v>
      </c>
      <c r="M8904" s="15" t="s">
        <v>18</v>
      </c>
      <c r="N8904" s="15">
        <v>55111.0</v>
      </c>
      <c r="O8904" s="15">
        <f t="array" ref="O8904">_xlfn.XLOOKUP(M8904,reference_postal_code!$B$2:$B$11,reference_postal_code!$A$2:$A$11)</f>
        <v>55111</v>
      </c>
      <c r="P8904" s="15" t="s">
        <v>77</v>
      </c>
      <c r="Q8904" s="15" t="s">
        <v>1208</v>
      </c>
      <c r="R8904" s="15" t="s">
        <v>110</v>
      </c>
      <c r="S8904" s="15" t="s">
        <v>111</v>
      </c>
      <c r="T8904" s="15" t="s">
        <v>1209</v>
      </c>
      <c r="U8904" s="28">
        <v>119880.0</v>
      </c>
      <c r="V8904" s="15">
        <v>1.0</v>
      </c>
      <c r="W8904" s="31">
        <v>0.2</v>
      </c>
      <c r="X8904" s="28">
        <v>40459.0</v>
      </c>
    </row>
    <row r="8905" ht="15.75" customHeight="1">
      <c r="A8905" s="15">
        <v>6339.0</v>
      </c>
      <c r="B8905" s="15" t="s">
        <v>9788</v>
      </c>
      <c r="C8905" s="18">
        <v>43013.0</v>
      </c>
      <c r="D8905" s="18">
        <v>43017.0</v>
      </c>
      <c r="E8905" s="18">
        <f t="shared" si="1"/>
        <v>43017</v>
      </c>
      <c r="F8905" s="15" t="s">
        <v>55</v>
      </c>
      <c r="G8905" s="15" t="s">
        <v>3697</v>
      </c>
      <c r="H8905" s="15" t="s">
        <v>3698</v>
      </c>
      <c r="I8905" s="15" t="s">
        <v>128</v>
      </c>
      <c r="J8905" s="15" t="s">
        <v>60</v>
      </c>
      <c r="K8905" s="15" t="s">
        <v>26</v>
      </c>
      <c r="L8905" s="15" t="str">
        <f t="array" ref="L8905">_xlfn.XLOOKUP(M8905,reference_province_to_city!$A$2:$A$11,reference_province_to_city!$B$2:$B$11)</f>
        <v>Denpasar</v>
      </c>
      <c r="M8905" s="15" t="s">
        <v>24</v>
      </c>
      <c r="N8905" s="15">
        <v>80231.0</v>
      </c>
      <c r="O8905" s="15">
        <f t="array" ref="O8905">_xlfn.XLOOKUP(M8905,reference_postal_code!$B$2:$B$11,reference_postal_code!$A$2:$A$11)</f>
        <v>80231</v>
      </c>
      <c r="P8905" s="15" t="s">
        <v>63</v>
      </c>
      <c r="Q8905" s="15" t="s">
        <v>4391</v>
      </c>
      <c r="R8905" s="15" t="s">
        <v>110</v>
      </c>
      <c r="S8905" s="15" t="s">
        <v>111</v>
      </c>
      <c r="T8905" s="15" t="s">
        <v>4392</v>
      </c>
      <c r="U8905" s="28">
        <v>1317000.0</v>
      </c>
      <c r="V8905" s="15">
        <v>4.0</v>
      </c>
      <c r="W8905" s="31">
        <v>0.0</v>
      </c>
      <c r="X8905" s="28">
        <v>658500.0</v>
      </c>
    </row>
    <row r="8906" ht="15.75" customHeight="1">
      <c r="A8906" s="15">
        <v>7958.0</v>
      </c>
      <c r="B8906" s="15" t="s">
        <v>9791</v>
      </c>
      <c r="C8906" s="18">
        <v>43013.0</v>
      </c>
      <c r="D8906" s="18">
        <v>43018.0</v>
      </c>
      <c r="E8906" s="18">
        <f t="shared" si="1"/>
        <v>43018</v>
      </c>
      <c r="F8906" s="15" t="s">
        <v>55</v>
      </c>
      <c r="G8906" s="15" t="s">
        <v>3726</v>
      </c>
      <c r="H8906" s="15" t="s">
        <v>3727</v>
      </c>
      <c r="I8906" s="15" t="s">
        <v>128</v>
      </c>
      <c r="J8906" s="15" t="s">
        <v>60</v>
      </c>
      <c r="K8906" s="15" t="s">
        <v>19</v>
      </c>
      <c r="L8906" s="15" t="str">
        <f t="array" ref="L8906">_xlfn.XLOOKUP(M8906,reference_province_to_city!$A$2:$A$11,reference_province_to_city!$B$2:$B$11)</f>
        <v>Yogyakarta</v>
      </c>
      <c r="M8906" s="15" t="s">
        <v>18</v>
      </c>
      <c r="N8906" s="15">
        <v>55111.0</v>
      </c>
      <c r="O8906" s="15">
        <f t="array" ref="O8906">_xlfn.XLOOKUP(M8906,reference_postal_code!$B$2:$B$11,reference_postal_code!$A$2:$A$11)</f>
        <v>55111</v>
      </c>
      <c r="P8906" s="15" t="s">
        <v>77</v>
      </c>
      <c r="Q8906" s="15" t="s">
        <v>3585</v>
      </c>
      <c r="R8906" s="15" t="s">
        <v>65</v>
      </c>
      <c r="S8906" s="15" t="s">
        <v>222</v>
      </c>
      <c r="T8906" s="15" t="s">
        <v>3586</v>
      </c>
      <c r="U8906" s="28">
        <v>237000.0</v>
      </c>
      <c r="V8906" s="15">
        <v>4.0</v>
      </c>
      <c r="W8906" s="31">
        <v>0.0</v>
      </c>
      <c r="X8906" s="28">
        <v>61620.0</v>
      </c>
    </row>
    <row r="8907" ht="15.75" customHeight="1">
      <c r="A8907" s="15">
        <v>7960.0</v>
      </c>
      <c r="B8907" s="15" t="s">
        <v>9791</v>
      </c>
      <c r="C8907" s="18">
        <v>43013.0</v>
      </c>
      <c r="D8907" s="18">
        <v>43018.0</v>
      </c>
      <c r="E8907" s="18">
        <f t="shared" si="1"/>
        <v>43018</v>
      </c>
      <c r="F8907" s="15" t="s">
        <v>55</v>
      </c>
      <c r="G8907" s="15" t="s">
        <v>3726</v>
      </c>
      <c r="H8907" s="15" t="s">
        <v>3727</v>
      </c>
      <c r="I8907" s="15" t="s">
        <v>128</v>
      </c>
      <c r="J8907" s="15" t="s">
        <v>60</v>
      </c>
      <c r="K8907" s="15" t="s">
        <v>19</v>
      </c>
      <c r="L8907" s="15" t="str">
        <f t="array" ref="L8907">_xlfn.XLOOKUP(M8907,reference_province_to_city!$A$2:$A$11,reference_province_to_city!$B$2:$B$11)</f>
        <v>Yogyakarta</v>
      </c>
      <c r="M8907" s="15" t="s">
        <v>18</v>
      </c>
      <c r="N8907" s="15">
        <v>55111.0</v>
      </c>
      <c r="O8907" s="15">
        <f t="array" ref="O8907">_xlfn.XLOOKUP(M8907,reference_postal_code!$B$2:$B$11,reference_postal_code!$A$2:$A$11)</f>
        <v>55111</v>
      </c>
      <c r="P8907" s="15" t="s">
        <v>77</v>
      </c>
      <c r="Q8907" s="15" t="s">
        <v>1807</v>
      </c>
      <c r="R8907" s="15" t="s">
        <v>106</v>
      </c>
      <c r="S8907" s="15" t="s">
        <v>218</v>
      </c>
      <c r="T8907" s="15" t="s">
        <v>1808</v>
      </c>
      <c r="U8907" s="28">
        <v>3095280.0</v>
      </c>
      <c r="V8907" s="15">
        <v>3.0</v>
      </c>
      <c r="W8907" s="31">
        <v>0.2</v>
      </c>
      <c r="X8907" s="28">
        <v>77382.0</v>
      </c>
    </row>
    <row r="8908" ht="15.75" customHeight="1">
      <c r="A8908" s="15">
        <v>7956.0</v>
      </c>
      <c r="B8908" s="15" t="s">
        <v>9791</v>
      </c>
      <c r="C8908" s="18">
        <v>43013.0</v>
      </c>
      <c r="D8908" s="18">
        <v>43018.0</v>
      </c>
      <c r="E8908" s="18">
        <f t="shared" si="1"/>
        <v>43018</v>
      </c>
      <c r="F8908" s="15" t="s">
        <v>55</v>
      </c>
      <c r="G8908" s="15" t="s">
        <v>3726</v>
      </c>
      <c r="H8908" s="15" t="s">
        <v>3727</v>
      </c>
      <c r="I8908" s="15" t="s">
        <v>128</v>
      </c>
      <c r="J8908" s="15" t="s">
        <v>60</v>
      </c>
      <c r="K8908" s="15" t="s">
        <v>19</v>
      </c>
      <c r="L8908" s="15" t="str">
        <f t="array" ref="L8908">_xlfn.XLOOKUP(M8908,reference_province_to_city!$A$2:$A$11,reference_province_to_city!$B$2:$B$11)</f>
        <v>Yogyakarta</v>
      </c>
      <c r="M8908" s="15" t="s">
        <v>18</v>
      </c>
      <c r="N8908" s="15">
        <v>55111.0</v>
      </c>
      <c r="O8908" s="15">
        <f t="array" ref="O8908">_xlfn.XLOOKUP(M8908,reference_postal_code!$B$2:$B$11,reference_postal_code!$A$2:$A$11)</f>
        <v>55111</v>
      </c>
      <c r="P8908" s="15" t="s">
        <v>77</v>
      </c>
      <c r="Q8908" s="15" t="s">
        <v>6913</v>
      </c>
      <c r="R8908" s="15" t="s">
        <v>106</v>
      </c>
      <c r="S8908" s="15" t="s">
        <v>107</v>
      </c>
      <c r="T8908" s="15" t="s">
        <v>6914</v>
      </c>
      <c r="U8908" s="28">
        <v>6527520.0</v>
      </c>
      <c r="V8908" s="15">
        <v>4.0</v>
      </c>
      <c r="W8908" s="31">
        <v>0.2</v>
      </c>
      <c r="X8908" s="28">
        <v>-897534.0</v>
      </c>
    </row>
    <row r="8909" ht="15.75" customHeight="1">
      <c r="A8909" s="15">
        <v>975.0</v>
      </c>
      <c r="B8909" s="15" t="s">
        <v>9789</v>
      </c>
      <c r="C8909" s="18">
        <v>43013.0</v>
      </c>
      <c r="D8909" s="18">
        <v>43016.0</v>
      </c>
      <c r="E8909" s="18">
        <f t="shared" si="1"/>
        <v>43016</v>
      </c>
      <c r="F8909" s="15" t="s">
        <v>114</v>
      </c>
      <c r="G8909" s="15" t="s">
        <v>74</v>
      </c>
      <c r="H8909" s="15" t="s">
        <v>75</v>
      </c>
      <c r="I8909" s="15" t="s">
        <v>76</v>
      </c>
      <c r="J8909" s="15" t="s">
        <v>60</v>
      </c>
      <c r="K8909" s="15" t="s">
        <v>19</v>
      </c>
      <c r="L8909" s="15" t="str">
        <f t="array" ref="L8909">_xlfn.XLOOKUP(M8909,reference_province_to_city!$A$2:$A$11,reference_province_to_city!$B$2:$B$11)</f>
        <v>Yogyakarta</v>
      </c>
      <c r="M8909" s="15" t="s">
        <v>18</v>
      </c>
      <c r="N8909" s="15">
        <v>55111.0</v>
      </c>
      <c r="O8909" s="15">
        <f t="array" ref="O8909">_xlfn.XLOOKUP(M8909,reference_postal_code!$B$2:$B$11,reference_postal_code!$A$2:$A$11)</f>
        <v>55111</v>
      </c>
      <c r="P8909" s="15" t="s">
        <v>77</v>
      </c>
      <c r="Q8909" s="15" t="s">
        <v>6136</v>
      </c>
      <c r="R8909" s="15" t="s">
        <v>110</v>
      </c>
      <c r="S8909" s="15" t="s">
        <v>111</v>
      </c>
      <c r="T8909" s="15" t="s">
        <v>6137</v>
      </c>
      <c r="U8909" s="28">
        <v>2413950.0</v>
      </c>
      <c r="V8909" s="15">
        <v>7.0</v>
      </c>
      <c r="W8909" s="31">
        <v>0.0</v>
      </c>
      <c r="X8909" s="28">
        <v>48279.0</v>
      </c>
    </row>
    <row r="8910" ht="15.75" customHeight="1">
      <c r="A8910" s="15">
        <v>4836.0</v>
      </c>
      <c r="B8910" s="15" t="s">
        <v>9787</v>
      </c>
      <c r="C8910" s="18">
        <v>43013.0</v>
      </c>
      <c r="D8910" s="18">
        <v>43018.0</v>
      </c>
      <c r="E8910" s="18">
        <f t="shared" si="1"/>
        <v>43018</v>
      </c>
      <c r="F8910" s="15" t="s">
        <v>55</v>
      </c>
      <c r="G8910" s="15" t="s">
        <v>909</v>
      </c>
      <c r="H8910" s="15" t="s">
        <v>910</v>
      </c>
      <c r="I8910" s="15" t="s">
        <v>76</v>
      </c>
      <c r="J8910" s="15" t="s">
        <v>60</v>
      </c>
      <c r="K8910" s="15" t="s">
        <v>17</v>
      </c>
      <c r="L8910" s="15" t="str">
        <f t="array" ref="L8910">_xlfn.XLOOKUP(M8910,reference_province_to_city!$A$2:$A$11,reference_province_to_city!$B$2:$B$11)</f>
        <v>Semarang</v>
      </c>
      <c r="M8910" s="15" t="s">
        <v>15</v>
      </c>
      <c r="N8910" s="15">
        <v>50111.0</v>
      </c>
      <c r="O8910" s="15">
        <f t="array" ref="O8910">_xlfn.XLOOKUP(M8910,reference_postal_code!$B$2:$B$11,reference_postal_code!$A$2:$A$11)</f>
        <v>50111</v>
      </c>
      <c r="P8910" s="15" t="s">
        <v>77</v>
      </c>
      <c r="Q8910" s="15" t="s">
        <v>836</v>
      </c>
      <c r="R8910" s="15" t="s">
        <v>65</v>
      </c>
      <c r="S8910" s="15" t="s">
        <v>66</v>
      </c>
      <c r="T8910" s="15" t="s">
        <v>837</v>
      </c>
      <c r="U8910" s="28">
        <v>929400.0</v>
      </c>
      <c r="V8910" s="15">
        <v>2.0</v>
      </c>
      <c r="W8910" s="31">
        <v>0.0</v>
      </c>
      <c r="X8910" s="28">
        <v>418230.0</v>
      </c>
    </row>
    <row r="8911" ht="15.75" customHeight="1">
      <c r="A8911" s="15">
        <v>6341.0</v>
      </c>
      <c r="B8911" s="15" t="s">
        <v>9788</v>
      </c>
      <c r="C8911" s="18">
        <v>43013.0</v>
      </c>
      <c r="D8911" s="18">
        <v>43017.0</v>
      </c>
      <c r="E8911" s="18">
        <f t="shared" si="1"/>
        <v>43017</v>
      </c>
      <c r="F8911" s="15" t="s">
        <v>55</v>
      </c>
      <c r="G8911" s="15" t="s">
        <v>3697</v>
      </c>
      <c r="H8911" s="15" t="s">
        <v>3698</v>
      </c>
      <c r="I8911" s="15" t="s">
        <v>128</v>
      </c>
      <c r="J8911" s="15" t="s">
        <v>60</v>
      </c>
      <c r="K8911" s="15" t="s">
        <v>26</v>
      </c>
      <c r="L8911" s="15" t="str">
        <f t="array" ref="L8911">_xlfn.XLOOKUP(M8911,reference_province_to_city!$A$2:$A$11,reference_province_to_city!$B$2:$B$11)</f>
        <v>Denpasar</v>
      </c>
      <c r="M8911" s="15" t="s">
        <v>24</v>
      </c>
      <c r="N8911" s="15">
        <v>80231.0</v>
      </c>
      <c r="O8911" s="15">
        <f t="array" ref="O8911">_xlfn.XLOOKUP(M8911,reference_postal_code!$B$2:$B$11,reference_postal_code!$A$2:$A$11)</f>
        <v>80231</v>
      </c>
      <c r="P8911" s="15" t="s">
        <v>63</v>
      </c>
      <c r="Q8911" s="15" t="s">
        <v>7204</v>
      </c>
      <c r="R8911" s="15" t="s">
        <v>110</v>
      </c>
      <c r="S8911" s="15" t="s">
        <v>668</v>
      </c>
      <c r="T8911" s="15" t="s">
        <v>7205</v>
      </c>
      <c r="U8911" s="28">
        <v>7.79994E7</v>
      </c>
      <c r="V8911" s="15">
        <v>4.0</v>
      </c>
      <c r="W8911" s="31">
        <v>0.0</v>
      </c>
      <c r="X8911" s="28">
        <v>2.0279844E7</v>
      </c>
    </row>
    <row r="8912" ht="15.75" customHeight="1">
      <c r="A8912" s="15">
        <v>7959.0</v>
      </c>
      <c r="B8912" s="15" t="s">
        <v>9791</v>
      </c>
      <c r="C8912" s="18">
        <v>43013.0</v>
      </c>
      <c r="D8912" s="18">
        <v>43018.0</v>
      </c>
      <c r="E8912" s="18">
        <f t="shared" si="1"/>
        <v>43018</v>
      </c>
      <c r="F8912" s="15" t="s">
        <v>55</v>
      </c>
      <c r="G8912" s="15" t="s">
        <v>3726</v>
      </c>
      <c r="H8912" s="15" t="s">
        <v>3727</v>
      </c>
      <c r="I8912" s="15" t="s">
        <v>128</v>
      </c>
      <c r="J8912" s="15" t="s">
        <v>60</v>
      </c>
      <c r="K8912" s="15" t="s">
        <v>19</v>
      </c>
      <c r="L8912" s="15" t="str">
        <f t="array" ref="L8912">_xlfn.XLOOKUP(M8912,reference_province_to_city!$A$2:$A$11,reference_province_to_city!$B$2:$B$11)</f>
        <v>Yogyakarta</v>
      </c>
      <c r="M8912" s="15" t="s">
        <v>18</v>
      </c>
      <c r="O8912" s="15">
        <f t="array" ref="O8912">_xlfn.XLOOKUP(M8912,reference_postal_code!$B$2:$B$11,reference_postal_code!$A$2:$A$11)</f>
        <v>55111</v>
      </c>
      <c r="P8912" s="15" t="s">
        <v>77</v>
      </c>
      <c r="Q8912" s="15" t="s">
        <v>2423</v>
      </c>
      <c r="R8912" s="15" t="s">
        <v>106</v>
      </c>
      <c r="S8912" s="15" t="s">
        <v>139</v>
      </c>
      <c r="T8912" s="15" t="s">
        <v>2424</v>
      </c>
      <c r="U8912" s="28">
        <v>1093500.0</v>
      </c>
      <c r="V8912" s="15">
        <v>5.0</v>
      </c>
      <c r="W8912" s="31">
        <v>0.0</v>
      </c>
      <c r="X8912" s="28">
        <v>404595.0</v>
      </c>
    </row>
    <row r="8913" ht="15.75" customHeight="1">
      <c r="A8913" s="15">
        <v>3052.0</v>
      </c>
      <c r="B8913" s="15" t="s">
        <v>9792</v>
      </c>
      <c r="C8913" s="18">
        <v>43014.0</v>
      </c>
      <c r="D8913" s="18">
        <v>43019.0</v>
      </c>
      <c r="E8913" s="18">
        <f t="shared" si="1"/>
        <v>43019</v>
      </c>
      <c r="F8913" s="15" t="s">
        <v>55</v>
      </c>
      <c r="G8913" s="15" t="s">
        <v>2493</v>
      </c>
      <c r="H8913" s="15" t="s">
        <v>2494</v>
      </c>
      <c r="I8913" s="15" t="s">
        <v>76</v>
      </c>
      <c r="J8913" s="15" t="s">
        <v>60</v>
      </c>
      <c r="K8913" s="15" t="s">
        <v>3764</v>
      </c>
      <c r="L8913" s="15" t="str">
        <f t="array" ref="L8913">_xlfn.XLOOKUP(M8913,reference_province_to_city!$A$2:$A$11,reference_province_to_city!$B$2:$B$11)</f>
        <v>Yogyakarta</v>
      </c>
      <c r="M8913" s="15" t="s">
        <v>18</v>
      </c>
      <c r="O8913" s="15">
        <f t="array" ref="O8913">_xlfn.XLOOKUP(M8913,reference_postal_code!$B$2:$B$11,reference_postal_code!$A$2:$A$11)</f>
        <v>55111</v>
      </c>
      <c r="P8913" s="15" t="s">
        <v>77</v>
      </c>
      <c r="Q8913" s="15" t="s">
        <v>4144</v>
      </c>
      <c r="R8913" s="15" t="s">
        <v>65</v>
      </c>
      <c r="S8913" s="15" t="s">
        <v>222</v>
      </c>
      <c r="T8913" s="15" t="s">
        <v>4145</v>
      </c>
      <c r="U8913" s="28">
        <v>3417600.0</v>
      </c>
      <c r="V8913" s="15">
        <v>4.0</v>
      </c>
      <c r="W8913" s="31">
        <v>0.0</v>
      </c>
      <c r="X8913" s="28">
        <v>991104.0</v>
      </c>
    </row>
    <row r="8914" ht="15.75" customHeight="1">
      <c r="A8914" s="15">
        <v>3051.0</v>
      </c>
      <c r="B8914" s="15" t="s">
        <v>9792</v>
      </c>
      <c r="C8914" s="18">
        <v>43014.0</v>
      </c>
      <c r="D8914" s="18"/>
      <c r="E8914" s="18">
        <f t="shared" si="1"/>
        <v>43017</v>
      </c>
      <c r="F8914" s="15" t="s">
        <v>55</v>
      </c>
      <c r="G8914" s="15" t="s">
        <v>2493</v>
      </c>
      <c r="H8914" s="15" t="s">
        <v>2494</v>
      </c>
      <c r="I8914" s="15" t="s">
        <v>76</v>
      </c>
      <c r="J8914" s="15" t="s">
        <v>60</v>
      </c>
      <c r="K8914" s="15" t="s">
        <v>19</v>
      </c>
      <c r="L8914" s="15" t="str">
        <f t="array" ref="L8914">_xlfn.XLOOKUP(M8914,reference_province_to_city!$A$2:$A$11,reference_province_to_city!$B$2:$B$11)</f>
        <v>Yogyakarta</v>
      </c>
      <c r="M8914" s="15" t="s">
        <v>18</v>
      </c>
      <c r="N8914" s="15">
        <v>55111.0</v>
      </c>
      <c r="O8914" s="15">
        <f t="array" ref="O8914">_xlfn.XLOOKUP(M8914,reference_postal_code!$B$2:$B$11,reference_postal_code!$A$2:$A$11)</f>
        <v>55111</v>
      </c>
      <c r="P8914" s="15" t="s">
        <v>77</v>
      </c>
      <c r="Q8914" s="15" t="s">
        <v>4919</v>
      </c>
      <c r="R8914" s="15" t="s">
        <v>106</v>
      </c>
      <c r="S8914" s="15" t="s">
        <v>139</v>
      </c>
      <c r="T8914" s="15" t="s">
        <v>4920</v>
      </c>
      <c r="U8914" s="28">
        <v>629400.0</v>
      </c>
      <c r="V8914" s="15">
        <v>2.0</v>
      </c>
      <c r="W8914" s="31">
        <v>0.0</v>
      </c>
      <c r="X8914" s="28">
        <v>44058.0</v>
      </c>
    </row>
    <row r="8915" ht="15.75" customHeight="1">
      <c r="A8915" s="15">
        <v>8330.0</v>
      </c>
      <c r="B8915" s="15" t="s">
        <v>9793</v>
      </c>
      <c r="C8915" s="18">
        <v>43014.0</v>
      </c>
      <c r="D8915" s="18">
        <v>43019.0</v>
      </c>
      <c r="E8915" s="18">
        <f t="shared" si="1"/>
        <v>43019</v>
      </c>
      <c r="F8915" s="15" t="s">
        <v>55</v>
      </c>
      <c r="G8915" s="15" t="s">
        <v>248</v>
      </c>
      <c r="H8915" s="15" t="s">
        <v>249</v>
      </c>
      <c r="I8915" s="15" t="s">
        <v>59</v>
      </c>
      <c r="J8915" s="15" t="s">
        <v>60</v>
      </c>
      <c r="K8915" s="15" t="s">
        <v>10</v>
      </c>
      <c r="L8915" s="15" t="str">
        <f t="array" ref="L8915">_xlfn.XLOOKUP(M8915,reference_province_to_city!$A$2:$A$11,reference_province_to_city!$B$2:$B$11)</f>
        <v>Jakarta</v>
      </c>
      <c r="M8915" s="15" t="s">
        <v>7</v>
      </c>
      <c r="N8915" s="15">
        <v>10110.0</v>
      </c>
      <c r="O8915" s="15">
        <f t="array" ref="O8915">_xlfn.XLOOKUP(M8915,reference_postal_code!$B$2:$B$11,reference_postal_code!$A$2:$A$11)</f>
        <v>10110</v>
      </c>
      <c r="P8915" s="15" t="s">
        <v>117</v>
      </c>
      <c r="Q8915" s="15" t="s">
        <v>3300</v>
      </c>
      <c r="R8915" s="15" t="s">
        <v>65</v>
      </c>
      <c r="S8915" s="15" t="s">
        <v>66</v>
      </c>
      <c r="T8915" s="15" t="s">
        <v>3301</v>
      </c>
      <c r="U8915" s="28">
        <v>97200.0</v>
      </c>
      <c r="V8915" s="15">
        <v>1.0</v>
      </c>
      <c r="W8915" s="31">
        <v>0.0</v>
      </c>
      <c r="X8915" s="28">
        <v>46656.0</v>
      </c>
    </row>
    <row r="8916" ht="15.75" customHeight="1">
      <c r="A8916" s="15">
        <v>4182.0</v>
      </c>
      <c r="B8916" s="15" t="s">
        <v>9794</v>
      </c>
      <c r="C8916" s="18">
        <v>43014.0</v>
      </c>
      <c r="D8916" s="18">
        <v>43020.0</v>
      </c>
      <c r="E8916" s="18">
        <f t="shared" si="1"/>
        <v>43020</v>
      </c>
      <c r="F8916" s="15" t="s">
        <v>55</v>
      </c>
      <c r="G8916" s="15" t="s">
        <v>4794</v>
      </c>
      <c r="H8916" s="15" t="s">
        <v>4795</v>
      </c>
      <c r="I8916" s="15" t="s">
        <v>76</v>
      </c>
      <c r="J8916" s="15" t="s">
        <v>60</v>
      </c>
      <c r="K8916" s="15" t="s">
        <v>17</v>
      </c>
      <c r="L8916" s="15" t="str">
        <f t="array" ref="L8916">_xlfn.XLOOKUP(M8916,reference_province_to_city!$A$2:$A$11,reference_province_to_city!$B$2:$B$11)</f>
        <v>Semarang</v>
      </c>
      <c r="M8916" s="15" t="s">
        <v>15</v>
      </c>
      <c r="N8916" s="15">
        <v>50111.0</v>
      </c>
      <c r="O8916" s="15">
        <f t="array" ref="O8916">_xlfn.XLOOKUP(M8916,reference_postal_code!$B$2:$B$11,reference_postal_code!$A$2:$A$11)</f>
        <v>50111</v>
      </c>
      <c r="P8916" s="15" t="s">
        <v>77</v>
      </c>
      <c r="Q8916" s="15" t="s">
        <v>4548</v>
      </c>
      <c r="R8916" s="15" t="s">
        <v>110</v>
      </c>
      <c r="S8916" s="15" t="s">
        <v>149</v>
      </c>
      <c r="T8916" s="15" t="s">
        <v>4549</v>
      </c>
      <c r="U8916" s="28">
        <v>4799400.0</v>
      </c>
      <c r="V8916" s="15">
        <v>4.0</v>
      </c>
      <c r="W8916" s="31">
        <v>0.0</v>
      </c>
      <c r="X8916" s="28">
        <v>1727784.0</v>
      </c>
    </row>
    <row r="8917" ht="15.75" customHeight="1">
      <c r="A8917" s="15">
        <v>9872.0</v>
      </c>
      <c r="B8917" s="15" t="s">
        <v>9795</v>
      </c>
      <c r="C8917" s="18">
        <v>43014.0</v>
      </c>
      <c r="D8917" s="18">
        <v>43014.0</v>
      </c>
      <c r="E8917" s="18">
        <f t="shared" si="1"/>
        <v>43014</v>
      </c>
      <c r="F8917" s="15" t="s">
        <v>466</v>
      </c>
      <c r="G8917" s="15" t="s">
        <v>2216</v>
      </c>
      <c r="H8917" s="15" t="s">
        <v>2217</v>
      </c>
      <c r="I8917" s="15" t="s">
        <v>59</v>
      </c>
      <c r="J8917" s="15" t="s">
        <v>60</v>
      </c>
      <c r="K8917" s="15" t="s">
        <v>31</v>
      </c>
      <c r="L8917" s="15" t="str">
        <f t="array" ref="L8917">_xlfn.XLOOKUP(M8917,reference_province_to_city!$A$2:$A$11,reference_province_to_city!$B$2:$B$11)</f>
        <v>Balikpapan</v>
      </c>
      <c r="M8917" s="15" t="s">
        <v>21</v>
      </c>
      <c r="N8917" s="15">
        <v>76114.0</v>
      </c>
      <c r="O8917" s="15">
        <f t="array" ref="O8917">_xlfn.XLOOKUP(M8917,reference_postal_code!$B$2:$B$11,reference_postal_code!$A$2:$A$11)</f>
        <v>76114</v>
      </c>
      <c r="P8917" s="15" t="s">
        <v>166</v>
      </c>
      <c r="Q8917" s="15" t="s">
        <v>3793</v>
      </c>
      <c r="R8917" s="15" t="s">
        <v>65</v>
      </c>
      <c r="S8917" s="15" t="s">
        <v>87</v>
      </c>
      <c r="T8917" s="15" t="s">
        <v>3794</v>
      </c>
      <c r="U8917" s="28">
        <v>4355040.0</v>
      </c>
      <c r="V8917" s="15">
        <v>2.0</v>
      </c>
      <c r="W8917" s="31">
        <v>0.2</v>
      </c>
      <c r="X8917" s="28">
        <v>489942.0</v>
      </c>
    </row>
    <row r="8918" ht="15.75" customHeight="1">
      <c r="A8918" s="15">
        <v>3053.0</v>
      </c>
      <c r="B8918" s="15" t="s">
        <v>9792</v>
      </c>
      <c r="C8918" s="18">
        <v>43014.0</v>
      </c>
      <c r="D8918" s="18">
        <v>43019.0</v>
      </c>
      <c r="E8918" s="18">
        <f t="shared" si="1"/>
        <v>43019</v>
      </c>
      <c r="F8918" s="15" t="s">
        <v>55</v>
      </c>
      <c r="G8918" s="15" t="s">
        <v>2493</v>
      </c>
      <c r="H8918" s="15" t="s">
        <v>2494</v>
      </c>
      <c r="I8918" s="15" t="s">
        <v>76</v>
      </c>
      <c r="J8918" s="15" t="s">
        <v>60</v>
      </c>
      <c r="K8918" s="15" t="s">
        <v>19</v>
      </c>
      <c r="L8918" s="15" t="str">
        <f t="array" ref="L8918">_xlfn.XLOOKUP(M8918,reference_province_to_city!$A$2:$A$11,reference_province_to_city!$B$2:$B$11)</f>
        <v>Yogyakarta</v>
      </c>
      <c r="M8918" s="15" t="s">
        <v>18</v>
      </c>
      <c r="N8918" s="15">
        <v>55111.0</v>
      </c>
      <c r="O8918" s="15">
        <f t="array" ref="O8918">_xlfn.XLOOKUP(M8918,reference_postal_code!$B$2:$B$11,reference_postal_code!$A$2:$A$11)</f>
        <v>55111</v>
      </c>
      <c r="P8918" s="15" t="s">
        <v>77</v>
      </c>
      <c r="Q8918" s="15" t="s">
        <v>4581</v>
      </c>
      <c r="R8918" s="15" t="s">
        <v>65</v>
      </c>
      <c r="S8918" s="15" t="s">
        <v>66</v>
      </c>
      <c r="T8918" s="15" t="s">
        <v>4582</v>
      </c>
      <c r="U8918" s="28">
        <v>569100.0</v>
      </c>
      <c r="V8918" s="15">
        <v>2.0</v>
      </c>
      <c r="W8918" s="31">
        <v>0.0</v>
      </c>
      <c r="X8918" s="28">
        <v>273168.0</v>
      </c>
    </row>
    <row r="8919" ht="15.75" customHeight="1">
      <c r="A8919" s="15">
        <v>5653.0</v>
      </c>
      <c r="B8919" s="15" t="s">
        <v>9796</v>
      </c>
      <c r="C8919" s="18">
        <v>43014.0</v>
      </c>
      <c r="D8919" s="18">
        <v>43019.0</v>
      </c>
      <c r="E8919" s="18">
        <f t="shared" si="1"/>
        <v>43019</v>
      </c>
      <c r="F8919" s="15" t="s">
        <v>55</v>
      </c>
      <c r="G8919" s="15" t="s">
        <v>255</v>
      </c>
      <c r="H8919" s="15" t="s">
        <v>256</v>
      </c>
      <c r="I8919" s="15" t="s">
        <v>128</v>
      </c>
      <c r="J8919" s="15" t="s">
        <v>60</v>
      </c>
      <c r="K8919" s="15" t="s">
        <v>22</v>
      </c>
      <c r="L8919" s="15" t="str">
        <f t="array" ref="L8919">_xlfn.XLOOKUP(M8919,reference_province_to_city!$A$2:$A$11,reference_province_to_city!$B$2:$B$11)</f>
        <v>Surabaya</v>
      </c>
      <c r="M8919" s="15" t="s">
        <v>20</v>
      </c>
      <c r="N8919" s="15">
        <v>60231.0</v>
      </c>
      <c r="O8919" s="15">
        <f t="array" ref="O8919">_xlfn.XLOOKUP(M8919,reference_postal_code!$B$2:$B$11,reference_postal_code!$A$2:$A$11)</f>
        <v>60231</v>
      </c>
      <c r="P8919" s="15" t="s">
        <v>166</v>
      </c>
      <c r="Q8919" s="15" t="s">
        <v>3946</v>
      </c>
      <c r="R8919" s="15" t="s">
        <v>65</v>
      </c>
      <c r="S8919" s="15" t="s">
        <v>66</v>
      </c>
      <c r="T8919" s="15" t="s">
        <v>3947</v>
      </c>
      <c r="U8919" s="28">
        <v>614850.0</v>
      </c>
      <c r="V8919" s="15">
        <v>1.0</v>
      </c>
      <c r="W8919" s="31">
        <v>0.0</v>
      </c>
      <c r="X8919" s="28">
        <v>301276.0</v>
      </c>
    </row>
    <row r="8920" ht="15.75" customHeight="1">
      <c r="A8920" s="15">
        <v>4183.0</v>
      </c>
      <c r="B8920" s="15" t="s">
        <v>9794</v>
      </c>
      <c r="C8920" s="18">
        <v>43014.0</v>
      </c>
      <c r="D8920" s="18">
        <v>43020.0</v>
      </c>
      <c r="E8920" s="18">
        <f t="shared" si="1"/>
        <v>43020</v>
      </c>
      <c r="F8920" s="15" t="s">
        <v>55</v>
      </c>
      <c r="G8920" s="15" t="s">
        <v>4794</v>
      </c>
      <c r="H8920" s="15" t="s">
        <v>4795</v>
      </c>
      <c r="I8920" s="15" t="s">
        <v>76</v>
      </c>
      <c r="J8920" s="15" t="s">
        <v>60</v>
      </c>
      <c r="K8920" s="15" t="s">
        <v>17</v>
      </c>
      <c r="L8920" s="15" t="str">
        <f t="array" ref="L8920">_xlfn.XLOOKUP(M8920,reference_province_to_city!$A$2:$A$11,reference_province_to_city!$B$2:$B$11)</f>
        <v>Semarang</v>
      </c>
      <c r="M8920" s="15" t="s">
        <v>15</v>
      </c>
      <c r="N8920" s="15">
        <v>50111.0</v>
      </c>
      <c r="O8920" s="15">
        <f t="array" ref="O8920">_xlfn.XLOOKUP(M8920,reference_postal_code!$B$2:$B$11,reference_postal_code!$A$2:$A$11)</f>
        <v>50111</v>
      </c>
      <c r="P8920" s="15" t="s">
        <v>77</v>
      </c>
      <c r="Q8920" s="15" t="s">
        <v>2478</v>
      </c>
      <c r="R8920" s="15" t="s">
        <v>65</v>
      </c>
      <c r="S8920" s="15" t="s">
        <v>66</v>
      </c>
      <c r="T8920" s="15" t="s">
        <v>2479</v>
      </c>
      <c r="U8920" s="28">
        <v>255600.0</v>
      </c>
      <c r="V8920" s="15">
        <v>3.0</v>
      </c>
      <c r="W8920" s="31">
        <v>0.0</v>
      </c>
      <c r="X8920" s="28">
        <v>115020.0</v>
      </c>
    </row>
    <row r="8921" ht="15.75" customHeight="1">
      <c r="A8921" s="15">
        <v>4184.0</v>
      </c>
      <c r="B8921" s="15" t="s">
        <v>9794</v>
      </c>
      <c r="C8921" s="18">
        <v>43014.0</v>
      </c>
      <c r="D8921" s="18">
        <v>43020.0</v>
      </c>
      <c r="E8921" s="18">
        <f t="shared" si="1"/>
        <v>43020</v>
      </c>
      <c r="F8921" s="15" t="s">
        <v>55</v>
      </c>
      <c r="G8921" s="15" t="s">
        <v>4794</v>
      </c>
      <c r="H8921" s="15" t="s">
        <v>4795</v>
      </c>
      <c r="I8921" s="15" t="s">
        <v>76</v>
      </c>
      <c r="J8921" s="15" t="s">
        <v>60</v>
      </c>
      <c r="K8921" s="15" t="s">
        <v>17</v>
      </c>
      <c r="L8921" s="15" t="str">
        <f t="array" ref="L8921">_xlfn.XLOOKUP(M8921,reference_province_to_city!$A$2:$A$11,reference_province_to_city!$B$2:$B$11)</f>
        <v>Semarang</v>
      </c>
      <c r="M8921" s="15" t="s">
        <v>15</v>
      </c>
      <c r="N8921" s="15">
        <v>50111.0</v>
      </c>
      <c r="O8921" s="15">
        <f t="array" ref="O8921">_xlfn.XLOOKUP(M8921,reference_postal_code!$B$2:$B$11,reference_postal_code!$A$2:$A$11)</f>
        <v>50111</v>
      </c>
      <c r="P8921" s="15" t="s">
        <v>77</v>
      </c>
      <c r="Q8921" s="15" t="s">
        <v>345</v>
      </c>
      <c r="R8921" s="15" t="s">
        <v>65</v>
      </c>
      <c r="S8921" s="15" t="s">
        <v>87</v>
      </c>
      <c r="T8921" s="15" t="s">
        <v>346</v>
      </c>
      <c r="U8921" s="28">
        <v>5173650.0</v>
      </c>
      <c r="V8921" s="15">
        <v>3.0</v>
      </c>
      <c r="W8921" s="31">
        <v>0.0</v>
      </c>
      <c r="X8921" s="28">
        <v>155210.0</v>
      </c>
    </row>
    <row r="8922" ht="15.75" customHeight="1">
      <c r="A8922" s="15">
        <v>8329.0</v>
      </c>
      <c r="B8922" s="15" t="s">
        <v>9793</v>
      </c>
      <c r="C8922" s="18">
        <v>43014.0</v>
      </c>
      <c r="D8922" s="18">
        <v>43019.0</v>
      </c>
      <c r="E8922" s="18">
        <f t="shared" si="1"/>
        <v>43019</v>
      </c>
      <c r="F8922" s="15" t="s">
        <v>55</v>
      </c>
      <c r="G8922" s="15" t="s">
        <v>248</v>
      </c>
      <c r="H8922" s="15" t="s">
        <v>249</v>
      </c>
      <c r="I8922" s="15" t="s">
        <v>59</v>
      </c>
      <c r="J8922" s="15" t="s">
        <v>60</v>
      </c>
      <c r="K8922" s="15" t="s">
        <v>10</v>
      </c>
      <c r="L8922" s="15" t="str">
        <f t="array" ref="L8922">_xlfn.XLOOKUP(M8922,reference_province_to_city!$A$2:$A$11,reference_province_to_city!$B$2:$B$11)</f>
        <v>Jakarta</v>
      </c>
      <c r="M8922" s="15" t="s">
        <v>7</v>
      </c>
      <c r="N8922" s="15">
        <v>10110.0</v>
      </c>
      <c r="O8922" s="15">
        <f t="array" ref="O8922">_xlfn.XLOOKUP(M8922,reference_postal_code!$B$2:$B$11,reference_postal_code!$A$2:$A$11)</f>
        <v>10110</v>
      </c>
      <c r="P8922" s="15" t="s">
        <v>117</v>
      </c>
      <c r="Q8922" s="15" t="s">
        <v>5775</v>
      </c>
      <c r="R8922" s="15" t="s">
        <v>65</v>
      </c>
      <c r="S8922" s="15" t="s">
        <v>66</v>
      </c>
      <c r="T8922" s="15" t="s">
        <v>5776</v>
      </c>
      <c r="U8922" s="28">
        <v>2155500.0</v>
      </c>
      <c r="V8922" s="15">
        <v>3.0</v>
      </c>
      <c r="W8922" s="31">
        <v>0.0</v>
      </c>
      <c r="X8922" s="28">
        <v>1034640.0</v>
      </c>
    </row>
    <row r="8923" ht="15.75" customHeight="1">
      <c r="A8923" s="15">
        <v>9873.0</v>
      </c>
      <c r="B8923" s="15" t="s">
        <v>9795</v>
      </c>
      <c r="C8923" s="18">
        <v>43014.0</v>
      </c>
      <c r="D8923" s="18">
        <v>43014.0</v>
      </c>
      <c r="E8923" s="18">
        <f t="shared" si="1"/>
        <v>43014</v>
      </c>
      <c r="F8923" s="15" t="s">
        <v>466</v>
      </c>
      <c r="G8923" s="15" t="s">
        <v>2216</v>
      </c>
      <c r="H8923" s="15" t="s">
        <v>2217</v>
      </c>
      <c r="I8923" s="15" t="s">
        <v>59</v>
      </c>
      <c r="J8923" s="15" t="s">
        <v>60</v>
      </c>
      <c r="K8923" s="15" t="s">
        <v>31</v>
      </c>
      <c r="L8923" s="15" t="str">
        <f t="array" ref="L8923">_xlfn.XLOOKUP(M8923,reference_province_to_city!$A$2:$A$11,reference_province_to_city!$B$2:$B$11)</f>
        <v>Balikpapan</v>
      </c>
      <c r="M8923" s="15" t="s">
        <v>21</v>
      </c>
      <c r="N8923" s="15">
        <v>76114.0</v>
      </c>
      <c r="O8923" s="15">
        <f t="array" ref="O8923">_xlfn.XLOOKUP(M8923,reference_postal_code!$B$2:$B$11,reference_postal_code!$A$2:$A$11)</f>
        <v>76114</v>
      </c>
      <c r="P8923" s="15" t="s">
        <v>166</v>
      </c>
      <c r="Q8923" s="15" t="s">
        <v>9797</v>
      </c>
      <c r="R8923" s="15" t="s">
        <v>65</v>
      </c>
      <c r="S8923" s="15" t="s">
        <v>93</v>
      </c>
      <c r="T8923" s="15" t="s">
        <v>9798</v>
      </c>
      <c r="U8923" s="28">
        <v>287280.0</v>
      </c>
      <c r="V8923" s="15">
        <v>2.0</v>
      </c>
      <c r="W8923" s="31">
        <v>0.2</v>
      </c>
      <c r="X8923" s="28">
        <v>17955.0</v>
      </c>
    </row>
    <row r="8924" ht="15.75" customHeight="1">
      <c r="A8924" s="15">
        <v>9960.0</v>
      </c>
      <c r="B8924" s="15" t="s">
        <v>9799</v>
      </c>
      <c r="C8924" s="18">
        <v>43014.0</v>
      </c>
      <c r="D8924" s="18">
        <v>43019.0</v>
      </c>
      <c r="E8924" s="18">
        <f t="shared" si="1"/>
        <v>43019</v>
      </c>
      <c r="F8924" s="15" t="s">
        <v>55</v>
      </c>
      <c r="G8924" s="15" t="s">
        <v>575</v>
      </c>
      <c r="H8924" s="15" t="s">
        <v>576</v>
      </c>
      <c r="I8924" s="15" t="s">
        <v>59</v>
      </c>
      <c r="J8924" s="15" t="s">
        <v>60</v>
      </c>
      <c r="K8924" s="15" t="s">
        <v>29</v>
      </c>
      <c r="L8924" s="15" t="str">
        <f t="array" ref="L8924">_xlfn.XLOOKUP(M8924,reference_province_to_city!$A$2:$A$11,reference_province_to_city!$B$2:$B$11)</f>
        <v>Palembang</v>
      </c>
      <c r="M8924" s="15" t="s">
        <v>13</v>
      </c>
      <c r="N8924" s="15">
        <v>30111.0</v>
      </c>
      <c r="O8924" s="15">
        <f t="array" ref="O8924">_xlfn.XLOOKUP(M8924,reference_postal_code!$B$2:$B$11,reference_postal_code!$A$2:$A$11)</f>
        <v>30111</v>
      </c>
      <c r="P8924" s="15" t="s">
        <v>77</v>
      </c>
      <c r="Q8924" s="15" t="s">
        <v>4975</v>
      </c>
      <c r="R8924" s="15" t="s">
        <v>65</v>
      </c>
      <c r="S8924" s="15" t="s">
        <v>93</v>
      </c>
      <c r="T8924" s="15" t="s">
        <v>4976</v>
      </c>
      <c r="U8924" s="28">
        <v>140160.0</v>
      </c>
      <c r="V8924" s="15">
        <v>2.0</v>
      </c>
      <c r="W8924" s="31">
        <v>0.2</v>
      </c>
      <c r="X8924" s="28">
        <v>28032.0</v>
      </c>
    </row>
    <row r="8925" ht="15.75" customHeight="1">
      <c r="A8925" s="15">
        <v>1715.0</v>
      </c>
      <c r="B8925" s="15" t="s">
        <v>9800</v>
      </c>
      <c r="C8925" s="18">
        <v>43015.0</v>
      </c>
      <c r="D8925" s="18">
        <v>43021.0</v>
      </c>
      <c r="E8925" s="18">
        <f t="shared" si="1"/>
        <v>43021</v>
      </c>
      <c r="F8925" s="15" t="s">
        <v>55</v>
      </c>
      <c r="G8925" s="15" t="s">
        <v>4677</v>
      </c>
      <c r="H8925" s="15" t="s">
        <v>4678</v>
      </c>
      <c r="I8925" s="15" t="s">
        <v>59</v>
      </c>
      <c r="J8925" s="15" t="s">
        <v>60</v>
      </c>
      <c r="K8925" s="15" t="s">
        <v>10</v>
      </c>
      <c r="L8925" s="15" t="str">
        <f t="array" ref="L8925">_xlfn.XLOOKUP(M8925,reference_province_to_city!$A$2:$A$11,reference_province_to_city!$B$2:$B$11)</f>
        <v>Jakarta</v>
      </c>
      <c r="M8925" s="15" t="s">
        <v>7</v>
      </c>
      <c r="N8925" s="15">
        <v>10110.0</v>
      </c>
      <c r="O8925" s="15">
        <f t="array" ref="O8925">_xlfn.XLOOKUP(M8925,reference_postal_code!$B$2:$B$11,reference_postal_code!$A$2:$A$11)</f>
        <v>10110</v>
      </c>
      <c r="P8925" s="15" t="s">
        <v>117</v>
      </c>
      <c r="Q8925" s="15" t="s">
        <v>5744</v>
      </c>
      <c r="R8925" s="15" t="s">
        <v>106</v>
      </c>
      <c r="S8925" s="15" t="s">
        <v>183</v>
      </c>
      <c r="T8925" s="15" t="s">
        <v>5745</v>
      </c>
      <c r="U8925" s="28">
        <v>4614990.0</v>
      </c>
      <c r="V8925" s="15">
        <v>2.0</v>
      </c>
      <c r="W8925" s="31">
        <v>0.15</v>
      </c>
      <c r="X8925" s="28">
        <v>-217176.0</v>
      </c>
    </row>
    <row r="8926" ht="15.75" customHeight="1">
      <c r="A8926" s="15">
        <v>4181.0</v>
      </c>
      <c r="B8926" s="15" t="s">
        <v>9801</v>
      </c>
      <c r="C8926" s="18">
        <v>43015.0</v>
      </c>
      <c r="D8926" s="18">
        <v>43019.0</v>
      </c>
      <c r="E8926" s="18">
        <f t="shared" si="1"/>
        <v>43019</v>
      </c>
      <c r="F8926" s="15" t="s">
        <v>55</v>
      </c>
      <c r="G8926" s="15" t="s">
        <v>4049</v>
      </c>
      <c r="H8926" s="15" t="s">
        <v>4050</v>
      </c>
      <c r="I8926" s="15" t="s">
        <v>59</v>
      </c>
      <c r="J8926" s="15" t="s">
        <v>60</v>
      </c>
      <c r="K8926" s="15" t="s">
        <v>2288</v>
      </c>
      <c r="L8926" s="15" t="str">
        <f t="array" ref="L8926">_xlfn.XLOOKUP(M8926,reference_province_to_city!$A$2:$A$11,reference_province_to_city!$B$2:$B$11)</f>
        <v>Jakarta</v>
      </c>
      <c r="M8926" s="15" t="s">
        <v>7</v>
      </c>
      <c r="N8926" s="15">
        <v>10110.0</v>
      </c>
      <c r="O8926" s="15">
        <f t="array" ref="O8926">_xlfn.XLOOKUP(M8926,reference_postal_code!$B$2:$B$11,reference_postal_code!$A$2:$A$11)</f>
        <v>10110</v>
      </c>
      <c r="P8926" s="15" t="s">
        <v>117</v>
      </c>
      <c r="Q8926" s="15" t="s">
        <v>1977</v>
      </c>
      <c r="R8926" s="15" t="s">
        <v>65</v>
      </c>
      <c r="S8926" s="15" t="s">
        <v>83</v>
      </c>
      <c r="T8926" s="15" t="s">
        <v>1978</v>
      </c>
      <c r="U8926" s="28">
        <v>63600.0</v>
      </c>
      <c r="V8926" s="15">
        <v>5.0</v>
      </c>
      <c r="W8926" s="31">
        <v>0.8</v>
      </c>
      <c r="X8926" s="28">
        <v>-95400.0</v>
      </c>
    </row>
    <row r="8927" ht="15.75" customHeight="1">
      <c r="A8927" s="15">
        <v>5281.0</v>
      </c>
      <c r="B8927" s="15" t="s">
        <v>9802</v>
      </c>
      <c r="C8927" s="18">
        <v>43015.0</v>
      </c>
      <c r="D8927" s="18">
        <v>43020.0</v>
      </c>
      <c r="E8927" s="18">
        <f t="shared" si="1"/>
        <v>43020</v>
      </c>
      <c r="F8927" s="15" t="s">
        <v>55</v>
      </c>
      <c r="G8927" s="15" t="s">
        <v>5024</v>
      </c>
      <c r="H8927" s="15" t="s">
        <v>5025</v>
      </c>
      <c r="I8927" s="15" t="s">
        <v>59</v>
      </c>
      <c r="J8927" s="15" t="s">
        <v>60</v>
      </c>
      <c r="K8927" s="15" t="s">
        <v>28</v>
      </c>
      <c r="L8927" s="15" t="str">
        <f t="array" ref="L8927">_xlfn.XLOOKUP(M8927,reference_province_to_city!$A$2:$A$11,reference_province_to_city!$B$2:$B$11)</f>
        <v>Medan</v>
      </c>
      <c r="M8927" s="15" t="s">
        <v>11</v>
      </c>
      <c r="N8927" s="15">
        <v>20111.0</v>
      </c>
      <c r="O8927" s="15">
        <f t="array" ref="O8927">_xlfn.XLOOKUP(M8927,reference_postal_code!$B$2:$B$11,reference_postal_code!$A$2:$A$11)</f>
        <v>20111</v>
      </c>
      <c r="P8927" s="15" t="s">
        <v>77</v>
      </c>
      <c r="Q8927" s="15" t="s">
        <v>1694</v>
      </c>
      <c r="R8927" s="15" t="s">
        <v>65</v>
      </c>
      <c r="S8927" s="15" t="s">
        <v>87</v>
      </c>
      <c r="T8927" s="15" t="s">
        <v>1695</v>
      </c>
      <c r="U8927" s="28">
        <v>1282800.0</v>
      </c>
      <c r="V8927" s="15">
        <v>2.0</v>
      </c>
      <c r="W8927" s="31">
        <v>0.0</v>
      </c>
      <c r="X8927" s="28">
        <v>333528.0</v>
      </c>
    </row>
    <row r="8928" ht="15.75" customHeight="1">
      <c r="A8928" s="15">
        <v>3389.0</v>
      </c>
      <c r="B8928" s="15" t="s">
        <v>9803</v>
      </c>
      <c r="C8928" s="18">
        <v>43015.0</v>
      </c>
      <c r="D8928" s="18">
        <v>43019.0</v>
      </c>
      <c r="E8928" s="18">
        <f t="shared" si="1"/>
        <v>43019</v>
      </c>
      <c r="F8928" s="15" t="s">
        <v>55</v>
      </c>
      <c r="G8928" s="15" t="s">
        <v>1692</v>
      </c>
      <c r="H8928" s="15" t="s">
        <v>1693</v>
      </c>
      <c r="I8928" s="15" t="s">
        <v>76</v>
      </c>
      <c r="J8928" s="15" t="s">
        <v>60</v>
      </c>
      <c r="K8928" s="15" t="s">
        <v>17</v>
      </c>
      <c r="L8928" s="15" t="str">
        <f t="array" ref="L8928">_xlfn.XLOOKUP(M8928,reference_province_to_city!$A$2:$A$11,reference_province_to_city!$B$2:$B$11)</f>
        <v>Semarang</v>
      </c>
      <c r="M8928" s="15" t="s">
        <v>15</v>
      </c>
      <c r="N8928" s="15">
        <v>50111.0</v>
      </c>
      <c r="O8928" s="15">
        <f t="array" ref="O8928">_xlfn.XLOOKUP(M8928,reference_postal_code!$B$2:$B$11,reference_postal_code!$A$2:$A$11)</f>
        <v>50111</v>
      </c>
      <c r="P8928" s="15" t="s">
        <v>77</v>
      </c>
      <c r="Q8928" s="15" t="s">
        <v>2651</v>
      </c>
      <c r="R8928" s="15" t="s">
        <v>65</v>
      </c>
      <c r="S8928" s="15" t="s">
        <v>83</v>
      </c>
      <c r="T8928" s="15" t="s">
        <v>2652</v>
      </c>
      <c r="U8928" s="28">
        <v>756810.0</v>
      </c>
      <c r="V8928" s="15">
        <v>6.0</v>
      </c>
      <c r="W8928" s="31">
        <v>0.7</v>
      </c>
      <c r="X8928" s="28">
        <v>-504540.0</v>
      </c>
    </row>
    <row r="8929" ht="15.75" customHeight="1">
      <c r="A8929" s="15">
        <v>3390.0</v>
      </c>
      <c r="B8929" s="15" t="s">
        <v>9803</v>
      </c>
      <c r="C8929" s="18">
        <v>43015.0</v>
      </c>
      <c r="D8929" s="18">
        <v>43019.0</v>
      </c>
      <c r="E8929" s="18">
        <f t="shared" si="1"/>
        <v>43019</v>
      </c>
      <c r="F8929" s="15" t="s">
        <v>55</v>
      </c>
      <c r="G8929" s="15" t="s">
        <v>1692</v>
      </c>
      <c r="H8929" s="15" t="s">
        <v>1693</v>
      </c>
      <c r="I8929" s="15" t="s">
        <v>76</v>
      </c>
      <c r="J8929" s="15" t="s">
        <v>60</v>
      </c>
      <c r="K8929" s="15" t="s">
        <v>17</v>
      </c>
      <c r="L8929" s="15" t="str">
        <f t="array" ref="L8929">_xlfn.XLOOKUP(M8929,reference_province_to_city!$A$2:$A$11,reference_province_to_city!$B$2:$B$11)</f>
        <v>Semarang</v>
      </c>
      <c r="M8929" s="15" t="s">
        <v>15</v>
      </c>
      <c r="N8929" s="15">
        <v>50111.0</v>
      </c>
      <c r="O8929" s="15">
        <f t="array" ref="O8929">_xlfn.XLOOKUP(M8929,reference_postal_code!$B$2:$B$11,reference_postal_code!$A$2:$A$11)</f>
        <v>50111</v>
      </c>
      <c r="P8929" s="15" t="s">
        <v>77</v>
      </c>
      <c r="Q8929" s="15" t="s">
        <v>1110</v>
      </c>
      <c r="R8929" s="15" t="s">
        <v>106</v>
      </c>
      <c r="S8929" s="15" t="s">
        <v>218</v>
      </c>
      <c r="T8929" s="15" t="s">
        <v>1111</v>
      </c>
      <c r="U8929" s="28">
        <v>2321460.0</v>
      </c>
      <c r="V8929" s="15">
        <v>3.0</v>
      </c>
      <c r="W8929" s="31">
        <v>0.4</v>
      </c>
      <c r="X8929" s="28">
        <v>-541674.0</v>
      </c>
    </row>
    <row r="8930" ht="15.75" customHeight="1">
      <c r="A8930" s="15">
        <v>2405.0</v>
      </c>
      <c r="B8930" s="15" t="s">
        <v>9804</v>
      </c>
      <c r="C8930" s="18">
        <v>43015.0</v>
      </c>
      <c r="D8930" s="18">
        <v>43019.0</v>
      </c>
      <c r="E8930" s="18">
        <f t="shared" si="1"/>
        <v>43019</v>
      </c>
      <c r="F8930" s="15" t="s">
        <v>55</v>
      </c>
      <c r="G8930" s="15" t="s">
        <v>916</v>
      </c>
      <c r="H8930" s="15" t="s">
        <v>917</v>
      </c>
      <c r="I8930" s="15" t="s">
        <v>59</v>
      </c>
      <c r="J8930" s="15" t="s">
        <v>60</v>
      </c>
      <c r="K8930" s="15" t="s">
        <v>26</v>
      </c>
      <c r="L8930" s="15" t="str">
        <f t="array" ref="L8930">_xlfn.XLOOKUP(M8930,reference_province_to_city!$A$2:$A$11,reference_province_to_city!$B$2:$B$11)</f>
        <v>Denpasar</v>
      </c>
      <c r="M8930" s="15" t="s">
        <v>24</v>
      </c>
      <c r="N8930" s="15">
        <v>80231.0</v>
      </c>
      <c r="O8930" s="15">
        <f t="array" ref="O8930">_xlfn.XLOOKUP(M8930,reference_postal_code!$B$2:$B$11,reference_postal_code!$A$2:$A$11)</f>
        <v>80231</v>
      </c>
      <c r="P8930" s="15" t="s">
        <v>63</v>
      </c>
      <c r="Q8930" s="15" t="s">
        <v>4718</v>
      </c>
      <c r="R8930" s="15" t="s">
        <v>110</v>
      </c>
      <c r="S8930" s="15" t="s">
        <v>149</v>
      </c>
      <c r="T8930" s="15" t="s">
        <v>4719</v>
      </c>
      <c r="U8930" s="28">
        <v>1.673865E7</v>
      </c>
      <c r="V8930" s="15">
        <v>9.0</v>
      </c>
      <c r="W8930" s="31">
        <v>0.0</v>
      </c>
      <c r="X8930" s="28">
        <v>3012957.0</v>
      </c>
    </row>
    <row r="8931" ht="15.75" customHeight="1">
      <c r="A8931" s="15">
        <v>2406.0</v>
      </c>
      <c r="B8931" s="15" t="s">
        <v>9804</v>
      </c>
      <c r="C8931" s="18">
        <v>43015.0</v>
      </c>
      <c r="D8931" s="18">
        <v>43019.0</v>
      </c>
      <c r="E8931" s="18">
        <f t="shared" si="1"/>
        <v>43019</v>
      </c>
      <c r="F8931" s="15" t="s">
        <v>55</v>
      </c>
      <c r="G8931" s="15" t="s">
        <v>916</v>
      </c>
      <c r="H8931" s="15" t="s">
        <v>917</v>
      </c>
      <c r="I8931" s="15" t="s">
        <v>59</v>
      </c>
      <c r="J8931" s="15" t="s">
        <v>60</v>
      </c>
      <c r="K8931" s="15" t="s">
        <v>26</v>
      </c>
      <c r="L8931" s="15" t="str">
        <f t="array" ref="L8931">_xlfn.XLOOKUP(M8931,reference_province_to_city!$A$2:$A$11,reference_province_to_city!$B$2:$B$11)</f>
        <v>Denpasar</v>
      </c>
      <c r="M8931" s="15" t="s">
        <v>24</v>
      </c>
      <c r="N8931" s="15">
        <v>80231.0</v>
      </c>
      <c r="O8931" s="15">
        <f t="array" ref="O8931">_xlfn.XLOOKUP(M8931,reference_postal_code!$B$2:$B$11,reference_postal_code!$A$2:$A$11)</f>
        <v>80231</v>
      </c>
      <c r="P8931" s="15" t="s">
        <v>63</v>
      </c>
      <c r="Q8931" s="15" t="s">
        <v>6136</v>
      </c>
      <c r="R8931" s="15" t="s">
        <v>110</v>
      </c>
      <c r="S8931" s="15" t="s">
        <v>111</v>
      </c>
      <c r="T8931" s="15" t="s">
        <v>6137</v>
      </c>
      <c r="U8931" s="28">
        <v>1931160.0</v>
      </c>
      <c r="V8931" s="15">
        <v>7.0</v>
      </c>
      <c r="W8931" s="31">
        <v>0.2</v>
      </c>
      <c r="X8931" s="28">
        <v>-434511.0</v>
      </c>
    </row>
    <row r="8932" ht="15.75" customHeight="1">
      <c r="A8932" s="15">
        <v>3388.0</v>
      </c>
      <c r="B8932" s="15" t="s">
        <v>9803</v>
      </c>
      <c r="C8932" s="18">
        <v>43015.0</v>
      </c>
      <c r="D8932" s="18">
        <v>43019.0</v>
      </c>
      <c r="E8932" s="18">
        <f t="shared" si="1"/>
        <v>43019</v>
      </c>
      <c r="F8932" s="15" t="s">
        <v>55</v>
      </c>
      <c r="G8932" s="15" t="s">
        <v>1692</v>
      </c>
      <c r="H8932" s="15" t="s">
        <v>1693</v>
      </c>
      <c r="I8932" s="15" t="s">
        <v>76</v>
      </c>
      <c r="J8932" s="15" t="s">
        <v>60</v>
      </c>
      <c r="K8932" s="15" t="s">
        <v>17</v>
      </c>
      <c r="L8932" s="15" t="str">
        <f t="array" ref="L8932">_xlfn.XLOOKUP(M8932,reference_province_to_city!$A$2:$A$11,reference_province_to_city!$B$2:$B$11)</f>
        <v>Semarang</v>
      </c>
      <c r="M8932" s="15" t="s">
        <v>15</v>
      </c>
      <c r="N8932" s="15">
        <v>50111.0</v>
      </c>
      <c r="O8932" s="15">
        <f t="array" ref="O8932">_xlfn.XLOOKUP(M8932,reference_postal_code!$B$2:$B$11,reference_postal_code!$A$2:$A$11)</f>
        <v>50111</v>
      </c>
      <c r="P8932" s="15" t="s">
        <v>77</v>
      </c>
      <c r="Q8932" s="15" t="s">
        <v>3884</v>
      </c>
      <c r="R8932" s="15" t="s">
        <v>110</v>
      </c>
      <c r="S8932" s="15" t="s">
        <v>111</v>
      </c>
      <c r="T8932" s="15" t="s">
        <v>3885</v>
      </c>
      <c r="U8932" s="28">
        <v>3335760.0</v>
      </c>
      <c r="V8932" s="15">
        <v>2.0</v>
      </c>
      <c r="W8932" s="31">
        <v>0.2</v>
      </c>
      <c r="X8932" s="28">
        <v>250182.0</v>
      </c>
    </row>
    <row r="8933" ht="15.75" customHeight="1">
      <c r="A8933" s="15">
        <v>3387.0</v>
      </c>
      <c r="B8933" s="15" t="s">
        <v>9803</v>
      </c>
      <c r="C8933" s="18">
        <v>43015.0</v>
      </c>
      <c r="D8933" s="18">
        <v>43019.0</v>
      </c>
      <c r="E8933" s="18">
        <f t="shared" si="1"/>
        <v>43019</v>
      </c>
      <c r="F8933" s="15" t="s">
        <v>55</v>
      </c>
      <c r="G8933" s="15" t="s">
        <v>1692</v>
      </c>
      <c r="H8933" s="15" t="s">
        <v>1693</v>
      </c>
      <c r="I8933" s="15" t="s">
        <v>76</v>
      </c>
      <c r="J8933" s="15" t="s">
        <v>60</v>
      </c>
      <c r="K8933" s="15" t="s">
        <v>17</v>
      </c>
      <c r="L8933" s="15" t="str">
        <f t="array" ref="L8933">_xlfn.XLOOKUP(M8933,reference_province_to_city!$A$2:$A$11,reference_province_to_city!$B$2:$B$11)</f>
        <v>Semarang</v>
      </c>
      <c r="M8933" s="15" t="s">
        <v>15</v>
      </c>
      <c r="N8933" s="15">
        <v>50111.0</v>
      </c>
      <c r="O8933" s="15">
        <f t="array" ref="O8933">_xlfn.XLOOKUP(M8933,reference_postal_code!$B$2:$B$11,reference_postal_code!$A$2:$A$11)</f>
        <v>50111</v>
      </c>
      <c r="P8933" s="15" t="s">
        <v>77</v>
      </c>
      <c r="Q8933" s="15" t="s">
        <v>777</v>
      </c>
      <c r="R8933" s="15" t="s">
        <v>65</v>
      </c>
      <c r="S8933" s="15" t="s">
        <v>103</v>
      </c>
      <c r="T8933" s="15" t="s">
        <v>778</v>
      </c>
      <c r="U8933" s="28">
        <v>284040.0</v>
      </c>
      <c r="V8933" s="15">
        <v>3.0</v>
      </c>
      <c r="W8933" s="31">
        <v>0.2</v>
      </c>
      <c r="X8933" s="28">
        <v>88762.0</v>
      </c>
    </row>
    <row r="8934" ht="15.75" customHeight="1">
      <c r="A8934" s="15">
        <v>3386.0</v>
      </c>
      <c r="B8934" s="15" t="s">
        <v>9803</v>
      </c>
      <c r="C8934" s="18">
        <v>43015.0</v>
      </c>
      <c r="D8934" s="18">
        <v>43019.0</v>
      </c>
      <c r="E8934" s="18">
        <f t="shared" si="1"/>
        <v>43019</v>
      </c>
      <c r="F8934" s="15" t="s">
        <v>55</v>
      </c>
      <c r="G8934" s="15" t="s">
        <v>1692</v>
      </c>
      <c r="H8934" s="15" t="s">
        <v>1693</v>
      </c>
      <c r="I8934" s="15" t="s">
        <v>76</v>
      </c>
      <c r="J8934" s="15" t="s">
        <v>60</v>
      </c>
      <c r="K8934" s="15" t="s">
        <v>17</v>
      </c>
      <c r="L8934" s="15" t="str">
        <f t="array" ref="L8934">_xlfn.XLOOKUP(M8934,reference_province_to_city!$A$2:$A$11,reference_province_to_city!$B$2:$B$11)</f>
        <v>Semarang</v>
      </c>
      <c r="M8934" s="15" t="s">
        <v>15</v>
      </c>
      <c r="N8934" s="15">
        <v>50111.0</v>
      </c>
      <c r="O8934" s="15">
        <f t="array" ref="O8934">_xlfn.XLOOKUP(M8934,reference_postal_code!$B$2:$B$11,reference_postal_code!$A$2:$A$11)</f>
        <v>50111</v>
      </c>
      <c r="P8934" s="15" t="s">
        <v>77</v>
      </c>
      <c r="Q8934" s="15" t="s">
        <v>3793</v>
      </c>
      <c r="R8934" s="15" t="s">
        <v>65</v>
      </c>
      <c r="S8934" s="15" t="s">
        <v>87</v>
      </c>
      <c r="T8934" s="15" t="s">
        <v>3794</v>
      </c>
      <c r="U8934" s="28">
        <v>8710080.0</v>
      </c>
      <c r="V8934" s="15">
        <v>4.0</v>
      </c>
      <c r="W8934" s="31">
        <v>0.2</v>
      </c>
      <c r="X8934" s="28">
        <v>979884.0</v>
      </c>
    </row>
    <row r="8935" ht="15.75" customHeight="1">
      <c r="A8935" s="15">
        <v>2407.0</v>
      </c>
      <c r="B8935" s="15" t="s">
        <v>9804</v>
      </c>
      <c r="C8935" s="18">
        <v>43015.0</v>
      </c>
      <c r="D8935" s="18">
        <v>43019.0</v>
      </c>
      <c r="E8935" s="18">
        <f t="shared" si="1"/>
        <v>43019</v>
      </c>
      <c r="F8935" s="15" t="s">
        <v>55</v>
      </c>
      <c r="G8935" s="15" t="s">
        <v>916</v>
      </c>
      <c r="H8935" s="15" t="s">
        <v>917</v>
      </c>
      <c r="I8935" s="15" t="s">
        <v>59</v>
      </c>
      <c r="J8935" s="15" t="s">
        <v>60</v>
      </c>
      <c r="K8935" s="15" t="s">
        <v>26</v>
      </c>
      <c r="L8935" s="15" t="str">
        <f t="array" ref="L8935">_xlfn.XLOOKUP(M8935,reference_province_to_city!$A$2:$A$11,reference_province_to_city!$B$2:$B$11)</f>
        <v>Denpasar</v>
      </c>
      <c r="M8935" s="15" t="s">
        <v>24</v>
      </c>
      <c r="O8935" s="15">
        <f t="array" ref="O8935">_xlfn.XLOOKUP(M8935,reference_postal_code!$B$2:$B$11,reference_postal_code!$A$2:$A$11)</f>
        <v>80231</v>
      </c>
      <c r="P8935" s="15" t="s">
        <v>63</v>
      </c>
      <c r="Q8935" s="15" t="s">
        <v>1208</v>
      </c>
      <c r="R8935" s="15" t="s">
        <v>110</v>
      </c>
      <c r="S8935" s="15" t="s">
        <v>111</v>
      </c>
      <c r="T8935" s="15" t="s">
        <v>1209</v>
      </c>
      <c r="U8935" s="28">
        <v>1198800.0</v>
      </c>
      <c r="V8935" s="15">
        <v>10.0</v>
      </c>
      <c r="W8935" s="31">
        <v>0.2</v>
      </c>
      <c r="X8935" s="28">
        <v>404595.0</v>
      </c>
    </row>
    <row r="8936" ht="15.75" customHeight="1">
      <c r="A8936" s="15">
        <v>5484.0</v>
      </c>
      <c r="B8936" s="15" t="s">
        <v>9805</v>
      </c>
      <c r="C8936" s="18">
        <v>43016.0</v>
      </c>
      <c r="D8936" s="18">
        <v>43022.0</v>
      </c>
      <c r="E8936" s="18">
        <f t="shared" si="1"/>
        <v>43022</v>
      </c>
      <c r="F8936" s="15" t="s">
        <v>55</v>
      </c>
      <c r="G8936" s="15" t="s">
        <v>170</v>
      </c>
      <c r="H8936" s="15" t="s">
        <v>171</v>
      </c>
      <c r="I8936" s="15" t="s">
        <v>128</v>
      </c>
      <c r="J8936" s="15" t="s">
        <v>60</v>
      </c>
      <c r="K8936" s="15" t="s">
        <v>33</v>
      </c>
      <c r="L8936" s="15" t="str">
        <f t="array" ref="L8936">_xlfn.XLOOKUP(M8936,reference_province_to_city!$A$2:$A$11,reference_province_to_city!$B$2:$B$11)</f>
        <v>Makassar</v>
      </c>
      <c r="M8936" s="15" t="s">
        <v>25</v>
      </c>
      <c r="N8936" s="15">
        <v>90111.0</v>
      </c>
      <c r="O8936" s="15">
        <f t="array" ref="O8936">_xlfn.XLOOKUP(M8936,reference_postal_code!$B$2:$B$11,reference_postal_code!$A$2:$A$11)</f>
        <v>90111</v>
      </c>
      <c r="P8936" s="15" t="s">
        <v>63</v>
      </c>
      <c r="Q8936" s="15" t="s">
        <v>825</v>
      </c>
      <c r="R8936" s="15" t="s">
        <v>65</v>
      </c>
      <c r="S8936" s="15" t="s">
        <v>87</v>
      </c>
      <c r="T8936" s="15" t="s">
        <v>826</v>
      </c>
      <c r="U8936" s="28">
        <v>610200.0</v>
      </c>
      <c r="V8936" s="15">
        <v>2.0</v>
      </c>
      <c r="W8936" s="31">
        <v>0.0</v>
      </c>
      <c r="X8936" s="28">
        <v>6102.0</v>
      </c>
    </row>
    <row r="8937" ht="15.75" customHeight="1">
      <c r="A8937" s="15">
        <v>7171.0</v>
      </c>
      <c r="B8937" s="15" t="s">
        <v>9806</v>
      </c>
      <c r="C8937" s="18">
        <v>43016.0</v>
      </c>
      <c r="D8937" s="18">
        <v>43022.0</v>
      </c>
      <c r="E8937" s="18">
        <f t="shared" si="1"/>
        <v>43022</v>
      </c>
      <c r="F8937" s="15" t="s">
        <v>55</v>
      </c>
      <c r="G8937" s="15" t="s">
        <v>814</v>
      </c>
      <c r="H8937" s="15" t="s">
        <v>815</v>
      </c>
      <c r="I8937" s="15" t="s">
        <v>59</v>
      </c>
      <c r="J8937" s="15" t="s">
        <v>60</v>
      </c>
      <c r="K8937" s="15" t="s">
        <v>17</v>
      </c>
      <c r="L8937" s="15" t="str">
        <f t="array" ref="L8937">_xlfn.XLOOKUP(M8937,reference_province_to_city!$A$2:$A$11,reference_province_to_city!$B$2:$B$11)</f>
        <v>Semarang</v>
      </c>
      <c r="M8937" s="15" t="s">
        <v>15</v>
      </c>
      <c r="N8937" s="15">
        <v>50111.0</v>
      </c>
      <c r="O8937" s="15">
        <f t="array" ref="O8937">_xlfn.XLOOKUP(M8937,reference_postal_code!$B$2:$B$11,reference_postal_code!$A$2:$A$11)</f>
        <v>50111</v>
      </c>
      <c r="P8937" s="15" t="s">
        <v>77</v>
      </c>
      <c r="Q8937" s="15" t="s">
        <v>2301</v>
      </c>
      <c r="R8937" s="15" t="s">
        <v>106</v>
      </c>
      <c r="S8937" s="15" t="s">
        <v>107</v>
      </c>
      <c r="T8937" s="15" t="s">
        <v>2302</v>
      </c>
      <c r="U8937" s="28">
        <v>2186460.0</v>
      </c>
      <c r="V8937" s="15">
        <v>2.0</v>
      </c>
      <c r="W8937" s="31">
        <v>0.1</v>
      </c>
      <c r="X8937" s="28">
        <v>48588.0</v>
      </c>
    </row>
    <row r="8938" ht="15.75" customHeight="1">
      <c r="A8938" s="15">
        <v>5481.0</v>
      </c>
      <c r="B8938" s="15" t="s">
        <v>9805</v>
      </c>
      <c r="C8938" s="18">
        <v>43016.0</v>
      </c>
      <c r="D8938" s="18">
        <v>43022.0</v>
      </c>
      <c r="E8938" s="18">
        <f t="shared" si="1"/>
        <v>43022</v>
      </c>
      <c r="F8938" s="15" t="s">
        <v>55</v>
      </c>
      <c r="G8938" s="15" t="s">
        <v>170</v>
      </c>
      <c r="H8938" s="15" t="s">
        <v>171</v>
      </c>
      <c r="I8938" s="15" t="s">
        <v>128</v>
      </c>
      <c r="J8938" s="15" t="s">
        <v>60</v>
      </c>
      <c r="K8938" s="15" t="s">
        <v>33</v>
      </c>
      <c r="L8938" s="15" t="str">
        <f t="array" ref="L8938">_xlfn.XLOOKUP(M8938,reference_province_to_city!$A$2:$A$11,reference_province_to_city!$B$2:$B$11)</f>
        <v>Makassar</v>
      </c>
      <c r="M8938" s="15" t="s">
        <v>25</v>
      </c>
      <c r="N8938" s="15">
        <v>90111.0</v>
      </c>
      <c r="O8938" s="15">
        <f t="array" ref="O8938">_xlfn.XLOOKUP(M8938,reference_postal_code!$B$2:$B$11,reference_postal_code!$A$2:$A$11)</f>
        <v>90111</v>
      </c>
      <c r="P8938" s="15" t="s">
        <v>63</v>
      </c>
      <c r="Q8938" s="15" t="s">
        <v>3706</v>
      </c>
      <c r="R8938" s="15" t="s">
        <v>110</v>
      </c>
      <c r="S8938" s="15" t="s">
        <v>111</v>
      </c>
      <c r="T8938" s="15" t="s">
        <v>3707</v>
      </c>
      <c r="U8938" s="28">
        <v>1547880.0</v>
      </c>
      <c r="V8938" s="15">
        <v>1.0</v>
      </c>
      <c r="W8938" s="31">
        <v>0.2</v>
      </c>
      <c r="X8938" s="28">
        <v>174136.0</v>
      </c>
    </row>
    <row r="8939" ht="15.75" customHeight="1">
      <c r="A8939" s="15">
        <v>5482.0</v>
      </c>
      <c r="B8939" s="15" t="s">
        <v>9805</v>
      </c>
      <c r="C8939" s="18">
        <v>43016.0</v>
      </c>
      <c r="D8939" s="18">
        <v>43022.0</v>
      </c>
      <c r="E8939" s="18">
        <f t="shared" si="1"/>
        <v>43022</v>
      </c>
      <c r="F8939" s="15" t="s">
        <v>55</v>
      </c>
      <c r="G8939" s="15" t="s">
        <v>170</v>
      </c>
      <c r="H8939" s="15" t="s">
        <v>171</v>
      </c>
      <c r="I8939" s="15" t="s">
        <v>128</v>
      </c>
      <c r="J8939" s="15" t="s">
        <v>60</v>
      </c>
      <c r="K8939" s="15" t="s">
        <v>33</v>
      </c>
      <c r="L8939" s="15" t="str">
        <f t="array" ref="L8939">_xlfn.XLOOKUP(M8939,reference_province_to_city!$A$2:$A$11,reference_province_to_city!$B$2:$B$11)</f>
        <v>Makassar</v>
      </c>
      <c r="M8939" s="15" t="s">
        <v>25</v>
      </c>
      <c r="N8939" s="15">
        <v>90111.0</v>
      </c>
      <c r="O8939" s="15">
        <f t="array" ref="O8939">_xlfn.XLOOKUP(M8939,reference_postal_code!$B$2:$B$11,reference_postal_code!$A$2:$A$11)</f>
        <v>90111</v>
      </c>
      <c r="P8939" s="15" t="s">
        <v>63</v>
      </c>
      <c r="Q8939" s="15" t="s">
        <v>5943</v>
      </c>
      <c r="R8939" s="15" t="s">
        <v>110</v>
      </c>
      <c r="S8939" s="15" t="s">
        <v>149</v>
      </c>
      <c r="T8939" s="15" t="s">
        <v>5944</v>
      </c>
      <c r="U8939" s="28">
        <v>540000.0</v>
      </c>
      <c r="V8939" s="15">
        <v>2.0</v>
      </c>
      <c r="W8939" s="31">
        <v>0.0</v>
      </c>
      <c r="X8939" s="28">
        <v>97200.0</v>
      </c>
    </row>
    <row r="8940" ht="15.75" customHeight="1">
      <c r="A8940" s="15">
        <v>5483.0</v>
      </c>
      <c r="B8940" s="15" t="s">
        <v>9805</v>
      </c>
      <c r="C8940" s="18">
        <v>43016.0</v>
      </c>
      <c r="D8940" s="18">
        <v>43022.0</v>
      </c>
      <c r="E8940" s="18">
        <f t="shared" si="1"/>
        <v>43022</v>
      </c>
      <c r="F8940" s="15" t="s">
        <v>55</v>
      </c>
      <c r="G8940" s="15" t="s">
        <v>170</v>
      </c>
      <c r="H8940" s="15" t="s">
        <v>171</v>
      </c>
      <c r="I8940" s="15" t="s">
        <v>128</v>
      </c>
      <c r="J8940" s="15" t="s">
        <v>60</v>
      </c>
      <c r="K8940" s="15" t="s">
        <v>33</v>
      </c>
      <c r="L8940" s="15" t="str">
        <f t="array" ref="L8940">_xlfn.XLOOKUP(M8940,reference_province_to_city!$A$2:$A$11,reference_province_to_city!$B$2:$B$11)</f>
        <v>Makassar</v>
      </c>
      <c r="M8940" s="15" t="s">
        <v>25</v>
      </c>
      <c r="N8940" s="15">
        <v>90111.0</v>
      </c>
      <c r="O8940" s="15">
        <f t="array" ref="O8940">_xlfn.XLOOKUP(M8940,reference_postal_code!$B$2:$B$11,reference_postal_code!$A$2:$A$11)</f>
        <v>90111</v>
      </c>
      <c r="P8940" s="15" t="s">
        <v>63</v>
      </c>
      <c r="Q8940" s="15" t="s">
        <v>3596</v>
      </c>
      <c r="R8940" s="15" t="s">
        <v>110</v>
      </c>
      <c r="S8940" s="15" t="s">
        <v>149</v>
      </c>
      <c r="T8940" s="15" t="s">
        <v>3597</v>
      </c>
      <c r="U8940" s="28">
        <v>3599400.0</v>
      </c>
      <c r="V8940" s="15">
        <v>4.0</v>
      </c>
      <c r="W8940" s="31">
        <v>0.0</v>
      </c>
      <c r="X8940" s="28">
        <v>1727712.0</v>
      </c>
    </row>
    <row r="8941" ht="15.75" customHeight="1">
      <c r="A8941" s="15">
        <v>5888.0</v>
      </c>
      <c r="B8941" s="15" t="s">
        <v>9807</v>
      </c>
      <c r="C8941" s="18">
        <v>43016.0</v>
      </c>
      <c r="D8941" s="18">
        <v>43019.0</v>
      </c>
      <c r="E8941" s="18">
        <f t="shared" si="1"/>
        <v>43019</v>
      </c>
      <c r="F8941" s="15" t="s">
        <v>125</v>
      </c>
      <c r="G8941" s="15" t="s">
        <v>3547</v>
      </c>
      <c r="H8941" s="15" t="s">
        <v>3548</v>
      </c>
      <c r="I8941" s="15" t="s">
        <v>128</v>
      </c>
      <c r="J8941" s="15" t="s">
        <v>60</v>
      </c>
      <c r="K8941" s="15" t="s">
        <v>14</v>
      </c>
      <c r="L8941" s="15" t="str">
        <f t="array" ref="L8941">_xlfn.XLOOKUP(M8941,reference_province_to_city!$A$2:$A$11,reference_province_to_city!$B$2:$B$11)</f>
        <v>Bandung</v>
      </c>
      <c r="M8941" s="15" t="s">
        <v>12</v>
      </c>
      <c r="N8941" s="15">
        <v>40111.0</v>
      </c>
      <c r="O8941" s="15">
        <f t="array" ref="O8941">_xlfn.XLOOKUP(M8941,reference_postal_code!$B$2:$B$11,reference_postal_code!$A$2:$A$11)</f>
        <v>40111</v>
      </c>
      <c r="P8941" s="15" t="s">
        <v>117</v>
      </c>
      <c r="Q8941" s="15" t="s">
        <v>1694</v>
      </c>
      <c r="R8941" s="15" t="s">
        <v>65</v>
      </c>
      <c r="S8941" s="15" t="s">
        <v>87</v>
      </c>
      <c r="T8941" s="15" t="s">
        <v>1695</v>
      </c>
      <c r="U8941" s="28">
        <v>641400.0</v>
      </c>
      <c r="V8941" s="15">
        <v>1.0</v>
      </c>
      <c r="W8941" s="31">
        <v>0.0</v>
      </c>
      <c r="X8941" s="28">
        <v>166764.0</v>
      </c>
    </row>
    <row r="8942" ht="15.75" customHeight="1">
      <c r="A8942" s="15">
        <v>3823.0</v>
      </c>
      <c r="B8942" s="15" t="s">
        <v>9808</v>
      </c>
      <c r="C8942" s="18">
        <v>43017.0</v>
      </c>
      <c r="D8942" s="18">
        <v>43022.0</v>
      </c>
      <c r="E8942" s="18">
        <f t="shared" si="1"/>
        <v>43022</v>
      </c>
      <c r="F8942" s="15" t="s">
        <v>55</v>
      </c>
      <c r="G8942" s="15" t="s">
        <v>1371</v>
      </c>
      <c r="H8942" s="15" t="s">
        <v>1372</v>
      </c>
      <c r="I8942" s="15" t="s">
        <v>59</v>
      </c>
      <c r="J8942" s="15" t="s">
        <v>60</v>
      </c>
      <c r="K8942" s="15" t="s">
        <v>2048</v>
      </c>
      <c r="L8942" s="15" t="str">
        <f t="array" ref="L8942">_xlfn.XLOOKUP(M8942,reference_province_to_city!$A$2:$A$11,reference_province_to_city!$B$2:$B$11)</f>
        <v>Balikpapan</v>
      </c>
      <c r="M8942" s="15" t="s">
        <v>21</v>
      </c>
      <c r="N8942" s="15">
        <v>76114.0</v>
      </c>
      <c r="O8942" s="15">
        <f t="array" ref="O8942">_xlfn.XLOOKUP(M8942,reference_postal_code!$B$2:$B$11,reference_postal_code!$A$2:$A$11)</f>
        <v>76114</v>
      </c>
      <c r="P8942" s="15" t="s">
        <v>166</v>
      </c>
      <c r="Q8942" s="15" t="s">
        <v>5628</v>
      </c>
      <c r="R8942" s="15" t="s">
        <v>65</v>
      </c>
      <c r="S8942" s="15" t="s">
        <v>83</v>
      </c>
      <c r="T8942" s="15" t="s">
        <v>5629</v>
      </c>
      <c r="U8942" s="28">
        <v>273600.0</v>
      </c>
      <c r="V8942" s="15">
        <v>6.0</v>
      </c>
      <c r="W8942" s="31">
        <v>0.2</v>
      </c>
      <c r="X8942" s="28">
        <v>92340.0</v>
      </c>
    </row>
    <row r="8943" ht="15.75" customHeight="1">
      <c r="A8943" s="15">
        <v>3820.0</v>
      </c>
      <c r="B8943" s="15" t="s">
        <v>9808</v>
      </c>
      <c r="C8943" s="18">
        <v>43017.0</v>
      </c>
      <c r="D8943" s="18">
        <v>43022.0</v>
      </c>
      <c r="E8943" s="18">
        <f t="shared" si="1"/>
        <v>43022</v>
      </c>
      <c r="F8943" s="15" t="s">
        <v>55</v>
      </c>
      <c r="G8943" s="15" t="s">
        <v>1371</v>
      </c>
      <c r="H8943" s="15" t="s">
        <v>1372</v>
      </c>
      <c r="I8943" s="15" t="s">
        <v>59</v>
      </c>
      <c r="J8943" s="15" t="s">
        <v>60</v>
      </c>
      <c r="K8943" s="15" t="s">
        <v>524</v>
      </c>
      <c r="L8943" s="15" t="str">
        <f t="array" ref="L8943">_xlfn.XLOOKUP(M8943,reference_province_to_city!$A$2:$A$11,reference_province_to_city!$B$2:$B$11)</f>
        <v>Balikpapan</v>
      </c>
      <c r="M8943" s="15" t="s">
        <v>21</v>
      </c>
      <c r="N8943" s="15">
        <v>76114.0</v>
      </c>
      <c r="O8943" s="15">
        <f t="array" ref="O8943">_xlfn.XLOOKUP(M8943,reference_postal_code!$B$2:$B$11,reference_postal_code!$A$2:$A$11)</f>
        <v>76114</v>
      </c>
      <c r="P8943" s="15" t="s">
        <v>166</v>
      </c>
      <c r="Q8943" s="15" t="s">
        <v>453</v>
      </c>
      <c r="R8943" s="15" t="s">
        <v>65</v>
      </c>
      <c r="S8943" s="15" t="s">
        <v>83</v>
      </c>
      <c r="T8943" s="15" t="s">
        <v>454</v>
      </c>
      <c r="U8943" s="28">
        <v>192240.0</v>
      </c>
      <c r="V8943" s="15">
        <v>3.0</v>
      </c>
      <c r="W8943" s="31">
        <v>0.2</v>
      </c>
      <c r="X8943" s="28">
        <v>64881.0</v>
      </c>
    </row>
    <row r="8944" ht="15.75" customHeight="1">
      <c r="A8944" s="15">
        <v>4918.0</v>
      </c>
      <c r="B8944" s="15" t="s">
        <v>9809</v>
      </c>
      <c r="C8944" s="18">
        <v>43017.0</v>
      </c>
      <c r="D8944" s="18">
        <v>43019.0</v>
      </c>
      <c r="E8944" s="18">
        <f t="shared" si="1"/>
        <v>43019</v>
      </c>
      <c r="F8944" s="15" t="s">
        <v>114</v>
      </c>
      <c r="G8944" s="15" t="s">
        <v>2568</v>
      </c>
      <c r="H8944" s="15" t="s">
        <v>2569</v>
      </c>
      <c r="I8944" s="15" t="s">
        <v>59</v>
      </c>
      <c r="J8944" s="15" t="s">
        <v>60</v>
      </c>
      <c r="K8944" s="15" t="s">
        <v>541</v>
      </c>
      <c r="L8944" s="15" t="str">
        <f t="array" ref="L8944">_xlfn.XLOOKUP(M8944,reference_province_to_city!$A$2:$A$11,reference_province_to_city!$B$2:$B$11)</f>
        <v>Medan</v>
      </c>
      <c r="M8944" s="15" t="s">
        <v>11</v>
      </c>
      <c r="N8944" s="15">
        <v>20111.0</v>
      </c>
      <c r="O8944" s="15">
        <f t="array" ref="O8944">_xlfn.XLOOKUP(M8944,reference_postal_code!$B$2:$B$11,reference_postal_code!$A$2:$A$11)</f>
        <v>20111</v>
      </c>
      <c r="P8944" s="15" t="s">
        <v>77</v>
      </c>
      <c r="Q8944" s="15" t="s">
        <v>6954</v>
      </c>
      <c r="R8944" s="15" t="s">
        <v>106</v>
      </c>
      <c r="S8944" s="15" t="s">
        <v>107</v>
      </c>
      <c r="T8944" s="15" t="s">
        <v>6955</v>
      </c>
      <c r="U8944" s="28">
        <v>3810870.0</v>
      </c>
      <c r="V8944" s="15">
        <v>3.0</v>
      </c>
      <c r="W8944" s="31">
        <v>0.3</v>
      </c>
      <c r="X8944" s="28">
        <v>-489969.0</v>
      </c>
    </row>
    <row r="8945" ht="15.75" customHeight="1">
      <c r="A8945" s="15">
        <v>5259.0</v>
      </c>
      <c r="B8945" s="15" t="s">
        <v>9810</v>
      </c>
      <c r="C8945" s="18">
        <v>43017.0</v>
      </c>
      <c r="D8945" s="18">
        <v>43019.0</v>
      </c>
      <c r="E8945" s="18">
        <f t="shared" si="1"/>
        <v>43019</v>
      </c>
      <c r="F8945" s="15" t="s">
        <v>125</v>
      </c>
      <c r="G8945" s="15" t="s">
        <v>248</v>
      </c>
      <c r="H8945" s="15" t="s">
        <v>249</v>
      </c>
      <c r="I8945" s="15" t="s">
        <v>59</v>
      </c>
      <c r="J8945" s="15" t="s">
        <v>60</v>
      </c>
      <c r="K8945" s="15" t="s">
        <v>10</v>
      </c>
      <c r="L8945" s="15" t="str">
        <f t="array" ref="L8945">_xlfn.XLOOKUP(M8945,reference_province_to_city!$A$2:$A$11,reference_province_to_city!$B$2:$B$11)</f>
        <v>Jakarta</v>
      </c>
      <c r="M8945" s="15" t="s">
        <v>7</v>
      </c>
      <c r="N8945" s="15">
        <v>10110.0</v>
      </c>
      <c r="O8945" s="15">
        <f t="array" ref="O8945">_xlfn.XLOOKUP(M8945,reference_postal_code!$B$2:$B$11,reference_postal_code!$A$2:$A$11)</f>
        <v>10110</v>
      </c>
      <c r="P8945" s="15" t="s">
        <v>117</v>
      </c>
      <c r="Q8945" s="15" t="s">
        <v>7532</v>
      </c>
      <c r="R8945" s="15" t="s">
        <v>65</v>
      </c>
      <c r="S8945" s="15" t="s">
        <v>66</v>
      </c>
      <c r="T8945" s="15" t="s">
        <v>7533</v>
      </c>
      <c r="U8945" s="28">
        <v>528000.0</v>
      </c>
      <c r="V8945" s="15">
        <v>5.0</v>
      </c>
      <c r="W8945" s="31">
        <v>0.0</v>
      </c>
      <c r="X8945" s="28">
        <v>248160.0</v>
      </c>
    </row>
    <row r="8946" ht="15.75" customHeight="1">
      <c r="A8946" s="15">
        <v>4917.0</v>
      </c>
      <c r="B8946" s="15" t="s">
        <v>9809</v>
      </c>
      <c r="C8946" s="18">
        <v>43017.0</v>
      </c>
      <c r="D8946" s="18">
        <v>43019.0</v>
      </c>
      <c r="E8946" s="18">
        <f t="shared" si="1"/>
        <v>43019</v>
      </c>
      <c r="F8946" s="15" t="s">
        <v>114</v>
      </c>
      <c r="G8946" s="15" t="s">
        <v>2568</v>
      </c>
      <c r="H8946" s="15" t="s">
        <v>2569</v>
      </c>
      <c r="I8946" s="15" t="s">
        <v>59</v>
      </c>
      <c r="J8946" s="15" t="s">
        <v>60</v>
      </c>
      <c r="K8946" s="15" t="s">
        <v>28</v>
      </c>
      <c r="L8946" s="15" t="str">
        <f t="array" ref="L8946">_xlfn.XLOOKUP(M8946,reference_province_to_city!$A$2:$A$11,reference_province_to_city!$B$2:$B$11)</f>
        <v>Medan</v>
      </c>
      <c r="M8946" s="15" t="s">
        <v>11</v>
      </c>
      <c r="N8946" s="15">
        <v>20111.0</v>
      </c>
      <c r="O8946" s="15">
        <f t="array" ref="O8946">_xlfn.XLOOKUP(M8946,reference_postal_code!$B$2:$B$11,reference_postal_code!$A$2:$A$11)</f>
        <v>20111</v>
      </c>
      <c r="P8946" s="15" t="s">
        <v>77</v>
      </c>
      <c r="Q8946" s="15" t="s">
        <v>2653</v>
      </c>
      <c r="R8946" s="15" t="s">
        <v>65</v>
      </c>
      <c r="S8946" s="15" t="s">
        <v>93</v>
      </c>
      <c r="T8946" s="15" t="s">
        <v>2654</v>
      </c>
      <c r="U8946" s="28">
        <v>1007160.0</v>
      </c>
      <c r="V8946" s="15">
        <v>7.0</v>
      </c>
      <c r="W8946" s="31">
        <v>0.2</v>
      </c>
      <c r="X8946" s="28">
        <v>88126.0</v>
      </c>
    </row>
    <row r="8947" ht="15.75" customHeight="1">
      <c r="A8947" s="15">
        <v>1396.0</v>
      </c>
      <c r="B8947" s="15" t="s">
        <v>9811</v>
      </c>
      <c r="C8947" s="18">
        <v>43017.0</v>
      </c>
      <c r="D8947" s="18">
        <v>43022.0</v>
      </c>
      <c r="E8947" s="18">
        <f t="shared" si="1"/>
        <v>43022</v>
      </c>
      <c r="F8947" s="15" t="s">
        <v>55</v>
      </c>
      <c r="G8947" s="15" t="s">
        <v>400</v>
      </c>
      <c r="H8947" s="15" t="s">
        <v>401</v>
      </c>
      <c r="I8947" s="15" t="s">
        <v>128</v>
      </c>
      <c r="J8947" s="15" t="s">
        <v>60</v>
      </c>
      <c r="K8947" s="15" t="s">
        <v>17</v>
      </c>
      <c r="L8947" s="15" t="str">
        <f t="array" ref="L8947">_xlfn.XLOOKUP(M8947,reference_province_to_city!$A$2:$A$11,reference_province_to_city!$B$2:$B$11)</f>
        <v>Semarang</v>
      </c>
      <c r="M8947" s="15" t="s">
        <v>15</v>
      </c>
      <c r="N8947" s="15">
        <v>50111.0</v>
      </c>
      <c r="O8947" s="15">
        <f t="array" ref="O8947">_xlfn.XLOOKUP(M8947,reference_postal_code!$B$2:$B$11,reference_postal_code!$A$2:$A$11)</f>
        <v>50111</v>
      </c>
      <c r="P8947" s="15" t="s">
        <v>77</v>
      </c>
      <c r="Q8947" s="15" t="s">
        <v>4587</v>
      </c>
      <c r="R8947" s="15" t="s">
        <v>106</v>
      </c>
      <c r="S8947" s="15" t="s">
        <v>218</v>
      </c>
      <c r="T8947" s="15" t="s">
        <v>4588</v>
      </c>
      <c r="U8947" s="28">
        <v>999675.0</v>
      </c>
      <c r="V8947" s="15">
        <v>3.0</v>
      </c>
      <c r="W8947" s="31">
        <v>0.5</v>
      </c>
      <c r="X8947" s="28">
        <v>-639792.0</v>
      </c>
    </row>
    <row r="8948" ht="15.75" customHeight="1">
      <c r="A8948" s="15">
        <v>1395.0</v>
      </c>
      <c r="B8948" s="15" t="s">
        <v>9811</v>
      </c>
      <c r="C8948" s="18">
        <v>43017.0</v>
      </c>
      <c r="D8948" s="18">
        <v>43022.0</v>
      </c>
      <c r="E8948" s="18">
        <f t="shared" si="1"/>
        <v>43022</v>
      </c>
      <c r="F8948" s="15" t="s">
        <v>55</v>
      </c>
      <c r="G8948" s="15" t="s">
        <v>400</v>
      </c>
      <c r="H8948" s="15" t="s">
        <v>401</v>
      </c>
      <c r="I8948" s="15" t="s">
        <v>128</v>
      </c>
      <c r="J8948" s="15" t="s">
        <v>60</v>
      </c>
      <c r="K8948" s="15" t="s">
        <v>17</v>
      </c>
      <c r="L8948" s="15" t="str">
        <f t="array" ref="L8948">_xlfn.XLOOKUP(M8948,reference_province_to_city!$A$2:$A$11,reference_province_to_city!$B$2:$B$11)</f>
        <v>Semarang</v>
      </c>
      <c r="M8948" s="15" t="s">
        <v>15</v>
      </c>
      <c r="N8948" s="15">
        <v>50111.0</v>
      </c>
      <c r="O8948" s="15">
        <f t="array" ref="O8948">_xlfn.XLOOKUP(M8948,reference_postal_code!$B$2:$B$11,reference_postal_code!$A$2:$A$11)</f>
        <v>50111</v>
      </c>
      <c r="P8948" s="15" t="s">
        <v>77</v>
      </c>
      <c r="Q8948" s="15" t="s">
        <v>570</v>
      </c>
      <c r="R8948" s="15" t="s">
        <v>106</v>
      </c>
      <c r="S8948" s="15" t="s">
        <v>218</v>
      </c>
      <c r="T8948" s="15" t="s">
        <v>571</v>
      </c>
      <c r="U8948" s="28">
        <v>9786750.0</v>
      </c>
      <c r="V8948" s="15">
        <v>5.0</v>
      </c>
      <c r="W8948" s="31">
        <v>0.5</v>
      </c>
      <c r="X8948" s="28">
        <v>-6459255.0</v>
      </c>
    </row>
    <row r="8949" ht="15.75" customHeight="1">
      <c r="A8949" s="15">
        <v>1324.0</v>
      </c>
      <c r="B8949" s="15" t="s">
        <v>9812</v>
      </c>
      <c r="C8949" s="18">
        <v>43017.0</v>
      </c>
      <c r="D8949" s="18">
        <v>43018.0</v>
      </c>
      <c r="E8949" s="18">
        <f t="shared" si="1"/>
        <v>43018</v>
      </c>
      <c r="F8949" s="15" t="s">
        <v>125</v>
      </c>
      <c r="G8949" s="15" t="s">
        <v>3381</v>
      </c>
      <c r="H8949" s="15" t="s">
        <v>3382</v>
      </c>
      <c r="I8949" s="15" t="s">
        <v>59</v>
      </c>
      <c r="J8949" s="15" t="s">
        <v>60</v>
      </c>
      <c r="K8949" s="15" t="s">
        <v>22</v>
      </c>
      <c r="L8949" s="15" t="str">
        <f t="array" ref="L8949">_xlfn.XLOOKUP(M8949,reference_province_to_city!$A$2:$A$11,reference_province_to_city!$B$2:$B$11)</f>
        <v>Surabaya</v>
      </c>
      <c r="M8949" s="15" t="s">
        <v>20</v>
      </c>
      <c r="N8949" s="15">
        <v>60231.0</v>
      </c>
      <c r="O8949" s="15">
        <f t="array" ref="O8949">_xlfn.XLOOKUP(M8949,reference_postal_code!$B$2:$B$11,reference_postal_code!$A$2:$A$11)</f>
        <v>60231</v>
      </c>
      <c r="P8949" s="15" t="s">
        <v>166</v>
      </c>
      <c r="Q8949" s="15" t="s">
        <v>2810</v>
      </c>
      <c r="R8949" s="15" t="s">
        <v>65</v>
      </c>
      <c r="S8949" s="15" t="s">
        <v>66</v>
      </c>
      <c r="T8949" s="15" t="s">
        <v>2811</v>
      </c>
      <c r="U8949" s="28">
        <v>162240.0</v>
      </c>
      <c r="V8949" s="15">
        <v>4.0</v>
      </c>
      <c r="W8949" s="31">
        <v>0.2</v>
      </c>
      <c r="X8949" s="28">
        <v>52728.0</v>
      </c>
    </row>
    <row r="8950" ht="15.75" customHeight="1">
      <c r="A8950" s="15">
        <v>3821.0</v>
      </c>
      <c r="B8950" s="15" t="s">
        <v>9808</v>
      </c>
      <c r="C8950" s="18">
        <v>43017.0</v>
      </c>
      <c r="D8950" s="18">
        <v>43022.0</v>
      </c>
      <c r="E8950" s="18">
        <f t="shared" si="1"/>
        <v>43022</v>
      </c>
      <c r="F8950" s="15" t="s">
        <v>55</v>
      </c>
      <c r="G8950" s="15" t="s">
        <v>1371</v>
      </c>
      <c r="H8950" s="15" t="s">
        <v>1372</v>
      </c>
      <c r="I8950" s="15" t="s">
        <v>59</v>
      </c>
      <c r="J8950" s="15" t="s">
        <v>60</v>
      </c>
      <c r="K8950" s="15" t="s">
        <v>31</v>
      </c>
      <c r="L8950" s="15" t="str">
        <f t="array" ref="L8950">_xlfn.XLOOKUP(M8950,reference_province_to_city!$A$2:$A$11,reference_province_to_city!$B$2:$B$11)</f>
        <v>Balikpapan</v>
      </c>
      <c r="M8950" s="15" t="s">
        <v>21</v>
      </c>
      <c r="N8950" s="15">
        <v>76114.0</v>
      </c>
      <c r="O8950" s="15">
        <f t="array" ref="O8950">_xlfn.XLOOKUP(M8950,reference_postal_code!$B$2:$B$11,reference_postal_code!$A$2:$A$11)</f>
        <v>76114</v>
      </c>
      <c r="P8950" s="15" t="s">
        <v>166</v>
      </c>
      <c r="Q8950" s="15" t="s">
        <v>182</v>
      </c>
      <c r="R8950" s="15" t="s">
        <v>106</v>
      </c>
      <c r="S8950" s="15" t="s">
        <v>183</v>
      </c>
      <c r="T8950" s="15" t="s">
        <v>184</v>
      </c>
      <c r="U8950" s="28">
        <v>4715280.0</v>
      </c>
      <c r="V8950" s="15">
        <v>3.0</v>
      </c>
      <c r="W8950" s="31">
        <v>0.2</v>
      </c>
      <c r="X8950" s="28">
        <v>-235764.0</v>
      </c>
    </row>
    <row r="8951" ht="15.75" customHeight="1">
      <c r="A8951" s="15">
        <v>2712.0</v>
      </c>
      <c r="B8951" s="15" t="s">
        <v>9813</v>
      </c>
      <c r="C8951" s="18">
        <v>43017.0</v>
      </c>
      <c r="D8951" s="18">
        <v>43019.0</v>
      </c>
      <c r="E8951" s="18">
        <f t="shared" si="1"/>
        <v>43019</v>
      </c>
      <c r="F8951" s="15" t="s">
        <v>125</v>
      </c>
      <c r="G8951" s="15" t="s">
        <v>4334</v>
      </c>
      <c r="H8951" s="15" t="s">
        <v>4335</v>
      </c>
      <c r="I8951" s="15" t="s">
        <v>128</v>
      </c>
      <c r="J8951" s="15" t="s">
        <v>60</v>
      </c>
      <c r="K8951" s="15" t="s">
        <v>33</v>
      </c>
      <c r="L8951" s="15" t="str">
        <f t="array" ref="L8951">_xlfn.XLOOKUP(M8951,reference_province_to_city!$A$2:$A$11,reference_province_to_city!$B$2:$B$11)</f>
        <v>Makassar</v>
      </c>
      <c r="M8951" s="15" t="s">
        <v>25</v>
      </c>
      <c r="N8951" s="15">
        <v>90111.0</v>
      </c>
      <c r="O8951" s="15">
        <f t="array" ref="O8951">_xlfn.XLOOKUP(M8951,reference_postal_code!$B$2:$B$11,reference_postal_code!$A$2:$A$11)</f>
        <v>90111</v>
      </c>
      <c r="P8951" s="15" t="s">
        <v>63</v>
      </c>
      <c r="Q8951" s="15" t="s">
        <v>2349</v>
      </c>
      <c r="R8951" s="15" t="s">
        <v>106</v>
      </c>
      <c r="S8951" s="15" t="s">
        <v>139</v>
      </c>
      <c r="T8951" s="15" t="s">
        <v>2350</v>
      </c>
      <c r="U8951" s="28">
        <v>688320.0</v>
      </c>
      <c r="V8951" s="15">
        <v>4.0</v>
      </c>
      <c r="W8951" s="31">
        <v>0.2</v>
      </c>
      <c r="X8951" s="28">
        <v>137664.0</v>
      </c>
    </row>
    <row r="8952" ht="15.75" customHeight="1">
      <c r="A8952" s="15">
        <v>3822.0</v>
      </c>
      <c r="B8952" s="15" t="s">
        <v>9808</v>
      </c>
      <c r="C8952" s="18">
        <v>43017.0</v>
      </c>
      <c r="D8952" s="18">
        <v>43022.0</v>
      </c>
      <c r="E8952" s="18">
        <f t="shared" si="1"/>
        <v>43022</v>
      </c>
      <c r="F8952" s="15" t="s">
        <v>55</v>
      </c>
      <c r="G8952" s="15" t="s">
        <v>1371</v>
      </c>
      <c r="H8952" s="15" t="s">
        <v>1372</v>
      </c>
      <c r="I8952" s="15" t="s">
        <v>59</v>
      </c>
      <c r="J8952" s="15" t="s">
        <v>60</v>
      </c>
      <c r="K8952" s="15" t="s">
        <v>31</v>
      </c>
      <c r="L8952" s="15" t="str">
        <f t="array" ref="L8952">_xlfn.XLOOKUP(M8952,reference_province_to_city!$A$2:$A$11,reference_province_to_city!$B$2:$B$11)</f>
        <v>Balikpapan</v>
      </c>
      <c r="M8952" s="15" t="s">
        <v>21</v>
      </c>
      <c r="N8952" s="15">
        <v>76114.0</v>
      </c>
      <c r="O8952" s="15">
        <f t="array" ref="O8952">_xlfn.XLOOKUP(M8952,reference_postal_code!$B$2:$B$11,reference_postal_code!$A$2:$A$11)</f>
        <v>76114</v>
      </c>
      <c r="P8952" s="15" t="s">
        <v>166</v>
      </c>
      <c r="Q8952" s="15" t="s">
        <v>506</v>
      </c>
      <c r="R8952" s="15" t="s">
        <v>65</v>
      </c>
      <c r="S8952" s="15" t="s">
        <v>66</v>
      </c>
      <c r="T8952" s="15" t="s">
        <v>507</v>
      </c>
      <c r="U8952" s="28">
        <v>284700.0</v>
      </c>
      <c r="V8952" s="15">
        <v>2.0</v>
      </c>
      <c r="W8952" s="31">
        <v>0.0</v>
      </c>
      <c r="X8952" s="28">
        <v>133809.0</v>
      </c>
    </row>
    <row r="8953" ht="15.75" customHeight="1">
      <c r="A8953" s="15">
        <v>8944.0</v>
      </c>
      <c r="B8953" s="15" t="s">
        <v>9814</v>
      </c>
      <c r="C8953" s="18">
        <v>43018.0</v>
      </c>
      <c r="D8953" s="18">
        <v>43024.0</v>
      </c>
      <c r="E8953" s="18">
        <f t="shared" si="1"/>
        <v>43024</v>
      </c>
      <c r="F8953" s="15" t="s">
        <v>55</v>
      </c>
      <c r="G8953" s="15" t="s">
        <v>2317</v>
      </c>
      <c r="H8953" s="15" t="s">
        <v>2318</v>
      </c>
      <c r="I8953" s="15" t="s">
        <v>59</v>
      </c>
      <c r="J8953" s="15" t="s">
        <v>60</v>
      </c>
      <c r="K8953" s="15" t="s">
        <v>289</v>
      </c>
      <c r="L8953" s="15" t="str">
        <f t="array" ref="L8953">_xlfn.XLOOKUP(M8953,reference_province_to_city!$A$2:$A$11,reference_province_to_city!$B$2:$B$11)</f>
        <v>Medan</v>
      </c>
      <c r="M8953" s="15" t="s">
        <v>11</v>
      </c>
      <c r="N8953" s="15">
        <v>20111.0</v>
      </c>
      <c r="O8953" s="15">
        <f t="array" ref="O8953">_xlfn.XLOOKUP(M8953,reference_postal_code!$B$2:$B$11,reference_postal_code!$A$2:$A$11)</f>
        <v>20111</v>
      </c>
      <c r="P8953" s="15" t="s">
        <v>77</v>
      </c>
      <c r="Q8953" s="15" t="s">
        <v>6101</v>
      </c>
      <c r="R8953" s="15" t="s">
        <v>106</v>
      </c>
      <c r="S8953" s="15" t="s">
        <v>107</v>
      </c>
      <c r="T8953" s="15" t="s">
        <v>6102</v>
      </c>
      <c r="U8953" s="28">
        <v>3590370.0</v>
      </c>
      <c r="V8953" s="15">
        <v>3.0</v>
      </c>
      <c r="W8953" s="31">
        <v>0.3</v>
      </c>
      <c r="X8953" s="28">
        <v>-718074.0</v>
      </c>
    </row>
    <row r="8954" ht="15.75" customHeight="1">
      <c r="A8954" s="15">
        <v>2267.0</v>
      </c>
      <c r="B8954" s="15" t="s">
        <v>9815</v>
      </c>
      <c r="C8954" s="18">
        <v>43020.0</v>
      </c>
      <c r="D8954" s="18">
        <v>43020.0</v>
      </c>
      <c r="E8954" s="18">
        <f t="shared" si="1"/>
        <v>43020</v>
      </c>
      <c r="F8954" s="15" t="s">
        <v>466</v>
      </c>
      <c r="G8954" s="15" t="s">
        <v>761</v>
      </c>
      <c r="H8954" s="15" t="s">
        <v>762</v>
      </c>
      <c r="I8954" s="15" t="s">
        <v>76</v>
      </c>
      <c r="J8954" s="15" t="s">
        <v>60</v>
      </c>
      <c r="K8954" s="15" t="s">
        <v>31</v>
      </c>
      <c r="L8954" s="15" t="str">
        <f t="array" ref="L8954">_xlfn.XLOOKUP(M8954,reference_province_to_city!$A$2:$A$11,reference_province_to_city!$B$2:$B$11)</f>
        <v>Balikpapan</v>
      </c>
      <c r="M8954" s="15" t="s">
        <v>21</v>
      </c>
      <c r="N8954" s="15">
        <v>76114.0</v>
      </c>
      <c r="O8954" s="15">
        <f t="array" ref="O8954">_xlfn.XLOOKUP(M8954,reference_postal_code!$B$2:$B$11,reference_postal_code!$A$2:$A$11)</f>
        <v>76114</v>
      </c>
      <c r="P8954" s="15" t="s">
        <v>166</v>
      </c>
      <c r="Q8954" s="15" t="s">
        <v>9816</v>
      </c>
      <c r="R8954" s="15" t="s">
        <v>65</v>
      </c>
      <c r="S8954" s="15" t="s">
        <v>66</v>
      </c>
      <c r="T8954" s="15" t="s">
        <v>9817</v>
      </c>
      <c r="U8954" s="28">
        <v>119520.0</v>
      </c>
      <c r="V8954" s="15">
        <v>2.0</v>
      </c>
      <c r="W8954" s="31">
        <v>0.2</v>
      </c>
      <c r="X8954" s="28">
        <v>40338.0</v>
      </c>
    </row>
    <row r="8955" ht="15.75" customHeight="1">
      <c r="A8955" s="15">
        <v>5942.0</v>
      </c>
      <c r="B8955" s="15" t="s">
        <v>9818</v>
      </c>
      <c r="C8955" s="18">
        <v>43020.0</v>
      </c>
      <c r="D8955" s="18">
        <v>43022.0</v>
      </c>
      <c r="E8955" s="18">
        <f t="shared" si="1"/>
        <v>43022</v>
      </c>
      <c r="F8955" s="15" t="s">
        <v>114</v>
      </c>
      <c r="G8955" s="15" t="s">
        <v>7429</v>
      </c>
      <c r="H8955" s="15" t="s">
        <v>7430</v>
      </c>
      <c r="I8955" s="15" t="s">
        <v>59</v>
      </c>
      <c r="J8955" s="15" t="s">
        <v>60</v>
      </c>
      <c r="K8955" s="15" t="s">
        <v>19</v>
      </c>
      <c r="L8955" s="15" t="str">
        <f t="array" ref="L8955">_xlfn.XLOOKUP(M8955,reference_province_to_city!$A$2:$A$11,reference_province_to_city!$B$2:$B$11)</f>
        <v>Yogyakarta</v>
      </c>
      <c r="M8955" s="15" t="s">
        <v>18</v>
      </c>
      <c r="N8955" s="15">
        <v>55111.0</v>
      </c>
      <c r="O8955" s="15">
        <f t="array" ref="O8955">_xlfn.XLOOKUP(M8955,reference_postal_code!$B$2:$B$11,reference_postal_code!$A$2:$A$11)</f>
        <v>55111</v>
      </c>
      <c r="P8955" s="15" t="s">
        <v>77</v>
      </c>
      <c r="Q8955" s="15" t="s">
        <v>3835</v>
      </c>
      <c r="R8955" s="15" t="s">
        <v>65</v>
      </c>
      <c r="S8955" s="15" t="s">
        <v>93</v>
      </c>
      <c r="T8955" s="15" t="s">
        <v>3836</v>
      </c>
      <c r="U8955" s="28">
        <v>88200.0</v>
      </c>
      <c r="V8955" s="15">
        <v>2.0</v>
      </c>
      <c r="W8955" s="31">
        <v>0.0</v>
      </c>
      <c r="X8955" s="28">
        <v>23814.0</v>
      </c>
    </row>
    <row r="8956" ht="15.75" customHeight="1">
      <c r="A8956" s="15">
        <v>2762.0</v>
      </c>
      <c r="B8956" s="15" t="s">
        <v>9819</v>
      </c>
      <c r="C8956" s="18">
        <v>43020.0</v>
      </c>
      <c r="D8956" s="18">
        <v>43022.0</v>
      </c>
      <c r="E8956" s="18">
        <f t="shared" si="1"/>
        <v>43022</v>
      </c>
      <c r="F8956" s="15" t="s">
        <v>125</v>
      </c>
      <c r="G8956" s="15" t="s">
        <v>5405</v>
      </c>
      <c r="H8956" s="15" t="s">
        <v>5406</v>
      </c>
      <c r="I8956" s="15" t="s">
        <v>76</v>
      </c>
      <c r="J8956" s="15" t="s">
        <v>60</v>
      </c>
      <c r="K8956" s="15" t="s">
        <v>14</v>
      </c>
      <c r="L8956" s="15" t="str">
        <f t="array" ref="L8956">_xlfn.XLOOKUP(M8956,reference_province_to_city!$A$2:$A$11,reference_province_to_city!$B$2:$B$11)</f>
        <v>Bandung</v>
      </c>
      <c r="M8956" s="15" t="s">
        <v>12</v>
      </c>
      <c r="N8956" s="15">
        <v>40111.0</v>
      </c>
      <c r="O8956" s="15">
        <f t="array" ref="O8956">_xlfn.XLOOKUP(M8956,reference_postal_code!$B$2:$B$11,reference_postal_code!$A$2:$A$11)</f>
        <v>40111</v>
      </c>
      <c r="P8956" s="15" t="s">
        <v>117</v>
      </c>
      <c r="Q8956" s="15" t="s">
        <v>2291</v>
      </c>
      <c r="R8956" s="15" t="s">
        <v>110</v>
      </c>
      <c r="S8956" s="15" t="s">
        <v>149</v>
      </c>
      <c r="T8956" s="15" t="s">
        <v>2292</v>
      </c>
      <c r="U8956" s="28">
        <v>14850.0</v>
      </c>
      <c r="V8956" s="15">
        <v>1.0</v>
      </c>
      <c r="W8956" s="31">
        <v>0.0</v>
      </c>
      <c r="X8956" s="28">
        <v>6534.0</v>
      </c>
    </row>
    <row r="8957" ht="15.75" customHeight="1">
      <c r="A8957" s="15">
        <v>9099.0</v>
      </c>
      <c r="B8957" s="15" t="s">
        <v>9820</v>
      </c>
      <c r="C8957" s="18">
        <v>43020.0</v>
      </c>
      <c r="D8957" s="18"/>
      <c r="E8957" s="18">
        <f t="shared" si="1"/>
        <v>43023</v>
      </c>
      <c r="F8957" s="15" t="s">
        <v>55</v>
      </c>
      <c r="G8957" s="15" t="s">
        <v>2611</v>
      </c>
      <c r="H8957" s="15" t="s">
        <v>2612</v>
      </c>
      <c r="I8957" s="15" t="s">
        <v>76</v>
      </c>
      <c r="J8957" s="15" t="s">
        <v>60</v>
      </c>
      <c r="K8957" s="15" t="s">
        <v>26</v>
      </c>
      <c r="L8957" s="15" t="str">
        <f t="array" ref="L8957">_xlfn.XLOOKUP(M8957,reference_province_to_city!$A$2:$A$11,reference_province_to_city!$B$2:$B$11)</f>
        <v>Denpasar</v>
      </c>
      <c r="M8957" s="15" t="s">
        <v>24</v>
      </c>
      <c r="N8957" s="15">
        <v>80231.0</v>
      </c>
      <c r="O8957" s="15">
        <f t="array" ref="O8957">_xlfn.XLOOKUP(M8957,reference_postal_code!$B$2:$B$11,reference_postal_code!$A$2:$A$11)</f>
        <v>80231</v>
      </c>
      <c r="P8957" s="15" t="s">
        <v>63</v>
      </c>
      <c r="Q8957" s="15" t="s">
        <v>4521</v>
      </c>
      <c r="R8957" s="15" t="s">
        <v>110</v>
      </c>
      <c r="S8957" s="15" t="s">
        <v>111</v>
      </c>
      <c r="T8957" s="15" t="s">
        <v>4522</v>
      </c>
      <c r="U8957" s="28">
        <v>5543160.0</v>
      </c>
      <c r="V8957" s="15">
        <v>7.0</v>
      </c>
      <c r="W8957" s="31">
        <v>0.2</v>
      </c>
      <c r="X8957" s="28">
        <v>415737.0</v>
      </c>
    </row>
    <row r="8958" ht="15.75" customHeight="1">
      <c r="A8958" s="15">
        <v>1046.0</v>
      </c>
      <c r="B8958" s="15" t="s">
        <v>9821</v>
      </c>
      <c r="C8958" s="18">
        <v>43020.0</v>
      </c>
      <c r="D8958" s="18">
        <v>43024.0</v>
      </c>
      <c r="E8958" s="18">
        <f t="shared" si="1"/>
        <v>43024</v>
      </c>
      <c r="F8958" s="15" t="s">
        <v>55</v>
      </c>
      <c r="G8958" s="15" t="s">
        <v>1452</v>
      </c>
      <c r="H8958" s="15" t="s">
        <v>1453</v>
      </c>
      <c r="I8958" s="15" t="s">
        <v>76</v>
      </c>
      <c r="J8958" s="15" t="s">
        <v>60</v>
      </c>
      <c r="K8958" s="15" t="s">
        <v>552</v>
      </c>
      <c r="L8958" s="15" t="str">
        <f t="array" ref="L8958">_xlfn.XLOOKUP(M8958,reference_province_to_city!$A$2:$A$11,reference_province_to_city!$B$2:$B$11)</f>
        <v>Denpasar</v>
      </c>
      <c r="M8958" s="15" t="s">
        <v>24</v>
      </c>
      <c r="N8958" s="15">
        <v>80231.0</v>
      </c>
      <c r="O8958" s="15">
        <f t="array" ref="O8958">_xlfn.XLOOKUP(M8958,reference_postal_code!$B$2:$B$11,reference_postal_code!$A$2:$A$11)</f>
        <v>80231</v>
      </c>
      <c r="P8958" s="15" t="s">
        <v>63</v>
      </c>
      <c r="Q8958" s="15" t="s">
        <v>952</v>
      </c>
      <c r="R8958" s="15" t="s">
        <v>106</v>
      </c>
      <c r="S8958" s="15" t="s">
        <v>107</v>
      </c>
      <c r="T8958" s="15" t="s">
        <v>953</v>
      </c>
      <c r="U8958" s="28">
        <v>3819060.0</v>
      </c>
      <c r="V8958" s="15">
        <v>14.0</v>
      </c>
      <c r="W8958" s="31">
        <v>0.3</v>
      </c>
      <c r="X8958" s="28">
        <v>-272790.0</v>
      </c>
    </row>
    <row r="8959" ht="15.75" customHeight="1">
      <c r="A8959" s="15">
        <v>7793.0</v>
      </c>
      <c r="B8959" s="15" t="s">
        <v>9822</v>
      </c>
      <c r="C8959" s="18">
        <v>43020.0</v>
      </c>
      <c r="D8959" s="18">
        <v>43023.0</v>
      </c>
      <c r="E8959" s="18">
        <f t="shared" si="1"/>
        <v>43023</v>
      </c>
      <c r="F8959" s="15" t="s">
        <v>125</v>
      </c>
      <c r="G8959" s="15" t="s">
        <v>4471</v>
      </c>
      <c r="H8959" s="15" t="s">
        <v>4472</v>
      </c>
      <c r="I8959" s="15" t="s">
        <v>128</v>
      </c>
      <c r="J8959" s="15" t="s">
        <v>60</v>
      </c>
      <c r="K8959" s="15" t="s">
        <v>28</v>
      </c>
      <c r="L8959" s="15" t="str">
        <f t="array" ref="L8959">_xlfn.XLOOKUP(M8959,reference_province_to_city!$A$2:$A$11,reference_province_to_city!$B$2:$B$11)</f>
        <v>Medan</v>
      </c>
      <c r="M8959" s="15" t="s">
        <v>11</v>
      </c>
      <c r="N8959" s="15">
        <v>20111.0</v>
      </c>
      <c r="O8959" s="15">
        <f t="array" ref="O8959">_xlfn.XLOOKUP(M8959,reference_postal_code!$B$2:$B$11,reference_postal_code!$A$2:$A$11)</f>
        <v>20111</v>
      </c>
      <c r="P8959" s="15" t="s">
        <v>77</v>
      </c>
      <c r="Q8959" s="15" t="s">
        <v>2982</v>
      </c>
      <c r="R8959" s="15" t="s">
        <v>110</v>
      </c>
      <c r="S8959" s="15" t="s">
        <v>149</v>
      </c>
      <c r="T8959" s="15" t="s">
        <v>2983</v>
      </c>
      <c r="U8959" s="28">
        <v>599760.0</v>
      </c>
      <c r="V8959" s="15">
        <v>2.0</v>
      </c>
      <c r="W8959" s="31">
        <v>0.2</v>
      </c>
      <c r="X8959" s="28">
        <v>-22491.0</v>
      </c>
    </row>
    <row r="8960" ht="15.75" customHeight="1">
      <c r="A8960" s="15">
        <v>9100.0</v>
      </c>
      <c r="B8960" s="15" t="s">
        <v>9820</v>
      </c>
      <c r="C8960" s="18">
        <v>43020.0</v>
      </c>
      <c r="D8960" s="18">
        <v>43024.0</v>
      </c>
      <c r="E8960" s="18">
        <f t="shared" si="1"/>
        <v>43024</v>
      </c>
      <c r="F8960" s="15" t="s">
        <v>55</v>
      </c>
      <c r="G8960" s="15" t="s">
        <v>2611</v>
      </c>
      <c r="H8960" s="15" t="s">
        <v>2612</v>
      </c>
      <c r="I8960" s="15" t="s">
        <v>76</v>
      </c>
      <c r="J8960" s="15" t="s">
        <v>60</v>
      </c>
      <c r="K8960" s="15" t="s">
        <v>26</v>
      </c>
      <c r="L8960" s="15" t="str">
        <f t="array" ref="L8960">_xlfn.XLOOKUP(M8960,reference_province_to_city!$A$2:$A$11,reference_province_to_city!$B$2:$B$11)</f>
        <v>Denpasar</v>
      </c>
      <c r="M8960" s="15" t="s">
        <v>24</v>
      </c>
      <c r="N8960" s="15">
        <v>80231.0</v>
      </c>
      <c r="O8960" s="15">
        <f t="array" ref="O8960">_xlfn.XLOOKUP(M8960,reference_postal_code!$B$2:$B$11,reference_postal_code!$A$2:$A$11)</f>
        <v>80231</v>
      </c>
      <c r="P8960" s="15" t="s">
        <v>63</v>
      </c>
      <c r="Q8960" s="15" t="s">
        <v>2761</v>
      </c>
      <c r="R8960" s="15" t="s">
        <v>65</v>
      </c>
      <c r="S8960" s="15" t="s">
        <v>66</v>
      </c>
      <c r="T8960" s="15" t="s">
        <v>2762</v>
      </c>
      <c r="U8960" s="28">
        <v>155520.0</v>
      </c>
      <c r="V8960" s="15">
        <v>2.0</v>
      </c>
      <c r="W8960" s="31">
        <v>0.2</v>
      </c>
      <c r="X8960" s="28">
        <v>56376.0</v>
      </c>
    </row>
    <row r="8961" ht="15.75" customHeight="1">
      <c r="A8961" s="15">
        <v>9101.0</v>
      </c>
      <c r="B8961" s="15" t="s">
        <v>9820</v>
      </c>
      <c r="C8961" s="18">
        <v>43020.0</v>
      </c>
      <c r="D8961" s="18"/>
      <c r="E8961" s="18">
        <f t="shared" si="1"/>
        <v>43023</v>
      </c>
      <c r="F8961" s="15" t="s">
        <v>55</v>
      </c>
      <c r="G8961" s="15" t="s">
        <v>2611</v>
      </c>
      <c r="H8961" s="15" t="s">
        <v>2612</v>
      </c>
      <c r="I8961" s="15" t="s">
        <v>76</v>
      </c>
      <c r="J8961" s="15" t="s">
        <v>60</v>
      </c>
      <c r="K8961" s="15" t="s">
        <v>26</v>
      </c>
      <c r="L8961" s="15" t="str">
        <f t="array" ref="L8961">_xlfn.XLOOKUP(M8961,reference_province_to_city!$A$2:$A$11,reference_province_to_city!$B$2:$B$11)</f>
        <v>Denpasar</v>
      </c>
      <c r="M8961" s="15" t="s">
        <v>24</v>
      </c>
      <c r="N8961" s="15">
        <v>80231.0</v>
      </c>
      <c r="O8961" s="15">
        <f t="array" ref="O8961">_xlfn.XLOOKUP(M8961,reference_postal_code!$B$2:$B$11,reference_postal_code!$A$2:$A$11)</f>
        <v>80231</v>
      </c>
      <c r="P8961" s="15" t="s">
        <v>63</v>
      </c>
      <c r="Q8961" s="15" t="s">
        <v>4458</v>
      </c>
      <c r="R8961" s="15" t="s">
        <v>110</v>
      </c>
      <c r="S8961" s="15" t="s">
        <v>149</v>
      </c>
      <c r="T8961" s="15" t="s">
        <v>4459</v>
      </c>
      <c r="U8961" s="28">
        <v>1.18782E7</v>
      </c>
      <c r="V8961" s="15">
        <v>3.0</v>
      </c>
      <c r="W8961" s="31">
        <v>0.2</v>
      </c>
      <c r="X8961" s="28">
        <v>1930207.0</v>
      </c>
    </row>
    <row r="8962" ht="15.75" customHeight="1">
      <c r="A8962" s="15">
        <v>8422.0</v>
      </c>
      <c r="B8962" s="15" t="s">
        <v>9823</v>
      </c>
      <c r="C8962" s="18">
        <v>43020.0</v>
      </c>
      <c r="D8962" s="18">
        <v>43024.0</v>
      </c>
      <c r="E8962" s="18">
        <f t="shared" si="1"/>
        <v>43024</v>
      </c>
      <c r="F8962" s="15" t="s">
        <v>55</v>
      </c>
      <c r="G8962" s="15" t="s">
        <v>4884</v>
      </c>
      <c r="H8962" s="15" t="s">
        <v>4885</v>
      </c>
      <c r="I8962" s="15" t="s">
        <v>59</v>
      </c>
      <c r="J8962" s="15" t="s">
        <v>60</v>
      </c>
      <c r="K8962" s="15" t="s">
        <v>28</v>
      </c>
      <c r="L8962" s="15" t="str">
        <f t="array" ref="L8962">_xlfn.XLOOKUP(M8962,reference_province_to_city!$A$2:$A$11,reference_province_to_city!$B$2:$B$11)</f>
        <v>Medan</v>
      </c>
      <c r="M8962" s="15" t="s">
        <v>11</v>
      </c>
      <c r="N8962" s="15">
        <v>20111.0</v>
      </c>
      <c r="O8962" s="15">
        <f t="array" ref="O8962">_xlfn.XLOOKUP(M8962,reference_postal_code!$B$2:$B$11,reference_postal_code!$A$2:$A$11)</f>
        <v>20111</v>
      </c>
      <c r="P8962" s="15" t="s">
        <v>77</v>
      </c>
      <c r="Q8962" s="15" t="s">
        <v>2401</v>
      </c>
      <c r="R8962" s="15" t="s">
        <v>110</v>
      </c>
      <c r="S8962" s="15" t="s">
        <v>149</v>
      </c>
      <c r="T8962" s="15" t="s">
        <v>2402</v>
      </c>
      <c r="U8962" s="28">
        <v>675000.0</v>
      </c>
      <c r="V8962" s="15">
        <v>3.0</v>
      </c>
      <c r="W8962" s="31">
        <v>0.0</v>
      </c>
      <c r="X8962" s="28">
        <v>74250.0</v>
      </c>
    </row>
    <row r="8963" ht="15.75" customHeight="1">
      <c r="A8963" s="15">
        <v>9888.0</v>
      </c>
      <c r="B8963" s="15" t="s">
        <v>9824</v>
      </c>
      <c r="C8963" s="18">
        <v>43020.0</v>
      </c>
      <c r="D8963" s="18">
        <v>43023.0</v>
      </c>
      <c r="E8963" s="18">
        <f t="shared" si="1"/>
        <v>43023</v>
      </c>
      <c r="F8963" s="15" t="s">
        <v>125</v>
      </c>
      <c r="G8963" s="15" t="s">
        <v>871</v>
      </c>
      <c r="H8963" s="15" t="s">
        <v>872</v>
      </c>
      <c r="I8963" s="15" t="s">
        <v>59</v>
      </c>
      <c r="J8963" s="15" t="s">
        <v>60</v>
      </c>
      <c r="K8963" s="15" t="s">
        <v>33</v>
      </c>
      <c r="L8963" s="15" t="str">
        <f t="array" ref="L8963">_xlfn.XLOOKUP(M8963,reference_province_to_city!$A$2:$A$11,reference_province_to_city!$B$2:$B$11)</f>
        <v>Makassar</v>
      </c>
      <c r="M8963" s="15" t="s">
        <v>25</v>
      </c>
      <c r="N8963" s="15">
        <v>90111.0</v>
      </c>
      <c r="O8963" s="15">
        <f t="array" ref="O8963">_xlfn.XLOOKUP(M8963,reference_postal_code!$B$2:$B$11,reference_postal_code!$A$2:$A$11)</f>
        <v>90111</v>
      </c>
      <c r="P8963" s="15" t="s">
        <v>63</v>
      </c>
      <c r="Q8963" s="15" t="s">
        <v>3741</v>
      </c>
      <c r="R8963" s="15" t="s">
        <v>65</v>
      </c>
      <c r="S8963" s="15" t="s">
        <v>66</v>
      </c>
      <c r="T8963" s="15" t="s">
        <v>3742</v>
      </c>
      <c r="U8963" s="28">
        <v>149400.0</v>
      </c>
      <c r="V8963" s="15">
        <v>2.0</v>
      </c>
      <c r="W8963" s="31">
        <v>0.0</v>
      </c>
      <c r="X8963" s="28">
        <v>70218.0</v>
      </c>
    </row>
    <row r="8964" ht="15.75" customHeight="1">
      <c r="A8964" s="15">
        <v>8423.0</v>
      </c>
      <c r="B8964" s="15" t="s">
        <v>9823</v>
      </c>
      <c r="C8964" s="18">
        <v>43020.0</v>
      </c>
      <c r="D8964" s="18">
        <v>43024.0</v>
      </c>
      <c r="E8964" s="18">
        <f t="shared" si="1"/>
        <v>43024</v>
      </c>
      <c r="F8964" s="15" t="s">
        <v>55</v>
      </c>
      <c r="G8964" s="15" t="s">
        <v>4884</v>
      </c>
      <c r="H8964" s="15" t="s">
        <v>4885</v>
      </c>
      <c r="I8964" s="15" t="s">
        <v>59</v>
      </c>
      <c r="J8964" s="15" t="s">
        <v>60</v>
      </c>
      <c r="K8964" s="15" t="s">
        <v>28</v>
      </c>
      <c r="L8964" s="15" t="str">
        <f t="array" ref="L8964">_xlfn.XLOOKUP(M8964,reference_province_to_city!$A$2:$A$11,reference_province_to_city!$B$2:$B$11)</f>
        <v>Medan</v>
      </c>
      <c r="M8964" s="15" t="s">
        <v>11</v>
      </c>
      <c r="N8964" s="15">
        <v>20111.0</v>
      </c>
      <c r="O8964" s="15">
        <f t="array" ref="O8964">_xlfn.XLOOKUP(M8964,reference_postal_code!$B$2:$B$11,reference_postal_code!$A$2:$A$11)</f>
        <v>20111</v>
      </c>
      <c r="P8964" s="15" t="s">
        <v>77</v>
      </c>
      <c r="Q8964" s="15" t="s">
        <v>2466</v>
      </c>
      <c r="R8964" s="15" t="s">
        <v>65</v>
      </c>
      <c r="S8964" s="15" t="s">
        <v>103</v>
      </c>
      <c r="T8964" s="15" t="s">
        <v>2467</v>
      </c>
      <c r="U8964" s="28">
        <v>268500.0</v>
      </c>
      <c r="V8964" s="15">
        <v>5.0</v>
      </c>
      <c r="W8964" s="31">
        <v>0.0</v>
      </c>
      <c r="X8964" s="28">
        <v>131565.0</v>
      </c>
    </row>
    <row r="8965" ht="15.75" customHeight="1">
      <c r="A8965" s="15">
        <v>2763.0</v>
      </c>
      <c r="B8965" s="15" t="s">
        <v>9819</v>
      </c>
      <c r="C8965" s="18">
        <v>43020.0</v>
      </c>
      <c r="D8965" s="18"/>
      <c r="E8965" s="18">
        <f t="shared" si="1"/>
        <v>43023</v>
      </c>
      <c r="F8965" s="15" t="s">
        <v>125</v>
      </c>
      <c r="G8965" s="15" t="s">
        <v>5405</v>
      </c>
      <c r="H8965" s="15" t="s">
        <v>5406</v>
      </c>
      <c r="I8965" s="15" t="s">
        <v>76</v>
      </c>
      <c r="J8965" s="15" t="s">
        <v>60</v>
      </c>
      <c r="K8965" s="15" t="s">
        <v>14</v>
      </c>
      <c r="L8965" s="15" t="str">
        <f t="array" ref="L8965">_xlfn.XLOOKUP(M8965,reference_province_to_city!$A$2:$A$11,reference_province_to_city!$B$2:$B$11)</f>
        <v>Bandung</v>
      </c>
      <c r="M8965" s="15" t="s">
        <v>12</v>
      </c>
      <c r="N8965" s="15">
        <v>40111.0</v>
      </c>
      <c r="O8965" s="15">
        <f t="array" ref="O8965">_xlfn.XLOOKUP(M8965,reference_postal_code!$B$2:$B$11,reference_postal_code!$A$2:$A$11)</f>
        <v>40111</v>
      </c>
      <c r="P8965" s="15" t="s">
        <v>117</v>
      </c>
      <c r="Q8965" s="15" t="s">
        <v>4519</v>
      </c>
      <c r="R8965" s="15" t="s">
        <v>65</v>
      </c>
      <c r="S8965" s="15" t="s">
        <v>83</v>
      </c>
      <c r="T8965" s="15" t="s">
        <v>4520</v>
      </c>
      <c r="U8965" s="28">
        <v>1527600.0</v>
      </c>
      <c r="V8965" s="15">
        <v>5.0</v>
      </c>
      <c r="W8965" s="31">
        <v>0.2</v>
      </c>
      <c r="X8965" s="28">
        <v>553755.0</v>
      </c>
    </row>
    <row r="8966" ht="15.75" customHeight="1">
      <c r="A8966" s="15">
        <v>8424.0</v>
      </c>
      <c r="B8966" s="15" t="s">
        <v>9823</v>
      </c>
      <c r="C8966" s="18">
        <v>43020.0</v>
      </c>
      <c r="D8966" s="18">
        <v>43024.0</v>
      </c>
      <c r="E8966" s="18">
        <f t="shared" si="1"/>
        <v>43024</v>
      </c>
      <c r="F8966" s="15" t="s">
        <v>55</v>
      </c>
      <c r="G8966" s="15" t="s">
        <v>4884</v>
      </c>
      <c r="H8966" s="15" t="s">
        <v>4885</v>
      </c>
      <c r="I8966" s="15" t="s">
        <v>59</v>
      </c>
      <c r="J8966" s="15" t="s">
        <v>60</v>
      </c>
      <c r="K8966" s="15" t="s">
        <v>28</v>
      </c>
      <c r="L8966" s="15" t="str">
        <f t="array" ref="L8966">_xlfn.XLOOKUP(M8966,reference_province_to_city!$A$2:$A$11,reference_province_to_city!$B$2:$B$11)</f>
        <v>Medan</v>
      </c>
      <c r="M8966" s="15" t="s">
        <v>11</v>
      </c>
      <c r="N8966" s="15">
        <v>20111.0</v>
      </c>
      <c r="O8966" s="15">
        <f t="array" ref="O8966">_xlfn.XLOOKUP(M8966,reference_postal_code!$B$2:$B$11,reference_postal_code!$A$2:$A$11)</f>
        <v>20111</v>
      </c>
      <c r="P8966" s="15" t="s">
        <v>77</v>
      </c>
      <c r="Q8966" s="15" t="s">
        <v>6977</v>
      </c>
      <c r="R8966" s="15" t="s">
        <v>106</v>
      </c>
      <c r="S8966" s="15" t="s">
        <v>139</v>
      </c>
      <c r="T8966" s="15" t="s">
        <v>6978</v>
      </c>
      <c r="U8966" s="28">
        <v>607200.0</v>
      </c>
      <c r="V8966" s="15">
        <v>2.0</v>
      </c>
      <c r="W8966" s="31">
        <v>0.0</v>
      </c>
      <c r="X8966" s="28">
        <v>261096.0</v>
      </c>
    </row>
    <row r="8967" ht="15.75" customHeight="1">
      <c r="A8967" s="15">
        <v>2418.0</v>
      </c>
      <c r="B8967" s="15" t="s">
        <v>9825</v>
      </c>
      <c r="C8967" s="18">
        <v>43020.0</v>
      </c>
      <c r="D8967" s="18">
        <v>43026.0</v>
      </c>
      <c r="E8967" s="18">
        <f t="shared" si="1"/>
        <v>43026</v>
      </c>
      <c r="F8967" s="15" t="s">
        <v>55</v>
      </c>
      <c r="G8967" s="15" t="s">
        <v>8836</v>
      </c>
      <c r="H8967" s="15" t="s">
        <v>8837</v>
      </c>
      <c r="I8967" s="15" t="s">
        <v>128</v>
      </c>
      <c r="J8967" s="15" t="s">
        <v>60</v>
      </c>
      <c r="K8967" s="15" t="s">
        <v>33</v>
      </c>
      <c r="L8967" s="15" t="str">
        <f t="array" ref="L8967">_xlfn.XLOOKUP(M8967,reference_province_to_city!$A$2:$A$11,reference_province_to_city!$B$2:$B$11)</f>
        <v>Makassar</v>
      </c>
      <c r="M8967" s="15" t="s">
        <v>25</v>
      </c>
      <c r="N8967" s="15">
        <v>90111.0</v>
      </c>
      <c r="O8967" s="15">
        <f t="array" ref="O8967">_xlfn.XLOOKUP(M8967,reference_postal_code!$B$2:$B$11,reference_postal_code!$A$2:$A$11)</f>
        <v>90111</v>
      </c>
      <c r="P8967" s="15" t="s">
        <v>63</v>
      </c>
      <c r="Q8967" s="15" t="s">
        <v>5370</v>
      </c>
      <c r="R8967" s="15" t="s">
        <v>65</v>
      </c>
      <c r="S8967" s="15" t="s">
        <v>83</v>
      </c>
      <c r="T8967" s="15" t="s">
        <v>5371</v>
      </c>
      <c r="U8967" s="28">
        <v>1198080.0</v>
      </c>
      <c r="V8967" s="15">
        <v>3.0</v>
      </c>
      <c r="W8967" s="31">
        <v>0.2</v>
      </c>
      <c r="X8967" s="28">
        <v>449280.0</v>
      </c>
    </row>
    <row r="8968" ht="15.75" customHeight="1">
      <c r="A8968" s="15">
        <v>5941.0</v>
      </c>
      <c r="B8968" s="15" t="s">
        <v>9818</v>
      </c>
      <c r="C8968" s="18">
        <v>43020.0</v>
      </c>
      <c r="D8968" s="18">
        <v>43022.0</v>
      </c>
      <c r="E8968" s="18">
        <f t="shared" si="1"/>
        <v>43022</v>
      </c>
      <c r="F8968" s="15" t="s">
        <v>114</v>
      </c>
      <c r="G8968" s="15" t="s">
        <v>7429</v>
      </c>
      <c r="H8968" s="15" t="s">
        <v>7430</v>
      </c>
      <c r="I8968" s="15" t="s">
        <v>59</v>
      </c>
      <c r="J8968" s="15" t="s">
        <v>60</v>
      </c>
      <c r="K8968" s="15" t="s">
        <v>19</v>
      </c>
      <c r="L8968" s="15" t="str">
        <f t="array" ref="L8968">_xlfn.XLOOKUP(M8968,reference_province_to_city!$A$2:$A$11,reference_province_to_city!$B$2:$B$11)</f>
        <v>Yogyakarta</v>
      </c>
      <c r="M8968" s="15" t="s">
        <v>18</v>
      </c>
      <c r="N8968" s="15">
        <v>55111.0</v>
      </c>
      <c r="O8968" s="15">
        <f t="array" ref="O8968">_xlfn.XLOOKUP(M8968,reference_postal_code!$B$2:$B$11,reference_postal_code!$A$2:$A$11)</f>
        <v>55111</v>
      </c>
      <c r="P8968" s="15" t="s">
        <v>77</v>
      </c>
      <c r="Q8968" s="15" t="s">
        <v>1517</v>
      </c>
      <c r="R8968" s="15" t="s">
        <v>110</v>
      </c>
      <c r="S8968" s="15" t="s">
        <v>149</v>
      </c>
      <c r="T8968" s="15" t="s">
        <v>1518</v>
      </c>
      <c r="U8968" s="28">
        <v>6537600.0</v>
      </c>
      <c r="V8968" s="15">
        <v>12.0</v>
      </c>
      <c r="W8968" s="31">
        <v>0.0</v>
      </c>
      <c r="X8968" s="28">
        <v>1961280.0</v>
      </c>
    </row>
    <row r="8969" ht="15.75" customHeight="1">
      <c r="A8969" s="15">
        <v>8425.0</v>
      </c>
      <c r="B8969" s="15" t="s">
        <v>9823</v>
      </c>
      <c r="C8969" s="18">
        <v>43020.0</v>
      </c>
      <c r="D8969" s="18">
        <v>43024.0</v>
      </c>
      <c r="E8969" s="18">
        <f t="shared" si="1"/>
        <v>43024</v>
      </c>
      <c r="F8969" s="15" t="s">
        <v>55</v>
      </c>
      <c r="G8969" s="15" t="s">
        <v>4884</v>
      </c>
      <c r="H8969" s="15" t="s">
        <v>4885</v>
      </c>
      <c r="I8969" s="15" t="s">
        <v>59</v>
      </c>
      <c r="J8969" s="15" t="s">
        <v>60</v>
      </c>
      <c r="K8969" s="15" t="s">
        <v>28</v>
      </c>
      <c r="L8969" s="15" t="str">
        <f t="array" ref="L8969">_xlfn.XLOOKUP(M8969,reference_province_to_city!$A$2:$A$11,reference_province_to_city!$B$2:$B$11)</f>
        <v>Medan</v>
      </c>
      <c r="M8969" s="15" t="s">
        <v>11</v>
      </c>
      <c r="N8969" s="15">
        <v>20111.0</v>
      </c>
      <c r="O8969" s="15">
        <f t="array" ref="O8969">_xlfn.XLOOKUP(M8969,reference_postal_code!$B$2:$B$11,reference_postal_code!$A$2:$A$11)</f>
        <v>20111</v>
      </c>
      <c r="P8969" s="15" t="s">
        <v>77</v>
      </c>
      <c r="Q8969" s="15" t="s">
        <v>9665</v>
      </c>
      <c r="R8969" s="15" t="s">
        <v>106</v>
      </c>
      <c r="S8969" s="15" t="s">
        <v>183</v>
      </c>
      <c r="T8969" s="15" t="s">
        <v>9666</v>
      </c>
      <c r="U8969" s="28">
        <v>3.23235E7</v>
      </c>
      <c r="V8969" s="15">
        <v>5.0</v>
      </c>
      <c r="W8969" s="31">
        <v>0.0</v>
      </c>
      <c r="X8969" s="28">
        <v>1939410.0</v>
      </c>
    </row>
    <row r="8970" ht="15.75" customHeight="1">
      <c r="A8970" s="15">
        <v>9487.0</v>
      </c>
      <c r="B8970" s="15" t="s">
        <v>9826</v>
      </c>
      <c r="C8970" s="18">
        <v>43020.0</v>
      </c>
      <c r="D8970" s="18">
        <v>43020.0</v>
      </c>
      <c r="E8970" s="18">
        <f t="shared" si="1"/>
        <v>43020</v>
      </c>
      <c r="F8970" s="15" t="s">
        <v>466</v>
      </c>
      <c r="G8970" s="15" t="s">
        <v>415</v>
      </c>
      <c r="H8970" s="15" t="s">
        <v>416</v>
      </c>
      <c r="I8970" s="15" t="s">
        <v>59</v>
      </c>
      <c r="J8970" s="15" t="s">
        <v>60</v>
      </c>
      <c r="K8970" s="15" t="s">
        <v>28</v>
      </c>
      <c r="L8970" s="15" t="str">
        <f t="array" ref="L8970">_xlfn.XLOOKUP(M8970,reference_province_to_city!$A$2:$A$11,reference_province_to_city!$B$2:$B$11)</f>
        <v>Medan</v>
      </c>
      <c r="M8970" s="15" t="s">
        <v>11</v>
      </c>
      <c r="N8970" s="15">
        <v>20111.0</v>
      </c>
      <c r="O8970" s="15">
        <f t="array" ref="O8970">_xlfn.XLOOKUP(M8970,reference_postal_code!$B$2:$B$11,reference_postal_code!$A$2:$A$11)</f>
        <v>20111</v>
      </c>
      <c r="P8970" s="15" t="s">
        <v>77</v>
      </c>
      <c r="Q8970" s="15" t="s">
        <v>4532</v>
      </c>
      <c r="R8970" s="15" t="s">
        <v>106</v>
      </c>
      <c r="S8970" s="15" t="s">
        <v>218</v>
      </c>
      <c r="T8970" s="15" t="s">
        <v>4533</v>
      </c>
      <c r="U8970" s="28">
        <v>1.010016E7</v>
      </c>
      <c r="V8970" s="15">
        <v>3.0</v>
      </c>
      <c r="W8970" s="31">
        <v>0.3</v>
      </c>
      <c r="X8970" s="28">
        <v>-1154304.0</v>
      </c>
    </row>
    <row r="8971" ht="15.75" customHeight="1">
      <c r="A8971" s="15">
        <v>2417.0</v>
      </c>
      <c r="B8971" s="15" t="s">
        <v>9825</v>
      </c>
      <c r="C8971" s="18">
        <v>43020.0</v>
      </c>
      <c r="D8971" s="18">
        <v>43026.0</v>
      </c>
      <c r="E8971" s="18">
        <f t="shared" si="1"/>
        <v>43026</v>
      </c>
      <c r="F8971" s="15" t="s">
        <v>55</v>
      </c>
      <c r="G8971" s="15" t="s">
        <v>8836</v>
      </c>
      <c r="H8971" s="15" t="s">
        <v>8837</v>
      </c>
      <c r="I8971" s="15" t="s">
        <v>128</v>
      </c>
      <c r="J8971" s="15" t="s">
        <v>60</v>
      </c>
      <c r="K8971" s="15" t="s">
        <v>33</v>
      </c>
      <c r="L8971" s="15" t="str">
        <f t="array" ref="L8971">_xlfn.XLOOKUP(M8971,reference_province_to_city!$A$2:$A$11,reference_province_to_city!$B$2:$B$11)</f>
        <v>Makassar</v>
      </c>
      <c r="M8971" s="15" t="s">
        <v>25</v>
      </c>
      <c r="N8971" s="15">
        <v>90111.0</v>
      </c>
      <c r="O8971" s="15">
        <f t="array" ref="O8971">_xlfn.XLOOKUP(M8971,reference_postal_code!$B$2:$B$11,reference_postal_code!$A$2:$A$11)</f>
        <v>90111</v>
      </c>
      <c r="P8971" s="15" t="s">
        <v>63</v>
      </c>
      <c r="Q8971" s="15" t="s">
        <v>2455</v>
      </c>
      <c r="R8971" s="15" t="s">
        <v>110</v>
      </c>
      <c r="S8971" s="15" t="s">
        <v>149</v>
      </c>
      <c r="T8971" s="15" t="s">
        <v>2456</v>
      </c>
      <c r="U8971" s="28">
        <v>8925000.0</v>
      </c>
      <c r="V8971" s="15">
        <v>5.0</v>
      </c>
      <c r="W8971" s="31">
        <v>0.0</v>
      </c>
      <c r="X8971" s="28">
        <v>1428000.0</v>
      </c>
    </row>
    <row r="8972" ht="15.75" customHeight="1">
      <c r="A8972" s="15">
        <v>8857.0</v>
      </c>
      <c r="B8972" s="15" t="s">
        <v>9827</v>
      </c>
      <c r="C8972" s="18">
        <v>43021.0</v>
      </c>
      <c r="D8972" s="18">
        <v>43028.0</v>
      </c>
      <c r="E8972" s="18">
        <f t="shared" si="1"/>
        <v>43028</v>
      </c>
      <c r="F8972" s="15" t="s">
        <v>55</v>
      </c>
      <c r="G8972" s="15" t="s">
        <v>5275</v>
      </c>
      <c r="H8972" s="15" t="s">
        <v>5276</v>
      </c>
      <c r="I8972" s="15" t="s">
        <v>128</v>
      </c>
      <c r="J8972" s="15" t="s">
        <v>60</v>
      </c>
      <c r="K8972" s="15" t="s">
        <v>31</v>
      </c>
      <c r="L8972" s="15" t="str">
        <f t="array" ref="L8972">_xlfn.XLOOKUP(M8972,reference_province_to_city!$A$2:$A$11,reference_province_to_city!$B$2:$B$11)</f>
        <v>Balikpapan</v>
      </c>
      <c r="M8972" s="15" t="s">
        <v>21</v>
      </c>
      <c r="N8972" s="15">
        <v>76114.0</v>
      </c>
      <c r="O8972" s="15">
        <f t="array" ref="O8972">_xlfn.XLOOKUP(M8972,reference_postal_code!$B$2:$B$11,reference_postal_code!$A$2:$A$11)</f>
        <v>76114</v>
      </c>
      <c r="P8972" s="15" t="s">
        <v>166</v>
      </c>
      <c r="Q8972" s="15" t="s">
        <v>6536</v>
      </c>
      <c r="R8972" s="15" t="s">
        <v>110</v>
      </c>
      <c r="S8972" s="15" t="s">
        <v>149</v>
      </c>
      <c r="T8972" s="15" t="s">
        <v>6537</v>
      </c>
      <c r="U8972" s="28">
        <v>3149100.0</v>
      </c>
      <c r="V8972" s="15">
        <v>6.0</v>
      </c>
      <c r="W8972" s="31">
        <v>0.0</v>
      </c>
      <c r="X8972" s="28">
        <v>598329.0</v>
      </c>
    </row>
    <row r="8973" ht="15.75" customHeight="1">
      <c r="A8973" s="15">
        <v>278.0</v>
      </c>
      <c r="B8973" s="15" t="s">
        <v>9828</v>
      </c>
      <c r="C8973" s="18">
        <v>43021.0</v>
      </c>
      <c r="D8973" s="18">
        <v>43025.0</v>
      </c>
      <c r="E8973" s="18">
        <f t="shared" si="1"/>
        <v>43025</v>
      </c>
      <c r="F8973" s="15" t="s">
        <v>55</v>
      </c>
      <c r="G8973" s="15" t="s">
        <v>4750</v>
      </c>
      <c r="H8973" s="15" t="s">
        <v>4751</v>
      </c>
      <c r="I8973" s="15" t="s">
        <v>128</v>
      </c>
      <c r="J8973" s="15" t="s">
        <v>60</v>
      </c>
      <c r="K8973" s="15" t="s">
        <v>22</v>
      </c>
      <c r="L8973" s="15" t="str">
        <f t="array" ref="L8973">_xlfn.XLOOKUP(M8973,reference_province_to_city!$A$2:$A$11,reference_province_to_city!$B$2:$B$11)</f>
        <v>Surabaya</v>
      </c>
      <c r="M8973" s="15" t="s">
        <v>20</v>
      </c>
      <c r="N8973" s="15">
        <v>60231.0</v>
      </c>
      <c r="O8973" s="15">
        <f t="array" ref="O8973">_xlfn.XLOOKUP(M8973,reference_postal_code!$B$2:$B$11,reference_postal_code!$A$2:$A$11)</f>
        <v>60231</v>
      </c>
      <c r="P8973" s="15" t="s">
        <v>166</v>
      </c>
      <c r="Q8973" s="15" t="s">
        <v>3975</v>
      </c>
      <c r="R8973" s="15" t="s">
        <v>65</v>
      </c>
      <c r="S8973" s="15" t="s">
        <v>66</v>
      </c>
      <c r="T8973" s="15" t="s">
        <v>3976</v>
      </c>
      <c r="U8973" s="28">
        <v>272640.0</v>
      </c>
      <c r="V8973" s="15">
        <v>4.0</v>
      </c>
      <c r="W8973" s="31">
        <v>0.2</v>
      </c>
      <c r="X8973" s="28">
        <v>88608.0</v>
      </c>
    </row>
    <row r="8974" ht="15.75" customHeight="1">
      <c r="A8974" s="15">
        <v>9222.0</v>
      </c>
      <c r="B8974" s="15" t="s">
        <v>9829</v>
      </c>
      <c r="C8974" s="18">
        <v>43021.0</v>
      </c>
      <c r="D8974" s="18">
        <v>43022.0</v>
      </c>
      <c r="E8974" s="18">
        <f t="shared" si="1"/>
        <v>43022</v>
      </c>
      <c r="F8974" s="15" t="s">
        <v>125</v>
      </c>
      <c r="G8974" s="15" t="s">
        <v>2186</v>
      </c>
      <c r="H8974" s="15" t="s">
        <v>2187</v>
      </c>
      <c r="I8974" s="15" t="s">
        <v>59</v>
      </c>
      <c r="J8974" s="15" t="s">
        <v>60</v>
      </c>
      <c r="K8974" s="15" t="s">
        <v>29</v>
      </c>
      <c r="L8974" s="15" t="str">
        <f t="array" ref="L8974">_xlfn.XLOOKUP(M8974,reference_province_to_city!$A$2:$A$11,reference_province_to_city!$B$2:$B$11)</f>
        <v>Palembang</v>
      </c>
      <c r="M8974" s="15" t="s">
        <v>13</v>
      </c>
      <c r="N8974" s="15">
        <v>30111.0</v>
      </c>
      <c r="O8974" s="15">
        <f t="array" ref="O8974">_xlfn.XLOOKUP(M8974,reference_postal_code!$B$2:$B$11,reference_postal_code!$A$2:$A$11)</f>
        <v>30111</v>
      </c>
      <c r="P8974" s="15" t="s">
        <v>77</v>
      </c>
      <c r="Q8974" s="15" t="s">
        <v>756</v>
      </c>
      <c r="R8974" s="15" t="s">
        <v>106</v>
      </c>
      <c r="S8974" s="15" t="s">
        <v>218</v>
      </c>
      <c r="T8974" s="15" t="s">
        <v>757</v>
      </c>
      <c r="U8974" s="28">
        <v>2.25678E7</v>
      </c>
      <c r="V8974" s="15">
        <v>4.0</v>
      </c>
      <c r="W8974" s="31">
        <v>0.0</v>
      </c>
      <c r="X8974" s="28">
        <v>5190594.0</v>
      </c>
    </row>
    <row r="8975" ht="15.75" customHeight="1">
      <c r="A8975" s="15">
        <v>4257.0</v>
      </c>
      <c r="B8975" s="15" t="s">
        <v>9830</v>
      </c>
      <c r="C8975" s="18">
        <v>43021.0</v>
      </c>
      <c r="D8975" s="18">
        <v>43024.0</v>
      </c>
      <c r="E8975" s="18">
        <f t="shared" si="1"/>
        <v>43024</v>
      </c>
      <c r="F8975" s="15" t="s">
        <v>125</v>
      </c>
      <c r="G8975" s="15" t="s">
        <v>2687</v>
      </c>
      <c r="H8975" s="15" t="s">
        <v>2688</v>
      </c>
      <c r="I8975" s="15" t="s">
        <v>59</v>
      </c>
      <c r="J8975" s="15" t="s">
        <v>60</v>
      </c>
      <c r="K8975" s="15" t="s">
        <v>29</v>
      </c>
      <c r="L8975" s="15" t="str">
        <f t="array" ref="L8975">_xlfn.XLOOKUP(M8975,reference_province_to_city!$A$2:$A$11,reference_province_to_city!$B$2:$B$11)</f>
        <v>Palembang</v>
      </c>
      <c r="M8975" s="15" t="s">
        <v>13</v>
      </c>
      <c r="N8975" s="15">
        <v>30111.0</v>
      </c>
      <c r="O8975" s="15">
        <f t="array" ref="O8975">_xlfn.XLOOKUP(M8975,reference_postal_code!$B$2:$B$11,reference_postal_code!$A$2:$A$11)</f>
        <v>30111</v>
      </c>
      <c r="P8975" s="15" t="s">
        <v>77</v>
      </c>
      <c r="Q8975" s="15" t="s">
        <v>1363</v>
      </c>
      <c r="R8975" s="15" t="s">
        <v>106</v>
      </c>
      <c r="S8975" s="15" t="s">
        <v>139</v>
      </c>
      <c r="T8975" s="15" t="s">
        <v>1364</v>
      </c>
      <c r="U8975" s="28">
        <v>157140.0</v>
      </c>
      <c r="V8975" s="15">
        <v>3.0</v>
      </c>
      <c r="W8975" s="31">
        <v>0.6</v>
      </c>
      <c r="X8975" s="28">
        <v>-102141.0</v>
      </c>
    </row>
    <row r="8976" ht="15.75" customHeight="1">
      <c r="A8976" s="15">
        <v>280.0</v>
      </c>
      <c r="B8976" s="15" t="s">
        <v>9828</v>
      </c>
      <c r="C8976" s="18">
        <v>43021.0</v>
      </c>
      <c r="D8976" s="18">
        <v>43025.0</v>
      </c>
      <c r="E8976" s="18">
        <f t="shared" si="1"/>
        <v>43025</v>
      </c>
      <c r="F8976" s="15" t="s">
        <v>55</v>
      </c>
      <c r="G8976" s="15" t="s">
        <v>4750</v>
      </c>
      <c r="H8976" s="15" t="s">
        <v>4751</v>
      </c>
      <c r="I8976" s="15" t="s">
        <v>128</v>
      </c>
      <c r="J8976" s="15" t="s">
        <v>60</v>
      </c>
      <c r="K8976" s="15" t="s">
        <v>22</v>
      </c>
      <c r="L8976" s="15" t="str">
        <f t="array" ref="L8976">_xlfn.XLOOKUP(M8976,reference_province_to_city!$A$2:$A$11,reference_province_to_city!$B$2:$B$11)</f>
        <v>Surabaya</v>
      </c>
      <c r="M8976" s="15" t="s">
        <v>20</v>
      </c>
      <c r="O8976" s="15">
        <f t="array" ref="O8976">_xlfn.XLOOKUP(M8976,reference_postal_code!$B$2:$B$11,reference_postal_code!$A$2:$A$11)</f>
        <v>60231</v>
      </c>
      <c r="P8976" s="15" t="s">
        <v>166</v>
      </c>
      <c r="Q8976" s="15" t="s">
        <v>4262</v>
      </c>
      <c r="R8976" s="15" t="s">
        <v>65</v>
      </c>
      <c r="S8976" s="15" t="s">
        <v>79</v>
      </c>
      <c r="T8976" s="15" t="s">
        <v>4263</v>
      </c>
      <c r="U8976" s="28">
        <v>372600.0</v>
      </c>
      <c r="V8976" s="15">
        <v>3.0</v>
      </c>
      <c r="W8976" s="31">
        <v>0.2</v>
      </c>
      <c r="X8976" s="28">
        <v>130410.0</v>
      </c>
    </row>
    <row r="8977" ht="15.75" customHeight="1">
      <c r="A8977" s="15">
        <v>9221.0</v>
      </c>
      <c r="B8977" s="15" t="s">
        <v>9829</v>
      </c>
      <c r="C8977" s="18">
        <v>43021.0</v>
      </c>
      <c r="D8977" s="18"/>
      <c r="E8977" s="18">
        <f t="shared" si="1"/>
        <v>43024</v>
      </c>
      <c r="F8977" s="15" t="s">
        <v>125</v>
      </c>
      <c r="G8977" s="15" t="s">
        <v>2186</v>
      </c>
      <c r="H8977" s="15" t="s">
        <v>2187</v>
      </c>
      <c r="I8977" s="15" t="s">
        <v>59</v>
      </c>
      <c r="J8977" s="15" t="s">
        <v>60</v>
      </c>
      <c r="K8977" s="15" t="s">
        <v>29</v>
      </c>
      <c r="L8977" s="15" t="str">
        <f t="array" ref="L8977">_xlfn.XLOOKUP(M8977,reference_province_to_city!$A$2:$A$11,reference_province_to_city!$B$2:$B$11)</f>
        <v>Palembang</v>
      </c>
      <c r="M8977" s="15" t="s">
        <v>13</v>
      </c>
      <c r="N8977" s="15">
        <v>30111.0</v>
      </c>
      <c r="O8977" s="15">
        <f t="array" ref="O8977">_xlfn.XLOOKUP(M8977,reference_postal_code!$B$2:$B$11,reference_postal_code!$A$2:$A$11)</f>
        <v>30111</v>
      </c>
      <c r="P8977" s="15" t="s">
        <v>77</v>
      </c>
      <c r="Q8977" s="15" t="s">
        <v>4209</v>
      </c>
      <c r="R8977" s="15" t="s">
        <v>65</v>
      </c>
      <c r="S8977" s="15" t="s">
        <v>79</v>
      </c>
      <c r="T8977" s="15" t="s">
        <v>4210</v>
      </c>
      <c r="U8977" s="28">
        <v>166050.0</v>
      </c>
      <c r="V8977" s="15">
        <v>3.0</v>
      </c>
      <c r="W8977" s="31">
        <v>0.0</v>
      </c>
      <c r="X8977" s="28">
        <v>78044.0</v>
      </c>
    </row>
    <row r="8978" ht="15.75" customHeight="1">
      <c r="A8978" s="15">
        <v>9223.0</v>
      </c>
      <c r="B8978" s="15" t="s">
        <v>9829</v>
      </c>
      <c r="C8978" s="18">
        <v>43021.0</v>
      </c>
      <c r="D8978" s="18">
        <v>43022.0</v>
      </c>
      <c r="E8978" s="18">
        <f t="shared" si="1"/>
        <v>43022</v>
      </c>
      <c r="F8978" s="15" t="s">
        <v>125</v>
      </c>
      <c r="G8978" s="15" t="s">
        <v>2186</v>
      </c>
      <c r="H8978" s="15" t="s">
        <v>2187</v>
      </c>
      <c r="I8978" s="15" t="s">
        <v>59</v>
      </c>
      <c r="J8978" s="15" t="s">
        <v>60</v>
      </c>
      <c r="K8978" s="15" t="s">
        <v>29</v>
      </c>
      <c r="L8978" s="15" t="str">
        <f t="array" ref="L8978">_xlfn.XLOOKUP(M8978,reference_province_to_city!$A$2:$A$11,reference_province_to_city!$B$2:$B$11)</f>
        <v>Palembang</v>
      </c>
      <c r="M8978" s="15" t="s">
        <v>13</v>
      </c>
      <c r="N8978" s="15">
        <v>30111.0</v>
      </c>
      <c r="O8978" s="15">
        <f t="array" ref="O8978">_xlfn.XLOOKUP(M8978,reference_postal_code!$B$2:$B$11,reference_postal_code!$A$2:$A$11)</f>
        <v>30111</v>
      </c>
      <c r="P8978" s="15" t="s">
        <v>77</v>
      </c>
      <c r="Q8978" s="15" t="s">
        <v>5542</v>
      </c>
      <c r="R8978" s="15" t="s">
        <v>65</v>
      </c>
      <c r="S8978" s="15" t="s">
        <v>66</v>
      </c>
      <c r="T8978" s="15" t="s">
        <v>5543</v>
      </c>
      <c r="U8978" s="28">
        <v>388800.0</v>
      </c>
      <c r="V8978" s="15">
        <v>4.0</v>
      </c>
      <c r="W8978" s="31">
        <v>0.0</v>
      </c>
      <c r="X8978" s="28">
        <v>186624.0</v>
      </c>
    </row>
    <row r="8979" ht="15.75" customHeight="1">
      <c r="A8979" s="15">
        <v>4256.0</v>
      </c>
      <c r="B8979" s="15" t="s">
        <v>9830</v>
      </c>
      <c r="C8979" s="18">
        <v>43021.0</v>
      </c>
      <c r="D8979" s="18">
        <v>43024.0</v>
      </c>
      <c r="E8979" s="18">
        <f t="shared" si="1"/>
        <v>43024</v>
      </c>
      <c r="F8979" s="15" t="s">
        <v>125</v>
      </c>
      <c r="G8979" s="15" t="s">
        <v>2687</v>
      </c>
      <c r="H8979" s="15" t="s">
        <v>2688</v>
      </c>
      <c r="I8979" s="15" t="s">
        <v>59</v>
      </c>
      <c r="J8979" s="15" t="s">
        <v>60</v>
      </c>
      <c r="K8979" s="15" t="s">
        <v>29</v>
      </c>
      <c r="L8979" s="15" t="str">
        <f t="array" ref="L8979">_xlfn.XLOOKUP(M8979,reference_province_to_city!$A$2:$A$11,reference_province_to_city!$B$2:$B$11)</f>
        <v>Palembang</v>
      </c>
      <c r="M8979" s="15" t="s">
        <v>13</v>
      </c>
      <c r="N8979" s="15">
        <v>30111.0</v>
      </c>
      <c r="O8979" s="15">
        <f t="array" ref="O8979">_xlfn.XLOOKUP(M8979,reference_postal_code!$B$2:$B$11,reference_postal_code!$A$2:$A$11)</f>
        <v>30111</v>
      </c>
      <c r="P8979" s="15" t="s">
        <v>77</v>
      </c>
      <c r="Q8979" s="15" t="s">
        <v>6120</v>
      </c>
      <c r="R8979" s="15" t="s">
        <v>65</v>
      </c>
      <c r="S8979" s="15" t="s">
        <v>83</v>
      </c>
      <c r="T8979" s="15" t="s">
        <v>6121</v>
      </c>
      <c r="U8979" s="28">
        <v>1451760.0</v>
      </c>
      <c r="V8979" s="15">
        <v>4.0</v>
      </c>
      <c r="W8979" s="31">
        <v>0.8</v>
      </c>
      <c r="X8979" s="28">
        <v>-2177640.0</v>
      </c>
    </row>
    <row r="8980" ht="15.75" customHeight="1">
      <c r="A8980" s="15">
        <v>277.0</v>
      </c>
      <c r="B8980" s="15" t="s">
        <v>9828</v>
      </c>
      <c r="C8980" s="18">
        <v>43021.0</v>
      </c>
      <c r="D8980" s="18">
        <v>43025.0</v>
      </c>
      <c r="E8980" s="18">
        <f t="shared" si="1"/>
        <v>43025</v>
      </c>
      <c r="F8980" s="15" t="s">
        <v>55</v>
      </c>
      <c r="G8980" s="15" t="s">
        <v>4750</v>
      </c>
      <c r="H8980" s="15" t="s">
        <v>4751</v>
      </c>
      <c r="I8980" s="15" t="s">
        <v>128</v>
      </c>
      <c r="J8980" s="15" t="s">
        <v>60</v>
      </c>
      <c r="K8980" s="15" t="s">
        <v>22</v>
      </c>
      <c r="L8980" s="15" t="str">
        <f t="array" ref="L8980">_xlfn.XLOOKUP(M8980,reference_province_to_city!$A$2:$A$11,reference_province_to_city!$B$2:$B$11)</f>
        <v>Surabaya</v>
      </c>
      <c r="M8980" s="15" t="s">
        <v>20</v>
      </c>
      <c r="N8980" s="15">
        <v>60231.0</v>
      </c>
      <c r="O8980" s="15">
        <f t="array" ref="O8980">_xlfn.XLOOKUP(M8980,reference_postal_code!$B$2:$B$11,reference_postal_code!$A$2:$A$11)</f>
        <v>60231</v>
      </c>
      <c r="P8980" s="15" t="s">
        <v>166</v>
      </c>
      <c r="Q8980" s="15" t="s">
        <v>9671</v>
      </c>
      <c r="R8980" s="15" t="s">
        <v>65</v>
      </c>
      <c r="S8980" s="15" t="s">
        <v>66</v>
      </c>
      <c r="T8980" s="15" t="s">
        <v>9672</v>
      </c>
      <c r="U8980" s="28">
        <v>174720.0</v>
      </c>
      <c r="V8980" s="15">
        <v>2.0</v>
      </c>
      <c r="W8980" s="31">
        <v>0.2</v>
      </c>
      <c r="X8980" s="28">
        <v>61152.0</v>
      </c>
    </row>
    <row r="8981" ht="15.75" customHeight="1">
      <c r="A8981" s="15">
        <v>9091.0</v>
      </c>
      <c r="B8981" s="15" t="s">
        <v>9831</v>
      </c>
      <c r="C8981" s="18">
        <v>43021.0</v>
      </c>
      <c r="D8981" s="18">
        <v>43023.0</v>
      </c>
      <c r="E8981" s="18">
        <f t="shared" si="1"/>
        <v>43023</v>
      </c>
      <c r="F8981" s="15" t="s">
        <v>125</v>
      </c>
      <c r="G8981" s="15" t="s">
        <v>4271</v>
      </c>
      <c r="H8981" s="15" t="s">
        <v>4272</v>
      </c>
      <c r="I8981" s="15" t="s">
        <v>59</v>
      </c>
      <c r="J8981" s="15" t="s">
        <v>60</v>
      </c>
      <c r="K8981" s="15" t="s">
        <v>26</v>
      </c>
      <c r="L8981" s="15" t="str">
        <f t="array" ref="L8981">_xlfn.XLOOKUP(M8981,reference_province_to_city!$A$2:$A$11,reference_province_to_city!$B$2:$B$11)</f>
        <v>Denpasar</v>
      </c>
      <c r="M8981" s="15" t="s">
        <v>24</v>
      </c>
      <c r="N8981" s="15">
        <v>80231.0</v>
      </c>
      <c r="O8981" s="15">
        <f t="array" ref="O8981">_xlfn.XLOOKUP(M8981,reference_postal_code!$B$2:$B$11,reference_postal_code!$A$2:$A$11)</f>
        <v>80231</v>
      </c>
      <c r="P8981" s="15" t="s">
        <v>63</v>
      </c>
      <c r="Q8981" s="15" t="s">
        <v>3850</v>
      </c>
      <c r="R8981" s="15" t="s">
        <v>65</v>
      </c>
      <c r="S8981" s="15" t="s">
        <v>87</v>
      </c>
      <c r="T8981" s="15" t="s">
        <v>3851</v>
      </c>
      <c r="U8981" s="28">
        <v>5228400.0</v>
      </c>
      <c r="V8981" s="15">
        <v>8.0</v>
      </c>
      <c r="W8981" s="31">
        <v>0.0</v>
      </c>
      <c r="X8981" s="28">
        <v>1568520.0</v>
      </c>
    </row>
    <row r="8982" ht="15.75" customHeight="1">
      <c r="A8982" s="15">
        <v>3007.0</v>
      </c>
      <c r="B8982" s="15" t="s">
        <v>9832</v>
      </c>
      <c r="C8982" s="18">
        <v>43021.0</v>
      </c>
      <c r="D8982" s="18">
        <v>43023.0</v>
      </c>
      <c r="E8982" s="18">
        <f t="shared" si="1"/>
        <v>43023</v>
      </c>
      <c r="F8982" s="15" t="s">
        <v>125</v>
      </c>
      <c r="G8982" s="15" t="s">
        <v>2717</v>
      </c>
      <c r="H8982" s="15" t="s">
        <v>2718</v>
      </c>
      <c r="I8982" s="15" t="s">
        <v>59</v>
      </c>
      <c r="J8982" s="15" t="s">
        <v>60</v>
      </c>
      <c r="K8982" s="15" t="s">
        <v>26</v>
      </c>
      <c r="L8982" s="15" t="str">
        <f t="array" ref="L8982">_xlfn.XLOOKUP(M8982,reference_province_to_city!$A$2:$A$11,reference_province_to_city!$B$2:$B$11)</f>
        <v>Denpasar</v>
      </c>
      <c r="M8982" s="15" t="s">
        <v>24</v>
      </c>
      <c r="N8982" s="15">
        <v>80231.0</v>
      </c>
      <c r="O8982" s="15">
        <f t="array" ref="O8982">_xlfn.XLOOKUP(M8982,reference_postal_code!$B$2:$B$11,reference_postal_code!$A$2:$A$11)</f>
        <v>80231</v>
      </c>
      <c r="P8982" s="15" t="s">
        <v>63</v>
      </c>
      <c r="Q8982" s="15" t="s">
        <v>4602</v>
      </c>
      <c r="R8982" s="15" t="s">
        <v>65</v>
      </c>
      <c r="S8982" s="15" t="s">
        <v>222</v>
      </c>
      <c r="T8982" s="15" t="s">
        <v>4603</v>
      </c>
      <c r="U8982" s="28">
        <v>1.35735E7</v>
      </c>
      <c r="V8982" s="15">
        <v>5.0</v>
      </c>
      <c r="W8982" s="31">
        <v>0.0</v>
      </c>
      <c r="X8982" s="28">
        <v>3800580.0</v>
      </c>
    </row>
    <row r="8983" ht="15.75" customHeight="1">
      <c r="A8983" s="15">
        <v>279.0</v>
      </c>
      <c r="B8983" s="15" t="s">
        <v>9828</v>
      </c>
      <c r="C8983" s="18">
        <v>43021.0</v>
      </c>
      <c r="D8983" s="18">
        <v>43025.0</v>
      </c>
      <c r="E8983" s="18">
        <f t="shared" si="1"/>
        <v>43025</v>
      </c>
      <c r="F8983" s="15" t="s">
        <v>55</v>
      </c>
      <c r="G8983" s="15" t="s">
        <v>4750</v>
      </c>
      <c r="H8983" s="15" t="s">
        <v>4751</v>
      </c>
      <c r="I8983" s="15" t="s">
        <v>128</v>
      </c>
      <c r="J8983" s="15" t="s">
        <v>60</v>
      </c>
      <c r="K8983" s="15" t="s">
        <v>22</v>
      </c>
      <c r="L8983" s="15" t="str">
        <f t="array" ref="L8983">_xlfn.XLOOKUP(M8983,reference_province_to_city!$A$2:$A$11,reference_province_to_city!$B$2:$B$11)</f>
        <v>Surabaya</v>
      </c>
      <c r="M8983" s="15" t="s">
        <v>20</v>
      </c>
      <c r="N8983" s="15">
        <v>60231.0</v>
      </c>
      <c r="O8983" s="15">
        <f t="array" ref="O8983">_xlfn.XLOOKUP(M8983,reference_postal_code!$B$2:$B$11,reference_postal_code!$A$2:$A$11)</f>
        <v>60231</v>
      </c>
      <c r="P8983" s="15" t="s">
        <v>166</v>
      </c>
      <c r="Q8983" s="15" t="s">
        <v>1170</v>
      </c>
      <c r="R8983" s="15" t="s">
        <v>65</v>
      </c>
      <c r="S8983" s="15" t="s">
        <v>87</v>
      </c>
      <c r="T8983" s="15" t="s">
        <v>1171</v>
      </c>
      <c r="U8983" s="28">
        <v>895680.0</v>
      </c>
      <c r="V8983" s="15">
        <v>6.0</v>
      </c>
      <c r="W8983" s="31">
        <v>0.2</v>
      </c>
      <c r="X8983" s="28">
        <v>89568.0</v>
      </c>
    </row>
    <row r="8984" ht="15.75" customHeight="1">
      <c r="A8984" s="15">
        <v>8859.0</v>
      </c>
      <c r="B8984" s="15" t="s">
        <v>9827</v>
      </c>
      <c r="C8984" s="18">
        <v>43021.0</v>
      </c>
      <c r="D8984" s="18">
        <v>43028.0</v>
      </c>
      <c r="E8984" s="18">
        <f t="shared" si="1"/>
        <v>43028</v>
      </c>
      <c r="F8984" s="15" t="s">
        <v>55</v>
      </c>
      <c r="G8984" s="15" t="s">
        <v>5275</v>
      </c>
      <c r="H8984" s="15" t="s">
        <v>5276</v>
      </c>
      <c r="I8984" s="15" t="s">
        <v>128</v>
      </c>
      <c r="J8984" s="15" t="s">
        <v>60</v>
      </c>
      <c r="K8984" s="15" t="s">
        <v>31</v>
      </c>
      <c r="L8984" s="15" t="str">
        <f t="array" ref="L8984">_xlfn.XLOOKUP(M8984,reference_province_to_city!$A$2:$A$11,reference_province_to_city!$B$2:$B$11)</f>
        <v>Balikpapan</v>
      </c>
      <c r="M8984" s="15" t="s">
        <v>21</v>
      </c>
      <c r="N8984" s="15">
        <v>76114.0</v>
      </c>
      <c r="O8984" s="15">
        <f t="array" ref="O8984">_xlfn.XLOOKUP(M8984,reference_postal_code!$B$2:$B$11,reference_postal_code!$A$2:$A$11)</f>
        <v>76114</v>
      </c>
      <c r="P8984" s="15" t="s">
        <v>166</v>
      </c>
      <c r="Q8984" s="15" t="s">
        <v>3948</v>
      </c>
      <c r="R8984" s="15" t="s">
        <v>65</v>
      </c>
      <c r="S8984" s="15" t="s">
        <v>83</v>
      </c>
      <c r="T8984" s="15" t="s">
        <v>3949</v>
      </c>
      <c r="U8984" s="28">
        <v>7.62594E7</v>
      </c>
      <c r="V8984" s="15">
        <v>5.0</v>
      </c>
      <c r="W8984" s="31">
        <v>0.2</v>
      </c>
      <c r="X8984" s="28">
        <v>2.8597275E7</v>
      </c>
    </row>
    <row r="8985" ht="15.75" customHeight="1">
      <c r="A8985" s="15">
        <v>8858.0</v>
      </c>
      <c r="B8985" s="15" t="s">
        <v>9827</v>
      </c>
      <c r="C8985" s="18">
        <v>43021.0</v>
      </c>
      <c r="D8985" s="18">
        <v>43028.0</v>
      </c>
      <c r="E8985" s="18">
        <f t="shared" si="1"/>
        <v>43028</v>
      </c>
      <c r="F8985" s="15" t="s">
        <v>55</v>
      </c>
      <c r="G8985" s="15" t="s">
        <v>5275</v>
      </c>
      <c r="H8985" s="15" t="s">
        <v>5276</v>
      </c>
      <c r="I8985" s="15" t="s">
        <v>128</v>
      </c>
      <c r="J8985" s="15" t="s">
        <v>60</v>
      </c>
      <c r="K8985" s="15" t="s">
        <v>31</v>
      </c>
      <c r="L8985" s="15" t="str">
        <f t="array" ref="L8985">_xlfn.XLOOKUP(M8985,reference_province_to_city!$A$2:$A$11,reference_province_to_city!$B$2:$B$11)</f>
        <v>Balikpapan</v>
      </c>
      <c r="M8985" s="15" t="s">
        <v>21</v>
      </c>
      <c r="N8985" s="15">
        <v>76114.0</v>
      </c>
      <c r="O8985" s="15">
        <f t="array" ref="O8985">_xlfn.XLOOKUP(M8985,reference_postal_code!$B$2:$B$11,reference_postal_code!$A$2:$A$11)</f>
        <v>76114</v>
      </c>
      <c r="P8985" s="15" t="s">
        <v>166</v>
      </c>
      <c r="Q8985" s="15" t="s">
        <v>6010</v>
      </c>
      <c r="R8985" s="15" t="s">
        <v>110</v>
      </c>
      <c r="S8985" s="15" t="s">
        <v>111</v>
      </c>
      <c r="T8985" s="15" t="s">
        <v>6011</v>
      </c>
      <c r="U8985" s="28">
        <v>479760.0</v>
      </c>
      <c r="V8985" s="15">
        <v>2.0</v>
      </c>
      <c r="W8985" s="31">
        <v>0.2</v>
      </c>
      <c r="X8985" s="28">
        <v>-119940.0</v>
      </c>
    </row>
    <row r="8986" ht="15.75" customHeight="1">
      <c r="A8986" s="15">
        <v>4255.0</v>
      </c>
      <c r="B8986" s="15" t="s">
        <v>9830</v>
      </c>
      <c r="C8986" s="18">
        <v>43021.0</v>
      </c>
      <c r="D8986" s="18">
        <v>43024.0</v>
      </c>
      <c r="E8986" s="18">
        <f t="shared" si="1"/>
        <v>43024</v>
      </c>
      <c r="F8986" s="15" t="s">
        <v>125</v>
      </c>
      <c r="G8986" s="15" t="s">
        <v>2687</v>
      </c>
      <c r="H8986" s="15" t="s">
        <v>2688</v>
      </c>
      <c r="I8986" s="15" t="s">
        <v>59</v>
      </c>
      <c r="J8986" s="15" t="s">
        <v>60</v>
      </c>
      <c r="K8986" s="15" t="s">
        <v>29</v>
      </c>
      <c r="L8986" s="15" t="str">
        <f t="array" ref="L8986">_xlfn.XLOOKUP(M8986,reference_province_to_city!$A$2:$A$11,reference_province_to_city!$B$2:$B$11)</f>
        <v>Palembang</v>
      </c>
      <c r="M8986" s="15" t="s">
        <v>13</v>
      </c>
      <c r="N8986" s="15">
        <v>30111.0</v>
      </c>
      <c r="O8986" s="15">
        <f t="array" ref="O8986">_xlfn.XLOOKUP(M8986,reference_postal_code!$B$2:$B$11,reference_postal_code!$A$2:$A$11)</f>
        <v>30111</v>
      </c>
      <c r="P8986" s="15" t="s">
        <v>77</v>
      </c>
      <c r="Q8986" s="15" t="s">
        <v>5029</v>
      </c>
      <c r="R8986" s="15" t="s">
        <v>65</v>
      </c>
      <c r="S8986" s="15" t="s">
        <v>66</v>
      </c>
      <c r="T8986" s="15" t="s">
        <v>5030</v>
      </c>
      <c r="U8986" s="28">
        <v>949680.0</v>
      </c>
      <c r="V8986" s="15">
        <v>3.0</v>
      </c>
      <c r="W8986" s="31">
        <v>0.2</v>
      </c>
      <c r="X8986" s="28">
        <v>308646.0</v>
      </c>
    </row>
    <row r="8987" ht="15.75" customHeight="1">
      <c r="A8987" s="15">
        <v>888.0</v>
      </c>
      <c r="B8987" s="15" t="s">
        <v>9833</v>
      </c>
      <c r="C8987" s="18">
        <v>43022.0</v>
      </c>
      <c r="D8987" s="18">
        <v>43027.0</v>
      </c>
      <c r="E8987" s="18">
        <f t="shared" si="1"/>
        <v>43027</v>
      </c>
      <c r="F8987" s="15" t="s">
        <v>55</v>
      </c>
      <c r="G8987" s="15" t="s">
        <v>7233</v>
      </c>
      <c r="H8987" s="15" t="s">
        <v>7234</v>
      </c>
      <c r="I8987" s="15" t="s">
        <v>76</v>
      </c>
      <c r="J8987" s="15" t="s">
        <v>60</v>
      </c>
      <c r="K8987" s="15" t="s">
        <v>10</v>
      </c>
      <c r="L8987" s="15" t="str">
        <f t="array" ref="L8987">_xlfn.XLOOKUP(M8987,reference_province_to_city!$A$2:$A$11,reference_province_to_city!$B$2:$B$11)</f>
        <v>Jakarta</v>
      </c>
      <c r="M8987" s="15" t="s">
        <v>7</v>
      </c>
      <c r="N8987" s="15">
        <v>10110.0</v>
      </c>
      <c r="O8987" s="15">
        <f t="array" ref="O8987">_xlfn.XLOOKUP(M8987,reference_postal_code!$B$2:$B$11,reference_postal_code!$A$2:$A$11)</f>
        <v>10110</v>
      </c>
      <c r="P8987" s="15" t="s">
        <v>117</v>
      </c>
      <c r="Q8987" s="15" t="s">
        <v>1461</v>
      </c>
      <c r="R8987" s="15" t="s">
        <v>65</v>
      </c>
      <c r="S8987" s="15" t="s">
        <v>83</v>
      </c>
      <c r="T8987" s="15" t="s">
        <v>1462</v>
      </c>
      <c r="U8987" s="28">
        <v>564900.0</v>
      </c>
      <c r="V8987" s="15">
        <v>7.0</v>
      </c>
      <c r="W8987" s="31">
        <v>0.0</v>
      </c>
      <c r="X8987" s="28">
        <v>276801.0</v>
      </c>
    </row>
    <row r="8988" ht="15.75" customHeight="1">
      <c r="A8988" s="15">
        <v>5697.0</v>
      </c>
      <c r="B8988" s="15" t="s">
        <v>9834</v>
      </c>
      <c r="C8988" s="18">
        <v>43022.0</v>
      </c>
      <c r="D8988" s="18">
        <v>43026.0</v>
      </c>
      <c r="E8988" s="18">
        <f t="shared" si="1"/>
        <v>43026</v>
      </c>
      <c r="F8988" s="15" t="s">
        <v>55</v>
      </c>
      <c r="G8988" s="15" t="s">
        <v>3157</v>
      </c>
      <c r="H8988" s="15" t="s">
        <v>3158</v>
      </c>
      <c r="I8988" s="15" t="s">
        <v>76</v>
      </c>
      <c r="J8988" s="15" t="s">
        <v>60</v>
      </c>
      <c r="K8988" s="15" t="s">
        <v>17</v>
      </c>
      <c r="L8988" s="15" t="str">
        <f t="array" ref="L8988">_xlfn.XLOOKUP(M8988,reference_province_to_city!$A$2:$A$11,reference_province_to_city!$B$2:$B$11)</f>
        <v>Semarang</v>
      </c>
      <c r="M8988" s="15" t="s">
        <v>15</v>
      </c>
      <c r="N8988" s="15">
        <v>50111.0</v>
      </c>
      <c r="O8988" s="15">
        <f t="array" ref="O8988">_xlfn.XLOOKUP(M8988,reference_postal_code!$B$2:$B$11,reference_postal_code!$A$2:$A$11)</f>
        <v>50111</v>
      </c>
      <c r="P8988" s="15" t="s">
        <v>77</v>
      </c>
      <c r="Q8988" s="15" t="s">
        <v>750</v>
      </c>
      <c r="R8988" s="15" t="s">
        <v>65</v>
      </c>
      <c r="S8988" s="15" t="s">
        <v>83</v>
      </c>
      <c r="T8988" s="15" t="s">
        <v>751</v>
      </c>
      <c r="U8988" s="28">
        <v>410940.0</v>
      </c>
      <c r="V8988" s="15">
        <v>9.0</v>
      </c>
      <c r="W8988" s="31">
        <v>0.8</v>
      </c>
      <c r="X8988" s="28">
        <v>-636957.0</v>
      </c>
    </row>
    <row r="8989" ht="15.75" customHeight="1">
      <c r="A8989" s="15">
        <v>5698.0</v>
      </c>
      <c r="B8989" s="15" t="s">
        <v>9834</v>
      </c>
      <c r="C8989" s="18">
        <v>43022.0</v>
      </c>
      <c r="D8989" s="18">
        <v>43026.0</v>
      </c>
      <c r="E8989" s="18">
        <f t="shared" si="1"/>
        <v>43026</v>
      </c>
      <c r="F8989" s="15" t="s">
        <v>55</v>
      </c>
      <c r="G8989" s="15" t="s">
        <v>3157</v>
      </c>
      <c r="H8989" s="15" t="s">
        <v>3158</v>
      </c>
      <c r="I8989" s="15" t="s">
        <v>76</v>
      </c>
      <c r="J8989" s="15" t="s">
        <v>60</v>
      </c>
      <c r="L8989" s="15" t="str">
        <f t="array" ref="L8989">_xlfn.XLOOKUP(M8989,reference_province_to_city!$A$2:$A$11,reference_province_to_city!$B$2:$B$11)</f>
        <v>Semarang</v>
      </c>
      <c r="M8989" s="15" t="s">
        <v>15</v>
      </c>
      <c r="N8989" s="15">
        <v>50111.0</v>
      </c>
      <c r="O8989" s="15">
        <f t="array" ref="O8989">_xlfn.XLOOKUP(M8989,reference_postal_code!$B$2:$B$11,reference_postal_code!$A$2:$A$11)</f>
        <v>50111</v>
      </c>
      <c r="P8989" s="15" t="s">
        <v>77</v>
      </c>
      <c r="Q8989" s="15" t="s">
        <v>620</v>
      </c>
      <c r="R8989" s="15" t="s">
        <v>65</v>
      </c>
      <c r="S8989" s="15" t="s">
        <v>83</v>
      </c>
      <c r="T8989" s="15" t="s">
        <v>621</v>
      </c>
      <c r="U8989" s="28">
        <v>201840.0</v>
      </c>
      <c r="V8989" s="15">
        <v>1.0</v>
      </c>
      <c r="W8989" s="31">
        <v>0.8</v>
      </c>
      <c r="X8989" s="28">
        <v>-353220.0</v>
      </c>
    </row>
    <row r="8990" ht="15.75" customHeight="1">
      <c r="A8990" s="15">
        <v>1752.0</v>
      </c>
      <c r="B8990" s="15" t="s">
        <v>9835</v>
      </c>
      <c r="C8990" s="18">
        <v>43022.0</v>
      </c>
      <c r="D8990" s="18">
        <v>43025.0</v>
      </c>
      <c r="E8990" s="18">
        <f t="shared" si="1"/>
        <v>43025</v>
      </c>
      <c r="F8990" s="15" t="s">
        <v>125</v>
      </c>
      <c r="G8990" s="15" t="s">
        <v>5808</v>
      </c>
      <c r="H8990" s="15" t="s">
        <v>5809</v>
      </c>
      <c r="I8990" s="15" t="s">
        <v>59</v>
      </c>
      <c r="J8990" s="15" t="s">
        <v>60</v>
      </c>
      <c r="K8990" s="15" t="s">
        <v>26</v>
      </c>
      <c r="L8990" s="15" t="str">
        <f t="array" ref="L8990">_xlfn.XLOOKUP(M8990,reference_province_to_city!$A$2:$A$11,reference_province_to_city!$B$2:$B$11)</f>
        <v>Denpasar</v>
      </c>
      <c r="M8990" s="15" t="s">
        <v>24</v>
      </c>
      <c r="N8990" s="15">
        <v>80231.0</v>
      </c>
      <c r="O8990" s="15">
        <f t="array" ref="O8990">_xlfn.XLOOKUP(M8990,reference_postal_code!$B$2:$B$11,reference_postal_code!$A$2:$A$11)</f>
        <v>80231</v>
      </c>
      <c r="P8990" s="15" t="s">
        <v>63</v>
      </c>
      <c r="Q8990" s="15" t="s">
        <v>1103</v>
      </c>
      <c r="R8990" s="15" t="s">
        <v>106</v>
      </c>
      <c r="S8990" s="15" t="s">
        <v>139</v>
      </c>
      <c r="T8990" s="15" t="s">
        <v>1104</v>
      </c>
      <c r="U8990" s="28">
        <v>141900.0</v>
      </c>
      <c r="V8990" s="15">
        <v>2.0</v>
      </c>
      <c r="W8990" s="31">
        <v>0.0</v>
      </c>
      <c r="X8990" s="28">
        <v>55341.0</v>
      </c>
    </row>
    <row r="8991" ht="15.75" customHeight="1">
      <c r="A8991" s="15">
        <v>7286.0</v>
      </c>
      <c r="B8991" s="15" t="s">
        <v>9836</v>
      </c>
      <c r="C8991" s="18">
        <v>43022.0</v>
      </c>
      <c r="D8991" s="18">
        <v>43027.0</v>
      </c>
      <c r="E8991" s="18">
        <f t="shared" si="1"/>
        <v>43027</v>
      </c>
      <c r="F8991" s="15" t="s">
        <v>55</v>
      </c>
      <c r="G8991" s="15" t="s">
        <v>2500</v>
      </c>
      <c r="H8991" s="15" t="s">
        <v>2501</v>
      </c>
      <c r="I8991" s="15" t="s">
        <v>59</v>
      </c>
      <c r="J8991" s="15" t="s">
        <v>60</v>
      </c>
      <c r="K8991" s="15" t="s">
        <v>31</v>
      </c>
      <c r="L8991" s="15" t="str">
        <f t="array" ref="L8991">_xlfn.XLOOKUP(M8991,reference_province_to_city!$A$2:$A$11,reference_province_to_city!$B$2:$B$11)</f>
        <v>Balikpapan</v>
      </c>
      <c r="M8991" s="15" t="s">
        <v>21</v>
      </c>
      <c r="N8991" s="15">
        <v>76114.0</v>
      </c>
      <c r="O8991" s="15">
        <f t="array" ref="O8991">_xlfn.XLOOKUP(M8991,reference_postal_code!$B$2:$B$11,reference_postal_code!$A$2:$A$11)</f>
        <v>76114</v>
      </c>
      <c r="P8991" s="15" t="s">
        <v>166</v>
      </c>
      <c r="Q8991" s="15" t="s">
        <v>4730</v>
      </c>
      <c r="R8991" s="15" t="s">
        <v>110</v>
      </c>
      <c r="S8991" s="15" t="s">
        <v>149</v>
      </c>
      <c r="T8991" s="15" t="s">
        <v>4731</v>
      </c>
      <c r="U8991" s="28">
        <v>695400.0</v>
      </c>
      <c r="V8991" s="15">
        <v>4.0</v>
      </c>
      <c r="W8991" s="31">
        <v>0.0</v>
      </c>
      <c r="X8991" s="28">
        <v>229482.0</v>
      </c>
    </row>
    <row r="8992" ht="15.75" customHeight="1">
      <c r="A8992" s="15">
        <v>6837.0</v>
      </c>
      <c r="B8992" s="15" t="s">
        <v>9837</v>
      </c>
      <c r="C8992" s="18">
        <v>43023.0</v>
      </c>
      <c r="D8992" s="18">
        <v>43028.0</v>
      </c>
      <c r="E8992" s="18">
        <f t="shared" si="1"/>
        <v>43028</v>
      </c>
      <c r="F8992" s="15" t="s">
        <v>55</v>
      </c>
      <c r="G8992" s="15" t="s">
        <v>6786</v>
      </c>
      <c r="H8992" s="15" t="s">
        <v>6787</v>
      </c>
      <c r="I8992" s="15" t="s">
        <v>128</v>
      </c>
      <c r="J8992" s="15" t="s">
        <v>60</v>
      </c>
      <c r="K8992" s="15" t="s">
        <v>28</v>
      </c>
      <c r="L8992" s="15" t="str">
        <f t="array" ref="L8992">_xlfn.XLOOKUP(M8992,reference_province_to_city!$A$2:$A$11,reference_province_to_city!$B$2:$B$11)</f>
        <v>Medan</v>
      </c>
      <c r="M8992" s="15" t="s">
        <v>11</v>
      </c>
      <c r="N8992" s="15">
        <v>20111.0</v>
      </c>
      <c r="O8992" s="15">
        <f t="array" ref="O8992">_xlfn.XLOOKUP(M8992,reference_postal_code!$B$2:$B$11,reference_postal_code!$A$2:$A$11)</f>
        <v>20111</v>
      </c>
      <c r="P8992" s="15" t="s">
        <v>77</v>
      </c>
      <c r="Q8992" s="15" t="s">
        <v>5153</v>
      </c>
      <c r="R8992" s="15" t="s">
        <v>106</v>
      </c>
      <c r="S8992" s="15" t="s">
        <v>139</v>
      </c>
      <c r="T8992" s="15" t="s">
        <v>5154</v>
      </c>
      <c r="U8992" s="28">
        <v>340800.0</v>
      </c>
      <c r="V8992" s="15">
        <v>1.0</v>
      </c>
      <c r="W8992" s="31">
        <v>0.0</v>
      </c>
      <c r="X8992" s="28">
        <v>139728.0</v>
      </c>
    </row>
    <row r="8993" ht="15.75" customHeight="1">
      <c r="A8993" s="15">
        <v>3711.0</v>
      </c>
      <c r="B8993" s="15" t="s">
        <v>9838</v>
      </c>
      <c r="C8993" s="18">
        <v>43023.0</v>
      </c>
      <c r="D8993" s="18">
        <v>43025.0</v>
      </c>
      <c r="E8993" s="18">
        <f t="shared" si="1"/>
        <v>43025</v>
      </c>
      <c r="F8993" s="15" t="s">
        <v>125</v>
      </c>
      <c r="G8993" s="15" t="s">
        <v>1118</v>
      </c>
      <c r="H8993" s="15" t="s">
        <v>1119</v>
      </c>
      <c r="I8993" s="15" t="s">
        <v>128</v>
      </c>
      <c r="J8993" s="15" t="s">
        <v>60</v>
      </c>
      <c r="K8993" s="15" t="s">
        <v>17</v>
      </c>
      <c r="L8993" s="15" t="str">
        <f t="array" ref="L8993">_xlfn.XLOOKUP(M8993,reference_province_to_city!$A$2:$A$11,reference_province_to_city!$B$2:$B$11)</f>
        <v>Semarang</v>
      </c>
      <c r="M8993" s="15" t="s">
        <v>15</v>
      </c>
      <c r="N8993" s="15">
        <v>50111.0</v>
      </c>
      <c r="O8993" s="15">
        <f t="array" ref="O8993">_xlfn.XLOOKUP(M8993,reference_postal_code!$B$2:$B$11,reference_postal_code!$A$2:$A$11)</f>
        <v>50111</v>
      </c>
      <c r="P8993" s="15" t="s">
        <v>77</v>
      </c>
      <c r="Q8993" s="15" t="s">
        <v>1262</v>
      </c>
      <c r="R8993" s="15" t="s">
        <v>106</v>
      </c>
      <c r="S8993" s="15" t="s">
        <v>218</v>
      </c>
      <c r="T8993" s="15" t="s">
        <v>1263</v>
      </c>
      <c r="U8993" s="28">
        <v>7653600.0</v>
      </c>
      <c r="V8993" s="15">
        <v>3.0</v>
      </c>
      <c r="W8993" s="31">
        <v>0.2</v>
      </c>
      <c r="X8993" s="28">
        <v>95670.0</v>
      </c>
    </row>
    <row r="8994" ht="15.75" customHeight="1">
      <c r="A8994" s="15">
        <v>7214.0</v>
      </c>
      <c r="B8994" s="15" t="s">
        <v>9839</v>
      </c>
      <c r="C8994" s="18">
        <v>43023.0</v>
      </c>
      <c r="D8994" s="18">
        <v>43027.0</v>
      </c>
      <c r="E8994" s="18">
        <f t="shared" si="1"/>
        <v>43027</v>
      </c>
      <c r="F8994" s="15" t="s">
        <v>55</v>
      </c>
      <c r="G8994" s="15" t="s">
        <v>2977</v>
      </c>
      <c r="H8994" s="15" t="s">
        <v>2978</v>
      </c>
      <c r="I8994" s="15" t="s">
        <v>59</v>
      </c>
      <c r="J8994" s="15" t="s">
        <v>60</v>
      </c>
      <c r="K8994" s="15" t="s">
        <v>26</v>
      </c>
      <c r="L8994" s="15" t="str">
        <f t="array" ref="L8994">_xlfn.XLOOKUP(M8994,reference_province_to_city!$A$2:$A$11,reference_province_to_city!$B$2:$B$11)</f>
        <v>Denpasar</v>
      </c>
      <c r="M8994" s="15" t="s">
        <v>24</v>
      </c>
      <c r="N8994" s="15">
        <v>80231.0</v>
      </c>
      <c r="O8994" s="15">
        <f t="array" ref="O8994">_xlfn.XLOOKUP(M8994,reference_postal_code!$B$2:$B$11,reference_postal_code!$A$2:$A$11)</f>
        <v>80231</v>
      </c>
      <c r="P8994" s="15" t="s">
        <v>63</v>
      </c>
      <c r="Q8994" s="15" t="s">
        <v>7723</v>
      </c>
      <c r="R8994" s="15" t="s">
        <v>65</v>
      </c>
      <c r="S8994" s="15" t="s">
        <v>79</v>
      </c>
      <c r="T8994" s="15" t="s">
        <v>7724</v>
      </c>
      <c r="U8994" s="28">
        <v>220950.0</v>
      </c>
      <c r="V8994" s="15">
        <v>3.0</v>
      </c>
      <c r="W8994" s="31">
        <v>0.0</v>
      </c>
      <c r="X8994" s="28">
        <v>108266.0</v>
      </c>
    </row>
    <row r="8995" ht="15.75" customHeight="1">
      <c r="A8995" s="15">
        <v>3712.0</v>
      </c>
      <c r="B8995" s="15" t="s">
        <v>9838</v>
      </c>
      <c r="C8995" s="18">
        <v>43023.0</v>
      </c>
      <c r="D8995" s="18">
        <v>43025.0</v>
      </c>
      <c r="E8995" s="18">
        <f t="shared" si="1"/>
        <v>43025</v>
      </c>
      <c r="F8995" s="15" t="s">
        <v>125</v>
      </c>
      <c r="G8995" s="15" t="s">
        <v>1118</v>
      </c>
      <c r="H8995" s="15" t="s">
        <v>1119</v>
      </c>
      <c r="I8995" s="15" t="s">
        <v>128</v>
      </c>
      <c r="J8995" s="15" t="s">
        <v>60</v>
      </c>
      <c r="K8995" s="15" t="s">
        <v>17</v>
      </c>
      <c r="L8995" s="15" t="str">
        <f t="array" ref="L8995">_xlfn.XLOOKUP(M8995,reference_province_to_city!$A$2:$A$11,reference_province_to_city!$B$2:$B$11)</f>
        <v>Semarang</v>
      </c>
      <c r="M8995" s="15" t="s">
        <v>15</v>
      </c>
      <c r="N8995" s="15">
        <v>50111.0</v>
      </c>
      <c r="O8995" s="15">
        <f t="array" ref="O8995">_xlfn.XLOOKUP(M8995,reference_postal_code!$B$2:$B$11,reference_postal_code!$A$2:$A$11)</f>
        <v>50111</v>
      </c>
      <c r="P8995" s="15" t="s">
        <v>77</v>
      </c>
      <c r="Q8995" s="15" t="s">
        <v>811</v>
      </c>
      <c r="R8995" s="15" t="s">
        <v>65</v>
      </c>
      <c r="S8995" s="15" t="s">
        <v>66</v>
      </c>
      <c r="T8995" s="15" t="s">
        <v>812</v>
      </c>
      <c r="U8995" s="28">
        <v>3074250.0</v>
      </c>
      <c r="V8995" s="15">
        <v>5.0</v>
      </c>
      <c r="W8995" s="31">
        <v>0.0</v>
      </c>
      <c r="X8995" s="28">
        <v>1506382.0</v>
      </c>
    </row>
    <row r="8996" ht="15.75" customHeight="1">
      <c r="A8996" s="15">
        <v>6836.0</v>
      </c>
      <c r="B8996" s="15" t="s">
        <v>9837</v>
      </c>
      <c r="C8996" s="18">
        <v>43023.0</v>
      </c>
      <c r="D8996" s="18">
        <v>43028.0</v>
      </c>
      <c r="E8996" s="18">
        <f t="shared" si="1"/>
        <v>43028</v>
      </c>
      <c r="F8996" s="15" t="s">
        <v>55</v>
      </c>
      <c r="G8996" s="15" t="s">
        <v>6786</v>
      </c>
      <c r="H8996" s="15" t="s">
        <v>6787</v>
      </c>
      <c r="I8996" s="15" t="s">
        <v>128</v>
      </c>
      <c r="J8996" s="15" t="s">
        <v>60</v>
      </c>
      <c r="K8996" s="15" t="s">
        <v>28</v>
      </c>
      <c r="L8996" s="15" t="str">
        <f t="array" ref="L8996">_xlfn.XLOOKUP(M8996,reference_province_to_city!$A$2:$A$11,reference_province_to_city!$B$2:$B$11)</f>
        <v>Medan</v>
      </c>
      <c r="M8996" s="15" t="s">
        <v>11</v>
      </c>
      <c r="N8996" s="15">
        <v>20111.0</v>
      </c>
      <c r="O8996" s="15">
        <f t="array" ref="O8996">_xlfn.XLOOKUP(M8996,reference_postal_code!$B$2:$B$11,reference_postal_code!$A$2:$A$11)</f>
        <v>20111</v>
      </c>
      <c r="P8996" s="15" t="s">
        <v>77</v>
      </c>
      <c r="Q8996" s="15" t="s">
        <v>3648</v>
      </c>
      <c r="R8996" s="15" t="s">
        <v>65</v>
      </c>
      <c r="S8996" s="15" t="s">
        <v>79</v>
      </c>
      <c r="T8996" s="15" t="s">
        <v>3649</v>
      </c>
      <c r="U8996" s="28">
        <v>2289750.0</v>
      </c>
      <c r="V8996" s="15">
        <v>5.0</v>
      </c>
      <c r="W8996" s="31">
        <v>0.0</v>
      </c>
      <c r="X8996" s="28">
        <v>1053285.0</v>
      </c>
    </row>
    <row r="8997" ht="15.75" customHeight="1">
      <c r="A8997" s="15">
        <v>4261.0</v>
      </c>
      <c r="B8997" s="15" t="s">
        <v>9840</v>
      </c>
      <c r="C8997" s="18">
        <v>43023.0</v>
      </c>
      <c r="D8997" s="18">
        <v>43027.0</v>
      </c>
      <c r="E8997" s="18">
        <f t="shared" si="1"/>
        <v>43027</v>
      </c>
      <c r="F8997" s="15" t="s">
        <v>114</v>
      </c>
      <c r="G8997" s="15" t="s">
        <v>2536</v>
      </c>
      <c r="H8997" s="15" t="s">
        <v>2537</v>
      </c>
      <c r="I8997" s="15" t="s">
        <v>128</v>
      </c>
      <c r="J8997" s="15" t="s">
        <v>60</v>
      </c>
      <c r="K8997" s="15" t="s">
        <v>22</v>
      </c>
      <c r="L8997" s="15" t="str">
        <f t="array" ref="L8997">_xlfn.XLOOKUP(M8997,reference_province_to_city!$A$2:$A$11,reference_province_to_city!$B$2:$B$11)</f>
        <v>Surabaya</v>
      </c>
      <c r="M8997" s="15" t="s">
        <v>20</v>
      </c>
      <c r="N8997" s="15">
        <v>60231.0</v>
      </c>
      <c r="O8997" s="15">
        <f t="array" ref="O8997">_xlfn.XLOOKUP(M8997,reference_postal_code!$B$2:$B$11,reference_postal_code!$A$2:$A$11)</f>
        <v>60231</v>
      </c>
      <c r="P8997" s="15" t="s">
        <v>166</v>
      </c>
      <c r="Q8997" s="15" t="s">
        <v>4013</v>
      </c>
      <c r="R8997" s="15" t="s">
        <v>65</v>
      </c>
      <c r="S8997" s="15" t="s">
        <v>79</v>
      </c>
      <c r="T8997" s="15" t="s">
        <v>4014</v>
      </c>
      <c r="U8997" s="28">
        <v>195750.0</v>
      </c>
      <c r="V8997" s="15">
        <v>5.0</v>
      </c>
      <c r="W8997" s="31">
        <v>0.0</v>
      </c>
      <c r="X8997" s="28">
        <v>90045.0</v>
      </c>
    </row>
    <row r="8998" ht="15.75" customHeight="1">
      <c r="A8998" s="15">
        <v>7708.0</v>
      </c>
      <c r="B8998" s="15" t="s">
        <v>9841</v>
      </c>
      <c r="C8998" s="18">
        <v>43023.0</v>
      </c>
      <c r="D8998" s="18">
        <v>43027.0</v>
      </c>
      <c r="E8998" s="18">
        <f t="shared" si="1"/>
        <v>43027</v>
      </c>
      <c r="F8998" s="15" t="s">
        <v>55</v>
      </c>
      <c r="G8998" s="15" t="s">
        <v>5318</v>
      </c>
      <c r="H8998" s="15" t="s">
        <v>5319</v>
      </c>
      <c r="I8998" s="15" t="s">
        <v>128</v>
      </c>
      <c r="J8998" s="15" t="s">
        <v>60</v>
      </c>
      <c r="K8998" s="15" t="s">
        <v>31</v>
      </c>
      <c r="L8998" s="15" t="str">
        <f t="array" ref="L8998">_xlfn.XLOOKUP(M8998,reference_province_to_city!$A$2:$A$11,reference_province_to_city!$B$2:$B$11)</f>
        <v>Balikpapan</v>
      </c>
      <c r="M8998" s="15" t="s">
        <v>21</v>
      </c>
      <c r="N8998" s="15">
        <v>76114.0</v>
      </c>
      <c r="O8998" s="15">
        <f t="array" ref="O8998">_xlfn.XLOOKUP(M8998,reference_postal_code!$B$2:$B$11,reference_postal_code!$A$2:$A$11)</f>
        <v>76114</v>
      </c>
      <c r="P8998" s="15" t="s">
        <v>166</v>
      </c>
      <c r="Q8998" s="15" t="s">
        <v>4975</v>
      </c>
      <c r="R8998" s="15" t="s">
        <v>65</v>
      </c>
      <c r="S8998" s="15" t="s">
        <v>93</v>
      </c>
      <c r="T8998" s="15" t="s">
        <v>4976</v>
      </c>
      <c r="U8998" s="28">
        <v>175200.0</v>
      </c>
      <c r="V8998" s="15">
        <v>2.0</v>
      </c>
      <c r="W8998" s="31">
        <v>0.0</v>
      </c>
      <c r="X8998" s="28">
        <v>63072.0</v>
      </c>
    </row>
    <row r="8999" ht="15.75" customHeight="1">
      <c r="A8999" s="15">
        <v>1329.0</v>
      </c>
      <c r="B8999" s="15" t="s">
        <v>9842</v>
      </c>
      <c r="C8999" s="18">
        <v>43023.0</v>
      </c>
      <c r="D8999" s="18">
        <v>43026.0</v>
      </c>
      <c r="E8999" s="18">
        <f t="shared" si="1"/>
        <v>43026</v>
      </c>
      <c r="F8999" s="15" t="s">
        <v>114</v>
      </c>
      <c r="G8999" s="15" t="s">
        <v>1620</v>
      </c>
      <c r="H8999" s="15" t="s">
        <v>1621</v>
      </c>
      <c r="I8999" s="15" t="s">
        <v>76</v>
      </c>
      <c r="J8999" s="15" t="s">
        <v>60</v>
      </c>
      <c r="K8999" s="15" t="s">
        <v>19</v>
      </c>
      <c r="L8999" s="15" t="str">
        <f t="array" ref="L8999">_xlfn.XLOOKUP(M8999,reference_province_to_city!$A$2:$A$11,reference_province_to_city!$B$2:$B$11)</f>
        <v>Yogyakarta</v>
      </c>
      <c r="M8999" s="15" t="s">
        <v>18</v>
      </c>
      <c r="O8999" s="15">
        <f t="array" ref="O8999">_xlfn.XLOOKUP(M8999,reference_postal_code!$B$2:$B$11,reference_postal_code!$A$2:$A$11)</f>
        <v>55111</v>
      </c>
      <c r="P8999" s="15" t="s">
        <v>77</v>
      </c>
      <c r="Q8999" s="15" t="s">
        <v>9843</v>
      </c>
      <c r="R8999" s="15" t="s">
        <v>65</v>
      </c>
      <c r="S8999" s="15" t="s">
        <v>93</v>
      </c>
      <c r="T8999" s="15" t="s">
        <v>9844</v>
      </c>
      <c r="U8999" s="28">
        <v>1318800.0</v>
      </c>
      <c r="V8999" s="15">
        <v>4.0</v>
      </c>
      <c r="W8999" s="31">
        <v>0.0</v>
      </c>
      <c r="X8999" s="28">
        <v>395640.0</v>
      </c>
    </row>
    <row r="9000" ht="15.75" customHeight="1">
      <c r="A9000" s="15">
        <v>8994.0</v>
      </c>
      <c r="B9000" s="15" t="s">
        <v>9845</v>
      </c>
      <c r="C9000" s="18">
        <v>43024.0</v>
      </c>
      <c r="D9000" s="18">
        <v>43029.0</v>
      </c>
      <c r="E9000" s="18">
        <f t="shared" si="1"/>
        <v>43029</v>
      </c>
      <c r="F9000" s="15" t="s">
        <v>55</v>
      </c>
      <c r="G9000" s="15" t="s">
        <v>2908</v>
      </c>
      <c r="H9000" s="15" t="s">
        <v>2909</v>
      </c>
      <c r="I9000" s="15" t="s">
        <v>128</v>
      </c>
      <c r="J9000" s="15" t="s">
        <v>60</v>
      </c>
      <c r="K9000" s="15" t="s">
        <v>31</v>
      </c>
      <c r="L9000" s="15" t="str">
        <f t="array" ref="L9000">_xlfn.XLOOKUP(M9000,reference_province_to_city!$A$2:$A$11,reference_province_to_city!$B$2:$B$11)</f>
        <v>Balikpapan</v>
      </c>
      <c r="M9000" s="15" t="s">
        <v>21</v>
      </c>
      <c r="N9000" s="15">
        <v>76114.0</v>
      </c>
      <c r="O9000" s="15">
        <f t="array" ref="O9000">_xlfn.XLOOKUP(M9000,reference_postal_code!$B$2:$B$11,reference_postal_code!$A$2:$A$11)</f>
        <v>76114</v>
      </c>
      <c r="P9000" s="15" t="s">
        <v>166</v>
      </c>
      <c r="Q9000" s="15" t="s">
        <v>728</v>
      </c>
      <c r="R9000" s="15" t="s">
        <v>106</v>
      </c>
      <c r="S9000" s="15" t="s">
        <v>218</v>
      </c>
      <c r="T9000" s="15" t="s">
        <v>729</v>
      </c>
      <c r="U9000" s="28">
        <v>2.812887E7</v>
      </c>
      <c r="V9000" s="15">
        <v>7.0</v>
      </c>
      <c r="W9000" s="31">
        <v>0.4</v>
      </c>
      <c r="X9000" s="28">
        <v>-1.453325E7</v>
      </c>
    </row>
    <row r="9001" ht="15.75" customHeight="1">
      <c r="A9001" s="15">
        <v>5338.0</v>
      </c>
      <c r="B9001" s="15" t="s">
        <v>9846</v>
      </c>
      <c r="C9001" s="18">
        <v>43024.0</v>
      </c>
      <c r="D9001" s="18"/>
      <c r="E9001" s="18">
        <f t="shared" si="1"/>
        <v>43027</v>
      </c>
      <c r="F9001" s="15" t="s">
        <v>55</v>
      </c>
      <c r="G9001" s="15" t="s">
        <v>152</v>
      </c>
      <c r="H9001" s="15" t="s">
        <v>153</v>
      </c>
      <c r="I9001" s="15" t="s">
        <v>128</v>
      </c>
      <c r="J9001" s="15" t="s">
        <v>60</v>
      </c>
      <c r="K9001" s="15" t="s">
        <v>14</v>
      </c>
      <c r="L9001" s="15" t="str">
        <f t="array" ref="L9001">_xlfn.XLOOKUP(M9001,reference_province_to_city!$A$2:$A$11,reference_province_to_city!$B$2:$B$11)</f>
        <v>Bandung</v>
      </c>
      <c r="M9001" s="15" t="s">
        <v>12</v>
      </c>
      <c r="N9001" s="15">
        <v>40111.0</v>
      </c>
      <c r="O9001" s="15">
        <f t="array" ref="O9001">_xlfn.XLOOKUP(M9001,reference_postal_code!$B$2:$B$11,reference_postal_code!$A$2:$A$11)</f>
        <v>40111</v>
      </c>
      <c r="P9001" s="15" t="s">
        <v>117</v>
      </c>
      <c r="Q9001" s="15" t="s">
        <v>4374</v>
      </c>
      <c r="R9001" s="15" t="s">
        <v>65</v>
      </c>
      <c r="S9001" s="15" t="s">
        <v>66</v>
      </c>
      <c r="T9001" s="15" t="s">
        <v>4375</v>
      </c>
      <c r="U9001" s="28">
        <v>4616640.0</v>
      </c>
      <c r="V9001" s="15">
        <v>7.0</v>
      </c>
      <c r="W9001" s="31">
        <v>0.2</v>
      </c>
      <c r="X9001" s="28">
        <v>1673532.0</v>
      </c>
    </row>
    <row r="9002" ht="15.75" customHeight="1">
      <c r="A9002" s="15">
        <v>8993.0</v>
      </c>
      <c r="B9002" s="15" t="s">
        <v>9845</v>
      </c>
      <c r="C9002" s="18">
        <v>43024.0</v>
      </c>
      <c r="D9002" s="18">
        <v>43029.0</v>
      </c>
      <c r="E9002" s="18">
        <f t="shared" si="1"/>
        <v>43029</v>
      </c>
      <c r="F9002" s="15" t="s">
        <v>55</v>
      </c>
      <c r="G9002" s="15" t="s">
        <v>2908</v>
      </c>
      <c r="H9002" s="15" t="s">
        <v>2909</v>
      </c>
      <c r="I9002" s="15" t="s">
        <v>128</v>
      </c>
      <c r="J9002" s="15" t="s">
        <v>60</v>
      </c>
      <c r="K9002" s="15" t="s">
        <v>2048</v>
      </c>
      <c r="L9002" s="15" t="str">
        <f t="array" ref="L9002">_xlfn.XLOOKUP(M9002,reference_province_to_city!$A$2:$A$11,reference_province_to_city!$B$2:$B$11)</f>
        <v>Balikpapan</v>
      </c>
      <c r="M9002" s="15" t="s">
        <v>21</v>
      </c>
      <c r="N9002" s="15">
        <v>76114.0</v>
      </c>
      <c r="O9002" s="15">
        <f t="array" ref="O9002">_xlfn.XLOOKUP(M9002,reference_postal_code!$B$2:$B$11,reference_postal_code!$A$2:$A$11)</f>
        <v>76114</v>
      </c>
      <c r="P9002" s="15" t="s">
        <v>166</v>
      </c>
      <c r="Q9002" s="15" t="s">
        <v>4833</v>
      </c>
      <c r="R9002" s="15" t="s">
        <v>110</v>
      </c>
      <c r="S9002" s="15" t="s">
        <v>149</v>
      </c>
      <c r="T9002" s="15" t="s">
        <v>4834</v>
      </c>
      <c r="U9002" s="28">
        <v>277920.0</v>
      </c>
      <c r="V9002" s="15">
        <v>2.0</v>
      </c>
      <c r="W9002" s="31">
        <v>0.2</v>
      </c>
      <c r="X9002" s="28">
        <v>66006.0</v>
      </c>
    </row>
    <row r="9003" ht="15.75" customHeight="1">
      <c r="A9003" s="15">
        <v>7282.0</v>
      </c>
      <c r="B9003" s="15" t="s">
        <v>9847</v>
      </c>
      <c r="C9003" s="18">
        <v>43024.0</v>
      </c>
      <c r="D9003" s="18">
        <v>43029.0</v>
      </c>
      <c r="E9003" s="18">
        <f t="shared" si="1"/>
        <v>43029</v>
      </c>
      <c r="F9003" s="15" t="s">
        <v>55</v>
      </c>
      <c r="G9003" s="15" t="s">
        <v>2202</v>
      </c>
      <c r="H9003" s="15" t="s">
        <v>2203</v>
      </c>
      <c r="I9003" s="15" t="s">
        <v>76</v>
      </c>
      <c r="J9003" s="15" t="s">
        <v>60</v>
      </c>
      <c r="K9003" s="15" t="s">
        <v>29</v>
      </c>
      <c r="L9003" s="15" t="str">
        <f t="array" ref="L9003">_xlfn.XLOOKUP(M9003,reference_province_to_city!$A$2:$A$11,reference_province_to_city!$B$2:$B$11)</f>
        <v>Palembang</v>
      </c>
      <c r="M9003" s="15" t="s">
        <v>13</v>
      </c>
      <c r="N9003" s="15">
        <v>30111.0</v>
      </c>
      <c r="O9003" s="15">
        <f t="array" ref="O9003">_xlfn.XLOOKUP(M9003,reference_postal_code!$B$2:$B$11,reference_postal_code!$A$2:$A$11)</f>
        <v>30111</v>
      </c>
      <c r="P9003" s="15" t="s">
        <v>77</v>
      </c>
      <c r="Q9003" s="15" t="s">
        <v>773</v>
      </c>
      <c r="R9003" s="15" t="s">
        <v>110</v>
      </c>
      <c r="S9003" s="15" t="s">
        <v>668</v>
      </c>
      <c r="T9003" s="15" t="s">
        <v>774</v>
      </c>
      <c r="U9003" s="28">
        <v>8999775.0</v>
      </c>
      <c r="V9003" s="15">
        <v>5.0</v>
      </c>
      <c r="W9003" s="31">
        <v>0.7</v>
      </c>
      <c r="X9003" s="28">
        <v>-7199820.0</v>
      </c>
    </row>
    <row r="9004" ht="15.75" customHeight="1">
      <c r="A9004" s="15">
        <v>1554.0</v>
      </c>
      <c r="B9004" s="15" t="s">
        <v>9848</v>
      </c>
      <c r="C9004" s="18">
        <v>43024.0</v>
      </c>
      <c r="D9004" s="18">
        <v>43029.0</v>
      </c>
      <c r="E9004" s="18">
        <f t="shared" si="1"/>
        <v>43029</v>
      </c>
      <c r="F9004" s="15" t="s">
        <v>55</v>
      </c>
      <c r="G9004" s="15" t="s">
        <v>5958</v>
      </c>
      <c r="H9004" s="15" t="s">
        <v>5959</v>
      </c>
      <c r="I9004" s="15" t="s">
        <v>59</v>
      </c>
      <c r="J9004" s="15" t="s">
        <v>60</v>
      </c>
      <c r="K9004" s="15" t="s">
        <v>14</v>
      </c>
      <c r="L9004" s="15" t="str">
        <f t="array" ref="L9004">_xlfn.XLOOKUP(M9004,reference_province_to_city!$A$2:$A$11,reference_province_to_city!$B$2:$B$11)</f>
        <v>Bandung</v>
      </c>
      <c r="M9004" s="15" t="s">
        <v>12</v>
      </c>
      <c r="N9004" s="15">
        <v>40111.0</v>
      </c>
      <c r="O9004" s="15">
        <f t="array" ref="O9004">_xlfn.XLOOKUP(M9004,reference_postal_code!$B$2:$B$11,reference_postal_code!$A$2:$A$11)</f>
        <v>40111</v>
      </c>
      <c r="P9004" s="15" t="s">
        <v>117</v>
      </c>
      <c r="Q9004" s="15" t="s">
        <v>1115</v>
      </c>
      <c r="R9004" s="15" t="s">
        <v>65</v>
      </c>
      <c r="S9004" s="15" t="s">
        <v>83</v>
      </c>
      <c r="T9004" s="15" t="s">
        <v>1116</v>
      </c>
      <c r="U9004" s="28">
        <v>1871250.0</v>
      </c>
      <c r="V9004" s="15">
        <v>5.0</v>
      </c>
      <c r="W9004" s="31">
        <v>0.0</v>
      </c>
      <c r="X9004" s="28">
        <v>860775.0</v>
      </c>
    </row>
    <row r="9005" ht="15.75" customHeight="1">
      <c r="A9005" s="15">
        <v>1597.0</v>
      </c>
      <c r="B9005" s="15" t="s">
        <v>9849</v>
      </c>
      <c r="C9005" s="18">
        <v>43024.0</v>
      </c>
      <c r="D9005" s="18">
        <v>43026.0</v>
      </c>
      <c r="E9005" s="18">
        <f t="shared" si="1"/>
        <v>43026</v>
      </c>
      <c r="F9005" s="15" t="s">
        <v>125</v>
      </c>
      <c r="G9005" s="15" t="s">
        <v>6263</v>
      </c>
      <c r="H9005" s="15" t="s">
        <v>6264</v>
      </c>
      <c r="I9005" s="15" t="s">
        <v>128</v>
      </c>
      <c r="J9005" s="15" t="s">
        <v>60</v>
      </c>
      <c r="K9005" s="15" t="s">
        <v>29</v>
      </c>
      <c r="L9005" s="15" t="str">
        <f t="array" ref="L9005">_xlfn.XLOOKUP(M9005,reference_province_to_city!$A$2:$A$11,reference_province_to_city!$B$2:$B$11)</f>
        <v>Palembang</v>
      </c>
      <c r="M9005" s="15" t="s">
        <v>13</v>
      </c>
      <c r="N9005" s="15">
        <v>30111.0</v>
      </c>
      <c r="O9005" s="15">
        <f t="array" ref="O9005">_xlfn.XLOOKUP(M9005,reference_postal_code!$B$2:$B$11,reference_postal_code!$A$2:$A$11)</f>
        <v>30111</v>
      </c>
      <c r="P9005" s="15" t="s">
        <v>77</v>
      </c>
      <c r="Q9005" s="15" t="s">
        <v>5149</v>
      </c>
      <c r="R9005" s="15" t="s">
        <v>106</v>
      </c>
      <c r="S9005" s="15" t="s">
        <v>139</v>
      </c>
      <c r="T9005" s="15" t="s">
        <v>5050</v>
      </c>
      <c r="U9005" s="28">
        <v>8209500.0</v>
      </c>
      <c r="V9005" s="15">
        <v>13.0</v>
      </c>
      <c r="W9005" s="31">
        <v>0.0</v>
      </c>
      <c r="X9005" s="28">
        <v>2627040.0</v>
      </c>
    </row>
    <row r="9006" ht="15.75" customHeight="1">
      <c r="A9006" s="15">
        <v>396.0</v>
      </c>
      <c r="B9006" s="15" t="s">
        <v>9850</v>
      </c>
      <c r="C9006" s="18">
        <v>43025.0</v>
      </c>
      <c r="D9006" s="18">
        <v>43027.0</v>
      </c>
      <c r="E9006" s="18">
        <f t="shared" si="1"/>
        <v>43027</v>
      </c>
      <c r="F9006" s="15" t="s">
        <v>114</v>
      </c>
      <c r="G9006" s="15" t="s">
        <v>4142</v>
      </c>
      <c r="H9006" s="15" t="s">
        <v>4143</v>
      </c>
      <c r="I9006" s="15" t="s">
        <v>128</v>
      </c>
      <c r="J9006" s="15" t="s">
        <v>60</v>
      </c>
      <c r="K9006" s="15" t="s">
        <v>33</v>
      </c>
      <c r="L9006" s="15" t="str">
        <f t="array" ref="L9006">_xlfn.XLOOKUP(M9006,reference_province_to_city!$A$2:$A$11,reference_province_to_city!$B$2:$B$11)</f>
        <v>Makassar</v>
      </c>
      <c r="M9006" s="15" t="s">
        <v>25</v>
      </c>
      <c r="O9006" s="15">
        <f t="array" ref="O9006">_xlfn.XLOOKUP(M9006,reference_postal_code!$B$2:$B$11,reference_postal_code!$A$2:$A$11)</f>
        <v>90111</v>
      </c>
      <c r="P9006" s="15" t="s">
        <v>63</v>
      </c>
      <c r="Q9006" s="15" t="s">
        <v>1378</v>
      </c>
      <c r="R9006" s="15" t="s">
        <v>65</v>
      </c>
      <c r="S9006" s="15" t="s">
        <v>87</v>
      </c>
      <c r="T9006" s="15" t="s">
        <v>1379</v>
      </c>
      <c r="U9006" s="28">
        <v>749400.0</v>
      </c>
      <c r="V9006" s="15">
        <v>2.0</v>
      </c>
      <c r="W9006" s="31">
        <v>0.0</v>
      </c>
      <c r="X9006" s="28">
        <v>142386.0</v>
      </c>
    </row>
    <row r="9007" ht="15.75" customHeight="1">
      <c r="A9007" s="15">
        <v>8019.0</v>
      </c>
      <c r="B9007" s="15" t="s">
        <v>9851</v>
      </c>
      <c r="C9007" s="18">
        <v>43025.0</v>
      </c>
      <c r="D9007" s="18">
        <v>43027.0</v>
      </c>
      <c r="E9007" s="18">
        <f t="shared" si="1"/>
        <v>43027</v>
      </c>
      <c r="F9007" s="15" t="s">
        <v>114</v>
      </c>
      <c r="G9007" s="15" t="s">
        <v>451</v>
      </c>
      <c r="H9007" s="15" t="s">
        <v>452</v>
      </c>
      <c r="I9007" s="15" t="s">
        <v>128</v>
      </c>
      <c r="J9007" s="15" t="s">
        <v>60</v>
      </c>
      <c r="K9007" s="15" t="s">
        <v>22</v>
      </c>
      <c r="L9007" s="15" t="str">
        <f t="array" ref="L9007">_xlfn.XLOOKUP(M9007,reference_province_to_city!$A$2:$A$11,reference_province_to_city!$B$2:$B$11)</f>
        <v>Surabaya</v>
      </c>
      <c r="M9007" s="15" t="s">
        <v>20</v>
      </c>
      <c r="N9007" s="15">
        <v>60231.0</v>
      </c>
      <c r="O9007" s="15">
        <f t="array" ref="O9007">_xlfn.XLOOKUP(M9007,reference_postal_code!$B$2:$B$11,reference_postal_code!$A$2:$A$11)</f>
        <v>60231</v>
      </c>
      <c r="P9007" s="15" t="s">
        <v>166</v>
      </c>
      <c r="Q9007" s="15" t="s">
        <v>6267</v>
      </c>
      <c r="R9007" s="15" t="s">
        <v>110</v>
      </c>
      <c r="S9007" s="15" t="s">
        <v>111</v>
      </c>
      <c r="T9007" s="15" t="s">
        <v>6268</v>
      </c>
      <c r="U9007" s="28">
        <v>791880.0</v>
      </c>
      <c r="V9007" s="15">
        <v>1.0</v>
      </c>
      <c r="W9007" s="31">
        <v>0.2</v>
      </c>
      <c r="X9007" s="28">
        <v>69290.0</v>
      </c>
    </row>
    <row r="9008" ht="15.75" customHeight="1">
      <c r="A9008" s="15">
        <v>3864.0</v>
      </c>
      <c r="B9008" s="15" t="s">
        <v>9852</v>
      </c>
      <c r="C9008" s="18">
        <v>43025.0</v>
      </c>
      <c r="D9008" s="18">
        <v>43027.0</v>
      </c>
      <c r="E9008" s="18">
        <f t="shared" si="1"/>
        <v>43027</v>
      </c>
      <c r="F9008" s="15" t="s">
        <v>114</v>
      </c>
      <c r="G9008" s="15" t="s">
        <v>3136</v>
      </c>
      <c r="H9008" s="15" t="s">
        <v>3137</v>
      </c>
      <c r="I9008" s="15" t="s">
        <v>59</v>
      </c>
      <c r="J9008" s="15" t="s">
        <v>60</v>
      </c>
      <c r="K9008" s="15" t="s">
        <v>19</v>
      </c>
      <c r="L9008" s="15" t="str">
        <f t="array" ref="L9008">_xlfn.XLOOKUP(M9008,reference_province_to_city!$A$2:$A$11,reference_province_to_city!$B$2:$B$11)</f>
        <v>Yogyakarta</v>
      </c>
      <c r="M9008" s="15" t="s">
        <v>18</v>
      </c>
      <c r="N9008" s="15">
        <v>55111.0</v>
      </c>
      <c r="O9008" s="15">
        <f t="array" ref="O9008">_xlfn.XLOOKUP(M9008,reference_postal_code!$B$2:$B$11,reference_postal_code!$A$2:$A$11)</f>
        <v>55111</v>
      </c>
      <c r="P9008" s="15" t="s">
        <v>77</v>
      </c>
      <c r="Q9008" s="15" t="s">
        <v>660</v>
      </c>
      <c r="R9008" s="15" t="s">
        <v>65</v>
      </c>
      <c r="S9008" s="15" t="s">
        <v>93</v>
      </c>
      <c r="T9008" s="15" t="s">
        <v>661</v>
      </c>
      <c r="U9008" s="28">
        <v>159600.0</v>
      </c>
      <c r="V9008" s="15">
        <v>4.0</v>
      </c>
      <c r="W9008" s="31">
        <v>0.0</v>
      </c>
      <c r="X9008" s="28">
        <v>41496.0</v>
      </c>
    </row>
    <row r="9009" ht="15.75" customHeight="1">
      <c r="A9009" s="15">
        <v>397.0</v>
      </c>
      <c r="B9009" s="15" t="s">
        <v>9850</v>
      </c>
      <c r="C9009" s="18">
        <v>43025.0</v>
      </c>
      <c r="D9009" s="18">
        <v>43027.0</v>
      </c>
      <c r="E9009" s="18">
        <f t="shared" si="1"/>
        <v>43027</v>
      </c>
      <c r="F9009" s="15" t="s">
        <v>114</v>
      </c>
      <c r="G9009" s="15" t="s">
        <v>4142</v>
      </c>
      <c r="H9009" s="15" t="s">
        <v>4143</v>
      </c>
      <c r="I9009" s="15" t="s">
        <v>128</v>
      </c>
      <c r="J9009" s="15" t="s">
        <v>60</v>
      </c>
      <c r="K9009" s="15" t="s">
        <v>33</v>
      </c>
      <c r="L9009" s="15" t="str">
        <f t="array" ref="L9009">_xlfn.XLOOKUP(M9009,reference_province_to_city!$A$2:$A$11,reference_province_to_city!$B$2:$B$11)</f>
        <v>Makassar</v>
      </c>
      <c r="M9009" s="15" t="s">
        <v>25</v>
      </c>
      <c r="N9009" s="15">
        <v>90111.0</v>
      </c>
      <c r="O9009" s="15">
        <f t="array" ref="O9009">_xlfn.XLOOKUP(M9009,reference_postal_code!$B$2:$B$11,reference_postal_code!$A$2:$A$11)</f>
        <v>90111</v>
      </c>
      <c r="P9009" s="15" t="s">
        <v>63</v>
      </c>
      <c r="Q9009" s="15" t="s">
        <v>8506</v>
      </c>
      <c r="R9009" s="15" t="s">
        <v>65</v>
      </c>
      <c r="S9009" s="15" t="s">
        <v>66</v>
      </c>
      <c r="T9009" s="15" t="s">
        <v>8507</v>
      </c>
      <c r="U9009" s="28">
        <v>194400.0</v>
      </c>
      <c r="V9009" s="15">
        <v>2.0</v>
      </c>
      <c r="W9009" s="31">
        <v>0.0</v>
      </c>
      <c r="X9009" s="28">
        <v>93312.0</v>
      </c>
    </row>
    <row r="9010" ht="15.75" customHeight="1">
      <c r="A9010" s="15">
        <v>423.0</v>
      </c>
      <c r="B9010" s="15" t="s">
        <v>9853</v>
      </c>
      <c r="C9010" s="18">
        <v>43027.0</v>
      </c>
      <c r="D9010" s="18">
        <v>43031.0</v>
      </c>
      <c r="E9010" s="18">
        <f t="shared" si="1"/>
        <v>43031</v>
      </c>
      <c r="F9010" s="15" t="s">
        <v>55</v>
      </c>
      <c r="G9010" s="15" t="s">
        <v>5209</v>
      </c>
      <c r="H9010" s="15" t="s">
        <v>5210</v>
      </c>
      <c r="I9010" s="15" t="s">
        <v>128</v>
      </c>
      <c r="J9010" s="15" t="s">
        <v>60</v>
      </c>
      <c r="K9010" s="15" t="s">
        <v>22</v>
      </c>
      <c r="L9010" s="15" t="str">
        <f t="array" ref="L9010">_xlfn.XLOOKUP(M9010,reference_province_to_city!$A$2:$A$11,reference_province_to_city!$B$2:$B$11)</f>
        <v>Surabaya</v>
      </c>
      <c r="M9010" s="15" t="s">
        <v>20</v>
      </c>
      <c r="N9010" s="15">
        <v>60231.0</v>
      </c>
      <c r="O9010" s="15">
        <f t="array" ref="O9010">_xlfn.XLOOKUP(M9010,reference_postal_code!$B$2:$B$11,reference_postal_code!$A$2:$A$11)</f>
        <v>60231</v>
      </c>
      <c r="P9010" s="15" t="s">
        <v>166</v>
      </c>
      <c r="Q9010" s="15" t="s">
        <v>7049</v>
      </c>
      <c r="R9010" s="15" t="s">
        <v>106</v>
      </c>
      <c r="S9010" s="15" t="s">
        <v>139</v>
      </c>
      <c r="T9010" s="15" t="s">
        <v>7050</v>
      </c>
      <c r="U9010" s="28">
        <v>848400.0</v>
      </c>
      <c r="V9010" s="15">
        <v>4.0</v>
      </c>
      <c r="W9010" s="31">
        <v>0.0</v>
      </c>
      <c r="X9010" s="28">
        <v>220584.0</v>
      </c>
    </row>
    <row r="9011" ht="15.75" customHeight="1">
      <c r="A9011" s="15">
        <v>35.0</v>
      </c>
      <c r="B9011" s="15" t="s">
        <v>9854</v>
      </c>
      <c r="C9011" s="18">
        <v>43027.0</v>
      </c>
      <c r="D9011" s="18">
        <v>43031.0</v>
      </c>
      <c r="E9011" s="18">
        <f t="shared" si="1"/>
        <v>43031</v>
      </c>
      <c r="F9011" s="15" t="s">
        <v>114</v>
      </c>
      <c r="G9011" s="15" t="s">
        <v>2578</v>
      </c>
      <c r="H9011" s="15" t="s">
        <v>2579</v>
      </c>
      <c r="I9011" s="15" t="s">
        <v>76</v>
      </c>
      <c r="J9011" s="15" t="s">
        <v>60</v>
      </c>
      <c r="K9011" s="15" t="s">
        <v>19</v>
      </c>
      <c r="L9011" s="15" t="str">
        <f t="array" ref="L9011">_xlfn.XLOOKUP(M9011,reference_province_to_city!$A$2:$A$11,reference_province_to_city!$B$2:$B$11)</f>
        <v>Yogyakarta</v>
      </c>
      <c r="M9011" s="15" t="s">
        <v>18</v>
      </c>
      <c r="N9011" s="15">
        <v>55111.0</v>
      </c>
      <c r="O9011" s="15">
        <f t="array" ref="O9011">_xlfn.XLOOKUP(M9011,reference_postal_code!$B$2:$B$11,reference_postal_code!$A$2:$A$11)</f>
        <v>55111</v>
      </c>
      <c r="P9011" s="15" t="s">
        <v>77</v>
      </c>
      <c r="Q9011" s="15" t="s">
        <v>4869</v>
      </c>
      <c r="R9011" s="15" t="s">
        <v>65</v>
      </c>
      <c r="S9011" s="15" t="s">
        <v>66</v>
      </c>
      <c r="T9011" s="15" t="s">
        <v>4870</v>
      </c>
      <c r="U9011" s="28">
        <v>442080.0</v>
      </c>
      <c r="V9011" s="15">
        <v>3.0</v>
      </c>
      <c r="W9011" s="31">
        <v>0.2</v>
      </c>
      <c r="X9011" s="28">
        <v>149202.0</v>
      </c>
    </row>
    <row r="9012" ht="15.75" customHeight="1">
      <c r="A9012" s="15">
        <v>424.0</v>
      </c>
      <c r="B9012" s="15" t="s">
        <v>9853</v>
      </c>
      <c r="C9012" s="18">
        <v>43027.0</v>
      </c>
      <c r="D9012" s="18">
        <v>43031.0</v>
      </c>
      <c r="E9012" s="18">
        <f t="shared" si="1"/>
        <v>43031</v>
      </c>
      <c r="F9012" s="15" t="s">
        <v>55</v>
      </c>
      <c r="G9012" s="15" t="s">
        <v>5209</v>
      </c>
      <c r="H9012" s="15" t="s">
        <v>5210</v>
      </c>
      <c r="I9012" s="15" t="s">
        <v>128</v>
      </c>
      <c r="J9012" s="15" t="s">
        <v>60</v>
      </c>
      <c r="K9012" s="15" t="s">
        <v>22</v>
      </c>
      <c r="L9012" s="15" t="str">
        <f t="array" ref="L9012">_xlfn.XLOOKUP(M9012,reference_province_to_city!$A$2:$A$11,reference_province_to_city!$B$2:$B$11)</f>
        <v>Surabaya</v>
      </c>
      <c r="M9012" s="15" t="s">
        <v>20</v>
      </c>
      <c r="N9012" s="15">
        <v>60231.0</v>
      </c>
      <c r="O9012" s="15">
        <f t="array" ref="O9012">_xlfn.XLOOKUP(M9012,reference_postal_code!$B$2:$B$11,reference_postal_code!$A$2:$A$11)</f>
        <v>60231</v>
      </c>
      <c r="P9012" s="15" t="s">
        <v>166</v>
      </c>
      <c r="Q9012" s="15" t="s">
        <v>795</v>
      </c>
      <c r="R9012" s="15" t="s">
        <v>65</v>
      </c>
      <c r="S9012" s="15" t="s">
        <v>87</v>
      </c>
      <c r="T9012" s="15" t="s">
        <v>796</v>
      </c>
      <c r="U9012" s="28">
        <v>490500.0</v>
      </c>
      <c r="V9012" s="15">
        <v>3.0</v>
      </c>
      <c r="W9012" s="31">
        <v>0.0</v>
      </c>
      <c r="X9012" s="28">
        <v>127530.0</v>
      </c>
    </row>
    <row r="9013" ht="15.75" customHeight="1">
      <c r="A9013" s="15">
        <v>5176.0</v>
      </c>
      <c r="B9013" s="15" t="s">
        <v>9855</v>
      </c>
      <c r="C9013" s="18">
        <v>43027.0</v>
      </c>
      <c r="D9013" s="18">
        <v>43032.0</v>
      </c>
      <c r="E9013" s="18">
        <f t="shared" si="1"/>
        <v>43032</v>
      </c>
      <c r="F9013" s="15" t="s">
        <v>55</v>
      </c>
      <c r="G9013" s="15" t="s">
        <v>871</v>
      </c>
      <c r="H9013" s="15" t="s">
        <v>872</v>
      </c>
      <c r="I9013" s="15" t="s">
        <v>59</v>
      </c>
      <c r="J9013" s="15" t="s">
        <v>60</v>
      </c>
      <c r="K9013" s="15" t="s">
        <v>33</v>
      </c>
      <c r="L9013" s="15" t="str">
        <f t="array" ref="L9013">_xlfn.XLOOKUP(M9013,reference_province_to_city!$A$2:$A$11,reference_province_to_city!$B$2:$B$11)</f>
        <v>Makassar</v>
      </c>
      <c r="M9013" s="15" t="s">
        <v>25</v>
      </c>
      <c r="N9013" s="15">
        <v>90111.0</v>
      </c>
      <c r="O9013" s="15">
        <f t="array" ref="O9013">_xlfn.XLOOKUP(M9013,reference_postal_code!$B$2:$B$11,reference_postal_code!$A$2:$A$11)</f>
        <v>90111</v>
      </c>
      <c r="P9013" s="15" t="s">
        <v>63</v>
      </c>
      <c r="Q9013" s="15" t="s">
        <v>6793</v>
      </c>
      <c r="R9013" s="15" t="s">
        <v>106</v>
      </c>
      <c r="S9013" s="15" t="s">
        <v>183</v>
      </c>
      <c r="T9013" s="15" t="s">
        <v>6794</v>
      </c>
      <c r="U9013" s="28">
        <v>4925988.0</v>
      </c>
      <c r="V9013" s="15">
        <v>3.0</v>
      </c>
      <c r="W9013" s="31">
        <v>0.32</v>
      </c>
      <c r="X9013" s="28">
        <v>-1376379.0</v>
      </c>
    </row>
    <row r="9014" ht="15.75" customHeight="1">
      <c r="A9014" s="15">
        <v>3060.0</v>
      </c>
      <c r="B9014" s="15" t="s">
        <v>9856</v>
      </c>
      <c r="C9014" s="18">
        <v>43027.0</v>
      </c>
      <c r="D9014" s="18">
        <v>43032.0</v>
      </c>
      <c r="E9014" s="18">
        <f t="shared" si="1"/>
        <v>43032</v>
      </c>
      <c r="F9014" s="15" t="s">
        <v>114</v>
      </c>
      <c r="G9014" s="15" t="s">
        <v>2845</v>
      </c>
      <c r="H9014" s="15" t="s">
        <v>2846</v>
      </c>
      <c r="I9014" s="15" t="s">
        <v>128</v>
      </c>
      <c r="J9014" s="15" t="s">
        <v>60</v>
      </c>
      <c r="K9014" s="15" t="s">
        <v>14</v>
      </c>
      <c r="L9014" s="15" t="str">
        <f t="array" ref="L9014">_xlfn.XLOOKUP(M9014,reference_province_to_city!$A$2:$A$11,reference_province_to_city!$B$2:$B$11)</f>
        <v>Bandung</v>
      </c>
      <c r="M9014" s="15" t="s">
        <v>12</v>
      </c>
      <c r="N9014" s="15">
        <v>40111.0</v>
      </c>
      <c r="O9014" s="15">
        <f t="array" ref="O9014">_xlfn.XLOOKUP(M9014,reference_postal_code!$B$2:$B$11,reference_postal_code!$A$2:$A$11)</f>
        <v>40111</v>
      </c>
      <c r="P9014" s="15" t="s">
        <v>117</v>
      </c>
      <c r="Q9014" s="15" t="s">
        <v>5935</v>
      </c>
      <c r="R9014" s="15" t="s">
        <v>106</v>
      </c>
      <c r="S9014" s="15" t="s">
        <v>218</v>
      </c>
      <c r="T9014" s="15" t="s">
        <v>5936</v>
      </c>
      <c r="U9014" s="28">
        <v>365520.0</v>
      </c>
      <c r="V9014" s="15">
        <v>2.0</v>
      </c>
      <c r="W9014" s="31">
        <v>0.2</v>
      </c>
      <c r="X9014" s="28">
        <v>-50259.0</v>
      </c>
    </row>
    <row r="9015" ht="15.75" customHeight="1">
      <c r="A9015" s="15">
        <v>3058.0</v>
      </c>
      <c r="B9015" s="15" t="s">
        <v>9856</v>
      </c>
      <c r="C9015" s="18">
        <v>43027.0</v>
      </c>
      <c r="D9015" s="18">
        <v>43032.0</v>
      </c>
      <c r="E9015" s="18">
        <f t="shared" si="1"/>
        <v>43032</v>
      </c>
      <c r="F9015" s="15" t="s">
        <v>114</v>
      </c>
      <c r="G9015" s="15" t="s">
        <v>2845</v>
      </c>
      <c r="H9015" s="15" t="s">
        <v>2846</v>
      </c>
      <c r="I9015" s="15" t="s">
        <v>128</v>
      </c>
      <c r="J9015" s="15" t="s">
        <v>60</v>
      </c>
      <c r="K9015" s="15" t="s">
        <v>14</v>
      </c>
      <c r="L9015" s="15" t="str">
        <f t="array" ref="L9015">_xlfn.XLOOKUP(M9015,reference_province_to_city!$A$2:$A$11,reference_province_to_city!$B$2:$B$11)</f>
        <v>Bandung</v>
      </c>
      <c r="M9015" s="15" t="s">
        <v>12</v>
      </c>
      <c r="N9015" s="15">
        <v>40111.0</v>
      </c>
      <c r="O9015" s="15">
        <f t="array" ref="O9015">_xlfn.XLOOKUP(M9015,reference_postal_code!$B$2:$B$11,reference_postal_code!$A$2:$A$11)</f>
        <v>40111</v>
      </c>
      <c r="P9015" s="15" t="s">
        <v>117</v>
      </c>
      <c r="Q9015" s="15" t="s">
        <v>1040</v>
      </c>
      <c r="R9015" s="15" t="s">
        <v>65</v>
      </c>
      <c r="S9015" s="15" t="s">
        <v>79</v>
      </c>
      <c r="T9015" s="15" t="s">
        <v>1041</v>
      </c>
      <c r="U9015" s="28">
        <v>472500.0</v>
      </c>
      <c r="V9015" s="15">
        <v>10.0</v>
      </c>
      <c r="W9015" s="31">
        <v>0.0</v>
      </c>
      <c r="X9015" s="28">
        <v>226800.0</v>
      </c>
    </row>
    <row r="9016" ht="15.75" customHeight="1">
      <c r="A9016" s="15">
        <v>2929.0</v>
      </c>
      <c r="B9016" s="15" t="s">
        <v>9857</v>
      </c>
      <c r="C9016" s="18">
        <v>43027.0</v>
      </c>
      <c r="D9016" s="18">
        <v>43034.0</v>
      </c>
      <c r="E9016" s="18">
        <f t="shared" si="1"/>
        <v>43034</v>
      </c>
      <c r="F9016" s="15" t="s">
        <v>55</v>
      </c>
      <c r="G9016" s="15" t="s">
        <v>1045</v>
      </c>
      <c r="H9016" s="15" t="s">
        <v>1046</v>
      </c>
      <c r="I9016" s="15" t="s">
        <v>76</v>
      </c>
      <c r="J9016" s="15" t="s">
        <v>60</v>
      </c>
      <c r="K9016" s="15" t="s">
        <v>3776</v>
      </c>
      <c r="L9016" s="15" t="str">
        <f t="array" ref="L9016">_xlfn.XLOOKUP(M9016,reference_province_to_city!$A$2:$A$11,reference_province_to_city!$B$2:$B$11)</f>
        <v>Makassar</v>
      </c>
      <c r="M9016" s="15" t="s">
        <v>25</v>
      </c>
      <c r="N9016" s="15">
        <v>90111.0</v>
      </c>
      <c r="O9016" s="15">
        <f t="array" ref="O9016">_xlfn.XLOOKUP(M9016,reference_postal_code!$B$2:$B$11,reference_postal_code!$A$2:$A$11)</f>
        <v>90111</v>
      </c>
      <c r="P9016" s="15" t="s">
        <v>63</v>
      </c>
      <c r="Q9016" s="15" t="s">
        <v>1946</v>
      </c>
      <c r="R9016" s="15" t="s">
        <v>65</v>
      </c>
      <c r="S9016" s="15" t="s">
        <v>83</v>
      </c>
      <c r="T9016" s="15" t="s">
        <v>1947</v>
      </c>
      <c r="U9016" s="28">
        <v>2.449782E7</v>
      </c>
      <c r="V9016" s="15">
        <v>4.0</v>
      </c>
      <c r="W9016" s="31">
        <v>0.7</v>
      </c>
      <c r="X9016" s="28">
        <v>-1.9598256E7</v>
      </c>
    </row>
    <row r="9017" ht="15.75" customHeight="1">
      <c r="A9017" s="15">
        <v>1363.0</v>
      </c>
      <c r="B9017" s="15" t="s">
        <v>9858</v>
      </c>
      <c r="C9017" s="18">
        <v>43027.0</v>
      </c>
      <c r="D9017" s="18">
        <v>43033.0</v>
      </c>
      <c r="E9017" s="18">
        <f t="shared" si="1"/>
        <v>43033</v>
      </c>
      <c r="F9017" s="15" t="s">
        <v>55</v>
      </c>
      <c r="G9017" s="15" t="s">
        <v>2354</v>
      </c>
      <c r="H9017" s="15" t="s">
        <v>2355</v>
      </c>
      <c r="I9017" s="15" t="s">
        <v>128</v>
      </c>
      <c r="J9017" s="15" t="s">
        <v>60</v>
      </c>
      <c r="K9017" s="15" t="s">
        <v>26</v>
      </c>
      <c r="L9017" s="15" t="str">
        <f t="array" ref="L9017">_xlfn.XLOOKUP(M9017,reference_province_to_city!$A$2:$A$11,reference_province_to_city!$B$2:$B$11)</f>
        <v>Denpasar</v>
      </c>
      <c r="M9017" s="15" t="s">
        <v>24</v>
      </c>
      <c r="N9017" s="15">
        <v>80231.0</v>
      </c>
      <c r="O9017" s="15">
        <f t="array" ref="O9017">_xlfn.XLOOKUP(M9017,reference_postal_code!$B$2:$B$11,reference_postal_code!$A$2:$A$11)</f>
        <v>80231</v>
      </c>
      <c r="P9017" s="15" t="s">
        <v>63</v>
      </c>
      <c r="Q9017" s="15" t="s">
        <v>3706</v>
      </c>
      <c r="R9017" s="15" t="s">
        <v>110</v>
      </c>
      <c r="S9017" s="15" t="s">
        <v>111</v>
      </c>
      <c r="T9017" s="15" t="s">
        <v>3707</v>
      </c>
      <c r="U9017" s="28">
        <v>4643640.0</v>
      </c>
      <c r="V9017" s="15">
        <v>4.0</v>
      </c>
      <c r="W9017" s="31">
        <v>0.4</v>
      </c>
      <c r="X9017" s="28">
        <v>-851334.0</v>
      </c>
    </row>
    <row r="9018" ht="15.75" customHeight="1">
      <c r="A9018" s="15">
        <v>9706.0</v>
      </c>
      <c r="B9018" s="15" t="s">
        <v>9859</v>
      </c>
      <c r="C9018" s="18">
        <v>43027.0</v>
      </c>
      <c r="D9018" s="18">
        <v>43031.0</v>
      </c>
      <c r="E9018" s="18">
        <f t="shared" si="1"/>
        <v>43031</v>
      </c>
      <c r="F9018" s="15" t="s">
        <v>55</v>
      </c>
      <c r="G9018" s="15" t="s">
        <v>509</v>
      </c>
      <c r="H9018" s="15" t="s">
        <v>510</v>
      </c>
      <c r="I9018" s="15" t="s">
        <v>59</v>
      </c>
      <c r="J9018" s="15" t="s">
        <v>60</v>
      </c>
      <c r="K9018" s="15" t="s">
        <v>29</v>
      </c>
      <c r="L9018" s="15" t="str">
        <f t="array" ref="L9018">_xlfn.XLOOKUP(M9018,reference_province_to_city!$A$2:$A$11,reference_province_to_city!$B$2:$B$11)</f>
        <v>Palembang</v>
      </c>
      <c r="M9018" s="15" t="s">
        <v>13</v>
      </c>
      <c r="N9018" s="15">
        <v>30111.0</v>
      </c>
      <c r="O9018" s="15">
        <f t="array" ref="O9018">_xlfn.XLOOKUP(M9018,reference_postal_code!$B$2:$B$11,reference_postal_code!$A$2:$A$11)</f>
        <v>30111</v>
      </c>
      <c r="P9018" s="15" t="s">
        <v>77</v>
      </c>
      <c r="Q9018" s="15" t="s">
        <v>5525</v>
      </c>
      <c r="R9018" s="15" t="s">
        <v>65</v>
      </c>
      <c r="S9018" s="15" t="s">
        <v>83</v>
      </c>
      <c r="T9018" s="15" t="s">
        <v>5526</v>
      </c>
      <c r="U9018" s="28">
        <v>594360.0</v>
      </c>
      <c r="V9018" s="15">
        <v>3.0</v>
      </c>
      <c r="W9018" s="31">
        <v>0.2</v>
      </c>
      <c r="X9018" s="28">
        <v>208026.0</v>
      </c>
    </row>
    <row r="9019" ht="15.75" customHeight="1">
      <c r="A9019" s="15">
        <v>1361.0</v>
      </c>
      <c r="B9019" s="15" t="s">
        <v>9858</v>
      </c>
      <c r="C9019" s="18">
        <v>43027.0</v>
      </c>
      <c r="D9019" s="18">
        <v>43033.0</v>
      </c>
      <c r="E9019" s="18">
        <f t="shared" si="1"/>
        <v>43033</v>
      </c>
      <c r="F9019" s="15" t="s">
        <v>55</v>
      </c>
      <c r="G9019" s="15" t="s">
        <v>2354</v>
      </c>
      <c r="H9019" s="15" t="s">
        <v>2355</v>
      </c>
      <c r="I9019" s="15" t="s">
        <v>128</v>
      </c>
      <c r="J9019" s="15" t="s">
        <v>60</v>
      </c>
      <c r="K9019" s="15" t="s">
        <v>26</v>
      </c>
      <c r="L9019" s="15" t="str">
        <f t="array" ref="L9019">_xlfn.XLOOKUP(M9019,reference_province_to_city!$A$2:$A$11,reference_province_to_city!$B$2:$B$11)</f>
        <v>Denpasar</v>
      </c>
      <c r="M9019" s="15" t="s">
        <v>24</v>
      </c>
      <c r="N9019" s="15">
        <v>80231.0</v>
      </c>
      <c r="O9019" s="15">
        <f t="array" ref="O9019">_xlfn.XLOOKUP(M9019,reference_postal_code!$B$2:$B$11,reference_postal_code!$A$2:$A$11)</f>
        <v>80231</v>
      </c>
      <c r="P9019" s="15" t="s">
        <v>63</v>
      </c>
      <c r="Q9019" s="15" t="s">
        <v>3261</v>
      </c>
      <c r="R9019" s="15" t="s">
        <v>65</v>
      </c>
      <c r="S9019" s="15" t="s">
        <v>93</v>
      </c>
      <c r="T9019" s="15" t="s">
        <v>3262</v>
      </c>
      <c r="U9019" s="28">
        <v>1848840.0</v>
      </c>
      <c r="V9019" s="15">
        <v>7.0</v>
      </c>
      <c r="W9019" s="31">
        <v>0.2</v>
      </c>
      <c r="X9019" s="28">
        <v>138663.0</v>
      </c>
    </row>
    <row r="9020" ht="15.75" customHeight="1">
      <c r="A9020" s="15">
        <v>3059.0</v>
      </c>
      <c r="B9020" s="15" t="s">
        <v>9856</v>
      </c>
      <c r="C9020" s="18">
        <v>43027.0</v>
      </c>
      <c r="D9020" s="18"/>
      <c r="E9020" s="18">
        <f t="shared" si="1"/>
        <v>43030</v>
      </c>
      <c r="F9020" s="15" t="s">
        <v>114</v>
      </c>
      <c r="G9020" s="15" t="s">
        <v>2845</v>
      </c>
      <c r="H9020" s="15" t="s">
        <v>2846</v>
      </c>
      <c r="I9020" s="15" t="s">
        <v>128</v>
      </c>
      <c r="J9020" s="15" t="s">
        <v>60</v>
      </c>
      <c r="K9020" s="15" t="s">
        <v>14</v>
      </c>
      <c r="L9020" s="15" t="str">
        <f t="array" ref="L9020">_xlfn.XLOOKUP(M9020,reference_province_to_city!$A$2:$A$11,reference_province_to_city!$B$2:$B$11)</f>
        <v>Bandung</v>
      </c>
      <c r="M9020" s="15" t="s">
        <v>12</v>
      </c>
      <c r="N9020" s="15">
        <v>40111.0</v>
      </c>
      <c r="O9020" s="15">
        <f t="array" ref="O9020">_xlfn.XLOOKUP(M9020,reference_postal_code!$B$2:$B$11,reference_postal_code!$A$2:$A$11)</f>
        <v>40111</v>
      </c>
      <c r="P9020" s="15" t="s">
        <v>117</v>
      </c>
      <c r="Q9020" s="15" t="s">
        <v>4285</v>
      </c>
      <c r="R9020" s="15" t="s">
        <v>106</v>
      </c>
      <c r="S9020" s="15" t="s">
        <v>139</v>
      </c>
      <c r="T9020" s="15" t="s">
        <v>4286</v>
      </c>
      <c r="U9020" s="28">
        <v>458400.0</v>
      </c>
      <c r="V9020" s="15">
        <v>2.0</v>
      </c>
      <c r="W9020" s="31">
        <v>0.0</v>
      </c>
      <c r="X9020" s="28">
        <v>155856.0</v>
      </c>
    </row>
    <row r="9021" ht="15.75" customHeight="1">
      <c r="A9021" s="15">
        <v>5175.0</v>
      </c>
      <c r="B9021" s="15" t="s">
        <v>9855</v>
      </c>
      <c r="C9021" s="18">
        <v>43027.0</v>
      </c>
      <c r="D9021" s="18">
        <v>43032.0</v>
      </c>
      <c r="E9021" s="18">
        <f t="shared" si="1"/>
        <v>43032</v>
      </c>
      <c r="F9021" s="15" t="s">
        <v>55</v>
      </c>
      <c r="G9021" s="15" t="s">
        <v>871</v>
      </c>
      <c r="H9021" s="15" t="s">
        <v>872</v>
      </c>
      <c r="I9021" s="15" t="s">
        <v>59</v>
      </c>
      <c r="J9021" s="15" t="s">
        <v>60</v>
      </c>
      <c r="K9021" s="15" t="s">
        <v>33</v>
      </c>
      <c r="L9021" s="15" t="str">
        <f t="array" ref="L9021">_xlfn.XLOOKUP(M9021,reference_province_to_city!$A$2:$A$11,reference_province_to_city!$B$2:$B$11)</f>
        <v>Makassar</v>
      </c>
      <c r="M9021" s="15" t="s">
        <v>25</v>
      </c>
      <c r="N9021" s="15">
        <v>90111.0</v>
      </c>
      <c r="O9021" s="15">
        <f t="array" ref="O9021">_xlfn.XLOOKUP(M9021,reference_postal_code!$B$2:$B$11,reference_postal_code!$A$2:$A$11)</f>
        <v>90111</v>
      </c>
      <c r="P9021" s="15" t="s">
        <v>63</v>
      </c>
      <c r="Q9021" s="15" t="s">
        <v>2772</v>
      </c>
      <c r="R9021" s="15" t="s">
        <v>65</v>
      </c>
      <c r="S9021" s="15" t="s">
        <v>83</v>
      </c>
      <c r="T9021" s="15" t="s">
        <v>2773</v>
      </c>
      <c r="U9021" s="28">
        <v>31080.0</v>
      </c>
      <c r="V9021" s="15">
        <v>2.0</v>
      </c>
      <c r="W9021" s="31">
        <v>0.8</v>
      </c>
      <c r="X9021" s="28">
        <v>-52836.0</v>
      </c>
    </row>
    <row r="9022" ht="15.75" customHeight="1">
      <c r="A9022" s="15">
        <v>1671.0</v>
      </c>
      <c r="B9022" s="15" t="s">
        <v>9860</v>
      </c>
      <c r="C9022" s="18">
        <v>43027.0</v>
      </c>
      <c r="D9022" s="18">
        <v>43034.0</v>
      </c>
      <c r="E9022" s="18">
        <f t="shared" si="1"/>
        <v>43034</v>
      </c>
      <c r="F9022" s="15" t="s">
        <v>55</v>
      </c>
      <c r="G9022" s="15" t="s">
        <v>1861</v>
      </c>
      <c r="H9022" s="15" t="s">
        <v>1862</v>
      </c>
      <c r="I9022" s="15" t="s">
        <v>59</v>
      </c>
      <c r="J9022" s="15" t="s">
        <v>60</v>
      </c>
      <c r="K9022" s="15" t="s">
        <v>22</v>
      </c>
      <c r="L9022" s="15" t="str">
        <f t="array" ref="L9022">_xlfn.XLOOKUP(M9022,reference_province_to_city!$A$2:$A$11,reference_province_to_city!$B$2:$B$11)</f>
        <v>Surabaya</v>
      </c>
      <c r="M9022" s="15" t="s">
        <v>20</v>
      </c>
      <c r="N9022" s="15">
        <v>60231.0</v>
      </c>
      <c r="O9022" s="15">
        <f t="array" ref="O9022">_xlfn.XLOOKUP(M9022,reference_postal_code!$B$2:$B$11,reference_postal_code!$A$2:$A$11)</f>
        <v>60231</v>
      </c>
      <c r="P9022" s="15" t="s">
        <v>166</v>
      </c>
      <c r="Q9022" s="15" t="s">
        <v>3215</v>
      </c>
      <c r="R9022" s="15" t="s">
        <v>110</v>
      </c>
      <c r="S9022" s="15" t="s">
        <v>111</v>
      </c>
      <c r="T9022" s="15" t="s">
        <v>3216</v>
      </c>
      <c r="U9022" s="28">
        <v>250200.0</v>
      </c>
      <c r="V9022" s="15">
        <v>3.0</v>
      </c>
      <c r="W9022" s="31">
        <v>0.2</v>
      </c>
      <c r="X9022" s="28">
        <v>78188.0</v>
      </c>
    </row>
    <row r="9023" ht="15.75" customHeight="1">
      <c r="A9023" s="15">
        <v>4927.0</v>
      </c>
      <c r="B9023" s="15" t="s">
        <v>9861</v>
      </c>
      <c r="C9023" s="18">
        <v>43027.0</v>
      </c>
      <c r="D9023" s="18">
        <v>43031.0</v>
      </c>
      <c r="E9023" s="18">
        <f t="shared" si="1"/>
        <v>43031</v>
      </c>
      <c r="F9023" s="15" t="s">
        <v>55</v>
      </c>
      <c r="G9023" s="15" t="s">
        <v>4268</v>
      </c>
      <c r="H9023" s="15" t="s">
        <v>4269</v>
      </c>
      <c r="I9023" s="15" t="s">
        <v>59</v>
      </c>
      <c r="J9023" s="15" t="s">
        <v>60</v>
      </c>
      <c r="K9023" s="15" t="s">
        <v>28</v>
      </c>
      <c r="L9023" s="15" t="str">
        <f t="array" ref="L9023">_xlfn.XLOOKUP(M9023,reference_province_to_city!$A$2:$A$11,reference_province_to_city!$B$2:$B$11)</f>
        <v>Medan</v>
      </c>
      <c r="M9023" s="15" t="s">
        <v>11</v>
      </c>
      <c r="N9023" s="15">
        <v>20111.0</v>
      </c>
      <c r="O9023" s="15">
        <f t="array" ref="O9023">_xlfn.XLOOKUP(M9023,reference_postal_code!$B$2:$B$11,reference_postal_code!$A$2:$A$11)</f>
        <v>20111</v>
      </c>
      <c r="P9023" s="15" t="s">
        <v>77</v>
      </c>
      <c r="Q9023" s="15" t="s">
        <v>3653</v>
      </c>
      <c r="R9023" s="15" t="s">
        <v>106</v>
      </c>
      <c r="S9023" s="15" t="s">
        <v>218</v>
      </c>
      <c r="T9023" s="15" t="s">
        <v>3654</v>
      </c>
      <c r="U9023" s="28">
        <v>1369125.0</v>
      </c>
      <c r="V9023" s="15">
        <v>1.0</v>
      </c>
      <c r="W9023" s="31">
        <v>0.5</v>
      </c>
      <c r="X9023" s="28">
        <v>-1013152.0</v>
      </c>
    </row>
    <row r="9024" ht="15.75" customHeight="1">
      <c r="A9024" s="15">
        <v>3057.0</v>
      </c>
      <c r="B9024" s="15" t="s">
        <v>9856</v>
      </c>
      <c r="C9024" s="18">
        <v>43027.0</v>
      </c>
      <c r="D9024" s="18">
        <v>43032.0</v>
      </c>
      <c r="E9024" s="18">
        <f t="shared" si="1"/>
        <v>43032</v>
      </c>
      <c r="F9024" s="15" t="s">
        <v>114</v>
      </c>
      <c r="G9024" s="15" t="s">
        <v>2845</v>
      </c>
      <c r="H9024" s="15" t="s">
        <v>2846</v>
      </c>
      <c r="I9024" s="15" t="s">
        <v>128</v>
      </c>
      <c r="J9024" s="15" t="s">
        <v>60</v>
      </c>
      <c r="K9024" s="15" t="s">
        <v>14</v>
      </c>
      <c r="L9024" s="15" t="str">
        <f t="array" ref="L9024">_xlfn.XLOOKUP(M9024,reference_province_to_city!$A$2:$A$11,reference_province_to_city!$B$2:$B$11)</f>
        <v>Bandung</v>
      </c>
      <c r="M9024" s="15" t="s">
        <v>12</v>
      </c>
      <c r="N9024" s="15">
        <v>40111.0</v>
      </c>
      <c r="O9024" s="15">
        <f t="array" ref="O9024">_xlfn.XLOOKUP(M9024,reference_postal_code!$B$2:$B$11,reference_postal_code!$A$2:$A$11)</f>
        <v>40111</v>
      </c>
      <c r="P9024" s="15" t="s">
        <v>117</v>
      </c>
      <c r="Q9024" s="15" t="s">
        <v>7160</v>
      </c>
      <c r="R9024" s="15" t="s">
        <v>65</v>
      </c>
      <c r="S9024" s="15" t="s">
        <v>173</v>
      </c>
      <c r="T9024" s="15" t="s">
        <v>7161</v>
      </c>
      <c r="U9024" s="28">
        <v>134400.0</v>
      </c>
      <c r="V9024" s="15">
        <v>2.0</v>
      </c>
      <c r="W9024" s="31">
        <v>0.0</v>
      </c>
      <c r="X9024" s="28">
        <v>64512.0</v>
      </c>
    </row>
    <row r="9025" ht="15.75" customHeight="1">
      <c r="A9025" s="15">
        <v>1362.0</v>
      </c>
      <c r="B9025" s="15" t="s">
        <v>9858</v>
      </c>
      <c r="C9025" s="18">
        <v>43027.0</v>
      </c>
      <c r="D9025" s="18">
        <v>43033.0</v>
      </c>
      <c r="E9025" s="18">
        <f t="shared" si="1"/>
        <v>43033</v>
      </c>
      <c r="F9025" s="15" t="s">
        <v>55</v>
      </c>
      <c r="G9025" s="15" t="s">
        <v>2354</v>
      </c>
      <c r="H9025" s="15" t="s">
        <v>2355</v>
      </c>
      <c r="I9025" s="15" t="s">
        <v>128</v>
      </c>
      <c r="J9025" s="15" t="s">
        <v>60</v>
      </c>
      <c r="K9025" s="15" t="s">
        <v>26</v>
      </c>
      <c r="L9025" s="15" t="str">
        <f t="array" ref="L9025">_xlfn.XLOOKUP(M9025,reference_province_to_city!$A$2:$A$11,reference_province_to_city!$B$2:$B$11)</f>
        <v>Denpasar</v>
      </c>
      <c r="M9025" s="15" t="s">
        <v>24</v>
      </c>
      <c r="N9025" s="15">
        <v>80231.0</v>
      </c>
      <c r="O9025" s="15">
        <f t="array" ref="O9025">_xlfn.XLOOKUP(M9025,reference_postal_code!$B$2:$B$11,reference_postal_code!$A$2:$A$11)</f>
        <v>80231</v>
      </c>
      <c r="P9025" s="15" t="s">
        <v>63</v>
      </c>
      <c r="Q9025" s="15" t="s">
        <v>4756</v>
      </c>
      <c r="R9025" s="15" t="s">
        <v>65</v>
      </c>
      <c r="S9025" s="15" t="s">
        <v>66</v>
      </c>
      <c r="T9025" s="15" t="s">
        <v>4757</v>
      </c>
      <c r="U9025" s="28">
        <v>355200.0</v>
      </c>
      <c r="V9025" s="15">
        <v>4.0</v>
      </c>
      <c r="W9025" s="31">
        <v>0.2</v>
      </c>
      <c r="X9025" s="28">
        <v>111000.0</v>
      </c>
    </row>
    <row r="9026" ht="15.75" customHeight="1">
      <c r="A9026" s="15">
        <v>2799.0</v>
      </c>
      <c r="B9026" s="15" t="s">
        <v>9862</v>
      </c>
      <c r="C9026" s="18">
        <v>43028.0</v>
      </c>
      <c r="D9026" s="18">
        <v>43035.0</v>
      </c>
      <c r="E9026" s="18">
        <f t="shared" si="1"/>
        <v>43035</v>
      </c>
      <c r="F9026" s="15" t="s">
        <v>55</v>
      </c>
      <c r="G9026" s="15" t="s">
        <v>3609</v>
      </c>
      <c r="H9026" s="15" t="s">
        <v>3610</v>
      </c>
      <c r="I9026" s="15" t="s">
        <v>59</v>
      </c>
      <c r="J9026" s="15" t="s">
        <v>60</v>
      </c>
      <c r="K9026" s="15" t="s">
        <v>10</v>
      </c>
      <c r="L9026" s="15" t="str">
        <f t="array" ref="L9026">_xlfn.XLOOKUP(M9026,reference_province_to_city!$A$2:$A$11,reference_province_to_city!$B$2:$B$11)</f>
        <v>Jakarta</v>
      </c>
      <c r="M9026" s="15" t="s">
        <v>7</v>
      </c>
      <c r="N9026" s="15">
        <v>10110.0</v>
      </c>
      <c r="O9026" s="15">
        <f t="array" ref="O9026">_xlfn.XLOOKUP(M9026,reference_postal_code!$B$2:$B$11,reference_postal_code!$A$2:$A$11)</f>
        <v>10110</v>
      </c>
      <c r="P9026" s="15" t="s">
        <v>117</v>
      </c>
      <c r="Q9026" s="15" t="s">
        <v>2502</v>
      </c>
      <c r="R9026" s="15" t="s">
        <v>65</v>
      </c>
      <c r="S9026" s="15" t="s">
        <v>66</v>
      </c>
      <c r="T9026" s="15" t="s">
        <v>2503</v>
      </c>
      <c r="U9026" s="28">
        <v>599400.0</v>
      </c>
      <c r="V9026" s="15">
        <v>2.0</v>
      </c>
      <c r="W9026" s="31">
        <v>0.0</v>
      </c>
      <c r="X9026" s="28">
        <v>281718.0</v>
      </c>
    </row>
    <row r="9027" ht="15.75" customHeight="1">
      <c r="A9027" s="15">
        <v>2798.0</v>
      </c>
      <c r="B9027" s="15" t="s">
        <v>9862</v>
      </c>
      <c r="C9027" s="18">
        <v>43028.0</v>
      </c>
      <c r="D9027" s="18">
        <v>43035.0</v>
      </c>
      <c r="E9027" s="18">
        <f t="shared" si="1"/>
        <v>43035</v>
      </c>
      <c r="F9027" s="15" t="s">
        <v>55</v>
      </c>
      <c r="G9027" s="15" t="s">
        <v>3609</v>
      </c>
      <c r="H9027" s="15" t="s">
        <v>3610</v>
      </c>
      <c r="I9027" s="15" t="s">
        <v>59</v>
      </c>
      <c r="J9027" s="15" t="s">
        <v>60</v>
      </c>
      <c r="K9027" s="15" t="s">
        <v>10</v>
      </c>
      <c r="L9027" s="15" t="str">
        <f t="array" ref="L9027">_xlfn.XLOOKUP(M9027,reference_province_to_city!$A$2:$A$11,reference_province_to_city!$B$2:$B$11)</f>
        <v>Jakarta</v>
      </c>
      <c r="M9027" s="15" t="s">
        <v>7</v>
      </c>
      <c r="N9027" s="15">
        <v>10110.0</v>
      </c>
      <c r="O9027" s="15">
        <f t="array" ref="O9027">_xlfn.XLOOKUP(M9027,reference_postal_code!$B$2:$B$11,reference_postal_code!$A$2:$A$11)</f>
        <v>10110</v>
      </c>
      <c r="P9027" s="15" t="s">
        <v>117</v>
      </c>
      <c r="Q9027" s="15" t="s">
        <v>4617</v>
      </c>
      <c r="R9027" s="15" t="s">
        <v>65</v>
      </c>
      <c r="S9027" s="15" t="s">
        <v>93</v>
      </c>
      <c r="T9027" s="15" t="s">
        <v>4618</v>
      </c>
      <c r="U9027" s="28">
        <v>200400.0</v>
      </c>
      <c r="V9027" s="15">
        <v>4.0</v>
      </c>
      <c r="W9027" s="31">
        <v>0.0</v>
      </c>
      <c r="X9027" s="28">
        <v>62124.0</v>
      </c>
    </row>
    <row r="9028" ht="15.75" customHeight="1">
      <c r="A9028" s="15">
        <v>8240.0</v>
      </c>
      <c r="B9028" s="15" t="s">
        <v>9863</v>
      </c>
      <c r="C9028" s="18">
        <v>43028.0</v>
      </c>
      <c r="D9028" s="18">
        <v>43028.0</v>
      </c>
      <c r="E9028" s="18">
        <f t="shared" si="1"/>
        <v>43028</v>
      </c>
      <c r="F9028" s="15" t="s">
        <v>466</v>
      </c>
      <c r="G9028" s="15" t="s">
        <v>3077</v>
      </c>
      <c r="H9028" s="15" t="s">
        <v>3078</v>
      </c>
      <c r="I9028" s="15" t="s">
        <v>59</v>
      </c>
      <c r="J9028" s="15" t="s">
        <v>60</v>
      </c>
      <c r="K9028" s="15" t="s">
        <v>10</v>
      </c>
      <c r="L9028" s="15" t="str">
        <f t="array" ref="L9028">_xlfn.XLOOKUP(M9028,reference_province_to_city!$A$2:$A$11,reference_province_to_city!$B$2:$B$11)</f>
        <v>Jakarta</v>
      </c>
      <c r="M9028" s="15" t="s">
        <v>7</v>
      </c>
      <c r="N9028" s="15">
        <v>10110.0</v>
      </c>
      <c r="O9028" s="15">
        <f t="array" ref="O9028">_xlfn.XLOOKUP(M9028,reference_postal_code!$B$2:$B$11,reference_postal_code!$A$2:$A$11)</f>
        <v>10110</v>
      </c>
      <c r="P9028" s="15" t="s">
        <v>117</v>
      </c>
      <c r="Q9028" s="15" t="s">
        <v>2199</v>
      </c>
      <c r="R9028" s="15" t="s">
        <v>65</v>
      </c>
      <c r="S9028" s="15" t="s">
        <v>93</v>
      </c>
      <c r="T9028" s="15" t="s">
        <v>2200</v>
      </c>
      <c r="U9028" s="28">
        <v>66720.0</v>
      </c>
      <c r="V9028" s="15">
        <v>2.0</v>
      </c>
      <c r="W9028" s="31">
        <v>0.2</v>
      </c>
      <c r="X9028" s="28">
        <v>16680.0</v>
      </c>
    </row>
    <row r="9029" ht="15.75" customHeight="1">
      <c r="A9029" s="15">
        <v>2800.0</v>
      </c>
      <c r="B9029" s="15" t="s">
        <v>9862</v>
      </c>
      <c r="C9029" s="18">
        <v>43028.0</v>
      </c>
      <c r="D9029" s="18">
        <v>43035.0</v>
      </c>
      <c r="E9029" s="18">
        <f t="shared" si="1"/>
        <v>43035</v>
      </c>
      <c r="F9029" s="15" t="s">
        <v>55</v>
      </c>
      <c r="G9029" s="15" t="s">
        <v>3609</v>
      </c>
      <c r="H9029" s="15" t="s">
        <v>3610</v>
      </c>
      <c r="I9029" s="15" t="s">
        <v>59</v>
      </c>
      <c r="J9029" s="15" t="s">
        <v>60</v>
      </c>
      <c r="K9029" s="15" t="s">
        <v>10</v>
      </c>
      <c r="L9029" s="15" t="str">
        <f t="array" ref="L9029">_xlfn.XLOOKUP(M9029,reference_province_to_city!$A$2:$A$11,reference_province_to_city!$B$2:$B$11)</f>
        <v>Jakarta</v>
      </c>
      <c r="M9029" s="15" t="s">
        <v>7</v>
      </c>
      <c r="N9029" s="15">
        <v>10110.0</v>
      </c>
      <c r="O9029" s="15">
        <f t="array" ref="O9029">_xlfn.XLOOKUP(M9029,reference_postal_code!$B$2:$B$11,reference_postal_code!$A$2:$A$11)</f>
        <v>10110</v>
      </c>
      <c r="P9029" s="15" t="s">
        <v>117</v>
      </c>
      <c r="Q9029" s="15" t="s">
        <v>4784</v>
      </c>
      <c r="R9029" s="15" t="s">
        <v>65</v>
      </c>
      <c r="S9029" s="15" t="s">
        <v>83</v>
      </c>
      <c r="T9029" s="15" t="s">
        <v>4785</v>
      </c>
      <c r="U9029" s="28">
        <v>2187750.0</v>
      </c>
      <c r="V9029" s="15">
        <v>5.0</v>
      </c>
      <c r="W9029" s="31">
        <v>0.0</v>
      </c>
      <c r="X9029" s="28">
        <v>1050120.0</v>
      </c>
    </row>
    <row r="9030" ht="15.75" customHeight="1">
      <c r="A9030" s="15">
        <v>8883.0</v>
      </c>
      <c r="B9030" s="15" t="s">
        <v>9864</v>
      </c>
      <c r="C9030" s="18">
        <v>43028.0</v>
      </c>
      <c r="D9030" s="18">
        <v>43033.0</v>
      </c>
      <c r="E9030" s="18">
        <f t="shared" si="1"/>
        <v>43033</v>
      </c>
      <c r="F9030" s="15" t="s">
        <v>55</v>
      </c>
      <c r="G9030" s="15" t="s">
        <v>1333</v>
      </c>
      <c r="H9030" s="15" t="s">
        <v>1334</v>
      </c>
      <c r="I9030" s="15" t="s">
        <v>128</v>
      </c>
      <c r="J9030" s="15" t="s">
        <v>60</v>
      </c>
      <c r="K9030" s="15" t="s">
        <v>14</v>
      </c>
      <c r="L9030" s="15" t="str">
        <f t="array" ref="L9030">_xlfn.XLOOKUP(M9030,reference_province_to_city!$A$2:$A$11,reference_province_to_city!$B$2:$B$11)</f>
        <v>Bandung</v>
      </c>
      <c r="M9030" s="15" t="s">
        <v>12</v>
      </c>
      <c r="N9030" s="15">
        <v>40111.0</v>
      </c>
      <c r="O9030" s="15">
        <f t="array" ref="O9030">_xlfn.XLOOKUP(M9030,reference_postal_code!$B$2:$B$11,reference_postal_code!$A$2:$A$11)</f>
        <v>40111</v>
      </c>
      <c r="P9030" s="15" t="s">
        <v>117</v>
      </c>
      <c r="Q9030" s="15" t="s">
        <v>7989</v>
      </c>
      <c r="R9030" s="15" t="s">
        <v>110</v>
      </c>
      <c r="S9030" s="15" t="s">
        <v>111</v>
      </c>
      <c r="T9030" s="15" t="s">
        <v>7990</v>
      </c>
      <c r="U9030" s="28">
        <v>239760.0</v>
      </c>
      <c r="V9030" s="15">
        <v>2.0</v>
      </c>
      <c r="W9030" s="31">
        <v>0.2</v>
      </c>
      <c r="X9030" s="28">
        <v>20979.0</v>
      </c>
    </row>
    <row r="9031" ht="15.75" customHeight="1">
      <c r="A9031" s="15">
        <v>3189.0</v>
      </c>
      <c r="B9031" s="15" t="s">
        <v>9865</v>
      </c>
      <c r="C9031" s="18">
        <v>43028.0</v>
      </c>
      <c r="D9031" s="18">
        <v>43030.0</v>
      </c>
      <c r="E9031" s="18">
        <f t="shared" si="1"/>
        <v>43030</v>
      </c>
      <c r="F9031" s="15" t="s">
        <v>114</v>
      </c>
      <c r="G9031" s="15" t="s">
        <v>8437</v>
      </c>
      <c r="H9031" s="15" t="s">
        <v>8438</v>
      </c>
      <c r="I9031" s="15" t="s">
        <v>128</v>
      </c>
      <c r="J9031" s="15" t="s">
        <v>60</v>
      </c>
      <c r="K9031" s="15" t="s">
        <v>31</v>
      </c>
      <c r="L9031" s="15" t="str">
        <f t="array" ref="L9031">_xlfn.XLOOKUP(M9031,reference_province_to_city!$A$2:$A$11,reference_province_to_city!$B$2:$B$11)</f>
        <v>Balikpapan</v>
      </c>
      <c r="M9031" s="15" t="s">
        <v>21</v>
      </c>
      <c r="N9031" s="15">
        <v>76114.0</v>
      </c>
      <c r="O9031" s="15">
        <f t="array" ref="O9031">_xlfn.XLOOKUP(M9031,reference_postal_code!$B$2:$B$11,reference_postal_code!$A$2:$A$11)</f>
        <v>76114</v>
      </c>
      <c r="P9031" s="15" t="s">
        <v>166</v>
      </c>
      <c r="Q9031" s="15" t="s">
        <v>6073</v>
      </c>
      <c r="R9031" s="15" t="s">
        <v>65</v>
      </c>
      <c r="S9031" s="15" t="s">
        <v>79</v>
      </c>
      <c r="T9031" s="15" t="s">
        <v>6074</v>
      </c>
      <c r="U9031" s="28">
        <v>56250.0</v>
      </c>
      <c r="V9031" s="15">
        <v>1.0</v>
      </c>
      <c r="W9031" s="31">
        <v>0.0</v>
      </c>
      <c r="X9031" s="28">
        <v>27000.0</v>
      </c>
    </row>
    <row r="9032" ht="15.75" customHeight="1">
      <c r="A9032" s="15">
        <v>6347.0</v>
      </c>
      <c r="B9032" s="15" t="s">
        <v>9866</v>
      </c>
      <c r="C9032" s="18">
        <v>43028.0</v>
      </c>
      <c r="D9032" s="18">
        <v>43028.0</v>
      </c>
      <c r="E9032" s="18">
        <f t="shared" si="1"/>
        <v>43028</v>
      </c>
      <c r="F9032" s="15" t="s">
        <v>466</v>
      </c>
      <c r="G9032" s="15" t="s">
        <v>665</v>
      </c>
      <c r="H9032" s="15" t="s">
        <v>666</v>
      </c>
      <c r="I9032" s="15" t="s">
        <v>76</v>
      </c>
      <c r="J9032" s="15" t="s">
        <v>60</v>
      </c>
      <c r="L9032" s="15" t="str">
        <f t="array" ref="L9032">_xlfn.XLOOKUP(M9032,reference_province_to_city!$A$2:$A$11,reference_province_to_city!$B$2:$B$11)</f>
        <v>Semarang</v>
      </c>
      <c r="M9032" s="15" t="s">
        <v>15</v>
      </c>
      <c r="N9032" s="15">
        <v>50111.0</v>
      </c>
      <c r="O9032" s="15">
        <f t="array" ref="O9032">_xlfn.XLOOKUP(M9032,reference_postal_code!$B$2:$B$11,reference_postal_code!$A$2:$A$11)</f>
        <v>50111</v>
      </c>
      <c r="P9032" s="15" t="s">
        <v>77</v>
      </c>
      <c r="Q9032" s="15" t="s">
        <v>7723</v>
      </c>
      <c r="R9032" s="15" t="s">
        <v>65</v>
      </c>
      <c r="S9032" s="15" t="s">
        <v>79</v>
      </c>
      <c r="T9032" s="15" t="s">
        <v>7724</v>
      </c>
      <c r="U9032" s="28">
        <v>368250.0</v>
      </c>
      <c r="V9032" s="15">
        <v>5.0</v>
      </c>
      <c r="W9032" s="31">
        <v>0.0</v>
      </c>
      <c r="X9032" s="28">
        <v>180442.0</v>
      </c>
    </row>
    <row r="9033" ht="15.75" customHeight="1">
      <c r="A9033" s="15">
        <v>8884.0</v>
      </c>
      <c r="B9033" s="15" t="s">
        <v>9864</v>
      </c>
      <c r="C9033" s="18">
        <v>43028.0</v>
      </c>
      <c r="D9033" s="18">
        <v>43033.0</v>
      </c>
      <c r="E9033" s="18">
        <f t="shared" si="1"/>
        <v>43033</v>
      </c>
      <c r="F9033" s="15" t="s">
        <v>55</v>
      </c>
      <c r="G9033" s="15" t="s">
        <v>1333</v>
      </c>
      <c r="H9033" s="15" t="s">
        <v>1334</v>
      </c>
      <c r="I9033" s="15" t="s">
        <v>128</v>
      </c>
      <c r="J9033" s="15" t="s">
        <v>60</v>
      </c>
      <c r="K9033" s="15" t="s">
        <v>14</v>
      </c>
      <c r="L9033" s="15" t="str">
        <f t="array" ref="L9033">_xlfn.XLOOKUP(M9033,reference_province_to_city!$A$2:$A$11,reference_province_to_city!$B$2:$B$11)</f>
        <v>Bandung</v>
      </c>
      <c r="M9033" s="15" t="s">
        <v>12</v>
      </c>
      <c r="N9033" s="15">
        <v>40111.0</v>
      </c>
      <c r="O9033" s="15">
        <f t="array" ref="O9033">_xlfn.XLOOKUP(M9033,reference_postal_code!$B$2:$B$11,reference_postal_code!$A$2:$A$11)</f>
        <v>40111</v>
      </c>
      <c r="P9033" s="15" t="s">
        <v>117</v>
      </c>
      <c r="Q9033" s="15" t="s">
        <v>2616</v>
      </c>
      <c r="R9033" s="15" t="s">
        <v>65</v>
      </c>
      <c r="S9033" s="15" t="s">
        <v>66</v>
      </c>
      <c r="T9033" s="15" t="s">
        <v>2617</v>
      </c>
      <c r="U9033" s="28">
        <v>215280.0</v>
      </c>
      <c r="V9033" s="15">
        <v>3.0</v>
      </c>
      <c r="W9033" s="31">
        <v>0.2</v>
      </c>
      <c r="X9033" s="28">
        <v>67275.0</v>
      </c>
    </row>
    <row r="9034" ht="15.75" customHeight="1">
      <c r="A9034" s="15">
        <v>5260.0</v>
      </c>
      <c r="B9034" s="15" t="s">
        <v>9867</v>
      </c>
      <c r="C9034" s="18">
        <v>43028.0</v>
      </c>
      <c r="D9034" s="18">
        <v>43034.0</v>
      </c>
      <c r="E9034" s="18">
        <f t="shared" si="1"/>
        <v>43034</v>
      </c>
      <c r="F9034" s="15" t="s">
        <v>55</v>
      </c>
      <c r="G9034" s="15" t="s">
        <v>2578</v>
      </c>
      <c r="H9034" s="15" t="s">
        <v>2579</v>
      </c>
      <c r="I9034" s="15" t="s">
        <v>76</v>
      </c>
      <c r="J9034" s="15" t="s">
        <v>60</v>
      </c>
      <c r="K9034" s="15" t="s">
        <v>19</v>
      </c>
      <c r="L9034" s="15" t="str">
        <f t="array" ref="L9034">_xlfn.XLOOKUP(M9034,reference_province_to_city!$A$2:$A$11,reference_province_to_city!$B$2:$B$11)</f>
        <v>Yogyakarta</v>
      </c>
      <c r="M9034" s="15" t="s">
        <v>18</v>
      </c>
      <c r="N9034" s="15">
        <v>55111.0</v>
      </c>
      <c r="O9034" s="15">
        <f t="array" ref="O9034">_xlfn.XLOOKUP(M9034,reference_postal_code!$B$2:$B$11,reference_postal_code!$A$2:$A$11)</f>
        <v>55111</v>
      </c>
      <c r="P9034" s="15" t="s">
        <v>77</v>
      </c>
      <c r="Q9034" s="15" t="s">
        <v>697</v>
      </c>
      <c r="R9034" s="15" t="s">
        <v>65</v>
      </c>
      <c r="S9034" s="15" t="s">
        <v>66</v>
      </c>
      <c r="T9034" s="15" t="s">
        <v>698</v>
      </c>
      <c r="U9034" s="28">
        <v>682920.0</v>
      </c>
      <c r="V9034" s="15">
        <v>3.0</v>
      </c>
      <c r="W9034" s="31">
        <v>0.2</v>
      </c>
      <c r="X9034" s="28">
        <v>239022.0</v>
      </c>
    </row>
    <row r="9035" ht="15.75" customHeight="1">
      <c r="A9035" s="15">
        <v>454.0</v>
      </c>
      <c r="B9035" s="15" t="s">
        <v>9868</v>
      </c>
      <c r="C9035" s="18">
        <v>43028.0</v>
      </c>
      <c r="D9035" s="18">
        <v>43032.0</v>
      </c>
      <c r="E9035" s="18">
        <f t="shared" si="1"/>
        <v>43032</v>
      </c>
      <c r="F9035" s="15" t="s">
        <v>55</v>
      </c>
      <c r="G9035" s="15" t="s">
        <v>2189</v>
      </c>
      <c r="H9035" s="15" t="s">
        <v>2190</v>
      </c>
      <c r="I9035" s="15" t="s">
        <v>128</v>
      </c>
      <c r="J9035" s="15" t="s">
        <v>60</v>
      </c>
      <c r="K9035" s="15" t="s">
        <v>22</v>
      </c>
      <c r="L9035" s="15" t="str">
        <f t="array" ref="L9035">_xlfn.XLOOKUP(M9035,reference_province_to_city!$A$2:$A$11,reference_province_to_city!$B$2:$B$11)</f>
        <v>Surabaya</v>
      </c>
      <c r="M9035" s="15" t="s">
        <v>20</v>
      </c>
      <c r="N9035" s="15">
        <v>60231.0</v>
      </c>
      <c r="O9035" s="15">
        <f t="array" ref="O9035">_xlfn.XLOOKUP(M9035,reference_postal_code!$B$2:$B$11,reference_postal_code!$A$2:$A$11)</f>
        <v>60231</v>
      </c>
      <c r="P9035" s="15" t="s">
        <v>166</v>
      </c>
      <c r="Q9035" s="15" t="s">
        <v>1746</v>
      </c>
      <c r="R9035" s="15" t="s">
        <v>106</v>
      </c>
      <c r="S9035" s="15" t="s">
        <v>218</v>
      </c>
      <c r="T9035" s="15" t="s">
        <v>1747</v>
      </c>
      <c r="U9035" s="28">
        <v>4265460.0</v>
      </c>
      <c r="V9035" s="15">
        <v>2.0</v>
      </c>
      <c r="W9035" s="31">
        <v>0.4</v>
      </c>
      <c r="X9035" s="28">
        <v>-1137456.0</v>
      </c>
    </row>
    <row r="9036" ht="15.75" customHeight="1">
      <c r="A9036" s="15">
        <v>8238.0</v>
      </c>
      <c r="B9036" s="15" t="s">
        <v>9863</v>
      </c>
      <c r="C9036" s="18">
        <v>43028.0</v>
      </c>
      <c r="D9036" s="18">
        <v>43028.0</v>
      </c>
      <c r="E9036" s="18">
        <f t="shared" si="1"/>
        <v>43028</v>
      </c>
      <c r="F9036" s="15" t="s">
        <v>466</v>
      </c>
      <c r="G9036" s="15" t="s">
        <v>3077</v>
      </c>
      <c r="H9036" s="15" t="s">
        <v>3078</v>
      </c>
      <c r="I9036" s="15" t="s">
        <v>59</v>
      </c>
      <c r="J9036" s="15" t="s">
        <v>60</v>
      </c>
      <c r="K9036" s="15" t="s">
        <v>10</v>
      </c>
      <c r="L9036" s="15" t="str">
        <f t="array" ref="L9036">_xlfn.XLOOKUP(M9036,reference_province_to_city!$A$2:$A$11,reference_province_to_city!$B$2:$B$11)</f>
        <v>Jakarta</v>
      </c>
      <c r="M9036" s="15" t="s">
        <v>7</v>
      </c>
      <c r="N9036" s="15">
        <v>10110.0</v>
      </c>
      <c r="O9036" s="15">
        <f t="array" ref="O9036">_xlfn.XLOOKUP(M9036,reference_postal_code!$B$2:$B$11,reference_postal_code!$A$2:$A$11)</f>
        <v>10110</v>
      </c>
      <c r="P9036" s="15" t="s">
        <v>117</v>
      </c>
      <c r="Q9036" s="15" t="s">
        <v>4432</v>
      </c>
      <c r="R9036" s="15" t="s">
        <v>65</v>
      </c>
      <c r="S9036" s="15" t="s">
        <v>87</v>
      </c>
      <c r="T9036" s="15" t="s">
        <v>4433</v>
      </c>
      <c r="U9036" s="28">
        <v>71520.0</v>
      </c>
      <c r="V9036" s="15">
        <v>2.0</v>
      </c>
      <c r="W9036" s="31">
        <v>0.2</v>
      </c>
      <c r="X9036" s="28">
        <v>-11622.0</v>
      </c>
    </row>
    <row r="9037" ht="15.75" customHeight="1">
      <c r="A9037" s="15">
        <v>455.0</v>
      </c>
      <c r="B9037" s="15" t="s">
        <v>9868</v>
      </c>
      <c r="C9037" s="18">
        <v>43028.0</v>
      </c>
      <c r="D9037" s="18">
        <v>43032.0</v>
      </c>
      <c r="E9037" s="18">
        <f t="shared" si="1"/>
        <v>43032</v>
      </c>
      <c r="F9037" s="15" t="s">
        <v>55</v>
      </c>
      <c r="G9037" s="15" t="s">
        <v>2189</v>
      </c>
      <c r="H9037" s="15" t="s">
        <v>2190</v>
      </c>
      <c r="I9037" s="15" t="s">
        <v>128</v>
      </c>
      <c r="J9037" s="15" t="s">
        <v>60</v>
      </c>
      <c r="K9037" s="15" t="s">
        <v>1550</v>
      </c>
      <c r="L9037" s="15" t="str">
        <f t="array" ref="L9037">_xlfn.XLOOKUP(M9037,reference_province_to_city!$A$2:$A$11,reference_province_to_city!$B$2:$B$11)</f>
        <v>Surabaya</v>
      </c>
      <c r="M9037" s="15" t="s">
        <v>20</v>
      </c>
      <c r="N9037" s="15">
        <v>60231.0</v>
      </c>
      <c r="O9037" s="15">
        <f t="array" ref="O9037">_xlfn.XLOOKUP(M9037,reference_postal_code!$B$2:$B$11,reference_postal_code!$A$2:$A$11)</f>
        <v>60231</v>
      </c>
      <c r="P9037" s="15" t="s">
        <v>166</v>
      </c>
      <c r="Q9037" s="15" t="s">
        <v>4996</v>
      </c>
      <c r="R9037" s="15" t="s">
        <v>65</v>
      </c>
      <c r="S9037" s="15" t="s">
        <v>87</v>
      </c>
      <c r="T9037" s="15" t="s">
        <v>4997</v>
      </c>
      <c r="U9037" s="28">
        <v>9981120.0</v>
      </c>
      <c r="V9037" s="15">
        <v>2.0</v>
      </c>
      <c r="W9037" s="31">
        <v>0.2</v>
      </c>
      <c r="X9037" s="28">
        <v>998112.0</v>
      </c>
    </row>
    <row r="9038" ht="15.75" customHeight="1">
      <c r="A9038" s="15">
        <v>8239.0</v>
      </c>
      <c r="B9038" s="15" t="s">
        <v>9863</v>
      </c>
      <c r="C9038" s="18">
        <v>43028.0</v>
      </c>
      <c r="D9038" s="18">
        <v>43028.0</v>
      </c>
      <c r="E9038" s="18">
        <f t="shared" si="1"/>
        <v>43028</v>
      </c>
      <c r="F9038" s="15" t="s">
        <v>466</v>
      </c>
      <c r="G9038" s="15" t="s">
        <v>3077</v>
      </c>
      <c r="H9038" s="15" t="s">
        <v>3078</v>
      </c>
      <c r="I9038" s="15" t="s">
        <v>59</v>
      </c>
      <c r="J9038" s="15" t="s">
        <v>60</v>
      </c>
      <c r="K9038" s="15" t="s">
        <v>10</v>
      </c>
      <c r="L9038" s="15" t="str">
        <f t="array" ref="L9038">_xlfn.XLOOKUP(M9038,reference_province_to_city!$A$2:$A$11,reference_province_to_city!$B$2:$B$11)</f>
        <v>Jakarta</v>
      </c>
      <c r="M9038" s="15" t="s">
        <v>7</v>
      </c>
      <c r="N9038" s="15">
        <v>10110.0</v>
      </c>
      <c r="O9038" s="15">
        <f t="array" ref="O9038">_xlfn.XLOOKUP(M9038,reference_postal_code!$B$2:$B$11,reference_postal_code!$A$2:$A$11)</f>
        <v>10110</v>
      </c>
      <c r="P9038" s="15" t="s">
        <v>117</v>
      </c>
      <c r="Q9038" s="15" t="s">
        <v>320</v>
      </c>
      <c r="R9038" s="15" t="s">
        <v>65</v>
      </c>
      <c r="S9038" s="15" t="s">
        <v>66</v>
      </c>
      <c r="T9038" s="15" t="s">
        <v>321</v>
      </c>
      <c r="U9038" s="28">
        <v>100080.0</v>
      </c>
      <c r="V9038" s="15">
        <v>1.0</v>
      </c>
      <c r="W9038" s="31">
        <v>0.2</v>
      </c>
      <c r="X9038" s="28">
        <v>37530.0</v>
      </c>
    </row>
    <row r="9039" ht="15.75" customHeight="1">
      <c r="A9039" s="15">
        <v>3190.0</v>
      </c>
      <c r="B9039" s="15" t="s">
        <v>9865</v>
      </c>
      <c r="C9039" s="18">
        <v>43028.0</v>
      </c>
      <c r="D9039" s="18">
        <v>43030.0</v>
      </c>
      <c r="E9039" s="18">
        <f t="shared" si="1"/>
        <v>43030</v>
      </c>
      <c r="F9039" s="15" t="s">
        <v>114</v>
      </c>
      <c r="G9039" s="15" t="s">
        <v>8437</v>
      </c>
      <c r="H9039" s="15" t="s">
        <v>8438</v>
      </c>
      <c r="I9039" s="15" t="s">
        <v>128</v>
      </c>
      <c r="J9039" s="15" t="s">
        <v>60</v>
      </c>
      <c r="L9039" s="15" t="str">
        <f t="array" ref="L9039">_xlfn.XLOOKUP(M9039,reference_province_to_city!$A$2:$A$11,reference_province_to_city!$B$2:$B$11)</f>
        <v>Balikpapan</v>
      </c>
      <c r="M9039" s="15" t="s">
        <v>21</v>
      </c>
      <c r="N9039" s="15">
        <v>76114.0</v>
      </c>
      <c r="O9039" s="15">
        <f t="array" ref="O9039">_xlfn.XLOOKUP(M9039,reference_postal_code!$B$2:$B$11,reference_postal_code!$A$2:$A$11)</f>
        <v>76114</v>
      </c>
      <c r="P9039" s="15" t="s">
        <v>166</v>
      </c>
      <c r="Q9039" s="15" t="s">
        <v>2166</v>
      </c>
      <c r="R9039" s="15" t="s">
        <v>65</v>
      </c>
      <c r="S9039" s="15" t="s">
        <v>83</v>
      </c>
      <c r="T9039" s="15" t="s">
        <v>2167</v>
      </c>
      <c r="U9039" s="28">
        <v>313920.0</v>
      </c>
      <c r="V9039" s="15">
        <v>4.0</v>
      </c>
      <c r="W9039" s="31">
        <v>0.2</v>
      </c>
      <c r="X9039" s="28">
        <v>113796.0</v>
      </c>
    </row>
    <row r="9040" ht="15.75" customHeight="1">
      <c r="A9040" s="15">
        <v>8241.0</v>
      </c>
      <c r="B9040" s="15" t="s">
        <v>9863</v>
      </c>
      <c r="C9040" s="18">
        <v>43028.0</v>
      </c>
      <c r="D9040" s="18">
        <v>43028.0</v>
      </c>
      <c r="E9040" s="18">
        <f t="shared" si="1"/>
        <v>43028</v>
      </c>
      <c r="F9040" s="15" t="s">
        <v>466</v>
      </c>
      <c r="G9040" s="15" t="s">
        <v>3077</v>
      </c>
      <c r="H9040" s="15" t="s">
        <v>3078</v>
      </c>
      <c r="I9040" s="15" t="s">
        <v>59</v>
      </c>
      <c r="J9040" s="15" t="s">
        <v>60</v>
      </c>
      <c r="L9040" s="15" t="str">
        <f t="array" ref="L9040">_xlfn.XLOOKUP(M9040,reference_province_to_city!$A$2:$A$11,reference_province_to_city!$B$2:$B$11)</f>
        <v>Jakarta</v>
      </c>
      <c r="M9040" s="15" t="s">
        <v>7</v>
      </c>
      <c r="N9040" s="15">
        <v>10110.0</v>
      </c>
      <c r="O9040" s="15">
        <f t="array" ref="O9040">_xlfn.XLOOKUP(M9040,reference_postal_code!$B$2:$B$11,reference_postal_code!$A$2:$A$11)</f>
        <v>10110</v>
      </c>
      <c r="P9040" s="15" t="s">
        <v>117</v>
      </c>
      <c r="Q9040" s="15" t="s">
        <v>3935</v>
      </c>
      <c r="R9040" s="15" t="s">
        <v>106</v>
      </c>
      <c r="S9040" s="15" t="s">
        <v>139</v>
      </c>
      <c r="T9040" s="15" t="s">
        <v>3936</v>
      </c>
      <c r="U9040" s="28">
        <v>659040.0</v>
      </c>
      <c r="V9040" s="15">
        <v>4.0</v>
      </c>
      <c r="W9040" s="31">
        <v>0.2</v>
      </c>
      <c r="X9040" s="28">
        <v>90618.0</v>
      </c>
    </row>
    <row r="9041" ht="15.75" customHeight="1">
      <c r="A9041" s="15">
        <v>1904.0</v>
      </c>
      <c r="B9041" s="15" t="s">
        <v>9869</v>
      </c>
      <c r="C9041" s="18">
        <v>43029.0</v>
      </c>
      <c r="D9041" s="18">
        <v>43030.0</v>
      </c>
      <c r="E9041" s="18">
        <f t="shared" si="1"/>
        <v>43030</v>
      </c>
      <c r="F9041" s="15" t="s">
        <v>125</v>
      </c>
      <c r="G9041" s="15" t="s">
        <v>883</v>
      </c>
      <c r="H9041" s="15" t="s">
        <v>884</v>
      </c>
      <c r="I9041" s="15" t="s">
        <v>128</v>
      </c>
      <c r="J9041" s="15" t="s">
        <v>60</v>
      </c>
      <c r="K9041" s="15" t="s">
        <v>10</v>
      </c>
      <c r="L9041" s="15" t="str">
        <f t="array" ref="L9041">_xlfn.XLOOKUP(M9041,reference_province_to_city!$A$2:$A$11,reference_province_to_city!$B$2:$B$11)</f>
        <v>Jakarta</v>
      </c>
      <c r="M9041" s="15" t="s">
        <v>7</v>
      </c>
      <c r="N9041" s="15">
        <v>10110.0</v>
      </c>
      <c r="O9041" s="15">
        <f t="array" ref="O9041">_xlfn.XLOOKUP(M9041,reference_postal_code!$B$2:$B$11,reference_postal_code!$A$2:$A$11)</f>
        <v>10110</v>
      </c>
      <c r="P9041" s="15" t="s">
        <v>117</v>
      </c>
      <c r="Q9041" s="15" t="s">
        <v>2178</v>
      </c>
      <c r="R9041" s="15" t="s">
        <v>106</v>
      </c>
      <c r="S9041" s="15" t="s">
        <v>107</v>
      </c>
      <c r="T9041" s="15" t="s">
        <v>2179</v>
      </c>
      <c r="U9041" s="28">
        <v>7177200.0</v>
      </c>
      <c r="V9041" s="15">
        <v>2.0</v>
      </c>
      <c r="W9041" s="31">
        <v>0.2</v>
      </c>
      <c r="X9041" s="28">
        <v>717720.0</v>
      </c>
    </row>
    <row r="9042" ht="15.75" customHeight="1">
      <c r="A9042" s="15">
        <v>1903.0</v>
      </c>
      <c r="B9042" s="15" t="s">
        <v>9869</v>
      </c>
      <c r="C9042" s="18">
        <v>43029.0</v>
      </c>
      <c r="D9042" s="18">
        <v>43030.0</v>
      </c>
      <c r="E9042" s="18">
        <f t="shared" si="1"/>
        <v>43030</v>
      </c>
      <c r="F9042" s="15" t="s">
        <v>125</v>
      </c>
      <c r="G9042" s="15" t="s">
        <v>883</v>
      </c>
      <c r="H9042" s="15" t="s">
        <v>884</v>
      </c>
      <c r="I9042" s="15" t="s">
        <v>128</v>
      </c>
      <c r="J9042" s="15" t="s">
        <v>60</v>
      </c>
      <c r="K9042" s="15" t="s">
        <v>10</v>
      </c>
      <c r="L9042" s="15" t="str">
        <f t="array" ref="L9042">_xlfn.XLOOKUP(M9042,reference_province_to_city!$A$2:$A$11,reference_province_to_city!$B$2:$B$11)</f>
        <v>Jakarta</v>
      </c>
      <c r="M9042" s="15" t="s">
        <v>7</v>
      </c>
      <c r="N9042" s="15">
        <v>10110.0</v>
      </c>
      <c r="O9042" s="15">
        <f t="array" ref="O9042">_xlfn.XLOOKUP(M9042,reference_postal_code!$B$2:$B$11,reference_postal_code!$A$2:$A$11)</f>
        <v>10110</v>
      </c>
      <c r="P9042" s="15" t="s">
        <v>117</v>
      </c>
      <c r="Q9042" s="15" t="s">
        <v>6642</v>
      </c>
      <c r="R9042" s="15" t="s">
        <v>65</v>
      </c>
      <c r="S9042" s="15" t="s">
        <v>66</v>
      </c>
      <c r="T9042" s="15" t="s">
        <v>6643</v>
      </c>
      <c r="U9042" s="28">
        <v>77760.0</v>
      </c>
      <c r="V9042" s="15">
        <v>1.0</v>
      </c>
      <c r="W9042" s="31">
        <v>0.2</v>
      </c>
      <c r="X9042" s="28">
        <v>27216.0</v>
      </c>
    </row>
    <row r="9043" ht="15.75" customHeight="1">
      <c r="A9043" s="15">
        <v>5433.0</v>
      </c>
      <c r="B9043" s="15" t="s">
        <v>9870</v>
      </c>
      <c r="C9043" s="18">
        <v>43029.0</v>
      </c>
      <c r="D9043" s="18">
        <v>43033.0</v>
      </c>
      <c r="E9043" s="18">
        <f t="shared" si="1"/>
        <v>43033</v>
      </c>
      <c r="F9043" s="15" t="s">
        <v>55</v>
      </c>
      <c r="G9043" s="15" t="s">
        <v>5508</v>
      </c>
      <c r="H9043" s="15" t="s">
        <v>5509</v>
      </c>
      <c r="I9043" s="15" t="s">
        <v>76</v>
      </c>
      <c r="J9043" s="15" t="s">
        <v>60</v>
      </c>
      <c r="K9043" s="15" t="s">
        <v>28</v>
      </c>
      <c r="L9043" s="15" t="str">
        <f t="array" ref="L9043">_xlfn.XLOOKUP(M9043,reference_province_to_city!$A$2:$A$11,reference_province_to_city!$B$2:$B$11)</f>
        <v>Medan</v>
      </c>
      <c r="M9043" s="15" t="s">
        <v>11</v>
      </c>
      <c r="N9043" s="15">
        <v>20111.0</v>
      </c>
      <c r="O9043" s="15">
        <f t="array" ref="O9043">_xlfn.XLOOKUP(M9043,reference_postal_code!$B$2:$B$11,reference_postal_code!$A$2:$A$11)</f>
        <v>20111</v>
      </c>
      <c r="P9043" s="15" t="s">
        <v>77</v>
      </c>
      <c r="Q9043" s="15" t="s">
        <v>2772</v>
      </c>
      <c r="R9043" s="15" t="s">
        <v>65</v>
      </c>
      <c r="S9043" s="15" t="s">
        <v>83</v>
      </c>
      <c r="T9043" s="15" t="s">
        <v>2773</v>
      </c>
      <c r="U9043" s="28">
        <v>93240.0</v>
      </c>
      <c r="V9043" s="15">
        <v>4.0</v>
      </c>
      <c r="W9043" s="31">
        <v>0.7</v>
      </c>
      <c r="X9043" s="28">
        <v>-74592.0</v>
      </c>
    </row>
    <row r="9044" ht="15.75" customHeight="1">
      <c r="A9044" s="15">
        <v>1905.0</v>
      </c>
      <c r="B9044" s="15" t="s">
        <v>9869</v>
      </c>
      <c r="C9044" s="18">
        <v>43029.0</v>
      </c>
      <c r="D9044" s="18">
        <v>43030.0</v>
      </c>
      <c r="E9044" s="18">
        <f t="shared" si="1"/>
        <v>43030</v>
      </c>
      <c r="F9044" s="15" t="s">
        <v>125</v>
      </c>
      <c r="G9044" s="15" t="s">
        <v>883</v>
      </c>
      <c r="H9044" s="15" t="s">
        <v>884</v>
      </c>
      <c r="I9044" s="15" t="s">
        <v>128</v>
      </c>
      <c r="J9044" s="15" t="s">
        <v>60</v>
      </c>
      <c r="K9044" s="15" t="s">
        <v>10</v>
      </c>
      <c r="L9044" s="15" t="str">
        <f t="array" ref="L9044">_xlfn.XLOOKUP(M9044,reference_province_to_city!$A$2:$A$11,reference_province_to_city!$B$2:$B$11)</f>
        <v>Jakarta</v>
      </c>
      <c r="M9044" s="15" t="s">
        <v>7</v>
      </c>
      <c r="N9044" s="15">
        <v>10110.0</v>
      </c>
      <c r="O9044" s="15">
        <f t="array" ref="O9044">_xlfn.XLOOKUP(M9044,reference_postal_code!$B$2:$B$11,reference_postal_code!$A$2:$A$11)</f>
        <v>10110</v>
      </c>
      <c r="P9044" s="15" t="s">
        <v>117</v>
      </c>
      <c r="Q9044" s="15" t="s">
        <v>5077</v>
      </c>
      <c r="R9044" s="15" t="s">
        <v>110</v>
      </c>
      <c r="S9044" s="15" t="s">
        <v>149</v>
      </c>
      <c r="T9044" s="15" t="s">
        <v>5078</v>
      </c>
      <c r="U9044" s="28">
        <v>426000.0</v>
      </c>
      <c r="V9044" s="15">
        <v>2.0</v>
      </c>
      <c r="W9044" s="31">
        <v>0.2</v>
      </c>
      <c r="X9044" s="28">
        <v>101175.0</v>
      </c>
    </row>
    <row r="9045" ht="15.75" customHeight="1">
      <c r="A9045" s="15">
        <v>7350.0</v>
      </c>
      <c r="B9045" s="15" t="s">
        <v>9871</v>
      </c>
      <c r="C9045" s="18">
        <v>43029.0</v>
      </c>
      <c r="D9045" s="18"/>
      <c r="E9045" s="18">
        <f t="shared" si="1"/>
        <v>43032</v>
      </c>
      <c r="F9045" s="15" t="s">
        <v>55</v>
      </c>
      <c r="G9045" s="15" t="s">
        <v>3116</v>
      </c>
      <c r="H9045" s="15" t="s">
        <v>3117</v>
      </c>
      <c r="I9045" s="15" t="s">
        <v>128</v>
      </c>
      <c r="J9045" s="15" t="s">
        <v>60</v>
      </c>
      <c r="K9045" s="15" t="s">
        <v>10</v>
      </c>
      <c r="L9045" s="15" t="str">
        <f t="array" ref="L9045">_xlfn.XLOOKUP(M9045,reference_province_to_city!$A$2:$A$11,reference_province_to_city!$B$2:$B$11)</f>
        <v>Jakarta</v>
      </c>
      <c r="M9045" s="15" t="s">
        <v>7</v>
      </c>
      <c r="N9045" s="15">
        <v>10110.0</v>
      </c>
      <c r="O9045" s="15">
        <f t="array" ref="O9045">_xlfn.XLOOKUP(M9045,reference_postal_code!$B$2:$B$11,reference_postal_code!$A$2:$A$11)</f>
        <v>10110</v>
      </c>
      <c r="P9045" s="15" t="s">
        <v>117</v>
      </c>
      <c r="Q9045" s="15" t="s">
        <v>3309</v>
      </c>
      <c r="R9045" s="15" t="s">
        <v>65</v>
      </c>
      <c r="S9045" s="15" t="s">
        <v>83</v>
      </c>
      <c r="T9045" s="15" t="s">
        <v>3310</v>
      </c>
      <c r="U9045" s="28">
        <v>582300.0</v>
      </c>
      <c r="V9045" s="15">
        <v>6.0</v>
      </c>
      <c r="W9045" s="31">
        <v>0.0</v>
      </c>
      <c r="X9045" s="28">
        <v>291150.0</v>
      </c>
    </row>
    <row r="9046" ht="15.75" customHeight="1">
      <c r="A9046" s="15">
        <v>2159.0</v>
      </c>
      <c r="B9046" s="15" t="s">
        <v>9872</v>
      </c>
      <c r="C9046" s="18">
        <v>43029.0</v>
      </c>
      <c r="D9046" s="18">
        <v>43034.0</v>
      </c>
      <c r="E9046" s="18">
        <f t="shared" si="1"/>
        <v>43034</v>
      </c>
      <c r="F9046" s="15" t="s">
        <v>55</v>
      </c>
      <c r="G9046" s="15" t="s">
        <v>5405</v>
      </c>
      <c r="H9046" s="15" t="s">
        <v>5406</v>
      </c>
      <c r="I9046" s="15" t="s">
        <v>76</v>
      </c>
      <c r="J9046" s="15" t="s">
        <v>60</v>
      </c>
      <c r="K9046" s="15" t="s">
        <v>2023</v>
      </c>
      <c r="L9046" s="15" t="str">
        <f t="array" ref="L9046">_xlfn.XLOOKUP(M9046,reference_province_to_city!$A$2:$A$11,reference_province_to_city!$B$2:$B$11)</f>
        <v>Bandung</v>
      </c>
      <c r="M9046" s="15" t="s">
        <v>12</v>
      </c>
      <c r="N9046" s="15">
        <v>40111.0</v>
      </c>
      <c r="O9046" s="15">
        <f t="array" ref="O9046">_xlfn.XLOOKUP(M9046,reference_postal_code!$B$2:$B$11,reference_postal_code!$A$2:$A$11)</f>
        <v>40111</v>
      </c>
      <c r="P9046" s="15" t="s">
        <v>117</v>
      </c>
      <c r="Q9046" s="15" t="s">
        <v>7087</v>
      </c>
      <c r="R9046" s="15" t="s">
        <v>65</v>
      </c>
      <c r="S9046" s="15" t="s">
        <v>93</v>
      </c>
      <c r="T9046" s="15" t="s">
        <v>7088</v>
      </c>
      <c r="U9046" s="28">
        <v>267840.0</v>
      </c>
      <c r="V9046" s="15">
        <v>4.0</v>
      </c>
      <c r="W9046" s="31">
        <v>0.2</v>
      </c>
      <c r="X9046" s="28">
        <v>30132.0</v>
      </c>
    </row>
    <row r="9047" ht="15.75" customHeight="1">
      <c r="A9047" s="15">
        <v>1831.0</v>
      </c>
      <c r="B9047" s="15" t="s">
        <v>9873</v>
      </c>
      <c r="C9047" s="18">
        <v>43029.0</v>
      </c>
      <c r="D9047" s="18">
        <v>43029.0</v>
      </c>
      <c r="E9047" s="18">
        <f t="shared" si="1"/>
        <v>43029</v>
      </c>
      <c r="F9047" s="15" t="s">
        <v>466</v>
      </c>
      <c r="G9047" s="15" t="s">
        <v>3259</v>
      </c>
      <c r="H9047" s="15" t="s">
        <v>3260</v>
      </c>
      <c r="I9047" s="15" t="s">
        <v>76</v>
      </c>
      <c r="J9047" s="15" t="s">
        <v>60</v>
      </c>
      <c r="K9047" s="15" t="s">
        <v>29</v>
      </c>
      <c r="L9047" s="15" t="str">
        <f t="array" ref="L9047">_xlfn.XLOOKUP(M9047,reference_province_to_city!$A$2:$A$11,reference_province_to_city!$B$2:$B$11)</f>
        <v>Palembang</v>
      </c>
      <c r="M9047" s="15" t="s">
        <v>13</v>
      </c>
      <c r="N9047" s="15">
        <v>30111.0</v>
      </c>
      <c r="O9047" s="15">
        <f t="array" ref="O9047">_xlfn.XLOOKUP(M9047,reference_postal_code!$B$2:$B$11,reference_postal_code!$A$2:$A$11)</f>
        <v>30111</v>
      </c>
      <c r="P9047" s="15" t="s">
        <v>77</v>
      </c>
      <c r="Q9047" s="15" t="s">
        <v>2223</v>
      </c>
      <c r="R9047" s="15" t="s">
        <v>110</v>
      </c>
      <c r="S9047" s="15" t="s">
        <v>111</v>
      </c>
      <c r="T9047" s="15" t="s">
        <v>2224</v>
      </c>
      <c r="U9047" s="28">
        <v>2.15988E7</v>
      </c>
      <c r="V9047" s="15">
        <v>8.0</v>
      </c>
      <c r="W9047" s="31">
        <v>0.0</v>
      </c>
      <c r="X9047" s="28">
        <v>5615688.0</v>
      </c>
    </row>
    <row r="9048" ht="15.75" customHeight="1">
      <c r="A9048" s="15">
        <v>527.0</v>
      </c>
      <c r="B9048" s="15" t="s">
        <v>9874</v>
      </c>
      <c r="C9048" s="18">
        <v>43029.0</v>
      </c>
      <c r="D9048" s="18">
        <v>43034.0</v>
      </c>
      <c r="E9048" s="18">
        <f t="shared" si="1"/>
        <v>43034</v>
      </c>
      <c r="F9048" s="15" t="s">
        <v>55</v>
      </c>
      <c r="G9048" s="15" t="s">
        <v>9875</v>
      </c>
      <c r="H9048" s="15" t="s">
        <v>9876</v>
      </c>
      <c r="I9048" s="15" t="s">
        <v>76</v>
      </c>
      <c r="J9048" s="15" t="s">
        <v>60</v>
      </c>
      <c r="K9048" s="15" t="s">
        <v>17</v>
      </c>
      <c r="L9048" s="15" t="str">
        <f t="array" ref="L9048">_xlfn.XLOOKUP(M9048,reference_province_to_city!$A$2:$A$11,reference_province_to_city!$B$2:$B$11)</f>
        <v>Semarang</v>
      </c>
      <c r="M9048" s="15" t="s">
        <v>15</v>
      </c>
      <c r="N9048" s="15">
        <v>50111.0</v>
      </c>
      <c r="O9048" s="15">
        <f t="array" ref="O9048">_xlfn.XLOOKUP(M9048,reference_postal_code!$B$2:$B$11,reference_postal_code!$A$2:$A$11)</f>
        <v>50111</v>
      </c>
      <c r="P9048" s="15" t="s">
        <v>77</v>
      </c>
      <c r="Q9048" s="15" t="s">
        <v>685</v>
      </c>
      <c r="R9048" s="15" t="s">
        <v>106</v>
      </c>
      <c r="S9048" s="15" t="s">
        <v>107</v>
      </c>
      <c r="T9048" s="15" t="s">
        <v>686</v>
      </c>
      <c r="U9048" s="28">
        <v>1.025928E7</v>
      </c>
      <c r="V9048" s="15">
        <v>3.0</v>
      </c>
      <c r="W9048" s="31">
        <v>0.2</v>
      </c>
      <c r="X9048" s="28">
        <v>641205.0</v>
      </c>
    </row>
    <row r="9049" ht="15.75" customHeight="1">
      <c r="A9049" s="15">
        <v>4558.0</v>
      </c>
      <c r="B9049" s="15" t="s">
        <v>9877</v>
      </c>
      <c r="C9049" s="18">
        <v>43029.0</v>
      </c>
      <c r="D9049" s="18">
        <v>43036.0</v>
      </c>
      <c r="E9049" s="18">
        <f t="shared" si="1"/>
        <v>43036</v>
      </c>
      <c r="F9049" s="15" t="s">
        <v>55</v>
      </c>
      <c r="G9049" s="15" t="s">
        <v>188</v>
      </c>
      <c r="H9049" s="15" t="s">
        <v>189</v>
      </c>
      <c r="I9049" s="15" t="s">
        <v>59</v>
      </c>
      <c r="J9049" s="15" t="s">
        <v>60</v>
      </c>
      <c r="K9049" s="15" t="s">
        <v>33</v>
      </c>
      <c r="L9049" s="15" t="str">
        <f t="array" ref="L9049">_xlfn.XLOOKUP(M9049,reference_province_to_city!$A$2:$A$11,reference_province_to_city!$B$2:$B$11)</f>
        <v>Makassar</v>
      </c>
      <c r="M9049" s="15" t="s">
        <v>25</v>
      </c>
      <c r="N9049" s="15">
        <v>90111.0</v>
      </c>
      <c r="O9049" s="15">
        <f t="array" ref="O9049">_xlfn.XLOOKUP(M9049,reference_postal_code!$B$2:$B$11,reference_postal_code!$A$2:$A$11)</f>
        <v>90111</v>
      </c>
      <c r="P9049" s="15" t="s">
        <v>63</v>
      </c>
      <c r="Q9049" s="15" t="s">
        <v>4568</v>
      </c>
      <c r="R9049" s="15" t="s">
        <v>65</v>
      </c>
      <c r="S9049" s="15" t="s">
        <v>83</v>
      </c>
      <c r="T9049" s="15" t="s">
        <v>4569</v>
      </c>
      <c r="U9049" s="28">
        <v>128385.0</v>
      </c>
      <c r="V9049" s="15">
        <v>1.0</v>
      </c>
      <c r="W9049" s="31">
        <v>0.7</v>
      </c>
      <c r="X9049" s="28">
        <v>-98428.0</v>
      </c>
    </row>
    <row r="9050" ht="15.75" customHeight="1">
      <c r="A9050" s="15">
        <v>6197.0</v>
      </c>
      <c r="B9050" s="15" t="s">
        <v>9878</v>
      </c>
      <c r="C9050" s="18">
        <v>43029.0</v>
      </c>
      <c r="D9050" s="18"/>
      <c r="E9050" s="18">
        <f t="shared" si="1"/>
        <v>43032</v>
      </c>
      <c r="F9050" s="15" t="s">
        <v>55</v>
      </c>
      <c r="G9050" s="15" t="s">
        <v>8129</v>
      </c>
      <c r="H9050" s="15" t="s">
        <v>8130</v>
      </c>
      <c r="I9050" s="15" t="s">
        <v>59</v>
      </c>
      <c r="J9050" s="15" t="s">
        <v>60</v>
      </c>
      <c r="K9050" s="15" t="s">
        <v>10</v>
      </c>
      <c r="L9050" s="15" t="str">
        <f t="array" ref="L9050">_xlfn.XLOOKUP(M9050,reference_province_to_city!$A$2:$A$11,reference_province_to_city!$B$2:$B$11)</f>
        <v>Jakarta</v>
      </c>
      <c r="M9050" s="15" t="s">
        <v>7</v>
      </c>
      <c r="N9050" s="15">
        <v>10110.0</v>
      </c>
      <c r="O9050" s="15">
        <f t="array" ref="O9050">_xlfn.XLOOKUP(M9050,reference_postal_code!$B$2:$B$11,reference_postal_code!$A$2:$A$11)</f>
        <v>10110</v>
      </c>
      <c r="P9050" s="15" t="s">
        <v>117</v>
      </c>
      <c r="Q9050" s="15" t="s">
        <v>7914</v>
      </c>
      <c r="R9050" s="15" t="s">
        <v>65</v>
      </c>
      <c r="S9050" s="15" t="s">
        <v>87</v>
      </c>
      <c r="T9050" s="15" t="s">
        <v>7915</v>
      </c>
      <c r="U9050" s="28">
        <v>1070640.0</v>
      </c>
      <c r="V9050" s="15">
        <v>3.0</v>
      </c>
      <c r="W9050" s="31">
        <v>0.2</v>
      </c>
      <c r="X9050" s="28">
        <v>-66915.0</v>
      </c>
    </row>
    <row r="9051" ht="15.75" customHeight="1">
      <c r="A9051" s="15">
        <v>4047.0</v>
      </c>
      <c r="B9051" s="15" t="s">
        <v>9879</v>
      </c>
      <c r="C9051" s="18">
        <v>43029.0</v>
      </c>
      <c r="D9051" s="18">
        <v>43033.0</v>
      </c>
      <c r="E9051" s="18">
        <f t="shared" si="1"/>
        <v>43033</v>
      </c>
      <c r="F9051" s="15" t="s">
        <v>55</v>
      </c>
      <c r="G9051" s="15" t="s">
        <v>4130</v>
      </c>
      <c r="H9051" s="15" t="s">
        <v>4131</v>
      </c>
      <c r="I9051" s="15" t="s">
        <v>59</v>
      </c>
      <c r="J9051" s="15" t="s">
        <v>60</v>
      </c>
      <c r="K9051" s="15" t="s">
        <v>26</v>
      </c>
      <c r="L9051" s="15" t="str">
        <f t="array" ref="L9051">_xlfn.XLOOKUP(M9051,reference_province_to_city!$A$2:$A$11,reference_province_to_city!$B$2:$B$11)</f>
        <v>Denpasar</v>
      </c>
      <c r="M9051" s="15" t="s">
        <v>24</v>
      </c>
      <c r="N9051" s="15">
        <v>80231.0</v>
      </c>
      <c r="O9051" s="15">
        <f t="array" ref="O9051">_xlfn.XLOOKUP(M9051,reference_postal_code!$B$2:$B$11,reference_postal_code!$A$2:$A$11)</f>
        <v>80231</v>
      </c>
      <c r="P9051" s="15" t="s">
        <v>63</v>
      </c>
      <c r="Q9051" s="15" t="s">
        <v>3356</v>
      </c>
      <c r="R9051" s="15" t="s">
        <v>65</v>
      </c>
      <c r="S9051" s="15" t="s">
        <v>222</v>
      </c>
      <c r="T9051" s="15" t="s">
        <v>3357</v>
      </c>
      <c r="U9051" s="28">
        <v>359880.0</v>
      </c>
      <c r="V9051" s="15">
        <v>2.0</v>
      </c>
      <c r="W9051" s="31">
        <v>0.8</v>
      </c>
      <c r="X9051" s="28">
        <v>-935688.0</v>
      </c>
    </row>
    <row r="9052" ht="15.75" customHeight="1">
      <c r="A9052" s="15">
        <v>6196.0</v>
      </c>
      <c r="B9052" s="15" t="s">
        <v>9878</v>
      </c>
      <c r="C9052" s="18">
        <v>43029.0</v>
      </c>
      <c r="D9052" s="18">
        <v>43036.0</v>
      </c>
      <c r="E9052" s="18">
        <f t="shared" si="1"/>
        <v>43036</v>
      </c>
      <c r="F9052" s="15" t="s">
        <v>55</v>
      </c>
      <c r="G9052" s="15" t="s">
        <v>8129</v>
      </c>
      <c r="H9052" s="15" t="s">
        <v>8130</v>
      </c>
      <c r="I9052" s="15" t="s">
        <v>59</v>
      </c>
      <c r="J9052" s="15" t="s">
        <v>60</v>
      </c>
      <c r="K9052" s="15" t="s">
        <v>10</v>
      </c>
      <c r="L9052" s="15" t="str">
        <f t="array" ref="L9052">_xlfn.XLOOKUP(M9052,reference_province_to_city!$A$2:$A$11,reference_province_to_city!$B$2:$B$11)</f>
        <v>Jakarta</v>
      </c>
      <c r="M9052" s="15" t="s">
        <v>7</v>
      </c>
      <c r="N9052" s="15">
        <v>10110.0</v>
      </c>
      <c r="O9052" s="15">
        <f t="array" ref="O9052">_xlfn.XLOOKUP(M9052,reference_postal_code!$B$2:$B$11,reference_postal_code!$A$2:$A$11)</f>
        <v>10110</v>
      </c>
      <c r="P9052" s="15" t="s">
        <v>117</v>
      </c>
      <c r="Q9052" s="15" t="s">
        <v>5618</v>
      </c>
      <c r="R9052" s="15" t="s">
        <v>110</v>
      </c>
      <c r="S9052" s="15" t="s">
        <v>111</v>
      </c>
      <c r="T9052" s="15" t="s">
        <v>5619</v>
      </c>
      <c r="U9052" s="28">
        <v>4949820.0</v>
      </c>
      <c r="V9052" s="15">
        <v>2.0</v>
      </c>
      <c r="W9052" s="31">
        <v>0.4</v>
      </c>
      <c r="X9052" s="28">
        <v>-1154958.0</v>
      </c>
    </row>
    <row r="9053" ht="15.75" customHeight="1">
      <c r="A9053" s="15">
        <v>5432.0</v>
      </c>
      <c r="B9053" s="15" t="s">
        <v>9870</v>
      </c>
      <c r="C9053" s="18">
        <v>43029.0</v>
      </c>
      <c r="D9053" s="18">
        <v>43033.0</v>
      </c>
      <c r="E9053" s="18">
        <f t="shared" si="1"/>
        <v>43033</v>
      </c>
      <c r="F9053" s="15" t="s">
        <v>55</v>
      </c>
      <c r="G9053" s="15" t="s">
        <v>5508</v>
      </c>
      <c r="H9053" s="15" t="s">
        <v>5509</v>
      </c>
      <c r="I9053" s="15" t="s">
        <v>76</v>
      </c>
      <c r="J9053" s="15" t="s">
        <v>60</v>
      </c>
      <c r="K9053" s="15" t="s">
        <v>28</v>
      </c>
      <c r="L9053" s="15" t="str">
        <f t="array" ref="L9053">_xlfn.XLOOKUP(M9053,reference_province_to_city!$A$2:$A$11,reference_province_to_city!$B$2:$B$11)</f>
        <v>Medan</v>
      </c>
      <c r="M9053" s="15" t="s">
        <v>11</v>
      </c>
      <c r="N9053" s="15">
        <v>20111.0</v>
      </c>
      <c r="O9053" s="15">
        <f t="array" ref="O9053">_xlfn.XLOOKUP(M9053,reference_postal_code!$B$2:$B$11,reference_postal_code!$A$2:$A$11)</f>
        <v>20111</v>
      </c>
      <c r="P9053" s="15" t="s">
        <v>77</v>
      </c>
      <c r="Q9053" s="15" t="s">
        <v>740</v>
      </c>
      <c r="R9053" s="15" t="s">
        <v>65</v>
      </c>
      <c r="S9053" s="15" t="s">
        <v>66</v>
      </c>
      <c r="T9053" s="15" t="s">
        <v>741</v>
      </c>
      <c r="U9053" s="28">
        <v>60960.0</v>
      </c>
      <c r="V9053" s="15">
        <v>1.0</v>
      </c>
      <c r="W9053" s="31">
        <v>0.2</v>
      </c>
      <c r="X9053" s="28">
        <v>20574.0</v>
      </c>
    </row>
    <row r="9054" ht="15.75" customHeight="1">
      <c r="A9054" s="15">
        <v>1906.0</v>
      </c>
      <c r="B9054" s="15" t="s">
        <v>9880</v>
      </c>
      <c r="C9054" s="18">
        <v>43029.0</v>
      </c>
      <c r="D9054" s="18">
        <v>43032.0</v>
      </c>
      <c r="E9054" s="18">
        <f t="shared" si="1"/>
        <v>43032</v>
      </c>
      <c r="F9054" s="15" t="s">
        <v>125</v>
      </c>
      <c r="G9054" s="15" t="s">
        <v>4308</v>
      </c>
      <c r="H9054" s="15" t="s">
        <v>4309</v>
      </c>
      <c r="I9054" s="15" t="s">
        <v>128</v>
      </c>
      <c r="J9054" s="15" t="s">
        <v>60</v>
      </c>
      <c r="K9054" s="15" t="s">
        <v>10</v>
      </c>
      <c r="L9054" s="15" t="str">
        <f t="array" ref="L9054">_xlfn.XLOOKUP(M9054,reference_province_to_city!$A$2:$A$11,reference_province_to_city!$B$2:$B$11)</f>
        <v>Jakarta</v>
      </c>
      <c r="M9054" s="15" t="s">
        <v>7</v>
      </c>
      <c r="N9054" s="15">
        <v>10110.0</v>
      </c>
      <c r="O9054" s="15">
        <f t="array" ref="O9054">_xlfn.XLOOKUP(M9054,reference_postal_code!$B$2:$B$11,reference_postal_code!$A$2:$A$11)</f>
        <v>10110</v>
      </c>
      <c r="P9054" s="15" t="s">
        <v>117</v>
      </c>
      <c r="Q9054" s="15" t="s">
        <v>86</v>
      </c>
      <c r="R9054" s="15" t="s">
        <v>65</v>
      </c>
      <c r="S9054" s="15" t="s">
        <v>87</v>
      </c>
      <c r="T9054" s="15" t="s">
        <v>88</v>
      </c>
      <c r="U9054" s="28">
        <v>1.36368E7</v>
      </c>
      <c r="V9054" s="15">
        <v>8.0</v>
      </c>
      <c r="W9054" s="31">
        <v>0.0</v>
      </c>
      <c r="X9054" s="28">
        <v>136368.0</v>
      </c>
    </row>
    <row r="9055" ht="15.75" customHeight="1">
      <c r="A9055" s="15">
        <v>5431.0</v>
      </c>
      <c r="B9055" s="15" t="s">
        <v>9870</v>
      </c>
      <c r="C9055" s="18">
        <v>43029.0</v>
      </c>
      <c r="D9055" s="18">
        <v>43033.0</v>
      </c>
      <c r="E9055" s="18">
        <f t="shared" si="1"/>
        <v>43033</v>
      </c>
      <c r="F9055" s="15" t="s">
        <v>55</v>
      </c>
      <c r="G9055" s="15" t="s">
        <v>5508</v>
      </c>
      <c r="H9055" s="15" t="s">
        <v>5509</v>
      </c>
      <c r="I9055" s="15" t="s">
        <v>76</v>
      </c>
      <c r="J9055" s="15" t="s">
        <v>60</v>
      </c>
      <c r="K9055" s="15" t="s">
        <v>28</v>
      </c>
      <c r="L9055" s="15" t="str">
        <f t="array" ref="L9055">_xlfn.XLOOKUP(M9055,reference_province_to_city!$A$2:$A$11,reference_province_to_city!$B$2:$B$11)</f>
        <v>Medan</v>
      </c>
      <c r="M9055" s="15" t="s">
        <v>11</v>
      </c>
      <c r="N9055" s="15">
        <v>20111.0</v>
      </c>
      <c r="O9055" s="15">
        <f t="array" ref="O9055">_xlfn.XLOOKUP(M9055,reference_postal_code!$B$2:$B$11,reference_postal_code!$A$2:$A$11)</f>
        <v>20111</v>
      </c>
      <c r="P9055" s="15" t="s">
        <v>77</v>
      </c>
      <c r="Q9055" s="15" t="s">
        <v>7590</v>
      </c>
      <c r="R9055" s="15" t="s">
        <v>65</v>
      </c>
      <c r="S9055" s="15" t="s">
        <v>222</v>
      </c>
      <c r="T9055" s="15" t="s">
        <v>7591</v>
      </c>
      <c r="U9055" s="28">
        <v>2423520.0</v>
      </c>
      <c r="V9055" s="15">
        <v>2.0</v>
      </c>
      <c r="W9055" s="31">
        <v>0.2</v>
      </c>
      <c r="X9055" s="28">
        <v>242352.0</v>
      </c>
    </row>
    <row r="9056" ht="15.75" customHeight="1">
      <c r="A9056" s="15">
        <v>7351.0</v>
      </c>
      <c r="B9056" s="15" t="s">
        <v>9871</v>
      </c>
      <c r="C9056" s="18">
        <v>43029.0</v>
      </c>
      <c r="D9056" s="18">
        <v>43035.0</v>
      </c>
      <c r="E9056" s="18">
        <f t="shared" si="1"/>
        <v>43035</v>
      </c>
      <c r="F9056" s="15" t="s">
        <v>55</v>
      </c>
      <c r="G9056" s="15" t="s">
        <v>3116</v>
      </c>
      <c r="H9056" s="15" t="s">
        <v>3117</v>
      </c>
      <c r="I9056" s="15" t="s">
        <v>128</v>
      </c>
      <c r="J9056" s="15" t="s">
        <v>60</v>
      </c>
      <c r="K9056" s="15" t="s">
        <v>10</v>
      </c>
      <c r="L9056" s="15" t="str">
        <f t="array" ref="L9056">_xlfn.XLOOKUP(M9056,reference_province_to_city!$A$2:$A$11,reference_province_to_city!$B$2:$B$11)</f>
        <v>Jakarta</v>
      </c>
      <c r="M9056" s="15" t="s">
        <v>7</v>
      </c>
      <c r="N9056" s="15">
        <v>10110.0</v>
      </c>
      <c r="O9056" s="15">
        <f t="array" ref="O9056">_xlfn.XLOOKUP(M9056,reference_postal_code!$B$2:$B$11,reference_postal_code!$A$2:$A$11)</f>
        <v>10110</v>
      </c>
      <c r="P9056" s="15" t="s">
        <v>117</v>
      </c>
      <c r="Q9056" s="15" t="s">
        <v>3351</v>
      </c>
      <c r="R9056" s="15" t="s">
        <v>65</v>
      </c>
      <c r="S9056" s="15" t="s">
        <v>83</v>
      </c>
      <c r="T9056" s="15" t="s">
        <v>3352</v>
      </c>
      <c r="U9056" s="28">
        <v>328500.0</v>
      </c>
      <c r="V9056" s="15">
        <v>5.0</v>
      </c>
      <c r="W9056" s="31">
        <v>0.0</v>
      </c>
      <c r="X9056" s="28">
        <v>157680.0</v>
      </c>
    </row>
    <row r="9057" ht="15.75" customHeight="1">
      <c r="A9057" s="15">
        <v>528.0</v>
      </c>
      <c r="B9057" s="15" t="s">
        <v>9874</v>
      </c>
      <c r="C9057" s="18">
        <v>43029.0</v>
      </c>
      <c r="D9057" s="18">
        <v>43034.0</v>
      </c>
      <c r="E9057" s="18">
        <f t="shared" si="1"/>
        <v>43034</v>
      </c>
      <c r="F9057" s="15" t="s">
        <v>55</v>
      </c>
      <c r="G9057" s="15" t="s">
        <v>9875</v>
      </c>
      <c r="H9057" s="15" t="s">
        <v>9876</v>
      </c>
      <c r="I9057" s="15" t="s">
        <v>76</v>
      </c>
      <c r="J9057" s="15" t="s">
        <v>60</v>
      </c>
      <c r="K9057" s="15" t="s">
        <v>17</v>
      </c>
      <c r="L9057" s="15" t="str">
        <f t="array" ref="L9057">_xlfn.XLOOKUP(M9057,reference_province_to_city!$A$2:$A$11,reference_province_to_city!$B$2:$B$11)</f>
        <v>Semarang</v>
      </c>
      <c r="M9057" s="15" t="s">
        <v>15</v>
      </c>
      <c r="N9057" s="15">
        <v>50111.0</v>
      </c>
      <c r="O9057" s="15">
        <f t="array" ref="O9057">_xlfn.XLOOKUP(M9057,reference_postal_code!$B$2:$B$11,reference_postal_code!$A$2:$A$11)</f>
        <v>50111</v>
      </c>
      <c r="P9057" s="15" t="s">
        <v>77</v>
      </c>
      <c r="Q9057" s="15" t="s">
        <v>708</v>
      </c>
      <c r="R9057" s="15" t="s">
        <v>106</v>
      </c>
      <c r="S9057" s="15" t="s">
        <v>139</v>
      </c>
      <c r="T9057" s="15" t="s">
        <v>709</v>
      </c>
      <c r="U9057" s="28">
        <v>685440.0</v>
      </c>
      <c r="V9057" s="15">
        <v>3.0</v>
      </c>
      <c r="W9057" s="31">
        <v>0.2</v>
      </c>
      <c r="X9057" s="28">
        <v>77112.0</v>
      </c>
    </row>
    <row r="9058" ht="15.75" customHeight="1">
      <c r="A9058" s="15">
        <v>1832.0</v>
      </c>
      <c r="B9058" s="15" t="s">
        <v>9873</v>
      </c>
      <c r="C9058" s="18">
        <v>43029.0</v>
      </c>
      <c r="D9058" s="18">
        <v>43029.0</v>
      </c>
      <c r="E9058" s="18">
        <f t="shared" si="1"/>
        <v>43029</v>
      </c>
      <c r="F9058" s="15" t="s">
        <v>466</v>
      </c>
      <c r="G9058" s="15" t="s">
        <v>3259</v>
      </c>
      <c r="H9058" s="15" t="s">
        <v>3260</v>
      </c>
      <c r="I9058" s="15" t="s">
        <v>76</v>
      </c>
      <c r="J9058" s="15" t="s">
        <v>60</v>
      </c>
      <c r="K9058" s="15" t="s">
        <v>29</v>
      </c>
      <c r="L9058" s="15" t="str">
        <f t="array" ref="L9058">_xlfn.XLOOKUP(M9058,reference_province_to_city!$A$2:$A$11,reference_province_to_city!$B$2:$B$11)</f>
        <v>Palembang</v>
      </c>
      <c r="M9058" s="15" t="s">
        <v>13</v>
      </c>
      <c r="N9058" s="15">
        <v>30111.0</v>
      </c>
      <c r="O9058" s="15">
        <f t="array" ref="O9058">_xlfn.XLOOKUP(M9058,reference_postal_code!$B$2:$B$11,reference_postal_code!$A$2:$A$11)</f>
        <v>30111</v>
      </c>
      <c r="P9058" s="15" t="s">
        <v>77</v>
      </c>
      <c r="Q9058" s="15" t="s">
        <v>3962</v>
      </c>
      <c r="R9058" s="15" t="s">
        <v>106</v>
      </c>
      <c r="S9058" s="15" t="s">
        <v>218</v>
      </c>
      <c r="T9058" s="15" t="s">
        <v>3963</v>
      </c>
      <c r="U9058" s="28">
        <v>3931650.0</v>
      </c>
      <c r="V9058" s="15">
        <v>1.0</v>
      </c>
      <c r="W9058" s="31">
        <v>0.0</v>
      </c>
      <c r="X9058" s="28">
        <v>943596.0</v>
      </c>
    </row>
    <row r="9059" ht="15.75" customHeight="1">
      <c r="A9059" s="15">
        <v>4479.0</v>
      </c>
      <c r="B9059" s="15" t="s">
        <v>9881</v>
      </c>
      <c r="C9059" s="18">
        <v>43030.0</v>
      </c>
      <c r="D9059" s="18">
        <v>43030.0</v>
      </c>
      <c r="E9059" s="18">
        <f t="shared" si="1"/>
        <v>43030</v>
      </c>
      <c r="F9059" s="15" t="s">
        <v>466</v>
      </c>
      <c r="G9059" s="15" t="s">
        <v>2104</v>
      </c>
      <c r="H9059" s="15" t="s">
        <v>2105</v>
      </c>
      <c r="I9059" s="15" t="s">
        <v>59</v>
      </c>
      <c r="J9059" s="15" t="s">
        <v>60</v>
      </c>
      <c r="K9059" s="15" t="s">
        <v>29</v>
      </c>
      <c r="L9059" s="15" t="str">
        <f t="array" ref="L9059">_xlfn.XLOOKUP(M9059,reference_province_to_city!$A$2:$A$11,reference_province_to_city!$B$2:$B$11)</f>
        <v>Palembang</v>
      </c>
      <c r="M9059" s="15" t="s">
        <v>13</v>
      </c>
      <c r="N9059" s="15">
        <v>30111.0</v>
      </c>
      <c r="O9059" s="15">
        <f t="array" ref="O9059">_xlfn.XLOOKUP(M9059,reference_postal_code!$B$2:$B$11,reference_postal_code!$A$2:$A$11)</f>
        <v>30111</v>
      </c>
      <c r="P9059" s="15" t="s">
        <v>77</v>
      </c>
      <c r="Q9059" s="15" t="s">
        <v>1144</v>
      </c>
      <c r="R9059" s="15" t="s">
        <v>106</v>
      </c>
      <c r="S9059" s="15" t="s">
        <v>218</v>
      </c>
      <c r="T9059" s="15" t="s">
        <v>1145</v>
      </c>
      <c r="U9059" s="28">
        <v>3734700.0</v>
      </c>
      <c r="V9059" s="15">
        <v>2.0</v>
      </c>
      <c r="W9059" s="31">
        <v>0.0</v>
      </c>
      <c r="X9059" s="28">
        <v>821634.0</v>
      </c>
    </row>
    <row r="9060" ht="15.75" customHeight="1">
      <c r="A9060" s="15">
        <v>4643.0</v>
      </c>
      <c r="B9060" s="15" t="s">
        <v>9882</v>
      </c>
      <c r="C9060" s="18">
        <v>43030.0</v>
      </c>
      <c r="D9060" s="18">
        <v>43032.0</v>
      </c>
      <c r="E9060" s="18">
        <f t="shared" si="1"/>
        <v>43032</v>
      </c>
      <c r="F9060" s="15" t="s">
        <v>114</v>
      </c>
      <c r="G9060" s="15" t="s">
        <v>2109</v>
      </c>
      <c r="H9060" s="15" t="s">
        <v>2110</v>
      </c>
      <c r="I9060" s="15" t="s">
        <v>59</v>
      </c>
      <c r="J9060" s="15" t="s">
        <v>60</v>
      </c>
      <c r="K9060" s="15" t="s">
        <v>17</v>
      </c>
      <c r="L9060" s="15" t="str">
        <f t="array" ref="L9060">_xlfn.XLOOKUP(M9060,reference_province_to_city!$A$2:$A$11,reference_province_to_city!$B$2:$B$11)</f>
        <v>Semarang</v>
      </c>
      <c r="M9060" s="15" t="s">
        <v>15</v>
      </c>
      <c r="N9060" s="15">
        <v>50111.0</v>
      </c>
      <c r="O9060" s="15">
        <f t="array" ref="O9060">_xlfn.XLOOKUP(M9060,reference_postal_code!$B$2:$B$11,reference_postal_code!$A$2:$A$11)</f>
        <v>50111</v>
      </c>
      <c r="P9060" s="15" t="s">
        <v>77</v>
      </c>
      <c r="Q9060" s="15" t="s">
        <v>3572</v>
      </c>
      <c r="R9060" s="15" t="s">
        <v>106</v>
      </c>
      <c r="S9060" s="15" t="s">
        <v>107</v>
      </c>
      <c r="T9060" s="15" t="s">
        <v>3573</v>
      </c>
      <c r="U9060" s="28">
        <v>8687040.0</v>
      </c>
      <c r="V9060" s="15">
        <v>4.0</v>
      </c>
      <c r="W9060" s="31">
        <v>0.2</v>
      </c>
      <c r="X9060" s="28">
        <v>-434352.0</v>
      </c>
    </row>
    <row r="9061" ht="15.75" customHeight="1">
      <c r="A9061" s="15">
        <v>2625.0</v>
      </c>
      <c r="B9061" s="15" t="s">
        <v>9883</v>
      </c>
      <c r="C9061" s="18">
        <v>43030.0</v>
      </c>
      <c r="D9061" s="18">
        <v>43032.0</v>
      </c>
      <c r="E9061" s="18">
        <f t="shared" si="1"/>
        <v>43032</v>
      </c>
      <c r="F9061" s="15" t="s">
        <v>125</v>
      </c>
      <c r="G9061" s="15" t="s">
        <v>3073</v>
      </c>
      <c r="H9061" s="15" t="s">
        <v>3074</v>
      </c>
      <c r="I9061" s="15" t="s">
        <v>76</v>
      </c>
      <c r="J9061" s="15" t="s">
        <v>60</v>
      </c>
      <c r="K9061" s="15" t="s">
        <v>31</v>
      </c>
      <c r="L9061" s="15" t="str">
        <f t="array" ref="L9061">_xlfn.XLOOKUP(M9061,reference_province_to_city!$A$2:$A$11,reference_province_to_city!$B$2:$B$11)</f>
        <v>Balikpapan</v>
      </c>
      <c r="M9061" s="15" t="s">
        <v>21</v>
      </c>
      <c r="N9061" s="15">
        <v>76114.0</v>
      </c>
      <c r="O9061" s="15">
        <f t="array" ref="O9061">_xlfn.XLOOKUP(M9061,reference_postal_code!$B$2:$B$11,reference_postal_code!$A$2:$A$11)</f>
        <v>76114</v>
      </c>
      <c r="P9061" s="15" t="s">
        <v>166</v>
      </c>
      <c r="Q9061" s="15" t="s">
        <v>5176</v>
      </c>
      <c r="R9061" s="15" t="s">
        <v>110</v>
      </c>
      <c r="S9061" s="15" t="s">
        <v>111</v>
      </c>
      <c r="T9061" s="15" t="s">
        <v>5177</v>
      </c>
      <c r="U9061" s="28">
        <v>3.5994E7</v>
      </c>
      <c r="V9061" s="15">
        <v>8.0</v>
      </c>
      <c r="W9061" s="31">
        <v>0.0</v>
      </c>
      <c r="X9061" s="28">
        <v>9718380.0</v>
      </c>
    </row>
    <row r="9062" ht="15.75" customHeight="1">
      <c r="A9062" s="15">
        <v>2624.0</v>
      </c>
      <c r="B9062" s="15" t="s">
        <v>9883</v>
      </c>
      <c r="C9062" s="18">
        <v>43030.0</v>
      </c>
      <c r="D9062" s="18">
        <v>43032.0</v>
      </c>
      <c r="E9062" s="18">
        <f t="shared" si="1"/>
        <v>43032</v>
      </c>
      <c r="F9062" s="15" t="s">
        <v>125</v>
      </c>
      <c r="G9062" s="15" t="s">
        <v>3073</v>
      </c>
      <c r="H9062" s="15" t="s">
        <v>3074</v>
      </c>
      <c r="I9062" s="15" t="s">
        <v>76</v>
      </c>
      <c r="J9062" s="15" t="s">
        <v>60</v>
      </c>
      <c r="K9062" s="15" t="s">
        <v>31</v>
      </c>
      <c r="L9062" s="15" t="str">
        <f t="array" ref="L9062">_xlfn.XLOOKUP(M9062,reference_province_to_city!$A$2:$A$11,reference_province_to_city!$B$2:$B$11)</f>
        <v>Balikpapan</v>
      </c>
      <c r="M9062" s="15" t="s">
        <v>21</v>
      </c>
      <c r="N9062" s="15">
        <v>76114.0</v>
      </c>
      <c r="O9062" s="15">
        <f t="array" ref="O9062">_xlfn.XLOOKUP(M9062,reference_postal_code!$B$2:$B$11,reference_postal_code!$A$2:$A$11)</f>
        <v>76114</v>
      </c>
      <c r="P9062" s="15" t="s">
        <v>166</v>
      </c>
      <c r="Q9062" s="15" t="s">
        <v>7391</v>
      </c>
      <c r="R9062" s="15" t="s">
        <v>110</v>
      </c>
      <c r="S9062" s="15" t="s">
        <v>1391</v>
      </c>
      <c r="T9062" s="15" t="s">
        <v>7392</v>
      </c>
      <c r="U9062" s="28">
        <v>1.6799952E8</v>
      </c>
      <c r="V9062" s="15">
        <v>4.0</v>
      </c>
      <c r="W9062" s="31">
        <v>0.2</v>
      </c>
      <c r="X9062" s="28">
        <v>5.8799832E7</v>
      </c>
    </row>
    <row r="9063" ht="15.75" customHeight="1">
      <c r="A9063" s="15">
        <v>4516.0</v>
      </c>
      <c r="B9063" s="15" t="s">
        <v>9884</v>
      </c>
      <c r="C9063" s="18">
        <v>43030.0</v>
      </c>
      <c r="D9063" s="18">
        <v>43034.0</v>
      </c>
      <c r="E9063" s="18">
        <f t="shared" si="1"/>
        <v>43034</v>
      </c>
      <c r="F9063" s="15" t="s">
        <v>55</v>
      </c>
      <c r="G9063" s="15" t="s">
        <v>1222</v>
      </c>
      <c r="H9063" s="15" t="s">
        <v>1223</v>
      </c>
      <c r="I9063" s="15" t="s">
        <v>76</v>
      </c>
      <c r="J9063" s="15" t="s">
        <v>60</v>
      </c>
      <c r="K9063" s="15" t="s">
        <v>31</v>
      </c>
      <c r="L9063" s="15" t="str">
        <f t="array" ref="L9063">_xlfn.XLOOKUP(M9063,reference_province_to_city!$A$2:$A$11,reference_province_to_city!$B$2:$B$11)</f>
        <v>Balikpapan</v>
      </c>
      <c r="M9063" s="15" t="s">
        <v>21</v>
      </c>
      <c r="N9063" s="15">
        <v>76114.0</v>
      </c>
      <c r="O9063" s="15">
        <f t="array" ref="O9063">_xlfn.XLOOKUP(M9063,reference_postal_code!$B$2:$B$11,reference_postal_code!$A$2:$A$11)</f>
        <v>76114</v>
      </c>
      <c r="P9063" s="15" t="s">
        <v>166</v>
      </c>
      <c r="Q9063" s="15" t="s">
        <v>331</v>
      </c>
      <c r="R9063" s="15" t="s">
        <v>65</v>
      </c>
      <c r="S9063" s="15" t="s">
        <v>93</v>
      </c>
      <c r="T9063" s="15" t="s">
        <v>332</v>
      </c>
      <c r="U9063" s="28">
        <v>546600.0</v>
      </c>
      <c r="V9063" s="15">
        <v>4.0</v>
      </c>
      <c r="W9063" s="31">
        <v>0.0</v>
      </c>
      <c r="X9063" s="28">
        <v>180378.0</v>
      </c>
    </row>
    <row r="9064" ht="15.75" customHeight="1">
      <c r="A9064" s="15">
        <v>4642.0</v>
      </c>
      <c r="B9064" s="15" t="s">
        <v>9882</v>
      </c>
      <c r="C9064" s="18">
        <v>43030.0</v>
      </c>
      <c r="D9064" s="18">
        <v>43032.0</v>
      </c>
      <c r="E9064" s="18">
        <f t="shared" si="1"/>
        <v>43032</v>
      </c>
      <c r="F9064" s="15" t="s">
        <v>114</v>
      </c>
      <c r="G9064" s="15" t="s">
        <v>2109</v>
      </c>
      <c r="H9064" s="15" t="s">
        <v>2110</v>
      </c>
      <c r="I9064" s="15" t="s">
        <v>59</v>
      </c>
      <c r="J9064" s="15" t="s">
        <v>60</v>
      </c>
      <c r="K9064" s="15" t="s">
        <v>17</v>
      </c>
      <c r="L9064" s="15" t="str">
        <f t="array" ref="L9064">_xlfn.XLOOKUP(M9064,reference_province_to_city!$A$2:$A$11,reference_province_to_city!$B$2:$B$11)</f>
        <v>Semarang</v>
      </c>
      <c r="M9064" s="15" t="s">
        <v>15</v>
      </c>
      <c r="N9064" s="15">
        <v>50111.0</v>
      </c>
      <c r="O9064" s="15">
        <f t="array" ref="O9064">_xlfn.XLOOKUP(M9064,reference_postal_code!$B$2:$B$11,reference_postal_code!$A$2:$A$11)</f>
        <v>50111</v>
      </c>
      <c r="P9064" s="15" t="s">
        <v>77</v>
      </c>
      <c r="Q9064" s="15" t="s">
        <v>7167</v>
      </c>
      <c r="R9064" s="15" t="s">
        <v>65</v>
      </c>
      <c r="S9064" s="15" t="s">
        <v>83</v>
      </c>
      <c r="T9064" s="15" t="s">
        <v>7168</v>
      </c>
      <c r="U9064" s="28">
        <v>47520.0</v>
      </c>
      <c r="V9064" s="15">
        <v>4.0</v>
      </c>
      <c r="W9064" s="31">
        <v>0.7</v>
      </c>
      <c r="X9064" s="28">
        <v>-38016.0</v>
      </c>
    </row>
    <row r="9065" ht="15.75" customHeight="1">
      <c r="A9065" s="15">
        <v>7263.0</v>
      </c>
      <c r="B9065" s="15" t="s">
        <v>9885</v>
      </c>
      <c r="C9065" s="18">
        <v>43030.0</v>
      </c>
      <c r="D9065" s="18">
        <v>43036.0</v>
      </c>
      <c r="E9065" s="18">
        <f t="shared" si="1"/>
        <v>43036</v>
      </c>
      <c r="F9065" s="15" t="s">
        <v>55</v>
      </c>
      <c r="G9065" s="15" t="s">
        <v>442</v>
      </c>
      <c r="H9065" s="15" t="s">
        <v>443</v>
      </c>
      <c r="I9065" s="15" t="s">
        <v>128</v>
      </c>
      <c r="J9065" s="15" t="s">
        <v>60</v>
      </c>
      <c r="K9065" s="15" t="s">
        <v>33</v>
      </c>
      <c r="L9065" s="15" t="str">
        <f t="array" ref="L9065">_xlfn.XLOOKUP(M9065,reference_province_to_city!$A$2:$A$11,reference_province_to_city!$B$2:$B$11)</f>
        <v>Makassar</v>
      </c>
      <c r="M9065" s="15" t="s">
        <v>25</v>
      </c>
      <c r="N9065" s="15">
        <v>90111.0</v>
      </c>
      <c r="O9065" s="15">
        <f t="array" ref="O9065">_xlfn.XLOOKUP(M9065,reference_postal_code!$B$2:$B$11,reference_postal_code!$A$2:$A$11)</f>
        <v>90111</v>
      </c>
      <c r="P9065" s="15" t="s">
        <v>63</v>
      </c>
      <c r="Q9065" s="15" t="s">
        <v>1483</v>
      </c>
      <c r="R9065" s="15" t="s">
        <v>110</v>
      </c>
      <c r="S9065" s="15" t="s">
        <v>111</v>
      </c>
      <c r="T9065" s="15" t="s">
        <v>1484</v>
      </c>
      <c r="U9065" s="28">
        <v>490500.0</v>
      </c>
      <c r="V9065" s="15">
        <v>5.0</v>
      </c>
      <c r="W9065" s="31">
        <v>0.4</v>
      </c>
      <c r="X9065" s="28">
        <v>-98100.0</v>
      </c>
    </row>
    <row r="9066" ht="15.75" customHeight="1">
      <c r="A9066" s="15">
        <v>4478.0</v>
      </c>
      <c r="B9066" s="15" t="s">
        <v>9881</v>
      </c>
      <c r="C9066" s="18">
        <v>43030.0</v>
      </c>
      <c r="D9066" s="18">
        <v>43030.0</v>
      </c>
      <c r="E9066" s="18">
        <f t="shared" si="1"/>
        <v>43030</v>
      </c>
      <c r="F9066" s="15" t="s">
        <v>466</v>
      </c>
      <c r="G9066" s="15" t="s">
        <v>2104</v>
      </c>
      <c r="H9066" s="15" t="s">
        <v>2105</v>
      </c>
      <c r="I9066" s="15" t="s">
        <v>59</v>
      </c>
      <c r="J9066" s="15" t="s">
        <v>60</v>
      </c>
      <c r="K9066" s="15" t="s">
        <v>29</v>
      </c>
      <c r="L9066" s="15" t="str">
        <f t="array" ref="L9066">_xlfn.XLOOKUP(M9066,reference_province_to_city!$A$2:$A$11,reference_province_to_city!$B$2:$B$11)</f>
        <v>Palembang</v>
      </c>
      <c r="M9066" s="15" t="s">
        <v>13</v>
      </c>
      <c r="N9066" s="15">
        <v>30111.0</v>
      </c>
      <c r="O9066" s="15">
        <f t="array" ref="O9066">_xlfn.XLOOKUP(M9066,reference_postal_code!$B$2:$B$11,reference_postal_code!$A$2:$A$11)</f>
        <v>30111</v>
      </c>
      <c r="P9066" s="15" t="s">
        <v>77</v>
      </c>
      <c r="Q9066" s="15" t="s">
        <v>6356</v>
      </c>
      <c r="R9066" s="15" t="s">
        <v>65</v>
      </c>
      <c r="S9066" s="15" t="s">
        <v>87</v>
      </c>
      <c r="T9066" s="15" t="s">
        <v>6357</v>
      </c>
      <c r="U9066" s="28">
        <v>4996350.0</v>
      </c>
      <c r="V9066" s="15">
        <v>3.0</v>
      </c>
      <c r="W9066" s="31">
        <v>0.0</v>
      </c>
      <c r="X9066" s="28">
        <v>349744.0</v>
      </c>
    </row>
    <row r="9067" ht="15.75" customHeight="1">
      <c r="A9067" s="15">
        <v>4295.0</v>
      </c>
      <c r="B9067" s="15" t="s">
        <v>9886</v>
      </c>
      <c r="C9067" s="18">
        <v>43030.0</v>
      </c>
      <c r="D9067" s="18">
        <v>43035.0</v>
      </c>
      <c r="E9067" s="18">
        <f t="shared" si="1"/>
        <v>43035</v>
      </c>
      <c r="F9067" s="15" t="s">
        <v>55</v>
      </c>
      <c r="G9067" s="15" t="s">
        <v>227</v>
      </c>
      <c r="H9067" s="15" t="s">
        <v>228</v>
      </c>
      <c r="I9067" s="15" t="s">
        <v>128</v>
      </c>
      <c r="J9067" s="15" t="s">
        <v>60</v>
      </c>
      <c r="K9067" s="15" t="s">
        <v>33</v>
      </c>
      <c r="L9067" s="15" t="str">
        <f t="array" ref="L9067">_xlfn.XLOOKUP(M9067,reference_province_to_city!$A$2:$A$11,reference_province_to_city!$B$2:$B$11)</f>
        <v>Makassar</v>
      </c>
      <c r="M9067" s="15" t="s">
        <v>25</v>
      </c>
      <c r="N9067" s="15">
        <v>90111.0</v>
      </c>
      <c r="O9067" s="15">
        <f t="array" ref="O9067">_xlfn.XLOOKUP(M9067,reference_postal_code!$B$2:$B$11,reference_postal_code!$A$2:$A$11)</f>
        <v>90111</v>
      </c>
      <c r="P9067" s="15" t="s">
        <v>63</v>
      </c>
      <c r="Q9067" s="15" t="s">
        <v>1704</v>
      </c>
      <c r="R9067" s="15" t="s">
        <v>106</v>
      </c>
      <c r="S9067" s="15" t="s">
        <v>218</v>
      </c>
      <c r="T9067" s="15" t="s">
        <v>1705</v>
      </c>
      <c r="U9067" s="28">
        <v>2658375.0</v>
      </c>
      <c r="V9067" s="15">
        <v>5.0</v>
      </c>
      <c r="W9067" s="31">
        <v>0.5</v>
      </c>
      <c r="X9067" s="28">
        <v>-1807695.0</v>
      </c>
    </row>
    <row r="9068" ht="15.75" customHeight="1">
      <c r="A9068" s="15">
        <v>7264.0</v>
      </c>
      <c r="B9068" s="15" t="s">
        <v>9885</v>
      </c>
      <c r="C9068" s="18">
        <v>43030.0</v>
      </c>
      <c r="D9068" s="18">
        <v>43036.0</v>
      </c>
      <c r="E9068" s="18">
        <f t="shared" si="1"/>
        <v>43036</v>
      </c>
      <c r="F9068" s="15" t="s">
        <v>55</v>
      </c>
      <c r="G9068" s="15" t="s">
        <v>442</v>
      </c>
      <c r="H9068" s="15" t="s">
        <v>443</v>
      </c>
      <c r="I9068" s="15" t="s">
        <v>128</v>
      </c>
      <c r="J9068" s="15" t="s">
        <v>60</v>
      </c>
      <c r="K9068" s="15" t="s">
        <v>33</v>
      </c>
      <c r="L9068" s="15" t="str">
        <f t="array" ref="L9068">_xlfn.XLOOKUP(M9068,reference_province_to_city!$A$2:$A$11,reference_province_to_city!$B$2:$B$11)</f>
        <v>Makassar</v>
      </c>
      <c r="M9068" s="15" t="s">
        <v>25</v>
      </c>
      <c r="N9068" s="15">
        <v>90111.0</v>
      </c>
      <c r="O9068" s="15">
        <f t="array" ref="O9068">_xlfn.XLOOKUP(M9068,reference_postal_code!$B$2:$B$11,reference_postal_code!$A$2:$A$11)</f>
        <v>90111</v>
      </c>
      <c r="P9068" s="15" t="s">
        <v>63</v>
      </c>
      <c r="Q9068" s="15" t="s">
        <v>6092</v>
      </c>
      <c r="R9068" s="15" t="s">
        <v>65</v>
      </c>
      <c r="S9068" s="15" t="s">
        <v>173</v>
      </c>
      <c r="T9068" s="15" t="s">
        <v>6093</v>
      </c>
      <c r="U9068" s="28">
        <v>475200.0</v>
      </c>
      <c r="V9068" s="15">
        <v>4.0</v>
      </c>
      <c r="W9068" s="31">
        <v>0.2</v>
      </c>
      <c r="X9068" s="28">
        <v>166320.0</v>
      </c>
    </row>
    <row r="9069" ht="15.75" customHeight="1">
      <c r="A9069" s="15">
        <v>2627.0</v>
      </c>
      <c r="B9069" s="15" t="s">
        <v>9883</v>
      </c>
      <c r="C9069" s="18">
        <v>43030.0</v>
      </c>
      <c r="D9069" s="18">
        <v>43032.0</v>
      </c>
      <c r="E9069" s="18">
        <f t="shared" si="1"/>
        <v>43032</v>
      </c>
      <c r="F9069" s="15" t="s">
        <v>125</v>
      </c>
      <c r="G9069" s="15" t="s">
        <v>3073</v>
      </c>
      <c r="H9069" s="15" t="s">
        <v>3074</v>
      </c>
      <c r="I9069" s="15" t="s">
        <v>76</v>
      </c>
      <c r="J9069" s="15" t="s">
        <v>60</v>
      </c>
      <c r="K9069" s="15" t="s">
        <v>31</v>
      </c>
      <c r="L9069" s="15" t="str">
        <f t="array" ref="L9069">_xlfn.XLOOKUP(M9069,reference_province_to_city!$A$2:$A$11,reference_province_to_city!$B$2:$B$11)</f>
        <v>Balikpapan</v>
      </c>
      <c r="M9069" s="15" t="s">
        <v>21</v>
      </c>
      <c r="N9069" s="15">
        <v>76114.0</v>
      </c>
      <c r="O9069" s="15">
        <f t="array" ref="O9069">_xlfn.XLOOKUP(M9069,reference_postal_code!$B$2:$B$11,reference_postal_code!$A$2:$A$11)</f>
        <v>76114</v>
      </c>
      <c r="P9069" s="15" t="s">
        <v>166</v>
      </c>
      <c r="Q9069" s="15" t="s">
        <v>4881</v>
      </c>
      <c r="R9069" s="15" t="s">
        <v>110</v>
      </c>
      <c r="S9069" s="15" t="s">
        <v>111</v>
      </c>
      <c r="T9069" s="15" t="s">
        <v>4882</v>
      </c>
      <c r="U9069" s="28">
        <v>794850.0</v>
      </c>
      <c r="V9069" s="15">
        <v>1.0</v>
      </c>
      <c r="W9069" s="31">
        <v>0.0</v>
      </c>
      <c r="X9069" s="28">
        <v>7948.0</v>
      </c>
    </row>
    <row r="9070" ht="15.75" customHeight="1">
      <c r="A9070" s="15">
        <v>2626.0</v>
      </c>
      <c r="B9070" s="15" t="s">
        <v>9883</v>
      </c>
      <c r="C9070" s="18">
        <v>43030.0</v>
      </c>
      <c r="D9070" s="18">
        <v>43032.0</v>
      </c>
      <c r="E9070" s="18">
        <f t="shared" si="1"/>
        <v>43032</v>
      </c>
      <c r="F9070" s="15" t="s">
        <v>125</v>
      </c>
      <c r="G9070" s="15" t="s">
        <v>3073</v>
      </c>
      <c r="H9070" s="15" t="s">
        <v>3074</v>
      </c>
      <c r="I9070" s="15" t="s">
        <v>76</v>
      </c>
      <c r="J9070" s="15" t="s">
        <v>60</v>
      </c>
      <c r="K9070" s="15" t="s">
        <v>31</v>
      </c>
      <c r="L9070" s="15" t="str">
        <f t="array" ref="L9070">_xlfn.XLOOKUP(M9070,reference_province_to_city!$A$2:$A$11,reference_province_to_city!$B$2:$B$11)</f>
        <v>Balikpapan</v>
      </c>
      <c r="M9070" s="15" t="s">
        <v>21</v>
      </c>
      <c r="N9070" s="15">
        <v>76114.0</v>
      </c>
      <c r="O9070" s="15">
        <f t="array" ref="O9070">_xlfn.XLOOKUP(M9070,reference_postal_code!$B$2:$B$11,reference_postal_code!$A$2:$A$11)</f>
        <v>76114</v>
      </c>
      <c r="P9070" s="15" t="s">
        <v>166</v>
      </c>
      <c r="Q9070" s="15" t="s">
        <v>2580</v>
      </c>
      <c r="R9070" s="15" t="s">
        <v>65</v>
      </c>
      <c r="S9070" s="15" t="s">
        <v>173</v>
      </c>
      <c r="T9070" s="15" t="s">
        <v>2581</v>
      </c>
      <c r="U9070" s="28">
        <v>958500.0</v>
      </c>
      <c r="V9070" s="15">
        <v>5.0</v>
      </c>
      <c r="W9070" s="31">
        <v>0.0</v>
      </c>
      <c r="X9070" s="28">
        <v>431325.0</v>
      </c>
    </row>
    <row r="9071" ht="15.75" customHeight="1">
      <c r="A9071" s="15">
        <v>8447.0</v>
      </c>
      <c r="B9071" s="15" t="s">
        <v>9887</v>
      </c>
      <c r="C9071" s="18">
        <v>43031.0</v>
      </c>
      <c r="D9071" s="18">
        <v>43032.0</v>
      </c>
      <c r="E9071" s="18">
        <f t="shared" si="1"/>
        <v>43032</v>
      </c>
      <c r="F9071" s="15" t="s">
        <v>125</v>
      </c>
      <c r="G9071" s="15" t="s">
        <v>4011</v>
      </c>
      <c r="H9071" s="15" t="s">
        <v>4012</v>
      </c>
      <c r="I9071" s="15" t="s">
        <v>128</v>
      </c>
      <c r="J9071" s="15" t="s">
        <v>60</v>
      </c>
      <c r="K9071" s="15" t="s">
        <v>10</v>
      </c>
      <c r="L9071" s="15" t="str">
        <f t="array" ref="L9071">_xlfn.XLOOKUP(M9071,reference_province_to_city!$A$2:$A$11,reference_province_to_city!$B$2:$B$11)</f>
        <v>Jakarta</v>
      </c>
      <c r="M9071" s="15" t="s">
        <v>7</v>
      </c>
      <c r="N9071" s="15">
        <v>10110.0</v>
      </c>
      <c r="O9071" s="15">
        <f t="array" ref="O9071">_xlfn.XLOOKUP(M9071,reference_postal_code!$B$2:$B$11,reference_postal_code!$A$2:$A$11)</f>
        <v>10110</v>
      </c>
      <c r="P9071" s="15" t="s">
        <v>117</v>
      </c>
      <c r="Q9071" s="15" t="s">
        <v>8001</v>
      </c>
      <c r="R9071" s="15" t="s">
        <v>106</v>
      </c>
      <c r="S9071" s="15" t="s">
        <v>139</v>
      </c>
      <c r="T9071" s="15" t="s">
        <v>8002</v>
      </c>
      <c r="U9071" s="28">
        <v>525000.0</v>
      </c>
      <c r="V9071" s="15">
        <v>4.0</v>
      </c>
      <c r="W9071" s="31">
        <v>0.0</v>
      </c>
      <c r="X9071" s="28">
        <v>220500.0</v>
      </c>
    </row>
    <row r="9072" ht="15.75" customHeight="1">
      <c r="A9072" s="15">
        <v>3858.0</v>
      </c>
      <c r="B9072" s="15" t="s">
        <v>9888</v>
      </c>
      <c r="C9072" s="18">
        <v>43031.0</v>
      </c>
      <c r="D9072" s="18">
        <v>43036.0</v>
      </c>
      <c r="E9072" s="18">
        <f t="shared" si="1"/>
        <v>43036</v>
      </c>
      <c r="F9072" s="15" t="s">
        <v>114</v>
      </c>
      <c r="G9072" s="15" t="s">
        <v>3121</v>
      </c>
      <c r="H9072" s="15" t="s">
        <v>3122</v>
      </c>
      <c r="I9072" s="15" t="s">
        <v>59</v>
      </c>
      <c r="J9072" s="15" t="s">
        <v>60</v>
      </c>
      <c r="K9072" s="15" t="s">
        <v>14</v>
      </c>
      <c r="L9072" s="15" t="str">
        <f t="array" ref="L9072">_xlfn.XLOOKUP(M9072,reference_province_to_city!$A$2:$A$11,reference_province_to_city!$B$2:$B$11)</f>
        <v>Bandung</v>
      </c>
      <c r="M9072" s="15" t="s">
        <v>12</v>
      </c>
      <c r="N9072" s="15">
        <v>40111.0</v>
      </c>
      <c r="O9072" s="15">
        <f t="array" ref="O9072">_xlfn.XLOOKUP(M9072,reference_postal_code!$B$2:$B$11,reference_postal_code!$A$2:$A$11)</f>
        <v>40111</v>
      </c>
      <c r="P9072" s="15" t="s">
        <v>117</v>
      </c>
      <c r="Q9072" s="15" t="s">
        <v>3045</v>
      </c>
      <c r="R9072" s="15" t="s">
        <v>65</v>
      </c>
      <c r="S9072" s="15" t="s">
        <v>93</v>
      </c>
      <c r="T9072" s="15" t="s">
        <v>3046</v>
      </c>
      <c r="U9072" s="28">
        <v>154080.0</v>
      </c>
      <c r="V9072" s="15">
        <v>3.0</v>
      </c>
      <c r="W9072" s="31">
        <v>0.2</v>
      </c>
      <c r="X9072" s="28">
        <v>13482.0</v>
      </c>
    </row>
    <row r="9073" ht="15.75" customHeight="1">
      <c r="A9073" s="15">
        <v>2894.0</v>
      </c>
      <c r="B9073" s="15" t="s">
        <v>9889</v>
      </c>
      <c r="C9073" s="18">
        <v>43031.0</v>
      </c>
      <c r="D9073" s="18">
        <v>43037.0</v>
      </c>
      <c r="E9073" s="18">
        <f t="shared" si="1"/>
        <v>43037</v>
      </c>
      <c r="F9073" s="15" t="s">
        <v>55</v>
      </c>
      <c r="G9073" s="15" t="s">
        <v>4070</v>
      </c>
      <c r="H9073" s="15" t="s">
        <v>4071</v>
      </c>
      <c r="I9073" s="15" t="s">
        <v>128</v>
      </c>
      <c r="J9073" s="15" t="s">
        <v>60</v>
      </c>
      <c r="K9073" s="15" t="s">
        <v>17</v>
      </c>
      <c r="L9073" s="15" t="str">
        <f t="array" ref="L9073">_xlfn.XLOOKUP(M9073,reference_province_to_city!$A$2:$A$11,reference_province_to_city!$B$2:$B$11)</f>
        <v>Semarang</v>
      </c>
      <c r="M9073" s="15" t="s">
        <v>15</v>
      </c>
      <c r="N9073" s="15">
        <v>50111.0</v>
      </c>
      <c r="O9073" s="15">
        <f t="array" ref="O9073">_xlfn.XLOOKUP(M9073,reference_postal_code!$B$2:$B$11,reference_postal_code!$A$2:$A$11)</f>
        <v>50111</v>
      </c>
      <c r="P9073" s="15" t="s">
        <v>77</v>
      </c>
      <c r="Q9073" s="15" t="s">
        <v>3906</v>
      </c>
      <c r="R9073" s="15" t="s">
        <v>65</v>
      </c>
      <c r="S9073" s="15" t="s">
        <v>66</v>
      </c>
      <c r="T9073" s="15" t="s">
        <v>3907</v>
      </c>
      <c r="U9073" s="28">
        <v>396000.0</v>
      </c>
      <c r="V9073" s="15">
        <v>5.0</v>
      </c>
      <c r="W9073" s="31">
        <v>0.0</v>
      </c>
      <c r="X9073" s="28">
        <v>178200.0</v>
      </c>
    </row>
    <row r="9074" ht="15.75" customHeight="1">
      <c r="A9074" s="15">
        <v>2895.0</v>
      </c>
      <c r="B9074" s="15" t="s">
        <v>9889</v>
      </c>
      <c r="C9074" s="18">
        <v>43031.0</v>
      </c>
      <c r="D9074" s="18">
        <v>43037.0</v>
      </c>
      <c r="E9074" s="18">
        <f t="shared" si="1"/>
        <v>43037</v>
      </c>
      <c r="F9074" s="15" t="s">
        <v>55</v>
      </c>
      <c r="G9074" s="15" t="s">
        <v>4070</v>
      </c>
      <c r="H9074" s="15" t="s">
        <v>4071</v>
      </c>
      <c r="I9074" s="15" t="s">
        <v>128</v>
      </c>
      <c r="J9074" s="15" t="s">
        <v>60</v>
      </c>
      <c r="K9074" s="15" t="s">
        <v>17</v>
      </c>
      <c r="L9074" s="15" t="str">
        <f t="array" ref="L9074">_xlfn.XLOOKUP(M9074,reference_province_to_city!$A$2:$A$11,reference_province_to_city!$B$2:$B$11)</f>
        <v>Semarang</v>
      </c>
      <c r="M9074" s="15" t="s">
        <v>15</v>
      </c>
      <c r="N9074" s="15">
        <v>50111.0</v>
      </c>
      <c r="O9074" s="15">
        <f t="array" ref="O9074">_xlfn.XLOOKUP(M9074,reference_postal_code!$B$2:$B$11,reference_postal_code!$A$2:$A$11)</f>
        <v>50111</v>
      </c>
      <c r="P9074" s="15" t="s">
        <v>77</v>
      </c>
      <c r="Q9074" s="15" t="s">
        <v>2793</v>
      </c>
      <c r="R9074" s="15" t="s">
        <v>106</v>
      </c>
      <c r="S9074" s="15" t="s">
        <v>139</v>
      </c>
      <c r="T9074" s="15" t="s">
        <v>2794</v>
      </c>
      <c r="U9074" s="28">
        <v>1036200.0</v>
      </c>
      <c r="V9074" s="15">
        <v>11.0</v>
      </c>
      <c r="W9074" s="31">
        <v>0.0</v>
      </c>
      <c r="X9074" s="28">
        <v>435204.0</v>
      </c>
    </row>
    <row r="9075" ht="15.75" customHeight="1">
      <c r="A9075" s="15">
        <v>4150.0</v>
      </c>
      <c r="B9075" s="15" t="s">
        <v>9890</v>
      </c>
      <c r="C9075" s="18">
        <v>43031.0</v>
      </c>
      <c r="D9075" s="18">
        <v>43036.0</v>
      </c>
      <c r="E9075" s="18">
        <f t="shared" si="1"/>
        <v>43036</v>
      </c>
      <c r="F9075" s="15" t="s">
        <v>55</v>
      </c>
      <c r="G9075" s="15" t="s">
        <v>4041</v>
      </c>
      <c r="H9075" s="15" t="s">
        <v>4042</v>
      </c>
      <c r="I9075" s="15" t="s">
        <v>59</v>
      </c>
      <c r="J9075" s="15" t="s">
        <v>60</v>
      </c>
      <c r="K9075" s="15" t="s">
        <v>28</v>
      </c>
      <c r="L9075" s="15" t="str">
        <f t="array" ref="L9075">_xlfn.XLOOKUP(M9075,reference_province_to_city!$A$2:$A$11,reference_province_to_city!$B$2:$B$11)</f>
        <v>Medan</v>
      </c>
      <c r="M9075" s="15" t="s">
        <v>11</v>
      </c>
      <c r="N9075" s="15">
        <v>20111.0</v>
      </c>
      <c r="O9075" s="15">
        <f t="array" ref="O9075">_xlfn.XLOOKUP(M9075,reference_postal_code!$B$2:$B$11,reference_postal_code!$A$2:$A$11)</f>
        <v>20111</v>
      </c>
      <c r="P9075" s="15" t="s">
        <v>77</v>
      </c>
      <c r="Q9075" s="15" t="s">
        <v>3529</v>
      </c>
      <c r="R9075" s="15" t="s">
        <v>110</v>
      </c>
      <c r="S9075" s="15" t="s">
        <v>149</v>
      </c>
      <c r="T9075" s="15" t="s">
        <v>3530</v>
      </c>
      <c r="U9075" s="28">
        <v>828000.0</v>
      </c>
      <c r="V9075" s="15">
        <v>1.0</v>
      </c>
      <c r="W9075" s="31">
        <v>0.2</v>
      </c>
      <c r="X9075" s="28">
        <v>-31050.0</v>
      </c>
    </row>
    <row r="9076" ht="15.75" customHeight="1">
      <c r="A9076" s="15">
        <v>3856.0</v>
      </c>
      <c r="B9076" s="15" t="s">
        <v>9888</v>
      </c>
      <c r="C9076" s="18">
        <v>43031.0</v>
      </c>
      <c r="D9076" s="18">
        <v>43036.0</v>
      </c>
      <c r="E9076" s="18">
        <f t="shared" si="1"/>
        <v>43036</v>
      </c>
      <c r="F9076" s="15" t="s">
        <v>114</v>
      </c>
      <c r="G9076" s="15" t="s">
        <v>3121</v>
      </c>
      <c r="H9076" s="15" t="s">
        <v>3122</v>
      </c>
      <c r="I9076" s="15" t="s">
        <v>59</v>
      </c>
      <c r="J9076" s="15" t="s">
        <v>60</v>
      </c>
      <c r="K9076" s="15" t="s">
        <v>14</v>
      </c>
      <c r="L9076" s="15" t="str">
        <f t="array" ref="L9076">_xlfn.XLOOKUP(M9076,reference_province_to_city!$A$2:$A$11,reference_province_to_city!$B$2:$B$11)</f>
        <v>Bandung</v>
      </c>
      <c r="M9076" s="15" t="s">
        <v>12</v>
      </c>
      <c r="N9076" s="15">
        <v>40111.0</v>
      </c>
      <c r="O9076" s="15">
        <f t="array" ref="O9076">_xlfn.XLOOKUP(M9076,reference_postal_code!$B$2:$B$11,reference_postal_code!$A$2:$A$11)</f>
        <v>40111</v>
      </c>
      <c r="P9076" s="15" t="s">
        <v>117</v>
      </c>
      <c r="Q9076" s="15" t="s">
        <v>263</v>
      </c>
      <c r="R9076" s="15" t="s">
        <v>65</v>
      </c>
      <c r="S9076" s="15" t="s">
        <v>83</v>
      </c>
      <c r="T9076" s="15" t="s">
        <v>264</v>
      </c>
      <c r="U9076" s="28">
        <v>53460.0</v>
      </c>
      <c r="V9076" s="15">
        <v>3.0</v>
      </c>
      <c r="W9076" s="31">
        <v>0.8</v>
      </c>
      <c r="X9076" s="28">
        <v>-93555.0</v>
      </c>
    </row>
    <row r="9077" ht="15.75" customHeight="1">
      <c r="A9077" s="15">
        <v>4148.0</v>
      </c>
      <c r="B9077" s="15" t="s">
        <v>9890</v>
      </c>
      <c r="C9077" s="18">
        <v>43031.0</v>
      </c>
      <c r="D9077" s="18">
        <v>43036.0</v>
      </c>
      <c r="E9077" s="18">
        <f t="shared" si="1"/>
        <v>43036</v>
      </c>
      <c r="F9077" s="15" t="s">
        <v>55</v>
      </c>
      <c r="G9077" s="15" t="s">
        <v>4041</v>
      </c>
      <c r="H9077" s="15" t="s">
        <v>4042</v>
      </c>
      <c r="I9077" s="15" t="s">
        <v>59</v>
      </c>
      <c r="J9077" s="15" t="s">
        <v>60</v>
      </c>
      <c r="K9077" s="15" t="s">
        <v>28</v>
      </c>
      <c r="L9077" s="15" t="str">
        <f t="array" ref="L9077">_xlfn.XLOOKUP(M9077,reference_province_to_city!$A$2:$A$11,reference_province_to_city!$B$2:$B$11)</f>
        <v>Medan</v>
      </c>
      <c r="M9077" s="15" t="s">
        <v>11</v>
      </c>
      <c r="N9077" s="15">
        <v>20111.0</v>
      </c>
      <c r="O9077" s="15">
        <f t="array" ref="O9077">_xlfn.XLOOKUP(M9077,reference_postal_code!$B$2:$B$11,reference_postal_code!$A$2:$A$11)</f>
        <v>20111</v>
      </c>
      <c r="P9077" s="15" t="s">
        <v>77</v>
      </c>
      <c r="Q9077" s="15" t="s">
        <v>3841</v>
      </c>
      <c r="R9077" s="15" t="s">
        <v>65</v>
      </c>
      <c r="S9077" s="15" t="s">
        <v>83</v>
      </c>
      <c r="T9077" s="15" t="s">
        <v>3842</v>
      </c>
      <c r="U9077" s="28">
        <v>146430.0</v>
      </c>
      <c r="V9077" s="15">
        <v>3.0</v>
      </c>
      <c r="W9077" s="31">
        <v>0.8</v>
      </c>
      <c r="X9077" s="28">
        <v>-226967.0</v>
      </c>
    </row>
    <row r="9078" ht="15.75" customHeight="1">
      <c r="A9078" s="15">
        <v>2896.0</v>
      </c>
      <c r="B9078" s="15" t="s">
        <v>9889</v>
      </c>
      <c r="C9078" s="18">
        <v>43031.0</v>
      </c>
      <c r="D9078" s="18">
        <v>43037.0</v>
      </c>
      <c r="E9078" s="18">
        <f t="shared" si="1"/>
        <v>43037</v>
      </c>
      <c r="F9078" s="15" t="s">
        <v>55</v>
      </c>
      <c r="G9078" s="15" t="s">
        <v>4070</v>
      </c>
      <c r="H9078" s="15" t="s">
        <v>4071</v>
      </c>
      <c r="I9078" s="15" t="s">
        <v>128</v>
      </c>
      <c r="J9078" s="15" t="s">
        <v>60</v>
      </c>
      <c r="K9078" s="15" t="s">
        <v>17</v>
      </c>
      <c r="L9078" s="15" t="str">
        <f t="array" ref="L9078">_xlfn.XLOOKUP(M9078,reference_province_to_city!$A$2:$A$11,reference_province_to_city!$B$2:$B$11)</f>
        <v>Semarang</v>
      </c>
      <c r="M9078" s="15" t="s">
        <v>15</v>
      </c>
      <c r="N9078" s="15">
        <v>50111.0</v>
      </c>
      <c r="O9078" s="15">
        <f t="array" ref="O9078">_xlfn.XLOOKUP(M9078,reference_postal_code!$B$2:$B$11,reference_postal_code!$A$2:$A$11)</f>
        <v>50111</v>
      </c>
      <c r="P9078" s="15" t="s">
        <v>77</v>
      </c>
      <c r="Q9078" s="15" t="s">
        <v>1723</v>
      </c>
      <c r="R9078" s="15" t="s">
        <v>110</v>
      </c>
      <c r="S9078" s="15" t="s">
        <v>111</v>
      </c>
      <c r="T9078" s="15" t="s">
        <v>1724</v>
      </c>
      <c r="U9078" s="28">
        <v>538200.0</v>
      </c>
      <c r="V9078" s="15">
        <v>3.0</v>
      </c>
      <c r="W9078" s="31">
        <v>0.0</v>
      </c>
      <c r="X9078" s="28">
        <v>150696.0</v>
      </c>
    </row>
    <row r="9079" ht="15.75" customHeight="1">
      <c r="A9079" s="15">
        <v>8451.0</v>
      </c>
      <c r="B9079" s="15" t="s">
        <v>9887</v>
      </c>
      <c r="C9079" s="18">
        <v>43031.0</v>
      </c>
      <c r="D9079" s="18">
        <v>43032.0</v>
      </c>
      <c r="E9079" s="18">
        <f t="shared" si="1"/>
        <v>43032</v>
      </c>
      <c r="F9079" s="15" t="s">
        <v>125</v>
      </c>
      <c r="G9079" s="15" t="s">
        <v>4011</v>
      </c>
      <c r="H9079" s="15" t="s">
        <v>4012</v>
      </c>
      <c r="I9079" s="15" t="s">
        <v>128</v>
      </c>
      <c r="J9079" s="15" t="s">
        <v>60</v>
      </c>
      <c r="K9079" s="15" t="s">
        <v>10</v>
      </c>
      <c r="L9079" s="15" t="str">
        <f t="array" ref="L9079">_xlfn.XLOOKUP(M9079,reference_province_to_city!$A$2:$A$11,reference_province_to_city!$B$2:$B$11)</f>
        <v>Jakarta</v>
      </c>
      <c r="M9079" s="15" t="s">
        <v>7</v>
      </c>
      <c r="N9079" s="15">
        <v>10110.0</v>
      </c>
      <c r="O9079" s="15">
        <f t="array" ref="O9079">_xlfn.XLOOKUP(M9079,reference_postal_code!$B$2:$B$11,reference_postal_code!$A$2:$A$11)</f>
        <v>10110</v>
      </c>
      <c r="P9079" s="15" t="s">
        <v>117</v>
      </c>
      <c r="Q9079" s="15" t="s">
        <v>4889</v>
      </c>
      <c r="R9079" s="15" t="s">
        <v>65</v>
      </c>
      <c r="S9079" s="15" t="s">
        <v>222</v>
      </c>
      <c r="T9079" s="15" t="s">
        <v>4890</v>
      </c>
      <c r="U9079" s="28">
        <v>33300.0</v>
      </c>
      <c r="V9079" s="15">
        <v>1.0</v>
      </c>
      <c r="W9079" s="31">
        <v>0.0</v>
      </c>
      <c r="X9079" s="28">
        <v>9990.0</v>
      </c>
    </row>
    <row r="9080" ht="15.75" customHeight="1">
      <c r="A9080" s="15">
        <v>8449.0</v>
      </c>
      <c r="B9080" s="15" t="s">
        <v>9887</v>
      </c>
      <c r="C9080" s="18">
        <v>43031.0</v>
      </c>
      <c r="D9080" s="18">
        <v>43032.0</v>
      </c>
      <c r="E9080" s="18">
        <f t="shared" si="1"/>
        <v>43032</v>
      </c>
      <c r="F9080" s="15" t="s">
        <v>125</v>
      </c>
      <c r="G9080" s="15" t="s">
        <v>4011</v>
      </c>
      <c r="H9080" s="15" t="s">
        <v>4012</v>
      </c>
      <c r="I9080" s="15" t="s">
        <v>128</v>
      </c>
      <c r="J9080" s="15" t="s">
        <v>60</v>
      </c>
      <c r="K9080" s="15" t="s">
        <v>10</v>
      </c>
      <c r="L9080" s="15" t="str">
        <f t="array" ref="L9080">_xlfn.XLOOKUP(M9080,reference_province_to_city!$A$2:$A$11,reference_province_to_city!$B$2:$B$11)</f>
        <v>Jakarta</v>
      </c>
      <c r="M9080" s="15" t="s">
        <v>7</v>
      </c>
      <c r="N9080" s="15">
        <v>10110.0</v>
      </c>
      <c r="O9080" s="15">
        <f t="array" ref="O9080">_xlfn.XLOOKUP(M9080,reference_postal_code!$B$2:$B$11,reference_postal_code!$A$2:$A$11)</f>
        <v>10110</v>
      </c>
      <c r="P9080" s="15" t="s">
        <v>117</v>
      </c>
      <c r="Q9080" s="15" t="s">
        <v>6995</v>
      </c>
      <c r="R9080" s="15" t="s">
        <v>106</v>
      </c>
      <c r="S9080" s="15" t="s">
        <v>218</v>
      </c>
      <c r="T9080" s="15" t="s">
        <v>6996</v>
      </c>
      <c r="U9080" s="28">
        <v>9568440.0</v>
      </c>
      <c r="V9080" s="15">
        <v>3.0</v>
      </c>
      <c r="W9080" s="31">
        <v>0.3</v>
      </c>
      <c r="X9080" s="28">
        <v>-1913688.0</v>
      </c>
    </row>
    <row r="9081" ht="15.75" customHeight="1">
      <c r="A9081" s="15">
        <v>4149.0</v>
      </c>
      <c r="B9081" s="15" t="s">
        <v>9890</v>
      </c>
      <c r="C9081" s="18">
        <v>43031.0</v>
      </c>
      <c r="D9081" s="18">
        <v>43036.0</v>
      </c>
      <c r="E9081" s="18">
        <f t="shared" si="1"/>
        <v>43036</v>
      </c>
      <c r="F9081" s="15" t="s">
        <v>55</v>
      </c>
      <c r="G9081" s="15" t="s">
        <v>4041</v>
      </c>
      <c r="H9081" s="15" t="s">
        <v>4042</v>
      </c>
      <c r="I9081" s="15" t="s">
        <v>59</v>
      </c>
      <c r="J9081" s="15" t="s">
        <v>60</v>
      </c>
      <c r="K9081" s="15" t="s">
        <v>28</v>
      </c>
      <c r="L9081" s="15" t="str">
        <f t="array" ref="L9081">_xlfn.XLOOKUP(M9081,reference_province_to_city!$A$2:$A$11,reference_province_to_city!$B$2:$B$11)</f>
        <v>Medan</v>
      </c>
      <c r="M9081" s="15" t="s">
        <v>11</v>
      </c>
      <c r="N9081" s="15">
        <v>20111.0</v>
      </c>
      <c r="O9081" s="15">
        <f t="array" ref="O9081">_xlfn.XLOOKUP(M9081,reference_postal_code!$B$2:$B$11,reference_postal_code!$A$2:$A$11)</f>
        <v>20111</v>
      </c>
      <c r="P9081" s="15" t="s">
        <v>77</v>
      </c>
      <c r="Q9081" s="15" t="s">
        <v>4629</v>
      </c>
      <c r="R9081" s="15" t="s">
        <v>65</v>
      </c>
      <c r="S9081" s="15" t="s">
        <v>87</v>
      </c>
      <c r="T9081" s="15" t="s">
        <v>4630</v>
      </c>
      <c r="U9081" s="28">
        <v>205800.0</v>
      </c>
      <c r="V9081" s="15">
        <v>1.0</v>
      </c>
      <c r="W9081" s="31">
        <v>0.2</v>
      </c>
      <c r="X9081" s="28">
        <v>18008.0</v>
      </c>
    </row>
    <row r="9082" ht="15.75" customHeight="1">
      <c r="A9082" s="15">
        <v>3857.0</v>
      </c>
      <c r="B9082" s="15" t="s">
        <v>9888</v>
      </c>
      <c r="C9082" s="18">
        <v>43031.0</v>
      </c>
      <c r="D9082" s="18">
        <v>43036.0</v>
      </c>
      <c r="E9082" s="18">
        <f t="shared" si="1"/>
        <v>43036</v>
      </c>
      <c r="F9082" s="15" t="s">
        <v>114</v>
      </c>
      <c r="G9082" s="15" t="s">
        <v>3121</v>
      </c>
      <c r="H9082" s="15" t="s">
        <v>3122</v>
      </c>
      <c r="I9082" s="15" t="s">
        <v>59</v>
      </c>
      <c r="J9082" s="15" t="s">
        <v>60</v>
      </c>
      <c r="K9082" s="15" t="s">
        <v>14</v>
      </c>
      <c r="L9082" s="15" t="str">
        <f t="array" ref="L9082">_xlfn.XLOOKUP(M9082,reference_province_to_city!$A$2:$A$11,reference_province_to_city!$B$2:$B$11)</f>
        <v>Bandung</v>
      </c>
      <c r="M9082" s="15" t="s">
        <v>12</v>
      </c>
      <c r="N9082" s="15">
        <v>40111.0</v>
      </c>
      <c r="O9082" s="15">
        <f t="array" ref="O9082">_xlfn.XLOOKUP(M9082,reference_postal_code!$B$2:$B$11,reference_postal_code!$A$2:$A$11)</f>
        <v>40111</v>
      </c>
      <c r="P9082" s="15" t="s">
        <v>117</v>
      </c>
      <c r="Q9082" s="15" t="s">
        <v>7604</v>
      </c>
      <c r="R9082" s="15" t="s">
        <v>110</v>
      </c>
      <c r="S9082" s="15" t="s">
        <v>111</v>
      </c>
      <c r="T9082" s="15" t="s">
        <v>7605</v>
      </c>
      <c r="U9082" s="28">
        <v>1.23594E7</v>
      </c>
      <c r="V9082" s="15">
        <v>5.0</v>
      </c>
      <c r="W9082" s="31">
        <v>0.2</v>
      </c>
      <c r="X9082" s="28">
        <v>772462.0</v>
      </c>
    </row>
    <row r="9083" ht="15.75" customHeight="1">
      <c r="A9083" s="15">
        <v>1261.0</v>
      </c>
      <c r="B9083" s="15" t="s">
        <v>9891</v>
      </c>
      <c r="C9083" s="18">
        <v>43031.0</v>
      </c>
      <c r="D9083" s="18">
        <v>43035.0</v>
      </c>
      <c r="E9083" s="18">
        <f t="shared" si="1"/>
        <v>43035</v>
      </c>
      <c r="F9083" s="15" t="s">
        <v>55</v>
      </c>
      <c r="G9083" s="15" t="s">
        <v>9892</v>
      </c>
      <c r="H9083" s="15" t="s">
        <v>9893</v>
      </c>
      <c r="I9083" s="15" t="s">
        <v>59</v>
      </c>
      <c r="J9083" s="15" t="s">
        <v>60</v>
      </c>
      <c r="K9083" s="15" t="s">
        <v>19</v>
      </c>
      <c r="L9083" s="15" t="str">
        <f t="array" ref="L9083">_xlfn.XLOOKUP(M9083,reference_province_to_city!$A$2:$A$11,reference_province_to_city!$B$2:$B$11)</f>
        <v>Yogyakarta</v>
      </c>
      <c r="M9083" s="15" t="s">
        <v>18</v>
      </c>
      <c r="N9083" s="15">
        <v>55111.0</v>
      </c>
      <c r="O9083" s="15">
        <f t="array" ref="O9083">_xlfn.XLOOKUP(M9083,reference_postal_code!$B$2:$B$11,reference_postal_code!$A$2:$A$11)</f>
        <v>55111</v>
      </c>
      <c r="P9083" s="15" t="s">
        <v>77</v>
      </c>
      <c r="Q9083" s="15" t="s">
        <v>2130</v>
      </c>
      <c r="R9083" s="15" t="s">
        <v>110</v>
      </c>
      <c r="S9083" s="15" t="s">
        <v>111</v>
      </c>
      <c r="T9083" s="15" t="s">
        <v>2131</v>
      </c>
      <c r="U9083" s="28">
        <v>1.29582E7</v>
      </c>
      <c r="V9083" s="15">
        <v>3.0</v>
      </c>
      <c r="W9083" s="31">
        <v>0.2</v>
      </c>
      <c r="X9083" s="28">
        <v>1619775.0</v>
      </c>
    </row>
    <row r="9084" ht="15.75" customHeight="1">
      <c r="A9084" s="15">
        <v>4151.0</v>
      </c>
      <c r="B9084" s="15" t="s">
        <v>9890</v>
      </c>
      <c r="C9084" s="18">
        <v>43031.0</v>
      </c>
      <c r="D9084" s="18">
        <v>43036.0</v>
      </c>
      <c r="E9084" s="18">
        <f t="shared" si="1"/>
        <v>43036</v>
      </c>
      <c r="F9084" s="15" t="s">
        <v>55</v>
      </c>
      <c r="G9084" s="15" t="s">
        <v>4041</v>
      </c>
      <c r="H9084" s="15" t="s">
        <v>4042</v>
      </c>
      <c r="I9084" s="15" t="s">
        <v>59</v>
      </c>
      <c r="J9084" s="15" t="s">
        <v>60</v>
      </c>
      <c r="K9084" s="15" t="s">
        <v>28</v>
      </c>
      <c r="L9084" s="15" t="str">
        <f t="array" ref="L9084">_xlfn.XLOOKUP(M9084,reference_province_to_city!$A$2:$A$11,reference_province_to_city!$B$2:$B$11)</f>
        <v>Medan</v>
      </c>
      <c r="M9084" s="15" t="s">
        <v>11</v>
      </c>
      <c r="N9084" s="15">
        <v>20111.0</v>
      </c>
      <c r="O9084" s="15">
        <f t="array" ref="O9084">_xlfn.XLOOKUP(M9084,reference_postal_code!$B$2:$B$11,reference_postal_code!$A$2:$A$11)</f>
        <v>20111</v>
      </c>
      <c r="P9084" s="15" t="s">
        <v>77</v>
      </c>
      <c r="Q9084" s="15" t="s">
        <v>615</v>
      </c>
      <c r="R9084" s="15" t="s">
        <v>65</v>
      </c>
      <c r="S9084" s="15" t="s">
        <v>87</v>
      </c>
      <c r="T9084" s="15" t="s">
        <v>616</v>
      </c>
      <c r="U9084" s="28">
        <v>3887040.0</v>
      </c>
      <c r="V9084" s="15">
        <v>4.0</v>
      </c>
      <c r="W9084" s="31">
        <v>0.2</v>
      </c>
      <c r="X9084" s="28">
        <v>-874584.0</v>
      </c>
    </row>
    <row r="9085" ht="15.75" customHeight="1">
      <c r="A9085" s="15">
        <v>2893.0</v>
      </c>
      <c r="B9085" s="15" t="s">
        <v>9889</v>
      </c>
      <c r="C9085" s="18">
        <v>43031.0</v>
      </c>
      <c r="D9085" s="18">
        <v>43037.0</v>
      </c>
      <c r="E9085" s="18">
        <f t="shared" si="1"/>
        <v>43037</v>
      </c>
      <c r="F9085" s="15" t="s">
        <v>55</v>
      </c>
      <c r="G9085" s="15" t="s">
        <v>4070</v>
      </c>
      <c r="H9085" s="15" t="s">
        <v>4071</v>
      </c>
      <c r="I9085" s="15" t="s">
        <v>128</v>
      </c>
      <c r="J9085" s="15" t="s">
        <v>60</v>
      </c>
      <c r="K9085" s="15" t="s">
        <v>17</v>
      </c>
      <c r="L9085" s="15" t="str">
        <f t="array" ref="L9085">_xlfn.XLOOKUP(M9085,reference_province_to_city!$A$2:$A$11,reference_province_to_city!$B$2:$B$11)</f>
        <v>Semarang</v>
      </c>
      <c r="M9085" s="15" t="s">
        <v>15</v>
      </c>
      <c r="N9085" s="15">
        <v>50111.0</v>
      </c>
      <c r="O9085" s="15">
        <f t="array" ref="O9085">_xlfn.XLOOKUP(M9085,reference_postal_code!$B$2:$B$11,reference_postal_code!$A$2:$A$11)</f>
        <v>50111</v>
      </c>
      <c r="P9085" s="15" t="s">
        <v>77</v>
      </c>
      <c r="Q9085" s="15" t="s">
        <v>9894</v>
      </c>
      <c r="R9085" s="15" t="s">
        <v>65</v>
      </c>
      <c r="S9085" s="15" t="s">
        <v>66</v>
      </c>
      <c r="T9085" s="15" t="s">
        <v>9895</v>
      </c>
      <c r="U9085" s="28">
        <v>173400.0</v>
      </c>
      <c r="V9085" s="15">
        <v>2.0</v>
      </c>
      <c r="W9085" s="31">
        <v>0.0</v>
      </c>
      <c r="X9085" s="28">
        <v>84966.0</v>
      </c>
    </row>
    <row r="9086" ht="15.75" customHeight="1">
      <c r="A9086" s="15">
        <v>8448.0</v>
      </c>
      <c r="B9086" s="15" t="s">
        <v>9887</v>
      </c>
      <c r="C9086" s="18">
        <v>43031.0</v>
      </c>
      <c r="D9086" s="18">
        <v>43032.0</v>
      </c>
      <c r="E9086" s="18">
        <f t="shared" si="1"/>
        <v>43032</v>
      </c>
      <c r="F9086" s="15" t="s">
        <v>125</v>
      </c>
      <c r="G9086" s="15" t="s">
        <v>4011</v>
      </c>
      <c r="H9086" s="15" t="s">
        <v>4012</v>
      </c>
      <c r="I9086" s="15" t="s">
        <v>128</v>
      </c>
      <c r="J9086" s="15" t="s">
        <v>60</v>
      </c>
      <c r="K9086" s="15" t="s">
        <v>10</v>
      </c>
      <c r="L9086" s="15" t="str">
        <f t="array" ref="L9086">_xlfn.XLOOKUP(M9086,reference_province_to_city!$A$2:$A$11,reference_province_to_city!$B$2:$B$11)</f>
        <v>Jakarta</v>
      </c>
      <c r="M9086" s="15" t="s">
        <v>7</v>
      </c>
      <c r="N9086" s="15">
        <v>10110.0</v>
      </c>
      <c r="O9086" s="15">
        <f t="array" ref="O9086">_xlfn.XLOOKUP(M9086,reference_postal_code!$B$2:$B$11,reference_postal_code!$A$2:$A$11)</f>
        <v>10110</v>
      </c>
      <c r="P9086" s="15" t="s">
        <v>117</v>
      </c>
      <c r="Q9086" s="15" t="s">
        <v>3370</v>
      </c>
      <c r="R9086" s="15" t="s">
        <v>106</v>
      </c>
      <c r="S9086" s="15" t="s">
        <v>139</v>
      </c>
      <c r="T9086" s="15" t="s">
        <v>3371</v>
      </c>
      <c r="U9086" s="28">
        <v>3160200.0</v>
      </c>
      <c r="V9086" s="15">
        <v>2.0</v>
      </c>
      <c r="W9086" s="31">
        <v>0.0</v>
      </c>
      <c r="X9086" s="28">
        <v>758448.0</v>
      </c>
    </row>
    <row r="9087" ht="15.75" customHeight="1">
      <c r="A9087" s="15">
        <v>8450.0</v>
      </c>
      <c r="B9087" s="15" t="s">
        <v>9887</v>
      </c>
      <c r="C9087" s="18">
        <v>43031.0</v>
      </c>
      <c r="D9087" s="18">
        <v>43032.0</v>
      </c>
      <c r="E9087" s="18">
        <f t="shared" si="1"/>
        <v>43032</v>
      </c>
      <c r="F9087" s="15" t="s">
        <v>125</v>
      </c>
      <c r="G9087" s="15" t="s">
        <v>4011</v>
      </c>
      <c r="H9087" s="15" t="s">
        <v>4012</v>
      </c>
      <c r="I9087" s="15" t="s">
        <v>128</v>
      </c>
      <c r="J9087" s="15" t="s">
        <v>60</v>
      </c>
      <c r="K9087" s="15" t="s">
        <v>3174</v>
      </c>
      <c r="L9087" s="15" t="str">
        <f t="array" ref="L9087">_xlfn.XLOOKUP(M9087,reference_province_to_city!$A$2:$A$11,reference_province_to_city!$B$2:$B$11)</f>
        <v>Jakarta</v>
      </c>
      <c r="M9087" s="15" t="s">
        <v>7</v>
      </c>
      <c r="N9087" s="15">
        <v>10110.0</v>
      </c>
      <c r="O9087" s="15">
        <f t="array" ref="O9087">_xlfn.XLOOKUP(M9087,reference_postal_code!$B$2:$B$11,reference_postal_code!$A$2:$A$11)</f>
        <v>10110</v>
      </c>
      <c r="P9087" s="15" t="s">
        <v>117</v>
      </c>
      <c r="Q9087" s="15" t="s">
        <v>3235</v>
      </c>
      <c r="R9087" s="15" t="s">
        <v>65</v>
      </c>
      <c r="S9087" s="15" t="s">
        <v>66</v>
      </c>
      <c r="T9087" s="15" t="s">
        <v>3236</v>
      </c>
      <c r="U9087" s="28">
        <v>651600.0</v>
      </c>
      <c r="V9087" s="15">
        <v>8.0</v>
      </c>
      <c r="W9087" s="31">
        <v>0.0</v>
      </c>
      <c r="X9087" s="28">
        <v>319284.0</v>
      </c>
    </row>
    <row r="9088" ht="15.75" customHeight="1">
      <c r="A9088" s="15">
        <v>8446.0</v>
      </c>
      <c r="B9088" s="15" t="s">
        <v>9887</v>
      </c>
      <c r="C9088" s="18">
        <v>43031.0</v>
      </c>
      <c r="D9088" s="18">
        <v>43032.0</v>
      </c>
      <c r="E9088" s="18">
        <f t="shared" si="1"/>
        <v>43032</v>
      </c>
      <c r="F9088" s="15" t="s">
        <v>125</v>
      </c>
      <c r="G9088" s="15" t="s">
        <v>4011</v>
      </c>
      <c r="H9088" s="15" t="s">
        <v>4012</v>
      </c>
      <c r="I9088" s="15" t="s">
        <v>128</v>
      </c>
      <c r="J9088" s="15" t="s">
        <v>60</v>
      </c>
      <c r="K9088" s="15" t="s">
        <v>10</v>
      </c>
      <c r="L9088" s="15" t="str">
        <f t="array" ref="L9088">_xlfn.XLOOKUP(M9088,reference_province_to_city!$A$2:$A$11,reference_province_to_city!$B$2:$B$11)</f>
        <v>Jakarta</v>
      </c>
      <c r="M9088" s="15" t="s">
        <v>7</v>
      </c>
      <c r="N9088" s="15">
        <v>10110.0</v>
      </c>
      <c r="O9088" s="15">
        <f t="array" ref="O9088">_xlfn.XLOOKUP(M9088,reference_postal_code!$B$2:$B$11,reference_postal_code!$A$2:$A$11)</f>
        <v>10110</v>
      </c>
      <c r="P9088" s="15" t="s">
        <v>117</v>
      </c>
      <c r="Q9088" s="15" t="s">
        <v>1110</v>
      </c>
      <c r="R9088" s="15" t="s">
        <v>106</v>
      </c>
      <c r="S9088" s="15" t="s">
        <v>218</v>
      </c>
      <c r="T9088" s="15" t="s">
        <v>1111</v>
      </c>
      <c r="U9088" s="28">
        <v>3611160.0</v>
      </c>
      <c r="V9088" s="15">
        <v>4.0</v>
      </c>
      <c r="W9088" s="31">
        <v>0.3</v>
      </c>
      <c r="X9088" s="28">
        <v>-206352.0</v>
      </c>
    </row>
    <row r="9089" ht="15.75" customHeight="1">
      <c r="A9089" s="15">
        <v>4150.0</v>
      </c>
      <c r="B9089" s="15" t="s">
        <v>9890</v>
      </c>
      <c r="C9089" s="18">
        <v>43031.0</v>
      </c>
      <c r="D9089" s="18"/>
      <c r="E9089" s="18">
        <f t="shared" si="1"/>
        <v>43034</v>
      </c>
      <c r="F9089" s="15" t="s">
        <v>55</v>
      </c>
      <c r="G9089" s="15" t="s">
        <v>4041</v>
      </c>
      <c r="H9089" s="15" t="s">
        <v>4042</v>
      </c>
      <c r="I9089" s="15" t="s">
        <v>59</v>
      </c>
      <c r="J9089" s="15" t="s">
        <v>60</v>
      </c>
      <c r="K9089" s="15" t="s">
        <v>28</v>
      </c>
      <c r="L9089" s="15" t="str">
        <f t="array" ref="L9089">_xlfn.XLOOKUP(M9089,reference_province_to_city!$A$2:$A$11,reference_province_to_city!$B$2:$B$11)</f>
        <v>Medan</v>
      </c>
      <c r="M9089" s="15" t="s">
        <v>11</v>
      </c>
      <c r="N9089" s="15">
        <v>20111.0</v>
      </c>
      <c r="O9089" s="15">
        <f t="array" ref="O9089">_xlfn.XLOOKUP(M9089,reference_postal_code!$B$2:$B$11,reference_postal_code!$A$2:$A$11)</f>
        <v>20111</v>
      </c>
      <c r="P9089" s="15" t="s">
        <v>77</v>
      </c>
      <c r="Q9089" s="15" t="s">
        <v>3529</v>
      </c>
      <c r="R9089" s="15" t="s">
        <v>110</v>
      </c>
      <c r="S9089" s="15" t="s">
        <v>149</v>
      </c>
      <c r="T9089" s="15" t="s">
        <v>3530</v>
      </c>
      <c r="U9089" s="28">
        <v>828000.0</v>
      </c>
      <c r="V9089" s="15">
        <v>1.0</v>
      </c>
      <c r="W9089" s="31">
        <v>0.2</v>
      </c>
      <c r="X9089" s="28">
        <v>-31050.0</v>
      </c>
    </row>
    <row r="9090" ht="15.75" customHeight="1">
      <c r="A9090" s="15">
        <v>8678.0</v>
      </c>
      <c r="B9090" s="15" t="s">
        <v>9896</v>
      </c>
      <c r="C9090" s="18">
        <v>43032.0</v>
      </c>
      <c r="D9090" s="18">
        <v>43034.0</v>
      </c>
      <c r="E9090" s="18">
        <f t="shared" si="1"/>
        <v>43034</v>
      </c>
      <c r="F9090" s="15" t="s">
        <v>125</v>
      </c>
      <c r="G9090" s="15" t="s">
        <v>3788</v>
      </c>
      <c r="H9090" s="15" t="s">
        <v>3789</v>
      </c>
      <c r="I9090" s="15" t="s">
        <v>59</v>
      </c>
      <c r="J9090" s="15" t="s">
        <v>60</v>
      </c>
      <c r="K9090" s="15" t="s">
        <v>31</v>
      </c>
      <c r="L9090" s="15" t="str">
        <f t="array" ref="L9090">_xlfn.XLOOKUP(M9090,reference_province_to_city!$A$2:$A$11,reference_province_to_city!$B$2:$B$11)</f>
        <v>Balikpapan</v>
      </c>
      <c r="M9090" s="15" t="s">
        <v>21</v>
      </c>
      <c r="N9090" s="15">
        <v>76114.0</v>
      </c>
      <c r="O9090" s="15">
        <f t="array" ref="O9090">_xlfn.XLOOKUP(M9090,reference_postal_code!$B$2:$B$11,reference_postal_code!$A$2:$A$11)</f>
        <v>76114</v>
      </c>
      <c r="P9090" s="15" t="s">
        <v>166</v>
      </c>
      <c r="Q9090" s="15" t="s">
        <v>3190</v>
      </c>
      <c r="R9090" s="15" t="s">
        <v>106</v>
      </c>
      <c r="S9090" s="15" t="s">
        <v>218</v>
      </c>
      <c r="T9090" s="15" t="s">
        <v>3191</v>
      </c>
      <c r="U9090" s="28">
        <v>7761075.0</v>
      </c>
      <c r="V9090" s="15">
        <v>5.0</v>
      </c>
      <c r="W9090" s="31">
        <v>0.3</v>
      </c>
      <c r="X9090" s="28">
        <v>-1219598.0</v>
      </c>
    </row>
    <row r="9091" ht="15.75" customHeight="1">
      <c r="A9091" s="15">
        <v>9612.0</v>
      </c>
      <c r="B9091" s="15" t="s">
        <v>9897</v>
      </c>
      <c r="C9091" s="18">
        <v>43032.0</v>
      </c>
      <c r="D9091" s="18">
        <v>43038.0</v>
      </c>
      <c r="E9091" s="18">
        <f t="shared" si="1"/>
        <v>43038</v>
      </c>
      <c r="F9091" s="15" t="s">
        <v>55</v>
      </c>
      <c r="G9091" s="15" t="s">
        <v>1866</v>
      </c>
      <c r="H9091" s="15" t="s">
        <v>1867</v>
      </c>
      <c r="I9091" s="15" t="s">
        <v>59</v>
      </c>
      <c r="J9091" s="15" t="s">
        <v>60</v>
      </c>
      <c r="K9091" s="15" t="s">
        <v>29</v>
      </c>
      <c r="L9091" s="15" t="str">
        <f t="array" ref="L9091">_xlfn.XLOOKUP(M9091,reference_province_to_city!$A$2:$A$11,reference_province_to_city!$B$2:$B$11)</f>
        <v>Palembang</v>
      </c>
      <c r="M9091" s="15" t="s">
        <v>13</v>
      </c>
      <c r="N9091" s="15">
        <v>30111.0</v>
      </c>
      <c r="O9091" s="15">
        <f t="array" ref="O9091">_xlfn.XLOOKUP(M9091,reference_postal_code!$B$2:$B$11,reference_postal_code!$A$2:$A$11)</f>
        <v>30111</v>
      </c>
      <c r="P9091" s="15" t="s">
        <v>77</v>
      </c>
      <c r="Q9091" s="15" t="s">
        <v>3436</v>
      </c>
      <c r="R9091" s="15" t="s">
        <v>65</v>
      </c>
      <c r="S9091" s="15" t="s">
        <v>103</v>
      </c>
      <c r="T9091" s="15" t="s">
        <v>3437</v>
      </c>
      <c r="U9091" s="28">
        <v>175200.0</v>
      </c>
      <c r="V9091" s="15">
        <v>4.0</v>
      </c>
      <c r="W9091" s="31">
        <v>0.0</v>
      </c>
      <c r="X9091" s="28">
        <v>78840.0</v>
      </c>
    </row>
    <row r="9092" ht="15.75" customHeight="1">
      <c r="A9092" s="15">
        <v>8808.0</v>
      </c>
      <c r="B9092" s="15" t="s">
        <v>9898</v>
      </c>
      <c r="C9092" s="18">
        <v>43034.0</v>
      </c>
      <c r="D9092" s="18">
        <v>43039.0</v>
      </c>
      <c r="E9092" s="18">
        <f t="shared" si="1"/>
        <v>43039</v>
      </c>
      <c r="F9092" s="15" t="s">
        <v>55</v>
      </c>
      <c r="G9092" s="15" t="s">
        <v>3992</v>
      </c>
      <c r="H9092" s="15" t="s">
        <v>3993</v>
      </c>
      <c r="I9092" s="15" t="s">
        <v>59</v>
      </c>
      <c r="J9092" s="15" t="s">
        <v>60</v>
      </c>
      <c r="K9092" s="15" t="s">
        <v>10</v>
      </c>
      <c r="L9092" s="15" t="str">
        <f t="array" ref="L9092">_xlfn.XLOOKUP(M9092,reference_province_to_city!$A$2:$A$11,reference_province_to_city!$B$2:$B$11)</f>
        <v>Jakarta</v>
      </c>
      <c r="M9092" s="15" t="s">
        <v>7</v>
      </c>
      <c r="N9092" s="15">
        <v>10110.0</v>
      </c>
      <c r="O9092" s="15">
        <f t="array" ref="O9092">_xlfn.XLOOKUP(M9092,reference_postal_code!$B$2:$B$11,reference_postal_code!$A$2:$A$11)</f>
        <v>10110</v>
      </c>
      <c r="P9092" s="15" t="s">
        <v>117</v>
      </c>
      <c r="Q9092" s="15" t="s">
        <v>5195</v>
      </c>
      <c r="R9092" s="15" t="s">
        <v>65</v>
      </c>
      <c r="S9092" s="15" t="s">
        <v>83</v>
      </c>
      <c r="T9092" s="15" t="s">
        <v>5196</v>
      </c>
      <c r="U9092" s="28">
        <v>499230.0</v>
      </c>
      <c r="V9092" s="15">
        <v>3.0</v>
      </c>
      <c r="W9092" s="31">
        <v>0.7</v>
      </c>
      <c r="X9092" s="28">
        <v>-416025.0</v>
      </c>
    </row>
    <row r="9093" ht="15.75" customHeight="1">
      <c r="A9093" s="15">
        <v>6665.0</v>
      </c>
      <c r="B9093" s="15" t="s">
        <v>9899</v>
      </c>
      <c r="C9093" s="18">
        <v>43034.0</v>
      </c>
      <c r="D9093" s="18">
        <v>43040.0</v>
      </c>
      <c r="E9093" s="18">
        <f t="shared" si="1"/>
        <v>43040</v>
      </c>
      <c r="F9093" s="15" t="s">
        <v>55</v>
      </c>
      <c r="G9093" s="15" t="s">
        <v>5231</v>
      </c>
      <c r="H9093" s="15" t="s">
        <v>5232</v>
      </c>
      <c r="I9093" s="15" t="s">
        <v>59</v>
      </c>
      <c r="J9093" s="15" t="s">
        <v>60</v>
      </c>
      <c r="K9093" s="15" t="s">
        <v>10</v>
      </c>
      <c r="L9093" s="15" t="str">
        <f t="array" ref="L9093">_xlfn.XLOOKUP(M9093,reference_province_to_city!$A$2:$A$11,reference_province_to_city!$B$2:$B$11)</f>
        <v>Jakarta</v>
      </c>
      <c r="M9093" s="15" t="s">
        <v>7</v>
      </c>
      <c r="N9093" s="15">
        <v>10110.0</v>
      </c>
      <c r="O9093" s="15">
        <f t="array" ref="O9093">_xlfn.XLOOKUP(M9093,reference_postal_code!$B$2:$B$11,reference_postal_code!$A$2:$A$11)</f>
        <v>10110</v>
      </c>
      <c r="P9093" s="15" t="s">
        <v>117</v>
      </c>
      <c r="Q9093" s="15" t="s">
        <v>6571</v>
      </c>
      <c r="R9093" s="15" t="s">
        <v>65</v>
      </c>
      <c r="S9093" s="15" t="s">
        <v>173</v>
      </c>
      <c r="T9093" s="15" t="s">
        <v>6572</v>
      </c>
      <c r="U9093" s="28">
        <v>3773700.0</v>
      </c>
      <c r="V9093" s="15">
        <v>7.0</v>
      </c>
      <c r="W9093" s="31">
        <v>0.0</v>
      </c>
      <c r="X9093" s="28">
        <v>1698165.0</v>
      </c>
    </row>
    <row r="9094" ht="15.75" customHeight="1">
      <c r="A9094" s="15">
        <v>88.0</v>
      </c>
      <c r="B9094" s="15" t="s">
        <v>9900</v>
      </c>
      <c r="C9094" s="18">
        <v>43034.0</v>
      </c>
      <c r="D9094" s="18">
        <v>43041.0</v>
      </c>
      <c r="E9094" s="18">
        <f t="shared" si="1"/>
        <v>43041</v>
      </c>
      <c r="F9094" s="15" t="s">
        <v>55</v>
      </c>
      <c r="G9094" s="15" t="s">
        <v>1513</v>
      </c>
      <c r="H9094" s="15" t="s">
        <v>1514</v>
      </c>
      <c r="I9094" s="15" t="s">
        <v>59</v>
      </c>
      <c r="J9094" s="15" t="s">
        <v>60</v>
      </c>
      <c r="K9094" s="15" t="s">
        <v>31</v>
      </c>
      <c r="L9094" s="15" t="str">
        <f t="array" ref="L9094">_xlfn.XLOOKUP(M9094,reference_province_to_city!$A$2:$A$11,reference_province_to_city!$B$2:$B$11)</f>
        <v>Balikpapan</v>
      </c>
      <c r="M9094" s="15" t="s">
        <v>21</v>
      </c>
      <c r="N9094" s="15">
        <v>76114.0</v>
      </c>
      <c r="O9094" s="15">
        <f t="array" ref="O9094">_xlfn.XLOOKUP(M9094,reference_postal_code!$B$2:$B$11,reference_postal_code!$A$2:$A$11)</f>
        <v>76114</v>
      </c>
      <c r="P9094" s="15" t="s">
        <v>166</v>
      </c>
      <c r="Q9094" s="15" t="s">
        <v>5877</v>
      </c>
      <c r="R9094" s="15" t="s">
        <v>65</v>
      </c>
      <c r="S9094" s="15" t="s">
        <v>79</v>
      </c>
      <c r="T9094" s="15" t="s">
        <v>5878</v>
      </c>
      <c r="U9094" s="28">
        <v>92400.0</v>
      </c>
      <c r="V9094" s="15">
        <v>2.0</v>
      </c>
      <c r="W9094" s="31">
        <v>0.0</v>
      </c>
      <c r="X9094" s="28">
        <v>44352.0</v>
      </c>
    </row>
    <row r="9095" ht="15.75" customHeight="1">
      <c r="A9095" s="15">
        <v>7332.0</v>
      </c>
      <c r="B9095" s="15" t="s">
        <v>9901</v>
      </c>
      <c r="C9095" s="18">
        <v>43034.0</v>
      </c>
      <c r="D9095" s="18">
        <v>43038.0</v>
      </c>
      <c r="E9095" s="18">
        <f t="shared" si="1"/>
        <v>43038</v>
      </c>
      <c r="F9095" s="15" t="s">
        <v>55</v>
      </c>
      <c r="G9095" s="15" t="s">
        <v>5822</v>
      </c>
      <c r="H9095" s="15" t="s">
        <v>5823</v>
      </c>
      <c r="I9095" s="15" t="s">
        <v>128</v>
      </c>
      <c r="J9095" s="15" t="s">
        <v>60</v>
      </c>
      <c r="K9095" s="15" t="s">
        <v>33</v>
      </c>
      <c r="L9095" s="15" t="str">
        <f t="array" ref="L9095">_xlfn.XLOOKUP(M9095,reference_province_to_city!$A$2:$A$11,reference_province_to_city!$B$2:$B$11)</f>
        <v>Makassar</v>
      </c>
      <c r="M9095" s="15" t="s">
        <v>25</v>
      </c>
      <c r="N9095" s="15">
        <v>90111.0</v>
      </c>
      <c r="O9095" s="15">
        <f t="array" ref="O9095">_xlfn.XLOOKUP(M9095,reference_postal_code!$B$2:$B$11,reference_postal_code!$A$2:$A$11)</f>
        <v>90111</v>
      </c>
      <c r="P9095" s="15" t="s">
        <v>63</v>
      </c>
      <c r="Q9095" s="15" t="s">
        <v>6726</v>
      </c>
      <c r="R9095" s="15" t="s">
        <v>110</v>
      </c>
      <c r="S9095" s="15" t="s">
        <v>111</v>
      </c>
      <c r="T9095" s="15" t="s">
        <v>6727</v>
      </c>
      <c r="U9095" s="28">
        <v>923130.0</v>
      </c>
      <c r="V9095" s="15">
        <v>1.0</v>
      </c>
      <c r="W9095" s="31">
        <v>0.4</v>
      </c>
      <c r="X9095" s="28">
        <v>-200012.0</v>
      </c>
    </row>
    <row r="9096" ht="15.75" customHeight="1">
      <c r="A9096" s="15">
        <v>8810.0</v>
      </c>
      <c r="B9096" s="15" t="s">
        <v>9898</v>
      </c>
      <c r="C9096" s="18">
        <v>43034.0</v>
      </c>
      <c r="D9096" s="18"/>
      <c r="E9096" s="18">
        <f t="shared" si="1"/>
        <v>43037</v>
      </c>
      <c r="F9096" s="15" t="s">
        <v>55</v>
      </c>
      <c r="G9096" s="15" t="s">
        <v>3992</v>
      </c>
      <c r="H9096" s="15" t="s">
        <v>3993</v>
      </c>
      <c r="I9096" s="15" t="s">
        <v>59</v>
      </c>
      <c r="J9096" s="15" t="s">
        <v>60</v>
      </c>
      <c r="K9096" s="15" t="s">
        <v>10</v>
      </c>
      <c r="L9096" s="15" t="str">
        <f t="array" ref="L9096">_xlfn.XLOOKUP(M9096,reference_province_to_city!$A$2:$A$11,reference_province_to_city!$B$2:$B$11)</f>
        <v>Jakarta</v>
      </c>
      <c r="M9096" s="15" t="s">
        <v>7</v>
      </c>
      <c r="N9096" s="15">
        <v>10110.0</v>
      </c>
      <c r="O9096" s="15">
        <f t="array" ref="O9096">_xlfn.XLOOKUP(M9096,reference_postal_code!$B$2:$B$11,reference_postal_code!$A$2:$A$11)</f>
        <v>10110</v>
      </c>
      <c r="P9096" s="15" t="s">
        <v>117</v>
      </c>
      <c r="Q9096" s="15" t="s">
        <v>8466</v>
      </c>
      <c r="R9096" s="15" t="s">
        <v>65</v>
      </c>
      <c r="S9096" s="15" t="s">
        <v>79</v>
      </c>
      <c r="T9096" s="15" t="s">
        <v>8467</v>
      </c>
      <c r="U9096" s="28">
        <v>221400.0</v>
      </c>
      <c r="V9096" s="15">
        <v>5.0</v>
      </c>
      <c r="W9096" s="31">
        <v>0.2</v>
      </c>
      <c r="X9096" s="28">
        <v>74722.0</v>
      </c>
    </row>
    <row r="9097" ht="15.75" customHeight="1">
      <c r="A9097" s="15">
        <v>7333.0</v>
      </c>
      <c r="B9097" s="15" t="s">
        <v>9901</v>
      </c>
      <c r="C9097" s="18">
        <v>43034.0</v>
      </c>
      <c r="D9097" s="18">
        <v>43038.0</v>
      </c>
      <c r="E9097" s="18">
        <f t="shared" si="1"/>
        <v>43038</v>
      </c>
      <c r="F9097" s="15" t="s">
        <v>55</v>
      </c>
      <c r="G9097" s="15" t="s">
        <v>5822</v>
      </c>
      <c r="H9097" s="15" t="s">
        <v>5823</v>
      </c>
      <c r="I9097" s="15" t="s">
        <v>128</v>
      </c>
      <c r="J9097" s="15" t="s">
        <v>60</v>
      </c>
      <c r="K9097" s="15" t="s">
        <v>33</v>
      </c>
      <c r="L9097" s="15" t="str">
        <f t="array" ref="L9097">_xlfn.XLOOKUP(M9097,reference_province_to_city!$A$2:$A$11,reference_province_to_city!$B$2:$B$11)</f>
        <v>Makassar</v>
      </c>
      <c r="M9097" s="15" t="s">
        <v>25</v>
      </c>
      <c r="N9097" s="15">
        <v>90111.0</v>
      </c>
      <c r="O9097" s="15">
        <f t="array" ref="O9097">_xlfn.XLOOKUP(M9097,reference_postal_code!$B$2:$B$11,reference_postal_code!$A$2:$A$11)</f>
        <v>90111</v>
      </c>
      <c r="P9097" s="15" t="s">
        <v>63</v>
      </c>
      <c r="Q9097" s="15" t="s">
        <v>673</v>
      </c>
      <c r="R9097" s="15" t="s">
        <v>65</v>
      </c>
      <c r="S9097" s="15" t="s">
        <v>83</v>
      </c>
      <c r="T9097" s="15" t="s">
        <v>674</v>
      </c>
      <c r="U9097" s="28">
        <v>1221570.0</v>
      </c>
      <c r="V9097" s="15">
        <v>7.0</v>
      </c>
      <c r="W9097" s="31">
        <v>0.7</v>
      </c>
      <c r="X9097" s="28">
        <v>-977256.0</v>
      </c>
    </row>
    <row r="9098" ht="15.75" customHeight="1">
      <c r="A9098" s="15">
        <v>87.0</v>
      </c>
      <c r="B9098" s="15" t="s">
        <v>9900</v>
      </c>
      <c r="C9098" s="18">
        <v>43034.0</v>
      </c>
      <c r="D9098" s="18">
        <v>43041.0</v>
      </c>
      <c r="E9098" s="18">
        <f t="shared" si="1"/>
        <v>43041</v>
      </c>
      <c r="F9098" s="15" t="s">
        <v>55</v>
      </c>
      <c r="G9098" s="15" t="s">
        <v>1513</v>
      </c>
      <c r="H9098" s="15" t="s">
        <v>1514</v>
      </c>
      <c r="I9098" s="15" t="s">
        <v>59</v>
      </c>
      <c r="J9098" s="15" t="s">
        <v>60</v>
      </c>
      <c r="K9098" s="15" t="s">
        <v>31</v>
      </c>
      <c r="L9098" s="15" t="str">
        <f t="array" ref="L9098">_xlfn.XLOOKUP(M9098,reference_province_to_city!$A$2:$A$11,reference_province_to_city!$B$2:$B$11)</f>
        <v>Balikpapan</v>
      </c>
      <c r="M9098" s="15" t="s">
        <v>21</v>
      </c>
      <c r="N9098" s="15">
        <v>76114.0</v>
      </c>
      <c r="O9098" s="15">
        <f t="array" ref="O9098">_xlfn.XLOOKUP(M9098,reference_postal_code!$B$2:$B$11,reference_postal_code!$A$2:$A$11)</f>
        <v>76114</v>
      </c>
      <c r="P9098" s="15" t="s">
        <v>166</v>
      </c>
      <c r="Q9098" s="15" t="s">
        <v>5972</v>
      </c>
      <c r="R9098" s="15" t="s">
        <v>110</v>
      </c>
      <c r="S9098" s="15" t="s">
        <v>149</v>
      </c>
      <c r="T9098" s="15" t="s">
        <v>5973</v>
      </c>
      <c r="U9098" s="28">
        <v>299850.0</v>
      </c>
      <c r="V9098" s="15">
        <v>1.0</v>
      </c>
      <c r="W9098" s="31">
        <v>0.0</v>
      </c>
      <c r="X9098" s="28">
        <v>101949.0</v>
      </c>
    </row>
    <row r="9099" ht="15.75" customHeight="1">
      <c r="A9099" s="15">
        <v>8809.0</v>
      </c>
      <c r="B9099" s="15" t="s">
        <v>9898</v>
      </c>
      <c r="C9099" s="18">
        <v>43034.0</v>
      </c>
      <c r="D9099" s="18">
        <v>43039.0</v>
      </c>
      <c r="E9099" s="18">
        <f t="shared" si="1"/>
        <v>43039</v>
      </c>
      <c r="F9099" s="15" t="s">
        <v>55</v>
      </c>
      <c r="G9099" s="15" t="s">
        <v>3992</v>
      </c>
      <c r="H9099" s="15" t="s">
        <v>3993</v>
      </c>
      <c r="I9099" s="15" t="s">
        <v>59</v>
      </c>
      <c r="J9099" s="15" t="s">
        <v>60</v>
      </c>
      <c r="K9099" s="15" t="s">
        <v>10</v>
      </c>
      <c r="L9099" s="15" t="str">
        <f t="array" ref="L9099">_xlfn.XLOOKUP(M9099,reference_province_to_city!$A$2:$A$11,reference_province_to_city!$B$2:$B$11)</f>
        <v>Jakarta</v>
      </c>
      <c r="M9099" s="15" t="s">
        <v>7</v>
      </c>
      <c r="N9099" s="15">
        <v>10110.0</v>
      </c>
      <c r="O9099" s="15">
        <f t="array" ref="O9099">_xlfn.XLOOKUP(M9099,reference_postal_code!$B$2:$B$11,reference_postal_code!$A$2:$A$11)</f>
        <v>10110</v>
      </c>
      <c r="P9099" s="15" t="s">
        <v>117</v>
      </c>
      <c r="Q9099" s="15" t="s">
        <v>6574</v>
      </c>
      <c r="R9099" s="15" t="s">
        <v>110</v>
      </c>
      <c r="S9099" s="15" t="s">
        <v>111</v>
      </c>
      <c r="T9099" s="15" t="s">
        <v>6575</v>
      </c>
      <c r="U9099" s="28">
        <v>1779750.0</v>
      </c>
      <c r="V9099" s="15">
        <v>5.0</v>
      </c>
      <c r="W9099" s="31">
        <v>0.4</v>
      </c>
      <c r="X9099" s="28">
        <v>296625.0</v>
      </c>
    </row>
    <row r="9100" ht="15.75" customHeight="1">
      <c r="A9100" s="15">
        <v>6664.0</v>
      </c>
      <c r="B9100" s="15" t="s">
        <v>9899</v>
      </c>
      <c r="C9100" s="18">
        <v>43034.0</v>
      </c>
      <c r="D9100" s="18">
        <v>43040.0</v>
      </c>
      <c r="E9100" s="18">
        <f t="shared" si="1"/>
        <v>43040</v>
      </c>
      <c r="F9100" s="15" t="s">
        <v>55</v>
      </c>
      <c r="G9100" s="15" t="s">
        <v>5231</v>
      </c>
      <c r="H9100" s="15" t="s">
        <v>5232</v>
      </c>
      <c r="I9100" s="15" t="s">
        <v>59</v>
      </c>
      <c r="J9100" s="15" t="s">
        <v>60</v>
      </c>
      <c r="K9100" s="15" t="s">
        <v>2288</v>
      </c>
      <c r="L9100" s="15" t="str">
        <f t="array" ref="L9100">_xlfn.XLOOKUP(M9100,reference_province_to_city!$A$2:$A$11,reference_province_to_city!$B$2:$B$11)</f>
        <v>Jakarta</v>
      </c>
      <c r="M9100" s="15" t="s">
        <v>7</v>
      </c>
      <c r="N9100" s="15">
        <v>10110.0</v>
      </c>
      <c r="O9100" s="15">
        <f t="array" ref="O9100">_xlfn.XLOOKUP(M9100,reference_postal_code!$B$2:$B$11,reference_postal_code!$A$2:$A$11)</f>
        <v>10110</v>
      </c>
      <c r="P9100" s="15" t="s">
        <v>117</v>
      </c>
      <c r="Q9100" s="15" t="s">
        <v>1928</v>
      </c>
      <c r="R9100" s="15" t="s">
        <v>106</v>
      </c>
      <c r="S9100" s="15" t="s">
        <v>218</v>
      </c>
      <c r="T9100" s="15" t="s">
        <v>1929</v>
      </c>
      <c r="U9100" s="28">
        <v>5352750.0</v>
      </c>
      <c r="V9100" s="15">
        <v>5.0</v>
      </c>
      <c r="W9100" s="31">
        <v>0.0</v>
      </c>
      <c r="X9100" s="28">
        <v>909967.0</v>
      </c>
    </row>
    <row r="9101" ht="15.75" customHeight="1">
      <c r="A9101" s="15">
        <v>9532.0</v>
      </c>
      <c r="B9101" s="15" t="s">
        <v>9902</v>
      </c>
      <c r="C9101" s="18">
        <v>43034.0</v>
      </c>
      <c r="D9101" s="18">
        <v>43039.0</v>
      </c>
      <c r="E9101" s="18">
        <f t="shared" si="1"/>
        <v>43039</v>
      </c>
      <c r="F9101" s="15" t="s">
        <v>55</v>
      </c>
      <c r="G9101" s="15" t="s">
        <v>3894</v>
      </c>
      <c r="H9101" s="15" t="s">
        <v>3895</v>
      </c>
      <c r="I9101" s="15" t="s">
        <v>76</v>
      </c>
      <c r="J9101" s="15" t="s">
        <v>60</v>
      </c>
      <c r="K9101" s="15" t="s">
        <v>22</v>
      </c>
      <c r="L9101" s="15" t="str">
        <f t="array" ref="L9101">_xlfn.XLOOKUP(M9101,reference_province_to_city!$A$2:$A$11,reference_province_to_city!$B$2:$B$11)</f>
        <v>Surabaya</v>
      </c>
      <c r="M9101" s="15" t="s">
        <v>20</v>
      </c>
      <c r="N9101" s="15">
        <v>60231.0</v>
      </c>
      <c r="O9101" s="15">
        <f t="array" ref="O9101">_xlfn.XLOOKUP(M9101,reference_postal_code!$B$2:$B$11,reference_postal_code!$A$2:$A$11)</f>
        <v>60231</v>
      </c>
      <c r="P9101" s="15" t="s">
        <v>166</v>
      </c>
      <c r="Q9101" s="15" t="s">
        <v>3780</v>
      </c>
      <c r="R9101" s="15" t="s">
        <v>65</v>
      </c>
      <c r="S9101" s="15" t="s">
        <v>87</v>
      </c>
      <c r="T9101" s="15" t="s">
        <v>3781</v>
      </c>
      <c r="U9101" s="28">
        <v>834240.0</v>
      </c>
      <c r="V9101" s="15">
        <v>2.0</v>
      </c>
      <c r="W9101" s="31">
        <v>0.2</v>
      </c>
      <c r="X9101" s="28">
        <v>83424.0</v>
      </c>
    </row>
    <row r="9102" ht="15.75" customHeight="1">
      <c r="A9102" s="15">
        <v>8477.0</v>
      </c>
      <c r="B9102" s="15" t="s">
        <v>9903</v>
      </c>
      <c r="C9102" s="18">
        <v>43035.0</v>
      </c>
      <c r="D9102" s="18">
        <v>43040.0</v>
      </c>
      <c r="E9102" s="18">
        <f t="shared" si="1"/>
        <v>43040</v>
      </c>
      <c r="F9102" s="15" t="s">
        <v>55</v>
      </c>
      <c r="G9102" s="15" t="s">
        <v>4566</v>
      </c>
      <c r="H9102" s="15" t="s">
        <v>4567</v>
      </c>
      <c r="I9102" s="15" t="s">
        <v>76</v>
      </c>
      <c r="J9102" s="15" t="s">
        <v>60</v>
      </c>
      <c r="K9102" s="15" t="s">
        <v>29</v>
      </c>
      <c r="L9102" s="15" t="str">
        <f t="array" ref="L9102">_xlfn.XLOOKUP(M9102,reference_province_to_city!$A$2:$A$11,reference_province_to_city!$B$2:$B$11)</f>
        <v>Palembang</v>
      </c>
      <c r="M9102" s="15" t="s">
        <v>13</v>
      </c>
      <c r="O9102" s="15">
        <f t="array" ref="O9102">_xlfn.XLOOKUP(M9102,reference_postal_code!$B$2:$B$11,reference_postal_code!$A$2:$A$11)</f>
        <v>30111</v>
      </c>
      <c r="P9102" s="15" t="s">
        <v>77</v>
      </c>
      <c r="Q9102" s="15" t="s">
        <v>3929</v>
      </c>
      <c r="R9102" s="15" t="s">
        <v>65</v>
      </c>
      <c r="S9102" s="15" t="s">
        <v>66</v>
      </c>
      <c r="T9102" s="15" t="s">
        <v>3930</v>
      </c>
      <c r="U9102" s="28">
        <v>671760.0</v>
      </c>
      <c r="V9102" s="15">
        <v>1.0</v>
      </c>
      <c r="W9102" s="31">
        <v>0.2</v>
      </c>
      <c r="X9102" s="28">
        <v>243513.0</v>
      </c>
    </row>
    <row r="9103" ht="15.75" customHeight="1">
      <c r="A9103" s="15">
        <v>7620.0</v>
      </c>
      <c r="B9103" s="15" t="s">
        <v>9904</v>
      </c>
      <c r="C9103" s="18">
        <v>43035.0</v>
      </c>
      <c r="D9103" s="18">
        <v>43037.0</v>
      </c>
      <c r="E9103" s="18">
        <f t="shared" si="1"/>
        <v>43037</v>
      </c>
      <c r="F9103" s="15" t="s">
        <v>125</v>
      </c>
      <c r="G9103" s="15" t="s">
        <v>1136</v>
      </c>
      <c r="H9103" s="15" t="s">
        <v>1137</v>
      </c>
      <c r="I9103" s="15" t="s">
        <v>128</v>
      </c>
      <c r="J9103" s="15" t="s">
        <v>60</v>
      </c>
      <c r="K9103" s="15" t="s">
        <v>26</v>
      </c>
      <c r="L9103" s="15" t="str">
        <f t="array" ref="L9103">_xlfn.XLOOKUP(M9103,reference_province_to_city!$A$2:$A$11,reference_province_to_city!$B$2:$B$11)</f>
        <v>Denpasar</v>
      </c>
      <c r="M9103" s="15" t="s">
        <v>24</v>
      </c>
      <c r="N9103" s="15">
        <v>80231.0</v>
      </c>
      <c r="O9103" s="15">
        <f t="array" ref="O9103">_xlfn.XLOOKUP(M9103,reference_postal_code!$B$2:$B$11,reference_postal_code!$A$2:$A$11)</f>
        <v>80231</v>
      </c>
      <c r="P9103" s="15" t="s">
        <v>63</v>
      </c>
      <c r="Q9103" s="15" t="s">
        <v>892</v>
      </c>
      <c r="R9103" s="15" t="s">
        <v>110</v>
      </c>
      <c r="S9103" s="15" t="s">
        <v>111</v>
      </c>
      <c r="T9103" s="15" t="s">
        <v>392</v>
      </c>
      <c r="U9103" s="28">
        <v>1079400.0</v>
      </c>
      <c r="V9103" s="15">
        <v>5.0</v>
      </c>
      <c r="W9103" s="31">
        <v>0.2</v>
      </c>
      <c r="X9103" s="28">
        <v>107940.0</v>
      </c>
    </row>
    <row r="9104" ht="15.75" customHeight="1">
      <c r="A9104" s="15">
        <v>4024.0</v>
      </c>
      <c r="B9104" s="15" t="s">
        <v>9905</v>
      </c>
      <c r="C9104" s="18">
        <v>43035.0</v>
      </c>
      <c r="D9104" s="18">
        <v>43036.0</v>
      </c>
      <c r="E9104" s="18">
        <f t="shared" si="1"/>
        <v>43036</v>
      </c>
      <c r="F9104" s="15" t="s">
        <v>125</v>
      </c>
      <c r="G9104" s="15" t="s">
        <v>126</v>
      </c>
      <c r="H9104" s="15" t="s">
        <v>127</v>
      </c>
      <c r="I9104" s="15" t="s">
        <v>128</v>
      </c>
      <c r="J9104" s="15" t="s">
        <v>60</v>
      </c>
      <c r="K9104" s="15" t="s">
        <v>19</v>
      </c>
      <c r="L9104" s="15" t="str">
        <f t="array" ref="L9104">_xlfn.XLOOKUP(M9104,reference_province_to_city!$A$2:$A$11,reference_province_to_city!$B$2:$B$11)</f>
        <v>Yogyakarta</v>
      </c>
      <c r="M9104" s="15" t="s">
        <v>18</v>
      </c>
      <c r="N9104" s="15">
        <v>55111.0</v>
      </c>
      <c r="O9104" s="15">
        <f t="array" ref="O9104">_xlfn.XLOOKUP(M9104,reference_postal_code!$B$2:$B$11,reference_postal_code!$A$2:$A$11)</f>
        <v>55111</v>
      </c>
      <c r="P9104" s="15" t="s">
        <v>77</v>
      </c>
      <c r="Q9104" s="15" t="s">
        <v>182</v>
      </c>
      <c r="R9104" s="15" t="s">
        <v>106</v>
      </c>
      <c r="S9104" s="15" t="s">
        <v>183</v>
      </c>
      <c r="T9104" s="15" t="s">
        <v>184</v>
      </c>
      <c r="U9104" s="28">
        <v>8349975.0</v>
      </c>
      <c r="V9104" s="15">
        <v>5.0</v>
      </c>
      <c r="W9104" s="31">
        <v>0.15</v>
      </c>
      <c r="X9104" s="28">
        <v>98235.0</v>
      </c>
    </row>
    <row r="9105" ht="15.75" customHeight="1">
      <c r="A9105" s="15">
        <v>5673.0</v>
      </c>
      <c r="B9105" s="15" t="s">
        <v>9906</v>
      </c>
      <c r="C9105" s="18">
        <v>43035.0</v>
      </c>
      <c r="D9105" s="18">
        <v>43042.0</v>
      </c>
      <c r="E9105" s="18">
        <f t="shared" si="1"/>
        <v>43042</v>
      </c>
      <c r="F9105" s="15" t="s">
        <v>55</v>
      </c>
      <c r="G9105" s="15" t="s">
        <v>4411</v>
      </c>
      <c r="H9105" s="15" t="s">
        <v>4412</v>
      </c>
      <c r="I9105" s="15" t="s">
        <v>128</v>
      </c>
      <c r="J9105" s="15" t="s">
        <v>60</v>
      </c>
      <c r="K9105" s="15" t="s">
        <v>33</v>
      </c>
      <c r="L9105" s="15" t="str">
        <f t="array" ref="L9105">_xlfn.XLOOKUP(M9105,reference_province_to_city!$A$2:$A$11,reference_province_to_city!$B$2:$B$11)</f>
        <v>Makassar</v>
      </c>
      <c r="M9105" s="15" t="s">
        <v>25</v>
      </c>
      <c r="N9105" s="15">
        <v>90111.0</v>
      </c>
      <c r="O9105" s="15">
        <f t="array" ref="O9105">_xlfn.XLOOKUP(M9105,reference_postal_code!$B$2:$B$11,reference_postal_code!$A$2:$A$11)</f>
        <v>90111</v>
      </c>
      <c r="P9105" s="15" t="s">
        <v>63</v>
      </c>
      <c r="Q9105" s="15" t="s">
        <v>6092</v>
      </c>
      <c r="R9105" s="15" t="s">
        <v>65</v>
      </c>
      <c r="S9105" s="15" t="s">
        <v>173</v>
      </c>
      <c r="T9105" s="15" t="s">
        <v>6093</v>
      </c>
      <c r="U9105" s="28">
        <v>237600.0</v>
      </c>
      <c r="V9105" s="15">
        <v>2.0</v>
      </c>
      <c r="W9105" s="31">
        <v>0.2</v>
      </c>
      <c r="X9105" s="28">
        <v>83160.0</v>
      </c>
    </row>
    <row r="9106" ht="15.75" customHeight="1">
      <c r="A9106" s="15">
        <v>3253.0</v>
      </c>
      <c r="B9106" s="15" t="s">
        <v>9907</v>
      </c>
      <c r="C9106" s="18">
        <v>43035.0</v>
      </c>
      <c r="D9106" s="18">
        <v>43038.0</v>
      </c>
      <c r="E9106" s="18">
        <f t="shared" si="1"/>
        <v>43038</v>
      </c>
      <c r="F9106" s="15" t="s">
        <v>114</v>
      </c>
      <c r="G9106" s="15" t="s">
        <v>2578</v>
      </c>
      <c r="H9106" s="15" t="s">
        <v>2579</v>
      </c>
      <c r="I9106" s="15" t="s">
        <v>76</v>
      </c>
      <c r="J9106" s="15" t="s">
        <v>60</v>
      </c>
      <c r="K9106" s="15" t="s">
        <v>19</v>
      </c>
      <c r="L9106" s="15" t="str">
        <f t="array" ref="L9106">_xlfn.XLOOKUP(M9106,reference_province_to_city!$A$2:$A$11,reference_province_to_city!$B$2:$B$11)</f>
        <v>Yogyakarta</v>
      </c>
      <c r="M9106" s="15" t="s">
        <v>18</v>
      </c>
      <c r="N9106" s="15">
        <v>55111.0</v>
      </c>
      <c r="O9106" s="15">
        <f t="array" ref="O9106">_xlfn.XLOOKUP(M9106,reference_postal_code!$B$2:$B$11,reference_postal_code!$A$2:$A$11)</f>
        <v>55111</v>
      </c>
      <c r="P9106" s="15" t="s">
        <v>77</v>
      </c>
      <c r="Q9106" s="15" t="s">
        <v>3002</v>
      </c>
      <c r="R9106" s="15" t="s">
        <v>65</v>
      </c>
      <c r="S9106" s="15" t="s">
        <v>93</v>
      </c>
      <c r="T9106" s="15" t="s">
        <v>3003</v>
      </c>
      <c r="U9106" s="28">
        <v>105840.0</v>
      </c>
      <c r="V9106" s="15">
        <v>3.0</v>
      </c>
      <c r="W9106" s="31">
        <v>0.2</v>
      </c>
      <c r="X9106" s="28">
        <v>33075.0</v>
      </c>
    </row>
    <row r="9107" ht="15.75" customHeight="1">
      <c r="A9107" s="15">
        <v>9240.0</v>
      </c>
      <c r="B9107" s="15" t="s">
        <v>9908</v>
      </c>
      <c r="C9107" s="18">
        <v>43035.0</v>
      </c>
      <c r="D9107" s="18">
        <v>43041.0</v>
      </c>
      <c r="E9107" s="18">
        <f t="shared" si="1"/>
        <v>43041</v>
      </c>
      <c r="F9107" s="15" t="s">
        <v>55</v>
      </c>
      <c r="G9107" s="15" t="s">
        <v>4346</v>
      </c>
      <c r="H9107" s="15" t="s">
        <v>4347</v>
      </c>
      <c r="I9107" s="15" t="s">
        <v>128</v>
      </c>
      <c r="J9107" s="15" t="s">
        <v>60</v>
      </c>
      <c r="K9107" s="15" t="s">
        <v>10</v>
      </c>
      <c r="L9107" s="15" t="str">
        <f t="array" ref="L9107">_xlfn.XLOOKUP(M9107,reference_province_to_city!$A$2:$A$11,reference_province_to_city!$B$2:$B$11)</f>
        <v>Jakarta</v>
      </c>
      <c r="M9107" s="15" t="s">
        <v>7</v>
      </c>
      <c r="N9107" s="15">
        <v>10110.0</v>
      </c>
      <c r="O9107" s="15">
        <f t="array" ref="O9107">_xlfn.XLOOKUP(M9107,reference_postal_code!$B$2:$B$11,reference_postal_code!$A$2:$A$11)</f>
        <v>10110</v>
      </c>
      <c r="P9107" s="15" t="s">
        <v>117</v>
      </c>
      <c r="Q9107" s="15" t="s">
        <v>1820</v>
      </c>
      <c r="R9107" s="15" t="s">
        <v>65</v>
      </c>
      <c r="S9107" s="15" t="s">
        <v>66</v>
      </c>
      <c r="T9107" s="15" t="s">
        <v>1821</v>
      </c>
      <c r="U9107" s="28">
        <v>851760.0</v>
      </c>
      <c r="V9107" s="15">
        <v>7.0</v>
      </c>
      <c r="W9107" s="31">
        <v>0.2</v>
      </c>
      <c r="X9107" s="28">
        <v>308763.0</v>
      </c>
    </row>
    <row r="9108" ht="15.75" customHeight="1">
      <c r="A9108" s="15">
        <v>5674.0</v>
      </c>
      <c r="B9108" s="15" t="s">
        <v>9906</v>
      </c>
      <c r="C9108" s="18">
        <v>43035.0</v>
      </c>
      <c r="D9108" s="18">
        <v>43042.0</v>
      </c>
      <c r="E9108" s="18">
        <f t="shared" si="1"/>
        <v>43042</v>
      </c>
      <c r="F9108" s="15" t="s">
        <v>55</v>
      </c>
      <c r="G9108" s="15" t="s">
        <v>4411</v>
      </c>
      <c r="H9108" s="15" t="s">
        <v>4412</v>
      </c>
      <c r="I9108" s="15" t="s">
        <v>128</v>
      </c>
      <c r="J9108" s="15" t="s">
        <v>60</v>
      </c>
      <c r="K9108" s="15" t="s">
        <v>33</v>
      </c>
      <c r="L9108" s="15" t="str">
        <f t="array" ref="L9108">_xlfn.XLOOKUP(M9108,reference_province_to_city!$A$2:$A$11,reference_province_to_city!$B$2:$B$11)</f>
        <v>Makassar</v>
      </c>
      <c r="M9108" s="15" t="s">
        <v>25</v>
      </c>
      <c r="N9108" s="15">
        <v>90111.0</v>
      </c>
      <c r="O9108" s="15">
        <f t="array" ref="O9108">_xlfn.XLOOKUP(M9108,reference_postal_code!$B$2:$B$11,reference_postal_code!$A$2:$A$11)</f>
        <v>90111</v>
      </c>
      <c r="P9108" s="15" t="s">
        <v>63</v>
      </c>
      <c r="Q9108" s="15" t="s">
        <v>343</v>
      </c>
      <c r="R9108" s="15" t="s">
        <v>65</v>
      </c>
      <c r="S9108" s="15" t="s">
        <v>66</v>
      </c>
      <c r="T9108" s="15" t="s">
        <v>344</v>
      </c>
      <c r="U9108" s="28">
        <v>126720.0</v>
      </c>
      <c r="V9108" s="15">
        <v>2.0</v>
      </c>
      <c r="W9108" s="31">
        <v>0.2</v>
      </c>
      <c r="X9108" s="28">
        <v>39600.0</v>
      </c>
    </row>
    <row r="9109" ht="15.75" customHeight="1">
      <c r="A9109" s="15">
        <v>4025.0</v>
      </c>
      <c r="B9109" s="15" t="s">
        <v>9905</v>
      </c>
      <c r="C9109" s="18">
        <v>43035.0</v>
      </c>
      <c r="D9109" s="18">
        <v>43036.0</v>
      </c>
      <c r="E9109" s="18">
        <f t="shared" si="1"/>
        <v>43036</v>
      </c>
      <c r="F9109" s="15" t="s">
        <v>125</v>
      </c>
      <c r="G9109" s="15" t="s">
        <v>126</v>
      </c>
      <c r="H9109" s="15" t="s">
        <v>127</v>
      </c>
      <c r="I9109" s="15" t="s">
        <v>128</v>
      </c>
      <c r="J9109" s="15" t="s">
        <v>60</v>
      </c>
      <c r="K9109" s="15" t="s">
        <v>19</v>
      </c>
      <c r="L9109" s="15" t="str">
        <f t="array" ref="L9109">_xlfn.XLOOKUP(M9109,reference_province_to_city!$A$2:$A$11,reference_province_to_city!$B$2:$B$11)</f>
        <v>Yogyakarta</v>
      </c>
      <c r="M9109" s="15" t="s">
        <v>18</v>
      </c>
      <c r="N9109" s="15">
        <v>55111.0</v>
      </c>
      <c r="O9109" s="15">
        <f t="array" ref="O9109">_xlfn.XLOOKUP(M9109,reference_postal_code!$B$2:$B$11,reference_postal_code!$A$2:$A$11)</f>
        <v>55111</v>
      </c>
      <c r="P9109" s="15" t="s">
        <v>77</v>
      </c>
      <c r="Q9109" s="15" t="s">
        <v>4900</v>
      </c>
      <c r="R9109" s="15" t="s">
        <v>110</v>
      </c>
      <c r="S9109" s="15" t="s">
        <v>111</v>
      </c>
      <c r="T9109" s="15" t="s">
        <v>4901</v>
      </c>
      <c r="U9109" s="28">
        <v>1437600.0</v>
      </c>
      <c r="V9109" s="15">
        <v>4.0</v>
      </c>
      <c r="W9109" s="31">
        <v>0.2</v>
      </c>
      <c r="X9109" s="28">
        <v>521130.0</v>
      </c>
    </row>
    <row r="9110" ht="15.75" customHeight="1">
      <c r="A9110" s="15">
        <v>7619.0</v>
      </c>
      <c r="B9110" s="15" t="s">
        <v>9904</v>
      </c>
      <c r="C9110" s="18">
        <v>43035.0</v>
      </c>
      <c r="D9110" s="18">
        <v>43037.0</v>
      </c>
      <c r="E9110" s="18">
        <f t="shared" si="1"/>
        <v>43037</v>
      </c>
      <c r="F9110" s="15" t="s">
        <v>125</v>
      </c>
      <c r="G9110" s="15" t="s">
        <v>1136</v>
      </c>
      <c r="H9110" s="15" t="s">
        <v>1137</v>
      </c>
      <c r="I9110" s="15" t="s">
        <v>128</v>
      </c>
      <c r="J9110" s="15" t="s">
        <v>60</v>
      </c>
      <c r="K9110" s="15" t="s">
        <v>26</v>
      </c>
      <c r="L9110" s="15" t="str">
        <f t="array" ref="L9110">_xlfn.XLOOKUP(M9110,reference_province_to_city!$A$2:$A$11,reference_province_to_city!$B$2:$B$11)</f>
        <v>Denpasar</v>
      </c>
      <c r="M9110" s="15" t="s">
        <v>24</v>
      </c>
      <c r="N9110" s="15">
        <v>80231.0</v>
      </c>
      <c r="O9110" s="15">
        <f t="array" ref="O9110">_xlfn.XLOOKUP(M9110,reference_postal_code!$B$2:$B$11,reference_postal_code!$A$2:$A$11)</f>
        <v>80231</v>
      </c>
      <c r="P9110" s="15" t="s">
        <v>63</v>
      </c>
      <c r="Q9110" s="15" t="s">
        <v>1746</v>
      </c>
      <c r="R9110" s="15" t="s">
        <v>106</v>
      </c>
      <c r="S9110" s="15" t="s">
        <v>218</v>
      </c>
      <c r="T9110" s="15" t="s">
        <v>1747</v>
      </c>
      <c r="U9110" s="28">
        <v>2843640.0</v>
      </c>
      <c r="V9110" s="15">
        <v>1.0</v>
      </c>
      <c r="W9110" s="31">
        <v>0.2</v>
      </c>
      <c r="X9110" s="28">
        <v>142182.0</v>
      </c>
    </row>
    <row r="9111" ht="15.75" customHeight="1">
      <c r="A9111" s="15">
        <v>9242.0</v>
      </c>
      <c r="B9111" s="15" t="s">
        <v>9908</v>
      </c>
      <c r="C9111" s="18">
        <v>43035.0</v>
      </c>
      <c r="D9111" s="18">
        <v>43041.0</v>
      </c>
      <c r="E9111" s="18">
        <f t="shared" si="1"/>
        <v>43041</v>
      </c>
      <c r="F9111" s="15" t="s">
        <v>55</v>
      </c>
      <c r="G9111" s="15" t="s">
        <v>4346</v>
      </c>
      <c r="H9111" s="15" t="s">
        <v>4347</v>
      </c>
      <c r="I9111" s="15" t="s">
        <v>128</v>
      </c>
      <c r="J9111" s="15" t="s">
        <v>60</v>
      </c>
      <c r="K9111" s="15" t="s">
        <v>10</v>
      </c>
      <c r="L9111" s="15" t="str">
        <f t="array" ref="L9111">_xlfn.XLOOKUP(M9111,reference_province_to_city!$A$2:$A$11,reference_province_to_city!$B$2:$B$11)</f>
        <v>Jakarta</v>
      </c>
      <c r="M9111" s="15" t="s">
        <v>7</v>
      </c>
      <c r="N9111" s="15">
        <v>10110.0</v>
      </c>
      <c r="O9111" s="15">
        <f t="array" ref="O9111">_xlfn.XLOOKUP(M9111,reference_postal_code!$B$2:$B$11,reference_postal_code!$A$2:$A$11)</f>
        <v>10110</v>
      </c>
      <c r="P9111" s="15" t="s">
        <v>117</v>
      </c>
      <c r="Q9111" s="15" t="s">
        <v>122</v>
      </c>
      <c r="R9111" s="15" t="s">
        <v>65</v>
      </c>
      <c r="S9111" s="15" t="s">
        <v>93</v>
      </c>
      <c r="T9111" s="15" t="s">
        <v>123</v>
      </c>
      <c r="U9111" s="28">
        <v>98640.0</v>
      </c>
      <c r="V9111" s="15">
        <v>3.0</v>
      </c>
      <c r="W9111" s="31">
        <v>0.2</v>
      </c>
      <c r="X9111" s="28">
        <v>8631.0</v>
      </c>
    </row>
    <row r="9112" ht="15.75" customHeight="1">
      <c r="A9112" s="15">
        <v>3254.0</v>
      </c>
      <c r="B9112" s="15" t="s">
        <v>9907</v>
      </c>
      <c r="C9112" s="18">
        <v>43035.0</v>
      </c>
      <c r="D9112" s="18">
        <v>43038.0</v>
      </c>
      <c r="E9112" s="18">
        <f t="shared" si="1"/>
        <v>43038</v>
      </c>
      <c r="F9112" s="15" t="s">
        <v>114</v>
      </c>
      <c r="G9112" s="15" t="s">
        <v>2578</v>
      </c>
      <c r="H9112" s="15" t="s">
        <v>2579</v>
      </c>
      <c r="I9112" s="15" t="s">
        <v>76</v>
      </c>
      <c r="J9112" s="15" t="s">
        <v>60</v>
      </c>
      <c r="K9112" s="15" t="s">
        <v>19</v>
      </c>
      <c r="L9112" s="15" t="str">
        <f t="array" ref="L9112">_xlfn.XLOOKUP(M9112,reference_province_to_city!$A$2:$A$11,reference_province_to_city!$B$2:$B$11)</f>
        <v>Yogyakarta</v>
      </c>
      <c r="M9112" s="15" t="s">
        <v>18</v>
      </c>
      <c r="N9112" s="15">
        <v>55111.0</v>
      </c>
      <c r="O9112" s="15">
        <f t="array" ref="O9112">_xlfn.XLOOKUP(M9112,reference_postal_code!$B$2:$B$11,reference_postal_code!$A$2:$A$11)</f>
        <v>55111</v>
      </c>
      <c r="P9112" s="15" t="s">
        <v>77</v>
      </c>
      <c r="Q9112" s="15" t="s">
        <v>3146</v>
      </c>
      <c r="R9112" s="15" t="s">
        <v>110</v>
      </c>
      <c r="S9112" s="15" t="s">
        <v>111</v>
      </c>
      <c r="T9112" s="15" t="s">
        <v>3147</v>
      </c>
      <c r="U9112" s="28">
        <v>407760.0</v>
      </c>
      <c r="V9112" s="15">
        <v>2.0</v>
      </c>
      <c r="W9112" s="31">
        <v>0.2</v>
      </c>
      <c r="X9112" s="28">
        <v>30582.0</v>
      </c>
    </row>
    <row r="9113" ht="15.75" customHeight="1">
      <c r="A9113" s="15">
        <v>9241.0</v>
      </c>
      <c r="B9113" s="15" t="s">
        <v>9908</v>
      </c>
      <c r="C9113" s="18">
        <v>43035.0</v>
      </c>
      <c r="D9113" s="18">
        <v>43041.0</v>
      </c>
      <c r="E9113" s="18">
        <f t="shared" si="1"/>
        <v>43041</v>
      </c>
      <c r="F9113" s="15" t="s">
        <v>55</v>
      </c>
      <c r="G9113" s="15" t="s">
        <v>4346</v>
      </c>
      <c r="H9113" s="15" t="s">
        <v>4347</v>
      </c>
      <c r="I9113" s="15" t="s">
        <v>128</v>
      </c>
      <c r="J9113" s="15" t="s">
        <v>60</v>
      </c>
      <c r="K9113" s="15" t="s">
        <v>10</v>
      </c>
      <c r="L9113" s="15" t="str">
        <f t="array" ref="L9113">_xlfn.XLOOKUP(M9113,reference_province_to_city!$A$2:$A$11,reference_province_to_city!$B$2:$B$11)</f>
        <v>Jakarta</v>
      </c>
      <c r="M9113" s="15" t="s">
        <v>7</v>
      </c>
      <c r="N9113" s="15">
        <v>10110.0</v>
      </c>
      <c r="O9113" s="15">
        <f t="array" ref="O9113">_xlfn.XLOOKUP(M9113,reference_postal_code!$B$2:$B$11,reference_postal_code!$A$2:$A$11)</f>
        <v>10110</v>
      </c>
      <c r="P9113" s="15" t="s">
        <v>117</v>
      </c>
      <c r="Q9113" s="15" t="s">
        <v>967</v>
      </c>
      <c r="R9113" s="15" t="s">
        <v>65</v>
      </c>
      <c r="S9113" s="15" t="s">
        <v>83</v>
      </c>
      <c r="T9113" s="15" t="s">
        <v>968</v>
      </c>
      <c r="U9113" s="28">
        <v>84105.0</v>
      </c>
      <c r="V9113" s="15">
        <v>3.0</v>
      </c>
      <c r="W9113" s="31">
        <v>0.7</v>
      </c>
      <c r="X9113" s="28">
        <v>-58873.0</v>
      </c>
    </row>
    <row r="9114" ht="15.75" customHeight="1">
      <c r="A9114" s="15">
        <v>7713.0</v>
      </c>
      <c r="B9114" s="15" t="s">
        <v>9909</v>
      </c>
      <c r="C9114" s="18">
        <v>43036.0</v>
      </c>
      <c r="D9114" s="18">
        <v>43038.0</v>
      </c>
      <c r="E9114" s="18">
        <f t="shared" si="1"/>
        <v>43038</v>
      </c>
      <c r="F9114" s="15" t="s">
        <v>114</v>
      </c>
      <c r="G9114" s="15" t="s">
        <v>7107</v>
      </c>
      <c r="H9114" s="15" t="s">
        <v>7108</v>
      </c>
      <c r="I9114" s="15" t="s">
        <v>59</v>
      </c>
      <c r="J9114" s="15" t="s">
        <v>60</v>
      </c>
      <c r="K9114" s="15" t="s">
        <v>29</v>
      </c>
      <c r="L9114" s="15" t="str">
        <f t="array" ref="L9114">_xlfn.XLOOKUP(M9114,reference_province_to_city!$A$2:$A$11,reference_province_to_city!$B$2:$B$11)</f>
        <v>Palembang</v>
      </c>
      <c r="M9114" s="15" t="s">
        <v>13</v>
      </c>
      <c r="N9114" s="15">
        <v>30111.0</v>
      </c>
      <c r="O9114" s="15">
        <f t="array" ref="O9114">_xlfn.XLOOKUP(M9114,reference_postal_code!$B$2:$B$11,reference_postal_code!$A$2:$A$11)</f>
        <v>30111</v>
      </c>
      <c r="P9114" s="15" t="s">
        <v>77</v>
      </c>
      <c r="Q9114" s="15" t="s">
        <v>2164</v>
      </c>
      <c r="R9114" s="15" t="s">
        <v>65</v>
      </c>
      <c r="S9114" s="15" t="s">
        <v>87</v>
      </c>
      <c r="T9114" s="15" t="s">
        <v>2165</v>
      </c>
      <c r="U9114" s="28">
        <v>2207760.0</v>
      </c>
      <c r="V9114" s="15">
        <v>2.0</v>
      </c>
      <c r="W9114" s="31">
        <v>0.2</v>
      </c>
      <c r="X9114" s="28">
        <v>-441552.0</v>
      </c>
    </row>
    <row r="9115" ht="15.75" customHeight="1">
      <c r="A9115" s="15">
        <v>7712.0</v>
      </c>
      <c r="B9115" s="15" t="s">
        <v>9909</v>
      </c>
      <c r="C9115" s="18">
        <v>43036.0</v>
      </c>
      <c r="D9115" s="18">
        <v>43038.0</v>
      </c>
      <c r="E9115" s="18">
        <f t="shared" si="1"/>
        <v>43038</v>
      </c>
      <c r="F9115" s="15" t="s">
        <v>114</v>
      </c>
      <c r="G9115" s="15" t="s">
        <v>7107</v>
      </c>
      <c r="H9115" s="15" t="s">
        <v>7108</v>
      </c>
      <c r="I9115" s="15" t="s">
        <v>59</v>
      </c>
      <c r="J9115" s="15" t="s">
        <v>60</v>
      </c>
      <c r="K9115" s="15" t="s">
        <v>29</v>
      </c>
      <c r="L9115" s="15" t="str">
        <f t="array" ref="L9115">_xlfn.XLOOKUP(M9115,reference_province_to_city!$A$2:$A$11,reference_province_to_city!$B$2:$B$11)</f>
        <v>Palembang</v>
      </c>
      <c r="M9115" s="15" t="s">
        <v>13</v>
      </c>
      <c r="N9115" s="15">
        <v>30111.0</v>
      </c>
      <c r="O9115" s="15">
        <f t="array" ref="O9115">_xlfn.XLOOKUP(M9115,reference_postal_code!$B$2:$B$11,reference_postal_code!$A$2:$A$11)</f>
        <v>30111</v>
      </c>
      <c r="P9115" s="15" t="s">
        <v>77</v>
      </c>
      <c r="Q9115" s="15" t="s">
        <v>3285</v>
      </c>
      <c r="R9115" s="15" t="s">
        <v>106</v>
      </c>
      <c r="S9115" s="15" t="s">
        <v>139</v>
      </c>
      <c r="T9115" s="15" t="s">
        <v>3286</v>
      </c>
      <c r="U9115" s="28">
        <v>1169280.0</v>
      </c>
      <c r="V9115" s="15">
        <v>3.0</v>
      </c>
      <c r="W9115" s="31">
        <v>0.2</v>
      </c>
      <c r="X9115" s="28">
        <v>233856.0</v>
      </c>
    </row>
    <row r="9116" ht="15.75" customHeight="1">
      <c r="A9116" s="15">
        <v>6497.0</v>
      </c>
      <c r="B9116" s="15" t="s">
        <v>9910</v>
      </c>
      <c r="C9116" s="18">
        <v>43036.0</v>
      </c>
      <c r="D9116" s="18">
        <v>43040.0</v>
      </c>
      <c r="E9116" s="18">
        <f t="shared" si="1"/>
        <v>43040</v>
      </c>
      <c r="F9116" s="15" t="s">
        <v>114</v>
      </c>
      <c r="G9116" s="15" t="s">
        <v>2684</v>
      </c>
      <c r="H9116" s="15" t="s">
        <v>2685</v>
      </c>
      <c r="I9116" s="15" t="s">
        <v>59</v>
      </c>
      <c r="J9116" s="15" t="s">
        <v>60</v>
      </c>
      <c r="K9116" s="15" t="s">
        <v>31</v>
      </c>
      <c r="L9116" s="15" t="str">
        <f t="array" ref="L9116">_xlfn.XLOOKUP(M9116,reference_province_to_city!$A$2:$A$11,reference_province_to_city!$B$2:$B$11)</f>
        <v>Balikpapan</v>
      </c>
      <c r="M9116" s="15" t="s">
        <v>21</v>
      </c>
      <c r="N9116" s="15">
        <v>76114.0</v>
      </c>
      <c r="O9116" s="15">
        <f t="array" ref="O9116">_xlfn.XLOOKUP(M9116,reference_postal_code!$B$2:$B$11,reference_postal_code!$A$2:$A$11)</f>
        <v>76114</v>
      </c>
      <c r="P9116" s="15" t="s">
        <v>166</v>
      </c>
      <c r="Q9116" s="15" t="s">
        <v>2545</v>
      </c>
      <c r="R9116" s="15" t="s">
        <v>110</v>
      </c>
      <c r="S9116" s="15" t="s">
        <v>149</v>
      </c>
      <c r="T9116" s="15" t="s">
        <v>2546</v>
      </c>
      <c r="U9116" s="28">
        <v>392640.0</v>
      </c>
      <c r="V9116" s="15">
        <v>2.0</v>
      </c>
      <c r="W9116" s="31">
        <v>0.2</v>
      </c>
      <c r="X9116" s="28">
        <v>-49080.0</v>
      </c>
    </row>
    <row r="9117" ht="15.75" customHeight="1">
      <c r="A9117" s="15">
        <v>6496.0</v>
      </c>
      <c r="B9117" s="15" t="s">
        <v>9910</v>
      </c>
      <c r="C9117" s="18">
        <v>43036.0</v>
      </c>
      <c r="D9117" s="18">
        <v>43040.0</v>
      </c>
      <c r="E9117" s="18">
        <f t="shared" si="1"/>
        <v>43040</v>
      </c>
      <c r="F9117" s="15" t="s">
        <v>114</v>
      </c>
      <c r="G9117" s="15" t="s">
        <v>2684</v>
      </c>
      <c r="H9117" s="15" t="s">
        <v>2685</v>
      </c>
      <c r="I9117" s="15" t="s">
        <v>59</v>
      </c>
      <c r="J9117" s="15" t="s">
        <v>60</v>
      </c>
      <c r="K9117" s="15" t="s">
        <v>31</v>
      </c>
      <c r="L9117" s="15" t="str">
        <f t="array" ref="L9117">_xlfn.XLOOKUP(M9117,reference_province_to_city!$A$2:$A$11,reference_province_to_city!$B$2:$B$11)</f>
        <v>Balikpapan</v>
      </c>
      <c r="M9117" s="15" t="s">
        <v>21</v>
      </c>
      <c r="N9117" s="15">
        <v>76114.0</v>
      </c>
      <c r="O9117" s="15">
        <f t="array" ref="O9117">_xlfn.XLOOKUP(M9117,reference_postal_code!$B$2:$B$11,reference_postal_code!$A$2:$A$11)</f>
        <v>76114</v>
      </c>
      <c r="P9117" s="15" t="s">
        <v>166</v>
      </c>
      <c r="Q9117" s="15" t="s">
        <v>2630</v>
      </c>
      <c r="R9117" s="15" t="s">
        <v>65</v>
      </c>
      <c r="S9117" s="15" t="s">
        <v>66</v>
      </c>
      <c r="T9117" s="15" t="s">
        <v>2631</v>
      </c>
      <c r="U9117" s="28">
        <v>233280.0</v>
      </c>
      <c r="V9117" s="15">
        <v>3.0</v>
      </c>
      <c r="W9117" s="31">
        <v>0.2</v>
      </c>
      <c r="X9117" s="28">
        <v>81648.0</v>
      </c>
    </row>
    <row r="9118" ht="15.75" customHeight="1">
      <c r="A9118" s="15">
        <v>7714.0</v>
      </c>
      <c r="B9118" s="15" t="s">
        <v>9909</v>
      </c>
      <c r="C9118" s="18">
        <v>43036.0</v>
      </c>
      <c r="D9118" s="18">
        <v>43038.0</v>
      </c>
      <c r="E9118" s="18">
        <f t="shared" si="1"/>
        <v>43038</v>
      </c>
      <c r="F9118" s="15" t="s">
        <v>114</v>
      </c>
      <c r="G9118" s="15" t="s">
        <v>7107</v>
      </c>
      <c r="H9118" s="15" t="s">
        <v>7108</v>
      </c>
      <c r="I9118" s="15" t="s">
        <v>59</v>
      </c>
      <c r="J9118" s="15" t="s">
        <v>60</v>
      </c>
      <c r="K9118" s="15" t="s">
        <v>29</v>
      </c>
      <c r="L9118" s="15" t="str">
        <f t="array" ref="L9118">_xlfn.XLOOKUP(M9118,reference_province_to_city!$A$2:$A$11,reference_province_to_city!$B$2:$B$11)</f>
        <v>Palembang</v>
      </c>
      <c r="M9118" s="15" t="s">
        <v>13</v>
      </c>
      <c r="N9118" s="15">
        <v>30111.0</v>
      </c>
      <c r="O9118" s="15">
        <f t="array" ref="O9118">_xlfn.XLOOKUP(M9118,reference_postal_code!$B$2:$B$11,reference_postal_code!$A$2:$A$11)</f>
        <v>30111</v>
      </c>
      <c r="P9118" s="15" t="s">
        <v>77</v>
      </c>
      <c r="Q9118" s="15" t="s">
        <v>6505</v>
      </c>
      <c r="R9118" s="15" t="s">
        <v>65</v>
      </c>
      <c r="S9118" s="15" t="s">
        <v>66</v>
      </c>
      <c r="T9118" s="15" t="s">
        <v>6506</v>
      </c>
      <c r="U9118" s="28">
        <v>719280.0</v>
      </c>
      <c r="V9118" s="15">
        <v>3.0</v>
      </c>
      <c r="W9118" s="31">
        <v>0.2</v>
      </c>
      <c r="X9118" s="28">
        <v>242757.0</v>
      </c>
    </row>
    <row r="9119" ht="15.75" customHeight="1">
      <c r="A9119" s="15">
        <v>8910.0</v>
      </c>
      <c r="B9119" s="15" t="s">
        <v>9911</v>
      </c>
      <c r="C9119" s="18">
        <v>43036.0</v>
      </c>
      <c r="D9119" s="18">
        <v>43040.0</v>
      </c>
      <c r="E9119" s="18">
        <f t="shared" si="1"/>
        <v>43040</v>
      </c>
      <c r="F9119" s="15" t="s">
        <v>55</v>
      </c>
      <c r="G9119" s="15" t="s">
        <v>492</v>
      </c>
      <c r="H9119" s="15" t="s">
        <v>493</v>
      </c>
      <c r="I9119" s="15" t="s">
        <v>59</v>
      </c>
      <c r="J9119" s="15" t="s">
        <v>60</v>
      </c>
      <c r="K9119" s="15" t="s">
        <v>28</v>
      </c>
      <c r="L9119" s="15" t="str">
        <f t="array" ref="L9119">_xlfn.XLOOKUP(M9119,reference_province_to_city!$A$2:$A$11,reference_province_to_city!$B$2:$B$11)</f>
        <v>Medan</v>
      </c>
      <c r="M9119" s="15" t="s">
        <v>11</v>
      </c>
      <c r="N9119" s="15">
        <v>20111.0</v>
      </c>
      <c r="O9119" s="15">
        <f t="array" ref="O9119">_xlfn.XLOOKUP(M9119,reference_postal_code!$B$2:$B$11,reference_postal_code!$A$2:$A$11)</f>
        <v>20111</v>
      </c>
      <c r="P9119" s="15" t="s">
        <v>77</v>
      </c>
      <c r="Q9119" s="15" t="s">
        <v>3472</v>
      </c>
      <c r="R9119" s="15" t="s">
        <v>65</v>
      </c>
      <c r="S9119" s="15" t="s">
        <v>79</v>
      </c>
      <c r="T9119" s="15" t="s">
        <v>3473</v>
      </c>
      <c r="U9119" s="28">
        <v>328950.0</v>
      </c>
      <c r="V9119" s="15">
        <v>3.0</v>
      </c>
      <c r="W9119" s="31">
        <v>0.0</v>
      </c>
      <c r="X9119" s="28">
        <v>154606.0</v>
      </c>
    </row>
    <row r="9120" ht="15.75" customHeight="1">
      <c r="A9120" s="15">
        <v>6495.0</v>
      </c>
      <c r="B9120" s="15" t="s">
        <v>9910</v>
      </c>
      <c r="C9120" s="18">
        <v>43036.0</v>
      </c>
      <c r="D9120" s="18">
        <v>43040.0</v>
      </c>
      <c r="E9120" s="18">
        <f t="shared" si="1"/>
        <v>43040</v>
      </c>
      <c r="F9120" s="15" t="s">
        <v>114</v>
      </c>
      <c r="G9120" s="15" t="s">
        <v>2684</v>
      </c>
      <c r="H9120" s="15" t="s">
        <v>2685</v>
      </c>
      <c r="I9120" s="15" t="s">
        <v>59</v>
      </c>
      <c r="J9120" s="15" t="s">
        <v>60</v>
      </c>
      <c r="K9120" s="15" t="s">
        <v>31</v>
      </c>
      <c r="L9120" s="15" t="str">
        <f t="array" ref="L9120">_xlfn.XLOOKUP(M9120,reference_province_to_city!$A$2:$A$11,reference_province_to_city!$B$2:$B$11)</f>
        <v>Balikpapan</v>
      </c>
      <c r="M9120" s="15" t="s">
        <v>21</v>
      </c>
      <c r="O9120" s="15">
        <f t="array" ref="O9120">_xlfn.XLOOKUP(M9120,reference_postal_code!$B$2:$B$11,reference_postal_code!$A$2:$A$11)</f>
        <v>76114</v>
      </c>
      <c r="P9120" s="15" t="s">
        <v>166</v>
      </c>
      <c r="Q9120" s="15" t="s">
        <v>2401</v>
      </c>
      <c r="R9120" s="15" t="s">
        <v>110</v>
      </c>
      <c r="S9120" s="15" t="s">
        <v>149</v>
      </c>
      <c r="T9120" s="15" t="s">
        <v>2402</v>
      </c>
      <c r="U9120" s="28">
        <v>360000.0</v>
      </c>
      <c r="V9120" s="15">
        <v>2.0</v>
      </c>
      <c r="W9120" s="31">
        <v>0.2</v>
      </c>
      <c r="X9120" s="28">
        <v>-40500.0</v>
      </c>
    </row>
    <row r="9121" ht="15.75" customHeight="1">
      <c r="A9121" s="15">
        <v>4260.0</v>
      </c>
      <c r="B9121" s="15" t="s">
        <v>9912</v>
      </c>
      <c r="C9121" s="18">
        <v>43036.0</v>
      </c>
      <c r="D9121" s="18">
        <v>43041.0</v>
      </c>
      <c r="E9121" s="18">
        <f t="shared" si="1"/>
        <v>43041</v>
      </c>
      <c r="F9121" s="15" t="s">
        <v>114</v>
      </c>
      <c r="G9121" s="15" t="s">
        <v>4829</v>
      </c>
      <c r="H9121" s="15" t="s">
        <v>4830</v>
      </c>
      <c r="I9121" s="15" t="s">
        <v>128</v>
      </c>
      <c r="J9121" s="15" t="s">
        <v>60</v>
      </c>
      <c r="K9121" s="15" t="s">
        <v>31</v>
      </c>
      <c r="L9121" s="15" t="str">
        <f t="array" ref="L9121">_xlfn.XLOOKUP(M9121,reference_province_to_city!$A$2:$A$11,reference_province_to_city!$B$2:$B$11)</f>
        <v>Balikpapan</v>
      </c>
      <c r="M9121" s="15" t="s">
        <v>21</v>
      </c>
      <c r="N9121" s="15">
        <v>76114.0</v>
      </c>
      <c r="O9121" s="15">
        <f t="array" ref="O9121">_xlfn.XLOOKUP(M9121,reference_postal_code!$B$2:$B$11,reference_postal_code!$A$2:$A$11)</f>
        <v>76114</v>
      </c>
      <c r="P9121" s="15" t="s">
        <v>166</v>
      </c>
      <c r="Q9121" s="15" t="s">
        <v>5012</v>
      </c>
      <c r="R9121" s="15" t="s">
        <v>65</v>
      </c>
      <c r="S9121" s="15" t="s">
        <v>173</v>
      </c>
      <c r="T9121" s="15" t="s">
        <v>5013</v>
      </c>
      <c r="U9121" s="28">
        <v>719700.0</v>
      </c>
      <c r="V9121" s="15">
        <v>2.0</v>
      </c>
      <c r="W9121" s="31">
        <v>0.0</v>
      </c>
      <c r="X9121" s="28">
        <v>359850.0</v>
      </c>
    </row>
    <row r="9122" ht="15.75" customHeight="1">
      <c r="A9122" s="15">
        <v>899.0</v>
      </c>
      <c r="B9122" s="15" t="s">
        <v>9913</v>
      </c>
      <c r="C9122" s="18">
        <v>43037.0</v>
      </c>
      <c r="D9122" s="18">
        <v>43039.0</v>
      </c>
      <c r="E9122" s="18">
        <f t="shared" si="1"/>
        <v>43039</v>
      </c>
      <c r="F9122" s="15" t="s">
        <v>114</v>
      </c>
      <c r="G9122" s="15" t="s">
        <v>1345</v>
      </c>
      <c r="H9122" s="15" t="s">
        <v>1346</v>
      </c>
      <c r="I9122" s="15" t="s">
        <v>128</v>
      </c>
      <c r="J9122" s="15" t="s">
        <v>60</v>
      </c>
      <c r="K9122" s="15" t="s">
        <v>33</v>
      </c>
      <c r="L9122" s="15" t="str">
        <f t="array" ref="L9122">_xlfn.XLOOKUP(M9122,reference_province_to_city!$A$2:$A$11,reference_province_to_city!$B$2:$B$11)</f>
        <v>Makassar</v>
      </c>
      <c r="M9122" s="15" t="s">
        <v>25</v>
      </c>
      <c r="N9122" s="15">
        <v>90111.0</v>
      </c>
      <c r="O9122" s="15">
        <f t="array" ref="O9122">_xlfn.XLOOKUP(M9122,reference_postal_code!$B$2:$B$11,reference_postal_code!$A$2:$A$11)</f>
        <v>90111</v>
      </c>
      <c r="P9122" s="15" t="s">
        <v>63</v>
      </c>
      <c r="Q9122" s="15" t="s">
        <v>5368</v>
      </c>
      <c r="R9122" s="15" t="s">
        <v>65</v>
      </c>
      <c r="S9122" s="15" t="s">
        <v>66</v>
      </c>
      <c r="T9122" s="15" t="s">
        <v>5369</v>
      </c>
      <c r="U9122" s="28">
        <v>704400.0</v>
      </c>
      <c r="V9122" s="15">
        <v>8.0</v>
      </c>
      <c r="W9122" s="31">
        <v>0.0</v>
      </c>
      <c r="X9122" s="28">
        <v>338112.0</v>
      </c>
    </row>
    <row r="9123" ht="15.75" customHeight="1">
      <c r="A9123" s="15">
        <v>1709.0</v>
      </c>
      <c r="B9123" s="15" t="s">
        <v>9914</v>
      </c>
      <c r="C9123" s="18">
        <v>43038.0</v>
      </c>
      <c r="D9123" s="18">
        <v>43044.0</v>
      </c>
      <c r="E9123" s="18">
        <f t="shared" si="1"/>
        <v>43044</v>
      </c>
      <c r="F9123" s="15" t="s">
        <v>55</v>
      </c>
      <c r="G9123" s="15" t="s">
        <v>2230</v>
      </c>
      <c r="H9123" s="15" t="s">
        <v>2231</v>
      </c>
      <c r="I9123" s="15" t="s">
        <v>59</v>
      </c>
      <c r="J9123" s="15" t="s">
        <v>60</v>
      </c>
      <c r="K9123" s="15" t="s">
        <v>28</v>
      </c>
      <c r="L9123" s="15" t="str">
        <f t="array" ref="L9123">_xlfn.XLOOKUP(M9123,reference_province_to_city!$A$2:$A$11,reference_province_to_city!$B$2:$B$11)</f>
        <v>Medan</v>
      </c>
      <c r="M9123" s="15" t="s">
        <v>11</v>
      </c>
      <c r="N9123" s="15">
        <v>20111.0</v>
      </c>
      <c r="O9123" s="15">
        <f t="array" ref="O9123">_xlfn.XLOOKUP(M9123,reference_postal_code!$B$2:$B$11,reference_postal_code!$A$2:$A$11)</f>
        <v>20111</v>
      </c>
      <c r="P9123" s="15" t="s">
        <v>77</v>
      </c>
      <c r="Q9123" s="15" t="s">
        <v>9540</v>
      </c>
      <c r="R9123" s="15" t="s">
        <v>65</v>
      </c>
      <c r="S9123" s="15" t="s">
        <v>66</v>
      </c>
      <c r="T9123" s="15" t="s">
        <v>9541</v>
      </c>
      <c r="U9123" s="28">
        <v>111300.0</v>
      </c>
      <c r="V9123" s="15">
        <v>2.0</v>
      </c>
      <c r="W9123" s="31">
        <v>0.0</v>
      </c>
      <c r="X9123" s="28">
        <v>55650.0</v>
      </c>
    </row>
    <row r="9124" ht="15.75" customHeight="1">
      <c r="A9124" s="15">
        <v>3439.0</v>
      </c>
      <c r="B9124" s="15" t="s">
        <v>9915</v>
      </c>
      <c r="C9124" s="18">
        <v>43038.0</v>
      </c>
      <c r="D9124" s="18">
        <v>43038.0</v>
      </c>
      <c r="E9124" s="18">
        <f t="shared" si="1"/>
        <v>43038</v>
      </c>
      <c r="F9124" s="15" t="s">
        <v>466</v>
      </c>
      <c r="G9124" s="15" t="s">
        <v>2840</v>
      </c>
      <c r="H9124" s="15" t="s">
        <v>2841</v>
      </c>
      <c r="I9124" s="15" t="s">
        <v>59</v>
      </c>
      <c r="J9124" s="15" t="s">
        <v>60</v>
      </c>
      <c r="K9124" s="15" t="s">
        <v>22</v>
      </c>
      <c r="L9124" s="15" t="str">
        <f t="array" ref="L9124">_xlfn.XLOOKUP(M9124,reference_province_to_city!$A$2:$A$11,reference_province_to_city!$B$2:$B$11)</f>
        <v>Surabaya</v>
      </c>
      <c r="M9124" s="15" t="s">
        <v>20</v>
      </c>
      <c r="N9124" s="15">
        <v>60231.0</v>
      </c>
      <c r="O9124" s="15">
        <f t="array" ref="O9124">_xlfn.XLOOKUP(M9124,reference_postal_code!$B$2:$B$11,reference_postal_code!$A$2:$A$11)</f>
        <v>60231</v>
      </c>
      <c r="P9124" s="15" t="s">
        <v>166</v>
      </c>
      <c r="Q9124" s="15" t="s">
        <v>1855</v>
      </c>
      <c r="R9124" s="15" t="s">
        <v>106</v>
      </c>
      <c r="S9124" s="15" t="s">
        <v>218</v>
      </c>
      <c r="T9124" s="15" t="s">
        <v>1856</v>
      </c>
      <c r="U9124" s="28">
        <v>3765090.0</v>
      </c>
      <c r="V9124" s="15">
        <v>2.0</v>
      </c>
      <c r="W9124" s="31">
        <v>0.3</v>
      </c>
      <c r="X9124" s="28">
        <v>-1021953.0</v>
      </c>
    </row>
    <row r="9125" ht="15.75" customHeight="1">
      <c r="A9125" s="15">
        <v>1743.0</v>
      </c>
      <c r="B9125" s="15" t="s">
        <v>9916</v>
      </c>
      <c r="C9125" s="18">
        <v>43038.0</v>
      </c>
      <c r="D9125" s="18">
        <v>43042.0</v>
      </c>
      <c r="E9125" s="18">
        <f t="shared" si="1"/>
        <v>43042</v>
      </c>
      <c r="F9125" s="15" t="s">
        <v>55</v>
      </c>
      <c r="G9125" s="15" t="s">
        <v>1961</v>
      </c>
      <c r="H9125" s="15" t="s">
        <v>1962</v>
      </c>
      <c r="I9125" s="15" t="s">
        <v>59</v>
      </c>
      <c r="J9125" s="15" t="s">
        <v>60</v>
      </c>
      <c r="K9125" s="15" t="s">
        <v>31</v>
      </c>
      <c r="L9125" s="15" t="str">
        <f t="array" ref="L9125">_xlfn.XLOOKUP(M9125,reference_province_to_city!$A$2:$A$11,reference_province_to_city!$B$2:$B$11)</f>
        <v>Balikpapan</v>
      </c>
      <c r="M9125" s="15" t="s">
        <v>21</v>
      </c>
      <c r="N9125" s="15">
        <v>76114.0</v>
      </c>
      <c r="O9125" s="15">
        <f t="array" ref="O9125">_xlfn.XLOOKUP(M9125,reference_postal_code!$B$2:$B$11,reference_postal_code!$A$2:$A$11)</f>
        <v>76114</v>
      </c>
      <c r="P9125" s="15" t="s">
        <v>166</v>
      </c>
      <c r="Q9125" s="15" t="s">
        <v>1130</v>
      </c>
      <c r="R9125" s="15" t="s">
        <v>106</v>
      </c>
      <c r="S9125" s="15" t="s">
        <v>139</v>
      </c>
      <c r="T9125" s="15" t="s">
        <v>1131</v>
      </c>
      <c r="U9125" s="28">
        <v>107520.0</v>
      </c>
      <c r="V9125" s="15">
        <v>2.0</v>
      </c>
      <c r="W9125" s="31">
        <v>0.2</v>
      </c>
      <c r="X9125" s="28">
        <v>14784.0</v>
      </c>
    </row>
    <row r="9126" ht="15.75" customHeight="1">
      <c r="A9126" s="15">
        <v>1745.0</v>
      </c>
      <c r="B9126" s="15" t="s">
        <v>9916</v>
      </c>
      <c r="C9126" s="18">
        <v>43038.0</v>
      </c>
      <c r="D9126" s="18">
        <v>43042.0</v>
      </c>
      <c r="E9126" s="18">
        <f t="shared" si="1"/>
        <v>43042</v>
      </c>
      <c r="F9126" s="15" t="s">
        <v>55</v>
      </c>
      <c r="G9126" s="15" t="s">
        <v>1961</v>
      </c>
      <c r="H9126" s="15" t="s">
        <v>1962</v>
      </c>
      <c r="I9126" s="15" t="s">
        <v>59</v>
      </c>
      <c r="J9126" s="15" t="s">
        <v>60</v>
      </c>
      <c r="K9126" s="15" t="s">
        <v>31</v>
      </c>
      <c r="L9126" s="15" t="str">
        <f t="array" ref="L9126">_xlfn.XLOOKUP(M9126,reference_province_to_city!$A$2:$A$11,reference_province_to_city!$B$2:$B$11)</f>
        <v>Balikpapan</v>
      </c>
      <c r="M9126" s="15" t="s">
        <v>21</v>
      </c>
      <c r="N9126" s="15">
        <v>76114.0</v>
      </c>
      <c r="O9126" s="15">
        <f t="array" ref="O9126">_xlfn.XLOOKUP(M9126,reference_postal_code!$B$2:$B$11,reference_postal_code!$A$2:$A$11)</f>
        <v>76114</v>
      </c>
      <c r="P9126" s="15" t="s">
        <v>166</v>
      </c>
      <c r="Q9126" s="15" t="s">
        <v>4495</v>
      </c>
      <c r="R9126" s="15" t="s">
        <v>110</v>
      </c>
      <c r="S9126" s="15" t="s">
        <v>149</v>
      </c>
      <c r="T9126" s="15" t="s">
        <v>4496</v>
      </c>
      <c r="U9126" s="28">
        <v>6636000.0</v>
      </c>
      <c r="V9126" s="15">
        <v>7.0</v>
      </c>
      <c r="W9126" s="31">
        <v>0.2</v>
      </c>
      <c r="X9126" s="28">
        <v>-829500.0</v>
      </c>
    </row>
    <row r="9127" ht="15.75" customHeight="1">
      <c r="A9127" s="15">
        <v>1712.0</v>
      </c>
      <c r="B9127" s="15" t="s">
        <v>9914</v>
      </c>
      <c r="C9127" s="18">
        <v>43038.0</v>
      </c>
      <c r="D9127" s="18">
        <v>43044.0</v>
      </c>
      <c r="E9127" s="18">
        <f t="shared" si="1"/>
        <v>43044</v>
      </c>
      <c r="F9127" s="15" t="s">
        <v>55</v>
      </c>
      <c r="G9127" s="15" t="s">
        <v>2230</v>
      </c>
      <c r="H9127" s="15" t="s">
        <v>2231</v>
      </c>
      <c r="I9127" s="15" t="s">
        <v>59</v>
      </c>
      <c r="J9127" s="15" t="s">
        <v>60</v>
      </c>
      <c r="K9127" s="15" t="s">
        <v>28</v>
      </c>
      <c r="L9127" s="15" t="str">
        <f t="array" ref="L9127">_xlfn.XLOOKUP(M9127,reference_province_to_city!$A$2:$A$11,reference_province_to_city!$B$2:$B$11)</f>
        <v>Medan</v>
      </c>
      <c r="M9127" s="15" t="s">
        <v>11</v>
      </c>
      <c r="N9127" s="15">
        <v>20111.0</v>
      </c>
      <c r="O9127" s="15">
        <f t="array" ref="O9127">_xlfn.XLOOKUP(M9127,reference_postal_code!$B$2:$B$11,reference_postal_code!$A$2:$A$11)</f>
        <v>20111</v>
      </c>
      <c r="P9127" s="15" t="s">
        <v>77</v>
      </c>
      <c r="Q9127" s="15" t="s">
        <v>5646</v>
      </c>
      <c r="R9127" s="15" t="s">
        <v>65</v>
      </c>
      <c r="S9127" s="15" t="s">
        <v>222</v>
      </c>
      <c r="T9127" s="15" t="s">
        <v>5647</v>
      </c>
      <c r="U9127" s="28">
        <v>2.55318E7</v>
      </c>
      <c r="V9127" s="15">
        <v>14.0</v>
      </c>
      <c r="W9127" s="31">
        <v>0.0</v>
      </c>
      <c r="X9127" s="28">
        <v>7659540.0</v>
      </c>
    </row>
    <row r="9128" ht="15.75" customHeight="1">
      <c r="A9128" s="15">
        <v>2281.0</v>
      </c>
      <c r="B9128" s="15" t="s">
        <v>9917</v>
      </c>
      <c r="C9128" s="18">
        <v>43038.0</v>
      </c>
      <c r="D9128" s="18">
        <v>43041.0</v>
      </c>
      <c r="E9128" s="18">
        <f t="shared" si="1"/>
        <v>43041</v>
      </c>
      <c r="F9128" s="15" t="s">
        <v>125</v>
      </c>
      <c r="G9128" s="15" t="s">
        <v>1753</v>
      </c>
      <c r="H9128" s="15" t="s">
        <v>1754</v>
      </c>
      <c r="I9128" s="15" t="s">
        <v>59</v>
      </c>
      <c r="J9128" s="15" t="s">
        <v>60</v>
      </c>
      <c r="K9128" s="15" t="s">
        <v>2288</v>
      </c>
      <c r="L9128" s="15" t="str">
        <f t="array" ref="L9128">_xlfn.XLOOKUP(M9128,reference_province_to_city!$A$2:$A$11,reference_province_to_city!$B$2:$B$11)</f>
        <v>Jakarta</v>
      </c>
      <c r="M9128" s="15" t="s">
        <v>7</v>
      </c>
      <c r="N9128" s="15">
        <v>10110.0</v>
      </c>
      <c r="O9128" s="15">
        <f t="array" ref="O9128">_xlfn.XLOOKUP(M9128,reference_postal_code!$B$2:$B$11,reference_postal_code!$A$2:$A$11)</f>
        <v>10110</v>
      </c>
      <c r="P9128" s="15" t="s">
        <v>117</v>
      </c>
      <c r="Q9128" s="15" t="s">
        <v>3004</v>
      </c>
      <c r="R9128" s="15" t="s">
        <v>106</v>
      </c>
      <c r="S9128" s="15" t="s">
        <v>107</v>
      </c>
      <c r="T9128" s="15" t="s">
        <v>3005</v>
      </c>
      <c r="U9128" s="28">
        <v>9214080.0</v>
      </c>
      <c r="V9128" s="15">
        <v>8.0</v>
      </c>
      <c r="W9128" s="31">
        <v>0.2</v>
      </c>
      <c r="X9128" s="28">
        <v>-345528.0</v>
      </c>
    </row>
    <row r="9129" ht="15.75" customHeight="1">
      <c r="A9129" s="15">
        <v>3438.0</v>
      </c>
      <c r="B9129" s="15" t="s">
        <v>9915</v>
      </c>
      <c r="C9129" s="18">
        <v>43038.0</v>
      </c>
      <c r="D9129" s="18">
        <v>43038.0</v>
      </c>
      <c r="E9129" s="18">
        <f t="shared" si="1"/>
        <v>43038</v>
      </c>
      <c r="F9129" s="15" t="s">
        <v>466</v>
      </c>
      <c r="G9129" s="15" t="s">
        <v>2840</v>
      </c>
      <c r="H9129" s="15" t="s">
        <v>2841</v>
      </c>
      <c r="I9129" s="15" t="s">
        <v>59</v>
      </c>
      <c r="J9129" s="15" t="s">
        <v>60</v>
      </c>
      <c r="K9129" s="15" t="s">
        <v>22</v>
      </c>
      <c r="L9129" s="15" t="str">
        <f t="array" ref="L9129">_xlfn.XLOOKUP(M9129,reference_province_to_city!$A$2:$A$11,reference_province_to_city!$B$2:$B$11)</f>
        <v>Surabaya</v>
      </c>
      <c r="M9129" s="15" t="s">
        <v>20</v>
      </c>
      <c r="N9129" s="15">
        <v>60231.0</v>
      </c>
      <c r="O9129" s="15">
        <f t="array" ref="O9129">_xlfn.XLOOKUP(M9129,reference_postal_code!$B$2:$B$11,reference_postal_code!$A$2:$A$11)</f>
        <v>60231</v>
      </c>
      <c r="P9129" s="15" t="s">
        <v>166</v>
      </c>
      <c r="Q9129" s="15" t="s">
        <v>4313</v>
      </c>
      <c r="R9129" s="15" t="s">
        <v>106</v>
      </c>
      <c r="S9129" s="15" t="s">
        <v>139</v>
      </c>
      <c r="T9129" s="15" t="s">
        <v>4314</v>
      </c>
      <c r="U9129" s="28">
        <v>242880.0</v>
      </c>
      <c r="V9129" s="15">
        <v>2.0</v>
      </c>
      <c r="W9129" s="31">
        <v>0.6</v>
      </c>
      <c r="X9129" s="28">
        <v>-127512.0</v>
      </c>
    </row>
    <row r="9130" ht="15.75" customHeight="1">
      <c r="A9130" s="15">
        <v>1661.0</v>
      </c>
      <c r="B9130" s="15" t="s">
        <v>9918</v>
      </c>
      <c r="C9130" s="18">
        <v>43038.0</v>
      </c>
      <c r="D9130" s="18">
        <v>43045.0</v>
      </c>
      <c r="E9130" s="18">
        <f t="shared" si="1"/>
        <v>43045</v>
      </c>
      <c r="F9130" s="15" t="s">
        <v>55</v>
      </c>
      <c r="G9130" s="15" t="s">
        <v>1161</v>
      </c>
      <c r="H9130" s="15" t="s">
        <v>1162</v>
      </c>
      <c r="I9130" s="15" t="s">
        <v>59</v>
      </c>
      <c r="J9130" s="15" t="s">
        <v>60</v>
      </c>
      <c r="K9130" s="15" t="s">
        <v>33</v>
      </c>
      <c r="L9130" s="15" t="str">
        <f t="array" ref="L9130">_xlfn.XLOOKUP(M9130,reference_province_to_city!$A$2:$A$11,reference_province_to_city!$B$2:$B$11)</f>
        <v>Makassar</v>
      </c>
      <c r="M9130" s="15" t="s">
        <v>25</v>
      </c>
      <c r="O9130" s="15">
        <f t="array" ref="O9130">_xlfn.XLOOKUP(M9130,reference_postal_code!$B$2:$B$11,reference_postal_code!$A$2:$A$11)</f>
        <v>90111</v>
      </c>
      <c r="P9130" s="15" t="s">
        <v>63</v>
      </c>
      <c r="Q9130" s="15" t="s">
        <v>5124</v>
      </c>
      <c r="R9130" s="15" t="s">
        <v>65</v>
      </c>
      <c r="S9130" s="15" t="s">
        <v>83</v>
      </c>
      <c r="T9130" s="15" t="s">
        <v>5125</v>
      </c>
      <c r="U9130" s="28">
        <v>208560.0</v>
      </c>
      <c r="V9130" s="15">
        <v>2.0</v>
      </c>
      <c r="W9130" s="31">
        <v>0.2</v>
      </c>
      <c r="X9130" s="28">
        <v>78210.0</v>
      </c>
    </row>
    <row r="9131" ht="15.75" customHeight="1">
      <c r="A9131" s="15">
        <v>2280.0</v>
      </c>
      <c r="B9131" s="15" t="s">
        <v>9917</v>
      </c>
      <c r="C9131" s="18">
        <v>43038.0</v>
      </c>
      <c r="D9131" s="18">
        <v>43041.0</v>
      </c>
      <c r="E9131" s="18">
        <f t="shared" si="1"/>
        <v>43041</v>
      </c>
      <c r="F9131" s="15" t="s">
        <v>125</v>
      </c>
      <c r="G9131" s="15" t="s">
        <v>1753</v>
      </c>
      <c r="H9131" s="15" t="s">
        <v>1754</v>
      </c>
      <c r="I9131" s="15" t="s">
        <v>59</v>
      </c>
      <c r="J9131" s="15" t="s">
        <v>60</v>
      </c>
      <c r="K9131" s="15" t="s">
        <v>10</v>
      </c>
      <c r="L9131" s="15" t="str">
        <f t="array" ref="L9131">_xlfn.XLOOKUP(M9131,reference_province_to_city!$A$2:$A$11,reference_province_to_city!$B$2:$B$11)</f>
        <v>Jakarta</v>
      </c>
      <c r="M9131" s="15" t="s">
        <v>7</v>
      </c>
      <c r="N9131" s="15">
        <v>10110.0</v>
      </c>
      <c r="O9131" s="15">
        <f t="array" ref="O9131">_xlfn.XLOOKUP(M9131,reference_postal_code!$B$2:$B$11,reference_postal_code!$A$2:$A$11)</f>
        <v>10110</v>
      </c>
      <c r="P9131" s="15" t="s">
        <v>117</v>
      </c>
      <c r="Q9131" s="15" t="s">
        <v>2667</v>
      </c>
      <c r="R9131" s="15" t="s">
        <v>106</v>
      </c>
      <c r="S9131" s="15" t="s">
        <v>107</v>
      </c>
      <c r="T9131" s="15" t="s">
        <v>2668</v>
      </c>
      <c r="U9131" s="28">
        <v>1463520.0</v>
      </c>
      <c r="V9131" s="15">
        <v>2.0</v>
      </c>
      <c r="W9131" s="31">
        <v>0.2</v>
      </c>
      <c r="X9131" s="28">
        <v>-91470.0</v>
      </c>
    </row>
    <row r="9132" ht="15.75" customHeight="1">
      <c r="A9132" s="15">
        <v>1744.0</v>
      </c>
      <c r="B9132" s="15" t="s">
        <v>9916</v>
      </c>
      <c r="C9132" s="18">
        <v>43038.0</v>
      </c>
      <c r="D9132" s="18">
        <v>43042.0</v>
      </c>
      <c r="E9132" s="18">
        <f t="shared" si="1"/>
        <v>43042</v>
      </c>
      <c r="F9132" s="15" t="s">
        <v>55</v>
      </c>
      <c r="G9132" s="15" t="s">
        <v>1961</v>
      </c>
      <c r="H9132" s="15" t="s">
        <v>1962</v>
      </c>
      <c r="I9132" s="15" t="s">
        <v>59</v>
      </c>
      <c r="J9132" s="15" t="s">
        <v>60</v>
      </c>
      <c r="K9132" s="15" t="s">
        <v>31</v>
      </c>
      <c r="L9132" s="15" t="str">
        <f t="array" ref="L9132">_xlfn.XLOOKUP(M9132,reference_province_to_city!$A$2:$A$11,reference_province_to_city!$B$2:$B$11)</f>
        <v>Balikpapan</v>
      </c>
      <c r="M9132" s="15" t="s">
        <v>21</v>
      </c>
      <c r="N9132" s="15">
        <v>76114.0</v>
      </c>
      <c r="O9132" s="15">
        <f t="array" ref="O9132">_xlfn.XLOOKUP(M9132,reference_postal_code!$B$2:$B$11,reference_postal_code!$A$2:$A$11)</f>
        <v>76114</v>
      </c>
      <c r="P9132" s="15" t="s">
        <v>166</v>
      </c>
      <c r="Q9132" s="15" t="s">
        <v>572</v>
      </c>
      <c r="R9132" s="15" t="s">
        <v>65</v>
      </c>
      <c r="S9132" s="15" t="s">
        <v>87</v>
      </c>
      <c r="T9132" s="15" t="s">
        <v>573</v>
      </c>
      <c r="U9132" s="28">
        <v>167520.0</v>
      </c>
      <c r="V9132" s="15">
        <v>2.0</v>
      </c>
      <c r="W9132" s="31">
        <v>0.2</v>
      </c>
      <c r="X9132" s="28">
        <v>-37692.0</v>
      </c>
    </row>
    <row r="9133" ht="15.75" customHeight="1">
      <c r="A9133" s="15">
        <v>1708.0</v>
      </c>
      <c r="B9133" s="15" t="s">
        <v>9914</v>
      </c>
      <c r="C9133" s="18">
        <v>43038.0</v>
      </c>
      <c r="D9133" s="18">
        <v>43044.0</v>
      </c>
      <c r="E9133" s="18">
        <f t="shared" si="1"/>
        <v>43044</v>
      </c>
      <c r="F9133" s="15" t="s">
        <v>55</v>
      </c>
      <c r="G9133" s="15" t="s">
        <v>2230</v>
      </c>
      <c r="H9133" s="15" t="s">
        <v>2231</v>
      </c>
      <c r="I9133" s="15" t="s">
        <v>59</v>
      </c>
      <c r="J9133" s="15" t="s">
        <v>60</v>
      </c>
      <c r="K9133" s="15" t="s">
        <v>28</v>
      </c>
      <c r="L9133" s="15" t="str">
        <f t="array" ref="L9133">_xlfn.XLOOKUP(M9133,reference_province_to_city!$A$2:$A$11,reference_province_to_city!$B$2:$B$11)</f>
        <v>Medan</v>
      </c>
      <c r="M9133" s="15" t="s">
        <v>11</v>
      </c>
      <c r="N9133" s="15">
        <v>20111.0</v>
      </c>
      <c r="O9133" s="15">
        <f t="array" ref="O9133">_xlfn.XLOOKUP(M9133,reference_postal_code!$B$2:$B$11,reference_postal_code!$A$2:$A$11)</f>
        <v>20111</v>
      </c>
      <c r="P9133" s="15" t="s">
        <v>77</v>
      </c>
      <c r="Q9133" s="15" t="s">
        <v>1728</v>
      </c>
      <c r="R9133" s="15" t="s">
        <v>110</v>
      </c>
      <c r="S9133" s="15" t="s">
        <v>111</v>
      </c>
      <c r="T9133" s="15" t="s">
        <v>1729</v>
      </c>
      <c r="U9133" s="28">
        <v>2227200.0</v>
      </c>
      <c r="V9133" s="15">
        <v>2.0</v>
      </c>
      <c r="W9133" s="31">
        <v>0.2</v>
      </c>
      <c r="X9133" s="28">
        <v>250560.0</v>
      </c>
    </row>
    <row r="9134" ht="15.75" customHeight="1">
      <c r="A9134" s="15">
        <v>1494.0</v>
      </c>
      <c r="B9134" s="15" t="s">
        <v>9919</v>
      </c>
      <c r="C9134" s="18">
        <v>43038.0</v>
      </c>
      <c r="D9134" s="18">
        <v>43042.0</v>
      </c>
      <c r="E9134" s="18">
        <f t="shared" si="1"/>
        <v>43042</v>
      </c>
      <c r="F9134" s="15" t="s">
        <v>55</v>
      </c>
      <c r="G9134" s="15" t="s">
        <v>5275</v>
      </c>
      <c r="H9134" s="15" t="s">
        <v>5276</v>
      </c>
      <c r="I9134" s="15" t="s">
        <v>128</v>
      </c>
      <c r="J9134" s="15" t="s">
        <v>60</v>
      </c>
      <c r="K9134" s="15" t="s">
        <v>2048</v>
      </c>
      <c r="L9134" s="15" t="str">
        <f t="array" ref="L9134">_xlfn.XLOOKUP(M9134,reference_province_to_city!$A$2:$A$11,reference_province_to_city!$B$2:$B$11)</f>
        <v>Balikpapan</v>
      </c>
      <c r="M9134" s="15" t="s">
        <v>21</v>
      </c>
      <c r="N9134" s="15">
        <v>76114.0</v>
      </c>
      <c r="O9134" s="15">
        <f t="array" ref="O9134">_xlfn.XLOOKUP(M9134,reference_postal_code!$B$2:$B$11,reference_postal_code!$A$2:$A$11)</f>
        <v>76114</v>
      </c>
      <c r="P9134" s="15" t="s">
        <v>166</v>
      </c>
      <c r="Q9134" s="15" t="s">
        <v>6272</v>
      </c>
      <c r="R9134" s="15" t="s">
        <v>106</v>
      </c>
      <c r="S9134" s="15" t="s">
        <v>139</v>
      </c>
      <c r="T9134" s="15" t="s">
        <v>6273</v>
      </c>
      <c r="U9134" s="28">
        <v>144600.0</v>
      </c>
      <c r="V9134" s="15">
        <v>2.0</v>
      </c>
      <c r="W9134" s="31">
        <v>0.0</v>
      </c>
      <c r="X9134" s="28">
        <v>54948.0</v>
      </c>
    </row>
    <row r="9135" ht="15.75" customHeight="1">
      <c r="A9135" s="15">
        <v>1742.0</v>
      </c>
      <c r="B9135" s="15" t="s">
        <v>9916</v>
      </c>
      <c r="C9135" s="18">
        <v>43038.0</v>
      </c>
      <c r="D9135" s="18">
        <v>43042.0</v>
      </c>
      <c r="E9135" s="18">
        <f t="shared" si="1"/>
        <v>43042</v>
      </c>
      <c r="F9135" s="15" t="s">
        <v>55</v>
      </c>
      <c r="G9135" s="15" t="s">
        <v>1961</v>
      </c>
      <c r="H9135" s="15" t="s">
        <v>1962</v>
      </c>
      <c r="I9135" s="15" t="s">
        <v>59</v>
      </c>
      <c r="J9135" s="15" t="s">
        <v>60</v>
      </c>
      <c r="K9135" s="15" t="s">
        <v>31</v>
      </c>
      <c r="L9135" s="15" t="str">
        <f t="array" ref="L9135">_xlfn.XLOOKUP(M9135,reference_province_to_city!$A$2:$A$11,reference_province_to_city!$B$2:$B$11)</f>
        <v>Balikpapan</v>
      </c>
      <c r="M9135" s="15" t="s">
        <v>21</v>
      </c>
      <c r="N9135" s="15">
        <v>76114.0</v>
      </c>
      <c r="O9135" s="15">
        <f t="array" ref="O9135">_xlfn.XLOOKUP(M9135,reference_postal_code!$B$2:$B$11,reference_postal_code!$A$2:$A$11)</f>
        <v>76114</v>
      </c>
      <c r="P9135" s="15" t="s">
        <v>166</v>
      </c>
      <c r="Q9135" s="15" t="s">
        <v>5542</v>
      </c>
      <c r="R9135" s="15" t="s">
        <v>65</v>
      </c>
      <c r="S9135" s="15" t="s">
        <v>66</v>
      </c>
      <c r="T9135" s="15" t="s">
        <v>5543</v>
      </c>
      <c r="U9135" s="28">
        <v>311040.0</v>
      </c>
      <c r="V9135" s="15">
        <v>4.0</v>
      </c>
      <c r="W9135" s="31">
        <v>0.2</v>
      </c>
      <c r="X9135" s="28">
        <v>108864.0</v>
      </c>
    </row>
    <row r="9136" ht="15.75" customHeight="1">
      <c r="A9136" s="15">
        <v>3548.0</v>
      </c>
      <c r="B9136" s="15" t="s">
        <v>9920</v>
      </c>
      <c r="C9136" s="18">
        <v>43038.0</v>
      </c>
      <c r="D9136" s="18">
        <v>43040.0</v>
      </c>
      <c r="E9136" s="18">
        <f t="shared" si="1"/>
        <v>43040</v>
      </c>
      <c r="F9136" s="15" t="s">
        <v>125</v>
      </c>
      <c r="G9136" s="15" t="s">
        <v>3694</v>
      </c>
      <c r="H9136" s="15" t="s">
        <v>3695</v>
      </c>
      <c r="I9136" s="15" t="s">
        <v>76</v>
      </c>
      <c r="J9136" s="15" t="s">
        <v>60</v>
      </c>
      <c r="K9136" s="15" t="s">
        <v>29</v>
      </c>
      <c r="L9136" s="15" t="str">
        <f t="array" ref="L9136">_xlfn.XLOOKUP(M9136,reference_province_to_city!$A$2:$A$11,reference_province_to_city!$B$2:$B$11)</f>
        <v>Palembang</v>
      </c>
      <c r="M9136" s="15" t="s">
        <v>13</v>
      </c>
      <c r="N9136" s="15">
        <v>30111.0</v>
      </c>
      <c r="O9136" s="15">
        <f t="array" ref="O9136">_xlfn.XLOOKUP(M9136,reference_postal_code!$B$2:$B$11,reference_postal_code!$A$2:$A$11)</f>
        <v>30111</v>
      </c>
      <c r="P9136" s="15" t="s">
        <v>77</v>
      </c>
      <c r="Q9136" s="15" t="s">
        <v>5296</v>
      </c>
      <c r="R9136" s="15" t="s">
        <v>65</v>
      </c>
      <c r="S9136" s="15" t="s">
        <v>226</v>
      </c>
      <c r="T9136" s="15" t="s">
        <v>5297</v>
      </c>
      <c r="U9136" s="28">
        <v>525900.0</v>
      </c>
      <c r="V9136" s="15">
        <v>2.0</v>
      </c>
      <c r="W9136" s="31">
        <v>0.0</v>
      </c>
      <c r="X9136" s="28">
        <v>157770.0</v>
      </c>
    </row>
    <row r="9137" ht="15.75" customHeight="1">
      <c r="A9137" s="15">
        <v>2282.0</v>
      </c>
      <c r="B9137" s="15" t="s">
        <v>9917</v>
      </c>
      <c r="C9137" s="18">
        <v>43038.0</v>
      </c>
      <c r="D9137" s="18">
        <v>43041.0</v>
      </c>
      <c r="E9137" s="18">
        <f t="shared" si="1"/>
        <v>43041</v>
      </c>
      <c r="F9137" s="15" t="s">
        <v>125</v>
      </c>
      <c r="G9137" s="15" t="s">
        <v>1753</v>
      </c>
      <c r="H9137" s="15" t="s">
        <v>1754</v>
      </c>
      <c r="I9137" s="15" t="s">
        <v>59</v>
      </c>
      <c r="J9137" s="15" t="s">
        <v>60</v>
      </c>
      <c r="K9137" s="15" t="s">
        <v>10</v>
      </c>
      <c r="L9137" s="15" t="str">
        <f t="array" ref="L9137">_xlfn.XLOOKUP(M9137,reference_province_to_city!$A$2:$A$11,reference_province_to_city!$B$2:$B$11)</f>
        <v>Jakarta</v>
      </c>
      <c r="M9137" s="15" t="s">
        <v>7</v>
      </c>
      <c r="N9137" s="15">
        <v>10110.0</v>
      </c>
      <c r="O9137" s="15">
        <f t="array" ref="O9137">_xlfn.XLOOKUP(M9137,reference_postal_code!$B$2:$B$11,reference_postal_code!$A$2:$A$11)</f>
        <v>10110</v>
      </c>
      <c r="P9137" s="15" t="s">
        <v>117</v>
      </c>
      <c r="Q9137" s="15" t="s">
        <v>1496</v>
      </c>
      <c r="R9137" s="15" t="s">
        <v>106</v>
      </c>
      <c r="S9137" s="15" t="s">
        <v>183</v>
      </c>
      <c r="T9137" s="15" t="s">
        <v>1497</v>
      </c>
      <c r="U9137" s="28">
        <v>2999700.0</v>
      </c>
      <c r="V9137" s="15">
        <v>2.0</v>
      </c>
      <c r="W9137" s="31">
        <v>0.0</v>
      </c>
      <c r="X9137" s="28">
        <v>569943.0</v>
      </c>
    </row>
    <row r="9138" ht="15.75" customHeight="1">
      <c r="A9138" s="15">
        <v>1660.0</v>
      </c>
      <c r="B9138" s="15" t="s">
        <v>9918</v>
      </c>
      <c r="C9138" s="18">
        <v>43038.0</v>
      </c>
      <c r="D9138" s="18">
        <v>43045.0</v>
      </c>
      <c r="E9138" s="18">
        <f t="shared" si="1"/>
        <v>43045</v>
      </c>
      <c r="F9138" s="15" t="s">
        <v>55</v>
      </c>
      <c r="G9138" s="15" t="s">
        <v>1161</v>
      </c>
      <c r="H9138" s="15" t="s">
        <v>1162</v>
      </c>
      <c r="I9138" s="15" t="s">
        <v>59</v>
      </c>
      <c r="J9138" s="15" t="s">
        <v>60</v>
      </c>
      <c r="K9138" s="15" t="s">
        <v>794</v>
      </c>
      <c r="L9138" s="15" t="str">
        <f t="array" ref="L9138">_xlfn.XLOOKUP(M9138,reference_province_to_city!$A$2:$A$11,reference_province_to_city!$B$2:$B$11)</f>
        <v>Makassar</v>
      </c>
      <c r="M9138" s="15" t="s">
        <v>25</v>
      </c>
      <c r="N9138" s="15">
        <v>90111.0</v>
      </c>
      <c r="O9138" s="15">
        <f t="array" ref="O9138">_xlfn.XLOOKUP(M9138,reference_postal_code!$B$2:$B$11,reference_postal_code!$A$2:$A$11)</f>
        <v>90111</v>
      </c>
      <c r="P9138" s="15" t="s">
        <v>63</v>
      </c>
      <c r="Q9138" s="15" t="s">
        <v>5195</v>
      </c>
      <c r="R9138" s="15" t="s">
        <v>65</v>
      </c>
      <c r="S9138" s="15" t="s">
        <v>83</v>
      </c>
      <c r="T9138" s="15" t="s">
        <v>5196</v>
      </c>
      <c r="U9138" s="28">
        <v>1331280.0</v>
      </c>
      <c r="V9138" s="15">
        <v>3.0</v>
      </c>
      <c r="W9138" s="31">
        <v>0.2</v>
      </c>
      <c r="X9138" s="28">
        <v>416025.0</v>
      </c>
    </row>
    <row r="9139" ht="15.75" customHeight="1">
      <c r="A9139" s="15">
        <v>3550.0</v>
      </c>
      <c r="B9139" s="15" t="s">
        <v>9920</v>
      </c>
      <c r="C9139" s="18">
        <v>43038.0</v>
      </c>
      <c r="D9139" s="18"/>
      <c r="E9139" s="18">
        <f t="shared" si="1"/>
        <v>43041</v>
      </c>
      <c r="F9139" s="15" t="s">
        <v>125</v>
      </c>
      <c r="G9139" s="15" t="s">
        <v>3694</v>
      </c>
      <c r="H9139" s="15" t="s">
        <v>3695</v>
      </c>
      <c r="I9139" s="15" t="s">
        <v>76</v>
      </c>
      <c r="J9139" s="15" t="s">
        <v>60</v>
      </c>
      <c r="K9139" s="15" t="s">
        <v>29</v>
      </c>
      <c r="L9139" s="15" t="str">
        <f t="array" ref="L9139">_xlfn.XLOOKUP(M9139,reference_province_to_city!$A$2:$A$11,reference_province_to_city!$B$2:$B$11)</f>
        <v>Palembang</v>
      </c>
      <c r="M9139" s="15" t="s">
        <v>13</v>
      </c>
      <c r="N9139" s="15">
        <v>30111.0</v>
      </c>
      <c r="O9139" s="15">
        <f t="array" ref="O9139">_xlfn.XLOOKUP(M9139,reference_postal_code!$B$2:$B$11,reference_postal_code!$A$2:$A$11)</f>
        <v>30111</v>
      </c>
      <c r="P9139" s="15" t="s">
        <v>77</v>
      </c>
      <c r="Q9139" s="15" t="s">
        <v>896</v>
      </c>
      <c r="R9139" s="15" t="s">
        <v>65</v>
      </c>
      <c r="S9139" s="15" t="s">
        <v>79</v>
      </c>
      <c r="T9139" s="15" t="s">
        <v>897</v>
      </c>
      <c r="U9139" s="28">
        <v>450000.0</v>
      </c>
      <c r="V9139" s="15">
        <v>8.0</v>
      </c>
      <c r="W9139" s="31">
        <v>0.0</v>
      </c>
      <c r="X9139" s="28">
        <v>216000.0</v>
      </c>
    </row>
    <row r="9140" ht="15.75" customHeight="1">
      <c r="A9140" s="15">
        <v>3440.0</v>
      </c>
      <c r="B9140" s="15" t="s">
        <v>9915</v>
      </c>
      <c r="C9140" s="18">
        <v>43038.0</v>
      </c>
      <c r="D9140" s="18">
        <v>43038.0</v>
      </c>
      <c r="E9140" s="18">
        <f t="shared" si="1"/>
        <v>43038</v>
      </c>
      <c r="F9140" s="15" t="s">
        <v>466</v>
      </c>
      <c r="G9140" s="15" t="s">
        <v>2840</v>
      </c>
      <c r="H9140" s="15" t="s">
        <v>2841</v>
      </c>
      <c r="I9140" s="15" t="s">
        <v>59</v>
      </c>
      <c r="J9140" s="15" t="s">
        <v>60</v>
      </c>
      <c r="K9140" s="15" t="s">
        <v>22</v>
      </c>
      <c r="L9140" s="15" t="str">
        <f t="array" ref="L9140">_xlfn.XLOOKUP(M9140,reference_province_to_city!$A$2:$A$11,reference_province_to_city!$B$2:$B$11)</f>
        <v>Surabaya</v>
      </c>
      <c r="M9140" s="15" t="s">
        <v>20</v>
      </c>
      <c r="N9140" s="15">
        <v>60231.0</v>
      </c>
      <c r="O9140" s="15">
        <f t="array" ref="O9140">_xlfn.XLOOKUP(M9140,reference_postal_code!$B$2:$B$11,reference_postal_code!$A$2:$A$11)</f>
        <v>60231</v>
      </c>
      <c r="P9140" s="15" t="s">
        <v>166</v>
      </c>
      <c r="Q9140" s="15" t="s">
        <v>1347</v>
      </c>
      <c r="R9140" s="15" t="s">
        <v>65</v>
      </c>
      <c r="S9140" s="15" t="s">
        <v>87</v>
      </c>
      <c r="T9140" s="15" t="s">
        <v>1348</v>
      </c>
      <c r="U9140" s="28">
        <v>812880.0</v>
      </c>
      <c r="V9140" s="15">
        <v>6.0</v>
      </c>
      <c r="W9140" s="31">
        <v>0.2</v>
      </c>
      <c r="X9140" s="28">
        <v>60966.0</v>
      </c>
    </row>
    <row r="9141" ht="15.75" customHeight="1">
      <c r="A9141" s="15">
        <v>1707.0</v>
      </c>
      <c r="B9141" s="15" t="s">
        <v>9914</v>
      </c>
      <c r="C9141" s="18">
        <v>43038.0</v>
      </c>
      <c r="D9141" s="18">
        <v>43044.0</v>
      </c>
      <c r="E9141" s="18">
        <f t="shared" si="1"/>
        <v>43044</v>
      </c>
      <c r="F9141" s="15" t="s">
        <v>55</v>
      </c>
      <c r="G9141" s="15" t="s">
        <v>2230</v>
      </c>
      <c r="H9141" s="15" t="s">
        <v>2231</v>
      </c>
      <c r="I9141" s="15" t="s">
        <v>59</v>
      </c>
      <c r="J9141" s="15" t="s">
        <v>60</v>
      </c>
      <c r="K9141" s="15" t="s">
        <v>28</v>
      </c>
      <c r="L9141" s="15" t="str">
        <f t="array" ref="L9141">_xlfn.XLOOKUP(M9141,reference_province_to_city!$A$2:$A$11,reference_province_to_city!$B$2:$B$11)</f>
        <v>Medan</v>
      </c>
      <c r="M9141" s="15" t="s">
        <v>11</v>
      </c>
      <c r="N9141" s="15">
        <v>20111.0</v>
      </c>
      <c r="O9141" s="15">
        <f t="array" ref="O9141">_xlfn.XLOOKUP(M9141,reference_postal_code!$B$2:$B$11,reference_postal_code!$A$2:$A$11)</f>
        <v>20111</v>
      </c>
      <c r="P9141" s="15" t="s">
        <v>77</v>
      </c>
      <c r="Q9141" s="15" t="s">
        <v>4791</v>
      </c>
      <c r="R9141" s="15" t="s">
        <v>65</v>
      </c>
      <c r="S9141" s="15" t="s">
        <v>79</v>
      </c>
      <c r="T9141" s="15" t="s">
        <v>4792</v>
      </c>
      <c r="U9141" s="28">
        <v>657900.0</v>
      </c>
      <c r="V9141" s="15">
        <v>6.0</v>
      </c>
      <c r="W9141" s="31">
        <v>0.0</v>
      </c>
      <c r="X9141" s="28">
        <v>309213.0</v>
      </c>
    </row>
    <row r="9142" ht="15.75" customHeight="1">
      <c r="A9142" s="15">
        <v>3549.0</v>
      </c>
      <c r="B9142" s="15" t="s">
        <v>9920</v>
      </c>
      <c r="C9142" s="18">
        <v>43038.0</v>
      </c>
      <c r="D9142" s="18">
        <v>43040.0</v>
      </c>
      <c r="E9142" s="18">
        <f t="shared" si="1"/>
        <v>43040</v>
      </c>
      <c r="F9142" s="15" t="s">
        <v>125</v>
      </c>
      <c r="G9142" s="15" t="s">
        <v>3694</v>
      </c>
      <c r="H9142" s="15" t="s">
        <v>3695</v>
      </c>
      <c r="I9142" s="15" t="s">
        <v>76</v>
      </c>
      <c r="J9142" s="15" t="s">
        <v>60</v>
      </c>
      <c r="K9142" s="15" t="s">
        <v>29</v>
      </c>
      <c r="L9142" s="15" t="str">
        <f t="array" ref="L9142">_xlfn.XLOOKUP(M9142,reference_province_to_city!$A$2:$A$11,reference_province_to_city!$B$2:$B$11)</f>
        <v>Palembang</v>
      </c>
      <c r="M9142" s="15" t="s">
        <v>13</v>
      </c>
      <c r="N9142" s="15">
        <v>30111.0</v>
      </c>
      <c r="O9142" s="15">
        <f t="array" ref="O9142">_xlfn.XLOOKUP(M9142,reference_postal_code!$B$2:$B$11,reference_postal_code!$A$2:$A$11)</f>
        <v>30111</v>
      </c>
      <c r="P9142" s="15" t="s">
        <v>77</v>
      </c>
      <c r="Q9142" s="15" t="s">
        <v>2452</v>
      </c>
      <c r="R9142" s="15" t="s">
        <v>106</v>
      </c>
      <c r="S9142" s="15" t="s">
        <v>107</v>
      </c>
      <c r="T9142" s="15" t="s">
        <v>2453</v>
      </c>
      <c r="U9142" s="28">
        <v>509100.0</v>
      </c>
      <c r="V9142" s="15">
        <v>1.0</v>
      </c>
      <c r="W9142" s="31">
        <v>0.0</v>
      </c>
      <c r="X9142" s="28">
        <v>137457.0</v>
      </c>
    </row>
    <row r="9143" ht="15.75" customHeight="1">
      <c r="A9143" s="15">
        <v>1711.0</v>
      </c>
      <c r="B9143" s="15" t="s">
        <v>9914</v>
      </c>
      <c r="C9143" s="18">
        <v>43038.0</v>
      </c>
      <c r="D9143" s="18">
        <v>43044.0</v>
      </c>
      <c r="E9143" s="18">
        <f t="shared" si="1"/>
        <v>43044</v>
      </c>
      <c r="F9143" s="15" t="s">
        <v>55</v>
      </c>
      <c r="G9143" s="15" t="s">
        <v>2230</v>
      </c>
      <c r="H9143" s="15" t="s">
        <v>2231</v>
      </c>
      <c r="I9143" s="15" t="s">
        <v>59</v>
      </c>
      <c r="J9143" s="15" t="s">
        <v>60</v>
      </c>
      <c r="K9143" s="15" t="s">
        <v>28</v>
      </c>
      <c r="L9143" s="15" t="str">
        <f t="array" ref="L9143">_xlfn.XLOOKUP(M9143,reference_province_to_city!$A$2:$A$11,reference_province_to_city!$B$2:$B$11)</f>
        <v>Medan</v>
      </c>
      <c r="M9143" s="15" t="s">
        <v>11</v>
      </c>
      <c r="N9143" s="15">
        <v>20111.0</v>
      </c>
      <c r="O9143" s="15">
        <f t="array" ref="O9143">_xlfn.XLOOKUP(M9143,reference_postal_code!$B$2:$B$11,reference_postal_code!$A$2:$A$11)</f>
        <v>20111</v>
      </c>
      <c r="P9143" s="15" t="s">
        <v>77</v>
      </c>
      <c r="Q9143" s="15" t="s">
        <v>180</v>
      </c>
      <c r="R9143" s="15" t="s">
        <v>65</v>
      </c>
      <c r="S9143" s="15" t="s">
        <v>93</v>
      </c>
      <c r="T9143" s="15" t="s">
        <v>181</v>
      </c>
      <c r="U9143" s="28">
        <v>298500.0</v>
      </c>
      <c r="V9143" s="15">
        <v>5.0</v>
      </c>
      <c r="W9143" s="31">
        <v>0.0</v>
      </c>
      <c r="X9143" s="28">
        <v>98505.0</v>
      </c>
    </row>
    <row r="9144" ht="15.75" customHeight="1">
      <c r="A9144" s="15">
        <v>3547.0</v>
      </c>
      <c r="B9144" s="15" t="s">
        <v>9920</v>
      </c>
      <c r="C9144" s="18">
        <v>43038.0</v>
      </c>
      <c r="D9144" s="18">
        <v>43040.0</v>
      </c>
      <c r="E9144" s="18">
        <f t="shared" si="1"/>
        <v>43040</v>
      </c>
      <c r="F9144" s="15" t="s">
        <v>125</v>
      </c>
      <c r="G9144" s="15" t="s">
        <v>3694</v>
      </c>
      <c r="H9144" s="15" t="s">
        <v>3695</v>
      </c>
      <c r="I9144" s="15" t="s">
        <v>76</v>
      </c>
      <c r="J9144" s="15" t="s">
        <v>60</v>
      </c>
      <c r="K9144" s="15" t="s">
        <v>29</v>
      </c>
      <c r="L9144" s="15" t="str">
        <f t="array" ref="L9144">_xlfn.XLOOKUP(M9144,reference_province_to_city!$A$2:$A$11,reference_province_to_city!$B$2:$B$11)</f>
        <v>Palembang</v>
      </c>
      <c r="M9144" s="15" t="s">
        <v>13</v>
      </c>
      <c r="N9144" s="15">
        <v>30111.0</v>
      </c>
      <c r="O9144" s="15">
        <f t="array" ref="O9144">_xlfn.XLOOKUP(M9144,reference_postal_code!$B$2:$B$11,reference_postal_code!$A$2:$A$11)</f>
        <v>30111</v>
      </c>
      <c r="P9144" s="15" t="s">
        <v>77</v>
      </c>
      <c r="Q9144" s="15" t="s">
        <v>3172</v>
      </c>
      <c r="R9144" s="15" t="s">
        <v>65</v>
      </c>
      <c r="S9144" s="15" t="s">
        <v>87</v>
      </c>
      <c r="T9144" s="15" t="s">
        <v>3173</v>
      </c>
      <c r="U9144" s="28">
        <v>1589700.0</v>
      </c>
      <c r="V9144" s="15">
        <v>7.0</v>
      </c>
      <c r="W9144" s="31">
        <v>0.0</v>
      </c>
      <c r="X9144" s="28">
        <v>63588.0</v>
      </c>
    </row>
    <row r="9145" ht="15.75" customHeight="1">
      <c r="A9145" s="15">
        <v>1710.0</v>
      </c>
      <c r="B9145" s="15" t="s">
        <v>9914</v>
      </c>
      <c r="C9145" s="18">
        <v>43038.0</v>
      </c>
      <c r="D9145" s="18">
        <v>43044.0</v>
      </c>
      <c r="E9145" s="18">
        <f t="shared" si="1"/>
        <v>43044</v>
      </c>
      <c r="F9145" s="15" t="s">
        <v>55</v>
      </c>
      <c r="G9145" s="15" t="s">
        <v>2230</v>
      </c>
      <c r="H9145" s="15" t="s">
        <v>2231</v>
      </c>
      <c r="I9145" s="15" t="s">
        <v>59</v>
      </c>
      <c r="J9145" s="15" t="s">
        <v>60</v>
      </c>
      <c r="K9145" s="15" t="s">
        <v>28</v>
      </c>
      <c r="L9145" s="15" t="str">
        <f t="array" ref="L9145">_xlfn.XLOOKUP(M9145,reference_province_to_city!$A$2:$A$11,reference_province_to_city!$B$2:$B$11)</f>
        <v>Medan</v>
      </c>
      <c r="M9145" s="15" t="s">
        <v>11</v>
      </c>
      <c r="O9145" s="15">
        <f t="array" ref="O9145">_xlfn.XLOOKUP(M9145,reference_postal_code!$B$2:$B$11,reference_postal_code!$A$2:$A$11)</f>
        <v>20111</v>
      </c>
      <c r="P9145" s="15" t="s">
        <v>77</v>
      </c>
      <c r="Q9145" s="15" t="s">
        <v>5225</v>
      </c>
      <c r="R9145" s="15" t="s">
        <v>106</v>
      </c>
      <c r="S9145" s="15" t="s">
        <v>107</v>
      </c>
      <c r="T9145" s="15" t="s">
        <v>5226</v>
      </c>
      <c r="U9145" s="28">
        <v>1079880.0</v>
      </c>
      <c r="V9145" s="15">
        <v>1.0</v>
      </c>
      <c r="W9145" s="31">
        <v>0.2</v>
      </c>
      <c r="X9145" s="28">
        <v>-13499.0</v>
      </c>
    </row>
    <row r="9146" ht="15.75" customHeight="1">
      <c r="A9146" s="15">
        <v>7828.0</v>
      </c>
      <c r="B9146" s="15" t="s">
        <v>9921</v>
      </c>
      <c r="C9146" s="18">
        <v>43039.0</v>
      </c>
      <c r="D9146" s="18">
        <v>43044.0</v>
      </c>
      <c r="E9146" s="18">
        <f t="shared" si="1"/>
        <v>43044</v>
      </c>
      <c r="F9146" s="15" t="s">
        <v>55</v>
      </c>
      <c r="G9146" s="15" t="s">
        <v>4421</v>
      </c>
      <c r="H9146" s="15" t="s">
        <v>4422</v>
      </c>
      <c r="I9146" s="15" t="s">
        <v>128</v>
      </c>
      <c r="J9146" s="15" t="s">
        <v>60</v>
      </c>
      <c r="K9146" s="15" t="s">
        <v>31</v>
      </c>
      <c r="L9146" s="15" t="str">
        <f t="array" ref="L9146">_xlfn.XLOOKUP(M9146,reference_province_to_city!$A$2:$A$11,reference_province_to_city!$B$2:$B$11)</f>
        <v>Balikpapan</v>
      </c>
      <c r="M9146" s="15" t="s">
        <v>21</v>
      </c>
      <c r="N9146" s="15">
        <v>76114.0</v>
      </c>
      <c r="O9146" s="15">
        <f t="array" ref="O9146">_xlfn.XLOOKUP(M9146,reference_postal_code!$B$2:$B$11,reference_postal_code!$A$2:$A$11)</f>
        <v>76114</v>
      </c>
      <c r="P9146" s="15" t="s">
        <v>166</v>
      </c>
      <c r="Q9146" s="15" t="s">
        <v>6325</v>
      </c>
      <c r="R9146" s="15" t="s">
        <v>65</v>
      </c>
      <c r="S9146" s="15" t="s">
        <v>173</v>
      </c>
      <c r="T9146" s="15" t="s">
        <v>6326</v>
      </c>
      <c r="U9146" s="28">
        <v>148680.0</v>
      </c>
      <c r="V9146" s="15">
        <v>3.0</v>
      </c>
      <c r="W9146" s="31">
        <v>0.2</v>
      </c>
      <c r="X9146" s="28">
        <v>48321.0</v>
      </c>
    </row>
    <row r="9147" ht="15.75" customHeight="1">
      <c r="A9147" s="15">
        <v>7827.0</v>
      </c>
      <c r="B9147" s="15" t="s">
        <v>9921</v>
      </c>
      <c r="C9147" s="18">
        <v>43039.0</v>
      </c>
      <c r="D9147" s="18">
        <v>43044.0</v>
      </c>
      <c r="E9147" s="18">
        <f t="shared" si="1"/>
        <v>43044</v>
      </c>
      <c r="F9147" s="15" t="s">
        <v>55</v>
      </c>
      <c r="G9147" s="15" t="s">
        <v>4421</v>
      </c>
      <c r="H9147" s="15" t="s">
        <v>4422</v>
      </c>
      <c r="I9147" s="15" t="s">
        <v>128</v>
      </c>
      <c r="J9147" s="15" t="s">
        <v>60</v>
      </c>
      <c r="K9147" s="15" t="s">
        <v>31</v>
      </c>
      <c r="L9147" s="15" t="str">
        <f t="array" ref="L9147">_xlfn.XLOOKUP(M9147,reference_province_to_city!$A$2:$A$11,reference_province_to_city!$B$2:$B$11)</f>
        <v>Balikpapan</v>
      </c>
      <c r="M9147" s="15" t="s">
        <v>21</v>
      </c>
      <c r="N9147" s="15">
        <v>76114.0</v>
      </c>
      <c r="O9147" s="15">
        <f t="array" ref="O9147">_xlfn.XLOOKUP(M9147,reference_postal_code!$B$2:$B$11,reference_postal_code!$A$2:$A$11)</f>
        <v>76114</v>
      </c>
      <c r="P9147" s="15" t="s">
        <v>166</v>
      </c>
      <c r="Q9147" s="15" t="s">
        <v>6256</v>
      </c>
      <c r="R9147" s="15" t="s">
        <v>110</v>
      </c>
      <c r="S9147" s="15" t="s">
        <v>111</v>
      </c>
      <c r="T9147" s="15" t="s">
        <v>6257</v>
      </c>
      <c r="U9147" s="28">
        <v>7631520.0</v>
      </c>
      <c r="V9147" s="15">
        <v>4.0</v>
      </c>
      <c r="W9147" s="31">
        <v>0.2</v>
      </c>
      <c r="X9147" s="28">
        <v>572364.0</v>
      </c>
    </row>
    <row r="9148" ht="15.75" customHeight="1">
      <c r="A9148" s="15">
        <v>6398.0</v>
      </c>
      <c r="B9148" s="15" t="s">
        <v>9922</v>
      </c>
      <c r="C9148" s="18">
        <v>43039.0</v>
      </c>
      <c r="D9148" s="18">
        <v>43043.0</v>
      </c>
      <c r="E9148" s="18">
        <f t="shared" si="1"/>
        <v>43043</v>
      </c>
      <c r="F9148" s="15" t="s">
        <v>55</v>
      </c>
      <c r="G9148" s="15" t="s">
        <v>2299</v>
      </c>
      <c r="H9148" s="15" t="s">
        <v>2300</v>
      </c>
      <c r="I9148" s="15" t="s">
        <v>76</v>
      </c>
      <c r="J9148" s="15" t="s">
        <v>60</v>
      </c>
      <c r="K9148" s="15" t="s">
        <v>14</v>
      </c>
      <c r="L9148" s="15" t="str">
        <f t="array" ref="L9148">_xlfn.XLOOKUP(M9148,reference_province_to_city!$A$2:$A$11,reference_province_to_city!$B$2:$B$11)</f>
        <v>Bandung</v>
      </c>
      <c r="M9148" s="15" t="s">
        <v>12</v>
      </c>
      <c r="O9148" s="15">
        <f t="array" ref="O9148">_xlfn.XLOOKUP(M9148,reference_postal_code!$B$2:$B$11,reference_postal_code!$A$2:$A$11)</f>
        <v>40111</v>
      </c>
      <c r="P9148" s="15" t="s">
        <v>117</v>
      </c>
      <c r="Q9148" s="15" t="s">
        <v>1434</v>
      </c>
      <c r="R9148" s="15" t="s">
        <v>65</v>
      </c>
      <c r="S9148" s="15" t="s">
        <v>93</v>
      </c>
      <c r="T9148" s="15" t="s">
        <v>1435</v>
      </c>
      <c r="U9148" s="28">
        <v>78720.0</v>
      </c>
      <c r="V9148" s="15">
        <v>2.0</v>
      </c>
      <c r="W9148" s="31">
        <v>0.2</v>
      </c>
      <c r="X9148" s="28">
        <v>8856.0</v>
      </c>
    </row>
    <row r="9149" ht="15.75" customHeight="1">
      <c r="A9149" s="15">
        <v>8227.0</v>
      </c>
      <c r="B9149" s="15" t="s">
        <v>9923</v>
      </c>
      <c r="C9149" s="18">
        <v>43040.0</v>
      </c>
      <c r="D9149" s="18">
        <v>43043.0</v>
      </c>
      <c r="E9149" s="18">
        <f t="shared" si="1"/>
        <v>43043</v>
      </c>
      <c r="F9149" s="15" t="s">
        <v>114</v>
      </c>
      <c r="G9149" s="15" t="s">
        <v>3051</v>
      </c>
      <c r="H9149" s="15" t="s">
        <v>3052</v>
      </c>
      <c r="I9149" s="15" t="s">
        <v>59</v>
      </c>
      <c r="J9149" s="15" t="s">
        <v>60</v>
      </c>
      <c r="K9149" s="15" t="s">
        <v>14</v>
      </c>
      <c r="L9149" s="15" t="str">
        <f t="array" ref="L9149">_xlfn.XLOOKUP(M9149,reference_province_to_city!$A$2:$A$11,reference_province_to_city!$B$2:$B$11)</f>
        <v>Bandung</v>
      </c>
      <c r="M9149" s="15" t="s">
        <v>12</v>
      </c>
      <c r="N9149" s="15">
        <v>40111.0</v>
      </c>
      <c r="O9149" s="15">
        <f t="array" ref="O9149">_xlfn.XLOOKUP(M9149,reference_postal_code!$B$2:$B$11,reference_postal_code!$A$2:$A$11)</f>
        <v>40111</v>
      </c>
      <c r="P9149" s="15" t="s">
        <v>117</v>
      </c>
      <c r="Q9149" s="15" t="s">
        <v>3946</v>
      </c>
      <c r="R9149" s="15" t="s">
        <v>65</v>
      </c>
      <c r="S9149" s="15" t="s">
        <v>66</v>
      </c>
      <c r="T9149" s="15" t="s">
        <v>3947</v>
      </c>
      <c r="U9149" s="28">
        <v>614850.0</v>
      </c>
      <c r="V9149" s="15">
        <v>1.0</v>
      </c>
      <c r="W9149" s="31">
        <v>0.0</v>
      </c>
      <c r="X9149" s="28">
        <v>301276.0</v>
      </c>
    </row>
    <row r="9150" ht="15.75" customHeight="1">
      <c r="A9150" s="15">
        <v>8226.0</v>
      </c>
      <c r="B9150" s="15" t="s">
        <v>9923</v>
      </c>
      <c r="C9150" s="18">
        <v>43040.0</v>
      </c>
      <c r="D9150" s="18">
        <v>43043.0</v>
      </c>
      <c r="E9150" s="18">
        <f t="shared" si="1"/>
        <v>43043</v>
      </c>
      <c r="F9150" s="15" t="s">
        <v>114</v>
      </c>
      <c r="G9150" s="15" t="s">
        <v>3051</v>
      </c>
      <c r="H9150" s="15" t="s">
        <v>3052</v>
      </c>
      <c r="I9150" s="15" t="s">
        <v>59</v>
      </c>
      <c r="J9150" s="15" t="s">
        <v>60</v>
      </c>
      <c r="K9150" s="15" t="s">
        <v>14</v>
      </c>
      <c r="L9150" s="15" t="str">
        <f t="array" ref="L9150">_xlfn.XLOOKUP(M9150,reference_province_to_city!$A$2:$A$11,reference_province_to_city!$B$2:$B$11)</f>
        <v>Bandung</v>
      </c>
      <c r="M9150" s="15" t="s">
        <v>12</v>
      </c>
      <c r="N9150" s="15">
        <v>40111.0</v>
      </c>
      <c r="O9150" s="15">
        <f t="array" ref="O9150">_xlfn.XLOOKUP(M9150,reference_postal_code!$B$2:$B$11,reference_postal_code!$A$2:$A$11)</f>
        <v>40111</v>
      </c>
      <c r="P9150" s="15" t="s">
        <v>117</v>
      </c>
      <c r="Q9150" s="15" t="s">
        <v>7147</v>
      </c>
      <c r="R9150" s="15" t="s">
        <v>65</v>
      </c>
      <c r="S9150" s="15" t="s">
        <v>66</v>
      </c>
      <c r="T9150" s="15" t="s">
        <v>7148</v>
      </c>
      <c r="U9150" s="28">
        <v>2845500.0</v>
      </c>
      <c r="V9150" s="15">
        <v>10.0</v>
      </c>
      <c r="W9150" s="31">
        <v>0.0</v>
      </c>
      <c r="X9150" s="28">
        <v>1365840.0</v>
      </c>
    </row>
    <row r="9151" ht="15.75" customHeight="1">
      <c r="A9151" s="15">
        <v>2567.0</v>
      </c>
      <c r="B9151" s="15" t="s">
        <v>9924</v>
      </c>
      <c r="C9151" s="18">
        <v>43040.0</v>
      </c>
      <c r="D9151" s="18">
        <v>43042.0</v>
      </c>
      <c r="E9151" s="18">
        <f t="shared" si="1"/>
        <v>43042</v>
      </c>
      <c r="F9151" s="15" t="s">
        <v>114</v>
      </c>
      <c r="G9151" s="15" t="s">
        <v>4584</v>
      </c>
      <c r="H9151" s="15" t="s">
        <v>4585</v>
      </c>
      <c r="I9151" s="15" t="s">
        <v>59</v>
      </c>
      <c r="J9151" s="15" t="s">
        <v>60</v>
      </c>
      <c r="K9151" s="15" t="s">
        <v>26</v>
      </c>
      <c r="L9151" s="15" t="str">
        <f t="array" ref="L9151">_xlfn.XLOOKUP(M9151,reference_province_to_city!$A$2:$A$11,reference_province_to_city!$B$2:$B$11)</f>
        <v>Denpasar</v>
      </c>
      <c r="M9151" s="15" t="s">
        <v>24</v>
      </c>
      <c r="O9151" s="15">
        <f t="array" ref="O9151">_xlfn.XLOOKUP(M9151,reference_postal_code!$B$2:$B$11,reference_postal_code!$A$2:$A$11)</f>
        <v>80231</v>
      </c>
      <c r="P9151" s="15" t="s">
        <v>63</v>
      </c>
      <c r="Q9151" s="15" t="s">
        <v>3399</v>
      </c>
      <c r="R9151" s="15" t="s">
        <v>65</v>
      </c>
      <c r="S9151" s="15" t="s">
        <v>83</v>
      </c>
      <c r="T9151" s="15" t="s">
        <v>3400</v>
      </c>
      <c r="U9151" s="28">
        <v>376800.0</v>
      </c>
      <c r="V9151" s="15">
        <v>5.0</v>
      </c>
      <c r="W9151" s="31">
        <v>0.2</v>
      </c>
      <c r="X9151" s="28">
        <v>117750.0</v>
      </c>
    </row>
    <row r="9152" ht="15.75" customHeight="1">
      <c r="A9152" s="15">
        <v>2568.0</v>
      </c>
      <c r="B9152" s="15" t="s">
        <v>9924</v>
      </c>
      <c r="C9152" s="18">
        <v>43040.0</v>
      </c>
      <c r="D9152" s="18">
        <v>43042.0</v>
      </c>
      <c r="E9152" s="18">
        <f t="shared" si="1"/>
        <v>43042</v>
      </c>
      <c r="F9152" s="15" t="s">
        <v>114</v>
      </c>
      <c r="G9152" s="15" t="s">
        <v>4584</v>
      </c>
      <c r="H9152" s="15" t="s">
        <v>4585</v>
      </c>
      <c r="I9152" s="15" t="s">
        <v>59</v>
      </c>
      <c r="J9152" s="15" t="s">
        <v>60</v>
      </c>
      <c r="K9152" s="15" t="s">
        <v>26</v>
      </c>
      <c r="L9152" s="15" t="str">
        <f t="array" ref="L9152">_xlfn.XLOOKUP(M9152,reference_province_to_city!$A$2:$A$11,reference_province_to_city!$B$2:$B$11)</f>
        <v>Denpasar</v>
      </c>
      <c r="M9152" s="15" t="s">
        <v>24</v>
      </c>
      <c r="N9152" s="15">
        <v>80231.0</v>
      </c>
      <c r="O9152" s="15">
        <f t="array" ref="O9152">_xlfn.XLOOKUP(M9152,reference_postal_code!$B$2:$B$11,reference_postal_code!$A$2:$A$11)</f>
        <v>80231</v>
      </c>
      <c r="P9152" s="15" t="s">
        <v>63</v>
      </c>
      <c r="Q9152" s="15" t="s">
        <v>913</v>
      </c>
      <c r="R9152" s="15" t="s">
        <v>106</v>
      </c>
      <c r="S9152" s="15" t="s">
        <v>218</v>
      </c>
      <c r="T9152" s="15" t="s">
        <v>914</v>
      </c>
      <c r="U9152" s="28">
        <v>3.99843E7</v>
      </c>
      <c r="V9152" s="15">
        <v>9.0</v>
      </c>
      <c r="W9152" s="31">
        <v>0.0</v>
      </c>
      <c r="X9152" s="28">
        <v>3598587.0</v>
      </c>
    </row>
    <row r="9153" ht="15.75" customHeight="1">
      <c r="A9153" s="15">
        <v>8399.0</v>
      </c>
      <c r="B9153" s="15" t="s">
        <v>9925</v>
      </c>
      <c r="C9153" s="18">
        <v>43041.0</v>
      </c>
      <c r="D9153" s="18">
        <v>43046.0</v>
      </c>
      <c r="E9153" s="18">
        <f t="shared" si="1"/>
        <v>43046</v>
      </c>
      <c r="F9153" s="15" t="s">
        <v>114</v>
      </c>
      <c r="G9153" s="15" t="s">
        <v>1919</v>
      </c>
      <c r="H9153" s="15" t="s">
        <v>1920</v>
      </c>
      <c r="I9153" s="15" t="s">
        <v>76</v>
      </c>
      <c r="J9153" s="15" t="s">
        <v>60</v>
      </c>
      <c r="K9153" s="15" t="s">
        <v>17</v>
      </c>
      <c r="L9153" s="15" t="str">
        <f t="array" ref="L9153">_xlfn.XLOOKUP(M9153,reference_province_to_city!$A$2:$A$11,reference_province_to_city!$B$2:$B$11)</f>
        <v>Semarang</v>
      </c>
      <c r="M9153" s="15" t="s">
        <v>15</v>
      </c>
      <c r="N9153" s="15">
        <v>50111.0</v>
      </c>
      <c r="O9153" s="15">
        <f t="array" ref="O9153">_xlfn.XLOOKUP(M9153,reference_postal_code!$B$2:$B$11,reference_postal_code!$A$2:$A$11)</f>
        <v>50111</v>
      </c>
      <c r="P9153" s="15" t="s">
        <v>77</v>
      </c>
      <c r="Q9153" s="15" t="s">
        <v>4166</v>
      </c>
      <c r="R9153" s="15" t="s">
        <v>106</v>
      </c>
      <c r="S9153" s="15" t="s">
        <v>107</v>
      </c>
      <c r="T9153" s="15" t="s">
        <v>4167</v>
      </c>
      <c r="U9153" s="28">
        <v>2330580.0</v>
      </c>
      <c r="V9153" s="15">
        <v>2.0</v>
      </c>
      <c r="W9153" s="31">
        <v>0.3</v>
      </c>
      <c r="X9153" s="28">
        <v>-532704.0</v>
      </c>
    </row>
    <row r="9154" ht="15.75" customHeight="1">
      <c r="A9154" s="15">
        <v>4881.0</v>
      </c>
      <c r="B9154" s="15" t="s">
        <v>9926</v>
      </c>
      <c r="C9154" s="18">
        <v>43041.0</v>
      </c>
      <c r="D9154" s="18">
        <v>43044.0</v>
      </c>
      <c r="E9154" s="18">
        <f t="shared" si="1"/>
        <v>43044</v>
      </c>
      <c r="F9154" s="15" t="s">
        <v>114</v>
      </c>
      <c r="G9154" s="15" t="s">
        <v>4382</v>
      </c>
      <c r="H9154" s="15" t="s">
        <v>4383</v>
      </c>
      <c r="I9154" s="15" t="s">
        <v>128</v>
      </c>
      <c r="J9154" s="15" t="s">
        <v>60</v>
      </c>
      <c r="K9154" s="15" t="s">
        <v>28</v>
      </c>
      <c r="L9154" s="15" t="str">
        <f t="array" ref="L9154">_xlfn.XLOOKUP(M9154,reference_province_to_city!$A$2:$A$11,reference_province_to_city!$B$2:$B$11)</f>
        <v>Medan</v>
      </c>
      <c r="M9154" s="15" t="s">
        <v>11</v>
      </c>
      <c r="N9154" s="15">
        <v>20111.0</v>
      </c>
      <c r="O9154" s="15">
        <f t="array" ref="O9154">_xlfn.XLOOKUP(M9154,reference_postal_code!$B$2:$B$11,reference_postal_code!$A$2:$A$11)</f>
        <v>20111</v>
      </c>
      <c r="P9154" s="15" t="s">
        <v>77</v>
      </c>
      <c r="Q9154" s="15" t="s">
        <v>2026</v>
      </c>
      <c r="R9154" s="15" t="s">
        <v>106</v>
      </c>
      <c r="S9154" s="15" t="s">
        <v>107</v>
      </c>
      <c r="T9154" s="15" t="s">
        <v>2027</v>
      </c>
      <c r="U9154" s="28">
        <v>1.46388E7</v>
      </c>
      <c r="V9154" s="15">
        <v>4.0</v>
      </c>
      <c r="W9154" s="31">
        <v>0.0</v>
      </c>
      <c r="X9154" s="28">
        <v>4391640.0</v>
      </c>
    </row>
    <row r="9155" ht="15.75" customHeight="1">
      <c r="A9155" s="15">
        <v>3276.0</v>
      </c>
      <c r="B9155" s="15" t="s">
        <v>9927</v>
      </c>
      <c r="C9155" s="18">
        <v>43041.0</v>
      </c>
      <c r="D9155" s="18">
        <v>43045.0</v>
      </c>
      <c r="E9155" s="18">
        <f t="shared" si="1"/>
        <v>43045</v>
      </c>
      <c r="F9155" s="15" t="s">
        <v>55</v>
      </c>
      <c r="G9155" s="15" t="s">
        <v>5632</v>
      </c>
      <c r="H9155" s="15" t="s">
        <v>5633</v>
      </c>
      <c r="I9155" s="15" t="s">
        <v>128</v>
      </c>
      <c r="J9155" s="15" t="s">
        <v>60</v>
      </c>
      <c r="K9155" s="15" t="s">
        <v>17</v>
      </c>
      <c r="L9155" s="15" t="str">
        <f t="array" ref="L9155">_xlfn.XLOOKUP(M9155,reference_province_to_city!$A$2:$A$11,reference_province_to_city!$B$2:$B$11)</f>
        <v>Semarang</v>
      </c>
      <c r="M9155" s="15" t="s">
        <v>15</v>
      </c>
      <c r="N9155" s="15">
        <v>50111.0</v>
      </c>
      <c r="O9155" s="15">
        <f t="array" ref="O9155">_xlfn.XLOOKUP(M9155,reference_postal_code!$B$2:$B$11,reference_postal_code!$A$2:$A$11)</f>
        <v>50111</v>
      </c>
      <c r="P9155" s="15" t="s">
        <v>77</v>
      </c>
      <c r="Q9155" s="15" t="s">
        <v>809</v>
      </c>
      <c r="R9155" s="15" t="s">
        <v>65</v>
      </c>
      <c r="S9155" s="15" t="s">
        <v>93</v>
      </c>
      <c r="T9155" s="15" t="s">
        <v>810</v>
      </c>
      <c r="U9155" s="28">
        <v>416700.0</v>
      </c>
      <c r="V9155" s="15">
        <v>6.0</v>
      </c>
      <c r="W9155" s="31">
        <v>0.0</v>
      </c>
      <c r="X9155" s="28">
        <v>137511.0</v>
      </c>
    </row>
    <row r="9156" ht="15.75" customHeight="1">
      <c r="A9156" s="15">
        <v>8021.0</v>
      </c>
      <c r="B9156" s="15" t="s">
        <v>9928</v>
      </c>
      <c r="C9156" s="18">
        <v>43041.0</v>
      </c>
      <c r="D9156" s="18">
        <v>43044.0</v>
      </c>
      <c r="E9156" s="18">
        <f t="shared" si="1"/>
        <v>43044</v>
      </c>
      <c r="F9156" s="15" t="s">
        <v>125</v>
      </c>
      <c r="G9156" s="15" t="s">
        <v>4884</v>
      </c>
      <c r="H9156" s="15" t="s">
        <v>4885</v>
      </c>
      <c r="I9156" s="15" t="s">
        <v>59</v>
      </c>
      <c r="J9156" s="15" t="s">
        <v>60</v>
      </c>
      <c r="K9156" s="15" t="s">
        <v>28</v>
      </c>
      <c r="L9156" s="15" t="str">
        <f t="array" ref="L9156">_xlfn.XLOOKUP(M9156,reference_province_to_city!$A$2:$A$11,reference_province_to_city!$B$2:$B$11)</f>
        <v>Medan</v>
      </c>
      <c r="M9156" s="15" t="s">
        <v>11</v>
      </c>
      <c r="N9156" s="15">
        <v>20111.0</v>
      </c>
      <c r="O9156" s="15">
        <f t="array" ref="O9156">_xlfn.XLOOKUP(M9156,reference_postal_code!$B$2:$B$11,reference_postal_code!$A$2:$A$11)</f>
        <v>20111</v>
      </c>
      <c r="P9156" s="15" t="s">
        <v>77</v>
      </c>
      <c r="Q9156" s="15" t="s">
        <v>3442</v>
      </c>
      <c r="R9156" s="15" t="s">
        <v>65</v>
      </c>
      <c r="S9156" s="15" t="s">
        <v>66</v>
      </c>
      <c r="T9156" s="15" t="s">
        <v>3443</v>
      </c>
      <c r="U9156" s="28">
        <v>176400.0</v>
      </c>
      <c r="V9156" s="15">
        <v>2.0</v>
      </c>
      <c r="W9156" s="31">
        <v>0.0</v>
      </c>
      <c r="X9156" s="28">
        <v>86436.0</v>
      </c>
    </row>
    <row r="9157" ht="15.75" customHeight="1">
      <c r="A9157" s="15">
        <v>4588.0</v>
      </c>
      <c r="B9157" s="15" t="s">
        <v>9929</v>
      </c>
      <c r="C9157" s="18">
        <v>43041.0</v>
      </c>
      <c r="D9157" s="18">
        <v>43043.0</v>
      </c>
      <c r="E9157" s="18">
        <f t="shared" si="1"/>
        <v>43043</v>
      </c>
      <c r="F9157" s="15" t="s">
        <v>114</v>
      </c>
      <c r="G9157" s="15" t="s">
        <v>3715</v>
      </c>
      <c r="H9157" s="15" t="s">
        <v>3716</v>
      </c>
      <c r="I9157" s="15" t="s">
        <v>76</v>
      </c>
      <c r="J9157" s="15" t="s">
        <v>60</v>
      </c>
      <c r="K9157" s="15" t="s">
        <v>33</v>
      </c>
      <c r="L9157" s="15" t="str">
        <f t="array" ref="L9157">_xlfn.XLOOKUP(M9157,reference_province_to_city!$A$2:$A$11,reference_province_to_city!$B$2:$B$11)</f>
        <v>Makassar</v>
      </c>
      <c r="M9157" s="15" t="s">
        <v>25</v>
      </c>
      <c r="N9157" s="15">
        <v>90111.0</v>
      </c>
      <c r="O9157" s="15">
        <f t="array" ref="O9157">_xlfn.XLOOKUP(M9157,reference_postal_code!$B$2:$B$11,reference_postal_code!$A$2:$A$11)</f>
        <v>90111</v>
      </c>
      <c r="P9157" s="15" t="s">
        <v>63</v>
      </c>
      <c r="Q9157" s="15" t="s">
        <v>2608</v>
      </c>
      <c r="R9157" s="15" t="s">
        <v>65</v>
      </c>
      <c r="S9157" s="15" t="s">
        <v>103</v>
      </c>
      <c r="T9157" s="15" t="s">
        <v>2609</v>
      </c>
      <c r="U9157" s="28">
        <v>83700.0</v>
      </c>
      <c r="V9157" s="15">
        <v>3.0</v>
      </c>
      <c r="W9157" s="31">
        <v>0.0</v>
      </c>
      <c r="X9157" s="28">
        <v>2511.0</v>
      </c>
    </row>
    <row r="9158" ht="15.75" customHeight="1">
      <c r="A9158" s="15">
        <v>5504.0</v>
      </c>
      <c r="B9158" s="15" t="s">
        <v>9930</v>
      </c>
      <c r="C9158" s="18">
        <v>43041.0</v>
      </c>
      <c r="D9158" s="18">
        <v>43045.0</v>
      </c>
      <c r="E9158" s="18">
        <f t="shared" si="1"/>
        <v>43045</v>
      </c>
      <c r="F9158" s="15" t="s">
        <v>55</v>
      </c>
      <c r="G9158" s="15" t="s">
        <v>3297</v>
      </c>
      <c r="H9158" s="15" t="s">
        <v>3298</v>
      </c>
      <c r="I9158" s="15" t="s">
        <v>128</v>
      </c>
      <c r="J9158" s="15" t="s">
        <v>60</v>
      </c>
      <c r="K9158" s="15" t="s">
        <v>33</v>
      </c>
      <c r="L9158" s="15" t="str">
        <f t="array" ref="L9158">_xlfn.XLOOKUP(M9158,reference_province_to_city!$A$2:$A$11,reference_province_to_city!$B$2:$B$11)</f>
        <v>Makassar</v>
      </c>
      <c r="M9158" s="15" t="s">
        <v>25</v>
      </c>
      <c r="N9158" s="15">
        <v>90111.0</v>
      </c>
      <c r="O9158" s="15">
        <f t="array" ref="O9158">_xlfn.XLOOKUP(M9158,reference_postal_code!$B$2:$B$11,reference_postal_code!$A$2:$A$11)</f>
        <v>90111</v>
      </c>
      <c r="P9158" s="15" t="s">
        <v>63</v>
      </c>
      <c r="Q9158" s="15" t="s">
        <v>3000</v>
      </c>
      <c r="R9158" s="15" t="s">
        <v>65</v>
      </c>
      <c r="S9158" s="15" t="s">
        <v>222</v>
      </c>
      <c r="T9158" s="15" t="s">
        <v>3001</v>
      </c>
      <c r="U9158" s="28">
        <v>302040.0</v>
      </c>
      <c r="V9158" s="15">
        <v>3.0</v>
      </c>
      <c r="W9158" s="31">
        <v>0.2</v>
      </c>
      <c r="X9158" s="28">
        <v>18877.0</v>
      </c>
    </row>
    <row r="9159" ht="15.75" customHeight="1">
      <c r="A9159" s="15">
        <v>3275.0</v>
      </c>
      <c r="B9159" s="15" t="s">
        <v>9927</v>
      </c>
      <c r="C9159" s="18">
        <v>43041.0</v>
      </c>
      <c r="D9159" s="18">
        <v>43045.0</v>
      </c>
      <c r="E9159" s="18">
        <f t="shared" si="1"/>
        <v>43045</v>
      </c>
      <c r="F9159" s="15" t="s">
        <v>55</v>
      </c>
      <c r="G9159" s="15" t="s">
        <v>5632</v>
      </c>
      <c r="H9159" s="15" t="s">
        <v>5633</v>
      </c>
      <c r="I9159" s="15" t="s">
        <v>128</v>
      </c>
      <c r="J9159" s="15" t="s">
        <v>60</v>
      </c>
      <c r="K9159" s="15" t="s">
        <v>3394</v>
      </c>
      <c r="L9159" s="15" t="str">
        <f t="array" ref="L9159">_xlfn.XLOOKUP(M9159,reference_province_to_city!$A$2:$A$11,reference_province_to_city!$B$2:$B$11)</f>
        <v>Semarang</v>
      </c>
      <c r="M9159" s="15" t="s">
        <v>15</v>
      </c>
      <c r="N9159" s="15">
        <v>50111.0</v>
      </c>
      <c r="O9159" s="15">
        <f t="array" ref="O9159">_xlfn.XLOOKUP(M9159,reference_postal_code!$B$2:$B$11,reference_postal_code!$A$2:$A$11)</f>
        <v>50111</v>
      </c>
      <c r="P9159" s="15" t="s">
        <v>77</v>
      </c>
      <c r="Q9159" s="15" t="s">
        <v>2079</v>
      </c>
      <c r="R9159" s="15" t="s">
        <v>65</v>
      </c>
      <c r="S9159" s="15" t="s">
        <v>103</v>
      </c>
      <c r="T9159" s="15" t="s">
        <v>2080</v>
      </c>
      <c r="U9159" s="28">
        <v>273600.0</v>
      </c>
      <c r="V9159" s="15">
        <v>3.0</v>
      </c>
      <c r="W9159" s="31">
        <v>0.0</v>
      </c>
      <c r="X9159" s="28">
        <v>136800.0</v>
      </c>
    </row>
    <row r="9160" ht="15.75" customHeight="1">
      <c r="A9160" s="15">
        <v>5503.0</v>
      </c>
      <c r="B9160" s="15" t="s">
        <v>9930</v>
      </c>
      <c r="C9160" s="18">
        <v>43041.0</v>
      </c>
      <c r="D9160" s="18">
        <v>43045.0</v>
      </c>
      <c r="E9160" s="18">
        <f t="shared" si="1"/>
        <v>43045</v>
      </c>
      <c r="F9160" s="15" t="s">
        <v>55</v>
      </c>
      <c r="G9160" s="15" t="s">
        <v>3297</v>
      </c>
      <c r="H9160" s="15" t="s">
        <v>3298</v>
      </c>
      <c r="I9160" s="15" t="s">
        <v>128</v>
      </c>
      <c r="J9160" s="15" t="s">
        <v>60</v>
      </c>
      <c r="K9160" s="15" t="s">
        <v>33</v>
      </c>
      <c r="L9160" s="15" t="str">
        <f t="array" ref="L9160">_xlfn.XLOOKUP(M9160,reference_province_to_city!$A$2:$A$11,reference_province_to_city!$B$2:$B$11)</f>
        <v>Makassar</v>
      </c>
      <c r="M9160" s="15" t="s">
        <v>25</v>
      </c>
      <c r="N9160" s="15">
        <v>90111.0</v>
      </c>
      <c r="O9160" s="15">
        <f t="array" ref="O9160">_xlfn.XLOOKUP(M9160,reference_postal_code!$B$2:$B$11,reference_postal_code!$A$2:$A$11)</f>
        <v>90111</v>
      </c>
      <c r="P9160" s="15" t="s">
        <v>63</v>
      </c>
      <c r="Q9160" s="15" t="s">
        <v>318</v>
      </c>
      <c r="R9160" s="15" t="s">
        <v>106</v>
      </c>
      <c r="S9160" s="15" t="s">
        <v>139</v>
      </c>
      <c r="T9160" s="15" t="s">
        <v>319</v>
      </c>
      <c r="U9160" s="28">
        <v>49680.0</v>
      </c>
      <c r="V9160" s="15">
        <v>1.0</v>
      </c>
      <c r="W9160" s="31">
        <v>0.2</v>
      </c>
      <c r="X9160" s="28">
        <v>9936.0</v>
      </c>
    </row>
    <row r="9161" ht="15.75" customHeight="1">
      <c r="A9161" s="15">
        <v>4882.0</v>
      </c>
      <c r="B9161" s="15" t="s">
        <v>9926</v>
      </c>
      <c r="C9161" s="18">
        <v>43041.0</v>
      </c>
      <c r="D9161" s="18">
        <v>43044.0</v>
      </c>
      <c r="E9161" s="18">
        <f t="shared" si="1"/>
        <v>43044</v>
      </c>
      <c r="F9161" s="15" t="s">
        <v>114</v>
      </c>
      <c r="G9161" s="15" t="s">
        <v>4382</v>
      </c>
      <c r="H9161" s="15" t="s">
        <v>4383</v>
      </c>
      <c r="I9161" s="15" t="s">
        <v>128</v>
      </c>
      <c r="J9161" s="15" t="s">
        <v>60</v>
      </c>
      <c r="K9161" s="15" t="s">
        <v>28</v>
      </c>
      <c r="L9161" s="15" t="str">
        <f t="array" ref="L9161">_xlfn.XLOOKUP(M9161,reference_province_to_city!$A$2:$A$11,reference_province_to_city!$B$2:$B$11)</f>
        <v>Medan</v>
      </c>
      <c r="M9161" s="15" t="s">
        <v>11</v>
      </c>
      <c r="N9161" s="15">
        <v>20111.0</v>
      </c>
      <c r="O9161" s="15">
        <f t="array" ref="O9161">_xlfn.XLOOKUP(M9161,reference_postal_code!$B$2:$B$11,reference_postal_code!$A$2:$A$11)</f>
        <v>20111</v>
      </c>
      <c r="P9161" s="15" t="s">
        <v>77</v>
      </c>
      <c r="Q9161" s="15" t="s">
        <v>6441</v>
      </c>
      <c r="R9161" s="15" t="s">
        <v>110</v>
      </c>
      <c r="S9161" s="15" t="s">
        <v>149</v>
      </c>
      <c r="T9161" s="15" t="s">
        <v>6442</v>
      </c>
      <c r="U9161" s="28">
        <v>3.374865E7</v>
      </c>
      <c r="V9161" s="15">
        <v>9.0</v>
      </c>
      <c r="W9161" s="31">
        <v>0.0</v>
      </c>
      <c r="X9161" s="28">
        <v>7762190.0</v>
      </c>
    </row>
    <row r="9162" ht="15.75" customHeight="1">
      <c r="A9162" s="15">
        <v>4589.0</v>
      </c>
      <c r="B9162" s="15" t="s">
        <v>9929</v>
      </c>
      <c r="C9162" s="18">
        <v>43041.0</v>
      </c>
      <c r="D9162" s="18">
        <v>43043.0</v>
      </c>
      <c r="E9162" s="18">
        <f t="shared" si="1"/>
        <v>43043</v>
      </c>
      <c r="F9162" s="15" t="s">
        <v>114</v>
      </c>
      <c r="G9162" s="15" t="s">
        <v>3715</v>
      </c>
      <c r="H9162" s="15" t="s">
        <v>3716</v>
      </c>
      <c r="I9162" s="15" t="s">
        <v>76</v>
      </c>
      <c r="J9162" s="15" t="s">
        <v>60</v>
      </c>
      <c r="K9162" s="15" t="s">
        <v>33</v>
      </c>
      <c r="L9162" s="15" t="str">
        <f t="array" ref="L9162">_xlfn.XLOOKUP(M9162,reference_province_to_city!$A$2:$A$11,reference_province_to_city!$B$2:$B$11)</f>
        <v>Makassar</v>
      </c>
      <c r="M9162" s="15" t="s">
        <v>25</v>
      </c>
      <c r="N9162" s="15">
        <v>90111.0</v>
      </c>
      <c r="O9162" s="15">
        <f t="array" ref="O9162">_xlfn.XLOOKUP(M9162,reference_postal_code!$B$2:$B$11,reference_postal_code!$A$2:$A$11)</f>
        <v>90111</v>
      </c>
      <c r="P9162" s="15" t="s">
        <v>63</v>
      </c>
      <c r="Q9162" s="15" t="s">
        <v>792</v>
      </c>
      <c r="R9162" s="15" t="s">
        <v>106</v>
      </c>
      <c r="S9162" s="15" t="s">
        <v>139</v>
      </c>
      <c r="T9162" s="15" t="s">
        <v>793</v>
      </c>
      <c r="U9162" s="28">
        <v>375300.0</v>
      </c>
      <c r="V9162" s="15">
        <v>3.0</v>
      </c>
      <c r="W9162" s="31">
        <v>0.0</v>
      </c>
      <c r="X9162" s="28">
        <v>157626.0</v>
      </c>
    </row>
    <row r="9163" ht="15.75" customHeight="1">
      <c r="A9163" s="15">
        <v>4880.0</v>
      </c>
      <c r="B9163" s="15" t="s">
        <v>9926</v>
      </c>
      <c r="C9163" s="18">
        <v>43041.0</v>
      </c>
      <c r="D9163" s="18">
        <v>43044.0</v>
      </c>
      <c r="E9163" s="18">
        <f t="shared" si="1"/>
        <v>43044</v>
      </c>
      <c r="F9163" s="15" t="s">
        <v>114</v>
      </c>
      <c r="G9163" s="15" t="s">
        <v>4382</v>
      </c>
      <c r="H9163" s="15" t="s">
        <v>4383</v>
      </c>
      <c r="I9163" s="15" t="s">
        <v>128</v>
      </c>
      <c r="J9163" s="15" t="s">
        <v>60</v>
      </c>
      <c r="K9163" s="15" t="s">
        <v>28</v>
      </c>
      <c r="L9163" s="15" t="str">
        <f t="array" ref="L9163">_xlfn.XLOOKUP(M9163,reference_province_to_city!$A$2:$A$11,reference_province_to_city!$B$2:$B$11)</f>
        <v>Medan</v>
      </c>
      <c r="M9163" s="15" t="s">
        <v>11</v>
      </c>
      <c r="N9163" s="15">
        <v>20111.0</v>
      </c>
      <c r="O9163" s="15">
        <f t="array" ref="O9163">_xlfn.XLOOKUP(M9163,reference_postal_code!$B$2:$B$11,reference_postal_code!$A$2:$A$11)</f>
        <v>20111</v>
      </c>
      <c r="P9163" s="15" t="s">
        <v>77</v>
      </c>
      <c r="Q9163" s="15" t="s">
        <v>3440</v>
      </c>
      <c r="R9163" s="15" t="s">
        <v>65</v>
      </c>
      <c r="S9163" s="15" t="s">
        <v>173</v>
      </c>
      <c r="T9163" s="15" t="s">
        <v>3441</v>
      </c>
      <c r="U9163" s="28">
        <v>79800.0</v>
      </c>
      <c r="V9163" s="15">
        <v>2.0</v>
      </c>
      <c r="W9163" s="31">
        <v>0.0</v>
      </c>
      <c r="X9163" s="28">
        <v>39102.0</v>
      </c>
    </row>
    <row r="9164" ht="15.75" customHeight="1">
      <c r="A9164" s="15">
        <v>4587.0</v>
      </c>
      <c r="B9164" s="15" t="s">
        <v>9929</v>
      </c>
      <c r="C9164" s="18">
        <v>43041.0</v>
      </c>
      <c r="D9164" s="18">
        <v>43043.0</v>
      </c>
      <c r="E9164" s="18">
        <f t="shared" si="1"/>
        <v>43043</v>
      </c>
      <c r="F9164" s="15" t="s">
        <v>114</v>
      </c>
      <c r="G9164" s="15" t="s">
        <v>3715</v>
      </c>
      <c r="H9164" s="15" t="s">
        <v>3716</v>
      </c>
      <c r="I9164" s="15" t="s">
        <v>76</v>
      </c>
      <c r="J9164" s="15" t="s">
        <v>60</v>
      </c>
      <c r="K9164" s="15" t="s">
        <v>33</v>
      </c>
      <c r="L9164" s="15" t="str">
        <f t="array" ref="L9164">_xlfn.XLOOKUP(M9164,reference_province_to_city!$A$2:$A$11,reference_province_to_city!$B$2:$B$11)</f>
        <v>Makassar</v>
      </c>
      <c r="M9164" s="15" t="s">
        <v>25</v>
      </c>
      <c r="N9164" s="15">
        <v>90111.0</v>
      </c>
      <c r="O9164" s="15">
        <f t="array" ref="O9164">_xlfn.XLOOKUP(M9164,reference_postal_code!$B$2:$B$11,reference_postal_code!$A$2:$A$11)</f>
        <v>90111</v>
      </c>
      <c r="P9164" s="15" t="s">
        <v>63</v>
      </c>
      <c r="Q9164" s="15" t="s">
        <v>6596</v>
      </c>
      <c r="R9164" s="15" t="s">
        <v>65</v>
      </c>
      <c r="S9164" s="15" t="s">
        <v>83</v>
      </c>
      <c r="T9164" s="15" t="s">
        <v>6597</v>
      </c>
      <c r="U9164" s="28">
        <v>8855280.0</v>
      </c>
      <c r="V9164" s="15">
        <v>6.0</v>
      </c>
      <c r="W9164" s="31">
        <v>0.2</v>
      </c>
      <c r="X9164" s="28">
        <v>3099348.0</v>
      </c>
    </row>
    <row r="9165" ht="15.75" customHeight="1">
      <c r="A9165" s="15">
        <v>4585.0</v>
      </c>
      <c r="B9165" s="15" t="s">
        <v>9929</v>
      </c>
      <c r="C9165" s="18">
        <v>43041.0</v>
      </c>
      <c r="D9165" s="18">
        <v>43043.0</v>
      </c>
      <c r="E9165" s="18">
        <f t="shared" si="1"/>
        <v>43043</v>
      </c>
      <c r="F9165" s="15" t="s">
        <v>114</v>
      </c>
      <c r="G9165" s="15" t="s">
        <v>3715</v>
      </c>
      <c r="H9165" s="15" t="s">
        <v>3716</v>
      </c>
      <c r="I9165" s="15" t="s">
        <v>76</v>
      </c>
      <c r="J9165" s="15" t="s">
        <v>60</v>
      </c>
      <c r="K9165" s="15" t="s">
        <v>33</v>
      </c>
      <c r="L9165" s="15" t="str">
        <f t="array" ref="L9165">_xlfn.XLOOKUP(M9165,reference_province_to_city!$A$2:$A$11,reference_province_to_city!$B$2:$B$11)</f>
        <v>Makassar</v>
      </c>
      <c r="M9165" s="15" t="s">
        <v>25</v>
      </c>
      <c r="N9165" s="15">
        <v>90111.0</v>
      </c>
      <c r="O9165" s="15">
        <f t="array" ref="O9165">_xlfn.XLOOKUP(M9165,reference_postal_code!$B$2:$B$11,reference_postal_code!$A$2:$A$11)</f>
        <v>90111</v>
      </c>
      <c r="P9165" s="15" t="s">
        <v>63</v>
      </c>
      <c r="Q9165" s="15" t="s">
        <v>3615</v>
      </c>
      <c r="R9165" s="15" t="s">
        <v>65</v>
      </c>
      <c r="S9165" s="15" t="s">
        <v>173</v>
      </c>
      <c r="T9165" s="15" t="s">
        <v>3616</v>
      </c>
      <c r="U9165" s="28">
        <v>1148700.0</v>
      </c>
      <c r="V9165" s="15">
        <v>7.0</v>
      </c>
      <c r="W9165" s="31">
        <v>0.0</v>
      </c>
      <c r="X9165" s="28">
        <v>574350.0</v>
      </c>
    </row>
    <row r="9166" ht="15.75" customHeight="1">
      <c r="A9166" s="15">
        <v>5506.0</v>
      </c>
      <c r="B9166" s="15" t="s">
        <v>9930</v>
      </c>
      <c r="C9166" s="18">
        <v>43041.0</v>
      </c>
      <c r="D9166" s="18">
        <v>43045.0</v>
      </c>
      <c r="E9166" s="18">
        <f t="shared" si="1"/>
        <v>43045</v>
      </c>
      <c r="F9166" s="15" t="s">
        <v>55</v>
      </c>
      <c r="G9166" s="15" t="s">
        <v>3297</v>
      </c>
      <c r="H9166" s="15" t="s">
        <v>3298</v>
      </c>
      <c r="I9166" s="15" t="s">
        <v>128</v>
      </c>
      <c r="J9166" s="15" t="s">
        <v>60</v>
      </c>
      <c r="K9166" s="15" t="s">
        <v>33</v>
      </c>
      <c r="L9166" s="15" t="str">
        <f t="array" ref="L9166">_xlfn.XLOOKUP(M9166,reference_province_to_city!$A$2:$A$11,reference_province_to_city!$B$2:$B$11)</f>
        <v>Makassar</v>
      </c>
      <c r="M9166" s="15" t="s">
        <v>25</v>
      </c>
      <c r="N9166" s="15">
        <v>90111.0</v>
      </c>
      <c r="O9166" s="15">
        <f t="array" ref="O9166">_xlfn.XLOOKUP(M9166,reference_postal_code!$B$2:$B$11,reference_postal_code!$A$2:$A$11)</f>
        <v>90111</v>
      </c>
      <c r="P9166" s="15" t="s">
        <v>63</v>
      </c>
      <c r="Q9166" s="15" t="s">
        <v>1502</v>
      </c>
      <c r="R9166" s="15" t="s">
        <v>110</v>
      </c>
      <c r="S9166" s="15" t="s">
        <v>111</v>
      </c>
      <c r="T9166" s="15" t="s">
        <v>1503</v>
      </c>
      <c r="U9166" s="28">
        <v>1.2888E7</v>
      </c>
      <c r="V9166" s="15">
        <v>4.0</v>
      </c>
      <c r="W9166" s="31">
        <v>0.4</v>
      </c>
      <c r="X9166" s="28">
        <v>-2792400.0</v>
      </c>
    </row>
    <row r="9167" ht="15.75" customHeight="1">
      <c r="A9167" s="15">
        <v>5648.0</v>
      </c>
      <c r="B9167" s="15" t="s">
        <v>9931</v>
      </c>
      <c r="C9167" s="18">
        <v>43041.0</v>
      </c>
      <c r="D9167" s="18">
        <v>43046.0</v>
      </c>
      <c r="E9167" s="18">
        <f t="shared" si="1"/>
        <v>43046</v>
      </c>
      <c r="F9167" s="15" t="s">
        <v>55</v>
      </c>
      <c r="G9167" s="15" t="s">
        <v>6861</v>
      </c>
      <c r="H9167" s="15" t="s">
        <v>6862</v>
      </c>
      <c r="I9167" s="15" t="s">
        <v>59</v>
      </c>
      <c r="J9167" s="15" t="s">
        <v>60</v>
      </c>
      <c r="K9167" s="15" t="s">
        <v>26</v>
      </c>
      <c r="L9167" s="15" t="str">
        <f t="array" ref="L9167">_xlfn.XLOOKUP(M9167,reference_province_to_city!$A$2:$A$11,reference_province_to_city!$B$2:$B$11)</f>
        <v>Denpasar</v>
      </c>
      <c r="M9167" s="15" t="s">
        <v>24</v>
      </c>
      <c r="N9167" s="15">
        <v>80231.0</v>
      </c>
      <c r="O9167" s="15">
        <f t="array" ref="O9167">_xlfn.XLOOKUP(M9167,reference_postal_code!$B$2:$B$11,reference_postal_code!$A$2:$A$11)</f>
        <v>80231</v>
      </c>
      <c r="P9167" s="15" t="s">
        <v>63</v>
      </c>
      <c r="Q9167" s="15" t="s">
        <v>494</v>
      </c>
      <c r="R9167" s="15" t="s">
        <v>65</v>
      </c>
      <c r="S9167" s="15" t="s">
        <v>66</v>
      </c>
      <c r="T9167" s="15" t="s">
        <v>495</v>
      </c>
      <c r="U9167" s="28">
        <v>291600.0</v>
      </c>
      <c r="V9167" s="15">
        <v>3.0</v>
      </c>
      <c r="W9167" s="31">
        <v>0.0</v>
      </c>
      <c r="X9167" s="28">
        <v>139968.0</v>
      </c>
    </row>
    <row r="9168" ht="15.75" customHeight="1">
      <c r="A9168" s="15">
        <v>4590.0</v>
      </c>
      <c r="B9168" s="15" t="s">
        <v>9929</v>
      </c>
      <c r="C9168" s="18">
        <v>43041.0</v>
      </c>
      <c r="D9168" s="18">
        <v>43043.0</v>
      </c>
      <c r="E9168" s="18">
        <f t="shared" si="1"/>
        <v>43043</v>
      </c>
      <c r="F9168" s="15" t="s">
        <v>114</v>
      </c>
      <c r="G9168" s="15" t="s">
        <v>3715</v>
      </c>
      <c r="H9168" s="15" t="s">
        <v>3716</v>
      </c>
      <c r="I9168" s="15" t="s">
        <v>76</v>
      </c>
      <c r="J9168" s="15" t="s">
        <v>60</v>
      </c>
      <c r="K9168" s="15" t="s">
        <v>33</v>
      </c>
      <c r="L9168" s="15" t="str">
        <f t="array" ref="L9168">_xlfn.XLOOKUP(M9168,reference_province_to_city!$A$2:$A$11,reference_province_to_city!$B$2:$B$11)</f>
        <v>Makassar</v>
      </c>
      <c r="M9168" s="15" t="s">
        <v>25</v>
      </c>
      <c r="N9168" s="15">
        <v>90111.0</v>
      </c>
      <c r="O9168" s="15">
        <f t="array" ref="O9168">_xlfn.XLOOKUP(M9168,reference_postal_code!$B$2:$B$11,reference_postal_code!$A$2:$A$11)</f>
        <v>90111</v>
      </c>
      <c r="P9168" s="15" t="s">
        <v>63</v>
      </c>
      <c r="Q9168" s="15" t="s">
        <v>950</v>
      </c>
      <c r="R9168" s="15" t="s">
        <v>65</v>
      </c>
      <c r="S9168" s="15" t="s">
        <v>87</v>
      </c>
      <c r="T9168" s="15" t="s">
        <v>951</v>
      </c>
      <c r="U9168" s="28">
        <v>6788250.0</v>
      </c>
      <c r="V9168" s="15">
        <v>7.0</v>
      </c>
      <c r="W9168" s="31">
        <v>0.0</v>
      </c>
      <c r="X9168" s="28">
        <v>339412.0</v>
      </c>
    </row>
    <row r="9169" ht="15.75" customHeight="1">
      <c r="A9169" s="15">
        <v>9083.0</v>
      </c>
      <c r="B9169" s="15" t="s">
        <v>9932</v>
      </c>
      <c r="C9169" s="18">
        <v>43041.0</v>
      </c>
      <c r="D9169" s="18">
        <v>43045.0</v>
      </c>
      <c r="E9169" s="18">
        <f t="shared" si="1"/>
        <v>43045</v>
      </c>
      <c r="F9169" s="15" t="s">
        <v>55</v>
      </c>
      <c r="G9169" s="15" t="s">
        <v>3859</v>
      </c>
      <c r="H9169" s="15" t="s">
        <v>3860</v>
      </c>
      <c r="I9169" s="15" t="s">
        <v>59</v>
      </c>
      <c r="J9169" s="15" t="s">
        <v>60</v>
      </c>
      <c r="K9169" s="15" t="s">
        <v>26</v>
      </c>
      <c r="L9169" s="15" t="str">
        <f t="array" ref="L9169">_xlfn.XLOOKUP(M9169,reference_province_to_city!$A$2:$A$11,reference_province_to_city!$B$2:$B$11)</f>
        <v>Denpasar</v>
      </c>
      <c r="M9169" s="15" t="s">
        <v>24</v>
      </c>
      <c r="N9169" s="15">
        <v>80231.0</v>
      </c>
      <c r="O9169" s="15">
        <f t="array" ref="O9169">_xlfn.XLOOKUP(M9169,reference_postal_code!$B$2:$B$11,reference_postal_code!$A$2:$A$11)</f>
        <v>80231</v>
      </c>
      <c r="P9169" s="15" t="s">
        <v>63</v>
      </c>
      <c r="Q9169" s="15" t="s">
        <v>8464</v>
      </c>
      <c r="R9169" s="15" t="s">
        <v>65</v>
      </c>
      <c r="S9169" s="15" t="s">
        <v>93</v>
      </c>
      <c r="T9169" s="15" t="s">
        <v>8465</v>
      </c>
      <c r="U9169" s="28">
        <v>83400.0</v>
      </c>
      <c r="V9169" s="15">
        <v>2.0</v>
      </c>
      <c r="W9169" s="31">
        <v>0.0</v>
      </c>
      <c r="X9169" s="28">
        <v>21684.0</v>
      </c>
    </row>
    <row r="9170" ht="15.75" customHeight="1">
      <c r="A9170" s="15">
        <v>8020.0</v>
      </c>
      <c r="B9170" s="15" t="s">
        <v>9928</v>
      </c>
      <c r="C9170" s="18">
        <v>43041.0</v>
      </c>
      <c r="D9170" s="18">
        <v>43044.0</v>
      </c>
      <c r="E9170" s="18">
        <f t="shared" si="1"/>
        <v>43044</v>
      </c>
      <c r="F9170" s="15" t="s">
        <v>125</v>
      </c>
      <c r="G9170" s="15" t="s">
        <v>4884</v>
      </c>
      <c r="H9170" s="15" t="s">
        <v>4885</v>
      </c>
      <c r="I9170" s="15" t="s">
        <v>59</v>
      </c>
      <c r="J9170" s="15" t="s">
        <v>60</v>
      </c>
      <c r="K9170" s="15" t="s">
        <v>28</v>
      </c>
      <c r="L9170" s="15" t="str">
        <f t="array" ref="L9170">_xlfn.XLOOKUP(M9170,reference_province_to_city!$A$2:$A$11,reference_province_to_city!$B$2:$B$11)</f>
        <v>Medan</v>
      </c>
      <c r="M9170" s="15" t="s">
        <v>11</v>
      </c>
      <c r="N9170" s="15">
        <v>20111.0</v>
      </c>
      <c r="O9170" s="15">
        <f t="array" ref="O9170">_xlfn.XLOOKUP(M9170,reference_postal_code!$B$2:$B$11,reference_postal_code!$A$2:$A$11)</f>
        <v>20111</v>
      </c>
      <c r="P9170" s="15" t="s">
        <v>77</v>
      </c>
      <c r="Q9170" s="15" t="s">
        <v>3000</v>
      </c>
      <c r="R9170" s="15" t="s">
        <v>65</v>
      </c>
      <c r="S9170" s="15" t="s">
        <v>222</v>
      </c>
      <c r="T9170" s="15" t="s">
        <v>3001</v>
      </c>
      <c r="U9170" s="28">
        <v>1258500.0</v>
      </c>
      <c r="V9170" s="15">
        <v>10.0</v>
      </c>
      <c r="W9170" s="31">
        <v>0.0</v>
      </c>
      <c r="X9170" s="28">
        <v>314625.0</v>
      </c>
    </row>
    <row r="9171" ht="15.75" customHeight="1">
      <c r="A9171" s="15">
        <v>4883.0</v>
      </c>
      <c r="B9171" s="15" t="s">
        <v>9926</v>
      </c>
      <c r="C9171" s="18">
        <v>43041.0</v>
      </c>
      <c r="D9171" s="18">
        <v>43044.0</v>
      </c>
      <c r="E9171" s="18">
        <f t="shared" si="1"/>
        <v>43044</v>
      </c>
      <c r="F9171" s="15" t="s">
        <v>114</v>
      </c>
      <c r="G9171" s="15" t="s">
        <v>4382</v>
      </c>
      <c r="H9171" s="15" t="s">
        <v>4383</v>
      </c>
      <c r="I9171" s="15" t="s">
        <v>128</v>
      </c>
      <c r="J9171" s="15" t="s">
        <v>60</v>
      </c>
      <c r="K9171" s="15" t="s">
        <v>28</v>
      </c>
      <c r="L9171" s="15" t="str">
        <f t="array" ref="L9171">_xlfn.XLOOKUP(M9171,reference_province_to_city!$A$2:$A$11,reference_province_to_city!$B$2:$B$11)</f>
        <v>Medan</v>
      </c>
      <c r="M9171" s="15" t="s">
        <v>11</v>
      </c>
      <c r="N9171" s="15">
        <v>20111.0</v>
      </c>
      <c r="O9171" s="15">
        <f t="array" ref="O9171">_xlfn.XLOOKUP(M9171,reference_postal_code!$B$2:$B$11,reference_postal_code!$A$2:$A$11)</f>
        <v>20111</v>
      </c>
      <c r="P9171" s="15" t="s">
        <v>77</v>
      </c>
      <c r="Q9171" s="15" t="s">
        <v>7276</v>
      </c>
      <c r="R9171" s="15" t="s">
        <v>65</v>
      </c>
      <c r="S9171" s="15" t="s">
        <v>87</v>
      </c>
      <c r="T9171" s="15" t="s">
        <v>7277</v>
      </c>
      <c r="U9171" s="28">
        <v>898800.0</v>
      </c>
      <c r="V9171" s="15">
        <v>4.0</v>
      </c>
      <c r="W9171" s="31">
        <v>0.0</v>
      </c>
      <c r="X9171" s="28">
        <v>251664.0</v>
      </c>
    </row>
    <row r="9172" ht="15.75" customHeight="1">
      <c r="A9172" s="15">
        <v>2890.0</v>
      </c>
      <c r="B9172" s="15" t="s">
        <v>9933</v>
      </c>
      <c r="C9172" s="18">
        <v>43041.0</v>
      </c>
      <c r="D9172" s="18">
        <v>43045.0</v>
      </c>
      <c r="E9172" s="18">
        <f t="shared" si="1"/>
        <v>43045</v>
      </c>
      <c r="F9172" s="15" t="s">
        <v>55</v>
      </c>
      <c r="G9172" s="15" t="s">
        <v>3753</v>
      </c>
      <c r="H9172" s="15" t="s">
        <v>3754</v>
      </c>
      <c r="I9172" s="15" t="s">
        <v>128</v>
      </c>
      <c r="J9172" s="15" t="s">
        <v>60</v>
      </c>
      <c r="K9172" s="15" t="s">
        <v>19</v>
      </c>
      <c r="L9172" s="15" t="str">
        <f t="array" ref="L9172">_xlfn.XLOOKUP(M9172,reference_province_to_city!$A$2:$A$11,reference_province_to_city!$B$2:$B$11)</f>
        <v>Yogyakarta</v>
      </c>
      <c r="M9172" s="15" t="s">
        <v>18</v>
      </c>
      <c r="N9172" s="15">
        <v>55111.0</v>
      </c>
      <c r="O9172" s="15">
        <f t="array" ref="O9172">_xlfn.XLOOKUP(M9172,reference_postal_code!$B$2:$B$11,reference_postal_code!$A$2:$A$11)</f>
        <v>55111</v>
      </c>
      <c r="P9172" s="15" t="s">
        <v>77</v>
      </c>
      <c r="Q9172" s="15" t="s">
        <v>4841</v>
      </c>
      <c r="R9172" s="15" t="s">
        <v>65</v>
      </c>
      <c r="S9172" s="15" t="s">
        <v>66</v>
      </c>
      <c r="T9172" s="15" t="s">
        <v>4842</v>
      </c>
      <c r="U9172" s="28">
        <v>357750.0</v>
      </c>
      <c r="V9172" s="15">
        <v>5.0</v>
      </c>
      <c r="W9172" s="31">
        <v>0.0</v>
      </c>
      <c r="X9172" s="28">
        <v>160987.0</v>
      </c>
    </row>
    <row r="9173" ht="15.75" customHeight="1">
      <c r="A9173" s="15">
        <v>7377.0</v>
      </c>
      <c r="B9173" s="15" t="s">
        <v>9934</v>
      </c>
      <c r="C9173" s="18">
        <v>43041.0</v>
      </c>
      <c r="D9173" s="18">
        <v>43044.0</v>
      </c>
      <c r="E9173" s="18">
        <f t="shared" si="1"/>
        <v>43044</v>
      </c>
      <c r="F9173" s="15" t="s">
        <v>125</v>
      </c>
      <c r="G9173" s="15" t="s">
        <v>3726</v>
      </c>
      <c r="H9173" s="15" t="s">
        <v>3727</v>
      </c>
      <c r="I9173" s="15" t="s">
        <v>128</v>
      </c>
      <c r="J9173" s="15" t="s">
        <v>60</v>
      </c>
      <c r="K9173" s="15" t="s">
        <v>19</v>
      </c>
      <c r="L9173" s="15" t="str">
        <f t="array" ref="L9173">_xlfn.XLOOKUP(M9173,reference_province_to_city!$A$2:$A$11,reference_province_to_city!$B$2:$B$11)</f>
        <v>Yogyakarta</v>
      </c>
      <c r="M9173" s="15" t="s">
        <v>18</v>
      </c>
      <c r="N9173" s="15">
        <v>55111.0</v>
      </c>
      <c r="O9173" s="15">
        <f t="array" ref="O9173">_xlfn.XLOOKUP(M9173,reference_postal_code!$B$2:$B$11,reference_postal_code!$A$2:$A$11)</f>
        <v>55111</v>
      </c>
      <c r="P9173" s="15" t="s">
        <v>77</v>
      </c>
      <c r="Q9173" s="15" t="s">
        <v>6775</v>
      </c>
      <c r="R9173" s="15" t="s">
        <v>65</v>
      </c>
      <c r="S9173" s="15" t="s">
        <v>93</v>
      </c>
      <c r="T9173" s="15" t="s">
        <v>6776</v>
      </c>
      <c r="U9173" s="28">
        <v>815040.0</v>
      </c>
      <c r="V9173" s="15">
        <v>4.0</v>
      </c>
      <c r="W9173" s="31">
        <v>0.2</v>
      </c>
      <c r="X9173" s="28">
        <v>81504.0</v>
      </c>
    </row>
    <row r="9174" ht="15.75" customHeight="1">
      <c r="A9174" s="15">
        <v>6258.0</v>
      </c>
      <c r="B9174" s="15" t="s">
        <v>9935</v>
      </c>
      <c r="C9174" s="18">
        <v>43041.0</v>
      </c>
      <c r="D9174" s="18">
        <v>43045.0</v>
      </c>
      <c r="E9174" s="18">
        <f t="shared" si="1"/>
        <v>43045</v>
      </c>
      <c r="F9174" s="15" t="s">
        <v>114</v>
      </c>
      <c r="G9174" s="15" t="s">
        <v>2114</v>
      </c>
      <c r="H9174" s="15" t="s">
        <v>2115</v>
      </c>
      <c r="I9174" s="15" t="s">
        <v>128</v>
      </c>
      <c r="J9174" s="15" t="s">
        <v>60</v>
      </c>
      <c r="K9174" s="15" t="s">
        <v>19</v>
      </c>
      <c r="L9174" s="15" t="str">
        <f t="array" ref="L9174">_xlfn.XLOOKUP(M9174,reference_province_to_city!$A$2:$A$11,reference_province_to_city!$B$2:$B$11)</f>
        <v>Yogyakarta</v>
      </c>
      <c r="M9174" s="15" t="s">
        <v>18</v>
      </c>
      <c r="N9174" s="15">
        <v>55111.0</v>
      </c>
      <c r="O9174" s="15">
        <f t="array" ref="O9174">_xlfn.XLOOKUP(M9174,reference_postal_code!$B$2:$B$11,reference_postal_code!$A$2:$A$11)</f>
        <v>55111</v>
      </c>
      <c r="P9174" s="15" t="s">
        <v>77</v>
      </c>
      <c r="Q9174" s="15" t="s">
        <v>3701</v>
      </c>
      <c r="R9174" s="15" t="s">
        <v>65</v>
      </c>
      <c r="S9174" s="15" t="s">
        <v>226</v>
      </c>
      <c r="T9174" s="15" t="s">
        <v>3702</v>
      </c>
      <c r="U9174" s="28">
        <v>5768880.0</v>
      </c>
      <c r="V9174" s="15">
        <v>2.0</v>
      </c>
      <c r="W9174" s="31">
        <v>0.2</v>
      </c>
      <c r="X9174" s="28">
        <v>-1225887.0</v>
      </c>
    </row>
    <row r="9175" ht="15.75" customHeight="1">
      <c r="A9175" s="15">
        <v>5505.0</v>
      </c>
      <c r="B9175" s="15" t="s">
        <v>9930</v>
      </c>
      <c r="C9175" s="18">
        <v>43041.0</v>
      </c>
      <c r="D9175" s="18">
        <v>43045.0</v>
      </c>
      <c r="E9175" s="18">
        <f t="shared" si="1"/>
        <v>43045</v>
      </c>
      <c r="F9175" s="15" t="s">
        <v>55</v>
      </c>
      <c r="G9175" s="15" t="s">
        <v>3297</v>
      </c>
      <c r="H9175" s="15" t="s">
        <v>3298</v>
      </c>
      <c r="I9175" s="15" t="s">
        <v>128</v>
      </c>
      <c r="J9175" s="15" t="s">
        <v>60</v>
      </c>
      <c r="K9175" s="15" t="s">
        <v>33</v>
      </c>
      <c r="L9175" s="15" t="str">
        <f t="array" ref="L9175">_xlfn.XLOOKUP(M9175,reference_province_to_city!$A$2:$A$11,reference_province_to_city!$B$2:$B$11)</f>
        <v>Makassar</v>
      </c>
      <c r="M9175" s="15" t="s">
        <v>25</v>
      </c>
      <c r="N9175" s="15">
        <v>90111.0</v>
      </c>
      <c r="O9175" s="15">
        <f t="array" ref="O9175">_xlfn.XLOOKUP(M9175,reference_postal_code!$B$2:$B$11,reference_postal_code!$A$2:$A$11)</f>
        <v>90111</v>
      </c>
      <c r="P9175" s="15" t="s">
        <v>63</v>
      </c>
      <c r="Q9175" s="15" t="s">
        <v>3138</v>
      </c>
      <c r="R9175" s="15" t="s">
        <v>65</v>
      </c>
      <c r="S9175" s="15" t="s">
        <v>173</v>
      </c>
      <c r="T9175" s="15" t="s">
        <v>3139</v>
      </c>
      <c r="U9175" s="28">
        <v>132840.0</v>
      </c>
      <c r="V9175" s="15">
        <v>3.0</v>
      </c>
      <c r="W9175" s="31">
        <v>0.2</v>
      </c>
      <c r="X9175" s="28">
        <v>43173.0</v>
      </c>
    </row>
    <row r="9176" ht="15.75" customHeight="1">
      <c r="A9176" s="15">
        <v>4586.0</v>
      </c>
      <c r="B9176" s="15" t="s">
        <v>9929</v>
      </c>
      <c r="C9176" s="18">
        <v>43041.0</v>
      </c>
      <c r="D9176" s="18">
        <v>43043.0</v>
      </c>
      <c r="E9176" s="18">
        <f t="shared" si="1"/>
        <v>43043</v>
      </c>
      <c r="F9176" s="15" t="s">
        <v>114</v>
      </c>
      <c r="G9176" s="15" t="s">
        <v>3715</v>
      </c>
      <c r="H9176" s="15" t="s">
        <v>3716</v>
      </c>
      <c r="I9176" s="15" t="s">
        <v>76</v>
      </c>
      <c r="J9176" s="15" t="s">
        <v>60</v>
      </c>
      <c r="K9176" s="15" t="s">
        <v>33</v>
      </c>
      <c r="L9176" s="15" t="str">
        <f t="array" ref="L9176">_xlfn.XLOOKUP(M9176,reference_province_to_city!$A$2:$A$11,reference_province_to_city!$B$2:$B$11)</f>
        <v>Makassar</v>
      </c>
      <c r="M9176" s="15" t="s">
        <v>25</v>
      </c>
      <c r="N9176" s="15">
        <v>90111.0</v>
      </c>
      <c r="O9176" s="15">
        <f t="array" ref="O9176">_xlfn.XLOOKUP(M9176,reference_postal_code!$B$2:$B$11,reference_postal_code!$A$2:$A$11)</f>
        <v>90111</v>
      </c>
      <c r="P9176" s="15" t="s">
        <v>63</v>
      </c>
      <c r="Q9176" s="15" t="s">
        <v>1981</v>
      </c>
      <c r="R9176" s="15" t="s">
        <v>65</v>
      </c>
      <c r="S9176" s="15" t="s">
        <v>93</v>
      </c>
      <c r="T9176" s="15" t="s">
        <v>1982</v>
      </c>
      <c r="U9176" s="28">
        <v>132000.0</v>
      </c>
      <c r="V9176" s="15">
        <v>5.0</v>
      </c>
      <c r="W9176" s="31">
        <v>0.0</v>
      </c>
      <c r="X9176" s="28">
        <v>63360.0</v>
      </c>
    </row>
    <row r="9177" ht="15.75" customHeight="1">
      <c r="A9177" s="15">
        <v>6823.0</v>
      </c>
      <c r="B9177" s="15" t="s">
        <v>9936</v>
      </c>
      <c r="C9177" s="18">
        <v>43041.0</v>
      </c>
      <c r="D9177" s="18"/>
      <c r="E9177" s="18">
        <f t="shared" si="1"/>
        <v>43044</v>
      </c>
      <c r="F9177" s="15" t="s">
        <v>55</v>
      </c>
      <c r="G9177" s="15" t="s">
        <v>894</v>
      </c>
      <c r="H9177" s="15" t="s">
        <v>895</v>
      </c>
      <c r="I9177" s="15" t="s">
        <v>59</v>
      </c>
      <c r="J9177" s="15" t="s">
        <v>60</v>
      </c>
      <c r="K9177" s="15" t="s">
        <v>28</v>
      </c>
      <c r="L9177" s="15" t="str">
        <f t="array" ref="L9177">_xlfn.XLOOKUP(M9177,reference_province_to_city!$A$2:$A$11,reference_province_to_city!$B$2:$B$11)</f>
        <v>Medan</v>
      </c>
      <c r="M9177" s="15" t="s">
        <v>11</v>
      </c>
      <c r="N9177" s="15">
        <v>20111.0</v>
      </c>
      <c r="O9177" s="15">
        <f t="array" ref="O9177">_xlfn.XLOOKUP(M9177,reference_postal_code!$B$2:$B$11,reference_postal_code!$A$2:$A$11)</f>
        <v>20111</v>
      </c>
      <c r="P9177" s="15" t="s">
        <v>77</v>
      </c>
      <c r="Q9177" s="15" t="s">
        <v>6695</v>
      </c>
      <c r="R9177" s="15" t="s">
        <v>65</v>
      </c>
      <c r="S9177" s="15" t="s">
        <v>222</v>
      </c>
      <c r="T9177" s="15" t="s">
        <v>6696</v>
      </c>
      <c r="U9177" s="28">
        <v>2521500.0</v>
      </c>
      <c r="V9177" s="15">
        <v>5.0</v>
      </c>
      <c r="W9177" s="31">
        <v>0.0</v>
      </c>
      <c r="X9177" s="28">
        <v>655590.0</v>
      </c>
    </row>
    <row r="9178" ht="15.75" customHeight="1">
      <c r="A9178" s="15">
        <v>8824.0</v>
      </c>
      <c r="B9178" s="15" t="s">
        <v>9937</v>
      </c>
      <c r="C9178" s="18">
        <v>43042.0</v>
      </c>
      <c r="D9178" s="18">
        <v>43046.0</v>
      </c>
      <c r="E9178" s="18">
        <f t="shared" si="1"/>
        <v>43046</v>
      </c>
      <c r="F9178" s="15" t="s">
        <v>55</v>
      </c>
      <c r="G9178" s="15" t="s">
        <v>4905</v>
      </c>
      <c r="H9178" s="15" t="s">
        <v>4906</v>
      </c>
      <c r="I9178" s="15" t="s">
        <v>59</v>
      </c>
      <c r="J9178" s="15" t="s">
        <v>60</v>
      </c>
      <c r="K9178" s="15" t="s">
        <v>33</v>
      </c>
      <c r="L9178" s="15" t="str">
        <f t="array" ref="L9178">_xlfn.XLOOKUP(M9178,reference_province_to_city!$A$2:$A$11,reference_province_to_city!$B$2:$B$11)</f>
        <v>Makassar</v>
      </c>
      <c r="M9178" s="15" t="s">
        <v>25</v>
      </c>
      <c r="N9178" s="15">
        <v>90111.0</v>
      </c>
      <c r="O9178" s="15">
        <f t="array" ref="O9178">_xlfn.XLOOKUP(M9178,reference_postal_code!$B$2:$B$11,reference_postal_code!$A$2:$A$11)</f>
        <v>90111</v>
      </c>
      <c r="P9178" s="15" t="s">
        <v>63</v>
      </c>
      <c r="Q9178" s="15" t="s">
        <v>167</v>
      </c>
      <c r="R9178" s="15" t="s">
        <v>65</v>
      </c>
      <c r="S9178" s="15" t="s">
        <v>66</v>
      </c>
      <c r="T9178" s="15" t="s">
        <v>168</v>
      </c>
      <c r="U9178" s="28">
        <v>160320.0</v>
      </c>
      <c r="V9178" s="15">
        <v>2.0</v>
      </c>
      <c r="W9178" s="31">
        <v>0.2</v>
      </c>
      <c r="X9178" s="28">
        <v>56112.0</v>
      </c>
    </row>
    <row r="9179" ht="15.75" customHeight="1">
      <c r="A9179" s="15">
        <v>326.0</v>
      </c>
      <c r="B9179" s="15" t="s">
        <v>9938</v>
      </c>
      <c r="C9179" s="18">
        <v>43042.0</v>
      </c>
      <c r="D9179" s="18">
        <v>43044.0</v>
      </c>
      <c r="E9179" s="18">
        <f t="shared" si="1"/>
        <v>43044</v>
      </c>
      <c r="F9179" s="15" t="s">
        <v>114</v>
      </c>
      <c r="G9179" s="15" t="s">
        <v>2690</v>
      </c>
      <c r="H9179" s="15" t="s">
        <v>2691</v>
      </c>
      <c r="I9179" s="15" t="s">
        <v>128</v>
      </c>
      <c r="J9179" s="15" t="s">
        <v>60</v>
      </c>
      <c r="K9179" s="15" t="s">
        <v>26</v>
      </c>
      <c r="L9179" s="15" t="str">
        <f t="array" ref="L9179">_xlfn.XLOOKUP(M9179,reference_province_to_city!$A$2:$A$11,reference_province_to_city!$B$2:$B$11)</f>
        <v>Denpasar</v>
      </c>
      <c r="M9179" s="15" t="s">
        <v>24</v>
      </c>
      <c r="N9179" s="15">
        <v>80231.0</v>
      </c>
      <c r="O9179" s="15">
        <f t="array" ref="O9179">_xlfn.XLOOKUP(M9179,reference_postal_code!$B$2:$B$11,reference_postal_code!$A$2:$A$11)</f>
        <v>80231</v>
      </c>
      <c r="P9179" s="15" t="s">
        <v>63</v>
      </c>
      <c r="Q9179" s="15" t="s">
        <v>2905</v>
      </c>
      <c r="R9179" s="15" t="s">
        <v>106</v>
      </c>
      <c r="S9179" s="15" t="s">
        <v>139</v>
      </c>
      <c r="T9179" s="15" t="s">
        <v>2906</v>
      </c>
      <c r="U9179" s="28">
        <v>239880.0</v>
      </c>
      <c r="V9179" s="15">
        <v>1.0</v>
      </c>
      <c r="W9179" s="31">
        <v>0.2</v>
      </c>
      <c r="X9179" s="28">
        <v>14992.0</v>
      </c>
    </row>
    <row r="9180" ht="15.75" customHeight="1">
      <c r="A9180" s="15">
        <v>416.0</v>
      </c>
      <c r="B9180" s="15" t="s">
        <v>9939</v>
      </c>
      <c r="C9180" s="18">
        <v>43042.0</v>
      </c>
      <c r="D9180" s="18">
        <v>43046.0</v>
      </c>
      <c r="E9180" s="18">
        <f t="shared" si="1"/>
        <v>43046</v>
      </c>
      <c r="F9180" s="15" t="s">
        <v>55</v>
      </c>
      <c r="G9180" s="15" t="s">
        <v>4445</v>
      </c>
      <c r="H9180" s="15" t="s">
        <v>4446</v>
      </c>
      <c r="I9180" s="15" t="s">
        <v>128</v>
      </c>
      <c r="J9180" s="15" t="s">
        <v>60</v>
      </c>
      <c r="K9180" s="15" t="s">
        <v>29</v>
      </c>
      <c r="L9180" s="15" t="str">
        <f t="array" ref="L9180">_xlfn.XLOOKUP(M9180,reference_province_to_city!$A$2:$A$11,reference_province_to_city!$B$2:$B$11)</f>
        <v>Palembang</v>
      </c>
      <c r="M9180" s="15" t="s">
        <v>13</v>
      </c>
      <c r="N9180" s="15">
        <v>30111.0</v>
      </c>
      <c r="O9180" s="15">
        <f t="array" ref="O9180">_xlfn.XLOOKUP(M9180,reference_postal_code!$B$2:$B$11,reference_postal_code!$A$2:$A$11)</f>
        <v>30111</v>
      </c>
      <c r="P9180" s="15" t="s">
        <v>77</v>
      </c>
      <c r="Q9180" s="15" t="s">
        <v>4614</v>
      </c>
      <c r="R9180" s="15" t="s">
        <v>106</v>
      </c>
      <c r="S9180" s="15" t="s">
        <v>107</v>
      </c>
      <c r="T9180" s="15" t="s">
        <v>4615</v>
      </c>
      <c r="U9180" s="28">
        <v>4607040.0</v>
      </c>
      <c r="V9180" s="15">
        <v>4.0</v>
      </c>
      <c r="W9180" s="31">
        <v>0.2</v>
      </c>
      <c r="X9180" s="28">
        <v>403116.0</v>
      </c>
    </row>
    <row r="9181" ht="15.75" customHeight="1">
      <c r="A9181" s="15">
        <v>8821.0</v>
      </c>
      <c r="B9181" s="15" t="s">
        <v>9937</v>
      </c>
      <c r="C9181" s="18">
        <v>43042.0</v>
      </c>
      <c r="D9181" s="18">
        <v>43046.0</v>
      </c>
      <c r="E9181" s="18">
        <f t="shared" si="1"/>
        <v>43046</v>
      </c>
      <c r="F9181" s="15" t="s">
        <v>55</v>
      </c>
      <c r="G9181" s="15" t="s">
        <v>4905</v>
      </c>
      <c r="H9181" s="15" t="s">
        <v>4906</v>
      </c>
      <c r="I9181" s="15" t="s">
        <v>59</v>
      </c>
      <c r="J9181" s="15" t="s">
        <v>60</v>
      </c>
      <c r="K9181" s="15" t="s">
        <v>33</v>
      </c>
      <c r="L9181" s="15" t="str">
        <f t="array" ref="L9181">_xlfn.XLOOKUP(M9181,reference_province_to_city!$A$2:$A$11,reference_province_to_city!$B$2:$B$11)</f>
        <v>Makassar</v>
      </c>
      <c r="M9181" s="15" t="s">
        <v>25</v>
      </c>
      <c r="N9181" s="15">
        <v>90111.0</v>
      </c>
      <c r="O9181" s="15">
        <f t="array" ref="O9181">_xlfn.XLOOKUP(M9181,reference_postal_code!$B$2:$B$11,reference_postal_code!$A$2:$A$11)</f>
        <v>90111</v>
      </c>
      <c r="P9181" s="15" t="s">
        <v>63</v>
      </c>
      <c r="Q9181" s="15" t="s">
        <v>8647</v>
      </c>
      <c r="R9181" s="15" t="s">
        <v>110</v>
      </c>
      <c r="S9181" s="15" t="s">
        <v>1391</v>
      </c>
      <c r="T9181" s="15" t="s">
        <v>8648</v>
      </c>
      <c r="U9181" s="28">
        <v>1.439976E7</v>
      </c>
      <c r="V9181" s="15">
        <v>2.0</v>
      </c>
      <c r="W9181" s="31">
        <v>0.2</v>
      </c>
      <c r="X9181" s="28">
        <v>4679922.0</v>
      </c>
    </row>
    <row r="9182" ht="15.75" customHeight="1">
      <c r="A9182" s="15">
        <v>415.0</v>
      </c>
      <c r="B9182" s="15" t="s">
        <v>9939</v>
      </c>
      <c r="C9182" s="18">
        <v>43042.0</v>
      </c>
      <c r="D9182" s="18">
        <v>43046.0</v>
      </c>
      <c r="E9182" s="18">
        <f t="shared" si="1"/>
        <v>43046</v>
      </c>
      <c r="F9182" s="15" t="s">
        <v>55</v>
      </c>
      <c r="G9182" s="15" t="s">
        <v>4445</v>
      </c>
      <c r="H9182" s="15" t="s">
        <v>4446</v>
      </c>
      <c r="I9182" s="15" t="s">
        <v>128</v>
      </c>
      <c r="J9182" s="15" t="s">
        <v>60</v>
      </c>
      <c r="K9182" s="15" t="s">
        <v>29</v>
      </c>
      <c r="L9182" s="15" t="str">
        <f t="array" ref="L9182">_xlfn.XLOOKUP(M9182,reference_province_to_city!$A$2:$A$11,reference_province_to_city!$B$2:$B$11)</f>
        <v>Palembang</v>
      </c>
      <c r="M9182" s="15" t="s">
        <v>13</v>
      </c>
      <c r="N9182" s="15">
        <v>30111.0</v>
      </c>
      <c r="O9182" s="15">
        <f t="array" ref="O9182">_xlfn.XLOOKUP(M9182,reference_postal_code!$B$2:$B$11,reference_postal_code!$A$2:$A$11)</f>
        <v>30111</v>
      </c>
      <c r="P9182" s="15" t="s">
        <v>77</v>
      </c>
      <c r="Q9182" s="15" t="s">
        <v>5836</v>
      </c>
      <c r="R9182" s="15" t="s">
        <v>65</v>
      </c>
      <c r="S9182" s="15" t="s">
        <v>66</v>
      </c>
      <c r="T9182" s="15" t="s">
        <v>5837</v>
      </c>
      <c r="U9182" s="28">
        <v>2097900.0</v>
      </c>
      <c r="V9182" s="15">
        <v>7.0</v>
      </c>
      <c r="W9182" s="31">
        <v>0.0</v>
      </c>
      <c r="X9182" s="28">
        <v>986013.0</v>
      </c>
    </row>
    <row r="9183" ht="15.75" customHeight="1">
      <c r="A9183" s="15">
        <v>2907.0</v>
      </c>
      <c r="B9183" s="15" t="s">
        <v>9940</v>
      </c>
      <c r="C9183" s="18">
        <v>43042.0</v>
      </c>
      <c r="D9183" s="18">
        <v>43048.0</v>
      </c>
      <c r="E9183" s="18">
        <f t="shared" si="1"/>
        <v>43048</v>
      </c>
      <c r="F9183" s="15" t="s">
        <v>55</v>
      </c>
      <c r="G9183" s="15" t="s">
        <v>3041</v>
      </c>
      <c r="H9183" s="15" t="s">
        <v>3042</v>
      </c>
      <c r="I9183" s="15" t="s">
        <v>59</v>
      </c>
      <c r="J9183" s="15" t="s">
        <v>60</v>
      </c>
      <c r="K9183" s="15" t="s">
        <v>14</v>
      </c>
      <c r="L9183" s="15" t="str">
        <f t="array" ref="L9183">_xlfn.XLOOKUP(M9183,reference_province_to_city!$A$2:$A$11,reference_province_to_city!$B$2:$B$11)</f>
        <v>Bandung</v>
      </c>
      <c r="M9183" s="15" t="s">
        <v>12</v>
      </c>
      <c r="N9183" s="15">
        <v>40111.0</v>
      </c>
      <c r="O9183" s="15">
        <f t="array" ref="O9183">_xlfn.XLOOKUP(M9183,reference_postal_code!$B$2:$B$11,reference_postal_code!$A$2:$A$11)</f>
        <v>40111</v>
      </c>
      <c r="P9183" s="15" t="s">
        <v>117</v>
      </c>
      <c r="Q9183" s="15" t="s">
        <v>555</v>
      </c>
      <c r="R9183" s="15" t="s">
        <v>65</v>
      </c>
      <c r="S9183" s="15" t="s">
        <v>66</v>
      </c>
      <c r="T9183" s="15" t="s">
        <v>556</v>
      </c>
      <c r="U9183" s="28">
        <v>128400.0</v>
      </c>
      <c r="V9183" s="15">
        <v>2.0</v>
      </c>
      <c r="W9183" s="31">
        <v>0.0</v>
      </c>
      <c r="X9183" s="28">
        <v>57780.0</v>
      </c>
    </row>
    <row r="9184" ht="15.75" customHeight="1">
      <c r="A9184" s="15">
        <v>2803.0</v>
      </c>
      <c r="B9184" s="15" t="s">
        <v>9941</v>
      </c>
      <c r="C9184" s="18">
        <v>43042.0</v>
      </c>
      <c r="D9184" s="18">
        <v>43047.0</v>
      </c>
      <c r="E9184" s="18">
        <f t="shared" si="1"/>
        <v>43047</v>
      </c>
      <c r="F9184" s="15" t="s">
        <v>55</v>
      </c>
      <c r="G9184" s="15" t="s">
        <v>2044</v>
      </c>
      <c r="H9184" s="15" t="s">
        <v>2045</v>
      </c>
      <c r="I9184" s="15" t="s">
        <v>59</v>
      </c>
      <c r="J9184" s="15" t="s">
        <v>60</v>
      </c>
      <c r="K9184" s="15" t="s">
        <v>31</v>
      </c>
      <c r="L9184" s="15" t="str">
        <f t="array" ref="L9184">_xlfn.XLOOKUP(M9184,reference_province_to_city!$A$2:$A$11,reference_province_to_city!$B$2:$B$11)</f>
        <v>Balikpapan</v>
      </c>
      <c r="M9184" s="15" t="s">
        <v>21</v>
      </c>
      <c r="N9184" s="15">
        <v>76114.0</v>
      </c>
      <c r="O9184" s="15">
        <f t="array" ref="O9184">_xlfn.XLOOKUP(M9184,reference_postal_code!$B$2:$B$11,reference_postal_code!$A$2:$A$11)</f>
        <v>76114</v>
      </c>
      <c r="P9184" s="15" t="s">
        <v>166</v>
      </c>
      <c r="Q9184" s="15" t="s">
        <v>2213</v>
      </c>
      <c r="R9184" s="15" t="s">
        <v>106</v>
      </c>
      <c r="S9184" s="15" t="s">
        <v>139</v>
      </c>
      <c r="T9184" s="15" t="s">
        <v>2214</v>
      </c>
      <c r="U9184" s="28">
        <v>620550.0</v>
      </c>
      <c r="V9184" s="15">
        <v>3.0</v>
      </c>
      <c r="W9184" s="31">
        <v>0.0</v>
      </c>
      <c r="X9184" s="28">
        <v>260631.0</v>
      </c>
    </row>
    <row r="9185" ht="15.75" customHeight="1">
      <c r="A9185" s="15">
        <v>2909.0</v>
      </c>
      <c r="B9185" s="15" t="s">
        <v>9940</v>
      </c>
      <c r="C9185" s="18">
        <v>43042.0</v>
      </c>
      <c r="D9185" s="18">
        <v>43048.0</v>
      </c>
      <c r="E9185" s="18">
        <f t="shared" si="1"/>
        <v>43048</v>
      </c>
      <c r="F9185" s="15" t="s">
        <v>55</v>
      </c>
      <c r="G9185" s="15" t="s">
        <v>3041</v>
      </c>
      <c r="H9185" s="15" t="s">
        <v>3042</v>
      </c>
      <c r="I9185" s="15" t="s">
        <v>59</v>
      </c>
      <c r="J9185" s="15" t="s">
        <v>60</v>
      </c>
      <c r="K9185" s="15" t="s">
        <v>14</v>
      </c>
      <c r="L9185" s="15" t="str">
        <f t="array" ref="L9185">_xlfn.XLOOKUP(M9185,reference_province_to_city!$A$2:$A$11,reference_province_to_city!$B$2:$B$11)</f>
        <v>Bandung</v>
      </c>
      <c r="M9185" s="15" t="s">
        <v>12</v>
      </c>
      <c r="N9185" s="15">
        <v>40111.0</v>
      </c>
      <c r="O9185" s="15">
        <f t="array" ref="O9185">_xlfn.XLOOKUP(M9185,reference_postal_code!$B$2:$B$11,reference_postal_code!$A$2:$A$11)</f>
        <v>40111</v>
      </c>
      <c r="P9185" s="15" t="s">
        <v>117</v>
      </c>
      <c r="Q9185" s="15" t="s">
        <v>1802</v>
      </c>
      <c r="R9185" s="15" t="s">
        <v>65</v>
      </c>
      <c r="S9185" s="15" t="s">
        <v>79</v>
      </c>
      <c r="T9185" s="15" t="s">
        <v>1803</v>
      </c>
      <c r="U9185" s="28">
        <v>224100.0</v>
      </c>
      <c r="V9185" s="15">
        <v>3.0</v>
      </c>
      <c r="W9185" s="31">
        <v>0.0</v>
      </c>
      <c r="X9185" s="28">
        <v>103086.0</v>
      </c>
    </row>
    <row r="9186" ht="15.75" customHeight="1">
      <c r="A9186" s="15">
        <v>7997.0</v>
      </c>
      <c r="B9186" s="15" t="s">
        <v>9942</v>
      </c>
      <c r="C9186" s="18">
        <v>43042.0</v>
      </c>
      <c r="D9186" s="18">
        <v>43044.0</v>
      </c>
      <c r="E9186" s="18">
        <f t="shared" si="1"/>
        <v>43044</v>
      </c>
      <c r="F9186" s="15" t="s">
        <v>125</v>
      </c>
      <c r="G9186" s="15" t="s">
        <v>7222</v>
      </c>
      <c r="H9186" s="15" t="s">
        <v>7223</v>
      </c>
      <c r="I9186" s="15" t="s">
        <v>76</v>
      </c>
      <c r="J9186" s="15" t="s">
        <v>60</v>
      </c>
      <c r="K9186" s="15" t="s">
        <v>19</v>
      </c>
      <c r="L9186" s="15" t="str">
        <f t="array" ref="L9186">_xlfn.XLOOKUP(M9186,reference_province_to_city!$A$2:$A$11,reference_province_to_city!$B$2:$B$11)</f>
        <v>Yogyakarta</v>
      </c>
      <c r="M9186" s="15" t="s">
        <v>18</v>
      </c>
      <c r="N9186" s="15">
        <v>55111.0</v>
      </c>
      <c r="O9186" s="15">
        <f t="array" ref="O9186">_xlfn.XLOOKUP(M9186,reference_postal_code!$B$2:$B$11,reference_postal_code!$A$2:$A$11)</f>
        <v>55111</v>
      </c>
      <c r="P9186" s="15" t="s">
        <v>77</v>
      </c>
      <c r="Q9186" s="15" t="s">
        <v>4931</v>
      </c>
      <c r="R9186" s="15" t="s">
        <v>110</v>
      </c>
      <c r="S9186" s="15" t="s">
        <v>149</v>
      </c>
      <c r="T9186" s="15" t="s">
        <v>4932</v>
      </c>
      <c r="U9186" s="28">
        <v>2996250.0</v>
      </c>
      <c r="V9186" s="15">
        <v>5.0</v>
      </c>
      <c r="W9186" s="31">
        <v>0.0</v>
      </c>
      <c r="X9186" s="28">
        <v>1318350.0</v>
      </c>
    </row>
    <row r="9187" ht="15.75" customHeight="1">
      <c r="A9187" s="15">
        <v>2908.0</v>
      </c>
      <c r="B9187" s="15" t="s">
        <v>9940</v>
      </c>
      <c r="C9187" s="18">
        <v>43042.0</v>
      </c>
      <c r="D9187" s="18">
        <v>43048.0</v>
      </c>
      <c r="E9187" s="18">
        <f t="shared" si="1"/>
        <v>43048</v>
      </c>
      <c r="F9187" s="15" t="s">
        <v>55</v>
      </c>
      <c r="G9187" s="15" t="s">
        <v>3041</v>
      </c>
      <c r="H9187" s="15" t="s">
        <v>3042</v>
      </c>
      <c r="I9187" s="15" t="s">
        <v>59</v>
      </c>
      <c r="J9187" s="15" t="s">
        <v>60</v>
      </c>
      <c r="K9187" s="15" t="s">
        <v>14</v>
      </c>
      <c r="L9187" s="15" t="str">
        <f t="array" ref="L9187">_xlfn.XLOOKUP(M9187,reference_province_to_city!$A$2:$A$11,reference_province_to_city!$B$2:$B$11)</f>
        <v>Bandung</v>
      </c>
      <c r="M9187" s="15" t="s">
        <v>12</v>
      </c>
      <c r="N9187" s="15">
        <v>40111.0</v>
      </c>
      <c r="O9187" s="15">
        <f t="array" ref="O9187">_xlfn.XLOOKUP(M9187,reference_postal_code!$B$2:$B$11,reference_postal_code!$A$2:$A$11)</f>
        <v>40111</v>
      </c>
      <c r="P9187" s="15" t="s">
        <v>117</v>
      </c>
      <c r="Q9187" s="15" t="s">
        <v>5904</v>
      </c>
      <c r="R9187" s="15" t="s">
        <v>65</v>
      </c>
      <c r="S9187" s="15" t="s">
        <v>87</v>
      </c>
      <c r="T9187" s="15" t="s">
        <v>5905</v>
      </c>
      <c r="U9187" s="28">
        <v>786000.0</v>
      </c>
      <c r="V9187" s="15">
        <v>5.0</v>
      </c>
      <c r="W9187" s="31">
        <v>0.0</v>
      </c>
      <c r="X9187" s="28">
        <v>212220.0</v>
      </c>
    </row>
    <row r="9188" ht="15.75" customHeight="1">
      <c r="A9188" s="15">
        <v>5249.0</v>
      </c>
      <c r="B9188" s="15" t="s">
        <v>9943</v>
      </c>
      <c r="C9188" s="18">
        <v>43042.0</v>
      </c>
      <c r="D9188" s="18">
        <v>43044.0</v>
      </c>
      <c r="E9188" s="18">
        <f t="shared" si="1"/>
        <v>43044</v>
      </c>
      <c r="F9188" s="15" t="s">
        <v>114</v>
      </c>
      <c r="G9188" s="15" t="s">
        <v>568</v>
      </c>
      <c r="H9188" s="15" t="s">
        <v>569</v>
      </c>
      <c r="I9188" s="15" t="s">
        <v>59</v>
      </c>
      <c r="J9188" s="15" t="s">
        <v>60</v>
      </c>
      <c r="K9188" s="15" t="s">
        <v>22</v>
      </c>
      <c r="L9188" s="15" t="str">
        <f t="array" ref="L9188">_xlfn.XLOOKUP(M9188,reference_province_to_city!$A$2:$A$11,reference_province_to_city!$B$2:$B$11)</f>
        <v>Surabaya</v>
      </c>
      <c r="M9188" s="15" t="s">
        <v>20</v>
      </c>
      <c r="N9188" s="15">
        <v>60231.0</v>
      </c>
      <c r="O9188" s="15">
        <f t="array" ref="O9188">_xlfn.XLOOKUP(M9188,reference_postal_code!$B$2:$B$11,reference_postal_code!$A$2:$A$11)</f>
        <v>60231</v>
      </c>
      <c r="P9188" s="15" t="s">
        <v>166</v>
      </c>
      <c r="Q9188" s="15" t="s">
        <v>4095</v>
      </c>
      <c r="R9188" s="15" t="s">
        <v>110</v>
      </c>
      <c r="S9188" s="15" t="s">
        <v>149</v>
      </c>
      <c r="T9188" s="15" t="s">
        <v>4096</v>
      </c>
      <c r="U9188" s="28">
        <v>652500.0</v>
      </c>
      <c r="V9188" s="15">
        <v>3.0</v>
      </c>
      <c r="W9188" s="31">
        <v>0.0</v>
      </c>
      <c r="X9188" s="28">
        <v>163125.0</v>
      </c>
    </row>
    <row r="9189" ht="15.75" customHeight="1">
      <c r="A9189" s="15">
        <v>4264.0</v>
      </c>
      <c r="B9189" s="15" t="s">
        <v>9944</v>
      </c>
      <c r="C9189" s="18">
        <v>43042.0</v>
      </c>
      <c r="D9189" s="18">
        <v>43047.0</v>
      </c>
      <c r="E9189" s="18">
        <f t="shared" si="1"/>
        <v>43047</v>
      </c>
      <c r="F9189" s="15" t="s">
        <v>55</v>
      </c>
      <c r="G9189" s="15" t="s">
        <v>3121</v>
      </c>
      <c r="H9189" s="15" t="s">
        <v>3122</v>
      </c>
      <c r="I9189" s="15" t="s">
        <v>59</v>
      </c>
      <c r="J9189" s="15" t="s">
        <v>60</v>
      </c>
      <c r="K9189" s="15" t="s">
        <v>14</v>
      </c>
      <c r="L9189" s="15" t="str">
        <f t="array" ref="L9189">_xlfn.XLOOKUP(M9189,reference_province_to_city!$A$2:$A$11,reference_province_to_city!$B$2:$B$11)</f>
        <v>Bandung</v>
      </c>
      <c r="M9189" s="15" t="s">
        <v>12</v>
      </c>
      <c r="N9189" s="15">
        <v>40111.0</v>
      </c>
      <c r="O9189" s="15">
        <f t="array" ref="O9189">_xlfn.XLOOKUP(M9189,reference_postal_code!$B$2:$B$11,reference_postal_code!$A$2:$A$11)</f>
        <v>40111</v>
      </c>
      <c r="P9189" s="15" t="s">
        <v>117</v>
      </c>
      <c r="Q9189" s="15" t="s">
        <v>9426</v>
      </c>
      <c r="R9189" s="15" t="s">
        <v>65</v>
      </c>
      <c r="S9189" s="15" t="s">
        <v>83</v>
      </c>
      <c r="T9189" s="15" t="s">
        <v>9427</v>
      </c>
      <c r="U9189" s="28">
        <v>175095.0</v>
      </c>
      <c r="V9189" s="15">
        <v>3.0</v>
      </c>
      <c r="W9189" s="31">
        <v>0.7</v>
      </c>
      <c r="X9189" s="28">
        <v>-116730.0</v>
      </c>
    </row>
    <row r="9190" ht="15.75" customHeight="1">
      <c r="A9190" s="15">
        <v>5700.0</v>
      </c>
      <c r="B9190" s="15" t="s">
        <v>9945</v>
      </c>
      <c r="C9190" s="18">
        <v>43042.0</v>
      </c>
      <c r="D9190" s="18">
        <v>43047.0</v>
      </c>
      <c r="E9190" s="18">
        <f t="shared" si="1"/>
        <v>43047</v>
      </c>
      <c r="F9190" s="15" t="s">
        <v>55</v>
      </c>
      <c r="G9190" s="15" t="s">
        <v>1513</v>
      </c>
      <c r="H9190" s="15" t="s">
        <v>1514</v>
      </c>
      <c r="I9190" s="15" t="s">
        <v>59</v>
      </c>
      <c r="J9190" s="15" t="s">
        <v>60</v>
      </c>
      <c r="K9190" s="15" t="s">
        <v>31</v>
      </c>
      <c r="L9190" s="15" t="str">
        <f t="array" ref="L9190">_xlfn.XLOOKUP(M9190,reference_province_to_city!$A$2:$A$11,reference_province_to_city!$B$2:$B$11)</f>
        <v>Balikpapan</v>
      </c>
      <c r="M9190" s="15" t="s">
        <v>21</v>
      </c>
      <c r="N9190" s="15">
        <v>76114.0</v>
      </c>
      <c r="O9190" s="15">
        <f t="array" ref="O9190">_xlfn.XLOOKUP(M9190,reference_postal_code!$B$2:$B$11,reference_postal_code!$A$2:$A$11)</f>
        <v>76114</v>
      </c>
      <c r="P9190" s="15" t="s">
        <v>166</v>
      </c>
      <c r="Q9190" s="15" t="s">
        <v>1622</v>
      </c>
      <c r="R9190" s="15" t="s">
        <v>65</v>
      </c>
      <c r="S9190" s="15" t="s">
        <v>66</v>
      </c>
      <c r="T9190" s="15" t="s">
        <v>1623</v>
      </c>
      <c r="U9190" s="28">
        <v>538200.0</v>
      </c>
      <c r="V9190" s="15">
        <v>6.0</v>
      </c>
      <c r="W9190" s="31">
        <v>0.0</v>
      </c>
      <c r="X9190" s="28">
        <v>263718.0</v>
      </c>
    </row>
    <row r="9191" ht="15.75" customHeight="1">
      <c r="A9191" s="15">
        <v>8822.0</v>
      </c>
      <c r="B9191" s="15" t="s">
        <v>9937</v>
      </c>
      <c r="C9191" s="18">
        <v>43042.0</v>
      </c>
      <c r="D9191" s="18">
        <v>43046.0</v>
      </c>
      <c r="E9191" s="18">
        <f t="shared" si="1"/>
        <v>43046</v>
      </c>
      <c r="F9191" s="15" t="s">
        <v>55</v>
      </c>
      <c r="G9191" s="15" t="s">
        <v>4905</v>
      </c>
      <c r="H9191" s="15" t="s">
        <v>4906</v>
      </c>
      <c r="I9191" s="15" t="s">
        <v>59</v>
      </c>
      <c r="J9191" s="15" t="s">
        <v>60</v>
      </c>
      <c r="K9191" s="15" t="s">
        <v>33</v>
      </c>
      <c r="L9191" s="15" t="str">
        <f t="array" ref="L9191">_xlfn.XLOOKUP(M9191,reference_province_to_city!$A$2:$A$11,reference_province_to_city!$B$2:$B$11)</f>
        <v>Makassar</v>
      </c>
      <c r="M9191" s="15" t="s">
        <v>25</v>
      </c>
      <c r="N9191" s="15">
        <v>90111.0</v>
      </c>
      <c r="O9191" s="15">
        <f t="array" ref="O9191">_xlfn.XLOOKUP(M9191,reference_postal_code!$B$2:$B$11,reference_postal_code!$A$2:$A$11)</f>
        <v>90111</v>
      </c>
      <c r="P9191" s="15" t="s">
        <v>63</v>
      </c>
      <c r="Q9191" s="15" t="s">
        <v>3324</v>
      </c>
      <c r="R9191" s="15" t="s">
        <v>65</v>
      </c>
      <c r="S9191" s="15" t="s">
        <v>83</v>
      </c>
      <c r="T9191" s="15" t="s">
        <v>3325</v>
      </c>
      <c r="U9191" s="28">
        <v>61290.0</v>
      </c>
      <c r="V9191" s="15">
        <v>2.0</v>
      </c>
      <c r="W9191" s="31">
        <v>0.7</v>
      </c>
      <c r="X9191" s="28">
        <v>-44946.0</v>
      </c>
    </row>
    <row r="9192" ht="15.75" customHeight="1">
      <c r="A9192" s="15">
        <v>762.0</v>
      </c>
      <c r="B9192" s="15" t="s">
        <v>9946</v>
      </c>
      <c r="C9192" s="18">
        <v>43042.0</v>
      </c>
      <c r="D9192" s="18">
        <v>43046.0</v>
      </c>
      <c r="E9192" s="18">
        <f t="shared" si="1"/>
        <v>43046</v>
      </c>
      <c r="F9192" s="15" t="s">
        <v>55</v>
      </c>
      <c r="G9192" s="15" t="s">
        <v>4070</v>
      </c>
      <c r="H9192" s="15" t="s">
        <v>4071</v>
      </c>
      <c r="I9192" s="15" t="s">
        <v>128</v>
      </c>
      <c r="J9192" s="15" t="s">
        <v>60</v>
      </c>
      <c r="K9192" s="15" t="s">
        <v>17</v>
      </c>
      <c r="L9192" s="15" t="str">
        <f t="array" ref="L9192">_xlfn.XLOOKUP(M9192,reference_province_to_city!$A$2:$A$11,reference_province_to_city!$B$2:$B$11)</f>
        <v>Semarang</v>
      </c>
      <c r="M9192" s="15" t="s">
        <v>15</v>
      </c>
      <c r="N9192" s="15">
        <v>50111.0</v>
      </c>
      <c r="O9192" s="15">
        <f t="array" ref="O9192">_xlfn.XLOOKUP(M9192,reference_postal_code!$B$2:$B$11,reference_postal_code!$A$2:$A$11)</f>
        <v>50111</v>
      </c>
      <c r="P9192" s="15" t="s">
        <v>77</v>
      </c>
      <c r="Q9192" s="15" t="s">
        <v>851</v>
      </c>
      <c r="R9192" s="15" t="s">
        <v>65</v>
      </c>
      <c r="S9192" s="15" t="s">
        <v>79</v>
      </c>
      <c r="T9192" s="15" t="s">
        <v>852</v>
      </c>
      <c r="U9192" s="28">
        <v>185850.0</v>
      </c>
      <c r="V9192" s="15">
        <v>3.0</v>
      </c>
      <c r="W9192" s="31">
        <v>0.0</v>
      </c>
      <c r="X9192" s="28">
        <v>85491.0</v>
      </c>
    </row>
    <row r="9193" ht="15.75" customHeight="1">
      <c r="A9193" s="15">
        <v>8305.0</v>
      </c>
      <c r="B9193" s="15" t="s">
        <v>9947</v>
      </c>
      <c r="C9193" s="18">
        <v>43042.0</v>
      </c>
      <c r="D9193" s="18">
        <v>43048.0</v>
      </c>
      <c r="E9193" s="18">
        <f t="shared" si="1"/>
        <v>43048</v>
      </c>
      <c r="F9193" s="15" t="s">
        <v>55</v>
      </c>
      <c r="G9193" s="15" t="s">
        <v>849</v>
      </c>
      <c r="H9193" s="15" t="s">
        <v>850</v>
      </c>
      <c r="I9193" s="15" t="s">
        <v>59</v>
      </c>
      <c r="J9193" s="15" t="s">
        <v>60</v>
      </c>
      <c r="K9193" s="15" t="s">
        <v>17</v>
      </c>
      <c r="L9193" s="15" t="str">
        <f t="array" ref="L9193">_xlfn.XLOOKUP(M9193,reference_province_to_city!$A$2:$A$11,reference_province_to_city!$B$2:$B$11)</f>
        <v>Semarang</v>
      </c>
      <c r="M9193" s="15" t="s">
        <v>15</v>
      </c>
      <c r="N9193" s="15">
        <v>50111.0</v>
      </c>
      <c r="O9193" s="15">
        <f t="array" ref="O9193">_xlfn.XLOOKUP(M9193,reference_postal_code!$B$2:$B$11,reference_postal_code!$A$2:$A$11)</f>
        <v>50111</v>
      </c>
      <c r="P9193" s="15" t="s">
        <v>77</v>
      </c>
      <c r="Q9193" s="15" t="s">
        <v>1151</v>
      </c>
      <c r="R9193" s="15" t="s">
        <v>106</v>
      </c>
      <c r="S9193" s="15" t="s">
        <v>218</v>
      </c>
      <c r="T9193" s="15" t="s">
        <v>1152</v>
      </c>
      <c r="U9193" s="28">
        <v>7295520.0</v>
      </c>
      <c r="V9193" s="15">
        <v>4.0</v>
      </c>
      <c r="W9193" s="31">
        <v>0.2</v>
      </c>
      <c r="X9193" s="28">
        <v>547164.0</v>
      </c>
    </row>
    <row r="9194" ht="15.75" customHeight="1">
      <c r="A9194" s="15">
        <v>8294.0</v>
      </c>
      <c r="B9194" s="15" t="s">
        <v>9948</v>
      </c>
      <c r="C9194" s="18">
        <v>43042.0</v>
      </c>
      <c r="D9194" s="18">
        <v>43046.0</v>
      </c>
      <c r="E9194" s="18">
        <f t="shared" si="1"/>
        <v>43046</v>
      </c>
      <c r="F9194" s="15" t="s">
        <v>55</v>
      </c>
      <c r="G9194" s="15" t="s">
        <v>126</v>
      </c>
      <c r="H9194" s="15" t="s">
        <v>127</v>
      </c>
      <c r="I9194" s="15" t="s">
        <v>128</v>
      </c>
      <c r="J9194" s="15" t="s">
        <v>60</v>
      </c>
      <c r="K9194" s="15" t="s">
        <v>19</v>
      </c>
      <c r="L9194" s="15" t="str">
        <f t="array" ref="L9194">_xlfn.XLOOKUP(M9194,reference_province_to_city!$A$2:$A$11,reference_province_to_city!$B$2:$B$11)</f>
        <v>Yogyakarta</v>
      </c>
      <c r="M9194" s="15" t="s">
        <v>18</v>
      </c>
      <c r="N9194" s="15">
        <v>55111.0</v>
      </c>
      <c r="O9194" s="15">
        <f t="array" ref="O9194">_xlfn.XLOOKUP(M9194,reference_postal_code!$B$2:$B$11,reference_postal_code!$A$2:$A$11)</f>
        <v>55111</v>
      </c>
      <c r="P9194" s="15" t="s">
        <v>77</v>
      </c>
      <c r="Q9194" s="15" t="s">
        <v>6383</v>
      </c>
      <c r="R9194" s="15" t="s">
        <v>65</v>
      </c>
      <c r="S9194" s="15" t="s">
        <v>83</v>
      </c>
      <c r="T9194" s="15" t="s">
        <v>6384</v>
      </c>
      <c r="U9194" s="28">
        <v>275520.0</v>
      </c>
      <c r="V9194" s="15">
        <v>4.0</v>
      </c>
      <c r="W9194" s="31">
        <v>0.2</v>
      </c>
      <c r="X9194" s="28">
        <v>89544.0</v>
      </c>
    </row>
    <row r="9195" ht="15.75" customHeight="1">
      <c r="A9195" s="15">
        <v>6352.0</v>
      </c>
      <c r="B9195" s="15" t="s">
        <v>9949</v>
      </c>
      <c r="C9195" s="18">
        <v>43042.0</v>
      </c>
      <c r="D9195" s="18">
        <v>43047.0</v>
      </c>
      <c r="E9195" s="18">
        <f t="shared" si="1"/>
        <v>43047</v>
      </c>
      <c r="F9195" s="15" t="s">
        <v>55</v>
      </c>
      <c r="G9195" s="15" t="s">
        <v>832</v>
      </c>
      <c r="H9195" s="15" t="s">
        <v>833</v>
      </c>
      <c r="I9195" s="15" t="s">
        <v>128</v>
      </c>
      <c r="J9195" s="15" t="s">
        <v>60</v>
      </c>
      <c r="K9195" s="15" t="s">
        <v>26</v>
      </c>
      <c r="L9195" s="15" t="str">
        <f t="array" ref="L9195">_xlfn.XLOOKUP(M9195,reference_province_to_city!$A$2:$A$11,reference_province_to_city!$B$2:$B$11)</f>
        <v>Denpasar</v>
      </c>
      <c r="M9195" s="15" t="s">
        <v>24</v>
      </c>
      <c r="N9195" s="15">
        <v>80231.0</v>
      </c>
      <c r="O9195" s="15">
        <f t="array" ref="O9195">_xlfn.XLOOKUP(M9195,reference_postal_code!$B$2:$B$11,reference_postal_code!$A$2:$A$11)</f>
        <v>80231</v>
      </c>
      <c r="P9195" s="15" t="s">
        <v>63</v>
      </c>
      <c r="Q9195" s="15" t="s">
        <v>3047</v>
      </c>
      <c r="R9195" s="15" t="s">
        <v>110</v>
      </c>
      <c r="S9195" s="15" t="s">
        <v>111</v>
      </c>
      <c r="T9195" s="15" t="s">
        <v>3048</v>
      </c>
      <c r="U9195" s="28">
        <v>5420640.0</v>
      </c>
      <c r="V9195" s="15">
        <v>2.0</v>
      </c>
      <c r="W9195" s="31">
        <v>0.2</v>
      </c>
      <c r="X9195" s="28">
        <v>406548.0</v>
      </c>
    </row>
    <row r="9196" ht="15.75" customHeight="1">
      <c r="A9196" s="15">
        <v>7716.0</v>
      </c>
      <c r="B9196" s="15" t="s">
        <v>9950</v>
      </c>
      <c r="C9196" s="18">
        <v>43042.0</v>
      </c>
      <c r="D9196" s="18">
        <v>43047.0</v>
      </c>
      <c r="E9196" s="18">
        <f t="shared" si="1"/>
        <v>43047</v>
      </c>
      <c r="F9196" s="15" t="s">
        <v>55</v>
      </c>
      <c r="G9196" s="15" t="s">
        <v>4001</v>
      </c>
      <c r="H9196" s="15" t="s">
        <v>4002</v>
      </c>
      <c r="I9196" s="15" t="s">
        <v>59</v>
      </c>
      <c r="J9196" s="15" t="s">
        <v>60</v>
      </c>
      <c r="K9196" s="15" t="s">
        <v>26</v>
      </c>
      <c r="L9196" s="15" t="str">
        <f t="array" ref="L9196">_xlfn.XLOOKUP(M9196,reference_province_to_city!$A$2:$A$11,reference_province_to_city!$B$2:$B$11)</f>
        <v>Denpasar</v>
      </c>
      <c r="M9196" s="15" t="s">
        <v>24</v>
      </c>
      <c r="N9196" s="15">
        <v>80231.0</v>
      </c>
      <c r="O9196" s="15">
        <f t="array" ref="O9196">_xlfn.XLOOKUP(M9196,reference_postal_code!$B$2:$B$11,reference_postal_code!$A$2:$A$11)</f>
        <v>80231</v>
      </c>
      <c r="P9196" s="15" t="s">
        <v>63</v>
      </c>
      <c r="Q9196" s="15" t="s">
        <v>3686</v>
      </c>
      <c r="R9196" s="15" t="s">
        <v>110</v>
      </c>
      <c r="S9196" s="15" t="s">
        <v>149</v>
      </c>
      <c r="T9196" s="15" t="s">
        <v>3687</v>
      </c>
      <c r="U9196" s="28">
        <v>611640.0</v>
      </c>
      <c r="V9196" s="15">
        <v>3.0</v>
      </c>
      <c r="W9196" s="31">
        <v>0.2</v>
      </c>
      <c r="X9196" s="28">
        <v>7646.0</v>
      </c>
    </row>
    <row r="9197" ht="15.75" customHeight="1">
      <c r="A9197" s="15">
        <v>8823.0</v>
      </c>
      <c r="B9197" s="15" t="s">
        <v>9937</v>
      </c>
      <c r="C9197" s="18">
        <v>43042.0</v>
      </c>
      <c r="D9197" s="18">
        <v>43046.0</v>
      </c>
      <c r="E9197" s="18">
        <f t="shared" si="1"/>
        <v>43046</v>
      </c>
      <c r="F9197" s="15" t="s">
        <v>55</v>
      </c>
      <c r="G9197" s="15" t="s">
        <v>4905</v>
      </c>
      <c r="H9197" s="15" t="s">
        <v>4906</v>
      </c>
      <c r="I9197" s="15" t="s">
        <v>59</v>
      </c>
      <c r="J9197" s="15" t="s">
        <v>60</v>
      </c>
      <c r="K9197" s="15" t="s">
        <v>33</v>
      </c>
      <c r="L9197" s="15" t="str">
        <f t="array" ref="L9197">_xlfn.XLOOKUP(M9197,reference_province_to_city!$A$2:$A$11,reference_province_to_city!$B$2:$B$11)</f>
        <v>Makassar</v>
      </c>
      <c r="M9197" s="15" t="s">
        <v>25</v>
      </c>
      <c r="N9197" s="15">
        <v>90111.0</v>
      </c>
      <c r="O9197" s="15">
        <f t="array" ref="O9197">_xlfn.XLOOKUP(M9197,reference_postal_code!$B$2:$B$11,reference_postal_code!$A$2:$A$11)</f>
        <v>90111</v>
      </c>
      <c r="P9197" s="15" t="s">
        <v>63</v>
      </c>
      <c r="Q9197" s="15" t="s">
        <v>1383</v>
      </c>
      <c r="R9197" s="15" t="s">
        <v>65</v>
      </c>
      <c r="S9197" s="15" t="s">
        <v>93</v>
      </c>
      <c r="T9197" s="15" t="s">
        <v>1384</v>
      </c>
      <c r="U9197" s="28">
        <v>839760.0</v>
      </c>
      <c r="V9197" s="15">
        <v>2.0</v>
      </c>
      <c r="W9197" s="31">
        <v>0.2</v>
      </c>
      <c r="X9197" s="28">
        <v>62982.0</v>
      </c>
    </row>
    <row r="9198" ht="15.75" customHeight="1">
      <c r="A9198" s="15">
        <v>5424.0</v>
      </c>
      <c r="B9198" s="15" t="s">
        <v>9951</v>
      </c>
      <c r="C9198" s="18">
        <v>43042.0</v>
      </c>
      <c r="D9198" s="18">
        <v>43044.0</v>
      </c>
      <c r="E9198" s="18">
        <f t="shared" si="1"/>
        <v>43044</v>
      </c>
      <c r="F9198" s="15" t="s">
        <v>114</v>
      </c>
      <c r="G9198" s="15" t="s">
        <v>1721</v>
      </c>
      <c r="H9198" s="15" t="s">
        <v>1722</v>
      </c>
      <c r="I9198" s="15" t="s">
        <v>128</v>
      </c>
      <c r="J9198" s="15" t="s">
        <v>60</v>
      </c>
      <c r="K9198" s="15" t="s">
        <v>14</v>
      </c>
      <c r="L9198" s="15" t="str">
        <f t="array" ref="L9198">_xlfn.XLOOKUP(M9198,reference_province_to_city!$A$2:$A$11,reference_province_to_city!$B$2:$B$11)</f>
        <v>Bandung</v>
      </c>
      <c r="M9198" s="15" t="s">
        <v>12</v>
      </c>
      <c r="N9198" s="15">
        <v>40111.0</v>
      </c>
      <c r="O9198" s="15">
        <f t="array" ref="O9198">_xlfn.XLOOKUP(M9198,reference_postal_code!$B$2:$B$11,reference_postal_code!$A$2:$A$11)</f>
        <v>40111</v>
      </c>
      <c r="P9198" s="15" t="s">
        <v>117</v>
      </c>
      <c r="Q9198" s="15" t="s">
        <v>691</v>
      </c>
      <c r="R9198" s="15" t="s">
        <v>65</v>
      </c>
      <c r="S9198" s="15" t="s">
        <v>66</v>
      </c>
      <c r="T9198" s="15" t="s">
        <v>692</v>
      </c>
      <c r="U9198" s="28">
        <v>396000.0</v>
      </c>
      <c r="V9198" s="15">
        <v>5.0</v>
      </c>
      <c r="W9198" s="31">
        <v>0.0</v>
      </c>
      <c r="X9198" s="28">
        <v>178200.0</v>
      </c>
    </row>
    <row r="9199" ht="15.75" customHeight="1">
      <c r="A9199" s="15">
        <v>7998.0</v>
      </c>
      <c r="B9199" s="15" t="s">
        <v>9942</v>
      </c>
      <c r="C9199" s="18">
        <v>43042.0</v>
      </c>
      <c r="D9199" s="18">
        <v>43044.0</v>
      </c>
      <c r="E9199" s="18">
        <f t="shared" si="1"/>
        <v>43044</v>
      </c>
      <c r="F9199" s="15" t="s">
        <v>125</v>
      </c>
      <c r="G9199" s="15" t="s">
        <v>7222</v>
      </c>
      <c r="H9199" s="15" t="s">
        <v>7223</v>
      </c>
      <c r="I9199" s="15" t="s">
        <v>76</v>
      </c>
      <c r="J9199" s="15" t="s">
        <v>60</v>
      </c>
      <c r="K9199" s="15" t="s">
        <v>19</v>
      </c>
      <c r="L9199" s="15" t="str">
        <f t="array" ref="L9199">_xlfn.XLOOKUP(M9199,reference_province_to_city!$A$2:$A$11,reference_province_to_city!$B$2:$B$11)</f>
        <v>Yogyakarta</v>
      </c>
      <c r="M9199" s="15" t="s">
        <v>18</v>
      </c>
      <c r="N9199" s="15">
        <v>55111.0</v>
      </c>
      <c r="O9199" s="15">
        <f t="array" ref="O9199">_xlfn.XLOOKUP(M9199,reference_postal_code!$B$2:$B$11,reference_postal_code!$A$2:$A$11)</f>
        <v>55111</v>
      </c>
      <c r="P9199" s="15" t="s">
        <v>77</v>
      </c>
      <c r="Q9199" s="15" t="s">
        <v>5325</v>
      </c>
      <c r="R9199" s="15" t="s">
        <v>106</v>
      </c>
      <c r="S9199" s="15" t="s">
        <v>218</v>
      </c>
      <c r="T9199" s="15" t="s">
        <v>5326</v>
      </c>
      <c r="U9199" s="28">
        <v>2.509776E7</v>
      </c>
      <c r="V9199" s="15">
        <v>12.0</v>
      </c>
      <c r="W9199" s="31">
        <v>0.2</v>
      </c>
      <c r="X9199" s="28">
        <v>313722.0</v>
      </c>
    </row>
    <row r="9200" ht="15.75" customHeight="1">
      <c r="A9200" s="15">
        <v>8048.0</v>
      </c>
      <c r="B9200" s="15" t="s">
        <v>9952</v>
      </c>
      <c r="C9200" s="18">
        <v>43042.0</v>
      </c>
      <c r="D9200" s="18">
        <v>43045.0</v>
      </c>
      <c r="E9200" s="18">
        <f t="shared" si="1"/>
        <v>43045</v>
      </c>
      <c r="F9200" s="15" t="s">
        <v>114</v>
      </c>
      <c r="G9200" s="15" t="s">
        <v>1381</v>
      </c>
      <c r="H9200" s="15" t="s">
        <v>1382</v>
      </c>
      <c r="I9200" s="15" t="s">
        <v>59</v>
      </c>
      <c r="J9200" s="15" t="s">
        <v>60</v>
      </c>
      <c r="K9200" s="15" t="s">
        <v>33</v>
      </c>
      <c r="L9200" s="15" t="str">
        <f t="array" ref="L9200">_xlfn.XLOOKUP(M9200,reference_province_to_city!$A$2:$A$11,reference_province_to_city!$B$2:$B$11)</f>
        <v>Makassar</v>
      </c>
      <c r="M9200" s="15" t="s">
        <v>25</v>
      </c>
      <c r="N9200" s="15">
        <v>90111.0</v>
      </c>
      <c r="O9200" s="15">
        <f t="array" ref="O9200">_xlfn.XLOOKUP(M9200,reference_postal_code!$B$2:$B$11,reference_postal_code!$A$2:$A$11)</f>
        <v>90111</v>
      </c>
      <c r="P9200" s="15" t="s">
        <v>63</v>
      </c>
      <c r="Q9200" s="15" t="s">
        <v>8536</v>
      </c>
      <c r="R9200" s="15" t="s">
        <v>65</v>
      </c>
      <c r="S9200" s="15" t="s">
        <v>66</v>
      </c>
      <c r="T9200" s="15" t="s">
        <v>8537</v>
      </c>
      <c r="U9200" s="28">
        <v>244080.0</v>
      </c>
      <c r="V9200" s="15">
        <v>3.0</v>
      </c>
      <c r="W9200" s="31">
        <v>0.2</v>
      </c>
      <c r="X9200" s="28">
        <v>79326.0</v>
      </c>
    </row>
    <row r="9201" ht="15.75" customHeight="1">
      <c r="A9201" s="15">
        <v>9606.0</v>
      </c>
      <c r="B9201" s="15" t="s">
        <v>9953</v>
      </c>
      <c r="C9201" s="18">
        <v>43043.0</v>
      </c>
      <c r="D9201" s="18">
        <v>43048.0</v>
      </c>
      <c r="E9201" s="18">
        <f t="shared" si="1"/>
        <v>43048</v>
      </c>
      <c r="F9201" s="15" t="s">
        <v>55</v>
      </c>
      <c r="G9201" s="15" t="s">
        <v>3230</v>
      </c>
      <c r="H9201" s="15" t="s">
        <v>3231</v>
      </c>
      <c r="I9201" s="15" t="s">
        <v>128</v>
      </c>
      <c r="J9201" s="15" t="s">
        <v>60</v>
      </c>
      <c r="K9201" s="15" t="s">
        <v>31</v>
      </c>
      <c r="L9201" s="15" t="str">
        <f t="array" ref="L9201">_xlfn.XLOOKUP(M9201,reference_province_to_city!$A$2:$A$11,reference_province_to_city!$B$2:$B$11)</f>
        <v>Balikpapan</v>
      </c>
      <c r="M9201" s="15" t="s">
        <v>21</v>
      </c>
      <c r="N9201" s="15">
        <v>76114.0</v>
      </c>
      <c r="O9201" s="15">
        <f t="array" ref="O9201">_xlfn.XLOOKUP(M9201,reference_postal_code!$B$2:$B$11,reference_postal_code!$A$2:$A$11)</f>
        <v>76114</v>
      </c>
      <c r="P9201" s="15" t="s">
        <v>166</v>
      </c>
      <c r="Q9201" s="15" t="s">
        <v>890</v>
      </c>
      <c r="R9201" s="15" t="s">
        <v>110</v>
      </c>
      <c r="S9201" s="15" t="s">
        <v>149</v>
      </c>
      <c r="T9201" s="15" t="s">
        <v>891</v>
      </c>
      <c r="U9201" s="28">
        <v>1060800.0</v>
      </c>
      <c r="V9201" s="15">
        <v>4.0</v>
      </c>
      <c r="W9201" s="31">
        <v>0.2</v>
      </c>
      <c r="X9201" s="28">
        <v>-92820.0</v>
      </c>
    </row>
    <row r="9202" ht="15.75" customHeight="1">
      <c r="A9202" s="15">
        <v>3800.0</v>
      </c>
      <c r="B9202" s="15" t="s">
        <v>9954</v>
      </c>
      <c r="C9202" s="18">
        <v>43043.0</v>
      </c>
      <c r="D9202" s="18">
        <v>43044.0</v>
      </c>
      <c r="E9202" s="18">
        <f t="shared" si="1"/>
        <v>43044</v>
      </c>
      <c r="F9202" s="15" t="s">
        <v>125</v>
      </c>
      <c r="G9202" s="15" t="s">
        <v>1924</v>
      </c>
      <c r="H9202" s="15" t="s">
        <v>1925</v>
      </c>
      <c r="I9202" s="15" t="s">
        <v>128</v>
      </c>
      <c r="J9202" s="15" t="s">
        <v>60</v>
      </c>
      <c r="K9202" s="15" t="s">
        <v>17</v>
      </c>
      <c r="L9202" s="15" t="str">
        <f t="array" ref="L9202">_xlfn.XLOOKUP(M9202,reference_province_to_city!$A$2:$A$11,reference_province_to_city!$B$2:$B$11)</f>
        <v>Semarang</v>
      </c>
      <c r="M9202" s="15" t="s">
        <v>15</v>
      </c>
      <c r="N9202" s="15">
        <v>50111.0</v>
      </c>
      <c r="O9202" s="15">
        <f t="array" ref="O9202">_xlfn.XLOOKUP(M9202,reference_postal_code!$B$2:$B$11,reference_postal_code!$A$2:$A$11)</f>
        <v>50111</v>
      </c>
      <c r="P9202" s="15" t="s">
        <v>77</v>
      </c>
      <c r="Q9202" s="15" t="s">
        <v>8384</v>
      </c>
      <c r="R9202" s="15" t="s">
        <v>110</v>
      </c>
      <c r="S9202" s="15" t="s">
        <v>111</v>
      </c>
      <c r="T9202" s="15" t="s">
        <v>8385</v>
      </c>
      <c r="U9202" s="28">
        <v>2.03994E7</v>
      </c>
      <c r="V9202" s="15">
        <v>5.0</v>
      </c>
      <c r="W9202" s="31">
        <v>0.2</v>
      </c>
      <c r="X9202" s="28">
        <v>1784948.0</v>
      </c>
    </row>
    <row r="9203" ht="15.75" customHeight="1">
      <c r="A9203" s="15">
        <v>1411.0</v>
      </c>
      <c r="B9203" s="15" t="s">
        <v>9955</v>
      </c>
      <c r="C9203" s="18">
        <v>43043.0</v>
      </c>
      <c r="D9203" s="18">
        <v>43050.0</v>
      </c>
      <c r="E9203" s="18">
        <f t="shared" si="1"/>
        <v>43050</v>
      </c>
      <c r="F9203" s="15" t="s">
        <v>55</v>
      </c>
      <c r="G9203" s="15" t="s">
        <v>2911</v>
      </c>
      <c r="H9203" s="15" t="s">
        <v>2912</v>
      </c>
      <c r="I9203" s="15" t="s">
        <v>76</v>
      </c>
      <c r="J9203" s="15" t="s">
        <v>60</v>
      </c>
      <c r="L9203" s="15" t="str">
        <f t="array" ref="L9203">_xlfn.XLOOKUP(M9203,reference_province_to_city!$A$2:$A$11,reference_province_to_city!$B$2:$B$11)</f>
        <v>Palembang</v>
      </c>
      <c r="M9203" s="15" t="s">
        <v>13</v>
      </c>
      <c r="N9203" s="15">
        <v>30111.0</v>
      </c>
      <c r="O9203" s="15">
        <f t="array" ref="O9203">_xlfn.XLOOKUP(M9203,reference_postal_code!$B$2:$B$11,reference_postal_code!$A$2:$A$11)</f>
        <v>30111</v>
      </c>
      <c r="P9203" s="15" t="s">
        <v>77</v>
      </c>
      <c r="Q9203" s="15" t="s">
        <v>3036</v>
      </c>
      <c r="R9203" s="15" t="s">
        <v>65</v>
      </c>
      <c r="S9203" s="15" t="s">
        <v>79</v>
      </c>
      <c r="T9203" s="15" t="s">
        <v>3037</v>
      </c>
      <c r="U9203" s="28">
        <v>355200.0</v>
      </c>
      <c r="V9203" s="15">
        <v>2.0</v>
      </c>
      <c r="W9203" s="31">
        <v>0.2</v>
      </c>
      <c r="X9203" s="28">
        <v>133200.0</v>
      </c>
    </row>
    <row r="9204" ht="15.75" customHeight="1">
      <c r="A9204" s="15">
        <v>8911.0</v>
      </c>
      <c r="B9204" s="15" t="s">
        <v>9956</v>
      </c>
      <c r="C9204" s="18">
        <v>43043.0</v>
      </c>
      <c r="D9204" s="18">
        <v>43047.0</v>
      </c>
      <c r="E9204" s="18">
        <f t="shared" si="1"/>
        <v>43047</v>
      </c>
      <c r="F9204" s="15" t="s">
        <v>55</v>
      </c>
      <c r="G9204" s="15" t="s">
        <v>871</v>
      </c>
      <c r="H9204" s="15" t="s">
        <v>872</v>
      </c>
      <c r="I9204" s="15" t="s">
        <v>59</v>
      </c>
      <c r="J9204" s="15" t="s">
        <v>60</v>
      </c>
      <c r="K9204" s="15" t="s">
        <v>33</v>
      </c>
      <c r="L9204" s="15" t="str">
        <f t="array" ref="L9204">_xlfn.XLOOKUP(M9204,reference_province_to_city!$A$2:$A$11,reference_province_to_city!$B$2:$B$11)</f>
        <v>Makassar</v>
      </c>
      <c r="M9204" s="15" t="s">
        <v>25</v>
      </c>
      <c r="N9204" s="15">
        <v>90111.0</v>
      </c>
      <c r="O9204" s="15">
        <f t="array" ref="O9204">_xlfn.XLOOKUP(M9204,reference_postal_code!$B$2:$B$11,reference_postal_code!$A$2:$A$11)</f>
        <v>90111</v>
      </c>
      <c r="P9204" s="15" t="s">
        <v>63</v>
      </c>
      <c r="Q9204" s="15" t="s">
        <v>1876</v>
      </c>
      <c r="R9204" s="15" t="s">
        <v>110</v>
      </c>
      <c r="S9204" s="15" t="s">
        <v>149</v>
      </c>
      <c r="T9204" s="15" t="s">
        <v>1877</v>
      </c>
      <c r="U9204" s="28">
        <v>1439640.0</v>
      </c>
      <c r="V9204" s="15">
        <v>3.0</v>
      </c>
      <c r="W9204" s="31">
        <v>0.2</v>
      </c>
      <c r="X9204" s="28">
        <v>233941.0</v>
      </c>
    </row>
    <row r="9205" ht="15.75" customHeight="1">
      <c r="A9205" s="15">
        <v>685.0</v>
      </c>
      <c r="B9205" s="15" t="s">
        <v>9957</v>
      </c>
      <c r="C9205" s="18">
        <v>43043.0</v>
      </c>
      <c r="D9205" s="18">
        <v>43043.0</v>
      </c>
      <c r="E9205" s="18">
        <f t="shared" si="1"/>
        <v>43043</v>
      </c>
      <c r="F9205" s="15" t="s">
        <v>466</v>
      </c>
      <c r="G9205" s="15" t="s">
        <v>1830</v>
      </c>
      <c r="H9205" s="15" t="s">
        <v>1831</v>
      </c>
      <c r="I9205" s="15" t="s">
        <v>128</v>
      </c>
      <c r="J9205" s="15" t="s">
        <v>60</v>
      </c>
      <c r="K9205" s="15" t="s">
        <v>19</v>
      </c>
      <c r="L9205" s="15" t="str">
        <f t="array" ref="L9205">_xlfn.XLOOKUP(M9205,reference_province_to_city!$A$2:$A$11,reference_province_to_city!$B$2:$B$11)</f>
        <v>Yogyakarta</v>
      </c>
      <c r="M9205" s="15" t="s">
        <v>18</v>
      </c>
      <c r="N9205" s="15">
        <v>55111.0</v>
      </c>
      <c r="O9205" s="15">
        <f t="array" ref="O9205">_xlfn.XLOOKUP(M9205,reference_postal_code!$B$2:$B$11,reference_postal_code!$A$2:$A$11)</f>
        <v>55111</v>
      </c>
      <c r="P9205" s="15" t="s">
        <v>77</v>
      </c>
      <c r="Q9205" s="15" t="s">
        <v>6434</v>
      </c>
      <c r="R9205" s="15" t="s">
        <v>65</v>
      </c>
      <c r="S9205" s="15" t="s">
        <v>222</v>
      </c>
      <c r="T9205" s="15" t="s">
        <v>6435</v>
      </c>
      <c r="U9205" s="28">
        <v>2511600.0</v>
      </c>
      <c r="V9205" s="15">
        <v>2.0</v>
      </c>
      <c r="W9205" s="31">
        <v>0.2</v>
      </c>
      <c r="X9205" s="28">
        <v>219765.0</v>
      </c>
    </row>
    <row r="9206" ht="15.75" customHeight="1">
      <c r="A9206" s="15">
        <v>838.0</v>
      </c>
      <c r="B9206" s="15" t="s">
        <v>9958</v>
      </c>
      <c r="C9206" s="18">
        <v>43043.0</v>
      </c>
      <c r="D9206" s="18">
        <v>43050.0</v>
      </c>
      <c r="E9206" s="18">
        <f t="shared" si="1"/>
        <v>43050</v>
      </c>
      <c r="F9206" s="15" t="s">
        <v>55</v>
      </c>
      <c r="G9206" s="15" t="s">
        <v>4714</v>
      </c>
      <c r="H9206" s="15" t="s">
        <v>4715</v>
      </c>
      <c r="I9206" s="15" t="s">
        <v>76</v>
      </c>
      <c r="J9206" s="15" t="s">
        <v>60</v>
      </c>
      <c r="K9206" s="15" t="s">
        <v>14</v>
      </c>
      <c r="L9206" s="15" t="str">
        <f t="array" ref="L9206">_xlfn.XLOOKUP(M9206,reference_province_to_city!$A$2:$A$11,reference_province_to_city!$B$2:$B$11)</f>
        <v>Bandung</v>
      </c>
      <c r="M9206" s="15" t="s">
        <v>12</v>
      </c>
      <c r="N9206" s="15">
        <v>40111.0</v>
      </c>
      <c r="O9206" s="15">
        <f t="array" ref="O9206">_xlfn.XLOOKUP(M9206,reference_postal_code!$B$2:$B$11,reference_postal_code!$A$2:$A$11)</f>
        <v>40111</v>
      </c>
      <c r="P9206" s="15" t="s">
        <v>117</v>
      </c>
      <c r="Q9206" s="15" t="s">
        <v>1617</v>
      </c>
      <c r="R9206" s="15" t="s">
        <v>65</v>
      </c>
      <c r="S9206" s="15" t="s">
        <v>66</v>
      </c>
      <c r="T9206" s="15" t="s">
        <v>1618</v>
      </c>
      <c r="U9206" s="28">
        <v>144960.0</v>
      </c>
      <c r="V9206" s="15">
        <v>2.0</v>
      </c>
      <c r="W9206" s="31">
        <v>0.2</v>
      </c>
      <c r="X9206" s="28">
        <v>48924.0</v>
      </c>
    </row>
    <row r="9207" ht="15.75" customHeight="1">
      <c r="A9207" s="15">
        <v>9226.0</v>
      </c>
      <c r="B9207" s="15" t="s">
        <v>9959</v>
      </c>
      <c r="C9207" s="18">
        <v>43043.0</v>
      </c>
      <c r="D9207" s="18">
        <v>43043.0</v>
      </c>
      <c r="E9207" s="18">
        <f t="shared" si="1"/>
        <v>43043</v>
      </c>
      <c r="F9207" s="15" t="s">
        <v>466</v>
      </c>
      <c r="G9207" s="15" t="s">
        <v>2820</v>
      </c>
      <c r="H9207" s="15" t="s">
        <v>2821</v>
      </c>
      <c r="I9207" s="15" t="s">
        <v>76</v>
      </c>
      <c r="J9207" s="15" t="s">
        <v>60</v>
      </c>
      <c r="K9207" s="15" t="s">
        <v>17</v>
      </c>
      <c r="L9207" s="15" t="str">
        <f t="array" ref="L9207">_xlfn.XLOOKUP(M9207,reference_province_to_city!$A$2:$A$11,reference_province_to_city!$B$2:$B$11)</f>
        <v>Semarang</v>
      </c>
      <c r="M9207" s="15" t="s">
        <v>15</v>
      </c>
      <c r="N9207" s="15">
        <v>50111.0</v>
      </c>
      <c r="O9207" s="15">
        <f t="array" ref="O9207">_xlfn.XLOOKUP(M9207,reference_postal_code!$B$2:$B$11,reference_postal_code!$A$2:$A$11)</f>
        <v>50111</v>
      </c>
      <c r="P9207" s="15" t="s">
        <v>77</v>
      </c>
      <c r="Q9207" s="15" t="s">
        <v>3079</v>
      </c>
      <c r="R9207" s="15" t="s">
        <v>65</v>
      </c>
      <c r="S9207" s="15" t="s">
        <v>83</v>
      </c>
      <c r="T9207" s="15" t="s">
        <v>3080</v>
      </c>
      <c r="U9207" s="28">
        <v>62160.0</v>
      </c>
      <c r="V9207" s="15">
        <v>4.0</v>
      </c>
      <c r="W9207" s="31">
        <v>0.8</v>
      </c>
      <c r="X9207" s="28">
        <v>-96348.0</v>
      </c>
    </row>
    <row r="9208" ht="15.75" customHeight="1">
      <c r="A9208" s="15">
        <v>9761.0</v>
      </c>
      <c r="B9208" s="15" t="s">
        <v>9960</v>
      </c>
      <c r="C9208" s="18">
        <v>43043.0</v>
      </c>
      <c r="D9208" s="18">
        <v>43047.0</v>
      </c>
      <c r="E9208" s="18">
        <f t="shared" si="1"/>
        <v>43047</v>
      </c>
      <c r="F9208" s="15" t="s">
        <v>55</v>
      </c>
      <c r="G9208" s="15" t="s">
        <v>2339</v>
      </c>
      <c r="H9208" s="15" t="s">
        <v>2340</v>
      </c>
      <c r="I9208" s="15" t="s">
        <v>76</v>
      </c>
      <c r="J9208" s="15" t="s">
        <v>60</v>
      </c>
      <c r="K9208" s="15" t="s">
        <v>33</v>
      </c>
      <c r="L9208" s="15" t="str">
        <f t="array" ref="L9208">_xlfn.XLOOKUP(M9208,reference_province_to_city!$A$2:$A$11,reference_province_to_city!$B$2:$B$11)</f>
        <v>Makassar</v>
      </c>
      <c r="M9208" s="15" t="s">
        <v>25</v>
      </c>
      <c r="N9208" s="15">
        <v>90111.0</v>
      </c>
      <c r="O9208" s="15">
        <f t="array" ref="O9208">_xlfn.XLOOKUP(M9208,reference_postal_code!$B$2:$B$11,reference_postal_code!$A$2:$A$11)</f>
        <v>90111</v>
      </c>
      <c r="P9208" s="15" t="s">
        <v>63</v>
      </c>
      <c r="Q9208" s="15" t="s">
        <v>1236</v>
      </c>
      <c r="R9208" s="15" t="s">
        <v>65</v>
      </c>
      <c r="S9208" s="15" t="s">
        <v>93</v>
      </c>
      <c r="T9208" s="15" t="s">
        <v>1237</v>
      </c>
      <c r="U9208" s="28">
        <v>64500.0</v>
      </c>
      <c r="V9208" s="15">
        <v>2.0</v>
      </c>
      <c r="W9208" s="31">
        <v>0.0</v>
      </c>
      <c r="X9208" s="28">
        <v>21285.0</v>
      </c>
    </row>
    <row r="9209" ht="15.75" customHeight="1">
      <c r="A9209" s="15">
        <v>9225.0</v>
      </c>
      <c r="B9209" s="15" t="s">
        <v>9959</v>
      </c>
      <c r="C9209" s="18">
        <v>43043.0</v>
      </c>
      <c r="D9209" s="18">
        <v>43043.0</v>
      </c>
      <c r="E9209" s="18">
        <f t="shared" si="1"/>
        <v>43043</v>
      </c>
      <c r="F9209" s="15" t="s">
        <v>466</v>
      </c>
      <c r="G9209" s="15" t="s">
        <v>2820</v>
      </c>
      <c r="H9209" s="15" t="s">
        <v>2821</v>
      </c>
      <c r="I9209" s="15" t="s">
        <v>76</v>
      </c>
      <c r="J9209" s="15" t="s">
        <v>60</v>
      </c>
      <c r="K9209" s="15" t="s">
        <v>17</v>
      </c>
      <c r="L9209" s="15" t="str">
        <f t="array" ref="L9209">_xlfn.XLOOKUP(M9209,reference_province_to_city!$A$2:$A$11,reference_province_to_city!$B$2:$B$11)</f>
        <v>Semarang</v>
      </c>
      <c r="M9209" s="15" t="s">
        <v>15</v>
      </c>
      <c r="N9209" s="15">
        <v>50111.0</v>
      </c>
      <c r="O9209" s="15">
        <f t="array" ref="O9209">_xlfn.XLOOKUP(M9209,reference_postal_code!$B$2:$B$11,reference_postal_code!$A$2:$A$11)</f>
        <v>50111</v>
      </c>
      <c r="P9209" s="15" t="s">
        <v>77</v>
      </c>
      <c r="Q9209" s="15" t="s">
        <v>2084</v>
      </c>
      <c r="R9209" s="15" t="s">
        <v>65</v>
      </c>
      <c r="S9209" s="15" t="s">
        <v>83</v>
      </c>
      <c r="T9209" s="15" t="s">
        <v>2085</v>
      </c>
      <c r="U9209" s="28">
        <v>21120.0</v>
      </c>
      <c r="V9209" s="15">
        <v>2.0</v>
      </c>
      <c r="W9209" s="31">
        <v>0.8</v>
      </c>
      <c r="X9209" s="28">
        <v>-34848.0</v>
      </c>
    </row>
    <row r="9210" ht="15.75" customHeight="1">
      <c r="A9210" s="15">
        <v>9224.0</v>
      </c>
      <c r="B9210" s="15" t="s">
        <v>9959</v>
      </c>
      <c r="C9210" s="18">
        <v>43043.0</v>
      </c>
      <c r="D9210" s="18">
        <v>43043.0</v>
      </c>
      <c r="E9210" s="18">
        <f t="shared" si="1"/>
        <v>43043</v>
      </c>
      <c r="F9210" s="15" t="s">
        <v>466</v>
      </c>
      <c r="G9210" s="15" t="s">
        <v>2820</v>
      </c>
      <c r="H9210" s="15" t="s">
        <v>2821</v>
      </c>
      <c r="I9210" s="15" t="s">
        <v>76</v>
      </c>
      <c r="J9210" s="15" t="s">
        <v>60</v>
      </c>
      <c r="K9210" s="15" t="s">
        <v>17</v>
      </c>
      <c r="L9210" s="15" t="str">
        <f t="array" ref="L9210">_xlfn.XLOOKUP(M9210,reference_province_to_city!$A$2:$A$11,reference_province_to_city!$B$2:$B$11)</f>
        <v>Semarang</v>
      </c>
      <c r="M9210" s="15" t="s">
        <v>15</v>
      </c>
      <c r="N9210" s="15">
        <v>50111.0</v>
      </c>
      <c r="O9210" s="15">
        <f t="array" ref="O9210">_xlfn.XLOOKUP(M9210,reference_postal_code!$B$2:$B$11,reference_postal_code!$A$2:$A$11)</f>
        <v>50111</v>
      </c>
      <c r="P9210" s="15" t="s">
        <v>77</v>
      </c>
      <c r="Q9210" s="15" t="s">
        <v>3399</v>
      </c>
      <c r="R9210" s="15" t="s">
        <v>65</v>
      </c>
      <c r="S9210" s="15" t="s">
        <v>83</v>
      </c>
      <c r="T9210" s="15" t="s">
        <v>3400</v>
      </c>
      <c r="U9210" s="28">
        <v>113040.0</v>
      </c>
      <c r="V9210" s="15">
        <v>6.0</v>
      </c>
      <c r="W9210" s="31">
        <v>0.8</v>
      </c>
      <c r="X9210" s="28">
        <v>-197820.0</v>
      </c>
    </row>
    <row r="9211" ht="15.75" customHeight="1">
      <c r="A9211" s="15">
        <v>3799.0</v>
      </c>
      <c r="B9211" s="15" t="s">
        <v>9954</v>
      </c>
      <c r="C9211" s="18">
        <v>43043.0</v>
      </c>
      <c r="D9211" s="18">
        <v>43044.0</v>
      </c>
      <c r="E9211" s="18">
        <f t="shared" si="1"/>
        <v>43044</v>
      </c>
      <c r="F9211" s="15" t="s">
        <v>125</v>
      </c>
      <c r="G9211" s="15" t="s">
        <v>1924</v>
      </c>
      <c r="H9211" s="15" t="s">
        <v>1925</v>
      </c>
      <c r="I9211" s="15" t="s">
        <v>128</v>
      </c>
      <c r="J9211" s="15" t="s">
        <v>60</v>
      </c>
      <c r="K9211" s="15" t="s">
        <v>3394</v>
      </c>
      <c r="L9211" s="15" t="str">
        <f t="array" ref="L9211">_xlfn.XLOOKUP(M9211,reference_province_to_city!$A$2:$A$11,reference_province_to_city!$B$2:$B$11)</f>
        <v>Semarang</v>
      </c>
      <c r="M9211" s="15" t="s">
        <v>15</v>
      </c>
      <c r="N9211" s="15">
        <v>50111.0</v>
      </c>
      <c r="O9211" s="15">
        <f t="array" ref="O9211">_xlfn.XLOOKUP(M9211,reference_postal_code!$B$2:$B$11,reference_postal_code!$A$2:$A$11)</f>
        <v>50111</v>
      </c>
      <c r="P9211" s="15" t="s">
        <v>77</v>
      </c>
      <c r="Q9211" s="15" t="s">
        <v>2251</v>
      </c>
      <c r="R9211" s="15" t="s">
        <v>106</v>
      </c>
      <c r="S9211" s="15" t="s">
        <v>218</v>
      </c>
      <c r="T9211" s="15" t="s">
        <v>2252</v>
      </c>
      <c r="U9211" s="28">
        <v>7856460.0</v>
      </c>
      <c r="V9211" s="15">
        <v>3.0</v>
      </c>
      <c r="W9211" s="31">
        <v>0.4</v>
      </c>
      <c r="X9211" s="28">
        <v>-2880702.0</v>
      </c>
    </row>
    <row r="9212" ht="15.75" customHeight="1">
      <c r="A9212" s="15">
        <v>684.0</v>
      </c>
      <c r="B9212" s="15" t="s">
        <v>9957</v>
      </c>
      <c r="C9212" s="18">
        <v>43043.0</v>
      </c>
      <c r="D9212" s="18">
        <v>43043.0</v>
      </c>
      <c r="E9212" s="18">
        <f t="shared" si="1"/>
        <v>43043</v>
      </c>
      <c r="F9212" s="15" t="s">
        <v>466</v>
      </c>
      <c r="G9212" s="15" t="s">
        <v>1830</v>
      </c>
      <c r="H9212" s="15" t="s">
        <v>1831</v>
      </c>
      <c r="I9212" s="15" t="s">
        <v>128</v>
      </c>
      <c r="J9212" s="15" t="s">
        <v>60</v>
      </c>
      <c r="K9212" s="15" t="s">
        <v>19</v>
      </c>
      <c r="L9212" s="15" t="str">
        <f t="array" ref="L9212">_xlfn.XLOOKUP(M9212,reference_province_to_city!$A$2:$A$11,reference_province_to_city!$B$2:$B$11)</f>
        <v>Yogyakarta</v>
      </c>
      <c r="M9212" s="15" t="s">
        <v>18</v>
      </c>
      <c r="N9212" s="15">
        <v>55111.0</v>
      </c>
      <c r="O9212" s="15">
        <f t="array" ref="O9212">_xlfn.XLOOKUP(M9212,reference_postal_code!$B$2:$B$11,reference_postal_code!$A$2:$A$11)</f>
        <v>55111</v>
      </c>
      <c r="P9212" s="15" t="s">
        <v>77</v>
      </c>
      <c r="Q9212" s="15" t="s">
        <v>9961</v>
      </c>
      <c r="R9212" s="15" t="s">
        <v>110</v>
      </c>
      <c r="S9212" s="15" t="s">
        <v>668</v>
      </c>
      <c r="T9212" s="15" t="s">
        <v>9962</v>
      </c>
      <c r="U9212" s="28">
        <v>1.199997E8</v>
      </c>
      <c r="V9212" s="15">
        <v>4.0</v>
      </c>
      <c r="W9212" s="31">
        <v>0.5</v>
      </c>
      <c r="X9212" s="28">
        <v>-5.7599856E7</v>
      </c>
    </row>
    <row r="9213" ht="15.75" customHeight="1">
      <c r="A9213" s="15">
        <v>8913.0</v>
      </c>
      <c r="B9213" s="15" t="s">
        <v>9956</v>
      </c>
      <c r="C9213" s="18">
        <v>43043.0</v>
      </c>
      <c r="D9213" s="18">
        <v>43047.0</v>
      </c>
      <c r="E9213" s="18">
        <f t="shared" si="1"/>
        <v>43047</v>
      </c>
      <c r="F9213" s="15" t="s">
        <v>55</v>
      </c>
      <c r="G9213" s="15" t="s">
        <v>871</v>
      </c>
      <c r="H9213" s="15" t="s">
        <v>872</v>
      </c>
      <c r="I9213" s="15" t="s">
        <v>59</v>
      </c>
      <c r="J9213" s="15" t="s">
        <v>60</v>
      </c>
      <c r="K9213" s="15" t="s">
        <v>33</v>
      </c>
      <c r="L9213" s="15" t="str">
        <f t="array" ref="L9213">_xlfn.XLOOKUP(M9213,reference_province_to_city!$A$2:$A$11,reference_province_to_city!$B$2:$B$11)</f>
        <v>Makassar</v>
      </c>
      <c r="M9213" s="15" t="s">
        <v>25</v>
      </c>
      <c r="N9213" s="15">
        <v>90111.0</v>
      </c>
      <c r="O9213" s="15">
        <f t="array" ref="O9213">_xlfn.XLOOKUP(M9213,reference_postal_code!$B$2:$B$11,reference_postal_code!$A$2:$A$11)</f>
        <v>90111</v>
      </c>
      <c r="P9213" s="15" t="s">
        <v>63</v>
      </c>
      <c r="Q9213" s="15" t="s">
        <v>263</v>
      </c>
      <c r="R9213" s="15" t="s">
        <v>65</v>
      </c>
      <c r="S9213" s="15" t="s">
        <v>83</v>
      </c>
      <c r="T9213" s="15" t="s">
        <v>264</v>
      </c>
      <c r="U9213" s="28">
        <v>53460.0</v>
      </c>
      <c r="V9213" s="15">
        <v>2.0</v>
      </c>
      <c r="W9213" s="31">
        <v>0.7</v>
      </c>
      <c r="X9213" s="28">
        <v>-44550.0</v>
      </c>
    </row>
    <row r="9214" ht="15.75" customHeight="1">
      <c r="A9214" s="15">
        <v>9227.0</v>
      </c>
      <c r="B9214" s="15" t="s">
        <v>9959</v>
      </c>
      <c r="C9214" s="18">
        <v>43043.0</v>
      </c>
      <c r="D9214" s="18">
        <v>43043.0</v>
      </c>
      <c r="E9214" s="18">
        <f t="shared" si="1"/>
        <v>43043</v>
      </c>
      <c r="F9214" s="15" t="s">
        <v>466</v>
      </c>
      <c r="G9214" s="15" t="s">
        <v>2820</v>
      </c>
      <c r="H9214" s="15" t="s">
        <v>2821</v>
      </c>
      <c r="I9214" s="15" t="s">
        <v>76</v>
      </c>
      <c r="J9214" s="15" t="s">
        <v>60</v>
      </c>
      <c r="K9214" s="15" t="s">
        <v>17</v>
      </c>
      <c r="L9214" s="15" t="str">
        <f t="array" ref="L9214">_xlfn.XLOOKUP(M9214,reference_province_to_city!$A$2:$A$11,reference_province_to_city!$B$2:$B$11)</f>
        <v>Semarang</v>
      </c>
      <c r="M9214" s="15" t="s">
        <v>15</v>
      </c>
      <c r="N9214" s="15">
        <v>50111.0</v>
      </c>
      <c r="O9214" s="15">
        <f t="array" ref="O9214">_xlfn.XLOOKUP(M9214,reference_postal_code!$B$2:$B$11,reference_postal_code!$A$2:$A$11)</f>
        <v>50111</v>
      </c>
      <c r="P9214" s="15" t="s">
        <v>77</v>
      </c>
      <c r="Q9214" s="15" t="s">
        <v>4365</v>
      </c>
      <c r="R9214" s="15" t="s">
        <v>65</v>
      </c>
      <c r="S9214" s="15" t="s">
        <v>87</v>
      </c>
      <c r="T9214" s="15" t="s">
        <v>4366</v>
      </c>
      <c r="U9214" s="28">
        <v>791280.0</v>
      </c>
      <c r="V9214" s="15">
        <v>3.0</v>
      </c>
      <c r="W9214" s="31">
        <v>0.2</v>
      </c>
      <c r="X9214" s="28">
        <v>-187929.0</v>
      </c>
    </row>
    <row r="9215" ht="15.75" customHeight="1">
      <c r="A9215" s="15">
        <v>9607.0</v>
      </c>
      <c r="B9215" s="15" t="s">
        <v>9953</v>
      </c>
      <c r="C9215" s="18">
        <v>43043.0</v>
      </c>
      <c r="D9215" s="18">
        <v>43048.0</v>
      </c>
      <c r="E9215" s="18">
        <f t="shared" si="1"/>
        <v>43048</v>
      </c>
      <c r="F9215" s="15" t="s">
        <v>55</v>
      </c>
      <c r="G9215" s="15" t="s">
        <v>3230</v>
      </c>
      <c r="H9215" s="15" t="s">
        <v>3231</v>
      </c>
      <c r="I9215" s="15" t="s">
        <v>128</v>
      </c>
      <c r="J9215" s="15" t="s">
        <v>60</v>
      </c>
      <c r="K9215" s="15" t="s">
        <v>31</v>
      </c>
      <c r="L9215" s="15" t="str">
        <f t="array" ref="L9215">_xlfn.XLOOKUP(M9215,reference_province_to_city!$A$2:$A$11,reference_province_to_city!$B$2:$B$11)</f>
        <v>Balikpapan</v>
      </c>
      <c r="M9215" s="15" t="s">
        <v>21</v>
      </c>
      <c r="N9215" s="15">
        <v>76114.0</v>
      </c>
      <c r="O9215" s="15">
        <f t="array" ref="O9215">_xlfn.XLOOKUP(M9215,reference_postal_code!$B$2:$B$11,reference_postal_code!$A$2:$A$11)</f>
        <v>76114</v>
      </c>
      <c r="P9215" s="15" t="s">
        <v>166</v>
      </c>
      <c r="Q9215" s="15" t="s">
        <v>615</v>
      </c>
      <c r="R9215" s="15" t="s">
        <v>65</v>
      </c>
      <c r="S9215" s="15" t="s">
        <v>87</v>
      </c>
      <c r="T9215" s="15" t="s">
        <v>616</v>
      </c>
      <c r="U9215" s="28">
        <v>2915280.0</v>
      </c>
      <c r="V9215" s="15">
        <v>3.0</v>
      </c>
      <c r="W9215" s="31">
        <v>0.2</v>
      </c>
      <c r="X9215" s="28">
        <v>-655938.0</v>
      </c>
    </row>
    <row r="9216" ht="15.75" customHeight="1">
      <c r="A9216" s="15">
        <v>8914.0</v>
      </c>
      <c r="B9216" s="15" t="s">
        <v>9956</v>
      </c>
      <c r="C9216" s="18">
        <v>43043.0</v>
      </c>
      <c r="D9216" s="18">
        <v>43047.0</v>
      </c>
      <c r="E9216" s="18">
        <f t="shared" si="1"/>
        <v>43047</v>
      </c>
      <c r="F9216" s="15" t="s">
        <v>55</v>
      </c>
      <c r="G9216" s="15" t="s">
        <v>871</v>
      </c>
      <c r="H9216" s="15" t="s">
        <v>872</v>
      </c>
      <c r="I9216" s="15" t="s">
        <v>59</v>
      </c>
      <c r="J9216" s="15" t="s">
        <v>60</v>
      </c>
      <c r="K9216" s="15" t="s">
        <v>33</v>
      </c>
      <c r="L9216" s="15" t="str">
        <f t="array" ref="L9216">_xlfn.XLOOKUP(M9216,reference_province_to_city!$A$2:$A$11,reference_province_to_city!$B$2:$B$11)</f>
        <v>Makassar</v>
      </c>
      <c r="M9216" s="15" t="s">
        <v>25</v>
      </c>
      <c r="N9216" s="15">
        <v>90111.0</v>
      </c>
      <c r="O9216" s="15">
        <f t="array" ref="O9216">_xlfn.XLOOKUP(M9216,reference_postal_code!$B$2:$B$11,reference_postal_code!$A$2:$A$11)</f>
        <v>90111</v>
      </c>
      <c r="P9216" s="15" t="s">
        <v>63</v>
      </c>
      <c r="Q9216" s="15" t="s">
        <v>1399</v>
      </c>
      <c r="R9216" s="15" t="s">
        <v>65</v>
      </c>
      <c r="S9216" s="15" t="s">
        <v>79</v>
      </c>
      <c r="T9216" s="15" t="s">
        <v>1400</v>
      </c>
      <c r="U9216" s="28">
        <v>73920.0</v>
      </c>
      <c r="V9216" s="15">
        <v>2.0</v>
      </c>
      <c r="W9216" s="31">
        <v>0.2</v>
      </c>
      <c r="X9216" s="28">
        <v>25872.0</v>
      </c>
    </row>
    <row r="9217" ht="15.75" customHeight="1">
      <c r="A9217" s="15">
        <v>8912.0</v>
      </c>
      <c r="B9217" s="15" t="s">
        <v>9956</v>
      </c>
      <c r="C9217" s="18">
        <v>43043.0</v>
      </c>
      <c r="D9217" s="18">
        <v>43047.0</v>
      </c>
      <c r="E9217" s="18">
        <f t="shared" si="1"/>
        <v>43047</v>
      </c>
      <c r="F9217" s="15" t="s">
        <v>55</v>
      </c>
      <c r="G9217" s="15" t="s">
        <v>871</v>
      </c>
      <c r="H9217" s="15" t="s">
        <v>872</v>
      </c>
      <c r="I9217" s="15" t="s">
        <v>59</v>
      </c>
      <c r="J9217" s="15" t="s">
        <v>60</v>
      </c>
      <c r="K9217" s="15" t="s">
        <v>33</v>
      </c>
      <c r="L9217" s="15" t="str">
        <f t="array" ref="L9217">_xlfn.XLOOKUP(M9217,reference_province_to_city!$A$2:$A$11,reference_province_to_city!$B$2:$B$11)</f>
        <v>Makassar</v>
      </c>
      <c r="M9217" s="15" t="s">
        <v>25</v>
      </c>
      <c r="N9217" s="15">
        <v>90111.0</v>
      </c>
      <c r="O9217" s="15">
        <f t="array" ref="O9217">_xlfn.XLOOKUP(M9217,reference_postal_code!$B$2:$B$11,reference_postal_code!$A$2:$A$11)</f>
        <v>90111</v>
      </c>
      <c r="P9217" s="15" t="s">
        <v>63</v>
      </c>
      <c r="Q9217" s="15" t="s">
        <v>9612</v>
      </c>
      <c r="R9217" s="15" t="s">
        <v>110</v>
      </c>
      <c r="S9217" s="15" t="s">
        <v>111</v>
      </c>
      <c r="T9217" s="15" t="s">
        <v>9613</v>
      </c>
      <c r="U9217" s="28">
        <v>2158920.0</v>
      </c>
      <c r="V9217" s="15">
        <v>9.0</v>
      </c>
      <c r="W9217" s="31">
        <v>0.2</v>
      </c>
      <c r="X9217" s="28">
        <v>-485757.0</v>
      </c>
    </row>
    <row r="9218" ht="15.75" customHeight="1">
      <c r="A9218" s="15">
        <v>1411.0</v>
      </c>
      <c r="B9218" s="15" t="s">
        <v>9955</v>
      </c>
      <c r="C9218" s="18">
        <v>43043.0</v>
      </c>
      <c r="D9218" s="18">
        <v>43050.0</v>
      </c>
      <c r="E9218" s="18">
        <f t="shared" si="1"/>
        <v>43050</v>
      </c>
      <c r="F9218" s="15" t="s">
        <v>55</v>
      </c>
      <c r="G9218" s="15" t="s">
        <v>2911</v>
      </c>
      <c r="H9218" s="15" t="s">
        <v>2912</v>
      </c>
      <c r="I9218" s="15" t="s">
        <v>76</v>
      </c>
      <c r="J9218" s="15" t="s">
        <v>60</v>
      </c>
      <c r="K9218" s="15" t="s">
        <v>29</v>
      </c>
      <c r="L9218" s="15" t="str">
        <f t="array" ref="L9218">_xlfn.XLOOKUP(M9218,reference_province_to_city!$A$2:$A$11,reference_province_to_city!$B$2:$B$11)</f>
        <v>Palembang</v>
      </c>
      <c r="M9218" s="15" t="s">
        <v>13</v>
      </c>
      <c r="N9218" s="15">
        <v>30111.0</v>
      </c>
      <c r="O9218" s="15">
        <f t="array" ref="O9218">_xlfn.XLOOKUP(M9218,reference_postal_code!$B$2:$B$11,reference_postal_code!$A$2:$A$11)</f>
        <v>30111</v>
      </c>
      <c r="P9218" s="15" t="s">
        <v>77</v>
      </c>
      <c r="Q9218" s="15" t="s">
        <v>3036</v>
      </c>
      <c r="R9218" s="15" t="s">
        <v>65</v>
      </c>
      <c r="S9218" s="15" t="s">
        <v>79</v>
      </c>
      <c r="T9218" s="15" t="s">
        <v>3037</v>
      </c>
      <c r="U9218" s="28">
        <v>355200.0</v>
      </c>
      <c r="V9218" s="15">
        <v>2.0</v>
      </c>
      <c r="W9218" s="31">
        <v>0.2</v>
      </c>
      <c r="X9218" s="28">
        <v>133200.0</v>
      </c>
    </row>
    <row r="9219" ht="15.75" customHeight="1">
      <c r="A9219" s="15">
        <v>9467.0</v>
      </c>
      <c r="B9219" s="15" t="s">
        <v>9963</v>
      </c>
      <c r="C9219" s="18">
        <v>43044.0</v>
      </c>
      <c r="D9219" s="18">
        <v>43049.0</v>
      </c>
      <c r="E9219" s="18">
        <f t="shared" si="1"/>
        <v>43049</v>
      </c>
      <c r="F9219" s="15" t="s">
        <v>114</v>
      </c>
      <c r="G9219" s="15" t="s">
        <v>9964</v>
      </c>
      <c r="H9219" s="15" t="s">
        <v>9965</v>
      </c>
      <c r="I9219" s="15" t="s">
        <v>59</v>
      </c>
      <c r="J9219" s="15" t="s">
        <v>60</v>
      </c>
      <c r="K9219" s="15" t="s">
        <v>22</v>
      </c>
      <c r="L9219" s="15" t="str">
        <f t="array" ref="L9219">_xlfn.XLOOKUP(M9219,reference_province_to_city!$A$2:$A$11,reference_province_to_city!$B$2:$B$11)</f>
        <v>Surabaya</v>
      </c>
      <c r="M9219" s="15" t="s">
        <v>20</v>
      </c>
      <c r="N9219" s="15">
        <v>60231.0</v>
      </c>
      <c r="O9219" s="15">
        <f t="array" ref="O9219">_xlfn.XLOOKUP(M9219,reference_postal_code!$B$2:$B$11,reference_postal_code!$A$2:$A$11)</f>
        <v>60231</v>
      </c>
      <c r="P9219" s="15" t="s">
        <v>166</v>
      </c>
      <c r="Q9219" s="15" t="s">
        <v>846</v>
      </c>
      <c r="R9219" s="15" t="s">
        <v>65</v>
      </c>
      <c r="S9219" s="15" t="s">
        <v>83</v>
      </c>
      <c r="T9219" s="15" t="s">
        <v>847</v>
      </c>
      <c r="U9219" s="28">
        <v>2470320.0</v>
      </c>
      <c r="V9219" s="15">
        <v>6.0</v>
      </c>
      <c r="W9219" s="31">
        <v>0.2</v>
      </c>
      <c r="X9219" s="28">
        <v>833733.0</v>
      </c>
    </row>
    <row r="9220" ht="15.75" customHeight="1">
      <c r="A9220" s="15">
        <v>3462.0</v>
      </c>
      <c r="B9220" s="15" t="s">
        <v>9966</v>
      </c>
      <c r="C9220" s="18">
        <v>43044.0</v>
      </c>
      <c r="D9220" s="18">
        <v>43049.0</v>
      </c>
      <c r="E9220" s="18">
        <f t="shared" si="1"/>
        <v>43049</v>
      </c>
      <c r="F9220" s="15" t="s">
        <v>114</v>
      </c>
      <c r="G9220" s="15" t="s">
        <v>4305</v>
      </c>
      <c r="H9220" s="15" t="s">
        <v>4306</v>
      </c>
      <c r="I9220" s="15" t="s">
        <v>128</v>
      </c>
      <c r="J9220" s="15" t="s">
        <v>60</v>
      </c>
      <c r="K9220" s="15" t="s">
        <v>19</v>
      </c>
      <c r="L9220" s="15" t="str">
        <f t="array" ref="L9220">_xlfn.XLOOKUP(M9220,reference_province_to_city!$A$2:$A$11,reference_province_to_city!$B$2:$B$11)</f>
        <v>Yogyakarta</v>
      </c>
      <c r="M9220" s="15" t="s">
        <v>18</v>
      </c>
      <c r="N9220" s="15">
        <v>55111.0</v>
      </c>
      <c r="O9220" s="15">
        <f t="array" ref="O9220">_xlfn.XLOOKUP(M9220,reference_postal_code!$B$2:$B$11,reference_postal_code!$A$2:$A$11)</f>
        <v>55111</v>
      </c>
      <c r="P9220" s="15" t="s">
        <v>77</v>
      </c>
      <c r="Q9220" s="15" t="s">
        <v>3266</v>
      </c>
      <c r="R9220" s="15" t="s">
        <v>110</v>
      </c>
      <c r="S9220" s="15" t="s">
        <v>111</v>
      </c>
      <c r="T9220" s="15" t="s">
        <v>3267</v>
      </c>
      <c r="U9220" s="28">
        <v>7391520.0</v>
      </c>
      <c r="V9220" s="15">
        <v>4.0</v>
      </c>
      <c r="W9220" s="31">
        <v>0.2</v>
      </c>
      <c r="X9220" s="28">
        <v>831546.0</v>
      </c>
    </row>
    <row r="9221" ht="15.75" customHeight="1">
      <c r="A9221" s="15">
        <v>9468.0</v>
      </c>
      <c r="B9221" s="15" t="s">
        <v>9963</v>
      </c>
      <c r="C9221" s="18">
        <v>43044.0</v>
      </c>
      <c r="D9221" s="18">
        <v>43049.0</v>
      </c>
      <c r="E9221" s="18">
        <f t="shared" si="1"/>
        <v>43049</v>
      </c>
      <c r="F9221" s="15" t="s">
        <v>114</v>
      </c>
      <c r="G9221" s="15" t="s">
        <v>9964</v>
      </c>
      <c r="H9221" s="15" t="s">
        <v>9965</v>
      </c>
      <c r="I9221" s="15" t="s">
        <v>59</v>
      </c>
      <c r="J9221" s="15" t="s">
        <v>60</v>
      </c>
      <c r="K9221" s="15" t="s">
        <v>22</v>
      </c>
      <c r="L9221" s="15" t="str">
        <f t="array" ref="L9221">_xlfn.XLOOKUP(M9221,reference_province_to_city!$A$2:$A$11,reference_province_to_city!$B$2:$B$11)</f>
        <v>Surabaya</v>
      </c>
      <c r="M9221" s="15" t="s">
        <v>20</v>
      </c>
      <c r="N9221" s="15">
        <v>60231.0</v>
      </c>
      <c r="O9221" s="15">
        <f t="array" ref="O9221">_xlfn.XLOOKUP(M9221,reference_postal_code!$B$2:$B$11,reference_postal_code!$A$2:$A$11)</f>
        <v>60231</v>
      </c>
      <c r="P9221" s="15" t="s">
        <v>166</v>
      </c>
      <c r="Q9221" s="15" t="s">
        <v>333</v>
      </c>
      <c r="R9221" s="15" t="s">
        <v>106</v>
      </c>
      <c r="S9221" s="15" t="s">
        <v>218</v>
      </c>
      <c r="T9221" s="15" t="s">
        <v>334</v>
      </c>
      <c r="U9221" s="28">
        <v>2497500.0</v>
      </c>
      <c r="V9221" s="15">
        <v>2.0</v>
      </c>
      <c r="W9221" s="31">
        <v>0.4</v>
      </c>
      <c r="X9221" s="28">
        <v>-999000.0</v>
      </c>
    </row>
    <row r="9222" ht="15.75" customHeight="1">
      <c r="A9222" s="15">
        <v>9474.0</v>
      </c>
      <c r="B9222" s="15" t="s">
        <v>9963</v>
      </c>
      <c r="C9222" s="18">
        <v>43044.0</v>
      </c>
      <c r="D9222" s="18">
        <v>43049.0</v>
      </c>
      <c r="E9222" s="18">
        <f t="shared" si="1"/>
        <v>43049</v>
      </c>
      <c r="F9222" s="15" t="s">
        <v>114</v>
      </c>
      <c r="G9222" s="15" t="s">
        <v>9964</v>
      </c>
      <c r="H9222" s="15" t="s">
        <v>9965</v>
      </c>
      <c r="I9222" s="15" t="s">
        <v>59</v>
      </c>
      <c r="J9222" s="15" t="s">
        <v>60</v>
      </c>
      <c r="K9222" s="15" t="s">
        <v>22</v>
      </c>
      <c r="L9222" s="15" t="str">
        <f t="array" ref="L9222">_xlfn.XLOOKUP(M9222,reference_province_to_city!$A$2:$A$11,reference_province_to_city!$B$2:$B$11)</f>
        <v>Surabaya</v>
      </c>
      <c r="M9222" s="15" t="s">
        <v>20</v>
      </c>
      <c r="N9222" s="15">
        <v>60231.0</v>
      </c>
      <c r="O9222" s="15">
        <f t="array" ref="O9222">_xlfn.XLOOKUP(M9222,reference_postal_code!$B$2:$B$11,reference_postal_code!$A$2:$A$11)</f>
        <v>60231</v>
      </c>
      <c r="P9222" s="15" t="s">
        <v>166</v>
      </c>
      <c r="Q9222" s="15" t="s">
        <v>8838</v>
      </c>
      <c r="R9222" s="15" t="s">
        <v>106</v>
      </c>
      <c r="S9222" s="15" t="s">
        <v>139</v>
      </c>
      <c r="T9222" s="15" t="s">
        <v>8839</v>
      </c>
      <c r="U9222" s="28">
        <v>1521000.0</v>
      </c>
      <c r="V9222" s="15">
        <v>5.0</v>
      </c>
      <c r="W9222" s="31">
        <v>0.0</v>
      </c>
      <c r="X9222" s="28">
        <v>577980.0</v>
      </c>
    </row>
    <row r="9223" ht="15.75" customHeight="1">
      <c r="A9223" s="15">
        <v>9500.0</v>
      </c>
      <c r="B9223" s="15" t="s">
        <v>9967</v>
      </c>
      <c r="C9223" s="18">
        <v>43044.0</v>
      </c>
      <c r="D9223" s="18">
        <v>43046.0</v>
      </c>
      <c r="E9223" s="18">
        <f t="shared" si="1"/>
        <v>43046</v>
      </c>
      <c r="F9223" s="15" t="s">
        <v>125</v>
      </c>
      <c r="G9223" s="15" t="s">
        <v>6031</v>
      </c>
      <c r="H9223" s="15" t="s">
        <v>6032</v>
      </c>
      <c r="I9223" s="15" t="s">
        <v>76</v>
      </c>
      <c r="J9223" s="15" t="s">
        <v>60</v>
      </c>
      <c r="L9223" s="15" t="str">
        <f t="array" ref="L9223">_xlfn.XLOOKUP(M9223,reference_province_to_city!$A$2:$A$11,reference_province_to_city!$B$2:$B$11)</f>
        <v>Makassar</v>
      </c>
      <c r="M9223" s="15" t="s">
        <v>25</v>
      </c>
      <c r="N9223" s="15">
        <v>90111.0</v>
      </c>
      <c r="O9223" s="15">
        <f t="array" ref="O9223">_xlfn.XLOOKUP(M9223,reference_postal_code!$B$2:$B$11,reference_postal_code!$A$2:$A$11)</f>
        <v>90111</v>
      </c>
      <c r="P9223" s="15" t="s">
        <v>63</v>
      </c>
      <c r="Q9223" s="15" t="s">
        <v>8536</v>
      </c>
      <c r="R9223" s="15" t="s">
        <v>65</v>
      </c>
      <c r="S9223" s="15" t="s">
        <v>66</v>
      </c>
      <c r="T9223" s="15" t="s">
        <v>8537</v>
      </c>
      <c r="U9223" s="28">
        <v>1017000.0</v>
      </c>
      <c r="V9223" s="15">
        <v>10.0</v>
      </c>
      <c r="W9223" s="31">
        <v>0.0</v>
      </c>
      <c r="X9223" s="28">
        <v>467820.0</v>
      </c>
    </row>
    <row r="9224" ht="15.75" customHeight="1">
      <c r="A9224" s="15">
        <v>3349.0</v>
      </c>
      <c r="B9224" s="15" t="s">
        <v>9968</v>
      </c>
      <c r="C9224" s="18">
        <v>43044.0</v>
      </c>
      <c r="D9224" s="18"/>
      <c r="E9224" s="18">
        <f t="shared" si="1"/>
        <v>43047</v>
      </c>
      <c r="F9224" s="15" t="s">
        <v>125</v>
      </c>
      <c r="G9224" s="15" t="s">
        <v>4917</v>
      </c>
      <c r="H9224" s="15" t="s">
        <v>4918</v>
      </c>
      <c r="I9224" s="15" t="s">
        <v>128</v>
      </c>
      <c r="J9224" s="15" t="s">
        <v>60</v>
      </c>
      <c r="K9224" s="15" t="s">
        <v>33</v>
      </c>
      <c r="L9224" s="15" t="str">
        <f t="array" ref="L9224">_xlfn.XLOOKUP(M9224,reference_province_to_city!$A$2:$A$11,reference_province_to_city!$B$2:$B$11)</f>
        <v>Makassar</v>
      </c>
      <c r="M9224" s="15" t="s">
        <v>25</v>
      </c>
      <c r="N9224" s="15">
        <v>90111.0</v>
      </c>
      <c r="O9224" s="15">
        <f t="array" ref="O9224">_xlfn.XLOOKUP(M9224,reference_postal_code!$B$2:$B$11,reference_postal_code!$A$2:$A$11)</f>
        <v>90111</v>
      </c>
      <c r="P9224" s="15" t="s">
        <v>63</v>
      </c>
      <c r="Q9224" s="15" t="s">
        <v>2933</v>
      </c>
      <c r="R9224" s="15" t="s">
        <v>65</v>
      </c>
      <c r="S9224" s="15" t="s">
        <v>83</v>
      </c>
      <c r="T9224" s="15" t="s">
        <v>2934</v>
      </c>
      <c r="U9224" s="28">
        <v>240450.0</v>
      </c>
      <c r="V9224" s="15">
        <v>5.0</v>
      </c>
      <c r="W9224" s="31">
        <v>0.8</v>
      </c>
      <c r="X9224" s="28">
        <v>-384720.0</v>
      </c>
    </row>
    <row r="9225" ht="15.75" customHeight="1">
      <c r="A9225" s="15">
        <v>2308.0</v>
      </c>
      <c r="B9225" s="15" t="s">
        <v>9969</v>
      </c>
      <c r="C9225" s="18">
        <v>43044.0</v>
      </c>
      <c r="D9225" s="18">
        <v>43048.0</v>
      </c>
      <c r="E9225" s="18">
        <f t="shared" si="1"/>
        <v>43048</v>
      </c>
      <c r="F9225" s="15" t="s">
        <v>55</v>
      </c>
      <c r="G9225" s="15" t="s">
        <v>7075</v>
      </c>
      <c r="H9225" s="15" t="s">
        <v>7076</v>
      </c>
      <c r="I9225" s="15" t="s">
        <v>59</v>
      </c>
      <c r="J9225" s="15" t="s">
        <v>60</v>
      </c>
      <c r="L9225" s="15" t="str">
        <f t="array" ref="L9225">_xlfn.XLOOKUP(M9225,reference_province_to_city!$A$2:$A$11,reference_province_to_city!$B$2:$B$11)</f>
        <v>Medan</v>
      </c>
      <c r="M9225" s="15" t="s">
        <v>11</v>
      </c>
      <c r="N9225" s="15">
        <v>20111.0</v>
      </c>
      <c r="O9225" s="15">
        <f t="array" ref="O9225">_xlfn.XLOOKUP(M9225,reference_postal_code!$B$2:$B$11,reference_postal_code!$A$2:$A$11)</f>
        <v>20111</v>
      </c>
      <c r="P9225" s="15" t="s">
        <v>77</v>
      </c>
      <c r="Q9225" s="15" t="s">
        <v>355</v>
      </c>
      <c r="R9225" s="15" t="s">
        <v>110</v>
      </c>
      <c r="S9225" s="15" t="s">
        <v>149</v>
      </c>
      <c r="T9225" s="15" t="s">
        <v>356</v>
      </c>
      <c r="U9225" s="28">
        <v>5861250.0</v>
      </c>
      <c r="V9225" s="15">
        <v>5.0</v>
      </c>
      <c r="W9225" s="31">
        <v>0.0</v>
      </c>
      <c r="X9225" s="28">
        <v>2578950.0</v>
      </c>
    </row>
    <row r="9226" ht="15.75" customHeight="1">
      <c r="A9226" s="15">
        <v>127.0</v>
      </c>
      <c r="B9226" s="15" t="s">
        <v>9970</v>
      </c>
      <c r="C9226" s="18">
        <v>43044.0</v>
      </c>
      <c r="D9226" s="18">
        <v>43051.0</v>
      </c>
      <c r="E9226" s="18">
        <f t="shared" si="1"/>
        <v>43051</v>
      </c>
      <c r="F9226" s="15" t="s">
        <v>55</v>
      </c>
      <c r="G9226" s="15" t="s">
        <v>2687</v>
      </c>
      <c r="H9226" s="15" t="s">
        <v>2688</v>
      </c>
      <c r="I9226" s="15" t="s">
        <v>59</v>
      </c>
      <c r="J9226" s="15" t="s">
        <v>60</v>
      </c>
      <c r="K9226" s="15" t="s">
        <v>29</v>
      </c>
      <c r="L9226" s="15" t="str">
        <f t="array" ref="L9226">_xlfn.XLOOKUP(M9226,reference_province_to_city!$A$2:$A$11,reference_province_to_city!$B$2:$B$11)</f>
        <v>Palembang</v>
      </c>
      <c r="M9226" s="15" t="s">
        <v>13</v>
      </c>
      <c r="N9226" s="15">
        <v>30111.0</v>
      </c>
      <c r="O9226" s="15">
        <f t="array" ref="O9226">_xlfn.XLOOKUP(M9226,reference_postal_code!$B$2:$B$11,reference_postal_code!$A$2:$A$11)</f>
        <v>30111</v>
      </c>
      <c r="P9226" s="15" t="s">
        <v>77</v>
      </c>
      <c r="Q9226" s="15" t="s">
        <v>3345</v>
      </c>
      <c r="R9226" s="15" t="s">
        <v>65</v>
      </c>
      <c r="S9226" s="15" t="s">
        <v>83</v>
      </c>
      <c r="T9226" s="15" t="s">
        <v>3346</v>
      </c>
      <c r="U9226" s="28">
        <v>35820.0</v>
      </c>
      <c r="V9226" s="15">
        <v>2.0</v>
      </c>
      <c r="W9226" s="31">
        <v>0.7</v>
      </c>
      <c r="X9226" s="28">
        <v>-27462.0</v>
      </c>
    </row>
    <row r="9227" ht="15.75" customHeight="1">
      <c r="A9227" s="15">
        <v>938.0</v>
      </c>
      <c r="B9227" s="15" t="s">
        <v>9971</v>
      </c>
      <c r="C9227" s="18">
        <v>43044.0</v>
      </c>
      <c r="D9227" s="18">
        <v>43045.0</v>
      </c>
      <c r="E9227" s="18">
        <f t="shared" si="1"/>
        <v>43045</v>
      </c>
      <c r="F9227" s="15" t="s">
        <v>125</v>
      </c>
      <c r="G9227" s="15" t="s">
        <v>1149</v>
      </c>
      <c r="H9227" s="15" t="s">
        <v>1150</v>
      </c>
      <c r="I9227" s="15" t="s">
        <v>128</v>
      </c>
      <c r="J9227" s="15" t="s">
        <v>60</v>
      </c>
      <c r="K9227" s="15" t="s">
        <v>29</v>
      </c>
      <c r="L9227" s="15" t="str">
        <f t="array" ref="L9227">_xlfn.XLOOKUP(M9227,reference_province_to_city!$A$2:$A$11,reference_province_to_city!$B$2:$B$11)</f>
        <v>Palembang</v>
      </c>
      <c r="M9227" s="15" t="s">
        <v>13</v>
      </c>
      <c r="N9227" s="15">
        <v>30111.0</v>
      </c>
      <c r="O9227" s="15">
        <f t="array" ref="O9227">_xlfn.XLOOKUP(M9227,reference_postal_code!$B$2:$B$11,reference_postal_code!$A$2:$A$11)</f>
        <v>30111</v>
      </c>
      <c r="P9227" s="15" t="s">
        <v>77</v>
      </c>
      <c r="Q9227" s="15" t="s">
        <v>2161</v>
      </c>
      <c r="R9227" s="15" t="s">
        <v>110</v>
      </c>
      <c r="S9227" s="15" t="s">
        <v>149</v>
      </c>
      <c r="T9227" s="15" t="s">
        <v>2162</v>
      </c>
      <c r="U9227" s="28">
        <v>2399850.0</v>
      </c>
      <c r="V9227" s="15">
        <v>1.0</v>
      </c>
      <c r="W9227" s="31">
        <v>0.0</v>
      </c>
      <c r="X9227" s="28">
        <v>815949.0</v>
      </c>
    </row>
    <row r="9228" ht="15.75" customHeight="1">
      <c r="A9228" s="15">
        <v>9472.0</v>
      </c>
      <c r="B9228" s="15" t="s">
        <v>9963</v>
      </c>
      <c r="C9228" s="18">
        <v>43044.0</v>
      </c>
      <c r="D9228" s="18">
        <v>43049.0</v>
      </c>
      <c r="E9228" s="18">
        <f t="shared" si="1"/>
        <v>43049</v>
      </c>
      <c r="F9228" s="15" t="s">
        <v>114</v>
      </c>
      <c r="G9228" s="15" t="s">
        <v>9964</v>
      </c>
      <c r="H9228" s="15" t="s">
        <v>9965</v>
      </c>
      <c r="I9228" s="15" t="s">
        <v>59</v>
      </c>
      <c r="J9228" s="15" t="s">
        <v>60</v>
      </c>
      <c r="K9228" s="15" t="s">
        <v>22</v>
      </c>
      <c r="L9228" s="15" t="str">
        <f t="array" ref="L9228">_xlfn.XLOOKUP(M9228,reference_province_to_city!$A$2:$A$11,reference_province_to_city!$B$2:$B$11)</f>
        <v>Surabaya</v>
      </c>
      <c r="M9228" s="15" t="s">
        <v>20</v>
      </c>
      <c r="N9228" s="15">
        <v>60231.0</v>
      </c>
      <c r="O9228" s="15">
        <f t="array" ref="O9228">_xlfn.XLOOKUP(M9228,reference_postal_code!$B$2:$B$11,reference_postal_code!$A$2:$A$11)</f>
        <v>60231</v>
      </c>
      <c r="P9228" s="15" t="s">
        <v>166</v>
      </c>
      <c r="Q9228" s="15" t="s">
        <v>1926</v>
      </c>
      <c r="R9228" s="15" t="s">
        <v>65</v>
      </c>
      <c r="S9228" s="15" t="s">
        <v>83</v>
      </c>
      <c r="T9228" s="15" t="s">
        <v>1927</v>
      </c>
      <c r="U9228" s="28">
        <v>171360.0</v>
      </c>
      <c r="V9228" s="15">
        <v>1.0</v>
      </c>
      <c r="W9228" s="31">
        <v>0.2</v>
      </c>
      <c r="X9228" s="28">
        <v>55692.0</v>
      </c>
    </row>
    <row r="9229" ht="15.75" customHeight="1">
      <c r="A9229" s="15">
        <v>9471.0</v>
      </c>
      <c r="B9229" s="15" t="s">
        <v>9963</v>
      </c>
      <c r="C9229" s="18">
        <v>43044.0</v>
      </c>
      <c r="D9229" s="18">
        <v>43049.0</v>
      </c>
      <c r="E9229" s="18">
        <f t="shared" si="1"/>
        <v>43049</v>
      </c>
      <c r="F9229" s="15" t="s">
        <v>114</v>
      </c>
      <c r="G9229" s="15" t="s">
        <v>9964</v>
      </c>
      <c r="H9229" s="15" t="s">
        <v>9965</v>
      </c>
      <c r="I9229" s="15" t="s">
        <v>59</v>
      </c>
      <c r="J9229" s="15" t="s">
        <v>60</v>
      </c>
      <c r="K9229" s="15" t="s">
        <v>22</v>
      </c>
      <c r="L9229" s="15" t="str">
        <f t="array" ref="L9229">_xlfn.XLOOKUP(M9229,reference_province_to_city!$A$2:$A$11,reference_province_to_city!$B$2:$B$11)</f>
        <v>Surabaya</v>
      </c>
      <c r="M9229" s="15" t="s">
        <v>20</v>
      </c>
      <c r="N9229" s="15">
        <v>60231.0</v>
      </c>
      <c r="O9229" s="15">
        <f t="array" ref="O9229">_xlfn.XLOOKUP(M9229,reference_postal_code!$B$2:$B$11,reference_postal_code!$A$2:$A$11)</f>
        <v>60231</v>
      </c>
      <c r="P9229" s="15" t="s">
        <v>166</v>
      </c>
      <c r="Q9229" s="15" t="s">
        <v>6935</v>
      </c>
      <c r="R9229" s="15" t="s">
        <v>110</v>
      </c>
      <c r="S9229" s="15" t="s">
        <v>111</v>
      </c>
      <c r="T9229" s="15" t="s">
        <v>6936</v>
      </c>
      <c r="U9229" s="28">
        <v>1499700.0</v>
      </c>
      <c r="V9229" s="15">
        <v>2.0</v>
      </c>
      <c r="W9229" s="31">
        <v>0.0</v>
      </c>
      <c r="X9229" s="28">
        <v>59988.0</v>
      </c>
    </row>
    <row r="9230" ht="15.75" customHeight="1">
      <c r="A9230" s="15">
        <v>7490.0</v>
      </c>
      <c r="B9230" s="15" t="s">
        <v>9972</v>
      </c>
      <c r="C9230" s="18">
        <v>43044.0</v>
      </c>
      <c r="D9230" s="18">
        <v>43048.0</v>
      </c>
      <c r="E9230" s="18">
        <f t="shared" si="1"/>
        <v>43048</v>
      </c>
      <c r="F9230" s="15" t="s">
        <v>55</v>
      </c>
      <c r="G9230" s="15" t="s">
        <v>2021</v>
      </c>
      <c r="H9230" s="15" t="s">
        <v>2022</v>
      </c>
      <c r="I9230" s="15" t="s">
        <v>59</v>
      </c>
      <c r="J9230" s="15" t="s">
        <v>60</v>
      </c>
      <c r="K9230" s="15" t="s">
        <v>14</v>
      </c>
      <c r="L9230" s="15" t="str">
        <f t="array" ref="L9230">_xlfn.XLOOKUP(M9230,reference_province_to_city!$A$2:$A$11,reference_province_to_city!$B$2:$B$11)</f>
        <v>Bandung</v>
      </c>
      <c r="M9230" s="15" t="s">
        <v>12</v>
      </c>
      <c r="N9230" s="15">
        <v>40111.0</v>
      </c>
      <c r="O9230" s="15">
        <f t="array" ref="O9230">_xlfn.XLOOKUP(M9230,reference_postal_code!$B$2:$B$11,reference_postal_code!$A$2:$A$11)</f>
        <v>40111</v>
      </c>
      <c r="P9230" s="15" t="s">
        <v>117</v>
      </c>
      <c r="Q9230" s="15" t="s">
        <v>6131</v>
      </c>
      <c r="R9230" s="15" t="s">
        <v>65</v>
      </c>
      <c r="S9230" s="15" t="s">
        <v>66</v>
      </c>
      <c r="T9230" s="15" t="s">
        <v>6132</v>
      </c>
      <c r="U9230" s="28">
        <v>194400.0</v>
      </c>
      <c r="V9230" s="15">
        <v>2.0</v>
      </c>
      <c r="W9230" s="31">
        <v>0.0</v>
      </c>
      <c r="X9230" s="28">
        <v>93312.0</v>
      </c>
    </row>
    <row r="9231" ht="15.75" customHeight="1">
      <c r="A9231" s="15">
        <v>9469.0</v>
      </c>
      <c r="B9231" s="15" t="s">
        <v>9963</v>
      </c>
      <c r="C9231" s="18">
        <v>43044.0</v>
      </c>
      <c r="D9231" s="18">
        <v>43049.0</v>
      </c>
      <c r="E9231" s="18">
        <f t="shared" si="1"/>
        <v>43049</v>
      </c>
      <c r="F9231" s="15" t="s">
        <v>114</v>
      </c>
      <c r="G9231" s="15" t="s">
        <v>9964</v>
      </c>
      <c r="H9231" s="15" t="s">
        <v>9965</v>
      </c>
      <c r="I9231" s="15" t="s">
        <v>59</v>
      </c>
      <c r="J9231" s="15" t="s">
        <v>60</v>
      </c>
      <c r="K9231" s="15" t="s">
        <v>22</v>
      </c>
      <c r="L9231" s="15" t="str">
        <f t="array" ref="L9231">_xlfn.XLOOKUP(M9231,reference_province_to_city!$A$2:$A$11,reference_province_to_city!$B$2:$B$11)</f>
        <v>Surabaya</v>
      </c>
      <c r="M9231" s="15" t="s">
        <v>20</v>
      </c>
      <c r="N9231" s="15">
        <v>60231.0</v>
      </c>
      <c r="O9231" s="15">
        <f t="array" ref="O9231">_xlfn.XLOOKUP(M9231,reference_postal_code!$B$2:$B$11,reference_postal_code!$A$2:$A$11)</f>
        <v>60231</v>
      </c>
      <c r="P9231" s="15" t="s">
        <v>166</v>
      </c>
      <c r="Q9231" s="15" t="s">
        <v>5505</v>
      </c>
      <c r="R9231" s="15" t="s">
        <v>65</v>
      </c>
      <c r="S9231" s="15" t="s">
        <v>66</v>
      </c>
      <c r="T9231" s="15" t="s">
        <v>5506</v>
      </c>
      <c r="U9231" s="28">
        <v>194400.0</v>
      </c>
      <c r="V9231" s="15">
        <v>2.0</v>
      </c>
      <c r="W9231" s="31">
        <v>0.0</v>
      </c>
      <c r="X9231" s="28">
        <v>93312.0</v>
      </c>
    </row>
    <row r="9232" ht="15.75" customHeight="1">
      <c r="A9232" s="15">
        <v>9498.0</v>
      </c>
      <c r="B9232" s="15" t="s">
        <v>9967</v>
      </c>
      <c r="C9232" s="18">
        <v>43044.0</v>
      </c>
      <c r="D9232" s="18">
        <v>43046.0</v>
      </c>
      <c r="E9232" s="18">
        <f t="shared" si="1"/>
        <v>43046</v>
      </c>
      <c r="F9232" s="15" t="s">
        <v>125</v>
      </c>
      <c r="G9232" s="15" t="s">
        <v>6031</v>
      </c>
      <c r="H9232" s="15" t="s">
        <v>6032</v>
      </c>
      <c r="I9232" s="15" t="s">
        <v>76</v>
      </c>
      <c r="J9232" s="15" t="s">
        <v>60</v>
      </c>
      <c r="K9232" s="15" t="s">
        <v>33</v>
      </c>
      <c r="L9232" s="15" t="str">
        <f t="array" ref="L9232">_xlfn.XLOOKUP(M9232,reference_province_to_city!$A$2:$A$11,reference_province_to_city!$B$2:$B$11)</f>
        <v>Makassar</v>
      </c>
      <c r="M9232" s="15" t="s">
        <v>25</v>
      </c>
      <c r="N9232" s="15">
        <v>90111.0</v>
      </c>
      <c r="O9232" s="15">
        <f t="array" ref="O9232">_xlfn.XLOOKUP(M9232,reference_postal_code!$B$2:$B$11,reference_postal_code!$A$2:$A$11)</f>
        <v>90111</v>
      </c>
      <c r="P9232" s="15" t="s">
        <v>63</v>
      </c>
      <c r="Q9232" s="15" t="s">
        <v>5072</v>
      </c>
      <c r="R9232" s="15" t="s">
        <v>65</v>
      </c>
      <c r="S9232" s="15" t="s">
        <v>66</v>
      </c>
      <c r="T9232" s="15" t="s">
        <v>5073</v>
      </c>
      <c r="U9232" s="28">
        <v>66150.0</v>
      </c>
      <c r="V9232" s="15">
        <v>1.0</v>
      </c>
      <c r="W9232" s="31">
        <v>0.0</v>
      </c>
      <c r="X9232" s="28">
        <v>30429.0</v>
      </c>
    </row>
    <row r="9233" ht="15.75" customHeight="1">
      <c r="A9233" s="15">
        <v>9473.0</v>
      </c>
      <c r="B9233" s="15" t="s">
        <v>9963</v>
      </c>
      <c r="C9233" s="18">
        <v>43044.0</v>
      </c>
      <c r="D9233" s="18">
        <v>43049.0</v>
      </c>
      <c r="E9233" s="18">
        <f t="shared" si="1"/>
        <v>43049</v>
      </c>
      <c r="F9233" s="15" t="s">
        <v>114</v>
      </c>
      <c r="G9233" s="15" t="s">
        <v>9964</v>
      </c>
      <c r="H9233" s="15" t="s">
        <v>9965</v>
      </c>
      <c r="I9233" s="15" t="s">
        <v>59</v>
      </c>
      <c r="J9233" s="15" t="s">
        <v>60</v>
      </c>
      <c r="K9233" s="15" t="s">
        <v>22</v>
      </c>
      <c r="L9233" s="15" t="str">
        <f t="array" ref="L9233">_xlfn.XLOOKUP(M9233,reference_province_to_city!$A$2:$A$11,reference_province_to_city!$B$2:$B$11)</f>
        <v>Surabaya</v>
      </c>
      <c r="M9233" s="15" t="s">
        <v>20</v>
      </c>
      <c r="N9233" s="15">
        <v>60231.0</v>
      </c>
      <c r="O9233" s="15">
        <f t="array" ref="O9233">_xlfn.XLOOKUP(M9233,reference_postal_code!$B$2:$B$11,reference_postal_code!$A$2:$A$11)</f>
        <v>60231</v>
      </c>
      <c r="P9233" s="15" t="s">
        <v>166</v>
      </c>
      <c r="Q9233" s="15" t="s">
        <v>4551</v>
      </c>
      <c r="R9233" s="15" t="s">
        <v>106</v>
      </c>
      <c r="S9233" s="15" t="s">
        <v>107</v>
      </c>
      <c r="T9233" s="15" t="s">
        <v>4552</v>
      </c>
      <c r="U9233" s="28">
        <v>1921860.0</v>
      </c>
      <c r="V9233" s="15">
        <v>2.0</v>
      </c>
      <c r="W9233" s="31">
        <v>0.1</v>
      </c>
      <c r="X9233" s="28">
        <v>363018.0</v>
      </c>
    </row>
    <row r="9234" ht="15.75" customHeight="1">
      <c r="A9234" s="15">
        <v>9470.0</v>
      </c>
      <c r="B9234" s="15" t="s">
        <v>9963</v>
      </c>
      <c r="C9234" s="18">
        <v>43044.0</v>
      </c>
      <c r="D9234" s="18">
        <v>43049.0</v>
      </c>
      <c r="E9234" s="18">
        <f t="shared" si="1"/>
        <v>43049</v>
      </c>
      <c r="F9234" s="15" t="s">
        <v>114</v>
      </c>
      <c r="G9234" s="15" t="s">
        <v>9964</v>
      </c>
      <c r="H9234" s="15" t="s">
        <v>9965</v>
      </c>
      <c r="I9234" s="15" t="s">
        <v>59</v>
      </c>
      <c r="J9234" s="15" t="s">
        <v>60</v>
      </c>
      <c r="K9234" s="15" t="s">
        <v>22</v>
      </c>
      <c r="L9234" s="15" t="str">
        <f t="array" ref="L9234">_xlfn.XLOOKUP(M9234,reference_province_to_city!$A$2:$A$11,reference_province_to_city!$B$2:$B$11)</f>
        <v>Surabaya</v>
      </c>
      <c r="M9234" s="15" t="s">
        <v>20</v>
      </c>
      <c r="N9234" s="15">
        <v>60231.0</v>
      </c>
      <c r="O9234" s="15">
        <f t="array" ref="O9234">_xlfn.XLOOKUP(M9234,reference_postal_code!$B$2:$B$11,reference_postal_code!$A$2:$A$11)</f>
        <v>60231</v>
      </c>
      <c r="P9234" s="15" t="s">
        <v>166</v>
      </c>
      <c r="Q9234" s="15" t="s">
        <v>1047</v>
      </c>
      <c r="R9234" s="15" t="s">
        <v>65</v>
      </c>
      <c r="S9234" s="15" t="s">
        <v>66</v>
      </c>
      <c r="T9234" s="15" t="s">
        <v>1048</v>
      </c>
      <c r="U9234" s="28">
        <v>1664400.0</v>
      </c>
      <c r="V9234" s="15">
        <v>2.0</v>
      </c>
      <c r="W9234" s="31">
        <v>0.0</v>
      </c>
      <c r="X9234" s="28">
        <v>798912.0</v>
      </c>
    </row>
    <row r="9235" ht="15.75" customHeight="1">
      <c r="A9235" s="15">
        <v>128.0</v>
      </c>
      <c r="B9235" s="15" t="s">
        <v>9970</v>
      </c>
      <c r="C9235" s="18">
        <v>43044.0</v>
      </c>
      <c r="D9235" s="18">
        <v>43051.0</v>
      </c>
      <c r="E9235" s="18">
        <f t="shared" si="1"/>
        <v>43051</v>
      </c>
      <c r="F9235" s="15" t="s">
        <v>55</v>
      </c>
      <c r="G9235" s="15" t="s">
        <v>2687</v>
      </c>
      <c r="H9235" s="15" t="s">
        <v>2688</v>
      </c>
      <c r="I9235" s="15" t="s">
        <v>59</v>
      </c>
      <c r="J9235" s="15" t="s">
        <v>60</v>
      </c>
      <c r="L9235" s="15" t="str">
        <f t="array" ref="L9235">_xlfn.XLOOKUP(M9235,reference_province_to_city!$A$2:$A$11,reference_province_to_city!$B$2:$B$11)</f>
        <v>Palembang</v>
      </c>
      <c r="M9235" s="15" t="s">
        <v>13</v>
      </c>
      <c r="N9235" s="15">
        <v>30111.0</v>
      </c>
      <c r="O9235" s="15">
        <f t="array" ref="O9235">_xlfn.XLOOKUP(M9235,reference_postal_code!$B$2:$B$11,reference_postal_code!$A$2:$A$11)</f>
        <v>30111</v>
      </c>
      <c r="P9235" s="15" t="s">
        <v>77</v>
      </c>
      <c r="Q9235" s="15" t="s">
        <v>3850</v>
      </c>
      <c r="R9235" s="15" t="s">
        <v>65</v>
      </c>
      <c r="S9235" s="15" t="s">
        <v>87</v>
      </c>
      <c r="T9235" s="15" t="s">
        <v>3851</v>
      </c>
      <c r="U9235" s="28">
        <v>3659880.0</v>
      </c>
      <c r="V9235" s="15">
        <v>7.0</v>
      </c>
      <c r="W9235" s="31">
        <v>0.2</v>
      </c>
      <c r="X9235" s="28">
        <v>457485.0</v>
      </c>
    </row>
    <row r="9236" ht="15.75" customHeight="1">
      <c r="A9236" s="15">
        <v>9499.0</v>
      </c>
      <c r="B9236" s="15" t="s">
        <v>9967</v>
      </c>
      <c r="C9236" s="18">
        <v>43044.0</v>
      </c>
      <c r="D9236" s="18">
        <v>43046.0</v>
      </c>
      <c r="E9236" s="18">
        <f t="shared" si="1"/>
        <v>43046</v>
      </c>
      <c r="F9236" s="15" t="s">
        <v>125</v>
      </c>
      <c r="G9236" s="15" t="s">
        <v>6031</v>
      </c>
      <c r="H9236" s="15" t="s">
        <v>6032</v>
      </c>
      <c r="I9236" s="15" t="s">
        <v>76</v>
      </c>
      <c r="J9236" s="15" t="s">
        <v>60</v>
      </c>
      <c r="K9236" s="15" t="s">
        <v>33</v>
      </c>
      <c r="L9236" s="15" t="str">
        <f t="array" ref="L9236">_xlfn.XLOOKUP(M9236,reference_province_to_city!$A$2:$A$11,reference_province_to_city!$B$2:$B$11)</f>
        <v>Makassar</v>
      </c>
      <c r="M9236" s="15" t="s">
        <v>25</v>
      </c>
      <c r="N9236" s="15">
        <v>90111.0</v>
      </c>
      <c r="O9236" s="15">
        <f t="array" ref="O9236">_xlfn.XLOOKUP(M9236,reference_postal_code!$B$2:$B$11,reference_postal_code!$A$2:$A$11)</f>
        <v>90111</v>
      </c>
      <c r="P9236" s="15" t="s">
        <v>63</v>
      </c>
      <c r="Q9236" s="15" t="s">
        <v>7376</v>
      </c>
      <c r="R9236" s="15" t="s">
        <v>65</v>
      </c>
      <c r="S9236" s="15" t="s">
        <v>66</v>
      </c>
      <c r="T9236" s="15" t="s">
        <v>7377</v>
      </c>
      <c r="U9236" s="28">
        <v>2519100.0</v>
      </c>
      <c r="V9236" s="15">
        <v>3.0</v>
      </c>
      <c r="W9236" s="31">
        <v>0.0</v>
      </c>
      <c r="X9236" s="28">
        <v>1234359.0</v>
      </c>
    </row>
    <row r="9237" ht="15.75" customHeight="1">
      <c r="A9237" s="15">
        <v>1229.0</v>
      </c>
      <c r="B9237" s="15" t="s">
        <v>9973</v>
      </c>
      <c r="C9237" s="18">
        <v>43045.0</v>
      </c>
      <c r="D9237" s="18">
        <v>43050.0</v>
      </c>
      <c r="E9237" s="18">
        <f t="shared" si="1"/>
        <v>43050</v>
      </c>
      <c r="F9237" s="15" t="s">
        <v>55</v>
      </c>
      <c r="G9237" s="15" t="s">
        <v>3552</v>
      </c>
      <c r="H9237" s="15" t="s">
        <v>3553</v>
      </c>
      <c r="I9237" s="15" t="s">
        <v>59</v>
      </c>
      <c r="J9237" s="15" t="s">
        <v>60</v>
      </c>
      <c r="K9237" s="15" t="s">
        <v>28</v>
      </c>
      <c r="L9237" s="15" t="str">
        <f t="array" ref="L9237">_xlfn.XLOOKUP(M9237,reference_province_to_city!$A$2:$A$11,reference_province_to_city!$B$2:$B$11)</f>
        <v>Medan</v>
      </c>
      <c r="M9237" s="15" t="s">
        <v>11</v>
      </c>
      <c r="N9237" s="15">
        <v>20111.0</v>
      </c>
      <c r="O9237" s="15">
        <f t="array" ref="O9237">_xlfn.XLOOKUP(M9237,reference_postal_code!$B$2:$B$11,reference_postal_code!$A$2:$A$11)</f>
        <v>20111</v>
      </c>
      <c r="P9237" s="15" t="s">
        <v>77</v>
      </c>
      <c r="Q9237" s="15" t="s">
        <v>3512</v>
      </c>
      <c r="R9237" s="15" t="s">
        <v>65</v>
      </c>
      <c r="S9237" s="15" t="s">
        <v>173</v>
      </c>
      <c r="T9237" s="15" t="s">
        <v>3513</v>
      </c>
      <c r="U9237" s="28">
        <v>229200.0</v>
      </c>
      <c r="V9237" s="15">
        <v>2.0</v>
      </c>
      <c r="W9237" s="31">
        <v>0.0</v>
      </c>
      <c r="X9237" s="28">
        <v>112308.0</v>
      </c>
    </row>
    <row r="9238" ht="15.75" customHeight="1">
      <c r="A9238" s="15">
        <v>96.0</v>
      </c>
      <c r="B9238" s="15" t="s">
        <v>9974</v>
      </c>
      <c r="C9238" s="18">
        <v>43045.0</v>
      </c>
      <c r="D9238" s="18">
        <v>43051.0</v>
      </c>
      <c r="E9238" s="18">
        <f t="shared" si="1"/>
        <v>43051</v>
      </c>
      <c r="F9238" s="15" t="s">
        <v>55</v>
      </c>
      <c r="G9238" s="15" t="s">
        <v>5845</v>
      </c>
      <c r="H9238" s="15" t="s">
        <v>5846</v>
      </c>
      <c r="I9238" s="15" t="s">
        <v>76</v>
      </c>
      <c r="J9238" s="15" t="s">
        <v>60</v>
      </c>
      <c r="K9238" s="15" t="s">
        <v>22</v>
      </c>
      <c r="L9238" s="15" t="str">
        <f t="array" ref="L9238">_xlfn.XLOOKUP(M9238,reference_province_to_city!$A$2:$A$11,reference_province_to_city!$B$2:$B$11)</f>
        <v>Surabaya</v>
      </c>
      <c r="M9238" s="15" t="s">
        <v>20</v>
      </c>
      <c r="N9238" s="15">
        <v>60231.0</v>
      </c>
      <c r="O9238" s="15">
        <f t="array" ref="O9238">_xlfn.XLOOKUP(M9238,reference_postal_code!$B$2:$B$11,reference_postal_code!$A$2:$A$11)</f>
        <v>60231</v>
      </c>
      <c r="P9238" s="15" t="s">
        <v>166</v>
      </c>
      <c r="Q9238" s="15" t="s">
        <v>3564</v>
      </c>
      <c r="R9238" s="15" t="s">
        <v>65</v>
      </c>
      <c r="S9238" s="15" t="s">
        <v>83</v>
      </c>
      <c r="T9238" s="15" t="s">
        <v>3565</v>
      </c>
      <c r="U9238" s="28">
        <v>85230.0</v>
      </c>
      <c r="V9238" s="15">
        <v>1.0</v>
      </c>
      <c r="W9238" s="31">
        <v>0.7</v>
      </c>
      <c r="X9238" s="28">
        <v>-56820.0</v>
      </c>
    </row>
    <row r="9239" ht="15.75" customHeight="1">
      <c r="A9239" s="15">
        <v>2973.0</v>
      </c>
      <c r="B9239" s="15" t="s">
        <v>9975</v>
      </c>
      <c r="C9239" s="18">
        <v>43045.0</v>
      </c>
      <c r="D9239" s="18">
        <v>43048.0</v>
      </c>
      <c r="E9239" s="18">
        <f t="shared" si="1"/>
        <v>43048</v>
      </c>
      <c r="F9239" s="15" t="s">
        <v>114</v>
      </c>
      <c r="G9239" s="15" t="s">
        <v>3539</v>
      </c>
      <c r="H9239" s="15" t="s">
        <v>3540</v>
      </c>
      <c r="I9239" s="15" t="s">
        <v>59</v>
      </c>
      <c r="J9239" s="15" t="s">
        <v>60</v>
      </c>
      <c r="K9239" s="15" t="s">
        <v>19</v>
      </c>
      <c r="L9239" s="15" t="str">
        <f t="array" ref="L9239">_xlfn.XLOOKUP(M9239,reference_province_to_city!$A$2:$A$11,reference_province_to_city!$B$2:$B$11)</f>
        <v>Yogyakarta</v>
      </c>
      <c r="M9239" s="15" t="s">
        <v>18</v>
      </c>
      <c r="N9239" s="15">
        <v>55111.0</v>
      </c>
      <c r="O9239" s="15">
        <f t="array" ref="O9239">_xlfn.XLOOKUP(M9239,reference_postal_code!$B$2:$B$11,reference_postal_code!$A$2:$A$11)</f>
        <v>55111</v>
      </c>
      <c r="P9239" s="15" t="s">
        <v>77</v>
      </c>
      <c r="Q9239" s="15" t="s">
        <v>687</v>
      </c>
      <c r="R9239" s="15" t="s">
        <v>65</v>
      </c>
      <c r="S9239" s="15" t="s">
        <v>87</v>
      </c>
      <c r="T9239" s="15" t="s">
        <v>688</v>
      </c>
      <c r="U9239" s="28">
        <v>3887040.0</v>
      </c>
      <c r="V9239" s="15">
        <v>4.0</v>
      </c>
      <c r="W9239" s="31">
        <v>0.2</v>
      </c>
      <c r="X9239" s="28">
        <v>-777408.0</v>
      </c>
    </row>
    <row r="9240" ht="15.75" customHeight="1">
      <c r="A9240" s="15">
        <v>5903.0</v>
      </c>
      <c r="B9240" s="15" t="s">
        <v>9976</v>
      </c>
      <c r="C9240" s="18">
        <v>43045.0</v>
      </c>
      <c r="D9240" s="18">
        <v>43045.0</v>
      </c>
      <c r="E9240" s="18">
        <f t="shared" si="1"/>
        <v>43045</v>
      </c>
      <c r="F9240" s="15" t="s">
        <v>466</v>
      </c>
      <c r="G9240" s="15" t="s">
        <v>2820</v>
      </c>
      <c r="H9240" s="15" t="s">
        <v>2821</v>
      </c>
      <c r="I9240" s="15" t="s">
        <v>76</v>
      </c>
      <c r="J9240" s="15" t="s">
        <v>60</v>
      </c>
      <c r="K9240" s="15" t="s">
        <v>17</v>
      </c>
      <c r="L9240" s="15" t="str">
        <f t="array" ref="L9240">_xlfn.XLOOKUP(M9240,reference_province_to_city!$A$2:$A$11,reference_province_to_city!$B$2:$B$11)</f>
        <v>Semarang</v>
      </c>
      <c r="M9240" s="15" t="s">
        <v>15</v>
      </c>
      <c r="N9240" s="15">
        <v>50111.0</v>
      </c>
      <c r="O9240" s="15">
        <f t="array" ref="O9240">_xlfn.XLOOKUP(M9240,reference_postal_code!$B$2:$B$11,reference_postal_code!$A$2:$A$11)</f>
        <v>50111</v>
      </c>
      <c r="P9240" s="15" t="s">
        <v>77</v>
      </c>
      <c r="Q9240" s="15" t="s">
        <v>5836</v>
      </c>
      <c r="R9240" s="15" t="s">
        <v>65</v>
      </c>
      <c r="S9240" s="15" t="s">
        <v>66</v>
      </c>
      <c r="T9240" s="15" t="s">
        <v>5837</v>
      </c>
      <c r="U9240" s="28">
        <v>899100.0</v>
      </c>
      <c r="V9240" s="15">
        <v>3.0</v>
      </c>
      <c r="W9240" s="31">
        <v>0.0</v>
      </c>
      <c r="X9240" s="28">
        <v>422577.0</v>
      </c>
    </row>
    <row r="9241" ht="15.75" customHeight="1">
      <c r="A9241" s="15">
        <v>3676.0</v>
      </c>
      <c r="B9241" s="15" t="s">
        <v>9977</v>
      </c>
      <c r="C9241" s="18">
        <v>43045.0</v>
      </c>
      <c r="D9241" s="18">
        <v>43050.0</v>
      </c>
      <c r="E9241" s="18">
        <f t="shared" si="1"/>
        <v>43050</v>
      </c>
      <c r="F9241" s="15" t="s">
        <v>55</v>
      </c>
      <c r="G9241" s="15" t="s">
        <v>3981</v>
      </c>
      <c r="H9241" s="15" t="s">
        <v>3982</v>
      </c>
      <c r="I9241" s="15" t="s">
        <v>59</v>
      </c>
      <c r="J9241" s="15" t="s">
        <v>60</v>
      </c>
      <c r="K9241" s="15" t="s">
        <v>17</v>
      </c>
      <c r="L9241" s="15" t="str">
        <f t="array" ref="L9241">_xlfn.XLOOKUP(M9241,reference_province_to_city!$A$2:$A$11,reference_province_to_city!$B$2:$B$11)</f>
        <v>Semarang</v>
      </c>
      <c r="M9241" s="15" t="s">
        <v>15</v>
      </c>
      <c r="N9241" s="15">
        <v>50111.0</v>
      </c>
      <c r="O9241" s="15">
        <f t="array" ref="O9241">_xlfn.XLOOKUP(M9241,reference_postal_code!$B$2:$B$11,reference_postal_code!$A$2:$A$11)</f>
        <v>50111</v>
      </c>
      <c r="P9241" s="15" t="s">
        <v>77</v>
      </c>
      <c r="Q9241" s="15" t="s">
        <v>5836</v>
      </c>
      <c r="R9241" s="15" t="s">
        <v>65</v>
      </c>
      <c r="S9241" s="15" t="s">
        <v>66</v>
      </c>
      <c r="T9241" s="15" t="s">
        <v>5837</v>
      </c>
      <c r="U9241" s="28">
        <v>719280.0</v>
      </c>
      <c r="V9241" s="15">
        <v>3.0</v>
      </c>
      <c r="W9241" s="31">
        <v>0.2</v>
      </c>
      <c r="X9241" s="28">
        <v>242757.0</v>
      </c>
    </row>
    <row r="9242" ht="15.75" customHeight="1">
      <c r="A9242" s="15">
        <v>419.0</v>
      </c>
      <c r="B9242" s="15" t="s">
        <v>9978</v>
      </c>
      <c r="C9242" s="18">
        <v>43045.0</v>
      </c>
      <c r="D9242" s="18">
        <v>43049.0</v>
      </c>
      <c r="E9242" s="18">
        <f t="shared" si="1"/>
        <v>43049</v>
      </c>
      <c r="F9242" s="15" t="s">
        <v>55</v>
      </c>
      <c r="G9242" s="15" t="s">
        <v>5684</v>
      </c>
      <c r="H9242" s="15" t="s">
        <v>5685</v>
      </c>
      <c r="I9242" s="15" t="s">
        <v>128</v>
      </c>
      <c r="J9242" s="15" t="s">
        <v>60</v>
      </c>
      <c r="K9242" s="15" t="s">
        <v>1069</v>
      </c>
      <c r="L9242" s="15" t="str">
        <f t="array" ref="L9242">_xlfn.XLOOKUP(M9242,reference_province_to_city!$A$2:$A$11,reference_province_to_city!$B$2:$B$11)</f>
        <v>Semarang</v>
      </c>
      <c r="M9242" s="15" t="s">
        <v>15</v>
      </c>
      <c r="N9242" s="15">
        <v>50111.0</v>
      </c>
      <c r="O9242" s="15">
        <f t="array" ref="O9242">_xlfn.XLOOKUP(M9242,reference_postal_code!$B$2:$B$11,reference_postal_code!$A$2:$A$11)</f>
        <v>50111</v>
      </c>
      <c r="P9242" s="15" t="s">
        <v>77</v>
      </c>
      <c r="Q9242" s="15" t="s">
        <v>4400</v>
      </c>
      <c r="R9242" s="15" t="s">
        <v>65</v>
      </c>
      <c r="S9242" s="15" t="s">
        <v>66</v>
      </c>
      <c r="T9242" s="15" t="s">
        <v>4401</v>
      </c>
      <c r="U9242" s="28">
        <v>86700.0</v>
      </c>
      <c r="V9242" s="15">
        <v>1.0</v>
      </c>
      <c r="W9242" s="31">
        <v>0.0</v>
      </c>
      <c r="X9242" s="28">
        <v>42483.0</v>
      </c>
    </row>
    <row r="9243" ht="15.75" customHeight="1">
      <c r="A9243" s="15">
        <v>3675.0</v>
      </c>
      <c r="B9243" s="15" t="s">
        <v>9977</v>
      </c>
      <c r="C9243" s="18">
        <v>43045.0</v>
      </c>
      <c r="D9243" s="18">
        <v>43050.0</v>
      </c>
      <c r="E9243" s="18">
        <f t="shared" si="1"/>
        <v>43050</v>
      </c>
      <c r="F9243" s="15" t="s">
        <v>55</v>
      </c>
      <c r="G9243" s="15" t="s">
        <v>3981</v>
      </c>
      <c r="H9243" s="15" t="s">
        <v>3982</v>
      </c>
      <c r="I9243" s="15" t="s">
        <v>59</v>
      </c>
      <c r="J9243" s="15" t="s">
        <v>60</v>
      </c>
      <c r="K9243" s="15" t="s">
        <v>17</v>
      </c>
      <c r="L9243" s="15" t="str">
        <f t="array" ref="L9243">_xlfn.XLOOKUP(M9243,reference_province_to_city!$A$2:$A$11,reference_province_to_city!$B$2:$B$11)</f>
        <v>Semarang</v>
      </c>
      <c r="M9243" s="15" t="s">
        <v>15</v>
      </c>
      <c r="N9243" s="15">
        <v>50111.0</v>
      </c>
      <c r="O9243" s="15">
        <f t="array" ref="O9243">_xlfn.XLOOKUP(M9243,reference_postal_code!$B$2:$B$11,reference_postal_code!$A$2:$A$11)</f>
        <v>50111</v>
      </c>
      <c r="P9243" s="15" t="s">
        <v>77</v>
      </c>
      <c r="Q9243" s="15" t="s">
        <v>3611</v>
      </c>
      <c r="R9243" s="15" t="s">
        <v>106</v>
      </c>
      <c r="S9243" s="15" t="s">
        <v>107</v>
      </c>
      <c r="T9243" s="15" t="s">
        <v>3612</v>
      </c>
      <c r="U9243" s="28">
        <v>1910580.0</v>
      </c>
      <c r="V9243" s="15">
        <v>2.0</v>
      </c>
      <c r="W9243" s="31">
        <v>0.3</v>
      </c>
      <c r="X9243" s="28">
        <v>-463998.0</v>
      </c>
    </row>
    <row r="9244" ht="15.75" customHeight="1">
      <c r="A9244" s="15">
        <v>5907.0</v>
      </c>
      <c r="B9244" s="15" t="s">
        <v>9976</v>
      </c>
      <c r="C9244" s="18">
        <v>43045.0</v>
      </c>
      <c r="D9244" s="18">
        <v>43045.0</v>
      </c>
      <c r="E9244" s="18">
        <f t="shared" si="1"/>
        <v>43045</v>
      </c>
      <c r="F9244" s="15" t="s">
        <v>466</v>
      </c>
      <c r="G9244" s="15" t="s">
        <v>2820</v>
      </c>
      <c r="H9244" s="15" t="s">
        <v>2821</v>
      </c>
      <c r="I9244" s="15" t="s">
        <v>76</v>
      </c>
      <c r="J9244" s="15" t="s">
        <v>60</v>
      </c>
      <c r="K9244" s="15" t="s">
        <v>17</v>
      </c>
      <c r="L9244" s="15" t="str">
        <f t="array" ref="L9244">_xlfn.XLOOKUP(M9244,reference_province_to_city!$A$2:$A$11,reference_province_to_city!$B$2:$B$11)</f>
        <v>Semarang</v>
      </c>
      <c r="M9244" s="15" t="s">
        <v>15</v>
      </c>
      <c r="N9244" s="15">
        <v>50111.0</v>
      </c>
      <c r="O9244" s="15">
        <f t="array" ref="O9244">_xlfn.XLOOKUP(M9244,reference_postal_code!$B$2:$B$11,reference_postal_code!$A$2:$A$11)</f>
        <v>50111</v>
      </c>
      <c r="P9244" s="15" t="s">
        <v>77</v>
      </c>
      <c r="Q9244" s="15" t="s">
        <v>1088</v>
      </c>
      <c r="R9244" s="15" t="s">
        <v>110</v>
      </c>
      <c r="S9244" s="15" t="s">
        <v>149</v>
      </c>
      <c r="T9244" s="15" t="s">
        <v>1089</v>
      </c>
      <c r="U9244" s="28">
        <v>254250.0</v>
      </c>
      <c r="V9244" s="15">
        <v>1.0</v>
      </c>
      <c r="W9244" s="31">
        <v>0.0</v>
      </c>
      <c r="X9244" s="28">
        <v>15255.0</v>
      </c>
    </row>
    <row r="9245" ht="15.75" customHeight="1">
      <c r="A9245" s="15">
        <v>198.0</v>
      </c>
      <c r="B9245" s="15" t="s">
        <v>9979</v>
      </c>
      <c r="C9245" s="18">
        <v>43045.0</v>
      </c>
      <c r="D9245" s="18">
        <v>43052.0</v>
      </c>
      <c r="E9245" s="18">
        <f t="shared" si="1"/>
        <v>43052</v>
      </c>
      <c r="F9245" s="15" t="s">
        <v>55</v>
      </c>
      <c r="G9245" s="15" t="s">
        <v>1121</v>
      </c>
      <c r="H9245" s="15" t="s">
        <v>1122</v>
      </c>
      <c r="I9245" s="15" t="s">
        <v>76</v>
      </c>
      <c r="J9245" s="15" t="s">
        <v>60</v>
      </c>
      <c r="K9245" s="15" t="s">
        <v>14</v>
      </c>
      <c r="L9245" s="15" t="str">
        <f t="array" ref="L9245">_xlfn.XLOOKUP(M9245,reference_province_to_city!$A$2:$A$11,reference_province_to_city!$B$2:$B$11)</f>
        <v>Bandung</v>
      </c>
      <c r="M9245" s="15" t="s">
        <v>12</v>
      </c>
      <c r="N9245" s="15">
        <v>40111.0</v>
      </c>
      <c r="O9245" s="15">
        <f t="array" ref="O9245">_xlfn.XLOOKUP(M9245,reference_postal_code!$B$2:$B$11,reference_postal_code!$A$2:$A$11)</f>
        <v>40111</v>
      </c>
      <c r="P9245" s="15" t="s">
        <v>117</v>
      </c>
      <c r="Q9245" s="15" t="s">
        <v>9980</v>
      </c>
      <c r="R9245" s="15" t="s">
        <v>65</v>
      </c>
      <c r="S9245" s="15" t="s">
        <v>87</v>
      </c>
      <c r="T9245" s="15" t="s">
        <v>9981</v>
      </c>
      <c r="U9245" s="28">
        <v>693900.0</v>
      </c>
      <c r="V9245" s="15">
        <v>3.0</v>
      </c>
      <c r="W9245" s="31">
        <v>0.0</v>
      </c>
      <c r="X9245" s="28">
        <v>180414.0</v>
      </c>
    </row>
    <row r="9246" ht="15.75" customHeight="1">
      <c r="A9246" s="15">
        <v>8171.0</v>
      </c>
      <c r="B9246" s="15" t="s">
        <v>9982</v>
      </c>
      <c r="C9246" s="18">
        <v>43045.0</v>
      </c>
      <c r="D9246" s="18">
        <v>43052.0</v>
      </c>
      <c r="E9246" s="18">
        <f t="shared" si="1"/>
        <v>43052</v>
      </c>
      <c r="F9246" s="15" t="s">
        <v>55</v>
      </c>
      <c r="G9246" s="15" t="s">
        <v>6031</v>
      </c>
      <c r="H9246" s="15" t="s">
        <v>6032</v>
      </c>
      <c r="I9246" s="15" t="s">
        <v>76</v>
      </c>
      <c r="J9246" s="15" t="s">
        <v>60</v>
      </c>
      <c r="K9246" s="15" t="s">
        <v>33</v>
      </c>
      <c r="L9246" s="15" t="str">
        <f t="array" ref="L9246">_xlfn.XLOOKUP(M9246,reference_province_to_city!$A$2:$A$11,reference_province_to_city!$B$2:$B$11)</f>
        <v>Makassar</v>
      </c>
      <c r="M9246" s="15" t="s">
        <v>25</v>
      </c>
      <c r="N9246" s="15">
        <v>90111.0</v>
      </c>
      <c r="O9246" s="15">
        <f t="array" ref="O9246">_xlfn.XLOOKUP(M9246,reference_postal_code!$B$2:$B$11,reference_postal_code!$A$2:$A$11)</f>
        <v>90111</v>
      </c>
      <c r="P9246" s="15" t="s">
        <v>63</v>
      </c>
      <c r="Q9246" s="15" t="s">
        <v>1517</v>
      </c>
      <c r="R9246" s="15" t="s">
        <v>110</v>
      </c>
      <c r="S9246" s="15" t="s">
        <v>149</v>
      </c>
      <c r="T9246" s="15" t="s">
        <v>1518</v>
      </c>
      <c r="U9246" s="28">
        <v>1634400.0</v>
      </c>
      <c r="V9246" s="15">
        <v>3.0</v>
      </c>
      <c r="W9246" s="31">
        <v>0.0</v>
      </c>
      <c r="X9246" s="28">
        <v>490320.0</v>
      </c>
    </row>
    <row r="9247" ht="15.75" customHeight="1">
      <c r="A9247" s="15">
        <v>1230.0</v>
      </c>
      <c r="B9247" s="15" t="s">
        <v>9973</v>
      </c>
      <c r="C9247" s="18">
        <v>43045.0</v>
      </c>
      <c r="D9247" s="18">
        <v>43050.0</v>
      </c>
      <c r="E9247" s="18">
        <f t="shared" si="1"/>
        <v>43050</v>
      </c>
      <c r="F9247" s="15" t="s">
        <v>55</v>
      </c>
      <c r="G9247" s="15" t="s">
        <v>3552</v>
      </c>
      <c r="H9247" s="15" t="s">
        <v>3553</v>
      </c>
      <c r="I9247" s="15" t="s">
        <v>59</v>
      </c>
      <c r="J9247" s="15" t="s">
        <v>60</v>
      </c>
      <c r="K9247" s="15" t="s">
        <v>28</v>
      </c>
      <c r="L9247" s="15" t="str">
        <f t="array" ref="L9247">_xlfn.XLOOKUP(M9247,reference_province_to_city!$A$2:$A$11,reference_province_to_city!$B$2:$B$11)</f>
        <v>Medan</v>
      </c>
      <c r="M9247" s="15" t="s">
        <v>11</v>
      </c>
      <c r="N9247" s="15">
        <v>20111.0</v>
      </c>
      <c r="O9247" s="15">
        <f t="array" ref="O9247">_xlfn.XLOOKUP(M9247,reference_postal_code!$B$2:$B$11,reference_postal_code!$A$2:$A$11)</f>
        <v>20111</v>
      </c>
      <c r="P9247" s="15" t="s">
        <v>77</v>
      </c>
      <c r="Q9247" s="15" t="s">
        <v>1363</v>
      </c>
      <c r="R9247" s="15" t="s">
        <v>106</v>
      </c>
      <c r="S9247" s="15" t="s">
        <v>139</v>
      </c>
      <c r="T9247" s="15" t="s">
        <v>1364</v>
      </c>
      <c r="U9247" s="28">
        <v>130950.0</v>
      </c>
      <c r="V9247" s="15">
        <v>1.0</v>
      </c>
      <c r="W9247" s="31">
        <v>0.0</v>
      </c>
      <c r="X9247" s="28">
        <v>44523.0</v>
      </c>
    </row>
    <row r="9248" ht="15.75" customHeight="1">
      <c r="A9248" s="15">
        <v>5904.0</v>
      </c>
      <c r="B9248" s="15" t="s">
        <v>9976</v>
      </c>
      <c r="C9248" s="18">
        <v>43045.0</v>
      </c>
      <c r="D9248" s="18">
        <v>43045.0</v>
      </c>
      <c r="E9248" s="18">
        <f t="shared" si="1"/>
        <v>43045</v>
      </c>
      <c r="F9248" s="15" t="s">
        <v>466</v>
      </c>
      <c r="G9248" s="15" t="s">
        <v>2820</v>
      </c>
      <c r="H9248" s="15" t="s">
        <v>2821</v>
      </c>
      <c r="I9248" s="15" t="s">
        <v>76</v>
      </c>
      <c r="J9248" s="15" t="s">
        <v>60</v>
      </c>
      <c r="K9248" s="15" t="s">
        <v>17</v>
      </c>
      <c r="L9248" s="15" t="str">
        <f t="array" ref="L9248">_xlfn.XLOOKUP(M9248,reference_province_to_city!$A$2:$A$11,reference_province_to_city!$B$2:$B$11)</f>
        <v>Semarang</v>
      </c>
      <c r="M9248" s="15" t="s">
        <v>15</v>
      </c>
      <c r="N9248" s="15">
        <v>50111.0</v>
      </c>
      <c r="O9248" s="15">
        <f t="array" ref="O9248">_xlfn.XLOOKUP(M9248,reference_postal_code!$B$2:$B$11,reference_postal_code!$A$2:$A$11)</f>
        <v>50111</v>
      </c>
      <c r="P9248" s="15" t="s">
        <v>77</v>
      </c>
      <c r="Q9248" s="15" t="s">
        <v>6921</v>
      </c>
      <c r="R9248" s="15" t="s">
        <v>65</v>
      </c>
      <c r="S9248" s="15" t="s">
        <v>66</v>
      </c>
      <c r="T9248" s="15" t="s">
        <v>6922</v>
      </c>
      <c r="U9248" s="28">
        <v>680400.0</v>
      </c>
      <c r="V9248" s="15">
        <v>4.0</v>
      </c>
      <c r="W9248" s="31">
        <v>0.0</v>
      </c>
      <c r="X9248" s="28">
        <v>333396.0</v>
      </c>
    </row>
    <row r="9249" ht="15.75" customHeight="1">
      <c r="A9249" s="15">
        <v>1231.0</v>
      </c>
      <c r="B9249" s="15" t="s">
        <v>9973</v>
      </c>
      <c r="C9249" s="18">
        <v>43045.0</v>
      </c>
      <c r="D9249" s="18">
        <v>43050.0</v>
      </c>
      <c r="E9249" s="18">
        <f t="shared" si="1"/>
        <v>43050</v>
      </c>
      <c r="F9249" s="15" t="s">
        <v>55</v>
      </c>
      <c r="G9249" s="15" t="s">
        <v>3552</v>
      </c>
      <c r="H9249" s="15" t="s">
        <v>3553</v>
      </c>
      <c r="I9249" s="15" t="s">
        <v>59</v>
      </c>
      <c r="J9249" s="15" t="s">
        <v>60</v>
      </c>
      <c r="K9249" s="15" t="s">
        <v>541</v>
      </c>
      <c r="L9249" s="15" t="str">
        <f t="array" ref="L9249">_xlfn.XLOOKUP(M9249,reference_province_to_city!$A$2:$A$11,reference_province_to_city!$B$2:$B$11)</f>
        <v>Medan</v>
      </c>
      <c r="M9249" s="15" t="s">
        <v>11</v>
      </c>
      <c r="N9249" s="15">
        <v>20111.0</v>
      </c>
      <c r="O9249" s="15">
        <f t="array" ref="O9249">_xlfn.XLOOKUP(M9249,reference_postal_code!$B$2:$B$11,reference_postal_code!$A$2:$A$11)</f>
        <v>20111</v>
      </c>
      <c r="P9249" s="15" t="s">
        <v>77</v>
      </c>
      <c r="Q9249" s="15" t="s">
        <v>3665</v>
      </c>
      <c r="R9249" s="15" t="s">
        <v>65</v>
      </c>
      <c r="S9249" s="15" t="s">
        <v>93</v>
      </c>
      <c r="T9249" s="15" t="s">
        <v>3666</v>
      </c>
      <c r="U9249" s="28">
        <v>85200.0</v>
      </c>
      <c r="V9249" s="15">
        <v>2.0</v>
      </c>
      <c r="W9249" s="31">
        <v>0.0</v>
      </c>
      <c r="X9249" s="28">
        <v>26412.0</v>
      </c>
    </row>
    <row r="9250" ht="15.75" customHeight="1">
      <c r="A9250" s="15">
        <v>9482.0</v>
      </c>
      <c r="B9250" s="15" t="s">
        <v>9983</v>
      </c>
      <c r="C9250" s="18">
        <v>43045.0</v>
      </c>
      <c r="D9250" s="18">
        <v>43051.0</v>
      </c>
      <c r="E9250" s="18">
        <f t="shared" si="1"/>
        <v>43051</v>
      </c>
      <c r="F9250" s="15" t="s">
        <v>55</v>
      </c>
      <c r="G9250" s="15" t="s">
        <v>1371</v>
      </c>
      <c r="H9250" s="15" t="s">
        <v>1372</v>
      </c>
      <c r="I9250" s="15" t="s">
        <v>59</v>
      </c>
      <c r="J9250" s="15" t="s">
        <v>60</v>
      </c>
      <c r="K9250" s="15" t="s">
        <v>31</v>
      </c>
      <c r="L9250" s="15" t="str">
        <f t="array" ref="L9250">_xlfn.XLOOKUP(M9250,reference_province_to_city!$A$2:$A$11,reference_province_to_city!$B$2:$B$11)</f>
        <v>Balikpapan</v>
      </c>
      <c r="M9250" s="15" t="s">
        <v>21</v>
      </c>
      <c r="N9250" s="15">
        <v>76114.0</v>
      </c>
      <c r="O9250" s="15">
        <f t="array" ref="O9250">_xlfn.XLOOKUP(M9250,reference_postal_code!$B$2:$B$11,reference_postal_code!$A$2:$A$11)</f>
        <v>76114</v>
      </c>
      <c r="P9250" s="15" t="s">
        <v>166</v>
      </c>
      <c r="Q9250" s="15" t="s">
        <v>3587</v>
      </c>
      <c r="R9250" s="15" t="s">
        <v>65</v>
      </c>
      <c r="S9250" s="15" t="s">
        <v>87</v>
      </c>
      <c r="T9250" s="15" t="s">
        <v>3588</v>
      </c>
      <c r="U9250" s="28">
        <v>272400.0</v>
      </c>
      <c r="V9250" s="15">
        <v>2.0</v>
      </c>
      <c r="W9250" s="31">
        <v>0.2</v>
      </c>
      <c r="X9250" s="28">
        <v>27240.0</v>
      </c>
    </row>
    <row r="9251" ht="15.75" customHeight="1">
      <c r="A9251" s="15">
        <v>2972.0</v>
      </c>
      <c r="B9251" s="15" t="s">
        <v>9975</v>
      </c>
      <c r="C9251" s="18">
        <v>43045.0</v>
      </c>
      <c r="D9251" s="18">
        <v>43048.0</v>
      </c>
      <c r="E9251" s="18">
        <f t="shared" si="1"/>
        <v>43048</v>
      </c>
      <c r="F9251" s="15" t="s">
        <v>114</v>
      </c>
      <c r="G9251" s="15" t="s">
        <v>3539</v>
      </c>
      <c r="H9251" s="15" t="s">
        <v>3540</v>
      </c>
      <c r="I9251" s="15" t="s">
        <v>59</v>
      </c>
      <c r="J9251" s="15" t="s">
        <v>60</v>
      </c>
      <c r="K9251" s="15" t="s">
        <v>19</v>
      </c>
      <c r="L9251" s="15" t="str">
        <f t="array" ref="L9251">_xlfn.XLOOKUP(M9251,reference_province_to_city!$A$2:$A$11,reference_province_to_city!$B$2:$B$11)</f>
        <v>Yogyakarta</v>
      </c>
      <c r="M9251" s="15" t="s">
        <v>18</v>
      </c>
      <c r="N9251" s="15">
        <v>55111.0</v>
      </c>
      <c r="O9251" s="15">
        <f t="array" ref="O9251">_xlfn.XLOOKUP(M9251,reference_postal_code!$B$2:$B$11,reference_postal_code!$A$2:$A$11)</f>
        <v>55111</v>
      </c>
      <c r="P9251" s="15" t="s">
        <v>77</v>
      </c>
      <c r="Q9251" s="15" t="s">
        <v>3185</v>
      </c>
      <c r="R9251" s="15" t="s">
        <v>106</v>
      </c>
      <c r="S9251" s="15" t="s">
        <v>139</v>
      </c>
      <c r="T9251" s="15" t="s">
        <v>3186</v>
      </c>
      <c r="U9251" s="28">
        <v>424080.0</v>
      </c>
      <c r="V9251" s="15">
        <v>2.0</v>
      </c>
      <c r="W9251" s="31">
        <v>0.2</v>
      </c>
      <c r="X9251" s="28">
        <v>95418.0</v>
      </c>
    </row>
    <row r="9252" ht="15.75" customHeight="1">
      <c r="A9252" s="15">
        <v>8966.0</v>
      </c>
      <c r="B9252" s="15" t="s">
        <v>9984</v>
      </c>
      <c r="C9252" s="18">
        <v>43045.0</v>
      </c>
      <c r="D9252" s="18">
        <v>43051.0</v>
      </c>
      <c r="E9252" s="18">
        <f t="shared" si="1"/>
        <v>43051</v>
      </c>
      <c r="F9252" s="15" t="s">
        <v>55</v>
      </c>
      <c r="G9252" s="15" t="s">
        <v>7387</v>
      </c>
      <c r="H9252" s="15" t="s">
        <v>7388</v>
      </c>
      <c r="I9252" s="15" t="s">
        <v>59</v>
      </c>
      <c r="J9252" s="15" t="s">
        <v>60</v>
      </c>
      <c r="K9252" s="15" t="s">
        <v>17</v>
      </c>
      <c r="L9252" s="15" t="str">
        <f t="array" ref="L9252">_xlfn.XLOOKUP(M9252,reference_province_to_city!$A$2:$A$11,reference_province_to_city!$B$2:$B$11)</f>
        <v>Semarang</v>
      </c>
      <c r="M9252" s="15" t="s">
        <v>15</v>
      </c>
      <c r="N9252" s="15">
        <v>50111.0</v>
      </c>
      <c r="O9252" s="15">
        <f t="array" ref="O9252">_xlfn.XLOOKUP(M9252,reference_postal_code!$B$2:$B$11,reference_postal_code!$A$2:$A$11)</f>
        <v>50111</v>
      </c>
      <c r="P9252" s="15" t="s">
        <v>77</v>
      </c>
      <c r="Q9252" s="15" t="s">
        <v>994</v>
      </c>
      <c r="R9252" s="15" t="s">
        <v>65</v>
      </c>
      <c r="S9252" s="15" t="s">
        <v>83</v>
      </c>
      <c r="T9252" s="15" t="s">
        <v>995</v>
      </c>
      <c r="U9252" s="28">
        <v>18720.0</v>
      </c>
      <c r="V9252" s="15">
        <v>2.0</v>
      </c>
      <c r="W9252" s="31">
        <v>0.8</v>
      </c>
      <c r="X9252" s="28">
        <v>-29016.0</v>
      </c>
    </row>
    <row r="9253" ht="15.75" customHeight="1">
      <c r="A9253" s="15">
        <v>7099.0</v>
      </c>
      <c r="B9253" s="15" t="s">
        <v>9985</v>
      </c>
      <c r="C9253" s="18">
        <v>43045.0</v>
      </c>
      <c r="D9253" s="18">
        <v>43049.0</v>
      </c>
      <c r="E9253" s="18">
        <f t="shared" si="1"/>
        <v>43049</v>
      </c>
      <c r="F9253" s="15" t="s">
        <v>55</v>
      </c>
      <c r="G9253" s="15" t="s">
        <v>8351</v>
      </c>
      <c r="H9253" s="15" t="s">
        <v>8352</v>
      </c>
      <c r="I9253" s="15" t="s">
        <v>59</v>
      </c>
      <c r="J9253" s="15" t="s">
        <v>60</v>
      </c>
      <c r="K9253" s="15" t="s">
        <v>28</v>
      </c>
      <c r="L9253" s="15" t="str">
        <f t="array" ref="L9253">_xlfn.XLOOKUP(M9253,reference_province_to_city!$A$2:$A$11,reference_province_to_city!$B$2:$B$11)</f>
        <v>Medan</v>
      </c>
      <c r="M9253" s="15" t="s">
        <v>11</v>
      </c>
      <c r="N9253" s="15">
        <v>20111.0</v>
      </c>
      <c r="O9253" s="15">
        <f t="array" ref="O9253">_xlfn.XLOOKUP(M9253,reference_postal_code!$B$2:$B$11,reference_postal_code!$A$2:$A$11)</f>
        <v>20111</v>
      </c>
      <c r="P9253" s="15" t="s">
        <v>77</v>
      </c>
      <c r="Q9253" s="15" t="s">
        <v>4657</v>
      </c>
      <c r="R9253" s="15" t="s">
        <v>65</v>
      </c>
      <c r="S9253" s="15" t="s">
        <v>66</v>
      </c>
      <c r="T9253" s="15" t="s">
        <v>4658</v>
      </c>
      <c r="U9253" s="28">
        <v>4784400.0</v>
      </c>
      <c r="V9253" s="15">
        <v>9.0</v>
      </c>
      <c r="W9253" s="31">
        <v>0.0</v>
      </c>
      <c r="X9253" s="28">
        <v>2248668.0</v>
      </c>
    </row>
    <row r="9254" ht="15.75" customHeight="1">
      <c r="A9254" s="15">
        <v>2969.0</v>
      </c>
      <c r="B9254" s="15" t="s">
        <v>9975</v>
      </c>
      <c r="C9254" s="18">
        <v>43045.0</v>
      </c>
      <c r="D9254" s="18">
        <v>43048.0</v>
      </c>
      <c r="E9254" s="18">
        <f t="shared" si="1"/>
        <v>43048</v>
      </c>
      <c r="F9254" s="15" t="s">
        <v>114</v>
      </c>
      <c r="G9254" s="15" t="s">
        <v>3539</v>
      </c>
      <c r="H9254" s="15" t="s">
        <v>3540</v>
      </c>
      <c r="I9254" s="15" t="s">
        <v>59</v>
      </c>
      <c r="J9254" s="15" t="s">
        <v>60</v>
      </c>
      <c r="K9254" s="15" t="s">
        <v>19</v>
      </c>
      <c r="L9254" s="15" t="str">
        <f t="array" ref="L9254">_xlfn.XLOOKUP(M9254,reference_province_to_city!$A$2:$A$11,reference_province_to_city!$B$2:$B$11)</f>
        <v>Yogyakarta</v>
      </c>
      <c r="M9254" s="15" t="s">
        <v>18</v>
      </c>
      <c r="N9254" s="15">
        <v>55111.0</v>
      </c>
      <c r="O9254" s="15">
        <f t="array" ref="O9254">_xlfn.XLOOKUP(M9254,reference_postal_code!$B$2:$B$11,reference_postal_code!$A$2:$A$11)</f>
        <v>55111</v>
      </c>
      <c r="P9254" s="15" t="s">
        <v>77</v>
      </c>
      <c r="Q9254" s="15" t="s">
        <v>1648</v>
      </c>
      <c r="R9254" s="15" t="s">
        <v>65</v>
      </c>
      <c r="S9254" s="15" t="s">
        <v>222</v>
      </c>
      <c r="T9254" s="15" t="s">
        <v>1649</v>
      </c>
      <c r="U9254" s="28">
        <v>7493760.0</v>
      </c>
      <c r="V9254" s="15">
        <v>3.0</v>
      </c>
      <c r="W9254" s="31">
        <v>0.2</v>
      </c>
      <c r="X9254" s="28">
        <v>655704.0</v>
      </c>
    </row>
    <row r="9255" ht="15.75" customHeight="1">
      <c r="A9255" s="15">
        <v>3046.0</v>
      </c>
      <c r="B9255" s="15" t="s">
        <v>9986</v>
      </c>
      <c r="C9255" s="18">
        <v>43045.0</v>
      </c>
      <c r="D9255" s="18">
        <v>43049.0</v>
      </c>
      <c r="E9255" s="18">
        <f t="shared" si="1"/>
        <v>43049</v>
      </c>
      <c r="F9255" s="15" t="s">
        <v>114</v>
      </c>
      <c r="G9255" s="15" t="s">
        <v>5929</v>
      </c>
      <c r="H9255" s="15" t="s">
        <v>5930</v>
      </c>
      <c r="I9255" s="15" t="s">
        <v>76</v>
      </c>
      <c r="J9255" s="15" t="s">
        <v>60</v>
      </c>
      <c r="K9255" s="15" t="s">
        <v>33</v>
      </c>
      <c r="L9255" s="15" t="str">
        <f t="array" ref="L9255">_xlfn.XLOOKUP(M9255,reference_province_to_city!$A$2:$A$11,reference_province_to_city!$B$2:$B$11)</f>
        <v>Makassar</v>
      </c>
      <c r="M9255" s="15" t="s">
        <v>25</v>
      </c>
      <c r="N9255" s="15">
        <v>90111.0</v>
      </c>
      <c r="O9255" s="15">
        <f t="array" ref="O9255">_xlfn.XLOOKUP(M9255,reference_postal_code!$B$2:$B$11,reference_postal_code!$A$2:$A$11)</f>
        <v>90111</v>
      </c>
      <c r="P9255" s="15" t="s">
        <v>63</v>
      </c>
      <c r="Q9255" s="15" t="s">
        <v>7676</v>
      </c>
      <c r="R9255" s="15" t="s">
        <v>65</v>
      </c>
      <c r="S9255" s="15" t="s">
        <v>93</v>
      </c>
      <c r="T9255" s="15" t="s">
        <v>7677</v>
      </c>
      <c r="U9255" s="28">
        <v>208500.0</v>
      </c>
      <c r="V9255" s="15">
        <v>5.0</v>
      </c>
      <c r="W9255" s="31">
        <v>0.0</v>
      </c>
      <c r="X9255" s="28">
        <v>54210.0</v>
      </c>
    </row>
    <row r="9256" ht="15.75" customHeight="1">
      <c r="A9256" s="15">
        <v>8170.0</v>
      </c>
      <c r="B9256" s="15" t="s">
        <v>9982</v>
      </c>
      <c r="C9256" s="18">
        <v>43045.0</v>
      </c>
      <c r="D9256" s="18">
        <v>43052.0</v>
      </c>
      <c r="E9256" s="18">
        <f t="shared" si="1"/>
        <v>43052</v>
      </c>
      <c r="F9256" s="15" t="s">
        <v>55</v>
      </c>
      <c r="G9256" s="15" t="s">
        <v>6031</v>
      </c>
      <c r="H9256" s="15" t="s">
        <v>6032</v>
      </c>
      <c r="I9256" s="15" t="s">
        <v>76</v>
      </c>
      <c r="J9256" s="15" t="s">
        <v>60</v>
      </c>
      <c r="K9256" s="15" t="s">
        <v>33</v>
      </c>
      <c r="L9256" s="15" t="str">
        <f t="array" ref="L9256">_xlfn.XLOOKUP(M9256,reference_province_to_city!$A$2:$A$11,reference_province_to_city!$B$2:$B$11)</f>
        <v>Makassar</v>
      </c>
      <c r="M9256" s="15" t="s">
        <v>25</v>
      </c>
      <c r="N9256" s="15">
        <v>90111.0</v>
      </c>
      <c r="O9256" s="15">
        <f t="array" ref="O9256">_xlfn.XLOOKUP(M9256,reference_postal_code!$B$2:$B$11,reference_postal_code!$A$2:$A$11)</f>
        <v>90111</v>
      </c>
      <c r="P9256" s="15" t="s">
        <v>63</v>
      </c>
      <c r="Q9256" s="15" t="s">
        <v>2434</v>
      </c>
      <c r="R9256" s="15" t="s">
        <v>106</v>
      </c>
      <c r="S9256" s="15" t="s">
        <v>107</v>
      </c>
      <c r="T9256" s="15" t="s">
        <v>2435</v>
      </c>
      <c r="U9256" s="28">
        <v>6743520.0</v>
      </c>
      <c r="V9256" s="15">
        <v>2.0</v>
      </c>
      <c r="W9256" s="31">
        <v>0.2</v>
      </c>
      <c r="X9256" s="28">
        <v>-1095822.0</v>
      </c>
    </row>
    <row r="9257" ht="15.75" customHeight="1">
      <c r="A9257" s="15">
        <v>3047.0</v>
      </c>
      <c r="B9257" s="15" t="s">
        <v>9986</v>
      </c>
      <c r="C9257" s="18">
        <v>43045.0</v>
      </c>
      <c r="D9257" s="18">
        <v>43049.0</v>
      </c>
      <c r="E9257" s="18">
        <f t="shared" si="1"/>
        <v>43049</v>
      </c>
      <c r="F9257" s="15" t="s">
        <v>114</v>
      </c>
      <c r="G9257" s="15" t="s">
        <v>5929</v>
      </c>
      <c r="H9257" s="15" t="s">
        <v>5930</v>
      </c>
      <c r="I9257" s="15" t="s">
        <v>76</v>
      </c>
      <c r="J9257" s="15" t="s">
        <v>60</v>
      </c>
      <c r="K9257" s="15" t="s">
        <v>33</v>
      </c>
      <c r="L9257" s="15" t="str">
        <f t="array" ref="L9257">_xlfn.XLOOKUP(M9257,reference_province_to_city!$A$2:$A$11,reference_province_to_city!$B$2:$B$11)</f>
        <v>Makassar</v>
      </c>
      <c r="M9257" s="15" t="s">
        <v>25</v>
      </c>
      <c r="N9257" s="15">
        <v>90111.0</v>
      </c>
      <c r="O9257" s="15">
        <f t="array" ref="O9257">_xlfn.XLOOKUP(M9257,reference_postal_code!$B$2:$B$11,reference_postal_code!$A$2:$A$11)</f>
        <v>90111</v>
      </c>
      <c r="P9257" s="15" t="s">
        <v>63</v>
      </c>
      <c r="Q9257" s="15" t="s">
        <v>5029</v>
      </c>
      <c r="R9257" s="15" t="s">
        <v>65</v>
      </c>
      <c r="S9257" s="15" t="s">
        <v>66</v>
      </c>
      <c r="T9257" s="15" t="s">
        <v>5030</v>
      </c>
      <c r="U9257" s="28">
        <v>395700.0</v>
      </c>
      <c r="V9257" s="15">
        <v>1.0</v>
      </c>
      <c r="W9257" s="31">
        <v>0.0</v>
      </c>
      <c r="X9257" s="28">
        <v>182022.0</v>
      </c>
    </row>
    <row r="9258" ht="15.75" customHeight="1">
      <c r="A9258" s="15">
        <v>2971.0</v>
      </c>
      <c r="B9258" s="15" t="s">
        <v>9975</v>
      </c>
      <c r="C9258" s="18">
        <v>43045.0</v>
      </c>
      <c r="D9258" s="18">
        <v>43048.0</v>
      </c>
      <c r="E9258" s="18">
        <f t="shared" si="1"/>
        <v>43048</v>
      </c>
      <c r="F9258" s="15" t="s">
        <v>114</v>
      </c>
      <c r="G9258" s="15" t="s">
        <v>3539</v>
      </c>
      <c r="H9258" s="15" t="s">
        <v>3540</v>
      </c>
      <c r="I9258" s="15" t="s">
        <v>59</v>
      </c>
      <c r="J9258" s="15" t="s">
        <v>60</v>
      </c>
      <c r="K9258" s="15" t="s">
        <v>19</v>
      </c>
      <c r="L9258" s="15" t="str">
        <f t="array" ref="L9258">_xlfn.XLOOKUP(M9258,reference_province_to_city!$A$2:$A$11,reference_province_to_city!$B$2:$B$11)</f>
        <v>Yogyakarta</v>
      </c>
      <c r="M9258" s="15" t="s">
        <v>18</v>
      </c>
      <c r="N9258" s="15">
        <v>55111.0</v>
      </c>
      <c r="O9258" s="15">
        <f t="array" ref="O9258">_xlfn.XLOOKUP(M9258,reference_postal_code!$B$2:$B$11,reference_postal_code!$A$2:$A$11)</f>
        <v>55111</v>
      </c>
      <c r="P9258" s="15" t="s">
        <v>77</v>
      </c>
      <c r="Q9258" s="15" t="s">
        <v>370</v>
      </c>
      <c r="R9258" s="15" t="s">
        <v>65</v>
      </c>
      <c r="S9258" s="15" t="s">
        <v>83</v>
      </c>
      <c r="T9258" s="15" t="s">
        <v>371</v>
      </c>
      <c r="U9258" s="28">
        <v>199080.0</v>
      </c>
      <c r="V9258" s="15">
        <v>8.0</v>
      </c>
      <c r="W9258" s="31">
        <v>0.7</v>
      </c>
      <c r="X9258" s="28">
        <v>-159264.0</v>
      </c>
    </row>
    <row r="9259" ht="15.75" customHeight="1">
      <c r="A9259" s="15">
        <v>5905.0</v>
      </c>
      <c r="B9259" s="15" t="s">
        <v>9976</v>
      </c>
      <c r="C9259" s="18">
        <v>43045.0</v>
      </c>
      <c r="D9259" s="18">
        <v>43045.0</v>
      </c>
      <c r="E9259" s="18">
        <f t="shared" si="1"/>
        <v>43045</v>
      </c>
      <c r="F9259" s="15" t="s">
        <v>466</v>
      </c>
      <c r="G9259" s="15" t="s">
        <v>2820</v>
      </c>
      <c r="H9259" s="15" t="s">
        <v>2821</v>
      </c>
      <c r="I9259" s="15" t="s">
        <v>76</v>
      </c>
      <c r="J9259" s="15" t="s">
        <v>60</v>
      </c>
      <c r="K9259" s="15" t="s">
        <v>17</v>
      </c>
      <c r="L9259" s="15" t="str">
        <f t="array" ref="L9259">_xlfn.XLOOKUP(M9259,reference_province_to_city!$A$2:$A$11,reference_province_to_city!$B$2:$B$11)</f>
        <v>Semarang</v>
      </c>
      <c r="M9259" s="15" t="s">
        <v>15</v>
      </c>
      <c r="N9259" s="15">
        <v>50111.0</v>
      </c>
      <c r="O9259" s="15">
        <f t="array" ref="O9259">_xlfn.XLOOKUP(M9259,reference_postal_code!$B$2:$B$11,reference_postal_code!$A$2:$A$11)</f>
        <v>50111</v>
      </c>
      <c r="P9259" s="15" t="s">
        <v>77</v>
      </c>
      <c r="Q9259" s="15" t="s">
        <v>4405</v>
      </c>
      <c r="R9259" s="15" t="s">
        <v>65</v>
      </c>
      <c r="S9259" s="15" t="s">
        <v>66</v>
      </c>
      <c r="T9259" s="15" t="s">
        <v>4406</v>
      </c>
      <c r="U9259" s="28">
        <v>396000.0</v>
      </c>
      <c r="V9259" s="15">
        <v>5.0</v>
      </c>
      <c r="W9259" s="31">
        <v>0.0</v>
      </c>
      <c r="X9259" s="28">
        <v>190080.0</v>
      </c>
    </row>
    <row r="9260" ht="15.75" customHeight="1">
      <c r="A9260" s="15">
        <v>5906.0</v>
      </c>
      <c r="B9260" s="15" t="s">
        <v>9976</v>
      </c>
      <c r="C9260" s="18">
        <v>43045.0</v>
      </c>
      <c r="D9260" s="18">
        <v>43045.0</v>
      </c>
      <c r="E9260" s="18">
        <f t="shared" si="1"/>
        <v>43045</v>
      </c>
      <c r="F9260" s="15" t="s">
        <v>466</v>
      </c>
      <c r="G9260" s="15" t="s">
        <v>2820</v>
      </c>
      <c r="H9260" s="15" t="s">
        <v>2821</v>
      </c>
      <c r="I9260" s="15" t="s">
        <v>76</v>
      </c>
      <c r="J9260" s="15" t="s">
        <v>60</v>
      </c>
      <c r="L9260" s="15" t="str">
        <f t="array" ref="L9260">_xlfn.XLOOKUP(M9260,reference_province_to_city!$A$2:$A$11,reference_province_to_city!$B$2:$B$11)</f>
        <v>Semarang</v>
      </c>
      <c r="M9260" s="15" t="s">
        <v>15</v>
      </c>
      <c r="N9260" s="15">
        <v>50111.0</v>
      </c>
      <c r="O9260" s="15">
        <f t="array" ref="O9260">_xlfn.XLOOKUP(M9260,reference_postal_code!$B$2:$B$11,reference_postal_code!$A$2:$A$11)</f>
        <v>50111</v>
      </c>
      <c r="P9260" s="15" t="s">
        <v>77</v>
      </c>
      <c r="Q9260" s="15" t="s">
        <v>5967</v>
      </c>
      <c r="R9260" s="15" t="s">
        <v>65</v>
      </c>
      <c r="S9260" s="15" t="s">
        <v>79</v>
      </c>
      <c r="T9260" s="15" t="s">
        <v>5968</v>
      </c>
      <c r="U9260" s="28">
        <v>621000.0</v>
      </c>
      <c r="V9260" s="15">
        <v>4.0</v>
      </c>
      <c r="W9260" s="31">
        <v>0.0</v>
      </c>
      <c r="X9260" s="28">
        <v>298080.0</v>
      </c>
    </row>
    <row r="9261" ht="15.75" customHeight="1">
      <c r="A9261" s="15">
        <v>8621.0</v>
      </c>
      <c r="B9261" s="15" t="s">
        <v>9987</v>
      </c>
      <c r="C9261" s="18">
        <v>43045.0</v>
      </c>
      <c r="D9261" s="18">
        <v>43048.0</v>
      </c>
      <c r="E9261" s="18">
        <f t="shared" si="1"/>
        <v>43048</v>
      </c>
      <c r="F9261" s="15" t="s">
        <v>114</v>
      </c>
      <c r="G9261" s="15" t="s">
        <v>348</v>
      </c>
      <c r="H9261" s="15" t="s">
        <v>349</v>
      </c>
      <c r="I9261" s="15" t="s">
        <v>59</v>
      </c>
      <c r="J9261" s="15" t="s">
        <v>60</v>
      </c>
      <c r="K9261" s="15" t="s">
        <v>22</v>
      </c>
      <c r="L9261" s="15" t="str">
        <f t="array" ref="L9261">_xlfn.XLOOKUP(M9261,reference_province_to_city!$A$2:$A$11,reference_province_to_city!$B$2:$B$11)</f>
        <v>Surabaya</v>
      </c>
      <c r="M9261" s="15" t="s">
        <v>20</v>
      </c>
      <c r="N9261" s="15">
        <v>60231.0</v>
      </c>
      <c r="O9261" s="15">
        <f t="array" ref="O9261">_xlfn.XLOOKUP(M9261,reference_postal_code!$B$2:$B$11,reference_postal_code!$A$2:$A$11)</f>
        <v>60231</v>
      </c>
      <c r="P9261" s="15" t="s">
        <v>166</v>
      </c>
      <c r="Q9261" s="15" t="s">
        <v>4285</v>
      </c>
      <c r="R9261" s="15" t="s">
        <v>106</v>
      </c>
      <c r="S9261" s="15" t="s">
        <v>139</v>
      </c>
      <c r="T9261" s="15" t="s">
        <v>4286</v>
      </c>
      <c r="U9261" s="28">
        <v>458400.0</v>
      </c>
      <c r="V9261" s="15">
        <v>5.0</v>
      </c>
      <c r="W9261" s="31">
        <v>0.6</v>
      </c>
      <c r="X9261" s="28">
        <v>-297960.0</v>
      </c>
    </row>
    <row r="9262" ht="15.75" customHeight="1">
      <c r="A9262" s="15">
        <v>8169.0</v>
      </c>
      <c r="B9262" s="15" t="s">
        <v>9982</v>
      </c>
      <c r="C9262" s="18">
        <v>43045.0</v>
      </c>
      <c r="D9262" s="18">
        <v>43052.0</v>
      </c>
      <c r="E9262" s="18">
        <f t="shared" si="1"/>
        <v>43052</v>
      </c>
      <c r="F9262" s="15" t="s">
        <v>55</v>
      </c>
      <c r="G9262" s="15" t="s">
        <v>6031</v>
      </c>
      <c r="H9262" s="15" t="s">
        <v>6032</v>
      </c>
      <c r="I9262" s="15" t="s">
        <v>76</v>
      </c>
      <c r="J9262" s="15" t="s">
        <v>60</v>
      </c>
      <c r="K9262" s="15" t="s">
        <v>33</v>
      </c>
      <c r="L9262" s="15" t="str">
        <f t="array" ref="L9262">_xlfn.XLOOKUP(M9262,reference_province_to_city!$A$2:$A$11,reference_province_to_city!$B$2:$B$11)</f>
        <v>Makassar</v>
      </c>
      <c r="M9262" s="15" t="s">
        <v>25</v>
      </c>
      <c r="N9262" s="15">
        <v>90111.0</v>
      </c>
      <c r="O9262" s="15">
        <f t="array" ref="O9262">_xlfn.XLOOKUP(M9262,reference_postal_code!$B$2:$B$11,reference_postal_code!$A$2:$A$11)</f>
        <v>90111</v>
      </c>
      <c r="P9262" s="15" t="s">
        <v>63</v>
      </c>
      <c r="Q9262" s="15" t="s">
        <v>2251</v>
      </c>
      <c r="R9262" s="15" t="s">
        <v>106</v>
      </c>
      <c r="S9262" s="15" t="s">
        <v>218</v>
      </c>
      <c r="T9262" s="15" t="s">
        <v>2252</v>
      </c>
      <c r="U9262" s="28">
        <v>3.05529E7</v>
      </c>
      <c r="V9262" s="15">
        <v>7.0</v>
      </c>
      <c r="W9262" s="31">
        <v>0.0</v>
      </c>
      <c r="X9262" s="28">
        <v>5499522.0</v>
      </c>
    </row>
    <row r="9263" ht="15.75" customHeight="1">
      <c r="A9263" s="15">
        <v>2970.0</v>
      </c>
      <c r="B9263" s="15" t="s">
        <v>9975</v>
      </c>
      <c r="C9263" s="18">
        <v>43045.0</v>
      </c>
      <c r="D9263" s="18">
        <v>43048.0</v>
      </c>
      <c r="E9263" s="18">
        <f t="shared" si="1"/>
        <v>43048</v>
      </c>
      <c r="F9263" s="15" t="s">
        <v>114</v>
      </c>
      <c r="G9263" s="15" t="s">
        <v>3539</v>
      </c>
      <c r="H9263" s="15" t="s">
        <v>3540</v>
      </c>
      <c r="I9263" s="15" t="s">
        <v>59</v>
      </c>
      <c r="J9263" s="15" t="s">
        <v>60</v>
      </c>
      <c r="K9263" s="15" t="s">
        <v>19</v>
      </c>
      <c r="L9263" s="15" t="str">
        <f t="array" ref="L9263">_xlfn.XLOOKUP(M9263,reference_province_to_city!$A$2:$A$11,reference_province_to_city!$B$2:$B$11)</f>
        <v>Yogyakarta</v>
      </c>
      <c r="M9263" s="15" t="s">
        <v>18</v>
      </c>
      <c r="N9263" s="15">
        <v>55111.0</v>
      </c>
      <c r="O9263" s="15">
        <f t="array" ref="O9263">_xlfn.XLOOKUP(M9263,reference_postal_code!$B$2:$B$11,reference_postal_code!$A$2:$A$11)</f>
        <v>55111</v>
      </c>
      <c r="P9263" s="15" t="s">
        <v>77</v>
      </c>
      <c r="Q9263" s="15" t="s">
        <v>494</v>
      </c>
      <c r="R9263" s="15" t="s">
        <v>65</v>
      </c>
      <c r="S9263" s="15" t="s">
        <v>66</v>
      </c>
      <c r="T9263" s="15" t="s">
        <v>495</v>
      </c>
      <c r="U9263" s="28">
        <v>466560.0</v>
      </c>
      <c r="V9263" s="15">
        <v>6.0</v>
      </c>
      <c r="W9263" s="31">
        <v>0.2</v>
      </c>
      <c r="X9263" s="28">
        <v>163296.0</v>
      </c>
    </row>
    <row r="9264" ht="15.75" customHeight="1">
      <c r="A9264" s="15">
        <v>8331.0</v>
      </c>
      <c r="B9264" s="15" t="s">
        <v>9988</v>
      </c>
      <c r="C9264" s="18">
        <v>43046.0</v>
      </c>
      <c r="D9264" s="18">
        <v>43050.0</v>
      </c>
      <c r="E9264" s="18">
        <f t="shared" si="1"/>
        <v>43050</v>
      </c>
      <c r="F9264" s="15" t="s">
        <v>55</v>
      </c>
      <c r="G9264" s="15" t="s">
        <v>4378</v>
      </c>
      <c r="H9264" s="15" t="s">
        <v>4379</v>
      </c>
      <c r="I9264" s="15" t="s">
        <v>59</v>
      </c>
      <c r="J9264" s="15" t="s">
        <v>60</v>
      </c>
      <c r="K9264" s="15" t="s">
        <v>33</v>
      </c>
      <c r="L9264" s="15" t="str">
        <f t="array" ref="L9264">_xlfn.XLOOKUP(M9264,reference_province_to_city!$A$2:$A$11,reference_province_to_city!$B$2:$B$11)</f>
        <v>Makassar</v>
      </c>
      <c r="M9264" s="15" t="s">
        <v>25</v>
      </c>
      <c r="N9264" s="15">
        <v>90111.0</v>
      </c>
      <c r="O9264" s="15">
        <f t="array" ref="O9264">_xlfn.XLOOKUP(M9264,reference_postal_code!$B$2:$B$11,reference_postal_code!$A$2:$A$11)</f>
        <v>90111</v>
      </c>
      <c r="P9264" s="15" t="s">
        <v>63</v>
      </c>
      <c r="Q9264" s="15" t="s">
        <v>3361</v>
      </c>
      <c r="R9264" s="15" t="s">
        <v>110</v>
      </c>
      <c r="S9264" s="15" t="s">
        <v>149</v>
      </c>
      <c r="T9264" s="15" t="s">
        <v>3362</v>
      </c>
      <c r="U9264" s="28">
        <v>118200.0</v>
      </c>
      <c r="V9264" s="15">
        <v>4.0</v>
      </c>
      <c r="W9264" s="31">
        <v>0.0</v>
      </c>
      <c r="X9264" s="28">
        <v>37824.0</v>
      </c>
    </row>
    <row r="9265" ht="15.75" customHeight="1">
      <c r="A9265" s="15">
        <v>4779.0</v>
      </c>
      <c r="B9265" s="15" t="s">
        <v>9989</v>
      </c>
      <c r="C9265" s="18">
        <v>43046.0</v>
      </c>
      <c r="D9265" s="18">
        <v>43050.0</v>
      </c>
      <c r="E9265" s="18">
        <f t="shared" si="1"/>
        <v>43050</v>
      </c>
      <c r="F9265" s="15" t="s">
        <v>55</v>
      </c>
      <c r="G9265" s="15" t="s">
        <v>3951</v>
      </c>
      <c r="H9265" s="15" t="s">
        <v>3952</v>
      </c>
      <c r="I9265" s="15" t="s">
        <v>59</v>
      </c>
      <c r="J9265" s="15" t="s">
        <v>60</v>
      </c>
      <c r="K9265" s="15" t="s">
        <v>552</v>
      </c>
      <c r="L9265" s="15" t="str">
        <f t="array" ref="L9265">_xlfn.XLOOKUP(M9265,reference_province_to_city!$A$2:$A$11,reference_province_to_city!$B$2:$B$11)</f>
        <v>Denpasar</v>
      </c>
      <c r="M9265" s="15" t="s">
        <v>24</v>
      </c>
      <c r="N9265" s="15">
        <v>80231.0</v>
      </c>
      <c r="O9265" s="15">
        <f t="array" ref="O9265">_xlfn.XLOOKUP(M9265,reference_postal_code!$B$2:$B$11,reference_postal_code!$A$2:$A$11)</f>
        <v>80231</v>
      </c>
      <c r="P9265" s="15" t="s">
        <v>63</v>
      </c>
      <c r="Q9265" s="15" t="s">
        <v>1416</v>
      </c>
      <c r="R9265" s="15" t="s">
        <v>65</v>
      </c>
      <c r="S9265" s="15" t="s">
        <v>222</v>
      </c>
      <c r="T9265" s="15" t="s">
        <v>1417</v>
      </c>
      <c r="U9265" s="28">
        <v>1514100.0</v>
      </c>
      <c r="V9265" s="15">
        <v>7.0</v>
      </c>
      <c r="W9265" s="31">
        <v>0.0</v>
      </c>
      <c r="X9265" s="28">
        <v>499653.0</v>
      </c>
    </row>
    <row r="9266" ht="15.75" customHeight="1">
      <c r="A9266" s="15">
        <v>9493.0</v>
      </c>
      <c r="B9266" s="15" t="s">
        <v>9990</v>
      </c>
      <c r="C9266" s="18">
        <v>43046.0</v>
      </c>
      <c r="D9266" s="18">
        <v>43046.0</v>
      </c>
      <c r="E9266" s="18">
        <f t="shared" si="1"/>
        <v>43046</v>
      </c>
      <c r="F9266" s="15" t="s">
        <v>466</v>
      </c>
      <c r="G9266" s="15" t="s">
        <v>4499</v>
      </c>
      <c r="H9266" s="15" t="s">
        <v>4500</v>
      </c>
      <c r="I9266" s="15" t="s">
        <v>59</v>
      </c>
      <c r="J9266" s="15" t="s">
        <v>60</v>
      </c>
      <c r="K9266" s="15" t="s">
        <v>19</v>
      </c>
      <c r="L9266" s="15" t="str">
        <f t="array" ref="L9266">_xlfn.XLOOKUP(M9266,reference_province_to_city!$A$2:$A$11,reference_province_to_city!$B$2:$B$11)</f>
        <v>Yogyakarta</v>
      </c>
      <c r="M9266" s="15" t="s">
        <v>18</v>
      </c>
      <c r="N9266" s="15">
        <v>55111.0</v>
      </c>
      <c r="O9266" s="15">
        <f t="array" ref="O9266">_xlfn.XLOOKUP(M9266,reference_postal_code!$B$2:$B$11,reference_postal_code!$A$2:$A$11)</f>
        <v>55111</v>
      </c>
      <c r="P9266" s="15" t="s">
        <v>77</v>
      </c>
      <c r="Q9266" s="15" t="s">
        <v>1977</v>
      </c>
      <c r="R9266" s="15" t="s">
        <v>65</v>
      </c>
      <c r="S9266" s="15" t="s">
        <v>83</v>
      </c>
      <c r="T9266" s="15" t="s">
        <v>1978</v>
      </c>
      <c r="U9266" s="28">
        <v>572400.0</v>
      </c>
      <c r="V9266" s="15">
        <v>9.0</v>
      </c>
      <c r="W9266" s="31">
        <v>0.0</v>
      </c>
      <c r="X9266" s="28">
        <v>286200.0</v>
      </c>
    </row>
    <row r="9267" ht="15.75" customHeight="1">
      <c r="A9267" s="15">
        <v>2727.0</v>
      </c>
      <c r="B9267" s="15" t="s">
        <v>9991</v>
      </c>
      <c r="C9267" s="18">
        <v>43046.0</v>
      </c>
      <c r="D9267" s="18">
        <v>43052.0</v>
      </c>
      <c r="E9267" s="18">
        <f t="shared" si="1"/>
        <v>43052</v>
      </c>
      <c r="F9267" s="15" t="s">
        <v>55</v>
      </c>
      <c r="G9267" s="15" t="s">
        <v>2171</v>
      </c>
      <c r="H9267" s="15" t="s">
        <v>2172</v>
      </c>
      <c r="I9267" s="15" t="s">
        <v>59</v>
      </c>
      <c r="J9267" s="15" t="s">
        <v>60</v>
      </c>
      <c r="K9267" s="15" t="s">
        <v>22</v>
      </c>
      <c r="L9267" s="15" t="str">
        <f t="array" ref="L9267">_xlfn.XLOOKUP(M9267,reference_province_to_city!$A$2:$A$11,reference_province_to_city!$B$2:$B$11)</f>
        <v>Surabaya</v>
      </c>
      <c r="M9267" s="15" t="s">
        <v>20</v>
      </c>
      <c r="N9267" s="15">
        <v>60231.0</v>
      </c>
      <c r="O9267" s="15">
        <f t="array" ref="O9267">_xlfn.XLOOKUP(M9267,reference_postal_code!$B$2:$B$11,reference_postal_code!$A$2:$A$11)</f>
        <v>60231</v>
      </c>
      <c r="P9267" s="15" t="s">
        <v>166</v>
      </c>
      <c r="Q9267" s="15" t="s">
        <v>4064</v>
      </c>
      <c r="R9267" s="15" t="s">
        <v>106</v>
      </c>
      <c r="S9267" s="15" t="s">
        <v>218</v>
      </c>
      <c r="T9267" s="15" t="s">
        <v>4065</v>
      </c>
      <c r="U9267" s="28">
        <v>5255280.0</v>
      </c>
      <c r="V9267" s="15">
        <v>4.0</v>
      </c>
      <c r="W9267" s="31">
        <v>0.4</v>
      </c>
      <c r="X9267" s="28">
        <v>-2102112.0</v>
      </c>
    </row>
    <row r="9268" ht="15.75" customHeight="1">
      <c r="A9268" s="15">
        <v>9370.0</v>
      </c>
      <c r="B9268" s="15" t="s">
        <v>9992</v>
      </c>
      <c r="C9268" s="18">
        <v>43046.0</v>
      </c>
      <c r="D9268" s="18">
        <v>43048.0</v>
      </c>
      <c r="E9268" s="18">
        <f t="shared" si="1"/>
        <v>43048</v>
      </c>
      <c r="F9268" s="15" t="s">
        <v>114</v>
      </c>
      <c r="G9268" s="15" t="s">
        <v>4323</v>
      </c>
      <c r="H9268" s="15" t="s">
        <v>4324</v>
      </c>
      <c r="I9268" s="15" t="s">
        <v>128</v>
      </c>
      <c r="J9268" s="15" t="s">
        <v>60</v>
      </c>
      <c r="K9268" s="15" t="s">
        <v>14</v>
      </c>
      <c r="L9268" s="15" t="str">
        <f t="array" ref="L9268">_xlfn.XLOOKUP(M9268,reference_province_to_city!$A$2:$A$11,reference_province_to_city!$B$2:$B$11)</f>
        <v>Bandung</v>
      </c>
      <c r="M9268" s="15" t="s">
        <v>12</v>
      </c>
      <c r="N9268" s="15">
        <v>40111.0</v>
      </c>
      <c r="O9268" s="15">
        <f t="array" ref="O9268">_xlfn.XLOOKUP(M9268,reference_postal_code!$B$2:$B$11,reference_postal_code!$A$2:$A$11)</f>
        <v>40111</v>
      </c>
      <c r="P9268" s="15" t="s">
        <v>117</v>
      </c>
      <c r="Q9268" s="15" t="s">
        <v>190</v>
      </c>
      <c r="R9268" s="15" t="s">
        <v>106</v>
      </c>
      <c r="S9268" s="15" t="s">
        <v>107</v>
      </c>
      <c r="T9268" s="15" t="s">
        <v>191</v>
      </c>
      <c r="U9268" s="28">
        <v>4094550.0</v>
      </c>
      <c r="V9268" s="15">
        <v>3.0</v>
      </c>
      <c r="W9268" s="31">
        <v>0.0</v>
      </c>
      <c r="X9268" s="28">
        <v>655128.0</v>
      </c>
    </row>
    <row r="9269" ht="15.75" customHeight="1">
      <c r="A9269" s="15">
        <v>3559.0</v>
      </c>
      <c r="B9269" s="15" t="s">
        <v>9993</v>
      </c>
      <c r="C9269" s="18">
        <v>43046.0</v>
      </c>
      <c r="D9269" s="18">
        <v>43051.0</v>
      </c>
      <c r="E9269" s="18">
        <f t="shared" si="1"/>
        <v>43051</v>
      </c>
      <c r="F9269" s="15" t="s">
        <v>55</v>
      </c>
      <c r="G9269" s="15" t="s">
        <v>4535</v>
      </c>
      <c r="H9269" s="15" t="s">
        <v>4536</v>
      </c>
      <c r="I9269" s="15" t="s">
        <v>59</v>
      </c>
      <c r="J9269" s="15" t="s">
        <v>60</v>
      </c>
      <c r="K9269" s="15" t="s">
        <v>10</v>
      </c>
      <c r="L9269" s="15" t="str">
        <f t="array" ref="L9269">_xlfn.XLOOKUP(M9269,reference_province_to_city!$A$2:$A$11,reference_province_to_city!$B$2:$B$11)</f>
        <v>Jakarta</v>
      </c>
      <c r="M9269" s="15" t="s">
        <v>7</v>
      </c>
      <c r="N9269" s="15">
        <v>10110.0</v>
      </c>
      <c r="O9269" s="15">
        <f t="array" ref="O9269">_xlfn.XLOOKUP(M9269,reference_postal_code!$B$2:$B$11,reference_postal_code!$A$2:$A$11)</f>
        <v>10110</v>
      </c>
      <c r="P9269" s="15" t="s">
        <v>117</v>
      </c>
      <c r="Q9269" s="15" t="s">
        <v>3324</v>
      </c>
      <c r="R9269" s="15" t="s">
        <v>65</v>
      </c>
      <c r="S9269" s="15" t="s">
        <v>83</v>
      </c>
      <c r="T9269" s="15" t="s">
        <v>3325</v>
      </c>
      <c r="U9269" s="28">
        <v>326880.0</v>
      </c>
      <c r="V9269" s="15">
        <v>4.0</v>
      </c>
      <c r="W9269" s="31">
        <v>0.2</v>
      </c>
      <c r="X9269" s="28">
        <v>114408.0</v>
      </c>
    </row>
    <row r="9270" ht="15.75" customHeight="1">
      <c r="A9270" s="15">
        <v>3560.0</v>
      </c>
      <c r="B9270" s="15" t="s">
        <v>9993</v>
      </c>
      <c r="C9270" s="18">
        <v>43046.0</v>
      </c>
      <c r="D9270" s="18"/>
      <c r="E9270" s="18">
        <f t="shared" si="1"/>
        <v>43049</v>
      </c>
      <c r="F9270" s="15" t="s">
        <v>55</v>
      </c>
      <c r="G9270" s="15" t="s">
        <v>4535</v>
      </c>
      <c r="H9270" s="15" t="s">
        <v>4536</v>
      </c>
      <c r="I9270" s="15" t="s">
        <v>59</v>
      </c>
      <c r="J9270" s="15" t="s">
        <v>60</v>
      </c>
      <c r="L9270" s="15" t="str">
        <f t="array" ref="L9270">_xlfn.XLOOKUP(M9270,reference_province_to_city!$A$2:$A$11,reference_province_to_city!$B$2:$B$11)</f>
        <v>Jakarta</v>
      </c>
      <c r="M9270" s="15" t="s">
        <v>7</v>
      </c>
      <c r="N9270" s="15">
        <v>10110.0</v>
      </c>
      <c r="O9270" s="15">
        <f t="array" ref="O9270">_xlfn.XLOOKUP(M9270,reference_postal_code!$B$2:$B$11,reference_postal_code!$A$2:$A$11)</f>
        <v>10110</v>
      </c>
      <c r="P9270" s="15" t="s">
        <v>117</v>
      </c>
      <c r="Q9270" s="15" t="s">
        <v>6205</v>
      </c>
      <c r="R9270" s="15" t="s">
        <v>110</v>
      </c>
      <c r="S9270" s="15" t="s">
        <v>149</v>
      </c>
      <c r="T9270" s="15" t="s">
        <v>6206</v>
      </c>
      <c r="U9270" s="28">
        <v>6597000.0</v>
      </c>
      <c r="V9270" s="15">
        <v>4.0</v>
      </c>
      <c r="W9270" s="31">
        <v>0.0</v>
      </c>
      <c r="X9270" s="28">
        <v>2177010.0</v>
      </c>
    </row>
    <row r="9271" ht="15.75" customHeight="1">
      <c r="A9271" s="15">
        <v>2075.0</v>
      </c>
      <c r="B9271" s="15" t="s">
        <v>9994</v>
      </c>
      <c r="C9271" s="18">
        <v>43046.0</v>
      </c>
      <c r="D9271" s="18">
        <v>43051.0</v>
      </c>
      <c r="E9271" s="18">
        <f t="shared" si="1"/>
        <v>43051</v>
      </c>
      <c r="F9271" s="15" t="s">
        <v>114</v>
      </c>
      <c r="G9271" s="15" t="s">
        <v>375</v>
      </c>
      <c r="H9271" s="15" t="s">
        <v>376</v>
      </c>
      <c r="I9271" s="15" t="s">
        <v>76</v>
      </c>
      <c r="J9271" s="15" t="s">
        <v>60</v>
      </c>
      <c r="L9271" s="15" t="str">
        <f t="array" ref="L9271">_xlfn.XLOOKUP(M9271,reference_province_to_city!$A$2:$A$11,reference_province_to_city!$B$2:$B$11)</f>
        <v>Palembang</v>
      </c>
      <c r="M9271" s="15" t="s">
        <v>13</v>
      </c>
      <c r="N9271" s="15">
        <v>30111.0</v>
      </c>
      <c r="O9271" s="15">
        <f t="array" ref="O9271">_xlfn.XLOOKUP(M9271,reference_postal_code!$B$2:$B$11,reference_postal_code!$A$2:$A$11)</f>
        <v>30111</v>
      </c>
      <c r="P9271" s="15" t="s">
        <v>77</v>
      </c>
      <c r="Q9271" s="15" t="s">
        <v>2557</v>
      </c>
      <c r="R9271" s="15" t="s">
        <v>110</v>
      </c>
      <c r="S9271" s="15" t="s">
        <v>111</v>
      </c>
      <c r="T9271" s="15" t="s">
        <v>2558</v>
      </c>
      <c r="U9271" s="28">
        <v>1.142316E7</v>
      </c>
      <c r="V9271" s="15">
        <v>7.0</v>
      </c>
      <c r="W9271" s="31">
        <v>0.2</v>
      </c>
      <c r="X9271" s="28">
        <v>999527.0</v>
      </c>
    </row>
    <row r="9272" ht="15.75" customHeight="1">
      <c r="A9272" s="15">
        <v>2726.0</v>
      </c>
      <c r="B9272" s="15" t="s">
        <v>9991</v>
      </c>
      <c r="C9272" s="18">
        <v>43046.0</v>
      </c>
      <c r="D9272" s="18">
        <v>43052.0</v>
      </c>
      <c r="E9272" s="18">
        <f t="shared" si="1"/>
        <v>43052</v>
      </c>
      <c r="F9272" s="15" t="s">
        <v>55</v>
      </c>
      <c r="G9272" s="15" t="s">
        <v>2171</v>
      </c>
      <c r="H9272" s="15" t="s">
        <v>2172</v>
      </c>
      <c r="I9272" s="15" t="s">
        <v>59</v>
      </c>
      <c r="J9272" s="15" t="s">
        <v>60</v>
      </c>
      <c r="K9272" s="15" t="s">
        <v>22</v>
      </c>
      <c r="L9272" s="15" t="str">
        <f t="array" ref="L9272">_xlfn.XLOOKUP(M9272,reference_province_to_city!$A$2:$A$11,reference_province_to_city!$B$2:$B$11)</f>
        <v>Surabaya</v>
      </c>
      <c r="M9272" s="15" t="s">
        <v>20</v>
      </c>
      <c r="N9272" s="15">
        <v>60231.0</v>
      </c>
      <c r="O9272" s="15">
        <f t="array" ref="O9272">_xlfn.XLOOKUP(M9272,reference_postal_code!$B$2:$B$11,reference_postal_code!$A$2:$A$11)</f>
        <v>60231</v>
      </c>
      <c r="P9272" s="15" t="s">
        <v>166</v>
      </c>
      <c r="Q9272" s="15" t="s">
        <v>4331</v>
      </c>
      <c r="R9272" s="15" t="s">
        <v>110</v>
      </c>
      <c r="S9272" s="15" t="s">
        <v>111</v>
      </c>
      <c r="T9272" s="15" t="s">
        <v>4332</v>
      </c>
      <c r="U9272" s="28">
        <v>5399550.0</v>
      </c>
      <c r="V9272" s="15">
        <v>5.0</v>
      </c>
      <c r="W9272" s="31">
        <v>0.4</v>
      </c>
      <c r="X9272" s="28">
        <v>-1079910.0</v>
      </c>
    </row>
    <row r="9273" ht="15.75" customHeight="1">
      <c r="A9273" s="15">
        <v>2074.0</v>
      </c>
      <c r="B9273" s="15" t="s">
        <v>9994</v>
      </c>
      <c r="C9273" s="18">
        <v>43046.0</v>
      </c>
      <c r="D9273" s="18">
        <v>43051.0</v>
      </c>
      <c r="E9273" s="18">
        <f t="shared" si="1"/>
        <v>43051</v>
      </c>
      <c r="F9273" s="15" t="s">
        <v>114</v>
      </c>
      <c r="G9273" s="15" t="s">
        <v>375</v>
      </c>
      <c r="H9273" s="15" t="s">
        <v>376</v>
      </c>
      <c r="I9273" s="15" t="s">
        <v>76</v>
      </c>
      <c r="J9273" s="15" t="s">
        <v>60</v>
      </c>
      <c r="K9273" s="15" t="s">
        <v>29</v>
      </c>
      <c r="L9273" s="15" t="str">
        <f t="array" ref="L9273">_xlfn.XLOOKUP(M9273,reference_province_to_city!$A$2:$A$11,reference_province_to_city!$B$2:$B$11)</f>
        <v>Palembang</v>
      </c>
      <c r="M9273" s="15" t="s">
        <v>13</v>
      </c>
      <c r="N9273" s="15">
        <v>30111.0</v>
      </c>
      <c r="O9273" s="15">
        <f t="array" ref="O9273">_xlfn.XLOOKUP(M9273,reference_postal_code!$B$2:$B$11,reference_postal_code!$A$2:$A$11)</f>
        <v>30111</v>
      </c>
      <c r="P9273" s="15" t="s">
        <v>77</v>
      </c>
      <c r="Q9273" s="15" t="s">
        <v>5106</v>
      </c>
      <c r="R9273" s="15" t="s">
        <v>110</v>
      </c>
      <c r="S9273" s="15" t="s">
        <v>149</v>
      </c>
      <c r="T9273" s="15" t="s">
        <v>5107</v>
      </c>
      <c r="U9273" s="28">
        <v>899550.0</v>
      </c>
      <c r="V9273" s="15">
        <v>3.0</v>
      </c>
      <c r="W9273" s="31">
        <v>0.0</v>
      </c>
      <c r="X9273" s="28">
        <v>206896.0</v>
      </c>
    </row>
    <row r="9274" ht="15.75" customHeight="1">
      <c r="A9274" s="15">
        <v>8432.0</v>
      </c>
      <c r="B9274" s="15" t="s">
        <v>9995</v>
      </c>
      <c r="C9274" s="18">
        <v>43047.0</v>
      </c>
      <c r="D9274" s="18">
        <v>43052.0</v>
      </c>
      <c r="E9274" s="18">
        <f t="shared" si="1"/>
        <v>43052</v>
      </c>
      <c r="F9274" s="15" t="s">
        <v>55</v>
      </c>
      <c r="G9274" s="15" t="s">
        <v>1189</v>
      </c>
      <c r="H9274" s="15" t="s">
        <v>1190</v>
      </c>
      <c r="I9274" s="15" t="s">
        <v>128</v>
      </c>
      <c r="J9274" s="15" t="s">
        <v>60</v>
      </c>
      <c r="K9274" s="15" t="s">
        <v>33</v>
      </c>
      <c r="L9274" s="15" t="str">
        <f t="array" ref="L9274">_xlfn.XLOOKUP(M9274,reference_province_to_city!$A$2:$A$11,reference_province_to_city!$B$2:$B$11)</f>
        <v>Makassar</v>
      </c>
      <c r="M9274" s="15" t="s">
        <v>25</v>
      </c>
      <c r="N9274" s="15">
        <v>90111.0</v>
      </c>
      <c r="O9274" s="15">
        <f t="array" ref="O9274">_xlfn.XLOOKUP(M9274,reference_postal_code!$B$2:$B$11,reference_postal_code!$A$2:$A$11)</f>
        <v>90111</v>
      </c>
      <c r="P9274" s="15" t="s">
        <v>63</v>
      </c>
      <c r="Q9274" s="15" t="s">
        <v>6023</v>
      </c>
      <c r="R9274" s="15" t="s">
        <v>106</v>
      </c>
      <c r="S9274" s="15" t="s">
        <v>139</v>
      </c>
      <c r="T9274" s="15" t="s">
        <v>6024</v>
      </c>
      <c r="U9274" s="28">
        <v>4113000.0</v>
      </c>
      <c r="V9274" s="15">
        <v>10.0</v>
      </c>
      <c r="W9274" s="31">
        <v>0.0</v>
      </c>
      <c r="X9274" s="28">
        <v>1686330.0</v>
      </c>
    </row>
    <row r="9275" ht="15.75" customHeight="1">
      <c r="A9275" s="15">
        <v>8093.0</v>
      </c>
      <c r="B9275" s="15" t="s">
        <v>9996</v>
      </c>
      <c r="C9275" s="18">
        <v>43047.0</v>
      </c>
      <c r="D9275" s="18">
        <v>43052.0</v>
      </c>
      <c r="E9275" s="18">
        <f t="shared" si="1"/>
        <v>43052</v>
      </c>
      <c r="F9275" s="15" t="s">
        <v>114</v>
      </c>
      <c r="G9275" s="15" t="s">
        <v>1919</v>
      </c>
      <c r="H9275" s="15" t="s">
        <v>1920</v>
      </c>
      <c r="I9275" s="15" t="s">
        <v>76</v>
      </c>
      <c r="J9275" s="15" t="s">
        <v>60</v>
      </c>
      <c r="K9275" s="15" t="s">
        <v>17</v>
      </c>
      <c r="L9275" s="15" t="str">
        <f t="array" ref="L9275">_xlfn.XLOOKUP(M9275,reference_province_to_city!$A$2:$A$11,reference_province_to_city!$B$2:$B$11)</f>
        <v>Semarang</v>
      </c>
      <c r="M9275" s="15" t="s">
        <v>15</v>
      </c>
      <c r="N9275" s="15">
        <v>50111.0</v>
      </c>
      <c r="O9275" s="15">
        <f t="array" ref="O9275">_xlfn.XLOOKUP(M9275,reference_postal_code!$B$2:$B$11,reference_postal_code!$A$2:$A$11)</f>
        <v>50111</v>
      </c>
      <c r="P9275" s="15" t="s">
        <v>77</v>
      </c>
      <c r="Q9275" s="15" t="s">
        <v>9843</v>
      </c>
      <c r="R9275" s="15" t="s">
        <v>65</v>
      </c>
      <c r="S9275" s="15" t="s">
        <v>93</v>
      </c>
      <c r="T9275" s="15" t="s">
        <v>9844</v>
      </c>
      <c r="U9275" s="28">
        <v>1648500.0</v>
      </c>
      <c r="V9275" s="15">
        <v>5.0</v>
      </c>
      <c r="W9275" s="31">
        <v>0.0</v>
      </c>
      <c r="X9275" s="28">
        <v>494550.0</v>
      </c>
    </row>
    <row r="9276" ht="15.75" customHeight="1">
      <c r="A9276" s="15">
        <v>4611.0</v>
      </c>
      <c r="B9276" s="15" t="s">
        <v>9997</v>
      </c>
      <c r="C9276" s="18">
        <v>43048.0</v>
      </c>
      <c r="D9276" s="18">
        <v>43053.0</v>
      </c>
      <c r="E9276" s="18">
        <f t="shared" si="1"/>
        <v>43053</v>
      </c>
      <c r="F9276" s="15" t="s">
        <v>55</v>
      </c>
      <c r="G9276" s="15" t="s">
        <v>2039</v>
      </c>
      <c r="H9276" s="15" t="s">
        <v>2040</v>
      </c>
      <c r="I9276" s="15" t="s">
        <v>59</v>
      </c>
      <c r="J9276" s="15" t="s">
        <v>60</v>
      </c>
      <c r="K9276" s="15" t="s">
        <v>22</v>
      </c>
      <c r="L9276" s="15" t="str">
        <f t="array" ref="L9276">_xlfn.XLOOKUP(M9276,reference_province_to_city!$A$2:$A$11,reference_province_to_city!$B$2:$B$11)</f>
        <v>Surabaya</v>
      </c>
      <c r="M9276" s="15" t="s">
        <v>20</v>
      </c>
      <c r="N9276" s="15">
        <v>60231.0</v>
      </c>
      <c r="O9276" s="15">
        <f t="array" ref="O9276">_xlfn.XLOOKUP(M9276,reference_postal_code!$B$2:$B$11,reference_postal_code!$A$2:$A$11)</f>
        <v>60231</v>
      </c>
      <c r="P9276" s="15" t="s">
        <v>166</v>
      </c>
      <c r="Q9276" s="15" t="s">
        <v>3720</v>
      </c>
      <c r="R9276" s="15" t="s">
        <v>106</v>
      </c>
      <c r="S9276" s="15" t="s">
        <v>139</v>
      </c>
      <c r="T9276" s="15" t="s">
        <v>3721</v>
      </c>
      <c r="U9276" s="28">
        <v>706800.0</v>
      </c>
      <c r="V9276" s="15">
        <v>8.0</v>
      </c>
      <c r="W9276" s="31">
        <v>0.0</v>
      </c>
      <c r="X9276" s="28">
        <v>310992.0</v>
      </c>
    </row>
    <row r="9277" ht="15.75" customHeight="1">
      <c r="A9277" s="15">
        <v>8594.0</v>
      </c>
      <c r="B9277" s="15" t="s">
        <v>9998</v>
      </c>
      <c r="C9277" s="18">
        <v>43048.0</v>
      </c>
      <c r="D9277" s="18">
        <v>43052.0</v>
      </c>
      <c r="E9277" s="18">
        <f t="shared" si="1"/>
        <v>43052</v>
      </c>
      <c r="F9277" s="15" t="s">
        <v>55</v>
      </c>
      <c r="G9277" s="15" t="s">
        <v>6744</v>
      </c>
      <c r="H9277" s="15" t="s">
        <v>6745</v>
      </c>
      <c r="I9277" s="15" t="s">
        <v>76</v>
      </c>
      <c r="J9277" s="15" t="s">
        <v>60</v>
      </c>
      <c r="K9277" s="15" t="s">
        <v>26</v>
      </c>
      <c r="L9277" s="15" t="str">
        <f t="array" ref="L9277">_xlfn.XLOOKUP(M9277,reference_province_to_city!$A$2:$A$11,reference_province_to_city!$B$2:$B$11)</f>
        <v>Denpasar</v>
      </c>
      <c r="M9277" s="15" t="s">
        <v>24</v>
      </c>
      <c r="N9277" s="15">
        <v>80231.0</v>
      </c>
      <c r="O9277" s="15">
        <f t="array" ref="O9277">_xlfn.XLOOKUP(M9277,reference_postal_code!$B$2:$B$11,reference_postal_code!$A$2:$A$11)</f>
        <v>80231</v>
      </c>
      <c r="P9277" s="15" t="s">
        <v>63</v>
      </c>
      <c r="Q9277" s="15" t="s">
        <v>2386</v>
      </c>
      <c r="R9277" s="15" t="s">
        <v>110</v>
      </c>
      <c r="S9277" s="15" t="s">
        <v>149</v>
      </c>
      <c r="T9277" s="15" t="s">
        <v>2387</v>
      </c>
      <c r="U9277" s="28">
        <v>2879640.0</v>
      </c>
      <c r="V9277" s="15">
        <v>3.0</v>
      </c>
      <c r="W9277" s="31">
        <v>0.2</v>
      </c>
      <c r="X9277" s="28">
        <v>575928.0</v>
      </c>
    </row>
    <row r="9278" ht="15.75" customHeight="1">
      <c r="A9278" s="15">
        <v>3184.0</v>
      </c>
      <c r="B9278" s="15" t="s">
        <v>9999</v>
      </c>
      <c r="C9278" s="18">
        <v>43048.0</v>
      </c>
      <c r="D9278" s="18">
        <v>43051.0</v>
      </c>
      <c r="E9278" s="18">
        <f t="shared" si="1"/>
        <v>43051</v>
      </c>
      <c r="F9278" s="15" t="s">
        <v>114</v>
      </c>
      <c r="G9278" s="15" t="s">
        <v>2192</v>
      </c>
      <c r="H9278" s="15" t="s">
        <v>2193</v>
      </c>
      <c r="I9278" s="15" t="s">
        <v>128</v>
      </c>
      <c r="J9278" s="15" t="s">
        <v>60</v>
      </c>
      <c r="K9278" s="15" t="s">
        <v>22</v>
      </c>
      <c r="L9278" s="15" t="str">
        <f t="array" ref="L9278">_xlfn.XLOOKUP(M9278,reference_province_to_city!$A$2:$A$11,reference_province_to_city!$B$2:$B$11)</f>
        <v>Surabaya</v>
      </c>
      <c r="M9278" s="15" t="s">
        <v>20</v>
      </c>
      <c r="N9278" s="15">
        <v>60231.0</v>
      </c>
      <c r="O9278" s="15">
        <f t="array" ref="O9278">_xlfn.XLOOKUP(M9278,reference_postal_code!$B$2:$B$11,reference_postal_code!$A$2:$A$11)</f>
        <v>60231</v>
      </c>
      <c r="P9278" s="15" t="s">
        <v>166</v>
      </c>
      <c r="Q9278" s="15" t="s">
        <v>3793</v>
      </c>
      <c r="R9278" s="15" t="s">
        <v>65</v>
      </c>
      <c r="S9278" s="15" t="s">
        <v>87</v>
      </c>
      <c r="T9278" s="15" t="s">
        <v>3794</v>
      </c>
      <c r="U9278" s="28">
        <v>2.44971E7</v>
      </c>
      <c r="V9278" s="15">
        <v>9.0</v>
      </c>
      <c r="W9278" s="31">
        <v>0.0</v>
      </c>
      <c r="X9278" s="28">
        <v>7104159.0</v>
      </c>
    </row>
    <row r="9279" ht="15.75" customHeight="1">
      <c r="A9279" s="15">
        <v>7036.0</v>
      </c>
      <c r="B9279" s="15" t="s">
        <v>10000</v>
      </c>
      <c r="C9279" s="18">
        <v>43048.0</v>
      </c>
      <c r="D9279" s="18">
        <v>43052.0</v>
      </c>
      <c r="E9279" s="18">
        <f t="shared" si="1"/>
        <v>43052</v>
      </c>
      <c r="F9279" s="15" t="s">
        <v>55</v>
      </c>
      <c r="G9279" s="15" t="s">
        <v>3575</v>
      </c>
      <c r="H9279" s="15" t="s">
        <v>3576</v>
      </c>
      <c r="I9279" s="15" t="s">
        <v>128</v>
      </c>
      <c r="J9279" s="15" t="s">
        <v>60</v>
      </c>
      <c r="K9279" s="15" t="s">
        <v>2023</v>
      </c>
      <c r="L9279" s="15" t="str">
        <f t="array" ref="L9279">_xlfn.XLOOKUP(M9279,reference_province_to_city!$A$2:$A$11,reference_province_to_city!$B$2:$B$11)</f>
        <v>Bandung</v>
      </c>
      <c r="M9279" s="15" t="s">
        <v>12</v>
      </c>
      <c r="N9279" s="15">
        <v>40111.0</v>
      </c>
      <c r="O9279" s="15">
        <f t="array" ref="O9279">_xlfn.XLOOKUP(M9279,reference_postal_code!$B$2:$B$11,reference_postal_code!$A$2:$A$11)</f>
        <v>40111</v>
      </c>
      <c r="P9279" s="15" t="s">
        <v>117</v>
      </c>
      <c r="Q9279" s="15" t="s">
        <v>1459</v>
      </c>
      <c r="R9279" s="15" t="s">
        <v>106</v>
      </c>
      <c r="S9279" s="15" t="s">
        <v>107</v>
      </c>
      <c r="T9279" s="15" t="s">
        <v>1460</v>
      </c>
      <c r="U9279" s="28">
        <v>7850880.0</v>
      </c>
      <c r="V9279" s="15">
        <v>3.0</v>
      </c>
      <c r="W9279" s="31">
        <v>0.2</v>
      </c>
      <c r="X9279" s="28">
        <v>785088.0</v>
      </c>
    </row>
    <row r="9280" ht="15.75" customHeight="1">
      <c r="A9280" s="15">
        <v>2420.0</v>
      </c>
      <c r="B9280" s="15" t="s">
        <v>10001</v>
      </c>
      <c r="C9280" s="18">
        <v>43048.0</v>
      </c>
      <c r="D9280" s="18">
        <v>43053.0</v>
      </c>
      <c r="E9280" s="18">
        <f t="shared" si="1"/>
        <v>43053</v>
      </c>
      <c r="F9280" s="15" t="s">
        <v>55</v>
      </c>
      <c r="G9280" s="15" t="s">
        <v>1603</v>
      </c>
      <c r="H9280" s="15" t="s">
        <v>1604</v>
      </c>
      <c r="I9280" s="15" t="s">
        <v>128</v>
      </c>
      <c r="J9280" s="15" t="s">
        <v>60</v>
      </c>
      <c r="K9280" s="15" t="s">
        <v>19</v>
      </c>
      <c r="L9280" s="15" t="str">
        <f t="array" ref="L9280">_xlfn.XLOOKUP(M9280,reference_province_to_city!$A$2:$A$11,reference_province_to_city!$B$2:$B$11)</f>
        <v>Yogyakarta</v>
      </c>
      <c r="M9280" s="15" t="s">
        <v>18</v>
      </c>
      <c r="N9280" s="15">
        <v>55111.0</v>
      </c>
      <c r="O9280" s="15">
        <f t="array" ref="O9280">_xlfn.XLOOKUP(M9280,reference_postal_code!$B$2:$B$11,reference_postal_code!$A$2:$A$11)</f>
        <v>55111</v>
      </c>
      <c r="P9280" s="15" t="s">
        <v>77</v>
      </c>
      <c r="Q9280" s="15" t="s">
        <v>2530</v>
      </c>
      <c r="R9280" s="15" t="s">
        <v>65</v>
      </c>
      <c r="S9280" s="15" t="s">
        <v>87</v>
      </c>
      <c r="T9280" s="15" t="s">
        <v>2531</v>
      </c>
      <c r="U9280" s="28">
        <v>953400.0</v>
      </c>
      <c r="V9280" s="15">
        <v>2.0</v>
      </c>
      <c r="W9280" s="31">
        <v>0.0</v>
      </c>
      <c r="X9280" s="28">
        <v>47670.0</v>
      </c>
    </row>
    <row r="9281" ht="15.75" customHeight="1">
      <c r="A9281" s="15">
        <v>2421.0</v>
      </c>
      <c r="B9281" s="15" t="s">
        <v>10001</v>
      </c>
      <c r="C9281" s="18">
        <v>43048.0</v>
      </c>
      <c r="D9281" s="18">
        <v>43053.0</v>
      </c>
      <c r="E9281" s="18">
        <f t="shared" si="1"/>
        <v>43053</v>
      </c>
      <c r="F9281" s="15" t="s">
        <v>55</v>
      </c>
      <c r="G9281" s="15" t="s">
        <v>1603</v>
      </c>
      <c r="H9281" s="15" t="s">
        <v>1604</v>
      </c>
      <c r="I9281" s="15" t="s">
        <v>128</v>
      </c>
      <c r="J9281" s="15" t="s">
        <v>60</v>
      </c>
      <c r="K9281" s="15" t="s">
        <v>19</v>
      </c>
      <c r="L9281" s="15" t="str">
        <f t="array" ref="L9281">_xlfn.XLOOKUP(M9281,reference_province_to_city!$A$2:$A$11,reference_province_to_city!$B$2:$B$11)</f>
        <v>Yogyakarta</v>
      </c>
      <c r="M9281" s="15" t="s">
        <v>18</v>
      </c>
      <c r="N9281" s="15">
        <v>55111.0</v>
      </c>
      <c r="O9281" s="15">
        <f t="array" ref="O9281">_xlfn.XLOOKUP(M9281,reference_postal_code!$B$2:$B$11,reference_postal_code!$A$2:$A$11)</f>
        <v>55111</v>
      </c>
      <c r="P9281" s="15" t="s">
        <v>77</v>
      </c>
      <c r="Q9281" s="15" t="s">
        <v>1097</v>
      </c>
      <c r="R9281" s="15" t="s">
        <v>110</v>
      </c>
      <c r="S9281" s="15" t="s">
        <v>149</v>
      </c>
      <c r="T9281" s="15" t="s">
        <v>1098</v>
      </c>
      <c r="U9281" s="28">
        <v>1499850.0</v>
      </c>
      <c r="V9281" s="15">
        <v>1.0</v>
      </c>
      <c r="W9281" s="31">
        <v>0.0</v>
      </c>
      <c r="X9281" s="28">
        <v>659934.0</v>
      </c>
    </row>
    <row r="9282" ht="15.75" customHeight="1">
      <c r="A9282" s="15">
        <v>2122.0</v>
      </c>
      <c r="B9282" s="15" t="s">
        <v>10002</v>
      </c>
      <c r="C9282" s="18">
        <v>43048.0</v>
      </c>
      <c r="D9282" s="18">
        <v>43050.0</v>
      </c>
      <c r="E9282" s="18">
        <f t="shared" si="1"/>
        <v>43050</v>
      </c>
      <c r="F9282" s="15" t="s">
        <v>125</v>
      </c>
      <c r="G9282" s="15" t="s">
        <v>3116</v>
      </c>
      <c r="H9282" s="15" t="s">
        <v>3117</v>
      </c>
      <c r="I9282" s="15" t="s">
        <v>128</v>
      </c>
      <c r="J9282" s="15" t="s">
        <v>60</v>
      </c>
      <c r="K9282" s="15" t="s">
        <v>10</v>
      </c>
      <c r="L9282" s="15" t="str">
        <f t="array" ref="L9282">_xlfn.XLOOKUP(M9282,reference_province_to_city!$A$2:$A$11,reference_province_to_city!$B$2:$B$11)</f>
        <v>Jakarta</v>
      </c>
      <c r="M9282" s="15" t="s">
        <v>7</v>
      </c>
      <c r="N9282" s="15">
        <v>10110.0</v>
      </c>
      <c r="O9282" s="15">
        <f t="array" ref="O9282">_xlfn.XLOOKUP(M9282,reference_postal_code!$B$2:$B$11,reference_postal_code!$A$2:$A$11)</f>
        <v>10110</v>
      </c>
      <c r="P9282" s="15" t="s">
        <v>117</v>
      </c>
      <c r="Q9282" s="15" t="s">
        <v>5225</v>
      </c>
      <c r="R9282" s="15" t="s">
        <v>106</v>
      </c>
      <c r="S9282" s="15" t="s">
        <v>107</v>
      </c>
      <c r="T9282" s="15" t="s">
        <v>5226</v>
      </c>
      <c r="U9282" s="28">
        <v>3239640.0</v>
      </c>
      <c r="V9282" s="15">
        <v>3.0</v>
      </c>
      <c r="W9282" s="31">
        <v>0.2</v>
      </c>
      <c r="X9282" s="28">
        <v>-40496.0</v>
      </c>
    </row>
    <row r="9283" ht="15.75" customHeight="1">
      <c r="A9283" s="15">
        <v>8595.0</v>
      </c>
      <c r="B9283" s="15" t="s">
        <v>9998</v>
      </c>
      <c r="C9283" s="18">
        <v>43048.0</v>
      </c>
      <c r="D9283" s="18">
        <v>43052.0</v>
      </c>
      <c r="E9283" s="18">
        <f t="shared" si="1"/>
        <v>43052</v>
      </c>
      <c r="F9283" s="15" t="s">
        <v>55</v>
      </c>
      <c r="G9283" s="15" t="s">
        <v>6744</v>
      </c>
      <c r="H9283" s="15" t="s">
        <v>6745</v>
      </c>
      <c r="I9283" s="15" t="s">
        <v>76</v>
      </c>
      <c r="J9283" s="15" t="s">
        <v>60</v>
      </c>
      <c r="K9283" s="15" t="s">
        <v>26</v>
      </c>
      <c r="L9283" s="15" t="str">
        <f t="array" ref="L9283">_xlfn.XLOOKUP(M9283,reference_province_to_city!$A$2:$A$11,reference_province_to_city!$B$2:$B$11)</f>
        <v>Denpasar</v>
      </c>
      <c r="M9283" s="15" t="s">
        <v>24</v>
      </c>
      <c r="N9283" s="15">
        <v>80231.0</v>
      </c>
      <c r="O9283" s="15">
        <f t="array" ref="O9283">_xlfn.XLOOKUP(M9283,reference_postal_code!$B$2:$B$11,reference_postal_code!$A$2:$A$11)</f>
        <v>80231</v>
      </c>
      <c r="P9283" s="15" t="s">
        <v>63</v>
      </c>
      <c r="Q9283" s="15" t="s">
        <v>5712</v>
      </c>
      <c r="R9283" s="15" t="s">
        <v>110</v>
      </c>
      <c r="S9283" s="15" t="s">
        <v>111</v>
      </c>
      <c r="T9283" s="15" t="s">
        <v>5713</v>
      </c>
      <c r="U9283" s="28">
        <v>7487520.0</v>
      </c>
      <c r="V9283" s="15">
        <v>4.0</v>
      </c>
      <c r="W9283" s="31">
        <v>0.2</v>
      </c>
      <c r="X9283" s="28">
        <v>467970.0</v>
      </c>
    </row>
    <row r="9284" ht="15.75" customHeight="1">
      <c r="A9284" s="15">
        <v>97.0</v>
      </c>
      <c r="B9284" s="15" t="s">
        <v>10003</v>
      </c>
      <c r="C9284" s="18">
        <v>43048.0</v>
      </c>
      <c r="D9284" s="18">
        <v>43050.0</v>
      </c>
      <c r="E9284" s="18">
        <f t="shared" si="1"/>
        <v>43050</v>
      </c>
      <c r="F9284" s="15" t="s">
        <v>114</v>
      </c>
      <c r="G9284" s="15" t="s">
        <v>5756</v>
      </c>
      <c r="H9284" s="15" t="s">
        <v>5757</v>
      </c>
      <c r="I9284" s="15" t="s">
        <v>76</v>
      </c>
      <c r="J9284" s="15" t="s">
        <v>60</v>
      </c>
      <c r="K9284" s="15" t="s">
        <v>28</v>
      </c>
      <c r="L9284" s="15" t="str">
        <f t="array" ref="L9284">_xlfn.XLOOKUP(M9284,reference_province_to_city!$A$2:$A$11,reference_province_to_city!$B$2:$B$11)</f>
        <v>Medan</v>
      </c>
      <c r="M9284" s="15" t="s">
        <v>11</v>
      </c>
      <c r="N9284" s="15">
        <v>20111.0</v>
      </c>
      <c r="O9284" s="15">
        <f t="array" ref="O9284">_xlfn.XLOOKUP(M9284,reference_postal_code!$B$2:$B$11,reference_postal_code!$A$2:$A$11)</f>
        <v>20111</v>
      </c>
      <c r="P9284" s="15" t="s">
        <v>77</v>
      </c>
      <c r="Q9284" s="15" t="s">
        <v>2213</v>
      </c>
      <c r="R9284" s="15" t="s">
        <v>106</v>
      </c>
      <c r="S9284" s="15" t="s">
        <v>139</v>
      </c>
      <c r="T9284" s="15" t="s">
        <v>2214</v>
      </c>
      <c r="U9284" s="28">
        <v>1447950.0</v>
      </c>
      <c r="V9284" s="15">
        <v>7.0</v>
      </c>
      <c r="W9284" s="31">
        <v>0.0</v>
      </c>
      <c r="X9284" s="28">
        <v>608139.0</v>
      </c>
    </row>
    <row r="9285" ht="15.75" customHeight="1">
      <c r="A9285" s="15">
        <v>3182.0</v>
      </c>
      <c r="B9285" s="15" t="s">
        <v>9999</v>
      </c>
      <c r="C9285" s="18">
        <v>43048.0</v>
      </c>
      <c r="D9285" s="18">
        <v>43051.0</v>
      </c>
      <c r="E9285" s="18">
        <f t="shared" si="1"/>
        <v>43051</v>
      </c>
      <c r="F9285" s="15" t="s">
        <v>114</v>
      </c>
      <c r="G9285" s="15" t="s">
        <v>2192</v>
      </c>
      <c r="H9285" s="15" t="s">
        <v>2193</v>
      </c>
      <c r="I9285" s="15" t="s">
        <v>128</v>
      </c>
      <c r="J9285" s="15" t="s">
        <v>60</v>
      </c>
      <c r="L9285" s="15" t="str">
        <f t="array" ref="L9285">_xlfn.XLOOKUP(M9285,reference_province_to_city!$A$2:$A$11,reference_province_to_city!$B$2:$B$11)</f>
        <v>Surabaya</v>
      </c>
      <c r="M9285" s="15" t="s">
        <v>20</v>
      </c>
      <c r="N9285" s="15">
        <v>60231.0</v>
      </c>
      <c r="O9285" s="15">
        <f t="array" ref="O9285">_xlfn.XLOOKUP(M9285,reference_postal_code!$B$2:$B$11,reference_postal_code!$A$2:$A$11)</f>
        <v>60231</v>
      </c>
      <c r="P9285" s="15" t="s">
        <v>166</v>
      </c>
      <c r="Q9285" s="15" t="s">
        <v>421</v>
      </c>
      <c r="R9285" s="15" t="s">
        <v>65</v>
      </c>
      <c r="S9285" s="15" t="s">
        <v>83</v>
      </c>
      <c r="T9285" s="15" t="s">
        <v>422</v>
      </c>
      <c r="U9285" s="28">
        <v>144600.0</v>
      </c>
      <c r="V9285" s="15">
        <v>2.0</v>
      </c>
      <c r="W9285" s="31">
        <v>0.0</v>
      </c>
      <c r="X9285" s="28">
        <v>66516.0</v>
      </c>
    </row>
    <row r="9286" ht="15.75" customHeight="1">
      <c r="A9286" s="15">
        <v>3185.0</v>
      </c>
      <c r="B9286" s="15" t="s">
        <v>9999</v>
      </c>
      <c r="C9286" s="18">
        <v>43048.0</v>
      </c>
      <c r="D9286" s="18">
        <v>43051.0</v>
      </c>
      <c r="E9286" s="18">
        <f t="shared" si="1"/>
        <v>43051</v>
      </c>
      <c r="F9286" s="15" t="s">
        <v>114</v>
      </c>
      <c r="G9286" s="15" t="s">
        <v>2192</v>
      </c>
      <c r="H9286" s="15" t="s">
        <v>2193</v>
      </c>
      <c r="I9286" s="15" t="s">
        <v>128</v>
      </c>
      <c r="J9286" s="15" t="s">
        <v>60</v>
      </c>
      <c r="K9286" s="15" t="s">
        <v>22</v>
      </c>
      <c r="L9286" s="15" t="str">
        <f t="array" ref="L9286">_xlfn.XLOOKUP(M9286,reference_province_to_city!$A$2:$A$11,reference_province_to_city!$B$2:$B$11)</f>
        <v>Surabaya</v>
      </c>
      <c r="M9286" s="15" t="s">
        <v>20</v>
      </c>
      <c r="N9286" s="15">
        <v>60231.0</v>
      </c>
      <c r="O9286" s="15">
        <f t="array" ref="O9286">_xlfn.XLOOKUP(M9286,reference_postal_code!$B$2:$B$11,reference_postal_code!$A$2:$A$11)</f>
        <v>60231</v>
      </c>
      <c r="P9286" s="15" t="s">
        <v>166</v>
      </c>
      <c r="Q9286" s="15" t="s">
        <v>3793</v>
      </c>
      <c r="R9286" s="15" t="s">
        <v>65</v>
      </c>
      <c r="S9286" s="15" t="s">
        <v>87</v>
      </c>
      <c r="T9286" s="15" t="s">
        <v>3794</v>
      </c>
      <c r="U9286" s="28">
        <v>8165700.0</v>
      </c>
      <c r="V9286" s="15">
        <v>3.0</v>
      </c>
      <c r="W9286" s="31">
        <v>0.0</v>
      </c>
      <c r="X9286" s="28">
        <v>2368053.0</v>
      </c>
    </row>
    <row r="9287" ht="15.75" customHeight="1">
      <c r="A9287" s="15">
        <v>3183.0</v>
      </c>
      <c r="B9287" s="15" t="s">
        <v>9999</v>
      </c>
      <c r="C9287" s="18">
        <v>43048.0</v>
      </c>
      <c r="D9287" s="18">
        <v>43051.0</v>
      </c>
      <c r="E9287" s="18">
        <f t="shared" si="1"/>
        <v>43051</v>
      </c>
      <c r="F9287" s="15" t="s">
        <v>114</v>
      </c>
      <c r="G9287" s="15" t="s">
        <v>2192</v>
      </c>
      <c r="H9287" s="15" t="s">
        <v>2193</v>
      </c>
      <c r="I9287" s="15" t="s">
        <v>128</v>
      </c>
      <c r="J9287" s="15" t="s">
        <v>60</v>
      </c>
      <c r="K9287" s="15" t="s">
        <v>22</v>
      </c>
      <c r="L9287" s="15" t="str">
        <f t="array" ref="L9287">_xlfn.XLOOKUP(M9287,reference_province_to_city!$A$2:$A$11,reference_province_to_city!$B$2:$B$11)</f>
        <v>Surabaya</v>
      </c>
      <c r="M9287" s="15" t="s">
        <v>20</v>
      </c>
      <c r="N9287" s="15">
        <v>60231.0</v>
      </c>
      <c r="O9287" s="15">
        <f t="array" ref="O9287">_xlfn.XLOOKUP(M9287,reference_postal_code!$B$2:$B$11,reference_postal_code!$A$2:$A$11)</f>
        <v>60231</v>
      </c>
      <c r="P9287" s="15" t="s">
        <v>166</v>
      </c>
      <c r="Q9287" s="15" t="s">
        <v>9525</v>
      </c>
      <c r="R9287" s="15" t="s">
        <v>110</v>
      </c>
      <c r="S9287" s="15" t="s">
        <v>149</v>
      </c>
      <c r="T9287" s="15" t="s">
        <v>9526</v>
      </c>
      <c r="U9287" s="28">
        <v>1.23993E7</v>
      </c>
      <c r="V9287" s="15">
        <v>3.0</v>
      </c>
      <c r="W9287" s="31">
        <v>0.0</v>
      </c>
      <c r="X9287" s="28">
        <v>5331699.0</v>
      </c>
    </row>
    <row r="9288" ht="15.75" customHeight="1">
      <c r="A9288" s="15">
        <v>6962.0</v>
      </c>
      <c r="B9288" s="15" t="s">
        <v>10004</v>
      </c>
      <c r="C9288" s="18">
        <v>43049.0</v>
      </c>
      <c r="D9288" s="18">
        <v>43049.0</v>
      </c>
      <c r="E9288" s="18">
        <f t="shared" si="1"/>
        <v>43049</v>
      </c>
      <c r="F9288" s="15" t="s">
        <v>466</v>
      </c>
      <c r="G9288" s="15" t="s">
        <v>4643</v>
      </c>
      <c r="H9288" s="15" t="s">
        <v>4644</v>
      </c>
      <c r="I9288" s="15" t="s">
        <v>76</v>
      </c>
      <c r="J9288" s="15" t="s">
        <v>60</v>
      </c>
      <c r="K9288" s="15" t="s">
        <v>28</v>
      </c>
      <c r="L9288" s="15" t="str">
        <f t="array" ref="L9288">_xlfn.XLOOKUP(M9288,reference_province_to_city!$A$2:$A$11,reference_province_to_city!$B$2:$B$11)</f>
        <v>Medan</v>
      </c>
      <c r="M9288" s="15" t="s">
        <v>11</v>
      </c>
      <c r="N9288" s="15">
        <v>20111.0</v>
      </c>
      <c r="O9288" s="15">
        <f t="array" ref="O9288">_xlfn.XLOOKUP(M9288,reference_postal_code!$B$2:$B$11,reference_postal_code!$A$2:$A$11)</f>
        <v>20111</v>
      </c>
      <c r="P9288" s="15" t="s">
        <v>77</v>
      </c>
      <c r="Q9288" s="15" t="s">
        <v>1314</v>
      </c>
      <c r="R9288" s="15" t="s">
        <v>65</v>
      </c>
      <c r="S9288" s="15" t="s">
        <v>93</v>
      </c>
      <c r="T9288" s="15" t="s">
        <v>1315</v>
      </c>
      <c r="U9288" s="28">
        <v>117000.0</v>
      </c>
      <c r="V9288" s="15">
        <v>3.0</v>
      </c>
      <c r="W9288" s="31">
        <v>0.0</v>
      </c>
      <c r="X9288" s="28">
        <v>31590.0</v>
      </c>
    </row>
    <row r="9289" ht="15.75" customHeight="1">
      <c r="A9289" s="15">
        <v>3317.0</v>
      </c>
      <c r="B9289" s="15" t="s">
        <v>10005</v>
      </c>
      <c r="C9289" s="18">
        <v>43049.0</v>
      </c>
      <c r="D9289" s="18">
        <v>43054.0</v>
      </c>
      <c r="E9289" s="18">
        <f t="shared" si="1"/>
        <v>43054</v>
      </c>
      <c r="F9289" s="15" t="s">
        <v>114</v>
      </c>
      <c r="G9289" s="15" t="s">
        <v>4952</v>
      </c>
      <c r="H9289" s="15" t="s">
        <v>4953</v>
      </c>
      <c r="I9289" s="15" t="s">
        <v>128</v>
      </c>
      <c r="J9289" s="15" t="s">
        <v>60</v>
      </c>
      <c r="K9289" s="15" t="s">
        <v>33</v>
      </c>
      <c r="L9289" s="15" t="str">
        <f t="array" ref="L9289">_xlfn.XLOOKUP(M9289,reference_province_to_city!$A$2:$A$11,reference_province_to_city!$B$2:$B$11)</f>
        <v>Makassar</v>
      </c>
      <c r="M9289" s="15" t="s">
        <v>25</v>
      </c>
      <c r="N9289" s="15">
        <v>90111.0</v>
      </c>
      <c r="O9289" s="15">
        <f t="array" ref="O9289">_xlfn.XLOOKUP(M9289,reference_postal_code!$B$2:$B$11,reference_postal_code!$A$2:$A$11)</f>
        <v>90111</v>
      </c>
      <c r="P9289" s="15" t="s">
        <v>63</v>
      </c>
      <c r="Q9289" s="15" t="s">
        <v>3815</v>
      </c>
      <c r="R9289" s="15" t="s">
        <v>106</v>
      </c>
      <c r="S9289" s="15" t="s">
        <v>139</v>
      </c>
      <c r="T9289" s="15" t="s">
        <v>3816</v>
      </c>
      <c r="U9289" s="28">
        <v>5129400.0</v>
      </c>
      <c r="V9289" s="15">
        <v>5.0</v>
      </c>
      <c r="W9289" s="31">
        <v>0.6</v>
      </c>
      <c r="X9289" s="28">
        <v>-6411750.0</v>
      </c>
    </row>
    <row r="9290" ht="15.75" customHeight="1">
      <c r="A9290" s="15">
        <v>8530.0</v>
      </c>
      <c r="B9290" s="15" t="s">
        <v>10006</v>
      </c>
      <c r="C9290" s="18">
        <v>43049.0</v>
      </c>
      <c r="D9290" s="18">
        <v>43056.0</v>
      </c>
      <c r="E9290" s="18">
        <f t="shared" si="1"/>
        <v>43056</v>
      </c>
      <c r="F9290" s="15" t="s">
        <v>55</v>
      </c>
      <c r="G9290" s="15" t="s">
        <v>97</v>
      </c>
      <c r="H9290" s="15" t="s">
        <v>98</v>
      </c>
      <c r="I9290" s="15" t="s">
        <v>76</v>
      </c>
      <c r="J9290" s="15" t="s">
        <v>60</v>
      </c>
      <c r="K9290" s="15" t="s">
        <v>26</v>
      </c>
      <c r="L9290" s="15" t="str">
        <f t="array" ref="L9290">_xlfn.XLOOKUP(M9290,reference_province_to_city!$A$2:$A$11,reference_province_to_city!$B$2:$B$11)</f>
        <v>Denpasar</v>
      </c>
      <c r="M9290" s="15" t="s">
        <v>24</v>
      </c>
      <c r="N9290" s="15">
        <v>80231.0</v>
      </c>
      <c r="O9290" s="15">
        <f t="array" ref="O9290">_xlfn.XLOOKUP(M9290,reference_postal_code!$B$2:$B$11,reference_postal_code!$A$2:$A$11)</f>
        <v>80231</v>
      </c>
      <c r="P9290" s="15" t="s">
        <v>63</v>
      </c>
      <c r="Q9290" s="15" t="s">
        <v>4202</v>
      </c>
      <c r="R9290" s="15" t="s">
        <v>106</v>
      </c>
      <c r="S9290" s="15" t="s">
        <v>107</v>
      </c>
      <c r="T9290" s="15" t="s">
        <v>4203</v>
      </c>
      <c r="U9290" s="28">
        <v>3621360.0</v>
      </c>
      <c r="V9290" s="15">
        <v>2.0</v>
      </c>
      <c r="W9290" s="31">
        <v>0.2</v>
      </c>
      <c r="X9290" s="28">
        <v>-543204.0</v>
      </c>
    </row>
    <row r="9291" ht="15.75" customHeight="1">
      <c r="A9291" s="15">
        <v>1366.0</v>
      </c>
      <c r="B9291" s="15" t="s">
        <v>10007</v>
      </c>
      <c r="C9291" s="18">
        <v>43049.0</v>
      </c>
      <c r="D9291" s="18">
        <v>43050.0</v>
      </c>
      <c r="E9291" s="18">
        <f t="shared" si="1"/>
        <v>43050</v>
      </c>
      <c r="F9291" s="15" t="s">
        <v>125</v>
      </c>
      <c r="G9291" s="15" t="s">
        <v>4054</v>
      </c>
      <c r="H9291" s="15" t="s">
        <v>4055</v>
      </c>
      <c r="I9291" s="15" t="s">
        <v>128</v>
      </c>
      <c r="J9291" s="15" t="s">
        <v>60</v>
      </c>
      <c r="K9291" s="15" t="s">
        <v>31</v>
      </c>
      <c r="L9291" s="15" t="str">
        <f t="array" ref="L9291">_xlfn.XLOOKUP(M9291,reference_province_to_city!$A$2:$A$11,reference_province_to_city!$B$2:$B$11)</f>
        <v>Balikpapan</v>
      </c>
      <c r="M9291" s="15" t="s">
        <v>21</v>
      </c>
      <c r="N9291" s="15">
        <v>76114.0</v>
      </c>
      <c r="O9291" s="15">
        <f t="array" ref="O9291">_xlfn.XLOOKUP(M9291,reference_postal_code!$B$2:$B$11,reference_postal_code!$A$2:$A$11)</f>
        <v>76114</v>
      </c>
      <c r="P9291" s="15" t="s">
        <v>166</v>
      </c>
      <c r="Q9291" s="15" t="s">
        <v>2396</v>
      </c>
      <c r="R9291" s="15" t="s">
        <v>110</v>
      </c>
      <c r="S9291" s="15" t="s">
        <v>149</v>
      </c>
      <c r="T9291" s="15" t="s">
        <v>2397</v>
      </c>
      <c r="U9291" s="28">
        <v>3599280.0</v>
      </c>
      <c r="V9291" s="15">
        <v>6.0</v>
      </c>
      <c r="W9291" s="31">
        <v>0.2</v>
      </c>
      <c r="X9291" s="28">
        <v>-539892.0</v>
      </c>
    </row>
    <row r="9292" ht="15.75" customHeight="1">
      <c r="A9292" s="15">
        <v>1365.0</v>
      </c>
      <c r="B9292" s="15" t="s">
        <v>10007</v>
      </c>
      <c r="C9292" s="18">
        <v>43049.0</v>
      </c>
      <c r="D9292" s="18">
        <v>43050.0</v>
      </c>
      <c r="E9292" s="18">
        <f t="shared" si="1"/>
        <v>43050</v>
      </c>
      <c r="F9292" s="15" t="s">
        <v>125</v>
      </c>
      <c r="G9292" s="15" t="s">
        <v>4054</v>
      </c>
      <c r="H9292" s="15" t="s">
        <v>4055</v>
      </c>
      <c r="I9292" s="15" t="s">
        <v>128</v>
      </c>
      <c r="J9292" s="15" t="s">
        <v>60</v>
      </c>
      <c r="L9292" s="15" t="str">
        <f t="array" ref="L9292">_xlfn.XLOOKUP(M9292,reference_province_to_city!$A$2:$A$11,reference_province_to_city!$B$2:$B$11)</f>
        <v>Balikpapan</v>
      </c>
      <c r="M9292" s="15" t="s">
        <v>21</v>
      </c>
      <c r="N9292" s="15">
        <v>76114.0</v>
      </c>
      <c r="O9292" s="15">
        <f t="array" ref="O9292">_xlfn.XLOOKUP(M9292,reference_postal_code!$B$2:$B$11,reference_postal_code!$A$2:$A$11)</f>
        <v>76114</v>
      </c>
      <c r="P9292" s="15" t="s">
        <v>166</v>
      </c>
      <c r="Q9292" s="15" t="s">
        <v>4667</v>
      </c>
      <c r="R9292" s="15" t="s">
        <v>110</v>
      </c>
      <c r="S9292" s="15" t="s">
        <v>668</v>
      </c>
      <c r="T9292" s="15" t="s">
        <v>4668</v>
      </c>
      <c r="U9292" s="28">
        <v>1439910.0</v>
      </c>
      <c r="V9292" s="15">
        <v>2.0</v>
      </c>
      <c r="W9292" s="31">
        <v>0.7</v>
      </c>
      <c r="X9292" s="28">
        <v>-959940.0</v>
      </c>
    </row>
    <row r="9293" ht="15.75" customHeight="1">
      <c r="A9293" s="15">
        <v>3218.0</v>
      </c>
      <c r="B9293" s="15" t="s">
        <v>10008</v>
      </c>
      <c r="C9293" s="18">
        <v>43049.0</v>
      </c>
      <c r="D9293" s="18">
        <v>43055.0</v>
      </c>
      <c r="E9293" s="18">
        <f t="shared" si="1"/>
        <v>43055</v>
      </c>
      <c r="F9293" s="15" t="s">
        <v>55</v>
      </c>
      <c r="G9293" s="15" t="s">
        <v>1091</v>
      </c>
      <c r="H9293" s="15" t="s">
        <v>1092</v>
      </c>
      <c r="I9293" s="15" t="s">
        <v>128</v>
      </c>
      <c r="J9293" s="15" t="s">
        <v>60</v>
      </c>
      <c r="K9293" s="15" t="s">
        <v>19</v>
      </c>
      <c r="L9293" s="15" t="str">
        <f t="array" ref="L9293">_xlfn.XLOOKUP(M9293,reference_province_to_city!$A$2:$A$11,reference_province_to_city!$B$2:$B$11)</f>
        <v>Yogyakarta</v>
      </c>
      <c r="M9293" s="15" t="s">
        <v>18</v>
      </c>
      <c r="N9293" s="15">
        <v>55111.0</v>
      </c>
      <c r="O9293" s="15">
        <f t="array" ref="O9293">_xlfn.XLOOKUP(M9293,reference_postal_code!$B$2:$B$11,reference_postal_code!$A$2:$A$11)</f>
        <v>55111</v>
      </c>
      <c r="P9293" s="15" t="s">
        <v>77</v>
      </c>
      <c r="Q9293" s="15" t="s">
        <v>1631</v>
      </c>
      <c r="R9293" s="15" t="s">
        <v>65</v>
      </c>
      <c r="S9293" s="15" t="s">
        <v>83</v>
      </c>
      <c r="T9293" s="15" t="s">
        <v>1632</v>
      </c>
      <c r="U9293" s="28">
        <v>1.396764E7</v>
      </c>
      <c r="V9293" s="15">
        <v>3.0</v>
      </c>
      <c r="W9293" s="31">
        <v>0.2</v>
      </c>
      <c r="X9293" s="28">
        <v>4714078.0</v>
      </c>
    </row>
    <row r="9294" ht="15.75" customHeight="1">
      <c r="A9294" s="15">
        <v>1367.0</v>
      </c>
      <c r="B9294" s="15" t="s">
        <v>10007</v>
      </c>
      <c r="C9294" s="18">
        <v>43049.0</v>
      </c>
      <c r="D9294" s="18">
        <v>43050.0</v>
      </c>
      <c r="E9294" s="18">
        <f t="shared" si="1"/>
        <v>43050</v>
      </c>
      <c r="F9294" s="15" t="s">
        <v>125</v>
      </c>
      <c r="G9294" s="15" t="s">
        <v>4054</v>
      </c>
      <c r="H9294" s="15" t="s">
        <v>4055</v>
      </c>
      <c r="I9294" s="15" t="s">
        <v>128</v>
      </c>
      <c r="J9294" s="15" t="s">
        <v>60</v>
      </c>
      <c r="K9294" s="15" t="s">
        <v>31</v>
      </c>
      <c r="L9294" s="15" t="str">
        <f t="array" ref="L9294">_xlfn.XLOOKUP(M9294,reference_province_to_city!$A$2:$A$11,reference_province_to_city!$B$2:$B$11)</f>
        <v>Balikpapan</v>
      </c>
      <c r="M9294" s="15" t="s">
        <v>21</v>
      </c>
      <c r="N9294" s="15">
        <v>76114.0</v>
      </c>
      <c r="O9294" s="15">
        <f t="array" ref="O9294">_xlfn.XLOOKUP(M9294,reference_postal_code!$B$2:$B$11,reference_postal_code!$A$2:$A$11)</f>
        <v>76114</v>
      </c>
      <c r="P9294" s="15" t="s">
        <v>166</v>
      </c>
      <c r="Q9294" s="15" t="s">
        <v>1764</v>
      </c>
      <c r="R9294" s="15" t="s">
        <v>110</v>
      </c>
      <c r="S9294" s="15" t="s">
        <v>111</v>
      </c>
      <c r="T9294" s="15" t="s">
        <v>1765</v>
      </c>
      <c r="U9294" s="28">
        <v>3023760.0</v>
      </c>
      <c r="V9294" s="15">
        <v>2.0</v>
      </c>
      <c r="W9294" s="31">
        <v>0.2</v>
      </c>
      <c r="X9294" s="28">
        <v>226782.0</v>
      </c>
    </row>
    <row r="9295" ht="15.75" customHeight="1">
      <c r="A9295" s="15">
        <v>7326.0</v>
      </c>
      <c r="B9295" s="15" t="s">
        <v>10009</v>
      </c>
      <c r="C9295" s="18">
        <v>43049.0</v>
      </c>
      <c r="D9295" s="18">
        <v>43056.0</v>
      </c>
      <c r="E9295" s="18">
        <f t="shared" si="1"/>
        <v>43056</v>
      </c>
      <c r="F9295" s="15" t="s">
        <v>55</v>
      </c>
      <c r="G9295" s="15" t="s">
        <v>2149</v>
      </c>
      <c r="H9295" s="15" t="s">
        <v>2150</v>
      </c>
      <c r="I9295" s="15" t="s">
        <v>59</v>
      </c>
      <c r="J9295" s="15" t="s">
        <v>60</v>
      </c>
      <c r="K9295" s="15" t="s">
        <v>17</v>
      </c>
      <c r="L9295" s="15" t="str">
        <f t="array" ref="L9295">_xlfn.XLOOKUP(M9295,reference_province_to_city!$A$2:$A$11,reference_province_to_city!$B$2:$B$11)</f>
        <v>Semarang</v>
      </c>
      <c r="M9295" s="15" t="s">
        <v>15</v>
      </c>
      <c r="N9295" s="15">
        <v>50111.0</v>
      </c>
      <c r="O9295" s="15">
        <f t="array" ref="O9295">_xlfn.XLOOKUP(M9295,reference_postal_code!$B$2:$B$11,reference_postal_code!$A$2:$A$11)</f>
        <v>50111</v>
      </c>
      <c r="P9295" s="15" t="s">
        <v>77</v>
      </c>
      <c r="Q9295" s="15" t="s">
        <v>5425</v>
      </c>
      <c r="R9295" s="15" t="s">
        <v>65</v>
      </c>
      <c r="S9295" s="15" t="s">
        <v>222</v>
      </c>
      <c r="T9295" s="15" t="s">
        <v>5426</v>
      </c>
      <c r="U9295" s="28">
        <v>6012000.0</v>
      </c>
      <c r="V9295" s="15">
        <v>5.0</v>
      </c>
      <c r="W9295" s="31">
        <v>0.0</v>
      </c>
      <c r="X9295" s="28">
        <v>1683360.0</v>
      </c>
    </row>
    <row r="9296" ht="15.75" customHeight="1">
      <c r="A9296" s="15">
        <v>1368.0</v>
      </c>
      <c r="B9296" s="15" t="s">
        <v>10007</v>
      </c>
      <c r="C9296" s="18">
        <v>43049.0</v>
      </c>
      <c r="D9296" s="18">
        <v>43050.0</v>
      </c>
      <c r="E9296" s="18">
        <f t="shared" si="1"/>
        <v>43050</v>
      </c>
      <c r="F9296" s="15" t="s">
        <v>125</v>
      </c>
      <c r="G9296" s="15" t="s">
        <v>4054</v>
      </c>
      <c r="H9296" s="15" t="s">
        <v>4055</v>
      </c>
      <c r="I9296" s="15" t="s">
        <v>128</v>
      </c>
      <c r="J9296" s="15" t="s">
        <v>60</v>
      </c>
      <c r="K9296" s="15" t="s">
        <v>31</v>
      </c>
      <c r="L9296" s="15" t="str">
        <f t="array" ref="L9296">_xlfn.XLOOKUP(M9296,reference_province_to_city!$A$2:$A$11,reference_province_to_city!$B$2:$B$11)</f>
        <v>Balikpapan</v>
      </c>
      <c r="M9296" s="15" t="s">
        <v>21</v>
      </c>
      <c r="N9296" s="15">
        <v>76114.0</v>
      </c>
      <c r="O9296" s="15">
        <f t="array" ref="O9296">_xlfn.XLOOKUP(M9296,reference_postal_code!$B$2:$B$11,reference_postal_code!$A$2:$A$11)</f>
        <v>76114</v>
      </c>
      <c r="P9296" s="15" t="s">
        <v>166</v>
      </c>
      <c r="Q9296" s="15" t="s">
        <v>2434</v>
      </c>
      <c r="R9296" s="15" t="s">
        <v>106</v>
      </c>
      <c r="S9296" s="15" t="s">
        <v>107</v>
      </c>
      <c r="T9296" s="15" t="s">
        <v>2435</v>
      </c>
      <c r="U9296" s="28">
        <v>1.348704E7</v>
      </c>
      <c r="V9296" s="15">
        <v>4.0</v>
      </c>
      <c r="W9296" s="31">
        <v>0.2</v>
      </c>
      <c r="X9296" s="28">
        <v>-2191644.0</v>
      </c>
    </row>
    <row r="9297" ht="15.75" customHeight="1">
      <c r="A9297" s="15">
        <v>7352.0</v>
      </c>
      <c r="B9297" s="15" t="s">
        <v>10010</v>
      </c>
      <c r="C9297" s="18">
        <v>43049.0</v>
      </c>
      <c r="D9297" s="18">
        <v>43055.0</v>
      </c>
      <c r="E9297" s="18">
        <f t="shared" si="1"/>
        <v>43055</v>
      </c>
      <c r="F9297" s="15" t="s">
        <v>55</v>
      </c>
      <c r="G9297" s="15" t="s">
        <v>1944</v>
      </c>
      <c r="H9297" s="15" t="s">
        <v>1945</v>
      </c>
      <c r="I9297" s="15" t="s">
        <v>59</v>
      </c>
      <c r="J9297" s="15" t="s">
        <v>60</v>
      </c>
      <c r="K9297" s="15" t="s">
        <v>19</v>
      </c>
      <c r="L9297" s="15" t="str">
        <f t="array" ref="L9297">_xlfn.XLOOKUP(M9297,reference_province_to_city!$A$2:$A$11,reference_province_to_city!$B$2:$B$11)</f>
        <v>Yogyakarta</v>
      </c>
      <c r="M9297" s="15" t="s">
        <v>18</v>
      </c>
      <c r="N9297" s="15">
        <v>55111.0</v>
      </c>
      <c r="O9297" s="15">
        <f t="array" ref="O9297">_xlfn.XLOOKUP(M9297,reference_postal_code!$B$2:$B$11,reference_postal_code!$A$2:$A$11)</f>
        <v>55111</v>
      </c>
      <c r="P9297" s="15" t="s">
        <v>77</v>
      </c>
      <c r="Q9297" s="15" t="s">
        <v>4205</v>
      </c>
      <c r="R9297" s="15" t="s">
        <v>110</v>
      </c>
      <c r="S9297" s="15" t="s">
        <v>149</v>
      </c>
      <c r="T9297" s="15" t="s">
        <v>4206</v>
      </c>
      <c r="U9297" s="28">
        <v>1676850.0</v>
      </c>
      <c r="V9297" s="15">
        <v>7.0</v>
      </c>
      <c r="W9297" s="31">
        <v>0.0</v>
      </c>
      <c r="X9297" s="28">
        <v>653972.0</v>
      </c>
    </row>
    <row r="9298" ht="15.75" customHeight="1">
      <c r="A9298" s="15">
        <v>5391.0</v>
      </c>
      <c r="B9298" s="15" t="s">
        <v>10011</v>
      </c>
      <c r="C9298" s="18">
        <v>43049.0</v>
      </c>
      <c r="D9298" s="18">
        <v>43051.0</v>
      </c>
      <c r="E9298" s="18">
        <f t="shared" si="1"/>
        <v>43051</v>
      </c>
      <c r="F9298" s="15" t="s">
        <v>114</v>
      </c>
      <c r="G9298" s="15" t="s">
        <v>2399</v>
      </c>
      <c r="H9298" s="15" t="s">
        <v>2400</v>
      </c>
      <c r="I9298" s="15" t="s">
        <v>128</v>
      </c>
      <c r="J9298" s="15" t="s">
        <v>60</v>
      </c>
      <c r="K9298" s="15" t="s">
        <v>33</v>
      </c>
      <c r="L9298" s="15" t="str">
        <f t="array" ref="L9298">_xlfn.XLOOKUP(M9298,reference_province_to_city!$A$2:$A$11,reference_province_to_city!$B$2:$B$11)</f>
        <v>Makassar</v>
      </c>
      <c r="M9298" s="15" t="s">
        <v>25</v>
      </c>
      <c r="N9298" s="15">
        <v>90111.0</v>
      </c>
      <c r="O9298" s="15">
        <f t="array" ref="O9298">_xlfn.XLOOKUP(M9298,reference_postal_code!$B$2:$B$11,reference_postal_code!$A$2:$A$11)</f>
        <v>90111</v>
      </c>
      <c r="P9298" s="15" t="s">
        <v>63</v>
      </c>
      <c r="Q9298" s="15" t="s">
        <v>4999</v>
      </c>
      <c r="R9298" s="15" t="s">
        <v>65</v>
      </c>
      <c r="S9298" s="15" t="s">
        <v>83</v>
      </c>
      <c r="T9298" s="15" t="s">
        <v>5000</v>
      </c>
      <c r="U9298" s="28">
        <v>395280.0</v>
      </c>
      <c r="V9298" s="15">
        <v>3.0</v>
      </c>
      <c r="W9298" s="31">
        <v>0.2</v>
      </c>
      <c r="X9298" s="28">
        <v>143289.0</v>
      </c>
    </row>
    <row r="9299" ht="15.75" customHeight="1">
      <c r="A9299" s="15">
        <v>6415.0</v>
      </c>
      <c r="B9299" s="15" t="s">
        <v>10012</v>
      </c>
      <c r="C9299" s="18">
        <v>43049.0</v>
      </c>
      <c r="D9299" s="18">
        <v>43053.0</v>
      </c>
      <c r="E9299" s="18">
        <f t="shared" si="1"/>
        <v>43053</v>
      </c>
      <c r="F9299" s="15" t="s">
        <v>114</v>
      </c>
      <c r="G9299" s="15" t="s">
        <v>904</v>
      </c>
      <c r="H9299" s="15" t="s">
        <v>905</v>
      </c>
      <c r="I9299" s="15" t="s">
        <v>76</v>
      </c>
      <c r="J9299" s="15" t="s">
        <v>60</v>
      </c>
      <c r="K9299" s="15" t="s">
        <v>10</v>
      </c>
      <c r="L9299" s="15" t="str">
        <f t="array" ref="L9299">_xlfn.XLOOKUP(M9299,reference_province_to_city!$A$2:$A$11,reference_province_to_city!$B$2:$B$11)</f>
        <v>Jakarta</v>
      </c>
      <c r="M9299" s="15" t="s">
        <v>7</v>
      </c>
      <c r="N9299" s="15">
        <v>10110.0</v>
      </c>
      <c r="O9299" s="15">
        <f t="array" ref="O9299">_xlfn.XLOOKUP(M9299,reference_postal_code!$B$2:$B$11,reference_postal_code!$A$2:$A$11)</f>
        <v>10110</v>
      </c>
      <c r="P9299" s="15" t="s">
        <v>117</v>
      </c>
      <c r="Q9299" s="15" t="s">
        <v>2897</v>
      </c>
      <c r="R9299" s="15" t="s">
        <v>65</v>
      </c>
      <c r="S9299" s="15" t="s">
        <v>83</v>
      </c>
      <c r="T9299" s="15" t="s">
        <v>2898</v>
      </c>
      <c r="U9299" s="28">
        <v>172800.0</v>
      </c>
      <c r="V9299" s="15">
        <v>5.0</v>
      </c>
      <c r="W9299" s="31">
        <v>0.7</v>
      </c>
      <c r="X9299" s="28">
        <v>-115200.0</v>
      </c>
    </row>
    <row r="9300" ht="15.75" customHeight="1">
      <c r="A9300" s="15">
        <v>7327.0</v>
      </c>
      <c r="B9300" s="15" t="s">
        <v>10009</v>
      </c>
      <c r="C9300" s="18">
        <v>43049.0</v>
      </c>
      <c r="D9300" s="18">
        <v>43056.0</v>
      </c>
      <c r="E9300" s="18">
        <f t="shared" si="1"/>
        <v>43056</v>
      </c>
      <c r="F9300" s="15" t="s">
        <v>55</v>
      </c>
      <c r="G9300" s="15" t="s">
        <v>2149</v>
      </c>
      <c r="H9300" s="15" t="s">
        <v>2150</v>
      </c>
      <c r="I9300" s="15" t="s">
        <v>59</v>
      </c>
      <c r="J9300" s="15" t="s">
        <v>60</v>
      </c>
      <c r="K9300" s="15" t="s">
        <v>17</v>
      </c>
      <c r="L9300" s="15" t="str">
        <f t="array" ref="L9300">_xlfn.XLOOKUP(M9300,reference_province_to_city!$A$2:$A$11,reference_province_to_city!$B$2:$B$11)</f>
        <v>Semarang</v>
      </c>
      <c r="M9300" s="15" t="s">
        <v>15</v>
      </c>
      <c r="N9300" s="15">
        <v>50111.0</v>
      </c>
      <c r="O9300" s="15">
        <f t="array" ref="O9300">_xlfn.XLOOKUP(M9300,reference_postal_code!$B$2:$B$11,reference_postal_code!$A$2:$A$11)</f>
        <v>50111</v>
      </c>
      <c r="P9300" s="15" t="s">
        <v>77</v>
      </c>
      <c r="Q9300" s="15" t="s">
        <v>704</v>
      </c>
      <c r="R9300" s="15" t="s">
        <v>65</v>
      </c>
      <c r="S9300" s="15" t="s">
        <v>83</v>
      </c>
      <c r="T9300" s="15" t="s">
        <v>705</v>
      </c>
      <c r="U9300" s="28">
        <v>431880.0</v>
      </c>
      <c r="V9300" s="15">
        <v>1.0</v>
      </c>
      <c r="W9300" s="31">
        <v>0.2</v>
      </c>
      <c r="X9300" s="28">
        <v>151158.0</v>
      </c>
    </row>
    <row r="9301" ht="15.75" customHeight="1">
      <c r="A9301" s="15">
        <v>1364.0</v>
      </c>
      <c r="B9301" s="15" t="s">
        <v>10007</v>
      </c>
      <c r="C9301" s="18">
        <v>43049.0</v>
      </c>
      <c r="D9301" s="18">
        <v>43050.0</v>
      </c>
      <c r="E9301" s="18">
        <f t="shared" si="1"/>
        <v>43050</v>
      </c>
      <c r="F9301" s="15" t="s">
        <v>125</v>
      </c>
      <c r="G9301" s="15" t="s">
        <v>4054</v>
      </c>
      <c r="H9301" s="15" t="s">
        <v>4055</v>
      </c>
      <c r="I9301" s="15" t="s">
        <v>128</v>
      </c>
      <c r="J9301" s="15" t="s">
        <v>60</v>
      </c>
      <c r="K9301" s="15" t="s">
        <v>31</v>
      </c>
      <c r="L9301" s="15" t="str">
        <f t="array" ref="L9301">_xlfn.XLOOKUP(M9301,reference_province_to_city!$A$2:$A$11,reference_province_to_city!$B$2:$B$11)</f>
        <v>Balikpapan</v>
      </c>
      <c r="M9301" s="15" t="s">
        <v>21</v>
      </c>
      <c r="N9301" s="15">
        <v>76114.0</v>
      </c>
      <c r="O9301" s="15">
        <f t="array" ref="O9301">_xlfn.XLOOKUP(M9301,reference_postal_code!$B$2:$B$11,reference_postal_code!$A$2:$A$11)</f>
        <v>76114</v>
      </c>
      <c r="P9301" s="15" t="s">
        <v>166</v>
      </c>
      <c r="Q9301" s="15" t="s">
        <v>3827</v>
      </c>
      <c r="R9301" s="15" t="s">
        <v>65</v>
      </c>
      <c r="S9301" s="15" t="s">
        <v>83</v>
      </c>
      <c r="T9301" s="15" t="s">
        <v>3828</v>
      </c>
      <c r="U9301" s="28">
        <v>575820.0</v>
      </c>
      <c r="V9301" s="15">
        <v>14.0</v>
      </c>
      <c r="W9301" s="31">
        <v>0.7</v>
      </c>
      <c r="X9301" s="28">
        <v>-383880.0</v>
      </c>
    </row>
    <row r="9302" ht="15.75" customHeight="1">
      <c r="A9302" s="15">
        <v>3219.0</v>
      </c>
      <c r="B9302" s="15" t="s">
        <v>10008</v>
      </c>
      <c r="C9302" s="18">
        <v>43049.0</v>
      </c>
      <c r="D9302" s="18">
        <v>43055.0</v>
      </c>
      <c r="E9302" s="18">
        <f t="shared" si="1"/>
        <v>43055</v>
      </c>
      <c r="F9302" s="15" t="s">
        <v>55</v>
      </c>
      <c r="G9302" s="15" t="s">
        <v>1091</v>
      </c>
      <c r="H9302" s="15" t="s">
        <v>1092</v>
      </c>
      <c r="I9302" s="15" t="s">
        <v>128</v>
      </c>
      <c r="J9302" s="15" t="s">
        <v>60</v>
      </c>
      <c r="K9302" s="15" t="s">
        <v>19</v>
      </c>
      <c r="L9302" s="15" t="str">
        <f t="array" ref="L9302">_xlfn.XLOOKUP(M9302,reference_province_to_city!$A$2:$A$11,reference_province_to_city!$B$2:$B$11)</f>
        <v>Yogyakarta</v>
      </c>
      <c r="M9302" s="15" t="s">
        <v>18</v>
      </c>
      <c r="N9302" s="15">
        <v>55111.0</v>
      </c>
      <c r="O9302" s="15">
        <f t="array" ref="O9302">_xlfn.XLOOKUP(M9302,reference_postal_code!$B$2:$B$11,reference_postal_code!$A$2:$A$11)</f>
        <v>55111</v>
      </c>
      <c r="P9302" s="15" t="s">
        <v>77</v>
      </c>
      <c r="Q9302" s="15" t="s">
        <v>6312</v>
      </c>
      <c r="R9302" s="15" t="s">
        <v>110</v>
      </c>
      <c r="S9302" s="15" t="s">
        <v>111</v>
      </c>
      <c r="T9302" s="15" t="s">
        <v>6313</v>
      </c>
      <c r="U9302" s="28">
        <v>6463200.0</v>
      </c>
      <c r="V9302" s="15">
        <v>2.0</v>
      </c>
      <c r="W9302" s="31">
        <v>0.0</v>
      </c>
      <c r="X9302" s="28">
        <v>1874328.0</v>
      </c>
    </row>
    <row r="9303" ht="15.75" customHeight="1">
      <c r="A9303" s="15">
        <v>3175.0</v>
      </c>
      <c r="B9303" s="15" t="s">
        <v>10013</v>
      </c>
      <c r="C9303" s="18">
        <v>43050.0</v>
      </c>
      <c r="D9303" s="18">
        <v>43057.0</v>
      </c>
      <c r="E9303" s="18">
        <f t="shared" si="1"/>
        <v>43057</v>
      </c>
      <c r="F9303" s="15" t="s">
        <v>55</v>
      </c>
      <c r="G9303" s="15" t="s">
        <v>2171</v>
      </c>
      <c r="H9303" s="15" t="s">
        <v>2172</v>
      </c>
      <c r="I9303" s="15" t="s">
        <v>59</v>
      </c>
      <c r="J9303" s="15" t="s">
        <v>60</v>
      </c>
      <c r="K9303" s="15" t="s">
        <v>22</v>
      </c>
      <c r="L9303" s="15" t="str">
        <f t="array" ref="L9303">_xlfn.XLOOKUP(M9303,reference_province_to_city!$A$2:$A$11,reference_province_to_city!$B$2:$B$11)</f>
        <v>Surabaya</v>
      </c>
      <c r="M9303" s="15" t="s">
        <v>20</v>
      </c>
      <c r="N9303" s="15">
        <v>60231.0</v>
      </c>
      <c r="O9303" s="15">
        <f t="array" ref="O9303">_xlfn.XLOOKUP(M9303,reference_postal_code!$B$2:$B$11,reference_postal_code!$A$2:$A$11)</f>
        <v>60231</v>
      </c>
      <c r="P9303" s="15" t="s">
        <v>166</v>
      </c>
      <c r="Q9303" s="15" t="s">
        <v>9188</v>
      </c>
      <c r="R9303" s="15" t="s">
        <v>65</v>
      </c>
      <c r="S9303" s="15" t="s">
        <v>93</v>
      </c>
      <c r="T9303" s="15" t="s">
        <v>9189</v>
      </c>
      <c r="U9303" s="28">
        <v>2727900.0</v>
      </c>
      <c r="V9303" s="15">
        <v>7.0</v>
      </c>
      <c r="W9303" s="31">
        <v>0.0</v>
      </c>
      <c r="X9303" s="28">
        <v>763812.0</v>
      </c>
    </row>
    <row r="9304" ht="15.75" customHeight="1">
      <c r="A9304" s="15">
        <v>901.0</v>
      </c>
      <c r="B9304" s="15" t="s">
        <v>10014</v>
      </c>
      <c r="C9304" s="18">
        <v>43050.0</v>
      </c>
      <c r="D9304" s="18">
        <v>43052.0</v>
      </c>
      <c r="E9304" s="18">
        <f t="shared" si="1"/>
        <v>43052</v>
      </c>
      <c r="F9304" s="15" t="s">
        <v>125</v>
      </c>
      <c r="G9304" s="15" t="s">
        <v>1591</v>
      </c>
      <c r="H9304" s="15" t="s">
        <v>1592</v>
      </c>
      <c r="I9304" s="15" t="s">
        <v>59</v>
      </c>
      <c r="J9304" s="15" t="s">
        <v>60</v>
      </c>
      <c r="K9304" s="15" t="s">
        <v>28</v>
      </c>
      <c r="L9304" s="15" t="str">
        <f t="array" ref="L9304">_xlfn.XLOOKUP(M9304,reference_province_to_city!$A$2:$A$11,reference_province_to_city!$B$2:$B$11)</f>
        <v>Medan</v>
      </c>
      <c r="M9304" s="15" t="s">
        <v>11</v>
      </c>
      <c r="O9304" s="15">
        <f t="array" ref="O9304">_xlfn.XLOOKUP(M9304,reference_postal_code!$B$2:$B$11,reference_postal_code!$A$2:$A$11)</f>
        <v>20111</v>
      </c>
      <c r="P9304" s="15" t="s">
        <v>77</v>
      </c>
      <c r="Q9304" s="15" t="s">
        <v>4013</v>
      </c>
      <c r="R9304" s="15" t="s">
        <v>65</v>
      </c>
      <c r="S9304" s="15" t="s">
        <v>79</v>
      </c>
      <c r="T9304" s="15" t="s">
        <v>4014</v>
      </c>
      <c r="U9304" s="28">
        <v>156600.0</v>
      </c>
      <c r="V9304" s="15">
        <v>5.0</v>
      </c>
      <c r="W9304" s="31">
        <v>0.2</v>
      </c>
      <c r="X9304" s="28">
        <v>50895.0</v>
      </c>
    </row>
    <row r="9305" ht="15.75" customHeight="1">
      <c r="A9305" s="15">
        <v>7449.0</v>
      </c>
      <c r="B9305" s="15" t="s">
        <v>10015</v>
      </c>
      <c r="C9305" s="18">
        <v>43050.0</v>
      </c>
      <c r="D9305" s="18">
        <v>43053.0</v>
      </c>
      <c r="E9305" s="18">
        <f t="shared" si="1"/>
        <v>43053</v>
      </c>
      <c r="F9305" s="15" t="s">
        <v>125</v>
      </c>
      <c r="G9305" s="15" t="s">
        <v>2186</v>
      </c>
      <c r="H9305" s="15" t="s">
        <v>2187</v>
      </c>
      <c r="I9305" s="15" t="s">
        <v>59</v>
      </c>
      <c r="J9305" s="15" t="s">
        <v>60</v>
      </c>
      <c r="K9305" s="15" t="s">
        <v>29</v>
      </c>
      <c r="L9305" s="15" t="str">
        <f t="array" ref="L9305">_xlfn.XLOOKUP(M9305,reference_province_to_city!$A$2:$A$11,reference_province_to_city!$B$2:$B$11)</f>
        <v>Palembang</v>
      </c>
      <c r="M9305" s="15" t="s">
        <v>13</v>
      </c>
      <c r="N9305" s="15">
        <v>30111.0</v>
      </c>
      <c r="O9305" s="15">
        <f t="array" ref="O9305">_xlfn.XLOOKUP(M9305,reference_postal_code!$B$2:$B$11,reference_postal_code!$A$2:$A$11)</f>
        <v>30111</v>
      </c>
      <c r="P9305" s="15" t="s">
        <v>77</v>
      </c>
      <c r="Q9305" s="15" t="s">
        <v>4493</v>
      </c>
      <c r="R9305" s="15" t="s">
        <v>106</v>
      </c>
      <c r="S9305" s="15" t="s">
        <v>139</v>
      </c>
      <c r="T9305" s="15" t="s">
        <v>4494</v>
      </c>
      <c r="U9305" s="28">
        <v>1333800.0</v>
      </c>
      <c r="V9305" s="15">
        <v>5.0</v>
      </c>
      <c r="W9305" s="31">
        <v>0.2</v>
      </c>
      <c r="X9305" s="28">
        <v>216742.0</v>
      </c>
    </row>
    <row r="9306" ht="15.75" customHeight="1">
      <c r="A9306" s="15">
        <v>8997.0</v>
      </c>
      <c r="B9306" s="15" t="s">
        <v>10016</v>
      </c>
      <c r="C9306" s="18">
        <v>43050.0</v>
      </c>
      <c r="D9306" s="18">
        <v>43052.0</v>
      </c>
      <c r="E9306" s="18">
        <f t="shared" si="1"/>
        <v>43052</v>
      </c>
      <c r="F9306" s="15" t="s">
        <v>125</v>
      </c>
      <c r="G9306" s="15" t="s">
        <v>1476</v>
      </c>
      <c r="H9306" s="15" t="s">
        <v>1477</v>
      </c>
      <c r="I9306" s="15" t="s">
        <v>59</v>
      </c>
      <c r="J9306" s="15" t="s">
        <v>60</v>
      </c>
      <c r="K9306" s="15" t="s">
        <v>10</v>
      </c>
      <c r="L9306" s="15" t="str">
        <f t="array" ref="L9306">_xlfn.XLOOKUP(M9306,reference_province_to_city!$A$2:$A$11,reference_province_to_city!$B$2:$B$11)</f>
        <v>Jakarta</v>
      </c>
      <c r="M9306" s="15" t="s">
        <v>7</v>
      </c>
      <c r="N9306" s="15">
        <v>10110.0</v>
      </c>
      <c r="O9306" s="15">
        <f t="array" ref="O9306">_xlfn.XLOOKUP(M9306,reference_postal_code!$B$2:$B$11,reference_postal_code!$A$2:$A$11)</f>
        <v>10110</v>
      </c>
      <c r="P9306" s="15" t="s">
        <v>117</v>
      </c>
      <c r="Q9306" s="15" t="s">
        <v>1307</v>
      </c>
      <c r="R9306" s="15" t="s">
        <v>110</v>
      </c>
      <c r="S9306" s="15" t="s">
        <v>111</v>
      </c>
      <c r="T9306" s="15" t="s">
        <v>1308</v>
      </c>
      <c r="U9306" s="28">
        <v>527760.0</v>
      </c>
      <c r="V9306" s="15">
        <v>2.0</v>
      </c>
      <c r="W9306" s="31">
        <v>0.2</v>
      </c>
      <c r="X9306" s="28">
        <v>184716.0</v>
      </c>
    </row>
    <row r="9307" ht="15.75" customHeight="1">
      <c r="A9307" s="15">
        <v>2838.0</v>
      </c>
      <c r="B9307" s="15" t="s">
        <v>10017</v>
      </c>
      <c r="C9307" s="18">
        <v>43050.0</v>
      </c>
      <c r="D9307" s="18">
        <v>43055.0</v>
      </c>
      <c r="E9307" s="18">
        <f t="shared" si="1"/>
        <v>43055</v>
      </c>
      <c r="F9307" s="15" t="s">
        <v>55</v>
      </c>
      <c r="G9307" s="15" t="s">
        <v>410</v>
      </c>
      <c r="H9307" s="15" t="s">
        <v>411</v>
      </c>
      <c r="I9307" s="15" t="s">
        <v>59</v>
      </c>
      <c r="J9307" s="15" t="s">
        <v>60</v>
      </c>
      <c r="K9307" s="15" t="s">
        <v>19</v>
      </c>
      <c r="L9307" s="15" t="str">
        <f t="array" ref="L9307">_xlfn.XLOOKUP(M9307,reference_province_to_city!$A$2:$A$11,reference_province_to_city!$B$2:$B$11)</f>
        <v>Yogyakarta</v>
      </c>
      <c r="M9307" s="15" t="s">
        <v>18</v>
      </c>
      <c r="N9307" s="15">
        <v>55111.0</v>
      </c>
      <c r="O9307" s="15">
        <f t="array" ref="O9307">_xlfn.XLOOKUP(M9307,reference_postal_code!$B$2:$B$11,reference_postal_code!$A$2:$A$11)</f>
        <v>55111</v>
      </c>
      <c r="P9307" s="15" t="s">
        <v>77</v>
      </c>
      <c r="Q9307" s="15" t="s">
        <v>1615</v>
      </c>
      <c r="R9307" s="15" t="s">
        <v>65</v>
      </c>
      <c r="S9307" s="15" t="s">
        <v>83</v>
      </c>
      <c r="T9307" s="15" t="s">
        <v>1616</v>
      </c>
      <c r="U9307" s="28">
        <v>1824000.0</v>
      </c>
      <c r="V9307" s="15">
        <v>5.0</v>
      </c>
      <c r="W9307" s="31">
        <v>0.2</v>
      </c>
      <c r="X9307" s="28">
        <v>592800.0</v>
      </c>
    </row>
    <row r="9308" ht="15.75" customHeight="1">
      <c r="A9308" s="15">
        <v>2836.0</v>
      </c>
      <c r="B9308" s="15" t="s">
        <v>10017</v>
      </c>
      <c r="C9308" s="18">
        <v>43050.0</v>
      </c>
      <c r="D9308" s="18">
        <v>43055.0</v>
      </c>
      <c r="E9308" s="18">
        <f t="shared" si="1"/>
        <v>43055</v>
      </c>
      <c r="F9308" s="15" t="s">
        <v>55</v>
      </c>
      <c r="G9308" s="15" t="s">
        <v>410</v>
      </c>
      <c r="H9308" s="15" t="s">
        <v>411</v>
      </c>
      <c r="I9308" s="15" t="s">
        <v>59</v>
      </c>
      <c r="J9308" s="15" t="s">
        <v>60</v>
      </c>
      <c r="K9308" s="15" t="s">
        <v>19</v>
      </c>
      <c r="L9308" s="15" t="str">
        <f t="array" ref="L9308">_xlfn.XLOOKUP(M9308,reference_province_to_city!$A$2:$A$11,reference_province_to_city!$B$2:$B$11)</f>
        <v>Yogyakarta</v>
      </c>
      <c r="M9308" s="15" t="s">
        <v>18</v>
      </c>
      <c r="N9308" s="15">
        <v>55111.0</v>
      </c>
      <c r="O9308" s="15">
        <f t="array" ref="O9308">_xlfn.XLOOKUP(M9308,reference_postal_code!$B$2:$B$11,reference_postal_code!$A$2:$A$11)</f>
        <v>55111</v>
      </c>
      <c r="P9308" s="15" t="s">
        <v>77</v>
      </c>
      <c r="Q9308" s="15" t="s">
        <v>758</v>
      </c>
      <c r="R9308" s="15" t="s">
        <v>65</v>
      </c>
      <c r="S9308" s="15" t="s">
        <v>222</v>
      </c>
      <c r="T9308" s="15" t="s">
        <v>759</v>
      </c>
      <c r="U9308" s="28">
        <v>163350.0</v>
      </c>
      <c r="V9308" s="15">
        <v>1.0</v>
      </c>
      <c r="W9308" s="31">
        <v>0.0</v>
      </c>
      <c r="X9308" s="28">
        <v>42471.0</v>
      </c>
    </row>
    <row r="9309" ht="15.75" customHeight="1">
      <c r="A9309" s="15">
        <v>2837.0</v>
      </c>
      <c r="B9309" s="15" t="s">
        <v>10017</v>
      </c>
      <c r="C9309" s="18">
        <v>43050.0</v>
      </c>
      <c r="D9309" s="18">
        <v>43055.0</v>
      </c>
      <c r="E9309" s="18">
        <f t="shared" si="1"/>
        <v>43055</v>
      </c>
      <c r="F9309" s="15" t="s">
        <v>55</v>
      </c>
      <c r="G9309" s="15" t="s">
        <v>410</v>
      </c>
      <c r="H9309" s="15" t="s">
        <v>411</v>
      </c>
      <c r="I9309" s="15" t="s">
        <v>59</v>
      </c>
      <c r="J9309" s="15" t="s">
        <v>60</v>
      </c>
      <c r="K9309" s="15" t="s">
        <v>3764</v>
      </c>
      <c r="L9309" s="15" t="str">
        <f t="array" ref="L9309">_xlfn.XLOOKUP(M9309,reference_province_to_city!$A$2:$A$11,reference_province_to_city!$B$2:$B$11)</f>
        <v>Yogyakarta</v>
      </c>
      <c r="M9309" s="15" t="s">
        <v>18</v>
      </c>
      <c r="O9309" s="15">
        <f t="array" ref="O9309">_xlfn.XLOOKUP(M9309,reference_postal_code!$B$2:$B$11,reference_postal_code!$A$2:$A$11)</f>
        <v>55111</v>
      </c>
      <c r="P9309" s="15" t="s">
        <v>77</v>
      </c>
      <c r="Q9309" s="15" t="s">
        <v>6665</v>
      </c>
      <c r="R9309" s="15" t="s">
        <v>65</v>
      </c>
      <c r="S9309" s="15" t="s">
        <v>66</v>
      </c>
      <c r="T9309" s="15" t="s">
        <v>6666</v>
      </c>
      <c r="U9309" s="28">
        <v>291600.0</v>
      </c>
      <c r="V9309" s="15">
        <v>3.0</v>
      </c>
      <c r="W9309" s="31">
        <v>0.0</v>
      </c>
      <c r="X9309" s="28">
        <v>139968.0</v>
      </c>
    </row>
    <row r="9310" ht="15.75" customHeight="1">
      <c r="A9310" s="15">
        <v>2775.0</v>
      </c>
      <c r="B9310" s="15" t="s">
        <v>10018</v>
      </c>
      <c r="C9310" s="18">
        <v>43050.0</v>
      </c>
      <c r="D9310" s="18">
        <v>43057.0</v>
      </c>
      <c r="E9310" s="18">
        <f t="shared" si="1"/>
        <v>43057</v>
      </c>
      <c r="F9310" s="15" t="s">
        <v>55</v>
      </c>
      <c r="G9310" s="15" t="s">
        <v>7721</v>
      </c>
      <c r="H9310" s="15" t="s">
        <v>7722</v>
      </c>
      <c r="I9310" s="15" t="s">
        <v>76</v>
      </c>
      <c r="J9310" s="15" t="s">
        <v>60</v>
      </c>
      <c r="K9310" s="15" t="s">
        <v>29</v>
      </c>
      <c r="L9310" s="15" t="str">
        <f t="array" ref="L9310">_xlfn.XLOOKUP(M9310,reference_province_to_city!$A$2:$A$11,reference_province_to_city!$B$2:$B$11)</f>
        <v>Palembang</v>
      </c>
      <c r="M9310" s="15" t="s">
        <v>13</v>
      </c>
      <c r="N9310" s="15">
        <v>30111.0</v>
      </c>
      <c r="O9310" s="15">
        <f t="array" ref="O9310">_xlfn.XLOOKUP(M9310,reference_postal_code!$B$2:$B$11,reference_postal_code!$A$2:$A$11)</f>
        <v>30111</v>
      </c>
      <c r="P9310" s="15" t="s">
        <v>77</v>
      </c>
      <c r="Q9310" s="15" t="s">
        <v>5487</v>
      </c>
      <c r="R9310" s="15" t="s">
        <v>65</v>
      </c>
      <c r="S9310" s="15" t="s">
        <v>66</v>
      </c>
      <c r="T9310" s="15" t="s">
        <v>5488</v>
      </c>
      <c r="U9310" s="28">
        <v>155520.0</v>
      </c>
      <c r="V9310" s="15">
        <v>2.0</v>
      </c>
      <c r="W9310" s="31">
        <v>0.2</v>
      </c>
      <c r="X9310" s="28">
        <v>54432.0</v>
      </c>
    </row>
    <row r="9311" ht="15.75" customHeight="1">
      <c r="A9311" s="15">
        <v>4227.0</v>
      </c>
      <c r="B9311" s="15" t="s">
        <v>10019</v>
      </c>
      <c r="C9311" s="18">
        <v>43050.0</v>
      </c>
      <c r="D9311" s="18">
        <v>43055.0</v>
      </c>
      <c r="E9311" s="18">
        <f t="shared" si="1"/>
        <v>43055</v>
      </c>
      <c r="F9311" s="15" t="s">
        <v>55</v>
      </c>
      <c r="G9311" s="15" t="s">
        <v>3823</v>
      </c>
      <c r="H9311" s="15" t="s">
        <v>3824</v>
      </c>
      <c r="I9311" s="15" t="s">
        <v>59</v>
      </c>
      <c r="J9311" s="15" t="s">
        <v>60</v>
      </c>
      <c r="K9311" s="15" t="s">
        <v>17</v>
      </c>
      <c r="L9311" s="15" t="str">
        <f t="array" ref="L9311">_xlfn.XLOOKUP(M9311,reference_province_to_city!$A$2:$A$11,reference_province_to_city!$B$2:$B$11)</f>
        <v>Semarang</v>
      </c>
      <c r="M9311" s="15" t="s">
        <v>15</v>
      </c>
      <c r="N9311" s="15">
        <v>50111.0</v>
      </c>
      <c r="O9311" s="15">
        <f t="array" ref="O9311">_xlfn.XLOOKUP(M9311,reference_postal_code!$B$2:$B$11,reference_postal_code!$A$2:$A$11)</f>
        <v>50111</v>
      </c>
      <c r="P9311" s="15" t="s">
        <v>77</v>
      </c>
      <c r="Q9311" s="15" t="s">
        <v>2638</v>
      </c>
      <c r="R9311" s="15" t="s">
        <v>65</v>
      </c>
      <c r="S9311" s="15" t="s">
        <v>103</v>
      </c>
      <c r="T9311" s="15" t="s">
        <v>2639</v>
      </c>
      <c r="U9311" s="28">
        <v>688800.0</v>
      </c>
      <c r="V9311" s="15">
        <v>4.0</v>
      </c>
      <c r="W9311" s="31">
        <v>0.0</v>
      </c>
      <c r="X9311" s="28">
        <v>323736.0</v>
      </c>
    </row>
    <row r="9312" ht="15.75" customHeight="1">
      <c r="A9312" s="15">
        <v>5079.0</v>
      </c>
      <c r="B9312" s="15" t="s">
        <v>10020</v>
      </c>
      <c r="C9312" s="18">
        <v>43050.0</v>
      </c>
      <c r="D9312" s="18">
        <v>43056.0</v>
      </c>
      <c r="E9312" s="18">
        <f t="shared" si="1"/>
        <v>43056</v>
      </c>
      <c r="F9312" s="15" t="s">
        <v>55</v>
      </c>
      <c r="G9312" s="15" t="s">
        <v>5450</v>
      </c>
      <c r="H9312" s="15" t="s">
        <v>5451</v>
      </c>
      <c r="I9312" s="15" t="s">
        <v>76</v>
      </c>
      <c r="J9312" s="15" t="s">
        <v>60</v>
      </c>
      <c r="K9312" s="15" t="s">
        <v>33</v>
      </c>
      <c r="L9312" s="15" t="str">
        <f t="array" ref="L9312">_xlfn.XLOOKUP(M9312,reference_province_to_city!$A$2:$A$11,reference_province_to_city!$B$2:$B$11)</f>
        <v>Makassar</v>
      </c>
      <c r="M9312" s="15" t="s">
        <v>25</v>
      </c>
      <c r="O9312" s="15">
        <f t="array" ref="O9312">_xlfn.XLOOKUP(M9312,reference_postal_code!$B$2:$B$11,reference_postal_code!$A$2:$A$11)</f>
        <v>90111</v>
      </c>
      <c r="P9312" s="15" t="s">
        <v>63</v>
      </c>
      <c r="Q9312" s="15" t="s">
        <v>2867</v>
      </c>
      <c r="R9312" s="15" t="s">
        <v>65</v>
      </c>
      <c r="S9312" s="15" t="s">
        <v>83</v>
      </c>
      <c r="T9312" s="15" t="s">
        <v>2868</v>
      </c>
      <c r="U9312" s="28">
        <v>273600.0</v>
      </c>
      <c r="V9312" s="15">
        <v>3.0</v>
      </c>
      <c r="W9312" s="31">
        <v>0.0</v>
      </c>
      <c r="X9312" s="28">
        <v>128592.0</v>
      </c>
    </row>
    <row r="9313" ht="15.75" customHeight="1">
      <c r="A9313" s="15">
        <v>9261.0</v>
      </c>
      <c r="B9313" s="15" t="s">
        <v>10021</v>
      </c>
      <c r="C9313" s="18">
        <v>43050.0</v>
      </c>
      <c r="D9313" s="18">
        <v>43053.0</v>
      </c>
      <c r="E9313" s="18">
        <f t="shared" si="1"/>
        <v>43053</v>
      </c>
      <c r="F9313" s="15" t="s">
        <v>114</v>
      </c>
      <c r="G9313" s="15" t="s">
        <v>3978</v>
      </c>
      <c r="H9313" s="15" t="s">
        <v>3979</v>
      </c>
      <c r="I9313" s="15" t="s">
        <v>59</v>
      </c>
      <c r="J9313" s="15" t="s">
        <v>60</v>
      </c>
      <c r="K9313" s="15" t="s">
        <v>19</v>
      </c>
      <c r="L9313" s="15" t="str">
        <f t="array" ref="L9313">_xlfn.XLOOKUP(M9313,reference_province_to_city!$A$2:$A$11,reference_province_to_city!$B$2:$B$11)</f>
        <v>Yogyakarta</v>
      </c>
      <c r="M9313" s="15" t="s">
        <v>18</v>
      </c>
      <c r="N9313" s="15">
        <v>55111.0</v>
      </c>
      <c r="O9313" s="15">
        <f t="array" ref="O9313">_xlfn.XLOOKUP(M9313,reference_postal_code!$B$2:$B$11,reference_postal_code!$A$2:$A$11)</f>
        <v>55111</v>
      </c>
      <c r="P9313" s="15" t="s">
        <v>77</v>
      </c>
      <c r="Q9313" s="15" t="s">
        <v>2740</v>
      </c>
      <c r="R9313" s="15" t="s">
        <v>65</v>
      </c>
      <c r="S9313" s="15" t="s">
        <v>226</v>
      </c>
      <c r="T9313" s="15" t="s">
        <v>2741</v>
      </c>
      <c r="U9313" s="28">
        <v>382500.0</v>
      </c>
      <c r="V9313" s="15">
        <v>3.0</v>
      </c>
      <c r="W9313" s="31">
        <v>0.0</v>
      </c>
      <c r="X9313" s="28">
        <v>99450.0</v>
      </c>
    </row>
    <row r="9314" ht="15.75" customHeight="1">
      <c r="A9314" s="15">
        <v>5117.0</v>
      </c>
      <c r="B9314" s="15" t="s">
        <v>10022</v>
      </c>
      <c r="C9314" s="18">
        <v>43050.0</v>
      </c>
      <c r="D9314" s="18">
        <v>43056.0</v>
      </c>
      <c r="E9314" s="18">
        <f t="shared" si="1"/>
        <v>43056</v>
      </c>
      <c r="F9314" s="15" t="s">
        <v>55</v>
      </c>
      <c r="G9314" s="15" t="s">
        <v>6339</v>
      </c>
      <c r="H9314" s="15" t="s">
        <v>6340</v>
      </c>
      <c r="I9314" s="15" t="s">
        <v>59</v>
      </c>
      <c r="J9314" s="15" t="s">
        <v>60</v>
      </c>
      <c r="K9314" s="15" t="s">
        <v>28</v>
      </c>
      <c r="L9314" s="15" t="str">
        <f t="array" ref="L9314">_xlfn.XLOOKUP(M9314,reference_province_to_city!$A$2:$A$11,reference_province_to_city!$B$2:$B$11)</f>
        <v>Medan</v>
      </c>
      <c r="M9314" s="15" t="s">
        <v>11</v>
      </c>
      <c r="N9314" s="15">
        <v>20111.0</v>
      </c>
      <c r="O9314" s="15">
        <f t="array" ref="O9314">_xlfn.XLOOKUP(M9314,reference_postal_code!$B$2:$B$11,reference_postal_code!$A$2:$A$11)</f>
        <v>20111</v>
      </c>
      <c r="P9314" s="15" t="s">
        <v>77</v>
      </c>
      <c r="Q9314" s="15" t="s">
        <v>8428</v>
      </c>
      <c r="R9314" s="15" t="s">
        <v>65</v>
      </c>
      <c r="S9314" s="15" t="s">
        <v>87</v>
      </c>
      <c r="T9314" s="15" t="s">
        <v>8429</v>
      </c>
      <c r="U9314" s="28">
        <v>532200.0</v>
      </c>
      <c r="V9314" s="15">
        <v>1.0</v>
      </c>
      <c r="W9314" s="31">
        <v>0.0</v>
      </c>
      <c r="X9314" s="28">
        <v>0.0</v>
      </c>
    </row>
    <row r="9315" ht="15.75" customHeight="1">
      <c r="A9315" s="15">
        <v>6989.0</v>
      </c>
      <c r="B9315" s="15" t="s">
        <v>10023</v>
      </c>
      <c r="C9315" s="18">
        <v>43050.0</v>
      </c>
      <c r="D9315" s="18">
        <v>43055.0</v>
      </c>
      <c r="E9315" s="18">
        <f t="shared" si="1"/>
        <v>43055</v>
      </c>
      <c r="F9315" s="15" t="s">
        <v>114</v>
      </c>
      <c r="G9315" s="15" t="s">
        <v>5464</v>
      </c>
      <c r="H9315" s="15" t="s">
        <v>5465</v>
      </c>
      <c r="I9315" s="15" t="s">
        <v>128</v>
      </c>
      <c r="J9315" s="15" t="s">
        <v>60</v>
      </c>
      <c r="K9315" s="15" t="s">
        <v>29</v>
      </c>
      <c r="L9315" s="15" t="str">
        <f t="array" ref="L9315">_xlfn.XLOOKUP(M9315,reference_province_to_city!$A$2:$A$11,reference_province_to_city!$B$2:$B$11)</f>
        <v>Palembang</v>
      </c>
      <c r="M9315" s="15" t="s">
        <v>13</v>
      </c>
      <c r="O9315" s="15">
        <f t="array" ref="O9315">_xlfn.XLOOKUP(M9315,reference_postal_code!$B$2:$B$11,reference_postal_code!$A$2:$A$11)</f>
        <v>30111</v>
      </c>
      <c r="P9315" s="15" t="s">
        <v>77</v>
      </c>
      <c r="Q9315" s="15" t="s">
        <v>4659</v>
      </c>
      <c r="R9315" s="15" t="s">
        <v>65</v>
      </c>
      <c r="S9315" s="15" t="s">
        <v>222</v>
      </c>
      <c r="T9315" s="15" t="s">
        <v>4660</v>
      </c>
      <c r="U9315" s="28">
        <v>1.73718E7</v>
      </c>
      <c r="V9315" s="15">
        <v>5.0</v>
      </c>
      <c r="W9315" s="31">
        <v>0.2</v>
      </c>
      <c r="X9315" s="28">
        <v>1954327.0</v>
      </c>
    </row>
    <row r="9316" ht="15.75" customHeight="1">
      <c r="A9316" s="15">
        <v>7468.0</v>
      </c>
      <c r="B9316" s="15" t="s">
        <v>10024</v>
      </c>
      <c r="C9316" s="18">
        <v>43050.0</v>
      </c>
      <c r="D9316" s="18">
        <v>43054.0</v>
      </c>
      <c r="E9316" s="18">
        <f t="shared" si="1"/>
        <v>43054</v>
      </c>
      <c r="F9316" s="15" t="s">
        <v>114</v>
      </c>
      <c r="G9316" s="15" t="s">
        <v>4643</v>
      </c>
      <c r="H9316" s="15" t="s">
        <v>4644</v>
      </c>
      <c r="I9316" s="15" t="s">
        <v>76</v>
      </c>
      <c r="J9316" s="15" t="s">
        <v>60</v>
      </c>
      <c r="K9316" s="15" t="s">
        <v>28</v>
      </c>
      <c r="L9316" s="15" t="str">
        <f t="array" ref="L9316">_xlfn.XLOOKUP(M9316,reference_province_to_city!$A$2:$A$11,reference_province_to_city!$B$2:$B$11)</f>
        <v>Medan</v>
      </c>
      <c r="M9316" s="15" t="s">
        <v>11</v>
      </c>
      <c r="N9316" s="15">
        <v>20111.0</v>
      </c>
      <c r="O9316" s="15">
        <f t="array" ref="O9316">_xlfn.XLOOKUP(M9316,reference_postal_code!$B$2:$B$11,reference_postal_code!$A$2:$A$11)</f>
        <v>20111</v>
      </c>
      <c r="P9316" s="15" t="s">
        <v>77</v>
      </c>
      <c r="Q9316" s="15" t="s">
        <v>1363</v>
      </c>
      <c r="R9316" s="15" t="s">
        <v>106</v>
      </c>
      <c r="S9316" s="15" t="s">
        <v>139</v>
      </c>
      <c r="T9316" s="15" t="s">
        <v>1364</v>
      </c>
      <c r="U9316" s="28">
        <v>523800.0</v>
      </c>
      <c r="V9316" s="15">
        <v>4.0</v>
      </c>
      <c r="W9316" s="31">
        <v>0.0</v>
      </c>
      <c r="X9316" s="28">
        <v>178092.0</v>
      </c>
    </row>
    <row r="9317" ht="15.75" customHeight="1">
      <c r="A9317" s="15">
        <v>902.0</v>
      </c>
      <c r="B9317" s="15" t="s">
        <v>10014</v>
      </c>
      <c r="C9317" s="18">
        <v>43050.0</v>
      </c>
      <c r="D9317" s="18">
        <v>43052.0</v>
      </c>
      <c r="E9317" s="18">
        <f t="shared" si="1"/>
        <v>43052</v>
      </c>
      <c r="F9317" s="15" t="s">
        <v>125</v>
      </c>
      <c r="G9317" s="15" t="s">
        <v>1591</v>
      </c>
      <c r="H9317" s="15" t="s">
        <v>1592</v>
      </c>
      <c r="I9317" s="15" t="s">
        <v>59</v>
      </c>
      <c r="J9317" s="15" t="s">
        <v>60</v>
      </c>
      <c r="K9317" s="15" t="s">
        <v>28</v>
      </c>
      <c r="L9317" s="15" t="str">
        <f t="array" ref="L9317">_xlfn.XLOOKUP(M9317,reference_province_to_city!$A$2:$A$11,reference_province_to_city!$B$2:$B$11)</f>
        <v>Medan</v>
      </c>
      <c r="M9317" s="15" t="s">
        <v>11</v>
      </c>
      <c r="N9317" s="15">
        <v>20111.0</v>
      </c>
      <c r="O9317" s="15">
        <f t="array" ref="O9317">_xlfn.XLOOKUP(M9317,reference_postal_code!$B$2:$B$11,reference_postal_code!$A$2:$A$11)</f>
        <v>20111</v>
      </c>
      <c r="P9317" s="15" t="s">
        <v>77</v>
      </c>
      <c r="Q9317" s="15" t="s">
        <v>5895</v>
      </c>
      <c r="R9317" s="15" t="s">
        <v>65</v>
      </c>
      <c r="S9317" s="15" t="s">
        <v>83</v>
      </c>
      <c r="T9317" s="15" t="s">
        <v>5896</v>
      </c>
      <c r="U9317" s="28">
        <v>275040.0</v>
      </c>
      <c r="V9317" s="15">
        <v>4.0</v>
      </c>
      <c r="W9317" s="31">
        <v>0.8</v>
      </c>
      <c r="X9317" s="28">
        <v>-481320.0</v>
      </c>
    </row>
    <row r="9318" ht="15.75" customHeight="1">
      <c r="A9318" s="15">
        <v>2837.0</v>
      </c>
      <c r="B9318" s="15" t="s">
        <v>10017</v>
      </c>
      <c r="C9318" s="18">
        <v>43050.0</v>
      </c>
      <c r="D9318" s="18">
        <v>43055.0</v>
      </c>
      <c r="E9318" s="18">
        <f t="shared" si="1"/>
        <v>43055</v>
      </c>
      <c r="F9318" s="15" t="s">
        <v>55</v>
      </c>
      <c r="G9318" s="15" t="s">
        <v>410</v>
      </c>
      <c r="H9318" s="15" t="s">
        <v>411</v>
      </c>
      <c r="I9318" s="15" t="s">
        <v>59</v>
      </c>
      <c r="J9318" s="15" t="s">
        <v>60</v>
      </c>
      <c r="K9318" s="15" t="s">
        <v>19</v>
      </c>
      <c r="L9318" s="15" t="str">
        <f t="array" ref="L9318">_xlfn.XLOOKUP(M9318,reference_province_to_city!$A$2:$A$11,reference_province_to_city!$B$2:$B$11)</f>
        <v>Yogyakarta</v>
      </c>
      <c r="M9318" s="15" t="s">
        <v>18</v>
      </c>
      <c r="N9318" s="15">
        <v>55111.0</v>
      </c>
      <c r="O9318" s="15">
        <f t="array" ref="O9318">_xlfn.XLOOKUP(M9318,reference_postal_code!$B$2:$B$11,reference_postal_code!$A$2:$A$11)</f>
        <v>55111</v>
      </c>
      <c r="P9318" s="15" t="s">
        <v>77</v>
      </c>
      <c r="Q9318" s="15" t="s">
        <v>6665</v>
      </c>
      <c r="R9318" s="15" t="s">
        <v>65</v>
      </c>
      <c r="S9318" s="15" t="s">
        <v>66</v>
      </c>
      <c r="T9318" s="15" t="s">
        <v>6666</v>
      </c>
      <c r="U9318" s="28">
        <v>291600.0</v>
      </c>
      <c r="V9318" s="15">
        <v>3.0</v>
      </c>
      <c r="W9318" s="31">
        <v>0.0</v>
      </c>
      <c r="X9318" s="28">
        <v>139968.0</v>
      </c>
    </row>
    <row r="9319" ht="15.75" customHeight="1">
      <c r="A9319" s="15">
        <v>2950.0</v>
      </c>
      <c r="B9319" s="15" t="s">
        <v>10025</v>
      </c>
      <c r="C9319" s="18">
        <v>43051.0</v>
      </c>
      <c r="D9319" s="18">
        <v>43051.0</v>
      </c>
      <c r="E9319" s="18">
        <f t="shared" si="1"/>
        <v>43051</v>
      </c>
      <c r="F9319" s="15" t="s">
        <v>466</v>
      </c>
      <c r="G9319" s="15" t="s">
        <v>2310</v>
      </c>
      <c r="H9319" s="15" t="s">
        <v>2311</v>
      </c>
      <c r="I9319" s="15" t="s">
        <v>76</v>
      </c>
      <c r="J9319" s="15" t="s">
        <v>60</v>
      </c>
      <c r="K9319" s="15" t="s">
        <v>10</v>
      </c>
      <c r="L9319" s="15" t="str">
        <f t="array" ref="L9319">_xlfn.XLOOKUP(M9319,reference_province_to_city!$A$2:$A$11,reference_province_to_city!$B$2:$B$11)</f>
        <v>Jakarta</v>
      </c>
      <c r="M9319" s="15" t="s">
        <v>7</v>
      </c>
      <c r="N9319" s="15">
        <v>10110.0</v>
      </c>
      <c r="O9319" s="15">
        <f t="array" ref="O9319">_xlfn.XLOOKUP(M9319,reference_postal_code!$B$2:$B$11,reference_postal_code!$A$2:$A$11)</f>
        <v>10110</v>
      </c>
      <c r="P9319" s="15" t="s">
        <v>117</v>
      </c>
      <c r="Q9319" s="15" t="s">
        <v>148</v>
      </c>
      <c r="R9319" s="15" t="s">
        <v>110</v>
      </c>
      <c r="S9319" s="15" t="s">
        <v>149</v>
      </c>
      <c r="T9319" s="15" t="s">
        <v>150</v>
      </c>
      <c r="U9319" s="28">
        <v>624000.0</v>
      </c>
      <c r="V9319" s="15">
        <v>4.0</v>
      </c>
      <c r="W9319" s="31">
        <v>0.2</v>
      </c>
      <c r="X9319" s="28">
        <v>195000.0</v>
      </c>
    </row>
    <row r="9320" ht="15.75" customHeight="1">
      <c r="A9320" s="15">
        <v>6213.0</v>
      </c>
      <c r="B9320" s="15" t="s">
        <v>10026</v>
      </c>
      <c r="C9320" s="18">
        <v>43051.0</v>
      </c>
      <c r="D9320" s="18"/>
      <c r="E9320" s="18">
        <f t="shared" si="1"/>
        <v>43054</v>
      </c>
      <c r="F9320" s="15" t="s">
        <v>114</v>
      </c>
      <c r="G9320" s="15" t="s">
        <v>2568</v>
      </c>
      <c r="H9320" s="15" t="s">
        <v>2569</v>
      </c>
      <c r="I9320" s="15" t="s">
        <v>59</v>
      </c>
      <c r="J9320" s="15" t="s">
        <v>60</v>
      </c>
      <c r="K9320" s="15" t="s">
        <v>28</v>
      </c>
      <c r="L9320" s="15" t="str">
        <f t="array" ref="L9320">_xlfn.XLOOKUP(M9320,reference_province_to_city!$A$2:$A$11,reference_province_to_city!$B$2:$B$11)</f>
        <v>Medan</v>
      </c>
      <c r="M9320" s="15" t="s">
        <v>11</v>
      </c>
      <c r="N9320" s="15">
        <v>20111.0</v>
      </c>
      <c r="O9320" s="15">
        <f t="array" ref="O9320">_xlfn.XLOOKUP(M9320,reference_postal_code!$B$2:$B$11,reference_postal_code!$A$2:$A$11)</f>
        <v>20111</v>
      </c>
      <c r="P9320" s="15" t="s">
        <v>77</v>
      </c>
      <c r="Q9320" s="15" t="s">
        <v>2079</v>
      </c>
      <c r="R9320" s="15" t="s">
        <v>65</v>
      </c>
      <c r="S9320" s="15" t="s">
        <v>103</v>
      </c>
      <c r="T9320" s="15" t="s">
        <v>2080</v>
      </c>
      <c r="U9320" s="28">
        <v>273600.0</v>
      </c>
      <c r="V9320" s="15">
        <v>3.0</v>
      </c>
      <c r="W9320" s="31">
        <v>0.0</v>
      </c>
      <c r="X9320" s="28">
        <v>136800.0</v>
      </c>
    </row>
    <row r="9321" ht="15.75" customHeight="1">
      <c r="A9321" s="15">
        <v>4742.0</v>
      </c>
      <c r="B9321" s="15" t="s">
        <v>10027</v>
      </c>
      <c r="C9321" s="18">
        <v>43051.0</v>
      </c>
      <c r="D9321" s="18">
        <v>43055.0</v>
      </c>
      <c r="E9321" s="18">
        <f t="shared" si="1"/>
        <v>43055</v>
      </c>
      <c r="F9321" s="15" t="s">
        <v>55</v>
      </c>
      <c r="G9321" s="15" t="s">
        <v>2670</v>
      </c>
      <c r="H9321" s="15" t="s">
        <v>2671</v>
      </c>
      <c r="I9321" s="15" t="s">
        <v>59</v>
      </c>
      <c r="J9321" s="15" t="s">
        <v>60</v>
      </c>
      <c r="K9321" s="15" t="s">
        <v>33</v>
      </c>
      <c r="L9321" s="15" t="str">
        <f t="array" ref="L9321">_xlfn.XLOOKUP(M9321,reference_province_to_city!$A$2:$A$11,reference_province_to_city!$B$2:$B$11)</f>
        <v>Makassar</v>
      </c>
      <c r="M9321" s="15" t="s">
        <v>25</v>
      </c>
      <c r="O9321" s="15">
        <f t="array" ref="O9321">_xlfn.XLOOKUP(M9321,reference_postal_code!$B$2:$B$11,reference_postal_code!$A$2:$A$11)</f>
        <v>90111</v>
      </c>
      <c r="P9321" s="15" t="s">
        <v>63</v>
      </c>
      <c r="Q9321" s="15" t="s">
        <v>6901</v>
      </c>
      <c r="R9321" s="15" t="s">
        <v>65</v>
      </c>
      <c r="S9321" s="15" t="s">
        <v>93</v>
      </c>
      <c r="T9321" s="15" t="s">
        <v>6902</v>
      </c>
      <c r="U9321" s="28">
        <v>138150.0</v>
      </c>
      <c r="V9321" s="15">
        <v>3.0</v>
      </c>
      <c r="W9321" s="31">
        <v>0.0</v>
      </c>
      <c r="X9321" s="28">
        <v>34538.0</v>
      </c>
    </row>
    <row r="9322" ht="15.75" customHeight="1">
      <c r="A9322" s="15">
        <v>3473.0</v>
      </c>
      <c r="B9322" s="15" t="s">
        <v>10028</v>
      </c>
      <c r="C9322" s="18">
        <v>43051.0</v>
      </c>
      <c r="D9322" s="18">
        <v>43056.0</v>
      </c>
      <c r="E9322" s="18">
        <f t="shared" si="1"/>
        <v>43056</v>
      </c>
      <c r="F9322" s="15" t="s">
        <v>55</v>
      </c>
      <c r="G9322" s="15" t="s">
        <v>3660</v>
      </c>
      <c r="H9322" s="15" t="s">
        <v>3661</v>
      </c>
      <c r="I9322" s="15" t="s">
        <v>128</v>
      </c>
      <c r="J9322" s="15" t="s">
        <v>60</v>
      </c>
      <c r="K9322" s="15" t="s">
        <v>1832</v>
      </c>
      <c r="L9322" s="15" t="str">
        <f t="array" ref="L9322">_xlfn.XLOOKUP(M9322,reference_province_to_city!$A$2:$A$11,reference_province_to_city!$B$2:$B$11)</f>
        <v>Yogyakarta</v>
      </c>
      <c r="M9322" s="15" t="s">
        <v>18</v>
      </c>
      <c r="N9322" s="15">
        <v>55111.0</v>
      </c>
      <c r="O9322" s="15">
        <f t="array" ref="O9322">_xlfn.XLOOKUP(M9322,reference_postal_code!$B$2:$B$11,reference_postal_code!$A$2:$A$11)</f>
        <v>55111</v>
      </c>
      <c r="P9322" s="15" t="s">
        <v>77</v>
      </c>
      <c r="Q9322" s="15" t="s">
        <v>4730</v>
      </c>
      <c r="R9322" s="15" t="s">
        <v>110</v>
      </c>
      <c r="S9322" s="15" t="s">
        <v>149</v>
      </c>
      <c r="T9322" s="15" t="s">
        <v>4731</v>
      </c>
      <c r="U9322" s="28">
        <v>278160.0</v>
      </c>
      <c r="V9322" s="15">
        <v>2.0</v>
      </c>
      <c r="W9322" s="31">
        <v>0.2</v>
      </c>
      <c r="X9322" s="28">
        <v>45201.0</v>
      </c>
    </row>
    <row r="9323" ht="15.75" customHeight="1">
      <c r="A9323" s="15">
        <v>7769.0</v>
      </c>
      <c r="B9323" s="15" t="s">
        <v>10029</v>
      </c>
      <c r="C9323" s="18">
        <v>43051.0</v>
      </c>
      <c r="D9323" s="18">
        <v>43056.0</v>
      </c>
      <c r="E9323" s="18">
        <f t="shared" si="1"/>
        <v>43056</v>
      </c>
      <c r="F9323" s="15" t="s">
        <v>55</v>
      </c>
      <c r="G9323" s="15" t="s">
        <v>7684</v>
      </c>
      <c r="H9323" s="15" t="s">
        <v>7685</v>
      </c>
      <c r="I9323" s="15" t="s">
        <v>59</v>
      </c>
      <c r="J9323" s="15" t="s">
        <v>60</v>
      </c>
      <c r="K9323" s="15" t="s">
        <v>19</v>
      </c>
      <c r="L9323" s="15" t="str">
        <f t="array" ref="L9323">_xlfn.XLOOKUP(M9323,reference_province_to_city!$A$2:$A$11,reference_province_to_city!$B$2:$B$11)</f>
        <v>Yogyakarta</v>
      </c>
      <c r="M9323" s="15" t="s">
        <v>18</v>
      </c>
      <c r="N9323" s="15">
        <v>55111.0</v>
      </c>
      <c r="O9323" s="15">
        <f t="array" ref="O9323">_xlfn.XLOOKUP(M9323,reference_postal_code!$B$2:$B$11,reference_postal_code!$A$2:$A$11)</f>
        <v>55111</v>
      </c>
      <c r="P9323" s="15" t="s">
        <v>77</v>
      </c>
      <c r="Q9323" s="15" t="s">
        <v>7939</v>
      </c>
      <c r="R9323" s="15" t="s">
        <v>65</v>
      </c>
      <c r="S9323" s="15" t="s">
        <v>66</v>
      </c>
      <c r="T9323" s="15" t="s">
        <v>7940</v>
      </c>
      <c r="U9323" s="28">
        <v>400800.0</v>
      </c>
      <c r="V9323" s="15">
        <v>5.0</v>
      </c>
      <c r="W9323" s="31">
        <v>0.2</v>
      </c>
      <c r="X9323" s="28">
        <v>140280.0</v>
      </c>
    </row>
    <row r="9324" ht="15.75" customHeight="1">
      <c r="A9324" s="15">
        <v>1501.0</v>
      </c>
      <c r="B9324" s="15" t="s">
        <v>10030</v>
      </c>
      <c r="C9324" s="18">
        <v>43051.0</v>
      </c>
      <c r="D9324" s="18">
        <v>43057.0</v>
      </c>
      <c r="E9324" s="18">
        <f t="shared" si="1"/>
        <v>43057</v>
      </c>
      <c r="F9324" s="15" t="s">
        <v>55</v>
      </c>
      <c r="G9324" s="15" t="s">
        <v>4169</v>
      </c>
      <c r="H9324" s="15" t="s">
        <v>4170</v>
      </c>
      <c r="I9324" s="15" t="s">
        <v>59</v>
      </c>
      <c r="J9324" s="15" t="s">
        <v>60</v>
      </c>
      <c r="K9324" s="15" t="s">
        <v>29</v>
      </c>
      <c r="L9324" s="15" t="str">
        <f t="array" ref="L9324">_xlfn.XLOOKUP(M9324,reference_province_to_city!$A$2:$A$11,reference_province_to_city!$B$2:$B$11)</f>
        <v>Palembang</v>
      </c>
      <c r="M9324" s="15" t="s">
        <v>13</v>
      </c>
      <c r="N9324" s="15">
        <v>30111.0</v>
      </c>
      <c r="O9324" s="15">
        <f t="array" ref="O9324">_xlfn.XLOOKUP(M9324,reference_postal_code!$B$2:$B$11,reference_postal_code!$A$2:$A$11)</f>
        <v>30111</v>
      </c>
      <c r="P9324" s="15" t="s">
        <v>77</v>
      </c>
      <c r="Q9324" s="15" t="s">
        <v>3501</v>
      </c>
      <c r="R9324" s="15" t="s">
        <v>65</v>
      </c>
      <c r="S9324" s="15" t="s">
        <v>66</v>
      </c>
      <c r="T9324" s="15" t="s">
        <v>3502</v>
      </c>
      <c r="U9324" s="28">
        <v>3345840.0</v>
      </c>
      <c r="V9324" s="15">
        <v>9.0</v>
      </c>
      <c r="W9324" s="31">
        <v>0.2</v>
      </c>
      <c r="X9324" s="28">
        <v>1045575.0</v>
      </c>
    </row>
    <row r="9325" ht="15.75" customHeight="1">
      <c r="A9325" s="15">
        <v>3137.0</v>
      </c>
      <c r="B9325" s="15" t="s">
        <v>10031</v>
      </c>
      <c r="C9325" s="18">
        <v>43051.0</v>
      </c>
      <c r="D9325" s="18">
        <v>43057.0</v>
      </c>
      <c r="E9325" s="18">
        <f t="shared" si="1"/>
        <v>43057</v>
      </c>
      <c r="F9325" s="15" t="s">
        <v>55</v>
      </c>
      <c r="G9325" s="15" t="s">
        <v>3644</v>
      </c>
      <c r="H9325" s="15" t="s">
        <v>3645</v>
      </c>
      <c r="I9325" s="15" t="s">
        <v>76</v>
      </c>
      <c r="J9325" s="15" t="s">
        <v>60</v>
      </c>
      <c r="K9325" s="15" t="s">
        <v>10</v>
      </c>
      <c r="L9325" s="15" t="str">
        <f t="array" ref="L9325">_xlfn.XLOOKUP(M9325,reference_province_to_city!$A$2:$A$11,reference_province_to_city!$B$2:$B$11)</f>
        <v>Jakarta</v>
      </c>
      <c r="M9325" s="15" t="s">
        <v>7</v>
      </c>
      <c r="N9325" s="15">
        <v>10110.0</v>
      </c>
      <c r="O9325" s="15">
        <f t="array" ref="O9325">_xlfn.XLOOKUP(M9325,reference_postal_code!$B$2:$B$11,reference_postal_code!$A$2:$A$11)</f>
        <v>10110</v>
      </c>
      <c r="P9325" s="15" t="s">
        <v>117</v>
      </c>
      <c r="Q9325" s="15" t="s">
        <v>4716</v>
      </c>
      <c r="R9325" s="15" t="s">
        <v>110</v>
      </c>
      <c r="S9325" s="15" t="s">
        <v>111</v>
      </c>
      <c r="T9325" s="15" t="s">
        <v>4717</v>
      </c>
      <c r="U9325" s="28">
        <v>1019880.0</v>
      </c>
      <c r="V9325" s="15">
        <v>1.0</v>
      </c>
      <c r="W9325" s="31">
        <v>0.2</v>
      </c>
      <c r="X9325" s="28">
        <v>127485.0</v>
      </c>
    </row>
    <row r="9326" ht="15.75" customHeight="1">
      <c r="A9326" s="15">
        <v>3140.0</v>
      </c>
      <c r="B9326" s="15" t="s">
        <v>10031</v>
      </c>
      <c r="C9326" s="18">
        <v>43051.0</v>
      </c>
      <c r="D9326" s="18">
        <v>43057.0</v>
      </c>
      <c r="E9326" s="18">
        <f t="shared" si="1"/>
        <v>43057</v>
      </c>
      <c r="F9326" s="15" t="s">
        <v>55</v>
      </c>
      <c r="G9326" s="15" t="s">
        <v>3644</v>
      </c>
      <c r="H9326" s="15" t="s">
        <v>3645</v>
      </c>
      <c r="I9326" s="15" t="s">
        <v>76</v>
      </c>
      <c r="J9326" s="15" t="s">
        <v>60</v>
      </c>
      <c r="K9326" s="15" t="s">
        <v>10</v>
      </c>
      <c r="L9326" s="15" t="str">
        <f t="array" ref="L9326">_xlfn.XLOOKUP(M9326,reference_province_to_city!$A$2:$A$11,reference_province_to_city!$B$2:$B$11)</f>
        <v>Jakarta</v>
      </c>
      <c r="M9326" s="15" t="s">
        <v>7</v>
      </c>
      <c r="N9326" s="15">
        <v>10110.0</v>
      </c>
      <c r="O9326" s="15">
        <f t="array" ref="O9326">_xlfn.XLOOKUP(M9326,reference_postal_code!$B$2:$B$11,reference_postal_code!$A$2:$A$11)</f>
        <v>10110</v>
      </c>
      <c r="P9326" s="15" t="s">
        <v>117</v>
      </c>
      <c r="Q9326" s="15" t="s">
        <v>708</v>
      </c>
      <c r="R9326" s="15" t="s">
        <v>106</v>
      </c>
      <c r="S9326" s="15" t="s">
        <v>139</v>
      </c>
      <c r="T9326" s="15" t="s">
        <v>709</v>
      </c>
      <c r="U9326" s="28">
        <v>342720.0</v>
      </c>
      <c r="V9326" s="15">
        <v>3.0</v>
      </c>
      <c r="W9326" s="31">
        <v>0.6</v>
      </c>
      <c r="X9326" s="28">
        <v>-265608.0</v>
      </c>
    </row>
    <row r="9327" ht="15.75" customHeight="1">
      <c r="A9327" s="15">
        <v>4741.0</v>
      </c>
      <c r="B9327" s="15" t="s">
        <v>10027</v>
      </c>
      <c r="C9327" s="18">
        <v>43051.0</v>
      </c>
      <c r="D9327" s="18">
        <v>43055.0</v>
      </c>
      <c r="E9327" s="18">
        <f t="shared" si="1"/>
        <v>43055</v>
      </c>
      <c r="F9327" s="15" t="s">
        <v>55</v>
      </c>
      <c r="G9327" s="15" t="s">
        <v>2670</v>
      </c>
      <c r="H9327" s="15" t="s">
        <v>2671</v>
      </c>
      <c r="I9327" s="15" t="s">
        <v>59</v>
      </c>
      <c r="J9327" s="15" t="s">
        <v>60</v>
      </c>
      <c r="K9327" s="15" t="s">
        <v>33</v>
      </c>
      <c r="L9327" s="15" t="str">
        <f t="array" ref="L9327">_xlfn.XLOOKUP(M9327,reference_province_to_city!$A$2:$A$11,reference_province_to_city!$B$2:$B$11)</f>
        <v>Makassar</v>
      </c>
      <c r="M9327" s="15" t="s">
        <v>25</v>
      </c>
      <c r="N9327" s="15">
        <v>90111.0</v>
      </c>
      <c r="O9327" s="15">
        <f t="array" ref="O9327">_xlfn.XLOOKUP(M9327,reference_postal_code!$B$2:$B$11,reference_postal_code!$A$2:$A$11)</f>
        <v>90111</v>
      </c>
      <c r="P9327" s="15" t="s">
        <v>63</v>
      </c>
      <c r="Q9327" s="15" t="s">
        <v>425</v>
      </c>
      <c r="R9327" s="15" t="s">
        <v>65</v>
      </c>
      <c r="S9327" s="15" t="s">
        <v>79</v>
      </c>
      <c r="T9327" s="15" t="s">
        <v>426</v>
      </c>
      <c r="U9327" s="28">
        <v>149400.0</v>
      </c>
      <c r="V9327" s="15">
        <v>2.0</v>
      </c>
      <c r="W9327" s="31">
        <v>0.0</v>
      </c>
      <c r="X9327" s="28">
        <v>68724.0</v>
      </c>
    </row>
    <row r="9328" ht="15.75" customHeight="1">
      <c r="A9328" s="15">
        <v>3139.0</v>
      </c>
      <c r="B9328" s="15" t="s">
        <v>10031</v>
      </c>
      <c r="C9328" s="18">
        <v>43051.0</v>
      </c>
      <c r="D9328" s="18">
        <v>43057.0</v>
      </c>
      <c r="E9328" s="18">
        <f t="shared" si="1"/>
        <v>43057</v>
      </c>
      <c r="F9328" s="15" t="s">
        <v>55</v>
      </c>
      <c r="G9328" s="15" t="s">
        <v>3644</v>
      </c>
      <c r="H9328" s="15" t="s">
        <v>3645</v>
      </c>
      <c r="I9328" s="15" t="s">
        <v>76</v>
      </c>
      <c r="J9328" s="15" t="s">
        <v>60</v>
      </c>
      <c r="K9328" s="15" t="s">
        <v>10</v>
      </c>
      <c r="L9328" s="15" t="str">
        <f t="array" ref="L9328">_xlfn.XLOOKUP(M9328,reference_province_to_city!$A$2:$A$11,reference_province_to_city!$B$2:$B$11)</f>
        <v>Jakarta</v>
      </c>
      <c r="M9328" s="15" t="s">
        <v>7</v>
      </c>
      <c r="N9328" s="15">
        <v>10110.0</v>
      </c>
      <c r="O9328" s="15">
        <f t="array" ref="O9328">_xlfn.XLOOKUP(M9328,reference_postal_code!$B$2:$B$11,reference_postal_code!$A$2:$A$11)</f>
        <v>10110</v>
      </c>
      <c r="P9328" s="15" t="s">
        <v>117</v>
      </c>
      <c r="Q9328" s="15" t="s">
        <v>3728</v>
      </c>
      <c r="R9328" s="15" t="s">
        <v>110</v>
      </c>
      <c r="S9328" s="15" t="s">
        <v>149</v>
      </c>
      <c r="T9328" s="15" t="s">
        <v>3729</v>
      </c>
      <c r="U9328" s="28">
        <v>671760.0</v>
      </c>
      <c r="V9328" s="15">
        <v>2.0</v>
      </c>
      <c r="W9328" s="31">
        <v>0.2</v>
      </c>
      <c r="X9328" s="28">
        <v>-8397.0</v>
      </c>
    </row>
    <row r="9329" ht="15.75" customHeight="1">
      <c r="A9329" s="15">
        <v>9639.0</v>
      </c>
      <c r="B9329" s="15" t="s">
        <v>10032</v>
      </c>
      <c r="C9329" s="18">
        <v>43051.0</v>
      </c>
      <c r="D9329" s="18">
        <v>43054.0</v>
      </c>
      <c r="E9329" s="18">
        <f t="shared" si="1"/>
        <v>43054</v>
      </c>
      <c r="F9329" s="15" t="s">
        <v>114</v>
      </c>
      <c r="G9329" s="15" t="s">
        <v>2171</v>
      </c>
      <c r="H9329" s="15" t="s">
        <v>2172</v>
      </c>
      <c r="I9329" s="15" t="s">
        <v>59</v>
      </c>
      <c r="J9329" s="15" t="s">
        <v>60</v>
      </c>
      <c r="K9329" s="15" t="s">
        <v>22</v>
      </c>
      <c r="L9329" s="15" t="str">
        <f t="array" ref="L9329">_xlfn.XLOOKUP(M9329,reference_province_to_city!$A$2:$A$11,reference_province_to_city!$B$2:$B$11)</f>
        <v>Surabaya</v>
      </c>
      <c r="M9329" s="15" t="s">
        <v>20</v>
      </c>
      <c r="N9329" s="15">
        <v>60231.0</v>
      </c>
      <c r="O9329" s="15">
        <f t="array" ref="O9329">_xlfn.XLOOKUP(M9329,reference_postal_code!$B$2:$B$11,reference_postal_code!$A$2:$A$11)</f>
        <v>60231</v>
      </c>
      <c r="P9329" s="15" t="s">
        <v>166</v>
      </c>
      <c r="Q9329" s="15" t="s">
        <v>2735</v>
      </c>
      <c r="R9329" s="15" t="s">
        <v>65</v>
      </c>
      <c r="S9329" s="15" t="s">
        <v>66</v>
      </c>
      <c r="T9329" s="15" t="s">
        <v>2736</v>
      </c>
      <c r="U9329" s="28">
        <v>173400.0</v>
      </c>
      <c r="V9329" s="15">
        <v>2.0</v>
      </c>
      <c r="W9329" s="31">
        <v>0.0</v>
      </c>
      <c r="X9329" s="28">
        <v>84966.0</v>
      </c>
    </row>
    <row r="9330" ht="15.75" customHeight="1">
      <c r="A9330" s="15">
        <v>8429.0</v>
      </c>
      <c r="B9330" s="15" t="s">
        <v>10033</v>
      </c>
      <c r="C9330" s="18">
        <v>43051.0</v>
      </c>
      <c r="D9330" s="18">
        <v>43055.0</v>
      </c>
      <c r="E9330" s="18">
        <f t="shared" si="1"/>
        <v>43055</v>
      </c>
      <c r="F9330" s="15" t="s">
        <v>55</v>
      </c>
      <c r="G9330" s="15" t="s">
        <v>2690</v>
      </c>
      <c r="H9330" s="15" t="s">
        <v>2691</v>
      </c>
      <c r="I9330" s="15" t="s">
        <v>128</v>
      </c>
      <c r="J9330" s="15" t="s">
        <v>60</v>
      </c>
      <c r="K9330" s="15" t="s">
        <v>26</v>
      </c>
      <c r="L9330" s="15" t="str">
        <f t="array" ref="L9330">_xlfn.XLOOKUP(M9330,reference_province_to_city!$A$2:$A$11,reference_province_to_city!$B$2:$B$11)</f>
        <v>Denpasar</v>
      </c>
      <c r="M9330" s="15" t="s">
        <v>24</v>
      </c>
      <c r="N9330" s="15">
        <v>80231.0</v>
      </c>
      <c r="O9330" s="15">
        <f t="array" ref="O9330">_xlfn.XLOOKUP(M9330,reference_postal_code!$B$2:$B$11,reference_postal_code!$A$2:$A$11)</f>
        <v>80231</v>
      </c>
      <c r="P9330" s="15" t="s">
        <v>63</v>
      </c>
      <c r="Q9330" s="15" t="s">
        <v>1607</v>
      </c>
      <c r="R9330" s="15" t="s">
        <v>110</v>
      </c>
      <c r="S9330" s="15" t="s">
        <v>149</v>
      </c>
      <c r="T9330" s="15" t="s">
        <v>1608</v>
      </c>
      <c r="U9330" s="28">
        <v>935280.0</v>
      </c>
      <c r="V9330" s="15">
        <v>6.0</v>
      </c>
      <c r="W9330" s="31">
        <v>0.2</v>
      </c>
      <c r="X9330" s="28">
        <v>-163674.0</v>
      </c>
    </row>
    <row r="9331" ht="15.75" customHeight="1">
      <c r="A9331" s="15">
        <v>2952.0</v>
      </c>
      <c r="B9331" s="15" t="s">
        <v>10025</v>
      </c>
      <c r="C9331" s="18">
        <v>43051.0</v>
      </c>
      <c r="D9331" s="18">
        <v>43051.0</v>
      </c>
      <c r="E9331" s="18">
        <f t="shared" si="1"/>
        <v>43051</v>
      </c>
      <c r="F9331" s="15" t="s">
        <v>466</v>
      </c>
      <c r="G9331" s="15" t="s">
        <v>2310</v>
      </c>
      <c r="H9331" s="15" t="s">
        <v>2311</v>
      </c>
      <c r="I9331" s="15" t="s">
        <v>76</v>
      </c>
      <c r="J9331" s="15" t="s">
        <v>60</v>
      </c>
      <c r="K9331" s="15" t="s">
        <v>10</v>
      </c>
      <c r="L9331" s="15" t="str">
        <f t="array" ref="L9331">_xlfn.XLOOKUP(M9331,reference_province_to_city!$A$2:$A$11,reference_province_to_city!$B$2:$B$11)</f>
        <v>Jakarta</v>
      </c>
      <c r="M9331" s="15" t="s">
        <v>7</v>
      </c>
      <c r="N9331" s="15">
        <v>10110.0</v>
      </c>
      <c r="O9331" s="15">
        <f t="array" ref="O9331">_xlfn.XLOOKUP(M9331,reference_postal_code!$B$2:$B$11,reference_postal_code!$A$2:$A$11)</f>
        <v>10110</v>
      </c>
      <c r="P9331" s="15" t="s">
        <v>117</v>
      </c>
      <c r="Q9331" s="15" t="s">
        <v>4551</v>
      </c>
      <c r="R9331" s="15" t="s">
        <v>106</v>
      </c>
      <c r="S9331" s="15" t="s">
        <v>107</v>
      </c>
      <c r="T9331" s="15" t="s">
        <v>4552</v>
      </c>
      <c r="U9331" s="28">
        <v>1708320.0</v>
      </c>
      <c r="V9331" s="15">
        <v>2.0</v>
      </c>
      <c r="W9331" s="31">
        <v>0.2</v>
      </c>
      <c r="X9331" s="28">
        <v>149478.0</v>
      </c>
    </row>
    <row r="9332" ht="15.75" customHeight="1">
      <c r="A9332" s="15">
        <v>2951.0</v>
      </c>
      <c r="B9332" s="15" t="s">
        <v>10025</v>
      </c>
      <c r="C9332" s="18">
        <v>43051.0</v>
      </c>
      <c r="D9332" s="18">
        <v>43051.0</v>
      </c>
      <c r="E9332" s="18">
        <f t="shared" si="1"/>
        <v>43051</v>
      </c>
      <c r="F9332" s="15" t="s">
        <v>466</v>
      </c>
      <c r="G9332" s="15" t="s">
        <v>2310</v>
      </c>
      <c r="H9332" s="15" t="s">
        <v>2311</v>
      </c>
      <c r="I9332" s="15" t="s">
        <v>76</v>
      </c>
      <c r="J9332" s="15" t="s">
        <v>60</v>
      </c>
      <c r="K9332" s="15" t="s">
        <v>10</v>
      </c>
      <c r="L9332" s="15" t="str">
        <f t="array" ref="L9332">_xlfn.XLOOKUP(M9332,reference_province_to_city!$A$2:$A$11,reference_province_to_city!$B$2:$B$11)</f>
        <v>Jakarta</v>
      </c>
      <c r="M9332" s="15" t="s">
        <v>7</v>
      </c>
      <c r="N9332" s="15">
        <v>10110.0</v>
      </c>
      <c r="O9332" s="15">
        <f t="array" ref="O9332">_xlfn.XLOOKUP(M9332,reference_postal_code!$B$2:$B$11,reference_postal_code!$A$2:$A$11)</f>
        <v>10110</v>
      </c>
      <c r="P9332" s="15" t="s">
        <v>117</v>
      </c>
      <c r="Q9332" s="15" t="s">
        <v>2817</v>
      </c>
      <c r="R9332" s="15" t="s">
        <v>65</v>
      </c>
      <c r="S9332" s="15" t="s">
        <v>66</v>
      </c>
      <c r="T9332" s="15" t="s">
        <v>2818</v>
      </c>
      <c r="U9332" s="28">
        <v>346800.0</v>
      </c>
      <c r="V9332" s="15">
        <v>5.0</v>
      </c>
      <c r="W9332" s="31">
        <v>0.2</v>
      </c>
      <c r="X9332" s="28">
        <v>125715.0</v>
      </c>
    </row>
    <row r="9333" ht="15.75" customHeight="1">
      <c r="A9333" s="15">
        <v>9720.0</v>
      </c>
      <c r="B9333" s="15" t="s">
        <v>10034</v>
      </c>
      <c r="C9333" s="18">
        <v>43051.0</v>
      </c>
      <c r="D9333" s="18">
        <v>43053.0</v>
      </c>
      <c r="E9333" s="18">
        <f t="shared" si="1"/>
        <v>43053</v>
      </c>
      <c r="F9333" s="15" t="s">
        <v>114</v>
      </c>
      <c r="G9333" s="15" t="s">
        <v>2939</v>
      </c>
      <c r="H9333" s="15" t="s">
        <v>2940</v>
      </c>
      <c r="I9333" s="15" t="s">
        <v>59</v>
      </c>
      <c r="J9333" s="15" t="s">
        <v>60</v>
      </c>
      <c r="K9333" s="15" t="s">
        <v>29</v>
      </c>
      <c r="L9333" s="15" t="str">
        <f t="array" ref="L9333">_xlfn.XLOOKUP(M9333,reference_province_to_city!$A$2:$A$11,reference_province_to_city!$B$2:$B$11)</f>
        <v>Palembang</v>
      </c>
      <c r="M9333" s="15" t="s">
        <v>13</v>
      </c>
      <c r="N9333" s="15">
        <v>30111.0</v>
      </c>
      <c r="O9333" s="15">
        <f t="array" ref="O9333">_xlfn.XLOOKUP(M9333,reference_postal_code!$B$2:$B$11,reference_postal_code!$A$2:$A$11)</f>
        <v>30111</v>
      </c>
      <c r="P9333" s="15" t="s">
        <v>77</v>
      </c>
      <c r="Q9333" s="15" t="s">
        <v>1274</v>
      </c>
      <c r="R9333" s="15" t="s">
        <v>65</v>
      </c>
      <c r="S9333" s="15" t="s">
        <v>87</v>
      </c>
      <c r="T9333" s="15" t="s">
        <v>1275</v>
      </c>
      <c r="U9333" s="28">
        <v>3315360.0</v>
      </c>
      <c r="V9333" s="15">
        <v>2.0</v>
      </c>
      <c r="W9333" s="31">
        <v>0.2</v>
      </c>
      <c r="X9333" s="28">
        <v>-828840.0</v>
      </c>
    </row>
    <row r="9334" ht="15.75" customHeight="1">
      <c r="A9334" s="15">
        <v>2955.0</v>
      </c>
      <c r="B9334" s="15" t="s">
        <v>10025</v>
      </c>
      <c r="C9334" s="18">
        <v>43051.0</v>
      </c>
      <c r="D9334" s="18">
        <v>43051.0</v>
      </c>
      <c r="E9334" s="18">
        <f t="shared" si="1"/>
        <v>43051</v>
      </c>
      <c r="F9334" s="15" t="s">
        <v>466</v>
      </c>
      <c r="G9334" s="15" t="s">
        <v>2310</v>
      </c>
      <c r="H9334" s="15" t="s">
        <v>2311</v>
      </c>
      <c r="I9334" s="15" t="s">
        <v>76</v>
      </c>
      <c r="J9334" s="15" t="s">
        <v>60</v>
      </c>
      <c r="K9334" s="15" t="s">
        <v>10</v>
      </c>
      <c r="L9334" s="15" t="str">
        <f t="array" ref="L9334">_xlfn.XLOOKUP(M9334,reference_province_to_city!$A$2:$A$11,reference_province_to_city!$B$2:$B$11)</f>
        <v>Jakarta</v>
      </c>
      <c r="M9334" s="15" t="s">
        <v>7</v>
      </c>
      <c r="N9334" s="15">
        <v>10110.0</v>
      </c>
      <c r="O9334" s="15">
        <f t="array" ref="O9334">_xlfn.XLOOKUP(M9334,reference_postal_code!$B$2:$B$11,reference_postal_code!$A$2:$A$11)</f>
        <v>10110</v>
      </c>
      <c r="P9334" s="15" t="s">
        <v>117</v>
      </c>
      <c r="Q9334" s="15" t="s">
        <v>1352</v>
      </c>
      <c r="R9334" s="15" t="s">
        <v>110</v>
      </c>
      <c r="S9334" s="15" t="s">
        <v>111</v>
      </c>
      <c r="T9334" s="15" t="s">
        <v>1353</v>
      </c>
      <c r="U9334" s="28">
        <v>1.007976E7</v>
      </c>
      <c r="V9334" s="15">
        <v>2.0</v>
      </c>
      <c r="W9334" s="31">
        <v>0.2</v>
      </c>
      <c r="X9334" s="28">
        <v>755982.0</v>
      </c>
    </row>
    <row r="9335" ht="15.75" customHeight="1">
      <c r="A9335" s="15">
        <v>2953.0</v>
      </c>
      <c r="B9335" s="15" t="s">
        <v>10025</v>
      </c>
      <c r="C9335" s="18">
        <v>43051.0</v>
      </c>
      <c r="D9335" s="18">
        <v>43051.0</v>
      </c>
      <c r="E9335" s="18">
        <f t="shared" si="1"/>
        <v>43051</v>
      </c>
      <c r="F9335" s="15" t="s">
        <v>466</v>
      </c>
      <c r="G9335" s="15" t="s">
        <v>2310</v>
      </c>
      <c r="H9335" s="15" t="s">
        <v>2311</v>
      </c>
      <c r="I9335" s="15" t="s">
        <v>76</v>
      </c>
      <c r="J9335" s="15" t="s">
        <v>60</v>
      </c>
      <c r="K9335" s="15" t="s">
        <v>10</v>
      </c>
      <c r="L9335" s="15" t="str">
        <f t="array" ref="L9335">_xlfn.XLOOKUP(M9335,reference_province_to_city!$A$2:$A$11,reference_province_to_city!$B$2:$B$11)</f>
        <v>Jakarta</v>
      </c>
      <c r="M9335" s="15" t="s">
        <v>7</v>
      </c>
      <c r="N9335" s="15">
        <v>10110.0</v>
      </c>
      <c r="O9335" s="15">
        <f t="array" ref="O9335">_xlfn.XLOOKUP(M9335,reference_postal_code!$B$2:$B$11,reference_postal_code!$A$2:$A$11)</f>
        <v>10110</v>
      </c>
      <c r="P9335" s="15" t="s">
        <v>117</v>
      </c>
      <c r="Q9335" s="15" t="s">
        <v>5761</v>
      </c>
      <c r="R9335" s="15" t="s">
        <v>106</v>
      </c>
      <c r="S9335" s="15" t="s">
        <v>139</v>
      </c>
      <c r="T9335" s="15" t="s">
        <v>5762</v>
      </c>
      <c r="U9335" s="28">
        <v>1703520.0</v>
      </c>
      <c r="V9335" s="15">
        <v>2.0</v>
      </c>
      <c r="W9335" s="31">
        <v>0.2</v>
      </c>
      <c r="X9335" s="28">
        <v>-85176.0</v>
      </c>
    </row>
    <row r="9336" ht="15.75" customHeight="1">
      <c r="A9336" s="15">
        <v>4827.0</v>
      </c>
      <c r="B9336" s="15" t="s">
        <v>10035</v>
      </c>
      <c r="C9336" s="18">
        <v>43051.0</v>
      </c>
      <c r="D9336" s="18">
        <v>43054.0</v>
      </c>
      <c r="E9336" s="18">
        <f t="shared" si="1"/>
        <v>43054</v>
      </c>
      <c r="F9336" s="15" t="s">
        <v>125</v>
      </c>
      <c r="G9336" s="15" t="s">
        <v>3575</v>
      </c>
      <c r="H9336" s="15" t="s">
        <v>3576</v>
      </c>
      <c r="I9336" s="15" t="s">
        <v>128</v>
      </c>
      <c r="J9336" s="15" t="s">
        <v>60</v>
      </c>
      <c r="K9336" s="15" t="s">
        <v>14</v>
      </c>
      <c r="L9336" s="15" t="str">
        <f t="array" ref="L9336">_xlfn.XLOOKUP(M9336,reference_province_to_city!$A$2:$A$11,reference_province_to_city!$B$2:$B$11)</f>
        <v>Bandung</v>
      </c>
      <c r="M9336" s="15" t="s">
        <v>12</v>
      </c>
      <c r="N9336" s="15">
        <v>40111.0</v>
      </c>
      <c r="O9336" s="15">
        <f t="array" ref="O9336">_xlfn.XLOOKUP(M9336,reference_postal_code!$B$2:$B$11,reference_postal_code!$A$2:$A$11)</f>
        <v>40111</v>
      </c>
      <c r="P9336" s="15" t="s">
        <v>117</v>
      </c>
      <c r="Q9336" s="15" t="s">
        <v>3351</v>
      </c>
      <c r="R9336" s="15" t="s">
        <v>65</v>
      </c>
      <c r="S9336" s="15" t="s">
        <v>83</v>
      </c>
      <c r="T9336" s="15" t="s">
        <v>3352</v>
      </c>
      <c r="U9336" s="28">
        <v>210240.0</v>
      </c>
      <c r="V9336" s="15">
        <v>4.0</v>
      </c>
      <c r="W9336" s="31">
        <v>0.2</v>
      </c>
      <c r="X9336" s="28">
        <v>73584.0</v>
      </c>
    </row>
    <row r="9337" ht="15.75" customHeight="1">
      <c r="A9337" s="15">
        <v>3472.0</v>
      </c>
      <c r="B9337" s="15" t="s">
        <v>10028</v>
      </c>
      <c r="C9337" s="18">
        <v>43051.0</v>
      </c>
      <c r="D9337" s="18">
        <v>43056.0</v>
      </c>
      <c r="E9337" s="18">
        <f t="shared" si="1"/>
        <v>43056</v>
      </c>
      <c r="F9337" s="15" t="s">
        <v>55</v>
      </c>
      <c r="G9337" s="15" t="s">
        <v>3660</v>
      </c>
      <c r="H9337" s="15" t="s">
        <v>3661</v>
      </c>
      <c r="I9337" s="15" t="s">
        <v>128</v>
      </c>
      <c r="J9337" s="15" t="s">
        <v>60</v>
      </c>
      <c r="K9337" s="15" t="s">
        <v>19</v>
      </c>
      <c r="L9337" s="15" t="str">
        <f t="array" ref="L9337">_xlfn.XLOOKUP(M9337,reference_province_to_city!$A$2:$A$11,reference_province_to_city!$B$2:$B$11)</f>
        <v>Yogyakarta</v>
      </c>
      <c r="M9337" s="15" t="s">
        <v>18</v>
      </c>
      <c r="N9337" s="15">
        <v>55111.0</v>
      </c>
      <c r="O9337" s="15">
        <f t="array" ref="O9337">_xlfn.XLOOKUP(M9337,reference_postal_code!$B$2:$B$11,reference_postal_code!$A$2:$A$11)</f>
        <v>55111</v>
      </c>
      <c r="P9337" s="15" t="s">
        <v>77</v>
      </c>
      <c r="Q9337" s="15" t="s">
        <v>8536</v>
      </c>
      <c r="R9337" s="15" t="s">
        <v>65</v>
      </c>
      <c r="S9337" s="15" t="s">
        <v>66</v>
      </c>
      <c r="T9337" s="15" t="s">
        <v>8537</v>
      </c>
      <c r="U9337" s="28">
        <v>162720.0</v>
      </c>
      <c r="V9337" s="15">
        <v>2.0</v>
      </c>
      <c r="W9337" s="31">
        <v>0.2</v>
      </c>
      <c r="X9337" s="28">
        <v>52884.0</v>
      </c>
    </row>
    <row r="9338" ht="15.75" customHeight="1">
      <c r="A9338" s="15">
        <v>237.0</v>
      </c>
      <c r="B9338" s="15" t="s">
        <v>10036</v>
      </c>
      <c r="C9338" s="18">
        <v>43051.0</v>
      </c>
      <c r="D9338" s="18">
        <v>43055.0</v>
      </c>
      <c r="E9338" s="18">
        <f t="shared" si="1"/>
        <v>43055</v>
      </c>
      <c r="F9338" s="15" t="s">
        <v>55</v>
      </c>
      <c r="G9338" s="15" t="s">
        <v>5286</v>
      </c>
      <c r="H9338" s="15" t="s">
        <v>5287</v>
      </c>
      <c r="I9338" s="15" t="s">
        <v>128</v>
      </c>
      <c r="J9338" s="15" t="s">
        <v>60</v>
      </c>
      <c r="K9338" s="15" t="s">
        <v>1069</v>
      </c>
      <c r="L9338" s="15" t="str">
        <f t="array" ref="L9338">_xlfn.XLOOKUP(M9338,reference_province_to_city!$A$2:$A$11,reference_province_to_city!$B$2:$B$11)</f>
        <v>Semarang</v>
      </c>
      <c r="M9338" s="15" t="s">
        <v>15</v>
      </c>
      <c r="N9338" s="15">
        <v>50111.0</v>
      </c>
      <c r="O9338" s="15">
        <f t="array" ref="O9338">_xlfn.XLOOKUP(M9338,reference_postal_code!$B$2:$B$11,reference_postal_code!$A$2:$A$11)</f>
        <v>50111</v>
      </c>
      <c r="P9338" s="15" t="s">
        <v>77</v>
      </c>
      <c r="Q9338" s="15" t="s">
        <v>3906</v>
      </c>
      <c r="R9338" s="15" t="s">
        <v>65</v>
      </c>
      <c r="S9338" s="15" t="s">
        <v>66</v>
      </c>
      <c r="T9338" s="15" t="s">
        <v>3907</v>
      </c>
      <c r="U9338" s="28">
        <v>158400.0</v>
      </c>
      <c r="V9338" s="15">
        <v>2.0</v>
      </c>
      <c r="W9338" s="31">
        <v>0.0</v>
      </c>
      <c r="X9338" s="28">
        <v>71280.0</v>
      </c>
    </row>
    <row r="9339" ht="15.75" customHeight="1">
      <c r="A9339" s="15">
        <v>1502.0</v>
      </c>
      <c r="B9339" s="15" t="s">
        <v>10030</v>
      </c>
      <c r="C9339" s="18">
        <v>43051.0</v>
      </c>
      <c r="D9339" s="18">
        <v>43057.0</v>
      </c>
      <c r="E9339" s="18">
        <f t="shared" si="1"/>
        <v>43057</v>
      </c>
      <c r="F9339" s="15" t="s">
        <v>55</v>
      </c>
      <c r="G9339" s="15" t="s">
        <v>4169</v>
      </c>
      <c r="H9339" s="15" t="s">
        <v>4170</v>
      </c>
      <c r="I9339" s="15" t="s">
        <v>59</v>
      </c>
      <c r="J9339" s="15" t="s">
        <v>60</v>
      </c>
      <c r="K9339" s="15" t="s">
        <v>29</v>
      </c>
      <c r="L9339" s="15" t="str">
        <f t="array" ref="L9339">_xlfn.XLOOKUP(M9339,reference_province_to_city!$A$2:$A$11,reference_province_to_city!$B$2:$B$11)</f>
        <v>Palembang</v>
      </c>
      <c r="M9339" s="15" t="s">
        <v>13</v>
      </c>
      <c r="N9339" s="15">
        <v>30111.0</v>
      </c>
      <c r="O9339" s="15">
        <f t="array" ref="O9339">_xlfn.XLOOKUP(M9339,reference_postal_code!$B$2:$B$11,reference_postal_code!$A$2:$A$11)</f>
        <v>30111</v>
      </c>
      <c r="P9339" s="15" t="s">
        <v>77</v>
      </c>
      <c r="Q9339" s="15" t="s">
        <v>3866</v>
      </c>
      <c r="R9339" s="15" t="s">
        <v>65</v>
      </c>
      <c r="S9339" s="15" t="s">
        <v>87</v>
      </c>
      <c r="T9339" s="15" t="s">
        <v>3867</v>
      </c>
      <c r="U9339" s="28">
        <v>8100720.0</v>
      </c>
      <c r="V9339" s="15">
        <v>3.0</v>
      </c>
      <c r="W9339" s="31">
        <v>0.2</v>
      </c>
      <c r="X9339" s="28">
        <v>-708813.0</v>
      </c>
    </row>
    <row r="9340" ht="15.75" customHeight="1">
      <c r="A9340" s="15">
        <v>506.0</v>
      </c>
      <c r="B9340" s="15" t="s">
        <v>10037</v>
      </c>
      <c r="C9340" s="18">
        <v>43051.0</v>
      </c>
      <c r="D9340" s="18">
        <v>43054.0</v>
      </c>
      <c r="E9340" s="18">
        <f t="shared" si="1"/>
        <v>43054</v>
      </c>
      <c r="F9340" s="15" t="s">
        <v>114</v>
      </c>
      <c r="G9340" s="15" t="s">
        <v>2189</v>
      </c>
      <c r="H9340" s="15" t="s">
        <v>2190</v>
      </c>
      <c r="I9340" s="15" t="s">
        <v>128</v>
      </c>
      <c r="J9340" s="15" t="s">
        <v>60</v>
      </c>
      <c r="K9340" s="15" t="s">
        <v>22</v>
      </c>
      <c r="L9340" s="15" t="str">
        <f t="array" ref="L9340">_xlfn.XLOOKUP(M9340,reference_province_to_city!$A$2:$A$11,reference_province_to_city!$B$2:$B$11)</f>
        <v>Surabaya</v>
      </c>
      <c r="M9340" s="15" t="s">
        <v>20</v>
      </c>
      <c r="N9340" s="15">
        <v>60231.0</v>
      </c>
      <c r="O9340" s="15">
        <f t="array" ref="O9340">_xlfn.XLOOKUP(M9340,reference_postal_code!$B$2:$B$11,reference_postal_code!$A$2:$A$11)</f>
        <v>60231</v>
      </c>
      <c r="P9340" s="15" t="s">
        <v>166</v>
      </c>
      <c r="Q9340" s="15" t="s">
        <v>3345</v>
      </c>
      <c r="R9340" s="15" t="s">
        <v>65</v>
      </c>
      <c r="S9340" s="15" t="s">
        <v>83</v>
      </c>
      <c r="T9340" s="15" t="s">
        <v>3346</v>
      </c>
      <c r="U9340" s="28">
        <v>238800.0</v>
      </c>
      <c r="V9340" s="15">
        <v>5.0</v>
      </c>
      <c r="W9340" s="31">
        <v>0.2</v>
      </c>
      <c r="X9340" s="28">
        <v>80595.0</v>
      </c>
    </row>
    <row r="9341" ht="15.75" customHeight="1">
      <c r="A9341" s="15">
        <v>4743.0</v>
      </c>
      <c r="B9341" s="15" t="s">
        <v>10027</v>
      </c>
      <c r="C9341" s="18">
        <v>43051.0</v>
      </c>
      <c r="D9341" s="18">
        <v>43055.0</v>
      </c>
      <c r="E9341" s="18">
        <f t="shared" si="1"/>
        <v>43055</v>
      </c>
      <c r="F9341" s="15" t="s">
        <v>55</v>
      </c>
      <c r="G9341" s="15" t="s">
        <v>2670</v>
      </c>
      <c r="H9341" s="15" t="s">
        <v>2671</v>
      </c>
      <c r="I9341" s="15" t="s">
        <v>59</v>
      </c>
      <c r="J9341" s="15" t="s">
        <v>60</v>
      </c>
      <c r="K9341" s="15" t="s">
        <v>33</v>
      </c>
      <c r="L9341" s="15" t="str">
        <f t="array" ref="L9341">_xlfn.XLOOKUP(M9341,reference_province_to_city!$A$2:$A$11,reference_province_to_city!$B$2:$B$11)</f>
        <v>Makassar</v>
      </c>
      <c r="M9341" s="15" t="s">
        <v>25</v>
      </c>
      <c r="N9341" s="15">
        <v>90111.0</v>
      </c>
      <c r="O9341" s="15">
        <f t="array" ref="O9341">_xlfn.XLOOKUP(M9341,reference_postal_code!$B$2:$B$11,reference_postal_code!$A$2:$A$11)</f>
        <v>90111</v>
      </c>
      <c r="P9341" s="15" t="s">
        <v>63</v>
      </c>
      <c r="Q9341" s="15" t="s">
        <v>601</v>
      </c>
      <c r="R9341" s="15" t="s">
        <v>65</v>
      </c>
      <c r="S9341" s="15" t="s">
        <v>226</v>
      </c>
      <c r="T9341" s="15" t="s">
        <v>602</v>
      </c>
      <c r="U9341" s="28">
        <v>418950.0</v>
      </c>
      <c r="V9341" s="15">
        <v>3.0</v>
      </c>
      <c r="W9341" s="31">
        <v>0.0</v>
      </c>
      <c r="X9341" s="28">
        <v>121495.0</v>
      </c>
    </row>
    <row r="9342" ht="15.75" customHeight="1">
      <c r="A9342" s="15">
        <v>2954.0</v>
      </c>
      <c r="B9342" s="15" t="s">
        <v>10025</v>
      </c>
      <c r="C9342" s="18">
        <v>43051.0</v>
      </c>
      <c r="D9342" s="18">
        <v>43051.0</v>
      </c>
      <c r="E9342" s="18">
        <f t="shared" si="1"/>
        <v>43051</v>
      </c>
      <c r="F9342" s="15" t="s">
        <v>466</v>
      </c>
      <c r="G9342" s="15" t="s">
        <v>2310</v>
      </c>
      <c r="H9342" s="15" t="s">
        <v>2311</v>
      </c>
      <c r="I9342" s="15" t="s">
        <v>76</v>
      </c>
      <c r="J9342" s="15" t="s">
        <v>60</v>
      </c>
      <c r="K9342" s="15" t="s">
        <v>10</v>
      </c>
      <c r="L9342" s="15" t="str">
        <f t="array" ref="L9342">_xlfn.XLOOKUP(M9342,reference_province_to_city!$A$2:$A$11,reference_province_to_city!$B$2:$B$11)</f>
        <v>Jakarta</v>
      </c>
      <c r="M9342" s="15" t="s">
        <v>7</v>
      </c>
      <c r="N9342" s="15">
        <v>10110.0</v>
      </c>
      <c r="O9342" s="15">
        <f t="array" ref="O9342">_xlfn.XLOOKUP(M9342,reference_postal_code!$B$2:$B$11,reference_postal_code!$A$2:$A$11)</f>
        <v>10110</v>
      </c>
      <c r="P9342" s="15" t="s">
        <v>117</v>
      </c>
      <c r="Q9342" s="15" t="s">
        <v>5120</v>
      </c>
      <c r="R9342" s="15" t="s">
        <v>110</v>
      </c>
      <c r="S9342" s="15" t="s">
        <v>111</v>
      </c>
      <c r="T9342" s="15" t="s">
        <v>5121</v>
      </c>
      <c r="U9342" s="28">
        <v>118800.0</v>
      </c>
      <c r="V9342" s="15">
        <v>2.0</v>
      </c>
      <c r="W9342" s="31">
        <v>0.2</v>
      </c>
      <c r="X9342" s="28">
        <v>10395.0</v>
      </c>
    </row>
    <row r="9343" ht="15.75" customHeight="1">
      <c r="A9343" s="15">
        <v>3135.0</v>
      </c>
      <c r="B9343" s="15" t="s">
        <v>10031</v>
      </c>
      <c r="C9343" s="18">
        <v>43051.0</v>
      </c>
      <c r="D9343" s="18">
        <v>43057.0</v>
      </c>
      <c r="E9343" s="18">
        <f t="shared" si="1"/>
        <v>43057</v>
      </c>
      <c r="F9343" s="15" t="s">
        <v>55</v>
      </c>
      <c r="G9343" s="15" t="s">
        <v>3644</v>
      </c>
      <c r="H9343" s="15" t="s">
        <v>3645</v>
      </c>
      <c r="I9343" s="15" t="s">
        <v>76</v>
      </c>
      <c r="J9343" s="15" t="s">
        <v>60</v>
      </c>
      <c r="K9343" s="15" t="s">
        <v>10</v>
      </c>
      <c r="L9343" s="15" t="str">
        <f t="array" ref="L9343">_xlfn.XLOOKUP(M9343,reference_province_to_city!$A$2:$A$11,reference_province_to_city!$B$2:$B$11)</f>
        <v>Jakarta</v>
      </c>
      <c r="M9343" s="15" t="s">
        <v>7</v>
      </c>
      <c r="N9343" s="15">
        <v>10110.0</v>
      </c>
      <c r="O9343" s="15">
        <f t="array" ref="O9343">_xlfn.XLOOKUP(M9343,reference_postal_code!$B$2:$B$11,reference_postal_code!$A$2:$A$11)</f>
        <v>10110</v>
      </c>
      <c r="P9343" s="15" t="s">
        <v>117</v>
      </c>
      <c r="Q9343" s="15" t="s">
        <v>360</v>
      </c>
      <c r="R9343" s="15" t="s">
        <v>65</v>
      </c>
      <c r="S9343" s="15" t="s">
        <v>83</v>
      </c>
      <c r="T9343" s="15" t="s">
        <v>361</v>
      </c>
      <c r="U9343" s="28">
        <v>458400.0</v>
      </c>
      <c r="V9343" s="15">
        <v>5.0</v>
      </c>
      <c r="W9343" s="31">
        <v>0.8</v>
      </c>
      <c r="X9343" s="28">
        <v>-687600.0</v>
      </c>
    </row>
    <row r="9344" ht="15.75" customHeight="1">
      <c r="A9344" s="15">
        <v>1500.0</v>
      </c>
      <c r="B9344" s="15" t="s">
        <v>10030</v>
      </c>
      <c r="C9344" s="18">
        <v>43051.0</v>
      </c>
      <c r="D9344" s="18">
        <v>43057.0</v>
      </c>
      <c r="E9344" s="18">
        <f t="shared" si="1"/>
        <v>43057</v>
      </c>
      <c r="F9344" s="15" t="s">
        <v>55</v>
      </c>
      <c r="G9344" s="15" t="s">
        <v>4169</v>
      </c>
      <c r="H9344" s="15" t="s">
        <v>4170</v>
      </c>
      <c r="I9344" s="15" t="s">
        <v>59</v>
      </c>
      <c r="J9344" s="15" t="s">
        <v>60</v>
      </c>
      <c r="K9344" s="15" t="s">
        <v>696</v>
      </c>
      <c r="L9344" s="15" t="str">
        <f t="array" ref="L9344">_xlfn.XLOOKUP(M9344,reference_province_to_city!$A$2:$A$11,reference_province_to_city!$B$2:$B$11)</f>
        <v>Palembang</v>
      </c>
      <c r="M9344" s="15" t="s">
        <v>13</v>
      </c>
      <c r="N9344" s="15">
        <v>30111.0</v>
      </c>
      <c r="O9344" s="15">
        <f t="array" ref="O9344">_xlfn.XLOOKUP(M9344,reference_postal_code!$B$2:$B$11,reference_postal_code!$A$2:$A$11)</f>
        <v>30111</v>
      </c>
      <c r="P9344" s="15" t="s">
        <v>77</v>
      </c>
      <c r="Q9344" s="15" t="s">
        <v>4991</v>
      </c>
      <c r="R9344" s="15" t="s">
        <v>65</v>
      </c>
      <c r="S9344" s="15" t="s">
        <v>66</v>
      </c>
      <c r="T9344" s="15" t="s">
        <v>4992</v>
      </c>
      <c r="U9344" s="28">
        <v>240840.0</v>
      </c>
      <c r="V9344" s="15">
        <v>3.0</v>
      </c>
      <c r="W9344" s="31">
        <v>0.2</v>
      </c>
      <c r="X9344" s="28">
        <v>87304.0</v>
      </c>
    </row>
    <row r="9345" ht="15.75" customHeight="1">
      <c r="A9345" s="15">
        <v>6214.0</v>
      </c>
      <c r="B9345" s="15" t="s">
        <v>10026</v>
      </c>
      <c r="C9345" s="18">
        <v>43051.0</v>
      </c>
      <c r="D9345" s="18">
        <v>43055.0</v>
      </c>
      <c r="E9345" s="18">
        <f t="shared" si="1"/>
        <v>43055</v>
      </c>
      <c r="F9345" s="15" t="s">
        <v>114</v>
      </c>
      <c r="G9345" s="15" t="s">
        <v>2568</v>
      </c>
      <c r="H9345" s="15" t="s">
        <v>2569</v>
      </c>
      <c r="I9345" s="15" t="s">
        <v>59</v>
      </c>
      <c r="J9345" s="15" t="s">
        <v>60</v>
      </c>
      <c r="K9345" s="15" t="s">
        <v>28</v>
      </c>
      <c r="L9345" s="15" t="str">
        <f t="array" ref="L9345">_xlfn.XLOOKUP(M9345,reference_province_to_city!$A$2:$A$11,reference_province_to_city!$B$2:$B$11)</f>
        <v>Medan</v>
      </c>
      <c r="M9345" s="15" t="s">
        <v>11</v>
      </c>
      <c r="N9345" s="15">
        <v>20111.0</v>
      </c>
      <c r="O9345" s="15">
        <f t="array" ref="O9345">_xlfn.XLOOKUP(M9345,reference_postal_code!$B$2:$B$11,reference_postal_code!$A$2:$A$11)</f>
        <v>20111</v>
      </c>
      <c r="P9345" s="15" t="s">
        <v>77</v>
      </c>
      <c r="Q9345" s="15" t="s">
        <v>2592</v>
      </c>
      <c r="R9345" s="15" t="s">
        <v>65</v>
      </c>
      <c r="S9345" s="15" t="s">
        <v>222</v>
      </c>
      <c r="T9345" s="15" t="s">
        <v>2593</v>
      </c>
      <c r="U9345" s="28">
        <v>1141800.0</v>
      </c>
      <c r="V9345" s="15">
        <v>2.0</v>
      </c>
      <c r="W9345" s="31">
        <v>0.0</v>
      </c>
      <c r="X9345" s="28">
        <v>331122.0</v>
      </c>
    </row>
    <row r="9346" ht="15.75" customHeight="1">
      <c r="A9346" s="15">
        <v>3138.0</v>
      </c>
      <c r="B9346" s="15" t="s">
        <v>10031</v>
      </c>
      <c r="C9346" s="18">
        <v>43051.0</v>
      </c>
      <c r="D9346" s="18">
        <v>43057.0</v>
      </c>
      <c r="E9346" s="18">
        <f t="shared" si="1"/>
        <v>43057</v>
      </c>
      <c r="F9346" s="15" t="s">
        <v>55</v>
      </c>
      <c r="G9346" s="15" t="s">
        <v>3644</v>
      </c>
      <c r="H9346" s="15" t="s">
        <v>3645</v>
      </c>
      <c r="I9346" s="15" t="s">
        <v>76</v>
      </c>
      <c r="J9346" s="15" t="s">
        <v>60</v>
      </c>
      <c r="K9346" s="15" t="s">
        <v>10</v>
      </c>
      <c r="L9346" s="15" t="str">
        <f t="array" ref="L9346">_xlfn.XLOOKUP(M9346,reference_province_to_city!$A$2:$A$11,reference_province_to_city!$B$2:$B$11)</f>
        <v>Jakarta</v>
      </c>
      <c r="M9346" s="15" t="s">
        <v>7</v>
      </c>
      <c r="N9346" s="15">
        <v>10110.0</v>
      </c>
      <c r="O9346" s="15">
        <f t="array" ref="O9346">_xlfn.XLOOKUP(M9346,reference_postal_code!$B$2:$B$11,reference_postal_code!$A$2:$A$11)</f>
        <v>10110</v>
      </c>
      <c r="P9346" s="15" t="s">
        <v>117</v>
      </c>
      <c r="Q9346" s="15" t="s">
        <v>3512</v>
      </c>
      <c r="R9346" s="15" t="s">
        <v>65</v>
      </c>
      <c r="S9346" s="15" t="s">
        <v>173</v>
      </c>
      <c r="T9346" s="15" t="s">
        <v>3513</v>
      </c>
      <c r="U9346" s="28">
        <v>183360.0</v>
      </c>
      <c r="V9346" s="15">
        <v>2.0</v>
      </c>
      <c r="W9346" s="31">
        <v>0.2</v>
      </c>
      <c r="X9346" s="28">
        <v>66468.0</v>
      </c>
    </row>
    <row r="9347" ht="15.75" customHeight="1">
      <c r="A9347" s="15">
        <v>1866.0</v>
      </c>
      <c r="B9347" s="15" t="s">
        <v>10038</v>
      </c>
      <c r="C9347" s="18">
        <v>43051.0</v>
      </c>
      <c r="D9347" s="18">
        <v>43051.0</v>
      </c>
      <c r="E9347" s="18">
        <f t="shared" si="1"/>
        <v>43051</v>
      </c>
      <c r="F9347" s="15" t="s">
        <v>466</v>
      </c>
      <c r="G9347" s="15" t="s">
        <v>4181</v>
      </c>
      <c r="H9347" s="15" t="s">
        <v>4182</v>
      </c>
      <c r="I9347" s="15" t="s">
        <v>128</v>
      </c>
      <c r="J9347" s="15" t="s">
        <v>60</v>
      </c>
      <c r="K9347" s="15" t="s">
        <v>28</v>
      </c>
      <c r="L9347" s="15" t="str">
        <f t="array" ref="L9347">_xlfn.XLOOKUP(M9347,reference_province_to_city!$A$2:$A$11,reference_province_to_city!$B$2:$B$11)</f>
        <v>Medan</v>
      </c>
      <c r="M9347" s="15" t="s">
        <v>11</v>
      </c>
      <c r="N9347" s="15">
        <v>20111.0</v>
      </c>
      <c r="O9347" s="15">
        <f t="array" ref="O9347">_xlfn.XLOOKUP(M9347,reference_postal_code!$B$2:$B$11,reference_postal_code!$A$2:$A$11)</f>
        <v>20111</v>
      </c>
      <c r="P9347" s="15" t="s">
        <v>77</v>
      </c>
      <c r="Q9347" s="15" t="s">
        <v>7604</v>
      </c>
      <c r="R9347" s="15" t="s">
        <v>110</v>
      </c>
      <c r="S9347" s="15" t="s">
        <v>111</v>
      </c>
      <c r="T9347" s="15" t="s">
        <v>7605</v>
      </c>
      <c r="U9347" s="28">
        <v>5561730.0</v>
      </c>
      <c r="V9347" s="15">
        <v>3.0</v>
      </c>
      <c r="W9347" s="31">
        <v>0.4</v>
      </c>
      <c r="X9347" s="28">
        <v>-1390433.0</v>
      </c>
    </row>
    <row r="9348" ht="15.75" customHeight="1">
      <c r="A9348" s="15">
        <v>3136.0</v>
      </c>
      <c r="B9348" s="15" t="s">
        <v>10031</v>
      </c>
      <c r="C9348" s="18">
        <v>43051.0</v>
      </c>
      <c r="D9348" s="18">
        <v>43057.0</v>
      </c>
      <c r="E9348" s="18">
        <f t="shared" si="1"/>
        <v>43057</v>
      </c>
      <c r="F9348" s="15" t="s">
        <v>55</v>
      </c>
      <c r="G9348" s="15" t="s">
        <v>3644</v>
      </c>
      <c r="H9348" s="15" t="s">
        <v>3645</v>
      </c>
      <c r="I9348" s="15" t="s">
        <v>76</v>
      </c>
      <c r="J9348" s="15" t="s">
        <v>60</v>
      </c>
      <c r="K9348" s="15" t="s">
        <v>10</v>
      </c>
      <c r="L9348" s="15" t="str">
        <f t="array" ref="L9348">_xlfn.XLOOKUP(M9348,reference_province_to_city!$A$2:$A$11,reference_province_to_city!$B$2:$B$11)</f>
        <v>Jakarta</v>
      </c>
      <c r="M9348" s="15" t="s">
        <v>7</v>
      </c>
      <c r="N9348" s="15">
        <v>10110.0</v>
      </c>
      <c r="O9348" s="15">
        <f t="array" ref="O9348">_xlfn.XLOOKUP(M9348,reference_postal_code!$B$2:$B$11,reference_postal_code!$A$2:$A$11)</f>
        <v>10110</v>
      </c>
      <c r="P9348" s="15" t="s">
        <v>117</v>
      </c>
      <c r="Q9348" s="15" t="s">
        <v>417</v>
      </c>
      <c r="R9348" s="15" t="s">
        <v>65</v>
      </c>
      <c r="S9348" s="15" t="s">
        <v>87</v>
      </c>
      <c r="T9348" s="15" t="s">
        <v>418</v>
      </c>
      <c r="U9348" s="28">
        <v>1169280.0</v>
      </c>
      <c r="V9348" s="15">
        <v>3.0</v>
      </c>
      <c r="W9348" s="31">
        <v>0.2</v>
      </c>
      <c r="X9348" s="28">
        <v>-233856.0</v>
      </c>
    </row>
    <row r="9349" ht="15.75" customHeight="1">
      <c r="A9349" s="15">
        <v>8320.0</v>
      </c>
      <c r="B9349" s="15" t="s">
        <v>10039</v>
      </c>
      <c r="C9349" s="18">
        <v>43052.0</v>
      </c>
      <c r="D9349" s="18">
        <v>43057.0</v>
      </c>
      <c r="E9349" s="18">
        <f t="shared" si="1"/>
        <v>43057</v>
      </c>
      <c r="F9349" s="15" t="s">
        <v>55</v>
      </c>
      <c r="G9349" s="15" t="s">
        <v>2377</v>
      </c>
      <c r="H9349" s="15" t="s">
        <v>2378</v>
      </c>
      <c r="I9349" s="15" t="s">
        <v>59</v>
      </c>
      <c r="J9349" s="15" t="s">
        <v>60</v>
      </c>
      <c r="K9349" s="15" t="s">
        <v>14</v>
      </c>
      <c r="L9349" s="15" t="str">
        <f t="array" ref="L9349">_xlfn.XLOOKUP(M9349,reference_province_to_city!$A$2:$A$11,reference_province_to_city!$B$2:$B$11)</f>
        <v>Bandung</v>
      </c>
      <c r="M9349" s="15" t="s">
        <v>12</v>
      </c>
      <c r="N9349" s="15">
        <v>40111.0</v>
      </c>
      <c r="O9349" s="15">
        <f t="array" ref="O9349">_xlfn.XLOOKUP(M9349,reference_postal_code!$B$2:$B$11,reference_postal_code!$A$2:$A$11)</f>
        <v>40111</v>
      </c>
      <c r="P9349" s="15" t="s">
        <v>117</v>
      </c>
      <c r="Q9349" s="15" t="s">
        <v>1264</v>
      </c>
      <c r="R9349" s="15" t="s">
        <v>65</v>
      </c>
      <c r="S9349" s="15" t="s">
        <v>87</v>
      </c>
      <c r="T9349" s="15" t="s">
        <v>1265</v>
      </c>
      <c r="U9349" s="28">
        <v>168150.0</v>
      </c>
      <c r="V9349" s="15">
        <v>1.0</v>
      </c>
      <c r="W9349" s="31">
        <v>0.0</v>
      </c>
      <c r="X9349" s="28">
        <v>50445.0</v>
      </c>
    </row>
    <row r="9350" ht="15.75" customHeight="1">
      <c r="A9350" s="15">
        <v>4866.0</v>
      </c>
      <c r="B9350" s="15" t="s">
        <v>10040</v>
      </c>
      <c r="C9350" s="18">
        <v>43052.0</v>
      </c>
      <c r="D9350" s="18">
        <v>43057.0</v>
      </c>
      <c r="E9350" s="18">
        <f t="shared" si="1"/>
        <v>43057</v>
      </c>
      <c r="F9350" s="15" t="s">
        <v>55</v>
      </c>
      <c r="G9350" s="15" t="s">
        <v>1571</v>
      </c>
      <c r="H9350" s="15" t="s">
        <v>1572</v>
      </c>
      <c r="I9350" s="15" t="s">
        <v>59</v>
      </c>
      <c r="J9350" s="15" t="s">
        <v>60</v>
      </c>
      <c r="K9350" s="15" t="s">
        <v>33</v>
      </c>
      <c r="L9350" s="15" t="str">
        <f t="array" ref="L9350">_xlfn.XLOOKUP(M9350,reference_province_to_city!$A$2:$A$11,reference_province_to_city!$B$2:$B$11)</f>
        <v>Makassar</v>
      </c>
      <c r="M9350" s="15" t="s">
        <v>25</v>
      </c>
      <c r="N9350" s="15">
        <v>90111.0</v>
      </c>
      <c r="O9350" s="15">
        <f t="array" ref="O9350">_xlfn.XLOOKUP(M9350,reference_postal_code!$B$2:$B$11,reference_postal_code!$A$2:$A$11)</f>
        <v>90111</v>
      </c>
      <c r="P9350" s="15" t="s">
        <v>63</v>
      </c>
      <c r="Q9350" s="15" t="s">
        <v>2368</v>
      </c>
      <c r="R9350" s="15" t="s">
        <v>106</v>
      </c>
      <c r="S9350" s="15" t="s">
        <v>107</v>
      </c>
      <c r="T9350" s="15" t="s">
        <v>2369</v>
      </c>
      <c r="U9350" s="28">
        <v>3.607056E7</v>
      </c>
      <c r="V9350" s="15">
        <v>6.0</v>
      </c>
      <c r="W9350" s="31">
        <v>0.2</v>
      </c>
      <c r="X9350" s="28">
        <v>2254410.0</v>
      </c>
    </row>
    <row r="9351" ht="15.75" customHeight="1">
      <c r="A9351" s="15">
        <v>3783.0</v>
      </c>
      <c r="B9351" s="15" t="s">
        <v>10041</v>
      </c>
      <c r="C9351" s="18">
        <v>43052.0</v>
      </c>
      <c r="D9351" s="18">
        <v>43055.0</v>
      </c>
      <c r="E9351" s="18">
        <f t="shared" si="1"/>
        <v>43055</v>
      </c>
      <c r="F9351" s="15" t="s">
        <v>114</v>
      </c>
      <c r="G9351" s="15" t="s">
        <v>456</v>
      </c>
      <c r="H9351" s="15" t="s">
        <v>457</v>
      </c>
      <c r="I9351" s="15" t="s">
        <v>59</v>
      </c>
      <c r="J9351" s="15" t="s">
        <v>60</v>
      </c>
      <c r="K9351" s="15" t="s">
        <v>31</v>
      </c>
      <c r="L9351" s="15" t="str">
        <f t="array" ref="L9351">_xlfn.XLOOKUP(M9351,reference_province_to_city!$A$2:$A$11,reference_province_to_city!$B$2:$B$11)</f>
        <v>Balikpapan</v>
      </c>
      <c r="M9351" s="15" t="s">
        <v>21</v>
      </c>
      <c r="N9351" s="15">
        <v>76114.0</v>
      </c>
      <c r="O9351" s="15">
        <f t="array" ref="O9351">_xlfn.XLOOKUP(M9351,reference_postal_code!$B$2:$B$11,reference_postal_code!$A$2:$A$11)</f>
        <v>76114</v>
      </c>
      <c r="P9351" s="15" t="s">
        <v>166</v>
      </c>
      <c r="Q9351" s="15" t="s">
        <v>9540</v>
      </c>
      <c r="R9351" s="15" t="s">
        <v>65</v>
      </c>
      <c r="S9351" s="15" t="s">
        <v>66</v>
      </c>
      <c r="T9351" s="15" t="s">
        <v>9541</v>
      </c>
      <c r="U9351" s="28">
        <v>133560.0</v>
      </c>
      <c r="V9351" s="15">
        <v>3.0</v>
      </c>
      <c r="W9351" s="31">
        <v>0.2</v>
      </c>
      <c r="X9351" s="28">
        <v>50085.0</v>
      </c>
    </row>
    <row r="9352" ht="15.75" customHeight="1">
      <c r="A9352" s="15">
        <v>9672.0</v>
      </c>
      <c r="B9352" s="15" t="s">
        <v>10042</v>
      </c>
      <c r="C9352" s="18">
        <v>43052.0</v>
      </c>
      <c r="D9352" s="18">
        <v>43058.0</v>
      </c>
      <c r="E9352" s="18">
        <f t="shared" si="1"/>
        <v>43058</v>
      </c>
      <c r="F9352" s="15" t="s">
        <v>55</v>
      </c>
      <c r="G9352" s="15" t="s">
        <v>2408</v>
      </c>
      <c r="H9352" s="15" t="s">
        <v>2409</v>
      </c>
      <c r="I9352" s="15" t="s">
        <v>59</v>
      </c>
      <c r="J9352" s="15" t="s">
        <v>60</v>
      </c>
      <c r="K9352" s="15" t="s">
        <v>26</v>
      </c>
      <c r="L9352" s="15" t="str">
        <f t="array" ref="L9352">_xlfn.XLOOKUP(M9352,reference_province_to_city!$A$2:$A$11,reference_province_to_city!$B$2:$B$11)</f>
        <v>Denpasar</v>
      </c>
      <c r="M9352" s="15" t="s">
        <v>24</v>
      </c>
      <c r="N9352" s="15">
        <v>80231.0</v>
      </c>
      <c r="O9352" s="15">
        <f t="array" ref="O9352">_xlfn.XLOOKUP(M9352,reference_postal_code!$B$2:$B$11,reference_postal_code!$A$2:$A$11)</f>
        <v>80231</v>
      </c>
      <c r="P9352" s="15" t="s">
        <v>63</v>
      </c>
      <c r="Q9352" s="15" t="s">
        <v>7802</v>
      </c>
      <c r="R9352" s="15" t="s">
        <v>110</v>
      </c>
      <c r="S9352" s="15" t="s">
        <v>111</v>
      </c>
      <c r="T9352" s="15" t="s">
        <v>7803</v>
      </c>
      <c r="U9352" s="28">
        <v>330000.0</v>
      </c>
      <c r="V9352" s="15">
        <v>5.0</v>
      </c>
      <c r="W9352" s="31">
        <v>0.2</v>
      </c>
      <c r="X9352" s="28">
        <v>20625.0</v>
      </c>
    </row>
    <row r="9353" ht="15.75" customHeight="1">
      <c r="A9353" s="15">
        <v>7759.0</v>
      </c>
      <c r="B9353" s="15" t="s">
        <v>10043</v>
      </c>
      <c r="C9353" s="18">
        <v>43052.0</v>
      </c>
      <c r="D9353" s="18">
        <v>43055.0</v>
      </c>
      <c r="E9353" s="18">
        <f t="shared" si="1"/>
        <v>43055</v>
      </c>
      <c r="F9353" s="15" t="s">
        <v>114</v>
      </c>
      <c r="G9353" s="15" t="s">
        <v>2998</v>
      </c>
      <c r="H9353" s="15" t="s">
        <v>2999</v>
      </c>
      <c r="I9353" s="15" t="s">
        <v>128</v>
      </c>
      <c r="J9353" s="15" t="s">
        <v>60</v>
      </c>
      <c r="K9353" s="15" t="s">
        <v>26</v>
      </c>
      <c r="L9353" s="15" t="str">
        <f t="array" ref="L9353">_xlfn.XLOOKUP(M9353,reference_province_to_city!$A$2:$A$11,reference_province_to_city!$B$2:$B$11)</f>
        <v>Denpasar</v>
      </c>
      <c r="M9353" s="15" t="s">
        <v>24</v>
      </c>
      <c r="N9353" s="15">
        <v>80231.0</v>
      </c>
      <c r="O9353" s="15">
        <f t="array" ref="O9353">_xlfn.XLOOKUP(M9353,reference_postal_code!$B$2:$B$11,reference_postal_code!$A$2:$A$11)</f>
        <v>80231</v>
      </c>
      <c r="P9353" s="15" t="s">
        <v>63</v>
      </c>
      <c r="Q9353" s="15" t="s">
        <v>4779</v>
      </c>
      <c r="R9353" s="15" t="s">
        <v>106</v>
      </c>
      <c r="S9353" s="15" t="s">
        <v>139</v>
      </c>
      <c r="T9353" s="15" t="s">
        <v>4780</v>
      </c>
      <c r="U9353" s="28">
        <v>2324250.0</v>
      </c>
      <c r="V9353" s="15">
        <v>3.0</v>
      </c>
      <c r="W9353" s="31">
        <v>0.0</v>
      </c>
      <c r="X9353" s="28">
        <v>464850.0</v>
      </c>
    </row>
    <row r="9354" ht="15.75" customHeight="1">
      <c r="A9354" s="15">
        <v>1551.0</v>
      </c>
      <c r="B9354" s="15" t="s">
        <v>10044</v>
      </c>
      <c r="C9354" s="18">
        <v>43052.0</v>
      </c>
      <c r="D9354" s="18"/>
      <c r="E9354" s="18">
        <f t="shared" si="1"/>
        <v>43055</v>
      </c>
      <c r="F9354" s="15" t="s">
        <v>114</v>
      </c>
      <c r="G9354" s="15" t="s">
        <v>97</v>
      </c>
      <c r="H9354" s="15" t="s">
        <v>98</v>
      </c>
      <c r="I9354" s="15" t="s">
        <v>76</v>
      </c>
      <c r="J9354" s="15" t="s">
        <v>60</v>
      </c>
      <c r="K9354" s="15" t="s">
        <v>26</v>
      </c>
      <c r="L9354" s="15" t="str">
        <f t="array" ref="L9354">_xlfn.XLOOKUP(M9354,reference_province_to_city!$A$2:$A$11,reference_province_to_city!$B$2:$B$11)</f>
        <v>Denpasar</v>
      </c>
      <c r="M9354" s="15" t="s">
        <v>24</v>
      </c>
      <c r="N9354" s="15">
        <v>80231.0</v>
      </c>
      <c r="O9354" s="15">
        <f t="array" ref="O9354">_xlfn.XLOOKUP(M9354,reference_postal_code!$B$2:$B$11,reference_postal_code!$A$2:$A$11)</f>
        <v>80231</v>
      </c>
      <c r="P9354" s="15" t="s">
        <v>63</v>
      </c>
      <c r="Q9354" s="15" t="s">
        <v>4537</v>
      </c>
      <c r="R9354" s="15" t="s">
        <v>65</v>
      </c>
      <c r="S9354" s="15" t="s">
        <v>222</v>
      </c>
      <c r="T9354" s="15" t="s">
        <v>4538</v>
      </c>
      <c r="U9354" s="28">
        <v>139860.0</v>
      </c>
      <c r="V9354" s="15">
        <v>6.0</v>
      </c>
      <c r="W9354" s="31">
        <v>0.8</v>
      </c>
      <c r="X9354" s="28">
        <v>-370629.0</v>
      </c>
    </row>
    <row r="9355" ht="15.75" customHeight="1">
      <c r="A9355" s="15">
        <v>85.0</v>
      </c>
      <c r="B9355" s="15" t="s">
        <v>10045</v>
      </c>
      <c r="C9355" s="18">
        <v>43052.0</v>
      </c>
      <c r="D9355" s="18">
        <v>43055.0</v>
      </c>
      <c r="E9355" s="18">
        <f t="shared" si="1"/>
        <v>43055</v>
      </c>
      <c r="F9355" s="15" t="s">
        <v>125</v>
      </c>
      <c r="G9355" s="15" t="s">
        <v>3332</v>
      </c>
      <c r="H9355" s="15" t="s">
        <v>3333</v>
      </c>
      <c r="I9355" s="15" t="s">
        <v>76</v>
      </c>
      <c r="J9355" s="15" t="s">
        <v>60</v>
      </c>
      <c r="K9355" s="15" t="s">
        <v>26</v>
      </c>
      <c r="L9355" s="15" t="str">
        <f t="array" ref="L9355">_xlfn.XLOOKUP(M9355,reference_province_to_city!$A$2:$A$11,reference_province_to_city!$B$2:$B$11)</f>
        <v>Denpasar</v>
      </c>
      <c r="M9355" s="15" t="s">
        <v>24</v>
      </c>
      <c r="N9355" s="15">
        <v>80231.0</v>
      </c>
      <c r="O9355" s="15">
        <f t="array" ref="O9355">_xlfn.XLOOKUP(M9355,reference_postal_code!$B$2:$B$11,reference_postal_code!$A$2:$A$11)</f>
        <v>80231</v>
      </c>
      <c r="P9355" s="15" t="s">
        <v>63</v>
      </c>
      <c r="Q9355" s="15" t="s">
        <v>4080</v>
      </c>
      <c r="R9355" s="15" t="s">
        <v>65</v>
      </c>
      <c r="S9355" s="15" t="s">
        <v>87</v>
      </c>
      <c r="T9355" s="15" t="s">
        <v>4081</v>
      </c>
      <c r="U9355" s="28">
        <v>3455640.0</v>
      </c>
      <c r="V9355" s="15">
        <v>3.0</v>
      </c>
      <c r="W9355" s="31">
        <v>0.2</v>
      </c>
      <c r="X9355" s="28">
        <v>-734324.0</v>
      </c>
    </row>
    <row r="9356" ht="15.75" customHeight="1">
      <c r="A9356" s="15">
        <v>2628.0</v>
      </c>
      <c r="B9356" s="15" t="s">
        <v>10046</v>
      </c>
      <c r="C9356" s="18">
        <v>43052.0</v>
      </c>
      <c r="D9356" s="18">
        <v>43054.0</v>
      </c>
      <c r="E9356" s="18">
        <f t="shared" si="1"/>
        <v>43054</v>
      </c>
      <c r="F9356" s="15" t="s">
        <v>125</v>
      </c>
      <c r="G9356" s="15" t="s">
        <v>1469</v>
      </c>
      <c r="H9356" s="15" t="s">
        <v>1470</v>
      </c>
      <c r="I9356" s="15" t="s">
        <v>128</v>
      </c>
      <c r="J9356" s="15" t="s">
        <v>60</v>
      </c>
      <c r="K9356" s="15" t="s">
        <v>3764</v>
      </c>
      <c r="L9356" s="15" t="str">
        <f t="array" ref="L9356">_xlfn.XLOOKUP(M9356,reference_province_to_city!$A$2:$A$11,reference_province_to_city!$B$2:$B$11)</f>
        <v>Yogyakarta</v>
      </c>
      <c r="M9356" s="15" t="s">
        <v>18</v>
      </c>
      <c r="N9356" s="15">
        <v>55111.0</v>
      </c>
      <c r="O9356" s="15">
        <f t="array" ref="O9356">_xlfn.XLOOKUP(M9356,reference_postal_code!$B$2:$B$11,reference_postal_code!$A$2:$A$11)</f>
        <v>55111</v>
      </c>
      <c r="P9356" s="15" t="s">
        <v>77</v>
      </c>
      <c r="Q9356" s="15" t="s">
        <v>2795</v>
      </c>
      <c r="R9356" s="15" t="s">
        <v>110</v>
      </c>
      <c r="S9356" s="15" t="s">
        <v>149</v>
      </c>
      <c r="T9356" s="15" t="s">
        <v>2796</v>
      </c>
      <c r="U9356" s="28">
        <v>912960.0</v>
      </c>
      <c r="V9356" s="15">
        <v>4.0</v>
      </c>
      <c r="W9356" s="31">
        <v>0.2</v>
      </c>
      <c r="X9356" s="28">
        <v>136944.0</v>
      </c>
    </row>
    <row r="9357" ht="15.75" customHeight="1">
      <c r="A9357" s="15">
        <v>4867.0</v>
      </c>
      <c r="B9357" s="15" t="s">
        <v>10040</v>
      </c>
      <c r="C9357" s="18">
        <v>43052.0</v>
      </c>
      <c r="D9357" s="18">
        <v>43057.0</v>
      </c>
      <c r="E9357" s="18">
        <f t="shared" si="1"/>
        <v>43057</v>
      </c>
      <c r="F9357" s="15" t="s">
        <v>55</v>
      </c>
      <c r="G9357" s="15" t="s">
        <v>1571</v>
      </c>
      <c r="H9357" s="15" t="s">
        <v>1572</v>
      </c>
      <c r="I9357" s="15" t="s">
        <v>59</v>
      </c>
      <c r="J9357" s="15" t="s">
        <v>60</v>
      </c>
      <c r="K9357" s="15" t="s">
        <v>33</v>
      </c>
      <c r="L9357" s="15" t="str">
        <f t="array" ref="L9357">_xlfn.XLOOKUP(M9357,reference_province_to_city!$A$2:$A$11,reference_province_to_city!$B$2:$B$11)</f>
        <v>Makassar</v>
      </c>
      <c r="M9357" s="15" t="s">
        <v>25</v>
      </c>
      <c r="N9357" s="15">
        <v>90111.0</v>
      </c>
      <c r="O9357" s="15">
        <f t="array" ref="O9357">_xlfn.XLOOKUP(M9357,reference_postal_code!$B$2:$B$11,reference_postal_code!$A$2:$A$11)</f>
        <v>90111</v>
      </c>
      <c r="P9357" s="15" t="s">
        <v>63</v>
      </c>
      <c r="Q9357" s="15" t="s">
        <v>2710</v>
      </c>
      <c r="R9357" s="15" t="s">
        <v>65</v>
      </c>
      <c r="S9357" s="15" t="s">
        <v>83</v>
      </c>
      <c r="T9357" s="15" t="s">
        <v>2711</v>
      </c>
      <c r="U9357" s="28">
        <v>8445360.0</v>
      </c>
      <c r="V9357" s="15">
        <v>11.0</v>
      </c>
      <c r="W9357" s="31">
        <v>0.2</v>
      </c>
      <c r="X9357" s="28">
        <v>2850309.0</v>
      </c>
    </row>
    <row r="9358" ht="15.75" customHeight="1">
      <c r="A9358" s="15">
        <v>4868.0</v>
      </c>
      <c r="B9358" s="15" t="s">
        <v>10040</v>
      </c>
      <c r="C9358" s="18">
        <v>43052.0</v>
      </c>
      <c r="D9358" s="18">
        <v>43057.0</v>
      </c>
      <c r="E9358" s="18">
        <f t="shared" si="1"/>
        <v>43057</v>
      </c>
      <c r="F9358" s="15" t="s">
        <v>55</v>
      </c>
      <c r="G9358" s="15" t="s">
        <v>1571</v>
      </c>
      <c r="H9358" s="15" t="s">
        <v>1572</v>
      </c>
      <c r="I9358" s="15" t="s">
        <v>59</v>
      </c>
      <c r="J9358" s="15" t="s">
        <v>60</v>
      </c>
      <c r="K9358" s="15" t="s">
        <v>3776</v>
      </c>
      <c r="L9358" s="15" t="str">
        <f t="array" ref="L9358">_xlfn.XLOOKUP(M9358,reference_province_to_city!$A$2:$A$11,reference_province_to_city!$B$2:$B$11)</f>
        <v>Makassar</v>
      </c>
      <c r="M9358" s="15" t="s">
        <v>25</v>
      </c>
      <c r="N9358" s="15">
        <v>90111.0</v>
      </c>
      <c r="O9358" s="15">
        <f t="array" ref="O9358">_xlfn.XLOOKUP(M9358,reference_postal_code!$B$2:$B$11,reference_postal_code!$A$2:$A$11)</f>
        <v>90111</v>
      </c>
      <c r="P9358" s="15" t="s">
        <v>63</v>
      </c>
      <c r="Q9358" s="15" t="s">
        <v>345</v>
      </c>
      <c r="R9358" s="15" t="s">
        <v>65</v>
      </c>
      <c r="S9358" s="15" t="s">
        <v>87</v>
      </c>
      <c r="T9358" s="15" t="s">
        <v>346</v>
      </c>
      <c r="U9358" s="28">
        <v>5173650.0</v>
      </c>
      <c r="V9358" s="15">
        <v>3.0</v>
      </c>
      <c r="W9358" s="31">
        <v>0.0</v>
      </c>
      <c r="X9358" s="28">
        <v>155210.0</v>
      </c>
    </row>
    <row r="9359" ht="15.75" customHeight="1">
      <c r="A9359" s="15">
        <v>5441.0</v>
      </c>
      <c r="B9359" s="15" t="s">
        <v>10047</v>
      </c>
      <c r="C9359" s="18">
        <v>43052.0</v>
      </c>
      <c r="D9359" s="18">
        <v>43057.0</v>
      </c>
      <c r="E9359" s="18">
        <f t="shared" si="1"/>
        <v>43057</v>
      </c>
      <c r="F9359" s="15" t="s">
        <v>114</v>
      </c>
      <c r="G9359" s="15" t="s">
        <v>3570</v>
      </c>
      <c r="H9359" s="15" t="s">
        <v>3571</v>
      </c>
      <c r="I9359" s="15" t="s">
        <v>59</v>
      </c>
      <c r="J9359" s="15" t="s">
        <v>60</v>
      </c>
      <c r="K9359" s="15" t="s">
        <v>17</v>
      </c>
      <c r="L9359" s="15" t="str">
        <f t="array" ref="L9359">_xlfn.XLOOKUP(M9359,reference_province_to_city!$A$2:$A$11,reference_province_to_city!$B$2:$B$11)</f>
        <v>Semarang</v>
      </c>
      <c r="M9359" s="15" t="s">
        <v>15</v>
      </c>
      <c r="N9359" s="15">
        <v>50111.0</v>
      </c>
      <c r="O9359" s="15">
        <f t="array" ref="O9359">_xlfn.XLOOKUP(M9359,reference_postal_code!$B$2:$B$11,reference_postal_code!$A$2:$A$11)</f>
        <v>50111</v>
      </c>
      <c r="P9359" s="15" t="s">
        <v>77</v>
      </c>
      <c r="Q9359" s="15" t="s">
        <v>1886</v>
      </c>
      <c r="R9359" s="15" t="s">
        <v>65</v>
      </c>
      <c r="S9359" s="15" t="s">
        <v>93</v>
      </c>
      <c r="T9359" s="15" t="s">
        <v>1887</v>
      </c>
      <c r="U9359" s="28">
        <v>30960.0</v>
      </c>
      <c r="V9359" s="15">
        <v>1.0</v>
      </c>
      <c r="W9359" s="31">
        <v>0.2</v>
      </c>
      <c r="X9359" s="28">
        <v>2322.0</v>
      </c>
    </row>
    <row r="9360" ht="15.75" customHeight="1">
      <c r="A9360" s="15">
        <v>5806.0</v>
      </c>
      <c r="B9360" s="15" t="s">
        <v>10048</v>
      </c>
      <c r="C9360" s="18">
        <v>43052.0</v>
      </c>
      <c r="D9360" s="18">
        <v>43058.0</v>
      </c>
      <c r="E9360" s="18">
        <f t="shared" si="1"/>
        <v>43058</v>
      </c>
      <c r="F9360" s="15" t="s">
        <v>55</v>
      </c>
      <c r="G9360" s="15" t="s">
        <v>1016</v>
      </c>
      <c r="H9360" s="15" t="s">
        <v>1017</v>
      </c>
      <c r="I9360" s="15" t="s">
        <v>128</v>
      </c>
      <c r="J9360" s="15" t="s">
        <v>60</v>
      </c>
      <c r="K9360" s="15" t="s">
        <v>22</v>
      </c>
      <c r="L9360" s="15" t="str">
        <f t="array" ref="L9360">_xlfn.XLOOKUP(M9360,reference_province_to_city!$A$2:$A$11,reference_province_to_city!$B$2:$B$11)</f>
        <v>Surabaya</v>
      </c>
      <c r="M9360" s="15" t="s">
        <v>20</v>
      </c>
      <c r="N9360" s="15">
        <v>60231.0</v>
      </c>
      <c r="O9360" s="15">
        <f t="array" ref="O9360">_xlfn.XLOOKUP(M9360,reference_postal_code!$B$2:$B$11,reference_postal_code!$A$2:$A$11)</f>
        <v>60231</v>
      </c>
      <c r="P9360" s="15" t="s">
        <v>166</v>
      </c>
      <c r="Q9360" s="15" t="s">
        <v>7209</v>
      </c>
      <c r="R9360" s="15" t="s">
        <v>106</v>
      </c>
      <c r="S9360" s="15" t="s">
        <v>183</v>
      </c>
      <c r="T9360" s="15" t="s">
        <v>7210</v>
      </c>
      <c r="U9360" s="28">
        <v>3089988.0</v>
      </c>
      <c r="V9360" s="15">
        <v>3.0</v>
      </c>
      <c r="W9360" s="31">
        <v>0.32</v>
      </c>
      <c r="X9360" s="28">
        <v>-408969.0</v>
      </c>
    </row>
    <row r="9361" ht="15.75" customHeight="1">
      <c r="A9361" s="15">
        <v>3784.0</v>
      </c>
      <c r="B9361" s="15" t="s">
        <v>10041</v>
      </c>
      <c r="C9361" s="18">
        <v>43052.0</v>
      </c>
      <c r="D9361" s="18">
        <v>43055.0</v>
      </c>
      <c r="E9361" s="18">
        <f t="shared" si="1"/>
        <v>43055</v>
      </c>
      <c r="F9361" s="15" t="s">
        <v>114</v>
      </c>
      <c r="G9361" s="15" t="s">
        <v>456</v>
      </c>
      <c r="H9361" s="15" t="s">
        <v>457</v>
      </c>
      <c r="I9361" s="15" t="s">
        <v>59</v>
      </c>
      <c r="J9361" s="15" t="s">
        <v>60</v>
      </c>
      <c r="K9361" s="15" t="s">
        <v>31</v>
      </c>
      <c r="L9361" s="15" t="str">
        <f t="array" ref="L9361">_xlfn.XLOOKUP(M9361,reference_province_to_city!$A$2:$A$11,reference_province_to_city!$B$2:$B$11)</f>
        <v>Balikpapan</v>
      </c>
      <c r="M9361" s="15" t="s">
        <v>21</v>
      </c>
      <c r="N9361" s="15">
        <v>76114.0</v>
      </c>
      <c r="O9361" s="15">
        <f t="array" ref="O9361">_xlfn.XLOOKUP(M9361,reference_postal_code!$B$2:$B$11,reference_postal_code!$A$2:$A$11)</f>
        <v>76114</v>
      </c>
      <c r="P9361" s="15" t="s">
        <v>166</v>
      </c>
      <c r="Q9361" s="15" t="s">
        <v>3866</v>
      </c>
      <c r="R9361" s="15" t="s">
        <v>65</v>
      </c>
      <c r="S9361" s="15" t="s">
        <v>87</v>
      </c>
      <c r="T9361" s="15" t="s">
        <v>3867</v>
      </c>
      <c r="U9361" s="28">
        <v>1.080096E7</v>
      </c>
      <c r="V9361" s="15">
        <v>4.0</v>
      </c>
      <c r="W9361" s="31">
        <v>0.2</v>
      </c>
      <c r="X9361" s="28">
        <v>-945084.0</v>
      </c>
    </row>
    <row r="9362" ht="15.75" customHeight="1">
      <c r="A9362" s="15">
        <v>2629.0</v>
      </c>
      <c r="B9362" s="15" t="s">
        <v>10046</v>
      </c>
      <c r="C9362" s="18">
        <v>43052.0</v>
      </c>
      <c r="D9362" s="18">
        <v>43054.0</v>
      </c>
      <c r="E9362" s="18">
        <f t="shared" si="1"/>
        <v>43054</v>
      </c>
      <c r="F9362" s="15" t="s">
        <v>125</v>
      </c>
      <c r="G9362" s="15" t="s">
        <v>1469</v>
      </c>
      <c r="H9362" s="15" t="s">
        <v>1470</v>
      </c>
      <c r="I9362" s="15" t="s">
        <v>128</v>
      </c>
      <c r="J9362" s="15" t="s">
        <v>60</v>
      </c>
      <c r="K9362" s="15" t="s">
        <v>19</v>
      </c>
      <c r="L9362" s="15" t="str">
        <f t="array" ref="L9362">_xlfn.XLOOKUP(M9362,reference_province_to_city!$A$2:$A$11,reference_province_to_city!$B$2:$B$11)</f>
        <v>Yogyakarta</v>
      </c>
      <c r="M9362" s="15" t="s">
        <v>18</v>
      </c>
      <c r="N9362" s="15">
        <v>55111.0</v>
      </c>
      <c r="O9362" s="15">
        <f t="array" ref="O9362">_xlfn.XLOOKUP(M9362,reference_postal_code!$B$2:$B$11,reference_postal_code!$A$2:$A$11)</f>
        <v>55111</v>
      </c>
      <c r="P9362" s="15" t="s">
        <v>77</v>
      </c>
      <c r="Q9362" s="15" t="s">
        <v>2878</v>
      </c>
      <c r="R9362" s="15" t="s">
        <v>110</v>
      </c>
      <c r="S9362" s="15" t="s">
        <v>668</v>
      </c>
      <c r="T9362" s="15" t="s">
        <v>2879</v>
      </c>
      <c r="U9362" s="28">
        <v>9794925.0</v>
      </c>
      <c r="V9362" s="15">
        <v>7.0</v>
      </c>
      <c r="W9362" s="31">
        <v>0.7</v>
      </c>
      <c r="X9362" s="28">
        <v>-1.4039392E7</v>
      </c>
    </row>
    <row r="9363" ht="15.75" customHeight="1">
      <c r="A9363" s="15">
        <v>5805.0</v>
      </c>
      <c r="B9363" s="15" t="s">
        <v>10048</v>
      </c>
      <c r="C9363" s="18">
        <v>43052.0</v>
      </c>
      <c r="D9363" s="18">
        <v>43058.0</v>
      </c>
      <c r="E9363" s="18">
        <f t="shared" si="1"/>
        <v>43058</v>
      </c>
      <c r="F9363" s="15" t="s">
        <v>55</v>
      </c>
      <c r="G9363" s="15" t="s">
        <v>1016</v>
      </c>
      <c r="H9363" s="15" t="s">
        <v>1017</v>
      </c>
      <c r="I9363" s="15" t="s">
        <v>128</v>
      </c>
      <c r="J9363" s="15" t="s">
        <v>60</v>
      </c>
      <c r="K9363" s="15" t="s">
        <v>22</v>
      </c>
      <c r="L9363" s="15" t="str">
        <f t="array" ref="L9363">_xlfn.XLOOKUP(M9363,reference_province_to_city!$A$2:$A$11,reference_province_to_city!$B$2:$B$11)</f>
        <v>Surabaya</v>
      </c>
      <c r="M9363" s="15" t="s">
        <v>20</v>
      </c>
      <c r="N9363" s="15">
        <v>60231.0</v>
      </c>
      <c r="O9363" s="15">
        <f t="array" ref="O9363">_xlfn.XLOOKUP(M9363,reference_postal_code!$B$2:$B$11,reference_postal_code!$A$2:$A$11)</f>
        <v>60231</v>
      </c>
      <c r="P9363" s="15" t="s">
        <v>166</v>
      </c>
      <c r="Q9363" s="15" t="s">
        <v>3181</v>
      </c>
      <c r="R9363" s="15" t="s">
        <v>65</v>
      </c>
      <c r="S9363" s="15" t="s">
        <v>87</v>
      </c>
      <c r="T9363" s="15" t="s">
        <v>3182</v>
      </c>
      <c r="U9363" s="28">
        <v>926880.0</v>
      </c>
      <c r="V9363" s="15">
        <v>4.0</v>
      </c>
      <c r="W9363" s="31">
        <v>0.2</v>
      </c>
      <c r="X9363" s="28">
        <v>92688.0</v>
      </c>
    </row>
    <row r="9364" ht="15.75" customHeight="1">
      <c r="A9364" s="15">
        <v>3700.0</v>
      </c>
      <c r="B9364" s="15" t="s">
        <v>10049</v>
      </c>
      <c r="C9364" s="18">
        <v>43052.0</v>
      </c>
      <c r="D9364" s="18">
        <v>43057.0</v>
      </c>
      <c r="E9364" s="18">
        <f t="shared" si="1"/>
        <v>43057</v>
      </c>
      <c r="F9364" s="15" t="s">
        <v>114</v>
      </c>
      <c r="G9364" s="15" t="s">
        <v>4103</v>
      </c>
      <c r="H9364" s="15" t="s">
        <v>4104</v>
      </c>
      <c r="I9364" s="15" t="s">
        <v>76</v>
      </c>
      <c r="J9364" s="15" t="s">
        <v>60</v>
      </c>
      <c r="K9364" s="15" t="s">
        <v>26</v>
      </c>
      <c r="L9364" s="15" t="str">
        <f t="array" ref="L9364">_xlfn.XLOOKUP(M9364,reference_province_to_city!$A$2:$A$11,reference_province_to_city!$B$2:$B$11)</f>
        <v>Denpasar</v>
      </c>
      <c r="M9364" s="15" t="s">
        <v>24</v>
      </c>
      <c r="O9364" s="15">
        <f t="array" ref="O9364">_xlfn.XLOOKUP(M9364,reference_postal_code!$B$2:$B$11,reference_postal_code!$A$2:$A$11)</f>
        <v>80231</v>
      </c>
      <c r="P9364" s="15" t="s">
        <v>63</v>
      </c>
      <c r="Q9364" s="15" t="s">
        <v>2041</v>
      </c>
      <c r="R9364" s="15" t="s">
        <v>110</v>
      </c>
      <c r="S9364" s="15" t="s">
        <v>149</v>
      </c>
      <c r="T9364" s="15" t="s">
        <v>2042</v>
      </c>
      <c r="U9364" s="28">
        <v>2459400.0</v>
      </c>
      <c r="V9364" s="15">
        <v>4.0</v>
      </c>
      <c r="W9364" s="31">
        <v>0.0</v>
      </c>
      <c r="X9364" s="28">
        <v>1057542.0</v>
      </c>
    </row>
    <row r="9365" ht="15.75" customHeight="1">
      <c r="A9365" s="15">
        <v>7758.0</v>
      </c>
      <c r="B9365" s="15" t="s">
        <v>10043</v>
      </c>
      <c r="C9365" s="18">
        <v>43052.0</v>
      </c>
      <c r="D9365" s="18">
        <v>43055.0</v>
      </c>
      <c r="E9365" s="18">
        <f t="shared" si="1"/>
        <v>43055</v>
      </c>
      <c r="F9365" s="15" t="s">
        <v>114</v>
      </c>
      <c r="G9365" s="15" t="s">
        <v>2998</v>
      </c>
      <c r="H9365" s="15" t="s">
        <v>2999</v>
      </c>
      <c r="I9365" s="15" t="s">
        <v>128</v>
      </c>
      <c r="J9365" s="15" t="s">
        <v>60</v>
      </c>
      <c r="K9365" s="15" t="s">
        <v>26</v>
      </c>
      <c r="L9365" s="15" t="str">
        <f t="array" ref="L9365">_xlfn.XLOOKUP(M9365,reference_province_to_city!$A$2:$A$11,reference_province_to_city!$B$2:$B$11)</f>
        <v>Denpasar</v>
      </c>
      <c r="M9365" s="15" t="s">
        <v>24</v>
      </c>
      <c r="N9365" s="15">
        <v>80231.0</v>
      </c>
      <c r="O9365" s="15">
        <f t="array" ref="O9365">_xlfn.XLOOKUP(M9365,reference_postal_code!$B$2:$B$11,reference_postal_code!$A$2:$A$11)</f>
        <v>80231</v>
      </c>
      <c r="P9365" s="15" t="s">
        <v>63</v>
      </c>
      <c r="Q9365" s="15" t="s">
        <v>1483</v>
      </c>
      <c r="R9365" s="15" t="s">
        <v>110</v>
      </c>
      <c r="S9365" s="15" t="s">
        <v>111</v>
      </c>
      <c r="T9365" s="15" t="s">
        <v>1484</v>
      </c>
      <c r="U9365" s="28">
        <v>654000.0</v>
      </c>
      <c r="V9365" s="15">
        <v>4.0</v>
      </c>
      <c r="W9365" s="31">
        <v>0.0</v>
      </c>
      <c r="X9365" s="28">
        <v>183120.0</v>
      </c>
    </row>
    <row r="9366" ht="15.75" customHeight="1">
      <c r="A9366" s="15">
        <v>8612.0</v>
      </c>
      <c r="B9366" s="15" t="s">
        <v>10050</v>
      </c>
      <c r="C9366" s="18">
        <v>43052.0</v>
      </c>
      <c r="D9366" s="18">
        <v>43056.0</v>
      </c>
      <c r="E9366" s="18">
        <f t="shared" si="1"/>
        <v>43056</v>
      </c>
      <c r="F9366" s="15" t="s">
        <v>114</v>
      </c>
      <c r="G9366" s="15" t="s">
        <v>1184</v>
      </c>
      <c r="H9366" s="15" t="s">
        <v>1185</v>
      </c>
      <c r="I9366" s="15" t="s">
        <v>59</v>
      </c>
      <c r="J9366" s="15" t="s">
        <v>60</v>
      </c>
      <c r="K9366" s="15" t="s">
        <v>29</v>
      </c>
      <c r="L9366" s="15" t="str">
        <f t="array" ref="L9366">_xlfn.XLOOKUP(M9366,reference_province_to_city!$A$2:$A$11,reference_province_to_city!$B$2:$B$11)</f>
        <v>Palembang</v>
      </c>
      <c r="M9366" s="15" t="s">
        <v>13</v>
      </c>
      <c r="N9366" s="15">
        <v>30111.0</v>
      </c>
      <c r="O9366" s="15">
        <f t="array" ref="O9366">_xlfn.XLOOKUP(M9366,reference_postal_code!$B$2:$B$11,reference_postal_code!$A$2:$A$11)</f>
        <v>30111</v>
      </c>
      <c r="P9366" s="15" t="s">
        <v>77</v>
      </c>
      <c r="Q9366" s="15" t="s">
        <v>6050</v>
      </c>
      <c r="R9366" s="15" t="s">
        <v>110</v>
      </c>
      <c r="S9366" s="15" t="s">
        <v>149</v>
      </c>
      <c r="T9366" s="15" t="s">
        <v>6051</v>
      </c>
      <c r="U9366" s="28">
        <v>1244250.0</v>
      </c>
      <c r="V9366" s="15">
        <v>5.0</v>
      </c>
      <c r="W9366" s="31">
        <v>0.0</v>
      </c>
      <c r="X9366" s="28">
        <v>435488.0</v>
      </c>
    </row>
    <row r="9367" ht="15.75" customHeight="1">
      <c r="A9367" s="15">
        <v>4869.0</v>
      </c>
      <c r="B9367" s="15" t="s">
        <v>10040</v>
      </c>
      <c r="C9367" s="18">
        <v>43052.0</v>
      </c>
      <c r="D9367" s="18">
        <v>43057.0</v>
      </c>
      <c r="E9367" s="18">
        <f t="shared" si="1"/>
        <v>43057</v>
      </c>
      <c r="F9367" s="15" t="s">
        <v>55</v>
      </c>
      <c r="G9367" s="15" t="s">
        <v>1571</v>
      </c>
      <c r="H9367" s="15" t="s">
        <v>1572</v>
      </c>
      <c r="I9367" s="15" t="s">
        <v>59</v>
      </c>
      <c r="J9367" s="15" t="s">
        <v>60</v>
      </c>
      <c r="K9367" s="15" t="s">
        <v>33</v>
      </c>
      <c r="L9367" s="15" t="str">
        <f t="array" ref="L9367">_xlfn.XLOOKUP(M9367,reference_province_to_city!$A$2:$A$11,reference_province_to_city!$B$2:$B$11)</f>
        <v>Makassar</v>
      </c>
      <c r="M9367" s="15" t="s">
        <v>25</v>
      </c>
      <c r="N9367" s="15">
        <v>90111.0</v>
      </c>
      <c r="O9367" s="15">
        <f t="array" ref="O9367">_xlfn.XLOOKUP(M9367,reference_postal_code!$B$2:$B$11,reference_postal_code!$A$2:$A$11)</f>
        <v>90111</v>
      </c>
      <c r="P9367" s="15" t="s">
        <v>63</v>
      </c>
      <c r="Q9367" s="15" t="s">
        <v>1356</v>
      </c>
      <c r="R9367" s="15" t="s">
        <v>65</v>
      </c>
      <c r="S9367" s="15" t="s">
        <v>79</v>
      </c>
      <c r="T9367" s="15" t="s">
        <v>1357</v>
      </c>
      <c r="U9367" s="28">
        <v>129600.0</v>
      </c>
      <c r="V9367" s="15">
        <v>3.0</v>
      </c>
      <c r="W9367" s="31">
        <v>0.0</v>
      </c>
      <c r="X9367" s="28">
        <v>63504.0</v>
      </c>
    </row>
    <row r="9368" ht="15.75" customHeight="1">
      <c r="A9368" s="15">
        <v>2630.0</v>
      </c>
      <c r="B9368" s="15" t="s">
        <v>10046</v>
      </c>
      <c r="C9368" s="18">
        <v>43052.0</v>
      </c>
      <c r="D9368" s="18">
        <v>43054.0</v>
      </c>
      <c r="E9368" s="18">
        <f t="shared" si="1"/>
        <v>43054</v>
      </c>
      <c r="F9368" s="15" t="s">
        <v>125</v>
      </c>
      <c r="G9368" s="15" t="s">
        <v>1469</v>
      </c>
      <c r="H9368" s="15" t="s">
        <v>1470</v>
      </c>
      <c r="I9368" s="15" t="s">
        <v>128</v>
      </c>
      <c r="J9368" s="15" t="s">
        <v>60</v>
      </c>
      <c r="K9368" s="15" t="s">
        <v>19</v>
      </c>
      <c r="L9368" s="15" t="str">
        <f t="array" ref="L9368">_xlfn.XLOOKUP(M9368,reference_province_to_city!$A$2:$A$11,reference_province_to_city!$B$2:$B$11)</f>
        <v>Yogyakarta</v>
      </c>
      <c r="M9368" s="15" t="s">
        <v>18</v>
      </c>
      <c r="N9368" s="15">
        <v>55111.0</v>
      </c>
      <c r="O9368" s="15">
        <f t="array" ref="O9368">_xlfn.XLOOKUP(M9368,reference_postal_code!$B$2:$B$11,reference_postal_code!$A$2:$A$11)</f>
        <v>55111</v>
      </c>
      <c r="P9368" s="15" t="s">
        <v>77</v>
      </c>
      <c r="Q9368" s="15" t="s">
        <v>3632</v>
      </c>
      <c r="R9368" s="15" t="s">
        <v>65</v>
      </c>
      <c r="S9368" s="15" t="s">
        <v>83</v>
      </c>
      <c r="T9368" s="15" t="s">
        <v>3633</v>
      </c>
      <c r="U9368" s="28">
        <v>168300.0</v>
      </c>
      <c r="V9368" s="15">
        <v>10.0</v>
      </c>
      <c r="W9368" s="31">
        <v>0.7</v>
      </c>
      <c r="X9368" s="28">
        <v>-112200.0</v>
      </c>
    </row>
    <row r="9369" ht="15.75" customHeight="1">
      <c r="A9369" s="15">
        <v>8554.0</v>
      </c>
      <c r="B9369" s="15" t="s">
        <v>10051</v>
      </c>
      <c r="C9369" s="18">
        <v>43052.0</v>
      </c>
      <c r="D9369" s="18">
        <v>43059.0</v>
      </c>
      <c r="E9369" s="18">
        <f t="shared" si="1"/>
        <v>43059</v>
      </c>
      <c r="F9369" s="15" t="s">
        <v>55</v>
      </c>
      <c r="G9369" s="15" t="s">
        <v>800</v>
      </c>
      <c r="H9369" s="15" t="s">
        <v>801</v>
      </c>
      <c r="I9369" s="15" t="s">
        <v>59</v>
      </c>
      <c r="J9369" s="15" t="s">
        <v>60</v>
      </c>
      <c r="K9369" s="15" t="s">
        <v>10</v>
      </c>
      <c r="L9369" s="15" t="str">
        <f t="array" ref="L9369">_xlfn.XLOOKUP(M9369,reference_province_to_city!$A$2:$A$11,reference_province_to_city!$B$2:$B$11)</f>
        <v>Jakarta</v>
      </c>
      <c r="M9369" s="15" t="s">
        <v>7</v>
      </c>
      <c r="N9369" s="15">
        <v>10110.0</v>
      </c>
      <c r="O9369" s="15">
        <f t="array" ref="O9369">_xlfn.XLOOKUP(M9369,reference_postal_code!$B$2:$B$11,reference_postal_code!$A$2:$A$11)</f>
        <v>10110</v>
      </c>
      <c r="P9369" s="15" t="s">
        <v>117</v>
      </c>
      <c r="Q9369" s="15" t="s">
        <v>4865</v>
      </c>
      <c r="R9369" s="15" t="s">
        <v>110</v>
      </c>
      <c r="S9369" s="15" t="s">
        <v>149</v>
      </c>
      <c r="T9369" s="15" t="s">
        <v>4866</v>
      </c>
      <c r="U9369" s="28">
        <v>3598800.0</v>
      </c>
      <c r="V9369" s="15">
        <v>8.0</v>
      </c>
      <c r="W9369" s="31">
        <v>0.0</v>
      </c>
      <c r="X9369" s="28">
        <v>359880.0</v>
      </c>
    </row>
    <row r="9370" ht="15.75" customHeight="1">
      <c r="A9370" s="15">
        <v>6747.0</v>
      </c>
      <c r="B9370" s="15" t="s">
        <v>10052</v>
      </c>
      <c r="C9370" s="18">
        <v>43052.0</v>
      </c>
      <c r="D9370" s="18">
        <v>43055.0</v>
      </c>
      <c r="E9370" s="18">
        <f t="shared" si="1"/>
        <v>43055</v>
      </c>
      <c r="F9370" s="15" t="s">
        <v>125</v>
      </c>
      <c r="G9370" s="15" t="s">
        <v>4702</v>
      </c>
      <c r="H9370" s="15" t="s">
        <v>4703</v>
      </c>
      <c r="I9370" s="15" t="s">
        <v>128</v>
      </c>
      <c r="J9370" s="15" t="s">
        <v>60</v>
      </c>
      <c r="K9370" s="15" t="s">
        <v>28</v>
      </c>
      <c r="L9370" s="15" t="str">
        <f t="array" ref="L9370">_xlfn.XLOOKUP(M9370,reference_province_to_city!$A$2:$A$11,reference_province_to_city!$B$2:$B$11)</f>
        <v>Medan</v>
      </c>
      <c r="M9370" s="15" t="s">
        <v>11</v>
      </c>
      <c r="N9370" s="15">
        <v>20111.0</v>
      </c>
      <c r="O9370" s="15">
        <f t="array" ref="O9370">_xlfn.XLOOKUP(M9370,reference_postal_code!$B$2:$B$11,reference_postal_code!$A$2:$A$11)</f>
        <v>20111</v>
      </c>
      <c r="P9370" s="15" t="s">
        <v>77</v>
      </c>
      <c r="Q9370" s="15" t="s">
        <v>9077</v>
      </c>
      <c r="R9370" s="15" t="s">
        <v>110</v>
      </c>
      <c r="S9370" s="15" t="s">
        <v>111</v>
      </c>
      <c r="T9370" s="15" t="s">
        <v>9078</v>
      </c>
      <c r="U9370" s="28">
        <v>9449250.0</v>
      </c>
      <c r="V9370" s="15">
        <v>5.0</v>
      </c>
      <c r="W9370" s="31">
        <v>0.0</v>
      </c>
      <c r="X9370" s="28">
        <v>2456805.0</v>
      </c>
    </row>
    <row r="9371" ht="15.75" customHeight="1">
      <c r="A9371" s="15">
        <v>3700.0</v>
      </c>
      <c r="B9371" s="15" t="s">
        <v>10049</v>
      </c>
      <c r="C9371" s="18">
        <v>43052.0</v>
      </c>
      <c r="D9371" s="18">
        <v>43057.0</v>
      </c>
      <c r="E9371" s="18">
        <f t="shared" si="1"/>
        <v>43057</v>
      </c>
      <c r="F9371" s="15" t="s">
        <v>114</v>
      </c>
      <c r="G9371" s="15" t="s">
        <v>4103</v>
      </c>
      <c r="H9371" s="15" t="s">
        <v>4104</v>
      </c>
      <c r="I9371" s="15" t="s">
        <v>76</v>
      </c>
      <c r="J9371" s="15" t="s">
        <v>60</v>
      </c>
      <c r="K9371" s="15" t="s">
        <v>26</v>
      </c>
      <c r="L9371" s="15" t="str">
        <f t="array" ref="L9371">_xlfn.XLOOKUP(M9371,reference_province_to_city!$A$2:$A$11,reference_province_to_city!$B$2:$B$11)</f>
        <v>Denpasar</v>
      </c>
      <c r="M9371" s="15" t="s">
        <v>24</v>
      </c>
      <c r="N9371" s="15">
        <v>80231.0</v>
      </c>
      <c r="O9371" s="15">
        <f t="array" ref="O9371">_xlfn.XLOOKUP(M9371,reference_postal_code!$B$2:$B$11,reference_postal_code!$A$2:$A$11)</f>
        <v>80231</v>
      </c>
      <c r="P9371" s="15" t="s">
        <v>63</v>
      </c>
      <c r="Q9371" s="15" t="s">
        <v>2041</v>
      </c>
      <c r="R9371" s="15" t="s">
        <v>110</v>
      </c>
      <c r="S9371" s="15" t="s">
        <v>149</v>
      </c>
      <c r="T9371" s="15" t="s">
        <v>2042</v>
      </c>
      <c r="U9371" s="28">
        <v>2459400.0</v>
      </c>
      <c r="V9371" s="15">
        <v>4.0</v>
      </c>
      <c r="W9371" s="31">
        <v>0.0</v>
      </c>
      <c r="X9371" s="28">
        <v>1057542.0</v>
      </c>
    </row>
    <row r="9372" ht="15.75" customHeight="1">
      <c r="A9372" s="15">
        <v>5190.0</v>
      </c>
      <c r="B9372" s="15" t="s">
        <v>10053</v>
      </c>
      <c r="C9372" s="18">
        <v>43053.0</v>
      </c>
      <c r="D9372" s="18">
        <v>43057.0</v>
      </c>
      <c r="E9372" s="18">
        <f t="shared" si="1"/>
        <v>43057</v>
      </c>
      <c r="F9372" s="15" t="s">
        <v>55</v>
      </c>
      <c r="G9372" s="15" t="s">
        <v>248</v>
      </c>
      <c r="H9372" s="15" t="s">
        <v>249</v>
      </c>
      <c r="I9372" s="15" t="s">
        <v>59</v>
      </c>
      <c r="J9372" s="15" t="s">
        <v>60</v>
      </c>
      <c r="K9372" s="15" t="s">
        <v>10</v>
      </c>
      <c r="L9372" s="15" t="str">
        <f t="array" ref="L9372">_xlfn.XLOOKUP(M9372,reference_province_to_city!$A$2:$A$11,reference_province_to_city!$B$2:$B$11)</f>
        <v>Jakarta</v>
      </c>
      <c r="M9372" s="15" t="s">
        <v>7</v>
      </c>
      <c r="N9372" s="15">
        <v>10110.0</v>
      </c>
      <c r="O9372" s="15">
        <f t="array" ref="O9372">_xlfn.XLOOKUP(M9372,reference_postal_code!$B$2:$B$11,reference_postal_code!$A$2:$A$11)</f>
        <v>10110</v>
      </c>
      <c r="P9372" s="15" t="s">
        <v>117</v>
      </c>
      <c r="Q9372" s="15" t="s">
        <v>7062</v>
      </c>
      <c r="R9372" s="15" t="s">
        <v>110</v>
      </c>
      <c r="S9372" s="15" t="s">
        <v>149</v>
      </c>
      <c r="T9372" s="15" t="s">
        <v>7063</v>
      </c>
      <c r="U9372" s="28">
        <v>2519280.0</v>
      </c>
      <c r="V9372" s="15">
        <v>6.0</v>
      </c>
      <c r="W9372" s="31">
        <v>0.2</v>
      </c>
      <c r="X9372" s="28">
        <v>-409383.0</v>
      </c>
    </row>
    <row r="9373" ht="15.75" customHeight="1">
      <c r="A9373" s="15">
        <v>5191.0</v>
      </c>
      <c r="B9373" s="15" t="s">
        <v>10053</v>
      </c>
      <c r="C9373" s="18">
        <v>43053.0</v>
      </c>
      <c r="D9373" s="18">
        <v>43057.0</v>
      </c>
      <c r="E9373" s="18">
        <f t="shared" si="1"/>
        <v>43057</v>
      </c>
      <c r="F9373" s="15" t="s">
        <v>55</v>
      </c>
      <c r="G9373" s="15" t="s">
        <v>248</v>
      </c>
      <c r="H9373" s="15" t="s">
        <v>249</v>
      </c>
      <c r="I9373" s="15" t="s">
        <v>59</v>
      </c>
      <c r="J9373" s="15" t="s">
        <v>60</v>
      </c>
      <c r="K9373" s="15" t="s">
        <v>10</v>
      </c>
      <c r="L9373" s="15" t="str">
        <f t="array" ref="L9373">_xlfn.XLOOKUP(M9373,reference_province_to_city!$A$2:$A$11,reference_province_to_city!$B$2:$B$11)</f>
        <v>Jakarta</v>
      </c>
      <c r="M9373" s="15" t="s">
        <v>7</v>
      </c>
      <c r="N9373" s="15">
        <v>10110.0</v>
      </c>
      <c r="O9373" s="15">
        <f t="array" ref="O9373">_xlfn.XLOOKUP(M9373,reference_postal_code!$B$2:$B$11,reference_postal_code!$A$2:$A$11)</f>
        <v>10110</v>
      </c>
      <c r="P9373" s="15" t="s">
        <v>117</v>
      </c>
      <c r="Q9373" s="15" t="s">
        <v>3944</v>
      </c>
      <c r="R9373" s="15" t="s">
        <v>65</v>
      </c>
      <c r="S9373" s="15" t="s">
        <v>93</v>
      </c>
      <c r="T9373" s="15" t="s">
        <v>3945</v>
      </c>
      <c r="U9373" s="28">
        <v>675600.0</v>
      </c>
      <c r="V9373" s="15">
        <v>2.0</v>
      </c>
      <c r="W9373" s="31">
        <v>0.2</v>
      </c>
      <c r="X9373" s="28">
        <v>67560.0</v>
      </c>
    </row>
    <row r="9374" ht="15.75" customHeight="1">
      <c r="A9374" s="15">
        <v>9732.0</v>
      </c>
      <c r="B9374" s="15" t="s">
        <v>10054</v>
      </c>
      <c r="C9374" s="18">
        <v>43053.0</v>
      </c>
      <c r="D9374" s="18">
        <v>43058.0</v>
      </c>
      <c r="E9374" s="18">
        <f t="shared" si="1"/>
        <v>43058</v>
      </c>
      <c r="F9374" s="15" t="s">
        <v>55</v>
      </c>
      <c r="G9374" s="15" t="s">
        <v>2782</v>
      </c>
      <c r="H9374" s="15" t="s">
        <v>2783</v>
      </c>
      <c r="I9374" s="15" t="s">
        <v>59</v>
      </c>
      <c r="J9374" s="15" t="s">
        <v>60</v>
      </c>
      <c r="K9374" s="15" t="s">
        <v>19</v>
      </c>
      <c r="L9374" s="15" t="str">
        <f t="array" ref="L9374">_xlfn.XLOOKUP(M9374,reference_province_to_city!$A$2:$A$11,reference_province_to_city!$B$2:$B$11)</f>
        <v>Yogyakarta</v>
      </c>
      <c r="M9374" s="15" t="s">
        <v>18</v>
      </c>
      <c r="N9374" s="15">
        <v>55111.0</v>
      </c>
      <c r="O9374" s="15">
        <f t="array" ref="O9374">_xlfn.XLOOKUP(M9374,reference_postal_code!$B$2:$B$11,reference_postal_code!$A$2:$A$11)</f>
        <v>55111</v>
      </c>
      <c r="P9374" s="15" t="s">
        <v>77</v>
      </c>
      <c r="Q9374" s="15" t="s">
        <v>1323</v>
      </c>
      <c r="R9374" s="15" t="s">
        <v>65</v>
      </c>
      <c r="S9374" s="15" t="s">
        <v>93</v>
      </c>
      <c r="T9374" s="15" t="s">
        <v>1324</v>
      </c>
      <c r="U9374" s="28">
        <v>513600.0</v>
      </c>
      <c r="V9374" s="15">
        <v>8.0</v>
      </c>
      <c r="W9374" s="31">
        <v>0.0</v>
      </c>
      <c r="X9374" s="28">
        <v>148944.0</v>
      </c>
    </row>
    <row r="9375" ht="15.75" customHeight="1">
      <c r="A9375" s="15">
        <v>615.0</v>
      </c>
      <c r="B9375" s="15" t="s">
        <v>10055</v>
      </c>
      <c r="C9375" s="18">
        <v>43053.0</v>
      </c>
      <c r="D9375" s="18"/>
      <c r="E9375" s="18">
        <f t="shared" si="1"/>
        <v>43056</v>
      </c>
      <c r="F9375" s="15" t="s">
        <v>114</v>
      </c>
      <c r="G9375" s="15" t="s">
        <v>4620</v>
      </c>
      <c r="H9375" s="15" t="s">
        <v>4621</v>
      </c>
      <c r="I9375" s="15" t="s">
        <v>59</v>
      </c>
      <c r="J9375" s="15" t="s">
        <v>60</v>
      </c>
      <c r="K9375" s="15" t="s">
        <v>22</v>
      </c>
      <c r="L9375" s="15" t="str">
        <f t="array" ref="L9375">_xlfn.XLOOKUP(M9375,reference_province_to_city!$A$2:$A$11,reference_province_to_city!$B$2:$B$11)</f>
        <v>Surabaya</v>
      </c>
      <c r="M9375" s="15" t="s">
        <v>20</v>
      </c>
      <c r="N9375" s="15">
        <v>60231.0</v>
      </c>
      <c r="O9375" s="15">
        <f t="array" ref="O9375">_xlfn.XLOOKUP(M9375,reference_postal_code!$B$2:$B$11,reference_postal_code!$A$2:$A$11)</f>
        <v>60231</v>
      </c>
      <c r="P9375" s="15" t="s">
        <v>166</v>
      </c>
      <c r="Q9375" s="15" t="s">
        <v>5089</v>
      </c>
      <c r="R9375" s="15" t="s">
        <v>110</v>
      </c>
      <c r="S9375" s="15" t="s">
        <v>111</v>
      </c>
      <c r="T9375" s="15" t="s">
        <v>5090</v>
      </c>
      <c r="U9375" s="28">
        <v>1799100.0</v>
      </c>
      <c r="V9375" s="15">
        <v>10.0</v>
      </c>
      <c r="W9375" s="31">
        <v>0.4</v>
      </c>
      <c r="X9375" s="28">
        <v>239880.0</v>
      </c>
    </row>
    <row r="9376" ht="15.75" customHeight="1">
      <c r="A9376" s="15">
        <v>9218.0</v>
      </c>
      <c r="B9376" s="15" t="s">
        <v>10056</v>
      </c>
      <c r="C9376" s="18">
        <v>43053.0</v>
      </c>
      <c r="D9376" s="18">
        <v>43056.0</v>
      </c>
      <c r="E9376" s="18">
        <f t="shared" si="1"/>
        <v>43056</v>
      </c>
      <c r="F9376" s="15" t="s">
        <v>125</v>
      </c>
      <c r="G9376" s="15" t="s">
        <v>2263</v>
      </c>
      <c r="H9376" s="15" t="s">
        <v>2264</v>
      </c>
      <c r="I9376" s="15" t="s">
        <v>76</v>
      </c>
      <c r="J9376" s="15" t="s">
        <v>60</v>
      </c>
      <c r="K9376" s="15" t="s">
        <v>1832</v>
      </c>
      <c r="L9376" s="15" t="str">
        <f t="array" ref="L9376">_xlfn.XLOOKUP(M9376,reference_province_to_city!$A$2:$A$11,reference_province_to_city!$B$2:$B$11)</f>
        <v>Yogyakarta</v>
      </c>
      <c r="M9376" s="15" t="s">
        <v>18</v>
      </c>
      <c r="N9376" s="15">
        <v>55111.0</v>
      </c>
      <c r="O9376" s="15">
        <f t="array" ref="O9376">_xlfn.XLOOKUP(M9376,reference_postal_code!$B$2:$B$11,reference_postal_code!$A$2:$A$11)</f>
        <v>55111</v>
      </c>
      <c r="P9376" s="15" t="s">
        <v>77</v>
      </c>
      <c r="Q9376" s="15" t="s">
        <v>1812</v>
      </c>
      <c r="R9376" s="15" t="s">
        <v>65</v>
      </c>
      <c r="S9376" s="15" t="s">
        <v>173</v>
      </c>
      <c r="T9376" s="15" t="s">
        <v>1813</v>
      </c>
      <c r="U9376" s="28">
        <v>229200.0</v>
      </c>
      <c r="V9376" s="15">
        <v>2.0</v>
      </c>
      <c r="W9376" s="31">
        <v>0.0</v>
      </c>
      <c r="X9376" s="28">
        <v>112308.0</v>
      </c>
    </row>
    <row r="9377" ht="15.75" customHeight="1">
      <c r="A9377" s="15">
        <v>616.0</v>
      </c>
      <c r="B9377" s="15" t="s">
        <v>10055</v>
      </c>
      <c r="C9377" s="18">
        <v>43053.0</v>
      </c>
      <c r="D9377" s="18">
        <v>43056.0</v>
      </c>
      <c r="E9377" s="18">
        <f t="shared" si="1"/>
        <v>43056</v>
      </c>
      <c r="F9377" s="15" t="s">
        <v>114</v>
      </c>
      <c r="G9377" s="15" t="s">
        <v>4620</v>
      </c>
      <c r="H9377" s="15" t="s">
        <v>4621</v>
      </c>
      <c r="I9377" s="15" t="s">
        <v>59</v>
      </c>
      <c r="J9377" s="15" t="s">
        <v>60</v>
      </c>
      <c r="K9377" s="15" t="s">
        <v>22</v>
      </c>
      <c r="L9377" s="15" t="str">
        <f t="array" ref="L9377">_xlfn.XLOOKUP(M9377,reference_province_to_city!$A$2:$A$11,reference_province_to_city!$B$2:$B$11)</f>
        <v>Surabaya</v>
      </c>
      <c r="M9377" s="15" t="s">
        <v>20</v>
      </c>
      <c r="N9377" s="15">
        <v>60231.0</v>
      </c>
      <c r="O9377" s="15">
        <f t="array" ref="O9377">_xlfn.XLOOKUP(M9377,reference_postal_code!$B$2:$B$11,reference_postal_code!$A$2:$A$11)</f>
        <v>60231</v>
      </c>
      <c r="P9377" s="15" t="s">
        <v>166</v>
      </c>
      <c r="Q9377" s="15" t="s">
        <v>2867</v>
      </c>
      <c r="R9377" s="15" t="s">
        <v>65</v>
      </c>
      <c r="S9377" s="15" t="s">
        <v>83</v>
      </c>
      <c r="T9377" s="15" t="s">
        <v>2868</v>
      </c>
      <c r="U9377" s="28">
        <v>54720.0</v>
      </c>
      <c r="V9377" s="15">
        <v>2.0</v>
      </c>
      <c r="W9377" s="31">
        <v>0.7</v>
      </c>
      <c r="X9377" s="28">
        <v>-41952.0</v>
      </c>
    </row>
    <row r="9378" ht="15.75" customHeight="1">
      <c r="A9378" s="15">
        <v>8686.0</v>
      </c>
      <c r="B9378" s="15" t="s">
        <v>10057</v>
      </c>
      <c r="C9378" s="18">
        <v>43053.0</v>
      </c>
      <c r="D9378" s="18">
        <v>43057.0</v>
      </c>
      <c r="E9378" s="18">
        <f t="shared" si="1"/>
        <v>43057</v>
      </c>
      <c r="F9378" s="15" t="s">
        <v>114</v>
      </c>
      <c r="G9378" s="15" t="s">
        <v>1565</v>
      </c>
      <c r="H9378" s="15" t="s">
        <v>1566</v>
      </c>
      <c r="I9378" s="15" t="s">
        <v>128</v>
      </c>
      <c r="J9378" s="15" t="s">
        <v>60</v>
      </c>
      <c r="K9378" s="15" t="s">
        <v>28</v>
      </c>
      <c r="L9378" s="15" t="str">
        <f t="array" ref="L9378">_xlfn.XLOOKUP(M9378,reference_province_to_city!$A$2:$A$11,reference_province_to_city!$B$2:$B$11)</f>
        <v>Medan</v>
      </c>
      <c r="M9378" s="15" t="s">
        <v>11</v>
      </c>
      <c r="N9378" s="15">
        <v>20111.0</v>
      </c>
      <c r="O9378" s="15">
        <f t="array" ref="O9378">_xlfn.XLOOKUP(M9378,reference_postal_code!$B$2:$B$11,reference_postal_code!$A$2:$A$11)</f>
        <v>20111</v>
      </c>
      <c r="P9378" s="15" t="s">
        <v>77</v>
      </c>
      <c r="Q9378" s="15" t="s">
        <v>3747</v>
      </c>
      <c r="R9378" s="15" t="s">
        <v>65</v>
      </c>
      <c r="S9378" s="15" t="s">
        <v>87</v>
      </c>
      <c r="T9378" s="15" t="s">
        <v>3748</v>
      </c>
      <c r="U9378" s="28">
        <v>1445400.0</v>
      </c>
      <c r="V9378" s="15">
        <v>6.0</v>
      </c>
      <c r="W9378" s="31">
        <v>0.0</v>
      </c>
      <c r="X9378" s="28">
        <v>375804.0</v>
      </c>
    </row>
    <row r="9379" ht="15.75" customHeight="1">
      <c r="A9379" s="15">
        <v>1073.0</v>
      </c>
      <c r="B9379" s="15" t="s">
        <v>10058</v>
      </c>
      <c r="C9379" s="18">
        <v>43053.0</v>
      </c>
      <c r="D9379" s="18">
        <v>43058.0</v>
      </c>
      <c r="E9379" s="18">
        <f t="shared" si="1"/>
        <v>43058</v>
      </c>
      <c r="F9379" s="15" t="s">
        <v>55</v>
      </c>
      <c r="G9379" s="15" t="s">
        <v>1889</v>
      </c>
      <c r="H9379" s="15" t="s">
        <v>1890</v>
      </c>
      <c r="I9379" s="15" t="s">
        <v>59</v>
      </c>
      <c r="J9379" s="15" t="s">
        <v>60</v>
      </c>
      <c r="K9379" s="15" t="s">
        <v>28</v>
      </c>
      <c r="L9379" s="15" t="str">
        <f t="array" ref="L9379">_xlfn.XLOOKUP(M9379,reference_province_to_city!$A$2:$A$11,reference_province_to_city!$B$2:$B$11)</f>
        <v>Medan</v>
      </c>
      <c r="M9379" s="15" t="s">
        <v>11</v>
      </c>
      <c r="N9379" s="15">
        <v>20111.0</v>
      </c>
      <c r="O9379" s="15">
        <f t="array" ref="O9379">_xlfn.XLOOKUP(M9379,reference_postal_code!$B$2:$B$11,reference_postal_code!$A$2:$A$11)</f>
        <v>20111</v>
      </c>
      <c r="P9379" s="15" t="s">
        <v>77</v>
      </c>
      <c r="Q9379" s="15" t="s">
        <v>4108</v>
      </c>
      <c r="R9379" s="15" t="s">
        <v>65</v>
      </c>
      <c r="S9379" s="15" t="s">
        <v>83</v>
      </c>
      <c r="T9379" s="15" t="s">
        <v>4109</v>
      </c>
      <c r="U9379" s="28">
        <v>129600.0</v>
      </c>
      <c r="V9379" s="15">
        <v>2.0</v>
      </c>
      <c r="W9379" s="31">
        <v>0.2</v>
      </c>
      <c r="X9379" s="28">
        <v>45360.0</v>
      </c>
    </row>
    <row r="9380" ht="15.75" customHeight="1">
      <c r="A9380" s="15">
        <v>961.0</v>
      </c>
      <c r="B9380" s="15" t="s">
        <v>10059</v>
      </c>
      <c r="C9380" s="18">
        <v>43053.0</v>
      </c>
      <c r="D9380" s="18">
        <v>43058.0</v>
      </c>
      <c r="E9380" s="18">
        <f t="shared" si="1"/>
        <v>43058</v>
      </c>
      <c r="F9380" s="15" t="s">
        <v>55</v>
      </c>
      <c r="G9380" s="15" t="s">
        <v>7289</v>
      </c>
      <c r="H9380" s="15" t="s">
        <v>7290</v>
      </c>
      <c r="I9380" s="15" t="s">
        <v>128</v>
      </c>
      <c r="J9380" s="15" t="s">
        <v>60</v>
      </c>
      <c r="K9380" s="15" t="s">
        <v>1550</v>
      </c>
      <c r="L9380" s="15" t="str">
        <f t="array" ref="L9380">_xlfn.XLOOKUP(M9380,reference_province_to_city!$A$2:$A$11,reference_province_to_city!$B$2:$B$11)</f>
        <v>Surabaya</v>
      </c>
      <c r="M9380" s="15" t="s">
        <v>20</v>
      </c>
      <c r="N9380" s="15">
        <v>60231.0</v>
      </c>
      <c r="O9380" s="15">
        <f t="array" ref="O9380">_xlfn.XLOOKUP(M9380,reference_postal_code!$B$2:$B$11,reference_postal_code!$A$2:$A$11)</f>
        <v>60231</v>
      </c>
      <c r="P9380" s="15" t="s">
        <v>166</v>
      </c>
      <c r="Q9380" s="15" t="s">
        <v>981</v>
      </c>
      <c r="R9380" s="15" t="s">
        <v>106</v>
      </c>
      <c r="S9380" s="15" t="s">
        <v>107</v>
      </c>
      <c r="T9380" s="15" t="s">
        <v>982</v>
      </c>
      <c r="U9380" s="28">
        <v>4823520.0</v>
      </c>
      <c r="V9380" s="15">
        <v>2.0</v>
      </c>
      <c r="W9380" s="31">
        <v>0.2</v>
      </c>
      <c r="X9380" s="28">
        <v>422058.0</v>
      </c>
    </row>
    <row r="9381" ht="15.75" customHeight="1">
      <c r="A9381" s="15">
        <v>8875.0</v>
      </c>
      <c r="B9381" s="15" t="s">
        <v>10060</v>
      </c>
      <c r="C9381" s="18">
        <v>43053.0</v>
      </c>
      <c r="D9381" s="18">
        <v>43055.0</v>
      </c>
      <c r="E9381" s="18">
        <f t="shared" si="1"/>
        <v>43055</v>
      </c>
      <c r="F9381" s="15" t="s">
        <v>114</v>
      </c>
      <c r="G9381" s="15" t="s">
        <v>3570</v>
      </c>
      <c r="H9381" s="15" t="s">
        <v>3571</v>
      </c>
      <c r="I9381" s="15" t="s">
        <v>59</v>
      </c>
      <c r="J9381" s="15" t="s">
        <v>60</v>
      </c>
      <c r="K9381" s="15" t="s">
        <v>17</v>
      </c>
      <c r="L9381" s="15" t="str">
        <f t="array" ref="L9381">_xlfn.XLOOKUP(M9381,reference_province_to_city!$A$2:$A$11,reference_province_to_city!$B$2:$B$11)</f>
        <v>Semarang</v>
      </c>
      <c r="M9381" s="15" t="s">
        <v>15</v>
      </c>
      <c r="N9381" s="15">
        <v>50111.0</v>
      </c>
      <c r="O9381" s="15">
        <f t="array" ref="O9381">_xlfn.XLOOKUP(M9381,reference_postal_code!$B$2:$B$11,reference_postal_code!$A$2:$A$11)</f>
        <v>50111</v>
      </c>
      <c r="P9381" s="15" t="s">
        <v>77</v>
      </c>
      <c r="Q9381" s="15" t="s">
        <v>1449</v>
      </c>
      <c r="R9381" s="15" t="s">
        <v>65</v>
      </c>
      <c r="S9381" s="15" t="s">
        <v>83</v>
      </c>
      <c r="T9381" s="15" t="s">
        <v>1450</v>
      </c>
      <c r="U9381" s="28">
        <v>329850.0</v>
      </c>
      <c r="V9381" s="15">
        <v>5.0</v>
      </c>
      <c r="W9381" s="31">
        <v>0.8</v>
      </c>
      <c r="X9381" s="28">
        <v>-494775.0</v>
      </c>
    </row>
    <row r="9382" ht="15.75" customHeight="1">
      <c r="A9382" s="15">
        <v>4076.0</v>
      </c>
      <c r="B9382" s="15" t="s">
        <v>10061</v>
      </c>
      <c r="C9382" s="18">
        <v>43054.0</v>
      </c>
      <c r="D9382" s="18">
        <v>43059.0</v>
      </c>
      <c r="E9382" s="18">
        <f t="shared" si="1"/>
        <v>43059</v>
      </c>
      <c r="F9382" s="15" t="s">
        <v>55</v>
      </c>
      <c r="G9382" s="15" t="s">
        <v>4934</v>
      </c>
      <c r="H9382" s="15" t="s">
        <v>4935</v>
      </c>
      <c r="I9382" s="15" t="s">
        <v>59</v>
      </c>
      <c r="J9382" s="15" t="s">
        <v>60</v>
      </c>
      <c r="K9382" s="15" t="s">
        <v>29</v>
      </c>
      <c r="L9382" s="15" t="str">
        <f t="array" ref="L9382">_xlfn.XLOOKUP(M9382,reference_province_to_city!$A$2:$A$11,reference_province_to_city!$B$2:$B$11)</f>
        <v>Palembang</v>
      </c>
      <c r="M9382" s="15" t="s">
        <v>13</v>
      </c>
      <c r="N9382" s="15">
        <v>30111.0</v>
      </c>
      <c r="O9382" s="15">
        <f t="array" ref="O9382">_xlfn.XLOOKUP(M9382,reference_postal_code!$B$2:$B$11,reference_postal_code!$A$2:$A$11)</f>
        <v>30111</v>
      </c>
      <c r="P9382" s="15" t="s">
        <v>77</v>
      </c>
      <c r="Q9382" s="15" t="s">
        <v>5812</v>
      </c>
      <c r="R9382" s="15" t="s">
        <v>106</v>
      </c>
      <c r="S9382" s="15" t="s">
        <v>139</v>
      </c>
      <c r="T9382" s="15" t="s">
        <v>5813</v>
      </c>
      <c r="U9382" s="28">
        <v>5087040.0</v>
      </c>
      <c r="V9382" s="15">
        <v>4.0</v>
      </c>
      <c r="W9382" s="31">
        <v>0.2</v>
      </c>
      <c r="X9382" s="28">
        <v>0.0</v>
      </c>
    </row>
    <row r="9383" ht="15.75" customHeight="1">
      <c r="A9383" s="15">
        <v>4075.0</v>
      </c>
      <c r="B9383" s="15" t="s">
        <v>10061</v>
      </c>
      <c r="C9383" s="18">
        <v>43054.0</v>
      </c>
      <c r="D9383" s="18">
        <v>43059.0</v>
      </c>
      <c r="E9383" s="18">
        <f t="shared" si="1"/>
        <v>43059</v>
      </c>
      <c r="F9383" s="15" t="s">
        <v>55</v>
      </c>
      <c r="G9383" s="15" t="s">
        <v>4934</v>
      </c>
      <c r="H9383" s="15" t="s">
        <v>4935</v>
      </c>
      <c r="I9383" s="15" t="s">
        <v>59</v>
      </c>
      <c r="J9383" s="15" t="s">
        <v>60</v>
      </c>
      <c r="K9383" s="15" t="s">
        <v>29</v>
      </c>
      <c r="L9383" s="15" t="str">
        <f t="array" ref="L9383">_xlfn.XLOOKUP(M9383,reference_province_to_city!$A$2:$A$11,reference_province_to_city!$B$2:$B$11)</f>
        <v>Palembang</v>
      </c>
      <c r="M9383" s="15" t="s">
        <v>13</v>
      </c>
      <c r="N9383" s="15">
        <v>30111.0</v>
      </c>
      <c r="O9383" s="15">
        <f t="array" ref="O9383">_xlfn.XLOOKUP(M9383,reference_postal_code!$B$2:$B$11,reference_postal_code!$A$2:$A$11)</f>
        <v>30111</v>
      </c>
      <c r="P9383" s="15" t="s">
        <v>77</v>
      </c>
      <c r="Q9383" s="15" t="s">
        <v>4067</v>
      </c>
      <c r="R9383" s="15" t="s">
        <v>106</v>
      </c>
      <c r="S9383" s="15" t="s">
        <v>139</v>
      </c>
      <c r="T9383" s="15" t="s">
        <v>4068</v>
      </c>
      <c r="U9383" s="28">
        <v>3300960.0</v>
      </c>
      <c r="V9383" s="15">
        <v>4.0</v>
      </c>
      <c r="W9383" s="31">
        <v>0.2</v>
      </c>
      <c r="X9383" s="28">
        <v>825240.0</v>
      </c>
    </row>
    <row r="9384" ht="15.75" customHeight="1">
      <c r="A9384" s="15">
        <v>7589.0</v>
      </c>
      <c r="B9384" s="15" t="s">
        <v>10062</v>
      </c>
      <c r="C9384" s="18">
        <v>43055.0</v>
      </c>
      <c r="D9384" s="18">
        <v>43061.0</v>
      </c>
      <c r="E9384" s="18">
        <f t="shared" si="1"/>
        <v>43061</v>
      </c>
      <c r="F9384" s="15" t="s">
        <v>55</v>
      </c>
      <c r="G9384" s="15" t="s">
        <v>90</v>
      </c>
      <c r="H9384" s="15" t="s">
        <v>91</v>
      </c>
      <c r="I9384" s="15" t="s">
        <v>59</v>
      </c>
      <c r="J9384" s="15" t="s">
        <v>60</v>
      </c>
      <c r="K9384" s="15" t="s">
        <v>29</v>
      </c>
      <c r="L9384" s="15" t="str">
        <f t="array" ref="L9384">_xlfn.XLOOKUP(M9384,reference_province_to_city!$A$2:$A$11,reference_province_to_city!$B$2:$B$11)</f>
        <v>Palembang</v>
      </c>
      <c r="M9384" s="15" t="s">
        <v>13</v>
      </c>
      <c r="N9384" s="15">
        <v>30111.0</v>
      </c>
      <c r="O9384" s="15">
        <f t="array" ref="O9384">_xlfn.XLOOKUP(M9384,reference_postal_code!$B$2:$B$11,reference_postal_code!$A$2:$A$11)</f>
        <v>30111</v>
      </c>
      <c r="P9384" s="15" t="s">
        <v>77</v>
      </c>
      <c r="Q9384" s="15" t="s">
        <v>3534</v>
      </c>
      <c r="R9384" s="15" t="s">
        <v>106</v>
      </c>
      <c r="S9384" s="15" t="s">
        <v>139</v>
      </c>
      <c r="T9384" s="15" t="s">
        <v>3535</v>
      </c>
      <c r="U9384" s="28">
        <v>259650.0</v>
      </c>
      <c r="V9384" s="15">
        <v>3.0</v>
      </c>
      <c r="W9384" s="31">
        <v>0.0</v>
      </c>
      <c r="X9384" s="28">
        <v>77895.0</v>
      </c>
    </row>
    <row r="9385" ht="15.75" customHeight="1">
      <c r="A9385" s="15">
        <v>9667.0</v>
      </c>
      <c r="B9385" s="15" t="s">
        <v>10063</v>
      </c>
      <c r="C9385" s="18">
        <v>43055.0</v>
      </c>
      <c r="D9385" s="18">
        <v>43059.0</v>
      </c>
      <c r="E9385" s="18">
        <f t="shared" si="1"/>
        <v>43059</v>
      </c>
      <c r="F9385" s="15" t="s">
        <v>55</v>
      </c>
      <c r="G9385" s="15" t="s">
        <v>1305</v>
      </c>
      <c r="H9385" s="15" t="s">
        <v>1306</v>
      </c>
      <c r="I9385" s="15" t="s">
        <v>59</v>
      </c>
      <c r="J9385" s="15" t="s">
        <v>60</v>
      </c>
      <c r="K9385" s="15" t="s">
        <v>22</v>
      </c>
      <c r="L9385" s="15" t="str">
        <f t="array" ref="L9385">_xlfn.XLOOKUP(M9385,reference_province_to_city!$A$2:$A$11,reference_province_to_city!$B$2:$B$11)</f>
        <v>Surabaya</v>
      </c>
      <c r="M9385" s="15" t="s">
        <v>20</v>
      </c>
      <c r="N9385" s="15">
        <v>60231.0</v>
      </c>
      <c r="O9385" s="15">
        <f t="array" ref="O9385">_xlfn.XLOOKUP(M9385,reference_postal_code!$B$2:$B$11,reference_postal_code!$A$2:$A$11)</f>
        <v>60231</v>
      </c>
      <c r="P9385" s="15" t="s">
        <v>166</v>
      </c>
      <c r="Q9385" s="15" t="s">
        <v>318</v>
      </c>
      <c r="R9385" s="15" t="s">
        <v>106</v>
      </c>
      <c r="S9385" s="15" t="s">
        <v>139</v>
      </c>
      <c r="T9385" s="15" t="s">
        <v>319</v>
      </c>
      <c r="U9385" s="28">
        <v>186300.0</v>
      </c>
      <c r="V9385" s="15">
        <v>3.0</v>
      </c>
      <c r="W9385" s="31">
        <v>0.0</v>
      </c>
      <c r="X9385" s="28">
        <v>67068.0</v>
      </c>
    </row>
    <row r="9386" ht="15.75" customHeight="1">
      <c r="A9386" s="15">
        <v>3299.0</v>
      </c>
      <c r="B9386" s="15" t="s">
        <v>10064</v>
      </c>
      <c r="C9386" s="18">
        <v>43055.0</v>
      </c>
      <c r="D9386" s="18">
        <v>43055.0</v>
      </c>
      <c r="E9386" s="18">
        <f t="shared" si="1"/>
        <v>43055</v>
      </c>
      <c r="F9386" s="15" t="s">
        <v>466</v>
      </c>
      <c r="G9386" s="15" t="s">
        <v>1627</v>
      </c>
      <c r="H9386" s="15" t="s">
        <v>1628</v>
      </c>
      <c r="I9386" s="15" t="s">
        <v>128</v>
      </c>
      <c r="J9386" s="15" t="s">
        <v>60</v>
      </c>
      <c r="K9386" s="15" t="s">
        <v>3174</v>
      </c>
      <c r="L9386" s="15" t="str">
        <f t="array" ref="L9386">_xlfn.XLOOKUP(M9386,reference_province_to_city!$A$2:$A$11,reference_province_to_city!$B$2:$B$11)</f>
        <v>Jakarta</v>
      </c>
      <c r="M9386" s="15" t="s">
        <v>7</v>
      </c>
      <c r="N9386" s="15">
        <v>10110.0</v>
      </c>
      <c r="O9386" s="15">
        <f t="array" ref="O9386">_xlfn.XLOOKUP(M9386,reference_postal_code!$B$2:$B$11,reference_postal_code!$A$2:$A$11)</f>
        <v>10110</v>
      </c>
      <c r="P9386" s="15" t="s">
        <v>117</v>
      </c>
      <c r="Q9386" s="15" t="s">
        <v>4808</v>
      </c>
      <c r="R9386" s="15" t="s">
        <v>110</v>
      </c>
      <c r="S9386" s="15" t="s">
        <v>668</v>
      </c>
      <c r="T9386" s="15" t="s">
        <v>4809</v>
      </c>
      <c r="U9386" s="28">
        <v>2.879964E7</v>
      </c>
      <c r="V9386" s="15">
        <v>3.0</v>
      </c>
      <c r="W9386" s="31">
        <v>0.2</v>
      </c>
      <c r="X9386" s="28">
        <v>3239959.0</v>
      </c>
    </row>
    <row r="9387" ht="15.75" customHeight="1">
      <c r="A9387" s="15">
        <v>6541.0</v>
      </c>
      <c r="B9387" s="15" t="s">
        <v>10065</v>
      </c>
      <c r="C9387" s="18">
        <v>43055.0</v>
      </c>
      <c r="D9387" s="18">
        <v>43058.0</v>
      </c>
      <c r="E9387" s="18">
        <f t="shared" si="1"/>
        <v>43058</v>
      </c>
      <c r="F9387" s="15" t="s">
        <v>125</v>
      </c>
      <c r="G9387" s="15" t="s">
        <v>3022</v>
      </c>
      <c r="H9387" s="15" t="s">
        <v>3023</v>
      </c>
      <c r="I9387" s="15" t="s">
        <v>59</v>
      </c>
      <c r="J9387" s="15" t="s">
        <v>60</v>
      </c>
      <c r="K9387" s="15" t="s">
        <v>26</v>
      </c>
      <c r="L9387" s="15" t="str">
        <f t="array" ref="L9387">_xlfn.XLOOKUP(M9387,reference_province_to_city!$A$2:$A$11,reference_province_to_city!$B$2:$B$11)</f>
        <v>Denpasar</v>
      </c>
      <c r="M9387" s="15" t="s">
        <v>24</v>
      </c>
      <c r="O9387" s="15">
        <f t="array" ref="O9387">_xlfn.XLOOKUP(M9387,reference_postal_code!$B$2:$B$11,reference_postal_code!$A$2:$A$11)</f>
        <v>80231</v>
      </c>
      <c r="P9387" s="15" t="s">
        <v>63</v>
      </c>
      <c r="Q9387" s="15" t="s">
        <v>1432</v>
      </c>
      <c r="R9387" s="15" t="s">
        <v>65</v>
      </c>
      <c r="S9387" s="15" t="s">
        <v>66</v>
      </c>
      <c r="T9387" s="15" t="s">
        <v>1433</v>
      </c>
      <c r="U9387" s="28">
        <v>1105200.0</v>
      </c>
      <c r="V9387" s="15">
        <v>6.0</v>
      </c>
      <c r="W9387" s="31">
        <v>0.0</v>
      </c>
      <c r="X9387" s="28">
        <v>519444.0</v>
      </c>
    </row>
    <row r="9388" ht="15.75" customHeight="1">
      <c r="A9388" s="15">
        <v>7492.0</v>
      </c>
      <c r="B9388" s="15" t="s">
        <v>10066</v>
      </c>
      <c r="C9388" s="18">
        <v>43055.0</v>
      </c>
      <c r="D9388" s="18">
        <v>43055.0</v>
      </c>
      <c r="E9388" s="18">
        <f t="shared" si="1"/>
        <v>43055</v>
      </c>
      <c r="F9388" s="15" t="s">
        <v>466</v>
      </c>
      <c r="G9388" s="15" t="s">
        <v>6038</v>
      </c>
      <c r="H9388" s="15" t="s">
        <v>6039</v>
      </c>
      <c r="I9388" s="15" t="s">
        <v>59</v>
      </c>
      <c r="J9388" s="15" t="s">
        <v>60</v>
      </c>
      <c r="K9388" s="15" t="s">
        <v>17</v>
      </c>
      <c r="L9388" s="15" t="str">
        <f t="array" ref="L9388">_xlfn.XLOOKUP(M9388,reference_province_to_city!$A$2:$A$11,reference_province_to_city!$B$2:$B$11)</f>
        <v>Semarang</v>
      </c>
      <c r="M9388" s="15" t="s">
        <v>15</v>
      </c>
      <c r="N9388" s="15">
        <v>50111.0</v>
      </c>
      <c r="O9388" s="15">
        <f t="array" ref="O9388">_xlfn.XLOOKUP(M9388,reference_postal_code!$B$2:$B$11,reference_postal_code!$A$2:$A$11)</f>
        <v>50111</v>
      </c>
      <c r="P9388" s="15" t="s">
        <v>77</v>
      </c>
      <c r="Q9388" s="15" t="s">
        <v>2270</v>
      </c>
      <c r="R9388" s="15" t="s">
        <v>110</v>
      </c>
      <c r="S9388" s="15" t="s">
        <v>111</v>
      </c>
      <c r="T9388" s="15" t="s">
        <v>2271</v>
      </c>
      <c r="U9388" s="28">
        <v>1799100.0</v>
      </c>
      <c r="V9388" s="15">
        <v>6.0</v>
      </c>
      <c r="W9388" s="31">
        <v>0.0</v>
      </c>
      <c r="X9388" s="28">
        <v>89955.0</v>
      </c>
    </row>
    <row r="9389" ht="15.75" customHeight="1">
      <c r="A9389" s="15">
        <v>9619.0</v>
      </c>
      <c r="B9389" s="15" t="s">
        <v>10067</v>
      </c>
      <c r="C9389" s="18">
        <v>43055.0</v>
      </c>
      <c r="D9389" s="18">
        <v>43060.0</v>
      </c>
      <c r="E9389" s="18">
        <f t="shared" si="1"/>
        <v>43060</v>
      </c>
      <c r="F9389" s="15" t="s">
        <v>55</v>
      </c>
      <c r="G9389" s="15" t="s">
        <v>4275</v>
      </c>
      <c r="H9389" s="15" t="s">
        <v>4276</v>
      </c>
      <c r="I9389" s="15" t="s">
        <v>128</v>
      </c>
      <c r="J9389" s="15" t="s">
        <v>60</v>
      </c>
      <c r="K9389" s="15" t="s">
        <v>10</v>
      </c>
      <c r="L9389" s="15" t="str">
        <f t="array" ref="L9389">_xlfn.XLOOKUP(M9389,reference_province_to_city!$A$2:$A$11,reference_province_to_city!$B$2:$B$11)</f>
        <v>Jakarta</v>
      </c>
      <c r="M9389" s="15" t="s">
        <v>7</v>
      </c>
      <c r="N9389" s="15">
        <v>10110.0</v>
      </c>
      <c r="O9389" s="15">
        <f t="array" ref="O9389">_xlfn.XLOOKUP(M9389,reference_postal_code!$B$2:$B$11,reference_postal_code!$A$2:$A$11)</f>
        <v>10110</v>
      </c>
      <c r="P9389" s="15" t="s">
        <v>117</v>
      </c>
      <c r="Q9389" s="15" t="s">
        <v>5294</v>
      </c>
      <c r="R9389" s="15" t="s">
        <v>65</v>
      </c>
      <c r="S9389" s="15" t="s">
        <v>93</v>
      </c>
      <c r="T9389" s="15" t="s">
        <v>5295</v>
      </c>
      <c r="U9389" s="28">
        <v>1295280.0</v>
      </c>
      <c r="V9389" s="15">
        <v>3.0</v>
      </c>
      <c r="W9389" s="31">
        <v>0.2</v>
      </c>
      <c r="X9389" s="28">
        <v>80955.0</v>
      </c>
    </row>
    <row r="9390" ht="15.75" customHeight="1">
      <c r="A9390" s="15">
        <v>9666.0</v>
      </c>
      <c r="B9390" s="15" t="s">
        <v>10063</v>
      </c>
      <c r="C9390" s="18">
        <v>43055.0</v>
      </c>
      <c r="D9390" s="18">
        <v>43059.0</v>
      </c>
      <c r="E9390" s="18">
        <f t="shared" si="1"/>
        <v>43059</v>
      </c>
      <c r="F9390" s="15" t="s">
        <v>55</v>
      </c>
      <c r="G9390" s="15" t="s">
        <v>1305</v>
      </c>
      <c r="H9390" s="15" t="s">
        <v>1306</v>
      </c>
      <c r="I9390" s="15" t="s">
        <v>59</v>
      </c>
      <c r="J9390" s="15" t="s">
        <v>60</v>
      </c>
      <c r="K9390" s="15" t="s">
        <v>22</v>
      </c>
      <c r="L9390" s="15" t="str">
        <f t="array" ref="L9390">_xlfn.XLOOKUP(M9390,reference_province_to_city!$A$2:$A$11,reference_province_to_city!$B$2:$B$11)</f>
        <v>Surabaya</v>
      </c>
      <c r="M9390" s="15" t="s">
        <v>20</v>
      </c>
      <c r="N9390" s="15">
        <v>60231.0</v>
      </c>
      <c r="O9390" s="15">
        <f t="array" ref="O9390">_xlfn.XLOOKUP(M9390,reference_postal_code!$B$2:$B$11,reference_postal_code!$A$2:$A$11)</f>
        <v>60231</v>
      </c>
      <c r="P9390" s="15" t="s">
        <v>166</v>
      </c>
      <c r="Q9390" s="15" t="s">
        <v>4242</v>
      </c>
      <c r="R9390" s="15" t="s">
        <v>106</v>
      </c>
      <c r="S9390" s="15" t="s">
        <v>139</v>
      </c>
      <c r="T9390" s="15" t="s">
        <v>4243</v>
      </c>
      <c r="U9390" s="28">
        <v>1799100.0</v>
      </c>
      <c r="V9390" s="15">
        <v>3.0</v>
      </c>
      <c r="W9390" s="31">
        <v>0.0</v>
      </c>
      <c r="X9390" s="28">
        <v>359820.0</v>
      </c>
    </row>
    <row r="9391" ht="15.75" customHeight="1">
      <c r="A9391" s="15">
        <v>5269.0</v>
      </c>
      <c r="B9391" s="15" t="s">
        <v>10068</v>
      </c>
      <c r="C9391" s="18">
        <v>43055.0</v>
      </c>
      <c r="D9391" s="18">
        <v>43060.0</v>
      </c>
      <c r="E9391" s="18">
        <f t="shared" si="1"/>
        <v>43060</v>
      </c>
      <c r="F9391" s="15" t="s">
        <v>55</v>
      </c>
      <c r="G9391" s="15" t="s">
        <v>7788</v>
      </c>
      <c r="H9391" s="15" t="s">
        <v>7789</v>
      </c>
      <c r="I9391" s="15" t="s">
        <v>76</v>
      </c>
      <c r="J9391" s="15" t="s">
        <v>60</v>
      </c>
      <c r="K9391" s="15" t="s">
        <v>33</v>
      </c>
      <c r="L9391" s="15" t="str">
        <f t="array" ref="L9391">_xlfn.XLOOKUP(M9391,reference_province_to_city!$A$2:$A$11,reference_province_to_city!$B$2:$B$11)</f>
        <v>Makassar</v>
      </c>
      <c r="M9391" s="15" t="s">
        <v>25</v>
      </c>
      <c r="N9391" s="15">
        <v>90111.0</v>
      </c>
      <c r="O9391" s="15">
        <f t="array" ref="O9391">_xlfn.XLOOKUP(M9391,reference_postal_code!$B$2:$B$11,reference_postal_code!$A$2:$A$11)</f>
        <v>90111</v>
      </c>
      <c r="P9391" s="15" t="s">
        <v>63</v>
      </c>
      <c r="Q9391" s="15" t="s">
        <v>9142</v>
      </c>
      <c r="R9391" s="15" t="s">
        <v>110</v>
      </c>
      <c r="S9391" s="15" t="s">
        <v>668</v>
      </c>
      <c r="T9391" s="15" t="s">
        <v>9143</v>
      </c>
      <c r="U9391" s="28">
        <v>786600.0</v>
      </c>
      <c r="V9391" s="15">
        <v>4.0</v>
      </c>
      <c r="W9391" s="31">
        <v>0.0</v>
      </c>
      <c r="X9391" s="28">
        <v>361836.0</v>
      </c>
    </row>
    <row r="9392" ht="15.75" customHeight="1">
      <c r="A9392" s="15">
        <v>8716.0</v>
      </c>
      <c r="B9392" s="15" t="s">
        <v>10069</v>
      </c>
      <c r="C9392" s="18">
        <v>43055.0</v>
      </c>
      <c r="D9392" s="18">
        <v>43059.0</v>
      </c>
      <c r="E9392" s="18">
        <f t="shared" si="1"/>
        <v>43059</v>
      </c>
      <c r="F9392" s="15" t="s">
        <v>114</v>
      </c>
      <c r="G9392" s="15" t="s">
        <v>2192</v>
      </c>
      <c r="H9392" s="15" t="s">
        <v>2193</v>
      </c>
      <c r="I9392" s="15" t="s">
        <v>128</v>
      </c>
      <c r="J9392" s="15" t="s">
        <v>60</v>
      </c>
      <c r="K9392" s="15" t="s">
        <v>22</v>
      </c>
      <c r="L9392" s="15" t="str">
        <f t="array" ref="L9392">_xlfn.XLOOKUP(M9392,reference_province_to_city!$A$2:$A$11,reference_province_to_city!$B$2:$B$11)</f>
        <v>Surabaya</v>
      </c>
      <c r="M9392" s="15" t="s">
        <v>20</v>
      </c>
      <c r="N9392" s="15">
        <v>60231.0</v>
      </c>
      <c r="O9392" s="15">
        <f t="array" ref="O9392">_xlfn.XLOOKUP(M9392,reference_postal_code!$B$2:$B$11,reference_postal_code!$A$2:$A$11)</f>
        <v>60231</v>
      </c>
      <c r="P9392" s="15" t="s">
        <v>166</v>
      </c>
      <c r="Q9392" s="15" t="s">
        <v>2867</v>
      </c>
      <c r="R9392" s="15" t="s">
        <v>65</v>
      </c>
      <c r="S9392" s="15" t="s">
        <v>83</v>
      </c>
      <c r="T9392" s="15" t="s">
        <v>2868</v>
      </c>
      <c r="U9392" s="28">
        <v>27360.0</v>
      </c>
      <c r="V9392" s="15">
        <v>1.0</v>
      </c>
      <c r="W9392" s="31">
        <v>0.7</v>
      </c>
      <c r="X9392" s="28">
        <v>-20976.0</v>
      </c>
    </row>
    <row r="9393" ht="15.75" customHeight="1">
      <c r="A9393" s="15">
        <v>2139.0</v>
      </c>
      <c r="B9393" s="15" t="s">
        <v>10070</v>
      </c>
      <c r="C9393" s="18">
        <v>43055.0</v>
      </c>
      <c r="D9393" s="18">
        <v>43055.0</v>
      </c>
      <c r="E9393" s="18">
        <f t="shared" si="1"/>
        <v>43055</v>
      </c>
      <c r="F9393" s="15" t="s">
        <v>466</v>
      </c>
      <c r="G9393" s="15" t="s">
        <v>6330</v>
      </c>
      <c r="H9393" s="15" t="s">
        <v>6331</v>
      </c>
      <c r="I9393" s="15" t="s">
        <v>59</v>
      </c>
      <c r="J9393" s="15" t="s">
        <v>60</v>
      </c>
      <c r="K9393" s="15" t="s">
        <v>31</v>
      </c>
      <c r="L9393" s="15" t="str">
        <f t="array" ref="L9393">_xlfn.XLOOKUP(M9393,reference_province_to_city!$A$2:$A$11,reference_province_to_city!$B$2:$B$11)</f>
        <v>Balikpapan</v>
      </c>
      <c r="M9393" s="15" t="s">
        <v>21</v>
      </c>
      <c r="N9393" s="15">
        <v>76114.0</v>
      </c>
      <c r="O9393" s="15">
        <f t="array" ref="O9393">_xlfn.XLOOKUP(M9393,reference_postal_code!$B$2:$B$11,reference_postal_code!$A$2:$A$11)</f>
        <v>76114</v>
      </c>
      <c r="P9393" s="15" t="s">
        <v>166</v>
      </c>
      <c r="Q9393" s="15" t="s">
        <v>3425</v>
      </c>
      <c r="R9393" s="15" t="s">
        <v>65</v>
      </c>
      <c r="S9393" s="15" t="s">
        <v>66</v>
      </c>
      <c r="T9393" s="15" t="s">
        <v>3426</v>
      </c>
      <c r="U9393" s="28">
        <v>2202300.0</v>
      </c>
      <c r="V9393" s="15">
        <v>3.0</v>
      </c>
      <c r="W9393" s="31">
        <v>0.0</v>
      </c>
      <c r="X9393" s="28">
        <v>1101150.0</v>
      </c>
    </row>
    <row r="9394" ht="15.75" customHeight="1">
      <c r="A9394" s="15">
        <v>6543.0</v>
      </c>
      <c r="B9394" s="15" t="s">
        <v>10065</v>
      </c>
      <c r="C9394" s="18">
        <v>43055.0</v>
      </c>
      <c r="D9394" s="18">
        <v>43058.0</v>
      </c>
      <c r="E9394" s="18">
        <f t="shared" si="1"/>
        <v>43058</v>
      </c>
      <c r="F9394" s="15" t="s">
        <v>125</v>
      </c>
      <c r="G9394" s="15" t="s">
        <v>3022</v>
      </c>
      <c r="H9394" s="15" t="s">
        <v>3023</v>
      </c>
      <c r="I9394" s="15" t="s">
        <v>59</v>
      </c>
      <c r="J9394" s="15" t="s">
        <v>60</v>
      </c>
      <c r="K9394" s="15" t="s">
        <v>26</v>
      </c>
      <c r="L9394" s="15" t="str">
        <f t="array" ref="L9394">_xlfn.XLOOKUP(M9394,reference_province_to_city!$A$2:$A$11,reference_province_to_city!$B$2:$B$11)</f>
        <v>Denpasar</v>
      </c>
      <c r="M9394" s="15" t="s">
        <v>24</v>
      </c>
      <c r="N9394" s="15">
        <v>80231.0</v>
      </c>
      <c r="O9394" s="15">
        <f t="array" ref="O9394">_xlfn.XLOOKUP(M9394,reference_postal_code!$B$2:$B$11,reference_postal_code!$A$2:$A$11)</f>
        <v>80231</v>
      </c>
      <c r="P9394" s="15" t="s">
        <v>63</v>
      </c>
      <c r="Q9394" s="15" t="s">
        <v>1640</v>
      </c>
      <c r="R9394" s="15" t="s">
        <v>110</v>
      </c>
      <c r="S9394" s="15" t="s">
        <v>111</v>
      </c>
      <c r="T9394" s="15" t="s">
        <v>1641</v>
      </c>
      <c r="U9394" s="28">
        <v>1618200.0</v>
      </c>
      <c r="V9394" s="15">
        <v>3.0</v>
      </c>
      <c r="W9394" s="31">
        <v>0.2</v>
      </c>
      <c r="X9394" s="28">
        <v>161820.0</v>
      </c>
    </row>
    <row r="9395" ht="15.75" customHeight="1">
      <c r="A9395" s="15">
        <v>4172.0</v>
      </c>
      <c r="B9395" s="15" t="s">
        <v>10071</v>
      </c>
      <c r="C9395" s="18">
        <v>43055.0</v>
      </c>
      <c r="D9395" s="18">
        <v>43059.0</v>
      </c>
      <c r="E9395" s="18">
        <f t="shared" si="1"/>
        <v>43059</v>
      </c>
      <c r="F9395" s="15" t="s">
        <v>55</v>
      </c>
      <c r="G9395" s="15" t="s">
        <v>1166</v>
      </c>
      <c r="H9395" s="15" t="s">
        <v>1167</v>
      </c>
      <c r="I9395" s="15" t="s">
        <v>59</v>
      </c>
      <c r="J9395" s="15" t="s">
        <v>60</v>
      </c>
      <c r="K9395" s="15" t="s">
        <v>14</v>
      </c>
      <c r="L9395" s="15" t="str">
        <f t="array" ref="L9395">_xlfn.XLOOKUP(M9395,reference_province_to_city!$A$2:$A$11,reference_province_to_city!$B$2:$B$11)</f>
        <v>Bandung</v>
      </c>
      <c r="M9395" s="15" t="s">
        <v>12</v>
      </c>
      <c r="N9395" s="15">
        <v>40111.0</v>
      </c>
      <c r="O9395" s="15">
        <f t="array" ref="O9395">_xlfn.XLOOKUP(M9395,reference_postal_code!$B$2:$B$11,reference_postal_code!$A$2:$A$11)</f>
        <v>40111</v>
      </c>
      <c r="P9395" s="15" t="s">
        <v>117</v>
      </c>
      <c r="Q9395" s="15" t="s">
        <v>572</v>
      </c>
      <c r="R9395" s="15" t="s">
        <v>65</v>
      </c>
      <c r="S9395" s="15" t="s">
        <v>87</v>
      </c>
      <c r="T9395" s="15" t="s">
        <v>573</v>
      </c>
      <c r="U9395" s="28">
        <v>732900.0</v>
      </c>
      <c r="V9395" s="15">
        <v>7.0</v>
      </c>
      <c r="W9395" s="31">
        <v>0.0</v>
      </c>
      <c r="X9395" s="28">
        <v>14658.0</v>
      </c>
    </row>
    <row r="9396" ht="15.75" customHeight="1">
      <c r="A9396" s="15">
        <v>2874.0</v>
      </c>
      <c r="B9396" s="15" t="s">
        <v>10072</v>
      </c>
      <c r="C9396" s="18">
        <v>43055.0</v>
      </c>
      <c r="D9396" s="18">
        <v>43061.0</v>
      </c>
      <c r="E9396" s="18">
        <f t="shared" si="1"/>
        <v>43061</v>
      </c>
      <c r="F9396" s="15" t="s">
        <v>55</v>
      </c>
      <c r="G9396" s="15" t="s">
        <v>634</v>
      </c>
      <c r="H9396" s="15" t="s">
        <v>635</v>
      </c>
      <c r="I9396" s="15" t="s">
        <v>59</v>
      </c>
      <c r="J9396" s="15" t="s">
        <v>60</v>
      </c>
      <c r="K9396" s="15" t="s">
        <v>29</v>
      </c>
      <c r="L9396" s="15" t="str">
        <f t="array" ref="L9396">_xlfn.XLOOKUP(M9396,reference_province_to_city!$A$2:$A$11,reference_province_to_city!$B$2:$B$11)</f>
        <v>Palembang</v>
      </c>
      <c r="M9396" s="15" t="s">
        <v>13</v>
      </c>
      <c r="N9396" s="15">
        <v>30111.0</v>
      </c>
      <c r="O9396" s="15">
        <f t="array" ref="O9396">_xlfn.XLOOKUP(M9396,reference_postal_code!$B$2:$B$11,reference_postal_code!$A$2:$A$11)</f>
        <v>30111</v>
      </c>
      <c r="P9396" s="15" t="s">
        <v>77</v>
      </c>
      <c r="Q9396" s="15" t="s">
        <v>3745</v>
      </c>
      <c r="R9396" s="15" t="s">
        <v>65</v>
      </c>
      <c r="S9396" s="15" t="s">
        <v>87</v>
      </c>
      <c r="T9396" s="15" t="s">
        <v>3746</v>
      </c>
      <c r="U9396" s="28">
        <v>1.21692E7</v>
      </c>
      <c r="V9396" s="15">
        <v>8.0</v>
      </c>
      <c r="W9396" s="31">
        <v>0.0</v>
      </c>
      <c r="X9396" s="28">
        <v>365076.0</v>
      </c>
    </row>
    <row r="9397" ht="15.75" customHeight="1">
      <c r="A9397" s="15">
        <v>4776.0</v>
      </c>
      <c r="B9397" s="15" t="s">
        <v>10073</v>
      </c>
      <c r="C9397" s="18">
        <v>43055.0</v>
      </c>
      <c r="D9397" s="18">
        <v>43060.0</v>
      </c>
      <c r="E9397" s="18">
        <f t="shared" si="1"/>
        <v>43060</v>
      </c>
      <c r="F9397" s="15" t="s">
        <v>55</v>
      </c>
      <c r="G9397" s="15" t="s">
        <v>766</v>
      </c>
      <c r="H9397" s="15" t="s">
        <v>767</v>
      </c>
      <c r="I9397" s="15" t="s">
        <v>76</v>
      </c>
      <c r="J9397" s="15" t="s">
        <v>60</v>
      </c>
      <c r="K9397" s="15" t="s">
        <v>19</v>
      </c>
      <c r="L9397" s="15" t="str">
        <f t="array" ref="L9397">_xlfn.XLOOKUP(M9397,reference_province_to_city!$A$2:$A$11,reference_province_to_city!$B$2:$B$11)</f>
        <v>Yogyakarta</v>
      </c>
      <c r="M9397" s="15" t="s">
        <v>18</v>
      </c>
      <c r="N9397" s="15">
        <v>55111.0</v>
      </c>
      <c r="O9397" s="15">
        <f t="array" ref="O9397">_xlfn.XLOOKUP(M9397,reference_postal_code!$B$2:$B$11,reference_postal_code!$A$2:$A$11)</f>
        <v>55111</v>
      </c>
      <c r="P9397" s="15" t="s">
        <v>77</v>
      </c>
      <c r="Q9397" s="15" t="s">
        <v>8040</v>
      </c>
      <c r="R9397" s="15" t="s">
        <v>65</v>
      </c>
      <c r="S9397" s="15" t="s">
        <v>93</v>
      </c>
      <c r="T9397" s="15" t="s">
        <v>8041</v>
      </c>
      <c r="U9397" s="28">
        <v>350400.0</v>
      </c>
      <c r="V9397" s="15">
        <v>4.0</v>
      </c>
      <c r="W9397" s="31">
        <v>0.0</v>
      </c>
      <c r="X9397" s="28">
        <v>91104.0</v>
      </c>
    </row>
    <row r="9398" ht="15.75" customHeight="1">
      <c r="A9398" s="15">
        <v>9620.0</v>
      </c>
      <c r="B9398" s="15" t="s">
        <v>10067</v>
      </c>
      <c r="C9398" s="18">
        <v>43055.0</v>
      </c>
      <c r="D9398" s="18">
        <v>43060.0</v>
      </c>
      <c r="E9398" s="18">
        <f t="shared" si="1"/>
        <v>43060</v>
      </c>
      <c r="F9398" s="15" t="s">
        <v>55</v>
      </c>
      <c r="G9398" s="15" t="s">
        <v>4275</v>
      </c>
      <c r="H9398" s="15" t="s">
        <v>4276</v>
      </c>
      <c r="I9398" s="15" t="s">
        <v>128</v>
      </c>
      <c r="J9398" s="15" t="s">
        <v>60</v>
      </c>
      <c r="K9398" s="15" t="s">
        <v>10</v>
      </c>
      <c r="L9398" s="15" t="str">
        <f t="array" ref="L9398">_xlfn.XLOOKUP(M9398,reference_province_to_city!$A$2:$A$11,reference_province_to_city!$B$2:$B$11)</f>
        <v>Jakarta</v>
      </c>
      <c r="M9398" s="15" t="s">
        <v>7</v>
      </c>
      <c r="N9398" s="15">
        <v>10110.0</v>
      </c>
      <c r="O9398" s="15">
        <f t="array" ref="O9398">_xlfn.XLOOKUP(M9398,reference_postal_code!$B$2:$B$11,reference_postal_code!$A$2:$A$11)</f>
        <v>10110</v>
      </c>
      <c r="P9398" s="15" t="s">
        <v>117</v>
      </c>
      <c r="Q9398" s="15" t="s">
        <v>6536</v>
      </c>
      <c r="R9398" s="15" t="s">
        <v>110</v>
      </c>
      <c r="S9398" s="15" t="s">
        <v>149</v>
      </c>
      <c r="T9398" s="15" t="s">
        <v>6537</v>
      </c>
      <c r="U9398" s="28">
        <v>2099400.0</v>
      </c>
      <c r="V9398" s="15">
        <v>5.0</v>
      </c>
      <c r="W9398" s="31">
        <v>0.2</v>
      </c>
      <c r="X9398" s="28">
        <v>-26243.0</v>
      </c>
    </row>
    <row r="9399" ht="15.75" customHeight="1">
      <c r="A9399" s="15">
        <v>6544.0</v>
      </c>
      <c r="B9399" s="15" t="s">
        <v>10065</v>
      </c>
      <c r="C9399" s="18">
        <v>43055.0</v>
      </c>
      <c r="D9399" s="18">
        <v>43058.0</v>
      </c>
      <c r="E9399" s="18">
        <f t="shared" si="1"/>
        <v>43058</v>
      </c>
      <c r="F9399" s="15" t="s">
        <v>125</v>
      </c>
      <c r="G9399" s="15" t="s">
        <v>3022</v>
      </c>
      <c r="H9399" s="15" t="s">
        <v>3023</v>
      </c>
      <c r="I9399" s="15" t="s">
        <v>59</v>
      </c>
      <c r="J9399" s="15" t="s">
        <v>60</v>
      </c>
      <c r="K9399" s="15" t="s">
        <v>26</v>
      </c>
      <c r="L9399" s="15" t="str">
        <f t="array" ref="L9399">_xlfn.XLOOKUP(M9399,reference_province_to_city!$A$2:$A$11,reference_province_to_city!$B$2:$B$11)</f>
        <v>Denpasar</v>
      </c>
      <c r="M9399" s="15" t="s">
        <v>24</v>
      </c>
      <c r="N9399" s="15">
        <v>80231.0</v>
      </c>
      <c r="O9399" s="15">
        <f t="array" ref="O9399">_xlfn.XLOOKUP(M9399,reference_postal_code!$B$2:$B$11,reference_postal_code!$A$2:$A$11)</f>
        <v>80231</v>
      </c>
      <c r="P9399" s="15" t="s">
        <v>63</v>
      </c>
      <c r="Q9399" s="15" t="s">
        <v>280</v>
      </c>
      <c r="R9399" s="15" t="s">
        <v>65</v>
      </c>
      <c r="S9399" s="15" t="s">
        <v>87</v>
      </c>
      <c r="T9399" s="15" t="s">
        <v>281</v>
      </c>
      <c r="U9399" s="28">
        <v>499350.0</v>
      </c>
      <c r="V9399" s="15">
        <v>1.0</v>
      </c>
      <c r="W9399" s="31">
        <v>0.0</v>
      </c>
      <c r="X9399" s="28">
        <v>119844.0</v>
      </c>
    </row>
    <row r="9400" ht="15.75" customHeight="1">
      <c r="A9400" s="15">
        <v>9618.0</v>
      </c>
      <c r="B9400" s="15" t="s">
        <v>10067</v>
      </c>
      <c r="C9400" s="18">
        <v>43055.0</v>
      </c>
      <c r="D9400" s="18">
        <v>43060.0</v>
      </c>
      <c r="E9400" s="18">
        <f t="shared" si="1"/>
        <v>43060</v>
      </c>
      <c r="F9400" s="15" t="s">
        <v>55</v>
      </c>
      <c r="G9400" s="15" t="s">
        <v>4275</v>
      </c>
      <c r="H9400" s="15" t="s">
        <v>4276</v>
      </c>
      <c r="I9400" s="15" t="s">
        <v>128</v>
      </c>
      <c r="J9400" s="15" t="s">
        <v>60</v>
      </c>
      <c r="K9400" s="15" t="s">
        <v>10</v>
      </c>
      <c r="L9400" s="15" t="str">
        <f t="array" ref="L9400">_xlfn.XLOOKUP(M9400,reference_province_to_city!$A$2:$A$11,reference_province_to_city!$B$2:$B$11)</f>
        <v>Jakarta</v>
      </c>
      <c r="M9400" s="15" t="s">
        <v>7</v>
      </c>
      <c r="N9400" s="15">
        <v>10110.0</v>
      </c>
      <c r="O9400" s="15">
        <f t="array" ref="O9400">_xlfn.XLOOKUP(M9400,reference_postal_code!$B$2:$B$11,reference_postal_code!$A$2:$A$11)</f>
        <v>10110</v>
      </c>
      <c r="P9400" s="15" t="s">
        <v>117</v>
      </c>
      <c r="Q9400" s="15" t="s">
        <v>3583</v>
      </c>
      <c r="R9400" s="15" t="s">
        <v>110</v>
      </c>
      <c r="S9400" s="15" t="s">
        <v>1391</v>
      </c>
      <c r="T9400" s="15" t="s">
        <v>3584</v>
      </c>
      <c r="U9400" s="28">
        <v>1.349973E7</v>
      </c>
      <c r="V9400" s="15">
        <v>3.0</v>
      </c>
      <c r="W9400" s="31">
        <v>0.4</v>
      </c>
      <c r="X9400" s="28">
        <v>1124977.0</v>
      </c>
    </row>
    <row r="9401" ht="15.75" customHeight="1">
      <c r="A9401" s="15">
        <v>6542.0</v>
      </c>
      <c r="B9401" s="15" t="s">
        <v>10065</v>
      </c>
      <c r="C9401" s="18">
        <v>43055.0</v>
      </c>
      <c r="D9401" s="18">
        <v>43058.0</v>
      </c>
      <c r="E9401" s="18">
        <f t="shared" si="1"/>
        <v>43058</v>
      </c>
      <c r="F9401" s="15" t="s">
        <v>125</v>
      </c>
      <c r="G9401" s="15" t="s">
        <v>3022</v>
      </c>
      <c r="H9401" s="15" t="s">
        <v>3023</v>
      </c>
      <c r="I9401" s="15" t="s">
        <v>59</v>
      </c>
      <c r="J9401" s="15" t="s">
        <v>60</v>
      </c>
      <c r="K9401" s="15" t="s">
        <v>26</v>
      </c>
      <c r="L9401" s="15" t="str">
        <f t="array" ref="L9401">_xlfn.XLOOKUP(M9401,reference_province_to_city!$A$2:$A$11,reference_province_to_city!$B$2:$B$11)</f>
        <v>Denpasar</v>
      </c>
      <c r="M9401" s="15" t="s">
        <v>24</v>
      </c>
      <c r="N9401" s="15">
        <v>80231.0</v>
      </c>
      <c r="O9401" s="15">
        <f t="array" ref="O9401">_xlfn.XLOOKUP(M9401,reference_postal_code!$B$2:$B$11,reference_postal_code!$A$2:$A$11)</f>
        <v>80231</v>
      </c>
      <c r="P9401" s="15" t="s">
        <v>63</v>
      </c>
      <c r="Q9401" s="15" t="s">
        <v>5241</v>
      </c>
      <c r="R9401" s="15" t="s">
        <v>106</v>
      </c>
      <c r="S9401" s="15" t="s">
        <v>139</v>
      </c>
      <c r="T9401" s="15" t="s">
        <v>5242</v>
      </c>
      <c r="U9401" s="28">
        <v>2098800.0</v>
      </c>
      <c r="V9401" s="15">
        <v>2.0</v>
      </c>
      <c r="W9401" s="31">
        <v>0.0</v>
      </c>
      <c r="X9401" s="28">
        <v>356796.0</v>
      </c>
    </row>
    <row r="9402" ht="15.75" customHeight="1">
      <c r="A9402" s="15">
        <v>9294.0</v>
      </c>
      <c r="B9402" s="15" t="s">
        <v>10074</v>
      </c>
      <c r="C9402" s="18">
        <v>43056.0</v>
      </c>
      <c r="D9402" s="18">
        <v>43060.0</v>
      </c>
      <c r="E9402" s="18">
        <f t="shared" si="1"/>
        <v>43060</v>
      </c>
      <c r="F9402" s="15" t="s">
        <v>114</v>
      </c>
      <c r="G9402" s="15" t="s">
        <v>2563</v>
      </c>
      <c r="H9402" s="15" t="s">
        <v>2564</v>
      </c>
      <c r="I9402" s="15" t="s">
        <v>59</v>
      </c>
      <c r="J9402" s="15" t="s">
        <v>60</v>
      </c>
      <c r="K9402" s="15" t="s">
        <v>26</v>
      </c>
      <c r="L9402" s="15" t="str">
        <f t="array" ref="L9402">_xlfn.XLOOKUP(M9402,reference_province_to_city!$A$2:$A$11,reference_province_to_city!$B$2:$B$11)</f>
        <v>Denpasar</v>
      </c>
      <c r="M9402" s="15" t="s">
        <v>24</v>
      </c>
      <c r="O9402" s="15">
        <f t="array" ref="O9402">_xlfn.XLOOKUP(M9402,reference_postal_code!$B$2:$B$11,reference_postal_code!$A$2:$A$11)</f>
        <v>80231</v>
      </c>
      <c r="P9402" s="15" t="s">
        <v>63</v>
      </c>
      <c r="Q9402" s="15" t="s">
        <v>2913</v>
      </c>
      <c r="R9402" s="15" t="s">
        <v>65</v>
      </c>
      <c r="S9402" s="15" t="s">
        <v>83</v>
      </c>
      <c r="T9402" s="15" t="s">
        <v>2914</v>
      </c>
      <c r="U9402" s="28">
        <v>657000.0</v>
      </c>
      <c r="V9402" s="15">
        <v>6.0</v>
      </c>
      <c r="W9402" s="31">
        <v>0.0</v>
      </c>
      <c r="X9402" s="28">
        <v>308790.0</v>
      </c>
    </row>
    <row r="9403" ht="15.75" customHeight="1">
      <c r="A9403" s="15">
        <v>7756.0</v>
      </c>
      <c r="B9403" s="15" t="s">
        <v>10075</v>
      </c>
      <c r="C9403" s="18">
        <v>43056.0</v>
      </c>
      <c r="D9403" s="18">
        <v>43060.0</v>
      </c>
      <c r="E9403" s="18">
        <f t="shared" si="1"/>
        <v>43060</v>
      </c>
      <c r="F9403" s="15" t="s">
        <v>55</v>
      </c>
      <c r="G9403" s="15" t="s">
        <v>4620</v>
      </c>
      <c r="H9403" s="15" t="s">
        <v>4621</v>
      </c>
      <c r="I9403" s="15" t="s">
        <v>59</v>
      </c>
      <c r="J9403" s="15" t="s">
        <v>60</v>
      </c>
      <c r="K9403" s="15" t="s">
        <v>22</v>
      </c>
      <c r="L9403" s="15" t="str">
        <f t="array" ref="L9403">_xlfn.XLOOKUP(M9403,reference_province_to_city!$A$2:$A$11,reference_province_to_city!$B$2:$B$11)</f>
        <v>Surabaya</v>
      </c>
      <c r="M9403" s="15" t="s">
        <v>20</v>
      </c>
      <c r="N9403" s="15">
        <v>60231.0</v>
      </c>
      <c r="O9403" s="15">
        <f t="array" ref="O9403">_xlfn.XLOOKUP(M9403,reference_postal_code!$B$2:$B$11,reference_postal_code!$A$2:$A$11)</f>
        <v>60231</v>
      </c>
      <c r="P9403" s="15" t="s">
        <v>166</v>
      </c>
      <c r="Q9403" s="15" t="s">
        <v>10076</v>
      </c>
      <c r="R9403" s="15" t="s">
        <v>65</v>
      </c>
      <c r="S9403" s="15" t="s">
        <v>66</v>
      </c>
      <c r="T9403" s="15" t="s">
        <v>10077</v>
      </c>
      <c r="U9403" s="28">
        <v>4023600.0</v>
      </c>
      <c r="V9403" s="15">
        <v>7.0</v>
      </c>
      <c r="W9403" s="31">
        <v>0.2</v>
      </c>
      <c r="X9403" s="28">
        <v>1408260.0</v>
      </c>
    </row>
    <row r="9404" ht="15.75" customHeight="1">
      <c r="A9404" s="15">
        <v>9988.0</v>
      </c>
      <c r="B9404" s="15" t="s">
        <v>10078</v>
      </c>
      <c r="C9404" s="18">
        <v>43056.0</v>
      </c>
      <c r="D9404" s="18">
        <v>43060.0</v>
      </c>
      <c r="E9404" s="18">
        <f t="shared" si="1"/>
        <v>43060</v>
      </c>
      <c r="F9404" s="15" t="s">
        <v>55</v>
      </c>
      <c r="G9404" s="15" t="s">
        <v>1149</v>
      </c>
      <c r="H9404" s="15" t="s">
        <v>1150</v>
      </c>
      <c r="I9404" s="15" t="s">
        <v>128</v>
      </c>
      <c r="J9404" s="15" t="s">
        <v>60</v>
      </c>
      <c r="K9404" s="15" t="s">
        <v>29</v>
      </c>
      <c r="L9404" s="15" t="str">
        <f t="array" ref="L9404">_xlfn.XLOOKUP(M9404,reference_province_to_city!$A$2:$A$11,reference_province_to_city!$B$2:$B$11)</f>
        <v>Palembang</v>
      </c>
      <c r="M9404" s="15" t="s">
        <v>13</v>
      </c>
      <c r="N9404" s="15">
        <v>30111.0</v>
      </c>
      <c r="O9404" s="15">
        <f t="array" ref="O9404">_xlfn.XLOOKUP(M9404,reference_postal_code!$B$2:$B$11,reference_postal_code!$A$2:$A$11)</f>
        <v>30111</v>
      </c>
      <c r="P9404" s="15" t="s">
        <v>77</v>
      </c>
      <c r="Q9404" s="15" t="s">
        <v>4548</v>
      </c>
      <c r="R9404" s="15" t="s">
        <v>110</v>
      </c>
      <c r="S9404" s="15" t="s">
        <v>149</v>
      </c>
      <c r="T9404" s="15" t="s">
        <v>4549</v>
      </c>
      <c r="U9404" s="28">
        <v>1199850.0</v>
      </c>
      <c r="V9404" s="15">
        <v>1.0</v>
      </c>
      <c r="W9404" s="31">
        <v>0.0</v>
      </c>
      <c r="X9404" s="28">
        <v>431946.0</v>
      </c>
    </row>
    <row r="9405" ht="15.75" customHeight="1">
      <c r="A9405" s="15">
        <v>7120.0</v>
      </c>
      <c r="B9405" s="15" t="s">
        <v>10079</v>
      </c>
      <c r="C9405" s="18">
        <v>43056.0</v>
      </c>
      <c r="D9405" s="18">
        <v>43063.0</v>
      </c>
      <c r="E9405" s="18">
        <f t="shared" si="1"/>
        <v>43063</v>
      </c>
      <c r="F9405" s="15" t="s">
        <v>55</v>
      </c>
      <c r="G9405" s="15" t="s">
        <v>3726</v>
      </c>
      <c r="H9405" s="15" t="s">
        <v>3727</v>
      </c>
      <c r="I9405" s="15" t="s">
        <v>128</v>
      </c>
      <c r="J9405" s="15" t="s">
        <v>60</v>
      </c>
      <c r="K9405" s="15" t="s">
        <v>1832</v>
      </c>
      <c r="L9405" s="15" t="str">
        <f t="array" ref="L9405">_xlfn.XLOOKUP(M9405,reference_province_to_city!$A$2:$A$11,reference_province_to_city!$B$2:$B$11)</f>
        <v>Yogyakarta</v>
      </c>
      <c r="M9405" s="15" t="s">
        <v>18</v>
      </c>
      <c r="N9405" s="15">
        <v>55111.0</v>
      </c>
      <c r="O9405" s="15">
        <f t="array" ref="O9405">_xlfn.XLOOKUP(M9405,reference_postal_code!$B$2:$B$11,reference_postal_code!$A$2:$A$11)</f>
        <v>55111</v>
      </c>
      <c r="P9405" s="15" t="s">
        <v>77</v>
      </c>
      <c r="Q9405" s="15" t="s">
        <v>2296</v>
      </c>
      <c r="R9405" s="15" t="s">
        <v>65</v>
      </c>
      <c r="S9405" s="15" t="s">
        <v>83</v>
      </c>
      <c r="T9405" s="15" t="s">
        <v>2297</v>
      </c>
      <c r="U9405" s="28">
        <v>208560.0</v>
      </c>
      <c r="V9405" s="15">
        <v>2.0</v>
      </c>
      <c r="W9405" s="31">
        <v>0.2</v>
      </c>
      <c r="X9405" s="28">
        <v>67782.0</v>
      </c>
    </row>
    <row r="9406" ht="15.75" customHeight="1">
      <c r="A9406" s="15">
        <v>8192.0</v>
      </c>
      <c r="B9406" s="15" t="s">
        <v>10080</v>
      </c>
      <c r="C9406" s="18">
        <v>43056.0</v>
      </c>
      <c r="D9406" s="18">
        <v>43060.0</v>
      </c>
      <c r="E9406" s="18">
        <f t="shared" si="1"/>
        <v>43060</v>
      </c>
      <c r="F9406" s="15" t="s">
        <v>55</v>
      </c>
      <c r="G9406" s="15" t="s">
        <v>7387</v>
      </c>
      <c r="H9406" s="15" t="s">
        <v>7388</v>
      </c>
      <c r="I9406" s="15" t="s">
        <v>59</v>
      </c>
      <c r="J9406" s="15" t="s">
        <v>60</v>
      </c>
      <c r="K9406" s="15" t="s">
        <v>17</v>
      </c>
      <c r="L9406" s="15" t="str">
        <f t="array" ref="L9406">_xlfn.XLOOKUP(M9406,reference_province_to_city!$A$2:$A$11,reference_province_to_city!$B$2:$B$11)</f>
        <v>Semarang</v>
      </c>
      <c r="M9406" s="15" t="s">
        <v>15</v>
      </c>
      <c r="N9406" s="15">
        <v>50111.0</v>
      </c>
      <c r="O9406" s="15">
        <f t="array" ref="O9406">_xlfn.XLOOKUP(M9406,reference_postal_code!$B$2:$B$11,reference_postal_code!$A$2:$A$11)</f>
        <v>50111</v>
      </c>
      <c r="P9406" s="15" t="s">
        <v>77</v>
      </c>
      <c r="Q9406" s="15" t="s">
        <v>1226</v>
      </c>
      <c r="R9406" s="15" t="s">
        <v>106</v>
      </c>
      <c r="S9406" s="15" t="s">
        <v>139</v>
      </c>
      <c r="T9406" s="15" t="s">
        <v>1227</v>
      </c>
      <c r="U9406" s="28">
        <v>2816400.0</v>
      </c>
      <c r="V9406" s="15">
        <v>4.0</v>
      </c>
      <c r="W9406" s="31">
        <v>0.0</v>
      </c>
      <c r="X9406" s="28">
        <v>1154724.0</v>
      </c>
    </row>
    <row r="9407" ht="15.75" customHeight="1">
      <c r="A9407" s="15">
        <v>8191.0</v>
      </c>
      <c r="B9407" s="15" t="s">
        <v>10080</v>
      </c>
      <c r="C9407" s="18">
        <v>43056.0</v>
      </c>
      <c r="D9407" s="18">
        <v>43060.0</v>
      </c>
      <c r="E9407" s="18">
        <f t="shared" si="1"/>
        <v>43060</v>
      </c>
      <c r="F9407" s="15" t="s">
        <v>55</v>
      </c>
      <c r="G9407" s="15" t="s">
        <v>7387</v>
      </c>
      <c r="H9407" s="15" t="s">
        <v>7388</v>
      </c>
      <c r="I9407" s="15" t="s">
        <v>59</v>
      </c>
      <c r="J9407" s="15" t="s">
        <v>60</v>
      </c>
      <c r="K9407" s="15" t="s">
        <v>17</v>
      </c>
      <c r="L9407" s="15" t="str">
        <f t="array" ref="L9407">_xlfn.XLOOKUP(M9407,reference_province_to_city!$A$2:$A$11,reference_province_to_city!$B$2:$B$11)</f>
        <v>Semarang</v>
      </c>
      <c r="M9407" s="15" t="s">
        <v>15</v>
      </c>
      <c r="N9407" s="15">
        <v>50111.0</v>
      </c>
      <c r="O9407" s="15">
        <f t="array" ref="O9407">_xlfn.XLOOKUP(M9407,reference_postal_code!$B$2:$B$11,reference_postal_code!$A$2:$A$11)</f>
        <v>50111</v>
      </c>
      <c r="P9407" s="15" t="s">
        <v>77</v>
      </c>
      <c r="Q9407" s="15" t="s">
        <v>8032</v>
      </c>
      <c r="R9407" s="15" t="s">
        <v>65</v>
      </c>
      <c r="S9407" s="15" t="s">
        <v>66</v>
      </c>
      <c r="T9407" s="15" t="s">
        <v>8033</v>
      </c>
      <c r="U9407" s="28">
        <v>583200.0</v>
      </c>
      <c r="V9407" s="15">
        <v>6.0</v>
      </c>
      <c r="W9407" s="31">
        <v>0.0</v>
      </c>
      <c r="X9407" s="28">
        <v>279936.0</v>
      </c>
    </row>
    <row r="9408" ht="15.75" customHeight="1">
      <c r="A9408" s="15">
        <v>7318.0</v>
      </c>
      <c r="B9408" s="15" t="s">
        <v>10081</v>
      </c>
      <c r="C9408" s="18">
        <v>43056.0</v>
      </c>
      <c r="D9408" s="18">
        <v>43060.0</v>
      </c>
      <c r="E9408" s="18">
        <f t="shared" si="1"/>
        <v>43060</v>
      </c>
      <c r="F9408" s="15" t="s">
        <v>55</v>
      </c>
      <c r="G9408" s="15" t="s">
        <v>987</v>
      </c>
      <c r="H9408" s="15" t="s">
        <v>988</v>
      </c>
      <c r="I9408" s="15" t="s">
        <v>128</v>
      </c>
      <c r="J9408" s="15" t="s">
        <v>60</v>
      </c>
      <c r="K9408" s="15" t="s">
        <v>22</v>
      </c>
      <c r="L9408" s="15" t="str">
        <f t="array" ref="L9408">_xlfn.XLOOKUP(M9408,reference_province_to_city!$A$2:$A$11,reference_province_to_city!$B$2:$B$11)</f>
        <v>Surabaya</v>
      </c>
      <c r="M9408" s="15" t="s">
        <v>20</v>
      </c>
      <c r="N9408" s="15">
        <v>60231.0</v>
      </c>
      <c r="O9408" s="15">
        <f t="array" ref="O9408">_xlfn.XLOOKUP(M9408,reference_postal_code!$B$2:$B$11,reference_postal_code!$A$2:$A$11)</f>
        <v>60231</v>
      </c>
      <c r="P9408" s="15" t="s">
        <v>166</v>
      </c>
      <c r="Q9408" s="15" t="s">
        <v>9352</v>
      </c>
      <c r="R9408" s="15" t="s">
        <v>65</v>
      </c>
      <c r="S9408" s="15" t="s">
        <v>66</v>
      </c>
      <c r="T9408" s="15" t="s">
        <v>9353</v>
      </c>
      <c r="U9408" s="28">
        <v>294120.0</v>
      </c>
      <c r="V9408" s="15">
        <v>3.0</v>
      </c>
      <c r="W9408" s="31">
        <v>0.2</v>
      </c>
      <c r="X9408" s="28">
        <v>99266.0</v>
      </c>
    </row>
    <row r="9409" ht="15.75" customHeight="1">
      <c r="A9409" s="15">
        <v>9989.0</v>
      </c>
      <c r="B9409" s="15" t="s">
        <v>10078</v>
      </c>
      <c r="C9409" s="18">
        <v>43056.0</v>
      </c>
      <c r="D9409" s="18">
        <v>43060.0</v>
      </c>
      <c r="E9409" s="18">
        <f t="shared" si="1"/>
        <v>43060</v>
      </c>
      <c r="F9409" s="15" t="s">
        <v>55</v>
      </c>
      <c r="G9409" s="15" t="s">
        <v>1149</v>
      </c>
      <c r="H9409" s="15" t="s">
        <v>1150</v>
      </c>
      <c r="I9409" s="15" t="s">
        <v>128</v>
      </c>
      <c r="J9409" s="15" t="s">
        <v>60</v>
      </c>
      <c r="K9409" s="15" t="s">
        <v>29</v>
      </c>
      <c r="L9409" s="15" t="str">
        <f t="array" ref="L9409">_xlfn.XLOOKUP(M9409,reference_province_to_city!$A$2:$A$11,reference_province_to_city!$B$2:$B$11)</f>
        <v>Palembang</v>
      </c>
      <c r="M9409" s="15" t="s">
        <v>13</v>
      </c>
      <c r="N9409" s="15">
        <v>30111.0</v>
      </c>
      <c r="O9409" s="15">
        <f t="array" ref="O9409">_xlfn.XLOOKUP(M9409,reference_postal_code!$B$2:$B$11,reference_postal_code!$A$2:$A$11)</f>
        <v>30111</v>
      </c>
      <c r="P9409" s="15" t="s">
        <v>77</v>
      </c>
      <c r="Q9409" s="15" t="s">
        <v>8846</v>
      </c>
      <c r="R9409" s="15" t="s">
        <v>110</v>
      </c>
      <c r="S9409" s="15" t="s">
        <v>111</v>
      </c>
      <c r="T9409" s="15" t="s">
        <v>8847</v>
      </c>
      <c r="U9409" s="28">
        <v>3091500.0</v>
      </c>
      <c r="V9409" s="15">
        <v>5.0</v>
      </c>
      <c r="W9409" s="31">
        <v>0.0</v>
      </c>
      <c r="X9409" s="28">
        <v>834705.0</v>
      </c>
    </row>
    <row r="9410" ht="15.75" customHeight="1">
      <c r="A9410" s="15">
        <v>4191.0</v>
      </c>
      <c r="B9410" s="15" t="s">
        <v>10082</v>
      </c>
      <c r="C9410" s="18">
        <v>43056.0</v>
      </c>
      <c r="D9410" s="18">
        <v>43061.0</v>
      </c>
      <c r="E9410" s="18">
        <f t="shared" si="1"/>
        <v>43061</v>
      </c>
      <c r="F9410" s="15" t="s">
        <v>55</v>
      </c>
      <c r="G9410" s="15" t="s">
        <v>243</v>
      </c>
      <c r="H9410" s="15" t="s">
        <v>244</v>
      </c>
      <c r="I9410" s="15" t="s">
        <v>59</v>
      </c>
      <c r="J9410" s="15" t="s">
        <v>60</v>
      </c>
      <c r="K9410" s="15" t="s">
        <v>22</v>
      </c>
      <c r="L9410" s="15" t="str">
        <f t="array" ref="L9410">_xlfn.XLOOKUP(M9410,reference_province_to_city!$A$2:$A$11,reference_province_to_city!$B$2:$B$11)</f>
        <v>Surabaya</v>
      </c>
      <c r="M9410" s="15" t="s">
        <v>20</v>
      </c>
      <c r="N9410" s="15">
        <v>60231.0</v>
      </c>
      <c r="O9410" s="15">
        <f t="array" ref="O9410">_xlfn.XLOOKUP(M9410,reference_postal_code!$B$2:$B$11,reference_postal_code!$A$2:$A$11)</f>
        <v>60231</v>
      </c>
      <c r="P9410" s="15" t="s">
        <v>166</v>
      </c>
      <c r="Q9410" s="15" t="s">
        <v>7391</v>
      </c>
      <c r="R9410" s="15" t="s">
        <v>110</v>
      </c>
      <c r="S9410" s="15" t="s">
        <v>1391</v>
      </c>
      <c r="T9410" s="15" t="s">
        <v>7392</v>
      </c>
      <c r="U9410" s="28">
        <v>1.5749955E8</v>
      </c>
      <c r="V9410" s="15">
        <v>3.0</v>
      </c>
      <c r="W9410" s="31">
        <v>0.0</v>
      </c>
      <c r="X9410" s="28">
        <v>7.5599784E7</v>
      </c>
    </row>
    <row r="9411" ht="15.75" customHeight="1">
      <c r="A9411" s="15">
        <v>5038.0</v>
      </c>
      <c r="B9411" s="15" t="s">
        <v>10083</v>
      </c>
      <c r="C9411" s="18">
        <v>43056.0</v>
      </c>
      <c r="D9411" s="18">
        <v>43060.0</v>
      </c>
      <c r="E9411" s="18">
        <f t="shared" si="1"/>
        <v>43060</v>
      </c>
      <c r="F9411" s="15" t="s">
        <v>114</v>
      </c>
      <c r="G9411" s="15" t="s">
        <v>6307</v>
      </c>
      <c r="H9411" s="15" t="s">
        <v>6308</v>
      </c>
      <c r="I9411" s="15" t="s">
        <v>59</v>
      </c>
      <c r="J9411" s="15" t="s">
        <v>60</v>
      </c>
      <c r="K9411" s="15" t="s">
        <v>28</v>
      </c>
      <c r="L9411" s="15" t="str">
        <f t="array" ref="L9411">_xlfn.XLOOKUP(M9411,reference_province_to_city!$A$2:$A$11,reference_province_to_city!$B$2:$B$11)</f>
        <v>Medan</v>
      </c>
      <c r="M9411" s="15" t="s">
        <v>11</v>
      </c>
      <c r="N9411" s="15">
        <v>20111.0</v>
      </c>
      <c r="O9411" s="15">
        <f t="array" ref="O9411">_xlfn.XLOOKUP(M9411,reference_postal_code!$B$2:$B$11,reference_postal_code!$A$2:$A$11)</f>
        <v>20111</v>
      </c>
      <c r="P9411" s="15" t="s">
        <v>77</v>
      </c>
      <c r="Q9411" s="15" t="s">
        <v>3596</v>
      </c>
      <c r="R9411" s="15" t="s">
        <v>110</v>
      </c>
      <c r="S9411" s="15" t="s">
        <v>149</v>
      </c>
      <c r="T9411" s="15" t="s">
        <v>3597</v>
      </c>
      <c r="U9411" s="28">
        <v>3599400.0</v>
      </c>
      <c r="V9411" s="15">
        <v>5.0</v>
      </c>
      <c r="W9411" s="31">
        <v>0.2</v>
      </c>
      <c r="X9411" s="28">
        <v>1259790.0</v>
      </c>
    </row>
    <row r="9412" ht="15.75" customHeight="1">
      <c r="A9412" s="15">
        <v>7757.0</v>
      </c>
      <c r="B9412" s="15" t="s">
        <v>10075</v>
      </c>
      <c r="C9412" s="18">
        <v>43056.0</v>
      </c>
      <c r="D9412" s="18">
        <v>43060.0</v>
      </c>
      <c r="E9412" s="18">
        <f t="shared" si="1"/>
        <v>43060</v>
      </c>
      <c r="F9412" s="15" t="s">
        <v>55</v>
      </c>
      <c r="G9412" s="15" t="s">
        <v>4620</v>
      </c>
      <c r="H9412" s="15" t="s">
        <v>4621</v>
      </c>
      <c r="I9412" s="15" t="s">
        <v>59</v>
      </c>
      <c r="J9412" s="15" t="s">
        <v>60</v>
      </c>
      <c r="K9412" s="15" t="s">
        <v>22</v>
      </c>
      <c r="L9412" s="15" t="str">
        <f t="array" ref="L9412">_xlfn.XLOOKUP(M9412,reference_province_to_city!$A$2:$A$11,reference_province_to_city!$B$2:$B$11)</f>
        <v>Surabaya</v>
      </c>
      <c r="M9412" s="15" t="s">
        <v>20</v>
      </c>
      <c r="N9412" s="15">
        <v>60231.0</v>
      </c>
      <c r="O9412" s="15">
        <f t="array" ref="O9412">_xlfn.XLOOKUP(M9412,reference_postal_code!$B$2:$B$11,reference_postal_code!$A$2:$A$11)</f>
        <v>60231</v>
      </c>
      <c r="P9412" s="15" t="s">
        <v>166</v>
      </c>
      <c r="Q9412" s="15" t="s">
        <v>198</v>
      </c>
      <c r="R9412" s="15" t="s">
        <v>110</v>
      </c>
      <c r="S9412" s="15" t="s">
        <v>149</v>
      </c>
      <c r="T9412" s="15" t="s">
        <v>199</v>
      </c>
      <c r="U9412" s="28">
        <v>6467400.0</v>
      </c>
      <c r="V9412" s="15">
        <v>5.0</v>
      </c>
      <c r="W9412" s="31">
        <v>0.2</v>
      </c>
      <c r="X9412" s="28">
        <v>1616850.0</v>
      </c>
    </row>
    <row r="9413" ht="15.75" customHeight="1">
      <c r="A9413" s="15">
        <v>2846.0</v>
      </c>
      <c r="B9413" s="15" t="s">
        <v>10084</v>
      </c>
      <c r="C9413" s="18">
        <v>43056.0</v>
      </c>
      <c r="D9413" s="18">
        <v>43059.0</v>
      </c>
      <c r="E9413" s="18">
        <f t="shared" si="1"/>
        <v>43059</v>
      </c>
      <c r="F9413" s="15" t="s">
        <v>125</v>
      </c>
      <c r="G9413" s="15" t="s">
        <v>248</v>
      </c>
      <c r="H9413" s="15" t="s">
        <v>249</v>
      </c>
      <c r="I9413" s="15" t="s">
        <v>59</v>
      </c>
      <c r="J9413" s="15" t="s">
        <v>60</v>
      </c>
      <c r="K9413" s="15" t="s">
        <v>10</v>
      </c>
      <c r="L9413" s="15" t="str">
        <f t="array" ref="L9413">_xlfn.XLOOKUP(M9413,reference_province_to_city!$A$2:$A$11,reference_province_to_city!$B$2:$B$11)</f>
        <v>Jakarta</v>
      </c>
      <c r="M9413" s="15" t="s">
        <v>7</v>
      </c>
      <c r="N9413" s="15">
        <v>10110.0</v>
      </c>
      <c r="O9413" s="15">
        <f t="array" ref="O9413">_xlfn.XLOOKUP(M9413,reference_postal_code!$B$2:$B$11,reference_postal_code!$A$2:$A$11)</f>
        <v>10110</v>
      </c>
      <c r="P9413" s="15" t="s">
        <v>117</v>
      </c>
      <c r="Q9413" s="15" t="s">
        <v>6775</v>
      </c>
      <c r="R9413" s="15" t="s">
        <v>65</v>
      </c>
      <c r="S9413" s="15" t="s">
        <v>93</v>
      </c>
      <c r="T9413" s="15" t="s">
        <v>6776</v>
      </c>
      <c r="U9413" s="28">
        <v>764100.0</v>
      </c>
      <c r="V9413" s="15">
        <v>3.0</v>
      </c>
      <c r="W9413" s="31">
        <v>0.0</v>
      </c>
      <c r="X9413" s="28">
        <v>213948.0</v>
      </c>
    </row>
    <row r="9414" ht="15.75" customHeight="1">
      <c r="A9414" s="15">
        <v>2287.0</v>
      </c>
      <c r="B9414" s="15" t="s">
        <v>10085</v>
      </c>
      <c r="C9414" s="18">
        <v>43056.0</v>
      </c>
      <c r="D9414" s="18"/>
      <c r="E9414" s="18">
        <f t="shared" si="1"/>
        <v>43059</v>
      </c>
      <c r="F9414" s="15" t="s">
        <v>55</v>
      </c>
      <c r="G9414" s="15" t="s">
        <v>2670</v>
      </c>
      <c r="H9414" s="15" t="s">
        <v>2671</v>
      </c>
      <c r="I9414" s="15" t="s">
        <v>59</v>
      </c>
      <c r="J9414" s="15" t="s">
        <v>60</v>
      </c>
      <c r="K9414" s="15" t="s">
        <v>33</v>
      </c>
      <c r="L9414" s="15" t="str">
        <f t="array" ref="L9414">_xlfn.XLOOKUP(M9414,reference_province_to_city!$A$2:$A$11,reference_province_to_city!$B$2:$B$11)</f>
        <v>Makassar</v>
      </c>
      <c r="M9414" s="15" t="s">
        <v>25</v>
      </c>
      <c r="N9414" s="15">
        <v>90111.0</v>
      </c>
      <c r="O9414" s="15">
        <f t="array" ref="O9414">_xlfn.XLOOKUP(M9414,reference_postal_code!$B$2:$B$11,reference_postal_code!$A$2:$A$11)</f>
        <v>90111</v>
      </c>
      <c r="P9414" s="15" t="s">
        <v>63</v>
      </c>
      <c r="Q9414" s="15" t="s">
        <v>4362</v>
      </c>
      <c r="R9414" s="15" t="s">
        <v>65</v>
      </c>
      <c r="S9414" s="15" t="s">
        <v>222</v>
      </c>
      <c r="T9414" s="15" t="s">
        <v>4363</v>
      </c>
      <c r="U9414" s="28">
        <v>525600.0</v>
      </c>
      <c r="V9414" s="15">
        <v>2.0</v>
      </c>
      <c r="W9414" s="31">
        <v>0.0</v>
      </c>
      <c r="X9414" s="28">
        <v>183960.0</v>
      </c>
    </row>
    <row r="9415" ht="15.75" customHeight="1">
      <c r="A9415" s="15">
        <v>7319.0</v>
      </c>
      <c r="B9415" s="15" t="s">
        <v>10081</v>
      </c>
      <c r="C9415" s="18">
        <v>43056.0</v>
      </c>
      <c r="D9415" s="18">
        <v>43060.0</v>
      </c>
      <c r="E9415" s="18">
        <f t="shared" si="1"/>
        <v>43060</v>
      </c>
      <c r="F9415" s="15" t="s">
        <v>55</v>
      </c>
      <c r="G9415" s="15" t="s">
        <v>987</v>
      </c>
      <c r="H9415" s="15" t="s">
        <v>988</v>
      </c>
      <c r="I9415" s="15" t="s">
        <v>128</v>
      </c>
      <c r="J9415" s="15" t="s">
        <v>60</v>
      </c>
      <c r="K9415" s="15" t="s">
        <v>22</v>
      </c>
      <c r="L9415" s="15" t="str">
        <f t="array" ref="L9415">_xlfn.XLOOKUP(M9415,reference_province_to_city!$A$2:$A$11,reference_province_to_city!$B$2:$B$11)</f>
        <v>Surabaya</v>
      </c>
      <c r="M9415" s="15" t="s">
        <v>20</v>
      </c>
      <c r="N9415" s="15">
        <v>60231.0</v>
      </c>
      <c r="O9415" s="15">
        <f t="array" ref="O9415">_xlfn.XLOOKUP(M9415,reference_postal_code!$B$2:$B$11,reference_postal_code!$A$2:$A$11)</f>
        <v>60231</v>
      </c>
      <c r="P9415" s="15" t="s">
        <v>166</v>
      </c>
      <c r="Q9415" s="15" t="s">
        <v>6212</v>
      </c>
      <c r="R9415" s="15" t="s">
        <v>65</v>
      </c>
      <c r="S9415" s="15" t="s">
        <v>83</v>
      </c>
      <c r="T9415" s="15" t="s">
        <v>6213</v>
      </c>
      <c r="U9415" s="28">
        <v>62370.0</v>
      </c>
      <c r="V9415" s="15">
        <v>7.0</v>
      </c>
      <c r="W9415" s="31">
        <v>0.7</v>
      </c>
      <c r="X9415" s="28">
        <v>-51975.0</v>
      </c>
    </row>
    <row r="9416" ht="15.75" customHeight="1">
      <c r="A9416" s="15">
        <v>3024.0</v>
      </c>
      <c r="B9416" s="15" t="s">
        <v>10086</v>
      </c>
      <c r="C9416" s="18">
        <v>43056.0</v>
      </c>
      <c r="D9416" s="18">
        <v>43062.0</v>
      </c>
      <c r="E9416" s="18">
        <f t="shared" si="1"/>
        <v>43062</v>
      </c>
      <c r="F9416" s="15" t="s">
        <v>55</v>
      </c>
      <c r="G9416" s="15" t="s">
        <v>6861</v>
      </c>
      <c r="H9416" s="15" t="s">
        <v>6862</v>
      </c>
      <c r="I9416" s="15" t="s">
        <v>59</v>
      </c>
      <c r="J9416" s="15" t="s">
        <v>60</v>
      </c>
      <c r="K9416" s="15" t="s">
        <v>26</v>
      </c>
      <c r="L9416" s="15" t="str">
        <f t="array" ref="L9416">_xlfn.XLOOKUP(M9416,reference_province_to_city!$A$2:$A$11,reference_province_to_city!$B$2:$B$11)</f>
        <v>Denpasar</v>
      </c>
      <c r="M9416" s="15" t="s">
        <v>24</v>
      </c>
      <c r="N9416" s="15">
        <v>80231.0</v>
      </c>
      <c r="O9416" s="15">
        <f t="array" ref="O9416">_xlfn.XLOOKUP(M9416,reference_postal_code!$B$2:$B$11,reference_postal_code!$A$2:$A$11)</f>
        <v>80231</v>
      </c>
      <c r="P9416" s="15" t="s">
        <v>63</v>
      </c>
      <c r="Q9416" s="15" t="s">
        <v>7072</v>
      </c>
      <c r="R9416" s="15" t="s">
        <v>106</v>
      </c>
      <c r="S9416" s="15" t="s">
        <v>183</v>
      </c>
      <c r="T9416" s="15" t="s">
        <v>7073</v>
      </c>
      <c r="U9416" s="28">
        <v>4915992.0</v>
      </c>
      <c r="V9416" s="15">
        <v>2.0</v>
      </c>
      <c r="W9416" s="31">
        <v>0.32</v>
      </c>
      <c r="X9416" s="28">
        <v>-216882.0</v>
      </c>
    </row>
    <row r="9417" ht="15.75" customHeight="1">
      <c r="A9417" s="15">
        <v>6505.0</v>
      </c>
      <c r="B9417" s="15" t="s">
        <v>10087</v>
      </c>
      <c r="C9417" s="18">
        <v>43056.0</v>
      </c>
      <c r="D9417" s="18"/>
      <c r="E9417" s="18">
        <f t="shared" si="1"/>
        <v>43059</v>
      </c>
      <c r="F9417" s="15" t="s">
        <v>114</v>
      </c>
      <c r="G9417" s="15" t="s">
        <v>1527</v>
      </c>
      <c r="H9417" s="15" t="s">
        <v>1528</v>
      </c>
      <c r="I9417" s="15" t="s">
        <v>128</v>
      </c>
      <c r="J9417" s="15" t="s">
        <v>60</v>
      </c>
      <c r="L9417" s="15" t="str">
        <f t="array" ref="L9417">_xlfn.XLOOKUP(M9417,reference_province_to_city!$A$2:$A$11,reference_province_to_city!$B$2:$B$11)</f>
        <v>Jakarta</v>
      </c>
      <c r="M9417" s="15" t="s">
        <v>7</v>
      </c>
      <c r="N9417" s="15">
        <v>10110.0</v>
      </c>
      <c r="O9417" s="15">
        <f t="array" ref="O9417">_xlfn.XLOOKUP(M9417,reference_postal_code!$B$2:$B$11,reference_postal_code!$A$2:$A$11)</f>
        <v>10110</v>
      </c>
      <c r="P9417" s="15" t="s">
        <v>117</v>
      </c>
      <c r="Q9417" s="15" t="s">
        <v>4996</v>
      </c>
      <c r="R9417" s="15" t="s">
        <v>65</v>
      </c>
      <c r="S9417" s="15" t="s">
        <v>87</v>
      </c>
      <c r="T9417" s="15" t="s">
        <v>4997</v>
      </c>
      <c r="U9417" s="28">
        <v>1.87146E7</v>
      </c>
      <c r="V9417" s="15">
        <v>3.0</v>
      </c>
      <c r="W9417" s="31">
        <v>0.0</v>
      </c>
      <c r="X9417" s="28">
        <v>5240088.0</v>
      </c>
    </row>
    <row r="9418" ht="15.75" customHeight="1">
      <c r="A9418" s="15">
        <v>7963.0</v>
      </c>
      <c r="B9418" s="15" t="s">
        <v>10088</v>
      </c>
      <c r="C9418" s="18">
        <v>43057.0</v>
      </c>
      <c r="D9418" s="18">
        <v>43062.0</v>
      </c>
      <c r="E9418" s="18">
        <f t="shared" si="1"/>
        <v>43062</v>
      </c>
      <c r="F9418" s="15" t="s">
        <v>114</v>
      </c>
      <c r="G9418" s="15" t="s">
        <v>7507</v>
      </c>
      <c r="H9418" s="15" t="s">
        <v>7508</v>
      </c>
      <c r="I9418" s="15" t="s">
        <v>128</v>
      </c>
      <c r="J9418" s="15" t="s">
        <v>60</v>
      </c>
      <c r="K9418" s="15" t="s">
        <v>10</v>
      </c>
      <c r="L9418" s="15" t="str">
        <f t="array" ref="L9418">_xlfn.XLOOKUP(M9418,reference_province_to_city!$A$2:$A$11,reference_province_to_city!$B$2:$B$11)</f>
        <v>Jakarta</v>
      </c>
      <c r="M9418" s="15" t="s">
        <v>7</v>
      </c>
      <c r="N9418" s="15">
        <v>10110.0</v>
      </c>
      <c r="O9418" s="15">
        <f t="array" ref="O9418">_xlfn.XLOOKUP(M9418,reference_postal_code!$B$2:$B$11,reference_postal_code!$A$2:$A$11)</f>
        <v>10110</v>
      </c>
      <c r="P9418" s="15" t="s">
        <v>117</v>
      </c>
      <c r="Q9418" s="15" t="s">
        <v>972</v>
      </c>
      <c r="R9418" s="15" t="s">
        <v>65</v>
      </c>
      <c r="S9418" s="15" t="s">
        <v>83</v>
      </c>
      <c r="T9418" s="15" t="s">
        <v>973</v>
      </c>
      <c r="U9418" s="28">
        <v>303480.0</v>
      </c>
      <c r="V9418" s="15">
        <v>8.0</v>
      </c>
      <c r="W9418" s="31">
        <v>0.7</v>
      </c>
      <c r="X9418" s="28">
        <v>-242784.0</v>
      </c>
    </row>
    <row r="9419" ht="15.75" customHeight="1">
      <c r="A9419" s="15">
        <v>1655.0</v>
      </c>
      <c r="B9419" s="15" t="s">
        <v>10089</v>
      </c>
      <c r="C9419" s="18">
        <v>43057.0</v>
      </c>
      <c r="D9419" s="18">
        <v>43060.0</v>
      </c>
      <c r="E9419" s="18">
        <f t="shared" si="1"/>
        <v>43060</v>
      </c>
      <c r="F9419" s="15" t="s">
        <v>125</v>
      </c>
      <c r="G9419" s="15" t="s">
        <v>9964</v>
      </c>
      <c r="H9419" s="15" t="s">
        <v>9965</v>
      </c>
      <c r="I9419" s="15" t="s">
        <v>59</v>
      </c>
      <c r="J9419" s="15" t="s">
        <v>60</v>
      </c>
      <c r="L9419" s="15" t="str">
        <f t="array" ref="L9419">_xlfn.XLOOKUP(M9419,reference_province_to_city!$A$2:$A$11,reference_province_to_city!$B$2:$B$11)</f>
        <v>Surabaya</v>
      </c>
      <c r="M9419" s="15" t="s">
        <v>20</v>
      </c>
      <c r="N9419" s="15">
        <v>60231.0</v>
      </c>
      <c r="O9419" s="15">
        <f t="array" ref="O9419">_xlfn.XLOOKUP(M9419,reference_postal_code!$B$2:$B$11,reference_postal_code!$A$2:$A$11)</f>
        <v>60231</v>
      </c>
      <c r="P9419" s="15" t="s">
        <v>166</v>
      </c>
      <c r="Q9419" s="15" t="s">
        <v>1146</v>
      </c>
      <c r="R9419" s="15" t="s">
        <v>65</v>
      </c>
      <c r="S9419" s="15" t="s">
        <v>103</v>
      </c>
      <c r="T9419" s="15" t="s">
        <v>1147</v>
      </c>
      <c r="U9419" s="28">
        <v>44400.0</v>
      </c>
      <c r="V9419" s="15">
        <v>2.0</v>
      </c>
      <c r="W9419" s="31">
        <v>0.0</v>
      </c>
      <c r="X9419" s="28">
        <v>21312.0</v>
      </c>
    </row>
    <row r="9420" ht="15.75" customHeight="1">
      <c r="A9420" s="15">
        <v>7965.0</v>
      </c>
      <c r="B9420" s="15" t="s">
        <v>10088</v>
      </c>
      <c r="C9420" s="18">
        <v>43057.0</v>
      </c>
      <c r="D9420" s="18">
        <v>43062.0</v>
      </c>
      <c r="E9420" s="18">
        <f t="shared" si="1"/>
        <v>43062</v>
      </c>
      <c r="F9420" s="15" t="s">
        <v>114</v>
      </c>
      <c r="G9420" s="15" t="s">
        <v>7507</v>
      </c>
      <c r="H9420" s="15" t="s">
        <v>7508</v>
      </c>
      <c r="I9420" s="15" t="s">
        <v>128</v>
      </c>
      <c r="J9420" s="15" t="s">
        <v>60</v>
      </c>
      <c r="K9420" s="15" t="s">
        <v>10</v>
      </c>
      <c r="L9420" s="15" t="str">
        <f t="array" ref="L9420">_xlfn.XLOOKUP(M9420,reference_province_to_city!$A$2:$A$11,reference_province_to_city!$B$2:$B$11)</f>
        <v>Jakarta</v>
      </c>
      <c r="M9420" s="15" t="s">
        <v>7</v>
      </c>
      <c r="N9420" s="15">
        <v>10110.0</v>
      </c>
      <c r="O9420" s="15">
        <f t="array" ref="O9420">_xlfn.XLOOKUP(M9420,reference_postal_code!$B$2:$B$11,reference_postal_code!$A$2:$A$11)</f>
        <v>10110</v>
      </c>
      <c r="P9420" s="15" t="s">
        <v>117</v>
      </c>
      <c r="Q9420" s="15" t="s">
        <v>3986</v>
      </c>
      <c r="R9420" s="15" t="s">
        <v>65</v>
      </c>
      <c r="S9420" s="15" t="s">
        <v>66</v>
      </c>
      <c r="T9420" s="15" t="s">
        <v>3987</v>
      </c>
      <c r="U9420" s="28">
        <v>311040.0</v>
      </c>
      <c r="V9420" s="15">
        <v>4.0</v>
      </c>
      <c r="W9420" s="31">
        <v>0.2</v>
      </c>
      <c r="X9420" s="28">
        <v>108864.0</v>
      </c>
    </row>
    <row r="9421" ht="15.75" customHeight="1">
      <c r="A9421" s="15">
        <v>1656.0</v>
      </c>
      <c r="B9421" s="15" t="s">
        <v>10089</v>
      </c>
      <c r="C9421" s="18">
        <v>43057.0</v>
      </c>
      <c r="D9421" s="18">
        <v>43060.0</v>
      </c>
      <c r="E9421" s="18">
        <f t="shared" si="1"/>
        <v>43060</v>
      </c>
      <c r="F9421" s="15" t="s">
        <v>125</v>
      </c>
      <c r="G9421" s="15" t="s">
        <v>9964</v>
      </c>
      <c r="H9421" s="15" t="s">
        <v>9965</v>
      </c>
      <c r="I9421" s="15" t="s">
        <v>59</v>
      </c>
      <c r="J9421" s="15" t="s">
        <v>60</v>
      </c>
      <c r="K9421" s="15" t="s">
        <v>22</v>
      </c>
      <c r="L9421" s="15" t="str">
        <f t="array" ref="L9421">_xlfn.XLOOKUP(M9421,reference_province_to_city!$A$2:$A$11,reference_province_to_city!$B$2:$B$11)</f>
        <v>Surabaya</v>
      </c>
      <c r="M9421" s="15" t="s">
        <v>20</v>
      </c>
      <c r="N9421" s="15">
        <v>60231.0</v>
      </c>
      <c r="O9421" s="15">
        <f t="array" ref="O9421">_xlfn.XLOOKUP(M9421,reference_postal_code!$B$2:$B$11,reference_postal_code!$A$2:$A$11)</f>
        <v>60231</v>
      </c>
      <c r="P9421" s="15" t="s">
        <v>166</v>
      </c>
      <c r="Q9421" s="15" t="s">
        <v>2016</v>
      </c>
      <c r="R9421" s="15" t="s">
        <v>65</v>
      </c>
      <c r="S9421" s="15" t="s">
        <v>83</v>
      </c>
      <c r="T9421" s="15" t="s">
        <v>2017</v>
      </c>
      <c r="U9421" s="28">
        <v>126720.0</v>
      </c>
      <c r="V9421" s="15">
        <v>2.0</v>
      </c>
      <c r="W9421" s="31">
        <v>0.2</v>
      </c>
      <c r="X9421" s="28">
        <v>44352.0</v>
      </c>
    </row>
    <row r="9422" ht="15.75" customHeight="1">
      <c r="A9422" s="15">
        <v>9009.0</v>
      </c>
      <c r="B9422" s="15" t="s">
        <v>10090</v>
      </c>
      <c r="C9422" s="18">
        <v>43057.0</v>
      </c>
      <c r="D9422" s="18">
        <v>43057.0</v>
      </c>
      <c r="E9422" s="18">
        <f t="shared" si="1"/>
        <v>43057</v>
      </c>
      <c r="F9422" s="15" t="s">
        <v>466</v>
      </c>
      <c r="G9422" s="15" t="s">
        <v>4346</v>
      </c>
      <c r="H9422" s="15" t="s">
        <v>4347</v>
      </c>
      <c r="I9422" s="15" t="s">
        <v>128</v>
      </c>
      <c r="J9422" s="15" t="s">
        <v>60</v>
      </c>
      <c r="K9422" s="15" t="s">
        <v>10</v>
      </c>
      <c r="L9422" s="15" t="str">
        <f t="array" ref="L9422">_xlfn.XLOOKUP(M9422,reference_province_to_city!$A$2:$A$11,reference_province_to_city!$B$2:$B$11)</f>
        <v>Jakarta</v>
      </c>
      <c r="M9422" s="15" t="s">
        <v>7</v>
      </c>
      <c r="N9422" s="15">
        <v>10110.0</v>
      </c>
      <c r="O9422" s="15">
        <f t="array" ref="O9422">_xlfn.XLOOKUP(M9422,reference_postal_code!$B$2:$B$11,reference_postal_code!$A$2:$A$11)</f>
        <v>10110</v>
      </c>
      <c r="P9422" s="15" t="s">
        <v>117</v>
      </c>
      <c r="Q9422" s="15" t="s">
        <v>7215</v>
      </c>
      <c r="R9422" s="15" t="s">
        <v>106</v>
      </c>
      <c r="S9422" s="15" t="s">
        <v>139</v>
      </c>
      <c r="T9422" s="15" t="s">
        <v>7216</v>
      </c>
      <c r="U9422" s="28">
        <v>87300.0</v>
      </c>
      <c r="V9422" s="15">
        <v>2.0</v>
      </c>
      <c r="W9422" s="31">
        <v>0.0</v>
      </c>
      <c r="X9422" s="28">
        <v>41031.0</v>
      </c>
    </row>
    <row r="9423" ht="15.75" customHeight="1">
      <c r="A9423" s="15">
        <v>9007.0</v>
      </c>
      <c r="B9423" s="15" t="s">
        <v>10090</v>
      </c>
      <c r="C9423" s="18">
        <v>43057.0</v>
      </c>
      <c r="D9423" s="18">
        <v>43057.0</v>
      </c>
      <c r="E9423" s="18">
        <f t="shared" si="1"/>
        <v>43057</v>
      </c>
      <c r="F9423" s="15" t="s">
        <v>466</v>
      </c>
      <c r="G9423" s="15" t="s">
        <v>4346</v>
      </c>
      <c r="H9423" s="15" t="s">
        <v>4347</v>
      </c>
      <c r="I9423" s="15" t="s">
        <v>128</v>
      </c>
      <c r="J9423" s="15" t="s">
        <v>60</v>
      </c>
      <c r="K9423" s="15" t="s">
        <v>10</v>
      </c>
      <c r="L9423" s="15" t="str">
        <f t="array" ref="L9423">_xlfn.XLOOKUP(M9423,reference_province_to_city!$A$2:$A$11,reference_province_to_city!$B$2:$B$11)</f>
        <v>Jakarta</v>
      </c>
      <c r="M9423" s="15" t="s">
        <v>7</v>
      </c>
      <c r="N9423" s="15">
        <v>10110.0</v>
      </c>
      <c r="O9423" s="15">
        <f t="array" ref="O9423">_xlfn.XLOOKUP(M9423,reference_postal_code!$B$2:$B$11,reference_postal_code!$A$2:$A$11)</f>
        <v>10110</v>
      </c>
      <c r="P9423" s="15" t="s">
        <v>117</v>
      </c>
      <c r="Q9423" s="15" t="s">
        <v>4384</v>
      </c>
      <c r="R9423" s="15" t="s">
        <v>65</v>
      </c>
      <c r="S9423" s="15" t="s">
        <v>87</v>
      </c>
      <c r="T9423" s="15" t="s">
        <v>4385</v>
      </c>
      <c r="U9423" s="28">
        <v>566400.0</v>
      </c>
      <c r="V9423" s="15">
        <v>1.0</v>
      </c>
      <c r="W9423" s="31">
        <v>0.0</v>
      </c>
      <c r="X9423" s="28">
        <v>158592.0</v>
      </c>
    </row>
    <row r="9424" ht="15.75" customHeight="1">
      <c r="A9424" s="15">
        <v>9006.0</v>
      </c>
      <c r="B9424" s="15" t="s">
        <v>10090</v>
      </c>
      <c r="C9424" s="18">
        <v>43057.0</v>
      </c>
      <c r="D9424" s="18">
        <v>43057.0</v>
      </c>
      <c r="E9424" s="18">
        <f t="shared" si="1"/>
        <v>43057</v>
      </c>
      <c r="F9424" s="15" t="s">
        <v>466</v>
      </c>
      <c r="G9424" s="15" t="s">
        <v>4346</v>
      </c>
      <c r="H9424" s="15" t="s">
        <v>4347</v>
      </c>
      <c r="I9424" s="15" t="s">
        <v>128</v>
      </c>
      <c r="J9424" s="15" t="s">
        <v>60</v>
      </c>
      <c r="L9424" s="15" t="str">
        <f t="array" ref="L9424">_xlfn.XLOOKUP(M9424,reference_province_to_city!$A$2:$A$11,reference_province_to_city!$B$2:$B$11)</f>
        <v>Jakarta</v>
      </c>
      <c r="M9424" s="15" t="s">
        <v>7</v>
      </c>
      <c r="N9424" s="15">
        <v>10110.0</v>
      </c>
      <c r="O9424" s="15">
        <f t="array" ref="O9424">_xlfn.XLOOKUP(M9424,reference_postal_code!$B$2:$B$11,reference_postal_code!$A$2:$A$11)</f>
        <v>10110</v>
      </c>
      <c r="P9424" s="15" t="s">
        <v>117</v>
      </c>
      <c r="Q9424" s="15" t="s">
        <v>3208</v>
      </c>
      <c r="R9424" s="15" t="s">
        <v>65</v>
      </c>
      <c r="S9424" s="15" t="s">
        <v>87</v>
      </c>
      <c r="T9424" s="15" t="s">
        <v>3209</v>
      </c>
      <c r="U9424" s="28">
        <v>1387800.0</v>
      </c>
      <c r="V9424" s="15">
        <v>6.0</v>
      </c>
      <c r="W9424" s="31">
        <v>0.0</v>
      </c>
      <c r="X9424" s="28">
        <v>374706.0</v>
      </c>
    </row>
    <row r="9425" ht="15.75" customHeight="1">
      <c r="A9425" s="15">
        <v>5750.0</v>
      </c>
      <c r="B9425" s="15" t="s">
        <v>10091</v>
      </c>
      <c r="C9425" s="18">
        <v>43057.0</v>
      </c>
      <c r="D9425" s="18">
        <v>43061.0</v>
      </c>
      <c r="E9425" s="18">
        <f t="shared" si="1"/>
        <v>43061</v>
      </c>
      <c r="F9425" s="15" t="s">
        <v>55</v>
      </c>
      <c r="G9425" s="15" t="s">
        <v>4905</v>
      </c>
      <c r="H9425" s="15" t="s">
        <v>4906</v>
      </c>
      <c r="I9425" s="15" t="s">
        <v>59</v>
      </c>
      <c r="J9425" s="15" t="s">
        <v>60</v>
      </c>
      <c r="K9425" s="15" t="s">
        <v>33</v>
      </c>
      <c r="L9425" s="15" t="str">
        <f t="array" ref="L9425">_xlfn.XLOOKUP(M9425,reference_province_to_city!$A$2:$A$11,reference_province_to_city!$B$2:$B$11)</f>
        <v>Makassar</v>
      </c>
      <c r="M9425" s="15" t="s">
        <v>25</v>
      </c>
      <c r="N9425" s="15">
        <v>90111.0</v>
      </c>
      <c r="O9425" s="15">
        <f t="array" ref="O9425">_xlfn.XLOOKUP(M9425,reference_postal_code!$B$2:$B$11,reference_postal_code!$A$2:$A$11)</f>
        <v>90111</v>
      </c>
      <c r="P9425" s="15" t="s">
        <v>63</v>
      </c>
      <c r="Q9425" s="15" t="s">
        <v>5865</v>
      </c>
      <c r="R9425" s="15" t="s">
        <v>110</v>
      </c>
      <c r="S9425" s="15" t="s">
        <v>111</v>
      </c>
      <c r="T9425" s="15" t="s">
        <v>5866</v>
      </c>
      <c r="U9425" s="28">
        <v>1124250.0</v>
      </c>
      <c r="V9425" s="15">
        <v>5.0</v>
      </c>
      <c r="W9425" s="31">
        <v>0.0</v>
      </c>
      <c r="X9425" s="28">
        <v>550882.0</v>
      </c>
    </row>
    <row r="9426" ht="15.75" customHeight="1">
      <c r="A9426" s="15">
        <v>8110.0</v>
      </c>
      <c r="B9426" s="15" t="s">
        <v>10092</v>
      </c>
      <c r="C9426" s="18">
        <v>43057.0</v>
      </c>
      <c r="D9426" s="18">
        <v>43062.0</v>
      </c>
      <c r="E9426" s="18">
        <f t="shared" si="1"/>
        <v>43062</v>
      </c>
      <c r="F9426" s="15" t="s">
        <v>55</v>
      </c>
      <c r="G9426" s="15" t="s">
        <v>3449</v>
      </c>
      <c r="H9426" s="15" t="s">
        <v>3450</v>
      </c>
      <c r="I9426" s="15" t="s">
        <v>59</v>
      </c>
      <c r="J9426" s="15" t="s">
        <v>60</v>
      </c>
      <c r="K9426" s="15" t="s">
        <v>29</v>
      </c>
      <c r="L9426" s="15" t="str">
        <f t="array" ref="L9426">_xlfn.XLOOKUP(M9426,reference_province_to_city!$A$2:$A$11,reference_province_to_city!$B$2:$B$11)</f>
        <v>Palembang</v>
      </c>
      <c r="M9426" s="15" t="s">
        <v>13</v>
      </c>
      <c r="N9426" s="15">
        <v>30111.0</v>
      </c>
      <c r="O9426" s="15">
        <f t="array" ref="O9426">_xlfn.XLOOKUP(M9426,reference_postal_code!$B$2:$B$11,reference_postal_code!$A$2:$A$11)</f>
        <v>30111</v>
      </c>
      <c r="P9426" s="15" t="s">
        <v>77</v>
      </c>
      <c r="Q9426" s="15" t="s">
        <v>4110</v>
      </c>
      <c r="R9426" s="15" t="s">
        <v>65</v>
      </c>
      <c r="S9426" s="15" t="s">
        <v>173</v>
      </c>
      <c r="T9426" s="15" t="s">
        <v>4111</v>
      </c>
      <c r="U9426" s="28">
        <v>833760.0</v>
      </c>
      <c r="V9426" s="15">
        <v>6.0</v>
      </c>
      <c r="W9426" s="31">
        <v>0.2</v>
      </c>
      <c r="X9426" s="28">
        <v>312660.0</v>
      </c>
    </row>
    <row r="9427" ht="15.75" customHeight="1">
      <c r="A9427" s="15">
        <v>3947.0</v>
      </c>
      <c r="B9427" s="15" t="s">
        <v>10093</v>
      </c>
      <c r="C9427" s="18">
        <v>43057.0</v>
      </c>
      <c r="D9427" s="18">
        <v>43062.0</v>
      </c>
      <c r="E9427" s="18">
        <f t="shared" si="1"/>
        <v>43062</v>
      </c>
      <c r="F9427" s="15" t="s">
        <v>55</v>
      </c>
      <c r="G9427" s="15" t="s">
        <v>6632</v>
      </c>
      <c r="H9427" s="15" t="s">
        <v>6633</v>
      </c>
      <c r="I9427" s="15" t="s">
        <v>59</v>
      </c>
      <c r="J9427" s="15" t="s">
        <v>60</v>
      </c>
      <c r="K9427" s="15" t="s">
        <v>31</v>
      </c>
      <c r="L9427" s="15" t="str">
        <f t="array" ref="L9427">_xlfn.XLOOKUP(M9427,reference_province_to_city!$A$2:$A$11,reference_province_to_city!$B$2:$B$11)</f>
        <v>Balikpapan</v>
      </c>
      <c r="M9427" s="15" t="s">
        <v>21</v>
      </c>
      <c r="N9427" s="15">
        <v>76114.0</v>
      </c>
      <c r="O9427" s="15">
        <f t="array" ref="O9427">_xlfn.XLOOKUP(M9427,reference_postal_code!$B$2:$B$11,reference_postal_code!$A$2:$A$11)</f>
        <v>76114</v>
      </c>
      <c r="P9427" s="15" t="s">
        <v>166</v>
      </c>
      <c r="Q9427" s="15" t="s">
        <v>1904</v>
      </c>
      <c r="R9427" s="15" t="s">
        <v>65</v>
      </c>
      <c r="S9427" s="15" t="s">
        <v>226</v>
      </c>
      <c r="T9427" s="15" t="s">
        <v>1905</v>
      </c>
      <c r="U9427" s="28">
        <v>44160.0</v>
      </c>
      <c r="V9427" s="15">
        <v>1.0</v>
      </c>
      <c r="W9427" s="31">
        <v>0.2</v>
      </c>
      <c r="X9427" s="28">
        <v>-9936.0</v>
      </c>
    </row>
    <row r="9428" ht="15.75" customHeight="1">
      <c r="A9428" s="15">
        <v>8111.0</v>
      </c>
      <c r="B9428" s="15" t="s">
        <v>10092</v>
      </c>
      <c r="C9428" s="18">
        <v>43057.0</v>
      </c>
      <c r="D9428" s="18">
        <v>43062.0</v>
      </c>
      <c r="E9428" s="18">
        <f t="shared" si="1"/>
        <v>43062</v>
      </c>
      <c r="F9428" s="15" t="s">
        <v>55</v>
      </c>
      <c r="G9428" s="15" t="s">
        <v>3449</v>
      </c>
      <c r="H9428" s="15" t="s">
        <v>3450</v>
      </c>
      <c r="I9428" s="15" t="s">
        <v>59</v>
      </c>
      <c r="J9428" s="15" t="s">
        <v>60</v>
      </c>
      <c r="K9428" s="15" t="s">
        <v>29</v>
      </c>
      <c r="L9428" s="15" t="str">
        <f t="array" ref="L9428">_xlfn.XLOOKUP(M9428,reference_province_to_city!$A$2:$A$11,reference_province_to_city!$B$2:$B$11)</f>
        <v>Palembang</v>
      </c>
      <c r="M9428" s="15" t="s">
        <v>13</v>
      </c>
      <c r="N9428" s="15">
        <v>30111.0</v>
      </c>
      <c r="O9428" s="15">
        <f t="array" ref="O9428">_xlfn.XLOOKUP(M9428,reference_postal_code!$B$2:$B$11,reference_postal_code!$A$2:$A$11)</f>
        <v>30111</v>
      </c>
      <c r="P9428" s="15" t="s">
        <v>77</v>
      </c>
      <c r="Q9428" s="15" t="s">
        <v>190</v>
      </c>
      <c r="R9428" s="15" t="s">
        <v>106</v>
      </c>
      <c r="S9428" s="15" t="s">
        <v>107</v>
      </c>
      <c r="T9428" s="15" t="s">
        <v>191</v>
      </c>
      <c r="U9428" s="28">
        <v>1910790.0</v>
      </c>
      <c r="V9428" s="15">
        <v>2.0</v>
      </c>
      <c r="W9428" s="31">
        <v>0.3</v>
      </c>
      <c r="X9428" s="28">
        <v>-382158.0</v>
      </c>
    </row>
    <row r="9429" ht="15.75" customHeight="1">
      <c r="A9429" s="15">
        <v>7964.0</v>
      </c>
      <c r="B9429" s="15" t="s">
        <v>10088</v>
      </c>
      <c r="C9429" s="18">
        <v>43057.0</v>
      </c>
      <c r="D9429" s="18">
        <v>43062.0</v>
      </c>
      <c r="E9429" s="18">
        <f t="shared" si="1"/>
        <v>43062</v>
      </c>
      <c r="F9429" s="15" t="s">
        <v>114</v>
      </c>
      <c r="G9429" s="15" t="s">
        <v>7507</v>
      </c>
      <c r="H9429" s="15" t="s">
        <v>7508</v>
      </c>
      <c r="I9429" s="15" t="s">
        <v>128</v>
      </c>
      <c r="J9429" s="15" t="s">
        <v>60</v>
      </c>
      <c r="K9429" s="15" t="s">
        <v>10</v>
      </c>
      <c r="L9429" s="15" t="str">
        <f t="array" ref="L9429">_xlfn.XLOOKUP(M9429,reference_province_to_city!$A$2:$A$11,reference_province_to_city!$B$2:$B$11)</f>
        <v>Jakarta</v>
      </c>
      <c r="M9429" s="15" t="s">
        <v>7</v>
      </c>
      <c r="N9429" s="15">
        <v>10110.0</v>
      </c>
      <c r="O9429" s="15">
        <f t="array" ref="O9429">_xlfn.XLOOKUP(M9429,reference_postal_code!$B$2:$B$11,reference_postal_code!$A$2:$A$11)</f>
        <v>10110</v>
      </c>
      <c r="P9429" s="15" t="s">
        <v>117</v>
      </c>
      <c r="Q9429" s="15" t="s">
        <v>5646</v>
      </c>
      <c r="R9429" s="15" t="s">
        <v>65</v>
      </c>
      <c r="S9429" s="15" t="s">
        <v>222</v>
      </c>
      <c r="T9429" s="15" t="s">
        <v>5647</v>
      </c>
      <c r="U9429" s="28">
        <v>5835840.0</v>
      </c>
      <c r="V9429" s="15">
        <v>4.0</v>
      </c>
      <c r="W9429" s="31">
        <v>0.2</v>
      </c>
      <c r="X9429" s="28">
        <v>729480.0</v>
      </c>
    </row>
    <row r="9430" ht="15.75" customHeight="1">
      <c r="A9430" s="15">
        <v>1657.0</v>
      </c>
      <c r="B9430" s="15" t="s">
        <v>10089</v>
      </c>
      <c r="C9430" s="18">
        <v>43057.0</v>
      </c>
      <c r="D9430" s="18">
        <v>43060.0</v>
      </c>
      <c r="E9430" s="18">
        <f t="shared" si="1"/>
        <v>43060</v>
      </c>
      <c r="F9430" s="15" t="s">
        <v>125</v>
      </c>
      <c r="G9430" s="15" t="s">
        <v>9964</v>
      </c>
      <c r="H9430" s="15" t="s">
        <v>9965</v>
      </c>
      <c r="I9430" s="15" t="s">
        <v>59</v>
      </c>
      <c r="J9430" s="15" t="s">
        <v>60</v>
      </c>
      <c r="K9430" s="15" t="s">
        <v>22</v>
      </c>
      <c r="L9430" s="15" t="str">
        <f t="array" ref="L9430">_xlfn.XLOOKUP(M9430,reference_province_to_city!$A$2:$A$11,reference_province_to_city!$B$2:$B$11)</f>
        <v>Surabaya</v>
      </c>
      <c r="M9430" s="15" t="s">
        <v>20</v>
      </c>
      <c r="N9430" s="15">
        <v>60231.0</v>
      </c>
      <c r="O9430" s="15">
        <f t="array" ref="O9430">_xlfn.XLOOKUP(M9430,reference_postal_code!$B$2:$B$11,reference_postal_code!$A$2:$A$11)</f>
        <v>60231</v>
      </c>
      <c r="P9430" s="15" t="s">
        <v>166</v>
      </c>
      <c r="Q9430" s="15" t="s">
        <v>2154</v>
      </c>
      <c r="R9430" s="15" t="s">
        <v>65</v>
      </c>
      <c r="S9430" s="15" t="s">
        <v>87</v>
      </c>
      <c r="T9430" s="15" t="s">
        <v>2155</v>
      </c>
      <c r="U9430" s="28">
        <v>1439100.0</v>
      </c>
      <c r="V9430" s="15">
        <v>3.0</v>
      </c>
      <c r="W9430" s="31">
        <v>0.0</v>
      </c>
      <c r="X9430" s="28">
        <v>143910.0</v>
      </c>
    </row>
    <row r="9431" ht="15.75" customHeight="1">
      <c r="A9431" s="15">
        <v>3946.0</v>
      </c>
      <c r="B9431" s="15" t="s">
        <v>10093</v>
      </c>
      <c r="C9431" s="18">
        <v>43057.0</v>
      </c>
      <c r="D9431" s="18">
        <v>43062.0</v>
      </c>
      <c r="E9431" s="18">
        <f t="shared" si="1"/>
        <v>43062</v>
      </c>
      <c r="F9431" s="15" t="s">
        <v>55</v>
      </c>
      <c r="G9431" s="15" t="s">
        <v>6632</v>
      </c>
      <c r="H9431" s="15" t="s">
        <v>6633</v>
      </c>
      <c r="I9431" s="15" t="s">
        <v>59</v>
      </c>
      <c r="J9431" s="15" t="s">
        <v>60</v>
      </c>
      <c r="K9431" s="15" t="s">
        <v>31</v>
      </c>
      <c r="L9431" s="15" t="str">
        <f t="array" ref="L9431">_xlfn.XLOOKUP(M9431,reference_province_to_city!$A$2:$A$11,reference_province_to_city!$B$2:$B$11)</f>
        <v>Balikpapan</v>
      </c>
      <c r="M9431" s="15" t="s">
        <v>21</v>
      </c>
      <c r="N9431" s="15">
        <v>76114.0</v>
      </c>
      <c r="O9431" s="15">
        <f t="array" ref="O9431">_xlfn.XLOOKUP(M9431,reference_postal_code!$B$2:$B$11,reference_postal_code!$A$2:$A$11)</f>
        <v>76114</v>
      </c>
      <c r="P9431" s="15" t="s">
        <v>166</v>
      </c>
      <c r="Q9431" s="15" t="s">
        <v>1099</v>
      </c>
      <c r="R9431" s="15" t="s">
        <v>65</v>
      </c>
      <c r="S9431" s="15" t="s">
        <v>66</v>
      </c>
      <c r="T9431" s="15" t="s">
        <v>1100</v>
      </c>
      <c r="U9431" s="28">
        <v>665760.0</v>
      </c>
      <c r="V9431" s="15">
        <v>1.0</v>
      </c>
      <c r="W9431" s="31">
        <v>0.2</v>
      </c>
      <c r="X9431" s="28">
        <v>233016.0</v>
      </c>
    </row>
    <row r="9432" ht="15.75" customHeight="1">
      <c r="A9432" s="15">
        <v>1654.0</v>
      </c>
      <c r="B9432" s="15" t="s">
        <v>10089</v>
      </c>
      <c r="C9432" s="18">
        <v>43057.0</v>
      </c>
      <c r="D9432" s="18">
        <v>43060.0</v>
      </c>
      <c r="E9432" s="18">
        <f t="shared" si="1"/>
        <v>43060</v>
      </c>
      <c r="F9432" s="15" t="s">
        <v>125</v>
      </c>
      <c r="G9432" s="15" t="s">
        <v>9964</v>
      </c>
      <c r="H9432" s="15" t="s">
        <v>9965</v>
      </c>
      <c r="I9432" s="15" t="s">
        <v>59</v>
      </c>
      <c r="J9432" s="15" t="s">
        <v>60</v>
      </c>
      <c r="K9432" s="15" t="s">
        <v>22</v>
      </c>
      <c r="L9432" s="15" t="str">
        <f t="array" ref="L9432">_xlfn.XLOOKUP(M9432,reference_province_to_city!$A$2:$A$11,reference_province_to_city!$B$2:$B$11)</f>
        <v>Surabaya</v>
      </c>
      <c r="M9432" s="15" t="s">
        <v>20</v>
      </c>
      <c r="N9432" s="15">
        <v>60231.0</v>
      </c>
      <c r="O9432" s="15">
        <f t="array" ref="O9432">_xlfn.XLOOKUP(M9432,reference_postal_code!$B$2:$B$11,reference_postal_code!$A$2:$A$11)</f>
        <v>60231</v>
      </c>
      <c r="P9432" s="15" t="s">
        <v>166</v>
      </c>
      <c r="Q9432" s="15" t="s">
        <v>3959</v>
      </c>
      <c r="R9432" s="15" t="s">
        <v>110</v>
      </c>
      <c r="S9432" s="15" t="s">
        <v>149</v>
      </c>
      <c r="T9432" s="15" t="s">
        <v>3960</v>
      </c>
      <c r="U9432" s="28">
        <v>1987800.0</v>
      </c>
      <c r="V9432" s="15">
        <v>4.0</v>
      </c>
      <c r="W9432" s="31">
        <v>0.0</v>
      </c>
      <c r="X9432" s="28">
        <v>814998.0</v>
      </c>
    </row>
    <row r="9433" ht="15.75" customHeight="1">
      <c r="A9433" s="15">
        <v>7966.0</v>
      </c>
      <c r="B9433" s="15" t="s">
        <v>10088</v>
      </c>
      <c r="C9433" s="18">
        <v>43057.0</v>
      </c>
      <c r="D9433" s="18">
        <v>43062.0</v>
      </c>
      <c r="E9433" s="18">
        <f t="shared" si="1"/>
        <v>43062</v>
      </c>
      <c r="F9433" s="15" t="s">
        <v>114</v>
      </c>
      <c r="G9433" s="15" t="s">
        <v>7507</v>
      </c>
      <c r="H9433" s="15" t="s">
        <v>7508</v>
      </c>
      <c r="I9433" s="15" t="s">
        <v>128</v>
      </c>
      <c r="J9433" s="15" t="s">
        <v>60</v>
      </c>
      <c r="K9433" s="15" t="s">
        <v>10</v>
      </c>
      <c r="L9433" s="15" t="str">
        <f t="array" ref="L9433">_xlfn.XLOOKUP(M9433,reference_province_to_city!$A$2:$A$11,reference_province_to_city!$B$2:$B$11)</f>
        <v>Jakarta</v>
      </c>
      <c r="M9433" s="15" t="s">
        <v>7</v>
      </c>
      <c r="N9433" s="15">
        <v>10110.0</v>
      </c>
      <c r="O9433" s="15">
        <f t="array" ref="O9433">_xlfn.XLOOKUP(M9433,reference_postal_code!$B$2:$B$11,reference_postal_code!$A$2:$A$11)</f>
        <v>10110</v>
      </c>
      <c r="P9433" s="15" t="s">
        <v>117</v>
      </c>
      <c r="Q9433" s="15" t="s">
        <v>1086</v>
      </c>
      <c r="R9433" s="15" t="s">
        <v>65</v>
      </c>
      <c r="S9433" s="15" t="s">
        <v>66</v>
      </c>
      <c r="T9433" s="15" t="s">
        <v>1087</v>
      </c>
      <c r="U9433" s="28">
        <v>622080.0</v>
      </c>
      <c r="V9433" s="15">
        <v>8.0</v>
      </c>
      <c r="W9433" s="31">
        <v>0.2</v>
      </c>
      <c r="X9433" s="28">
        <v>217728.0</v>
      </c>
    </row>
    <row r="9434" ht="15.75" customHeight="1">
      <c r="A9434" s="15">
        <v>2044.0</v>
      </c>
      <c r="B9434" s="15" t="s">
        <v>10094</v>
      </c>
      <c r="C9434" s="18">
        <v>43057.0</v>
      </c>
      <c r="D9434" s="18">
        <v>43062.0</v>
      </c>
      <c r="E9434" s="18">
        <f t="shared" si="1"/>
        <v>43062</v>
      </c>
      <c r="F9434" s="15" t="s">
        <v>55</v>
      </c>
      <c r="G9434" s="15" t="s">
        <v>5275</v>
      </c>
      <c r="H9434" s="15" t="s">
        <v>5276</v>
      </c>
      <c r="I9434" s="15" t="s">
        <v>128</v>
      </c>
      <c r="J9434" s="15" t="s">
        <v>60</v>
      </c>
      <c r="K9434" s="15" t="s">
        <v>31</v>
      </c>
      <c r="L9434" s="15" t="str">
        <f t="array" ref="L9434">_xlfn.XLOOKUP(M9434,reference_province_to_city!$A$2:$A$11,reference_province_to_city!$B$2:$B$11)</f>
        <v>Balikpapan</v>
      </c>
      <c r="M9434" s="15" t="s">
        <v>21</v>
      </c>
      <c r="N9434" s="15">
        <v>76114.0</v>
      </c>
      <c r="O9434" s="15">
        <f t="array" ref="O9434">_xlfn.XLOOKUP(M9434,reference_postal_code!$B$2:$B$11,reference_postal_code!$A$2:$A$11)</f>
        <v>76114</v>
      </c>
      <c r="P9434" s="15" t="s">
        <v>166</v>
      </c>
      <c r="Q9434" s="15" t="s">
        <v>7396</v>
      </c>
      <c r="R9434" s="15" t="s">
        <v>65</v>
      </c>
      <c r="S9434" s="15" t="s">
        <v>93</v>
      </c>
      <c r="T9434" s="15" t="s">
        <v>7397</v>
      </c>
      <c r="U9434" s="28">
        <v>582960.0</v>
      </c>
      <c r="V9434" s="15">
        <v>7.0</v>
      </c>
      <c r="W9434" s="31">
        <v>0.2</v>
      </c>
      <c r="X9434" s="28">
        <v>116592.0</v>
      </c>
    </row>
    <row r="9435" ht="15.75" customHeight="1">
      <c r="A9435" s="15">
        <v>7962.0</v>
      </c>
      <c r="B9435" s="15" t="s">
        <v>10088</v>
      </c>
      <c r="C9435" s="18">
        <v>43057.0</v>
      </c>
      <c r="D9435" s="18">
        <v>43062.0</v>
      </c>
      <c r="E9435" s="18">
        <f t="shared" si="1"/>
        <v>43062</v>
      </c>
      <c r="F9435" s="15" t="s">
        <v>114</v>
      </c>
      <c r="G9435" s="15" t="s">
        <v>7507</v>
      </c>
      <c r="H9435" s="15" t="s">
        <v>7508</v>
      </c>
      <c r="I9435" s="15" t="s">
        <v>128</v>
      </c>
      <c r="J9435" s="15" t="s">
        <v>60</v>
      </c>
      <c r="K9435" s="15" t="s">
        <v>10</v>
      </c>
      <c r="L9435" s="15" t="str">
        <f t="array" ref="L9435">_xlfn.XLOOKUP(M9435,reference_province_to_city!$A$2:$A$11,reference_province_to_city!$B$2:$B$11)</f>
        <v>Jakarta</v>
      </c>
      <c r="M9435" s="15" t="s">
        <v>7</v>
      </c>
      <c r="N9435" s="15">
        <v>10110.0</v>
      </c>
      <c r="O9435" s="15">
        <f t="array" ref="O9435">_xlfn.XLOOKUP(M9435,reference_postal_code!$B$2:$B$11,reference_postal_code!$A$2:$A$11)</f>
        <v>10110</v>
      </c>
      <c r="P9435" s="15" t="s">
        <v>117</v>
      </c>
      <c r="Q9435" s="15" t="s">
        <v>825</v>
      </c>
      <c r="R9435" s="15" t="s">
        <v>65</v>
      </c>
      <c r="S9435" s="15" t="s">
        <v>87</v>
      </c>
      <c r="T9435" s="15" t="s">
        <v>826</v>
      </c>
      <c r="U9435" s="28">
        <v>1220400.0</v>
      </c>
      <c r="V9435" s="15">
        <v>5.0</v>
      </c>
      <c r="W9435" s="31">
        <v>0.2</v>
      </c>
      <c r="X9435" s="28">
        <v>-289845.0</v>
      </c>
    </row>
    <row r="9436" ht="15.75" customHeight="1">
      <c r="A9436" s="15">
        <v>1653.0</v>
      </c>
      <c r="B9436" s="15" t="s">
        <v>10089</v>
      </c>
      <c r="C9436" s="18">
        <v>43057.0</v>
      </c>
      <c r="D9436" s="18">
        <v>43060.0</v>
      </c>
      <c r="E9436" s="18">
        <f t="shared" si="1"/>
        <v>43060</v>
      </c>
      <c r="F9436" s="15" t="s">
        <v>125</v>
      </c>
      <c r="G9436" s="15" t="s">
        <v>9964</v>
      </c>
      <c r="H9436" s="15" t="s">
        <v>9965</v>
      </c>
      <c r="I9436" s="15" t="s">
        <v>59</v>
      </c>
      <c r="J9436" s="15" t="s">
        <v>60</v>
      </c>
      <c r="K9436" s="15" t="s">
        <v>22</v>
      </c>
      <c r="L9436" s="15" t="str">
        <f t="array" ref="L9436">_xlfn.XLOOKUP(M9436,reference_province_to_city!$A$2:$A$11,reference_province_to_city!$B$2:$B$11)</f>
        <v>Surabaya</v>
      </c>
      <c r="M9436" s="15" t="s">
        <v>20</v>
      </c>
      <c r="N9436" s="15">
        <v>60231.0</v>
      </c>
      <c r="O9436" s="15">
        <f t="array" ref="O9436">_xlfn.XLOOKUP(M9436,reference_postal_code!$B$2:$B$11,reference_postal_code!$A$2:$A$11)</f>
        <v>60231</v>
      </c>
      <c r="P9436" s="15" t="s">
        <v>166</v>
      </c>
      <c r="Q9436" s="15" t="s">
        <v>1427</v>
      </c>
      <c r="R9436" s="15" t="s">
        <v>65</v>
      </c>
      <c r="S9436" s="15" t="s">
        <v>87</v>
      </c>
      <c r="T9436" s="15" t="s">
        <v>1428</v>
      </c>
      <c r="U9436" s="28">
        <v>2545200.0</v>
      </c>
      <c r="V9436" s="15">
        <v>6.0</v>
      </c>
      <c r="W9436" s="31">
        <v>0.0</v>
      </c>
      <c r="X9436" s="28">
        <v>687204.0</v>
      </c>
    </row>
    <row r="9437" ht="15.75" customHeight="1">
      <c r="A9437" s="15">
        <v>2930.0</v>
      </c>
      <c r="B9437" s="15" t="s">
        <v>10095</v>
      </c>
      <c r="C9437" s="18">
        <v>43057.0</v>
      </c>
      <c r="D9437" s="18">
        <v>43063.0</v>
      </c>
      <c r="E9437" s="18">
        <f t="shared" si="1"/>
        <v>43063</v>
      </c>
      <c r="F9437" s="15" t="s">
        <v>55</v>
      </c>
      <c r="G9437" s="15" t="s">
        <v>97</v>
      </c>
      <c r="H9437" s="15" t="s">
        <v>98</v>
      </c>
      <c r="I9437" s="15" t="s">
        <v>76</v>
      </c>
      <c r="J9437" s="15" t="s">
        <v>60</v>
      </c>
      <c r="K9437" s="15" t="s">
        <v>26</v>
      </c>
      <c r="L9437" s="15" t="str">
        <f t="array" ref="L9437">_xlfn.XLOOKUP(M9437,reference_province_to_city!$A$2:$A$11,reference_province_to_city!$B$2:$B$11)</f>
        <v>Denpasar</v>
      </c>
      <c r="M9437" s="15" t="s">
        <v>24</v>
      </c>
      <c r="N9437" s="15">
        <v>80231.0</v>
      </c>
      <c r="O9437" s="15">
        <f t="array" ref="O9437">_xlfn.XLOOKUP(M9437,reference_postal_code!$B$2:$B$11,reference_postal_code!$A$2:$A$11)</f>
        <v>80231</v>
      </c>
      <c r="P9437" s="15" t="s">
        <v>63</v>
      </c>
      <c r="Q9437" s="15" t="s">
        <v>7155</v>
      </c>
      <c r="R9437" s="15" t="s">
        <v>106</v>
      </c>
      <c r="S9437" s="15" t="s">
        <v>139</v>
      </c>
      <c r="T9437" s="15" t="s">
        <v>7156</v>
      </c>
      <c r="U9437" s="28">
        <v>296400.0</v>
      </c>
      <c r="V9437" s="15">
        <v>4.0</v>
      </c>
      <c r="W9437" s="31">
        <v>0.0</v>
      </c>
      <c r="X9437" s="28">
        <v>124488.0</v>
      </c>
    </row>
    <row r="9438" ht="15.75" customHeight="1">
      <c r="A9438" s="15">
        <v>9008.0</v>
      </c>
      <c r="B9438" s="15" t="s">
        <v>10090</v>
      </c>
      <c r="C9438" s="18">
        <v>43057.0</v>
      </c>
      <c r="D9438" s="18">
        <v>43057.0</v>
      </c>
      <c r="E9438" s="18">
        <f t="shared" si="1"/>
        <v>43057</v>
      </c>
      <c r="F9438" s="15" t="s">
        <v>466</v>
      </c>
      <c r="G9438" s="15" t="s">
        <v>4346</v>
      </c>
      <c r="H9438" s="15" t="s">
        <v>4347</v>
      </c>
      <c r="I9438" s="15" t="s">
        <v>128</v>
      </c>
      <c r="J9438" s="15" t="s">
        <v>60</v>
      </c>
      <c r="K9438" s="15" t="s">
        <v>10</v>
      </c>
      <c r="L9438" s="15" t="str">
        <f t="array" ref="L9438">_xlfn.XLOOKUP(M9438,reference_province_to_city!$A$2:$A$11,reference_province_to_city!$B$2:$B$11)</f>
        <v>Jakarta</v>
      </c>
      <c r="M9438" s="15" t="s">
        <v>7</v>
      </c>
      <c r="N9438" s="15">
        <v>10110.0</v>
      </c>
      <c r="O9438" s="15">
        <f t="array" ref="O9438">_xlfn.XLOOKUP(M9438,reference_postal_code!$B$2:$B$11,reference_postal_code!$A$2:$A$11)</f>
        <v>10110</v>
      </c>
      <c r="P9438" s="15" t="s">
        <v>117</v>
      </c>
      <c r="Q9438" s="15" t="s">
        <v>4555</v>
      </c>
      <c r="R9438" s="15" t="s">
        <v>65</v>
      </c>
      <c r="S9438" s="15" t="s">
        <v>79</v>
      </c>
      <c r="T9438" s="15" t="s">
        <v>4556</v>
      </c>
      <c r="U9438" s="28">
        <v>110700.0</v>
      </c>
      <c r="V9438" s="15">
        <v>2.0</v>
      </c>
      <c r="W9438" s="31">
        <v>0.0</v>
      </c>
      <c r="X9438" s="28">
        <v>52029.0</v>
      </c>
    </row>
    <row r="9439" ht="15.75" customHeight="1">
      <c r="A9439" s="15">
        <v>3444.0</v>
      </c>
      <c r="B9439" s="15" t="s">
        <v>10096</v>
      </c>
      <c r="C9439" s="18">
        <v>43058.0</v>
      </c>
      <c r="D9439" s="18">
        <v>43062.0</v>
      </c>
      <c r="E9439" s="18">
        <f t="shared" si="1"/>
        <v>43062</v>
      </c>
      <c r="F9439" s="15" t="s">
        <v>55</v>
      </c>
      <c r="G9439" s="15" t="s">
        <v>4006</v>
      </c>
      <c r="H9439" s="15" t="s">
        <v>4007</v>
      </c>
      <c r="I9439" s="15" t="s">
        <v>128</v>
      </c>
      <c r="J9439" s="15" t="s">
        <v>60</v>
      </c>
      <c r="L9439" s="15" t="str">
        <f t="array" ref="L9439">_xlfn.XLOOKUP(M9439,reference_province_to_city!$A$2:$A$11,reference_province_to_city!$B$2:$B$11)</f>
        <v>Bandung</v>
      </c>
      <c r="M9439" s="15" t="s">
        <v>12</v>
      </c>
      <c r="N9439" s="15">
        <v>40111.0</v>
      </c>
      <c r="O9439" s="15">
        <f t="array" ref="O9439">_xlfn.XLOOKUP(M9439,reference_postal_code!$B$2:$B$11,reference_postal_code!$A$2:$A$11)</f>
        <v>40111</v>
      </c>
      <c r="P9439" s="15" t="s">
        <v>117</v>
      </c>
      <c r="Q9439" s="15" t="s">
        <v>5112</v>
      </c>
      <c r="R9439" s="15" t="s">
        <v>65</v>
      </c>
      <c r="S9439" s="15" t="s">
        <v>222</v>
      </c>
      <c r="T9439" s="15" t="s">
        <v>5113</v>
      </c>
      <c r="U9439" s="28">
        <v>3.75711E7</v>
      </c>
      <c r="V9439" s="15">
        <v>7.0</v>
      </c>
      <c r="W9439" s="31">
        <v>0.0</v>
      </c>
      <c r="X9439" s="28">
        <v>9392775.0</v>
      </c>
    </row>
    <row r="9440" ht="15.75" customHeight="1">
      <c r="A9440" s="15">
        <v>4138.0</v>
      </c>
      <c r="B9440" s="15" t="s">
        <v>10097</v>
      </c>
      <c r="C9440" s="18">
        <v>43058.0</v>
      </c>
      <c r="D9440" s="18">
        <v>43062.0</v>
      </c>
      <c r="E9440" s="18">
        <f t="shared" si="1"/>
        <v>43062</v>
      </c>
      <c r="F9440" s="15" t="s">
        <v>55</v>
      </c>
      <c r="G9440" s="15" t="s">
        <v>960</v>
      </c>
      <c r="H9440" s="15" t="s">
        <v>961</v>
      </c>
      <c r="I9440" s="15" t="s">
        <v>59</v>
      </c>
      <c r="J9440" s="15" t="s">
        <v>60</v>
      </c>
      <c r="K9440" s="15" t="s">
        <v>22</v>
      </c>
      <c r="L9440" s="15" t="str">
        <f t="array" ref="L9440">_xlfn.XLOOKUP(M9440,reference_province_to_city!$A$2:$A$11,reference_province_to_city!$B$2:$B$11)</f>
        <v>Surabaya</v>
      </c>
      <c r="M9440" s="15" t="s">
        <v>20</v>
      </c>
      <c r="N9440" s="15">
        <v>60231.0</v>
      </c>
      <c r="O9440" s="15">
        <f t="array" ref="O9440">_xlfn.XLOOKUP(M9440,reference_postal_code!$B$2:$B$11,reference_postal_code!$A$2:$A$11)</f>
        <v>60231</v>
      </c>
      <c r="P9440" s="15" t="s">
        <v>166</v>
      </c>
      <c r="Q9440" s="15" t="s">
        <v>1953</v>
      </c>
      <c r="R9440" s="15" t="s">
        <v>65</v>
      </c>
      <c r="S9440" s="15" t="s">
        <v>103</v>
      </c>
      <c r="T9440" s="15" t="s">
        <v>1954</v>
      </c>
      <c r="U9440" s="28">
        <v>375900.0</v>
      </c>
      <c r="V9440" s="15">
        <v>7.0</v>
      </c>
      <c r="W9440" s="31">
        <v>0.0</v>
      </c>
      <c r="X9440" s="28">
        <v>187950.0</v>
      </c>
    </row>
    <row r="9441" ht="15.75" customHeight="1">
      <c r="A9441" s="15">
        <v>2945.0</v>
      </c>
      <c r="B9441" s="15" t="s">
        <v>10098</v>
      </c>
      <c r="C9441" s="18">
        <v>43058.0</v>
      </c>
      <c r="D9441" s="18">
        <v>43063.0</v>
      </c>
      <c r="E9441" s="18">
        <f t="shared" si="1"/>
        <v>43063</v>
      </c>
      <c r="F9441" s="15" t="s">
        <v>55</v>
      </c>
      <c r="G9441" s="15" t="s">
        <v>1961</v>
      </c>
      <c r="H9441" s="15" t="s">
        <v>1962</v>
      </c>
      <c r="I9441" s="15" t="s">
        <v>59</v>
      </c>
      <c r="J9441" s="15" t="s">
        <v>60</v>
      </c>
      <c r="K9441" s="15" t="s">
        <v>31</v>
      </c>
      <c r="L9441" s="15" t="str">
        <f t="array" ref="L9441">_xlfn.XLOOKUP(M9441,reference_province_to_city!$A$2:$A$11,reference_province_to_city!$B$2:$B$11)</f>
        <v>Balikpapan</v>
      </c>
      <c r="M9441" s="15" t="s">
        <v>21</v>
      </c>
      <c r="N9441" s="15">
        <v>76114.0</v>
      </c>
      <c r="O9441" s="15">
        <f t="array" ref="O9441">_xlfn.XLOOKUP(M9441,reference_postal_code!$B$2:$B$11,reference_postal_code!$A$2:$A$11)</f>
        <v>76114</v>
      </c>
      <c r="P9441" s="15" t="s">
        <v>166</v>
      </c>
      <c r="Q9441" s="15" t="s">
        <v>1910</v>
      </c>
      <c r="R9441" s="15" t="s">
        <v>106</v>
      </c>
      <c r="S9441" s="15" t="s">
        <v>139</v>
      </c>
      <c r="T9441" s="15" t="s">
        <v>1911</v>
      </c>
      <c r="U9441" s="28">
        <v>280500.0</v>
      </c>
      <c r="V9441" s="15">
        <v>1.0</v>
      </c>
      <c r="W9441" s="31">
        <v>0.0</v>
      </c>
      <c r="X9441" s="28">
        <v>106590.0</v>
      </c>
    </row>
    <row r="9442" ht="15.75" customHeight="1">
      <c r="A9442" s="15">
        <v>548.0</v>
      </c>
      <c r="B9442" s="15" t="s">
        <v>10099</v>
      </c>
      <c r="C9442" s="18">
        <v>43058.0</v>
      </c>
      <c r="D9442" s="18">
        <v>43061.0</v>
      </c>
      <c r="E9442" s="18">
        <f t="shared" si="1"/>
        <v>43061</v>
      </c>
      <c r="F9442" s="15" t="s">
        <v>125</v>
      </c>
      <c r="G9442" s="15" t="s">
        <v>8267</v>
      </c>
      <c r="H9442" s="15" t="s">
        <v>8268</v>
      </c>
      <c r="I9442" s="15" t="s">
        <v>76</v>
      </c>
      <c r="J9442" s="15" t="s">
        <v>60</v>
      </c>
      <c r="K9442" s="15" t="s">
        <v>17</v>
      </c>
      <c r="L9442" s="15" t="str">
        <f t="array" ref="L9442">_xlfn.XLOOKUP(M9442,reference_province_to_city!$A$2:$A$11,reference_province_to_city!$B$2:$B$11)</f>
        <v>Semarang</v>
      </c>
      <c r="M9442" s="15" t="s">
        <v>15</v>
      </c>
      <c r="O9442" s="15">
        <f t="array" ref="O9442">_xlfn.XLOOKUP(M9442,reference_postal_code!$B$2:$B$11,reference_postal_code!$A$2:$A$11)</f>
        <v>50111</v>
      </c>
      <c r="P9442" s="15" t="s">
        <v>77</v>
      </c>
      <c r="Q9442" s="15" t="s">
        <v>997</v>
      </c>
      <c r="R9442" s="15" t="s">
        <v>65</v>
      </c>
      <c r="S9442" s="15" t="s">
        <v>66</v>
      </c>
      <c r="T9442" s="15" t="s">
        <v>998</v>
      </c>
      <c r="U9442" s="28">
        <v>200400.0</v>
      </c>
      <c r="V9442" s="15">
        <v>2.0</v>
      </c>
      <c r="W9442" s="31">
        <v>0.0</v>
      </c>
      <c r="X9442" s="28">
        <v>96192.0</v>
      </c>
    </row>
    <row r="9443" ht="15.75" customHeight="1">
      <c r="A9443" s="15">
        <v>304.0</v>
      </c>
      <c r="B9443" s="15" t="s">
        <v>10100</v>
      </c>
      <c r="C9443" s="18">
        <v>43058.0</v>
      </c>
      <c r="D9443" s="18">
        <v>43062.0</v>
      </c>
      <c r="E9443" s="18">
        <f t="shared" si="1"/>
        <v>43062</v>
      </c>
      <c r="F9443" s="15" t="s">
        <v>55</v>
      </c>
      <c r="G9443" s="15" t="s">
        <v>5492</v>
      </c>
      <c r="H9443" s="15" t="s">
        <v>5493</v>
      </c>
      <c r="I9443" s="15" t="s">
        <v>59</v>
      </c>
      <c r="J9443" s="15" t="s">
        <v>60</v>
      </c>
      <c r="K9443" s="15" t="s">
        <v>14</v>
      </c>
      <c r="L9443" s="15" t="str">
        <f t="array" ref="L9443">_xlfn.XLOOKUP(M9443,reference_province_to_city!$A$2:$A$11,reference_province_to_city!$B$2:$B$11)</f>
        <v>Bandung</v>
      </c>
      <c r="M9443" s="15" t="s">
        <v>12</v>
      </c>
      <c r="N9443" s="15">
        <v>40111.0</v>
      </c>
      <c r="O9443" s="15">
        <f t="array" ref="O9443">_xlfn.XLOOKUP(M9443,reference_postal_code!$B$2:$B$11,reference_postal_code!$A$2:$A$11)</f>
        <v>40111</v>
      </c>
      <c r="P9443" s="15" t="s">
        <v>117</v>
      </c>
      <c r="Q9443" s="15" t="s">
        <v>4078</v>
      </c>
      <c r="R9443" s="15" t="s">
        <v>106</v>
      </c>
      <c r="S9443" s="15" t="s">
        <v>218</v>
      </c>
      <c r="T9443" s="15" t="s">
        <v>4079</v>
      </c>
      <c r="U9443" s="28">
        <v>3286125.0</v>
      </c>
      <c r="V9443" s="15">
        <v>3.0</v>
      </c>
      <c r="W9443" s="31">
        <v>0.5</v>
      </c>
      <c r="X9443" s="28">
        <v>-1971675.0</v>
      </c>
    </row>
    <row r="9444" ht="15.75" customHeight="1">
      <c r="A9444" s="15">
        <v>6950.0</v>
      </c>
      <c r="B9444" s="15" t="s">
        <v>10101</v>
      </c>
      <c r="C9444" s="18">
        <v>43058.0</v>
      </c>
      <c r="D9444" s="18">
        <v>43058.0</v>
      </c>
      <c r="E9444" s="18">
        <f t="shared" si="1"/>
        <v>43058</v>
      </c>
      <c r="F9444" s="15" t="s">
        <v>466</v>
      </c>
      <c r="G9444" s="15" t="s">
        <v>578</v>
      </c>
      <c r="H9444" s="15" t="s">
        <v>579</v>
      </c>
      <c r="I9444" s="15" t="s">
        <v>76</v>
      </c>
      <c r="J9444" s="15" t="s">
        <v>60</v>
      </c>
      <c r="K9444" s="15" t="s">
        <v>29</v>
      </c>
      <c r="L9444" s="15" t="str">
        <f t="array" ref="L9444">_xlfn.XLOOKUP(M9444,reference_province_to_city!$A$2:$A$11,reference_province_to_city!$B$2:$B$11)</f>
        <v>Palembang</v>
      </c>
      <c r="M9444" s="15" t="s">
        <v>13</v>
      </c>
      <c r="N9444" s="15">
        <v>30111.0</v>
      </c>
      <c r="O9444" s="15">
        <f t="array" ref="O9444">_xlfn.XLOOKUP(M9444,reference_postal_code!$B$2:$B$11,reference_postal_code!$A$2:$A$11)</f>
        <v>30111</v>
      </c>
      <c r="P9444" s="15" t="s">
        <v>77</v>
      </c>
      <c r="Q9444" s="15" t="s">
        <v>1354</v>
      </c>
      <c r="R9444" s="15" t="s">
        <v>65</v>
      </c>
      <c r="S9444" s="15" t="s">
        <v>83</v>
      </c>
      <c r="T9444" s="15" t="s">
        <v>1355</v>
      </c>
      <c r="U9444" s="28">
        <v>876120.0</v>
      </c>
      <c r="V9444" s="15">
        <v>7.0</v>
      </c>
      <c r="W9444" s="31">
        <v>0.2</v>
      </c>
      <c r="X9444" s="28">
        <v>273787.0</v>
      </c>
    </row>
    <row r="9445" ht="15.75" customHeight="1">
      <c r="A9445" s="15">
        <v>1598.0</v>
      </c>
      <c r="B9445" s="15" t="s">
        <v>10102</v>
      </c>
      <c r="C9445" s="18">
        <v>43058.0</v>
      </c>
      <c r="D9445" s="18">
        <v>43060.0</v>
      </c>
      <c r="E9445" s="18">
        <f t="shared" si="1"/>
        <v>43060</v>
      </c>
      <c r="F9445" s="15" t="s">
        <v>114</v>
      </c>
      <c r="G9445" s="15" t="s">
        <v>593</v>
      </c>
      <c r="H9445" s="15" t="s">
        <v>594</v>
      </c>
      <c r="I9445" s="15" t="s">
        <v>59</v>
      </c>
      <c r="J9445" s="15" t="s">
        <v>60</v>
      </c>
      <c r="K9445" s="15" t="s">
        <v>22</v>
      </c>
      <c r="L9445" s="15" t="str">
        <f t="array" ref="L9445">_xlfn.XLOOKUP(M9445,reference_province_to_city!$A$2:$A$11,reference_province_to_city!$B$2:$B$11)</f>
        <v>Surabaya</v>
      </c>
      <c r="M9445" s="15" t="s">
        <v>20</v>
      </c>
      <c r="N9445" s="15">
        <v>60231.0</v>
      </c>
      <c r="O9445" s="15">
        <f t="array" ref="O9445">_xlfn.XLOOKUP(M9445,reference_postal_code!$B$2:$B$11,reference_postal_code!$A$2:$A$11)</f>
        <v>60231</v>
      </c>
      <c r="P9445" s="15" t="s">
        <v>166</v>
      </c>
      <c r="Q9445" s="15" t="s">
        <v>10103</v>
      </c>
      <c r="R9445" s="15" t="s">
        <v>65</v>
      </c>
      <c r="S9445" s="15" t="s">
        <v>66</v>
      </c>
      <c r="T9445" s="15" t="s">
        <v>10104</v>
      </c>
      <c r="U9445" s="28">
        <v>253440.0</v>
      </c>
      <c r="V9445" s="15">
        <v>4.0</v>
      </c>
      <c r="W9445" s="31">
        <v>0.2</v>
      </c>
      <c r="X9445" s="28">
        <v>79200.0</v>
      </c>
    </row>
    <row r="9446" ht="15.75" customHeight="1">
      <c r="A9446" s="15">
        <v>3615.0</v>
      </c>
      <c r="B9446" s="15" t="s">
        <v>10105</v>
      </c>
      <c r="C9446" s="18">
        <v>43058.0</v>
      </c>
      <c r="D9446" s="18">
        <v>43060.0</v>
      </c>
      <c r="E9446" s="18">
        <f t="shared" si="1"/>
        <v>43060</v>
      </c>
      <c r="F9446" s="15" t="s">
        <v>125</v>
      </c>
      <c r="G9446" s="15" t="s">
        <v>5548</v>
      </c>
      <c r="H9446" s="15" t="s">
        <v>5549</v>
      </c>
      <c r="I9446" s="15" t="s">
        <v>128</v>
      </c>
      <c r="J9446" s="15" t="s">
        <v>60</v>
      </c>
      <c r="K9446" s="15" t="s">
        <v>33</v>
      </c>
      <c r="L9446" s="15" t="str">
        <f t="array" ref="L9446">_xlfn.XLOOKUP(M9446,reference_province_to_city!$A$2:$A$11,reference_province_to_city!$B$2:$B$11)</f>
        <v>Makassar</v>
      </c>
      <c r="M9446" s="15" t="s">
        <v>25</v>
      </c>
      <c r="N9446" s="15">
        <v>90111.0</v>
      </c>
      <c r="O9446" s="15">
        <f t="array" ref="O9446">_xlfn.XLOOKUP(M9446,reference_postal_code!$B$2:$B$11,reference_postal_code!$A$2:$A$11)</f>
        <v>90111</v>
      </c>
      <c r="P9446" s="15" t="s">
        <v>63</v>
      </c>
      <c r="Q9446" s="15" t="s">
        <v>6715</v>
      </c>
      <c r="R9446" s="15" t="s">
        <v>106</v>
      </c>
      <c r="S9446" s="15" t="s">
        <v>218</v>
      </c>
      <c r="T9446" s="15" t="s">
        <v>6716</v>
      </c>
      <c r="U9446" s="28">
        <v>1.077174E7</v>
      </c>
      <c r="V9446" s="15">
        <v>6.0</v>
      </c>
      <c r="W9446" s="31">
        <v>0.3</v>
      </c>
      <c r="X9446" s="28">
        <v>-1077174.0</v>
      </c>
    </row>
    <row r="9447" ht="15.75" customHeight="1">
      <c r="A9447" s="15">
        <v>2944.0</v>
      </c>
      <c r="B9447" s="15" t="s">
        <v>10098</v>
      </c>
      <c r="C9447" s="18">
        <v>43058.0</v>
      </c>
      <c r="D9447" s="18">
        <v>43063.0</v>
      </c>
      <c r="E9447" s="18">
        <f t="shared" si="1"/>
        <v>43063</v>
      </c>
      <c r="F9447" s="15" t="s">
        <v>55</v>
      </c>
      <c r="G9447" s="15" t="s">
        <v>1961</v>
      </c>
      <c r="H9447" s="15" t="s">
        <v>1962</v>
      </c>
      <c r="I9447" s="15" t="s">
        <v>59</v>
      </c>
      <c r="J9447" s="15" t="s">
        <v>60</v>
      </c>
      <c r="K9447" s="15" t="s">
        <v>31</v>
      </c>
      <c r="L9447" s="15" t="str">
        <f t="array" ref="L9447">_xlfn.XLOOKUP(M9447,reference_province_to_city!$A$2:$A$11,reference_province_to_city!$B$2:$B$11)</f>
        <v>Balikpapan</v>
      </c>
      <c r="M9447" s="15" t="s">
        <v>21</v>
      </c>
      <c r="N9447" s="15">
        <v>76114.0</v>
      </c>
      <c r="O9447" s="15">
        <f t="array" ref="O9447">_xlfn.XLOOKUP(M9447,reference_postal_code!$B$2:$B$11,reference_postal_code!$A$2:$A$11)</f>
        <v>76114</v>
      </c>
      <c r="P9447" s="15" t="s">
        <v>166</v>
      </c>
      <c r="Q9447" s="15" t="s">
        <v>3291</v>
      </c>
      <c r="R9447" s="15" t="s">
        <v>65</v>
      </c>
      <c r="S9447" s="15" t="s">
        <v>87</v>
      </c>
      <c r="T9447" s="15" t="s">
        <v>3292</v>
      </c>
      <c r="U9447" s="28">
        <v>4575150.0</v>
      </c>
      <c r="V9447" s="15">
        <v>9.0</v>
      </c>
      <c r="W9447" s="31">
        <v>0.0</v>
      </c>
      <c r="X9447" s="28">
        <v>1143788.0</v>
      </c>
    </row>
    <row r="9448" ht="15.75" customHeight="1">
      <c r="A9448" s="15">
        <v>5925.0</v>
      </c>
      <c r="B9448" s="15" t="s">
        <v>10106</v>
      </c>
      <c r="C9448" s="18">
        <v>43058.0</v>
      </c>
      <c r="D9448" s="18">
        <v>43061.0</v>
      </c>
      <c r="E9448" s="18">
        <f t="shared" si="1"/>
        <v>43061</v>
      </c>
      <c r="F9448" s="15" t="s">
        <v>114</v>
      </c>
      <c r="G9448" s="15" t="s">
        <v>658</v>
      </c>
      <c r="H9448" s="15" t="s">
        <v>659</v>
      </c>
      <c r="I9448" s="15" t="s">
        <v>59</v>
      </c>
      <c r="J9448" s="15" t="s">
        <v>60</v>
      </c>
      <c r="K9448" s="15" t="s">
        <v>29</v>
      </c>
      <c r="L9448" s="15" t="str">
        <f t="array" ref="L9448">_xlfn.XLOOKUP(M9448,reference_province_to_city!$A$2:$A$11,reference_province_to_city!$B$2:$B$11)</f>
        <v>Palembang</v>
      </c>
      <c r="M9448" s="15" t="s">
        <v>13</v>
      </c>
      <c r="N9448" s="15">
        <v>30111.0</v>
      </c>
      <c r="O9448" s="15">
        <f t="array" ref="O9448">_xlfn.XLOOKUP(M9448,reference_postal_code!$B$2:$B$11,reference_postal_code!$A$2:$A$11)</f>
        <v>30111</v>
      </c>
      <c r="P9448" s="15" t="s">
        <v>77</v>
      </c>
      <c r="Q9448" s="15" t="s">
        <v>6520</v>
      </c>
      <c r="R9448" s="15" t="s">
        <v>65</v>
      </c>
      <c r="S9448" s="15" t="s">
        <v>93</v>
      </c>
      <c r="T9448" s="15" t="s">
        <v>6521</v>
      </c>
      <c r="U9448" s="28">
        <v>344400.0</v>
      </c>
      <c r="V9448" s="15">
        <v>7.0</v>
      </c>
      <c r="W9448" s="31">
        <v>0.0</v>
      </c>
      <c r="X9448" s="28">
        <v>99876.0</v>
      </c>
    </row>
    <row r="9449" ht="15.75" customHeight="1">
      <c r="A9449" s="15">
        <v>5311.0</v>
      </c>
      <c r="B9449" s="15" t="s">
        <v>10107</v>
      </c>
      <c r="C9449" s="18">
        <v>43058.0</v>
      </c>
      <c r="D9449" s="18">
        <v>43060.0</v>
      </c>
      <c r="E9449" s="18">
        <f t="shared" si="1"/>
        <v>43060</v>
      </c>
      <c r="F9449" s="15" t="s">
        <v>125</v>
      </c>
      <c r="G9449" s="15" t="s">
        <v>1402</v>
      </c>
      <c r="H9449" s="15" t="s">
        <v>1403</v>
      </c>
      <c r="I9449" s="15" t="s">
        <v>59</v>
      </c>
      <c r="J9449" s="15" t="s">
        <v>60</v>
      </c>
      <c r="K9449" s="15" t="s">
        <v>10</v>
      </c>
      <c r="L9449" s="15" t="str">
        <f t="array" ref="L9449">_xlfn.XLOOKUP(M9449,reference_province_to_city!$A$2:$A$11,reference_province_to_city!$B$2:$B$11)</f>
        <v>Jakarta</v>
      </c>
      <c r="M9449" s="15" t="s">
        <v>7</v>
      </c>
      <c r="N9449" s="15">
        <v>10110.0</v>
      </c>
      <c r="O9449" s="15">
        <f t="array" ref="O9449">_xlfn.XLOOKUP(M9449,reference_postal_code!$B$2:$B$11,reference_postal_code!$A$2:$A$11)</f>
        <v>10110</v>
      </c>
      <c r="P9449" s="15" t="s">
        <v>117</v>
      </c>
      <c r="Q9449" s="15" t="s">
        <v>3948</v>
      </c>
      <c r="R9449" s="15" t="s">
        <v>65</v>
      </c>
      <c r="S9449" s="15" t="s">
        <v>83</v>
      </c>
      <c r="T9449" s="15" t="s">
        <v>3949</v>
      </c>
      <c r="U9449" s="28">
        <v>2.287782E7</v>
      </c>
      <c r="V9449" s="15">
        <v>6.0</v>
      </c>
      <c r="W9449" s="31">
        <v>0.8</v>
      </c>
      <c r="X9449" s="28">
        <v>-3.431673E7</v>
      </c>
    </row>
    <row r="9450" ht="15.75" customHeight="1">
      <c r="A9450" s="15">
        <v>1479.0</v>
      </c>
      <c r="B9450" s="15" t="s">
        <v>10108</v>
      </c>
      <c r="C9450" s="18">
        <v>43058.0</v>
      </c>
      <c r="D9450" s="18">
        <v>43059.0</v>
      </c>
      <c r="E9450" s="18">
        <f t="shared" si="1"/>
        <v>43059</v>
      </c>
      <c r="F9450" s="15" t="s">
        <v>125</v>
      </c>
      <c r="G9450" s="15" t="s">
        <v>2885</v>
      </c>
      <c r="H9450" s="15" t="s">
        <v>2886</v>
      </c>
      <c r="I9450" s="15" t="s">
        <v>59</v>
      </c>
      <c r="J9450" s="15" t="s">
        <v>60</v>
      </c>
      <c r="L9450" s="15" t="str">
        <f t="array" ref="L9450">_xlfn.XLOOKUP(M9450,reference_province_to_city!$A$2:$A$11,reference_province_to_city!$B$2:$B$11)</f>
        <v>Makassar</v>
      </c>
      <c r="M9450" s="15" t="s">
        <v>25</v>
      </c>
      <c r="N9450" s="15">
        <v>90111.0</v>
      </c>
      <c r="O9450" s="15">
        <f t="array" ref="O9450">_xlfn.XLOOKUP(M9450,reference_postal_code!$B$2:$B$11,reference_postal_code!$A$2:$A$11)</f>
        <v>90111</v>
      </c>
      <c r="P9450" s="15" t="s">
        <v>63</v>
      </c>
      <c r="Q9450" s="15" t="s">
        <v>1368</v>
      </c>
      <c r="R9450" s="15" t="s">
        <v>110</v>
      </c>
      <c r="S9450" s="15" t="s">
        <v>111</v>
      </c>
      <c r="T9450" s="15" t="s">
        <v>1369</v>
      </c>
      <c r="U9450" s="28">
        <v>479520.0</v>
      </c>
      <c r="V9450" s="15">
        <v>4.0</v>
      </c>
      <c r="W9450" s="31">
        <v>0.2</v>
      </c>
      <c r="X9450" s="28">
        <v>35964.0</v>
      </c>
    </row>
    <row r="9451" ht="15.75" customHeight="1">
      <c r="A9451" s="15">
        <v>1600.0</v>
      </c>
      <c r="B9451" s="15" t="s">
        <v>10102</v>
      </c>
      <c r="C9451" s="18">
        <v>43058.0</v>
      </c>
      <c r="D9451" s="18">
        <v>43060.0</v>
      </c>
      <c r="E9451" s="18">
        <f t="shared" si="1"/>
        <v>43060</v>
      </c>
      <c r="F9451" s="15" t="s">
        <v>114</v>
      </c>
      <c r="G9451" s="15" t="s">
        <v>593</v>
      </c>
      <c r="H9451" s="15" t="s">
        <v>594</v>
      </c>
      <c r="I9451" s="15" t="s">
        <v>59</v>
      </c>
      <c r="J9451" s="15" t="s">
        <v>60</v>
      </c>
      <c r="K9451" s="15" t="s">
        <v>22</v>
      </c>
      <c r="L9451" s="15" t="str">
        <f t="array" ref="L9451">_xlfn.XLOOKUP(M9451,reference_province_to_city!$A$2:$A$11,reference_province_to_city!$B$2:$B$11)</f>
        <v>Surabaya</v>
      </c>
      <c r="M9451" s="15" t="s">
        <v>20</v>
      </c>
      <c r="N9451" s="15">
        <v>60231.0</v>
      </c>
      <c r="O9451" s="15">
        <f t="array" ref="O9451">_xlfn.XLOOKUP(M9451,reference_postal_code!$B$2:$B$11,reference_postal_code!$A$2:$A$11)</f>
        <v>60231</v>
      </c>
      <c r="P9451" s="15" t="s">
        <v>166</v>
      </c>
      <c r="Q9451" s="15" t="s">
        <v>4654</v>
      </c>
      <c r="R9451" s="15" t="s">
        <v>65</v>
      </c>
      <c r="S9451" s="15" t="s">
        <v>93</v>
      </c>
      <c r="T9451" s="15" t="s">
        <v>4655</v>
      </c>
      <c r="U9451" s="28">
        <v>1487040.0</v>
      </c>
      <c r="V9451" s="15">
        <v>4.0</v>
      </c>
      <c r="W9451" s="31">
        <v>0.2</v>
      </c>
      <c r="X9451" s="28">
        <v>130116.0</v>
      </c>
    </row>
    <row r="9452" ht="15.75" customHeight="1">
      <c r="A9452" s="15">
        <v>3443.0</v>
      </c>
      <c r="B9452" s="15" t="s">
        <v>10096</v>
      </c>
      <c r="C9452" s="18">
        <v>43058.0</v>
      </c>
      <c r="D9452" s="18">
        <v>43062.0</v>
      </c>
      <c r="E9452" s="18">
        <f t="shared" si="1"/>
        <v>43062</v>
      </c>
      <c r="F9452" s="15" t="s">
        <v>55</v>
      </c>
      <c r="G9452" s="15" t="s">
        <v>4006</v>
      </c>
      <c r="H9452" s="15" t="s">
        <v>4007</v>
      </c>
      <c r="I9452" s="15" t="s">
        <v>128</v>
      </c>
      <c r="J9452" s="15" t="s">
        <v>60</v>
      </c>
      <c r="K9452" s="15" t="s">
        <v>14</v>
      </c>
      <c r="L9452" s="15" t="str">
        <f t="array" ref="L9452">_xlfn.XLOOKUP(M9452,reference_province_to_city!$A$2:$A$11,reference_province_to_city!$B$2:$B$11)</f>
        <v>Bandung</v>
      </c>
      <c r="M9452" s="15" t="s">
        <v>12</v>
      </c>
      <c r="N9452" s="15">
        <v>40111.0</v>
      </c>
      <c r="O9452" s="15">
        <f t="array" ref="O9452">_xlfn.XLOOKUP(M9452,reference_postal_code!$B$2:$B$11,reference_postal_code!$A$2:$A$11)</f>
        <v>40111</v>
      </c>
      <c r="P9452" s="15" t="s">
        <v>117</v>
      </c>
      <c r="Q9452" s="15" t="s">
        <v>1018</v>
      </c>
      <c r="R9452" s="15" t="s">
        <v>65</v>
      </c>
      <c r="S9452" s="15" t="s">
        <v>173</v>
      </c>
      <c r="T9452" s="15" t="s">
        <v>1019</v>
      </c>
      <c r="U9452" s="28">
        <v>251100.0</v>
      </c>
      <c r="V9452" s="15">
        <v>3.0</v>
      </c>
      <c r="W9452" s="31">
        <v>0.0</v>
      </c>
      <c r="X9452" s="28">
        <v>125550.0</v>
      </c>
    </row>
    <row r="9453" ht="15.75" customHeight="1">
      <c r="A9453" s="15">
        <v>2552.0</v>
      </c>
      <c r="B9453" s="15" t="s">
        <v>10109</v>
      </c>
      <c r="C9453" s="18">
        <v>43058.0</v>
      </c>
      <c r="D9453" s="18">
        <v>43062.0</v>
      </c>
      <c r="E9453" s="18">
        <f t="shared" si="1"/>
        <v>43062</v>
      </c>
      <c r="F9453" s="15" t="s">
        <v>55</v>
      </c>
      <c r="G9453" s="15" t="s">
        <v>4527</v>
      </c>
      <c r="H9453" s="15" t="s">
        <v>4528</v>
      </c>
      <c r="I9453" s="15" t="s">
        <v>59</v>
      </c>
      <c r="J9453" s="15" t="s">
        <v>60</v>
      </c>
      <c r="K9453" s="15" t="s">
        <v>19</v>
      </c>
      <c r="L9453" s="15" t="str">
        <f t="array" ref="L9453">_xlfn.XLOOKUP(M9453,reference_province_to_city!$A$2:$A$11,reference_province_to_city!$B$2:$B$11)</f>
        <v>Yogyakarta</v>
      </c>
      <c r="M9453" s="15" t="s">
        <v>18</v>
      </c>
      <c r="N9453" s="15">
        <v>55111.0</v>
      </c>
      <c r="O9453" s="15">
        <f t="array" ref="O9453">_xlfn.XLOOKUP(M9453,reference_postal_code!$B$2:$B$11,reference_postal_code!$A$2:$A$11)</f>
        <v>55111</v>
      </c>
      <c r="P9453" s="15" t="s">
        <v>77</v>
      </c>
      <c r="Q9453" s="15" t="s">
        <v>2927</v>
      </c>
      <c r="R9453" s="15" t="s">
        <v>106</v>
      </c>
      <c r="S9453" s="15" t="s">
        <v>139</v>
      </c>
      <c r="T9453" s="15" t="s">
        <v>2928</v>
      </c>
      <c r="U9453" s="28">
        <v>1.23282E7</v>
      </c>
      <c r="V9453" s="15">
        <v>6.0</v>
      </c>
      <c r="W9453" s="31">
        <v>0.0</v>
      </c>
      <c r="X9453" s="28">
        <v>3205332.0</v>
      </c>
    </row>
    <row r="9454" ht="15.75" customHeight="1">
      <c r="A9454" s="15">
        <v>2151.0</v>
      </c>
      <c r="B9454" s="15" t="s">
        <v>10110</v>
      </c>
      <c r="C9454" s="18">
        <v>43058.0</v>
      </c>
      <c r="D9454" s="18">
        <v>43065.0</v>
      </c>
      <c r="E9454" s="18">
        <f t="shared" si="1"/>
        <v>43065</v>
      </c>
      <c r="F9454" s="15" t="s">
        <v>55</v>
      </c>
      <c r="G9454" s="15" t="s">
        <v>6632</v>
      </c>
      <c r="H9454" s="15" t="s">
        <v>6633</v>
      </c>
      <c r="I9454" s="15" t="s">
        <v>59</v>
      </c>
      <c r="J9454" s="15" t="s">
        <v>60</v>
      </c>
      <c r="K9454" s="15" t="s">
        <v>31</v>
      </c>
      <c r="L9454" s="15" t="str">
        <f t="array" ref="L9454">_xlfn.XLOOKUP(M9454,reference_province_to_city!$A$2:$A$11,reference_province_to_city!$B$2:$B$11)</f>
        <v>Balikpapan</v>
      </c>
      <c r="M9454" s="15" t="s">
        <v>21</v>
      </c>
      <c r="N9454" s="15">
        <v>76114.0</v>
      </c>
      <c r="O9454" s="15">
        <f t="array" ref="O9454">_xlfn.XLOOKUP(M9454,reference_postal_code!$B$2:$B$11,reference_postal_code!$A$2:$A$11)</f>
        <v>76114</v>
      </c>
      <c r="P9454" s="15" t="s">
        <v>166</v>
      </c>
      <c r="Q9454" s="15" t="s">
        <v>4166</v>
      </c>
      <c r="R9454" s="15" t="s">
        <v>106</v>
      </c>
      <c r="S9454" s="15" t="s">
        <v>107</v>
      </c>
      <c r="T9454" s="15" t="s">
        <v>4167</v>
      </c>
      <c r="U9454" s="28">
        <v>3495870.0</v>
      </c>
      <c r="V9454" s="15">
        <v>3.0</v>
      </c>
      <c r="W9454" s="31">
        <v>0.3</v>
      </c>
      <c r="X9454" s="28">
        <v>-799056.0</v>
      </c>
    </row>
    <row r="9455" ht="15.75" customHeight="1">
      <c r="A9455" s="15">
        <v>5310.0</v>
      </c>
      <c r="B9455" s="15" t="s">
        <v>10107</v>
      </c>
      <c r="C9455" s="18">
        <v>43058.0</v>
      </c>
      <c r="D9455" s="18">
        <v>43060.0</v>
      </c>
      <c r="E9455" s="18">
        <f t="shared" si="1"/>
        <v>43060</v>
      </c>
      <c r="F9455" s="15" t="s">
        <v>125</v>
      </c>
      <c r="G9455" s="15" t="s">
        <v>1402</v>
      </c>
      <c r="H9455" s="15" t="s">
        <v>1403</v>
      </c>
      <c r="I9455" s="15" t="s">
        <v>59</v>
      </c>
      <c r="J9455" s="15" t="s">
        <v>60</v>
      </c>
      <c r="K9455" s="15" t="s">
        <v>10</v>
      </c>
      <c r="L9455" s="15" t="str">
        <f t="array" ref="L9455">_xlfn.XLOOKUP(M9455,reference_province_to_city!$A$2:$A$11,reference_province_to_city!$B$2:$B$11)</f>
        <v>Jakarta</v>
      </c>
      <c r="M9455" s="15" t="s">
        <v>7</v>
      </c>
      <c r="N9455" s="15">
        <v>10110.0</v>
      </c>
      <c r="O9455" s="15">
        <f t="array" ref="O9455">_xlfn.XLOOKUP(M9455,reference_postal_code!$B$2:$B$11,reference_postal_code!$A$2:$A$11)</f>
        <v>10110</v>
      </c>
      <c r="P9455" s="15" t="s">
        <v>117</v>
      </c>
      <c r="Q9455" s="15" t="s">
        <v>3287</v>
      </c>
      <c r="R9455" s="15" t="s">
        <v>65</v>
      </c>
      <c r="S9455" s="15" t="s">
        <v>93</v>
      </c>
      <c r="T9455" s="15" t="s">
        <v>3288</v>
      </c>
      <c r="U9455" s="28">
        <v>195600.0</v>
      </c>
      <c r="V9455" s="15">
        <v>5.0</v>
      </c>
      <c r="W9455" s="31">
        <v>0.2</v>
      </c>
      <c r="X9455" s="28">
        <v>58680.0</v>
      </c>
    </row>
    <row r="9456" ht="15.75" customHeight="1">
      <c r="A9456" s="15">
        <v>6951.0</v>
      </c>
      <c r="B9456" s="15" t="s">
        <v>10101</v>
      </c>
      <c r="C9456" s="18">
        <v>43058.0</v>
      </c>
      <c r="D9456" s="18">
        <v>43058.0</v>
      </c>
      <c r="E9456" s="18">
        <f t="shared" si="1"/>
        <v>43058</v>
      </c>
      <c r="F9456" s="15" t="s">
        <v>466</v>
      </c>
      <c r="G9456" s="15" t="s">
        <v>578</v>
      </c>
      <c r="H9456" s="15" t="s">
        <v>579</v>
      </c>
      <c r="I9456" s="15" t="s">
        <v>76</v>
      </c>
      <c r="J9456" s="15" t="s">
        <v>60</v>
      </c>
      <c r="K9456" s="15" t="s">
        <v>29</v>
      </c>
      <c r="L9456" s="15" t="str">
        <f t="array" ref="L9456">_xlfn.XLOOKUP(M9456,reference_province_to_city!$A$2:$A$11,reference_province_to_city!$B$2:$B$11)</f>
        <v>Palembang</v>
      </c>
      <c r="M9456" s="15" t="s">
        <v>13</v>
      </c>
      <c r="N9456" s="15">
        <v>30111.0</v>
      </c>
      <c r="O9456" s="15">
        <f t="array" ref="O9456">_xlfn.XLOOKUP(M9456,reference_postal_code!$B$2:$B$11,reference_postal_code!$A$2:$A$11)</f>
        <v>30111</v>
      </c>
      <c r="P9456" s="15" t="s">
        <v>77</v>
      </c>
      <c r="Q9456" s="15" t="s">
        <v>4587</v>
      </c>
      <c r="R9456" s="15" t="s">
        <v>106</v>
      </c>
      <c r="S9456" s="15" t="s">
        <v>218</v>
      </c>
      <c r="T9456" s="15" t="s">
        <v>4588</v>
      </c>
      <c r="U9456" s="28">
        <v>1199610.0</v>
      </c>
      <c r="V9456" s="15">
        <v>3.0</v>
      </c>
      <c r="W9456" s="31">
        <v>0.4</v>
      </c>
      <c r="X9456" s="28">
        <v>-439857.0</v>
      </c>
    </row>
    <row r="9457" ht="15.75" customHeight="1">
      <c r="A9457" s="15">
        <v>5309.0</v>
      </c>
      <c r="B9457" s="15" t="s">
        <v>10107</v>
      </c>
      <c r="C9457" s="18">
        <v>43058.0</v>
      </c>
      <c r="D9457" s="18">
        <v>43060.0</v>
      </c>
      <c r="E9457" s="18">
        <f t="shared" si="1"/>
        <v>43060</v>
      </c>
      <c r="F9457" s="15" t="s">
        <v>125</v>
      </c>
      <c r="G9457" s="15" t="s">
        <v>1402</v>
      </c>
      <c r="H9457" s="15" t="s">
        <v>1403</v>
      </c>
      <c r="I9457" s="15" t="s">
        <v>59</v>
      </c>
      <c r="J9457" s="15" t="s">
        <v>60</v>
      </c>
      <c r="K9457" s="15" t="s">
        <v>10</v>
      </c>
      <c r="L9457" s="15" t="str">
        <f t="array" ref="L9457">_xlfn.XLOOKUP(M9457,reference_province_to_city!$A$2:$A$11,reference_province_to_city!$B$2:$B$11)</f>
        <v>Jakarta</v>
      </c>
      <c r="M9457" s="15" t="s">
        <v>7</v>
      </c>
      <c r="N9457" s="15">
        <v>10110.0</v>
      </c>
      <c r="O9457" s="15">
        <f t="array" ref="O9457">_xlfn.XLOOKUP(M9457,reference_postal_code!$B$2:$B$11,reference_postal_code!$A$2:$A$11)</f>
        <v>10110</v>
      </c>
      <c r="P9457" s="15" t="s">
        <v>117</v>
      </c>
      <c r="Q9457" s="15" t="s">
        <v>3611</v>
      </c>
      <c r="R9457" s="15" t="s">
        <v>106</v>
      </c>
      <c r="S9457" s="15" t="s">
        <v>107</v>
      </c>
      <c r="T9457" s="15" t="s">
        <v>3612</v>
      </c>
      <c r="U9457" s="28">
        <v>2865870.0</v>
      </c>
      <c r="V9457" s="15">
        <v>3.0</v>
      </c>
      <c r="W9457" s="31">
        <v>0.3</v>
      </c>
      <c r="X9457" s="28">
        <v>-695997.0</v>
      </c>
    </row>
    <row r="9458" ht="15.75" customHeight="1">
      <c r="A9458" s="15">
        <v>2553.0</v>
      </c>
      <c r="B9458" s="15" t="s">
        <v>10109</v>
      </c>
      <c r="C9458" s="18">
        <v>43058.0</v>
      </c>
      <c r="D9458" s="18">
        <v>43062.0</v>
      </c>
      <c r="E9458" s="18">
        <f t="shared" si="1"/>
        <v>43062</v>
      </c>
      <c r="F9458" s="15" t="s">
        <v>55</v>
      </c>
      <c r="G9458" s="15" t="s">
        <v>4527</v>
      </c>
      <c r="H9458" s="15" t="s">
        <v>4528</v>
      </c>
      <c r="I9458" s="15" t="s">
        <v>59</v>
      </c>
      <c r="J9458" s="15" t="s">
        <v>60</v>
      </c>
      <c r="K9458" s="15" t="s">
        <v>19</v>
      </c>
      <c r="L9458" s="15" t="str">
        <f t="array" ref="L9458">_xlfn.XLOOKUP(M9458,reference_province_to_city!$A$2:$A$11,reference_province_to_city!$B$2:$B$11)</f>
        <v>Yogyakarta</v>
      </c>
      <c r="M9458" s="15" t="s">
        <v>18</v>
      </c>
      <c r="N9458" s="15">
        <v>55111.0</v>
      </c>
      <c r="O9458" s="15">
        <f t="array" ref="O9458">_xlfn.XLOOKUP(M9458,reference_postal_code!$B$2:$B$11,reference_postal_code!$A$2:$A$11)</f>
        <v>55111</v>
      </c>
      <c r="P9458" s="15" t="s">
        <v>77</v>
      </c>
      <c r="Q9458" s="15" t="s">
        <v>4999</v>
      </c>
      <c r="R9458" s="15" t="s">
        <v>65</v>
      </c>
      <c r="S9458" s="15" t="s">
        <v>83</v>
      </c>
      <c r="T9458" s="15" t="s">
        <v>5000</v>
      </c>
      <c r="U9458" s="28">
        <v>329400.0</v>
      </c>
      <c r="V9458" s="15">
        <v>2.0</v>
      </c>
      <c r="W9458" s="31">
        <v>0.0</v>
      </c>
      <c r="X9458" s="28">
        <v>161406.0</v>
      </c>
    </row>
    <row r="9459" ht="15.75" customHeight="1">
      <c r="A9459" s="15">
        <v>2172.0</v>
      </c>
      <c r="B9459" s="15" t="s">
        <v>10111</v>
      </c>
      <c r="C9459" s="18">
        <v>43058.0</v>
      </c>
      <c r="D9459" s="18">
        <v>43064.0</v>
      </c>
      <c r="E9459" s="18">
        <f t="shared" si="1"/>
        <v>43064</v>
      </c>
      <c r="F9459" s="15" t="s">
        <v>55</v>
      </c>
      <c r="G9459" s="15" t="s">
        <v>477</v>
      </c>
      <c r="H9459" s="15" t="s">
        <v>478</v>
      </c>
      <c r="I9459" s="15" t="s">
        <v>128</v>
      </c>
      <c r="J9459" s="15" t="s">
        <v>60</v>
      </c>
      <c r="K9459" s="15" t="s">
        <v>31</v>
      </c>
      <c r="L9459" s="15" t="str">
        <f t="array" ref="L9459">_xlfn.XLOOKUP(M9459,reference_province_to_city!$A$2:$A$11,reference_province_to_city!$B$2:$B$11)</f>
        <v>Balikpapan</v>
      </c>
      <c r="M9459" s="15" t="s">
        <v>21</v>
      </c>
      <c r="N9459" s="15">
        <v>76114.0</v>
      </c>
      <c r="O9459" s="15">
        <f t="array" ref="O9459">_xlfn.XLOOKUP(M9459,reference_postal_code!$B$2:$B$11,reference_postal_code!$A$2:$A$11)</f>
        <v>76114</v>
      </c>
      <c r="P9459" s="15" t="s">
        <v>166</v>
      </c>
      <c r="Q9459" s="15" t="s">
        <v>1459</v>
      </c>
      <c r="R9459" s="15" t="s">
        <v>106</v>
      </c>
      <c r="S9459" s="15" t="s">
        <v>107</v>
      </c>
      <c r="T9459" s="15" t="s">
        <v>1460</v>
      </c>
      <c r="U9459" s="28">
        <v>4579680.0</v>
      </c>
      <c r="V9459" s="15">
        <v>2.0</v>
      </c>
      <c r="W9459" s="31">
        <v>0.3</v>
      </c>
      <c r="X9459" s="28">
        <v>-130848.0</v>
      </c>
    </row>
    <row r="9460" ht="15.75" customHeight="1">
      <c r="A9460" s="15">
        <v>3616.0</v>
      </c>
      <c r="B9460" s="15" t="s">
        <v>10105</v>
      </c>
      <c r="C9460" s="18">
        <v>43058.0</v>
      </c>
      <c r="D9460" s="18">
        <v>43060.0</v>
      </c>
      <c r="E9460" s="18">
        <f t="shared" si="1"/>
        <v>43060</v>
      </c>
      <c r="F9460" s="15" t="s">
        <v>125</v>
      </c>
      <c r="G9460" s="15" t="s">
        <v>5548</v>
      </c>
      <c r="H9460" s="15" t="s">
        <v>5549</v>
      </c>
      <c r="I9460" s="15" t="s">
        <v>128</v>
      </c>
      <c r="J9460" s="15" t="s">
        <v>60</v>
      </c>
      <c r="K9460" s="15" t="s">
        <v>33</v>
      </c>
      <c r="L9460" s="15" t="str">
        <f t="array" ref="L9460">_xlfn.XLOOKUP(M9460,reference_province_to_city!$A$2:$A$11,reference_province_to_city!$B$2:$B$11)</f>
        <v>Makassar</v>
      </c>
      <c r="M9460" s="15" t="s">
        <v>25</v>
      </c>
      <c r="N9460" s="15">
        <v>90111.0</v>
      </c>
      <c r="O9460" s="15">
        <f t="array" ref="O9460">_xlfn.XLOOKUP(M9460,reference_postal_code!$B$2:$B$11,reference_postal_code!$A$2:$A$11)</f>
        <v>90111</v>
      </c>
      <c r="P9460" s="15" t="s">
        <v>63</v>
      </c>
      <c r="Q9460" s="15" t="s">
        <v>923</v>
      </c>
      <c r="R9460" s="15" t="s">
        <v>65</v>
      </c>
      <c r="S9460" s="15" t="s">
        <v>93</v>
      </c>
      <c r="T9460" s="15" t="s">
        <v>924</v>
      </c>
      <c r="U9460" s="28">
        <v>476640.0</v>
      </c>
      <c r="V9460" s="15">
        <v>4.0</v>
      </c>
      <c r="W9460" s="31">
        <v>0.2</v>
      </c>
      <c r="X9460" s="28">
        <v>131076.0</v>
      </c>
    </row>
    <row r="9461" ht="15.75" customHeight="1">
      <c r="A9461" s="15">
        <v>1599.0</v>
      </c>
      <c r="B9461" s="15" t="s">
        <v>10102</v>
      </c>
      <c r="C9461" s="18">
        <v>43058.0</v>
      </c>
      <c r="D9461" s="18">
        <v>43060.0</v>
      </c>
      <c r="E9461" s="18">
        <f t="shared" si="1"/>
        <v>43060</v>
      </c>
      <c r="F9461" s="15" t="s">
        <v>114</v>
      </c>
      <c r="G9461" s="15" t="s">
        <v>593</v>
      </c>
      <c r="H9461" s="15" t="s">
        <v>594</v>
      </c>
      <c r="I9461" s="15" t="s">
        <v>59</v>
      </c>
      <c r="J9461" s="15" t="s">
        <v>60</v>
      </c>
      <c r="K9461" s="15" t="s">
        <v>22</v>
      </c>
      <c r="L9461" s="15" t="str">
        <f t="array" ref="L9461">_xlfn.XLOOKUP(M9461,reference_province_to_city!$A$2:$A$11,reference_province_to_city!$B$2:$B$11)</f>
        <v>Surabaya</v>
      </c>
      <c r="M9461" s="15" t="s">
        <v>20</v>
      </c>
      <c r="N9461" s="15">
        <v>60231.0</v>
      </c>
      <c r="O9461" s="15">
        <f t="array" ref="O9461">_xlfn.XLOOKUP(M9461,reference_postal_code!$B$2:$B$11,reference_postal_code!$A$2:$A$11)</f>
        <v>60231</v>
      </c>
      <c r="P9461" s="15" t="s">
        <v>166</v>
      </c>
      <c r="Q9461" s="15" t="s">
        <v>5001</v>
      </c>
      <c r="R9461" s="15" t="s">
        <v>65</v>
      </c>
      <c r="S9461" s="15" t="s">
        <v>226</v>
      </c>
      <c r="T9461" s="15" t="s">
        <v>5002</v>
      </c>
      <c r="U9461" s="28">
        <v>100080.0</v>
      </c>
      <c r="V9461" s="15">
        <v>1.0</v>
      </c>
      <c r="W9461" s="31">
        <v>0.2</v>
      </c>
      <c r="X9461" s="28">
        <v>7506.0</v>
      </c>
    </row>
    <row r="9462" ht="15.75" customHeight="1">
      <c r="A9462" s="15">
        <v>547.0</v>
      </c>
      <c r="B9462" s="15" t="s">
        <v>10099</v>
      </c>
      <c r="C9462" s="18">
        <v>43058.0</v>
      </c>
      <c r="D9462" s="18">
        <v>43061.0</v>
      </c>
      <c r="E9462" s="18">
        <f t="shared" si="1"/>
        <v>43061</v>
      </c>
      <c r="F9462" s="15" t="s">
        <v>125</v>
      </c>
      <c r="G9462" s="15" t="s">
        <v>8267</v>
      </c>
      <c r="H9462" s="15" t="s">
        <v>8268</v>
      </c>
      <c r="I9462" s="15" t="s">
        <v>76</v>
      </c>
      <c r="J9462" s="15" t="s">
        <v>60</v>
      </c>
      <c r="K9462" s="15" t="s">
        <v>17</v>
      </c>
      <c r="L9462" s="15" t="str">
        <f t="array" ref="L9462">_xlfn.XLOOKUP(M9462,reference_province_to_city!$A$2:$A$11,reference_province_to_city!$B$2:$B$11)</f>
        <v>Semarang</v>
      </c>
      <c r="M9462" s="15" t="s">
        <v>15</v>
      </c>
      <c r="N9462" s="15">
        <v>50111.0</v>
      </c>
      <c r="O9462" s="15">
        <f t="array" ref="O9462">_xlfn.XLOOKUP(M9462,reference_postal_code!$B$2:$B$11,reference_postal_code!$A$2:$A$11)</f>
        <v>50111</v>
      </c>
      <c r="P9462" s="15" t="s">
        <v>77</v>
      </c>
      <c r="Q9462" s="15" t="s">
        <v>6231</v>
      </c>
      <c r="R9462" s="15" t="s">
        <v>65</v>
      </c>
      <c r="S9462" s="15" t="s">
        <v>83</v>
      </c>
      <c r="T9462" s="15" t="s">
        <v>6232</v>
      </c>
      <c r="U9462" s="28">
        <v>619200.0</v>
      </c>
      <c r="V9462" s="15">
        <v>6.0</v>
      </c>
      <c r="W9462" s="31">
        <v>0.2</v>
      </c>
      <c r="X9462" s="28">
        <v>208980.0</v>
      </c>
    </row>
    <row r="9463" ht="15.75" customHeight="1">
      <c r="A9463" s="15">
        <v>1601.0</v>
      </c>
      <c r="B9463" s="15" t="s">
        <v>10102</v>
      </c>
      <c r="C9463" s="18">
        <v>43058.0</v>
      </c>
      <c r="D9463" s="18">
        <v>43060.0</v>
      </c>
      <c r="E9463" s="18">
        <f t="shared" si="1"/>
        <v>43060</v>
      </c>
      <c r="F9463" s="15" t="s">
        <v>114</v>
      </c>
      <c r="G9463" s="15" t="s">
        <v>593</v>
      </c>
      <c r="H9463" s="15" t="s">
        <v>594</v>
      </c>
      <c r="I9463" s="15" t="s">
        <v>59</v>
      </c>
      <c r="J9463" s="15" t="s">
        <v>60</v>
      </c>
      <c r="K9463" s="15" t="s">
        <v>22</v>
      </c>
      <c r="L9463" s="15" t="str">
        <f t="array" ref="L9463">_xlfn.XLOOKUP(M9463,reference_province_to_city!$A$2:$A$11,reference_province_to_city!$B$2:$B$11)</f>
        <v>Surabaya</v>
      </c>
      <c r="M9463" s="15" t="s">
        <v>20</v>
      </c>
      <c r="N9463" s="15">
        <v>60231.0</v>
      </c>
      <c r="O9463" s="15">
        <f t="array" ref="O9463">_xlfn.XLOOKUP(M9463,reference_postal_code!$B$2:$B$11,reference_postal_code!$A$2:$A$11)</f>
        <v>60231</v>
      </c>
      <c r="P9463" s="15" t="s">
        <v>166</v>
      </c>
      <c r="Q9463" s="15" t="s">
        <v>2905</v>
      </c>
      <c r="R9463" s="15" t="s">
        <v>106</v>
      </c>
      <c r="S9463" s="15" t="s">
        <v>139</v>
      </c>
      <c r="T9463" s="15" t="s">
        <v>2906</v>
      </c>
      <c r="U9463" s="28">
        <v>239880.0</v>
      </c>
      <c r="V9463" s="15">
        <v>2.0</v>
      </c>
      <c r="W9463" s="31">
        <v>0.6</v>
      </c>
      <c r="X9463" s="28">
        <v>-209895.0</v>
      </c>
    </row>
    <row r="9464" ht="15.75" customHeight="1">
      <c r="A9464" s="15">
        <v>5594.0</v>
      </c>
      <c r="B9464" s="15" t="s">
        <v>10112</v>
      </c>
      <c r="C9464" s="18">
        <v>43058.0</v>
      </c>
      <c r="D9464" s="18">
        <v>43064.0</v>
      </c>
      <c r="E9464" s="18">
        <f t="shared" si="1"/>
        <v>43064</v>
      </c>
      <c r="F9464" s="15" t="s">
        <v>55</v>
      </c>
      <c r="G9464" s="15" t="s">
        <v>504</v>
      </c>
      <c r="H9464" s="15" t="s">
        <v>505</v>
      </c>
      <c r="I9464" s="15" t="s">
        <v>59</v>
      </c>
      <c r="J9464" s="15" t="s">
        <v>60</v>
      </c>
      <c r="K9464" s="15" t="s">
        <v>14</v>
      </c>
      <c r="L9464" s="15" t="str">
        <f t="array" ref="L9464">_xlfn.XLOOKUP(M9464,reference_province_to_city!$A$2:$A$11,reference_province_to_city!$B$2:$B$11)</f>
        <v>Bandung</v>
      </c>
      <c r="M9464" s="15" t="s">
        <v>12</v>
      </c>
      <c r="N9464" s="15">
        <v>40111.0</v>
      </c>
      <c r="O9464" s="15">
        <f t="array" ref="O9464">_xlfn.XLOOKUP(M9464,reference_postal_code!$B$2:$B$11,reference_postal_code!$A$2:$A$11)</f>
        <v>40111</v>
      </c>
      <c r="P9464" s="15" t="s">
        <v>117</v>
      </c>
      <c r="Q9464" s="15" t="s">
        <v>4568</v>
      </c>
      <c r="R9464" s="15" t="s">
        <v>65</v>
      </c>
      <c r="S9464" s="15" t="s">
        <v>83</v>
      </c>
      <c r="T9464" s="15" t="s">
        <v>4569</v>
      </c>
      <c r="U9464" s="28">
        <v>898695.0</v>
      </c>
      <c r="V9464" s="15">
        <v>7.0</v>
      </c>
      <c r="W9464" s="31">
        <v>0.7</v>
      </c>
      <c r="X9464" s="28">
        <v>-688999.0</v>
      </c>
    </row>
    <row r="9465" ht="15.75" customHeight="1">
      <c r="A9465" s="15">
        <v>4753.0</v>
      </c>
      <c r="B9465" s="15" t="s">
        <v>10113</v>
      </c>
      <c r="C9465" s="18">
        <v>43059.0</v>
      </c>
      <c r="D9465" s="18">
        <v>43063.0</v>
      </c>
      <c r="E9465" s="18">
        <f t="shared" si="1"/>
        <v>43063</v>
      </c>
      <c r="F9465" s="15" t="s">
        <v>55</v>
      </c>
      <c r="G9465" s="15" t="s">
        <v>3233</v>
      </c>
      <c r="H9465" s="15" t="s">
        <v>3234</v>
      </c>
      <c r="I9465" s="15" t="s">
        <v>59</v>
      </c>
      <c r="J9465" s="15" t="s">
        <v>60</v>
      </c>
      <c r="K9465" s="15" t="s">
        <v>14</v>
      </c>
      <c r="L9465" s="15" t="str">
        <f t="array" ref="L9465">_xlfn.XLOOKUP(M9465,reference_province_to_city!$A$2:$A$11,reference_province_to_city!$B$2:$B$11)</f>
        <v>Bandung</v>
      </c>
      <c r="M9465" s="15" t="s">
        <v>12</v>
      </c>
      <c r="N9465" s="15">
        <v>40111.0</v>
      </c>
      <c r="O9465" s="15">
        <f t="array" ref="O9465">_xlfn.XLOOKUP(M9465,reference_postal_code!$B$2:$B$11,reference_postal_code!$A$2:$A$11)</f>
        <v>40111</v>
      </c>
      <c r="P9465" s="15" t="s">
        <v>117</v>
      </c>
      <c r="Q9465" s="15" t="s">
        <v>834</v>
      </c>
      <c r="R9465" s="15" t="s">
        <v>106</v>
      </c>
      <c r="S9465" s="15" t="s">
        <v>107</v>
      </c>
      <c r="T9465" s="15" t="s">
        <v>835</v>
      </c>
      <c r="U9465" s="28">
        <v>3143520.0</v>
      </c>
      <c r="V9465" s="15">
        <v>2.0</v>
      </c>
      <c r="W9465" s="31">
        <v>0.2</v>
      </c>
      <c r="X9465" s="28">
        <v>-353646.0</v>
      </c>
    </row>
    <row r="9466" ht="15.75" customHeight="1">
      <c r="A9466" s="15">
        <v>1813.0</v>
      </c>
      <c r="B9466" s="15" t="s">
        <v>10114</v>
      </c>
      <c r="C9466" s="18">
        <v>43059.0</v>
      </c>
      <c r="D9466" s="18">
        <v>43065.0</v>
      </c>
      <c r="E9466" s="18">
        <f t="shared" si="1"/>
        <v>43065</v>
      </c>
      <c r="F9466" s="15" t="s">
        <v>55</v>
      </c>
      <c r="G9466" s="15" t="s">
        <v>4265</v>
      </c>
      <c r="H9466" s="15" t="s">
        <v>4266</v>
      </c>
      <c r="I9466" s="15" t="s">
        <v>59</v>
      </c>
      <c r="J9466" s="15" t="s">
        <v>60</v>
      </c>
      <c r="K9466" s="15" t="s">
        <v>26</v>
      </c>
      <c r="L9466" s="15" t="str">
        <f t="array" ref="L9466">_xlfn.XLOOKUP(M9466,reference_province_to_city!$A$2:$A$11,reference_province_to_city!$B$2:$B$11)</f>
        <v>Denpasar</v>
      </c>
      <c r="M9466" s="15" t="s">
        <v>24</v>
      </c>
      <c r="N9466" s="15">
        <v>80231.0</v>
      </c>
      <c r="O9466" s="15">
        <f t="array" ref="O9466">_xlfn.XLOOKUP(M9466,reference_postal_code!$B$2:$B$11,reference_postal_code!$A$2:$A$11)</f>
        <v>80231</v>
      </c>
      <c r="P9466" s="15" t="s">
        <v>63</v>
      </c>
      <c r="Q9466" s="15" t="s">
        <v>4298</v>
      </c>
      <c r="R9466" s="15" t="s">
        <v>106</v>
      </c>
      <c r="S9466" s="15" t="s">
        <v>139</v>
      </c>
      <c r="T9466" s="15" t="s">
        <v>4299</v>
      </c>
      <c r="U9466" s="28">
        <v>1164000.0</v>
      </c>
      <c r="V9466" s="15">
        <v>5.0</v>
      </c>
      <c r="W9466" s="31">
        <v>0.2</v>
      </c>
      <c r="X9466" s="28">
        <v>421950.0</v>
      </c>
    </row>
    <row r="9467" ht="15.75" customHeight="1">
      <c r="A9467" s="15">
        <v>2782.0</v>
      </c>
      <c r="B9467" s="15" t="s">
        <v>10115</v>
      </c>
      <c r="C9467" s="18">
        <v>43059.0</v>
      </c>
      <c r="D9467" s="18">
        <v>43066.0</v>
      </c>
      <c r="E9467" s="18">
        <f t="shared" si="1"/>
        <v>43066</v>
      </c>
      <c r="F9467" s="15" t="s">
        <v>55</v>
      </c>
      <c r="G9467" s="15" t="s">
        <v>3581</v>
      </c>
      <c r="H9467" s="15" t="s">
        <v>3582</v>
      </c>
      <c r="I9467" s="15" t="s">
        <v>59</v>
      </c>
      <c r="J9467" s="15" t="s">
        <v>60</v>
      </c>
      <c r="K9467" s="15" t="s">
        <v>28</v>
      </c>
      <c r="L9467" s="15" t="str">
        <f t="array" ref="L9467">_xlfn.XLOOKUP(M9467,reference_province_to_city!$A$2:$A$11,reference_province_to_city!$B$2:$B$11)</f>
        <v>Medan</v>
      </c>
      <c r="M9467" s="15" t="s">
        <v>11</v>
      </c>
      <c r="N9467" s="15">
        <v>20111.0</v>
      </c>
      <c r="O9467" s="15">
        <f t="array" ref="O9467">_xlfn.XLOOKUP(M9467,reference_postal_code!$B$2:$B$11,reference_postal_code!$A$2:$A$11)</f>
        <v>20111</v>
      </c>
      <c r="P9467" s="15" t="s">
        <v>77</v>
      </c>
      <c r="Q9467" s="15" t="s">
        <v>2099</v>
      </c>
      <c r="R9467" s="15" t="s">
        <v>65</v>
      </c>
      <c r="S9467" s="15" t="s">
        <v>93</v>
      </c>
      <c r="T9467" s="15" t="s">
        <v>2100</v>
      </c>
      <c r="U9467" s="28">
        <v>330000.0</v>
      </c>
      <c r="V9467" s="15">
        <v>10.0</v>
      </c>
      <c r="W9467" s="31">
        <v>0.0</v>
      </c>
      <c r="X9467" s="28">
        <v>145200.0</v>
      </c>
    </row>
    <row r="9468" ht="15.75" customHeight="1">
      <c r="A9468" s="15">
        <v>4389.0</v>
      </c>
      <c r="B9468" s="15" t="s">
        <v>10116</v>
      </c>
      <c r="C9468" s="18">
        <v>43059.0</v>
      </c>
      <c r="D9468" s="18">
        <v>43061.0</v>
      </c>
      <c r="E9468" s="18">
        <f t="shared" si="1"/>
        <v>43061</v>
      </c>
      <c r="F9468" s="15" t="s">
        <v>125</v>
      </c>
      <c r="G9468" s="15" t="s">
        <v>866</v>
      </c>
      <c r="H9468" s="15" t="s">
        <v>867</v>
      </c>
      <c r="I9468" s="15" t="s">
        <v>59</v>
      </c>
      <c r="J9468" s="15" t="s">
        <v>60</v>
      </c>
      <c r="K9468" s="15" t="s">
        <v>28</v>
      </c>
      <c r="L9468" s="15" t="str">
        <f t="array" ref="L9468">_xlfn.XLOOKUP(M9468,reference_province_to_city!$A$2:$A$11,reference_province_to_city!$B$2:$B$11)</f>
        <v>Medan</v>
      </c>
      <c r="M9468" s="15" t="s">
        <v>11</v>
      </c>
      <c r="N9468" s="15">
        <v>20111.0</v>
      </c>
      <c r="O9468" s="15">
        <f t="array" ref="O9468">_xlfn.XLOOKUP(M9468,reference_postal_code!$B$2:$B$11,reference_postal_code!$A$2:$A$11)</f>
        <v>20111</v>
      </c>
      <c r="P9468" s="15" t="s">
        <v>77</v>
      </c>
      <c r="Q9468" s="15" t="s">
        <v>7939</v>
      </c>
      <c r="R9468" s="15" t="s">
        <v>65</v>
      </c>
      <c r="S9468" s="15" t="s">
        <v>66</v>
      </c>
      <c r="T9468" s="15" t="s">
        <v>7940</v>
      </c>
      <c r="U9468" s="28">
        <v>701400.0</v>
      </c>
      <c r="V9468" s="15">
        <v>7.0</v>
      </c>
      <c r="W9468" s="31">
        <v>0.0</v>
      </c>
      <c r="X9468" s="28">
        <v>336672.0</v>
      </c>
    </row>
    <row r="9469" ht="15.75" customHeight="1">
      <c r="A9469" s="15">
        <v>560.0</v>
      </c>
      <c r="B9469" s="15" t="s">
        <v>10117</v>
      </c>
      <c r="C9469" s="18">
        <v>43059.0</v>
      </c>
      <c r="D9469" s="18">
        <v>43061.0</v>
      </c>
      <c r="E9469" s="18">
        <f t="shared" si="1"/>
        <v>43061</v>
      </c>
      <c r="F9469" s="15" t="s">
        <v>114</v>
      </c>
      <c r="G9469" s="15" t="s">
        <v>2057</v>
      </c>
      <c r="H9469" s="15" t="s">
        <v>2058</v>
      </c>
      <c r="I9469" s="15" t="s">
        <v>59</v>
      </c>
      <c r="J9469" s="15" t="s">
        <v>60</v>
      </c>
      <c r="K9469" s="15" t="s">
        <v>14</v>
      </c>
      <c r="L9469" s="15" t="str">
        <f t="array" ref="L9469">_xlfn.XLOOKUP(M9469,reference_province_to_city!$A$2:$A$11,reference_province_to_city!$B$2:$B$11)</f>
        <v>Bandung</v>
      </c>
      <c r="M9469" s="15" t="s">
        <v>12</v>
      </c>
      <c r="N9469" s="15">
        <v>40111.0</v>
      </c>
      <c r="O9469" s="15">
        <f t="array" ref="O9469">_xlfn.XLOOKUP(M9469,reference_postal_code!$B$2:$B$11,reference_postal_code!$A$2:$A$11)</f>
        <v>40111</v>
      </c>
      <c r="P9469" s="15" t="s">
        <v>117</v>
      </c>
      <c r="Q9469" s="15" t="s">
        <v>4817</v>
      </c>
      <c r="R9469" s="15" t="s">
        <v>106</v>
      </c>
      <c r="S9469" s="15" t="s">
        <v>139</v>
      </c>
      <c r="T9469" s="15" t="s">
        <v>4818</v>
      </c>
      <c r="U9469" s="28">
        <v>639000.0</v>
      </c>
      <c r="V9469" s="15">
        <v>3.0</v>
      </c>
      <c r="W9469" s="31">
        <v>0.0</v>
      </c>
      <c r="X9469" s="28">
        <v>249210.0</v>
      </c>
    </row>
    <row r="9470" ht="15.75" customHeight="1">
      <c r="A9470" s="15">
        <v>7928.0</v>
      </c>
      <c r="B9470" s="15" t="s">
        <v>10118</v>
      </c>
      <c r="C9470" s="18">
        <v>43059.0</v>
      </c>
      <c r="D9470" s="18">
        <v>43063.0</v>
      </c>
      <c r="E9470" s="18">
        <f t="shared" si="1"/>
        <v>43063</v>
      </c>
      <c r="F9470" s="15" t="s">
        <v>114</v>
      </c>
      <c r="G9470" s="15" t="s">
        <v>987</v>
      </c>
      <c r="H9470" s="15" t="s">
        <v>988</v>
      </c>
      <c r="I9470" s="15" t="s">
        <v>128</v>
      </c>
      <c r="J9470" s="15" t="s">
        <v>60</v>
      </c>
      <c r="K9470" s="15" t="s">
        <v>22</v>
      </c>
      <c r="L9470" s="15" t="str">
        <f t="array" ref="L9470">_xlfn.XLOOKUP(M9470,reference_province_to_city!$A$2:$A$11,reference_province_to_city!$B$2:$B$11)</f>
        <v>Surabaya</v>
      </c>
      <c r="M9470" s="15" t="s">
        <v>20</v>
      </c>
      <c r="N9470" s="15">
        <v>60231.0</v>
      </c>
      <c r="O9470" s="15">
        <f t="array" ref="O9470">_xlfn.XLOOKUP(M9470,reference_postal_code!$B$2:$B$11,reference_postal_code!$A$2:$A$11)</f>
        <v>60231</v>
      </c>
      <c r="P9470" s="15" t="s">
        <v>166</v>
      </c>
      <c r="Q9470" s="15" t="s">
        <v>2430</v>
      </c>
      <c r="R9470" s="15" t="s">
        <v>110</v>
      </c>
      <c r="S9470" s="15" t="s">
        <v>111</v>
      </c>
      <c r="T9470" s="15" t="s">
        <v>2431</v>
      </c>
      <c r="U9470" s="28">
        <v>8549850.0</v>
      </c>
      <c r="V9470" s="15">
        <v>1.0</v>
      </c>
      <c r="W9470" s="31">
        <v>0.0</v>
      </c>
      <c r="X9470" s="28">
        <v>2564955.0</v>
      </c>
    </row>
    <row r="9471" ht="15.75" customHeight="1">
      <c r="A9471" s="15">
        <v>1040.0</v>
      </c>
      <c r="B9471" s="15" t="s">
        <v>10119</v>
      </c>
      <c r="C9471" s="18">
        <v>43059.0</v>
      </c>
      <c r="D9471" s="18">
        <v>43060.0</v>
      </c>
      <c r="E9471" s="18">
        <f t="shared" si="1"/>
        <v>43060</v>
      </c>
      <c r="F9471" s="15" t="s">
        <v>125</v>
      </c>
      <c r="G9471" s="15" t="s">
        <v>504</v>
      </c>
      <c r="H9471" s="15" t="s">
        <v>505</v>
      </c>
      <c r="I9471" s="15" t="s">
        <v>59</v>
      </c>
      <c r="J9471" s="15" t="s">
        <v>60</v>
      </c>
      <c r="K9471" s="15" t="s">
        <v>14</v>
      </c>
      <c r="L9471" s="15" t="str">
        <f t="array" ref="L9471">_xlfn.XLOOKUP(M9471,reference_province_to_city!$A$2:$A$11,reference_province_to_city!$B$2:$B$11)</f>
        <v>Bandung</v>
      </c>
      <c r="M9471" s="15" t="s">
        <v>12</v>
      </c>
      <c r="N9471" s="15">
        <v>40111.0</v>
      </c>
      <c r="O9471" s="15">
        <f t="array" ref="O9471">_xlfn.XLOOKUP(M9471,reference_postal_code!$B$2:$B$11,reference_postal_code!$A$2:$A$11)</f>
        <v>40111</v>
      </c>
      <c r="P9471" s="15" t="s">
        <v>117</v>
      </c>
      <c r="Q9471" s="15" t="s">
        <v>9797</v>
      </c>
      <c r="R9471" s="15" t="s">
        <v>65</v>
      </c>
      <c r="S9471" s="15" t="s">
        <v>93</v>
      </c>
      <c r="T9471" s="15" t="s">
        <v>9798</v>
      </c>
      <c r="U9471" s="28">
        <v>430920.0</v>
      </c>
      <c r="V9471" s="15">
        <v>3.0</v>
      </c>
      <c r="W9471" s="31">
        <v>0.2</v>
      </c>
      <c r="X9471" s="28">
        <v>26932.0</v>
      </c>
    </row>
    <row r="9472" ht="15.75" customHeight="1">
      <c r="A9472" s="15">
        <v>7929.0</v>
      </c>
      <c r="B9472" s="15" t="s">
        <v>10118</v>
      </c>
      <c r="C9472" s="18">
        <v>43059.0</v>
      </c>
      <c r="D9472" s="18">
        <v>43063.0</v>
      </c>
      <c r="E9472" s="18">
        <f t="shared" si="1"/>
        <v>43063</v>
      </c>
      <c r="F9472" s="15" t="s">
        <v>114</v>
      </c>
      <c r="G9472" s="15" t="s">
        <v>987</v>
      </c>
      <c r="H9472" s="15" t="s">
        <v>988</v>
      </c>
      <c r="I9472" s="15" t="s">
        <v>128</v>
      </c>
      <c r="J9472" s="15" t="s">
        <v>60</v>
      </c>
      <c r="K9472" s="15" t="s">
        <v>22</v>
      </c>
      <c r="L9472" s="15" t="str">
        <f t="array" ref="L9472">_xlfn.XLOOKUP(M9472,reference_province_to_city!$A$2:$A$11,reference_province_to_city!$B$2:$B$11)</f>
        <v>Surabaya</v>
      </c>
      <c r="M9472" s="15" t="s">
        <v>20</v>
      </c>
      <c r="N9472" s="15">
        <v>60231.0</v>
      </c>
      <c r="O9472" s="15">
        <f t="array" ref="O9472">_xlfn.XLOOKUP(M9472,reference_postal_code!$B$2:$B$11,reference_postal_code!$A$2:$A$11)</f>
        <v>60231</v>
      </c>
      <c r="P9472" s="15" t="s">
        <v>166</v>
      </c>
      <c r="Q9472" s="15" t="s">
        <v>5917</v>
      </c>
      <c r="R9472" s="15" t="s">
        <v>106</v>
      </c>
      <c r="S9472" s="15" t="s">
        <v>139</v>
      </c>
      <c r="T9472" s="15" t="s">
        <v>5918</v>
      </c>
      <c r="U9472" s="28">
        <v>764550.0</v>
      </c>
      <c r="V9472" s="15">
        <v>3.0</v>
      </c>
      <c r="W9472" s="31">
        <v>0.0</v>
      </c>
      <c r="X9472" s="28">
        <v>137619.0</v>
      </c>
    </row>
    <row r="9473" ht="15.75" customHeight="1">
      <c r="A9473" s="15">
        <v>1814.0</v>
      </c>
      <c r="B9473" s="15" t="s">
        <v>10114</v>
      </c>
      <c r="C9473" s="18">
        <v>43059.0</v>
      </c>
      <c r="D9473" s="18">
        <v>43065.0</v>
      </c>
      <c r="E9473" s="18">
        <f t="shared" si="1"/>
        <v>43065</v>
      </c>
      <c r="F9473" s="15" t="s">
        <v>55</v>
      </c>
      <c r="G9473" s="15" t="s">
        <v>4265</v>
      </c>
      <c r="H9473" s="15" t="s">
        <v>4266</v>
      </c>
      <c r="I9473" s="15" t="s">
        <v>59</v>
      </c>
      <c r="J9473" s="15" t="s">
        <v>60</v>
      </c>
      <c r="K9473" s="15" t="s">
        <v>26</v>
      </c>
      <c r="L9473" s="15" t="str">
        <f t="array" ref="L9473">_xlfn.XLOOKUP(M9473,reference_province_to_city!$A$2:$A$11,reference_province_to_city!$B$2:$B$11)</f>
        <v>Denpasar</v>
      </c>
      <c r="M9473" s="15" t="s">
        <v>24</v>
      </c>
      <c r="N9473" s="15">
        <v>80231.0</v>
      </c>
      <c r="O9473" s="15">
        <f t="array" ref="O9473">_xlfn.XLOOKUP(M9473,reference_postal_code!$B$2:$B$11,reference_postal_code!$A$2:$A$11)</f>
        <v>80231</v>
      </c>
      <c r="P9473" s="15" t="s">
        <v>63</v>
      </c>
      <c r="Q9473" s="15" t="s">
        <v>7215</v>
      </c>
      <c r="R9473" s="15" t="s">
        <v>106</v>
      </c>
      <c r="S9473" s="15" t="s">
        <v>139</v>
      </c>
      <c r="T9473" s="15" t="s">
        <v>7216</v>
      </c>
      <c r="U9473" s="28">
        <v>69840.0</v>
      </c>
      <c r="V9473" s="15">
        <v>2.0</v>
      </c>
      <c r="W9473" s="31">
        <v>0.2</v>
      </c>
      <c r="X9473" s="28">
        <v>23571.0</v>
      </c>
    </row>
    <row r="9474" ht="15.75" customHeight="1">
      <c r="A9474" s="15">
        <v>4392.0</v>
      </c>
      <c r="B9474" s="15" t="s">
        <v>10116</v>
      </c>
      <c r="C9474" s="18">
        <v>43059.0</v>
      </c>
      <c r="D9474" s="18">
        <v>43061.0</v>
      </c>
      <c r="E9474" s="18">
        <f t="shared" si="1"/>
        <v>43061</v>
      </c>
      <c r="F9474" s="15" t="s">
        <v>125</v>
      </c>
      <c r="G9474" s="15" t="s">
        <v>866</v>
      </c>
      <c r="H9474" s="15" t="s">
        <v>867</v>
      </c>
      <c r="I9474" s="15" t="s">
        <v>59</v>
      </c>
      <c r="J9474" s="15" t="s">
        <v>60</v>
      </c>
      <c r="K9474" s="15" t="s">
        <v>28</v>
      </c>
      <c r="L9474" s="15" t="str">
        <f t="array" ref="L9474">_xlfn.XLOOKUP(M9474,reference_province_to_city!$A$2:$A$11,reference_province_to_city!$B$2:$B$11)</f>
        <v>Medan</v>
      </c>
      <c r="M9474" s="15" t="s">
        <v>11</v>
      </c>
      <c r="N9474" s="15">
        <v>20111.0</v>
      </c>
      <c r="O9474" s="15">
        <f t="array" ref="O9474">_xlfn.XLOOKUP(M9474,reference_postal_code!$B$2:$B$11,reference_postal_code!$A$2:$A$11)</f>
        <v>20111</v>
      </c>
      <c r="P9474" s="15" t="s">
        <v>77</v>
      </c>
      <c r="Q9474" s="15" t="s">
        <v>2543</v>
      </c>
      <c r="R9474" s="15" t="s">
        <v>65</v>
      </c>
      <c r="S9474" s="15" t="s">
        <v>93</v>
      </c>
      <c r="T9474" s="15" t="s">
        <v>2544</v>
      </c>
      <c r="U9474" s="28">
        <v>1034550.0</v>
      </c>
      <c r="V9474" s="15">
        <v>3.0</v>
      </c>
      <c r="W9474" s="31">
        <v>0.0</v>
      </c>
      <c r="X9474" s="28">
        <v>289674.0</v>
      </c>
    </row>
    <row r="9475" ht="15.75" customHeight="1">
      <c r="A9475" s="15">
        <v>7927.0</v>
      </c>
      <c r="B9475" s="15" t="s">
        <v>10118</v>
      </c>
      <c r="C9475" s="18">
        <v>43059.0</v>
      </c>
      <c r="D9475" s="18">
        <v>43063.0</v>
      </c>
      <c r="E9475" s="18">
        <f t="shared" si="1"/>
        <v>43063</v>
      </c>
      <c r="F9475" s="15" t="s">
        <v>114</v>
      </c>
      <c r="G9475" s="15" t="s">
        <v>987</v>
      </c>
      <c r="H9475" s="15" t="s">
        <v>988</v>
      </c>
      <c r="I9475" s="15" t="s">
        <v>128</v>
      </c>
      <c r="J9475" s="15" t="s">
        <v>60</v>
      </c>
      <c r="K9475" s="15" t="s">
        <v>22</v>
      </c>
      <c r="L9475" s="15" t="str">
        <f t="array" ref="L9475">_xlfn.XLOOKUP(M9475,reference_province_to_city!$A$2:$A$11,reference_province_to_city!$B$2:$B$11)</f>
        <v>Surabaya</v>
      </c>
      <c r="M9475" s="15" t="s">
        <v>20</v>
      </c>
      <c r="N9475" s="15">
        <v>60231.0</v>
      </c>
      <c r="O9475" s="15">
        <f t="array" ref="O9475">_xlfn.XLOOKUP(M9475,reference_postal_code!$B$2:$B$11,reference_postal_code!$A$2:$A$11)</f>
        <v>60231</v>
      </c>
      <c r="P9475" s="15" t="s">
        <v>166</v>
      </c>
      <c r="Q9475" s="15" t="s">
        <v>3712</v>
      </c>
      <c r="R9475" s="15" t="s">
        <v>110</v>
      </c>
      <c r="S9475" s="15" t="s">
        <v>149</v>
      </c>
      <c r="T9475" s="15" t="s">
        <v>3713</v>
      </c>
      <c r="U9475" s="28">
        <v>44550.0</v>
      </c>
      <c r="V9475" s="15">
        <v>3.0</v>
      </c>
      <c r="W9475" s="31">
        <v>0.0</v>
      </c>
      <c r="X9475" s="28">
        <v>20048.0</v>
      </c>
    </row>
    <row r="9476" ht="15.75" customHeight="1">
      <c r="A9476" s="15">
        <v>2072.0</v>
      </c>
      <c r="B9476" s="15" t="s">
        <v>10120</v>
      </c>
      <c r="C9476" s="18">
        <v>43059.0</v>
      </c>
      <c r="D9476" s="18">
        <v>43064.0</v>
      </c>
      <c r="E9476" s="18">
        <f t="shared" si="1"/>
        <v>43064</v>
      </c>
      <c r="F9476" s="15" t="s">
        <v>55</v>
      </c>
      <c r="G9476" s="15" t="s">
        <v>653</v>
      </c>
      <c r="H9476" s="15" t="s">
        <v>654</v>
      </c>
      <c r="I9476" s="15" t="s">
        <v>59</v>
      </c>
      <c r="J9476" s="15" t="s">
        <v>60</v>
      </c>
      <c r="K9476" s="15" t="s">
        <v>26</v>
      </c>
      <c r="L9476" s="15" t="str">
        <f t="array" ref="L9476">_xlfn.XLOOKUP(M9476,reference_province_to_city!$A$2:$A$11,reference_province_to_city!$B$2:$B$11)</f>
        <v>Denpasar</v>
      </c>
      <c r="M9476" s="15" t="s">
        <v>24</v>
      </c>
      <c r="N9476" s="15">
        <v>80231.0</v>
      </c>
      <c r="O9476" s="15">
        <f t="array" ref="O9476">_xlfn.XLOOKUP(M9476,reference_postal_code!$B$2:$B$11,reference_postal_code!$A$2:$A$11)</f>
        <v>80231</v>
      </c>
      <c r="P9476" s="15" t="s">
        <v>63</v>
      </c>
      <c r="Q9476" s="15" t="s">
        <v>5612</v>
      </c>
      <c r="R9476" s="15" t="s">
        <v>106</v>
      </c>
      <c r="S9476" s="15" t="s">
        <v>107</v>
      </c>
      <c r="T9476" s="15" t="s">
        <v>5613</v>
      </c>
      <c r="U9476" s="28">
        <v>4258800.0</v>
      </c>
      <c r="V9476" s="15">
        <v>5.0</v>
      </c>
      <c r="W9476" s="31">
        <v>0.2</v>
      </c>
      <c r="X9476" s="28">
        <v>-692055.0</v>
      </c>
    </row>
    <row r="9477" ht="15.75" customHeight="1">
      <c r="A9477" s="15">
        <v>4391.0</v>
      </c>
      <c r="B9477" s="15" t="s">
        <v>10116</v>
      </c>
      <c r="C9477" s="18">
        <v>43059.0</v>
      </c>
      <c r="D9477" s="18">
        <v>43061.0</v>
      </c>
      <c r="E9477" s="18">
        <f t="shared" si="1"/>
        <v>43061</v>
      </c>
      <c r="F9477" s="15" t="s">
        <v>125</v>
      </c>
      <c r="G9477" s="15" t="s">
        <v>866</v>
      </c>
      <c r="H9477" s="15" t="s">
        <v>867</v>
      </c>
      <c r="I9477" s="15" t="s">
        <v>59</v>
      </c>
      <c r="J9477" s="15" t="s">
        <v>60</v>
      </c>
      <c r="K9477" s="15" t="s">
        <v>28</v>
      </c>
      <c r="L9477" s="15" t="str">
        <f t="array" ref="L9477">_xlfn.XLOOKUP(M9477,reference_province_to_city!$A$2:$A$11,reference_province_to_city!$B$2:$B$11)</f>
        <v>Medan</v>
      </c>
      <c r="M9477" s="15" t="s">
        <v>11</v>
      </c>
      <c r="N9477" s="15">
        <v>20111.0</v>
      </c>
      <c r="O9477" s="15">
        <f t="array" ref="O9477">_xlfn.XLOOKUP(M9477,reference_postal_code!$B$2:$B$11,reference_postal_code!$A$2:$A$11)</f>
        <v>20111</v>
      </c>
      <c r="P9477" s="15" t="s">
        <v>77</v>
      </c>
      <c r="Q9477" s="15" t="s">
        <v>1352</v>
      </c>
      <c r="R9477" s="15" t="s">
        <v>110</v>
      </c>
      <c r="S9477" s="15" t="s">
        <v>111</v>
      </c>
      <c r="T9477" s="15" t="s">
        <v>1353</v>
      </c>
      <c r="U9477" s="28">
        <v>1.889955E7</v>
      </c>
      <c r="V9477" s="15">
        <v>3.0</v>
      </c>
      <c r="W9477" s="31">
        <v>0.0</v>
      </c>
      <c r="X9477" s="28">
        <v>4913883.0</v>
      </c>
    </row>
    <row r="9478" ht="15.75" customHeight="1">
      <c r="A9478" s="15">
        <v>4390.0</v>
      </c>
      <c r="B9478" s="15" t="s">
        <v>10116</v>
      </c>
      <c r="C9478" s="18">
        <v>43059.0</v>
      </c>
      <c r="D9478" s="18">
        <v>43061.0</v>
      </c>
      <c r="E9478" s="18">
        <f t="shared" si="1"/>
        <v>43061</v>
      </c>
      <c r="F9478" s="15" t="s">
        <v>125</v>
      </c>
      <c r="G9478" s="15" t="s">
        <v>866</v>
      </c>
      <c r="H9478" s="15" t="s">
        <v>867</v>
      </c>
      <c r="I9478" s="15" t="s">
        <v>59</v>
      </c>
      <c r="J9478" s="15" t="s">
        <v>60</v>
      </c>
      <c r="K9478" s="15" t="s">
        <v>28</v>
      </c>
      <c r="L9478" s="15" t="str">
        <f t="array" ref="L9478">_xlfn.XLOOKUP(M9478,reference_province_to_city!$A$2:$A$11,reference_province_to_city!$B$2:$B$11)</f>
        <v>Medan</v>
      </c>
      <c r="M9478" s="15" t="s">
        <v>11</v>
      </c>
      <c r="N9478" s="15">
        <v>20111.0</v>
      </c>
      <c r="O9478" s="15">
        <f t="array" ref="O9478">_xlfn.XLOOKUP(M9478,reference_postal_code!$B$2:$B$11,reference_postal_code!$A$2:$A$11)</f>
        <v>20111</v>
      </c>
      <c r="P9478" s="15" t="s">
        <v>77</v>
      </c>
      <c r="Q9478" s="15" t="s">
        <v>4213</v>
      </c>
      <c r="R9478" s="15" t="s">
        <v>106</v>
      </c>
      <c r="S9478" s="15" t="s">
        <v>183</v>
      </c>
      <c r="T9478" s="15" t="s">
        <v>4214</v>
      </c>
      <c r="U9478" s="28">
        <v>2759520.0</v>
      </c>
      <c r="V9478" s="15">
        <v>2.0</v>
      </c>
      <c r="W9478" s="31">
        <v>0.2</v>
      </c>
      <c r="X9478" s="28">
        <v>-379434.0</v>
      </c>
    </row>
    <row r="9479" ht="15.75" customHeight="1">
      <c r="A9479" s="15">
        <v>4841.0</v>
      </c>
      <c r="B9479" s="15" t="s">
        <v>10121</v>
      </c>
      <c r="C9479" s="18">
        <v>43059.0</v>
      </c>
      <c r="D9479" s="18">
        <v>43064.0</v>
      </c>
      <c r="E9479" s="18">
        <f t="shared" si="1"/>
        <v>43064</v>
      </c>
      <c r="F9479" s="15" t="s">
        <v>55</v>
      </c>
      <c r="G9479" s="15" t="s">
        <v>771</v>
      </c>
      <c r="H9479" s="15" t="s">
        <v>772</v>
      </c>
      <c r="I9479" s="15" t="s">
        <v>76</v>
      </c>
      <c r="J9479" s="15" t="s">
        <v>60</v>
      </c>
      <c r="K9479" s="15" t="s">
        <v>26</v>
      </c>
      <c r="L9479" s="15" t="str">
        <f t="array" ref="L9479">_xlfn.XLOOKUP(M9479,reference_province_to_city!$A$2:$A$11,reference_province_to_city!$B$2:$B$11)</f>
        <v>Denpasar</v>
      </c>
      <c r="M9479" s="15" t="s">
        <v>24</v>
      </c>
      <c r="N9479" s="15">
        <v>80231.0</v>
      </c>
      <c r="O9479" s="15">
        <f t="array" ref="O9479">_xlfn.XLOOKUP(M9479,reference_postal_code!$B$2:$B$11,reference_postal_code!$A$2:$A$11)</f>
        <v>80231</v>
      </c>
      <c r="P9479" s="15" t="s">
        <v>63</v>
      </c>
      <c r="Q9479" s="15" t="s">
        <v>2213</v>
      </c>
      <c r="R9479" s="15" t="s">
        <v>106</v>
      </c>
      <c r="S9479" s="15" t="s">
        <v>139</v>
      </c>
      <c r="T9479" s="15" t="s">
        <v>2214</v>
      </c>
      <c r="U9479" s="28">
        <v>413700.0</v>
      </c>
      <c r="V9479" s="15">
        <v>2.0</v>
      </c>
      <c r="W9479" s="31">
        <v>0.0</v>
      </c>
      <c r="X9479" s="28">
        <v>173754.0</v>
      </c>
    </row>
    <row r="9480" ht="15.75" customHeight="1">
      <c r="A9480" s="15">
        <v>1039.0</v>
      </c>
      <c r="B9480" s="15" t="s">
        <v>10119</v>
      </c>
      <c r="C9480" s="18">
        <v>43059.0</v>
      </c>
      <c r="D9480" s="18">
        <v>43060.0</v>
      </c>
      <c r="E9480" s="18">
        <f t="shared" si="1"/>
        <v>43060</v>
      </c>
      <c r="F9480" s="15" t="s">
        <v>125</v>
      </c>
      <c r="G9480" s="15" t="s">
        <v>504</v>
      </c>
      <c r="H9480" s="15" t="s">
        <v>505</v>
      </c>
      <c r="I9480" s="15" t="s">
        <v>59</v>
      </c>
      <c r="J9480" s="15" t="s">
        <v>60</v>
      </c>
      <c r="K9480" s="15" t="s">
        <v>14</v>
      </c>
      <c r="L9480" s="15" t="str">
        <f t="array" ref="L9480">_xlfn.XLOOKUP(M9480,reference_province_to_city!$A$2:$A$11,reference_province_to_city!$B$2:$B$11)</f>
        <v>Bandung</v>
      </c>
      <c r="M9480" s="15" t="s">
        <v>12</v>
      </c>
      <c r="N9480" s="15">
        <v>40111.0</v>
      </c>
      <c r="O9480" s="15">
        <f t="array" ref="O9480">_xlfn.XLOOKUP(M9480,reference_postal_code!$B$2:$B$11,reference_postal_code!$A$2:$A$11)</f>
        <v>40111</v>
      </c>
      <c r="P9480" s="15" t="s">
        <v>117</v>
      </c>
      <c r="Q9480" s="15" t="s">
        <v>5826</v>
      </c>
      <c r="R9480" s="15" t="s">
        <v>65</v>
      </c>
      <c r="S9480" s="15" t="s">
        <v>93</v>
      </c>
      <c r="T9480" s="15" t="s">
        <v>5827</v>
      </c>
      <c r="U9480" s="28">
        <v>359520.0</v>
      </c>
      <c r="V9480" s="15">
        <v>7.0</v>
      </c>
      <c r="W9480" s="31">
        <v>0.2</v>
      </c>
      <c r="X9480" s="28">
        <v>40446.0</v>
      </c>
    </row>
    <row r="9481" ht="15.75" customHeight="1">
      <c r="A9481" s="15">
        <v>561.0</v>
      </c>
      <c r="B9481" s="15" t="s">
        <v>10117</v>
      </c>
      <c r="C9481" s="18">
        <v>43059.0</v>
      </c>
      <c r="D9481" s="18">
        <v>43061.0</v>
      </c>
      <c r="E9481" s="18">
        <f t="shared" si="1"/>
        <v>43061</v>
      </c>
      <c r="F9481" s="15" t="s">
        <v>114</v>
      </c>
      <c r="G9481" s="15" t="s">
        <v>2057</v>
      </c>
      <c r="H9481" s="15" t="s">
        <v>2058</v>
      </c>
      <c r="I9481" s="15" t="s">
        <v>59</v>
      </c>
      <c r="J9481" s="15" t="s">
        <v>60</v>
      </c>
      <c r="K9481" s="15" t="s">
        <v>14</v>
      </c>
      <c r="L9481" s="15" t="str">
        <f t="array" ref="L9481">_xlfn.XLOOKUP(M9481,reference_province_to_city!$A$2:$A$11,reference_province_to_city!$B$2:$B$11)</f>
        <v>Bandung</v>
      </c>
      <c r="M9481" s="15" t="s">
        <v>12</v>
      </c>
      <c r="N9481" s="15">
        <v>40111.0</v>
      </c>
      <c r="O9481" s="15">
        <f t="array" ref="O9481">_xlfn.XLOOKUP(M9481,reference_postal_code!$B$2:$B$11,reference_postal_code!$A$2:$A$11)</f>
        <v>40111</v>
      </c>
      <c r="P9481" s="15" t="s">
        <v>117</v>
      </c>
      <c r="Q9481" s="15" t="s">
        <v>2008</v>
      </c>
      <c r="R9481" s="15" t="s">
        <v>65</v>
      </c>
      <c r="S9481" s="15" t="s">
        <v>83</v>
      </c>
      <c r="T9481" s="15" t="s">
        <v>2009</v>
      </c>
      <c r="U9481" s="28">
        <v>1260840.0</v>
      </c>
      <c r="V9481" s="15">
        <v>7.0</v>
      </c>
      <c r="W9481" s="31">
        <v>0.2</v>
      </c>
      <c r="X9481" s="28">
        <v>409773.0</v>
      </c>
    </row>
    <row r="9482" ht="15.75" customHeight="1">
      <c r="A9482" s="15">
        <v>6147.0</v>
      </c>
      <c r="B9482" s="15" t="s">
        <v>10122</v>
      </c>
      <c r="C9482" s="18">
        <v>43060.0</v>
      </c>
      <c r="D9482" s="18">
        <v>43064.0</v>
      </c>
      <c r="E9482" s="18">
        <f t="shared" si="1"/>
        <v>43064</v>
      </c>
      <c r="F9482" s="15" t="s">
        <v>55</v>
      </c>
      <c r="G9482" s="15" t="s">
        <v>1721</v>
      </c>
      <c r="H9482" s="15" t="s">
        <v>1722</v>
      </c>
      <c r="I9482" s="15" t="s">
        <v>128</v>
      </c>
      <c r="J9482" s="15" t="s">
        <v>60</v>
      </c>
      <c r="K9482" s="15" t="s">
        <v>14</v>
      </c>
      <c r="L9482" s="15" t="str">
        <f t="array" ref="L9482">_xlfn.XLOOKUP(M9482,reference_province_to_city!$A$2:$A$11,reference_province_to_city!$B$2:$B$11)</f>
        <v>Bandung</v>
      </c>
      <c r="M9482" s="15" t="s">
        <v>12</v>
      </c>
      <c r="N9482" s="15">
        <v>40111.0</v>
      </c>
      <c r="O9482" s="15">
        <f t="array" ref="O9482">_xlfn.XLOOKUP(M9482,reference_postal_code!$B$2:$B$11,reference_postal_code!$A$2:$A$11)</f>
        <v>40111</v>
      </c>
      <c r="P9482" s="15" t="s">
        <v>117</v>
      </c>
      <c r="Q9482" s="15" t="s">
        <v>4564</v>
      </c>
      <c r="R9482" s="15" t="s">
        <v>65</v>
      </c>
      <c r="S9482" s="15" t="s">
        <v>93</v>
      </c>
      <c r="T9482" s="15" t="s">
        <v>1324</v>
      </c>
      <c r="U9482" s="28">
        <v>176400.0</v>
      </c>
      <c r="V9482" s="15">
        <v>4.0</v>
      </c>
      <c r="W9482" s="31">
        <v>0.0</v>
      </c>
      <c r="X9482" s="28">
        <v>47628.0</v>
      </c>
    </row>
    <row r="9483" ht="15.75" customHeight="1">
      <c r="A9483" s="15">
        <v>4012.0</v>
      </c>
      <c r="B9483" s="15" t="s">
        <v>10123</v>
      </c>
      <c r="C9483" s="18">
        <v>43060.0</v>
      </c>
      <c r="D9483" s="18">
        <v>43063.0</v>
      </c>
      <c r="E9483" s="18">
        <f t="shared" si="1"/>
        <v>43063</v>
      </c>
      <c r="F9483" s="15" t="s">
        <v>125</v>
      </c>
      <c r="G9483" s="15" t="s">
        <v>1560</v>
      </c>
      <c r="H9483" s="15" t="s">
        <v>1561</v>
      </c>
      <c r="I9483" s="15" t="s">
        <v>59</v>
      </c>
      <c r="J9483" s="15" t="s">
        <v>60</v>
      </c>
      <c r="K9483" s="15" t="s">
        <v>28</v>
      </c>
      <c r="L9483" s="15" t="str">
        <f t="array" ref="L9483">_xlfn.XLOOKUP(M9483,reference_province_to_city!$A$2:$A$11,reference_province_to_city!$B$2:$B$11)</f>
        <v>Medan</v>
      </c>
      <c r="M9483" s="15" t="s">
        <v>11</v>
      </c>
      <c r="N9483" s="15">
        <v>20111.0</v>
      </c>
      <c r="O9483" s="15">
        <f t="array" ref="O9483">_xlfn.XLOOKUP(M9483,reference_postal_code!$B$2:$B$11,reference_postal_code!$A$2:$A$11)</f>
        <v>20111</v>
      </c>
      <c r="P9483" s="15" t="s">
        <v>77</v>
      </c>
      <c r="Q9483" s="15" t="s">
        <v>2006</v>
      </c>
      <c r="R9483" s="15" t="s">
        <v>65</v>
      </c>
      <c r="S9483" s="15" t="s">
        <v>87</v>
      </c>
      <c r="T9483" s="15" t="s">
        <v>2007</v>
      </c>
      <c r="U9483" s="28">
        <v>589440.0</v>
      </c>
      <c r="V9483" s="15">
        <v>4.0</v>
      </c>
      <c r="W9483" s="31">
        <v>0.2</v>
      </c>
      <c r="X9483" s="28">
        <v>58944.0</v>
      </c>
    </row>
    <row r="9484" ht="15.75" customHeight="1">
      <c r="A9484" s="15">
        <v>4011.0</v>
      </c>
      <c r="B9484" s="15" t="s">
        <v>10123</v>
      </c>
      <c r="C9484" s="18">
        <v>43060.0</v>
      </c>
      <c r="D9484" s="18">
        <v>43063.0</v>
      </c>
      <c r="E9484" s="18">
        <f t="shared" si="1"/>
        <v>43063</v>
      </c>
      <c r="F9484" s="15" t="s">
        <v>125</v>
      </c>
      <c r="G9484" s="15" t="s">
        <v>1560</v>
      </c>
      <c r="H9484" s="15" t="s">
        <v>1561</v>
      </c>
      <c r="I9484" s="15" t="s">
        <v>59</v>
      </c>
      <c r="J9484" s="15" t="s">
        <v>60</v>
      </c>
      <c r="K9484" s="15" t="s">
        <v>28</v>
      </c>
      <c r="L9484" s="15" t="str">
        <f t="array" ref="L9484">_xlfn.XLOOKUP(M9484,reference_province_to_city!$A$2:$A$11,reference_province_to_city!$B$2:$B$11)</f>
        <v>Medan</v>
      </c>
      <c r="M9484" s="15" t="s">
        <v>11</v>
      </c>
      <c r="N9484" s="15">
        <v>20111.0</v>
      </c>
      <c r="O9484" s="15">
        <f t="array" ref="O9484">_xlfn.XLOOKUP(M9484,reference_postal_code!$B$2:$B$11,reference_postal_code!$A$2:$A$11)</f>
        <v>20111</v>
      </c>
      <c r="P9484" s="15" t="s">
        <v>77</v>
      </c>
      <c r="Q9484" s="15" t="s">
        <v>343</v>
      </c>
      <c r="R9484" s="15" t="s">
        <v>65</v>
      </c>
      <c r="S9484" s="15" t="s">
        <v>66</v>
      </c>
      <c r="T9484" s="15" t="s">
        <v>344</v>
      </c>
      <c r="U9484" s="28">
        <v>126720.0</v>
      </c>
      <c r="V9484" s="15">
        <v>2.0</v>
      </c>
      <c r="W9484" s="31">
        <v>0.2</v>
      </c>
      <c r="X9484" s="28">
        <v>39600.0</v>
      </c>
    </row>
    <row r="9485" ht="15.75" customHeight="1">
      <c r="A9485" s="15">
        <v>1874.0</v>
      </c>
      <c r="B9485" s="15" t="s">
        <v>10124</v>
      </c>
      <c r="C9485" s="18">
        <v>43060.0</v>
      </c>
      <c r="D9485" s="18">
        <v>43064.0</v>
      </c>
      <c r="E9485" s="18">
        <f t="shared" si="1"/>
        <v>43064</v>
      </c>
      <c r="F9485" s="15" t="s">
        <v>55</v>
      </c>
      <c r="G9485" s="15" t="s">
        <v>1267</v>
      </c>
      <c r="H9485" s="15" t="s">
        <v>1268</v>
      </c>
      <c r="I9485" s="15" t="s">
        <v>59</v>
      </c>
      <c r="J9485" s="15" t="s">
        <v>60</v>
      </c>
      <c r="K9485" s="15" t="s">
        <v>3394</v>
      </c>
      <c r="L9485" s="15" t="str">
        <f t="array" ref="L9485">_xlfn.XLOOKUP(M9485,reference_province_to_city!$A$2:$A$11,reference_province_to_city!$B$2:$B$11)</f>
        <v>Semarang</v>
      </c>
      <c r="M9485" s="15" t="s">
        <v>15</v>
      </c>
      <c r="N9485" s="15">
        <v>50111.0</v>
      </c>
      <c r="O9485" s="15">
        <f t="array" ref="O9485">_xlfn.XLOOKUP(M9485,reference_postal_code!$B$2:$B$11,reference_postal_code!$A$2:$A$11)</f>
        <v>50111</v>
      </c>
      <c r="P9485" s="15" t="s">
        <v>77</v>
      </c>
      <c r="Q9485" s="15" t="s">
        <v>2384</v>
      </c>
      <c r="R9485" s="15" t="s">
        <v>106</v>
      </c>
      <c r="S9485" s="15" t="s">
        <v>218</v>
      </c>
      <c r="T9485" s="15" t="s">
        <v>2385</v>
      </c>
      <c r="U9485" s="28">
        <v>1064700.0</v>
      </c>
      <c r="V9485" s="15">
        <v>1.0</v>
      </c>
      <c r="W9485" s="31">
        <v>0.0</v>
      </c>
      <c r="X9485" s="28">
        <v>308763.0</v>
      </c>
    </row>
    <row r="9486" ht="15.75" customHeight="1">
      <c r="A9486" s="15">
        <v>2244.0</v>
      </c>
      <c r="B9486" s="15" t="s">
        <v>10125</v>
      </c>
      <c r="C9486" s="18">
        <v>43060.0</v>
      </c>
      <c r="D9486" s="18">
        <v>43064.0</v>
      </c>
      <c r="E9486" s="18">
        <f t="shared" si="1"/>
        <v>43064</v>
      </c>
      <c r="F9486" s="15" t="s">
        <v>55</v>
      </c>
      <c r="G9486" s="15" t="s">
        <v>3329</v>
      </c>
      <c r="H9486" s="15" t="s">
        <v>3330</v>
      </c>
      <c r="I9486" s="15" t="s">
        <v>76</v>
      </c>
      <c r="J9486" s="15" t="s">
        <v>60</v>
      </c>
      <c r="K9486" s="15" t="s">
        <v>28</v>
      </c>
      <c r="L9486" s="15" t="str">
        <f t="array" ref="L9486">_xlfn.XLOOKUP(M9486,reference_province_to_city!$A$2:$A$11,reference_province_to_city!$B$2:$B$11)</f>
        <v>Medan</v>
      </c>
      <c r="M9486" s="15" t="s">
        <v>11</v>
      </c>
      <c r="N9486" s="15">
        <v>20111.0</v>
      </c>
      <c r="O9486" s="15">
        <f t="array" ref="O9486">_xlfn.XLOOKUP(M9486,reference_postal_code!$B$2:$B$11,reference_postal_code!$A$2:$A$11)</f>
        <v>20111</v>
      </c>
      <c r="P9486" s="15" t="s">
        <v>77</v>
      </c>
      <c r="Q9486" s="15" t="s">
        <v>4965</v>
      </c>
      <c r="R9486" s="15" t="s">
        <v>65</v>
      </c>
      <c r="S9486" s="15" t="s">
        <v>93</v>
      </c>
      <c r="T9486" s="15" t="s">
        <v>4966</v>
      </c>
      <c r="U9486" s="28">
        <v>83400.0</v>
      </c>
      <c r="V9486" s="15">
        <v>2.0</v>
      </c>
      <c r="W9486" s="31">
        <v>0.0</v>
      </c>
      <c r="X9486" s="28">
        <v>21684.0</v>
      </c>
    </row>
    <row r="9487" ht="15.75" customHeight="1">
      <c r="A9487" s="15">
        <v>6363.0</v>
      </c>
      <c r="B9487" s="15" t="s">
        <v>10126</v>
      </c>
      <c r="C9487" s="18">
        <v>43060.0</v>
      </c>
      <c r="D9487" s="18">
        <v>43064.0</v>
      </c>
      <c r="E9487" s="18">
        <f t="shared" si="1"/>
        <v>43064</v>
      </c>
      <c r="F9487" s="15" t="s">
        <v>55</v>
      </c>
      <c r="G9487" s="15" t="s">
        <v>644</v>
      </c>
      <c r="H9487" s="15" t="s">
        <v>645</v>
      </c>
      <c r="I9487" s="15" t="s">
        <v>59</v>
      </c>
      <c r="J9487" s="15" t="s">
        <v>60</v>
      </c>
      <c r="K9487" s="15" t="s">
        <v>26</v>
      </c>
      <c r="L9487" s="15" t="str">
        <f t="array" ref="L9487">_xlfn.XLOOKUP(M9487,reference_province_to_city!$A$2:$A$11,reference_province_to_city!$B$2:$B$11)</f>
        <v>Denpasar</v>
      </c>
      <c r="M9487" s="15" t="s">
        <v>24</v>
      </c>
      <c r="N9487" s="15">
        <v>80231.0</v>
      </c>
      <c r="O9487" s="15">
        <f t="array" ref="O9487">_xlfn.XLOOKUP(M9487,reference_postal_code!$B$2:$B$11,reference_postal_code!$A$2:$A$11)</f>
        <v>80231</v>
      </c>
      <c r="P9487" s="15" t="s">
        <v>63</v>
      </c>
      <c r="Q9487" s="15" t="s">
        <v>2146</v>
      </c>
      <c r="R9487" s="15" t="s">
        <v>65</v>
      </c>
      <c r="S9487" s="15" t="s">
        <v>83</v>
      </c>
      <c r="T9487" s="15" t="s">
        <v>2147</v>
      </c>
      <c r="U9487" s="28">
        <v>2262000.0</v>
      </c>
      <c r="V9487" s="15">
        <v>5.0</v>
      </c>
      <c r="W9487" s="31">
        <v>0.2</v>
      </c>
      <c r="X9487" s="28">
        <v>848250.0</v>
      </c>
    </row>
    <row r="9488" ht="15.75" customHeight="1">
      <c r="A9488" s="15">
        <v>2213.0</v>
      </c>
      <c r="B9488" s="15" t="s">
        <v>10127</v>
      </c>
      <c r="C9488" s="18">
        <v>43060.0</v>
      </c>
      <c r="D9488" s="18">
        <v>43064.0</v>
      </c>
      <c r="E9488" s="18">
        <f t="shared" si="1"/>
        <v>43064</v>
      </c>
      <c r="F9488" s="15" t="s">
        <v>55</v>
      </c>
      <c r="G9488" s="15" t="s">
        <v>634</v>
      </c>
      <c r="H9488" s="15" t="s">
        <v>635</v>
      </c>
      <c r="I9488" s="15" t="s">
        <v>59</v>
      </c>
      <c r="J9488" s="15" t="s">
        <v>60</v>
      </c>
      <c r="K9488" s="15" t="s">
        <v>29</v>
      </c>
      <c r="L9488" s="15" t="str">
        <f t="array" ref="L9488">_xlfn.XLOOKUP(M9488,reference_province_to_city!$A$2:$A$11,reference_province_to_city!$B$2:$B$11)</f>
        <v>Palembang</v>
      </c>
      <c r="M9488" s="15" t="s">
        <v>13</v>
      </c>
      <c r="N9488" s="15">
        <v>30111.0</v>
      </c>
      <c r="O9488" s="15">
        <f t="array" ref="O9488">_xlfn.XLOOKUP(M9488,reference_postal_code!$B$2:$B$11,reference_postal_code!$A$2:$A$11)</f>
        <v>30111</v>
      </c>
      <c r="P9488" s="15" t="s">
        <v>77</v>
      </c>
      <c r="Q9488" s="15" t="s">
        <v>6023</v>
      </c>
      <c r="R9488" s="15" t="s">
        <v>106</v>
      </c>
      <c r="S9488" s="15" t="s">
        <v>139</v>
      </c>
      <c r="T9488" s="15" t="s">
        <v>6024</v>
      </c>
      <c r="U9488" s="28">
        <v>411300.0</v>
      </c>
      <c r="V9488" s="15">
        <v>1.0</v>
      </c>
      <c r="W9488" s="31">
        <v>0.0</v>
      </c>
      <c r="X9488" s="28">
        <v>168633.0</v>
      </c>
    </row>
    <row r="9489" ht="15.75" customHeight="1">
      <c r="A9489" s="15">
        <v>2247.0</v>
      </c>
      <c r="B9489" s="15" t="s">
        <v>10125</v>
      </c>
      <c r="C9489" s="18">
        <v>43060.0</v>
      </c>
      <c r="D9489" s="18">
        <v>43064.0</v>
      </c>
      <c r="E9489" s="18">
        <f t="shared" si="1"/>
        <v>43064</v>
      </c>
      <c r="F9489" s="15" t="s">
        <v>55</v>
      </c>
      <c r="G9489" s="15" t="s">
        <v>3329</v>
      </c>
      <c r="H9489" s="15" t="s">
        <v>3330</v>
      </c>
      <c r="I9489" s="15" t="s">
        <v>76</v>
      </c>
      <c r="J9489" s="15" t="s">
        <v>60</v>
      </c>
      <c r="K9489" s="15" t="s">
        <v>28</v>
      </c>
      <c r="L9489" s="15" t="str">
        <f t="array" ref="L9489">_xlfn.XLOOKUP(M9489,reference_province_to_city!$A$2:$A$11,reference_province_to_city!$B$2:$B$11)</f>
        <v>Medan</v>
      </c>
      <c r="M9489" s="15" t="s">
        <v>11</v>
      </c>
      <c r="N9489" s="15">
        <v>20111.0</v>
      </c>
      <c r="O9489" s="15">
        <f t="array" ref="O9489">_xlfn.XLOOKUP(M9489,reference_postal_code!$B$2:$B$11,reference_postal_code!$A$2:$A$11)</f>
        <v>20111</v>
      </c>
      <c r="P9489" s="15" t="s">
        <v>77</v>
      </c>
      <c r="Q9489" s="15" t="s">
        <v>5618</v>
      </c>
      <c r="R9489" s="15" t="s">
        <v>110</v>
      </c>
      <c r="S9489" s="15" t="s">
        <v>111</v>
      </c>
      <c r="T9489" s="15" t="s">
        <v>5619</v>
      </c>
      <c r="U9489" s="28">
        <v>9899640.0</v>
      </c>
      <c r="V9489" s="15">
        <v>3.0</v>
      </c>
      <c r="W9489" s="31">
        <v>0.2</v>
      </c>
      <c r="X9489" s="28">
        <v>742473.0</v>
      </c>
    </row>
    <row r="9490" ht="15.75" customHeight="1">
      <c r="A9490" s="15">
        <v>6365.0</v>
      </c>
      <c r="B9490" s="15" t="s">
        <v>10126</v>
      </c>
      <c r="C9490" s="18">
        <v>43060.0</v>
      </c>
      <c r="D9490" s="18">
        <v>43064.0</v>
      </c>
      <c r="E9490" s="18">
        <f t="shared" si="1"/>
        <v>43064</v>
      </c>
      <c r="F9490" s="15" t="s">
        <v>55</v>
      </c>
      <c r="G9490" s="15" t="s">
        <v>644</v>
      </c>
      <c r="H9490" s="15" t="s">
        <v>645</v>
      </c>
      <c r="I9490" s="15" t="s">
        <v>59</v>
      </c>
      <c r="J9490" s="15" t="s">
        <v>60</v>
      </c>
      <c r="K9490" s="15" t="s">
        <v>26</v>
      </c>
      <c r="L9490" s="15" t="str">
        <f t="array" ref="L9490">_xlfn.XLOOKUP(M9490,reference_province_to_city!$A$2:$A$11,reference_province_to_city!$B$2:$B$11)</f>
        <v>Denpasar</v>
      </c>
      <c r="M9490" s="15" t="s">
        <v>24</v>
      </c>
      <c r="N9490" s="15">
        <v>80231.0</v>
      </c>
      <c r="O9490" s="15">
        <f t="array" ref="O9490">_xlfn.XLOOKUP(M9490,reference_postal_code!$B$2:$B$11,reference_postal_code!$A$2:$A$11)</f>
        <v>80231</v>
      </c>
      <c r="P9490" s="15" t="s">
        <v>63</v>
      </c>
      <c r="Q9490" s="15" t="s">
        <v>1025</v>
      </c>
      <c r="R9490" s="15" t="s">
        <v>65</v>
      </c>
      <c r="S9490" s="15" t="s">
        <v>66</v>
      </c>
      <c r="T9490" s="15" t="s">
        <v>1026</v>
      </c>
      <c r="U9490" s="28">
        <v>777600.0</v>
      </c>
      <c r="V9490" s="15">
        <v>8.0</v>
      </c>
      <c r="W9490" s="31">
        <v>0.0</v>
      </c>
      <c r="X9490" s="28">
        <v>373248.0</v>
      </c>
    </row>
    <row r="9491" ht="15.75" customHeight="1">
      <c r="A9491" s="15">
        <v>2245.0</v>
      </c>
      <c r="B9491" s="15" t="s">
        <v>10125</v>
      </c>
      <c r="C9491" s="18">
        <v>43060.0</v>
      </c>
      <c r="D9491" s="18">
        <v>43064.0</v>
      </c>
      <c r="E9491" s="18">
        <f t="shared" si="1"/>
        <v>43064</v>
      </c>
      <c r="F9491" s="15" t="s">
        <v>55</v>
      </c>
      <c r="G9491" s="15" t="s">
        <v>3329</v>
      </c>
      <c r="H9491" s="15" t="s">
        <v>3330</v>
      </c>
      <c r="I9491" s="15" t="s">
        <v>76</v>
      </c>
      <c r="J9491" s="15" t="s">
        <v>60</v>
      </c>
      <c r="K9491" s="15" t="s">
        <v>28</v>
      </c>
      <c r="L9491" s="15" t="str">
        <f t="array" ref="L9491">_xlfn.XLOOKUP(M9491,reference_province_to_city!$A$2:$A$11,reference_province_to_city!$B$2:$B$11)</f>
        <v>Medan</v>
      </c>
      <c r="M9491" s="15" t="s">
        <v>11</v>
      </c>
      <c r="N9491" s="15">
        <v>20111.0</v>
      </c>
      <c r="O9491" s="15">
        <f t="array" ref="O9491">_xlfn.XLOOKUP(M9491,reference_postal_code!$B$2:$B$11,reference_postal_code!$A$2:$A$11)</f>
        <v>20111</v>
      </c>
      <c r="P9491" s="15" t="s">
        <v>77</v>
      </c>
      <c r="Q9491" s="15" t="s">
        <v>4507</v>
      </c>
      <c r="R9491" s="15" t="s">
        <v>65</v>
      </c>
      <c r="S9491" s="15" t="s">
        <v>103</v>
      </c>
      <c r="T9491" s="15" t="s">
        <v>4508</v>
      </c>
      <c r="U9491" s="28">
        <v>135300.0</v>
      </c>
      <c r="V9491" s="15">
        <v>2.0</v>
      </c>
      <c r="W9491" s="31">
        <v>0.0</v>
      </c>
      <c r="X9491" s="28">
        <v>52767.0</v>
      </c>
    </row>
    <row r="9492" ht="15.75" customHeight="1">
      <c r="A9492" s="15">
        <v>2246.0</v>
      </c>
      <c r="B9492" s="15" t="s">
        <v>10125</v>
      </c>
      <c r="C9492" s="18">
        <v>43060.0</v>
      </c>
      <c r="D9492" s="18">
        <v>43064.0</v>
      </c>
      <c r="E9492" s="18">
        <f t="shared" si="1"/>
        <v>43064</v>
      </c>
      <c r="F9492" s="15" t="s">
        <v>55</v>
      </c>
      <c r="G9492" s="15" t="s">
        <v>3329</v>
      </c>
      <c r="H9492" s="15" t="s">
        <v>3330</v>
      </c>
      <c r="I9492" s="15" t="s">
        <v>76</v>
      </c>
      <c r="J9492" s="15" t="s">
        <v>60</v>
      </c>
      <c r="K9492" s="15" t="s">
        <v>28</v>
      </c>
      <c r="L9492" s="15" t="str">
        <f t="array" ref="L9492">_xlfn.XLOOKUP(M9492,reference_province_to_city!$A$2:$A$11,reference_province_to_city!$B$2:$B$11)</f>
        <v>Medan</v>
      </c>
      <c r="M9492" s="15" t="s">
        <v>11</v>
      </c>
      <c r="N9492" s="15">
        <v>20111.0</v>
      </c>
      <c r="O9492" s="15">
        <f t="array" ref="O9492">_xlfn.XLOOKUP(M9492,reference_postal_code!$B$2:$B$11,reference_postal_code!$A$2:$A$11)</f>
        <v>20111</v>
      </c>
      <c r="P9492" s="15" t="s">
        <v>77</v>
      </c>
      <c r="Q9492" s="15" t="s">
        <v>3343</v>
      </c>
      <c r="R9492" s="15" t="s">
        <v>65</v>
      </c>
      <c r="S9492" s="15" t="s">
        <v>222</v>
      </c>
      <c r="T9492" s="15" t="s">
        <v>3344</v>
      </c>
      <c r="U9492" s="28">
        <v>129300.0</v>
      </c>
      <c r="V9492" s="15">
        <v>1.0</v>
      </c>
      <c r="W9492" s="31">
        <v>0.0</v>
      </c>
      <c r="X9492" s="28">
        <v>33618.0</v>
      </c>
    </row>
    <row r="9493" ht="15.75" customHeight="1">
      <c r="A9493" s="15">
        <v>9039.0</v>
      </c>
      <c r="B9493" s="15" t="s">
        <v>10128</v>
      </c>
      <c r="C9493" s="18">
        <v>43060.0</v>
      </c>
      <c r="D9493" s="18">
        <v>43060.0</v>
      </c>
      <c r="E9493" s="18">
        <f t="shared" si="1"/>
        <v>43060</v>
      </c>
      <c r="F9493" s="15" t="s">
        <v>466</v>
      </c>
      <c r="G9493" s="15" t="s">
        <v>7055</v>
      </c>
      <c r="H9493" s="15" t="s">
        <v>7056</v>
      </c>
      <c r="I9493" s="15" t="s">
        <v>59</v>
      </c>
      <c r="J9493" s="15" t="s">
        <v>60</v>
      </c>
      <c r="L9493" s="15" t="str">
        <f t="array" ref="L9493">_xlfn.XLOOKUP(M9493,reference_province_to_city!$A$2:$A$11,reference_province_to_city!$B$2:$B$11)</f>
        <v>Bandung</v>
      </c>
      <c r="M9493" s="15" t="s">
        <v>12</v>
      </c>
      <c r="N9493" s="15">
        <v>40111.0</v>
      </c>
      <c r="O9493" s="15">
        <f t="array" ref="O9493">_xlfn.XLOOKUP(M9493,reference_postal_code!$B$2:$B$11,reference_postal_code!$A$2:$A$11)</f>
        <v>40111</v>
      </c>
      <c r="P9493" s="15" t="s">
        <v>117</v>
      </c>
      <c r="Q9493" s="15" t="s">
        <v>6136</v>
      </c>
      <c r="R9493" s="15" t="s">
        <v>110</v>
      </c>
      <c r="S9493" s="15" t="s">
        <v>111</v>
      </c>
      <c r="T9493" s="15" t="s">
        <v>6137</v>
      </c>
      <c r="U9493" s="28">
        <v>827640.0</v>
      </c>
      <c r="V9493" s="15">
        <v>3.0</v>
      </c>
      <c r="W9493" s="31">
        <v>0.2</v>
      </c>
      <c r="X9493" s="28">
        <v>-186219.0</v>
      </c>
    </row>
    <row r="9494" ht="15.75" customHeight="1">
      <c r="A9494" s="15">
        <v>6148.0</v>
      </c>
      <c r="B9494" s="15" t="s">
        <v>10122</v>
      </c>
      <c r="C9494" s="18">
        <v>43060.0</v>
      </c>
      <c r="D9494" s="18">
        <v>43064.0</v>
      </c>
      <c r="E9494" s="18">
        <f t="shared" si="1"/>
        <v>43064</v>
      </c>
      <c r="F9494" s="15" t="s">
        <v>55</v>
      </c>
      <c r="G9494" s="15" t="s">
        <v>1721</v>
      </c>
      <c r="H9494" s="15" t="s">
        <v>1722</v>
      </c>
      <c r="I9494" s="15" t="s">
        <v>128</v>
      </c>
      <c r="J9494" s="15" t="s">
        <v>60</v>
      </c>
      <c r="K9494" s="15" t="s">
        <v>14</v>
      </c>
      <c r="L9494" s="15" t="str">
        <f t="array" ref="L9494">_xlfn.XLOOKUP(M9494,reference_province_to_city!$A$2:$A$11,reference_province_to_city!$B$2:$B$11)</f>
        <v>Bandung</v>
      </c>
      <c r="M9494" s="15" t="s">
        <v>12</v>
      </c>
      <c r="N9494" s="15">
        <v>40111.0</v>
      </c>
      <c r="O9494" s="15">
        <f t="array" ref="O9494">_xlfn.XLOOKUP(M9494,reference_postal_code!$B$2:$B$11,reference_postal_code!$A$2:$A$11)</f>
        <v>40111</v>
      </c>
      <c r="P9494" s="15" t="s">
        <v>117</v>
      </c>
      <c r="Q9494" s="15" t="s">
        <v>4519</v>
      </c>
      <c r="R9494" s="15" t="s">
        <v>65</v>
      </c>
      <c r="S9494" s="15" t="s">
        <v>83</v>
      </c>
      <c r="T9494" s="15" t="s">
        <v>4520</v>
      </c>
      <c r="U9494" s="28">
        <v>611040.0</v>
      </c>
      <c r="V9494" s="15">
        <v>2.0</v>
      </c>
      <c r="W9494" s="31">
        <v>0.2</v>
      </c>
      <c r="X9494" s="28">
        <v>221502.0</v>
      </c>
    </row>
    <row r="9495" ht="15.75" customHeight="1">
      <c r="A9495" s="15">
        <v>6364.0</v>
      </c>
      <c r="B9495" s="15" t="s">
        <v>10126</v>
      </c>
      <c r="C9495" s="18">
        <v>43060.0</v>
      </c>
      <c r="D9495" s="18">
        <v>43064.0</v>
      </c>
      <c r="E9495" s="18">
        <f t="shared" si="1"/>
        <v>43064</v>
      </c>
      <c r="F9495" s="15" t="s">
        <v>55</v>
      </c>
      <c r="G9495" s="15" t="s">
        <v>644</v>
      </c>
      <c r="H9495" s="15" t="s">
        <v>645</v>
      </c>
      <c r="I9495" s="15" t="s">
        <v>59</v>
      </c>
      <c r="J9495" s="15" t="s">
        <v>60</v>
      </c>
      <c r="K9495" s="15" t="s">
        <v>26</v>
      </c>
      <c r="L9495" s="15" t="str">
        <f t="array" ref="L9495">_xlfn.XLOOKUP(M9495,reference_province_to_city!$A$2:$A$11,reference_province_to_city!$B$2:$B$11)</f>
        <v>Denpasar</v>
      </c>
      <c r="M9495" s="15" t="s">
        <v>24</v>
      </c>
      <c r="N9495" s="15">
        <v>80231.0</v>
      </c>
      <c r="O9495" s="15">
        <f t="array" ref="O9495">_xlfn.XLOOKUP(M9495,reference_postal_code!$B$2:$B$11,reference_postal_code!$A$2:$A$11)</f>
        <v>80231</v>
      </c>
      <c r="P9495" s="15" t="s">
        <v>63</v>
      </c>
      <c r="Q9495" s="15" t="s">
        <v>3043</v>
      </c>
      <c r="R9495" s="15" t="s">
        <v>110</v>
      </c>
      <c r="S9495" s="15" t="s">
        <v>668</v>
      </c>
      <c r="T9495" s="15" t="s">
        <v>3044</v>
      </c>
      <c r="U9495" s="28">
        <v>1.559988E7</v>
      </c>
      <c r="V9495" s="15">
        <v>1.0</v>
      </c>
      <c r="W9495" s="31">
        <v>0.2</v>
      </c>
      <c r="X9495" s="28">
        <v>1559988.0</v>
      </c>
    </row>
    <row r="9496" ht="15.75" customHeight="1">
      <c r="A9496" s="15">
        <v>2243.0</v>
      </c>
      <c r="B9496" s="15" t="s">
        <v>10125</v>
      </c>
      <c r="C9496" s="18">
        <v>43060.0</v>
      </c>
      <c r="D9496" s="18">
        <v>43064.0</v>
      </c>
      <c r="E9496" s="18">
        <f t="shared" si="1"/>
        <v>43064</v>
      </c>
      <c r="F9496" s="15" t="s">
        <v>55</v>
      </c>
      <c r="G9496" s="15" t="s">
        <v>3329</v>
      </c>
      <c r="H9496" s="15" t="s">
        <v>3330</v>
      </c>
      <c r="I9496" s="15" t="s">
        <v>76</v>
      </c>
      <c r="J9496" s="15" t="s">
        <v>60</v>
      </c>
      <c r="K9496" s="15" t="s">
        <v>28</v>
      </c>
      <c r="L9496" s="15" t="str">
        <f t="array" ref="L9496">_xlfn.XLOOKUP(M9496,reference_province_to_city!$A$2:$A$11,reference_province_to_city!$B$2:$B$11)</f>
        <v>Medan</v>
      </c>
      <c r="M9496" s="15" t="s">
        <v>11</v>
      </c>
      <c r="N9496" s="15">
        <v>20111.0</v>
      </c>
      <c r="O9496" s="15">
        <f t="array" ref="O9496">_xlfn.XLOOKUP(M9496,reference_postal_code!$B$2:$B$11,reference_postal_code!$A$2:$A$11)</f>
        <v>20111</v>
      </c>
      <c r="P9496" s="15" t="s">
        <v>77</v>
      </c>
      <c r="Q9496" s="15" t="s">
        <v>1427</v>
      </c>
      <c r="R9496" s="15" t="s">
        <v>65</v>
      </c>
      <c r="S9496" s="15" t="s">
        <v>87</v>
      </c>
      <c r="T9496" s="15" t="s">
        <v>1428</v>
      </c>
      <c r="U9496" s="28">
        <v>848400.0</v>
      </c>
      <c r="V9496" s="15">
        <v>2.0</v>
      </c>
      <c r="W9496" s="31">
        <v>0.0</v>
      </c>
      <c r="X9496" s="28">
        <v>229068.0</v>
      </c>
    </row>
    <row r="9497" ht="15.75" customHeight="1">
      <c r="A9497" s="15">
        <v>3723.0</v>
      </c>
      <c r="B9497" s="15" t="s">
        <v>10129</v>
      </c>
      <c r="C9497" s="18">
        <v>43061.0</v>
      </c>
      <c r="D9497" s="18">
        <v>43065.0</v>
      </c>
      <c r="E9497" s="18">
        <f t="shared" si="1"/>
        <v>43065</v>
      </c>
      <c r="F9497" s="15" t="s">
        <v>55</v>
      </c>
      <c r="G9497" s="15" t="s">
        <v>1889</v>
      </c>
      <c r="H9497" s="15" t="s">
        <v>1890</v>
      </c>
      <c r="I9497" s="15" t="s">
        <v>59</v>
      </c>
      <c r="J9497" s="15" t="s">
        <v>60</v>
      </c>
      <c r="K9497" s="15" t="s">
        <v>28</v>
      </c>
      <c r="L9497" s="15" t="str">
        <f t="array" ref="L9497">_xlfn.XLOOKUP(M9497,reference_province_to_city!$A$2:$A$11,reference_province_to_city!$B$2:$B$11)</f>
        <v>Medan</v>
      </c>
      <c r="M9497" s="15" t="s">
        <v>11</v>
      </c>
      <c r="N9497" s="15">
        <v>20111.0</v>
      </c>
      <c r="O9497" s="15">
        <f t="array" ref="O9497">_xlfn.XLOOKUP(M9497,reference_postal_code!$B$2:$B$11,reference_postal_code!$A$2:$A$11)</f>
        <v>20111</v>
      </c>
      <c r="P9497" s="15" t="s">
        <v>77</v>
      </c>
      <c r="Q9497" s="15" t="s">
        <v>1217</v>
      </c>
      <c r="R9497" s="15" t="s">
        <v>65</v>
      </c>
      <c r="S9497" s="15" t="s">
        <v>93</v>
      </c>
      <c r="T9497" s="15" t="s">
        <v>1218</v>
      </c>
      <c r="U9497" s="28">
        <v>535680.0</v>
      </c>
      <c r="V9497" s="15">
        <v>8.0</v>
      </c>
      <c r="W9497" s="31">
        <v>0.2</v>
      </c>
      <c r="X9497" s="28">
        <v>33480.0</v>
      </c>
    </row>
    <row r="9498" ht="15.75" customHeight="1">
      <c r="A9498" s="15">
        <v>109.0</v>
      </c>
      <c r="B9498" s="15" t="s">
        <v>10130</v>
      </c>
      <c r="C9498" s="18">
        <v>43062.0</v>
      </c>
      <c r="D9498" s="18">
        <v>43067.0</v>
      </c>
      <c r="E9498" s="18">
        <f t="shared" si="1"/>
        <v>43067</v>
      </c>
      <c r="F9498" s="15" t="s">
        <v>55</v>
      </c>
      <c r="G9498" s="15" t="s">
        <v>7107</v>
      </c>
      <c r="H9498" s="15" t="s">
        <v>7108</v>
      </c>
      <c r="I9498" s="15" t="s">
        <v>59</v>
      </c>
      <c r="J9498" s="15" t="s">
        <v>60</v>
      </c>
      <c r="K9498" s="15" t="s">
        <v>29</v>
      </c>
      <c r="L9498" s="15" t="str">
        <f t="array" ref="L9498">_xlfn.XLOOKUP(M9498,reference_province_to_city!$A$2:$A$11,reference_province_to_city!$B$2:$B$11)</f>
        <v>Palembang</v>
      </c>
      <c r="M9498" s="15" t="s">
        <v>13</v>
      </c>
      <c r="N9498" s="15">
        <v>30111.0</v>
      </c>
      <c r="O9498" s="15">
        <f t="array" ref="O9498">_xlfn.XLOOKUP(M9498,reference_postal_code!$B$2:$B$11,reference_postal_code!$A$2:$A$11)</f>
        <v>30111</v>
      </c>
      <c r="P9498" s="15" t="s">
        <v>77</v>
      </c>
      <c r="Q9498" s="15" t="s">
        <v>610</v>
      </c>
      <c r="R9498" s="15" t="s">
        <v>65</v>
      </c>
      <c r="S9498" s="15" t="s">
        <v>93</v>
      </c>
      <c r="T9498" s="15" t="s">
        <v>611</v>
      </c>
      <c r="U9498" s="28">
        <v>49560.0</v>
      </c>
      <c r="V9498" s="15">
        <v>1.0</v>
      </c>
      <c r="W9498" s="31">
        <v>0.2</v>
      </c>
      <c r="X9498" s="28">
        <v>16107.0</v>
      </c>
    </row>
    <row r="9499" ht="15.75" customHeight="1">
      <c r="A9499" s="15">
        <v>8978.0</v>
      </c>
      <c r="B9499" s="15" t="s">
        <v>10131</v>
      </c>
      <c r="C9499" s="18">
        <v>43062.0</v>
      </c>
      <c r="D9499" s="18">
        <v>43065.0</v>
      </c>
      <c r="E9499" s="18">
        <f t="shared" si="1"/>
        <v>43065</v>
      </c>
      <c r="F9499" s="15" t="s">
        <v>125</v>
      </c>
      <c r="G9499" s="15" t="s">
        <v>2769</v>
      </c>
      <c r="H9499" s="15" t="s">
        <v>2770</v>
      </c>
      <c r="I9499" s="15" t="s">
        <v>128</v>
      </c>
      <c r="J9499" s="15" t="s">
        <v>60</v>
      </c>
      <c r="K9499" s="15" t="s">
        <v>26</v>
      </c>
      <c r="L9499" s="15" t="str">
        <f t="array" ref="L9499">_xlfn.XLOOKUP(M9499,reference_province_to_city!$A$2:$A$11,reference_province_to_city!$B$2:$B$11)</f>
        <v>Denpasar</v>
      </c>
      <c r="M9499" s="15" t="s">
        <v>24</v>
      </c>
      <c r="N9499" s="15">
        <v>80231.0</v>
      </c>
      <c r="O9499" s="15">
        <f t="array" ref="O9499">_xlfn.XLOOKUP(M9499,reference_postal_code!$B$2:$B$11,reference_postal_code!$A$2:$A$11)</f>
        <v>80231</v>
      </c>
      <c r="P9499" s="15" t="s">
        <v>63</v>
      </c>
      <c r="Q9499" s="15" t="s">
        <v>5104</v>
      </c>
      <c r="R9499" s="15" t="s">
        <v>65</v>
      </c>
      <c r="S9499" s="15" t="s">
        <v>83</v>
      </c>
      <c r="T9499" s="15" t="s">
        <v>5105</v>
      </c>
      <c r="U9499" s="28">
        <v>91560.0</v>
      </c>
      <c r="V9499" s="15">
        <v>2.0</v>
      </c>
      <c r="W9499" s="31">
        <v>0.8</v>
      </c>
      <c r="X9499" s="28">
        <v>-137340.0</v>
      </c>
    </row>
    <row r="9500" ht="15.75" customHeight="1">
      <c r="A9500" s="15">
        <v>8975.0</v>
      </c>
      <c r="B9500" s="15" t="s">
        <v>10131</v>
      </c>
      <c r="C9500" s="18">
        <v>43062.0</v>
      </c>
      <c r="D9500" s="18">
        <v>43065.0</v>
      </c>
      <c r="E9500" s="18">
        <f t="shared" si="1"/>
        <v>43065</v>
      </c>
      <c r="F9500" s="15" t="s">
        <v>125</v>
      </c>
      <c r="G9500" s="15" t="s">
        <v>2769</v>
      </c>
      <c r="H9500" s="15" t="s">
        <v>2770</v>
      </c>
      <c r="I9500" s="15" t="s">
        <v>128</v>
      </c>
      <c r="J9500" s="15" t="s">
        <v>60</v>
      </c>
      <c r="K9500" s="15" t="s">
        <v>26</v>
      </c>
      <c r="L9500" s="15" t="str">
        <f t="array" ref="L9500">_xlfn.XLOOKUP(M9500,reference_province_to_city!$A$2:$A$11,reference_province_to_city!$B$2:$B$11)</f>
        <v>Denpasar</v>
      </c>
      <c r="M9500" s="15" t="s">
        <v>24</v>
      </c>
      <c r="N9500" s="15">
        <v>80231.0</v>
      </c>
      <c r="O9500" s="15">
        <f t="array" ref="O9500">_xlfn.XLOOKUP(M9500,reference_postal_code!$B$2:$B$11,reference_postal_code!$A$2:$A$11)</f>
        <v>80231</v>
      </c>
      <c r="P9500" s="15" t="s">
        <v>63</v>
      </c>
      <c r="Q9500" s="15" t="s">
        <v>3741</v>
      </c>
      <c r="R9500" s="15" t="s">
        <v>65</v>
      </c>
      <c r="S9500" s="15" t="s">
        <v>66</v>
      </c>
      <c r="T9500" s="15" t="s">
        <v>3742</v>
      </c>
      <c r="U9500" s="28">
        <v>544320.0</v>
      </c>
      <c r="V9500" s="15">
        <v>7.0</v>
      </c>
      <c r="W9500" s="31">
        <v>0.2</v>
      </c>
      <c r="X9500" s="28">
        <v>190512.0</v>
      </c>
    </row>
    <row r="9501" ht="15.75" customHeight="1">
      <c r="A9501" s="15">
        <v>6303.0</v>
      </c>
      <c r="B9501" s="15" t="s">
        <v>10132</v>
      </c>
      <c r="C9501" s="18">
        <v>43062.0</v>
      </c>
      <c r="D9501" s="18">
        <v>43066.0</v>
      </c>
      <c r="E9501" s="18">
        <f t="shared" si="1"/>
        <v>43066</v>
      </c>
      <c r="F9501" s="15" t="s">
        <v>55</v>
      </c>
      <c r="G9501" s="15" t="s">
        <v>4271</v>
      </c>
      <c r="H9501" s="15" t="s">
        <v>4272</v>
      </c>
      <c r="I9501" s="15" t="s">
        <v>59</v>
      </c>
      <c r="J9501" s="15" t="s">
        <v>60</v>
      </c>
      <c r="K9501" s="15" t="s">
        <v>26</v>
      </c>
      <c r="L9501" s="15" t="str">
        <f t="array" ref="L9501">_xlfn.XLOOKUP(M9501,reference_province_to_city!$A$2:$A$11,reference_province_to_city!$B$2:$B$11)</f>
        <v>Denpasar</v>
      </c>
      <c r="M9501" s="15" t="s">
        <v>24</v>
      </c>
      <c r="N9501" s="15">
        <v>80231.0</v>
      </c>
      <c r="O9501" s="15">
        <f t="array" ref="O9501">_xlfn.XLOOKUP(M9501,reference_postal_code!$B$2:$B$11,reference_postal_code!$A$2:$A$11)</f>
        <v>80231</v>
      </c>
      <c r="P9501" s="15" t="s">
        <v>63</v>
      </c>
      <c r="Q9501" s="15" t="s">
        <v>3638</v>
      </c>
      <c r="R9501" s="15" t="s">
        <v>110</v>
      </c>
      <c r="S9501" s="15" t="s">
        <v>111</v>
      </c>
      <c r="T9501" s="15" t="s">
        <v>3639</v>
      </c>
      <c r="U9501" s="28">
        <v>2939400.0</v>
      </c>
      <c r="V9501" s="15">
        <v>5.0</v>
      </c>
      <c r="W9501" s="31">
        <v>0.2</v>
      </c>
      <c r="X9501" s="28">
        <v>293940.0</v>
      </c>
    </row>
    <row r="9502" ht="15.75" customHeight="1">
      <c r="A9502" s="15">
        <v>3554.0</v>
      </c>
      <c r="B9502" s="15" t="s">
        <v>10133</v>
      </c>
      <c r="C9502" s="18">
        <v>43062.0</v>
      </c>
      <c r="D9502" s="18"/>
      <c r="E9502" s="18">
        <f t="shared" si="1"/>
        <v>43065</v>
      </c>
      <c r="F9502" s="15" t="s">
        <v>114</v>
      </c>
      <c r="G9502" s="15" t="s">
        <v>1091</v>
      </c>
      <c r="H9502" s="15" t="s">
        <v>1092</v>
      </c>
      <c r="I9502" s="15" t="s">
        <v>128</v>
      </c>
      <c r="J9502" s="15" t="s">
        <v>60</v>
      </c>
      <c r="K9502" s="15" t="s">
        <v>19</v>
      </c>
      <c r="L9502" s="15" t="str">
        <f t="array" ref="L9502">_xlfn.XLOOKUP(M9502,reference_province_to_city!$A$2:$A$11,reference_province_to_city!$B$2:$B$11)</f>
        <v>Yogyakarta</v>
      </c>
      <c r="M9502" s="15" t="s">
        <v>18</v>
      </c>
      <c r="N9502" s="15">
        <v>55111.0</v>
      </c>
      <c r="O9502" s="15">
        <f t="array" ref="O9502">_xlfn.XLOOKUP(M9502,reference_postal_code!$B$2:$B$11,reference_postal_code!$A$2:$A$11)</f>
        <v>55111</v>
      </c>
      <c r="P9502" s="15" t="s">
        <v>77</v>
      </c>
      <c r="Q9502" s="15" t="s">
        <v>1791</v>
      </c>
      <c r="R9502" s="15" t="s">
        <v>65</v>
      </c>
      <c r="S9502" s="15" t="s">
        <v>83</v>
      </c>
      <c r="T9502" s="15" t="s">
        <v>1792</v>
      </c>
      <c r="U9502" s="28">
        <v>112140.0</v>
      </c>
      <c r="V9502" s="15">
        <v>1.0</v>
      </c>
      <c r="W9502" s="31">
        <v>0.7</v>
      </c>
      <c r="X9502" s="28">
        <v>-89712.0</v>
      </c>
    </row>
    <row r="9503" ht="15.75" customHeight="1">
      <c r="A9503" s="15">
        <v>426.0</v>
      </c>
      <c r="B9503" s="15" t="s">
        <v>10134</v>
      </c>
      <c r="C9503" s="18">
        <v>43062.0</v>
      </c>
      <c r="D9503" s="18">
        <v>43065.0</v>
      </c>
      <c r="E9503" s="18">
        <f t="shared" si="1"/>
        <v>43065</v>
      </c>
      <c r="F9503" s="15" t="s">
        <v>114</v>
      </c>
      <c r="G9503" s="15" t="s">
        <v>2791</v>
      </c>
      <c r="H9503" s="15" t="s">
        <v>2792</v>
      </c>
      <c r="I9503" s="15" t="s">
        <v>128</v>
      </c>
      <c r="J9503" s="15" t="s">
        <v>60</v>
      </c>
      <c r="K9503" s="15" t="s">
        <v>19</v>
      </c>
      <c r="L9503" s="15" t="str">
        <f t="array" ref="L9503">_xlfn.XLOOKUP(M9503,reference_province_to_city!$A$2:$A$11,reference_province_to_city!$B$2:$B$11)</f>
        <v>Yogyakarta</v>
      </c>
      <c r="M9503" s="15" t="s">
        <v>18</v>
      </c>
      <c r="N9503" s="15">
        <v>55111.0</v>
      </c>
      <c r="O9503" s="15">
        <f t="array" ref="O9503">_xlfn.XLOOKUP(M9503,reference_postal_code!$B$2:$B$11,reference_postal_code!$A$2:$A$11)</f>
        <v>55111</v>
      </c>
      <c r="P9503" s="15" t="s">
        <v>77</v>
      </c>
      <c r="Q9503" s="15" t="s">
        <v>4817</v>
      </c>
      <c r="R9503" s="15" t="s">
        <v>106</v>
      </c>
      <c r="S9503" s="15" t="s">
        <v>139</v>
      </c>
      <c r="T9503" s="15" t="s">
        <v>4818</v>
      </c>
      <c r="U9503" s="28">
        <v>426000.0</v>
      </c>
      <c r="V9503" s="15">
        <v>2.0</v>
      </c>
      <c r="W9503" s="31">
        <v>0.0</v>
      </c>
      <c r="X9503" s="28">
        <v>166140.0</v>
      </c>
    </row>
    <row r="9504" ht="15.75" customHeight="1">
      <c r="A9504" s="15">
        <v>8801.0</v>
      </c>
      <c r="B9504" s="15" t="s">
        <v>10135</v>
      </c>
      <c r="C9504" s="18">
        <v>43062.0</v>
      </c>
      <c r="D9504" s="18">
        <v>43066.0</v>
      </c>
      <c r="E9504" s="18">
        <f t="shared" si="1"/>
        <v>43066</v>
      </c>
      <c r="F9504" s="15" t="s">
        <v>55</v>
      </c>
      <c r="G9504" s="15" t="s">
        <v>170</v>
      </c>
      <c r="H9504" s="15" t="s">
        <v>171</v>
      </c>
      <c r="I9504" s="15" t="s">
        <v>128</v>
      </c>
      <c r="J9504" s="15" t="s">
        <v>60</v>
      </c>
      <c r="K9504" s="15" t="s">
        <v>33</v>
      </c>
      <c r="L9504" s="15" t="str">
        <f t="array" ref="L9504">_xlfn.XLOOKUP(M9504,reference_province_to_city!$A$2:$A$11,reference_province_to_city!$B$2:$B$11)</f>
        <v>Makassar</v>
      </c>
      <c r="M9504" s="15" t="s">
        <v>25</v>
      </c>
      <c r="N9504" s="15">
        <v>90111.0</v>
      </c>
      <c r="O9504" s="15">
        <f t="array" ref="O9504">_xlfn.XLOOKUP(M9504,reference_postal_code!$B$2:$B$11,reference_postal_code!$A$2:$A$11)</f>
        <v>90111</v>
      </c>
      <c r="P9504" s="15" t="s">
        <v>63</v>
      </c>
      <c r="Q9504" s="15" t="s">
        <v>4735</v>
      </c>
      <c r="R9504" s="15" t="s">
        <v>65</v>
      </c>
      <c r="S9504" s="15" t="s">
        <v>66</v>
      </c>
      <c r="T9504" s="15" t="s">
        <v>4736</v>
      </c>
      <c r="U9504" s="28">
        <v>160320.0</v>
      </c>
      <c r="V9504" s="15">
        <v>2.0</v>
      </c>
      <c r="W9504" s="31">
        <v>0.2</v>
      </c>
      <c r="X9504" s="28">
        <v>56112.0</v>
      </c>
    </row>
    <row r="9505" ht="15.75" customHeight="1">
      <c r="A9505" s="15">
        <v>107.0</v>
      </c>
      <c r="B9505" s="15" t="s">
        <v>10130</v>
      </c>
      <c r="C9505" s="18">
        <v>43062.0</v>
      </c>
      <c r="D9505" s="18">
        <v>43067.0</v>
      </c>
      <c r="E9505" s="18">
        <f t="shared" si="1"/>
        <v>43067</v>
      </c>
      <c r="F9505" s="15" t="s">
        <v>55</v>
      </c>
      <c r="G9505" s="15" t="s">
        <v>7107</v>
      </c>
      <c r="H9505" s="15" t="s">
        <v>7108</v>
      </c>
      <c r="I9505" s="15" t="s">
        <v>59</v>
      </c>
      <c r="J9505" s="15" t="s">
        <v>60</v>
      </c>
      <c r="K9505" s="15" t="s">
        <v>29</v>
      </c>
      <c r="L9505" s="15" t="str">
        <f t="array" ref="L9505">_xlfn.XLOOKUP(M9505,reference_province_to_city!$A$2:$A$11,reference_province_to_city!$B$2:$B$11)</f>
        <v>Palembang</v>
      </c>
      <c r="M9505" s="15" t="s">
        <v>13</v>
      </c>
      <c r="N9505" s="15">
        <v>30111.0</v>
      </c>
      <c r="O9505" s="15">
        <f t="array" ref="O9505">_xlfn.XLOOKUP(M9505,reference_postal_code!$B$2:$B$11,reference_postal_code!$A$2:$A$11)</f>
        <v>30111</v>
      </c>
      <c r="P9505" s="15" t="s">
        <v>77</v>
      </c>
      <c r="Q9505" s="15" t="s">
        <v>4833</v>
      </c>
      <c r="R9505" s="15" t="s">
        <v>110</v>
      </c>
      <c r="S9505" s="15" t="s">
        <v>149</v>
      </c>
      <c r="T9505" s="15" t="s">
        <v>4834</v>
      </c>
      <c r="U9505" s="28">
        <v>1111680.0</v>
      </c>
      <c r="V9505" s="15">
        <v>8.0</v>
      </c>
      <c r="W9505" s="31">
        <v>0.2</v>
      </c>
      <c r="X9505" s="28">
        <v>264024.0</v>
      </c>
    </row>
    <row r="9506" ht="15.75" customHeight="1">
      <c r="A9506" s="15">
        <v>4773.0</v>
      </c>
      <c r="B9506" s="15" t="s">
        <v>10136</v>
      </c>
      <c r="C9506" s="18">
        <v>43062.0</v>
      </c>
      <c r="D9506" s="18">
        <v>43066.0</v>
      </c>
      <c r="E9506" s="18">
        <f t="shared" si="1"/>
        <v>43066</v>
      </c>
      <c r="F9506" s="15" t="s">
        <v>55</v>
      </c>
      <c r="G9506" s="15" t="s">
        <v>4963</v>
      </c>
      <c r="H9506" s="15" t="s">
        <v>4964</v>
      </c>
      <c r="I9506" s="15" t="s">
        <v>59</v>
      </c>
      <c r="J9506" s="15" t="s">
        <v>60</v>
      </c>
      <c r="L9506" s="15" t="str">
        <f t="array" ref="L9506">_xlfn.XLOOKUP(M9506,reference_province_to_city!$A$2:$A$11,reference_province_to_city!$B$2:$B$11)</f>
        <v>Jakarta</v>
      </c>
      <c r="M9506" s="15" t="s">
        <v>7</v>
      </c>
      <c r="N9506" s="15">
        <v>10110.0</v>
      </c>
      <c r="O9506" s="15">
        <f t="array" ref="O9506">_xlfn.XLOOKUP(M9506,reference_postal_code!$B$2:$B$11,reference_postal_code!$A$2:$A$11)</f>
        <v>10110</v>
      </c>
      <c r="P9506" s="15" t="s">
        <v>117</v>
      </c>
      <c r="Q9506" s="15" t="s">
        <v>6316</v>
      </c>
      <c r="R9506" s="15" t="s">
        <v>106</v>
      </c>
      <c r="S9506" s="15" t="s">
        <v>139</v>
      </c>
      <c r="T9506" s="15" t="s">
        <v>6317</v>
      </c>
      <c r="U9506" s="28">
        <v>96960.0</v>
      </c>
      <c r="V9506" s="15">
        <v>1.0</v>
      </c>
      <c r="W9506" s="31">
        <v>0.6</v>
      </c>
      <c r="X9506" s="28">
        <v>-60600.0</v>
      </c>
    </row>
    <row r="9507" ht="15.75" customHeight="1">
      <c r="A9507" s="15">
        <v>4775.0</v>
      </c>
      <c r="B9507" s="15" t="s">
        <v>10136</v>
      </c>
      <c r="C9507" s="18">
        <v>43062.0</v>
      </c>
      <c r="D9507" s="18">
        <v>43066.0</v>
      </c>
      <c r="E9507" s="18">
        <f t="shared" si="1"/>
        <v>43066</v>
      </c>
      <c r="F9507" s="15" t="s">
        <v>55</v>
      </c>
      <c r="G9507" s="15" t="s">
        <v>4963</v>
      </c>
      <c r="H9507" s="15" t="s">
        <v>4964</v>
      </c>
      <c r="I9507" s="15" t="s">
        <v>59</v>
      </c>
      <c r="J9507" s="15" t="s">
        <v>60</v>
      </c>
      <c r="K9507" s="15" t="s">
        <v>10</v>
      </c>
      <c r="L9507" s="15" t="str">
        <f t="array" ref="L9507">_xlfn.XLOOKUP(M9507,reference_province_to_city!$A$2:$A$11,reference_province_to_city!$B$2:$B$11)</f>
        <v>Jakarta</v>
      </c>
      <c r="M9507" s="15" t="s">
        <v>7</v>
      </c>
      <c r="N9507" s="15">
        <v>10110.0</v>
      </c>
      <c r="O9507" s="15">
        <f t="array" ref="O9507">_xlfn.XLOOKUP(M9507,reference_postal_code!$B$2:$B$11,reference_postal_code!$A$2:$A$11)</f>
        <v>10110</v>
      </c>
      <c r="P9507" s="15" t="s">
        <v>117</v>
      </c>
      <c r="Q9507" s="15" t="s">
        <v>3884</v>
      </c>
      <c r="R9507" s="15" t="s">
        <v>110</v>
      </c>
      <c r="S9507" s="15" t="s">
        <v>111</v>
      </c>
      <c r="T9507" s="15" t="s">
        <v>3885</v>
      </c>
      <c r="U9507" s="28">
        <v>3335760.0</v>
      </c>
      <c r="V9507" s="15">
        <v>2.0</v>
      </c>
      <c r="W9507" s="31">
        <v>0.2</v>
      </c>
      <c r="X9507" s="28">
        <v>250182.0</v>
      </c>
    </row>
    <row r="9508" ht="15.75" customHeight="1">
      <c r="A9508" s="15">
        <v>4774.0</v>
      </c>
      <c r="B9508" s="15" t="s">
        <v>10136</v>
      </c>
      <c r="C9508" s="18">
        <v>43062.0</v>
      </c>
      <c r="D9508" s="18">
        <v>43066.0</v>
      </c>
      <c r="E9508" s="18">
        <f t="shared" si="1"/>
        <v>43066</v>
      </c>
      <c r="F9508" s="15" t="s">
        <v>55</v>
      </c>
      <c r="G9508" s="15" t="s">
        <v>4963</v>
      </c>
      <c r="H9508" s="15" t="s">
        <v>4964</v>
      </c>
      <c r="I9508" s="15" t="s">
        <v>59</v>
      </c>
      <c r="J9508" s="15" t="s">
        <v>60</v>
      </c>
      <c r="K9508" s="15" t="s">
        <v>10</v>
      </c>
      <c r="L9508" s="15" t="str">
        <f t="array" ref="L9508">_xlfn.XLOOKUP(M9508,reference_province_to_city!$A$2:$A$11,reference_province_to_city!$B$2:$B$11)</f>
        <v>Jakarta</v>
      </c>
      <c r="M9508" s="15" t="s">
        <v>7</v>
      </c>
      <c r="N9508" s="15">
        <v>10110.0</v>
      </c>
      <c r="O9508" s="15">
        <f t="array" ref="O9508">_xlfn.XLOOKUP(M9508,reference_postal_code!$B$2:$B$11,reference_postal_code!$A$2:$A$11)</f>
        <v>10110</v>
      </c>
      <c r="P9508" s="15" t="s">
        <v>117</v>
      </c>
      <c r="Q9508" s="15" t="s">
        <v>1356</v>
      </c>
      <c r="R9508" s="15" t="s">
        <v>65</v>
      </c>
      <c r="S9508" s="15" t="s">
        <v>79</v>
      </c>
      <c r="T9508" s="15" t="s">
        <v>1357</v>
      </c>
      <c r="U9508" s="28">
        <v>172800.0</v>
      </c>
      <c r="V9508" s="15">
        <v>5.0</v>
      </c>
      <c r="W9508" s="31">
        <v>0.2</v>
      </c>
      <c r="X9508" s="28">
        <v>62640.0</v>
      </c>
    </row>
    <row r="9509" ht="15.75" customHeight="1">
      <c r="A9509" s="15">
        <v>8976.0</v>
      </c>
      <c r="B9509" s="15" t="s">
        <v>10131</v>
      </c>
      <c r="C9509" s="18">
        <v>43062.0</v>
      </c>
      <c r="D9509" s="18">
        <v>43065.0</v>
      </c>
      <c r="E9509" s="18">
        <f t="shared" si="1"/>
        <v>43065</v>
      </c>
      <c r="F9509" s="15" t="s">
        <v>125</v>
      </c>
      <c r="G9509" s="15" t="s">
        <v>2769</v>
      </c>
      <c r="H9509" s="15" t="s">
        <v>2770</v>
      </c>
      <c r="I9509" s="15" t="s">
        <v>128</v>
      </c>
      <c r="J9509" s="15" t="s">
        <v>60</v>
      </c>
      <c r="K9509" s="15" t="s">
        <v>26</v>
      </c>
      <c r="L9509" s="15" t="str">
        <f t="array" ref="L9509">_xlfn.XLOOKUP(M9509,reference_province_to_city!$A$2:$A$11,reference_province_to_city!$B$2:$B$11)</f>
        <v>Denpasar</v>
      </c>
      <c r="M9509" s="15" t="s">
        <v>24</v>
      </c>
      <c r="N9509" s="15">
        <v>80231.0</v>
      </c>
      <c r="O9509" s="15">
        <f t="array" ref="O9509">_xlfn.XLOOKUP(M9509,reference_postal_code!$B$2:$B$11,reference_postal_code!$A$2:$A$11)</f>
        <v>80231</v>
      </c>
      <c r="P9509" s="15" t="s">
        <v>63</v>
      </c>
      <c r="Q9509" s="15" t="s">
        <v>3099</v>
      </c>
      <c r="R9509" s="15" t="s">
        <v>65</v>
      </c>
      <c r="S9509" s="15" t="s">
        <v>66</v>
      </c>
      <c r="T9509" s="15" t="s">
        <v>3100</v>
      </c>
      <c r="U9509" s="28">
        <v>1174560.0</v>
      </c>
      <c r="V9509" s="15">
        <v>2.0</v>
      </c>
      <c r="W9509" s="31">
        <v>0.2</v>
      </c>
      <c r="X9509" s="28">
        <v>440460.0</v>
      </c>
    </row>
    <row r="9510" ht="15.75" customHeight="1">
      <c r="A9510" s="15">
        <v>108.0</v>
      </c>
      <c r="B9510" s="15" t="s">
        <v>10130</v>
      </c>
      <c r="C9510" s="18">
        <v>43062.0</v>
      </c>
      <c r="D9510" s="18">
        <v>43067.0</v>
      </c>
      <c r="E9510" s="18">
        <f t="shared" si="1"/>
        <v>43067</v>
      </c>
      <c r="F9510" s="15" t="s">
        <v>55</v>
      </c>
      <c r="G9510" s="15" t="s">
        <v>7107</v>
      </c>
      <c r="H9510" s="15" t="s">
        <v>7108</v>
      </c>
      <c r="I9510" s="15" t="s">
        <v>59</v>
      </c>
      <c r="J9510" s="15" t="s">
        <v>60</v>
      </c>
      <c r="K9510" s="15" t="s">
        <v>29</v>
      </c>
      <c r="L9510" s="15" t="str">
        <f t="array" ref="L9510">_xlfn.XLOOKUP(M9510,reference_province_to_city!$A$2:$A$11,reference_province_to_city!$B$2:$B$11)</f>
        <v>Palembang</v>
      </c>
      <c r="M9510" s="15" t="s">
        <v>13</v>
      </c>
      <c r="N9510" s="15">
        <v>30111.0</v>
      </c>
      <c r="O9510" s="15">
        <f t="array" ref="O9510">_xlfn.XLOOKUP(M9510,reference_postal_code!$B$2:$B$11,reference_postal_code!$A$2:$A$11)</f>
        <v>30111</v>
      </c>
      <c r="P9510" s="15" t="s">
        <v>77</v>
      </c>
      <c r="Q9510" s="15" t="s">
        <v>4742</v>
      </c>
      <c r="R9510" s="15" t="s">
        <v>110</v>
      </c>
      <c r="S9510" s="15" t="s">
        <v>111</v>
      </c>
      <c r="T9510" s="15" t="s">
        <v>4743</v>
      </c>
      <c r="U9510" s="28">
        <v>419880.0</v>
      </c>
      <c r="V9510" s="15">
        <v>1.0</v>
      </c>
      <c r="W9510" s="31">
        <v>0.2</v>
      </c>
      <c r="X9510" s="28">
        <v>31491.0</v>
      </c>
    </row>
    <row r="9511" ht="15.75" customHeight="1">
      <c r="A9511" s="15">
        <v>8428.0</v>
      </c>
      <c r="B9511" s="15" t="s">
        <v>10137</v>
      </c>
      <c r="C9511" s="18">
        <v>43062.0</v>
      </c>
      <c r="D9511" s="18">
        <v>43064.0</v>
      </c>
      <c r="E9511" s="18">
        <f t="shared" si="1"/>
        <v>43064</v>
      </c>
      <c r="F9511" s="15" t="s">
        <v>125</v>
      </c>
      <c r="G9511" s="15" t="s">
        <v>2152</v>
      </c>
      <c r="H9511" s="15" t="s">
        <v>2153</v>
      </c>
      <c r="I9511" s="15" t="s">
        <v>59</v>
      </c>
      <c r="J9511" s="15" t="s">
        <v>60</v>
      </c>
      <c r="K9511" s="15" t="s">
        <v>29</v>
      </c>
      <c r="L9511" s="15" t="str">
        <f t="array" ref="L9511">_xlfn.XLOOKUP(M9511,reference_province_to_city!$A$2:$A$11,reference_province_to_city!$B$2:$B$11)</f>
        <v>Palembang</v>
      </c>
      <c r="M9511" s="15" t="s">
        <v>13</v>
      </c>
      <c r="N9511" s="15">
        <v>30111.0</v>
      </c>
      <c r="O9511" s="15">
        <f t="array" ref="O9511">_xlfn.XLOOKUP(M9511,reference_postal_code!$B$2:$B$11,reference_postal_code!$A$2:$A$11)</f>
        <v>30111</v>
      </c>
      <c r="P9511" s="15" t="s">
        <v>77</v>
      </c>
      <c r="Q9511" s="15" t="s">
        <v>5834</v>
      </c>
      <c r="R9511" s="15" t="s">
        <v>65</v>
      </c>
      <c r="S9511" s="15" t="s">
        <v>226</v>
      </c>
      <c r="T9511" s="15" t="s">
        <v>5835</v>
      </c>
      <c r="U9511" s="28">
        <v>65400.0</v>
      </c>
      <c r="V9511" s="15">
        <v>2.0</v>
      </c>
      <c r="W9511" s="31">
        <v>0.0</v>
      </c>
      <c r="X9511" s="28">
        <v>2616.0</v>
      </c>
    </row>
    <row r="9512" ht="15.75" customHeight="1">
      <c r="A9512" s="15">
        <v>3381.0</v>
      </c>
      <c r="B9512" s="15" t="s">
        <v>10138</v>
      </c>
      <c r="C9512" s="18">
        <v>43062.0</v>
      </c>
      <c r="D9512" s="18">
        <v>43063.0</v>
      </c>
      <c r="E9512" s="18">
        <f t="shared" si="1"/>
        <v>43063</v>
      </c>
      <c r="F9512" s="15" t="s">
        <v>125</v>
      </c>
      <c r="G9512" s="15" t="s">
        <v>1591</v>
      </c>
      <c r="H9512" s="15" t="s">
        <v>1592</v>
      </c>
      <c r="I9512" s="15" t="s">
        <v>59</v>
      </c>
      <c r="J9512" s="15" t="s">
        <v>60</v>
      </c>
      <c r="K9512" s="15" t="s">
        <v>28</v>
      </c>
      <c r="L9512" s="15" t="str">
        <f t="array" ref="L9512">_xlfn.XLOOKUP(M9512,reference_province_to_city!$A$2:$A$11,reference_province_to_city!$B$2:$B$11)</f>
        <v>Medan</v>
      </c>
      <c r="M9512" s="15" t="s">
        <v>11</v>
      </c>
      <c r="N9512" s="15">
        <v>20111.0</v>
      </c>
      <c r="O9512" s="15">
        <f t="array" ref="O9512">_xlfn.XLOOKUP(M9512,reference_postal_code!$B$2:$B$11,reference_postal_code!$A$2:$A$11)</f>
        <v>20111</v>
      </c>
      <c r="P9512" s="15" t="s">
        <v>77</v>
      </c>
      <c r="Q9512" s="15" t="s">
        <v>3856</v>
      </c>
      <c r="R9512" s="15" t="s">
        <v>106</v>
      </c>
      <c r="S9512" s="15" t="s">
        <v>139</v>
      </c>
      <c r="T9512" s="15" t="s">
        <v>3857</v>
      </c>
      <c r="U9512" s="28">
        <v>360720.0</v>
      </c>
      <c r="V9512" s="15">
        <v>9.0</v>
      </c>
      <c r="W9512" s="31">
        <v>0.2</v>
      </c>
      <c r="X9512" s="28">
        <v>108216.0</v>
      </c>
    </row>
    <row r="9513" ht="15.75" customHeight="1">
      <c r="A9513" s="15">
        <v>427.0</v>
      </c>
      <c r="B9513" s="15" t="s">
        <v>10134</v>
      </c>
      <c r="C9513" s="18">
        <v>43062.0</v>
      </c>
      <c r="D9513" s="18">
        <v>43065.0</v>
      </c>
      <c r="E9513" s="18">
        <f t="shared" si="1"/>
        <v>43065</v>
      </c>
      <c r="F9513" s="15" t="s">
        <v>114</v>
      </c>
      <c r="G9513" s="15" t="s">
        <v>2791</v>
      </c>
      <c r="H9513" s="15" t="s">
        <v>2792</v>
      </c>
      <c r="I9513" s="15" t="s">
        <v>128</v>
      </c>
      <c r="J9513" s="15" t="s">
        <v>60</v>
      </c>
      <c r="K9513" s="15" t="s">
        <v>19</v>
      </c>
      <c r="L9513" s="15" t="str">
        <f t="array" ref="L9513">_xlfn.XLOOKUP(M9513,reference_province_to_city!$A$2:$A$11,reference_province_to_city!$B$2:$B$11)</f>
        <v>Yogyakarta</v>
      </c>
      <c r="M9513" s="15" t="s">
        <v>18</v>
      </c>
      <c r="N9513" s="15">
        <v>55111.0</v>
      </c>
      <c r="O9513" s="15">
        <f t="array" ref="O9513">_xlfn.XLOOKUP(M9513,reference_postal_code!$B$2:$B$11,reference_postal_code!$A$2:$A$11)</f>
        <v>55111</v>
      </c>
      <c r="P9513" s="15" t="s">
        <v>77</v>
      </c>
      <c r="Q9513" s="15" t="s">
        <v>704</v>
      </c>
      <c r="R9513" s="15" t="s">
        <v>65</v>
      </c>
      <c r="S9513" s="15" t="s">
        <v>83</v>
      </c>
      <c r="T9513" s="15" t="s">
        <v>705</v>
      </c>
      <c r="U9513" s="28">
        <v>4318800.0</v>
      </c>
      <c r="V9513" s="15">
        <v>8.0</v>
      </c>
      <c r="W9513" s="31">
        <v>0.0</v>
      </c>
      <c r="X9513" s="28">
        <v>2073024.0</v>
      </c>
    </row>
    <row r="9514" ht="15.75" customHeight="1">
      <c r="A9514" s="15">
        <v>8977.0</v>
      </c>
      <c r="B9514" s="15" t="s">
        <v>10131</v>
      </c>
      <c r="C9514" s="18">
        <v>43062.0</v>
      </c>
      <c r="D9514" s="18">
        <v>43065.0</v>
      </c>
      <c r="E9514" s="18">
        <f t="shared" si="1"/>
        <v>43065</v>
      </c>
      <c r="F9514" s="15" t="s">
        <v>125</v>
      </c>
      <c r="G9514" s="15" t="s">
        <v>2769</v>
      </c>
      <c r="H9514" s="15" t="s">
        <v>2770</v>
      </c>
      <c r="I9514" s="15" t="s">
        <v>128</v>
      </c>
      <c r="J9514" s="15" t="s">
        <v>60</v>
      </c>
      <c r="K9514" s="15" t="s">
        <v>26</v>
      </c>
      <c r="L9514" s="15" t="str">
        <f t="array" ref="L9514">_xlfn.XLOOKUP(M9514,reference_province_to_city!$A$2:$A$11,reference_province_to_city!$B$2:$B$11)</f>
        <v>Denpasar</v>
      </c>
      <c r="M9514" s="15" t="s">
        <v>24</v>
      </c>
      <c r="N9514" s="15">
        <v>80231.0</v>
      </c>
      <c r="O9514" s="15">
        <f t="array" ref="O9514">_xlfn.XLOOKUP(M9514,reference_postal_code!$B$2:$B$11,reference_postal_code!$A$2:$A$11)</f>
        <v>80231</v>
      </c>
      <c r="P9514" s="15" t="s">
        <v>63</v>
      </c>
      <c r="Q9514" s="15" t="s">
        <v>3653</v>
      </c>
      <c r="R9514" s="15" t="s">
        <v>106</v>
      </c>
      <c r="S9514" s="15" t="s">
        <v>218</v>
      </c>
      <c r="T9514" s="15" t="s">
        <v>3654</v>
      </c>
      <c r="U9514" s="28">
        <v>1916775.0</v>
      </c>
      <c r="V9514" s="15">
        <v>1.0</v>
      </c>
      <c r="W9514" s="31">
        <v>0.3</v>
      </c>
      <c r="X9514" s="28">
        <v>-465502.0</v>
      </c>
    </row>
    <row r="9515" ht="15.75" customHeight="1">
      <c r="A9515" s="15">
        <v>8117.0</v>
      </c>
      <c r="B9515" s="15" t="s">
        <v>10139</v>
      </c>
      <c r="C9515" s="18">
        <v>43063.0</v>
      </c>
      <c r="D9515" s="18">
        <v>43063.0</v>
      </c>
      <c r="E9515" s="18">
        <f t="shared" si="1"/>
        <v>43063</v>
      </c>
      <c r="F9515" s="15" t="s">
        <v>466</v>
      </c>
      <c r="G9515" s="15" t="s">
        <v>1505</v>
      </c>
      <c r="H9515" s="15" t="s">
        <v>1506</v>
      </c>
      <c r="I9515" s="15" t="s">
        <v>128</v>
      </c>
      <c r="J9515" s="15" t="s">
        <v>60</v>
      </c>
      <c r="K9515" s="15" t="s">
        <v>3174</v>
      </c>
      <c r="L9515" s="15" t="str">
        <f t="array" ref="L9515">_xlfn.XLOOKUP(M9515,reference_province_to_city!$A$2:$A$11,reference_province_to_city!$B$2:$B$11)</f>
        <v>Jakarta</v>
      </c>
      <c r="M9515" s="15" t="s">
        <v>7</v>
      </c>
      <c r="N9515" s="15">
        <v>10110.0</v>
      </c>
      <c r="O9515" s="15">
        <f t="array" ref="O9515">_xlfn.XLOOKUP(M9515,reference_postal_code!$B$2:$B$11,reference_postal_code!$A$2:$A$11)</f>
        <v>10110</v>
      </c>
      <c r="P9515" s="15" t="s">
        <v>117</v>
      </c>
      <c r="Q9515" s="15" t="s">
        <v>280</v>
      </c>
      <c r="R9515" s="15" t="s">
        <v>65</v>
      </c>
      <c r="S9515" s="15" t="s">
        <v>87</v>
      </c>
      <c r="T9515" s="15" t="s">
        <v>281</v>
      </c>
      <c r="U9515" s="28">
        <v>499350.0</v>
      </c>
      <c r="V9515" s="15">
        <v>1.0</v>
      </c>
      <c r="W9515" s="31">
        <v>0.0</v>
      </c>
      <c r="X9515" s="28">
        <v>119844.0</v>
      </c>
    </row>
    <row r="9516" ht="15.75" customHeight="1">
      <c r="A9516" s="15">
        <v>9123.0</v>
      </c>
      <c r="B9516" s="15" t="s">
        <v>10140</v>
      </c>
      <c r="C9516" s="18">
        <v>43063.0</v>
      </c>
      <c r="D9516" s="18">
        <v>43063.0</v>
      </c>
      <c r="E9516" s="18">
        <f t="shared" si="1"/>
        <v>43063</v>
      </c>
      <c r="F9516" s="15" t="s">
        <v>466</v>
      </c>
      <c r="G9516" s="15" t="s">
        <v>2903</v>
      </c>
      <c r="H9516" s="15" t="s">
        <v>2904</v>
      </c>
      <c r="I9516" s="15" t="s">
        <v>59</v>
      </c>
      <c r="J9516" s="15" t="s">
        <v>60</v>
      </c>
      <c r="K9516" s="15" t="s">
        <v>14</v>
      </c>
      <c r="L9516" s="15" t="str">
        <f t="array" ref="L9516">_xlfn.XLOOKUP(M9516,reference_province_to_city!$A$2:$A$11,reference_province_to_city!$B$2:$B$11)</f>
        <v>Bandung</v>
      </c>
      <c r="M9516" s="15" t="s">
        <v>12</v>
      </c>
      <c r="N9516" s="15">
        <v>40111.0</v>
      </c>
      <c r="O9516" s="15">
        <f t="array" ref="O9516">_xlfn.XLOOKUP(M9516,reference_postal_code!$B$2:$B$11,reference_postal_code!$A$2:$A$11)</f>
        <v>40111</v>
      </c>
      <c r="P9516" s="15" t="s">
        <v>117</v>
      </c>
      <c r="Q9516" s="15" t="s">
        <v>655</v>
      </c>
      <c r="R9516" s="15" t="s">
        <v>65</v>
      </c>
      <c r="S9516" s="15" t="s">
        <v>66</v>
      </c>
      <c r="T9516" s="15" t="s">
        <v>656</v>
      </c>
      <c r="U9516" s="28">
        <v>116700.0</v>
      </c>
      <c r="V9516" s="15">
        <v>1.0</v>
      </c>
      <c r="W9516" s="31">
        <v>0.0</v>
      </c>
      <c r="X9516" s="28">
        <v>52515.0</v>
      </c>
    </row>
    <row r="9517" ht="15.75" customHeight="1">
      <c r="A9517" s="15">
        <v>9942.0</v>
      </c>
      <c r="B9517" s="15" t="s">
        <v>10141</v>
      </c>
      <c r="C9517" s="18">
        <v>43063.0</v>
      </c>
      <c r="D9517" s="18">
        <v>43069.0</v>
      </c>
      <c r="E9517" s="18">
        <f t="shared" si="1"/>
        <v>43069</v>
      </c>
      <c r="F9517" s="15" t="s">
        <v>55</v>
      </c>
      <c r="G9517" s="15" t="s">
        <v>1232</v>
      </c>
      <c r="H9517" s="15" t="s">
        <v>1233</v>
      </c>
      <c r="I9517" s="15" t="s">
        <v>59</v>
      </c>
      <c r="J9517" s="15" t="s">
        <v>60</v>
      </c>
      <c r="K9517" s="15" t="s">
        <v>22</v>
      </c>
      <c r="L9517" s="15" t="str">
        <f t="array" ref="L9517">_xlfn.XLOOKUP(M9517,reference_province_to_city!$A$2:$A$11,reference_province_to_city!$B$2:$B$11)</f>
        <v>Surabaya</v>
      </c>
      <c r="M9517" s="15" t="s">
        <v>20</v>
      </c>
      <c r="N9517" s="15">
        <v>60231.0</v>
      </c>
      <c r="O9517" s="15">
        <f t="array" ref="O9517">_xlfn.XLOOKUP(M9517,reference_postal_code!$B$2:$B$11,reference_postal_code!$A$2:$A$11)</f>
        <v>60231</v>
      </c>
      <c r="P9517" s="15" t="s">
        <v>166</v>
      </c>
      <c r="Q9517" s="15" t="s">
        <v>4205</v>
      </c>
      <c r="R9517" s="15" t="s">
        <v>110</v>
      </c>
      <c r="S9517" s="15" t="s">
        <v>149</v>
      </c>
      <c r="T9517" s="15" t="s">
        <v>4206</v>
      </c>
      <c r="U9517" s="28">
        <v>3353700.0</v>
      </c>
      <c r="V9517" s="15">
        <v>14.0</v>
      </c>
      <c r="W9517" s="31">
        <v>0.0</v>
      </c>
      <c r="X9517" s="28">
        <v>1307943.0</v>
      </c>
    </row>
    <row r="9518" ht="15.75" customHeight="1">
      <c r="A9518" s="15">
        <v>4470.0</v>
      </c>
      <c r="B9518" s="15" t="s">
        <v>10142</v>
      </c>
      <c r="C9518" s="18">
        <v>43063.0</v>
      </c>
      <c r="D9518" s="18">
        <v>43070.0</v>
      </c>
      <c r="E9518" s="18">
        <f t="shared" si="1"/>
        <v>43070</v>
      </c>
      <c r="F9518" s="15" t="s">
        <v>55</v>
      </c>
      <c r="G9518" s="15" t="s">
        <v>653</v>
      </c>
      <c r="H9518" s="15" t="s">
        <v>654</v>
      </c>
      <c r="I9518" s="15" t="s">
        <v>59</v>
      </c>
      <c r="J9518" s="15" t="s">
        <v>60</v>
      </c>
      <c r="K9518" s="15" t="s">
        <v>26</v>
      </c>
      <c r="L9518" s="15" t="str">
        <f t="array" ref="L9518">_xlfn.XLOOKUP(M9518,reference_province_to_city!$A$2:$A$11,reference_province_to_city!$B$2:$B$11)</f>
        <v>Denpasar</v>
      </c>
      <c r="M9518" s="15" t="s">
        <v>24</v>
      </c>
      <c r="N9518" s="15">
        <v>80231.0</v>
      </c>
      <c r="O9518" s="15">
        <f t="array" ref="O9518">_xlfn.XLOOKUP(M9518,reference_postal_code!$B$2:$B$11,reference_postal_code!$A$2:$A$11)</f>
        <v>80231</v>
      </c>
      <c r="P9518" s="15" t="s">
        <v>63</v>
      </c>
      <c r="Q9518" s="15" t="s">
        <v>4293</v>
      </c>
      <c r="R9518" s="15" t="s">
        <v>65</v>
      </c>
      <c r="S9518" s="15" t="s">
        <v>66</v>
      </c>
      <c r="T9518" s="15" t="s">
        <v>4294</v>
      </c>
      <c r="U9518" s="28">
        <v>194400.0</v>
      </c>
      <c r="V9518" s="15">
        <v>2.0</v>
      </c>
      <c r="W9518" s="31">
        <v>0.0</v>
      </c>
      <c r="X9518" s="28">
        <v>93312.0</v>
      </c>
    </row>
    <row r="9519" ht="15.75" customHeight="1">
      <c r="A9519" s="15">
        <v>9217.0</v>
      </c>
      <c r="B9519" s="15" t="s">
        <v>10143</v>
      </c>
      <c r="C9519" s="18">
        <v>43063.0</v>
      </c>
      <c r="D9519" s="18">
        <v>43069.0</v>
      </c>
      <c r="E9519" s="18">
        <f t="shared" si="1"/>
        <v>43069</v>
      </c>
      <c r="F9519" s="15" t="s">
        <v>55</v>
      </c>
      <c r="G9519" s="15" t="s">
        <v>6989</v>
      </c>
      <c r="H9519" s="15" t="s">
        <v>6990</v>
      </c>
      <c r="I9519" s="15" t="s">
        <v>128</v>
      </c>
      <c r="J9519" s="15" t="s">
        <v>60</v>
      </c>
      <c r="K9519" s="15" t="s">
        <v>33</v>
      </c>
      <c r="L9519" s="15" t="str">
        <f t="array" ref="L9519">_xlfn.XLOOKUP(M9519,reference_province_to_city!$A$2:$A$11,reference_province_to_city!$B$2:$B$11)</f>
        <v>Makassar</v>
      </c>
      <c r="M9519" s="15" t="s">
        <v>25</v>
      </c>
      <c r="N9519" s="15">
        <v>90111.0</v>
      </c>
      <c r="O9519" s="15">
        <f t="array" ref="O9519">_xlfn.XLOOKUP(M9519,reference_postal_code!$B$2:$B$11,reference_postal_code!$A$2:$A$11)</f>
        <v>90111</v>
      </c>
      <c r="P9519" s="15" t="s">
        <v>63</v>
      </c>
      <c r="Q9519" s="15" t="s">
        <v>250</v>
      </c>
      <c r="R9519" s="15" t="s">
        <v>65</v>
      </c>
      <c r="S9519" s="15" t="s">
        <v>222</v>
      </c>
      <c r="T9519" s="15" t="s">
        <v>251</v>
      </c>
      <c r="U9519" s="28">
        <v>206430.0</v>
      </c>
      <c r="V9519" s="15">
        <v>1.0</v>
      </c>
      <c r="W9519" s="31">
        <v>0.8</v>
      </c>
      <c r="X9519" s="28">
        <v>-371574.0</v>
      </c>
    </row>
    <row r="9520" ht="15.75" customHeight="1">
      <c r="A9520" s="15">
        <v>4355.0</v>
      </c>
      <c r="B9520" s="15" t="s">
        <v>10144</v>
      </c>
      <c r="C9520" s="18">
        <v>43063.0</v>
      </c>
      <c r="D9520" s="18">
        <v>43065.0</v>
      </c>
      <c r="E9520" s="18">
        <f t="shared" si="1"/>
        <v>43065</v>
      </c>
      <c r="F9520" s="15" t="s">
        <v>114</v>
      </c>
      <c r="G9520" s="15" t="s">
        <v>4308</v>
      </c>
      <c r="H9520" s="15" t="s">
        <v>4309</v>
      </c>
      <c r="I9520" s="15" t="s">
        <v>128</v>
      </c>
      <c r="J9520" s="15" t="s">
        <v>60</v>
      </c>
      <c r="K9520" s="15" t="s">
        <v>10</v>
      </c>
      <c r="L9520" s="15" t="str">
        <f t="array" ref="L9520">_xlfn.XLOOKUP(M9520,reference_province_to_city!$A$2:$A$11,reference_province_to_city!$B$2:$B$11)</f>
        <v>Jakarta</v>
      </c>
      <c r="M9520" s="15" t="s">
        <v>7</v>
      </c>
      <c r="N9520" s="15">
        <v>10110.0</v>
      </c>
      <c r="O9520" s="15">
        <f t="array" ref="O9520">_xlfn.XLOOKUP(M9520,reference_postal_code!$B$2:$B$11,reference_postal_code!$A$2:$A$11)</f>
        <v>10110</v>
      </c>
      <c r="P9520" s="15" t="s">
        <v>117</v>
      </c>
      <c r="Q9520" s="15" t="s">
        <v>7085</v>
      </c>
      <c r="R9520" s="15" t="s">
        <v>65</v>
      </c>
      <c r="S9520" s="15" t="s">
        <v>83</v>
      </c>
      <c r="T9520" s="15" t="s">
        <v>7086</v>
      </c>
      <c r="U9520" s="28">
        <v>285120.0</v>
      </c>
      <c r="V9520" s="15">
        <v>8.0</v>
      </c>
      <c r="W9520" s="31">
        <v>0.7</v>
      </c>
      <c r="X9520" s="28">
        <v>-190080.0</v>
      </c>
    </row>
    <row r="9521" ht="15.75" customHeight="1">
      <c r="A9521" s="15">
        <v>554.0</v>
      </c>
      <c r="B9521" s="15" t="s">
        <v>10145</v>
      </c>
      <c r="C9521" s="18">
        <v>43063.0</v>
      </c>
      <c r="D9521" s="18">
        <v>43067.0</v>
      </c>
      <c r="E9521" s="18">
        <f t="shared" si="1"/>
        <v>43067</v>
      </c>
      <c r="F9521" s="15" t="s">
        <v>55</v>
      </c>
      <c r="G9521" s="15" t="s">
        <v>1646</v>
      </c>
      <c r="H9521" s="15" t="s">
        <v>1647</v>
      </c>
      <c r="I9521" s="15" t="s">
        <v>59</v>
      </c>
      <c r="J9521" s="15" t="s">
        <v>60</v>
      </c>
      <c r="K9521" s="15" t="s">
        <v>31</v>
      </c>
      <c r="L9521" s="15" t="str">
        <f t="array" ref="L9521">_xlfn.XLOOKUP(M9521,reference_province_to_city!$A$2:$A$11,reference_province_to_city!$B$2:$B$11)</f>
        <v>Balikpapan</v>
      </c>
      <c r="M9521" s="15" t="s">
        <v>21</v>
      </c>
      <c r="N9521" s="15">
        <v>76114.0</v>
      </c>
      <c r="O9521" s="15">
        <f t="array" ref="O9521">_xlfn.XLOOKUP(M9521,reference_postal_code!$B$2:$B$11,reference_postal_code!$A$2:$A$11)</f>
        <v>76114</v>
      </c>
      <c r="P9521" s="15" t="s">
        <v>166</v>
      </c>
      <c r="Q9521" s="15" t="s">
        <v>4507</v>
      </c>
      <c r="R9521" s="15" t="s">
        <v>65</v>
      </c>
      <c r="S9521" s="15" t="s">
        <v>103</v>
      </c>
      <c r="T9521" s="15" t="s">
        <v>4508</v>
      </c>
      <c r="U9521" s="28">
        <v>162360.0</v>
      </c>
      <c r="V9521" s="15">
        <v>3.0</v>
      </c>
      <c r="W9521" s="31">
        <v>0.2</v>
      </c>
      <c r="X9521" s="28">
        <v>38560.0</v>
      </c>
    </row>
    <row r="9522" ht="15.75" customHeight="1">
      <c r="A9522" s="15">
        <v>3590.0</v>
      </c>
      <c r="B9522" s="15" t="s">
        <v>10146</v>
      </c>
      <c r="C9522" s="18">
        <v>43063.0</v>
      </c>
      <c r="D9522" s="18">
        <v>43069.0</v>
      </c>
      <c r="E9522" s="18">
        <f t="shared" si="1"/>
        <v>43069</v>
      </c>
      <c r="F9522" s="15" t="s">
        <v>55</v>
      </c>
      <c r="G9522" s="15" t="s">
        <v>2820</v>
      </c>
      <c r="H9522" s="15" t="s">
        <v>2821</v>
      </c>
      <c r="I9522" s="15" t="s">
        <v>76</v>
      </c>
      <c r="J9522" s="15" t="s">
        <v>60</v>
      </c>
      <c r="K9522" s="15" t="s">
        <v>17</v>
      </c>
      <c r="L9522" s="15" t="str">
        <f t="array" ref="L9522">_xlfn.XLOOKUP(M9522,reference_province_to_city!$A$2:$A$11,reference_province_to_city!$B$2:$B$11)</f>
        <v>Semarang</v>
      </c>
      <c r="M9522" s="15" t="s">
        <v>15</v>
      </c>
      <c r="N9522" s="15">
        <v>50111.0</v>
      </c>
      <c r="O9522" s="15">
        <f t="array" ref="O9522">_xlfn.XLOOKUP(M9522,reference_postal_code!$B$2:$B$11,reference_postal_code!$A$2:$A$11)</f>
        <v>50111</v>
      </c>
      <c r="P9522" s="15" t="s">
        <v>77</v>
      </c>
      <c r="Q9522" s="15" t="s">
        <v>2125</v>
      </c>
      <c r="R9522" s="15" t="s">
        <v>65</v>
      </c>
      <c r="S9522" s="15" t="s">
        <v>83</v>
      </c>
      <c r="T9522" s="15" t="s">
        <v>2126</v>
      </c>
      <c r="U9522" s="28">
        <v>43200.0</v>
      </c>
      <c r="V9522" s="15">
        <v>1.0</v>
      </c>
      <c r="W9522" s="31">
        <v>0.0</v>
      </c>
      <c r="X9522" s="28">
        <v>21168.0</v>
      </c>
    </row>
    <row r="9523" ht="15.75" customHeight="1">
      <c r="A9523" s="15">
        <v>1492.0</v>
      </c>
      <c r="B9523" s="15" t="s">
        <v>10147</v>
      </c>
      <c r="C9523" s="18">
        <v>43063.0</v>
      </c>
      <c r="D9523" s="18">
        <v>43067.0</v>
      </c>
      <c r="E9523" s="18">
        <f t="shared" si="1"/>
        <v>43067</v>
      </c>
      <c r="F9523" s="15" t="s">
        <v>55</v>
      </c>
      <c r="G9523" s="15" t="s">
        <v>3697</v>
      </c>
      <c r="H9523" s="15" t="s">
        <v>3698</v>
      </c>
      <c r="I9523" s="15" t="s">
        <v>128</v>
      </c>
      <c r="J9523" s="15" t="s">
        <v>60</v>
      </c>
      <c r="K9523" s="15" t="s">
        <v>26</v>
      </c>
      <c r="L9523" s="15" t="str">
        <f t="array" ref="L9523">_xlfn.XLOOKUP(M9523,reference_province_to_city!$A$2:$A$11,reference_province_to_city!$B$2:$B$11)</f>
        <v>Denpasar</v>
      </c>
      <c r="M9523" s="15" t="s">
        <v>24</v>
      </c>
      <c r="N9523" s="15">
        <v>80231.0</v>
      </c>
      <c r="O9523" s="15">
        <f t="array" ref="O9523">_xlfn.XLOOKUP(M9523,reference_postal_code!$B$2:$B$11,reference_postal_code!$A$2:$A$11)</f>
        <v>80231</v>
      </c>
      <c r="P9523" s="15" t="s">
        <v>63</v>
      </c>
      <c r="Q9523" s="15" t="s">
        <v>3442</v>
      </c>
      <c r="R9523" s="15" t="s">
        <v>65</v>
      </c>
      <c r="S9523" s="15" t="s">
        <v>66</v>
      </c>
      <c r="T9523" s="15" t="s">
        <v>3443</v>
      </c>
      <c r="U9523" s="28">
        <v>88200.0</v>
      </c>
      <c r="V9523" s="15">
        <v>1.0</v>
      </c>
      <c r="W9523" s="31">
        <v>0.0</v>
      </c>
      <c r="X9523" s="28">
        <v>43218.0</v>
      </c>
    </row>
    <row r="9524" ht="15.75" customHeight="1">
      <c r="A9524" s="15">
        <v>4870.0</v>
      </c>
      <c r="B9524" s="15" t="s">
        <v>10148</v>
      </c>
      <c r="C9524" s="18">
        <v>43063.0</v>
      </c>
      <c r="D9524" s="18">
        <v>43068.0</v>
      </c>
      <c r="E9524" s="18">
        <f t="shared" si="1"/>
        <v>43068</v>
      </c>
      <c r="F9524" s="15" t="s">
        <v>55</v>
      </c>
      <c r="G9524" s="15" t="s">
        <v>5822</v>
      </c>
      <c r="H9524" s="15" t="s">
        <v>5823</v>
      </c>
      <c r="I9524" s="15" t="s">
        <v>128</v>
      </c>
      <c r="J9524" s="15" t="s">
        <v>60</v>
      </c>
      <c r="K9524" s="15" t="s">
        <v>33</v>
      </c>
      <c r="L9524" s="15" t="str">
        <f t="array" ref="L9524">_xlfn.XLOOKUP(M9524,reference_province_to_city!$A$2:$A$11,reference_province_to_city!$B$2:$B$11)</f>
        <v>Makassar</v>
      </c>
      <c r="M9524" s="15" t="s">
        <v>25</v>
      </c>
      <c r="N9524" s="15">
        <v>90111.0</v>
      </c>
      <c r="O9524" s="15">
        <f t="array" ref="O9524">_xlfn.XLOOKUP(M9524,reference_postal_code!$B$2:$B$11,reference_postal_code!$A$2:$A$11)</f>
        <v>90111</v>
      </c>
      <c r="P9524" s="15" t="s">
        <v>63</v>
      </c>
      <c r="Q9524" s="15" t="s">
        <v>7628</v>
      </c>
      <c r="R9524" s="15" t="s">
        <v>110</v>
      </c>
      <c r="S9524" s="15" t="s">
        <v>111</v>
      </c>
      <c r="T9524" s="15" t="s">
        <v>7629</v>
      </c>
      <c r="U9524" s="28">
        <v>1349820.0</v>
      </c>
      <c r="V9524" s="15">
        <v>2.0</v>
      </c>
      <c r="W9524" s="31">
        <v>0.4</v>
      </c>
      <c r="X9524" s="28">
        <v>-224970.0</v>
      </c>
    </row>
    <row r="9525" ht="15.75" customHeight="1">
      <c r="A9525" s="15">
        <v>4349.0</v>
      </c>
      <c r="B9525" s="15" t="s">
        <v>10149</v>
      </c>
      <c r="C9525" s="18">
        <v>43063.0</v>
      </c>
      <c r="D9525" s="18">
        <v>43068.0</v>
      </c>
      <c r="E9525" s="18">
        <f t="shared" si="1"/>
        <v>43068</v>
      </c>
      <c r="F9525" s="15" t="s">
        <v>114</v>
      </c>
      <c r="G9525" s="15" t="s">
        <v>268</v>
      </c>
      <c r="H9525" s="15" t="s">
        <v>269</v>
      </c>
      <c r="I9525" s="15" t="s">
        <v>59</v>
      </c>
      <c r="J9525" s="15" t="s">
        <v>60</v>
      </c>
      <c r="K9525" s="15" t="s">
        <v>26</v>
      </c>
      <c r="L9525" s="15" t="str">
        <f t="array" ref="L9525">_xlfn.XLOOKUP(M9525,reference_province_to_city!$A$2:$A$11,reference_province_to_city!$B$2:$B$11)</f>
        <v>Denpasar</v>
      </c>
      <c r="M9525" s="15" t="s">
        <v>24</v>
      </c>
      <c r="N9525" s="15">
        <v>80231.0</v>
      </c>
      <c r="O9525" s="15">
        <f t="array" ref="O9525">_xlfn.XLOOKUP(M9525,reference_postal_code!$B$2:$B$11,reference_postal_code!$A$2:$A$11)</f>
        <v>80231</v>
      </c>
      <c r="P9525" s="15" t="s">
        <v>63</v>
      </c>
      <c r="Q9525" s="15" t="s">
        <v>379</v>
      </c>
      <c r="R9525" s="15" t="s">
        <v>65</v>
      </c>
      <c r="S9525" s="15" t="s">
        <v>83</v>
      </c>
      <c r="T9525" s="15" t="s">
        <v>380</v>
      </c>
      <c r="U9525" s="28">
        <v>310860.0</v>
      </c>
      <c r="V9525" s="15">
        <v>2.0</v>
      </c>
      <c r="W9525" s="31">
        <v>0.7</v>
      </c>
      <c r="X9525" s="28">
        <v>-227964.0</v>
      </c>
    </row>
    <row r="9526" ht="15.75" customHeight="1">
      <c r="A9526" s="15">
        <v>9746.0</v>
      </c>
      <c r="B9526" s="15" t="s">
        <v>10150</v>
      </c>
      <c r="C9526" s="18">
        <v>43063.0</v>
      </c>
      <c r="D9526" s="18">
        <v>43063.0</v>
      </c>
      <c r="E9526" s="18">
        <f t="shared" si="1"/>
        <v>43063</v>
      </c>
      <c r="F9526" s="15" t="s">
        <v>466</v>
      </c>
      <c r="G9526" s="15" t="s">
        <v>3467</v>
      </c>
      <c r="H9526" s="15" t="s">
        <v>3468</v>
      </c>
      <c r="I9526" s="15" t="s">
        <v>59</v>
      </c>
      <c r="J9526" s="15" t="s">
        <v>60</v>
      </c>
      <c r="K9526" s="15" t="s">
        <v>28</v>
      </c>
      <c r="L9526" s="15" t="str">
        <f t="array" ref="L9526">_xlfn.XLOOKUP(M9526,reference_province_to_city!$A$2:$A$11,reference_province_to_city!$B$2:$B$11)</f>
        <v>Medan</v>
      </c>
      <c r="M9526" s="15" t="s">
        <v>11</v>
      </c>
      <c r="N9526" s="15">
        <v>20111.0</v>
      </c>
      <c r="O9526" s="15">
        <f t="array" ref="O9526">_xlfn.XLOOKUP(M9526,reference_postal_code!$B$2:$B$11,reference_postal_code!$A$2:$A$11)</f>
        <v>20111</v>
      </c>
      <c r="P9526" s="15" t="s">
        <v>77</v>
      </c>
      <c r="Q9526" s="15" t="s">
        <v>3667</v>
      </c>
      <c r="R9526" s="15" t="s">
        <v>106</v>
      </c>
      <c r="S9526" s="15" t="s">
        <v>218</v>
      </c>
      <c r="T9526" s="15" t="s">
        <v>3668</v>
      </c>
      <c r="U9526" s="28">
        <v>5461200.0</v>
      </c>
      <c r="V9526" s="15">
        <v>2.0</v>
      </c>
      <c r="W9526" s="31">
        <v>0.2</v>
      </c>
      <c r="X9526" s="28">
        <v>136530.0</v>
      </c>
    </row>
    <row r="9527" ht="15.75" customHeight="1">
      <c r="A9527" s="15">
        <v>4467.0</v>
      </c>
      <c r="B9527" s="15" t="s">
        <v>10142</v>
      </c>
      <c r="C9527" s="18">
        <v>43063.0</v>
      </c>
      <c r="D9527" s="18">
        <v>43070.0</v>
      </c>
      <c r="E9527" s="18">
        <f t="shared" si="1"/>
        <v>43070</v>
      </c>
      <c r="F9527" s="15" t="s">
        <v>55</v>
      </c>
      <c r="G9527" s="15" t="s">
        <v>653</v>
      </c>
      <c r="H9527" s="15" t="s">
        <v>654</v>
      </c>
      <c r="I9527" s="15" t="s">
        <v>59</v>
      </c>
      <c r="J9527" s="15" t="s">
        <v>60</v>
      </c>
      <c r="K9527" s="15" t="s">
        <v>26</v>
      </c>
      <c r="L9527" s="15" t="str">
        <f t="array" ref="L9527">_xlfn.XLOOKUP(M9527,reference_province_to_city!$A$2:$A$11,reference_province_to_city!$B$2:$B$11)</f>
        <v>Denpasar</v>
      </c>
      <c r="M9527" s="15" t="s">
        <v>24</v>
      </c>
      <c r="N9527" s="15">
        <v>80231.0</v>
      </c>
      <c r="O9527" s="15">
        <f t="array" ref="O9527">_xlfn.XLOOKUP(M9527,reference_postal_code!$B$2:$B$11,reference_postal_code!$A$2:$A$11)</f>
        <v>80231</v>
      </c>
      <c r="P9527" s="15" t="s">
        <v>63</v>
      </c>
      <c r="Q9527" s="15" t="s">
        <v>6479</v>
      </c>
      <c r="R9527" s="15" t="s">
        <v>65</v>
      </c>
      <c r="S9527" s="15" t="s">
        <v>93</v>
      </c>
      <c r="T9527" s="15" t="s">
        <v>6480</v>
      </c>
      <c r="U9527" s="28">
        <v>245700.0</v>
      </c>
      <c r="V9527" s="15">
        <v>9.0</v>
      </c>
      <c r="W9527" s="31">
        <v>0.0</v>
      </c>
      <c r="X9527" s="28">
        <v>110565.0</v>
      </c>
    </row>
    <row r="9528" ht="15.75" customHeight="1">
      <c r="A9528" s="15">
        <v>2593.0</v>
      </c>
      <c r="B9528" s="15" t="s">
        <v>10151</v>
      </c>
      <c r="C9528" s="18">
        <v>43063.0</v>
      </c>
      <c r="D9528" s="18">
        <v>43065.0</v>
      </c>
      <c r="E9528" s="18">
        <f t="shared" si="1"/>
        <v>43065</v>
      </c>
      <c r="F9528" s="15" t="s">
        <v>114</v>
      </c>
      <c r="G9528" s="15" t="s">
        <v>1118</v>
      </c>
      <c r="H9528" s="15" t="s">
        <v>1119</v>
      </c>
      <c r="I9528" s="15" t="s">
        <v>128</v>
      </c>
      <c r="J9528" s="15" t="s">
        <v>60</v>
      </c>
      <c r="K9528" s="15" t="s">
        <v>17</v>
      </c>
      <c r="L9528" s="15" t="str">
        <f t="array" ref="L9528">_xlfn.XLOOKUP(M9528,reference_province_to_city!$A$2:$A$11,reference_province_to_city!$B$2:$B$11)</f>
        <v>Semarang</v>
      </c>
      <c r="M9528" s="15" t="s">
        <v>15</v>
      </c>
      <c r="N9528" s="15">
        <v>50111.0</v>
      </c>
      <c r="O9528" s="15">
        <f t="array" ref="O9528">_xlfn.XLOOKUP(M9528,reference_postal_code!$B$2:$B$11,reference_postal_code!$A$2:$A$11)</f>
        <v>50111</v>
      </c>
      <c r="P9528" s="15" t="s">
        <v>77</v>
      </c>
      <c r="Q9528" s="15" t="s">
        <v>6574</v>
      </c>
      <c r="R9528" s="15" t="s">
        <v>110</v>
      </c>
      <c r="S9528" s="15" t="s">
        <v>111</v>
      </c>
      <c r="T9528" s="15" t="s">
        <v>6575</v>
      </c>
      <c r="U9528" s="28">
        <v>1186500.0</v>
      </c>
      <c r="V9528" s="15">
        <v>2.0</v>
      </c>
      <c r="W9528" s="31">
        <v>0.0</v>
      </c>
      <c r="X9528" s="28">
        <v>593250.0</v>
      </c>
    </row>
    <row r="9529" ht="15.75" customHeight="1">
      <c r="A9529" s="15">
        <v>4350.0</v>
      </c>
      <c r="B9529" s="15" t="s">
        <v>10149</v>
      </c>
      <c r="C9529" s="18">
        <v>43063.0</v>
      </c>
      <c r="D9529" s="18">
        <v>43068.0</v>
      </c>
      <c r="E9529" s="18">
        <f t="shared" si="1"/>
        <v>43068</v>
      </c>
      <c r="F9529" s="15" t="s">
        <v>114</v>
      </c>
      <c r="G9529" s="15" t="s">
        <v>268</v>
      </c>
      <c r="H9529" s="15" t="s">
        <v>269</v>
      </c>
      <c r="I9529" s="15" t="s">
        <v>59</v>
      </c>
      <c r="J9529" s="15" t="s">
        <v>60</v>
      </c>
      <c r="K9529" s="15" t="s">
        <v>26</v>
      </c>
      <c r="L9529" s="15" t="str">
        <f t="array" ref="L9529">_xlfn.XLOOKUP(M9529,reference_province_to_city!$A$2:$A$11,reference_province_to_city!$B$2:$B$11)</f>
        <v>Denpasar</v>
      </c>
      <c r="M9529" s="15" t="s">
        <v>24</v>
      </c>
      <c r="N9529" s="15">
        <v>80231.0</v>
      </c>
      <c r="O9529" s="15">
        <f t="array" ref="O9529">_xlfn.XLOOKUP(M9529,reference_postal_code!$B$2:$B$11,reference_postal_code!$A$2:$A$11)</f>
        <v>80231</v>
      </c>
      <c r="P9529" s="15" t="s">
        <v>63</v>
      </c>
      <c r="Q9529" s="15" t="s">
        <v>6517</v>
      </c>
      <c r="R9529" s="15" t="s">
        <v>65</v>
      </c>
      <c r="S9529" s="15" t="s">
        <v>87</v>
      </c>
      <c r="T9529" s="15" t="s">
        <v>6518</v>
      </c>
      <c r="U9529" s="28">
        <v>6238080.0</v>
      </c>
      <c r="V9529" s="15">
        <v>8.0</v>
      </c>
      <c r="W9529" s="31">
        <v>0.2</v>
      </c>
      <c r="X9529" s="28">
        <v>-623808.0</v>
      </c>
    </row>
    <row r="9530" ht="15.75" customHeight="1">
      <c r="A9530" s="15">
        <v>2594.0</v>
      </c>
      <c r="B9530" s="15" t="s">
        <v>10151</v>
      </c>
      <c r="C9530" s="18">
        <v>43063.0</v>
      </c>
      <c r="D9530" s="18">
        <v>43065.0</v>
      </c>
      <c r="E9530" s="18">
        <f t="shared" si="1"/>
        <v>43065</v>
      </c>
      <c r="F9530" s="15" t="s">
        <v>114</v>
      </c>
      <c r="G9530" s="15" t="s">
        <v>1118</v>
      </c>
      <c r="H9530" s="15" t="s">
        <v>1119</v>
      </c>
      <c r="I9530" s="15" t="s">
        <v>128</v>
      </c>
      <c r="J9530" s="15" t="s">
        <v>60</v>
      </c>
      <c r="K9530" s="15" t="s">
        <v>17</v>
      </c>
      <c r="L9530" s="15" t="str">
        <f t="array" ref="L9530">_xlfn.XLOOKUP(M9530,reference_province_to_city!$A$2:$A$11,reference_province_to_city!$B$2:$B$11)</f>
        <v>Semarang</v>
      </c>
      <c r="M9530" s="15" t="s">
        <v>15</v>
      </c>
      <c r="N9530" s="15">
        <v>50111.0</v>
      </c>
      <c r="O9530" s="15">
        <f t="array" ref="O9530">_xlfn.XLOOKUP(M9530,reference_postal_code!$B$2:$B$11,reference_postal_code!$A$2:$A$11)</f>
        <v>50111</v>
      </c>
      <c r="P9530" s="15" t="s">
        <v>77</v>
      </c>
      <c r="Q9530" s="15" t="s">
        <v>807</v>
      </c>
      <c r="R9530" s="15" t="s">
        <v>65</v>
      </c>
      <c r="S9530" s="15" t="s">
        <v>83</v>
      </c>
      <c r="T9530" s="15" t="s">
        <v>808</v>
      </c>
      <c r="U9530" s="28">
        <v>4917600.0</v>
      </c>
      <c r="V9530" s="15">
        <v>8.0</v>
      </c>
      <c r="W9530" s="31">
        <v>0.0</v>
      </c>
      <c r="X9530" s="28">
        <v>2360448.0</v>
      </c>
    </row>
    <row r="9531" ht="15.75" customHeight="1">
      <c r="A9531" s="15">
        <v>3591.0</v>
      </c>
      <c r="B9531" s="15" t="s">
        <v>10146</v>
      </c>
      <c r="C9531" s="18">
        <v>43063.0</v>
      </c>
      <c r="D9531" s="18">
        <v>43069.0</v>
      </c>
      <c r="E9531" s="18">
        <f t="shared" si="1"/>
        <v>43069</v>
      </c>
      <c r="F9531" s="15" t="s">
        <v>55</v>
      </c>
      <c r="G9531" s="15" t="s">
        <v>2820</v>
      </c>
      <c r="H9531" s="15" t="s">
        <v>2821</v>
      </c>
      <c r="I9531" s="15" t="s">
        <v>76</v>
      </c>
      <c r="J9531" s="15" t="s">
        <v>60</v>
      </c>
      <c r="K9531" s="15" t="s">
        <v>17</v>
      </c>
      <c r="L9531" s="15" t="str">
        <f t="array" ref="L9531">_xlfn.XLOOKUP(M9531,reference_province_to_city!$A$2:$A$11,reference_province_to_city!$B$2:$B$11)</f>
        <v>Semarang</v>
      </c>
      <c r="M9531" s="15" t="s">
        <v>15</v>
      </c>
      <c r="N9531" s="15">
        <v>50111.0</v>
      </c>
      <c r="O9531" s="15">
        <f t="array" ref="O9531">_xlfn.XLOOKUP(M9531,reference_postal_code!$B$2:$B$11,reference_postal_code!$A$2:$A$11)</f>
        <v>50111</v>
      </c>
      <c r="P9531" s="15" t="s">
        <v>77</v>
      </c>
      <c r="Q9531" s="15" t="s">
        <v>5634</v>
      </c>
      <c r="R9531" s="15" t="s">
        <v>65</v>
      </c>
      <c r="S9531" s="15" t="s">
        <v>87</v>
      </c>
      <c r="T9531" s="15" t="s">
        <v>5635</v>
      </c>
      <c r="U9531" s="28">
        <v>2.16594E7</v>
      </c>
      <c r="V9531" s="15">
        <v>12.0</v>
      </c>
      <c r="W9531" s="31">
        <v>0.0</v>
      </c>
      <c r="X9531" s="28">
        <v>5631444.0</v>
      </c>
    </row>
    <row r="9532" ht="15.75" customHeight="1">
      <c r="A9532" s="15">
        <v>9266.0</v>
      </c>
      <c r="B9532" s="15" t="s">
        <v>10152</v>
      </c>
      <c r="C9532" s="18">
        <v>43063.0</v>
      </c>
      <c r="D9532" s="18">
        <v>43070.0</v>
      </c>
      <c r="E9532" s="18">
        <f t="shared" si="1"/>
        <v>43070</v>
      </c>
      <c r="F9532" s="15" t="s">
        <v>55</v>
      </c>
      <c r="G9532" s="15" t="s">
        <v>6263</v>
      </c>
      <c r="H9532" s="15" t="s">
        <v>6264</v>
      </c>
      <c r="I9532" s="15" t="s">
        <v>128</v>
      </c>
      <c r="J9532" s="15" t="s">
        <v>60</v>
      </c>
      <c r="K9532" s="15" t="s">
        <v>29</v>
      </c>
      <c r="L9532" s="15" t="str">
        <f t="array" ref="L9532">_xlfn.XLOOKUP(M9532,reference_province_to_city!$A$2:$A$11,reference_province_to_city!$B$2:$B$11)</f>
        <v>Palembang</v>
      </c>
      <c r="M9532" s="15" t="s">
        <v>13</v>
      </c>
      <c r="N9532" s="15">
        <v>30111.0</v>
      </c>
      <c r="O9532" s="15">
        <f t="array" ref="O9532">_xlfn.XLOOKUP(M9532,reference_postal_code!$B$2:$B$11,reference_postal_code!$A$2:$A$11)</f>
        <v>30111</v>
      </c>
      <c r="P9532" s="15" t="s">
        <v>77</v>
      </c>
      <c r="Q9532" s="15" t="s">
        <v>9014</v>
      </c>
      <c r="R9532" s="15" t="s">
        <v>65</v>
      </c>
      <c r="S9532" s="15" t="s">
        <v>173</v>
      </c>
      <c r="T9532" s="15" t="s">
        <v>9015</v>
      </c>
      <c r="U9532" s="28">
        <v>972720.0</v>
      </c>
      <c r="V9532" s="15">
        <v>7.0</v>
      </c>
      <c r="W9532" s="31">
        <v>0.2</v>
      </c>
      <c r="X9532" s="28">
        <v>364770.0</v>
      </c>
    </row>
    <row r="9533" ht="15.75" customHeight="1">
      <c r="A9533" s="15">
        <v>4871.0</v>
      </c>
      <c r="B9533" s="15" t="s">
        <v>10148</v>
      </c>
      <c r="C9533" s="18">
        <v>43063.0</v>
      </c>
      <c r="D9533" s="18">
        <v>43068.0</v>
      </c>
      <c r="E9533" s="18">
        <f t="shared" si="1"/>
        <v>43068</v>
      </c>
      <c r="F9533" s="15" t="s">
        <v>55</v>
      </c>
      <c r="G9533" s="15" t="s">
        <v>5822</v>
      </c>
      <c r="H9533" s="15" t="s">
        <v>5823</v>
      </c>
      <c r="I9533" s="15" t="s">
        <v>128</v>
      </c>
      <c r="J9533" s="15" t="s">
        <v>60</v>
      </c>
      <c r="K9533" s="15" t="s">
        <v>33</v>
      </c>
      <c r="L9533" s="15" t="str">
        <f t="array" ref="L9533">_xlfn.XLOOKUP(M9533,reference_province_to_city!$A$2:$A$11,reference_province_to_city!$B$2:$B$11)</f>
        <v>Makassar</v>
      </c>
      <c r="M9533" s="15" t="s">
        <v>25</v>
      </c>
      <c r="N9533" s="15">
        <v>90111.0</v>
      </c>
      <c r="O9533" s="15">
        <f t="array" ref="O9533">_xlfn.XLOOKUP(M9533,reference_postal_code!$B$2:$B$11,reference_postal_code!$A$2:$A$11)</f>
        <v>90111</v>
      </c>
      <c r="P9533" s="15" t="s">
        <v>63</v>
      </c>
      <c r="Q9533" s="15" t="s">
        <v>811</v>
      </c>
      <c r="R9533" s="15" t="s">
        <v>65</v>
      </c>
      <c r="S9533" s="15" t="s">
        <v>66</v>
      </c>
      <c r="T9533" s="15" t="s">
        <v>812</v>
      </c>
      <c r="U9533" s="28">
        <v>3443160.0</v>
      </c>
      <c r="V9533" s="15">
        <v>7.0</v>
      </c>
      <c r="W9533" s="31">
        <v>0.2</v>
      </c>
      <c r="X9533" s="28">
        <v>1248146.0</v>
      </c>
    </row>
    <row r="9534" ht="15.75" customHeight="1">
      <c r="A9534" s="15">
        <v>4468.0</v>
      </c>
      <c r="B9534" s="15" t="s">
        <v>10142</v>
      </c>
      <c r="C9534" s="18">
        <v>43063.0</v>
      </c>
      <c r="D9534" s="18">
        <v>43070.0</v>
      </c>
      <c r="E9534" s="18">
        <f t="shared" si="1"/>
        <v>43070</v>
      </c>
      <c r="F9534" s="15" t="s">
        <v>55</v>
      </c>
      <c r="G9534" s="15" t="s">
        <v>653</v>
      </c>
      <c r="H9534" s="15" t="s">
        <v>654</v>
      </c>
      <c r="I9534" s="15" t="s">
        <v>59</v>
      </c>
      <c r="J9534" s="15" t="s">
        <v>60</v>
      </c>
      <c r="K9534" s="15" t="s">
        <v>26</v>
      </c>
      <c r="L9534" s="15" t="str">
        <f t="array" ref="L9534">_xlfn.XLOOKUP(M9534,reference_province_to_city!$A$2:$A$11,reference_province_to_city!$B$2:$B$11)</f>
        <v>Denpasar</v>
      </c>
      <c r="M9534" s="15" t="s">
        <v>24</v>
      </c>
      <c r="N9534" s="15">
        <v>80231.0</v>
      </c>
      <c r="O9534" s="15">
        <f t="array" ref="O9534">_xlfn.XLOOKUP(M9534,reference_postal_code!$B$2:$B$11,reference_postal_code!$A$2:$A$11)</f>
        <v>80231</v>
      </c>
      <c r="P9534" s="15" t="s">
        <v>63</v>
      </c>
      <c r="Q9534" s="15" t="s">
        <v>4003</v>
      </c>
      <c r="R9534" s="15" t="s">
        <v>65</v>
      </c>
      <c r="S9534" s="15" t="s">
        <v>173</v>
      </c>
      <c r="T9534" s="15" t="s">
        <v>4004</v>
      </c>
      <c r="U9534" s="28">
        <v>2519400.0</v>
      </c>
      <c r="V9534" s="15">
        <v>2.0</v>
      </c>
      <c r="W9534" s="31">
        <v>0.0</v>
      </c>
      <c r="X9534" s="28">
        <v>1184118.0</v>
      </c>
    </row>
    <row r="9535" ht="15.75" customHeight="1">
      <c r="A9535" s="15">
        <v>4469.0</v>
      </c>
      <c r="B9535" s="15" t="s">
        <v>10142</v>
      </c>
      <c r="C9535" s="18">
        <v>43063.0</v>
      </c>
      <c r="D9535" s="18">
        <v>43070.0</v>
      </c>
      <c r="E9535" s="18">
        <f t="shared" si="1"/>
        <v>43070</v>
      </c>
      <c r="F9535" s="15" t="s">
        <v>55</v>
      </c>
      <c r="G9535" s="15" t="s">
        <v>653</v>
      </c>
      <c r="H9535" s="15" t="s">
        <v>654</v>
      </c>
      <c r="I9535" s="15" t="s">
        <v>59</v>
      </c>
      <c r="J9535" s="15" t="s">
        <v>60</v>
      </c>
      <c r="K9535" s="15" t="s">
        <v>26</v>
      </c>
      <c r="L9535" s="15" t="str">
        <f t="array" ref="L9535">_xlfn.XLOOKUP(M9535,reference_province_to_city!$A$2:$A$11,reference_province_to_city!$B$2:$B$11)</f>
        <v>Denpasar</v>
      </c>
      <c r="M9535" s="15" t="s">
        <v>24</v>
      </c>
      <c r="N9535" s="15">
        <v>80231.0</v>
      </c>
      <c r="O9535" s="15">
        <f t="array" ref="O9535">_xlfn.XLOOKUP(M9535,reference_postal_code!$B$2:$B$11,reference_postal_code!$A$2:$A$11)</f>
        <v>80231</v>
      </c>
      <c r="P9535" s="15" t="s">
        <v>63</v>
      </c>
      <c r="Q9535" s="15" t="s">
        <v>5810</v>
      </c>
      <c r="R9535" s="15" t="s">
        <v>106</v>
      </c>
      <c r="S9535" s="15" t="s">
        <v>183</v>
      </c>
      <c r="T9535" s="15" t="s">
        <v>5811</v>
      </c>
      <c r="U9535" s="28">
        <v>4823520.0</v>
      </c>
      <c r="V9535" s="15">
        <v>2.0</v>
      </c>
      <c r="W9535" s="31">
        <v>0.2</v>
      </c>
      <c r="X9535" s="28">
        <v>-241176.0</v>
      </c>
    </row>
    <row r="9536" ht="15.75" customHeight="1">
      <c r="A9536" s="15">
        <v>9747.0</v>
      </c>
      <c r="B9536" s="15" t="s">
        <v>10150</v>
      </c>
      <c r="C9536" s="18">
        <v>43063.0</v>
      </c>
      <c r="D9536" s="18">
        <v>43063.0</v>
      </c>
      <c r="E9536" s="18">
        <f t="shared" si="1"/>
        <v>43063</v>
      </c>
      <c r="F9536" s="15" t="s">
        <v>466</v>
      </c>
      <c r="G9536" s="15" t="s">
        <v>3467</v>
      </c>
      <c r="H9536" s="15" t="s">
        <v>3468</v>
      </c>
      <c r="I9536" s="15" t="s">
        <v>59</v>
      </c>
      <c r="J9536" s="15" t="s">
        <v>60</v>
      </c>
      <c r="K9536" s="15" t="s">
        <v>28</v>
      </c>
      <c r="L9536" s="15" t="str">
        <f t="array" ref="L9536">_xlfn.XLOOKUP(M9536,reference_province_to_city!$A$2:$A$11,reference_province_to_city!$B$2:$B$11)</f>
        <v>Medan</v>
      </c>
      <c r="M9536" s="15" t="s">
        <v>11</v>
      </c>
      <c r="N9536" s="15">
        <v>20111.0</v>
      </c>
      <c r="O9536" s="15">
        <f t="array" ref="O9536">_xlfn.XLOOKUP(M9536,reference_postal_code!$B$2:$B$11,reference_postal_code!$A$2:$A$11)</f>
        <v>20111</v>
      </c>
      <c r="P9536" s="15" t="s">
        <v>77</v>
      </c>
      <c r="Q9536" s="15" t="s">
        <v>4587</v>
      </c>
      <c r="R9536" s="15" t="s">
        <v>106</v>
      </c>
      <c r="S9536" s="15" t="s">
        <v>218</v>
      </c>
      <c r="T9536" s="15" t="s">
        <v>4588</v>
      </c>
      <c r="U9536" s="28">
        <v>1066320.0</v>
      </c>
      <c r="V9536" s="15">
        <v>2.0</v>
      </c>
      <c r="W9536" s="31">
        <v>0.2</v>
      </c>
      <c r="X9536" s="28">
        <v>-26658.0</v>
      </c>
    </row>
    <row r="9537" ht="15.75" customHeight="1">
      <c r="A9537" s="15">
        <v>1493.0</v>
      </c>
      <c r="B9537" s="15" t="s">
        <v>10147</v>
      </c>
      <c r="C9537" s="18">
        <v>43063.0</v>
      </c>
      <c r="D9537" s="18">
        <v>43067.0</v>
      </c>
      <c r="E9537" s="18">
        <f t="shared" si="1"/>
        <v>43067</v>
      </c>
      <c r="F9537" s="15" t="s">
        <v>55</v>
      </c>
      <c r="G9537" s="15" t="s">
        <v>3697</v>
      </c>
      <c r="H9537" s="15" t="s">
        <v>3698</v>
      </c>
      <c r="I9537" s="15" t="s">
        <v>128</v>
      </c>
      <c r="J9537" s="15" t="s">
        <v>60</v>
      </c>
      <c r="K9537" s="15" t="s">
        <v>26</v>
      </c>
      <c r="L9537" s="15" t="str">
        <f t="array" ref="L9537">_xlfn.XLOOKUP(M9537,reference_province_to_city!$A$2:$A$11,reference_province_to_city!$B$2:$B$11)</f>
        <v>Denpasar</v>
      </c>
      <c r="M9537" s="15" t="s">
        <v>24</v>
      </c>
      <c r="N9537" s="15">
        <v>80231.0</v>
      </c>
      <c r="O9537" s="15">
        <f t="array" ref="O9537">_xlfn.XLOOKUP(M9537,reference_postal_code!$B$2:$B$11,reference_postal_code!$A$2:$A$11)</f>
        <v>80231</v>
      </c>
      <c r="P9537" s="15" t="s">
        <v>63</v>
      </c>
      <c r="Q9537" s="15" t="s">
        <v>5771</v>
      </c>
      <c r="R9537" s="15" t="s">
        <v>106</v>
      </c>
      <c r="S9537" s="15" t="s">
        <v>107</v>
      </c>
      <c r="T9537" s="15" t="s">
        <v>5772</v>
      </c>
      <c r="U9537" s="28">
        <v>1.465938E7</v>
      </c>
      <c r="V9537" s="15">
        <v>6.0</v>
      </c>
      <c r="W9537" s="31">
        <v>0.1</v>
      </c>
      <c r="X9537" s="28">
        <v>2606112.0</v>
      </c>
    </row>
    <row r="9538" ht="15.75" customHeight="1">
      <c r="A9538" s="15">
        <v>4765.0</v>
      </c>
      <c r="B9538" s="15" t="s">
        <v>10153</v>
      </c>
      <c r="C9538" s="18">
        <v>43063.0</v>
      </c>
      <c r="D9538" s="18">
        <v>43066.0</v>
      </c>
      <c r="E9538" s="18">
        <f t="shared" si="1"/>
        <v>43066</v>
      </c>
      <c r="F9538" s="15" t="s">
        <v>125</v>
      </c>
      <c r="G9538" s="15" t="s">
        <v>1476</v>
      </c>
      <c r="H9538" s="15" t="s">
        <v>1477</v>
      </c>
      <c r="I9538" s="15" t="s">
        <v>59</v>
      </c>
      <c r="J9538" s="15" t="s">
        <v>60</v>
      </c>
      <c r="K9538" s="15" t="s">
        <v>10</v>
      </c>
      <c r="L9538" s="15" t="str">
        <f t="array" ref="L9538">_xlfn.XLOOKUP(M9538,reference_province_to_city!$A$2:$A$11,reference_province_to_city!$B$2:$B$11)</f>
        <v>Jakarta</v>
      </c>
      <c r="M9538" s="15" t="s">
        <v>7</v>
      </c>
      <c r="N9538" s="15">
        <v>10110.0</v>
      </c>
      <c r="O9538" s="15">
        <f t="array" ref="O9538">_xlfn.XLOOKUP(M9538,reference_postal_code!$B$2:$B$11,reference_postal_code!$A$2:$A$11)</f>
        <v>10110</v>
      </c>
      <c r="P9538" s="15" t="s">
        <v>117</v>
      </c>
      <c r="Q9538" s="15" t="s">
        <v>7396</v>
      </c>
      <c r="R9538" s="15" t="s">
        <v>65</v>
      </c>
      <c r="S9538" s="15" t="s">
        <v>93</v>
      </c>
      <c r="T9538" s="15" t="s">
        <v>7397</v>
      </c>
      <c r="U9538" s="28">
        <v>416400.0</v>
      </c>
      <c r="V9538" s="15">
        <v>4.0</v>
      </c>
      <c r="W9538" s="31">
        <v>0.0</v>
      </c>
      <c r="X9538" s="28">
        <v>149904.0</v>
      </c>
    </row>
    <row r="9539" ht="15.75" customHeight="1">
      <c r="A9539" s="15">
        <v>9265.0</v>
      </c>
      <c r="B9539" s="15" t="s">
        <v>10152</v>
      </c>
      <c r="C9539" s="18">
        <v>43063.0</v>
      </c>
      <c r="D9539" s="18"/>
      <c r="E9539" s="18">
        <f t="shared" si="1"/>
        <v>43066</v>
      </c>
      <c r="F9539" s="15" t="s">
        <v>55</v>
      </c>
      <c r="G9539" s="15" t="s">
        <v>6263</v>
      </c>
      <c r="H9539" s="15" t="s">
        <v>6264</v>
      </c>
      <c r="I9539" s="15" t="s">
        <v>128</v>
      </c>
      <c r="J9539" s="15" t="s">
        <v>60</v>
      </c>
      <c r="K9539" s="15" t="s">
        <v>29</v>
      </c>
      <c r="L9539" s="15" t="str">
        <f t="array" ref="L9539">_xlfn.XLOOKUP(M9539,reference_province_to_city!$A$2:$A$11,reference_province_to_city!$B$2:$B$11)</f>
        <v>Palembang</v>
      </c>
      <c r="M9539" s="15" t="s">
        <v>13</v>
      </c>
      <c r="N9539" s="15">
        <v>30111.0</v>
      </c>
      <c r="O9539" s="15">
        <f t="array" ref="O9539">_xlfn.XLOOKUP(M9539,reference_postal_code!$B$2:$B$11,reference_postal_code!$A$2:$A$11)</f>
        <v>30111</v>
      </c>
      <c r="P9539" s="15" t="s">
        <v>77</v>
      </c>
      <c r="Q9539" s="15" t="s">
        <v>9426</v>
      </c>
      <c r="R9539" s="15" t="s">
        <v>65</v>
      </c>
      <c r="S9539" s="15" t="s">
        <v>83</v>
      </c>
      <c r="T9539" s="15" t="s">
        <v>9427</v>
      </c>
      <c r="U9539" s="28">
        <v>175095.0</v>
      </c>
      <c r="V9539" s="15">
        <v>3.0</v>
      </c>
      <c r="W9539" s="31">
        <v>0.7</v>
      </c>
      <c r="X9539" s="28">
        <v>-116730.0</v>
      </c>
    </row>
    <row r="9540" ht="15.75" customHeight="1">
      <c r="A9540" s="15">
        <v>5080.0</v>
      </c>
      <c r="B9540" s="15" t="s">
        <v>10154</v>
      </c>
      <c r="C9540" s="18">
        <v>43064.0</v>
      </c>
      <c r="D9540" s="18">
        <v>43068.0</v>
      </c>
      <c r="E9540" s="18">
        <f t="shared" si="1"/>
        <v>43068</v>
      </c>
      <c r="F9540" s="15" t="s">
        <v>55</v>
      </c>
      <c r="G9540" s="15" t="s">
        <v>353</v>
      </c>
      <c r="H9540" s="15" t="s">
        <v>354</v>
      </c>
      <c r="I9540" s="15" t="s">
        <v>59</v>
      </c>
      <c r="J9540" s="15" t="s">
        <v>60</v>
      </c>
      <c r="K9540" s="15" t="s">
        <v>794</v>
      </c>
      <c r="L9540" s="15" t="str">
        <f t="array" ref="L9540">_xlfn.XLOOKUP(M9540,reference_province_to_city!$A$2:$A$11,reference_province_to_city!$B$2:$B$11)</f>
        <v>Makassar</v>
      </c>
      <c r="M9540" s="15" t="s">
        <v>25</v>
      </c>
      <c r="N9540" s="15">
        <v>90111.0</v>
      </c>
      <c r="O9540" s="15">
        <f t="array" ref="O9540">_xlfn.XLOOKUP(M9540,reference_postal_code!$B$2:$B$11,reference_postal_code!$A$2:$A$11)</f>
        <v>90111</v>
      </c>
      <c r="P9540" s="15" t="s">
        <v>63</v>
      </c>
      <c r="Q9540" s="15" t="s">
        <v>3240</v>
      </c>
      <c r="R9540" s="15" t="s">
        <v>106</v>
      </c>
      <c r="S9540" s="15" t="s">
        <v>183</v>
      </c>
      <c r="T9540" s="15" t="s">
        <v>3241</v>
      </c>
      <c r="U9540" s="28">
        <v>5392485.0</v>
      </c>
      <c r="V9540" s="15">
        <v>3.0</v>
      </c>
      <c r="W9540" s="31">
        <v>0.15</v>
      </c>
      <c r="X9540" s="28">
        <v>-444087.0</v>
      </c>
    </row>
    <row r="9541" ht="15.75" customHeight="1">
      <c r="A9541" s="15">
        <v>6320.0</v>
      </c>
      <c r="B9541" s="15" t="s">
        <v>10155</v>
      </c>
      <c r="C9541" s="18">
        <v>43064.0</v>
      </c>
      <c r="D9541" s="18">
        <v>43068.0</v>
      </c>
      <c r="E9541" s="18">
        <f t="shared" si="1"/>
        <v>43068</v>
      </c>
      <c r="F9541" s="15" t="s">
        <v>114</v>
      </c>
      <c r="G9541" s="15" t="s">
        <v>4952</v>
      </c>
      <c r="H9541" s="15" t="s">
        <v>4953</v>
      </c>
      <c r="I9541" s="15" t="s">
        <v>128</v>
      </c>
      <c r="J9541" s="15" t="s">
        <v>60</v>
      </c>
      <c r="K9541" s="15" t="s">
        <v>33</v>
      </c>
      <c r="L9541" s="15" t="str">
        <f t="array" ref="L9541">_xlfn.XLOOKUP(M9541,reference_province_to_city!$A$2:$A$11,reference_province_to_city!$B$2:$B$11)</f>
        <v>Makassar</v>
      </c>
      <c r="M9541" s="15" t="s">
        <v>25</v>
      </c>
      <c r="N9541" s="15">
        <v>90111.0</v>
      </c>
      <c r="O9541" s="15">
        <f t="array" ref="O9541">_xlfn.XLOOKUP(M9541,reference_postal_code!$B$2:$B$11,reference_postal_code!$A$2:$A$11)</f>
        <v>90111</v>
      </c>
      <c r="P9541" s="15" t="s">
        <v>63</v>
      </c>
      <c r="Q9541" s="15" t="s">
        <v>2478</v>
      </c>
      <c r="R9541" s="15" t="s">
        <v>65</v>
      </c>
      <c r="S9541" s="15" t="s">
        <v>66</v>
      </c>
      <c r="T9541" s="15" t="s">
        <v>2479</v>
      </c>
      <c r="U9541" s="28">
        <v>511200.0</v>
      </c>
      <c r="V9541" s="15">
        <v>6.0</v>
      </c>
      <c r="W9541" s="31">
        <v>0.0</v>
      </c>
      <c r="X9541" s="28">
        <v>230040.0</v>
      </c>
    </row>
    <row r="9542" ht="15.75" customHeight="1">
      <c r="A9542" s="15">
        <v>6979.0</v>
      </c>
      <c r="B9542" s="15" t="s">
        <v>10156</v>
      </c>
      <c r="C9542" s="18">
        <v>43064.0</v>
      </c>
      <c r="D9542" s="18">
        <v>43068.0</v>
      </c>
      <c r="E9542" s="18">
        <f t="shared" si="1"/>
        <v>43068</v>
      </c>
      <c r="F9542" s="15" t="s">
        <v>114</v>
      </c>
      <c r="G9542" s="15" t="s">
        <v>211</v>
      </c>
      <c r="H9542" s="15" t="s">
        <v>212</v>
      </c>
      <c r="I9542" s="15" t="s">
        <v>59</v>
      </c>
      <c r="J9542" s="15" t="s">
        <v>60</v>
      </c>
      <c r="K9542" s="15" t="s">
        <v>14</v>
      </c>
      <c r="L9542" s="15" t="str">
        <f t="array" ref="L9542">_xlfn.XLOOKUP(M9542,reference_province_to_city!$A$2:$A$11,reference_province_to_city!$B$2:$B$11)</f>
        <v>Bandung</v>
      </c>
      <c r="M9542" s="15" t="s">
        <v>12</v>
      </c>
      <c r="N9542" s="15">
        <v>40111.0</v>
      </c>
      <c r="O9542" s="15">
        <f t="array" ref="O9542">_xlfn.XLOOKUP(M9542,reference_postal_code!$B$2:$B$11,reference_postal_code!$A$2:$A$11)</f>
        <v>40111</v>
      </c>
      <c r="P9542" s="15" t="s">
        <v>117</v>
      </c>
      <c r="Q9542" s="15" t="s">
        <v>3235</v>
      </c>
      <c r="R9542" s="15" t="s">
        <v>65</v>
      </c>
      <c r="S9542" s="15" t="s">
        <v>66</v>
      </c>
      <c r="T9542" s="15" t="s">
        <v>3236</v>
      </c>
      <c r="U9542" s="28">
        <v>733050.0</v>
      </c>
      <c r="V9542" s="15">
        <v>9.0</v>
      </c>
      <c r="W9542" s="31">
        <v>0.0</v>
      </c>
      <c r="X9542" s="28">
        <v>359194.0</v>
      </c>
    </row>
    <row r="9543" ht="15.75" customHeight="1">
      <c r="A9543" s="15">
        <v>9463.0</v>
      </c>
      <c r="B9543" s="15" t="s">
        <v>10157</v>
      </c>
      <c r="C9543" s="18">
        <v>43064.0</v>
      </c>
      <c r="D9543" s="18">
        <v>43069.0</v>
      </c>
      <c r="E9543" s="18">
        <f t="shared" si="1"/>
        <v>43069</v>
      </c>
      <c r="F9543" s="15" t="s">
        <v>114</v>
      </c>
      <c r="G9543" s="15" t="s">
        <v>201</v>
      </c>
      <c r="H9543" s="15" t="s">
        <v>202</v>
      </c>
      <c r="I9543" s="15" t="s">
        <v>128</v>
      </c>
      <c r="J9543" s="15" t="s">
        <v>60</v>
      </c>
      <c r="K9543" s="15" t="s">
        <v>29</v>
      </c>
      <c r="L9543" s="15" t="str">
        <f t="array" ref="L9543">_xlfn.XLOOKUP(M9543,reference_province_to_city!$A$2:$A$11,reference_province_to_city!$B$2:$B$11)</f>
        <v>Palembang</v>
      </c>
      <c r="M9543" s="15" t="s">
        <v>13</v>
      </c>
      <c r="N9543" s="15">
        <v>30111.0</v>
      </c>
      <c r="O9543" s="15">
        <f t="array" ref="O9543">_xlfn.XLOOKUP(M9543,reference_postal_code!$B$2:$B$11,reference_postal_code!$A$2:$A$11)</f>
        <v>30111</v>
      </c>
      <c r="P9543" s="15" t="s">
        <v>77</v>
      </c>
      <c r="Q9543" s="15" t="s">
        <v>4291</v>
      </c>
      <c r="R9543" s="15" t="s">
        <v>106</v>
      </c>
      <c r="S9543" s="15" t="s">
        <v>107</v>
      </c>
      <c r="T9543" s="15" t="s">
        <v>4292</v>
      </c>
      <c r="U9543" s="28">
        <v>1.05294E7</v>
      </c>
      <c r="V9543" s="15">
        <v>2.0</v>
      </c>
      <c r="W9543" s="31">
        <v>0.0</v>
      </c>
      <c r="X9543" s="28">
        <v>2527056.0</v>
      </c>
    </row>
    <row r="9544" ht="15.75" customHeight="1">
      <c r="A9544" s="15">
        <v>6319.0</v>
      </c>
      <c r="B9544" s="15" t="s">
        <v>10155</v>
      </c>
      <c r="C9544" s="18">
        <v>43064.0</v>
      </c>
      <c r="D9544" s="18">
        <v>43068.0</v>
      </c>
      <c r="E9544" s="18">
        <f t="shared" si="1"/>
        <v>43068</v>
      </c>
      <c r="F9544" s="15" t="s">
        <v>114</v>
      </c>
      <c r="G9544" s="15" t="s">
        <v>4952</v>
      </c>
      <c r="H9544" s="15" t="s">
        <v>4953</v>
      </c>
      <c r="I9544" s="15" t="s">
        <v>128</v>
      </c>
      <c r="J9544" s="15" t="s">
        <v>60</v>
      </c>
      <c r="K9544" s="15" t="s">
        <v>33</v>
      </c>
      <c r="L9544" s="15" t="str">
        <f t="array" ref="L9544">_xlfn.XLOOKUP(M9544,reference_province_to_city!$A$2:$A$11,reference_province_to_city!$B$2:$B$11)</f>
        <v>Makassar</v>
      </c>
      <c r="M9544" s="15" t="s">
        <v>25</v>
      </c>
      <c r="N9544" s="15">
        <v>90111.0</v>
      </c>
      <c r="O9544" s="15">
        <f t="array" ref="O9544">_xlfn.XLOOKUP(M9544,reference_postal_code!$B$2:$B$11,reference_postal_code!$A$2:$A$11)</f>
        <v>90111</v>
      </c>
      <c r="P9544" s="15" t="s">
        <v>63</v>
      </c>
      <c r="Q9544" s="15" t="s">
        <v>7989</v>
      </c>
      <c r="R9544" s="15" t="s">
        <v>110</v>
      </c>
      <c r="S9544" s="15" t="s">
        <v>111</v>
      </c>
      <c r="T9544" s="15" t="s">
        <v>7990</v>
      </c>
      <c r="U9544" s="28">
        <v>599400.0</v>
      </c>
      <c r="V9544" s="15">
        <v>5.0</v>
      </c>
      <c r="W9544" s="31">
        <v>0.2</v>
      </c>
      <c r="X9544" s="28">
        <v>52447.0</v>
      </c>
    </row>
    <row r="9545" ht="15.75" customHeight="1">
      <c r="A9545" s="15">
        <v>3848.0</v>
      </c>
      <c r="B9545" s="15" t="s">
        <v>10158</v>
      </c>
      <c r="C9545" s="18">
        <v>43064.0</v>
      </c>
      <c r="D9545" s="18">
        <v>43066.0</v>
      </c>
      <c r="E9545" s="18">
        <f t="shared" si="1"/>
        <v>43066</v>
      </c>
      <c r="F9545" s="15" t="s">
        <v>114</v>
      </c>
      <c r="G9545" s="15" t="s">
        <v>2911</v>
      </c>
      <c r="H9545" s="15" t="s">
        <v>2912</v>
      </c>
      <c r="I9545" s="15" t="s">
        <v>76</v>
      </c>
      <c r="J9545" s="15" t="s">
        <v>60</v>
      </c>
      <c r="K9545" s="15" t="s">
        <v>29</v>
      </c>
      <c r="L9545" s="15" t="str">
        <f t="array" ref="L9545">_xlfn.XLOOKUP(M9545,reference_province_to_city!$A$2:$A$11,reference_province_to_city!$B$2:$B$11)</f>
        <v>Palembang</v>
      </c>
      <c r="M9545" s="15" t="s">
        <v>13</v>
      </c>
      <c r="N9545" s="15">
        <v>30111.0</v>
      </c>
      <c r="O9545" s="15">
        <f t="array" ref="O9545">_xlfn.XLOOKUP(M9545,reference_postal_code!$B$2:$B$11,reference_postal_code!$A$2:$A$11)</f>
        <v>30111</v>
      </c>
      <c r="P9545" s="15" t="s">
        <v>77</v>
      </c>
      <c r="Q9545" s="15" t="s">
        <v>2036</v>
      </c>
      <c r="R9545" s="15" t="s">
        <v>65</v>
      </c>
      <c r="S9545" s="15" t="s">
        <v>87</v>
      </c>
      <c r="T9545" s="15" t="s">
        <v>2037</v>
      </c>
      <c r="U9545" s="28">
        <v>7527150.0</v>
      </c>
      <c r="V9545" s="15">
        <v>3.0</v>
      </c>
      <c r="W9545" s="31">
        <v>0.0</v>
      </c>
      <c r="X9545" s="28">
        <v>0.0</v>
      </c>
    </row>
    <row r="9546" ht="15.75" customHeight="1">
      <c r="A9546" s="15">
        <v>8661.0</v>
      </c>
      <c r="B9546" s="15" t="s">
        <v>10159</v>
      </c>
      <c r="C9546" s="18">
        <v>43064.0</v>
      </c>
      <c r="D9546" s="18">
        <v>43069.0</v>
      </c>
      <c r="E9546" s="18">
        <f t="shared" si="1"/>
        <v>43069</v>
      </c>
      <c r="F9546" s="15" t="s">
        <v>55</v>
      </c>
      <c r="G9546" s="15" t="s">
        <v>7055</v>
      </c>
      <c r="H9546" s="15" t="s">
        <v>7056</v>
      </c>
      <c r="I9546" s="15" t="s">
        <v>59</v>
      </c>
      <c r="J9546" s="15" t="s">
        <v>60</v>
      </c>
      <c r="K9546" s="15" t="s">
        <v>14</v>
      </c>
      <c r="L9546" s="15" t="str">
        <f t="array" ref="L9546">_xlfn.XLOOKUP(M9546,reference_province_to_city!$A$2:$A$11,reference_province_to_city!$B$2:$B$11)</f>
        <v>Bandung</v>
      </c>
      <c r="M9546" s="15" t="s">
        <v>12</v>
      </c>
      <c r="N9546" s="15">
        <v>40111.0</v>
      </c>
      <c r="O9546" s="15">
        <f t="array" ref="O9546">_xlfn.XLOOKUP(M9546,reference_postal_code!$B$2:$B$11,reference_postal_code!$A$2:$A$11)</f>
        <v>40111</v>
      </c>
      <c r="P9546" s="15" t="s">
        <v>117</v>
      </c>
      <c r="Q9546" s="15" t="s">
        <v>5744</v>
      </c>
      <c r="R9546" s="15" t="s">
        <v>106</v>
      </c>
      <c r="S9546" s="15" t="s">
        <v>183</v>
      </c>
      <c r="T9546" s="15" t="s">
        <v>5745</v>
      </c>
      <c r="U9546" s="28">
        <v>1.08588E7</v>
      </c>
      <c r="V9546" s="15">
        <v>5.0</v>
      </c>
      <c r="W9546" s="31">
        <v>0.2</v>
      </c>
      <c r="X9546" s="28">
        <v>-1221615.0</v>
      </c>
    </row>
    <row r="9547" ht="15.75" customHeight="1">
      <c r="A9547" s="15">
        <v>8960.0</v>
      </c>
      <c r="B9547" s="15" t="s">
        <v>10160</v>
      </c>
      <c r="C9547" s="18">
        <v>43064.0</v>
      </c>
      <c r="D9547" s="18">
        <v>43069.0</v>
      </c>
      <c r="E9547" s="18">
        <f t="shared" si="1"/>
        <v>43069</v>
      </c>
      <c r="F9547" s="15" t="s">
        <v>55</v>
      </c>
      <c r="G9547" s="15" t="s">
        <v>5345</v>
      </c>
      <c r="H9547" s="15" t="s">
        <v>5346</v>
      </c>
      <c r="I9547" s="15" t="s">
        <v>59</v>
      </c>
      <c r="J9547" s="15" t="s">
        <v>60</v>
      </c>
      <c r="L9547" s="15" t="str">
        <f t="array" ref="L9547">_xlfn.XLOOKUP(M9547,reference_province_to_city!$A$2:$A$11,reference_province_to_city!$B$2:$B$11)</f>
        <v>Denpasar</v>
      </c>
      <c r="M9547" s="15" t="s">
        <v>24</v>
      </c>
      <c r="N9547" s="15">
        <v>80231.0</v>
      </c>
      <c r="O9547" s="15">
        <f t="array" ref="O9547">_xlfn.XLOOKUP(M9547,reference_postal_code!$B$2:$B$11,reference_postal_code!$A$2:$A$11)</f>
        <v>80231</v>
      </c>
      <c r="P9547" s="15" t="s">
        <v>63</v>
      </c>
      <c r="Q9547" s="15" t="s">
        <v>6491</v>
      </c>
      <c r="R9547" s="15" t="s">
        <v>65</v>
      </c>
      <c r="S9547" s="15" t="s">
        <v>222</v>
      </c>
      <c r="T9547" s="15" t="s">
        <v>6492</v>
      </c>
      <c r="U9547" s="28">
        <v>1017600.0</v>
      </c>
      <c r="V9547" s="15">
        <v>5.0</v>
      </c>
      <c r="W9547" s="31">
        <v>0.8</v>
      </c>
      <c r="X9547" s="28">
        <v>-2696640.0</v>
      </c>
    </row>
    <row r="9548" ht="15.75" customHeight="1">
      <c r="A9548" s="15">
        <v>8684.0</v>
      </c>
      <c r="B9548" s="15" t="s">
        <v>10161</v>
      </c>
      <c r="C9548" s="18">
        <v>43064.0</v>
      </c>
      <c r="D9548" s="18">
        <v>43070.0</v>
      </c>
      <c r="E9548" s="18">
        <f t="shared" si="1"/>
        <v>43070</v>
      </c>
      <c r="F9548" s="15" t="s">
        <v>55</v>
      </c>
      <c r="G9548" s="15" t="s">
        <v>3924</v>
      </c>
      <c r="H9548" s="15" t="s">
        <v>3925</v>
      </c>
      <c r="I9548" s="15" t="s">
        <v>59</v>
      </c>
      <c r="J9548" s="15" t="s">
        <v>60</v>
      </c>
      <c r="K9548" s="15" t="s">
        <v>17</v>
      </c>
      <c r="L9548" s="15" t="str">
        <f t="array" ref="L9548">_xlfn.XLOOKUP(M9548,reference_province_to_city!$A$2:$A$11,reference_province_to_city!$B$2:$B$11)</f>
        <v>Semarang</v>
      </c>
      <c r="M9548" s="15" t="s">
        <v>15</v>
      </c>
      <c r="N9548" s="15">
        <v>50111.0</v>
      </c>
      <c r="O9548" s="15">
        <f t="array" ref="O9548">_xlfn.XLOOKUP(M9548,reference_postal_code!$B$2:$B$11,reference_postal_code!$A$2:$A$11)</f>
        <v>50111</v>
      </c>
      <c r="P9548" s="15" t="s">
        <v>77</v>
      </c>
      <c r="Q9548" s="15" t="s">
        <v>1886</v>
      </c>
      <c r="R9548" s="15" t="s">
        <v>65</v>
      </c>
      <c r="S9548" s="15" t="s">
        <v>93</v>
      </c>
      <c r="T9548" s="15" t="s">
        <v>1887</v>
      </c>
      <c r="U9548" s="28">
        <v>77400.0</v>
      </c>
      <c r="V9548" s="15">
        <v>2.0</v>
      </c>
      <c r="W9548" s="31">
        <v>0.0</v>
      </c>
      <c r="X9548" s="28">
        <v>20124.0</v>
      </c>
    </row>
    <row r="9549" ht="15.75" customHeight="1">
      <c r="A9549" s="15">
        <v>8962.0</v>
      </c>
      <c r="B9549" s="15" t="s">
        <v>10160</v>
      </c>
      <c r="C9549" s="18">
        <v>43064.0</v>
      </c>
      <c r="D9549" s="18">
        <v>43069.0</v>
      </c>
      <c r="E9549" s="18">
        <f t="shared" si="1"/>
        <v>43069</v>
      </c>
      <c r="F9549" s="15" t="s">
        <v>55</v>
      </c>
      <c r="G9549" s="15" t="s">
        <v>5345</v>
      </c>
      <c r="H9549" s="15" t="s">
        <v>5346</v>
      </c>
      <c r="I9549" s="15" t="s">
        <v>59</v>
      </c>
      <c r="J9549" s="15" t="s">
        <v>60</v>
      </c>
      <c r="K9549" s="15" t="s">
        <v>26</v>
      </c>
      <c r="L9549" s="15" t="str">
        <f t="array" ref="L9549">_xlfn.XLOOKUP(M9549,reference_province_to_city!$A$2:$A$11,reference_province_to_city!$B$2:$B$11)</f>
        <v>Denpasar</v>
      </c>
      <c r="M9549" s="15" t="s">
        <v>24</v>
      </c>
      <c r="N9549" s="15">
        <v>80231.0</v>
      </c>
      <c r="O9549" s="15">
        <f t="array" ref="O9549">_xlfn.XLOOKUP(M9549,reference_postal_code!$B$2:$B$11,reference_postal_code!$A$2:$A$11)</f>
        <v>80231</v>
      </c>
      <c r="P9549" s="15" t="s">
        <v>63</v>
      </c>
      <c r="Q9549" s="15" t="s">
        <v>4975</v>
      </c>
      <c r="R9549" s="15" t="s">
        <v>65</v>
      </c>
      <c r="S9549" s="15" t="s">
        <v>93</v>
      </c>
      <c r="T9549" s="15" t="s">
        <v>4976</v>
      </c>
      <c r="U9549" s="28">
        <v>280320.0</v>
      </c>
      <c r="V9549" s="15">
        <v>4.0</v>
      </c>
      <c r="W9549" s="31">
        <v>0.2</v>
      </c>
      <c r="X9549" s="28">
        <v>56064.0</v>
      </c>
    </row>
    <row r="9550" ht="15.75" customHeight="1">
      <c r="A9550" s="15">
        <v>5081.0</v>
      </c>
      <c r="B9550" s="15" t="s">
        <v>10154</v>
      </c>
      <c r="C9550" s="18">
        <v>43064.0</v>
      </c>
      <c r="D9550" s="18">
        <v>43068.0</v>
      </c>
      <c r="E9550" s="18">
        <f t="shared" si="1"/>
        <v>43068</v>
      </c>
      <c r="F9550" s="15" t="s">
        <v>55</v>
      </c>
      <c r="G9550" s="15" t="s">
        <v>353</v>
      </c>
      <c r="H9550" s="15" t="s">
        <v>354</v>
      </c>
      <c r="I9550" s="15" t="s">
        <v>59</v>
      </c>
      <c r="J9550" s="15" t="s">
        <v>60</v>
      </c>
      <c r="K9550" s="15" t="s">
        <v>33</v>
      </c>
      <c r="L9550" s="15" t="str">
        <f t="array" ref="L9550">_xlfn.XLOOKUP(M9550,reference_province_to_city!$A$2:$A$11,reference_province_to_city!$B$2:$B$11)</f>
        <v>Makassar</v>
      </c>
      <c r="M9550" s="15" t="s">
        <v>25</v>
      </c>
      <c r="N9550" s="15">
        <v>90111.0</v>
      </c>
      <c r="O9550" s="15">
        <f t="array" ref="O9550">_xlfn.XLOOKUP(M9550,reference_postal_code!$B$2:$B$11,reference_postal_code!$A$2:$A$11)</f>
        <v>90111</v>
      </c>
      <c r="P9550" s="15" t="s">
        <v>63</v>
      </c>
      <c r="Q9550" s="15" t="s">
        <v>5904</v>
      </c>
      <c r="R9550" s="15" t="s">
        <v>65</v>
      </c>
      <c r="S9550" s="15" t="s">
        <v>87</v>
      </c>
      <c r="T9550" s="15" t="s">
        <v>5905</v>
      </c>
      <c r="U9550" s="28">
        <v>157200.0</v>
      </c>
      <c r="V9550" s="15">
        <v>1.0</v>
      </c>
      <c r="W9550" s="31">
        <v>0.0</v>
      </c>
      <c r="X9550" s="28">
        <v>42444.0</v>
      </c>
    </row>
    <row r="9551" ht="15.75" customHeight="1">
      <c r="A9551" s="15">
        <v>8961.0</v>
      </c>
      <c r="B9551" s="15" t="s">
        <v>10160</v>
      </c>
      <c r="C9551" s="18">
        <v>43064.0</v>
      </c>
      <c r="D9551" s="18">
        <v>43069.0</v>
      </c>
      <c r="E9551" s="18">
        <f t="shared" si="1"/>
        <v>43069</v>
      </c>
      <c r="F9551" s="15" t="s">
        <v>55</v>
      </c>
      <c r="G9551" s="15" t="s">
        <v>5345</v>
      </c>
      <c r="H9551" s="15" t="s">
        <v>5346</v>
      </c>
      <c r="I9551" s="15" t="s">
        <v>59</v>
      </c>
      <c r="J9551" s="15" t="s">
        <v>60</v>
      </c>
      <c r="K9551" s="15" t="s">
        <v>26</v>
      </c>
      <c r="L9551" s="15" t="str">
        <f t="array" ref="L9551">_xlfn.XLOOKUP(M9551,reference_province_to_city!$A$2:$A$11,reference_province_to_city!$B$2:$B$11)</f>
        <v>Denpasar</v>
      </c>
      <c r="M9551" s="15" t="s">
        <v>24</v>
      </c>
      <c r="N9551" s="15">
        <v>80231.0</v>
      </c>
      <c r="O9551" s="15">
        <f t="array" ref="O9551">_xlfn.XLOOKUP(M9551,reference_postal_code!$B$2:$B$11,reference_postal_code!$A$2:$A$11)</f>
        <v>80231</v>
      </c>
      <c r="P9551" s="15" t="s">
        <v>63</v>
      </c>
      <c r="Q9551" s="15" t="s">
        <v>2255</v>
      </c>
      <c r="R9551" s="15" t="s">
        <v>106</v>
      </c>
      <c r="S9551" s="15" t="s">
        <v>107</v>
      </c>
      <c r="T9551" s="15" t="s">
        <v>2256</v>
      </c>
      <c r="U9551" s="28">
        <v>1.280895E7</v>
      </c>
      <c r="V9551" s="15">
        <v>5.0</v>
      </c>
      <c r="W9551" s="31">
        <v>0.3</v>
      </c>
      <c r="X9551" s="28">
        <v>-365970.0</v>
      </c>
    </row>
    <row r="9552" ht="15.75" customHeight="1">
      <c r="A9552" s="15">
        <v>8959.0</v>
      </c>
      <c r="B9552" s="15" t="s">
        <v>10160</v>
      </c>
      <c r="C9552" s="18">
        <v>43064.0</v>
      </c>
      <c r="D9552" s="18">
        <v>43069.0</v>
      </c>
      <c r="E9552" s="18">
        <f t="shared" si="1"/>
        <v>43069</v>
      </c>
      <c r="F9552" s="15" t="s">
        <v>55</v>
      </c>
      <c r="G9552" s="15" t="s">
        <v>5345</v>
      </c>
      <c r="H9552" s="15" t="s">
        <v>5346</v>
      </c>
      <c r="I9552" s="15" t="s">
        <v>59</v>
      </c>
      <c r="J9552" s="15" t="s">
        <v>60</v>
      </c>
      <c r="K9552" s="15" t="s">
        <v>26</v>
      </c>
      <c r="L9552" s="15" t="str">
        <f t="array" ref="L9552">_xlfn.XLOOKUP(M9552,reference_province_to_city!$A$2:$A$11,reference_province_to_city!$B$2:$B$11)</f>
        <v>Denpasar</v>
      </c>
      <c r="M9552" s="15" t="s">
        <v>24</v>
      </c>
      <c r="N9552" s="15">
        <v>80231.0</v>
      </c>
      <c r="O9552" s="15">
        <f t="array" ref="O9552">_xlfn.XLOOKUP(M9552,reference_postal_code!$B$2:$B$11,reference_postal_code!$A$2:$A$11)</f>
        <v>80231</v>
      </c>
      <c r="P9552" s="15" t="s">
        <v>63</v>
      </c>
      <c r="Q9552" s="15" t="s">
        <v>7628</v>
      </c>
      <c r="R9552" s="15" t="s">
        <v>110</v>
      </c>
      <c r="S9552" s="15" t="s">
        <v>111</v>
      </c>
      <c r="T9552" s="15" t="s">
        <v>7629</v>
      </c>
      <c r="U9552" s="28">
        <v>4499400.0</v>
      </c>
      <c r="V9552" s="15">
        <v>5.0</v>
      </c>
      <c r="W9552" s="31">
        <v>0.2</v>
      </c>
      <c r="X9552" s="28">
        <v>562425.0</v>
      </c>
    </row>
    <row r="9553" ht="15.75" customHeight="1">
      <c r="A9553" s="15">
        <v>6319.0</v>
      </c>
      <c r="B9553" s="15" t="s">
        <v>10155</v>
      </c>
      <c r="C9553" s="18">
        <v>43064.0</v>
      </c>
      <c r="D9553" s="18">
        <v>43068.0</v>
      </c>
      <c r="E9553" s="18">
        <f t="shared" si="1"/>
        <v>43068</v>
      </c>
      <c r="F9553" s="15" t="s">
        <v>114</v>
      </c>
      <c r="G9553" s="15" t="s">
        <v>4952</v>
      </c>
      <c r="H9553" s="15" t="s">
        <v>4953</v>
      </c>
      <c r="I9553" s="15" t="s">
        <v>128</v>
      </c>
      <c r="J9553" s="15" t="s">
        <v>60</v>
      </c>
      <c r="K9553" s="15" t="s">
        <v>33</v>
      </c>
      <c r="L9553" s="15" t="str">
        <f t="array" ref="L9553">_xlfn.XLOOKUP(M9553,reference_province_to_city!$A$2:$A$11,reference_province_to_city!$B$2:$B$11)</f>
        <v>Makassar</v>
      </c>
      <c r="M9553" s="15" t="s">
        <v>25</v>
      </c>
      <c r="O9553" s="15">
        <f t="array" ref="O9553">_xlfn.XLOOKUP(M9553,reference_postal_code!$B$2:$B$11,reference_postal_code!$A$2:$A$11)</f>
        <v>90111</v>
      </c>
      <c r="P9553" s="15" t="s">
        <v>63</v>
      </c>
      <c r="Q9553" s="15" t="s">
        <v>7989</v>
      </c>
      <c r="R9553" s="15" t="s">
        <v>110</v>
      </c>
      <c r="S9553" s="15" t="s">
        <v>111</v>
      </c>
      <c r="T9553" s="15" t="s">
        <v>7990</v>
      </c>
      <c r="U9553" s="28">
        <v>599400.0</v>
      </c>
      <c r="V9553" s="15">
        <v>5.0</v>
      </c>
      <c r="W9553" s="31">
        <v>0.2</v>
      </c>
      <c r="X9553" s="28">
        <v>52447.0</v>
      </c>
    </row>
    <row r="9554" ht="15.75" customHeight="1">
      <c r="A9554" s="15">
        <v>5134.0</v>
      </c>
      <c r="B9554" s="15" t="s">
        <v>10162</v>
      </c>
      <c r="C9554" s="18">
        <v>43065.0</v>
      </c>
      <c r="D9554" s="18">
        <v>43069.0</v>
      </c>
      <c r="E9554" s="18">
        <f t="shared" si="1"/>
        <v>43069</v>
      </c>
      <c r="F9554" s="15" t="s">
        <v>55</v>
      </c>
      <c r="G9554" s="15" t="s">
        <v>1620</v>
      </c>
      <c r="H9554" s="15" t="s">
        <v>1621</v>
      </c>
      <c r="I9554" s="15" t="s">
        <v>76</v>
      </c>
      <c r="J9554" s="15" t="s">
        <v>60</v>
      </c>
      <c r="K9554" s="15" t="s">
        <v>19</v>
      </c>
      <c r="L9554" s="15" t="str">
        <f t="array" ref="L9554">_xlfn.XLOOKUP(M9554,reference_province_to_city!$A$2:$A$11,reference_province_to_city!$B$2:$B$11)</f>
        <v>Yogyakarta</v>
      </c>
      <c r="M9554" s="15" t="s">
        <v>18</v>
      </c>
      <c r="N9554" s="15">
        <v>55111.0</v>
      </c>
      <c r="O9554" s="15">
        <f t="array" ref="O9554">_xlfn.XLOOKUP(M9554,reference_postal_code!$B$2:$B$11,reference_postal_code!$A$2:$A$11)</f>
        <v>55111</v>
      </c>
      <c r="P9554" s="15" t="s">
        <v>77</v>
      </c>
      <c r="Q9554" s="15" t="s">
        <v>3000</v>
      </c>
      <c r="R9554" s="15" t="s">
        <v>65</v>
      </c>
      <c r="S9554" s="15" t="s">
        <v>222</v>
      </c>
      <c r="T9554" s="15" t="s">
        <v>3001</v>
      </c>
      <c r="U9554" s="28">
        <v>880950.0</v>
      </c>
      <c r="V9554" s="15">
        <v>7.0</v>
      </c>
      <c r="W9554" s="31">
        <v>0.0</v>
      </c>
      <c r="X9554" s="28">
        <v>220238.0</v>
      </c>
    </row>
    <row r="9555" ht="15.75" customHeight="1">
      <c r="A9555" s="15">
        <v>3630.0</v>
      </c>
      <c r="B9555" s="15" t="s">
        <v>10163</v>
      </c>
      <c r="C9555" s="18">
        <v>43065.0</v>
      </c>
      <c r="D9555" s="18">
        <v>43069.0</v>
      </c>
      <c r="E9555" s="18">
        <f t="shared" si="1"/>
        <v>43069</v>
      </c>
      <c r="F9555" s="15" t="s">
        <v>55</v>
      </c>
      <c r="G9555" s="15" t="s">
        <v>2831</v>
      </c>
      <c r="H9555" s="15" t="s">
        <v>2832</v>
      </c>
      <c r="I9555" s="15" t="s">
        <v>128</v>
      </c>
      <c r="J9555" s="15" t="s">
        <v>60</v>
      </c>
      <c r="K9555" s="15" t="s">
        <v>17</v>
      </c>
      <c r="L9555" s="15" t="str">
        <f t="array" ref="L9555">_xlfn.XLOOKUP(M9555,reference_province_to_city!$A$2:$A$11,reference_province_to_city!$B$2:$B$11)</f>
        <v>Semarang</v>
      </c>
      <c r="M9555" s="15" t="s">
        <v>15</v>
      </c>
      <c r="N9555" s="15">
        <v>50111.0</v>
      </c>
      <c r="O9555" s="15">
        <f t="array" ref="O9555">_xlfn.XLOOKUP(M9555,reference_postal_code!$B$2:$B$11,reference_postal_code!$A$2:$A$11)</f>
        <v>50111</v>
      </c>
      <c r="P9555" s="15" t="s">
        <v>77</v>
      </c>
      <c r="Q9555" s="15" t="s">
        <v>6139</v>
      </c>
      <c r="R9555" s="15" t="s">
        <v>65</v>
      </c>
      <c r="S9555" s="15" t="s">
        <v>222</v>
      </c>
      <c r="T9555" s="15" t="s">
        <v>6140</v>
      </c>
      <c r="U9555" s="28">
        <v>784080.0</v>
      </c>
      <c r="V9555" s="15">
        <v>3.0</v>
      </c>
      <c r="W9555" s="31">
        <v>0.2</v>
      </c>
      <c r="X9555" s="28">
        <v>147015.0</v>
      </c>
    </row>
    <row r="9556" ht="15.75" customHeight="1">
      <c r="A9556" s="15">
        <v>7320.0</v>
      </c>
      <c r="B9556" s="15" t="s">
        <v>10164</v>
      </c>
      <c r="C9556" s="18">
        <v>43065.0</v>
      </c>
      <c r="D9556" s="18">
        <v>43068.0</v>
      </c>
      <c r="E9556" s="18">
        <f t="shared" si="1"/>
        <v>43068</v>
      </c>
      <c r="F9556" s="15" t="s">
        <v>114</v>
      </c>
      <c r="G9556" s="15" t="s">
        <v>456</v>
      </c>
      <c r="H9556" s="15" t="s">
        <v>457</v>
      </c>
      <c r="I9556" s="15" t="s">
        <v>59</v>
      </c>
      <c r="J9556" s="15" t="s">
        <v>60</v>
      </c>
      <c r="K9556" s="15" t="s">
        <v>31</v>
      </c>
      <c r="L9556" s="15" t="str">
        <f t="array" ref="L9556">_xlfn.XLOOKUP(M9556,reference_province_to_city!$A$2:$A$11,reference_province_to_city!$B$2:$B$11)</f>
        <v>Balikpapan</v>
      </c>
      <c r="M9556" s="15" t="s">
        <v>21</v>
      </c>
      <c r="N9556" s="15">
        <v>76114.0</v>
      </c>
      <c r="O9556" s="15">
        <f t="array" ref="O9556">_xlfn.XLOOKUP(M9556,reference_postal_code!$B$2:$B$11,reference_postal_code!$A$2:$A$11)</f>
        <v>76114</v>
      </c>
      <c r="P9556" s="15" t="s">
        <v>166</v>
      </c>
      <c r="Q9556" s="15" t="s">
        <v>2528</v>
      </c>
      <c r="R9556" s="15" t="s">
        <v>110</v>
      </c>
      <c r="S9556" s="15" t="s">
        <v>111</v>
      </c>
      <c r="T9556" s="15" t="s">
        <v>2529</v>
      </c>
      <c r="U9556" s="28">
        <v>1.469925E7</v>
      </c>
      <c r="V9556" s="15">
        <v>5.0</v>
      </c>
      <c r="W9556" s="31">
        <v>0.0</v>
      </c>
      <c r="X9556" s="28">
        <v>3968798.0</v>
      </c>
    </row>
    <row r="9557" ht="15.75" customHeight="1">
      <c r="A9557" s="15">
        <v>511.0</v>
      </c>
      <c r="B9557" s="15" t="s">
        <v>10165</v>
      </c>
      <c r="C9557" s="18">
        <v>43065.0</v>
      </c>
      <c r="D9557" s="18">
        <v>43066.0</v>
      </c>
      <c r="E9557" s="18">
        <f t="shared" si="1"/>
        <v>43066</v>
      </c>
      <c r="F9557" s="15" t="s">
        <v>125</v>
      </c>
      <c r="G9557" s="15" t="s">
        <v>3594</v>
      </c>
      <c r="H9557" s="15" t="s">
        <v>3595</v>
      </c>
      <c r="I9557" s="15" t="s">
        <v>59</v>
      </c>
      <c r="J9557" s="15" t="s">
        <v>60</v>
      </c>
      <c r="K9557" s="15" t="s">
        <v>14</v>
      </c>
      <c r="L9557" s="15" t="str">
        <f t="array" ref="L9557">_xlfn.XLOOKUP(M9557,reference_province_to_city!$A$2:$A$11,reference_province_to_city!$B$2:$B$11)</f>
        <v>Bandung</v>
      </c>
      <c r="M9557" s="15" t="s">
        <v>12</v>
      </c>
      <c r="N9557" s="15">
        <v>40111.0</v>
      </c>
      <c r="O9557" s="15">
        <f t="array" ref="O9557">_xlfn.XLOOKUP(M9557,reference_postal_code!$B$2:$B$11,reference_postal_code!$A$2:$A$11)</f>
        <v>40111</v>
      </c>
      <c r="P9557" s="15" t="s">
        <v>117</v>
      </c>
      <c r="Q9557" s="15" t="s">
        <v>5149</v>
      </c>
      <c r="R9557" s="15" t="s">
        <v>106</v>
      </c>
      <c r="S9557" s="15" t="s">
        <v>139</v>
      </c>
      <c r="T9557" s="15" t="s">
        <v>5050</v>
      </c>
      <c r="U9557" s="28">
        <v>1894500.0</v>
      </c>
      <c r="V9557" s="15">
        <v>3.0</v>
      </c>
      <c r="W9557" s="31">
        <v>0.0</v>
      </c>
      <c r="X9557" s="28">
        <v>606240.0</v>
      </c>
    </row>
    <row r="9558" ht="15.75" customHeight="1">
      <c r="A9558" s="15">
        <v>1570.0</v>
      </c>
      <c r="B9558" s="15" t="s">
        <v>10166</v>
      </c>
      <c r="C9558" s="18">
        <v>43065.0</v>
      </c>
      <c r="D9558" s="18">
        <v>43069.0</v>
      </c>
      <c r="E9558" s="18">
        <f t="shared" si="1"/>
        <v>43069</v>
      </c>
      <c r="F9558" s="15" t="s">
        <v>55</v>
      </c>
      <c r="G9558" s="15" t="s">
        <v>4011</v>
      </c>
      <c r="H9558" s="15" t="s">
        <v>4012</v>
      </c>
      <c r="I9558" s="15" t="s">
        <v>128</v>
      </c>
      <c r="J9558" s="15" t="s">
        <v>60</v>
      </c>
      <c r="K9558" s="15" t="s">
        <v>10</v>
      </c>
      <c r="L9558" s="15" t="str">
        <f t="array" ref="L9558">_xlfn.XLOOKUP(M9558,reference_province_to_city!$A$2:$A$11,reference_province_to_city!$B$2:$B$11)</f>
        <v>Jakarta</v>
      </c>
      <c r="M9558" s="15" t="s">
        <v>7</v>
      </c>
      <c r="N9558" s="15">
        <v>10110.0</v>
      </c>
      <c r="O9558" s="15">
        <f t="array" ref="O9558">_xlfn.XLOOKUP(M9558,reference_postal_code!$B$2:$B$11,reference_postal_code!$A$2:$A$11)</f>
        <v>10110</v>
      </c>
      <c r="P9558" s="15" t="s">
        <v>117</v>
      </c>
      <c r="Q9558" s="15" t="s">
        <v>1323</v>
      </c>
      <c r="R9558" s="15" t="s">
        <v>65</v>
      </c>
      <c r="S9558" s="15" t="s">
        <v>93</v>
      </c>
      <c r="T9558" s="15" t="s">
        <v>1324</v>
      </c>
      <c r="U9558" s="28">
        <v>192600.0</v>
      </c>
      <c r="V9558" s="15">
        <v>3.0</v>
      </c>
      <c r="W9558" s="31">
        <v>0.0</v>
      </c>
      <c r="X9558" s="28">
        <v>55854.0</v>
      </c>
    </row>
    <row r="9559" ht="15.75" customHeight="1">
      <c r="A9559" s="15">
        <v>5135.0</v>
      </c>
      <c r="B9559" s="15" t="s">
        <v>10162</v>
      </c>
      <c r="C9559" s="18">
        <v>43065.0</v>
      </c>
      <c r="D9559" s="18">
        <v>43069.0</v>
      </c>
      <c r="E9559" s="18">
        <f t="shared" si="1"/>
        <v>43069</v>
      </c>
      <c r="F9559" s="15" t="s">
        <v>55</v>
      </c>
      <c r="G9559" s="15" t="s">
        <v>1620</v>
      </c>
      <c r="H9559" s="15" t="s">
        <v>1621</v>
      </c>
      <c r="I9559" s="15" t="s">
        <v>76</v>
      </c>
      <c r="J9559" s="15" t="s">
        <v>60</v>
      </c>
      <c r="K9559" s="15" t="s">
        <v>19</v>
      </c>
      <c r="L9559" s="15" t="str">
        <f t="array" ref="L9559">_xlfn.XLOOKUP(M9559,reference_province_to_city!$A$2:$A$11,reference_province_to_city!$B$2:$B$11)</f>
        <v>Yogyakarta</v>
      </c>
      <c r="M9559" s="15" t="s">
        <v>18</v>
      </c>
      <c r="N9559" s="15">
        <v>55111.0</v>
      </c>
      <c r="O9559" s="15">
        <f t="array" ref="O9559">_xlfn.XLOOKUP(M9559,reference_postal_code!$B$2:$B$11,reference_postal_code!$A$2:$A$11)</f>
        <v>55111</v>
      </c>
      <c r="P9559" s="15" t="s">
        <v>77</v>
      </c>
      <c r="Q9559" s="15" t="s">
        <v>4784</v>
      </c>
      <c r="R9559" s="15" t="s">
        <v>65</v>
      </c>
      <c r="S9559" s="15" t="s">
        <v>83</v>
      </c>
      <c r="T9559" s="15" t="s">
        <v>4785</v>
      </c>
      <c r="U9559" s="28">
        <v>1400160.0</v>
      </c>
      <c r="V9559" s="15">
        <v>4.0</v>
      </c>
      <c r="W9559" s="31">
        <v>0.2</v>
      </c>
      <c r="X9559" s="28">
        <v>490056.0</v>
      </c>
    </row>
    <row r="9560" ht="15.75" customHeight="1">
      <c r="A9560" s="15">
        <v>7321.0</v>
      </c>
      <c r="B9560" s="15" t="s">
        <v>10164</v>
      </c>
      <c r="C9560" s="18">
        <v>43065.0</v>
      </c>
      <c r="D9560" s="18">
        <v>43068.0</v>
      </c>
      <c r="E9560" s="18">
        <f t="shared" si="1"/>
        <v>43068</v>
      </c>
      <c r="F9560" s="15" t="s">
        <v>114</v>
      </c>
      <c r="G9560" s="15" t="s">
        <v>456</v>
      </c>
      <c r="H9560" s="15" t="s">
        <v>457</v>
      </c>
      <c r="I9560" s="15" t="s">
        <v>59</v>
      </c>
      <c r="J9560" s="15" t="s">
        <v>60</v>
      </c>
      <c r="K9560" s="15" t="s">
        <v>31</v>
      </c>
      <c r="L9560" s="15" t="str">
        <f t="array" ref="L9560">_xlfn.XLOOKUP(M9560,reference_province_to_city!$A$2:$A$11,reference_province_to_city!$B$2:$B$11)</f>
        <v>Balikpapan</v>
      </c>
      <c r="M9560" s="15" t="s">
        <v>21</v>
      </c>
      <c r="N9560" s="15">
        <v>76114.0</v>
      </c>
      <c r="O9560" s="15">
        <f t="array" ref="O9560">_xlfn.XLOOKUP(M9560,reference_postal_code!$B$2:$B$11,reference_postal_code!$A$2:$A$11)</f>
        <v>76114</v>
      </c>
      <c r="P9560" s="15" t="s">
        <v>166</v>
      </c>
      <c r="Q9560" s="15" t="s">
        <v>2468</v>
      </c>
      <c r="R9560" s="15" t="s">
        <v>106</v>
      </c>
      <c r="S9560" s="15" t="s">
        <v>139</v>
      </c>
      <c r="T9560" s="15" t="s">
        <v>2469</v>
      </c>
      <c r="U9560" s="28">
        <v>2029500.0</v>
      </c>
      <c r="V9560" s="15">
        <v>5.0</v>
      </c>
      <c r="W9560" s="31">
        <v>0.0</v>
      </c>
      <c r="X9560" s="28">
        <v>568260.0</v>
      </c>
    </row>
    <row r="9561" ht="15.75" customHeight="1">
      <c r="A9561" s="15">
        <v>7135.0</v>
      </c>
      <c r="B9561" s="15" t="s">
        <v>10167</v>
      </c>
      <c r="C9561" s="18">
        <v>43065.0</v>
      </c>
      <c r="D9561" s="18">
        <v>43070.0</v>
      </c>
      <c r="E9561" s="18">
        <f t="shared" si="1"/>
        <v>43070</v>
      </c>
      <c r="F9561" s="15" t="s">
        <v>55</v>
      </c>
      <c r="G9561" s="15" t="s">
        <v>6649</v>
      </c>
      <c r="H9561" s="15" t="s">
        <v>6650</v>
      </c>
      <c r="I9561" s="15" t="s">
        <v>76</v>
      </c>
      <c r="J9561" s="15" t="s">
        <v>60</v>
      </c>
      <c r="K9561" s="15" t="s">
        <v>29</v>
      </c>
      <c r="L9561" s="15" t="str">
        <f t="array" ref="L9561">_xlfn.XLOOKUP(M9561,reference_province_to_city!$A$2:$A$11,reference_province_to_city!$B$2:$B$11)</f>
        <v>Palembang</v>
      </c>
      <c r="M9561" s="15" t="s">
        <v>13</v>
      </c>
      <c r="N9561" s="15">
        <v>30111.0</v>
      </c>
      <c r="O9561" s="15">
        <f t="array" ref="O9561">_xlfn.XLOOKUP(M9561,reference_postal_code!$B$2:$B$11,reference_postal_code!$A$2:$A$11)</f>
        <v>30111</v>
      </c>
      <c r="P9561" s="15" t="s">
        <v>77</v>
      </c>
      <c r="Q9561" s="15" t="s">
        <v>945</v>
      </c>
      <c r="R9561" s="15" t="s">
        <v>110</v>
      </c>
      <c r="S9561" s="15" t="s">
        <v>111</v>
      </c>
      <c r="T9561" s="15" t="s">
        <v>946</v>
      </c>
      <c r="U9561" s="28">
        <v>1349700.0</v>
      </c>
      <c r="V9561" s="15">
        <v>2.0</v>
      </c>
      <c r="W9561" s="31">
        <v>0.0</v>
      </c>
      <c r="X9561" s="28">
        <v>647856.0</v>
      </c>
    </row>
    <row r="9562" ht="15.75" customHeight="1">
      <c r="A9562" s="15">
        <v>512.0</v>
      </c>
      <c r="B9562" s="15" t="s">
        <v>10165</v>
      </c>
      <c r="C9562" s="18">
        <v>43065.0</v>
      </c>
      <c r="D9562" s="18">
        <v>43066.0</v>
      </c>
      <c r="E9562" s="18">
        <f t="shared" si="1"/>
        <v>43066</v>
      </c>
      <c r="F9562" s="15" t="s">
        <v>125</v>
      </c>
      <c r="G9562" s="15" t="s">
        <v>3594</v>
      </c>
      <c r="H9562" s="15" t="s">
        <v>3595</v>
      </c>
      <c r="I9562" s="15" t="s">
        <v>59</v>
      </c>
      <c r="J9562" s="15" t="s">
        <v>60</v>
      </c>
      <c r="K9562" s="15" t="s">
        <v>14</v>
      </c>
      <c r="L9562" s="15" t="str">
        <f t="array" ref="L9562">_xlfn.XLOOKUP(M9562,reference_province_to_city!$A$2:$A$11,reference_province_to_city!$B$2:$B$11)</f>
        <v>Bandung</v>
      </c>
      <c r="M9562" s="15" t="s">
        <v>12</v>
      </c>
      <c r="N9562" s="15">
        <v>40111.0</v>
      </c>
      <c r="O9562" s="15">
        <f t="array" ref="O9562">_xlfn.XLOOKUP(M9562,reference_postal_code!$B$2:$B$11,reference_postal_code!$A$2:$A$11)</f>
        <v>40111</v>
      </c>
      <c r="P9562" s="15" t="s">
        <v>117</v>
      </c>
      <c r="Q9562" s="15" t="s">
        <v>2795</v>
      </c>
      <c r="R9562" s="15" t="s">
        <v>110</v>
      </c>
      <c r="S9562" s="15" t="s">
        <v>149</v>
      </c>
      <c r="T9562" s="15" t="s">
        <v>2796</v>
      </c>
      <c r="U9562" s="28">
        <v>570600.0</v>
      </c>
      <c r="V9562" s="15">
        <v>2.0</v>
      </c>
      <c r="W9562" s="31">
        <v>0.0</v>
      </c>
      <c r="X9562" s="28">
        <v>182592.0</v>
      </c>
    </row>
    <row r="9563" ht="15.75" customHeight="1">
      <c r="A9563" s="15">
        <v>1431.0</v>
      </c>
      <c r="B9563" s="15" t="s">
        <v>10168</v>
      </c>
      <c r="C9563" s="18">
        <v>43065.0</v>
      </c>
      <c r="D9563" s="18">
        <v>43069.0</v>
      </c>
      <c r="E9563" s="18">
        <f t="shared" si="1"/>
        <v>43069</v>
      </c>
      <c r="F9563" s="15" t="s">
        <v>55</v>
      </c>
      <c r="G9563" s="15" t="s">
        <v>1760</v>
      </c>
      <c r="H9563" s="15" t="s">
        <v>1761</v>
      </c>
      <c r="I9563" s="15" t="s">
        <v>59</v>
      </c>
      <c r="J9563" s="15" t="s">
        <v>60</v>
      </c>
      <c r="K9563" s="15" t="s">
        <v>29</v>
      </c>
      <c r="L9563" s="15" t="str">
        <f t="array" ref="L9563">_xlfn.XLOOKUP(M9563,reference_province_to_city!$A$2:$A$11,reference_province_to_city!$B$2:$B$11)</f>
        <v>Palembang</v>
      </c>
      <c r="M9563" s="15" t="s">
        <v>13</v>
      </c>
      <c r="N9563" s="15">
        <v>30111.0</v>
      </c>
      <c r="O9563" s="15">
        <f t="array" ref="O9563">_xlfn.XLOOKUP(M9563,reference_postal_code!$B$2:$B$11,reference_postal_code!$A$2:$A$11)</f>
        <v>30111</v>
      </c>
      <c r="P9563" s="15" t="s">
        <v>77</v>
      </c>
      <c r="Q9563" s="15" t="s">
        <v>1657</v>
      </c>
      <c r="R9563" s="15" t="s">
        <v>110</v>
      </c>
      <c r="S9563" s="15" t="s">
        <v>111</v>
      </c>
      <c r="T9563" s="15" t="s">
        <v>1658</v>
      </c>
      <c r="U9563" s="28">
        <v>3311280.0</v>
      </c>
      <c r="V9563" s="15">
        <v>8.0</v>
      </c>
      <c r="W9563" s="31">
        <v>0.4</v>
      </c>
      <c r="X9563" s="28">
        <v>-607068.0</v>
      </c>
    </row>
    <row r="9564" ht="15.75" customHeight="1">
      <c r="A9564" s="15">
        <v>3853.0</v>
      </c>
      <c r="B9564" s="15" t="s">
        <v>10169</v>
      </c>
      <c r="C9564" s="18">
        <v>43065.0</v>
      </c>
      <c r="D9564" s="18">
        <v>43068.0</v>
      </c>
      <c r="E9564" s="18">
        <f t="shared" si="1"/>
        <v>43068</v>
      </c>
      <c r="F9564" s="15" t="s">
        <v>125</v>
      </c>
      <c r="G9564" s="15" t="s">
        <v>4862</v>
      </c>
      <c r="H9564" s="15" t="s">
        <v>4863</v>
      </c>
      <c r="I9564" s="15" t="s">
        <v>59</v>
      </c>
      <c r="J9564" s="15" t="s">
        <v>60</v>
      </c>
      <c r="K9564" s="15" t="s">
        <v>10</v>
      </c>
      <c r="L9564" s="15" t="str">
        <f t="array" ref="L9564">_xlfn.XLOOKUP(M9564,reference_province_to_city!$A$2:$A$11,reference_province_to_city!$B$2:$B$11)</f>
        <v>Jakarta</v>
      </c>
      <c r="M9564" s="15" t="s">
        <v>7</v>
      </c>
      <c r="N9564" s="15">
        <v>10110.0</v>
      </c>
      <c r="O9564" s="15">
        <f t="array" ref="O9564">_xlfn.XLOOKUP(M9564,reference_postal_code!$B$2:$B$11,reference_postal_code!$A$2:$A$11)</f>
        <v>10110</v>
      </c>
      <c r="P9564" s="15" t="s">
        <v>117</v>
      </c>
      <c r="Q9564" s="15" t="s">
        <v>2432</v>
      </c>
      <c r="R9564" s="15" t="s">
        <v>65</v>
      </c>
      <c r="S9564" s="15" t="s">
        <v>83</v>
      </c>
      <c r="T9564" s="15" t="s">
        <v>2433</v>
      </c>
      <c r="U9564" s="28">
        <v>503520.0</v>
      </c>
      <c r="V9564" s="15">
        <v>8.0</v>
      </c>
      <c r="W9564" s="31">
        <v>0.8</v>
      </c>
      <c r="X9564" s="28">
        <v>-805632.0</v>
      </c>
    </row>
    <row r="9565" ht="15.75" customHeight="1">
      <c r="A9565" s="15">
        <v>7133.0</v>
      </c>
      <c r="B9565" s="15" t="s">
        <v>10167</v>
      </c>
      <c r="C9565" s="18">
        <v>43065.0</v>
      </c>
      <c r="D9565" s="18">
        <v>43070.0</v>
      </c>
      <c r="E9565" s="18">
        <f t="shared" si="1"/>
        <v>43070</v>
      </c>
      <c r="F9565" s="15" t="s">
        <v>55</v>
      </c>
      <c r="G9565" s="15" t="s">
        <v>6649</v>
      </c>
      <c r="H9565" s="15" t="s">
        <v>6650</v>
      </c>
      <c r="I9565" s="15" t="s">
        <v>76</v>
      </c>
      <c r="J9565" s="15" t="s">
        <v>60</v>
      </c>
      <c r="K9565" s="15" t="s">
        <v>29</v>
      </c>
      <c r="L9565" s="15" t="str">
        <f t="array" ref="L9565">_xlfn.XLOOKUP(M9565,reference_province_to_city!$A$2:$A$11,reference_province_to_city!$B$2:$B$11)</f>
        <v>Palembang</v>
      </c>
      <c r="M9565" s="15" t="s">
        <v>13</v>
      </c>
      <c r="N9565" s="15">
        <v>30111.0</v>
      </c>
      <c r="O9565" s="15">
        <f t="array" ref="O9565">_xlfn.XLOOKUP(M9565,reference_postal_code!$B$2:$B$11,reference_postal_code!$A$2:$A$11)</f>
        <v>30111</v>
      </c>
      <c r="P9565" s="15" t="s">
        <v>77</v>
      </c>
      <c r="Q9565" s="15" t="s">
        <v>5814</v>
      </c>
      <c r="R9565" s="15" t="s">
        <v>110</v>
      </c>
      <c r="S9565" s="15" t="s">
        <v>111</v>
      </c>
      <c r="T9565" s="15" t="s">
        <v>5815</v>
      </c>
      <c r="U9565" s="28">
        <v>2.81994E7</v>
      </c>
      <c r="V9565" s="15">
        <v>4.0</v>
      </c>
      <c r="W9565" s="31">
        <v>0.0</v>
      </c>
      <c r="X9565" s="28">
        <v>8177826.0</v>
      </c>
    </row>
    <row r="9566" ht="15.75" customHeight="1">
      <c r="A9566" s="15">
        <v>7132.0</v>
      </c>
      <c r="B9566" s="15" t="s">
        <v>10167</v>
      </c>
      <c r="C9566" s="18">
        <v>43065.0</v>
      </c>
      <c r="D9566" s="18">
        <v>43070.0</v>
      </c>
      <c r="E9566" s="18">
        <f t="shared" si="1"/>
        <v>43070</v>
      </c>
      <c r="F9566" s="15" t="s">
        <v>55</v>
      </c>
      <c r="G9566" s="15" t="s">
        <v>6649</v>
      </c>
      <c r="H9566" s="15" t="s">
        <v>6650</v>
      </c>
      <c r="I9566" s="15" t="s">
        <v>76</v>
      </c>
      <c r="J9566" s="15" t="s">
        <v>60</v>
      </c>
      <c r="K9566" s="15" t="s">
        <v>29</v>
      </c>
      <c r="L9566" s="15" t="str">
        <f t="array" ref="L9566">_xlfn.XLOOKUP(M9566,reference_province_to_city!$A$2:$A$11,reference_province_to_city!$B$2:$B$11)</f>
        <v>Palembang</v>
      </c>
      <c r="M9566" s="15" t="s">
        <v>13</v>
      </c>
      <c r="N9566" s="15">
        <v>30111.0</v>
      </c>
      <c r="O9566" s="15">
        <f t="array" ref="O9566">_xlfn.XLOOKUP(M9566,reference_postal_code!$B$2:$B$11,reference_postal_code!$A$2:$A$11)</f>
        <v>30111</v>
      </c>
      <c r="P9566" s="15" t="s">
        <v>77</v>
      </c>
      <c r="Q9566" s="15" t="s">
        <v>1110</v>
      </c>
      <c r="R9566" s="15" t="s">
        <v>106</v>
      </c>
      <c r="S9566" s="15" t="s">
        <v>218</v>
      </c>
      <c r="T9566" s="15" t="s">
        <v>1111</v>
      </c>
      <c r="U9566" s="28">
        <v>3869100.0</v>
      </c>
      <c r="V9566" s="15">
        <v>3.0</v>
      </c>
      <c r="W9566" s="31">
        <v>0.0</v>
      </c>
      <c r="X9566" s="28">
        <v>1005966.0</v>
      </c>
    </row>
    <row r="9567" ht="15.75" customHeight="1">
      <c r="A9567" s="15">
        <v>7136.0</v>
      </c>
      <c r="B9567" s="15" t="s">
        <v>10167</v>
      </c>
      <c r="C9567" s="18">
        <v>43065.0</v>
      </c>
      <c r="D9567" s="18">
        <v>43070.0</v>
      </c>
      <c r="E9567" s="18">
        <f t="shared" si="1"/>
        <v>43070</v>
      </c>
      <c r="F9567" s="15" t="s">
        <v>55</v>
      </c>
      <c r="G9567" s="15" t="s">
        <v>6649</v>
      </c>
      <c r="H9567" s="15" t="s">
        <v>6650</v>
      </c>
      <c r="I9567" s="15" t="s">
        <v>76</v>
      </c>
      <c r="J9567" s="15" t="s">
        <v>60</v>
      </c>
      <c r="K9567" s="15" t="s">
        <v>29</v>
      </c>
      <c r="L9567" s="15" t="str">
        <f t="array" ref="L9567">_xlfn.XLOOKUP(M9567,reference_province_to_city!$A$2:$A$11,reference_province_to_city!$B$2:$B$11)</f>
        <v>Palembang</v>
      </c>
      <c r="M9567" s="15" t="s">
        <v>13</v>
      </c>
      <c r="N9567" s="15">
        <v>30111.0</v>
      </c>
      <c r="O9567" s="15">
        <f t="array" ref="O9567">_xlfn.XLOOKUP(M9567,reference_postal_code!$B$2:$B$11,reference_postal_code!$A$2:$A$11)</f>
        <v>30111</v>
      </c>
      <c r="P9567" s="15" t="s">
        <v>77</v>
      </c>
      <c r="Q9567" s="15" t="s">
        <v>2974</v>
      </c>
      <c r="R9567" s="15" t="s">
        <v>106</v>
      </c>
      <c r="S9567" s="15" t="s">
        <v>107</v>
      </c>
      <c r="T9567" s="15" t="s">
        <v>2975</v>
      </c>
      <c r="U9567" s="28">
        <v>1.2429E7</v>
      </c>
      <c r="V9567" s="15">
        <v>3.0</v>
      </c>
      <c r="W9567" s="31">
        <v>0.0</v>
      </c>
      <c r="X9567" s="28">
        <v>3604410.0</v>
      </c>
    </row>
    <row r="9568" ht="15.75" customHeight="1">
      <c r="A9568" s="15">
        <v>3631.0</v>
      </c>
      <c r="B9568" s="15" t="s">
        <v>10163</v>
      </c>
      <c r="C9568" s="18">
        <v>43065.0</v>
      </c>
      <c r="D9568" s="18">
        <v>43069.0</v>
      </c>
      <c r="E9568" s="18">
        <f t="shared" si="1"/>
        <v>43069</v>
      </c>
      <c r="F9568" s="15" t="s">
        <v>55</v>
      </c>
      <c r="G9568" s="15" t="s">
        <v>2831</v>
      </c>
      <c r="H9568" s="15" t="s">
        <v>2832</v>
      </c>
      <c r="I9568" s="15" t="s">
        <v>128</v>
      </c>
      <c r="J9568" s="15" t="s">
        <v>60</v>
      </c>
      <c r="K9568" s="15" t="s">
        <v>17</v>
      </c>
      <c r="L9568" s="15" t="str">
        <f t="array" ref="L9568">_xlfn.XLOOKUP(M9568,reference_province_to_city!$A$2:$A$11,reference_province_to_city!$B$2:$B$11)</f>
        <v>Semarang</v>
      </c>
      <c r="M9568" s="15" t="s">
        <v>15</v>
      </c>
      <c r="N9568" s="15">
        <v>50111.0</v>
      </c>
      <c r="O9568" s="15">
        <f t="array" ref="O9568">_xlfn.XLOOKUP(M9568,reference_postal_code!$B$2:$B$11,reference_postal_code!$A$2:$A$11)</f>
        <v>50111</v>
      </c>
      <c r="P9568" s="15" t="s">
        <v>77</v>
      </c>
      <c r="Q9568" s="15" t="s">
        <v>2592</v>
      </c>
      <c r="R9568" s="15" t="s">
        <v>65</v>
      </c>
      <c r="S9568" s="15" t="s">
        <v>222</v>
      </c>
      <c r="T9568" s="15" t="s">
        <v>2593</v>
      </c>
      <c r="U9568" s="28">
        <v>3197040.0</v>
      </c>
      <c r="V9568" s="15">
        <v>7.0</v>
      </c>
      <c r="W9568" s="31">
        <v>0.2</v>
      </c>
      <c r="X9568" s="28">
        <v>359667.0</v>
      </c>
    </row>
    <row r="9569" ht="15.75" customHeight="1">
      <c r="A9569" s="15">
        <v>7134.0</v>
      </c>
      <c r="B9569" s="15" t="s">
        <v>10167</v>
      </c>
      <c r="C9569" s="18">
        <v>43065.0</v>
      </c>
      <c r="D9569" s="18">
        <v>43070.0</v>
      </c>
      <c r="E9569" s="18">
        <f t="shared" si="1"/>
        <v>43070</v>
      </c>
      <c r="F9569" s="15" t="s">
        <v>55</v>
      </c>
      <c r="G9569" s="15" t="s">
        <v>6649</v>
      </c>
      <c r="H9569" s="15" t="s">
        <v>6650</v>
      </c>
      <c r="I9569" s="15" t="s">
        <v>76</v>
      </c>
      <c r="J9569" s="15" t="s">
        <v>60</v>
      </c>
      <c r="K9569" s="15" t="s">
        <v>29</v>
      </c>
      <c r="L9569" s="15" t="str">
        <f t="array" ref="L9569">_xlfn.XLOOKUP(M9569,reference_province_to_city!$A$2:$A$11,reference_province_to_city!$B$2:$B$11)</f>
        <v>Palembang</v>
      </c>
      <c r="M9569" s="15" t="s">
        <v>13</v>
      </c>
      <c r="N9569" s="15">
        <v>30111.0</v>
      </c>
      <c r="O9569" s="15">
        <f t="array" ref="O9569">_xlfn.XLOOKUP(M9569,reference_postal_code!$B$2:$B$11,reference_postal_code!$A$2:$A$11)</f>
        <v>30111</v>
      </c>
      <c r="P9569" s="15" t="s">
        <v>77</v>
      </c>
      <c r="Q9569" s="15" t="s">
        <v>829</v>
      </c>
      <c r="R9569" s="15" t="s">
        <v>106</v>
      </c>
      <c r="S9569" s="15" t="s">
        <v>139</v>
      </c>
      <c r="T9569" s="15" t="s">
        <v>830</v>
      </c>
      <c r="U9569" s="28">
        <v>411900.0</v>
      </c>
      <c r="V9569" s="15">
        <v>2.0</v>
      </c>
      <c r="W9569" s="31">
        <v>0.0</v>
      </c>
      <c r="X9569" s="28">
        <v>148284.0</v>
      </c>
    </row>
    <row r="9570" ht="15.75" customHeight="1">
      <c r="A9570" s="15">
        <v>6638.0</v>
      </c>
      <c r="B9570" s="15" t="s">
        <v>10170</v>
      </c>
      <c r="C9570" s="18">
        <v>43066.0</v>
      </c>
      <c r="D9570" s="18">
        <v>43069.0</v>
      </c>
      <c r="E9570" s="18">
        <f t="shared" si="1"/>
        <v>43069</v>
      </c>
      <c r="F9570" s="15" t="s">
        <v>114</v>
      </c>
      <c r="G9570" s="15" t="s">
        <v>1662</v>
      </c>
      <c r="H9570" s="15" t="s">
        <v>1663</v>
      </c>
      <c r="I9570" s="15" t="s">
        <v>59</v>
      </c>
      <c r="J9570" s="15" t="s">
        <v>60</v>
      </c>
      <c r="K9570" s="15" t="s">
        <v>14</v>
      </c>
      <c r="L9570" s="15" t="str">
        <f t="array" ref="L9570">_xlfn.XLOOKUP(M9570,reference_province_to_city!$A$2:$A$11,reference_province_to_city!$B$2:$B$11)</f>
        <v>Bandung</v>
      </c>
      <c r="M9570" s="15" t="s">
        <v>12</v>
      </c>
      <c r="O9570" s="15">
        <f t="array" ref="O9570">_xlfn.XLOOKUP(M9570,reference_postal_code!$B$2:$B$11,reference_postal_code!$A$2:$A$11)</f>
        <v>40111</v>
      </c>
      <c r="P9570" s="15" t="s">
        <v>117</v>
      </c>
      <c r="Q9570" s="15" t="s">
        <v>827</v>
      </c>
      <c r="R9570" s="15" t="s">
        <v>65</v>
      </c>
      <c r="S9570" s="15" t="s">
        <v>93</v>
      </c>
      <c r="T9570" s="15" t="s">
        <v>828</v>
      </c>
      <c r="U9570" s="28">
        <v>104850.0</v>
      </c>
      <c r="V9570" s="15">
        <v>3.0</v>
      </c>
      <c r="W9570" s="31">
        <v>0.0</v>
      </c>
      <c r="X9570" s="28">
        <v>30406.0</v>
      </c>
    </row>
    <row r="9571" ht="15.75" customHeight="1">
      <c r="A9571" s="15">
        <v>7557.0</v>
      </c>
      <c r="B9571" s="15" t="s">
        <v>10171</v>
      </c>
      <c r="C9571" s="18">
        <v>43066.0</v>
      </c>
      <c r="D9571" s="18">
        <v>43071.0</v>
      </c>
      <c r="E9571" s="18">
        <f t="shared" si="1"/>
        <v>43071</v>
      </c>
      <c r="F9571" s="15" t="s">
        <v>55</v>
      </c>
      <c r="G9571" s="15" t="s">
        <v>6027</v>
      </c>
      <c r="H9571" s="15" t="s">
        <v>6028</v>
      </c>
      <c r="I9571" s="15" t="s">
        <v>128</v>
      </c>
      <c r="J9571" s="15" t="s">
        <v>60</v>
      </c>
      <c r="K9571" s="15" t="s">
        <v>19</v>
      </c>
      <c r="L9571" s="15" t="str">
        <f t="array" ref="L9571">_xlfn.XLOOKUP(M9571,reference_province_to_city!$A$2:$A$11,reference_province_to_city!$B$2:$B$11)</f>
        <v>Yogyakarta</v>
      </c>
      <c r="M9571" s="15" t="s">
        <v>18</v>
      </c>
      <c r="O9571" s="15">
        <f t="array" ref="O9571">_xlfn.XLOOKUP(M9571,reference_postal_code!$B$2:$B$11,reference_postal_code!$A$2:$A$11)</f>
        <v>55111</v>
      </c>
      <c r="P9571" s="15" t="s">
        <v>77</v>
      </c>
      <c r="Q9571" s="15" t="s">
        <v>718</v>
      </c>
      <c r="R9571" s="15" t="s">
        <v>65</v>
      </c>
      <c r="S9571" s="15" t="s">
        <v>66</v>
      </c>
      <c r="T9571" s="15" t="s">
        <v>719</v>
      </c>
      <c r="U9571" s="28">
        <v>2374200.0</v>
      </c>
      <c r="V9571" s="15">
        <v>6.0</v>
      </c>
      <c r="W9571" s="31">
        <v>0.0</v>
      </c>
      <c r="X9571" s="28">
        <v>1092132.0</v>
      </c>
    </row>
    <row r="9572" ht="15.75" customHeight="1">
      <c r="A9572" s="15">
        <v>2676.0</v>
      </c>
      <c r="B9572" s="15" t="s">
        <v>10172</v>
      </c>
      <c r="C9572" s="18">
        <v>43066.0</v>
      </c>
      <c r="D9572" s="18">
        <v>43071.0</v>
      </c>
      <c r="E9572" s="18">
        <f t="shared" si="1"/>
        <v>43071</v>
      </c>
      <c r="F9572" s="15" t="s">
        <v>55</v>
      </c>
      <c r="G9572" s="15" t="s">
        <v>3415</v>
      </c>
      <c r="H9572" s="15" t="s">
        <v>3416</v>
      </c>
      <c r="I9572" s="15" t="s">
        <v>59</v>
      </c>
      <c r="J9572" s="15" t="s">
        <v>60</v>
      </c>
      <c r="K9572" s="15" t="s">
        <v>10</v>
      </c>
      <c r="L9572" s="15" t="str">
        <f t="array" ref="L9572">_xlfn.XLOOKUP(M9572,reference_province_to_city!$A$2:$A$11,reference_province_to_city!$B$2:$B$11)</f>
        <v>Jakarta</v>
      </c>
      <c r="M9572" s="15" t="s">
        <v>7</v>
      </c>
      <c r="N9572" s="15">
        <v>10110.0</v>
      </c>
      <c r="O9572" s="15">
        <f t="array" ref="O9572">_xlfn.XLOOKUP(M9572,reference_postal_code!$B$2:$B$11,reference_postal_code!$A$2:$A$11)</f>
        <v>10110</v>
      </c>
      <c r="P9572" s="15" t="s">
        <v>117</v>
      </c>
      <c r="Q9572" s="15" t="s">
        <v>8908</v>
      </c>
      <c r="R9572" s="15" t="s">
        <v>65</v>
      </c>
      <c r="S9572" s="15" t="s">
        <v>93</v>
      </c>
      <c r="T9572" s="15" t="s">
        <v>8909</v>
      </c>
      <c r="U9572" s="28">
        <v>131400.0</v>
      </c>
      <c r="V9572" s="15">
        <v>5.0</v>
      </c>
      <c r="W9572" s="31">
        <v>0.2</v>
      </c>
      <c r="X9572" s="28">
        <v>11497.0</v>
      </c>
    </row>
    <row r="9573" ht="15.75" customHeight="1">
      <c r="A9573" s="15">
        <v>7558.0</v>
      </c>
      <c r="B9573" s="15" t="s">
        <v>10171</v>
      </c>
      <c r="C9573" s="18">
        <v>43066.0</v>
      </c>
      <c r="D9573" s="18">
        <v>43071.0</v>
      </c>
      <c r="E9573" s="18">
        <f t="shared" si="1"/>
        <v>43071</v>
      </c>
      <c r="F9573" s="15" t="s">
        <v>55</v>
      </c>
      <c r="G9573" s="15" t="s">
        <v>6027</v>
      </c>
      <c r="H9573" s="15" t="s">
        <v>6028</v>
      </c>
      <c r="I9573" s="15" t="s">
        <v>128</v>
      </c>
      <c r="J9573" s="15" t="s">
        <v>60</v>
      </c>
      <c r="K9573" s="15" t="s">
        <v>19</v>
      </c>
      <c r="L9573" s="15" t="str">
        <f t="array" ref="L9573">_xlfn.XLOOKUP(M9573,reference_province_to_city!$A$2:$A$11,reference_province_to_city!$B$2:$B$11)</f>
        <v>Yogyakarta</v>
      </c>
      <c r="M9573" s="15" t="s">
        <v>18</v>
      </c>
      <c r="N9573" s="15">
        <v>55111.0</v>
      </c>
      <c r="O9573" s="15">
        <f t="array" ref="O9573">_xlfn.XLOOKUP(M9573,reference_postal_code!$B$2:$B$11,reference_postal_code!$A$2:$A$11)</f>
        <v>55111</v>
      </c>
      <c r="P9573" s="15" t="s">
        <v>77</v>
      </c>
      <c r="Q9573" s="15" t="s">
        <v>1540</v>
      </c>
      <c r="R9573" s="15" t="s">
        <v>65</v>
      </c>
      <c r="S9573" s="15" t="s">
        <v>83</v>
      </c>
      <c r="T9573" s="15" t="s">
        <v>1541</v>
      </c>
      <c r="U9573" s="28">
        <v>7469100.0</v>
      </c>
      <c r="V9573" s="15">
        <v>3.0</v>
      </c>
      <c r="W9573" s="31">
        <v>0.0</v>
      </c>
      <c r="X9573" s="28">
        <v>3361095.0</v>
      </c>
    </row>
    <row r="9574" ht="15.75" customHeight="1">
      <c r="A9574" s="15">
        <v>4950.0</v>
      </c>
      <c r="B9574" s="15" t="s">
        <v>10173</v>
      </c>
      <c r="C9574" s="18">
        <v>43066.0</v>
      </c>
      <c r="D9574" s="18">
        <v>43071.0</v>
      </c>
      <c r="E9574" s="18">
        <f t="shared" si="1"/>
        <v>43071</v>
      </c>
      <c r="F9574" s="15" t="s">
        <v>55</v>
      </c>
      <c r="G9574" s="15" t="s">
        <v>5428</v>
      </c>
      <c r="H9574" s="15" t="s">
        <v>5429</v>
      </c>
      <c r="I9574" s="15" t="s">
        <v>59</v>
      </c>
      <c r="J9574" s="15" t="s">
        <v>60</v>
      </c>
      <c r="K9574" s="15" t="s">
        <v>26</v>
      </c>
      <c r="L9574" s="15" t="str">
        <f t="array" ref="L9574">_xlfn.XLOOKUP(M9574,reference_province_to_city!$A$2:$A$11,reference_province_to_city!$B$2:$B$11)</f>
        <v>Denpasar</v>
      </c>
      <c r="M9574" s="15" t="s">
        <v>24</v>
      </c>
      <c r="N9574" s="15">
        <v>80231.0</v>
      </c>
      <c r="O9574" s="15">
        <f t="array" ref="O9574">_xlfn.XLOOKUP(M9574,reference_postal_code!$B$2:$B$11,reference_postal_code!$A$2:$A$11)</f>
        <v>80231</v>
      </c>
      <c r="P9574" s="15" t="s">
        <v>63</v>
      </c>
      <c r="Q9574" s="15" t="s">
        <v>5535</v>
      </c>
      <c r="R9574" s="15" t="s">
        <v>106</v>
      </c>
      <c r="S9574" s="15" t="s">
        <v>139</v>
      </c>
      <c r="T9574" s="15" t="s">
        <v>5536</v>
      </c>
      <c r="U9574" s="28">
        <v>282600.0</v>
      </c>
      <c r="V9574" s="15">
        <v>3.0</v>
      </c>
      <c r="W9574" s="31">
        <v>0.0</v>
      </c>
      <c r="X9574" s="28">
        <v>90432.0</v>
      </c>
    </row>
    <row r="9575" ht="15.75" customHeight="1">
      <c r="A9575" s="15">
        <v>1936.0</v>
      </c>
      <c r="B9575" s="15" t="s">
        <v>10174</v>
      </c>
      <c r="C9575" s="18">
        <v>43066.0</v>
      </c>
      <c r="D9575" s="18">
        <v>43072.0</v>
      </c>
      <c r="E9575" s="18">
        <f t="shared" si="1"/>
        <v>43072</v>
      </c>
      <c r="F9575" s="15" t="s">
        <v>55</v>
      </c>
      <c r="G9575" s="15" t="s">
        <v>7289</v>
      </c>
      <c r="H9575" s="15" t="s">
        <v>7290</v>
      </c>
      <c r="I9575" s="15" t="s">
        <v>128</v>
      </c>
      <c r="J9575" s="15" t="s">
        <v>60</v>
      </c>
      <c r="K9575" s="15" t="s">
        <v>22</v>
      </c>
      <c r="L9575" s="15" t="str">
        <f t="array" ref="L9575">_xlfn.XLOOKUP(M9575,reference_province_to_city!$A$2:$A$11,reference_province_to_city!$B$2:$B$11)</f>
        <v>Surabaya</v>
      </c>
      <c r="M9575" s="15" t="s">
        <v>20</v>
      </c>
      <c r="N9575" s="15">
        <v>60231.0</v>
      </c>
      <c r="O9575" s="15">
        <f t="array" ref="O9575">_xlfn.XLOOKUP(M9575,reference_postal_code!$B$2:$B$11,reference_postal_code!$A$2:$A$11)</f>
        <v>60231</v>
      </c>
      <c r="P9575" s="15" t="s">
        <v>166</v>
      </c>
      <c r="Q9575" s="15" t="s">
        <v>481</v>
      </c>
      <c r="R9575" s="15" t="s">
        <v>110</v>
      </c>
      <c r="S9575" s="15" t="s">
        <v>149</v>
      </c>
      <c r="T9575" s="15" t="s">
        <v>482</v>
      </c>
      <c r="U9575" s="28">
        <v>2492400.0</v>
      </c>
      <c r="V9575" s="15">
        <v>8.0</v>
      </c>
      <c r="W9575" s="31">
        <v>0.0</v>
      </c>
      <c r="X9575" s="28">
        <v>897264.0</v>
      </c>
    </row>
    <row r="9576" ht="15.75" customHeight="1">
      <c r="A9576" s="15">
        <v>914.0</v>
      </c>
      <c r="B9576" s="15" t="s">
        <v>10175</v>
      </c>
      <c r="C9576" s="18">
        <v>43066.0</v>
      </c>
      <c r="D9576" s="18">
        <v>43068.0</v>
      </c>
      <c r="E9576" s="18">
        <f t="shared" si="1"/>
        <v>43068</v>
      </c>
      <c r="F9576" s="15" t="s">
        <v>125</v>
      </c>
      <c r="G9576" s="15" t="s">
        <v>2192</v>
      </c>
      <c r="H9576" s="15" t="s">
        <v>2193</v>
      </c>
      <c r="I9576" s="15" t="s">
        <v>128</v>
      </c>
      <c r="J9576" s="15" t="s">
        <v>60</v>
      </c>
      <c r="K9576" s="15" t="s">
        <v>22</v>
      </c>
      <c r="L9576" s="15" t="str">
        <f t="array" ref="L9576">_xlfn.XLOOKUP(M9576,reference_province_to_city!$A$2:$A$11,reference_province_to_city!$B$2:$B$11)</f>
        <v>Surabaya</v>
      </c>
      <c r="M9576" s="15" t="s">
        <v>20</v>
      </c>
      <c r="N9576" s="15">
        <v>60231.0</v>
      </c>
      <c r="O9576" s="15">
        <f t="array" ref="O9576">_xlfn.XLOOKUP(M9576,reference_postal_code!$B$2:$B$11,reference_postal_code!$A$2:$A$11)</f>
        <v>60231</v>
      </c>
      <c r="P9576" s="15" t="s">
        <v>166</v>
      </c>
      <c r="Q9576" s="15" t="s">
        <v>1226</v>
      </c>
      <c r="R9576" s="15" t="s">
        <v>106</v>
      </c>
      <c r="S9576" s="15" t="s">
        <v>139</v>
      </c>
      <c r="T9576" s="15" t="s">
        <v>1227</v>
      </c>
      <c r="U9576" s="28">
        <v>704100.0</v>
      </c>
      <c r="V9576" s="15">
        <v>1.0</v>
      </c>
      <c r="W9576" s="31">
        <v>0.0</v>
      </c>
      <c r="X9576" s="28">
        <v>288681.0</v>
      </c>
    </row>
    <row r="9577" ht="15.75" customHeight="1">
      <c r="A9577" s="15">
        <v>4949.0</v>
      </c>
      <c r="B9577" s="15" t="s">
        <v>10173</v>
      </c>
      <c r="C9577" s="18">
        <v>43066.0</v>
      </c>
      <c r="D9577" s="18">
        <v>43071.0</v>
      </c>
      <c r="E9577" s="18">
        <f t="shared" si="1"/>
        <v>43071</v>
      </c>
      <c r="F9577" s="15" t="s">
        <v>55</v>
      </c>
      <c r="G9577" s="15" t="s">
        <v>5428</v>
      </c>
      <c r="H9577" s="15" t="s">
        <v>5429</v>
      </c>
      <c r="I9577" s="15" t="s">
        <v>59</v>
      </c>
      <c r="J9577" s="15" t="s">
        <v>60</v>
      </c>
      <c r="K9577" s="15" t="s">
        <v>26</v>
      </c>
      <c r="L9577" s="15" t="str">
        <f t="array" ref="L9577">_xlfn.XLOOKUP(M9577,reference_province_to_city!$A$2:$A$11,reference_province_to_city!$B$2:$B$11)</f>
        <v>Denpasar</v>
      </c>
      <c r="M9577" s="15" t="s">
        <v>24</v>
      </c>
      <c r="N9577" s="15">
        <v>80231.0</v>
      </c>
      <c r="O9577" s="15">
        <f t="array" ref="O9577">_xlfn.XLOOKUP(M9577,reference_postal_code!$B$2:$B$11,reference_postal_code!$A$2:$A$11)</f>
        <v>80231</v>
      </c>
      <c r="P9577" s="15" t="s">
        <v>63</v>
      </c>
      <c r="Q9577" s="15" t="s">
        <v>2681</v>
      </c>
      <c r="R9577" s="15" t="s">
        <v>65</v>
      </c>
      <c r="S9577" s="15" t="s">
        <v>83</v>
      </c>
      <c r="T9577" s="15" t="s">
        <v>2682</v>
      </c>
      <c r="U9577" s="28">
        <v>1762320.0</v>
      </c>
      <c r="V9577" s="15">
        <v>7.0</v>
      </c>
      <c r="W9577" s="31">
        <v>0.2</v>
      </c>
      <c r="X9577" s="28">
        <v>616812.0</v>
      </c>
    </row>
    <row r="9578" ht="15.75" customHeight="1">
      <c r="A9578" s="15">
        <v>915.0</v>
      </c>
      <c r="B9578" s="15" t="s">
        <v>10175</v>
      </c>
      <c r="C9578" s="18">
        <v>43066.0</v>
      </c>
      <c r="D9578" s="18">
        <v>43068.0</v>
      </c>
      <c r="E9578" s="18">
        <f t="shared" si="1"/>
        <v>43068</v>
      </c>
      <c r="F9578" s="15" t="s">
        <v>125</v>
      </c>
      <c r="G9578" s="15" t="s">
        <v>2192</v>
      </c>
      <c r="H9578" s="15" t="s">
        <v>2193</v>
      </c>
      <c r="I9578" s="15" t="s">
        <v>128</v>
      </c>
      <c r="J9578" s="15" t="s">
        <v>60</v>
      </c>
      <c r="K9578" s="15" t="s">
        <v>22</v>
      </c>
      <c r="L9578" s="15" t="str">
        <f t="array" ref="L9578">_xlfn.XLOOKUP(M9578,reference_province_to_city!$A$2:$A$11,reference_province_to_city!$B$2:$B$11)</f>
        <v>Surabaya</v>
      </c>
      <c r="M9578" s="15" t="s">
        <v>20</v>
      </c>
      <c r="N9578" s="15">
        <v>60231.0</v>
      </c>
      <c r="O9578" s="15">
        <f t="array" ref="O9578">_xlfn.XLOOKUP(M9578,reference_postal_code!$B$2:$B$11,reference_postal_code!$A$2:$A$11)</f>
        <v>60231</v>
      </c>
      <c r="P9578" s="15" t="s">
        <v>166</v>
      </c>
      <c r="Q9578" s="15" t="s">
        <v>4205</v>
      </c>
      <c r="R9578" s="15" t="s">
        <v>110</v>
      </c>
      <c r="S9578" s="15" t="s">
        <v>149</v>
      </c>
      <c r="T9578" s="15" t="s">
        <v>4206</v>
      </c>
      <c r="U9578" s="28">
        <v>2155950.0</v>
      </c>
      <c r="V9578" s="15">
        <v>9.0</v>
      </c>
      <c r="W9578" s="31">
        <v>0.0</v>
      </c>
      <c r="X9578" s="28">
        <v>840821.0</v>
      </c>
    </row>
    <row r="9579" ht="15.75" customHeight="1">
      <c r="A9579" s="15">
        <v>1935.0</v>
      </c>
      <c r="B9579" s="15" t="s">
        <v>10174</v>
      </c>
      <c r="C9579" s="18">
        <v>43066.0</v>
      </c>
      <c r="D9579" s="18">
        <v>43072.0</v>
      </c>
      <c r="E9579" s="18">
        <f t="shared" si="1"/>
        <v>43072</v>
      </c>
      <c r="F9579" s="15" t="s">
        <v>55</v>
      </c>
      <c r="G9579" s="15" t="s">
        <v>7289</v>
      </c>
      <c r="H9579" s="15" t="s">
        <v>7290</v>
      </c>
      <c r="I9579" s="15" t="s">
        <v>128</v>
      </c>
      <c r="J9579" s="15" t="s">
        <v>60</v>
      </c>
      <c r="K9579" s="15" t="s">
        <v>22</v>
      </c>
      <c r="L9579" s="15" t="str">
        <f t="array" ref="L9579">_xlfn.XLOOKUP(M9579,reference_province_to_city!$A$2:$A$11,reference_province_to_city!$B$2:$B$11)</f>
        <v>Surabaya</v>
      </c>
      <c r="M9579" s="15" t="s">
        <v>20</v>
      </c>
      <c r="N9579" s="15">
        <v>60231.0</v>
      </c>
      <c r="O9579" s="15">
        <f t="array" ref="O9579">_xlfn.XLOOKUP(M9579,reference_postal_code!$B$2:$B$11,reference_postal_code!$A$2:$A$11)</f>
        <v>60231</v>
      </c>
      <c r="P9579" s="15" t="s">
        <v>166</v>
      </c>
      <c r="Q9579" s="15" t="s">
        <v>5704</v>
      </c>
      <c r="R9579" s="15" t="s">
        <v>65</v>
      </c>
      <c r="S9579" s="15" t="s">
        <v>66</v>
      </c>
      <c r="T9579" s="15" t="s">
        <v>5705</v>
      </c>
      <c r="U9579" s="28">
        <v>3668250.0</v>
      </c>
      <c r="V9579" s="15">
        <v>5.0</v>
      </c>
      <c r="W9579" s="31">
        <v>0.0</v>
      </c>
      <c r="X9579" s="28">
        <v>1724077.0</v>
      </c>
    </row>
    <row r="9580" ht="15.75" customHeight="1">
      <c r="A9580" s="15">
        <v>6639.0</v>
      </c>
      <c r="B9580" s="15" t="s">
        <v>10170</v>
      </c>
      <c r="C9580" s="18">
        <v>43066.0</v>
      </c>
      <c r="D9580" s="18">
        <v>43069.0</v>
      </c>
      <c r="E9580" s="18">
        <f t="shared" si="1"/>
        <v>43069</v>
      </c>
      <c r="F9580" s="15" t="s">
        <v>114</v>
      </c>
      <c r="G9580" s="15" t="s">
        <v>1662</v>
      </c>
      <c r="H9580" s="15" t="s">
        <v>1663</v>
      </c>
      <c r="I9580" s="15" t="s">
        <v>59</v>
      </c>
      <c r="J9580" s="15" t="s">
        <v>60</v>
      </c>
      <c r="K9580" s="15" t="s">
        <v>14</v>
      </c>
      <c r="L9580" s="15" t="str">
        <f t="array" ref="L9580">_xlfn.XLOOKUP(M9580,reference_province_to_city!$A$2:$A$11,reference_province_to_city!$B$2:$B$11)</f>
        <v>Bandung</v>
      </c>
      <c r="M9580" s="15" t="s">
        <v>12</v>
      </c>
      <c r="N9580" s="15">
        <v>40111.0</v>
      </c>
      <c r="O9580" s="15">
        <f t="array" ref="O9580">_xlfn.XLOOKUP(M9580,reference_postal_code!$B$2:$B$11,reference_postal_code!$A$2:$A$11)</f>
        <v>40111</v>
      </c>
      <c r="P9580" s="15" t="s">
        <v>117</v>
      </c>
      <c r="Q9580" s="15" t="s">
        <v>394</v>
      </c>
      <c r="R9580" s="15" t="s">
        <v>65</v>
      </c>
      <c r="S9580" s="15" t="s">
        <v>83</v>
      </c>
      <c r="T9580" s="15" t="s">
        <v>395</v>
      </c>
      <c r="U9580" s="28">
        <v>1611360.0</v>
      </c>
      <c r="V9580" s="15">
        <v>6.0</v>
      </c>
      <c r="W9580" s="31">
        <v>0.2</v>
      </c>
      <c r="X9580" s="28">
        <v>543834.0</v>
      </c>
    </row>
    <row r="9581" ht="15.75" customHeight="1">
      <c r="A9581" s="15">
        <v>2677.0</v>
      </c>
      <c r="B9581" s="15" t="s">
        <v>10172</v>
      </c>
      <c r="C9581" s="18">
        <v>43066.0</v>
      </c>
      <c r="D9581" s="18">
        <v>43071.0</v>
      </c>
      <c r="E9581" s="18">
        <f t="shared" si="1"/>
        <v>43071</v>
      </c>
      <c r="F9581" s="15" t="s">
        <v>55</v>
      </c>
      <c r="G9581" s="15" t="s">
        <v>3415</v>
      </c>
      <c r="H9581" s="15" t="s">
        <v>3416</v>
      </c>
      <c r="I9581" s="15" t="s">
        <v>59</v>
      </c>
      <c r="J9581" s="15" t="s">
        <v>60</v>
      </c>
      <c r="K9581" s="15" t="s">
        <v>10</v>
      </c>
      <c r="L9581" s="15" t="str">
        <f t="array" ref="L9581">_xlfn.XLOOKUP(M9581,reference_province_to_city!$A$2:$A$11,reference_province_to_city!$B$2:$B$11)</f>
        <v>Jakarta</v>
      </c>
      <c r="M9581" s="15" t="s">
        <v>7</v>
      </c>
      <c r="N9581" s="15">
        <v>10110.0</v>
      </c>
      <c r="O9581" s="15">
        <f t="array" ref="O9581">_xlfn.XLOOKUP(M9581,reference_postal_code!$B$2:$B$11,reference_postal_code!$A$2:$A$11)</f>
        <v>10110</v>
      </c>
      <c r="P9581" s="15" t="s">
        <v>117</v>
      </c>
      <c r="Q9581" s="15" t="s">
        <v>4763</v>
      </c>
      <c r="R9581" s="15" t="s">
        <v>65</v>
      </c>
      <c r="S9581" s="15" t="s">
        <v>222</v>
      </c>
      <c r="T9581" s="15" t="s">
        <v>4764</v>
      </c>
      <c r="U9581" s="28">
        <v>653760.0</v>
      </c>
      <c r="V9581" s="15">
        <v>1.0</v>
      </c>
      <c r="W9581" s="31">
        <v>0.2</v>
      </c>
      <c r="X9581" s="28">
        <v>65376.0</v>
      </c>
    </row>
    <row r="9582" ht="15.75" customHeight="1">
      <c r="A9582" s="15">
        <v>5838.0</v>
      </c>
      <c r="B9582" s="15" t="s">
        <v>10176</v>
      </c>
      <c r="C9582" s="18">
        <v>43066.0</v>
      </c>
      <c r="D9582" s="18">
        <v>43072.0</v>
      </c>
      <c r="E9582" s="18">
        <f t="shared" si="1"/>
        <v>43072</v>
      </c>
      <c r="F9582" s="15" t="s">
        <v>55</v>
      </c>
      <c r="G9582" s="15" t="s">
        <v>6354</v>
      </c>
      <c r="H9582" s="15" t="s">
        <v>6355</v>
      </c>
      <c r="I9582" s="15" t="s">
        <v>59</v>
      </c>
      <c r="J9582" s="15" t="s">
        <v>60</v>
      </c>
      <c r="K9582" s="15" t="s">
        <v>10</v>
      </c>
      <c r="L9582" s="15" t="str">
        <f t="array" ref="L9582">_xlfn.XLOOKUP(M9582,reference_province_to_city!$A$2:$A$11,reference_province_to_city!$B$2:$B$11)</f>
        <v>Jakarta</v>
      </c>
      <c r="M9582" s="15" t="s">
        <v>7</v>
      </c>
      <c r="N9582" s="15">
        <v>10110.0</v>
      </c>
      <c r="O9582" s="15">
        <f t="array" ref="O9582">_xlfn.XLOOKUP(M9582,reference_postal_code!$B$2:$B$11,reference_postal_code!$A$2:$A$11)</f>
        <v>10110</v>
      </c>
      <c r="P9582" s="15" t="s">
        <v>117</v>
      </c>
      <c r="Q9582" s="15" t="s">
        <v>892</v>
      </c>
      <c r="R9582" s="15" t="s">
        <v>110</v>
      </c>
      <c r="S9582" s="15" t="s">
        <v>111</v>
      </c>
      <c r="T9582" s="15" t="s">
        <v>392</v>
      </c>
      <c r="U9582" s="28">
        <v>863520.0</v>
      </c>
      <c r="V9582" s="15">
        <v>4.0</v>
      </c>
      <c r="W9582" s="31">
        <v>0.2</v>
      </c>
      <c r="X9582" s="28">
        <v>86352.0</v>
      </c>
    </row>
    <row r="9583" ht="15.75" customHeight="1">
      <c r="A9583" s="15">
        <v>2676.0</v>
      </c>
      <c r="B9583" s="15" t="s">
        <v>10172</v>
      </c>
      <c r="C9583" s="18">
        <v>43066.0</v>
      </c>
      <c r="D9583" s="18">
        <v>43071.0</v>
      </c>
      <c r="E9583" s="18">
        <f t="shared" si="1"/>
        <v>43071</v>
      </c>
      <c r="F9583" s="15" t="s">
        <v>55</v>
      </c>
      <c r="G9583" s="15" t="s">
        <v>3415</v>
      </c>
      <c r="H9583" s="15" t="s">
        <v>3416</v>
      </c>
      <c r="I9583" s="15" t="s">
        <v>59</v>
      </c>
      <c r="J9583" s="15" t="s">
        <v>60</v>
      </c>
      <c r="L9583" s="15" t="str">
        <f t="array" ref="L9583">_xlfn.XLOOKUP(M9583,reference_province_to_city!$A$2:$A$11,reference_province_to_city!$B$2:$B$11)</f>
        <v>Jakarta</v>
      </c>
      <c r="M9583" s="15" t="s">
        <v>7</v>
      </c>
      <c r="N9583" s="15">
        <v>10110.0</v>
      </c>
      <c r="O9583" s="15">
        <f t="array" ref="O9583">_xlfn.XLOOKUP(M9583,reference_postal_code!$B$2:$B$11,reference_postal_code!$A$2:$A$11)</f>
        <v>10110</v>
      </c>
      <c r="P9583" s="15" t="s">
        <v>117</v>
      </c>
      <c r="Q9583" s="15" t="s">
        <v>8908</v>
      </c>
      <c r="R9583" s="15" t="s">
        <v>65</v>
      </c>
      <c r="S9583" s="15" t="s">
        <v>93</v>
      </c>
      <c r="T9583" s="15" t="s">
        <v>8909</v>
      </c>
      <c r="U9583" s="28">
        <v>131400.0</v>
      </c>
      <c r="V9583" s="15">
        <v>5.0</v>
      </c>
      <c r="W9583" s="31">
        <v>0.2</v>
      </c>
      <c r="X9583" s="28">
        <v>11497.0</v>
      </c>
    </row>
    <row r="9584" ht="15.75" customHeight="1">
      <c r="A9584" s="15">
        <v>2661.0</v>
      </c>
      <c r="B9584" s="15" t="s">
        <v>10177</v>
      </c>
      <c r="C9584" s="18">
        <v>43067.0</v>
      </c>
      <c r="D9584" s="18">
        <v>43071.0</v>
      </c>
      <c r="E9584" s="18">
        <f t="shared" si="1"/>
        <v>43071</v>
      </c>
      <c r="F9584" s="15" t="s">
        <v>55</v>
      </c>
      <c r="G9584" s="15" t="s">
        <v>3778</v>
      </c>
      <c r="H9584" s="15" t="s">
        <v>3779</v>
      </c>
      <c r="I9584" s="15" t="s">
        <v>128</v>
      </c>
      <c r="J9584" s="15" t="s">
        <v>60</v>
      </c>
      <c r="K9584" s="15" t="s">
        <v>19</v>
      </c>
      <c r="L9584" s="15" t="str">
        <f t="array" ref="L9584">_xlfn.XLOOKUP(M9584,reference_province_to_city!$A$2:$A$11,reference_province_to_city!$B$2:$B$11)</f>
        <v>Yogyakarta</v>
      </c>
      <c r="M9584" s="15" t="s">
        <v>18</v>
      </c>
      <c r="N9584" s="15">
        <v>55111.0</v>
      </c>
      <c r="O9584" s="15">
        <f t="array" ref="O9584">_xlfn.XLOOKUP(M9584,reference_postal_code!$B$2:$B$11,reference_postal_code!$A$2:$A$11)</f>
        <v>55111</v>
      </c>
      <c r="P9584" s="15" t="s">
        <v>77</v>
      </c>
      <c r="Q9584" s="15" t="s">
        <v>4851</v>
      </c>
      <c r="R9584" s="15" t="s">
        <v>110</v>
      </c>
      <c r="S9584" s="15" t="s">
        <v>111</v>
      </c>
      <c r="T9584" s="15" t="s">
        <v>4852</v>
      </c>
      <c r="U9584" s="28">
        <v>2.969835E7</v>
      </c>
      <c r="V9584" s="15">
        <v>11.0</v>
      </c>
      <c r="W9584" s="31">
        <v>0.0</v>
      </c>
      <c r="X9584" s="28">
        <v>7424588.0</v>
      </c>
    </row>
    <row r="9585" ht="15.75" customHeight="1">
      <c r="A9585" s="15">
        <v>2662.0</v>
      </c>
      <c r="B9585" s="15" t="s">
        <v>10177</v>
      </c>
      <c r="C9585" s="18">
        <v>43067.0</v>
      </c>
      <c r="D9585" s="18">
        <v>43071.0</v>
      </c>
      <c r="E9585" s="18">
        <f t="shared" si="1"/>
        <v>43071</v>
      </c>
      <c r="F9585" s="15" t="s">
        <v>55</v>
      </c>
      <c r="G9585" s="15" t="s">
        <v>3778</v>
      </c>
      <c r="H9585" s="15" t="s">
        <v>3779</v>
      </c>
      <c r="I9585" s="15" t="s">
        <v>128</v>
      </c>
      <c r="J9585" s="15" t="s">
        <v>60</v>
      </c>
      <c r="K9585" s="15" t="s">
        <v>19</v>
      </c>
      <c r="L9585" s="15" t="str">
        <f t="array" ref="L9585">_xlfn.XLOOKUP(M9585,reference_province_to_city!$A$2:$A$11,reference_province_to_city!$B$2:$B$11)</f>
        <v>Yogyakarta</v>
      </c>
      <c r="M9585" s="15" t="s">
        <v>18</v>
      </c>
      <c r="N9585" s="15">
        <v>55111.0</v>
      </c>
      <c r="O9585" s="15">
        <f t="array" ref="O9585">_xlfn.XLOOKUP(M9585,reference_postal_code!$B$2:$B$11,reference_postal_code!$A$2:$A$11)</f>
        <v>55111</v>
      </c>
      <c r="P9585" s="15" t="s">
        <v>77</v>
      </c>
      <c r="Q9585" s="15" t="s">
        <v>6078</v>
      </c>
      <c r="R9585" s="15" t="s">
        <v>65</v>
      </c>
      <c r="S9585" s="15" t="s">
        <v>173</v>
      </c>
      <c r="T9585" s="15" t="s">
        <v>6079</v>
      </c>
      <c r="U9585" s="28">
        <v>1199400.0</v>
      </c>
      <c r="V9585" s="15">
        <v>2.0</v>
      </c>
      <c r="W9585" s="31">
        <v>0.0</v>
      </c>
      <c r="X9585" s="28">
        <v>539730.0</v>
      </c>
    </row>
    <row r="9586" ht="15.75" customHeight="1">
      <c r="A9586" s="15">
        <v>4246.0</v>
      </c>
      <c r="B9586" s="15" t="s">
        <v>10178</v>
      </c>
      <c r="C9586" s="18">
        <v>43067.0</v>
      </c>
      <c r="D9586" s="18">
        <v>43073.0</v>
      </c>
      <c r="E9586" s="18">
        <f t="shared" si="1"/>
        <v>43073</v>
      </c>
      <c r="F9586" s="15" t="s">
        <v>55</v>
      </c>
      <c r="G9586" s="15" t="s">
        <v>3644</v>
      </c>
      <c r="H9586" s="15" t="s">
        <v>3645</v>
      </c>
      <c r="I9586" s="15" t="s">
        <v>76</v>
      </c>
      <c r="J9586" s="15" t="s">
        <v>60</v>
      </c>
      <c r="K9586" s="15" t="s">
        <v>10</v>
      </c>
      <c r="L9586" s="15" t="str">
        <f t="array" ref="L9586">_xlfn.XLOOKUP(M9586,reference_province_to_city!$A$2:$A$11,reference_province_to_city!$B$2:$B$11)</f>
        <v>Jakarta</v>
      </c>
      <c r="M9586" s="15" t="s">
        <v>7</v>
      </c>
      <c r="N9586" s="15">
        <v>10110.0</v>
      </c>
      <c r="O9586" s="15">
        <f t="array" ref="O9586">_xlfn.XLOOKUP(M9586,reference_postal_code!$B$2:$B$11,reference_postal_code!$A$2:$A$11)</f>
        <v>10110</v>
      </c>
      <c r="P9586" s="15" t="s">
        <v>117</v>
      </c>
      <c r="Q9586" s="15" t="s">
        <v>2119</v>
      </c>
      <c r="R9586" s="15" t="s">
        <v>65</v>
      </c>
      <c r="S9586" s="15" t="s">
        <v>93</v>
      </c>
      <c r="T9586" s="15" t="s">
        <v>2120</v>
      </c>
      <c r="U9586" s="28">
        <v>24600.0</v>
      </c>
      <c r="V9586" s="15">
        <v>1.0</v>
      </c>
      <c r="W9586" s="31">
        <v>0.0</v>
      </c>
      <c r="X9586" s="28">
        <v>11070.0</v>
      </c>
    </row>
    <row r="9587" ht="15.75" customHeight="1">
      <c r="A9587" s="15">
        <v>952.0</v>
      </c>
      <c r="B9587" s="15" t="s">
        <v>10179</v>
      </c>
      <c r="C9587" s="18">
        <v>43067.0</v>
      </c>
      <c r="D9587" s="18">
        <v>43071.0</v>
      </c>
      <c r="E9587" s="18">
        <f t="shared" si="1"/>
        <v>43071</v>
      </c>
      <c r="F9587" s="15" t="s">
        <v>55</v>
      </c>
      <c r="G9587" s="15" t="s">
        <v>1810</v>
      </c>
      <c r="H9587" s="15" t="s">
        <v>1811</v>
      </c>
      <c r="I9587" s="15" t="s">
        <v>76</v>
      </c>
      <c r="J9587" s="15" t="s">
        <v>60</v>
      </c>
      <c r="K9587" s="15" t="s">
        <v>17</v>
      </c>
      <c r="L9587" s="15" t="str">
        <f t="array" ref="L9587">_xlfn.XLOOKUP(M9587,reference_province_to_city!$A$2:$A$11,reference_province_to_city!$B$2:$B$11)</f>
        <v>Semarang</v>
      </c>
      <c r="M9587" s="15" t="s">
        <v>15</v>
      </c>
      <c r="N9587" s="15">
        <v>50111.0</v>
      </c>
      <c r="O9587" s="15">
        <f t="array" ref="O9587">_xlfn.XLOOKUP(M9587,reference_postal_code!$B$2:$B$11,reference_postal_code!$A$2:$A$11)</f>
        <v>50111</v>
      </c>
      <c r="P9587" s="15" t="s">
        <v>77</v>
      </c>
      <c r="Q9587" s="15" t="s">
        <v>3906</v>
      </c>
      <c r="R9587" s="15" t="s">
        <v>65</v>
      </c>
      <c r="S9587" s="15" t="s">
        <v>66</v>
      </c>
      <c r="T9587" s="15" t="s">
        <v>3907</v>
      </c>
      <c r="U9587" s="28">
        <v>380160.0</v>
      </c>
      <c r="V9587" s="15">
        <v>6.0</v>
      </c>
      <c r="W9587" s="31">
        <v>0.2</v>
      </c>
      <c r="X9587" s="28">
        <v>118800.0</v>
      </c>
    </row>
    <row r="9588" ht="15.75" customHeight="1">
      <c r="A9588" s="15">
        <v>951.0</v>
      </c>
      <c r="B9588" s="15" t="s">
        <v>10179</v>
      </c>
      <c r="C9588" s="18">
        <v>43067.0</v>
      </c>
      <c r="D9588" s="18"/>
      <c r="E9588" s="18">
        <f t="shared" si="1"/>
        <v>43070</v>
      </c>
      <c r="F9588" s="15" t="s">
        <v>55</v>
      </c>
      <c r="G9588" s="15" t="s">
        <v>1810</v>
      </c>
      <c r="H9588" s="15" t="s">
        <v>1811</v>
      </c>
      <c r="I9588" s="15" t="s">
        <v>76</v>
      </c>
      <c r="J9588" s="15" t="s">
        <v>60</v>
      </c>
      <c r="K9588" s="15" t="s">
        <v>17</v>
      </c>
      <c r="L9588" s="15" t="str">
        <f t="array" ref="L9588">_xlfn.XLOOKUP(M9588,reference_province_to_city!$A$2:$A$11,reference_province_to_city!$B$2:$B$11)</f>
        <v>Semarang</v>
      </c>
      <c r="M9588" s="15" t="s">
        <v>15</v>
      </c>
      <c r="N9588" s="15">
        <v>50111.0</v>
      </c>
      <c r="O9588" s="15">
        <f t="array" ref="O9588">_xlfn.XLOOKUP(M9588,reference_postal_code!$B$2:$B$11,reference_postal_code!$A$2:$A$11)</f>
        <v>50111</v>
      </c>
      <c r="P9588" s="15" t="s">
        <v>77</v>
      </c>
      <c r="Q9588" s="15" t="s">
        <v>3029</v>
      </c>
      <c r="R9588" s="15" t="s">
        <v>65</v>
      </c>
      <c r="S9588" s="15" t="s">
        <v>66</v>
      </c>
      <c r="T9588" s="15" t="s">
        <v>3030</v>
      </c>
      <c r="U9588" s="28">
        <v>233280.0</v>
      </c>
      <c r="V9588" s="15">
        <v>3.0</v>
      </c>
      <c r="W9588" s="31">
        <v>0.2</v>
      </c>
      <c r="X9588" s="28">
        <v>81648.0</v>
      </c>
    </row>
    <row r="9589" ht="15.75" customHeight="1">
      <c r="A9589" s="15">
        <v>950.0</v>
      </c>
      <c r="B9589" s="15" t="s">
        <v>10179</v>
      </c>
      <c r="C9589" s="18">
        <v>43067.0</v>
      </c>
      <c r="D9589" s="18">
        <v>43071.0</v>
      </c>
      <c r="E9589" s="18">
        <f t="shared" si="1"/>
        <v>43071</v>
      </c>
      <c r="F9589" s="15" t="s">
        <v>55</v>
      </c>
      <c r="G9589" s="15" t="s">
        <v>1810</v>
      </c>
      <c r="H9589" s="15" t="s">
        <v>1811</v>
      </c>
      <c r="I9589" s="15" t="s">
        <v>76</v>
      </c>
      <c r="J9589" s="15" t="s">
        <v>60</v>
      </c>
      <c r="K9589" s="15" t="s">
        <v>17</v>
      </c>
      <c r="L9589" s="15" t="str">
        <f t="array" ref="L9589">_xlfn.XLOOKUP(M9589,reference_province_to_city!$A$2:$A$11,reference_province_to_city!$B$2:$B$11)</f>
        <v>Semarang</v>
      </c>
      <c r="M9589" s="15" t="s">
        <v>15</v>
      </c>
      <c r="N9589" s="15">
        <v>50111.0</v>
      </c>
      <c r="O9589" s="15">
        <f t="array" ref="O9589">_xlfn.XLOOKUP(M9589,reference_postal_code!$B$2:$B$11,reference_postal_code!$A$2:$A$11)</f>
        <v>50111</v>
      </c>
      <c r="P9589" s="15" t="s">
        <v>77</v>
      </c>
      <c r="Q9589" s="15" t="s">
        <v>2918</v>
      </c>
      <c r="R9589" s="15" t="s">
        <v>106</v>
      </c>
      <c r="S9589" s="15" t="s">
        <v>218</v>
      </c>
      <c r="T9589" s="15" t="s">
        <v>2919</v>
      </c>
      <c r="U9589" s="28">
        <v>3.09798E7</v>
      </c>
      <c r="V9589" s="15">
        <v>12.0</v>
      </c>
      <c r="W9589" s="31">
        <v>0.4</v>
      </c>
      <c r="X9589" s="28">
        <v>-9293940.0</v>
      </c>
    </row>
    <row r="9590" ht="15.75" customHeight="1">
      <c r="A9590" s="15">
        <v>948.0</v>
      </c>
      <c r="B9590" s="15" t="s">
        <v>10179</v>
      </c>
      <c r="C9590" s="18">
        <v>43067.0</v>
      </c>
      <c r="D9590" s="18">
        <v>43071.0</v>
      </c>
      <c r="E9590" s="18">
        <f t="shared" si="1"/>
        <v>43071</v>
      </c>
      <c r="F9590" s="15" t="s">
        <v>55</v>
      </c>
      <c r="G9590" s="15" t="s">
        <v>1810</v>
      </c>
      <c r="H9590" s="15" t="s">
        <v>1811</v>
      </c>
      <c r="I9590" s="15" t="s">
        <v>76</v>
      </c>
      <c r="J9590" s="15" t="s">
        <v>60</v>
      </c>
      <c r="K9590" s="15" t="s">
        <v>17</v>
      </c>
      <c r="L9590" s="15" t="str">
        <f t="array" ref="L9590">_xlfn.XLOOKUP(M9590,reference_province_to_city!$A$2:$A$11,reference_province_to_city!$B$2:$B$11)</f>
        <v>Semarang</v>
      </c>
      <c r="M9590" s="15" t="s">
        <v>15</v>
      </c>
      <c r="N9590" s="15">
        <v>50111.0</v>
      </c>
      <c r="O9590" s="15">
        <f t="array" ref="O9590">_xlfn.XLOOKUP(M9590,reference_postal_code!$B$2:$B$11,reference_postal_code!$A$2:$A$11)</f>
        <v>50111</v>
      </c>
      <c r="P9590" s="15" t="s">
        <v>77</v>
      </c>
      <c r="Q9590" s="15" t="s">
        <v>6926</v>
      </c>
      <c r="R9590" s="15" t="s">
        <v>106</v>
      </c>
      <c r="S9590" s="15" t="s">
        <v>139</v>
      </c>
      <c r="T9590" s="15" t="s">
        <v>6927</v>
      </c>
      <c r="U9590" s="28">
        <v>7747320.0</v>
      </c>
      <c r="V9590" s="15">
        <v>7.0</v>
      </c>
      <c r="W9590" s="31">
        <v>0.2</v>
      </c>
      <c r="X9590" s="28">
        <v>-193683.0</v>
      </c>
    </row>
    <row r="9591" ht="15.75" customHeight="1">
      <c r="A9591" s="15">
        <v>4247.0</v>
      </c>
      <c r="B9591" s="15" t="s">
        <v>10178</v>
      </c>
      <c r="C9591" s="18">
        <v>43067.0</v>
      </c>
      <c r="D9591" s="18">
        <v>43073.0</v>
      </c>
      <c r="E9591" s="18">
        <f t="shared" si="1"/>
        <v>43073</v>
      </c>
      <c r="F9591" s="15" t="s">
        <v>55</v>
      </c>
      <c r="G9591" s="15" t="s">
        <v>3644</v>
      </c>
      <c r="H9591" s="15" t="s">
        <v>3645</v>
      </c>
      <c r="I9591" s="15" t="s">
        <v>76</v>
      </c>
      <c r="J9591" s="15" t="s">
        <v>60</v>
      </c>
      <c r="K9591" s="15" t="s">
        <v>10</v>
      </c>
      <c r="L9591" s="15" t="str">
        <f t="array" ref="L9591">_xlfn.XLOOKUP(M9591,reference_province_to_city!$A$2:$A$11,reference_province_to_city!$B$2:$B$11)</f>
        <v>Jakarta</v>
      </c>
      <c r="M9591" s="15" t="s">
        <v>7</v>
      </c>
      <c r="N9591" s="15">
        <v>10110.0</v>
      </c>
      <c r="O9591" s="15">
        <f t="array" ref="O9591">_xlfn.XLOOKUP(M9591,reference_postal_code!$B$2:$B$11,reference_postal_code!$A$2:$A$11)</f>
        <v>10110</v>
      </c>
      <c r="P9591" s="15" t="s">
        <v>117</v>
      </c>
      <c r="Q9591" s="15" t="s">
        <v>6561</v>
      </c>
      <c r="R9591" s="15" t="s">
        <v>106</v>
      </c>
      <c r="S9591" s="15" t="s">
        <v>139</v>
      </c>
      <c r="T9591" s="15" t="s">
        <v>6562</v>
      </c>
      <c r="U9591" s="28">
        <v>1.5738E7</v>
      </c>
      <c r="V9591" s="15">
        <v>5.0</v>
      </c>
      <c r="W9591" s="31">
        <v>0.0</v>
      </c>
      <c r="X9591" s="28">
        <v>4091880.0</v>
      </c>
    </row>
    <row r="9592" ht="15.75" customHeight="1">
      <c r="A9592" s="15">
        <v>1928.0</v>
      </c>
      <c r="B9592" s="15" t="s">
        <v>10180</v>
      </c>
      <c r="C9592" s="18">
        <v>43067.0</v>
      </c>
      <c r="D9592" s="18">
        <v>43070.0</v>
      </c>
      <c r="E9592" s="18">
        <f t="shared" si="1"/>
        <v>43070</v>
      </c>
      <c r="F9592" s="15" t="s">
        <v>125</v>
      </c>
      <c r="G9592" s="15" t="s">
        <v>2750</v>
      </c>
      <c r="H9592" s="15" t="s">
        <v>2751</v>
      </c>
      <c r="I9592" s="15" t="s">
        <v>59</v>
      </c>
      <c r="J9592" s="15" t="s">
        <v>60</v>
      </c>
      <c r="K9592" s="15" t="s">
        <v>22</v>
      </c>
      <c r="L9592" s="15" t="str">
        <f t="array" ref="L9592">_xlfn.XLOOKUP(M9592,reference_province_to_city!$A$2:$A$11,reference_province_to_city!$B$2:$B$11)</f>
        <v>Surabaya</v>
      </c>
      <c r="M9592" s="15" t="s">
        <v>20</v>
      </c>
      <c r="N9592" s="15">
        <v>60231.0</v>
      </c>
      <c r="O9592" s="15">
        <f t="array" ref="O9592">_xlfn.XLOOKUP(M9592,reference_postal_code!$B$2:$B$11,reference_postal_code!$A$2:$A$11)</f>
        <v>60231</v>
      </c>
      <c r="P9592" s="15" t="s">
        <v>166</v>
      </c>
      <c r="Q9592" s="15" t="s">
        <v>1047</v>
      </c>
      <c r="R9592" s="15" t="s">
        <v>65</v>
      </c>
      <c r="S9592" s="15" t="s">
        <v>66</v>
      </c>
      <c r="T9592" s="15" t="s">
        <v>1048</v>
      </c>
      <c r="U9592" s="28">
        <v>1331520.0</v>
      </c>
      <c r="V9592" s="15">
        <v>2.0</v>
      </c>
      <c r="W9592" s="31">
        <v>0.2</v>
      </c>
      <c r="X9592" s="28">
        <v>466032.0</v>
      </c>
    </row>
    <row r="9593" ht="15.75" customHeight="1">
      <c r="A9593" s="15">
        <v>4248.0</v>
      </c>
      <c r="B9593" s="15" t="s">
        <v>10178</v>
      </c>
      <c r="C9593" s="18">
        <v>43067.0</v>
      </c>
      <c r="D9593" s="18">
        <v>43073.0</v>
      </c>
      <c r="E9593" s="18">
        <f t="shared" si="1"/>
        <v>43073</v>
      </c>
      <c r="F9593" s="15" t="s">
        <v>55</v>
      </c>
      <c r="G9593" s="15" t="s">
        <v>3644</v>
      </c>
      <c r="H9593" s="15" t="s">
        <v>3645</v>
      </c>
      <c r="I9593" s="15" t="s">
        <v>76</v>
      </c>
      <c r="J9593" s="15" t="s">
        <v>60</v>
      </c>
      <c r="K9593" s="15" t="s">
        <v>10</v>
      </c>
      <c r="L9593" s="15" t="str">
        <f t="array" ref="L9593">_xlfn.XLOOKUP(M9593,reference_province_to_city!$A$2:$A$11,reference_province_to_city!$B$2:$B$11)</f>
        <v>Jakarta</v>
      </c>
      <c r="M9593" s="15" t="s">
        <v>7</v>
      </c>
      <c r="N9593" s="15">
        <v>10110.0</v>
      </c>
      <c r="O9593" s="15">
        <f t="array" ref="O9593">_xlfn.XLOOKUP(M9593,reference_postal_code!$B$2:$B$11,reference_postal_code!$A$2:$A$11)</f>
        <v>10110</v>
      </c>
      <c r="P9593" s="15" t="s">
        <v>117</v>
      </c>
      <c r="Q9593" s="15" t="s">
        <v>775</v>
      </c>
      <c r="R9593" s="15" t="s">
        <v>106</v>
      </c>
      <c r="S9593" s="15" t="s">
        <v>139</v>
      </c>
      <c r="T9593" s="15" t="s">
        <v>776</v>
      </c>
      <c r="U9593" s="28">
        <v>313500.0</v>
      </c>
      <c r="V9593" s="15">
        <v>5.0</v>
      </c>
      <c r="W9593" s="31">
        <v>0.0</v>
      </c>
      <c r="X9593" s="28">
        <v>112860.0</v>
      </c>
    </row>
    <row r="9594" ht="15.75" customHeight="1">
      <c r="A9594" s="15">
        <v>949.0</v>
      </c>
      <c r="B9594" s="15" t="s">
        <v>10179</v>
      </c>
      <c r="C9594" s="18">
        <v>43067.0</v>
      </c>
      <c r="D9594" s="18">
        <v>43071.0</v>
      </c>
      <c r="E9594" s="18">
        <f t="shared" si="1"/>
        <v>43071</v>
      </c>
      <c r="F9594" s="15" t="s">
        <v>55</v>
      </c>
      <c r="G9594" s="15" t="s">
        <v>1810</v>
      </c>
      <c r="H9594" s="15" t="s">
        <v>1811</v>
      </c>
      <c r="I9594" s="15" t="s">
        <v>76</v>
      </c>
      <c r="J9594" s="15" t="s">
        <v>60</v>
      </c>
      <c r="L9594" s="15" t="str">
        <f t="array" ref="L9594">_xlfn.XLOOKUP(M9594,reference_province_to_city!$A$2:$A$11,reference_province_to_city!$B$2:$B$11)</f>
        <v>Semarang</v>
      </c>
      <c r="M9594" s="15" t="s">
        <v>15</v>
      </c>
      <c r="N9594" s="15">
        <v>50111.0</v>
      </c>
      <c r="O9594" s="15">
        <f t="array" ref="O9594">_xlfn.XLOOKUP(M9594,reference_postal_code!$B$2:$B$11,reference_postal_code!$A$2:$A$11)</f>
        <v>50111</v>
      </c>
      <c r="P9594" s="15" t="s">
        <v>77</v>
      </c>
      <c r="Q9594" s="15" t="s">
        <v>6561</v>
      </c>
      <c r="R9594" s="15" t="s">
        <v>106</v>
      </c>
      <c r="S9594" s="15" t="s">
        <v>139</v>
      </c>
      <c r="T9594" s="15" t="s">
        <v>6562</v>
      </c>
      <c r="U9594" s="28">
        <v>1.510848E7</v>
      </c>
      <c r="V9594" s="15">
        <v>6.0</v>
      </c>
      <c r="W9594" s="31">
        <v>0.2</v>
      </c>
      <c r="X9594" s="28">
        <v>1133136.0</v>
      </c>
    </row>
    <row r="9595" ht="15.75" customHeight="1">
      <c r="A9595" s="15">
        <v>9743.0</v>
      </c>
      <c r="B9595" s="15" t="s">
        <v>10181</v>
      </c>
      <c r="C9595" s="18">
        <v>43067.0</v>
      </c>
      <c r="D9595" s="18">
        <v>43071.0</v>
      </c>
      <c r="E9595" s="18">
        <f t="shared" si="1"/>
        <v>43071</v>
      </c>
      <c r="F9595" s="15" t="s">
        <v>55</v>
      </c>
      <c r="G9595" s="15" t="s">
        <v>2171</v>
      </c>
      <c r="H9595" s="15" t="s">
        <v>2172</v>
      </c>
      <c r="I9595" s="15" t="s">
        <v>59</v>
      </c>
      <c r="J9595" s="15" t="s">
        <v>60</v>
      </c>
      <c r="K9595" s="15" t="s">
        <v>983</v>
      </c>
      <c r="L9595" s="15" t="str">
        <f t="array" ref="L9595">_xlfn.XLOOKUP(M9595,reference_province_to_city!$A$2:$A$11,reference_province_to_city!$B$2:$B$11)</f>
        <v>Surabaya</v>
      </c>
      <c r="M9595" s="15" t="s">
        <v>20</v>
      </c>
      <c r="N9595" s="15">
        <v>60231.0</v>
      </c>
      <c r="O9595" s="15">
        <f t="array" ref="O9595">_xlfn.XLOOKUP(M9595,reference_postal_code!$B$2:$B$11,reference_postal_code!$A$2:$A$11)</f>
        <v>60231</v>
      </c>
      <c r="P9595" s="15" t="s">
        <v>166</v>
      </c>
      <c r="Q9595" s="15" t="s">
        <v>223</v>
      </c>
      <c r="R9595" s="15" t="s">
        <v>65</v>
      </c>
      <c r="S9595" s="15" t="s">
        <v>79</v>
      </c>
      <c r="T9595" s="15" t="s">
        <v>224</v>
      </c>
      <c r="U9595" s="28">
        <v>939750.0</v>
      </c>
      <c r="V9595" s="15">
        <v>5.0</v>
      </c>
      <c r="W9595" s="31">
        <v>0.0</v>
      </c>
      <c r="X9595" s="28">
        <v>441682.0</v>
      </c>
    </row>
    <row r="9596" ht="15.75" customHeight="1">
      <c r="A9596" s="15">
        <v>7390.0</v>
      </c>
      <c r="B9596" s="15" t="s">
        <v>10182</v>
      </c>
      <c r="C9596" s="18">
        <v>43068.0</v>
      </c>
      <c r="D9596" s="18">
        <v>43072.0</v>
      </c>
      <c r="E9596" s="18">
        <f t="shared" si="1"/>
        <v>43072</v>
      </c>
      <c r="F9596" s="15" t="s">
        <v>55</v>
      </c>
      <c r="G9596" s="15" t="s">
        <v>1571</v>
      </c>
      <c r="H9596" s="15" t="s">
        <v>1572</v>
      </c>
      <c r="I9596" s="15" t="s">
        <v>59</v>
      </c>
      <c r="J9596" s="15" t="s">
        <v>60</v>
      </c>
      <c r="K9596" s="15" t="s">
        <v>33</v>
      </c>
      <c r="L9596" s="15" t="str">
        <f t="array" ref="L9596">_xlfn.XLOOKUP(M9596,reference_province_to_city!$A$2:$A$11,reference_province_to_city!$B$2:$B$11)</f>
        <v>Makassar</v>
      </c>
      <c r="M9596" s="15" t="s">
        <v>25</v>
      </c>
      <c r="N9596" s="15">
        <v>90111.0</v>
      </c>
      <c r="O9596" s="15">
        <f t="array" ref="O9596">_xlfn.XLOOKUP(M9596,reference_postal_code!$B$2:$B$11,reference_postal_code!$A$2:$A$11)</f>
        <v>90111</v>
      </c>
      <c r="P9596" s="15" t="s">
        <v>63</v>
      </c>
      <c r="Q9596" s="15" t="s">
        <v>2026</v>
      </c>
      <c r="R9596" s="15" t="s">
        <v>106</v>
      </c>
      <c r="S9596" s="15" t="s">
        <v>107</v>
      </c>
      <c r="T9596" s="15" t="s">
        <v>2027</v>
      </c>
      <c r="U9596" s="28">
        <v>5855520.0</v>
      </c>
      <c r="V9596" s="15">
        <v>2.0</v>
      </c>
      <c r="W9596" s="31">
        <v>0.2</v>
      </c>
      <c r="X9596" s="28">
        <v>731940.0</v>
      </c>
    </row>
    <row r="9597" ht="15.75" customHeight="1">
      <c r="A9597" s="15">
        <v>7391.0</v>
      </c>
      <c r="B9597" s="15" t="s">
        <v>10182</v>
      </c>
      <c r="C9597" s="18">
        <v>43068.0</v>
      </c>
      <c r="D9597" s="18"/>
      <c r="E9597" s="18">
        <f t="shared" si="1"/>
        <v>43071</v>
      </c>
      <c r="F9597" s="15" t="s">
        <v>55</v>
      </c>
      <c r="G9597" s="15" t="s">
        <v>1571</v>
      </c>
      <c r="H9597" s="15" t="s">
        <v>1572</v>
      </c>
      <c r="I9597" s="15" t="s">
        <v>59</v>
      </c>
      <c r="J9597" s="15" t="s">
        <v>60</v>
      </c>
      <c r="K9597" s="15" t="s">
        <v>33</v>
      </c>
      <c r="L9597" s="15" t="str">
        <f t="array" ref="L9597">_xlfn.XLOOKUP(M9597,reference_province_to_city!$A$2:$A$11,reference_province_to_city!$B$2:$B$11)</f>
        <v>Makassar</v>
      </c>
      <c r="M9597" s="15" t="s">
        <v>25</v>
      </c>
      <c r="N9597" s="15">
        <v>90111.0</v>
      </c>
      <c r="O9597" s="15">
        <f t="array" ref="O9597">_xlfn.XLOOKUP(M9597,reference_postal_code!$B$2:$B$11,reference_postal_code!$A$2:$A$11)</f>
        <v>90111</v>
      </c>
      <c r="P9597" s="15" t="s">
        <v>63</v>
      </c>
      <c r="Q9597" s="15" t="s">
        <v>1252</v>
      </c>
      <c r="R9597" s="15" t="s">
        <v>106</v>
      </c>
      <c r="S9597" s="15" t="s">
        <v>139</v>
      </c>
      <c r="T9597" s="15" t="s">
        <v>1253</v>
      </c>
      <c r="U9597" s="28">
        <v>1522800.0</v>
      </c>
      <c r="V9597" s="15">
        <v>5.0</v>
      </c>
      <c r="W9597" s="31">
        <v>0.2</v>
      </c>
      <c r="X9597" s="28">
        <v>285525.0</v>
      </c>
    </row>
    <row r="9598" ht="15.75" customHeight="1">
      <c r="A9598" s="15">
        <v>7391.0</v>
      </c>
      <c r="B9598" s="15" t="s">
        <v>10182</v>
      </c>
      <c r="C9598" s="18">
        <v>43068.0</v>
      </c>
      <c r="D9598" s="18">
        <v>43072.0</v>
      </c>
      <c r="E9598" s="18">
        <f t="shared" si="1"/>
        <v>43072</v>
      </c>
      <c r="F9598" s="15" t="s">
        <v>55</v>
      </c>
      <c r="G9598" s="15" t="s">
        <v>1571</v>
      </c>
      <c r="H9598" s="15" t="s">
        <v>1572</v>
      </c>
      <c r="I9598" s="15" t="s">
        <v>59</v>
      </c>
      <c r="J9598" s="15" t="s">
        <v>60</v>
      </c>
      <c r="K9598" s="15" t="s">
        <v>33</v>
      </c>
      <c r="L9598" s="15" t="str">
        <f t="array" ref="L9598">_xlfn.XLOOKUP(M9598,reference_province_to_city!$A$2:$A$11,reference_province_to_city!$B$2:$B$11)</f>
        <v>Makassar</v>
      </c>
      <c r="M9598" s="15" t="s">
        <v>25</v>
      </c>
      <c r="N9598" s="15">
        <v>90111.0</v>
      </c>
      <c r="O9598" s="15">
        <f t="array" ref="O9598">_xlfn.XLOOKUP(M9598,reference_postal_code!$B$2:$B$11,reference_postal_code!$A$2:$A$11)</f>
        <v>90111</v>
      </c>
      <c r="P9598" s="15" t="s">
        <v>63</v>
      </c>
      <c r="Q9598" s="15" t="s">
        <v>1252</v>
      </c>
      <c r="R9598" s="15" t="s">
        <v>106</v>
      </c>
      <c r="S9598" s="15" t="s">
        <v>139</v>
      </c>
      <c r="T9598" s="15" t="s">
        <v>1253</v>
      </c>
      <c r="U9598" s="28">
        <v>1522800.0</v>
      </c>
      <c r="V9598" s="15">
        <v>5.0</v>
      </c>
      <c r="W9598" s="31">
        <v>0.2</v>
      </c>
      <c r="X9598" s="28">
        <v>285525.0</v>
      </c>
    </row>
    <row r="9599" ht="15.75" customHeight="1">
      <c r="A9599" s="15">
        <v>5066.0</v>
      </c>
      <c r="B9599" s="15" t="s">
        <v>10183</v>
      </c>
      <c r="C9599" s="18">
        <v>43069.0</v>
      </c>
      <c r="D9599" s="18">
        <v>43076.0</v>
      </c>
      <c r="E9599" s="18">
        <f t="shared" si="1"/>
        <v>43076</v>
      </c>
      <c r="F9599" s="15" t="s">
        <v>55</v>
      </c>
      <c r="G9599" s="15" t="s">
        <v>522</v>
      </c>
      <c r="H9599" s="15" t="s">
        <v>523</v>
      </c>
      <c r="I9599" s="15" t="s">
        <v>59</v>
      </c>
      <c r="J9599" s="15" t="s">
        <v>60</v>
      </c>
      <c r="K9599" s="15" t="s">
        <v>2048</v>
      </c>
      <c r="L9599" s="15" t="str">
        <f t="array" ref="L9599">_xlfn.XLOOKUP(M9599,reference_province_to_city!$A$2:$A$11,reference_province_to_city!$B$2:$B$11)</f>
        <v>Balikpapan</v>
      </c>
      <c r="M9599" s="15" t="s">
        <v>21</v>
      </c>
      <c r="N9599" s="15">
        <v>76114.0</v>
      </c>
      <c r="O9599" s="15">
        <f t="array" ref="O9599">_xlfn.XLOOKUP(M9599,reference_postal_code!$B$2:$B$11,reference_postal_code!$A$2:$A$11)</f>
        <v>76114</v>
      </c>
      <c r="P9599" s="15" t="s">
        <v>166</v>
      </c>
      <c r="Q9599" s="15" t="s">
        <v>595</v>
      </c>
      <c r="R9599" s="15" t="s">
        <v>110</v>
      </c>
      <c r="S9599" s="15" t="s">
        <v>149</v>
      </c>
      <c r="T9599" s="15" t="s">
        <v>596</v>
      </c>
      <c r="U9599" s="28">
        <v>5759640.0</v>
      </c>
      <c r="V9599" s="15">
        <v>3.0</v>
      </c>
      <c r="W9599" s="31">
        <v>0.2</v>
      </c>
      <c r="X9599" s="28">
        <v>1223924.0</v>
      </c>
    </row>
    <row r="9600" ht="15.75" customHeight="1">
      <c r="A9600" s="15">
        <v>1604.0</v>
      </c>
      <c r="B9600" s="15" t="s">
        <v>10184</v>
      </c>
      <c r="C9600" s="18">
        <v>43069.0</v>
      </c>
      <c r="D9600" s="18">
        <v>43073.0</v>
      </c>
      <c r="E9600" s="18">
        <f t="shared" si="1"/>
        <v>43073</v>
      </c>
      <c r="F9600" s="15" t="s">
        <v>55</v>
      </c>
      <c r="G9600" s="15" t="s">
        <v>2239</v>
      </c>
      <c r="H9600" s="15" t="s">
        <v>2240</v>
      </c>
      <c r="I9600" s="15" t="s">
        <v>59</v>
      </c>
      <c r="J9600" s="15" t="s">
        <v>60</v>
      </c>
      <c r="K9600" s="15" t="s">
        <v>10</v>
      </c>
      <c r="L9600" s="15" t="str">
        <f t="array" ref="L9600">_xlfn.XLOOKUP(M9600,reference_province_to_city!$A$2:$A$11,reference_province_to_city!$B$2:$B$11)</f>
        <v>Jakarta</v>
      </c>
      <c r="M9600" s="15" t="s">
        <v>7</v>
      </c>
      <c r="N9600" s="15">
        <v>10110.0</v>
      </c>
      <c r="O9600" s="15">
        <f t="array" ref="O9600">_xlfn.XLOOKUP(M9600,reference_postal_code!$B$2:$B$11,reference_postal_code!$A$2:$A$11)</f>
        <v>10110</v>
      </c>
      <c r="P9600" s="15" t="s">
        <v>117</v>
      </c>
      <c r="Q9600" s="15" t="s">
        <v>631</v>
      </c>
      <c r="R9600" s="15" t="s">
        <v>65</v>
      </c>
      <c r="S9600" s="15" t="s">
        <v>93</v>
      </c>
      <c r="T9600" s="15" t="s">
        <v>632</v>
      </c>
      <c r="U9600" s="28">
        <v>2339100.0</v>
      </c>
      <c r="V9600" s="15">
        <v>6.0</v>
      </c>
      <c r="W9600" s="31">
        <v>0.0</v>
      </c>
      <c r="X9600" s="28">
        <v>678339.0</v>
      </c>
    </row>
    <row r="9601" ht="15.75" customHeight="1">
      <c r="A9601" s="15">
        <v>6936.0</v>
      </c>
      <c r="B9601" s="15" t="s">
        <v>10185</v>
      </c>
      <c r="C9601" s="18">
        <v>43069.0</v>
      </c>
      <c r="D9601" s="18">
        <v>43072.0</v>
      </c>
      <c r="E9601" s="18">
        <f t="shared" si="1"/>
        <v>43072</v>
      </c>
      <c r="F9601" s="15" t="s">
        <v>114</v>
      </c>
      <c r="G9601" s="15" t="s">
        <v>1858</v>
      </c>
      <c r="H9601" s="15" t="s">
        <v>1859</v>
      </c>
      <c r="I9601" s="15" t="s">
        <v>128</v>
      </c>
      <c r="J9601" s="15" t="s">
        <v>60</v>
      </c>
      <c r="K9601" s="15" t="s">
        <v>22</v>
      </c>
      <c r="L9601" s="15" t="str">
        <f t="array" ref="L9601">_xlfn.XLOOKUP(M9601,reference_province_to_city!$A$2:$A$11,reference_province_to_city!$B$2:$B$11)</f>
        <v>Surabaya</v>
      </c>
      <c r="M9601" s="15" t="s">
        <v>20</v>
      </c>
      <c r="N9601" s="15">
        <v>60231.0</v>
      </c>
      <c r="O9601" s="15">
        <f t="array" ref="O9601">_xlfn.XLOOKUP(M9601,reference_postal_code!$B$2:$B$11,reference_postal_code!$A$2:$A$11)</f>
        <v>60231</v>
      </c>
      <c r="P9601" s="15" t="s">
        <v>166</v>
      </c>
      <c r="Q9601" s="15" t="s">
        <v>2570</v>
      </c>
      <c r="R9601" s="15" t="s">
        <v>110</v>
      </c>
      <c r="S9601" s="15" t="s">
        <v>149</v>
      </c>
      <c r="T9601" s="15" t="s">
        <v>2571</v>
      </c>
      <c r="U9601" s="28">
        <v>1439640.0</v>
      </c>
      <c r="V9601" s="15">
        <v>3.0</v>
      </c>
      <c r="W9601" s="31">
        <v>0.2</v>
      </c>
      <c r="X9601" s="28">
        <v>-161960.0</v>
      </c>
    </row>
    <row r="9602" ht="15.75" customHeight="1">
      <c r="A9602" s="15">
        <v>881.0</v>
      </c>
      <c r="B9602" s="15" t="s">
        <v>10186</v>
      </c>
      <c r="C9602" s="18">
        <v>43069.0</v>
      </c>
      <c r="D9602" s="18">
        <v>43071.0</v>
      </c>
      <c r="E9602" s="18">
        <f t="shared" si="1"/>
        <v>43071</v>
      </c>
      <c r="F9602" s="15" t="s">
        <v>114</v>
      </c>
      <c r="G9602" s="15" t="s">
        <v>1447</v>
      </c>
      <c r="H9602" s="15" t="s">
        <v>1448</v>
      </c>
      <c r="I9602" s="15" t="s">
        <v>76</v>
      </c>
      <c r="J9602" s="15" t="s">
        <v>60</v>
      </c>
      <c r="K9602" s="15" t="s">
        <v>17</v>
      </c>
      <c r="L9602" s="15" t="str">
        <f t="array" ref="L9602">_xlfn.XLOOKUP(M9602,reference_province_to_city!$A$2:$A$11,reference_province_to_city!$B$2:$B$11)</f>
        <v>Semarang</v>
      </c>
      <c r="M9602" s="15" t="s">
        <v>15</v>
      </c>
      <c r="N9602" s="15">
        <v>50111.0</v>
      </c>
      <c r="O9602" s="15">
        <f t="array" ref="O9602">_xlfn.XLOOKUP(M9602,reference_postal_code!$B$2:$B$11,reference_postal_code!$A$2:$A$11)</f>
        <v>50111</v>
      </c>
      <c r="P9602" s="15" t="s">
        <v>77</v>
      </c>
      <c r="Q9602" s="15" t="s">
        <v>2974</v>
      </c>
      <c r="R9602" s="15" t="s">
        <v>106</v>
      </c>
      <c r="S9602" s="15" t="s">
        <v>107</v>
      </c>
      <c r="T9602" s="15" t="s">
        <v>2975</v>
      </c>
      <c r="U9602" s="28">
        <v>1.86435E7</v>
      </c>
      <c r="V9602" s="15">
        <v>5.0</v>
      </c>
      <c r="W9602" s="31">
        <v>0.1</v>
      </c>
      <c r="X9602" s="28">
        <v>3935850.0</v>
      </c>
    </row>
    <row r="9603" ht="15.75" customHeight="1">
      <c r="A9603" s="15">
        <v>5585.0</v>
      </c>
      <c r="B9603" s="15" t="s">
        <v>10187</v>
      </c>
      <c r="C9603" s="18">
        <v>43069.0</v>
      </c>
      <c r="D9603" s="18">
        <v>43073.0</v>
      </c>
      <c r="E9603" s="18">
        <f t="shared" si="1"/>
        <v>43073</v>
      </c>
      <c r="F9603" s="15" t="s">
        <v>55</v>
      </c>
      <c r="G9603" s="15" t="s">
        <v>5626</v>
      </c>
      <c r="H9603" s="15" t="s">
        <v>5627</v>
      </c>
      <c r="I9603" s="15" t="s">
        <v>76</v>
      </c>
      <c r="J9603" s="15" t="s">
        <v>60</v>
      </c>
      <c r="K9603" s="15" t="s">
        <v>28</v>
      </c>
      <c r="L9603" s="15" t="str">
        <f t="array" ref="L9603">_xlfn.XLOOKUP(M9603,reference_province_to_city!$A$2:$A$11,reference_province_to_city!$B$2:$B$11)</f>
        <v>Medan</v>
      </c>
      <c r="M9603" s="15" t="s">
        <v>11</v>
      </c>
      <c r="N9603" s="15">
        <v>20111.0</v>
      </c>
      <c r="O9603" s="15">
        <f t="array" ref="O9603">_xlfn.XLOOKUP(M9603,reference_postal_code!$B$2:$B$11,reference_postal_code!$A$2:$A$11)</f>
        <v>20111</v>
      </c>
      <c r="P9603" s="15" t="s">
        <v>77</v>
      </c>
      <c r="Q9603" s="15" t="s">
        <v>5021</v>
      </c>
      <c r="R9603" s="15" t="s">
        <v>65</v>
      </c>
      <c r="S9603" s="15" t="s">
        <v>87</v>
      </c>
      <c r="T9603" s="15" t="s">
        <v>5022</v>
      </c>
      <c r="U9603" s="28">
        <v>1253400.0</v>
      </c>
      <c r="V9603" s="15">
        <v>4.0</v>
      </c>
      <c r="W9603" s="31">
        <v>0.0</v>
      </c>
      <c r="X9603" s="28">
        <v>25068.0</v>
      </c>
    </row>
    <row r="9604" ht="15.75" customHeight="1">
      <c r="A9604" s="15">
        <v>5587.0</v>
      </c>
      <c r="B9604" s="15" t="s">
        <v>10187</v>
      </c>
      <c r="C9604" s="18">
        <v>43069.0</v>
      </c>
      <c r="D9604" s="18">
        <v>43073.0</v>
      </c>
      <c r="E9604" s="18">
        <f t="shared" si="1"/>
        <v>43073</v>
      </c>
      <c r="F9604" s="15" t="s">
        <v>55</v>
      </c>
      <c r="G9604" s="15" t="s">
        <v>5626</v>
      </c>
      <c r="H9604" s="15" t="s">
        <v>5627</v>
      </c>
      <c r="I9604" s="15" t="s">
        <v>76</v>
      </c>
      <c r="J9604" s="15" t="s">
        <v>60</v>
      </c>
      <c r="K9604" s="15" t="s">
        <v>28</v>
      </c>
      <c r="L9604" s="15" t="str">
        <f t="array" ref="L9604">_xlfn.XLOOKUP(M9604,reference_province_to_city!$A$2:$A$11,reference_province_to_city!$B$2:$B$11)</f>
        <v>Medan</v>
      </c>
      <c r="M9604" s="15" t="s">
        <v>11</v>
      </c>
      <c r="N9604" s="15">
        <v>20111.0</v>
      </c>
      <c r="O9604" s="15">
        <f t="array" ref="O9604">_xlfn.XLOOKUP(M9604,reference_postal_code!$B$2:$B$11,reference_postal_code!$A$2:$A$11)</f>
        <v>20111</v>
      </c>
      <c r="P9604" s="15" t="s">
        <v>77</v>
      </c>
      <c r="Q9604" s="15" t="s">
        <v>1708</v>
      </c>
      <c r="R9604" s="15" t="s">
        <v>65</v>
      </c>
      <c r="S9604" s="15" t="s">
        <v>87</v>
      </c>
      <c r="T9604" s="15" t="s">
        <v>1709</v>
      </c>
      <c r="U9604" s="28">
        <v>4042350.0</v>
      </c>
      <c r="V9604" s="15">
        <v>3.0</v>
      </c>
      <c r="W9604" s="31">
        <v>0.0</v>
      </c>
      <c r="X9604" s="28">
        <v>80847.0</v>
      </c>
    </row>
    <row r="9605" ht="15.75" customHeight="1">
      <c r="A9605" s="15">
        <v>880.0</v>
      </c>
      <c r="B9605" s="15" t="s">
        <v>10186</v>
      </c>
      <c r="C9605" s="18">
        <v>43069.0</v>
      </c>
      <c r="D9605" s="18">
        <v>43071.0</v>
      </c>
      <c r="E9605" s="18">
        <f t="shared" si="1"/>
        <v>43071</v>
      </c>
      <c r="F9605" s="15" t="s">
        <v>114</v>
      </c>
      <c r="G9605" s="15" t="s">
        <v>1447</v>
      </c>
      <c r="H9605" s="15" t="s">
        <v>1448</v>
      </c>
      <c r="I9605" s="15" t="s">
        <v>76</v>
      </c>
      <c r="J9605" s="15" t="s">
        <v>60</v>
      </c>
      <c r="K9605" s="15" t="s">
        <v>17</v>
      </c>
      <c r="L9605" s="15" t="str">
        <f t="array" ref="L9605">_xlfn.XLOOKUP(M9605,reference_province_to_city!$A$2:$A$11,reference_province_to_city!$B$2:$B$11)</f>
        <v>Semarang</v>
      </c>
      <c r="M9605" s="15" t="s">
        <v>15</v>
      </c>
      <c r="N9605" s="15">
        <v>50111.0</v>
      </c>
      <c r="O9605" s="15">
        <f t="array" ref="O9605">_xlfn.XLOOKUP(M9605,reference_postal_code!$B$2:$B$11,reference_postal_code!$A$2:$A$11)</f>
        <v>50111</v>
      </c>
      <c r="P9605" s="15" t="s">
        <v>77</v>
      </c>
      <c r="Q9605" s="15" t="s">
        <v>4568</v>
      </c>
      <c r="R9605" s="15" t="s">
        <v>65</v>
      </c>
      <c r="S9605" s="15" t="s">
        <v>83</v>
      </c>
      <c r="T9605" s="15" t="s">
        <v>4569</v>
      </c>
      <c r="U9605" s="28">
        <v>1027080.0</v>
      </c>
      <c r="V9605" s="15">
        <v>3.0</v>
      </c>
      <c r="W9605" s="31">
        <v>0.2</v>
      </c>
      <c r="X9605" s="28">
        <v>346639.0</v>
      </c>
    </row>
    <row r="9606" ht="15.75" customHeight="1">
      <c r="A9606" s="15">
        <v>3070.0</v>
      </c>
      <c r="B9606" s="15" t="s">
        <v>10188</v>
      </c>
      <c r="C9606" s="18">
        <v>43069.0</v>
      </c>
      <c r="D9606" s="18">
        <v>43069.0</v>
      </c>
      <c r="E9606" s="18">
        <f t="shared" si="1"/>
        <v>43069</v>
      </c>
      <c r="F9606" s="15" t="s">
        <v>466</v>
      </c>
      <c r="G9606" s="15" t="s">
        <v>7721</v>
      </c>
      <c r="H9606" s="15" t="s">
        <v>7722</v>
      </c>
      <c r="I9606" s="15" t="s">
        <v>76</v>
      </c>
      <c r="J9606" s="15" t="s">
        <v>60</v>
      </c>
      <c r="K9606" s="15" t="s">
        <v>29</v>
      </c>
      <c r="L9606" s="15" t="str">
        <f t="array" ref="L9606">_xlfn.XLOOKUP(M9606,reference_province_to_city!$A$2:$A$11,reference_province_to_city!$B$2:$B$11)</f>
        <v>Palembang</v>
      </c>
      <c r="M9606" s="15" t="s">
        <v>13</v>
      </c>
      <c r="N9606" s="15">
        <v>30111.0</v>
      </c>
      <c r="O9606" s="15">
        <f t="array" ref="O9606">_xlfn.XLOOKUP(M9606,reference_postal_code!$B$2:$B$11,reference_postal_code!$A$2:$A$11)</f>
        <v>30111</v>
      </c>
      <c r="P9606" s="15" t="s">
        <v>77</v>
      </c>
      <c r="Q9606" s="15" t="s">
        <v>5270</v>
      </c>
      <c r="R9606" s="15" t="s">
        <v>65</v>
      </c>
      <c r="S9606" s="15" t="s">
        <v>222</v>
      </c>
      <c r="T9606" s="15" t="s">
        <v>5271</v>
      </c>
      <c r="U9606" s="28">
        <v>9959040.0</v>
      </c>
      <c r="V9606" s="15">
        <v>4.0</v>
      </c>
      <c r="W9606" s="31">
        <v>0.2</v>
      </c>
      <c r="X9606" s="28">
        <v>1244880.0</v>
      </c>
    </row>
    <row r="9607" ht="15.75" customHeight="1">
      <c r="A9607" s="15">
        <v>3899.0</v>
      </c>
      <c r="B9607" s="15" t="s">
        <v>10189</v>
      </c>
      <c r="C9607" s="18">
        <v>43069.0</v>
      </c>
      <c r="D9607" s="18">
        <v>43073.0</v>
      </c>
      <c r="E9607" s="18">
        <f t="shared" si="1"/>
        <v>43073</v>
      </c>
      <c r="F9607" s="15" t="s">
        <v>55</v>
      </c>
      <c r="G9607" s="15" t="s">
        <v>6670</v>
      </c>
      <c r="H9607" s="15" t="s">
        <v>6671</v>
      </c>
      <c r="I9607" s="15" t="s">
        <v>59</v>
      </c>
      <c r="J9607" s="15" t="s">
        <v>60</v>
      </c>
      <c r="K9607" s="15" t="s">
        <v>2023</v>
      </c>
      <c r="L9607" s="15" t="str">
        <f t="array" ref="L9607">_xlfn.XLOOKUP(M9607,reference_province_to_city!$A$2:$A$11,reference_province_to_city!$B$2:$B$11)</f>
        <v>Bandung</v>
      </c>
      <c r="M9607" s="15" t="s">
        <v>12</v>
      </c>
      <c r="N9607" s="15">
        <v>40111.0</v>
      </c>
      <c r="O9607" s="15">
        <f t="array" ref="O9607">_xlfn.XLOOKUP(M9607,reference_postal_code!$B$2:$B$11,reference_postal_code!$A$2:$A$11)</f>
        <v>40111</v>
      </c>
      <c r="P9607" s="15" t="s">
        <v>117</v>
      </c>
      <c r="Q9607" s="15" t="s">
        <v>1146</v>
      </c>
      <c r="R9607" s="15" t="s">
        <v>65</v>
      </c>
      <c r="S9607" s="15" t="s">
        <v>103</v>
      </c>
      <c r="T9607" s="15" t="s">
        <v>1147</v>
      </c>
      <c r="U9607" s="28">
        <v>35520.0</v>
      </c>
      <c r="V9607" s="15">
        <v>2.0</v>
      </c>
      <c r="W9607" s="31">
        <v>0.2</v>
      </c>
      <c r="X9607" s="28">
        <v>12432.0</v>
      </c>
    </row>
    <row r="9608" ht="15.75" customHeight="1">
      <c r="A9608" s="15">
        <v>6300.0</v>
      </c>
      <c r="B9608" s="15" t="s">
        <v>10190</v>
      </c>
      <c r="C9608" s="18">
        <v>43069.0</v>
      </c>
      <c r="D9608" s="18">
        <v>43072.0</v>
      </c>
      <c r="E9608" s="18">
        <f t="shared" si="1"/>
        <v>43072</v>
      </c>
      <c r="F9608" s="15" t="s">
        <v>125</v>
      </c>
      <c r="G9608" s="15" t="s">
        <v>6361</v>
      </c>
      <c r="H9608" s="15" t="s">
        <v>6362</v>
      </c>
      <c r="I9608" s="15" t="s">
        <v>76</v>
      </c>
      <c r="J9608" s="15" t="s">
        <v>60</v>
      </c>
      <c r="K9608" s="15" t="s">
        <v>19</v>
      </c>
      <c r="L9608" s="15" t="str">
        <f t="array" ref="L9608">_xlfn.XLOOKUP(M9608,reference_province_to_city!$A$2:$A$11,reference_province_to_city!$B$2:$B$11)</f>
        <v>Yogyakarta</v>
      </c>
      <c r="M9608" s="15" t="s">
        <v>18</v>
      </c>
      <c r="N9608" s="15">
        <v>55111.0</v>
      </c>
      <c r="O9608" s="15">
        <f t="array" ref="O9608">_xlfn.XLOOKUP(M9608,reference_postal_code!$B$2:$B$11,reference_postal_code!$A$2:$A$11)</f>
        <v>55111</v>
      </c>
      <c r="P9608" s="15" t="s">
        <v>77</v>
      </c>
      <c r="Q9608" s="15" t="s">
        <v>1605</v>
      </c>
      <c r="R9608" s="15" t="s">
        <v>106</v>
      </c>
      <c r="S9608" s="15" t="s">
        <v>139</v>
      </c>
      <c r="T9608" s="15" t="s">
        <v>1606</v>
      </c>
      <c r="U9608" s="28">
        <v>387450.0</v>
      </c>
      <c r="V9608" s="15">
        <v>3.0</v>
      </c>
      <c r="W9608" s="31">
        <v>0.0</v>
      </c>
      <c r="X9608" s="28">
        <v>143356.0</v>
      </c>
    </row>
    <row r="9609" ht="15.75" customHeight="1">
      <c r="A9609" s="15">
        <v>5586.0</v>
      </c>
      <c r="B9609" s="15" t="s">
        <v>10187</v>
      </c>
      <c r="C9609" s="18">
        <v>43069.0</v>
      </c>
      <c r="D9609" s="18">
        <v>43073.0</v>
      </c>
      <c r="E9609" s="18">
        <f t="shared" si="1"/>
        <v>43073</v>
      </c>
      <c r="F9609" s="15" t="s">
        <v>55</v>
      </c>
      <c r="G9609" s="15" t="s">
        <v>5626</v>
      </c>
      <c r="H9609" s="15" t="s">
        <v>5627</v>
      </c>
      <c r="I9609" s="15" t="s">
        <v>76</v>
      </c>
      <c r="J9609" s="15" t="s">
        <v>60</v>
      </c>
      <c r="K9609" s="15" t="s">
        <v>28</v>
      </c>
      <c r="L9609" s="15" t="str">
        <f t="array" ref="L9609">_xlfn.XLOOKUP(M9609,reference_province_to_city!$A$2:$A$11,reference_province_to_city!$B$2:$B$11)</f>
        <v>Medan</v>
      </c>
      <c r="M9609" s="15" t="s">
        <v>11</v>
      </c>
      <c r="N9609" s="15">
        <v>20111.0</v>
      </c>
      <c r="O9609" s="15">
        <f t="array" ref="O9609">_xlfn.XLOOKUP(M9609,reference_postal_code!$B$2:$B$11,reference_postal_code!$A$2:$A$11)</f>
        <v>20111</v>
      </c>
      <c r="P9609" s="15" t="s">
        <v>77</v>
      </c>
      <c r="Q9609" s="15" t="s">
        <v>10191</v>
      </c>
      <c r="R9609" s="15" t="s">
        <v>110</v>
      </c>
      <c r="S9609" s="15" t="s">
        <v>111</v>
      </c>
      <c r="T9609" s="15" t="s">
        <v>10192</v>
      </c>
      <c r="U9609" s="28">
        <v>8190900.0</v>
      </c>
      <c r="V9609" s="15">
        <v>3.0</v>
      </c>
      <c r="W9609" s="31">
        <v>0.0</v>
      </c>
      <c r="X9609" s="28">
        <v>2457270.0</v>
      </c>
    </row>
    <row r="9610" ht="15.75" customHeight="1">
      <c r="A9610" s="15">
        <v>5067.0</v>
      </c>
      <c r="B9610" s="15" t="s">
        <v>10183</v>
      </c>
      <c r="C9610" s="18">
        <v>43069.0</v>
      </c>
      <c r="D9610" s="18">
        <v>43076.0</v>
      </c>
      <c r="E9610" s="18">
        <f t="shared" si="1"/>
        <v>43076</v>
      </c>
      <c r="F9610" s="15" t="s">
        <v>55</v>
      </c>
      <c r="G9610" s="15" t="s">
        <v>522</v>
      </c>
      <c r="H9610" s="15" t="s">
        <v>523</v>
      </c>
      <c r="I9610" s="15" t="s">
        <v>59</v>
      </c>
      <c r="J9610" s="15" t="s">
        <v>60</v>
      </c>
      <c r="K9610" s="15" t="s">
        <v>31</v>
      </c>
      <c r="L9610" s="15" t="str">
        <f t="array" ref="L9610">_xlfn.XLOOKUP(M9610,reference_province_to_city!$A$2:$A$11,reference_province_to_city!$B$2:$B$11)</f>
        <v>Balikpapan</v>
      </c>
      <c r="M9610" s="15" t="s">
        <v>21</v>
      </c>
      <c r="N9610" s="15">
        <v>76114.0</v>
      </c>
      <c r="O9610" s="15">
        <f t="array" ref="O9610">_xlfn.XLOOKUP(M9610,reference_postal_code!$B$2:$B$11,reference_postal_code!$A$2:$A$11)</f>
        <v>76114</v>
      </c>
      <c r="P9610" s="15" t="s">
        <v>166</v>
      </c>
      <c r="Q9610" s="15" t="s">
        <v>918</v>
      </c>
      <c r="R9610" s="15" t="s">
        <v>106</v>
      </c>
      <c r="S9610" s="15" t="s">
        <v>218</v>
      </c>
      <c r="T9610" s="15" t="s">
        <v>919</v>
      </c>
      <c r="U9610" s="28">
        <v>2.672523E7</v>
      </c>
      <c r="V9610" s="15">
        <v>7.0</v>
      </c>
      <c r="W9610" s="31">
        <v>0.4</v>
      </c>
      <c r="X9610" s="28">
        <v>-9799251.0</v>
      </c>
    </row>
    <row r="9611" ht="15.75" customHeight="1">
      <c r="A9611" s="15">
        <v>3779.0</v>
      </c>
      <c r="B9611" s="15" t="s">
        <v>10193</v>
      </c>
      <c r="C9611" s="18">
        <v>43069.0</v>
      </c>
      <c r="D9611" s="18">
        <v>43071.0</v>
      </c>
      <c r="E9611" s="18">
        <f t="shared" si="1"/>
        <v>43071</v>
      </c>
      <c r="F9611" s="15" t="s">
        <v>114</v>
      </c>
      <c r="G9611" s="15" t="s">
        <v>5756</v>
      </c>
      <c r="H9611" s="15" t="s">
        <v>5757</v>
      </c>
      <c r="I9611" s="15" t="s">
        <v>76</v>
      </c>
      <c r="J9611" s="15" t="s">
        <v>60</v>
      </c>
      <c r="K9611" s="15" t="s">
        <v>28</v>
      </c>
      <c r="L9611" s="15" t="str">
        <f t="array" ref="L9611">_xlfn.XLOOKUP(M9611,reference_province_to_city!$A$2:$A$11,reference_province_to_city!$B$2:$B$11)</f>
        <v>Medan</v>
      </c>
      <c r="M9611" s="15" t="s">
        <v>11</v>
      </c>
      <c r="N9611" s="15">
        <v>20111.0</v>
      </c>
      <c r="O9611" s="15">
        <f t="array" ref="O9611">_xlfn.XLOOKUP(M9611,reference_postal_code!$B$2:$B$11,reference_postal_code!$A$2:$A$11)</f>
        <v>20111</v>
      </c>
      <c r="P9611" s="15" t="s">
        <v>77</v>
      </c>
      <c r="Q9611" s="15" t="s">
        <v>6224</v>
      </c>
      <c r="R9611" s="15" t="s">
        <v>110</v>
      </c>
      <c r="S9611" s="15" t="s">
        <v>111</v>
      </c>
      <c r="T9611" s="15" t="s">
        <v>6225</v>
      </c>
      <c r="U9611" s="28">
        <v>1079640.0</v>
      </c>
      <c r="V9611" s="15">
        <v>3.0</v>
      </c>
      <c r="W9611" s="31">
        <v>0.2</v>
      </c>
      <c r="X9611" s="28">
        <v>134955.0</v>
      </c>
    </row>
    <row r="9612" ht="15.75" customHeight="1">
      <c r="A9612" s="15">
        <v>956.0</v>
      </c>
      <c r="B9612" s="15" t="s">
        <v>10194</v>
      </c>
      <c r="C9612" s="18">
        <v>43069.0</v>
      </c>
      <c r="D9612" s="18">
        <v>43073.0</v>
      </c>
      <c r="E9612" s="18">
        <f t="shared" si="1"/>
        <v>43073</v>
      </c>
      <c r="F9612" s="15" t="s">
        <v>55</v>
      </c>
      <c r="G9612" s="15" t="s">
        <v>634</v>
      </c>
      <c r="H9612" s="15" t="s">
        <v>635</v>
      </c>
      <c r="I9612" s="15" t="s">
        <v>59</v>
      </c>
      <c r="J9612" s="15" t="s">
        <v>60</v>
      </c>
      <c r="K9612" s="15" t="s">
        <v>29</v>
      </c>
      <c r="L9612" s="15" t="str">
        <f t="array" ref="L9612">_xlfn.XLOOKUP(M9612,reference_province_to_city!$A$2:$A$11,reference_province_to_city!$B$2:$B$11)</f>
        <v>Palembang</v>
      </c>
      <c r="M9612" s="15" t="s">
        <v>13</v>
      </c>
      <c r="N9612" s="15">
        <v>30111.0</v>
      </c>
      <c r="O9612" s="15">
        <f t="array" ref="O9612">_xlfn.XLOOKUP(M9612,reference_postal_code!$B$2:$B$11,reference_postal_code!$A$2:$A$11)</f>
        <v>30111</v>
      </c>
      <c r="P9612" s="15" t="s">
        <v>77</v>
      </c>
      <c r="Q9612" s="15" t="s">
        <v>6426</v>
      </c>
      <c r="R9612" s="15" t="s">
        <v>65</v>
      </c>
      <c r="S9612" s="15" t="s">
        <v>87</v>
      </c>
      <c r="T9612" s="15" t="s">
        <v>6427</v>
      </c>
      <c r="U9612" s="28">
        <v>2607000.0</v>
      </c>
      <c r="V9612" s="15">
        <v>5.0</v>
      </c>
      <c r="W9612" s="31">
        <v>0.0</v>
      </c>
      <c r="X9612" s="28">
        <v>651750.0</v>
      </c>
    </row>
    <row r="9613" ht="15.75" customHeight="1">
      <c r="A9613" s="15">
        <v>9289.0</v>
      </c>
      <c r="B9613" s="15" t="s">
        <v>10195</v>
      </c>
      <c r="C9613" s="18">
        <v>43069.0</v>
      </c>
      <c r="D9613" s="18">
        <v>43072.0</v>
      </c>
      <c r="E9613" s="18">
        <f t="shared" si="1"/>
        <v>43072</v>
      </c>
      <c r="F9613" s="15" t="s">
        <v>125</v>
      </c>
      <c r="G9613" s="15" t="s">
        <v>2563</v>
      </c>
      <c r="H9613" s="15" t="s">
        <v>2564</v>
      </c>
      <c r="I9613" s="15" t="s">
        <v>59</v>
      </c>
      <c r="J9613" s="15" t="s">
        <v>60</v>
      </c>
      <c r="K9613" s="15" t="s">
        <v>26</v>
      </c>
      <c r="L9613" s="15" t="str">
        <f t="array" ref="L9613">_xlfn.XLOOKUP(M9613,reference_province_to_city!$A$2:$A$11,reference_province_to_city!$B$2:$B$11)</f>
        <v>Denpasar</v>
      </c>
      <c r="M9613" s="15" t="s">
        <v>24</v>
      </c>
      <c r="N9613" s="15">
        <v>80231.0</v>
      </c>
      <c r="O9613" s="15">
        <f t="array" ref="O9613">_xlfn.XLOOKUP(M9613,reference_postal_code!$B$2:$B$11,reference_postal_code!$A$2:$A$11)</f>
        <v>80231</v>
      </c>
      <c r="P9613" s="15" t="s">
        <v>63</v>
      </c>
      <c r="Q9613" s="15" t="s">
        <v>1689</v>
      </c>
      <c r="R9613" s="15" t="s">
        <v>106</v>
      </c>
      <c r="S9613" s="15" t="s">
        <v>107</v>
      </c>
      <c r="T9613" s="15" t="s">
        <v>1690</v>
      </c>
      <c r="U9613" s="28">
        <v>1.618974E7</v>
      </c>
      <c r="V9613" s="15">
        <v>6.0</v>
      </c>
      <c r="W9613" s="31">
        <v>0.3</v>
      </c>
      <c r="X9613" s="28">
        <v>-231282.0</v>
      </c>
    </row>
    <row r="9614" ht="15.75" customHeight="1">
      <c r="A9614" s="15">
        <v>261.0</v>
      </c>
      <c r="B9614" s="15" t="s">
        <v>10196</v>
      </c>
      <c r="C9614" s="18">
        <v>43070.0</v>
      </c>
      <c r="D9614" s="18">
        <v>43072.0</v>
      </c>
      <c r="E9614" s="18">
        <f t="shared" si="1"/>
        <v>43072</v>
      </c>
      <c r="F9614" s="15" t="s">
        <v>114</v>
      </c>
      <c r="G9614" s="15" t="s">
        <v>4579</v>
      </c>
      <c r="H9614" s="15" t="s">
        <v>4580</v>
      </c>
      <c r="I9614" s="15" t="s">
        <v>59</v>
      </c>
      <c r="J9614" s="15" t="s">
        <v>60</v>
      </c>
      <c r="K9614" s="15" t="s">
        <v>28</v>
      </c>
      <c r="L9614" s="15" t="str">
        <f t="array" ref="L9614">_xlfn.XLOOKUP(M9614,reference_province_to_city!$A$2:$A$11,reference_province_to_city!$B$2:$B$11)</f>
        <v>Medan</v>
      </c>
      <c r="M9614" s="15" t="s">
        <v>11</v>
      </c>
      <c r="N9614" s="15">
        <v>20111.0</v>
      </c>
      <c r="O9614" s="15">
        <f t="array" ref="O9614">_xlfn.XLOOKUP(M9614,reference_postal_code!$B$2:$B$11,reference_postal_code!$A$2:$A$11)</f>
        <v>20111</v>
      </c>
      <c r="P9614" s="15" t="s">
        <v>77</v>
      </c>
      <c r="Q9614" s="15" t="s">
        <v>3351</v>
      </c>
      <c r="R9614" s="15" t="s">
        <v>65</v>
      </c>
      <c r="S9614" s="15" t="s">
        <v>83</v>
      </c>
      <c r="T9614" s="15" t="s">
        <v>3352</v>
      </c>
      <c r="U9614" s="28">
        <v>262800.0</v>
      </c>
      <c r="V9614" s="15">
        <v>5.0</v>
      </c>
      <c r="W9614" s="31">
        <v>0.2</v>
      </c>
      <c r="X9614" s="28">
        <v>91980.0</v>
      </c>
    </row>
    <row r="9615" ht="15.75" customHeight="1">
      <c r="A9615" s="15">
        <v>6864.0</v>
      </c>
      <c r="B9615" s="15" t="s">
        <v>10197</v>
      </c>
      <c r="C9615" s="18">
        <v>43070.0</v>
      </c>
      <c r="D9615" s="18">
        <v>43077.0</v>
      </c>
      <c r="E9615" s="18">
        <f t="shared" si="1"/>
        <v>43077</v>
      </c>
      <c r="F9615" s="15" t="s">
        <v>55</v>
      </c>
      <c r="G9615" s="15" t="s">
        <v>6263</v>
      </c>
      <c r="H9615" s="15" t="s">
        <v>6264</v>
      </c>
      <c r="I9615" s="15" t="s">
        <v>128</v>
      </c>
      <c r="J9615" s="15" t="s">
        <v>60</v>
      </c>
      <c r="K9615" s="15" t="s">
        <v>29</v>
      </c>
      <c r="L9615" s="15" t="str">
        <f t="array" ref="L9615">_xlfn.XLOOKUP(M9615,reference_province_to_city!$A$2:$A$11,reference_province_to_city!$B$2:$B$11)</f>
        <v>Palembang</v>
      </c>
      <c r="M9615" s="15" t="s">
        <v>13</v>
      </c>
      <c r="N9615" s="15">
        <v>30111.0</v>
      </c>
      <c r="O9615" s="15">
        <f t="array" ref="O9615">_xlfn.XLOOKUP(M9615,reference_postal_code!$B$2:$B$11,reference_postal_code!$A$2:$A$11)</f>
        <v>30111</v>
      </c>
      <c r="P9615" s="15" t="s">
        <v>77</v>
      </c>
      <c r="Q9615" s="15" t="s">
        <v>6665</v>
      </c>
      <c r="R9615" s="15" t="s">
        <v>65</v>
      </c>
      <c r="S9615" s="15" t="s">
        <v>66</v>
      </c>
      <c r="T9615" s="15" t="s">
        <v>6666</v>
      </c>
      <c r="U9615" s="28">
        <v>155520.0</v>
      </c>
      <c r="V9615" s="15">
        <v>2.0</v>
      </c>
      <c r="W9615" s="31">
        <v>0.2</v>
      </c>
      <c r="X9615" s="28">
        <v>54432.0</v>
      </c>
    </row>
    <row r="9616" ht="15.75" customHeight="1">
      <c r="A9616" s="15">
        <v>4140.0</v>
      </c>
      <c r="B9616" s="15" t="s">
        <v>10198</v>
      </c>
      <c r="C9616" s="18">
        <v>43070.0</v>
      </c>
      <c r="D9616" s="18">
        <v>43073.0</v>
      </c>
      <c r="E9616" s="18">
        <f t="shared" si="1"/>
        <v>43073</v>
      </c>
      <c r="F9616" s="15" t="s">
        <v>125</v>
      </c>
      <c r="G9616" s="15" t="s">
        <v>4438</v>
      </c>
      <c r="H9616" s="15" t="s">
        <v>4439</v>
      </c>
      <c r="I9616" s="15" t="s">
        <v>59</v>
      </c>
      <c r="J9616" s="15" t="s">
        <v>60</v>
      </c>
      <c r="K9616" s="15" t="s">
        <v>26</v>
      </c>
      <c r="L9616" s="15" t="str">
        <f t="array" ref="L9616">_xlfn.XLOOKUP(M9616,reference_province_to_city!$A$2:$A$11,reference_province_to_city!$B$2:$B$11)</f>
        <v>Denpasar</v>
      </c>
      <c r="M9616" s="15" t="s">
        <v>24</v>
      </c>
      <c r="N9616" s="15">
        <v>80231.0</v>
      </c>
      <c r="O9616" s="15">
        <f t="array" ref="O9616">_xlfn.XLOOKUP(M9616,reference_postal_code!$B$2:$B$11,reference_postal_code!$A$2:$A$11)</f>
        <v>80231</v>
      </c>
      <c r="P9616" s="15" t="s">
        <v>63</v>
      </c>
      <c r="Q9616" s="15" t="s">
        <v>2413</v>
      </c>
      <c r="R9616" s="15" t="s">
        <v>65</v>
      </c>
      <c r="S9616" s="15" t="s">
        <v>87</v>
      </c>
      <c r="T9616" s="15" t="s">
        <v>2414</v>
      </c>
      <c r="U9616" s="28">
        <v>560880.0</v>
      </c>
      <c r="V9616" s="15">
        <v>3.0</v>
      </c>
      <c r="W9616" s="31">
        <v>0.2</v>
      </c>
      <c r="X9616" s="28">
        <v>35055.0</v>
      </c>
    </row>
    <row r="9617" ht="15.75" customHeight="1">
      <c r="A9617" s="15">
        <v>3245.0</v>
      </c>
      <c r="B9617" s="15" t="s">
        <v>10199</v>
      </c>
      <c r="C9617" s="18">
        <v>43070.0</v>
      </c>
      <c r="D9617" s="18">
        <v>43074.0</v>
      </c>
      <c r="E9617" s="18">
        <f t="shared" si="1"/>
        <v>43074</v>
      </c>
      <c r="F9617" s="15" t="s">
        <v>55</v>
      </c>
      <c r="G9617" s="15" t="s">
        <v>4847</v>
      </c>
      <c r="H9617" s="15" t="s">
        <v>4848</v>
      </c>
      <c r="I9617" s="15" t="s">
        <v>59</v>
      </c>
      <c r="J9617" s="15" t="s">
        <v>60</v>
      </c>
      <c r="K9617" s="15" t="s">
        <v>19</v>
      </c>
      <c r="L9617" s="15" t="str">
        <f t="array" ref="L9617">_xlfn.XLOOKUP(M9617,reference_province_to_city!$A$2:$A$11,reference_province_to_city!$B$2:$B$11)</f>
        <v>Yogyakarta</v>
      </c>
      <c r="M9617" s="15" t="s">
        <v>18</v>
      </c>
      <c r="O9617" s="15">
        <f t="array" ref="O9617">_xlfn.XLOOKUP(M9617,reference_postal_code!$B$2:$B$11,reference_postal_code!$A$2:$A$11)</f>
        <v>55111</v>
      </c>
      <c r="P9617" s="15" t="s">
        <v>77</v>
      </c>
      <c r="Q9617" s="15" t="s">
        <v>1241</v>
      </c>
      <c r="R9617" s="15" t="s">
        <v>106</v>
      </c>
      <c r="S9617" s="15" t="s">
        <v>107</v>
      </c>
      <c r="T9617" s="15" t="s">
        <v>1242</v>
      </c>
      <c r="U9617" s="28">
        <v>4755870.0</v>
      </c>
      <c r="V9617" s="15">
        <v>3.0</v>
      </c>
      <c r="W9617" s="31">
        <v>0.3</v>
      </c>
      <c r="X9617" s="28">
        <v>-271764.0</v>
      </c>
    </row>
    <row r="9618" ht="15.75" customHeight="1">
      <c r="A9618" s="15">
        <v>207.0</v>
      </c>
      <c r="B9618" s="15" t="s">
        <v>10200</v>
      </c>
      <c r="C9618" s="18">
        <v>43070.0</v>
      </c>
      <c r="D9618" s="18">
        <v>43076.0</v>
      </c>
      <c r="E9618" s="18">
        <f t="shared" si="1"/>
        <v>43076</v>
      </c>
      <c r="F9618" s="15" t="s">
        <v>55</v>
      </c>
      <c r="G9618" s="15" t="s">
        <v>2619</v>
      </c>
      <c r="H9618" s="15" t="s">
        <v>2620</v>
      </c>
      <c r="I9618" s="15" t="s">
        <v>59</v>
      </c>
      <c r="J9618" s="15" t="s">
        <v>60</v>
      </c>
      <c r="K9618" s="15" t="s">
        <v>31</v>
      </c>
      <c r="L9618" s="15" t="str">
        <f t="array" ref="L9618">_xlfn.XLOOKUP(M9618,reference_province_to_city!$A$2:$A$11,reference_province_to_city!$B$2:$B$11)</f>
        <v>Balikpapan</v>
      </c>
      <c r="M9618" s="15" t="s">
        <v>21</v>
      </c>
      <c r="N9618" s="15">
        <v>76114.0</v>
      </c>
      <c r="O9618" s="15">
        <f t="array" ref="O9618">_xlfn.XLOOKUP(M9618,reference_postal_code!$B$2:$B$11,reference_postal_code!$A$2:$A$11)</f>
        <v>76114</v>
      </c>
      <c r="P9618" s="15" t="s">
        <v>166</v>
      </c>
      <c r="Q9618" s="15" t="s">
        <v>3496</v>
      </c>
      <c r="R9618" s="15" t="s">
        <v>65</v>
      </c>
      <c r="S9618" s="15" t="s">
        <v>87</v>
      </c>
      <c r="T9618" s="15" t="s">
        <v>3497</v>
      </c>
      <c r="U9618" s="28">
        <v>1258800.0</v>
      </c>
      <c r="V9618" s="15">
        <v>4.0</v>
      </c>
      <c r="W9618" s="31">
        <v>0.0</v>
      </c>
      <c r="X9618" s="28">
        <v>88116.0</v>
      </c>
    </row>
    <row r="9619" ht="15.75" customHeight="1">
      <c r="A9619" s="15">
        <v>210.0</v>
      </c>
      <c r="B9619" s="15" t="s">
        <v>10200</v>
      </c>
      <c r="C9619" s="18">
        <v>43070.0</v>
      </c>
      <c r="D9619" s="18">
        <v>43076.0</v>
      </c>
      <c r="E9619" s="18">
        <f t="shared" si="1"/>
        <v>43076</v>
      </c>
      <c r="F9619" s="15" t="s">
        <v>55</v>
      </c>
      <c r="G9619" s="15" t="s">
        <v>2619</v>
      </c>
      <c r="H9619" s="15" t="s">
        <v>2620</v>
      </c>
      <c r="I9619" s="15" t="s">
        <v>59</v>
      </c>
      <c r="J9619" s="15" t="s">
        <v>60</v>
      </c>
      <c r="K9619" s="15" t="s">
        <v>31</v>
      </c>
      <c r="L9619" s="15" t="str">
        <f t="array" ref="L9619">_xlfn.XLOOKUP(M9619,reference_province_to_city!$A$2:$A$11,reference_province_to_city!$B$2:$B$11)</f>
        <v>Balikpapan</v>
      </c>
      <c r="M9619" s="15" t="s">
        <v>21</v>
      </c>
      <c r="N9619" s="15">
        <v>76114.0</v>
      </c>
      <c r="O9619" s="15">
        <f t="array" ref="O9619">_xlfn.XLOOKUP(M9619,reference_postal_code!$B$2:$B$11,reference_postal_code!$A$2:$A$11)</f>
        <v>76114</v>
      </c>
      <c r="P9619" s="15" t="s">
        <v>166</v>
      </c>
      <c r="Q9619" s="15" t="s">
        <v>1245</v>
      </c>
      <c r="R9619" s="15" t="s">
        <v>65</v>
      </c>
      <c r="S9619" s="15" t="s">
        <v>103</v>
      </c>
      <c r="T9619" s="15" t="s">
        <v>1246</v>
      </c>
      <c r="U9619" s="28">
        <v>784350.0</v>
      </c>
      <c r="V9619" s="15">
        <v>9.0</v>
      </c>
      <c r="W9619" s="31">
        <v>0.0</v>
      </c>
      <c r="X9619" s="28">
        <v>243148.0</v>
      </c>
    </row>
    <row r="9620" ht="15.75" customHeight="1">
      <c r="A9620" s="15">
        <v>7122.0</v>
      </c>
      <c r="B9620" s="15" t="s">
        <v>10201</v>
      </c>
      <c r="C9620" s="18">
        <v>43070.0</v>
      </c>
      <c r="D9620" s="18">
        <v>43077.0</v>
      </c>
      <c r="E9620" s="18">
        <f t="shared" si="1"/>
        <v>43077</v>
      </c>
      <c r="F9620" s="15" t="s">
        <v>55</v>
      </c>
      <c r="G9620" s="15" t="s">
        <v>6197</v>
      </c>
      <c r="H9620" s="15" t="s">
        <v>6198</v>
      </c>
      <c r="I9620" s="15" t="s">
        <v>59</v>
      </c>
      <c r="J9620" s="15" t="s">
        <v>60</v>
      </c>
      <c r="K9620" s="15" t="s">
        <v>22</v>
      </c>
      <c r="L9620" s="15" t="str">
        <f t="array" ref="L9620">_xlfn.XLOOKUP(M9620,reference_province_to_city!$A$2:$A$11,reference_province_to_city!$B$2:$B$11)</f>
        <v>Surabaya</v>
      </c>
      <c r="M9620" s="15" t="s">
        <v>20</v>
      </c>
      <c r="N9620" s="15">
        <v>60231.0</v>
      </c>
      <c r="O9620" s="15">
        <f t="array" ref="O9620">_xlfn.XLOOKUP(M9620,reference_postal_code!$B$2:$B$11,reference_postal_code!$A$2:$A$11)</f>
        <v>60231</v>
      </c>
      <c r="P9620" s="15" t="s">
        <v>166</v>
      </c>
      <c r="Q9620" s="15" t="s">
        <v>1004</v>
      </c>
      <c r="R9620" s="15" t="s">
        <v>65</v>
      </c>
      <c r="S9620" s="15" t="s">
        <v>66</v>
      </c>
      <c r="T9620" s="15" t="s">
        <v>1005</v>
      </c>
      <c r="U9620" s="28">
        <v>627900.0</v>
      </c>
      <c r="V9620" s="15">
        <v>7.0</v>
      </c>
      <c r="W9620" s="31">
        <v>0.0</v>
      </c>
      <c r="X9620" s="28">
        <v>282555.0</v>
      </c>
    </row>
    <row r="9621" ht="15.75" customHeight="1">
      <c r="A9621" s="15">
        <v>9278.0</v>
      </c>
      <c r="B9621" s="15" t="s">
        <v>10202</v>
      </c>
      <c r="C9621" s="18">
        <v>43070.0</v>
      </c>
      <c r="D9621" s="18">
        <v>43074.0</v>
      </c>
      <c r="E9621" s="18">
        <f t="shared" si="1"/>
        <v>43074</v>
      </c>
      <c r="F9621" s="15" t="s">
        <v>55</v>
      </c>
      <c r="G9621" s="15" t="s">
        <v>4491</v>
      </c>
      <c r="H9621" s="15" t="s">
        <v>4492</v>
      </c>
      <c r="I9621" s="15" t="s">
        <v>59</v>
      </c>
      <c r="J9621" s="15" t="s">
        <v>60</v>
      </c>
      <c r="K9621" s="15" t="s">
        <v>28</v>
      </c>
      <c r="L9621" s="15" t="str">
        <f t="array" ref="L9621">_xlfn.XLOOKUP(M9621,reference_province_to_city!$A$2:$A$11,reference_province_to_city!$B$2:$B$11)</f>
        <v>Medan</v>
      </c>
      <c r="M9621" s="15" t="s">
        <v>11</v>
      </c>
      <c r="N9621" s="15">
        <v>20111.0</v>
      </c>
      <c r="O9621" s="15">
        <f t="array" ref="O9621">_xlfn.XLOOKUP(M9621,reference_postal_code!$B$2:$B$11,reference_postal_code!$A$2:$A$11)</f>
        <v>20111</v>
      </c>
      <c r="P9621" s="15" t="s">
        <v>77</v>
      </c>
      <c r="Q9621" s="15" t="s">
        <v>425</v>
      </c>
      <c r="R9621" s="15" t="s">
        <v>65</v>
      </c>
      <c r="S9621" s="15" t="s">
        <v>79</v>
      </c>
      <c r="T9621" s="15" t="s">
        <v>426</v>
      </c>
      <c r="U9621" s="28">
        <v>239040.0</v>
      </c>
      <c r="V9621" s="15">
        <v>4.0</v>
      </c>
      <c r="W9621" s="31">
        <v>0.2</v>
      </c>
      <c r="X9621" s="28">
        <v>77688.0</v>
      </c>
    </row>
    <row r="9622" ht="15.75" customHeight="1">
      <c r="A9622" s="15">
        <v>8889.0</v>
      </c>
      <c r="B9622" s="15" t="s">
        <v>10203</v>
      </c>
      <c r="C9622" s="18">
        <v>43070.0</v>
      </c>
      <c r="D9622" s="18">
        <v>43076.0</v>
      </c>
      <c r="E9622" s="18">
        <f t="shared" si="1"/>
        <v>43076</v>
      </c>
      <c r="F9622" s="15" t="s">
        <v>55</v>
      </c>
      <c r="G9622" s="15" t="s">
        <v>7721</v>
      </c>
      <c r="H9622" s="15" t="s">
        <v>7722</v>
      </c>
      <c r="I9622" s="15" t="s">
        <v>76</v>
      </c>
      <c r="J9622" s="15" t="s">
        <v>60</v>
      </c>
      <c r="K9622" s="15" t="s">
        <v>29</v>
      </c>
      <c r="L9622" s="15" t="str">
        <f t="array" ref="L9622">_xlfn.XLOOKUP(M9622,reference_province_to_city!$A$2:$A$11,reference_province_to_city!$B$2:$B$11)</f>
        <v>Palembang</v>
      </c>
      <c r="M9622" s="15" t="s">
        <v>13</v>
      </c>
      <c r="N9622" s="15">
        <v>30111.0</v>
      </c>
      <c r="O9622" s="15">
        <f t="array" ref="O9622">_xlfn.XLOOKUP(M9622,reference_postal_code!$B$2:$B$11,reference_postal_code!$A$2:$A$11)</f>
        <v>30111</v>
      </c>
      <c r="P9622" s="15" t="s">
        <v>77</v>
      </c>
      <c r="Q9622" s="15" t="s">
        <v>5241</v>
      </c>
      <c r="R9622" s="15" t="s">
        <v>106</v>
      </c>
      <c r="S9622" s="15" t="s">
        <v>139</v>
      </c>
      <c r="T9622" s="15" t="s">
        <v>5242</v>
      </c>
      <c r="U9622" s="28">
        <v>9444600.0</v>
      </c>
      <c r="V9622" s="15">
        <v>9.0</v>
      </c>
      <c r="W9622" s="31">
        <v>0.0</v>
      </c>
      <c r="X9622" s="28">
        <v>1605582.0</v>
      </c>
    </row>
    <row r="9623" ht="15.75" customHeight="1">
      <c r="A9623" s="15">
        <v>208.0</v>
      </c>
      <c r="B9623" s="15" t="s">
        <v>10200</v>
      </c>
      <c r="C9623" s="18">
        <v>43070.0</v>
      </c>
      <c r="D9623" s="18">
        <v>43076.0</v>
      </c>
      <c r="E9623" s="18">
        <f t="shared" si="1"/>
        <v>43076</v>
      </c>
      <c r="F9623" s="15" t="s">
        <v>55</v>
      </c>
      <c r="G9623" s="15" t="s">
        <v>2619</v>
      </c>
      <c r="H9623" s="15" t="s">
        <v>2620</v>
      </c>
      <c r="I9623" s="15" t="s">
        <v>59</v>
      </c>
      <c r="J9623" s="15" t="s">
        <v>60</v>
      </c>
      <c r="K9623" s="15" t="s">
        <v>31</v>
      </c>
      <c r="L9623" s="15" t="str">
        <f t="array" ref="L9623">_xlfn.XLOOKUP(M9623,reference_province_to_city!$A$2:$A$11,reference_province_to_city!$B$2:$B$11)</f>
        <v>Balikpapan</v>
      </c>
      <c r="M9623" s="15" t="s">
        <v>21</v>
      </c>
      <c r="N9623" s="15">
        <v>76114.0</v>
      </c>
      <c r="O9623" s="15">
        <f t="array" ref="O9623">_xlfn.XLOOKUP(M9623,reference_postal_code!$B$2:$B$11,reference_postal_code!$A$2:$A$11)</f>
        <v>76114</v>
      </c>
      <c r="P9623" s="15" t="s">
        <v>166</v>
      </c>
      <c r="Q9623" s="15" t="s">
        <v>6267</v>
      </c>
      <c r="R9623" s="15" t="s">
        <v>110</v>
      </c>
      <c r="S9623" s="15" t="s">
        <v>111</v>
      </c>
      <c r="T9623" s="15" t="s">
        <v>6268</v>
      </c>
      <c r="U9623" s="28">
        <v>1979700.0</v>
      </c>
      <c r="V9623" s="15">
        <v>2.0</v>
      </c>
      <c r="W9623" s="31">
        <v>0.0</v>
      </c>
      <c r="X9623" s="28">
        <v>534519.0</v>
      </c>
    </row>
    <row r="9624" ht="15.75" customHeight="1">
      <c r="A9624" s="15">
        <v>584.0</v>
      </c>
      <c r="B9624" s="15" t="s">
        <v>10204</v>
      </c>
      <c r="C9624" s="18">
        <v>43070.0</v>
      </c>
      <c r="D9624" s="18">
        <v>43074.0</v>
      </c>
      <c r="E9624" s="18">
        <f t="shared" si="1"/>
        <v>43074</v>
      </c>
      <c r="F9624" s="15" t="s">
        <v>55</v>
      </c>
      <c r="G9624" s="15" t="s">
        <v>2031</v>
      </c>
      <c r="H9624" s="15" t="s">
        <v>2032</v>
      </c>
      <c r="I9624" s="15" t="s">
        <v>59</v>
      </c>
      <c r="J9624" s="15" t="s">
        <v>60</v>
      </c>
      <c r="K9624" s="15" t="s">
        <v>14</v>
      </c>
      <c r="L9624" s="15" t="str">
        <f t="array" ref="L9624">_xlfn.XLOOKUP(M9624,reference_province_to_city!$A$2:$A$11,reference_province_to_city!$B$2:$B$11)</f>
        <v>Bandung</v>
      </c>
      <c r="M9624" s="15" t="s">
        <v>12</v>
      </c>
      <c r="N9624" s="15">
        <v>40111.0</v>
      </c>
      <c r="O9624" s="15">
        <f t="array" ref="O9624">_xlfn.XLOOKUP(M9624,reference_postal_code!$B$2:$B$11,reference_postal_code!$A$2:$A$11)</f>
        <v>40111</v>
      </c>
      <c r="P9624" s="15" t="s">
        <v>117</v>
      </c>
      <c r="Q9624" s="15" t="s">
        <v>3271</v>
      </c>
      <c r="R9624" s="15" t="s">
        <v>65</v>
      </c>
      <c r="S9624" s="15" t="s">
        <v>222</v>
      </c>
      <c r="T9624" s="15" t="s">
        <v>3272</v>
      </c>
      <c r="U9624" s="28">
        <v>467280.0</v>
      </c>
      <c r="V9624" s="15">
        <v>3.0</v>
      </c>
      <c r="W9624" s="31">
        <v>0.2</v>
      </c>
      <c r="X9624" s="28">
        <v>52569.0</v>
      </c>
    </row>
    <row r="9625" ht="15.75" customHeight="1">
      <c r="A9625" s="15">
        <v>8872.0</v>
      </c>
      <c r="B9625" s="15" t="s">
        <v>10205</v>
      </c>
      <c r="C9625" s="18">
        <v>43070.0</v>
      </c>
      <c r="D9625" s="18">
        <v>43075.0</v>
      </c>
      <c r="E9625" s="18">
        <f t="shared" si="1"/>
        <v>43075</v>
      </c>
      <c r="F9625" s="15" t="s">
        <v>55</v>
      </c>
      <c r="G9625" s="15" t="s">
        <v>4411</v>
      </c>
      <c r="H9625" s="15" t="s">
        <v>4412</v>
      </c>
      <c r="I9625" s="15" t="s">
        <v>128</v>
      </c>
      <c r="J9625" s="15" t="s">
        <v>60</v>
      </c>
      <c r="K9625" s="15" t="s">
        <v>33</v>
      </c>
      <c r="L9625" s="15" t="str">
        <f t="array" ref="L9625">_xlfn.XLOOKUP(M9625,reference_province_to_city!$A$2:$A$11,reference_province_to_city!$B$2:$B$11)</f>
        <v>Makassar</v>
      </c>
      <c r="M9625" s="15" t="s">
        <v>25</v>
      </c>
      <c r="N9625" s="15">
        <v>90111.0</v>
      </c>
      <c r="O9625" s="15">
        <f t="array" ref="O9625">_xlfn.XLOOKUP(M9625,reference_postal_code!$B$2:$B$11,reference_postal_code!$A$2:$A$11)</f>
        <v>90111</v>
      </c>
      <c r="P9625" s="15" t="s">
        <v>63</v>
      </c>
      <c r="Q9625" s="15" t="s">
        <v>5220</v>
      </c>
      <c r="R9625" s="15" t="s">
        <v>65</v>
      </c>
      <c r="S9625" s="15" t="s">
        <v>87</v>
      </c>
      <c r="T9625" s="15" t="s">
        <v>5221</v>
      </c>
      <c r="U9625" s="28">
        <v>8118600.0</v>
      </c>
      <c r="V9625" s="15">
        <v>4.0</v>
      </c>
      <c r="W9625" s="31">
        <v>0.0</v>
      </c>
      <c r="X9625" s="28">
        <v>81186.0</v>
      </c>
    </row>
    <row r="9626" ht="15.75" customHeight="1">
      <c r="A9626" s="15">
        <v>3244.0</v>
      </c>
      <c r="B9626" s="15" t="s">
        <v>10199</v>
      </c>
      <c r="C9626" s="18">
        <v>43070.0</v>
      </c>
      <c r="D9626" s="18">
        <v>43074.0</v>
      </c>
      <c r="E9626" s="18">
        <f t="shared" si="1"/>
        <v>43074</v>
      </c>
      <c r="F9626" s="15" t="s">
        <v>55</v>
      </c>
      <c r="G9626" s="15" t="s">
        <v>4847</v>
      </c>
      <c r="H9626" s="15" t="s">
        <v>4848</v>
      </c>
      <c r="I9626" s="15" t="s">
        <v>59</v>
      </c>
      <c r="J9626" s="15" t="s">
        <v>60</v>
      </c>
      <c r="K9626" s="15" t="s">
        <v>19</v>
      </c>
      <c r="L9626" s="15" t="str">
        <f t="array" ref="L9626">_xlfn.XLOOKUP(M9626,reference_province_to_city!$A$2:$A$11,reference_province_to_city!$B$2:$B$11)</f>
        <v>Yogyakarta</v>
      </c>
      <c r="M9626" s="15" t="s">
        <v>18</v>
      </c>
      <c r="N9626" s="15">
        <v>55111.0</v>
      </c>
      <c r="O9626" s="15">
        <f t="array" ref="O9626">_xlfn.XLOOKUP(M9626,reference_postal_code!$B$2:$B$11,reference_postal_code!$A$2:$A$11)</f>
        <v>55111</v>
      </c>
      <c r="P9626" s="15" t="s">
        <v>77</v>
      </c>
      <c r="Q9626" s="15" t="s">
        <v>2232</v>
      </c>
      <c r="R9626" s="15" t="s">
        <v>110</v>
      </c>
      <c r="S9626" s="15" t="s">
        <v>111</v>
      </c>
      <c r="T9626" s="15" t="s">
        <v>2233</v>
      </c>
      <c r="U9626" s="28">
        <v>3297000.0</v>
      </c>
      <c r="V9626" s="15">
        <v>5.0</v>
      </c>
      <c r="W9626" s="31">
        <v>0.2</v>
      </c>
      <c r="X9626" s="28">
        <v>370912.0</v>
      </c>
    </row>
    <row r="9627" ht="15.75" customHeight="1">
      <c r="A9627" s="15">
        <v>8871.0</v>
      </c>
      <c r="B9627" s="15" t="s">
        <v>10205</v>
      </c>
      <c r="C9627" s="18">
        <v>43070.0</v>
      </c>
      <c r="D9627" s="18">
        <v>43075.0</v>
      </c>
      <c r="E9627" s="18">
        <f t="shared" si="1"/>
        <v>43075</v>
      </c>
      <c r="F9627" s="15" t="s">
        <v>55</v>
      </c>
      <c r="G9627" s="15" t="s">
        <v>4411</v>
      </c>
      <c r="H9627" s="15" t="s">
        <v>4412</v>
      </c>
      <c r="I9627" s="15" t="s">
        <v>128</v>
      </c>
      <c r="J9627" s="15" t="s">
        <v>60</v>
      </c>
      <c r="K9627" s="15" t="s">
        <v>33</v>
      </c>
      <c r="L9627" s="15" t="str">
        <f t="array" ref="L9627">_xlfn.XLOOKUP(M9627,reference_province_to_city!$A$2:$A$11,reference_province_to_city!$B$2:$B$11)</f>
        <v>Makassar</v>
      </c>
      <c r="M9627" s="15" t="s">
        <v>25</v>
      </c>
      <c r="N9627" s="15">
        <v>90111.0</v>
      </c>
      <c r="O9627" s="15">
        <f t="array" ref="O9627">_xlfn.XLOOKUP(M9627,reference_postal_code!$B$2:$B$11,reference_postal_code!$A$2:$A$11)</f>
        <v>90111</v>
      </c>
      <c r="P9627" s="15" t="s">
        <v>63</v>
      </c>
      <c r="Q9627" s="15" t="s">
        <v>3720</v>
      </c>
      <c r="R9627" s="15" t="s">
        <v>106</v>
      </c>
      <c r="S9627" s="15" t="s">
        <v>139</v>
      </c>
      <c r="T9627" s="15" t="s">
        <v>3721</v>
      </c>
      <c r="U9627" s="28">
        <v>1060200.0</v>
      </c>
      <c r="V9627" s="15">
        <v>12.0</v>
      </c>
      <c r="W9627" s="31">
        <v>0.0</v>
      </c>
      <c r="X9627" s="28">
        <v>466488.0</v>
      </c>
    </row>
    <row r="9628" ht="15.75" customHeight="1">
      <c r="A9628" s="15">
        <v>3557.0</v>
      </c>
      <c r="B9628" s="15" t="s">
        <v>10206</v>
      </c>
      <c r="C9628" s="18">
        <v>43070.0</v>
      </c>
      <c r="D9628" s="18">
        <v>43074.0</v>
      </c>
      <c r="E9628" s="18">
        <f t="shared" si="1"/>
        <v>43074</v>
      </c>
      <c r="F9628" s="15" t="s">
        <v>55</v>
      </c>
      <c r="G9628" s="15" t="s">
        <v>9197</v>
      </c>
      <c r="H9628" s="15" t="s">
        <v>9198</v>
      </c>
      <c r="I9628" s="15" t="s">
        <v>59</v>
      </c>
      <c r="J9628" s="15" t="s">
        <v>60</v>
      </c>
      <c r="K9628" s="15" t="s">
        <v>22</v>
      </c>
      <c r="L9628" s="15" t="str">
        <f t="array" ref="L9628">_xlfn.XLOOKUP(M9628,reference_province_to_city!$A$2:$A$11,reference_province_to_city!$B$2:$B$11)</f>
        <v>Surabaya</v>
      </c>
      <c r="M9628" s="15" t="s">
        <v>20</v>
      </c>
      <c r="N9628" s="15">
        <v>60231.0</v>
      </c>
      <c r="O9628" s="15">
        <f t="array" ref="O9628">_xlfn.XLOOKUP(M9628,reference_postal_code!$B$2:$B$11,reference_postal_code!$A$2:$A$11)</f>
        <v>60231</v>
      </c>
      <c r="P9628" s="15" t="s">
        <v>166</v>
      </c>
      <c r="Q9628" s="15" t="s">
        <v>8032</v>
      </c>
      <c r="R9628" s="15" t="s">
        <v>65</v>
      </c>
      <c r="S9628" s="15" t="s">
        <v>66</v>
      </c>
      <c r="T9628" s="15" t="s">
        <v>8033</v>
      </c>
      <c r="U9628" s="28">
        <v>680400.0</v>
      </c>
      <c r="V9628" s="15">
        <v>7.0</v>
      </c>
      <c r="W9628" s="31">
        <v>0.0</v>
      </c>
      <c r="X9628" s="28">
        <v>326592.0</v>
      </c>
    </row>
    <row r="9629" ht="15.75" customHeight="1">
      <c r="A9629" s="15">
        <v>6205.0</v>
      </c>
      <c r="B9629" s="15" t="s">
        <v>10207</v>
      </c>
      <c r="C9629" s="18">
        <v>43070.0</v>
      </c>
      <c r="D9629" s="18">
        <v>43072.0</v>
      </c>
      <c r="E9629" s="18">
        <f t="shared" si="1"/>
        <v>43072</v>
      </c>
      <c r="F9629" s="15" t="s">
        <v>125</v>
      </c>
      <c r="G9629" s="15" t="s">
        <v>2611</v>
      </c>
      <c r="H9629" s="15" t="s">
        <v>2612</v>
      </c>
      <c r="I9629" s="15" t="s">
        <v>76</v>
      </c>
      <c r="J9629" s="15" t="s">
        <v>60</v>
      </c>
      <c r="K9629" s="15" t="s">
        <v>26</v>
      </c>
      <c r="L9629" s="15" t="str">
        <f t="array" ref="L9629">_xlfn.XLOOKUP(M9629,reference_province_to_city!$A$2:$A$11,reference_province_to_city!$B$2:$B$11)</f>
        <v>Denpasar</v>
      </c>
      <c r="M9629" s="15" t="s">
        <v>24</v>
      </c>
      <c r="N9629" s="15">
        <v>80231.0</v>
      </c>
      <c r="O9629" s="15">
        <f t="array" ref="O9629">_xlfn.XLOOKUP(M9629,reference_postal_code!$B$2:$B$11,reference_postal_code!$A$2:$A$11)</f>
        <v>80231</v>
      </c>
      <c r="P9629" s="15" t="s">
        <v>63</v>
      </c>
      <c r="Q9629" s="15" t="s">
        <v>6272</v>
      </c>
      <c r="R9629" s="15" t="s">
        <v>106</v>
      </c>
      <c r="S9629" s="15" t="s">
        <v>139</v>
      </c>
      <c r="T9629" s="15" t="s">
        <v>6273</v>
      </c>
      <c r="U9629" s="28">
        <v>115680.0</v>
      </c>
      <c r="V9629" s="15">
        <v>2.0</v>
      </c>
      <c r="W9629" s="31">
        <v>0.2</v>
      </c>
      <c r="X9629" s="28">
        <v>26028.0</v>
      </c>
    </row>
    <row r="9630" ht="15.75" customHeight="1">
      <c r="A9630" s="15">
        <v>583.0</v>
      </c>
      <c r="B9630" s="15" t="s">
        <v>10204</v>
      </c>
      <c r="C9630" s="18">
        <v>43070.0</v>
      </c>
      <c r="D9630" s="18">
        <v>43074.0</v>
      </c>
      <c r="E9630" s="18">
        <f t="shared" si="1"/>
        <v>43074</v>
      </c>
      <c r="F9630" s="15" t="s">
        <v>55</v>
      </c>
      <c r="G9630" s="15" t="s">
        <v>2031</v>
      </c>
      <c r="H9630" s="15" t="s">
        <v>2032</v>
      </c>
      <c r="I9630" s="15" t="s">
        <v>59</v>
      </c>
      <c r="J9630" s="15" t="s">
        <v>60</v>
      </c>
      <c r="K9630" s="15" t="s">
        <v>14</v>
      </c>
      <c r="L9630" s="15" t="str">
        <f t="array" ref="L9630">_xlfn.XLOOKUP(M9630,reference_province_to_city!$A$2:$A$11,reference_province_to_city!$B$2:$B$11)</f>
        <v>Bandung</v>
      </c>
      <c r="M9630" s="15" t="s">
        <v>12</v>
      </c>
      <c r="N9630" s="15">
        <v>40111.0</v>
      </c>
      <c r="O9630" s="15">
        <f t="array" ref="O9630">_xlfn.XLOOKUP(M9630,reference_postal_code!$B$2:$B$11,reference_postal_code!$A$2:$A$11)</f>
        <v>40111</v>
      </c>
      <c r="P9630" s="15" t="s">
        <v>117</v>
      </c>
      <c r="Q9630" s="15" t="s">
        <v>1176</v>
      </c>
      <c r="R9630" s="15" t="s">
        <v>110</v>
      </c>
      <c r="S9630" s="15" t="s">
        <v>111</v>
      </c>
      <c r="T9630" s="15" t="s">
        <v>1177</v>
      </c>
      <c r="U9630" s="28">
        <v>1583760.0</v>
      </c>
      <c r="V9630" s="15">
        <v>2.0</v>
      </c>
      <c r="W9630" s="31">
        <v>0.2</v>
      </c>
      <c r="X9630" s="28">
        <v>138579.0</v>
      </c>
    </row>
    <row r="9631" ht="15.75" customHeight="1">
      <c r="A9631" s="15">
        <v>4929.0</v>
      </c>
      <c r="B9631" s="15" t="s">
        <v>10208</v>
      </c>
      <c r="C9631" s="18">
        <v>43070.0</v>
      </c>
      <c r="D9631" s="18">
        <v>43075.0</v>
      </c>
      <c r="E9631" s="18">
        <f t="shared" si="1"/>
        <v>43075</v>
      </c>
      <c r="F9631" s="15" t="s">
        <v>55</v>
      </c>
      <c r="G9631" s="15" t="s">
        <v>4103</v>
      </c>
      <c r="H9631" s="15" t="s">
        <v>4104</v>
      </c>
      <c r="I9631" s="15" t="s">
        <v>76</v>
      </c>
      <c r="J9631" s="15" t="s">
        <v>60</v>
      </c>
      <c r="K9631" s="15" t="s">
        <v>26</v>
      </c>
      <c r="L9631" s="15" t="str">
        <f t="array" ref="L9631">_xlfn.XLOOKUP(M9631,reference_province_to_city!$A$2:$A$11,reference_province_to_city!$B$2:$B$11)</f>
        <v>Denpasar</v>
      </c>
      <c r="M9631" s="15" t="s">
        <v>24</v>
      </c>
      <c r="N9631" s="15">
        <v>80231.0</v>
      </c>
      <c r="O9631" s="15">
        <f t="array" ref="O9631">_xlfn.XLOOKUP(M9631,reference_postal_code!$B$2:$B$11,reference_postal_code!$A$2:$A$11)</f>
        <v>80231</v>
      </c>
      <c r="P9631" s="15" t="s">
        <v>63</v>
      </c>
      <c r="Q9631" s="15" t="s">
        <v>2178</v>
      </c>
      <c r="R9631" s="15" t="s">
        <v>106</v>
      </c>
      <c r="S9631" s="15" t="s">
        <v>107</v>
      </c>
      <c r="T9631" s="15" t="s">
        <v>2179</v>
      </c>
      <c r="U9631" s="28">
        <v>1.345725E7</v>
      </c>
      <c r="V9631" s="15">
        <v>3.0</v>
      </c>
      <c r="W9631" s="31">
        <v>0.0</v>
      </c>
      <c r="X9631" s="28">
        <v>3768030.0</v>
      </c>
    </row>
    <row r="9632" ht="15.75" customHeight="1">
      <c r="A9632" s="15">
        <v>585.0</v>
      </c>
      <c r="B9632" s="15" t="s">
        <v>10204</v>
      </c>
      <c r="C9632" s="18">
        <v>43070.0</v>
      </c>
      <c r="D9632" s="18">
        <v>43074.0</v>
      </c>
      <c r="E9632" s="18">
        <f t="shared" si="1"/>
        <v>43074</v>
      </c>
      <c r="F9632" s="15" t="s">
        <v>55</v>
      </c>
      <c r="G9632" s="15" t="s">
        <v>2031</v>
      </c>
      <c r="H9632" s="15" t="s">
        <v>2032</v>
      </c>
      <c r="I9632" s="15" t="s">
        <v>59</v>
      </c>
      <c r="J9632" s="15" t="s">
        <v>60</v>
      </c>
      <c r="K9632" s="15" t="s">
        <v>14</v>
      </c>
      <c r="L9632" s="15" t="str">
        <f t="array" ref="L9632">_xlfn.XLOOKUP(M9632,reference_province_to_city!$A$2:$A$11,reference_province_to_city!$B$2:$B$11)</f>
        <v>Bandung</v>
      </c>
      <c r="M9632" s="15" t="s">
        <v>12</v>
      </c>
      <c r="N9632" s="15">
        <v>40111.0</v>
      </c>
      <c r="O9632" s="15">
        <f t="array" ref="O9632">_xlfn.XLOOKUP(M9632,reference_postal_code!$B$2:$B$11,reference_postal_code!$A$2:$A$11)</f>
        <v>40111</v>
      </c>
      <c r="P9632" s="15" t="s">
        <v>117</v>
      </c>
      <c r="Q9632" s="15" t="s">
        <v>1205</v>
      </c>
      <c r="R9632" s="15" t="s">
        <v>65</v>
      </c>
      <c r="S9632" s="15" t="s">
        <v>83</v>
      </c>
      <c r="T9632" s="15" t="s">
        <v>1206</v>
      </c>
      <c r="U9632" s="28">
        <v>101745.0</v>
      </c>
      <c r="V9632" s="15">
        <v>7.0</v>
      </c>
      <c r="W9632" s="31">
        <v>0.7</v>
      </c>
      <c r="X9632" s="28">
        <v>-71221.0</v>
      </c>
    </row>
    <row r="9633" ht="15.75" customHeight="1">
      <c r="A9633" s="15">
        <v>586.0</v>
      </c>
      <c r="B9633" s="15" t="s">
        <v>10204</v>
      </c>
      <c r="C9633" s="18">
        <v>43070.0</v>
      </c>
      <c r="D9633" s="18">
        <v>43074.0</v>
      </c>
      <c r="E9633" s="18">
        <f t="shared" si="1"/>
        <v>43074</v>
      </c>
      <c r="F9633" s="15" t="s">
        <v>55</v>
      </c>
      <c r="G9633" s="15" t="s">
        <v>2031</v>
      </c>
      <c r="H9633" s="15" t="s">
        <v>2032</v>
      </c>
      <c r="I9633" s="15" t="s">
        <v>59</v>
      </c>
      <c r="J9633" s="15" t="s">
        <v>60</v>
      </c>
      <c r="K9633" s="15" t="s">
        <v>14</v>
      </c>
      <c r="L9633" s="15" t="str">
        <f t="array" ref="L9633">_xlfn.XLOOKUP(M9633,reference_province_to_city!$A$2:$A$11,reference_province_to_city!$B$2:$B$11)</f>
        <v>Bandung</v>
      </c>
      <c r="M9633" s="15" t="s">
        <v>12</v>
      </c>
      <c r="N9633" s="15">
        <v>40111.0</v>
      </c>
      <c r="O9633" s="15">
        <f t="array" ref="O9633">_xlfn.XLOOKUP(M9633,reference_postal_code!$B$2:$B$11,reference_postal_code!$A$2:$A$11)</f>
        <v>40111</v>
      </c>
      <c r="P9633" s="15" t="s">
        <v>117</v>
      </c>
      <c r="Q9633" s="15" t="s">
        <v>6438</v>
      </c>
      <c r="R9633" s="15" t="s">
        <v>110</v>
      </c>
      <c r="S9633" s="15" t="s">
        <v>111</v>
      </c>
      <c r="T9633" s="15" t="s">
        <v>6439</v>
      </c>
      <c r="U9633" s="28">
        <v>6095520.0</v>
      </c>
      <c r="V9633" s="15">
        <v>4.0</v>
      </c>
      <c r="W9633" s="31">
        <v>0.2</v>
      </c>
      <c r="X9633" s="28">
        <v>457164.0</v>
      </c>
    </row>
    <row r="9634" ht="15.75" customHeight="1">
      <c r="A9634" s="15">
        <v>8870.0</v>
      </c>
      <c r="B9634" s="15" t="s">
        <v>10205</v>
      </c>
      <c r="C9634" s="18">
        <v>43070.0</v>
      </c>
      <c r="D9634" s="18"/>
      <c r="E9634" s="18">
        <f t="shared" si="1"/>
        <v>43073</v>
      </c>
      <c r="F9634" s="15" t="s">
        <v>55</v>
      </c>
      <c r="G9634" s="15" t="s">
        <v>4411</v>
      </c>
      <c r="H9634" s="15" t="s">
        <v>4412</v>
      </c>
      <c r="I9634" s="15" t="s">
        <v>128</v>
      </c>
      <c r="J9634" s="15" t="s">
        <v>60</v>
      </c>
      <c r="K9634" s="15" t="s">
        <v>33</v>
      </c>
      <c r="L9634" s="15" t="str">
        <f t="array" ref="L9634">_xlfn.XLOOKUP(M9634,reference_province_to_city!$A$2:$A$11,reference_province_to_city!$B$2:$B$11)</f>
        <v>Makassar</v>
      </c>
      <c r="M9634" s="15" t="s">
        <v>25</v>
      </c>
      <c r="N9634" s="15">
        <v>90111.0</v>
      </c>
      <c r="O9634" s="15">
        <f t="array" ref="O9634">_xlfn.XLOOKUP(M9634,reference_postal_code!$B$2:$B$11,reference_postal_code!$A$2:$A$11)</f>
        <v>90111</v>
      </c>
      <c r="P9634" s="15" t="s">
        <v>63</v>
      </c>
      <c r="Q9634" s="15" t="s">
        <v>5738</v>
      </c>
      <c r="R9634" s="15" t="s">
        <v>65</v>
      </c>
      <c r="S9634" s="15" t="s">
        <v>83</v>
      </c>
      <c r="T9634" s="15" t="s">
        <v>5739</v>
      </c>
      <c r="U9634" s="28">
        <v>238800.0</v>
      </c>
      <c r="V9634" s="15">
        <v>5.0</v>
      </c>
      <c r="W9634" s="31">
        <v>0.2</v>
      </c>
      <c r="X9634" s="28">
        <v>80595.0</v>
      </c>
    </row>
    <row r="9635" ht="15.75" customHeight="1">
      <c r="A9635" s="15">
        <v>4141.0</v>
      </c>
      <c r="B9635" s="15" t="s">
        <v>10198</v>
      </c>
      <c r="C9635" s="18">
        <v>43070.0</v>
      </c>
      <c r="D9635" s="18">
        <v>43073.0</v>
      </c>
      <c r="E9635" s="18">
        <f t="shared" si="1"/>
        <v>43073</v>
      </c>
      <c r="F9635" s="15" t="s">
        <v>125</v>
      </c>
      <c r="G9635" s="15" t="s">
        <v>4438</v>
      </c>
      <c r="H9635" s="15" t="s">
        <v>4439</v>
      </c>
      <c r="I9635" s="15" t="s">
        <v>59</v>
      </c>
      <c r="J9635" s="15" t="s">
        <v>60</v>
      </c>
      <c r="K9635" s="15" t="s">
        <v>26</v>
      </c>
      <c r="L9635" s="15" t="str">
        <f t="array" ref="L9635">_xlfn.XLOOKUP(M9635,reference_province_to_city!$A$2:$A$11,reference_province_to_city!$B$2:$B$11)</f>
        <v>Denpasar</v>
      </c>
      <c r="M9635" s="15" t="s">
        <v>24</v>
      </c>
      <c r="O9635" s="15">
        <f t="array" ref="O9635">_xlfn.XLOOKUP(M9635,reference_postal_code!$B$2:$B$11,reference_postal_code!$A$2:$A$11)</f>
        <v>80231</v>
      </c>
      <c r="P9635" s="15" t="s">
        <v>63</v>
      </c>
      <c r="Q9635" s="15" t="s">
        <v>7212</v>
      </c>
      <c r="R9635" s="15" t="s">
        <v>106</v>
      </c>
      <c r="S9635" s="15" t="s">
        <v>139</v>
      </c>
      <c r="T9635" s="15" t="s">
        <v>7213</v>
      </c>
      <c r="U9635" s="28">
        <v>1186800.0</v>
      </c>
      <c r="V9635" s="15">
        <v>5.0</v>
      </c>
      <c r="W9635" s="31">
        <v>0.2</v>
      </c>
      <c r="X9635" s="28">
        <v>207690.0</v>
      </c>
    </row>
    <row r="9636" ht="15.75" customHeight="1">
      <c r="A9636" s="15">
        <v>9279.0</v>
      </c>
      <c r="B9636" s="15" t="s">
        <v>10202</v>
      </c>
      <c r="C9636" s="18">
        <v>43070.0</v>
      </c>
      <c r="D9636" s="18">
        <v>43074.0</v>
      </c>
      <c r="E9636" s="18">
        <f t="shared" si="1"/>
        <v>43074</v>
      </c>
      <c r="F9636" s="15" t="s">
        <v>55</v>
      </c>
      <c r="G9636" s="15" t="s">
        <v>4491</v>
      </c>
      <c r="H9636" s="15" t="s">
        <v>4492</v>
      </c>
      <c r="I9636" s="15" t="s">
        <v>59</v>
      </c>
      <c r="J9636" s="15" t="s">
        <v>60</v>
      </c>
      <c r="K9636" s="15" t="s">
        <v>28</v>
      </c>
      <c r="L9636" s="15" t="str">
        <f t="array" ref="L9636">_xlfn.XLOOKUP(M9636,reference_province_to_city!$A$2:$A$11,reference_province_to_city!$B$2:$B$11)</f>
        <v>Medan</v>
      </c>
      <c r="M9636" s="15" t="s">
        <v>11</v>
      </c>
      <c r="N9636" s="15">
        <v>20111.0</v>
      </c>
      <c r="O9636" s="15">
        <f t="array" ref="O9636">_xlfn.XLOOKUP(M9636,reference_postal_code!$B$2:$B$11,reference_postal_code!$A$2:$A$11)</f>
        <v>20111</v>
      </c>
      <c r="P9636" s="15" t="s">
        <v>77</v>
      </c>
      <c r="Q9636" s="15" t="s">
        <v>2312</v>
      </c>
      <c r="R9636" s="15" t="s">
        <v>65</v>
      </c>
      <c r="S9636" s="15" t="s">
        <v>83</v>
      </c>
      <c r="T9636" s="15" t="s">
        <v>2313</v>
      </c>
      <c r="U9636" s="28">
        <v>120015.0</v>
      </c>
      <c r="V9636" s="15">
        <v>7.0</v>
      </c>
      <c r="W9636" s="31">
        <v>0.7</v>
      </c>
      <c r="X9636" s="28">
        <v>-84010.0</v>
      </c>
    </row>
    <row r="9637" ht="15.75" customHeight="1">
      <c r="A9637" s="15">
        <v>259.0</v>
      </c>
      <c r="B9637" s="15" t="s">
        <v>10196</v>
      </c>
      <c r="C9637" s="18">
        <v>43070.0</v>
      </c>
      <c r="D9637" s="18">
        <v>43072.0</v>
      </c>
      <c r="E9637" s="18">
        <f t="shared" si="1"/>
        <v>43072</v>
      </c>
      <c r="F9637" s="15" t="s">
        <v>114</v>
      </c>
      <c r="G9637" s="15" t="s">
        <v>4579</v>
      </c>
      <c r="H9637" s="15" t="s">
        <v>4580</v>
      </c>
      <c r="I9637" s="15" t="s">
        <v>59</v>
      </c>
      <c r="J9637" s="15" t="s">
        <v>60</v>
      </c>
      <c r="K9637" s="15" t="s">
        <v>28</v>
      </c>
      <c r="L9637" s="15" t="str">
        <f t="array" ref="L9637">_xlfn.XLOOKUP(M9637,reference_province_to_city!$A$2:$A$11,reference_province_to_city!$B$2:$B$11)</f>
        <v>Medan</v>
      </c>
      <c r="M9637" s="15" t="s">
        <v>11</v>
      </c>
      <c r="N9637" s="15">
        <v>20111.0</v>
      </c>
      <c r="O9637" s="15">
        <f t="array" ref="O9637">_xlfn.XLOOKUP(M9637,reference_postal_code!$B$2:$B$11,reference_postal_code!$A$2:$A$11)</f>
        <v>20111</v>
      </c>
      <c r="P9637" s="15" t="s">
        <v>77</v>
      </c>
      <c r="Q9637" s="15" t="s">
        <v>4709</v>
      </c>
      <c r="R9637" s="15" t="s">
        <v>110</v>
      </c>
      <c r="S9637" s="15" t="s">
        <v>149</v>
      </c>
      <c r="T9637" s="15" t="s">
        <v>4710</v>
      </c>
      <c r="U9637" s="28">
        <v>305550.0</v>
      </c>
      <c r="V9637" s="15">
        <v>3.0</v>
      </c>
      <c r="W9637" s="31">
        <v>0.0</v>
      </c>
      <c r="X9637" s="28">
        <v>103887.0</v>
      </c>
    </row>
    <row r="9638" ht="15.75" customHeight="1">
      <c r="A9638" s="15">
        <v>4928.0</v>
      </c>
      <c r="B9638" s="15" t="s">
        <v>10208</v>
      </c>
      <c r="C9638" s="18">
        <v>43070.0</v>
      </c>
      <c r="D9638" s="18">
        <v>43075.0</v>
      </c>
      <c r="E9638" s="18">
        <f t="shared" si="1"/>
        <v>43075</v>
      </c>
      <c r="F9638" s="15" t="s">
        <v>55</v>
      </c>
      <c r="G9638" s="15" t="s">
        <v>4103</v>
      </c>
      <c r="H9638" s="15" t="s">
        <v>4104</v>
      </c>
      <c r="I9638" s="15" t="s">
        <v>76</v>
      </c>
      <c r="J9638" s="15" t="s">
        <v>60</v>
      </c>
      <c r="K9638" s="15" t="s">
        <v>26</v>
      </c>
      <c r="L9638" s="15" t="str">
        <f t="array" ref="L9638">_xlfn.XLOOKUP(M9638,reference_province_to_city!$A$2:$A$11,reference_province_to_city!$B$2:$B$11)</f>
        <v>Denpasar</v>
      </c>
      <c r="M9638" s="15" t="s">
        <v>24</v>
      </c>
      <c r="N9638" s="15">
        <v>80231.0</v>
      </c>
      <c r="O9638" s="15">
        <f t="array" ref="O9638">_xlfn.XLOOKUP(M9638,reference_postal_code!$B$2:$B$11,reference_postal_code!$A$2:$A$11)</f>
        <v>80231</v>
      </c>
      <c r="P9638" s="15" t="s">
        <v>63</v>
      </c>
      <c r="Q9638" s="15" t="s">
        <v>4293</v>
      </c>
      <c r="R9638" s="15" t="s">
        <v>65</v>
      </c>
      <c r="S9638" s="15" t="s">
        <v>66</v>
      </c>
      <c r="T9638" s="15" t="s">
        <v>4294</v>
      </c>
      <c r="U9638" s="28">
        <v>291600.0</v>
      </c>
      <c r="V9638" s="15">
        <v>3.0</v>
      </c>
      <c r="W9638" s="31">
        <v>0.0</v>
      </c>
      <c r="X9638" s="28">
        <v>139968.0</v>
      </c>
    </row>
    <row r="9639" ht="15.75" customHeight="1">
      <c r="A9639" s="15">
        <v>209.0</v>
      </c>
      <c r="B9639" s="15" t="s">
        <v>10200</v>
      </c>
      <c r="C9639" s="18">
        <v>43070.0</v>
      </c>
      <c r="D9639" s="18">
        <v>43076.0</v>
      </c>
      <c r="E9639" s="18">
        <f t="shared" si="1"/>
        <v>43076</v>
      </c>
      <c r="F9639" s="15" t="s">
        <v>55</v>
      </c>
      <c r="G9639" s="15" t="s">
        <v>2619</v>
      </c>
      <c r="H9639" s="15" t="s">
        <v>2620</v>
      </c>
      <c r="I9639" s="15" t="s">
        <v>59</v>
      </c>
      <c r="J9639" s="15" t="s">
        <v>60</v>
      </c>
      <c r="K9639" s="15" t="s">
        <v>31</v>
      </c>
      <c r="L9639" s="15" t="str">
        <f t="array" ref="L9639">_xlfn.XLOOKUP(M9639,reference_province_to_city!$A$2:$A$11,reference_province_to_city!$B$2:$B$11)</f>
        <v>Balikpapan</v>
      </c>
      <c r="M9639" s="15" t="s">
        <v>21</v>
      </c>
      <c r="N9639" s="15">
        <v>76114.0</v>
      </c>
      <c r="O9639" s="15">
        <f t="array" ref="O9639">_xlfn.XLOOKUP(M9639,reference_postal_code!$B$2:$B$11,reference_postal_code!$A$2:$A$11)</f>
        <v>76114</v>
      </c>
      <c r="P9639" s="15" t="s">
        <v>166</v>
      </c>
      <c r="Q9639" s="15" t="s">
        <v>3345</v>
      </c>
      <c r="R9639" s="15" t="s">
        <v>65</v>
      </c>
      <c r="S9639" s="15" t="s">
        <v>83</v>
      </c>
      <c r="T9639" s="15" t="s">
        <v>3346</v>
      </c>
      <c r="U9639" s="28">
        <v>238800.0</v>
      </c>
      <c r="V9639" s="15">
        <v>4.0</v>
      </c>
      <c r="W9639" s="31">
        <v>0.0</v>
      </c>
      <c r="X9639" s="28">
        <v>112236.0</v>
      </c>
    </row>
    <row r="9640" ht="15.75" customHeight="1">
      <c r="A9640" s="15">
        <v>582.0</v>
      </c>
      <c r="B9640" s="15" t="s">
        <v>10204</v>
      </c>
      <c r="C9640" s="18">
        <v>43070.0</v>
      </c>
      <c r="D9640" s="18">
        <v>43074.0</v>
      </c>
      <c r="E9640" s="18">
        <f t="shared" si="1"/>
        <v>43074</v>
      </c>
      <c r="F9640" s="15" t="s">
        <v>55</v>
      </c>
      <c r="G9640" s="15" t="s">
        <v>2031</v>
      </c>
      <c r="H9640" s="15" t="s">
        <v>2032</v>
      </c>
      <c r="I9640" s="15" t="s">
        <v>59</v>
      </c>
      <c r="J9640" s="15" t="s">
        <v>60</v>
      </c>
      <c r="K9640" s="15" t="s">
        <v>14</v>
      </c>
      <c r="L9640" s="15" t="str">
        <f t="array" ref="L9640">_xlfn.XLOOKUP(M9640,reference_province_to_city!$A$2:$A$11,reference_province_to_city!$B$2:$B$11)</f>
        <v>Bandung</v>
      </c>
      <c r="M9640" s="15" t="s">
        <v>12</v>
      </c>
      <c r="N9640" s="15">
        <v>40111.0</v>
      </c>
      <c r="O9640" s="15">
        <f t="array" ref="O9640">_xlfn.XLOOKUP(M9640,reference_postal_code!$B$2:$B$11,reference_postal_code!$A$2:$A$11)</f>
        <v>40111</v>
      </c>
      <c r="P9640" s="15" t="s">
        <v>117</v>
      </c>
      <c r="Q9640" s="15" t="s">
        <v>120</v>
      </c>
      <c r="R9640" s="15" t="s">
        <v>110</v>
      </c>
      <c r="S9640" s="15" t="s">
        <v>111</v>
      </c>
      <c r="T9640" s="15" t="s">
        <v>121</v>
      </c>
      <c r="U9640" s="28">
        <v>7055640.0</v>
      </c>
      <c r="V9640" s="15">
        <v>3.0</v>
      </c>
      <c r="W9640" s="31">
        <v>0.2</v>
      </c>
      <c r="X9640" s="28">
        <v>793759.0</v>
      </c>
    </row>
    <row r="9641" ht="15.75" customHeight="1">
      <c r="A9641" s="15">
        <v>3558.0</v>
      </c>
      <c r="B9641" s="15" t="s">
        <v>10206</v>
      </c>
      <c r="C9641" s="18">
        <v>43070.0</v>
      </c>
      <c r="D9641" s="18">
        <v>43074.0</v>
      </c>
      <c r="E9641" s="18">
        <f t="shared" si="1"/>
        <v>43074</v>
      </c>
      <c r="F9641" s="15" t="s">
        <v>55</v>
      </c>
      <c r="G9641" s="15" t="s">
        <v>9197</v>
      </c>
      <c r="H9641" s="15" t="s">
        <v>9198</v>
      </c>
      <c r="I9641" s="15" t="s">
        <v>59</v>
      </c>
      <c r="J9641" s="15" t="s">
        <v>60</v>
      </c>
      <c r="K9641" s="15" t="s">
        <v>22</v>
      </c>
      <c r="L9641" s="15" t="str">
        <f t="array" ref="L9641">_xlfn.XLOOKUP(M9641,reference_province_to_city!$A$2:$A$11,reference_province_to_city!$B$2:$B$11)</f>
        <v>Surabaya</v>
      </c>
      <c r="M9641" s="15" t="s">
        <v>20</v>
      </c>
      <c r="N9641" s="15">
        <v>60231.0</v>
      </c>
      <c r="O9641" s="15">
        <f t="array" ref="O9641">_xlfn.XLOOKUP(M9641,reference_postal_code!$B$2:$B$11,reference_postal_code!$A$2:$A$11)</f>
        <v>60231</v>
      </c>
      <c r="P9641" s="15" t="s">
        <v>166</v>
      </c>
      <c r="Q9641" s="15" t="s">
        <v>580</v>
      </c>
      <c r="R9641" s="15" t="s">
        <v>65</v>
      </c>
      <c r="S9641" s="15" t="s">
        <v>83</v>
      </c>
      <c r="T9641" s="15" t="s">
        <v>581</v>
      </c>
      <c r="U9641" s="28">
        <v>151920.0</v>
      </c>
      <c r="V9641" s="15">
        <v>2.0</v>
      </c>
      <c r="W9641" s="31">
        <v>0.2</v>
      </c>
      <c r="X9641" s="28">
        <v>55071.0</v>
      </c>
    </row>
    <row r="9642" ht="15.75" customHeight="1">
      <c r="A9642" s="15">
        <v>211.0</v>
      </c>
      <c r="B9642" s="15" t="s">
        <v>10200</v>
      </c>
      <c r="C9642" s="18">
        <v>43070.0</v>
      </c>
      <c r="D9642" s="18">
        <v>43076.0</v>
      </c>
      <c r="E9642" s="18">
        <f t="shared" si="1"/>
        <v>43076</v>
      </c>
      <c r="F9642" s="15" t="s">
        <v>55</v>
      </c>
      <c r="G9642" s="15" t="s">
        <v>2619</v>
      </c>
      <c r="H9642" s="15" t="s">
        <v>2620</v>
      </c>
      <c r="I9642" s="15" t="s">
        <v>59</v>
      </c>
      <c r="J9642" s="15" t="s">
        <v>60</v>
      </c>
      <c r="K9642" s="15" t="s">
        <v>31</v>
      </c>
      <c r="L9642" s="15" t="str">
        <f t="array" ref="L9642">_xlfn.XLOOKUP(M9642,reference_province_to_city!$A$2:$A$11,reference_province_to_city!$B$2:$B$11)</f>
        <v>Balikpapan</v>
      </c>
      <c r="M9642" s="15" t="s">
        <v>21</v>
      </c>
      <c r="N9642" s="15">
        <v>76114.0</v>
      </c>
      <c r="O9642" s="15">
        <f t="array" ref="O9642">_xlfn.XLOOKUP(M9642,reference_postal_code!$B$2:$B$11,reference_postal_code!$A$2:$A$11)</f>
        <v>76114</v>
      </c>
      <c r="P9642" s="15" t="s">
        <v>166</v>
      </c>
      <c r="Q9642" s="15" t="s">
        <v>2164</v>
      </c>
      <c r="R9642" s="15" t="s">
        <v>65</v>
      </c>
      <c r="S9642" s="15" t="s">
        <v>87</v>
      </c>
      <c r="T9642" s="15" t="s">
        <v>2165</v>
      </c>
      <c r="U9642" s="28">
        <v>1379850.0</v>
      </c>
      <c r="V9642" s="15">
        <v>1.0</v>
      </c>
      <c r="W9642" s="31">
        <v>0.0</v>
      </c>
      <c r="X9642" s="28">
        <v>55194.0</v>
      </c>
    </row>
    <row r="9643" ht="15.75" customHeight="1">
      <c r="A9643" s="15">
        <v>260.0</v>
      </c>
      <c r="B9643" s="15" t="s">
        <v>10196</v>
      </c>
      <c r="C9643" s="18">
        <v>43070.0</v>
      </c>
      <c r="D9643" s="18">
        <v>43072.0</v>
      </c>
      <c r="E9643" s="18">
        <f t="shared" si="1"/>
        <v>43072</v>
      </c>
      <c r="F9643" s="15" t="s">
        <v>114</v>
      </c>
      <c r="G9643" s="15" t="s">
        <v>4579</v>
      </c>
      <c r="H9643" s="15" t="s">
        <v>4580</v>
      </c>
      <c r="I9643" s="15" t="s">
        <v>59</v>
      </c>
      <c r="J9643" s="15" t="s">
        <v>60</v>
      </c>
      <c r="K9643" s="15" t="s">
        <v>28</v>
      </c>
      <c r="L9643" s="15" t="str">
        <f t="array" ref="L9643">_xlfn.XLOOKUP(M9643,reference_province_to_city!$A$2:$A$11,reference_province_to_city!$B$2:$B$11)</f>
        <v>Medan</v>
      </c>
      <c r="M9643" s="15" t="s">
        <v>11</v>
      </c>
      <c r="N9643" s="15">
        <v>20111.0</v>
      </c>
      <c r="O9643" s="15">
        <f t="array" ref="O9643">_xlfn.XLOOKUP(M9643,reference_postal_code!$B$2:$B$11,reference_postal_code!$A$2:$A$11)</f>
        <v>20111</v>
      </c>
      <c r="P9643" s="15" t="s">
        <v>77</v>
      </c>
      <c r="Q9643" s="15" t="s">
        <v>4627</v>
      </c>
      <c r="R9643" s="15" t="s">
        <v>65</v>
      </c>
      <c r="S9643" s="15" t="s">
        <v>87</v>
      </c>
      <c r="T9643" s="15" t="s">
        <v>4628</v>
      </c>
      <c r="U9643" s="28">
        <v>3323250.0</v>
      </c>
      <c r="V9643" s="15">
        <v>3.0</v>
      </c>
      <c r="W9643" s="31">
        <v>0.0</v>
      </c>
      <c r="X9643" s="28">
        <v>99698.0</v>
      </c>
    </row>
    <row r="9644" ht="15.75" customHeight="1">
      <c r="A9644" s="15">
        <v>9280.0</v>
      </c>
      <c r="B9644" s="15" t="s">
        <v>10202</v>
      </c>
      <c r="C9644" s="18">
        <v>43070.0</v>
      </c>
      <c r="D9644" s="18">
        <v>43074.0</v>
      </c>
      <c r="E9644" s="18">
        <f t="shared" si="1"/>
        <v>43074</v>
      </c>
      <c r="F9644" s="15" t="s">
        <v>55</v>
      </c>
      <c r="G9644" s="15" t="s">
        <v>4491</v>
      </c>
      <c r="H9644" s="15" t="s">
        <v>4492</v>
      </c>
      <c r="I9644" s="15" t="s">
        <v>59</v>
      </c>
      <c r="J9644" s="15" t="s">
        <v>60</v>
      </c>
      <c r="K9644" s="15" t="s">
        <v>28</v>
      </c>
      <c r="L9644" s="15" t="str">
        <f t="array" ref="L9644">_xlfn.XLOOKUP(M9644,reference_province_to_city!$A$2:$A$11,reference_province_to_city!$B$2:$B$11)</f>
        <v>Medan</v>
      </c>
      <c r="M9644" s="15" t="s">
        <v>11</v>
      </c>
      <c r="N9644" s="15">
        <v>20111.0</v>
      </c>
      <c r="O9644" s="15">
        <f t="array" ref="O9644">_xlfn.XLOOKUP(M9644,reference_postal_code!$B$2:$B$11,reference_postal_code!$A$2:$A$11)</f>
        <v>20111</v>
      </c>
      <c r="P9644" s="15" t="s">
        <v>77</v>
      </c>
      <c r="Q9644" s="15" t="s">
        <v>685</v>
      </c>
      <c r="R9644" s="15" t="s">
        <v>106</v>
      </c>
      <c r="S9644" s="15" t="s">
        <v>107</v>
      </c>
      <c r="T9644" s="15" t="s">
        <v>686</v>
      </c>
      <c r="U9644" s="28">
        <v>5984580.0</v>
      </c>
      <c r="V9644" s="15">
        <v>2.0</v>
      </c>
      <c r="W9644" s="31">
        <v>0.3</v>
      </c>
      <c r="X9644" s="28">
        <v>-427470.0</v>
      </c>
    </row>
    <row r="9645" ht="15.75" customHeight="1">
      <c r="A9645" s="15">
        <v>2126.0</v>
      </c>
      <c r="B9645" s="15" t="s">
        <v>10209</v>
      </c>
      <c r="C9645" s="18">
        <v>43070.0</v>
      </c>
      <c r="D9645" s="18">
        <v>43074.0</v>
      </c>
      <c r="E9645" s="18">
        <f t="shared" si="1"/>
        <v>43074</v>
      </c>
      <c r="F9645" s="15" t="s">
        <v>55</v>
      </c>
      <c r="G9645" s="15" t="s">
        <v>1538</v>
      </c>
      <c r="H9645" s="15" t="s">
        <v>1539</v>
      </c>
      <c r="I9645" s="15" t="s">
        <v>76</v>
      </c>
      <c r="J9645" s="15" t="s">
        <v>60</v>
      </c>
      <c r="K9645" s="15" t="s">
        <v>22</v>
      </c>
      <c r="L9645" s="15" t="str">
        <f t="array" ref="L9645">_xlfn.XLOOKUP(M9645,reference_province_to_city!$A$2:$A$11,reference_province_to_city!$B$2:$B$11)</f>
        <v>Surabaya</v>
      </c>
      <c r="M9645" s="15" t="s">
        <v>20</v>
      </c>
      <c r="N9645" s="15">
        <v>60231.0</v>
      </c>
      <c r="O9645" s="15">
        <f t="array" ref="O9645">_xlfn.XLOOKUP(M9645,reference_postal_code!$B$2:$B$11,reference_postal_code!$A$2:$A$11)</f>
        <v>60231</v>
      </c>
      <c r="P9645" s="15" t="s">
        <v>166</v>
      </c>
      <c r="Q9645" s="15" t="s">
        <v>5865</v>
      </c>
      <c r="R9645" s="15" t="s">
        <v>110</v>
      </c>
      <c r="S9645" s="15" t="s">
        <v>111</v>
      </c>
      <c r="T9645" s="15" t="s">
        <v>5866</v>
      </c>
      <c r="U9645" s="28">
        <v>944370.0</v>
      </c>
      <c r="V9645" s="15">
        <v>7.0</v>
      </c>
      <c r="W9645" s="31">
        <v>0.4</v>
      </c>
      <c r="X9645" s="28">
        <v>141656.0</v>
      </c>
    </row>
    <row r="9646" ht="15.75" customHeight="1">
      <c r="A9646" s="15">
        <v>7123.0</v>
      </c>
      <c r="B9646" s="15" t="s">
        <v>10201</v>
      </c>
      <c r="C9646" s="18">
        <v>43070.0</v>
      </c>
      <c r="D9646" s="18">
        <v>43077.0</v>
      </c>
      <c r="E9646" s="18">
        <f t="shared" si="1"/>
        <v>43077</v>
      </c>
      <c r="F9646" s="15" t="s">
        <v>55</v>
      </c>
      <c r="G9646" s="15" t="s">
        <v>6197</v>
      </c>
      <c r="H9646" s="15" t="s">
        <v>6198</v>
      </c>
      <c r="I9646" s="15" t="s">
        <v>59</v>
      </c>
      <c r="J9646" s="15" t="s">
        <v>60</v>
      </c>
      <c r="K9646" s="15" t="s">
        <v>22</v>
      </c>
      <c r="L9646" s="15" t="str">
        <f t="array" ref="L9646">_xlfn.XLOOKUP(M9646,reference_province_to_city!$A$2:$A$11,reference_province_to_city!$B$2:$B$11)</f>
        <v>Surabaya</v>
      </c>
      <c r="M9646" s="15" t="s">
        <v>20</v>
      </c>
      <c r="N9646" s="15">
        <v>60231.0</v>
      </c>
      <c r="O9646" s="15">
        <f t="array" ref="O9646">_xlfn.XLOOKUP(M9646,reference_postal_code!$B$2:$B$11,reference_postal_code!$A$2:$A$11)</f>
        <v>60231</v>
      </c>
      <c r="P9646" s="15" t="s">
        <v>166</v>
      </c>
      <c r="Q9646" s="15" t="s">
        <v>4835</v>
      </c>
      <c r="R9646" s="15" t="s">
        <v>106</v>
      </c>
      <c r="S9646" s="15" t="s">
        <v>183</v>
      </c>
      <c r="T9646" s="15" t="s">
        <v>4836</v>
      </c>
      <c r="U9646" s="28">
        <v>2129400.0</v>
      </c>
      <c r="V9646" s="15">
        <v>2.0</v>
      </c>
      <c r="W9646" s="31">
        <v>0.0</v>
      </c>
      <c r="X9646" s="28">
        <v>617526.0</v>
      </c>
    </row>
    <row r="9647" ht="15.75" customHeight="1">
      <c r="A9647" s="15">
        <v>2125.0</v>
      </c>
      <c r="B9647" s="15" t="s">
        <v>10209</v>
      </c>
      <c r="C9647" s="18">
        <v>43070.0</v>
      </c>
      <c r="D9647" s="18">
        <v>43074.0</v>
      </c>
      <c r="E9647" s="18">
        <f t="shared" si="1"/>
        <v>43074</v>
      </c>
      <c r="F9647" s="15" t="s">
        <v>55</v>
      </c>
      <c r="G9647" s="15" t="s">
        <v>1538</v>
      </c>
      <c r="H9647" s="15" t="s">
        <v>1539</v>
      </c>
      <c r="I9647" s="15" t="s">
        <v>76</v>
      </c>
      <c r="J9647" s="15" t="s">
        <v>60</v>
      </c>
      <c r="K9647" s="15" t="s">
        <v>22</v>
      </c>
      <c r="L9647" s="15" t="str">
        <f t="array" ref="L9647">_xlfn.XLOOKUP(M9647,reference_province_to_city!$A$2:$A$11,reference_province_to_city!$B$2:$B$11)</f>
        <v>Surabaya</v>
      </c>
      <c r="M9647" s="15" t="s">
        <v>20</v>
      </c>
      <c r="N9647" s="15">
        <v>60231.0</v>
      </c>
      <c r="O9647" s="15">
        <f t="array" ref="O9647">_xlfn.XLOOKUP(M9647,reference_postal_code!$B$2:$B$11,reference_postal_code!$A$2:$A$11)</f>
        <v>60231</v>
      </c>
      <c r="P9647" s="15" t="s">
        <v>166</v>
      </c>
      <c r="Q9647" s="15" t="s">
        <v>4155</v>
      </c>
      <c r="R9647" s="15" t="s">
        <v>65</v>
      </c>
      <c r="S9647" s="15" t="s">
        <v>173</v>
      </c>
      <c r="T9647" s="15" t="s">
        <v>4156</v>
      </c>
      <c r="U9647" s="28">
        <v>1570200.0</v>
      </c>
      <c r="V9647" s="15">
        <v>5.0</v>
      </c>
      <c r="W9647" s="31">
        <v>0.2</v>
      </c>
      <c r="X9647" s="28">
        <v>529942.0</v>
      </c>
    </row>
    <row r="9648" ht="15.75" customHeight="1">
      <c r="A9648" s="15">
        <v>1997.0</v>
      </c>
      <c r="B9648" s="15" t="s">
        <v>10210</v>
      </c>
      <c r="C9648" s="18">
        <v>43071.0</v>
      </c>
      <c r="D9648" s="18">
        <v>43073.0</v>
      </c>
      <c r="E9648" s="18">
        <f t="shared" si="1"/>
        <v>43073</v>
      </c>
      <c r="F9648" s="15" t="s">
        <v>114</v>
      </c>
      <c r="G9648" s="15" t="s">
        <v>509</v>
      </c>
      <c r="H9648" s="15" t="s">
        <v>510</v>
      </c>
      <c r="I9648" s="15" t="s">
        <v>59</v>
      </c>
      <c r="J9648" s="15" t="s">
        <v>60</v>
      </c>
      <c r="K9648" s="15" t="s">
        <v>29</v>
      </c>
      <c r="L9648" s="15" t="str">
        <f t="array" ref="L9648">_xlfn.XLOOKUP(M9648,reference_province_to_city!$A$2:$A$11,reference_province_to_city!$B$2:$B$11)</f>
        <v>Palembang</v>
      </c>
      <c r="M9648" s="15" t="s">
        <v>13</v>
      </c>
      <c r="N9648" s="15">
        <v>30111.0</v>
      </c>
      <c r="O9648" s="15">
        <f t="array" ref="O9648">_xlfn.XLOOKUP(M9648,reference_postal_code!$B$2:$B$11,reference_postal_code!$A$2:$A$11)</f>
        <v>30111</v>
      </c>
      <c r="P9648" s="15" t="s">
        <v>77</v>
      </c>
      <c r="Q9648" s="15" t="s">
        <v>1035</v>
      </c>
      <c r="R9648" s="15" t="s">
        <v>106</v>
      </c>
      <c r="S9648" s="15" t="s">
        <v>139</v>
      </c>
      <c r="T9648" s="15" t="s">
        <v>1036</v>
      </c>
      <c r="U9648" s="28">
        <v>131280.0</v>
      </c>
      <c r="V9648" s="15">
        <v>4.0</v>
      </c>
      <c r="W9648" s="31">
        <v>0.6</v>
      </c>
      <c r="X9648" s="28">
        <v>-55794.0</v>
      </c>
    </row>
    <row r="9649" ht="15.75" customHeight="1">
      <c r="A9649" s="15">
        <v>7544.0</v>
      </c>
      <c r="B9649" s="15" t="s">
        <v>10211</v>
      </c>
      <c r="C9649" s="18">
        <v>43071.0</v>
      </c>
      <c r="D9649" s="18">
        <v>43075.0</v>
      </c>
      <c r="E9649" s="18">
        <f t="shared" si="1"/>
        <v>43075</v>
      </c>
      <c r="F9649" s="15" t="s">
        <v>55</v>
      </c>
      <c r="G9649" s="15" t="s">
        <v>4275</v>
      </c>
      <c r="H9649" s="15" t="s">
        <v>4276</v>
      </c>
      <c r="I9649" s="15" t="s">
        <v>128</v>
      </c>
      <c r="J9649" s="15" t="s">
        <v>60</v>
      </c>
      <c r="K9649" s="15" t="s">
        <v>10</v>
      </c>
      <c r="L9649" s="15" t="str">
        <f t="array" ref="L9649">_xlfn.XLOOKUP(M9649,reference_province_to_city!$A$2:$A$11,reference_province_to_city!$B$2:$B$11)</f>
        <v>Jakarta</v>
      </c>
      <c r="M9649" s="15" t="s">
        <v>7</v>
      </c>
      <c r="N9649" s="15">
        <v>10110.0</v>
      </c>
      <c r="O9649" s="15">
        <f t="array" ref="O9649">_xlfn.XLOOKUP(M9649,reference_postal_code!$B$2:$B$11,reference_postal_code!$A$2:$A$11)</f>
        <v>10110</v>
      </c>
      <c r="P9649" s="15" t="s">
        <v>117</v>
      </c>
      <c r="Q9649" s="15" t="s">
        <v>305</v>
      </c>
      <c r="R9649" s="15" t="s">
        <v>110</v>
      </c>
      <c r="S9649" s="15" t="s">
        <v>111</v>
      </c>
      <c r="T9649" s="15" t="s">
        <v>306</v>
      </c>
      <c r="U9649" s="28">
        <v>860400.0</v>
      </c>
      <c r="V9649" s="15">
        <v>6.0</v>
      </c>
      <c r="W9649" s="31">
        <v>0.2</v>
      </c>
      <c r="X9649" s="28">
        <v>-215100.0</v>
      </c>
    </row>
    <row r="9650" ht="15.75" customHeight="1">
      <c r="A9650" s="15">
        <v>2349.0</v>
      </c>
      <c r="B9650" s="15" t="s">
        <v>10212</v>
      </c>
      <c r="C9650" s="18">
        <v>43071.0</v>
      </c>
      <c r="D9650" s="18">
        <v>43072.0</v>
      </c>
      <c r="E9650" s="18">
        <f t="shared" si="1"/>
        <v>43072</v>
      </c>
      <c r="F9650" s="15" t="s">
        <v>466</v>
      </c>
      <c r="G9650" s="15" t="s">
        <v>3490</v>
      </c>
      <c r="H9650" s="15" t="s">
        <v>3491</v>
      </c>
      <c r="I9650" s="15" t="s">
        <v>128</v>
      </c>
      <c r="J9650" s="15" t="s">
        <v>60</v>
      </c>
      <c r="K9650" s="15" t="s">
        <v>26</v>
      </c>
      <c r="L9650" s="15" t="str">
        <f t="array" ref="L9650">_xlfn.XLOOKUP(M9650,reference_province_to_city!$A$2:$A$11,reference_province_to_city!$B$2:$B$11)</f>
        <v>Denpasar</v>
      </c>
      <c r="M9650" s="15" t="s">
        <v>24</v>
      </c>
      <c r="N9650" s="15">
        <v>80231.0</v>
      </c>
      <c r="O9650" s="15">
        <f t="array" ref="O9650">_xlfn.XLOOKUP(M9650,reference_postal_code!$B$2:$B$11,reference_postal_code!$A$2:$A$11)</f>
        <v>80231</v>
      </c>
      <c r="P9650" s="15" t="s">
        <v>63</v>
      </c>
      <c r="Q9650" s="15" t="s">
        <v>196</v>
      </c>
      <c r="R9650" s="15" t="s">
        <v>65</v>
      </c>
      <c r="S9650" s="15" t="s">
        <v>83</v>
      </c>
      <c r="T9650" s="15" t="s">
        <v>197</v>
      </c>
      <c r="U9650" s="28">
        <v>135360.0</v>
      </c>
      <c r="V9650" s="15">
        <v>6.0</v>
      </c>
      <c r="W9650" s="31">
        <v>0.2</v>
      </c>
      <c r="X9650" s="28">
        <v>47376.0</v>
      </c>
    </row>
    <row r="9651" ht="15.75" customHeight="1">
      <c r="A9651" s="15">
        <v>6272.0</v>
      </c>
      <c r="B9651" s="15" t="s">
        <v>10213</v>
      </c>
      <c r="C9651" s="18">
        <v>43071.0</v>
      </c>
      <c r="D9651" s="18">
        <v>43075.0</v>
      </c>
      <c r="E9651" s="18">
        <f t="shared" si="1"/>
        <v>43075</v>
      </c>
      <c r="F9651" s="15" t="s">
        <v>55</v>
      </c>
      <c r="G9651" s="15" t="s">
        <v>5464</v>
      </c>
      <c r="H9651" s="15" t="s">
        <v>5465</v>
      </c>
      <c r="I9651" s="15" t="s">
        <v>128</v>
      </c>
      <c r="J9651" s="15" t="s">
        <v>60</v>
      </c>
      <c r="K9651" s="15" t="s">
        <v>29</v>
      </c>
      <c r="L9651" s="15" t="str">
        <f t="array" ref="L9651">_xlfn.XLOOKUP(M9651,reference_province_to_city!$A$2:$A$11,reference_province_to_city!$B$2:$B$11)</f>
        <v>Palembang</v>
      </c>
      <c r="M9651" s="15" t="s">
        <v>13</v>
      </c>
      <c r="N9651" s="15">
        <v>30111.0</v>
      </c>
      <c r="O9651" s="15">
        <f t="array" ref="O9651">_xlfn.XLOOKUP(M9651,reference_postal_code!$B$2:$B$11,reference_postal_code!$A$2:$A$11)</f>
        <v>30111</v>
      </c>
      <c r="P9651" s="15" t="s">
        <v>77</v>
      </c>
      <c r="Q9651" s="15" t="s">
        <v>5294</v>
      </c>
      <c r="R9651" s="15" t="s">
        <v>65</v>
      </c>
      <c r="S9651" s="15" t="s">
        <v>93</v>
      </c>
      <c r="T9651" s="15" t="s">
        <v>5295</v>
      </c>
      <c r="U9651" s="28">
        <v>2698500.0</v>
      </c>
      <c r="V9651" s="15">
        <v>5.0</v>
      </c>
      <c r="W9651" s="31">
        <v>0.0</v>
      </c>
      <c r="X9651" s="28">
        <v>674625.0</v>
      </c>
    </row>
    <row r="9652" ht="15.75" customHeight="1">
      <c r="A9652" s="15">
        <v>8970.0</v>
      </c>
      <c r="B9652" s="15" t="s">
        <v>10214</v>
      </c>
      <c r="C9652" s="18">
        <v>43071.0</v>
      </c>
      <c r="D9652" s="18">
        <v>43076.0</v>
      </c>
      <c r="E9652" s="18">
        <f t="shared" si="1"/>
        <v>43076</v>
      </c>
      <c r="F9652" s="15" t="s">
        <v>55</v>
      </c>
      <c r="G9652" s="15" t="s">
        <v>3434</v>
      </c>
      <c r="H9652" s="15" t="s">
        <v>3435</v>
      </c>
      <c r="I9652" s="15" t="s">
        <v>128</v>
      </c>
      <c r="J9652" s="15" t="s">
        <v>60</v>
      </c>
      <c r="K9652" s="15" t="s">
        <v>10</v>
      </c>
      <c r="L9652" s="15" t="str">
        <f t="array" ref="L9652">_xlfn.XLOOKUP(M9652,reference_province_to_city!$A$2:$A$11,reference_province_to_city!$B$2:$B$11)</f>
        <v>Jakarta</v>
      </c>
      <c r="M9652" s="15" t="s">
        <v>7</v>
      </c>
      <c r="N9652" s="15">
        <v>10110.0</v>
      </c>
      <c r="O9652" s="15">
        <f t="array" ref="O9652">_xlfn.XLOOKUP(M9652,reference_postal_code!$B$2:$B$11,reference_postal_code!$A$2:$A$11)</f>
        <v>10110</v>
      </c>
      <c r="P9652" s="15" t="s">
        <v>117</v>
      </c>
      <c r="Q9652" s="15" t="s">
        <v>122</v>
      </c>
      <c r="R9652" s="15" t="s">
        <v>65</v>
      </c>
      <c r="S9652" s="15" t="s">
        <v>93</v>
      </c>
      <c r="T9652" s="15" t="s">
        <v>123</v>
      </c>
      <c r="U9652" s="28">
        <v>295920.0</v>
      </c>
      <c r="V9652" s="15">
        <v>9.0</v>
      </c>
      <c r="W9652" s="31">
        <v>0.2</v>
      </c>
      <c r="X9652" s="28">
        <v>25893.0</v>
      </c>
    </row>
    <row r="9653" ht="15.75" customHeight="1">
      <c r="A9653" s="15">
        <v>7545.0</v>
      </c>
      <c r="B9653" s="15" t="s">
        <v>10211</v>
      </c>
      <c r="C9653" s="18">
        <v>43071.0</v>
      </c>
      <c r="D9653" s="18">
        <v>43075.0</v>
      </c>
      <c r="E9653" s="18">
        <f t="shared" si="1"/>
        <v>43075</v>
      </c>
      <c r="F9653" s="15" t="s">
        <v>55</v>
      </c>
      <c r="G9653" s="15" t="s">
        <v>4275</v>
      </c>
      <c r="H9653" s="15" t="s">
        <v>4276</v>
      </c>
      <c r="I9653" s="15" t="s">
        <v>128</v>
      </c>
      <c r="J9653" s="15" t="s">
        <v>60</v>
      </c>
      <c r="K9653" s="15" t="s">
        <v>10</v>
      </c>
      <c r="L9653" s="15" t="str">
        <f t="array" ref="L9653">_xlfn.XLOOKUP(M9653,reference_province_to_city!$A$2:$A$11,reference_province_to_city!$B$2:$B$11)</f>
        <v>Jakarta</v>
      </c>
      <c r="M9653" s="15" t="s">
        <v>7</v>
      </c>
      <c r="N9653" s="15">
        <v>10110.0</v>
      </c>
      <c r="O9653" s="15">
        <f t="array" ref="O9653">_xlfn.XLOOKUP(M9653,reference_postal_code!$B$2:$B$11,reference_postal_code!$A$2:$A$11)</f>
        <v>10110</v>
      </c>
      <c r="P9653" s="15" t="s">
        <v>117</v>
      </c>
      <c r="Q9653" s="15" t="s">
        <v>2547</v>
      </c>
      <c r="R9653" s="15" t="s">
        <v>106</v>
      </c>
      <c r="S9653" s="15" t="s">
        <v>107</v>
      </c>
      <c r="T9653" s="15" t="s">
        <v>2548</v>
      </c>
      <c r="U9653" s="28">
        <v>1.36002E7</v>
      </c>
      <c r="V9653" s="15">
        <v>5.0</v>
      </c>
      <c r="W9653" s="31">
        <v>0.2</v>
      </c>
      <c r="X9653" s="28">
        <v>1020015.0</v>
      </c>
    </row>
    <row r="9654" ht="15.75" customHeight="1">
      <c r="A9654" s="15">
        <v>1754.0</v>
      </c>
      <c r="B9654" s="15" t="s">
        <v>10215</v>
      </c>
      <c r="C9654" s="18">
        <v>43071.0</v>
      </c>
      <c r="D9654" s="18">
        <v>43074.0</v>
      </c>
      <c r="E9654" s="18">
        <f t="shared" si="1"/>
        <v>43074</v>
      </c>
      <c r="F9654" s="15" t="s">
        <v>125</v>
      </c>
      <c r="G9654" s="15" t="s">
        <v>1527</v>
      </c>
      <c r="H9654" s="15" t="s">
        <v>1528</v>
      </c>
      <c r="I9654" s="15" t="s">
        <v>128</v>
      </c>
      <c r="J9654" s="15" t="s">
        <v>60</v>
      </c>
      <c r="K9654" s="15" t="s">
        <v>10</v>
      </c>
      <c r="L9654" s="15" t="str">
        <f t="array" ref="L9654">_xlfn.XLOOKUP(M9654,reference_province_to_city!$A$2:$A$11,reference_province_to_city!$B$2:$B$11)</f>
        <v>Jakarta</v>
      </c>
      <c r="M9654" s="15" t="s">
        <v>7</v>
      </c>
      <c r="N9654" s="15">
        <v>10110.0</v>
      </c>
      <c r="O9654" s="15">
        <f t="array" ref="O9654">_xlfn.XLOOKUP(M9654,reference_postal_code!$B$2:$B$11,reference_postal_code!$A$2:$A$11)</f>
        <v>10110</v>
      </c>
      <c r="P9654" s="15" t="s">
        <v>117</v>
      </c>
      <c r="Q9654" s="15" t="s">
        <v>2847</v>
      </c>
      <c r="R9654" s="15" t="s">
        <v>65</v>
      </c>
      <c r="S9654" s="15" t="s">
        <v>66</v>
      </c>
      <c r="T9654" s="15" t="s">
        <v>2848</v>
      </c>
      <c r="U9654" s="28">
        <v>1648800.0</v>
      </c>
      <c r="V9654" s="15">
        <v>2.0</v>
      </c>
      <c r="W9654" s="31">
        <v>0.0</v>
      </c>
      <c r="X9654" s="28">
        <v>807912.0</v>
      </c>
    </row>
    <row r="9655" ht="15.75" customHeight="1">
      <c r="A9655" s="15">
        <v>1753.0</v>
      </c>
      <c r="B9655" s="15" t="s">
        <v>10215</v>
      </c>
      <c r="C9655" s="18">
        <v>43071.0</v>
      </c>
      <c r="D9655" s="18">
        <v>43074.0</v>
      </c>
      <c r="E9655" s="18">
        <f t="shared" si="1"/>
        <v>43074</v>
      </c>
      <c r="F9655" s="15" t="s">
        <v>125</v>
      </c>
      <c r="G9655" s="15" t="s">
        <v>1527</v>
      </c>
      <c r="H9655" s="15" t="s">
        <v>1528</v>
      </c>
      <c r="I9655" s="15" t="s">
        <v>128</v>
      </c>
      <c r="J9655" s="15" t="s">
        <v>60</v>
      </c>
      <c r="K9655" s="15" t="s">
        <v>10</v>
      </c>
      <c r="L9655" s="15" t="str">
        <f t="array" ref="L9655">_xlfn.XLOOKUP(M9655,reference_province_to_city!$A$2:$A$11,reference_province_to_city!$B$2:$B$11)</f>
        <v>Jakarta</v>
      </c>
      <c r="M9655" s="15" t="s">
        <v>7</v>
      </c>
      <c r="N9655" s="15">
        <v>10110.0</v>
      </c>
      <c r="O9655" s="15">
        <f t="array" ref="O9655">_xlfn.XLOOKUP(M9655,reference_postal_code!$B$2:$B$11,reference_postal_code!$A$2:$A$11)</f>
        <v>10110</v>
      </c>
      <c r="P9655" s="15" t="s">
        <v>117</v>
      </c>
      <c r="Q9655" s="15" t="s">
        <v>3406</v>
      </c>
      <c r="R9655" s="15" t="s">
        <v>65</v>
      </c>
      <c r="S9655" s="15" t="s">
        <v>87</v>
      </c>
      <c r="T9655" s="15" t="s">
        <v>3407</v>
      </c>
      <c r="U9655" s="28">
        <v>8394300.0</v>
      </c>
      <c r="V9655" s="15">
        <v>9.0</v>
      </c>
      <c r="W9655" s="31">
        <v>0.0</v>
      </c>
      <c r="X9655" s="28">
        <v>2266461.0</v>
      </c>
    </row>
    <row r="9656" ht="15.75" customHeight="1">
      <c r="A9656" s="15">
        <v>7539.0</v>
      </c>
      <c r="B9656" s="15" t="s">
        <v>10211</v>
      </c>
      <c r="C9656" s="18">
        <v>43071.0</v>
      </c>
      <c r="D9656" s="18">
        <v>43075.0</v>
      </c>
      <c r="E9656" s="18">
        <f t="shared" si="1"/>
        <v>43075</v>
      </c>
      <c r="F9656" s="15" t="s">
        <v>55</v>
      </c>
      <c r="G9656" s="15" t="s">
        <v>4275</v>
      </c>
      <c r="H9656" s="15" t="s">
        <v>4276</v>
      </c>
      <c r="I9656" s="15" t="s">
        <v>128</v>
      </c>
      <c r="J9656" s="15" t="s">
        <v>60</v>
      </c>
      <c r="K9656" s="15" t="s">
        <v>10</v>
      </c>
      <c r="L9656" s="15" t="str">
        <f t="array" ref="L9656">_xlfn.XLOOKUP(M9656,reference_province_to_city!$A$2:$A$11,reference_province_to_city!$B$2:$B$11)</f>
        <v>Jakarta</v>
      </c>
      <c r="M9656" s="15" t="s">
        <v>7</v>
      </c>
      <c r="N9656" s="15">
        <v>10110.0</v>
      </c>
      <c r="O9656" s="15">
        <f t="array" ref="O9656">_xlfn.XLOOKUP(M9656,reference_postal_code!$B$2:$B$11,reference_postal_code!$A$2:$A$11)</f>
        <v>10110</v>
      </c>
      <c r="P9656" s="15" t="s">
        <v>117</v>
      </c>
      <c r="Q9656" s="15" t="s">
        <v>2343</v>
      </c>
      <c r="R9656" s="15" t="s">
        <v>65</v>
      </c>
      <c r="S9656" s="15" t="s">
        <v>87</v>
      </c>
      <c r="T9656" s="15" t="s">
        <v>2344</v>
      </c>
      <c r="U9656" s="28">
        <v>1714320.0</v>
      </c>
      <c r="V9656" s="15">
        <v>1.0</v>
      </c>
      <c r="W9656" s="31">
        <v>0.2</v>
      </c>
      <c r="X9656" s="28">
        <v>192861.0</v>
      </c>
    </row>
    <row r="9657" ht="15.75" customHeight="1">
      <c r="A9657" s="15">
        <v>8971.0</v>
      </c>
      <c r="B9657" s="15" t="s">
        <v>10214</v>
      </c>
      <c r="C9657" s="18">
        <v>43071.0</v>
      </c>
      <c r="D9657" s="18">
        <v>43076.0</v>
      </c>
      <c r="E9657" s="18">
        <f t="shared" si="1"/>
        <v>43076</v>
      </c>
      <c r="F9657" s="15" t="s">
        <v>55</v>
      </c>
      <c r="G9657" s="15" t="s">
        <v>3434</v>
      </c>
      <c r="H9657" s="15" t="s">
        <v>3435</v>
      </c>
      <c r="I9657" s="15" t="s">
        <v>128</v>
      </c>
      <c r="J9657" s="15" t="s">
        <v>60</v>
      </c>
      <c r="K9657" s="15" t="s">
        <v>10</v>
      </c>
      <c r="L9657" s="15" t="str">
        <f t="array" ref="L9657">_xlfn.XLOOKUP(M9657,reference_province_to_city!$A$2:$A$11,reference_province_to_city!$B$2:$B$11)</f>
        <v>Jakarta</v>
      </c>
      <c r="M9657" s="15" t="s">
        <v>7</v>
      </c>
      <c r="N9657" s="15">
        <v>10110.0</v>
      </c>
      <c r="O9657" s="15">
        <f t="array" ref="O9657">_xlfn.XLOOKUP(M9657,reference_postal_code!$B$2:$B$11,reference_postal_code!$A$2:$A$11)</f>
        <v>10110</v>
      </c>
      <c r="P9657" s="15" t="s">
        <v>117</v>
      </c>
      <c r="Q9657" s="15" t="s">
        <v>1307</v>
      </c>
      <c r="R9657" s="15" t="s">
        <v>110</v>
      </c>
      <c r="S9657" s="15" t="s">
        <v>111</v>
      </c>
      <c r="T9657" s="15" t="s">
        <v>1308</v>
      </c>
      <c r="U9657" s="28">
        <v>2267820.0</v>
      </c>
      <c r="V9657" s="15">
        <v>2.0</v>
      </c>
      <c r="W9657" s="31">
        <v>0.4</v>
      </c>
      <c r="X9657" s="28">
        <v>-377970.0</v>
      </c>
    </row>
    <row r="9658" ht="15.75" customHeight="1">
      <c r="A9658" s="15">
        <v>2271.0</v>
      </c>
      <c r="B9658" s="15" t="s">
        <v>10216</v>
      </c>
      <c r="C9658" s="18">
        <v>43071.0</v>
      </c>
      <c r="D9658" s="18">
        <v>43076.0</v>
      </c>
      <c r="E9658" s="18">
        <f t="shared" si="1"/>
        <v>43076</v>
      </c>
      <c r="F9658" s="15" t="s">
        <v>55</v>
      </c>
      <c r="G9658" s="15" t="s">
        <v>4075</v>
      </c>
      <c r="H9658" s="15" t="s">
        <v>4076</v>
      </c>
      <c r="I9658" s="15" t="s">
        <v>128</v>
      </c>
      <c r="J9658" s="15" t="s">
        <v>60</v>
      </c>
      <c r="L9658" s="15" t="str">
        <f t="array" ref="L9658">_xlfn.XLOOKUP(M9658,reference_province_to_city!$A$2:$A$11,reference_province_to_city!$B$2:$B$11)</f>
        <v>Palembang</v>
      </c>
      <c r="M9658" s="15" t="s">
        <v>13</v>
      </c>
      <c r="N9658" s="15">
        <v>30111.0</v>
      </c>
      <c r="O9658" s="15">
        <f t="array" ref="O9658">_xlfn.XLOOKUP(M9658,reference_postal_code!$B$2:$B$11,reference_postal_code!$A$2:$A$11)</f>
        <v>30111</v>
      </c>
      <c r="P9658" s="15" t="s">
        <v>77</v>
      </c>
      <c r="Q9658" s="15" t="s">
        <v>2653</v>
      </c>
      <c r="R9658" s="15" t="s">
        <v>65</v>
      </c>
      <c r="S9658" s="15" t="s">
        <v>93</v>
      </c>
      <c r="T9658" s="15" t="s">
        <v>2654</v>
      </c>
      <c r="U9658" s="28">
        <v>719400.0</v>
      </c>
      <c r="V9658" s="15">
        <v>5.0</v>
      </c>
      <c r="W9658" s="31">
        <v>0.2</v>
      </c>
      <c r="X9658" s="28">
        <v>62947.0</v>
      </c>
    </row>
    <row r="9659" ht="15.75" customHeight="1">
      <c r="A9659" s="15">
        <v>6270.0</v>
      </c>
      <c r="B9659" s="15" t="s">
        <v>10213</v>
      </c>
      <c r="C9659" s="18">
        <v>43071.0</v>
      </c>
      <c r="D9659" s="18"/>
      <c r="E9659" s="18">
        <f t="shared" si="1"/>
        <v>43074</v>
      </c>
      <c r="F9659" s="15" t="s">
        <v>55</v>
      </c>
      <c r="G9659" s="15" t="s">
        <v>5464</v>
      </c>
      <c r="H9659" s="15" t="s">
        <v>5465</v>
      </c>
      <c r="I9659" s="15" t="s">
        <v>128</v>
      </c>
      <c r="J9659" s="15" t="s">
        <v>60</v>
      </c>
      <c r="K9659" s="15" t="s">
        <v>29</v>
      </c>
      <c r="L9659" s="15" t="str">
        <f t="array" ref="L9659">_xlfn.XLOOKUP(M9659,reference_province_to_city!$A$2:$A$11,reference_province_to_city!$B$2:$B$11)</f>
        <v>Palembang</v>
      </c>
      <c r="M9659" s="15" t="s">
        <v>13</v>
      </c>
      <c r="N9659" s="15">
        <v>30111.0</v>
      </c>
      <c r="O9659" s="15">
        <f t="array" ref="O9659">_xlfn.XLOOKUP(M9659,reference_postal_code!$B$2:$B$11,reference_postal_code!$A$2:$A$11)</f>
        <v>30111</v>
      </c>
      <c r="P9659" s="15" t="s">
        <v>77</v>
      </c>
      <c r="Q9659" s="15" t="s">
        <v>6935</v>
      </c>
      <c r="R9659" s="15" t="s">
        <v>110</v>
      </c>
      <c r="S9659" s="15" t="s">
        <v>111</v>
      </c>
      <c r="T9659" s="15" t="s">
        <v>6936</v>
      </c>
      <c r="U9659" s="28">
        <v>599880.0</v>
      </c>
      <c r="V9659" s="15">
        <v>1.0</v>
      </c>
      <c r="W9659" s="31">
        <v>0.2</v>
      </c>
      <c r="X9659" s="28">
        <v>-119976.0</v>
      </c>
    </row>
    <row r="9660" ht="15.75" customHeight="1">
      <c r="A9660" s="15">
        <v>9728.0</v>
      </c>
      <c r="B9660" s="15" t="s">
        <v>10217</v>
      </c>
      <c r="C9660" s="18">
        <v>43071.0</v>
      </c>
      <c r="D9660" s="18">
        <v>43073.0</v>
      </c>
      <c r="E9660" s="18">
        <f t="shared" si="1"/>
        <v>43073</v>
      </c>
      <c r="F9660" s="15" t="s">
        <v>125</v>
      </c>
      <c r="G9660" s="15" t="s">
        <v>921</v>
      </c>
      <c r="H9660" s="15" t="s">
        <v>922</v>
      </c>
      <c r="I9660" s="15" t="s">
        <v>59</v>
      </c>
      <c r="J9660" s="15" t="s">
        <v>60</v>
      </c>
      <c r="K9660" s="15" t="s">
        <v>26</v>
      </c>
      <c r="L9660" s="15" t="str">
        <f t="array" ref="L9660">_xlfn.XLOOKUP(M9660,reference_province_to_city!$A$2:$A$11,reference_province_to_city!$B$2:$B$11)</f>
        <v>Denpasar</v>
      </c>
      <c r="M9660" s="15" t="s">
        <v>24</v>
      </c>
      <c r="N9660" s="15">
        <v>80231.0</v>
      </c>
      <c r="O9660" s="15">
        <f t="array" ref="O9660">_xlfn.XLOOKUP(M9660,reference_postal_code!$B$2:$B$11,reference_postal_code!$A$2:$A$11)</f>
        <v>80231</v>
      </c>
      <c r="P9660" s="15" t="s">
        <v>63</v>
      </c>
      <c r="Q9660" s="15" t="s">
        <v>120</v>
      </c>
      <c r="R9660" s="15" t="s">
        <v>110</v>
      </c>
      <c r="S9660" s="15" t="s">
        <v>111</v>
      </c>
      <c r="T9660" s="15" t="s">
        <v>121</v>
      </c>
      <c r="U9660" s="28">
        <v>1.469925E7</v>
      </c>
      <c r="V9660" s="15">
        <v>5.0</v>
      </c>
      <c r="W9660" s="31">
        <v>0.0</v>
      </c>
      <c r="X9660" s="28">
        <v>4262782.0</v>
      </c>
    </row>
    <row r="9661" ht="15.75" customHeight="1">
      <c r="A9661" s="15">
        <v>2351.0</v>
      </c>
      <c r="B9661" s="15" t="s">
        <v>10212</v>
      </c>
      <c r="C9661" s="18">
        <v>43071.0</v>
      </c>
      <c r="D9661" s="18">
        <v>43072.0</v>
      </c>
      <c r="E9661" s="18">
        <f t="shared" si="1"/>
        <v>43072</v>
      </c>
      <c r="F9661" s="15" t="s">
        <v>466</v>
      </c>
      <c r="G9661" s="15" t="s">
        <v>3490</v>
      </c>
      <c r="H9661" s="15" t="s">
        <v>3491</v>
      </c>
      <c r="I9661" s="15" t="s">
        <v>128</v>
      </c>
      <c r="J9661" s="15" t="s">
        <v>60</v>
      </c>
      <c r="K9661" s="15" t="s">
        <v>26</v>
      </c>
      <c r="L9661" s="15" t="str">
        <f t="array" ref="L9661">_xlfn.XLOOKUP(M9661,reference_province_to_city!$A$2:$A$11,reference_province_to_city!$B$2:$B$11)</f>
        <v>Denpasar</v>
      </c>
      <c r="M9661" s="15" t="s">
        <v>24</v>
      </c>
      <c r="N9661" s="15">
        <v>80231.0</v>
      </c>
      <c r="O9661" s="15">
        <f t="array" ref="O9661">_xlfn.XLOOKUP(M9661,reference_postal_code!$B$2:$B$11,reference_postal_code!$A$2:$A$11)</f>
        <v>80231</v>
      </c>
      <c r="P9661" s="15" t="s">
        <v>63</v>
      </c>
      <c r="Q9661" s="15" t="s">
        <v>3235</v>
      </c>
      <c r="R9661" s="15" t="s">
        <v>65</v>
      </c>
      <c r="S9661" s="15" t="s">
        <v>66</v>
      </c>
      <c r="T9661" s="15" t="s">
        <v>3236</v>
      </c>
      <c r="U9661" s="28">
        <v>162900.0</v>
      </c>
      <c r="V9661" s="15">
        <v>2.0</v>
      </c>
      <c r="W9661" s="31">
        <v>0.0</v>
      </c>
      <c r="X9661" s="28">
        <v>79821.0</v>
      </c>
    </row>
    <row r="9662" ht="15.75" customHeight="1">
      <c r="A9662" s="15">
        <v>2353.0</v>
      </c>
      <c r="B9662" s="15" t="s">
        <v>10212</v>
      </c>
      <c r="C9662" s="18">
        <v>43071.0</v>
      </c>
      <c r="D9662" s="18">
        <v>43072.0</v>
      </c>
      <c r="E9662" s="18">
        <f t="shared" si="1"/>
        <v>43072</v>
      </c>
      <c r="F9662" s="15" t="s">
        <v>466</v>
      </c>
      <c r="G9662" s="15" t="s">
        <v>3490</v>
      </c>
      <c r="H9662" s="15" t="s">
        <v>3491</v>
      </c>
      <c r="I9662" s="15" t="s">
        <v>128</v>
      </c>
      <c r="J9662" s="15" t="s">
        <v>60</v>
      </c>
      <c r="K9662" s="15" t="s">
        <v>26</v>
      </c>
      <c r="L9662" s="15" t="str">
        <f t="array" ref="L9662">_xlfn.XLOOKUP(M9662,reference_province_to_city!$A$2:$A$11,reference_province_to_city!$B$2:$B$11)</f>
        <v>Denpasar</v>
      </c>
      <c r="M9662" s="15" t="s">
        <v>24</v>
      </c>
      <c r="N9662" s="15">
        <v>80231.0</v>
      </c>
      <c r="O9662" s="15">
        <f t="array" ref="O9662">_xlfn.XLOOKUP(M9662,reference_postal_code!$B$2:$B$11,reference_postal_code!$A$2:$A$11)</f>
        <v>80231</v>
      </c>
      <c r="P9662" s="15" t="s">
        <v>63</v>
      </c>
      <c r="Q9662" s="15" t="s">
        <v>1239</v>
      </c>
      <c r="R9662" s="15" t="s">
        <v>65</v>
      </c>
      <c r="S9662" s="15" t="s">
        <v>93</v>
      </c>
      <c r="T9662" s="15" t="s">
        <v>1240</v>
      </c>
      <c r="U9662" s="28">
        <v>151200.0</v>
      </c>
      <c r="V9662" s="15">
        <v>6.0</v>
      </c>
      <c r="W9662" s="31">
        <v>0.0</v>
      </c>
      <c r="X9662" s="28">
        <v>75600.0</v>
      </c>
    </row>
    <row r="9663" ht="15.75" customHeight="1">
      <c r="A9663" s="15">
        <v>1895.0</v>
      </c>
      <c r="B9663" s="15" t="s">
        <v>10218</v>
      </c>
      <c r="C9663" s="18">
        <v>43071.0</v>
      </c>
      <c r="D9663" s="18">
        <v>43074.0</v>
      </c>
      <c r="E9663" s="18">
        <f t="shared" si="1"/>
        <v>43074</v>
      </c>
      <c r="F9663" s="15" t="s">
        <v>125</v>
      </c>
      <c r="G9663" s="15" t="s">
        <v>3283</v>
      </c>
      <c r="H9663" s="15" t="s">
        <v>3284</v>
      </c>
      <c r="I9663" s="15" t="s">
        <v>59</v>
      </c>
      <c r="J9663" s="15" t="s">
        <v>60</v>
      </c>
      <c r="K9663" s="15" t="s">
        <v>31</v>
      </c>
      <c r="L9663" s="15" t="str">
        <f t="array" ref="L9663">_xlfn.XLOOKUP(M9663,reference_province_to_city!$A$2:$A$11,reference_province_to_city!$B$2:$B$11)</f>
        <v>Balikpapan</v>
      </c>
      <c r="M9663" s="15" t="s">
        <v>21</v>
      </c>
      <c r="N9663" s="15">
        <v>76114.0</v>
      </c>
      <c r="O9663" s="15">
        <f t="array" ref="O9663">_xlfn.XLOOKUP(M9663,reference_postal_code!$B$2:$B$11,reference_postal_code!$A$2:$A$11)</f>
        <v>76114</v>
      </c>
      <c r="P9663" s="15" t="s">
        <v>166</v>
      </c>
      <c r="Q9663" s="15" t="s">
        <v>5791</v>
      </c>
      <c r="R9663" s="15" t="s">
        <v>65</v>
      </c>
      <c r="S9663" s="15" t="s">
        <v>93</v>
      </c>
      <c r="T9663" s="15" t="s">
        <v>5792</v>
      </c>
      <c r="U9663" s="28">
        <v>519750.0</v>
      </c>
      <c r="V9663" s="15">
        <v>3.0</v>
      </c>
      <c r="W9663" s="31">
        <v>0.0</v>
      </c>
      <c r="X9663" s="28">
        <v>155925.0</v>
      </c>
    </row>
    <row r="9664" ht="15.75" customHeight="1">
      <c r="A9664" s="15">
        <v>1755.0</v>
      </c>
      <c r="B9664" s="15" t="s">
        <v>10215</v>
      </c>
      <c r="C9664" s="18">
        <v>43071.0</v>
      </c>
      <c r="D9664" s="18">
        <v>43074.0</v>
      </c>
      <c r="E9664" s="18">
        <f t="shared" si="1"/>
        <v>43074</v>
      </c>
      <c r="F9664" s="15" t="s">
        <v>125</v>
      </c>
      <c r="G9664" s="15" t="s">
        <v>1527</v>
      </c>
      <c r="H9664" s="15" t="s">
        <v>1528</v>
      </c>
      <c r="I9664" s="15" t="s">
        <v>128</v>
      </c>
      <c r="J9664" s="15" t="s">
        <v>60</v>
      </c>
      <c r="K9664" s="15" t="s">
        <v>3174</v>
      </c>
      <c r="L9664" s="15" t="str">
        <f t="array" ref="L9664">_xlfn.XLOOKUP(M9664,reference_province_to_city!$A$2:$A$11,reference_province_to_city!$B$2:$B$11)</f>
        <v>Jakarta</v>
      </c>
      <c r="M9664" s="15" t="s">
        <v>7</v>
      </c>
      <c r="N9664" s="15">
        <v>10110.0</v>
      </c>
      <c r="O9664" s="15">
        <f t="array" ref="O9664">_xlfn.XLOOKUP(M9664,reference_postal_code!$B$2:$B$11,reference_postal_code!$A$2:$A$11)</f>
        <v>10110</v>
      </c>
      <c r="P9664" s="15" t="s">
        <v>117</v>
      </c>
      <c r="Q9664" s="15" t="s">
        <v>5342</v>
      </c>
      <c r="R9664" s="15" t="s">
        <v>65</v>
      </c>
      <c r="S9664" s="15" t="s">
        <v>66</v>
      </c>
      <c r="T9664" s="15" t="s">
        <v>5343</v>
      </c>
      <c r="U9664" s="28">
        <v>128400.0</v>
      </c>
      <c r="V9664" s="15">
        <v>2.0</v>
      </c>
      <c r="W9664" s="31">
        <v>0.0</v>
      </c>
      <c r="X9664" s="28">
        <v>57780.0</v>
      </c>
    </row>
    <row r="9665" ht="15.75" customHeight="1">
      <c r="A9665" s="15">
        <v>7543.0</v>
      </c>
      <c r="B9665" s="15" t="s">
        <v>10211</v>
      </c>
      <c r="C9665" s="18">
        <v>43071.0</v>
      </c>
      <c r="D9665" s="18">
        <v>43075.0</v>
      </c>
      <c r="E9665" s="18">
        <f t="shared" si="1"/>
        <v>43075</v>
      </c>
      <c r="F9665" s="15" t="s">
        <v>55</v>
      </c>
      <c r="G9665" s="15" t="s">
        <v>4275</v>
      </c>
      <c r="H9665" s="15" t="s">
        <v>4276</v>
      </c>
      <c r="I9665" s="15" t="s">
        <v>128</v>
      </c>
      <c r="J9665" s="15" t="s">
        <v>60</v>
      </c>
      <c r="K9665" s="15" t="s">
        <v>10</v>
      </c>
      <c r="L9665" s="15" t="str">
        <f t="array" ref="L9665">_xlfn.XLOOKUP(M9665,reference_province_to_city!$A$2:$A$11,reference_province_to_city!$B$2:$B$11)</f>
        <v>Jakarta</v>
      </c>
      <c r="M9665" s="15" t="s">
        <v>7</v>
      </c>
      <c r="N9665" s="15">
        <v>10110.0</v>
      </c>
      <c r="O9665" s="15">
        <f t="array" ref="O9665">_xlfn.XLOOKUP(M9665,reference_postal_code!$B$2:$B$11,reference_postal_code!$A$2:$A$11)</f>
        <v>10110</v>
      </c>
      <c r="P9665" s="15" t="s">
        <v>117</v>
      </c>
      <c r="Q9665" s="15" t="s">
        <v>5812</v>
      </c>
      <c r="R9665" s="15" t="s">
        <v>106</v>
      </c>
      <c r="S9665" s="15" t="s">
        <v>139</v>
      </c>
      <c r="T9665" s="15" t="s">
        <v>5813</v>
      </c>
      <c r="U9665" s="28">
        <v>7630560.0</v>
      </c>
      <c r="V9665" s="15">
        <v>6.0</v>
      </c>
      <c r="W9665" s="31">
        <v>0.2</v>
      </c>
      <c r="X9665" s="28">
        <v>0.0</v>
      </c>
    </row>
    <row r="9666" ht="15.75" customHeight="1">
      <c r="A9666" s="15">
        <v>5531.0</v>
      </c>
      <c r="B9666" s="15" t="s">
        <v>10219</v>
      </c>
      <c r="C9666" s="18">
        <v>43071.0</v>
      </c>
      <c r="D9666" s="18">
        <v>43075.0</v>
      </c>
      <c r="E9666" s="18">
        <f t="shared" si="1"/>
        <v>43075</v>
      </c>
      <c r="F9666" s="15" t="s">
        <v>55</v>
      </c>
      <c r="G9666" s="15" t="s">
        <v>5239</v>
      </c>
      <c r="H9666" s="15" t="s">
        <v>5240</v>
      </c>
      <c r="I9666" s="15" t="s">
        <v>59</v>
      </c>
      <c r="J9666" s="15" t="s">
        <v>60</v>
      </c>
      <c r="K9666" s="15" t="s">
        <v>19</v>
      </c>
      <c r="L9666" s="15" t="str">
        <f t="array" ref="L9666">_xlfn.XLOOKUP(M9666,reference_province_to_city!$A$2:$A$11,reference_province_to_city!$B$2:$B$11)</f>
        <v>Yogyakarta</v>
      </c>
      <c r="M9666" s="15" t="s">
        <v>18</v>
      </c>
      <c r="N9666" s="15">
        <v>55111.0</v>
      </c>
      <c r="O9666" s="15">
        <f t="array" ref="O9666">_xlfn.XLOOKUP(M9666,reference_postal_code!$B$2:$B$11,reference_postal_code!$A$2:$A$11)</f>
        <v>55111</v>
      </c>
      <c r="P9666" s="15" t="s">
        <v>77</v>
      </c>
      <c r="Q9666" s="15" t="s">
        <v>3774</v>
      </c>
      <c r="R9666" s="15" t="s">
        <v>110</v>
      </c>
      <c r="S9666" s="15" t="s">
        <v>111</v>
      </c>
      <c r="T9666" s="15" t="s">
        <v>3775</v>
      </c>
      <c r="U9666" s="28">
        <v>3.71994E7</v>
      </c>
      <c r="V9666" s="15">
        <v>4.0</v>
      </c>
      <c r="W9666" s="31">
        <v>0.0</v>
      </c>
      <c r="X9666" s="28">
        <v>1.115982E7</v>
      </c>
    </row>
    <row r="9667" ht="15.75" customHeight="1">
      <c r="A9667" s="15">
        <v>6690.0</v>
      </c>
      <c r="B9667" s="15" t="s">
        <v>10220</v>
      </c>
      <c r="C9667" s="18">
        <v>43071.0</v>
      </c>
      <c r="D9667" s="18">
        <v>43078.0</v>
      </c>
      <c r="E9667" s="18">
        <f t="shared" si="1"/>
        <v>43078</v>
      </c>
      <c r="F9667" s="15" t="s">
        <v>55</v>
      </c>
      <c r="G9667" s="15" t="s">
        <v>1060</v>
      </c>
      <c r="H9667" s="15" t="s">
        <v>1061</v>
      </c>
      <c r="I9667" s="15" t="s">
        <v>128</v>
      </c>
      <c r="J9667" s="15" t="s">
        <v>60</v>
      </c>
      <c r="K9667" s="15" t="s">
        <v>22</v>
      </c>
      <c r="L9667" s="15" t="str">
        <f t="array" ref="L9667">_xlfn.XLOOKUP(M9667,reference_province_to_city!$A$2:$A$11,reference_province_to_city!$B$2:$B$11)</f>
        <v>Surabaya</v>
      </c>
      <c r="M9667" s="15" t="s">
        <v>20</v>
      </c>
      <c r="N9667" s="15">
        <v>60231.0</v>
      </c>
      <c r="O9667" s="15">
        <f t="array" ref="O9667">_xlfn.XLOOKUP(M9667,reference_postal_code!$B$2:$B$11,reference_postal_code!$A$2:$A$11)</f>
        <v>60231</v>
      </c>
      <c r="P9667" s="15" t="s">
        <v>166</v>
      </c>
      <c r="Q9667" s="15" t="s">
        <v>5960</v>
      </c>
      <c r="R9667" s="15" t="s">
        <v>65</v>
      </c>
      <c r="S9667" s="15" t="s">
        <v>93</v>
      </c>
      <c r="T9667" s="15" t="s">
        <v>5961</v>
      </c>
      <c r="U9667" s="28">
        <v>182400.0</v>
      </c>
      <c r="V9667" s="15">
        <v>5.0</v>
      </c>
      <c r="W9667" s="31">
        <v>0.2</v>
      </c>
      <c r="X9667" s="28">
        <v>31920.0</v>
      </c>
    </row>
    <row r="9668" ht="15.75" customHeight="1">
      <c r="A9668" s="15">
        <v>7541.0</v>
      </c>
      <c r="B9668" s="15" t="s">
        <v>10211</v>
      </c>
      <c r="C9668" s="18">
        <v>43071.0</v>
      </c>
      <c r="D9668" s="18">
        <v>43075.0</v>
      </c>
      <c r="E9668" s="18">
        <f t="shared" si="1"/>
        <v>43075</v>
      </c>
      <c r="F9668" s="15" t="s">
        <v>55</v>
      </c>
      <c r="G9668" s="15" t="s">
        <v>4275</v>
      </c>
      <c r="H9668" s="15" t="s">
        <v>4276</v>
      </c>
      <c r="I9668" s="15" t="s">
        <v>128</v>
      </c>
      <c r="J9668" s="15" t="s">
        <v>60</v>
      </c>
      <c r="K9668" s="15" t="s">
        <v>10</v>
      </c>
      <c r="L9668" s="15" t="str">
        <f t="array" ref="L9668">_xlfn.XLOOKUP(M9668,reference_province_to_city!$A$2:$A$11,reference_province_to_city!$B$2:$B$11)</f>
        <v>Jakarta</v>
      </c>
      <c r="M9668" s="15" t="s">
        <v>7</v>
      </c>
      <c r="N9668" s="15">
        <v>10110.0</v>
      </c>
      <c r="O9668" s="15">
        <f t="array" ref="O9668">_xlfn.XLOOKUP(M9668,reference_postal_code!$B$2:$B$11,reference_postal_code!$A$2:$A$11)</f>
        <v>10110</v>
      </c>
      <c r="P9668" s="15" t="s">
        <v>117</v>
      </c>
      <c r="Q9668" s="15" t="s">
        <v>4082</v>
      </c>
      <c r="R9668" s="15" t="s">
        <v>106</v>
      </c>
      <c r="S9668" s="15" t="s">
        <v>183</v>
      </c>
      <c r="T9668" s="15" t="s">
        <v>4083</v>
      </c>
      <c r="U9668" s="28">
        <v>3635280.0</v>
      </c>
      <c r="V9668" s="15">
        <v>8.0</v>
      </c>
      <c r="W9668" s="31">
        <v>0.7</v>
      </c>
      <c r="X9668" s="28">
        <v>-5452920.0</v>
      </c>
    </row>
    <row r="9669" ht="15.75" customHeight="1">
      <c r="A9669" s="15">
        <v>2513.0</v>
      </c>
      <c r="B9669" s="15" t="s">
        <v>10221</v>
      </c>
      <c r="C9669" s="18">
        <v>43071.0</v>
      </c>
      <c r="D9669" s="18">
        <v>43075.0</v>
      </c>
      <c r="E9669" s="18">
        <f t="shared" si="1"/>
        <v>43075</v>
      </c>
      <c r="F9669" s="15" t="s">
        <v>55</v>
      </c>
      <c r="G9669" s="15" t="s">
        <v>3680</v>
      </c>
      <c r="H9669" s="15" t="s">
        <v>3681</v>
      </c>
      <c r="I9669" s="15" t="s">
        <v>76</v>
      </c>
      <c r="J9669" s="15" t="s">
        <v>60</v>
      </c>
      <c r="K9669" s="15" t="s">
        <v>17</v>
      </c>
      <c r="L9669" s="15" t="str">
        <f t="array" ref="L9669">_xlfn.XLOOKUP(M9669,reference_province_to_city!$A$2:$A$11,reference_province_to_city!$B$2:$B$11)</f>
        <v>Semarang</v>
      </c>
      <c r="M9669" s="15" t="s">
        <v>15</v>
      </c>
      <c r="N9669" s="15">
        <v>50111.0</v>
      </c>
      <c r="O9669" s="15">
        <f t="array" ref="O9669">_xlfn.XLOOKUP(M9669,reference_postal_code!$B$2:$B$11,reference_postal_code!$A$2:$A$11)</f>
        <v>50111</v>
      </c>
      <c r="P9669" s="15" t="s">
        <v>77</v>
      </c>
      <c r="Q9669" s="15" t="s">
        <v>3064</v>
      </c>
      <c r="R9669" s="15" t="s">
        <v>65</v>
      </c>
      <c r="S9669" s="15" t="s">
        <v>83</v>
      </c>
      <c r="T9669" s="15" t="s">
        <v>3065</v>
      </c>
      <c r="U9669" s="28">
        <v>684900.0</v>
      </c>
      <c r="V9669" s="15">
        <v>5.0</v>
      </c>
      <c r="W9669" s="31">
        <v>0.7</v>
      </c>
      <c r="X9669" s="28">
        <v>-502260.0</v>
      </c>
    </row>
    <row r="9670" ht="15.75" customHeight="1">
      <c r="A9670" s="15">
        <v>6760.0</v>
      </c>
      <c r="B9670" s="15" t="s">
        <v>10222</v>
      </c>
      <c r="C9670" s="18">
        <v>43071.0</v>
      </c>
      <c r="D9670" s="18">
        <v>43077.0</v>
      </c>
      <c r="E9670" s="18">
        <f t="shared" si="1"/>
        <v>43077</v>
      </c>
      <c r="F9670" s="15" t="s">
        <v>55</v>
      </c>
      <c r="G9670" s="15" t="s">
        <v>3859</v>
      </c>
      <c r="H9670" s="15" t="s">
        <v>3860</v>
      </c>
      <c r="I9670" s="15" t="s">
        <v>59</v>
      </c>
      <c r="J9670" s="15" t="s">
        <v>60</v>
      </c>
      <c r="K9670" s="15" t="s">
        <v>26</v>
      </c>
      <c r="L9670" s="15" t="str">
        <f t="array" ref="L9670">_xlfn.XLOOKUP(M9670,reference_province_to_city!$A$2:$A$11,reference_province_to_city!$B$2:$B$11)</f>
        <v>Denpasar</v>
      </c>
      <c r="M9670" s="15" t="s">
        <v>24</v>
      </c>
      <c r="N9670" s="15">
        <v>80231.0</v>
      </c>
      <c r="O9670" s="15">
        <f t="array" ref="O9670">_xlfn.XLOOKUP(M9670,reference_postal_code!$B$2:$B$11,reference_postal_code!$A$2:$A$11)</f>
        <v>80231</v>
      </c>
      <c r="P9670" s="15" t="s">
        <v>63</v>
      </c>
      <c r="Q9670" s="15" t="s">
        <v>2633</v>
      </c>
      <c r="R9670" s="15" t="s">
        <v>65</v>
      </c>
      <c r="S9670" s="15" t="s">
        <v>93</v>
      </c>
      <c r="T9670" s="15" t="s">
        <v>2634</v>
      </c>
      <c r="U9670" s="28">
        <v>491640.0</v>
      </c>
      <c r="V9670" s="15">
        <v>1.0</v>
      </c>
      <c r="W9670" s="31">
        <v>0.2</v>
      </c>
      <c r="X9670" s="28">
        <v>36873.0</v>
      </c>
    </row>
    <row r="9671" ht="15.75" customHeight="1">
      <c r="A9671" s="15">
        <v>2350.0</v>
      </c>
      <c r="B9671" s="15" t="s">
        <v>10212</v>
      </c>
      <c r="C9671" s="18">
        <v>43071.0</v>
      </c>
      <c r="D9671" s="18">
        <v>43072.0</v>
      </c>
      <c r="E9671" s="18">
        <f t="shared" si="1"/>
        <v>43072</v>
      </c>
      <c r="F9671" s="15" t="s">
        <v>466</v>
      </c>
      <c r="G9671" s="15" t="s">
        <v>3490</v>
      </c>
      <c r="H9671" s="15" t="s">
        <v>3491</v>
      </c>
      <c r="I9671" s="15" t="s">
        <v>128</v>
      </c>
      <c r="J9671" s="15" t="s">
        <v>60</v>
      </c>
      <c r="K9671" s="15" t="s">
        <v>26</v>
      </c>
      <c r="L9671" s="15" t="str">
        <f t="array" ref="L9671">_xlfn.XLOOKUP(M9671,reference_province_to_city!$A$2:$A$11,reference_province_to_city!$B$2:$B$11)</f>
        <v>Denpasar</v>
      </c>
      <c r="M9671" s="15" t="s">
        <v>24</v>
      </c>
      <c r="N9671" s="15">
        <v>80231.0</v>
      </c>
      <c r="O9671" s="15">
        <f t="array" ref="O9671">_xlfn.XLOOKUP(M9671,reference_postal_code!$B$2:$B$11,reference_postal_code!$A$2:$A$11)</f>
        <v>80231</v>
      </c>
      <c r="P9671" s="15" t="s">
        <v>63</v>
      </c>
      <c r="Q9671" s="15" t="s">
        <v>2712</v>
      </c>
      <c r="R9671" s="15" t="s">
        <v>65</v>
      </c>
      <c r="S9671" s="15" t="s">
        <v>83</v>
      </c>
      <c r="T9671" s="15" t="s">
        <v>2713</v>
      </c>
      <c r="U9671" s="28">
        <v>1041840.0</v>
      </c>
      <c r="V9671" s="15">
        <v>2.0</v>
      </c>
      <c r="W9671" s="31">
        <v>0.2</v>
      </c>
      <c r="X9671" s="28">
        <v>338598.0</v>
      </c>
    </row>
    <row r="9672" ht="15.75" customHeight="1">
      <c r="A9672" s="15">
        <v>6271.0</v>
      </c>
      <c r="B9672" s="15" t="s">
        <v>10213</v>
      </c>
      <c r="C9672" s="18">
        <v>43071.0</v>
      </c>
      <c r="D9672" s="18">
        <v>43075.0</v>
      </c>
      <c r="E9672" s="18">
        <f t="shared" si="1"/>
        <v>43075</v>
      </c>
      <c r="F9672" s="15" t="s">
        <v>55</v>
      </c>
      <c r="G9672" s="15" t="s">
        <v>5464</v>
      </c>
      <c r="H9672" s="15" t="s">
        <v>5465</v>
      </c>
      <c r="I9672" s="15" t="s">
        <v>128</v>
      </c>
      <c r="J9672" s="15" t="s">
        <v>60</v>
      </c>
      <c r="K9672" s="15" t="s">
        <v>29</v>
      </c>
      <c r="L9672" s="15" t="str">
        <f t="array" ref="L9672">_xlfn.XLOOKUP(M9672,reference_province_to_city!$A$2:$A$11,reference_province_to_city!$B$2:$B$11)</f>
        <v>Palembang</v>
      </c>
      <c r="M9672" s="15" t="s">
        <v>13</v>
      </c>
      <c r="N9672" s="15">
        <v>30111.0</v>
      </c>
      <c r="O9672" s="15">
        <f t="array" ref="O9672">_xlfn.XLOOKUP(M9672,reference_postal_code!$B$2:$B$11,reference_postal_code!$A$2:$A$11)</f>
        <v>30111</v>
      </c>
      <c r="P9672" s="15" t="s">
        <v>77</v>
      </c>
      <c r="Q9672" s="15" t="s">
        <v>3293</v>
      </c>
      <c r="R9672" s="15" t="s">
        <v>106</v>
      </c>
      <c r="S9672" s="15" t="s">
        <v>107</v>
      </c>
      <c r="T9672" s="15" t="s">
        <v>3294</v>
      </c>
      <c r="U9672" s="28">
        <v>1.738584E7</v>
      </c>
      <c r="V9672" s="15">
        <v>9.0</v>
      </c>
      <c r="W9672" s="31">
        <v>0.2</v>
      </c>
      <c r="X9672" s="28">
        <v>651969.0</v>
      </c>
    </row>
    <row r="9673" ht="15.75" customHeight="1">
      <c r="A9673" s="15">
        <v>9727.0</v>
      </c>
      <c r="B9673" s="15" t="s">
        <v>10217</v>
      </c>
      <c r="C9673" s="18">
        <v>43071.0</v>
      </c>
      <c r="D9673" s="18">
        <v>43073.0</v>
      </c>
      <c r="E9673" s="18">
        <f t="shared" si="1"/>
        <v>43073</v>
      </c>
      <c r="F9673" s="15" t="s">
        <v>125</v>
      </c>
      <c r="G9673" s="15" t="s">
        <v>921</v>
      </c>
      <c r="H9673" s="15" t="s">
        <v>922</v>
      </c>
      <c r="I9673" s="15" t="s">
        <v>59</v>
      </c>
      <c r="J9673" s="15" t="s">
        <v>60</v>
      </c>
      <c r="K9673" s="15" t="s">
        <v>26</v>
      </c>
      <c r="L9673" s="15" t="str">
        <f t="array" ref="L9673">_xlfn.XLOOKUP(M9673,reference_province_to_city!$A$2:$A$11,reference_province_to_city!$B$2:$B$11)</f>
        <v>Denpasar</v>
      </c>
      <c r="M9673" s="15" t="s">
        <v>24</v>
      </c>
      <c r="N9673" s="15">
        <v>80231.0</v>
      </c>
      <c r="O9673" s="15">
        <f t="array" ref="O9673">_xlfn.XLOOKUP(M9673,reference_postal_code!$B$2:$B$11,reference_postal_code!$A$2:$A$11)</f>
        <v>80231</v>
      </c>
      <c r="P9673" s="15" t="s">
        <v>63</v>
      </c>
      <c r="Q9673" s="15" t="s">
        <v>448</v>
      </c>
      <c r="R9673" s="15" t="s">
        <v>65</v>
      </c>
      <c r="S9673" s="15" t="s">
        <v>222</v>
      </c>
      <c r="T9673" s="15" t="s">
        <v>449</v>
      </c>
      <c r="U9673" s="28">
        <v>4302900.0</v>
      </c>
      <c r="V9673" s="15">
        <v>7.0</v>
      </c>
      <c r="W9673" s="31">
        <v>0.0</v>
      </c>
      <c r="X9673" s="28">
        <v>1204812.0</v>
      </c>
    </row>
    <row r="9674" ht="15.75" customHeight="1">
      <c r="A9674" s="15">
        <v>6292.0</v>
      </c>
      <c r="B9674" s="15" t="s">
        <v>10223</v>
      </c>
      <c r="C9674" s="18">
        <v>43071.0</v>
      </c>
      <c r="D9674" s="18">
        <v>43074.0</v>
      </c>
      <c r="E9674" s="18">
        <f t="shared" si="1"/>
        <v>43074</v>
      </c>
      <c r="F9674" s="15" t="s">
        <v>125</v>
      </c>
      <c r="G9674" s="15" t="s">
        <v>2239</v>
      </c>
      <c r="H9674" s="15" t="s">
        <v>2240</v>
      </c>
      <c r="I9674" s="15" t="s">
        <v>59</v>
      </c>
      <c r="J9674" s="15" t="s">
        <v>60</v>
      </c>
      <c r="K9674" s="15" t="s">
        <v>10</v>
      </c>
      <c r="L9674" s="15" t="str">
        <f t="array" ref="L9674">_xlfn.XLOOKUP(M9674,reference_province_to_city!$A$2:$A$11,reference_province_to_city!$B$2:$B$11)</f>
        <v>Jakarta</v>
      </c>
      <c r="M9674" s="15" t="s">
        <v>7</v>
      </c>
      <c r="N9674" s="15">
        <v>10110.0</v>
      </c>
      <c r="O9674" s="15">
        <f t="array" ref="O9674">_xlfn.XLOOKUP(M9674,reference_postal_code!$B$2:$B$11,reference_postal_code!$A$2:$A$11)</f>
        <v>10110</v>
      </c>
      <c r="P9674" s="15" t="s">
        <v>117</v>
      </c>
      <c r="Q9674" s="15" t="s">
        <v>4291</v>
      </c>
      <c r="R9674" s="15" t="s">
        <v>106</v>
      </c>
      <c r="S9674" s="15" t="s">
        <v>107</v>
      </c>
      <c r="T9674" s="15" t="s">
        <v>4292</v>
      </c>
      <c r="U9674" s="28">
        <v>1.05294E7</v>
      </c>
      <c r="V9674" s="15">
        <v>2.0</v>
      </c>
      <c r="W9674" s="31">
        <v>0.0</v>
      </c>
      <c r="X9674" s="28">
        <v>2527056.0</v>
      </c>
    </row>
    <row r="9675" ht="15.75" customHeight="1">
      <c r="A9675" s="15">
        <v>7540.0</v>
      </c>
      <c r="B9675" s="15" t="s">
        <v>10211</v>
      </c>
      <c r="C9675" s="18">
        <v>43071.0</v>
      </c>
      <c r="D9675" s="18">
        <v>43075.0</v>
      </c>
      <c r="E9675" s="18">
        <f t="shared" si="1"/>
        <v>43075</v>
      </c>
      <c r="F9675" s="15" t="s">
        <v>55</v>
      </c>
      <c r="G9675" s="15" t="s">
        <v>4275</v>
      </c>
      <c r="H9675" s="15" t="s">
        <v>4276</v>
      </c>
      <c r="I9675" s="15" t="s">
        <v>128</v>
      </c>
      <c r="J9675" s="15" t="s">
        <v>60</v>
      </c>
      <c r="K9675" s="15" t="s">
        <v>3174</v>
      </c>
      <c r="L9675" s="15" t="str">
        <f t="array" ref="L9675">_xlfn.XLOOKUP(M9675,reference_province_to_city!$A$2:$A$11,reference_province_to_city!$B$2:$B$11)</f>
        <v>Jakarta</v>
      </c>
      <c r="M9675" s="15" t="s">
        <v>7</v>
      </c>
      <c r="N9675" s="15">
        <v>10110.0</v>
      </c>
      <c r="O9675" s="15">
        <f t="array" ref="O9675">_xlfn.XLOOKUP(M9675,reference_postal_code!$B$2:$B$11,reference_postal_code!$A$2:$A$11)</f>
        <v>10110</v>
      </c>
      <c r="P9675" s="15" t="s">
        <v>117</v>
      </c>
      <c r="Q9675" s="15" t="s">
        <v>5104</v>
      </c>
      <c r="R9675" s="15" t="s">
        <v>65</v>
      </c>
      <c r="S9675" s="15" t="s">
        <v>83</v>
      </c>
      <c r="T9675" s="15" t="s">
        <v>5105</v>
      </c>
      <c r="U9675" s="28">
        <v>549360.0</v>
      </c>
      <c r="V9675" s="15">
        <v>8.0</v>
      </c>
      <c r="W9675" s="31">
        <v>0.7</v>
      </c>
      <c r="X9675" s="28">
        <v>-366240.0</v>
      </c>
    </row>
    <row r="9676" ht="15.75" customHeight="1">
      <c r="A9676" s="15">
        <v>4498.0</v>
      </c>
      <c r="B9676" s="15" t="s">
        <v>10224</v>
      </c>
      <c r="C9676" s="18">
        <v>43071.0</v>
      </c>
      <c r="D9676" s="18">
        <v>43078.0</v>
      </c>
      <c r="E9676" s="18">
        <f t="shared" si="1"/>
        <v>43078</v>
      </c>
      <c r="F9676" s="15" t="s">
        <v>55</v>
      </c>
      <c r="G9676" s="15" t="s">
        <v>530</v>
      </c>
      <c r="H9676" s="15" t="s">
        <v>531</v>
      </c>
      <c r="I9676" s="15" t="s">
        <v>59</v>
      </c>
      <c r="J9676" s="15" t="s">
        <v>60</v>
      </c>
      <c r="K9676" s="15" t="s">
        <v>28</v>
      </c>
      <c r="L9676" s="15" t="str">
        <f t="array" ref="L9676">_xlfn.XLOOKUP(M9676,reference_province_to_city!$A$2:$A$11,reference_province_to_city!$B$2:$B$11)</f>
        <v>Medan</v>
      </c>
      <c r="M9676" s="15" t="s">
        <v>11</v>
      </c>
      <c r="N9676" s="15">
        <v>20111.0</v>
      </c>
      <c r="O9676" s="15">
        <f t="array" ref="O9676">_xlfn.XLOOKUP(M9676,reference_postal_code!$B$2:$B$11,reference_postal_code!$A$2:$A$11)</f>
        <v>20111</v>
      </c>
      <c r="P9676" s="15" t="s">
        <v>77</v>
      </c>
      <c r="Q9676" s="15" t="s">
        <v>4423</v>
      </c>
      <c r="R9676" s="15" t="s">
        <v>65</v>
      </c>
      <c r="S9676" s="15" t="s">
        <v>83</v>
      </c>
      <c r="T9676" s="15" t="s">
        <v>4424</v>
      </c>
      <c r="U9676" s="28">
        <v>9467640.0</v>
      </c>
      <c r="V9676" s="15">
        <v>4.0</v>
      </c>
      <c r="W9676" s="31">
        <v>0.7</v>
      </c>
      <c r="X9676" s="28">
        <v>-6942936.0</v>
      </c>
    </row>
    <row r="9677" ht="15.75" customHeight="1">
      <c r="A9677" s="15">
        <v>9729.0</v>
      </c>
      <c r="B9677" s="15" t="s">
        <v>10217</v>
      </c>
      <c r="C9677" s="18">
        <v>43071.0</v>
      </c>
      <c r="D9677" s="18">
        <v>43073.0</v>
      </c>
      <c r="E9677" s="18">
        <f t="shared" si="1"/>
        <v>43073</v>
      </c>
      <c r="F9677" s="15" t="s">
        <v>125</v>
      </c>
      <c r="G9677" s="15" t="s">
        <v>921</v>
      </c>
      <c r="H9677" s="15" t="s">
        <v>922</v>
      </c>
      <c r="I9677" s="15" t="s">
        <v>59</v>
      </c>
      <c r="J9677" s="15" t="s">
        <v>60</v>
      </c>
      <c r="K9677" s="15" t="s">
        <v>26</v>
      </c>
      <c r="L9677" s="15" t="str">
        <f t="array" ref="L9677">_xlfn.XLOOKUP(M9677,reference_province_to_city!$A$2:$A$11,reference_province_to_city!$B$2:$B$11)</f>
        <v>Denpasar</v>
      </c>
      <c r="M9677" s="15" t="s">
        <v>24</v>
      </c>
      <c r="N9677" s="15">
        <v>80231.0</v>
      </c>
      <c r="O9677" s="15">
        <f t="array" ref="O9677">_xlfn.XLOOKUP(M9677,reference_postal_code!$B$2:$B$11,reference_postal_code!$A$2:$A$11)</f>
        <v>80231</v>
      </c>
      <c r="P9677" s="15" t="s">
        <v>63</v>
      </c>
      <c r="Q9677" s="15" t="s">
        <v>5834</v>
      </c>
      <c r="R9677" s="15" t="s">
        <v>65</v>
      </c>
      <c r="S9677" s="15" t="s">
        <v>226</v>
      </c>
      <c r="T9677" s="15" t="s">
        <v>5835</v>
      </c>
      <c r="U9677" s="28">
        <v>65400.0</v>
      </c>
      <c r="V9677" s="15">
        <v>2.0</v>
      </c>
      <c r="W9677" s="31">
        <v>0.0</v>
      </c>
      <c r="X9677" s="28">
        <v>2616.0</v>
      </c>
    </row>
    <row r="9678" ht="15.75" customHeight="1">
      <c r="A9678" s="15">
        <v>7542.0</v>
      </c>
      <c r="B9678" s="15" t="s">
        <v>10211</v>
      </c>
      <c r="C9678" s="18">
        <v>43071.0</v>
      </c>
      <c r="D9678" s="18">
        <v>43075.0</v>
      </c>
      <c r="E9678" s="18">
        <f t="shared" si="1"/>
        <v>43075</v>
      </c>
      <c r="F9678" s="15" t="s">
        <v>55</v>
      </c>
      <c r="G9678" s="15" t="s">
        <v>4275</v>
      </c>
      <c r="H9678" s="15" t="s">
        <v>4276</v>
      </c>
      <c r="I9678" s="15" t="s">
        <v>128</v>
      </c>
      <c r="J9678" s="15" t="s">
        <v>60</v>
      </c>
      <c r="K9678" s="15" t="s">
        <v>10</v>
      </c>
      <c r="L9678" s="15" t="str">
        <f t="array" ref="L9678">_xlfn.XLOOKUP(M9678,reference_province_to_city!$A$2:$A$11,reference_province_to_city!$B$2:$B$11)</f>
        <v>Jakarta</v>
      </c>
      <c r="M9678" s="15" t="s">
        <v>7</v>
      </c>
      <c r="N9678" s="15">
        <v>10110.0</v>
      </c>
      <c r="O9678" s="15">
        <f t="array" ref="O9678">_xlfn.XLOOKUP(M9678,reference_postal_code!$B$2:$B$11,reference_postal_code!$A$2:$A$11)</f>
        <v>10110</v>
      </c>
      <c r="P9678" s="15" t="s">
        <v>117</v>
      </c>
      <c r="Q9678" s="15" t="s">
        <v>4604</v>
      </c>
      <c r="R9678" s="15" t="s">
        <v>110</v>
      </c>
      <c r="S9678" s="15" t="s">
        <v>111</v>
      </c>
      <c r="T9678" s="15" t="s">
        <v>4605</v>
      </c>
      <c r="U9678" s="28">
        <v>744240.0</v>
      </c>
      <c r="V9678" s="15">
        <v>2.0</v>
      </c>
      <c r="W9678" s="31">
        <v>0.2</v>
      </c>
      <c r="X9678" s="28">
        <v>74424.0</v>
      </c>
    </row>
    <row r="9679" ht="15.75" customHeight="1">
      <c r="A9679" s="15">
        <v>1996.0</v>
      </c>
      <c r="B9679" s="15" t="s">
        <v>10210</v>
      </c>
      <c r="C9679" s="18">
        <v>43071.0</v>
      </c>
      <c r="D9679" s="18">
        <v>43073.0</v>
      </c>
      <c r="E9679" s="18">
        <f t="shared" si="1"/>
        <v>43073</v>
      </c>
      <c r="F9679" s="15" t="s">
        <v>114</v>
      </c>
      <c r="G9679" s="15" t="s">
        <v>509</v>
      </c>
      <c r="H9679" s="15" t="s">
        <v>510</v>
      </c>
      <c r="I9679" s="15" t="s">
        <v>59</v>
      </c>
      <c r="J9679" s="15" t="s">
        <v>60</v>
      </c>
      <c r="L9679" s="15" t="str">
        <f t="array" ref="L9679">_xlfn.XLOOKUP(M9679,reference_province_to_city!$A$2:$A$11,reference_province_to_city!$B$2:$B$11)</f>
        <v>Palembang</v>
      </c>
      <c r="M9679" s="15" t="s">
        <v>13</v>
      </c>
      <c r="N9679" s="15">
        <v>30111.0</v>
      </c>
      <c r="O9679" s="15">
        <f t="array" ref="O9679">_xlfn.XLOOKUP(M9679,reference_postal_code!$B$2:$B$11,reference_postal_code!$A$2:$A$11)</f>
        <v>30111</v>
      </c>
      <c r="P9679" s="15" t="s">
        <v>77</v>
      </c>
      <c r="Q9679" s="15" t="s">
        <v>560</v>
      </c>
      <c r="R9679" s="15" t="s">
        <v>65</v>
      </c>
      <c r="S9679" s="15" t="s">
        <v>222</v>
      </c>
      <c r="T9679" s="15" t="s">
        <v>561</v>
      </c>
      <c r="U9679" s="28">
        <v>4419300.0</v>
      </c>
      <c r="V9679" s="15">
        <v>5.0</v>
      </c>
      <c r="W9679" s="31">
        <v>0.8</v>
      </c>
      <c r="X9679" s="28">
        <v>-1.149018E7</v>
      </c>
    </row>
    <row r="9680" ht="15.75" customHeight="1">
      <c r="A9680" s="15">
        <v>2352.0</v>
      </c>
      <c r="B9680" s="15" t="s">
        <v>10212</v>
      </c>
      <c r="C9680" s="18">
        <v>43071.0</v>
      </c>
      <c r="D9680" s="18">
        <v>43072.0</v>
      </c>
      <c r="E9680" s="18">
        <f t="shared" si="1"/>
        <v>43072</v>
      </c>
      <c r="F9680" s="15" t="s">
        <v>466</v>
      </c>
      <c r="G9680" s="15" t="s">
        <v>3490</v>
      </c>
      <c r="H9680" s="15" t="s">
        <v>3491</v>
      </c>
      <c r="I9680" s="15" t="s">
        <v>128</v>
      </c>
      <c r="J9680" s="15" t="s">
        <v>60</v>
      </c>
      <c r="K9680" s="15" t="s">
        <v>26</v>
      </c>
      <c r="L9680" s="15" t="str">
        <f t="array" ref="L9680">_xlfn.XLOOKUP(M9680,reference_province_to_city!$A$2:$A$11,reference_province_to_city!$B$2:$B$11)</f>
        <v>Denpasar</v>
      </c>
      <c r="M9680" s="15" t="s">
        <v>24</v>
      </c>
      <c r="N9680" s="15">
        <v>80231.0</v>
      </c>
      <c r="O9680" s="15">
        <f t="array" ref="O9680">_xlfn.XLOOKUP(M9680,reference_postal_code!$B$2:$B$11,reference_postal_code!$A$2:$A$11)</f>
        <v>80231</v>
      </c>
      <c r="P9680" s="15" t="s">
        <v>63</v>
      </c>
      <c r="Q9680" s="15" t="s">
        <v>977</v>
      </c>
      <c r="R9680" s="15" t="s">
        <v>65</v>
      </c>
      <c r="S9680" s="15" t="s">
        <v>222</v>
      </c>
      <c r="T9680" s="15" t="s">
        <v>978</v>
      </c>
      <c r="U9680" s="28">
        <v>1192050.0</v>
      </c>
      <c r="V9680" s="15">
        <v>3.0</v>
      </c>
      <c r="W9680" s="31">
        <v>0.0</v>
      </c>
      <c r="X9680" s="28">
        <v>333774.0</v>
      </c>
    </row>
    <row r="9681" ht="15.75" customHeight="1">
      <c r="A9681" s="15">
        <v>8642.0</v>
      </c>
      <c r="B9681" s="15" t="s">
        <v>10225</v>
      </c>
      <c r="C9681" s="18">
        <v>43071.0</v>
      </c>
      <c r="D9681" s="18">
        <v>43071.0</v>
      </c>
      <c r="E9681" s="18">
        <f t="shared" si="1"/>
        <v>43071</v>
      </c>
      <c r="F9681" s="15" t="s">
        <v>466</v>
      </c>
      <c r="G9681" s="15" t="s">
        <v>7075</v>
      </c>
      <c r="H9681" s="15" t="s">
        <v>7076</v>
      </c>
      <c r="I9681" s="15" t="s">
        <v>59</v>
      </c>
      <c r="J9681" s="15" t="s">
        <v>60</v>
      </c>
      <c r="K9681" s="15" t="s">
        <v>28</v>
      </c>
      <c r="L9681" s="15" t="str">
        <f t="array" ref="L9681">_xlfn.XLOOKUP(M9681,reference_province_to_city!$A$2:$A$11,reference_province_to_city!$B$2:$B$11)</f>
        <v>Medan</v>
      </c>
      <c r="M9681" s="15" t="s">
        <v>11</v>
      </c>
      <c r="N9681" s="15">
        <v>20111.0</v>
      </c>
      <c r="O9681" s="15">
        <f t="array" ref="O9681">_xlfn.XLOOKUP(M9681,reference_postal_code!$B$2:$B$11,reference_postal_code!$A$2:$A$11)</f>
        <v>20111</v>
      </c>
      <c r="P9681" s="15" t="s">
        <v>77</v>
      </c>
      <c r="Q9681" s="15" t="s">
        <v>2146</v>
      </c>
      <c r="R9681" s="15" t="s">
        <v>65</v>
      </c>
      <c r="S9681" s="15" t="s">
        <v>83</v>
      </c>
      <c r="T9681" s="15" t="s">
        <v>2147</v>
      </c>
      <c r="U9681" s="28">
        <v>1017900.0</v>
      </c>
      <c r="V9681" s="15">
        <v>6.0</v>
      </c>
      <c r="W9681" s="31">
        <v>0.7</v>
      </c>
      <c r="X9681" s="28">
        <v>-678600.0</v>
      </c>
    </row>
    <row r="9682" ht="15.75" customHeight="1">
      <c r="A9682" s="15">
        <v>4568.0</v>
      </c>
      <c r="B9682" s="15" t="s">
        <v>10226</v>
      </c>
      <c r="C9682" s="18">
        <v>43072.0</v>
      </c>
      <c r="D9682" s="18">
        <v>43079.0</v>
      </c>
      <c r="E9682" s="18">
        <f t="shared" si="1"/>
        <v>43079</v>
      </c>
      <c r="F9682" s="15" t="s">
        <v>55</v>
      </c>
      <c r="G9682" s="15" t="s">
        <v>4316</v>
      </c>
      <c r="H9682" s="15" t="s">
        <v>4317</v>
      </c>
      <c r="I9682" s="15" t="s">
        <v>59</v>
      </c>
      <c r="J9682" s="15" t="s">
        <v>60</v>
      </c>
      <c r="K9682" s="15" t="s">
        <v>10</v>
      </c>
      <c r="L9682" s="15" t="str">
        <f t="array" ref="L9682">_xlfn.XLOOKUP(M9682,reference_province_to_city!$A$2:$A$11,reference_province_to_city!$B$2:$B$11)</f>
        <v>Jakarta</v>
      </c>
      <c r="M9682" s="15" t="s">
        <v>7</v>
      </c>
      <c r="N9682" s="15">
        <v>10110.0</v>
      </c>
      <c r="O9682" s="15">
        <f t="array" ref="O9682">_xlfn.XLOOKUP(M9682,reference_postal_code!$B$2:$B$11,reference_postal_code!$A$2:$A$11)</f>
        <v>10110</v>
      </c>
      <c r="P9682" s="15" t="s">
        <v>117</v>
      </c>
      <c r="Q9682" s="15" t="s">
        <v>6991</v>
      </c>
      <c r="R9682" s="15" t="s">
        <v>65</v>
      </c>
      <c r="S9682" s="15" t="s">
        <v>66</v>
      </c>
      <c r="T9682" s="15" t="s">
        <v>6992</v>
      </c>
      <c r="U9682" s="28">
        <v>366720.0</v>
      </c>
      <c r="V9682" s="15">
        <v>4.0</v>
      </c>
      <c r="W9682" s="31">
        <v>0.2</v>
      </c>
      <c r="X9682" s="28">
        <v>132936.0</v>
      </c>
    </row>
    <row r="9683" ht="15.75" customHeight="1">
      <c r="A9683" s="15">
        <v>4567.0</v>
      </c>
      <c r="B9683" s="15" t="s">
        <v>10226</v>
      </c>
      <c r="C9683" s="18">
        <v>43072.0</v>
      </c>
      <c r="D9683" s="18">
        <v>43079.0</v>
      </c>
      <c r="E9683" s="18">
        <f t="shared" si="1"/>
        <v>43079</v>
      </c>
      <c r="F9683" s="15" t="s">
        <v>55</v>
      </c>
      <c r="G9683" s="15" t="s">
        <v>4316</v>
      </c>
      <c r="H9683" s="15" t="s">
        <v>4317</v>
      </c>
      <c r="I9683" s="15" t="s">
        <v>59</v>
      </c>
      <c r="J9683" s="15" t="s">
        <v>60</v>
      </c>
      <c r="K9683" s="15" t="s">
        <v>10</v>
      </c>
      <c r="L9683" s="15" t="str">
        <f t="array" ref="L9683">_xlfn.XLOOKUP(M9683,reference_province_to_city!$A$2:$A$11,reference_province_to_city!$B$2:$B$11)</f>
        <v>Jakarta</v>
      </c>
      <c r="M9683" s="15" t="s">
        <v>7</v>
      </c>
      <c r="N9683" s="15">
        <v>10110.0</v>
      </c>
      <c r="O9683" s="15">
        <f t="array" ref="O9683">_xlfn.XLOOKUP(M9683,reference_postal_code!$B$2:$B$11,reference_postal_code!$A$2:$A$11)</f>
        <v>10110</v>
      </c>
      <c r="P9683" s="15" t="s">
        <v>117</v>
      </c>
      <c r="Q9683" s="15" t="s">
        <v>1748</v>
      </c>
      <c r="R9683" s="15" t="s">
        <v>65</v>
      </c>
      <c r="S9683" s="15" t="s">
        <v>83</v>
      </c>
      <c r="T9683" s="15" t="s">
        <v>1749</v>
      </c>
      <c r="U9683" s="28">
        <v>431730.0</v>
      </c>
      <c r="V9683" s="15">
        <v>6.0</v>
      </c>
      <c r="W9683" s="31">
        <v>0.7</v>
      </c>
      <c r="X9683" s="28">
        <v>-316602.0</v>
      </c>
    </row>
    <row r="9684" ht="15.75" customHeight="1">
      <c r="A9684" s="15">
        <v>2464.0</v>
      </c>
      <c r="B9684" s="15" t="s">
        <v>10227</v>
      </c>
      <c r="C9684" s="18">
        <v>43072.0</v>
      </c>
      <c r="D9684" s="18">
        <v>43078.0</v>
      </c>
      <c r="E9684" s="18">
        <f t="shared" si="1"/>
        <v>43078</v>
      </c>
      <c r="F9684" s="15" t="s">
        <v>55</v>
      </c>
      <c r="G9684" s="15" t="s">
        <v>9285</v>
      </c>
      <c r="H9684" s="15" t="s">
        <v>9286</v>
      </c>
      <c r="I9684" s="15" t="s">
        <v>59</v>
      </c>
      <c r="J9684" s="15" t="s">
        <v>60</v>
      </c>
      <c r="K9684" s="15" t="s">
        <v>26</v>
      </c>
      <c r="L9684" s="15" t="str">
        <f t="array" ref="L9684">_xlfn.XLOOKUP(M9684,reference_province_to_city!$A$2:$A$11,reference_province_to_city!$B$2:$B$11)</f>
        <v>Denpasar</v>
      </c>
      <c r="M9684" s="15" t="s">
        <v>24</v>
      </c>
      <c r="N9684" s="15">
        <v>80231.0</v>
      </c>
      <c r="O9684" s="15">
        <f t="array" ref="O9684">_xlfn.XLOOKUP(M9684,reference_postal_code!$B$2:$B$11,reference_postal_code!$A$2:$A$11)</f>
        <v>80231</v>
      </c>
      <c r="P9684" s="15" t="s">
        <v>63</v>
      </c>
      <c r="Q9684" s="15" t="s">
        <v>2034</v>
      </c>
      <c r="R9684" s="15" t="s">
        <v>65</v>
      </c>
      <c r="S9684" s="15" t="s">
        <v>83</v>
      </c>
      <c r="T9684" s="15" t="s">
        <v>2035</v>
      </c>
      <c r="U9684" s="28">
        <v>219360.0</v>
      </c>
      <c r="V9684" s="15">
        <v>2.0</v>
      </c>
      <c r="W9684" s="31">
        <v>0.2</v>
      </c>
      <c r="X9684" s="28">
        <v>76776.0</v>
      </c>
    </row>
    <row r="9685" ht="15.75" customHeight="1">
      <c r="A9685" s="15">
        <v>7762.0</v>
      </c>
      <c r="B9685" s="15" t="s">
        <v>10228</v>
      </c>
      <c r="C9685" s="18">
        <v>43072.0</v>
      </c>
      <c r="D9685" s="18">
        <v>43075.0</v>
      </c>
      <c r="E9685" s="18">
        <f t="shared" si="1"/>
        <v>43075</v>
      </c>
      <c r="F9685" s="15" t="s">
        <v>125</v>
      </c>
      <c r="G9685" s="15" t="s">
        <v>9197</v>
      </c>
      <c r="H9685" s="15" t="s">
        <v>9198</v>
      </c>
      <c r="I9685" s="15" t="s">
        <v>59</v>
      </c>
      <c r="J9685" s="15" t="s">
        <v>60</v>
      </c>
      <c r="K9685" s="15" t="s">
        <v>22</v>
      </c>
      <c r="L9685" s="15" t="str">
        <f t="array" ref="L9685">_xlfn.XLOOKUP(M9685,reference_province_to_city!$A$2:$A$11,reference_province_to_city!$B$2:$B$11)</f>
        <v>Surabaya</v>
      </c>
      <c r="M9685" s="15" t="s">
        <v>20</v>
      </c>
      <c r="N9685" s="15">
        <v>60231.0</v>
      </c>
      <c r="O9685" s="15">
        <f t="array" ref="O9685">_xlfn.XLOOKUP(M9685,reference_postal_code!$B$2:$B$11,reference_postal_code!$A$2:$A$11)</f>
        <v>60231</v>
      </c>
      <c r="P9685" s="15" t="s">
        <v>166</v>
      </c>
      <c r="Q9685" s="15" t="s">
        <v>9401</v>
      </c>
      <c r="R9685" s="15" t="s">
        <v>65</v>
      </c>
      <c r="S9685" s="15" t="s">
        <v>66</v>
      </c>
      <c r="T9685" s="15" t="s">
        <v>9402</v>
      </c>
      <c r="U9685" s="28">
        <v>155520.0</v>
      </c>
      <c r="V9685" s="15">
        <v>2.0</v>
      </c>
      <c r="W9685" s="31">
        <v>0.2</v>
      </c>
      <c r="X9685" s="28">
        <v>54432.0</v>
      </c>
    </row>
    <row r="9686" ht="15.75" customHeight="1">
      <c r="A9686" s="15">
        <v>4566.0</v>
      </c>
      <c r="B9686" s="15" t="s">
        <v>10226</v>
      </c>
      <c r="C9686" s="18">
        <v>43072.0</v>
      </c>
      <c r="D9686" s="18">
        <v>43079.0</v>
      </c>
      <c r="E9686" s="18">
        <f t="shared" si="1"/>
        <v>43079</v>
      </c>
      <c r="F9686" s="15" t="s">
        <v>55</v>
      </c>
      <c r="G9686" s="15" t="s">
        <v>4316</v>
      </c>
      <c r="H9686" s="15" t="s">
        <v>4317</v>
      </c>
      <c r="I9686" s="15" t="s">
        <v>59</v>
      </c>
      <c r="J9686" s="15" t="s">
        <v>60</v>
      </c>
      <c r="K9686" s="15" t="s">
        <v>10</v>
      </c>
      <c r="L9686" s="15" t="str">
        <f t="array" ref="L9686">_xlfn.XLOOKUP(M9686,reference_province_to_city!$A$2:$A$11,reference_province_to_city!$B$2:$B$11)</f>
        <v>Jakarta</v>
      </c>
      <c r="M9686" s="15" t="s">
        <v>7</v>
      </c>
      <c r="N9686" s="15">
        <v>10110.0</v>
      </c>
      <c r="O9686" s="15">
        <f t="array" ref="O9686">_xlfn.XLOOKUP(M9686,reference_postal_code!$B$2:$B$11,reference_postal_code!$A$2:$A$11)</f>
        <v>10110</v>
      </c>
      <c r="P9686" s="15" t="s">
        <v>117</v>
      </c>
      <c r="Q9686" s="15" t="s">
        <v>4576</v>
      </c>
      <c r="R9686" s="15" t="s">
        <v>65</v>
      </c>
      <c r="S9686" s="15" t="s">
        <v>222</v>
      </c>
      <c r="T9686" s="15" t="s">
        <v>4577</v>
      </c>
      <c r="U9686" s="28">
        <v>678240.0</v>
      </c>
      <c r="V9686" s="15">
        <v>3.0</v>
      </c>
      <c r="W9686" s="31">
        <v>0.2</v>
      </c>
      <c r="X9686" s="28">
        <v>67824.0</v>
      </c>
    </row>
    <row r="9687" ht="15.75" customHeight="1">
      <c r="A9687" s="15">
        <v>2675.0</v>
      </c>
      <c r="B9687" s="15" t="s">
        <v>10229</v>
      </c>
      <c r="C9687" s="18">
        <v>43072.0</v>
      </c>
      <c r="D9687" s="18">
        <v>43072.0</v>
      </c>
      <c r="E9687" s="18">
        <f t="shared" si="1"/>
        <v>43072</v>
      </c>
      <c r="F9687" s="15" t="s">
        <v>466</v>
      </c>
      <c r="G9687" s="15" t="s">
        <v>3570</v>
      </c>
      <c r="H9687" s="15" t="s">
        <v>3571</v>
      </c>
      <c r="I9687" s="15" t="s">
        <v>59</v>
      </c>
      <c r="J9687" s="15" t="s">
        <v>60</v>
      </c>
      <c r="K9687" s="15" t="s">
        <v>17</v>
      </c>
      <c r="L9687" s="15" t="str">
        <f t="array" ref="L9687">_xlfn.XLOOKUP(M9687,reference_province_to_city!$A$2:$A$11,reference_province_to_city!$B$2:$B$11)</f>
        <v>Semarang</v>
      </c>
      <c r="M9687" s="15" t="s">
        <v>15</v>
      </c>
      <c r="N9687" s="15">
        <v>50111.0</v>
      </c>
      <c r="O9687" s="15">
        <f t="array" ref="O9687">_xlfn.XLOOKUP(M9687,reference_postal_code!$B$2:$B$11,reference_postal_code!$A$2:$A$11)</f>
        <v>50111</v>
      </c>
      <c r="P9687" s="15" t="s">
        <v>77</v>
      </c>
      <c r="Q9687" s="15" t="s">
        <v>4100</v>
      </c>
      <c r="R9687" s="15" t="s">
        <v>65</v>
      </c>
      <c r="S9687" s="15" t="s">
        <v>66</v>
      </c>
      <c r="T9687" s="15" t="s">
        <v>4101</v>
      </c>
      <c r="U9687" s="28">
        <v>2496600.0</v>
      </c>
      <c r="V9687" s="15">
        <v>3.0</v>
      </c>
      <c r="W9687" s="31">
        <v>0.0</v>
      </c>
      <c r="X9687" s="28">
        <v>1198368.0</v>
      </c>
    </row>
    <row r="9688" ht="15.75" customHeight="1">
      <c r="A9688" s="15">
        <v>7883.0</v>
      </c>
      <c r="B9688" s="15" t="s">
        <v>10230</v>
      </c>
      <c r="C9688" s="18">
        <v>43072.0</v>
      </c>
      <c r="D9688" s="18">
        <v>43075.0</v>
      </c>
      <c r="E9688" s="18">
        <f t="shared" si="1"/>
        <v>43075</v>
      </c>
      <c r="F9688" s="15" t="s">
        <v>114</v>
      </c>
      <c r="G9688" s="15" t="s">
        <v>5300</v>
      </c>
      <c r="H9688" s="15" t="s">
        <v>5301</v>
      </c>
      <c r="I9688" s="15" t="s">
        <v>59</v>
      </c>
      <c r="J9688" s="15" t="s">
        <v>60</v>
      </c>
      <c r="L9688" s="15" t="str">
        <f t="array" ref="L9688">_xlfn.XLOOKUP(M9688,reference_province_to_city!$A$2:$A$11,reference_province_to_city!$B$2:$B$11)</f>
        <v>Balikpapan</v>
      </c>
      <c r="M9688" s="15" t="s">
        <v>21</v>
      </c>
      <c r="N9688" s="15">
        <v>76114.0</v>
      </c>
      <c r="O9688" s="15">
        <f t="array" ref="O9688">_xlfn.XLOOKUP(M9688,reference_postal_code!$B$2:$B$11,reference_postal_code!$A$2:$A$11)</f>
        <v>76114</v>
      </c>
      <c r="P9688" s="15" t="s">
        <v>166</v>
      </c>
      <c r="Q9688" s="15" t="s">
        <v>2418</v>
      </c>
      <c r="R9688" s="15" t="s">
        <v>110</v>
      </c>
      <c r="S9688" s="15" t="s">
        <v>149</v>
      </c>
      <c r="T9688" s="15" t="s">
        <v>2419</v>
      </c>
      <c r="U9688" s="28">
        <v>1535040.0</v>
      </c>
      <c r="V9688" s="15">
        <v>8.0</v>
      </c>
      <c r="W9688" s="31">
        <v>0.2</v>
      </c>
      <c r="X9688" s="28">
        <v>211068.0</v>
      </c>
    </row>
    <row r="9689" ht="15.75" customHeight="1">
      <c r="A9689" s="15">
        <v>4717.0</v>
      </c>
      <c r="B9689" s="15" t="s">
        <v>10231</v>
      </c>
      <c r="C9689" s="18">
        <v>43072.0</v>
      </c>
      <c r="D9689" s="18">
        <v>43076.0</v>
      </c>
      <c r="E9689" s="18">
        <f t="shared" si="1"/>
        <v>43076</v>
      </c>
      <c r="F9689" s="15" t="s">
        <v>114</v>
      </c>
      <c r="G9689" s="15" t="s">
        <v>4988</v>
      </c>
      <c r="H9689" s="15" t="s">
        <v>4989</v>
      </c>
      <c r="I9689" s="15" t="s">
        <v>76</v>
      </c>
      <c r="J9689" s="15" t="s">
        <v>60</v>
      </c>
      <c r="K9689" s="15" t="s">
        <v>19</v>
      </c>
      <c r="L9689" s="15" t="str">
        <f t="array" ref="L9689">_xlfn.XLOOKUP(M9689,reference_province_to_city!$A$2:$A$11,reference_province_to_city!$B$2:$B$11)</f>
        <v>Yogyakarta</v>
      </c>
      <c r="M9689" s="15" t="s">
        <v>18</v>
      </c>
      <c r="N9689" s="15">
        <v>55111.0</v>
      </c>
      <c r="O9689" s="15">
        <f t="array" ref="O9689">_xlfn.XLOOKUP(M9689,reference_postal_code!$B$2:$B$11,reference_postal_code!$A$2:$A$11)</f>
        <v>55111</v>
      </c>
      <c r="P9689" s="15" t="s">
        <v>77</v>
      </c>
      <c r="Q9689" s="15" t="s">
        <v>570</v>
      </c>
      <c r="R9689" s="15" t="s">
        <v>106</v>
      </c>
      <c r="S9689" s="15" t="s">
        <v>218</v>
      </c>
      <c r="T9689" s="15" t="s">
        <v>571</v>
      </c>
      <c r="U9689" s="28">
        <v>7829400.0</v>
      </c>
      <c r="V9689" s="15">
        <v>2.0</v>
      </c>
      <c r="W9689" s="31">
        <v>0.0</v>
      </c>
      <c r="X9689" s="28">
        <v>1330998.0</v>
      </c>
    </row>
    <row r="9690" ht="15.75" customHeight="1">
      <c r="A9690" s="15">
        <v>2466.0</v>
      </c>
      <c r="B9690" s="15" t="s">
        <v>10227</v>
      </c>
      <c r="C9690" s="18">
        <v>43072.0</v>
      </c>
      <c r="D9690" s="18"/>
      <c r="E9690" s="18">
        <f t="shared" si="1"/>
        <v>43075</v>
      </c>
      <c r="F9690" s="15" t="s">
        <v>55</v>
      </c>
      <c r="G9690" s="15" t="s">
        <v>9285</v>
      </c>
      <c r="H9690" s="15" t="s">
        <v>9286</v>
      </c>
      <c r="I9690" s="15" t="s">
        <v>59</v>
      </c>
      <c r="J9690" s="15" t="s">
        <v>60</v>
      </c>
      <c r="K9690" s="15" t="s">
        <v>26</v>
      </c>
      <c r="L9690" s="15" t="str">
        <f t="array" ref="L9690">_xlfn.XLOOKUP(M9690,reference_province_to_city!$A$2:$A$11,reference_province_to_city!$B$2:$B$11)</f>
        <v>Denpasar</v>
      </c>
      <c r="M9690" s="15" t="s">
        <v>24</v>
      </c>
      <c r="N9690" s="15">
        <v>80231.0</v>
      </c>
      <c r="O9690" s="15">
        <f t="array" ref="O9690">_xlfn.XLOOKUP(M9690,reference_postal_code!$B$2:$B$11,reference_postal_code!$A$2:$A$11)</f>
        <v>80231</v>
      </c>
      <c r="P9690" s="15" t="s">
        <v>63</v>
      </c>
      <c r="Q9690" s="15" t="s">
        <v>4219</v>
      </c>
      <c r="R9690" s="15" t="s">
        <v>65</v>
      </c>
      <c r="S9690" s="15" t="s">
        <v>79</v>
      </c>
      <c r="T9690" s="15" t="s">
        <v>4220</v>
      </c>
      <c r="U9690" s="28">
        <v>47250.0</v>
      </c>
      <c r="V9690" s="15">
        <v>1.0</v>
      </c>
      <c r="W9690" s="31">
        <v>0.0</v>
      </c>
      <c r="X9690" s="28">
        <v>22680.0</v>
      </c>
    </row>
    <row r="9691" ht="15.75" customHeight="1">
      <c r="A9691" s="15">
        <v>7888.0</v>
      </c>
      <c r="B9691" s="15" t="s">
        <v>10230</v>
      </c>
      <c r="C9691" s="18">
        <v>43072.0</v>
      </c>
      <c r="D9691" s="18">
        <v>43075.0</v>
      </c>
      <c r="E9691" s="18">
        <f t="shared" si="1"/>
        <v>43075</v>
      </c>
      <c r="F9691" s="15" t="s">
        <v>114</v>
      </c>
      <c r="G9691" s="15" t="s">
        <v>5300</v>
      </c>
      <c r="H9691" s="15" t="s">
        <v>5301</v>
      </c>
      <c r="I9691" s="15" t="s">
        <v>59</v>
      </c>
      <c r="J9691" s="15" t="s">
        <v>60</v>
      </c>
      <c r="K9691" s="15" t="s">
        <v>31</v>
      </c>
      <c r="L9691" s="15" t="str">
        <f t="array" ref="L9691">_xlfn.XLOOKUP(M9691,reference_province_to_city!$A$2:$A$11,reference_province_to_city!$B$2:$B$11)</f>
        <v>Balikpapan</v>
      </c>
      <c r="M9691" s="15" t="s">
        <v>21</v>
      </c>
      <c r="N9691" s="15">
        <v>76114.0</v>
      </c>
      <c r="O9691" s="15">
        <f t="array" ref="O9691">_xlfn.XLOOKUP(M9691,reference_postal_code!$B$2:$B$11,reference_postal_code!$A$2:$A$11)</f>
        <v>76114</v>
      </c>
      <c r="P9691" s="15" t="s">
        <v>166</v>
      </c>
      <c r="Q9691" s="15" t="s">
        <v>6977</v>
      </c>
      <c r="R9691" s="15" t="s">
        <v>106</v>
      </c>
      <c r="S9691" s="15" t="s">
        <v>139</v>
      </c>
      <c r="T9691" s="15" t="s">
        <v>6978</v>
      </c>
      <c r="U9691" s="28">
        <v>242880.0</v>
      </c>
      <c r="V9691" s="15">
        <v>1.0</v>
      </c>
      <c r="W9691" s="31">
        <v>0.2</v>
      </c>
      <c r="X9691" s="28">
        <v>69828.0</v>
      </c>
    </row>
    <row r="9692" ht="15.75" customHeight="1">
      <c r="A9692" s="15">
        <v>7884.0</v>
      </c>
      <c r="B9692" s="15" t="s">
        <v>10230</v>
      </c>
      <c r="C9692" s="18">
        <v>43072.0</v>
      </c>
      <c r="D9692" s="18">
        <v>43075.0</v>
      </c>
      <c r="E9692" s="18">
        <f t="shared" si="1"/>
        <v>43075</v>
      </c>
      <c r="F9692" s="15" t="s">
        <v>114</v>
      </c>
      <c r="G9692" s="15" t="s">
        <v>5300</v>
      </c>
      <c r="H9692" s="15" t="s">
        <v>5301</v>
      </c>
      <c r="I9692" s="15" t="s">
        <v>59</v>
      </c>
      <c r="J9692" s="15" t="s">
        <v>60</v>
      </c>
      <c r="K9692" s="15" t="s">
        <v>31</v>
      </c>
      <c r="L9692" s="15" t="str">
        <f t="array" ref="L9692">_xlfn.XLOOKUP(M9692,reference_province_to_city!$A$2:$A$11,reference_province_to_city!$B$2:$B$11)</f>
        <v>Balikpapan</v>
      </c>
      <c r="M9692" s="15" t="s">
        <v>21</v>
      </c>
      <c r="N9692" s="15">
        <v>76114.0</v>
      </c>
      <c r="O9692" s="15">
        <f t="array" ref="O9692">_xlfn.XLOOKUP(M9692,reference_postal_code!$B$2:$B$11,reference_postal_code!$A$2:$A$11)</f>
        <v>76114</v>
      </c>
      <c r="P9692" s="15" t="s">
        <v>166</v>
      </c>
      <c r="Q9692" s="15" t="s">
        <v>3253</v>
      </c>
      <c r="R9692" s="15" t="s">
        <v>65</v>
      </c>
      <c r="S9692" s="15" t="s">
        <v>66</v>
      </c>
      <c r="T9692" s="15" t="s">
        <v>3254</v>
      </c>
      <c r="U9692" s="28">
        <v>154800.0</v>
      </c>
      <c r="V9692" s="15">
        <v>2.0</v>
      </c>
      <c r="W9692" s="31">
        <v>0.2</v>
      </c>
      <c r="X9692" s="28">
        <v>56115.0</v>
      </c>
    </row>
    <row r="9693" ht="15.75" customHeight="1">
      <c r="A9693" s="15">
        <v>3465.0</v>
      </c>
      <c r="B9693" s="15" t="s">
        <v>10232</v>
      </c>
      <c r="C9693" s="18">
        <v>43072.0</v>
      </c>
      <c r="D9693" s="18">
        <v>43074.0</v>
      </c>
      <c r="E9693" s="18">
        <f t="shared" si="1"/>
        <v>43074</v>
      </c>
      <c r="F9693" s="15" t="s">
        <v>114</v>
      </c>
      <c r="G9693" s="15" t="s">
        <v>188</v>
      </c>
      <c r="H9693" s="15" t="s">
        <v>189</v>
      </c>
      <c r="I9693" s="15" t="s">
        <v>59</v>
      </c>
      <c r="J9693" s="15" t="s">
        <v>60</v>
      </c>
      <c r="K9693" s="15" t="s">
        <v>33</v>
      </c>
      <c r="L9693" s="15" t="str">
        <f t="array" ref="L9693">_xlfn.XLOOKUP(M9693,reference_province_to_city!$A$2:$A$11,reference_province_to_city!$B$2:$B$11)</f>
        <v>Makassar</v>
      </c>
      <c r="M9693" s="15" t="s">
        <v>25</v>
      </c>
      <c r="N9693" s="15">
        <v>90111.0</v>
      </c>
      <c r="O9693" s="15">
        <f t="array" ref="O9693">_xlfn.XLOOKUP(M9693,reference_postal_code!$B$2:$B$11,reference_postal_code!$A$2:$A$11)</f>
        <v>90111</v>
      </c>
      <c r="P9693" s="15" t="s">
        <v>63</v>
      </c>
      <c r="Q9693" s="15" t="s">
        <v>5676</v>
      </c>
      <c r="R9693" s="15" t="s">
        <v>110</v>
      </c>
      <c r="S9693" s="15" t="s">
        <v>149</v>
      </c>
      <c r="T9693" s="15" t="s">
        <v>5677</v>
      </c>
      <c r="U9693" s="28">
        <v>719880.0</v>
      </c>
      <c r="V9693" s="15">
        <v>1.0</v>
      </c>
      <c r="W9693" s="31">
        <v>0.2</v>
      </c>
      <c r="X9693" s="28">
        <v>107982.0</v>
      </c>
    </row>
    <row r="9694" ht="15.75" customHeight="1">
      <c r="A9694" s="15">
        <v>7886.0</v>
      </c>
      <c r="B9694" s="15" t="s">
        <v>10230</v>
      </c>
      <c r="C9694" s="18">
        <v>43072.0</v>
      </c>
      <c r="D9694" s="18">
        <v>43075.0</v>
      </c>
      <c r="E9694" s="18">
        <f t="shared" si="1"/>
        <v>43075</v>
      </c>
      <c r="F9694" s="15" t="s">
        <v>114</v>
      </c>
      <c r="G9694" s="15" t="s">
        <v>5300</v>
      </c>
      <c r="H9694" s="15" t="s">
        <v>5301</v>
      </c>
      <c r="I9694" s="15" t="s">
        <v>59</v>
      </c>
      <c r="J9694" s="15" t="s">
        <v>60</v>
      </c>
      <c r="K9694" s="15" t="s">
        <v>31</v>
      </c>
      <c r="L9694" s="15" t="str">
        <f t="array" ref="L9694">_xlfn.XLOOKUP(M9694,reference_province_to_city!$A$2:$A$11,reference_province_to_city!$B$2:$B$11)</f>
        <v>Balikpapan</v>
      </c>
      <c r="M9694" s="15" t="s">
        <v>21</v>
      </c>
      <c r="N9694" s="15">
        <v>76114.0</v>
      </c>
      <c r="O9694" s="15">
        <f t="array" ref="O9694">_xlfn.XLOOKUP(M9694,reference_postal_code!$B$2:$B$11,reference_postal_code!$A$2:$A$11)</f>
        <v>76114</v>
      </c>
      <c r="P9694" s="15" t="s">
        <v>166</v>
      </c>
      <c r="Q9694" s="15" t="s">
        <v>2410</v>
      </c>
      <c r="R9694" s="15" t="s">
        <v>106</v>
      </c>
      <c r="S9694" s="15" t="s">
        <v>139</v>
      </c>
      <c r="T9694" s="15" t="s">
        <v>2411</v>
      </c>
      <c r="U9694" s="28">
        <v>350640.0</v>
      </c>
      <c r="V9694" s="15">
        <v>3.0</v>
      </c>
      <c r="W9694" s="31">
        <v>0.2</v>
      </c>
      <c r="X9694" s="28">
        <v>105192.0</v>
      </c>
    </row>
    <row r="9695" ht="15.75" customHeight="1">
      <c r="A9695" s="15">
        <v>7537.0</v>
      </c>
      <c r="B9695" s="15" t="s">
        <v>10233</v>
      </c>
      <c r="C9695" s="18">
        <v>43072.0</v>
      </c>
      <c r="D9695" s="18">
        <v>43077.0</v>
      </c>
      <c r="E9695" s="18">
        <f t="shared" si="1"/>
        <v>43077</v>
      </c>
      <c r="F9695" s="15" t="s">
        <v>55</v>
      </c>
      <c r="G9695" s="15" t="s">
        <v>268</v>
      </c>
      <c r="H9695" s="15" t="s">
        <v>269</v>
      </c>
      <c r="I9695" s="15" t="s">
        <v>59</v>
      </c>
      <c r="J9695" s="15" t="s">
        <v>60</v>
      </c>
      <c r="K9695" s="15" t="s">
        <v>26</v>
      </c>
      <c r="L9695" s="15" t="str">
        <f t="array" ref="L9695">_xlfn.XLOOKUP(M9695,reference_province_to_city!$A$2:$A$11,reference_province_to_city!$B$2:$B$11)</f>
        <v>Denpasar</v>
      </c>
      <c r="M9695" s="15" t="s">
        <v>24</v>
      </c>
      <c r="N9695" s="15">
        <v>80231.0</v>
      </c>
      <c r="O9695" s="15">
        <f t="array" ref="O9695">_xlfn.XLOOKUP(M9695,reference_postal_code!$B$2:$B$11,reference_postal_code!$A$2:$A$11)</f>
        <v>80231</v>
      </c>
      <c r="P9695" s="15" t="s">
        <v>63</v>
      </c>
      <c r="Q9695" s="15" t="s">
        <v>5917</v>
      </c>
      <c r="R9695" s="15" t="s">
        <v>106</v>
      </c>
      <c r="S9695" s="15" t="s">
        <v>139</v>
      </c>
      <c r="T9695" s="15" t="s">
        <v>5918</v>
      </c>
      <c r="U9695" s="28">
        <v>203880.0</v>
      </c>
      <c r="V9695" s="15">
        <v>2.0</v>
      </c>
      <c r="W9695" s="31">
        <v>0.6</v>
      </c>
      <c r="X9695" s="28">
        <v>-214074.0</v>
      </c>
    </row>
    <row r="9696" ht="15.75" customHeight="1">
      <c r="A9696" s="15">
        <v>7885.0</v>
      </c>
      <c r="B9696" s="15" t="s">
        <v>10230</v>
      </c>
      <c r="C9696" s="18">
        <v>43072.0</v>
      </c>
      <c r="D9696" s="18">
        <v>43075.0</v>
      </c>
      <c r="E9696" s="18">
        <f t="shared" si="1"/>
        <v>43075</v>
      </c>
      <c r="F9696" s="15" t="s">
        <v>114</v>
      </c>
      <c r="G9696" s="15" t="s">
        <v>5300</v>
      </c>
      <c r="H9696" s="15" t="s">
        <v>5301</v>
      </c>
      <c r="I9696" s="15" t="s">
        <v>59</v>
      </c>
      <c r="J9696" s="15" t="s">
        <v>60</v>
      </c>
      <c r="K9696" s="15" t="s">
        <v>31</v>
      </c>
      <c r="L9696" s="15" t="str">
        <f t="array" ref="L9696">_xlfn.XLOOKUP(M9696,reference_province_to_city!$A$2:$A$11,reference_province_to_city!$B$2:$B$11)</f>
        <v>Balikpapan</v>
      </c>
      <c r="M9696" s="15" t="s">
        <v>21</v>
      </c>
      <c r="N9696" s="15">
        <v>76114.0</v>
      </c>
      <c r="O9696" s="15">
        <f t="array" ref="O9696">_xlfn.XLOOKUP(M9696,reference_postal_code!$B$2:$B$11,reference_postal_code!$A$2:$A$11)</f>
        <v>76114</v>
      </c>
      <c r="P9696" s="15" t="s">
        <v>166</v>
      </c>
      <c r="Q9696" s="15" t="s">
        <v>6035</v>
      </c>
      <c r="R9696" s="15" t="s">
        <v>65</v>
      </c>
      <c r="S9696" s="15" t="s">
        <v>226</v>
      </c>
      <c r="T9696" s="15" t="s">
        <v>6036</v>
      </c>
      <c r="U9696" s="28">
        <v>709800.0</v>
      </c>
      <c r="V9696" s="15">
        <v>7.0</v>
      </c>
      <c r="W9696" s="31">
        <v>0.2</v>
      </c>
      <c r="X9696" s="28">
        <v>88725.0</v>
      </c>
    </row>
    <row r="9697" ht="15.75" customHeight="1">
      <c r="A9697" s="15">
        <v>7881.0</v>
      </c>
      <c r="B9697" s="15" t="s">
        <v>10230</v>
      </c>
      <c r="C9697" s="18">
        <v>43072.0</v>
      </c>
      <c r="D9697" s="18">
        <v>43075.0</v>
      </c>
      <c r="E9697" s="18">
        <f t="shared" si="1"/>
        <v>43075</v>
      </c>
      <c r="F9697" s="15" t="s">
        <v>114</v>
      </c>
      <c r="G9697" s="15" t="s">
        <v>5300</v>
      </c>
      <c r="H9697" s="15" t="s">
        <v>5301</v>
      </c>
      <c r="I9697" s="15" t="s">
        <v>59</v>
      </c>
      <c r="J9697" s="15" t="s">
        <v>60</v>
      </c>
      <c r="K9697" s="15" t="s">
        <v>31</v>
      </c>
      <c r="L9697" s="15" t="str">
        <f t="array" ref="L9697">_xlfn.XLOOKUP(M9697,reference_province_to_city!$A$2:$A$11,reference_province_to_city!$B$2:$B$11)</f>
        <v>Balikpapan</v>
      </c>
      <c r="M9697" s="15" t="s">
        <v>21</v>
      </c>
      <c r="N9697" s="15">
        <v>76114.0</v>
      </c>
      <c r="O9697" s="15">
        <f t="array" ref="O9697">_xlfn.XLOOKUP(M9697,reference_postal_code!$B$2:$B$11,reference_postal_code!$A$2:$A$11)</f>
        <v>76114</v>
      </c>
      <c r="P9697" s="15" t="s">
        <v>166</v>
      </c>
      <c r="Q9697" s="15" t="s">
        <v>4965</v>
      </c>
      <c r="R9697" s="15" t="s">
        <v>65</v>
      </c>
      <c r="S9697" s="15" t="s">
        <v>93</v>
      </c>
      <c r="T9697" s="15" t="s">
        <v>4966</v>
      </c>
      <c r="U9697" s="28">
        <v>200160.0</v>
      </c>
      <c r="V9697" s="15">
        <v>6.0</v>
      </c>
      <c r="W9697" s="31">
        <v>0.2</v>
      </c>
      <c r="X9697" s="28">
        <v>15012.0</v>
      </c>
    </row>
    <row r="9698" ht="15.75" customHeight="1">
      <c r="A9698" s="15">
        <v>2463.0</v>
      </c>
      <c r="B9698" s="15" t="s">
        <v>10227</v>
      </c>
      <c r="C9698" s="18">
        <v>43072.0</v>
      </c>
      <c r="D9698" s="18">
        <v>43078.0</v>
      </c>
      <c r="E9698" s="18">
        <f t="shared" si="1"/>
        <v>43078</v>
      </c>
      <c r="F9698" s="15" t="s">
        <v>55</v>
      </c>
      <c r="G9698" s="15" t="s">
        <v>9285</v>
      </c>
      <c r="H9698" s="15" t="s">
        <v>9286</v>
      </c>
      <c r="I9698" s="15" t="s">
        <v>59</v>
      </c>
      <c r="J9698" s="15" t="s">
        <v>60</v>
      </c>
      <c r="K9698" s="15" t="s">
        <v>26</v>
      </c>
      <c r="L9698" s="15" t="str">
        <f t="array" ref="L9698">_xlfn.XLOOKUP(M9698,reference_province_to_city!$A$2:$A$11,reference_province_to_city!$B$2:$B$11)</f>
        <v>Denpasar</v>
      </c>
      <c r="M9698" s="15" t="s">
        <v>24</v>
      </c>
      <c r="N9698" s="15">
        <v>80231.0</v>
      </c>
      <c r="O9698" s="15">
        <f t="array" ref="O9698">_xlfn.XLOOKUP(M9698,reference_postal_code!$B$2:$B$11,reference_postal_code!$A$2:$A$11)</f>
        <v>80231</v>
      </c>
      <c r="P9698" s="15" t="s">
        <v>63</v>
      </c>
      <c r="Q9698" s="15" t="s">
        <v>2432</v>
      </c>
      <c r="R9698" s="15" t="s">
        <v>65</v>
      </c>
      <c r="S9698" s="15" t="s">
        <v>83</v>
      </c>
      <c r="T9698" s="15" t="s">
        <v>2433</v>
      </c>
      <c r="U9698" s="28">
        <v>1258800.0</v>
      </c>
      <c r="V9698" s="15">
        <v>5.0</v>
      </c>
      <c r="W9698" s="31">
        <v>0.2</v>
      </c>
      <c r="X9698" s="28">
        <v>440580.0</v>
      </c>
    </row>
    <row r="9699" ht="15.75" customHeight="1">
      <c r="A9699" s="15">
        <v>7887.0</v>
      </c>
      <c r="B9699" s="15" t="s">
        <v>10230</v>
      </c>
      <c r="C9699" s="18">
        <v>43072.0</v>
      </c>
      <c r="D9699" s="18">
        <v>43075.0</v>
      </c>
      <c r="E9699" s="18">
        <f t="shared" si="1"/>
        <v>43075</v>
      </c>
      <c r="F9699" s="15" t="s">
        <v>114</v>
      </c>
      <c r="G9699" s="15" t="s">
        <v>5300</v>
      </c>
      <c r="H9699" s="15" t="s">
        <v>5301</v>
      </c>
      <c r="I9699" s="15" t="s">
        <v>59</v>
      </c>
      <c r="J9699" s="15" t="s">
        <v>60</v>
      </c>
      <c r="K9699" s="15" t="s">
        <v>31</v>
      </c>
      <c r="L9699" s="15" t="str">
        <f t="array" ref="L9699">_xlfn.XLOOKUP(M9699,reference_province_to_city!$A$2:$A$11,reference_province_to_city!$B$2:$B$11)</f>
        <v>Balikpapan</v>
      </c>
      <c r="M9699" s="15" t="s">
        <v>21</v>
      </c>
      <c r="N9699" s="15">
        <v>76114.0</v>
      </c>
      <c r="O9699" s="15">
        <f t="array" ref="O9699">_xlfn.XLOOKUP(M9699,reference_postal_code!$B$2:$B$11,reference_postal_code!$A$2:$A$11)</f>
        <v>76114</v>
      </c>
      <c r="P9699" s="15" t="s">
        <v>166</v>
      </c>
      <c r="Q9699" s="15" t="s">
        <v>775</v>
      </c>
      <c r="R9699" s="15" t="s">
        <v>106</v>
      </c>
      <c r="S9699" s="15" t="s">
        <v>139</v>
      </c>
      <c r="T9699" s="15" t="s">
        <v>776</v>
      </c>
      <c r="U9699" s="28">
        <v>250800.0</v>
      </c>
      <c r="V9699" s="15">
        <v>5.0</v>
      </c>
      <c r="W9699" s="31">
        <v>0.2</v>
      </c>
      <c r="X9699" s="28">
        <v>50160.0</v>
      </c>
    </row>
    <row r="9700" ht="15.75" customHeight="1">
      <c r="A9700" s="15">
        <v>2465.0</v>
      </c>
      <c r="B9700" s="15" t="s">
        <v>10227</v>
      </c>
      <c r="C9700" s="18">
        <v>43072.0</v>
      </c>
      <c r="D9700" s="18">
        <v>43078.0</v>
      </c>
      <c r="E9700" s="18">
        <f t="shared" si="1"/>
        <v>43078</v>
      </c>
      <c r="F9700" s="15" t="s">
        <v>55</v>
      </c>
      <c r="G9700" s="15" t="s">
        <v>9285</v>
      </c>
      <c r="H9700" s="15" t="s">
        <v>9286</v>
      </c>
      <c r="I9700" s="15" t="s">
        <v>59</v>
      </c>
      <c r="J9700" s="15" t="s">
        <v>60</v>
      </c>
      <c r="K9700" s="15" t="s">
        <v>26</v>
      </c>
      <c r="L9700" s="15" t="str">
        <f t="array" ref="L9700">_xlfn.XLOOKUP(M9700,reference_province_to_city!$A$2:$A$11,reference_province_to_city!$B$2:$B$11)</f>
        <v>Denpasar</v>
      </c>
      <c r="M9700" s="15" t="s">
        <v>24</v>
      </c>
      <c r="N9700" s="15">
        <v>80231.0</v>
      </c>
      <c r="O9700" s="15">
        <f t="array" ref="O9700">_xlfn.XLOOKUP(M9700,reference_postal_code!$B$2:$B$11,reference_postal_code!$A$2:$A$11)</f>
        <v>80231</v>
      </c>
      <c r="P9700" s="15" t="s">
        <v>63</v>
      </c>
      <c r="Q9700" s="15" t="s">
        <v>1191</v>
      </c>
      <c r="R9700" s="15" t="s">
        <v>110</v>
      </c>
      <c r="S9700" s="15" t="s">
        <v>111</v>
      </c>
      <c r="T9700" s="15" t="s">
        <v>1192</v>
      </c>
      <c r="U9700" s="28">
        <v>2054850.0</v>
      </c>
      <c r="V9700" s="15">
        <v>1.0</v>
      </c>
      <c r="W9700" s="31">
        <v>0.0</v>
      </c>
      <c r="X9700" s="28">
        <v>554810.0</v>
      </c>
    </row>
    <row r="9701" ht="15.75" customHeight="1">
      <c r="A9701" s="15">
        <v>7882.0</v>
      </c>
      <c r="B9701" s="15" t="s">
        <v>10230</v>
      </c>
      <c r="C9701" s="18">
        <v>43072.0</v>
      </c>
      <c r="D9701" s="18">
        <v>43075.0</v>
      </c>
      <c r="E9701" s="18">
        <f t="shared" si="1"/>
        <v>43075</v>
      </c>
      <c r="F9701" s="15" t="s">
        <v>114</v>
      </c>
      <c r="G9701" s="15" t="s">
        <v>5300</v>
      </c>
      <c r="H9701" s="15" t="s">
        <v>5301</v>
      </c>
      <c r="I9701" s="15" t="s">
        <v>59</v>
      </c>
      <c r="J9701" s="15" t="s">
        <v>60</v>
      </c>
      <c r="K9701" s="15" t="s">
        <v>31</v>
      </c>
      <c r="L9701" s="15" t="str">
        <f t="array" ref="L9701">_xlfn.XLOOKUP(M9701,reference_province_to_city!$A$2:$A$11,reference_province_to_city!$B$2:$B$11)</f>
        <v>Balikpapan</v>
      </c>
      <c r="M9701" s="15" t="s">
        <v>21</v>
      </c>
      <c r="N9701" s="15">
        <v>76114.0</v>
      </c>
      <c r="O9701" s="15">
        <f t="array" ref="O9701">_xlfn.XLOOKUP(M9701,reference_postal_code!$B$2:$B$11,reference_postal_code!$A$2:$A$11)</f>
        <v>76114</v>
      </c>
      <c r="P9701" s="15" t="s">
        <v>166</v>
      </c>
      <c r="Q9701" s="15" t="s">
        <v>2418</v>
      </c>
      <c r="R9701" s="15" t="s">
        <v>110</v>
      </c>
      <c r="S9701" s="15" t="s">
        <v>149</v>
      </c>
      <c r="T9701" s="15" t="s">
        <v>2419</v>
      </c>
      <c r="U9701" s="28">
        <v>1151280.0</v>
      </c>
      <c r="V9701" s="15">
        <v>6.0</v>
      </c>
      <c r="W9701" s="31">
        <v>0.2</v>
      </c>
      <c r="X9701" s="28">
        <v>158301.0</v>
      </c>
    </row>
    <row r="9702" ht="15.75" customHeight="1">
      <c r="A9702" s="15">
        <v>7293.0</v>
      </c>
      <c r="B9702" s="15" t="s">
        <v>10234</v>
      </c>
      <c r="C9702" s="18">
        <v>43073.0</v>
      </c>
      <c r="D9702" s="18"/>
      <c r="E9702" s="18">
        <f t="shared" si="1"/>
        <v>43076</v>
      </c>
      <c r="F9702" s="15" t="s">
        <v>55</v>
      </c>
      <c r="G9702" s="15" t="s">
        <v>2573</v>
      </c>
      <c r="H9702" s="15" t="s">
        <v>2574</v>
      </c>
      <c r="I9702" s="15" t="s">
        <v>59</v>
      </c>
      <c r="J9702" s="15" t="s">
        <v>60</v>
      </c>
      <c r="K9702" s="15" t="s">
        <v>19</v>
      </c>
      <c r="L9702" s="15" t="str">
        <f t="array" ref="L9702">_xlfn.XLOOKUP(M9702,reference_province_to_city!$A$2:$A$11,reference_province_to_city!$B$2:$B$11)</f>
        <v>Yogyakarta</v>
      </c>
      <c r="M9702" s="15" t="s">
        <v>18</v>
      </c>
      <c r="N9702" s="15">
        <v>55111.0</v>
      </c>
      <c r="O9702" s="15">
        <f t="array" ref="O9702">_xlfn.XLOOKUP(M9702,reference_postal_code!$B$2:$B$11,reference_postal_code!$A$2:$A$11)</f>
        <v>55111</v>
      </c>
      <c r="P9702" s="15" t="s">
        <v>77</v>
      </c>
      <c r="Q9702" s="15" t="s">
        <v>10235</v>
      </c>
      <c r="R9702" s="15" t="s">
        <v>110</v>
      </c>
      <c r="S9702" s="15" t="s">
        <v>668</v>
      </c>
      <c r="T9702" s="15" t="s">
        <v>10236</v>
      </c>
      <c r="U9702" s="28">
        <v>9735000.0</v>
      </c>
      <c r="V9702" s="15">
        <v>2.0</v>
      </c>
      <c r="W9702" s="31">
        <v>0.5</v>
      </c>
      <c r="X9702" s="28">
        <v>-4088700.0</v>
      </c>
    </row>
    <row r="9703" ht="15.75" customHeight="1">
      <c r="A9703" s="15">
        <v>5522.0</v>
      </c>
      <c r="B9703" s="15" t="s">
        <v>10237</v>
      </c>
      <c r="C9703" s="18">
        <v>43073.0</v>
      </c>
      <c r="D9703" s="18">
        <v>43078.0</v>
      </c>
      <c r="E9703" s="18">
        <f t="shared" si="1"/>
        <v>43078</v>
      </c>
      <c r="F9703" s="15" t="s">
        <v>55</v>
      </c>
      <c r="G9703" s="15" t="s">
        <v>2122</v>
      </c>
      <c r="H9703" s="15" t="s">
        <v>2123</v>
      </c>
      <c r="I9703" s="15" t="s">
        <v>128</v>
      </c>
      <c r="J9703" s="15" t="s">
        <v>60</v>
      </c>
      <c r="L9703" s="15" t="str">
        <f t="array" ref="L9703">_xlfn.XLOOKUP(M9703,reference_province_to_city!$A$2:$A$11,reference_province_to_city!$B$2:$B$11)</f>
        <v>Palembang</v>
      </c>
      <c r="M9703" s="15" t="s">
        <v>13</v>
      </c>
      <c r="N9703" s="15">
        <v>30111.0</v>
      </c>
      <c r="O9703" s="15">
        <f t="array" ref="O9703">_xlfn.XLOOKUP(M9703,reference_postal_code!$B$2:$B$11,reference_postal_code!$A$2:$A$11)</f>
        <v>30111</v>
      </c>
      <c r="P9703" s="15" t="s">
        <v>77</v>
      </c>
      <c r="Q9703" s="15" t="s">
        <v>7404</v>
      </c>
      <c r="R9703" s="15" t="s">
        <v>110</v>
      </c>
      <c r="S9703" s="15" t="s">
        <v>149</v>
      </c>
      <c r="T9703" s="15" t="s">
        <v>7405</v>
      </c>
      <c r="U9703" s="28">
        <v>3839520.0</v>
      </c>
      <c r="V9703" s="15">
        <v>4.0</v>
      </c>
      <c r="W9703" s="31">
        <v>0.2</v>
      </c>
      <c r="X9703" s="28">
        <v>-431946.0</v>
      </c>
    </row>
    <row r="9704" ht="15.75" customHeight="1">
      <c r="A9704" s="15">
        <v>5518.0</v>
      </c>
      <c r="B9704" s="15" t="s">
        <v>10237</v>
      </c>
      <c r="C9704" s="18">
        <v>43073.0</v>
      </c>
      <c r="D9704" s="18">
        <v>43078.0</v>
      </c>
      <c r="E9704" s="18">
        <f t="shared" si="1"/>
        <v>43078</v>
      </c>
      <c r="F9704" s="15" t="s">
        <v>55</v>
      </c>
      <c r="G9704" s="15" t="s">
        <v>2122</v>
      </c>
      <c r="H9704" s="15" t="s">
        <v>2123</v>
      </c>
      <c r="I9704" s="15" t="s">
        <v>128</v>
      </c>
      <c r="J9704" s="15" t="s">
        <v>60</v>
      </c>
      <c r="K9704" s="15" t="s">
        <v>29</v>
      </c>
      <c r="L9704" s="15" t="str">
        <f t="array" ref="L9704">_xlfn.XLOOKUP(M9704,reference_province_to_city!$A$2:$A$11,reference_province_to_city!$B$2:$B$11)</f>
        <v>Palembang</v>
      </c>
      <c r="M9704" s="15" t="s">
        <v>13</v>
      </c>
      <c r="N9704" s="15">
        <v>30111.0</v>
      </c>
      <c r="O9704" s="15">
        <f t="array" ref="O9704">_xlfn.XLOOKUP(M9704,reference_postal_code!$B$2:$B$11,reference_postal_code!$A$2:$A$11)</f>
        <v>30111</v>
      </c>
      <c r="P9704" s="15" t="s">
        <v>77</v>
      </c>
      <c r="Q9704" s="15" t="s">
        <v>5338</v>
      </c>
      <c r="R9704" s="15" t="s">
        <v>106</v>
      </c>
      <c r="S9704" s="15" t="s">
        <v>107</v>
      </c>
      <c r="T9704" s="15" t="s">
        <v>5339</v>
      </c>
      <c r="U9704" s="28">
        <v>3599400.0</v>
      </c>
      <c r="V9704" s="15">
        <v>10.0</v>
      </c>
      <c r="W9704" s="31">
        <v>0.3</v>
      </c>
      <c r="X9704" s="28">
        <v>-154260.0</v>
      </c>
    </row>
    <row r="9705" ht="15.75" customHeight="1">
      <c r="A9705" s="15">
        <v>8391.0</v>
      </c>
      <c r="B9705" s="15" t="s">
        <v>10238</v>
      </c>
      <c r="C9705" s="18">
        <v>43073.0</v>
      </c>
      <c r="D9705" s="18">
        <v>43075.0</v>
      </c>
      <c r="E9705" s="18">
        <f t="shared" si="1"/>
        <v>43075</v>
      </c>
      <c r="F9705" s="15" t="s">
        <v>125</v>
      </c>
      <c r="G9705" s="15" t="s">
        <v>170</v>
      </c>
      <c r="H9705" s="15" t="s">
        <v>171</v>
      </c>
      <c r="I9705" s="15" t="s">
        <v>128</v>
      </c>
      <c r="J9705" s="15" t="s">
        <v>60</v>
      </c>
      <c r="K9705" s="15" t="s">
        <v>33</v>
      </c>
      <c r="L9705" s="15" t="str">
        <f t="array" ref="L9705">_xlfn.XLOOKUP(M9705,reference_province_to_city!$A$2:$A$11,reference_province_to_city!$B$2:$B$11)</f>
        <v>Makassar</v>
      </c>
      <c r="M9705" s="15" t="s">
        <v>25</v>
      </c>
      <c r="N9705" s="15">
        <v>90111.0</v>
      </c>
      <c r="O9705" s="15">
        <f t="array" ref="O9705">_xlfn.XLOOKUP(M9705,reference_postal_code!$B$2:$B$11,reference_postal_code!$A$2:$A$11)</f>
        <v>90111</v>
      </c>
      <c r="P9705" s="15" t="s">
        <v>63</v>
      </c>
      <c r="Q9705" s="15" t="s">
        <v>3442</v>
      </c>
      <c r="R9705" s="15" t="s">
        <v>65</v>
      </c>
      <c r="S9705" s="15" t="s">
        <v>66</v>
      </c>
      <c r="T9705" s="15" t="s">
        <v>3443</v>
      </c>
      <c r="U9705" s="28">
        <v>176400.0</v>
      </c>
      <c r="V9705" s="15">
        <v>2.0</v>
      </c>
      <c r="W9705" s="31">
        <v>0.0</v>
      </c>
      <c r="X9705" s="28">
        <v>86436.0</v>
      </c>
    </row>
    <row r="9706" ht="15.75" customHeight="1">
      <c r="A9706" s="15">
        <v>9071.0</v>
      </c>
      <c r="B9706" s="15" t="s">
        <v>10239</v>
      </c>
      <c r="C9706" s="18">
        <v>43073.0</v>
      </c>
      <c r="D9706" s="18">
        <v>43074.0</v>
      </c>
      <c r="E9706" s="18">
        <f t="shared" si="1"/>
        <v>43074</v>
      </c>
      <c r="F9706" s="15" t="s">
        <v>125</v>
      </c>
      <c r="G9706" s="15" t="s">
        <v>1016</v>
      </c>
      <c r="H9706" s="15" t="s">
        <v>1017</v>
      </c>
      <c r="I9706" s="15" t="s">
        <v>128</v>
      </c>
      <c r="J9706" s="15" t="s">
        <v>60</v>
      </c>
      <c r="K9706" s="15" t="s">
        <v>22</v>
      </c>
      <c r="L9706" s="15" t="str">
        <f t="array" ref="L9706">_xlfn.XLOOKUP(M9706,reference_province_to_city!$A$2:$A$11,reference_province_to_city!$B$2:$B$11)</f>
        <v>Surabaya</v>
      </c>
      <c r="M9706" s="15" t="s">
        <v>20</v>
      </c>
      <c r="N9706" s="15">
        <v>60231.0</v>
      </c>
      <c r="O9706" s="15">
        <f t="array" ref="O9706">_xlfn.XLOOKUP(M9706,reference_postal_code!$B$2:$B$11,reference_postal_code!$A$2:$A$11)</f>
        <v>60231</v>
      </c>
      <c r="P9706" s="15" t="s">
        <v>166</v>
      </c>
      <c r="Q9706" s="15" t="s">
        <v>1103</v>
      </c>
      <c r="R9706" s="15" t="s">
        <v>106</v>
      </c>
      <c r="S9706" s="15" t="s">
        <v>139</v>
      </c>
      <c r="T9706" s="15" t="s">
        <v>1104</v>
      </c>
      <c r="U9706" s="28">
        <v>170280.0</v>
      </c>
      <c r="V9706" s="15">
        <v>3.0</v>
      </c>
      <c r="W9706" s="31">
        <v>0.2</v>
      </c>
      <c r="X9706" s="28">
        <v>40442.0</v>
      </c>
    </row>
    <row r="9707" ht="15.75" customHeight="1">
      <c r="A9707" s="15">
        <v>8521.0</v>
      </c>
      <c r="B9707" s="15" t="s">
        <v>10240</v>
      </c>
      <c r="C9707" s="18">
        <v>43073.0</v>
      </c>
      <c r="D9707" s="18">
        <v>43079.0</v>
      </c>
      <c r="E9707" s="18">
        <f t="shared" si="1"/>
        <v>43079</v>
      </c>
      <c r="F9707" s="15" t="s">
        <v>55</v>
      </c>
      <c r="G9707" s="15" t="s">
        <v>6354</v>
      </c>
      <c r="H9707" s="15" t="s">
        <v>6355</v>
      </c>
      <c r="I9707" s="15" t="s">
        <v>59</v>
      </c>
      <c r="J9707" s="15" t="s">
        <v>60</v>
      </c>
      <c r="K9707" s="15" t="s">
        <v>10</v>
      </c>
      <c r="L9707" s="15" t="str">
        <f t="array" ref="L9707">_xlfn.XLOOKUP(M9707,reference_province_to_city!$A$2:$A$11,reference_province_to_city!$B$2:$B$11)</f>
        <v>Jakarta</v>
      </c>
      <c r="M9707" s="15" t="s">
        <v>7</v>
      </c>
      <c r="N9707" s="15">
        <v>10110.0</v>
      </c>
      <c r="O9707" s="15">
        <f t="array" ref="O9707">_xlfn.XLOOKUP(M9707,reference_postal_code!$B$2:$B$11,reference_postal_code!$A$2:$A$11)</f>
        <v>10110</v>
      </c>
      <c r="P9707" s="15" t="s">
        <v>117</v>
      </c>
      <c r="Q9707" s="15" t="s">
        <v>4539</v>
      </c>
      <c r="R9707" s="15" t="s">
        <v>106</v>
      </c>
      <c r="S9707" s="15" t="s">
        <v>107</v>
      </c>
      <c r="T9707" s="15" t="s">
        <v>4540</v>
      </c>
      <c r="U9707" s="28">
        <v>4544100.0</v>
      </c>
      <c r="V9707" s="15">
        <v>3.0</v>
      </c>
      <c r="W9707" s="31">
        <v>0.0</v>
      </c>
      <c r="X9707" s="28">
        <v>272646.0</v>
      </c>
    </row>
    <row r="9708" ht="15.75" customHeight="1">
      <c r="A9708" s="15">
        <v>7392.0</v>
      </c>
      <c r="B9708" s="15" t="s">
        <v>10241</v>
      </c>
      <c r="C9708" s="18">
        <v>43073.0</v>
      </c>
      <c r="D9708" s="18">
        <v>43076.0</v>
      </c>
      <c r="E9708" s="18">
        <f t="shared" si="1"/>
        <v>43076</v>
      </c>
      <c r="F9708" s="15" t="s">
        <v>114</v>
      </c>
      <c r="G9708" s="15" t="s">
        <v>2872</v>
      </c>
      <c r="H9708" s="15" t="s">
        <v>2873</v>
      </c>
      <c r="I9708" s="15" t="s">
        <v>59</v>
      </c>
      <c r="J9708" s="15" t="s">
        <v>60</v>
      </c>
      <c r="K9708" s="15" t="s">
        <v>31</v>
      </c>
      <c r="L9708" s="15" t="str">
        <f t="array" ref="L9708">_xlfn.XLOOKUP(M9708,reference_province_to_city!$A$2:$A$11,reference_province_to_city!$B$2:$B$11)</f>
        <v>Balikpapan</v>
      </c>
      <c r="M9708" s="15" t="s">
        <v>21</v>
      </c>
      <c r="N9708" s="15">
        <v>76114.0</v>
      </c>
      <c r="O9708" s="15">
        <f t="array" ref="O9708">_xlfn.XLOOKUP(M9708,reference_postal_code!$B$2:$B$11,reference_postal_code!$A$2:$A$11)</f>
        <v>76114</v>
      </c>
      <c r="P9708" s="15" t="s">
        <v>166</v>
      </c>
      <c r="Q9708" s="15" t="s">
        <v>7488</v>
      </c>
      <c r="R9708" s="15" t="s">
        <v>65</v>
      </c>
      <c r="S9708" s="15" t="s">
        <v>66</v>
      </c>
      <c r="T9708" s="15" t="s">
        <v>7489</v>
      </c>
      <c r="U9708" s="28">
        <v>1115280.0</v>
      </c>
      <c r="V9708" s="15">
        <v>3.0</v>
      </c>
      <c r="W9708" s="31">
        <v>0.2</v>
      </c>
      <c r="X9708" s="28">
        <v>348525.0</v>
      </c>
    </row>
    <row r="9709" ht="15.75" customHeight="1">
      <c r="A9709" s="15">
        <v>6534.0</v>
      </c>
      <c r="B9709" s="15" t="s">
        <v>10242</v>
      </c>
      <c r="C9709" s="18">
        <v>43073.0</v>
      </c>
      <c r="D9709" s="18">
        <v>43077.0</v>
      </c>
      <c r="E9709" s="18">
        <f t="shared" si="1"/>
        <v>43077</v>
      </c>
      <c r="F9709" s="15" t="s">
        <v>55</v>
      </c>
      <c r="G9709" s="15" t="s">
        <v>5185</v>
      </c>
      <c r="H9709" s="15" t="s">
        <v>5186</v>
      </c>
      <c r="I9709" s="15" t="s">
        <v>59</v>
      </c>
      <c r="J9709" s="15" t="s">
        <v>60</v>
      </c>
      <c r="K9709" s="15" t="s">
        <v>17</v>
      </c>
      <c r="L9709" s="15" t="str">
        <f t="array" ref="L9709">_xlfn.XLOOKUP(M9709,reference_province_to_city!$A$2:$A$11,reference_province_to_city!$B$2:$B$11)</f>
        <v>Semarang</v>
      </c>
      <c r="M9709" s="15" t="s">
        <v>15</v>
      </c>
      <c r="N9709" s="15">
        <v>50111.0</v>
      </c>
      <c r="O9709" s="15">
        <f t="array" ref="O9709">_xlfn.XLOOKUP(M9709,reference_postal_code!$B$2:$B$11,reference_postal_code!$A$2:$A$11)</f>
        <v>50111</v>
      </c>
      <c r="P9709" s="15" t="s">
        <v>77</v>
      </c>
      <c r="Q9709" s="15" t="s">
        <v>4548</v>
      </c>
      <c r="R9709" s="15" t="s">
        <v>110</v>
      </c>
      <c r="S9709" s="15" t="s">
        <v>149</v>
      </c>
      <c r="T9709" s="15" t="s">
        <v>4549</v>
      </c>
      <c r="U9709" s="28">
        <v>5999250.0</v>
      </c>
      <c r="V9709" s="15">
        <v>5.0</v>
      </c>
      <c r="W9709" s="31">
        <v>0.0</v>
      </c>
      <c r="X9709" s="28">
        <v>2159730.0</v>
      </c>
    </row>
    <row r="9710" ht="15.75" customHeight="1">
      <c r="A9710" s="15">
        <v>8519.0</v>
      </c>
      <c r="B9710" s="15" t="s">
        <v>10240</v>
      </c>
      <c r="C9710" s="18">
        <v>43073.0</v>
      </c>
      <c r="D9710" s="18">
        <v>43079.0</v>
      </c>
      <c r="E9710" s="18">
        <f t="shared" si="1"/>
        <v>43079</v>
      </c>
      <c r="F9710" s="15" t="s">
        <v>55</v>
      </c>
      <c r="G9710" s="15" t="s">
        <v>6354</v>
      </c>
      <c r="H9710" s="15" t="s">
        <v>6355</v>
      </c>
      <c r="I9710" s="15" t="s">
        <v>59</v>
      </c>
      <c r="J9710" s="15" t="s">
        <v>60</v>
      </c>
      <c r="K9710" s="15" t="s">
        <v>10</v>
      </c>
      <c r="L9710" s="15" t="str">
        <f t="array" ref="L9710">_xlfn.XLOOKUP(M9710,reference_province_to_city!$A$2:$A$11,reference_province_to_city!$B$2:$B$11)</f>
        <v>Jakarta</v>
      </c>
      <c r="M9710" s="15" t="s">
        <v>7</v>
      </c>
      <c r="N9710" s="15">
        <v>10110.0</v>
      </c>
      <c r="O9710" s="15">
        <f t="array" ref="O9710">_xlfn.XLOOKUP(M9710,reference_postal_code!$B$2:$B$11,reference_postal_code!$A$2:$A$11)</f>
        <v>10110</v>
      </c>
      <c r="P9710" s="15" t="s">
        <v>117</v>
      </c>
      <c r="Q9710" s="15" t="s">
        <v>5412</v>
      </c>
      <c r="R9710" s="15" t="s">
        <v>106</v>
      </c>
      <c r="S9710" s="15" t="s">
        <v>139</v>
      </c>
      <c r="T9710" s="15" t="s">
        <v>5413</v>
      </c>
      <c r="U9710" s="28">
        <v>194850.0</v>
      </c>
      <c r="V9710" s="15">
        <v>1.0</v>
      </c>
      <c r="W9710" s="31">
        <v>0.0</v>
      </c>
      <c r="X9710" s="28">
        <v>23382.0</v>
      </c>
    </row>
    <row r="9711" ht="15.75" customHeight="1">
      <c r="A9711" s="15">
        <v>2977.0</v>
      </c>
      <c r="B9711" s="15" t="s">
        <v>10243</v>
      </c>
      <c r="C9711" s="18">
        <v>43073.0</v>
      </c>
      <c r="D9711" s="18">
        <v>43073.0</v>
      </c>
      <c r="E9711" s="18">
        <f t="shared" si="1"/>
        <v>43073</v>
      </c>
      <c r="F9711" s="15" t="s">
        <v>466</v>
      </c>
      <c r="G9711" s="15" t="s">
        <v>7494</v>
      </c>
      <c r="H9711" s="15" t="s">
        <v>7495</v>
      </c>
      <c r="I9711" s="15" t="s">
        <v>128</v>
      </c>
      <c r="J9711" s="15" t="s">
        <v>60</v>
      </c>
      <c r="K9711" s="15" t="s">
        <v>14</v>
      </c>
      <c r="L9711" s="15" t="str">
        <f t="array" ref="L9711">_xlfn.XLOOKUP(M9711,reference_province_to_city!$A$2:$A$11,reference_province_to_city!$B$2:$B$11)</f>
        <v>Bandung</v>
      </c>
      <c r="M9711" s="15" t="s">
        <v>12</v>
      </c>
      <c r="N9711" s="15">
        <v>40111.0</v>
      </c>
      <c r="O9711" s="15">
        <f t="array" ref="O9711">_xlfn.XLOOKUP(M9711,reference_postal_code!$B$2:$B$11,reference_postal_code!$A$2:$A$11)</f>
        <v>40111</v>
      </c>
      <c r="P9711" s="15" t="s">
        <v>117</v>
      </c>
      <c r="Q9711" s="15" t="s">
        <v>2244</v>
      </c>
      <c r="R9711" s="15" t="s">
        <v>106</v>
      </c>
      <c r="S9711" s="15" t="s">
        <v>107</v>
      </c>
      <c r="T9711" s="15" t="s">
        <v>2245</v>
      </c>
      <c r="U9711" s="28">
        <v>2828280.0</v>
      </c>
      <c r="V9711" s="15">
        <v>7.0</v>
      </c>
      <c r="W9711" s="31">
        <v>0.3</v>
      </c>
      <c r="X9711" s="28">
        <v>-40404.0</v>
      </c>
    </row>
    <row r="9712" ht="15.75" customHeight="1">
      <c r="A9712" s="15">
        <v>5519.0</v>
      </c>
      <c r="B9712" s="15" t="s">
        <v>10237</v>
      </c>
      <c r="C9712" s="18">
        <v>43073.0</v>
      </c>
      <c r="D9712" s="18">
        <v>43078.0</v>
      </c>
      <c r="E9712" s="18">
        <f t="shared" si="1"/>
        <v>43078</v>
      </c>
      <c r="F9712" s="15" t="s">
        <v>55</v>
      </c>
      <c r="G9712" s="15" t="s">
        <v>2122</v>
      </c>
      <c r="H9712" s="15" t="s">
        <v>2123</v>
      </c>
      <c r="I9712" s="15" t="s">
        <v>128</v>
      </c>
      <c r="J9712" s="15" t="s">
        <v>60</v>
      </c>
      <c r="K9712" s="15" t="s">
        <v>29</v>
      </c>
      <c r="L9712" s="15" t="str">
        <f t="array" ref="L9712">_xlfn.XLOOKUP(M9712,reference_province_to_city!$A$2:$A$11,reference_province_to_city!$B$2:$B$11)</f>
        <v>Palembang</v>
      </c>
      <c r="M9712" s="15" t="s">
        <v>13</v>
      </c>
      <c r="N9712" s="15">
        <v>30111.0</v>
      </c>
      <c r="O9712" s="15">
        <f t="array" ref="O9712">_xlfn.XLOOKUP(M9712,reference_postal_code!$B$2:$B$11,reference_postal_code!$A$2:$A$11)</f>
        <v>30111</v>
      </c>
      <c r="P9712" s="15" t="s">
        <v>77</v>
      </c>
      <c r="Q9712" s="15" t="s">
        <v>4822</v>
      </c>
      <c r="R9712" s="15" t="s">
        <v>106</v>
      </c>
      <c r="S9712" s="15" t="s">
        <v>139</v>
      </c>
      <c r="T9712" s="15" t="s">
        <v>4823</v>
      </c>
      <c r="U9712" s="28">
        <v>821520.0</v>
      </c>
      <c r="V9712" s="15">
        <v>2.0</v>
      </c>
      <c r="W9712" s="31">
        <v>0.2</v>
      </c>
      <c r="X9712" s="28">
        <v>102690.0</v>
      </c>
    </row>
    <row r="9713" ht="15.75" customHeight="1">
      <c r="A9713" s="15">
        <v>6532.0</v>
      </c>
      <c r="B9713" s="15" t="s">
        <v>10242</v>
      </c>
      <c r="C9713" s="18">
        <v>43073.0</v>
      </c>
      <c r="D9713" s="18">
        <v>43077.0</v>
      </c>
      <c r="E9713" s="18">
        <f t="shared" si="1"/>
        <v>43077</v>
      </c>
      <c r="F9713" s="15" t="s">
        <v>55</v>
      </c>
      <c r="G9713" s="15" t="s">
        <v>5185</v>
      </c>
      <c r="H9713" s="15" t="s">
        <v>5186</v>
      </c>
      <c r="I9713" s="15" t="s">
        <v>59</v>
      </c>
      <c r="J9713" s="15" t="s">
        <v>60</v>
      </c>
      <c r="K9713" s="15" t="s">
        <v>17</v>
      </c>
      <c r="L9713" s="15" t="str">
        <f t="array" ref="L9713">_xlfn.XLOOKUP(M9713,reference_province_to_city!$A$2:$A$11,reference_province_to_city!$B$2:$B$11)</f>
        <v>Semarang</v>
      </c>
      <c r="M9713" s="15" t="s">
        <v>15</v>
      </c>
      <c r="N9713" s="15">
        <v>50111.0</v>
      </c>
      <c r="O9713" s="15">
        <f t="array" ref="O9713">_xlfn.XLOOKUP(M9713,reference_postal_code!$B$2:$B$11,reference_postal_code!$A$2:$A$11)</f>
        <v>50111</v>
      </c>
      <c r="P9713" s="15" t="s">
        <v>77</v>
      </c>
      <c r="Q9713" s="15" t="s">
        <v>3994</v>
      </c>
      <c r="R9713" s="15" t="s">
        <v>65</v>
      </c>
      <c r="S9713" s="15" t="s">
        <v>93</v>
      </c>
      <c r="T9713" s="15" t="s">
        <v>3995</v>
      </c>
      <c r="U9713" s="28">
        <v>132000.0</v>
      </c>
      <c r="V9713" s="15">
        <v>5.0</v>
      </c>
      <c r="W9713" s="31">
        <v>0.0</v>
      </c>
      <c r="X9713" s="28">
        <v>38280.0</v>
      </c>
    </row>
    <row r="9714" ht="15.75" customHeight="1">
      <c r="A9714" s="15">
        <v>5521.0</v>
      </c>
      <c r="B9714" s="15" t="s">
        <v>10237</v>
      </c>
      <c r="C9714" s="18">
        <v>43073.0</v>
      </c>
      <c r="D9714" s="18">
        <v>43078.0</v>
      </c>
      <c r="E9714" s="18">
        <f t="shared" si="1"/>
        <v>43078</v>
      </c>
      <c r="F9714" s="15" t="s">
        <v>55</v>
      </c>
      <c r="G9714" s="15" t="s">
        <v>2122</v>
      </c>
      <c r="H9714" s="15" t="s">
        <v>2123</v>
      </c>
      <c r="I9714" s="15" t="s">
        <v>128</v>
      </c>
      <c r="J9714" s="15" t="s">
        <v>60</v>
      </c>
      <c r="K9714" s="15" t="s">
        <v>29</v>
      </c>
      <c r="L9714" s="15" t="str">
        <f t="array" ref="L9714">_xlfn.XLOOKUP(M9714,reference_province_to_city!$A$2:$A$11,reference_province_to_city!$B$2:$B$11)</f>
        <v>Palembang</v>
      </c>
      <c r="M9714" s="15" t="s">
        <v>13</v>
      </c>
      <c r="N9714" s="15">
        <v>30111.0</v>
      </c>
      <c r="O9714" s="15">
        <f t="array" ref="O9714">_xlfn.XLOOKUP(M9714,reference_postal_code!$B$2:$B$11,reference_postal_code!$A$2:$A$11)</f>
        <v>30111</v>
      </c>
      <c r="P9714" s="15" t="s">
        <v>77</v>
      </c>
      <c r="Q9714" s="15" t="s">
        <v>2463</v>
      </c>
      <c r="R9714" s="15" t="s">
        <v>65</v>
      </c>
      <c r="S9714" s="15" t="s">
        <v>66</v>
      </c>
      <c r="T9714" s="15" t="s">
        <v>2464</v>
      </c>
      <c r="U9714" s="28">
        <v>358800.0</v>
      </c>
      <c r="V9714" s="15">
        <v>5.0</v>
      </c>
      <c r="W9714" s="31">
        <v>0.2</v>
      </c>
      <c r="X9714" s="28">
        <v>130065.0</v>
      </c>
    </row>
    <row r="9715" ht="15.75" customHeight="1">
      <c r="A9715" s="15">
        <v>6123.0</v>
      </c>
      <c r="B9715" s="15" t="s">
        <v>10244</v>
      </c>
      <c r="C9715" s="18">
        <v>43073.0</v>
      </c>
      <c r="D9715" s="18">
        <v>43078.0</v>
      </c>
      <c r="E9715" s="18">
        <f t="shared" si="1"/>
        <v>43078</v>
      </c>
      <c r="F9715" s="15" t="s">
        <v>55</v>
      </c>
      <c r="G9715" s="15" t="s">
        <v>6330</v>
      </c>
      <c r="H9715" s="15" t="s">
        <v>6331</v>
      </c>
      <c r="I9715" s="15" t="s">
        <v>59</v>
      </c>
      <c r="J9715" s="15" t="s">
        <v>60</v>
      </c>
      <c r="K9715" s="15" t="s">
        <v>31</v>
      </c>
      <c r="L9715" s="15" t="str">
        <f t="array" ref="L9715">_xlfn.XLOOKUP(M9715,reference_province_to_city!$A$2:$A$11,reference_province_to_city!$B$2:$B$11)</f>
        <v>Balikpapan</v>
      </c>
      <c r="M9715" s="15" t="s">
        <v>21</v>
      </c>
      <c r="N9715" s="15">
        <v>76114.0</v>
      </c>
      <c r="O9715" s="15">
        <f t="array" ref="O9715">_xlfn.XLOOKUP(M9715,reference_postal_code!$B$2:$B$11,reference_postal_code!$A$2:$A$11)</f>
        <v>76114</v>
      </c>
      <c r="P9715" s="15" t="s">
        <v>166</v>
      </c>
      <c r="Q9715" s="15" t="s">
        <v>2590</v>
      </c>
      <c r="R9715" s="15" t="s">
        <v>65</v>
      </c>
      <c r="S9715" s="15" t="s">
        <v>87</v>
      </c>
      <c r="T9715" s="15" t="s">
        <v>2591</v>
      </c>
      <c r="U9715" s="28">
        <v>923520.0</v>
      </c>
      <c r="V9715" s="15">
        <v>2.0</v>
      </c>
      <c r="W9715" s="31">
        <v>0.2</v>
      </c>
      <c r="X9715" s="28">
        <v>69264.0</v>
      </c>
    </row>
    <row r="9716" ht="15.75" customHeight="1">
      <c r="A9716" s="15">
        <v>2691.0</v>
      </c>
      <c r="B9716" s="15" t="s">
        <v>10245</v>
      </c>
      <c r="C9716" s="18">
        <v>43073.0</v>
      </c>
      <c r="D9716" s="18">
        <v>43077.0</v>
      </c>
      <c r="E9716" s="18">
        <f t="shared" si="1"/>
        <v>43077</v>
      </c>
      <c r="F9716" s="15" t="s">
        <v>55</v>
      </c>
      <c r="G9716" s="15" t="s">
        <v>8129</v>
      </c>
      <c r="H9716" s="15" t="s">
        <v>8130</v>
      </c>
      <c r="I9716" s="15" t="s">
        <v>59</v>
      </c>
      <c r="J9716" s="15" t="s">
        <v>60</v>
      </c>
      <c r="K9716" s="15" t="s">
        <v>10</v>
      </c>
      <c r="L9716" s="15" t="str">
        <f t="array" ref="L9716">_xlfn.XLOOKUP(M9716,reference_province_to_city!$A$2:$A$11,reference_province_to_city!$B$2:$B$11)</f>
        <v>Jakarta</v>
      </c>
      <c r="M9716" s="15" t="s">
        <v>7</v>
      </c>
      <c r="N9716" s="15">
        <v>10110.0</v>
      </c>
      <c r="O9716" s="15">
        <f t="array" ref="O9716">_xlfn.XLOOKUP(M9716,reference_postal_code!$B$2:$B$11,reference_postal_code!$A$2:$A$11)</f>
        <v>10110</v>
      </c>
      <c r="P9716" s="15" t="s">
        <v>117</v>
      </c>
      <c r="Q9716" s="15" t="s">
        <v>263</v>
      </c>
      <c r="R9716" s="15" t="s">
        <v>65</v>
      </c>
      <c r="S9716" s="15" t="s">
        <v>83</v>
      </c>
      <c r="T9716" s="15" t="s">
        <v>264</v>
      </c>
      <c r="U9716" s="28">
        <v>80190.0</v>
      </c>
      <c r="V9716" s="15">
        <v>3.0</v>
      </c>
      <c r="W9716" s="31">
        <v>0.7</v>
      </c>
      <c r="X9716" s="28">
        <v>-66825.0</v>
      </c>
    </row>
    <row r="9717" ht="15.75" customHeight="1">
      <c r="A9717" s="15">
        <v>6533.0</v>
      </c>
      <c r="B9717" s="15" t="s">
        <v>10242</v>
      </c>
      <c r="C9717" s="18">
        <v>43073.0</v>
      </c>
      <c r="D9717" s="18">
        <v>43077.0</v>
      </c>
      <c r="E9717" s="18">
        <f t="shared" si="1"/>
        <v>43077</v>
      </c>
      <c r="F9717" s="15" t="s">
        <v>55</v>
      </c>
      <c r="G9717" s="15" t="s">
        <v>5185</v>
      </c>
      <c r="H9717" s="15" t="s">
        <v>5186</v>
      </c>
      <c r="I9717" s="15" t="s">
        <v>59</v>
      </c>
      <c r="J9717" s="15" t="s">
        <v>60</v>
      </c>
      <c r="K9717" s="15" t="s">
        <v>17</v>
      </c>
      <c r="L9717" s="15" t="str">
        <f t="array" ref="L9717">_xlfn.XLOOKUP(M9717,reference_province_to_city!$A$2:$A$11,reference_province_to_city!$B$2:$B$11)</f>
        <v>Semarang</v>
      </c>
      <c r="M9717" s="15" t="s">
        <v>15</v>
      </c>
      <c r="N9717" s="15">
        <v>50111.0</v>
      </c>
      <c r="O9717" s="15">
        <f t="array" ref="O9717">_xlfn.XLOOKUP(M9717,reference_postal_code!$B$2:$B$11,reference_postal_code!$A$2:$A$11)</f>
        <v>50111</v>
      </c>
      <c r="P9717" s="15" t="s">
        <v>77</v>
      </c>
      <c r="Q9717" s="15" t="s">
        <v>7644</v>
      </c>
      <c r="R9717" s="15" t="s">
        <v>110</v>
      </c>
      <c r="S9717" s="15" t="s">
        <v>149</v>
      </c>
      <c r="T9717" s="15" t="s">
        <v>7645</v>
      </c>
      <c r="U9717" s="28">
        <v>2142000.0</v>
      </c>
      <c r="V9717" s="15">
        <v>1.0</v>
      </c>
      <c r="W9717" s="31">
        <v>0.0</v>
      </c>
      <c r="X9717" s="28">
        <v>449820.0</v>
      </c>
    </row>
    <row r="9718" ht="15.75" customHeight="1">
      <c r="A9718" s="15">
        <v>5520.0</v>
      </c>
      <c r="B9718" s="15" t="s">
        <v>10237</v>
      </c>
      <c r="C9718" s="18">
        <v>43073.0</v>
      </c>
      <c r="D9718" s="18">
        <v>43078.0</v>
      </c>
      <c r="E9718" s="18">
        <f t="shared" si="1"/>
        <v>43078</v>
      </c>
      <c r="F9718" s="15" t="s">
        <v>55</v>
      </c>
      <c r="G9718" s="15" t="s">
        <v>2122</v>
      </c>
      <c r="H9718" s="15" t="s">
        <v>2123</v>
      </c>
      <c r="I9718" s="15" t="s">
        <v>128</v>
      </c>
      <c r="J9718" s="15" t="s">
        <v>60</v>
      </c>
      <c r="K9718" s="15" t="s">
        <v>29</v>
      </c>
      <c r="L9718" s="15" t="str">
        <f t="array" ref="L9718">_xlfn.XLOOKUP(M9718,reference_province_to_city!$A$2:$A$11,reference_province_to_city!$B$2:$B$11)</f>
        <v>Palembang</v>
      </c>
      <c r="M9718" s="15" t="s">
        <v>13</v>
      </c>
      <c r="N9718" s="15">
        <v>30111.0</v>
      </c>
      <c r="O9718" s="15">
        <f t="array" ref="O9718">_xlfn.XLOOKUP(M9718,reference_postal_code!$B$2:$B$11,reference_postal_code!$A$2:$A$11)</f>
        <v>30111</v>
      </c>
      <c r="P9718" s="15" t="s">
        <v>77</v>
      </c>
      <c r="Q9718" s="15" t="s">
        <v>1488</v>
      </c>
      <c r="R9718" s="15" t="s">
        <v>65</v>
      </c>
      <c r="S9718" s="15" t="s">
        <v>93</v>
      </c>
      <c r="T9718" s="15" t="s">
        <v>881</v>
      </c>
      <c r="U9718" s="28">
        <v>200880.0</v>
      </c>
      <c r="V9718" s="15">
        <v>3.0</v>
      </c>
      <c r="W9718" s="31">
        <v>0.2</v>
      </c>
      <c r="X9718" s="28">
        <v>47709.0</v>
      </c>
    </row>
    <row r="9719" ht="15.75" customHeight="1">
      <c r="A9719" s="15">
        <v>8520.0</v>
      </c>
      <c r="B9719" s="15" t="s">
        <v>10240</v>
      </c>
      <c r="C9719" s="18">
        <v>43073.0</v>
      </c>
      <c r="D9719" s="18">
        <v>43079.0</v>
      </c>
      <c r="E9719" s="18">
        <f t="shared" si="1"/>
        <v>43079</v>
      </c>
      <c r="F9719" s="15" t="s">
        <v>55</v>
      </c>
      <c r="G9719" s="15" t="s">
        <v>6354</v>
      </c>
      <c r="H9719" s="15" t="s">
        <v>6355</v>
      </c>
      <c r="I9719" s="15" t="s">
        <v>59</v>
      </c>
      <c r="J9719" s="15" t="s">
        <v>60</v>
      </c>
      <c r="K9719" s="15" t="s">
        <v>10</v>
      </c>
      <c r="L9719" s="15" t="str">
        <f t="array" ref="L9719">_xlfn.XLOOKUP(M9719,reference_province_to_city!$A$2:$A$11,reference_province_to_city!$B$2:$B$11)</f>
        <v>Jakarta</v>
      </c>
      <c r="M9719" s="15" t="s">
        <v>7</v>
      </c>
      <c r="N9719" s="15">
        <v>10110.0</v>
      </c>
      <c r="O9719" s="15">
        <f t="array" ref="O9719">_xlfn.XLOOKUP(M9719,reference_postal_code!$B$2:$B$11,reference_postal_code!$A$2:$A$11)</f>
        <v>10110</v>
      </c>
      <c r="P9719" s="15" t="s">
        <v>117</v>
      </c>
      <c r="Q9719" s="15" t="s">
        <v>2550</v>
      </c>
      <c r="R9719" s="15" t="s">
        <v>106</v>
      </c>
      <c r="S9719" s="15" t="s">
        <v>107</v>
      </c>
      <c r="T9719" s="15" t="s">
        <v>2551</v>
      </c>
      <c r="U9719" s="28">
        <v>2733300.0</v>
      </c>
      <c r="V9719" s="15">
        <v>3.0</v>
      </c>
      <c r="W9719" s="31">
        <v>0.0</v>
      </c>
      <c r="X9719" s="28">
        <v>683325.0</v>
      </c>
    </row>
    <row r="9720" ht="15.75" customHeight="1">
      <c r="A9720" s="15">
        <v>2235.0</v>
      </c>
      <c r="B9720" s="15" t="s">
        <v>10246</v>
      </c>
      <c r="C9720" s="18">
        <v>43074.0</v>
      </c>
      <c r="D9720" s="18">
        <v>43079.0</v>
      </c>
      <c r="E9720" s="18">
        <f t="shared" si="1"/>
        <v>43079</v>
      </c>
      <c r="F9720" s="15" t="s">
        <v>55</v>
      </c>
      <c r="G9720" s="15" t="s">
        <v>716</v>
      </c>
      <c r="H9720" s="15" t="s">
        <v>717</v>
      </c>
      <c r="I9720" s="15" t="s">
        <v>128</v>
      </c>
      <c r="J9720" s="15" t="s">
        <v>60</v>
      </c>
      <c r="K9720" s="15" t="s">
        <v>19</v>
      </c>
      <c r="L9720" s="15" t="str">
        <f t="array" ref="L9720">_xlfn.XLOOKUP(M9720,reference_province_to_city!$A$2:$A$11,reference_province_to_city!$B$2:$B$11)</f>
        <v>Yogyakarta</v>
      </c>
      <c r="M9720" s="15" t="s">
        <v>18</v>
      </c>
      <c r="N9720" s="15">
        <v>55111.0</v>
      </c>
      <c r="O9720" s="15">
        <f t="array" ref="O9720">_xlfn.XLOOKUP(M9720,reference_postal_code!$B$2:$B$11,reference_postal_code!$A$2:$A$11)</f>
        <v>55111</v>
      </c>
      <c r="P9720" s="15" t="s">
        <v>77</v>
      </c>
      <c r="Q9720" s="15" t="s">
        <v>1524</v>
      </c>
      <c r="R9720" s="15" t="s">
        <v>110</v>
      </c>
      <c r="S9720" s="15" t="s">
        <v>149</v>
      </c>
      <c r="T9720" s="15" t="s">
        <v>1525</v>
      </c>
      <c r="U9720" s="28">
        <v>3075450.0</v>
      </c>
      <c r="V9720" s="15">
        <v>7.0</v>
      </c>
      <c r="W9720" s="31">
        <v>0.0</v>
      </c>
      <c r="X9720" s="28">
        <v>1014898.0</v>
      </c>
    </row>
    <row r="9721" ht="15.75" customHeight="1">
      <c r="A9721" s="15">
        <v>676.0</v>
      </c>
      <c r="B9721" s="15" t="s">
        <v>10247</v>
      </c>
      <c r="C9721" s="18">
        <v>43074.0</v>
      </c>
      <c r="D9721" s="18">
        <v>43077.0</v>
      </c>
      <c r="E9721" s="18">
        <f t="shared" si="1"/>
        <v>43077</v>
      </c>
      <c r="F9721" s="15" t="s">
        <v>125</v>
      </c>
      <c r="G9721" s="15" t="s">
        <v>7257</v>
      </c>
      <c r="H9721" s="15" t="s">
        <v>7258</v>
      </c>
      <c r="I9721" s="15" t="s">
        <v>59</v>
      </c>
      <c r="J9721" s="15" t="s">
        <v>60</v>
      </c>
      <c r="K9721" s="15" t="s">
        <v>22</v>
      </c>
      <c r="L9721" s="15" t="str">
        <f t="array" ref="L9721">_xlfn.XLOOKUP(M9721,reference_province_to_city!$A$2:$A$11,reference_province_to_city!$B$2:$B$11)</f>
        <v>Surabaya</v>
      </c>
      <c r="M9721" s="15" t="s">
        <v>20</v>
      </c>
      <c r="N9721" s="15">
        <v>60231.0</v>
      </c>
      <c r="O9721" s="15">
        <f t="array" ref="O9721">_xlfn.XLOOKUP(M9721,reference_postal_code!$B$2:$B$11,reference_postal_code!$A$2:$A$11)</f>
        <v>60231</v>
      </c>
      <c r="P9721" s="15" t="s">
        <v>166</v>
      </c>
      <c r="Q9721" s="15" t="s">
        <v>3959</v>
      </c>
      <c r="R9721" s="15" t="s">
        <v>110</v>
      </c>
      <c r="S9721" s="15" t="s">
        <v>149</v>
      </c>
      <c r="T9721" s="15" t="s">
        <v>3960</v>
      </c>
      <c r="U9721" s="28">
        <v>1490850.0</v>
      </c>
      <c r="V9721" s="15">
        <v>3.0</v>
      </c>
      <c r="W9721" s="31">
        <v>0.0</v>
      </c>
      <c r="X9721" s="28">
        <v>611248.0</v>
      </c>
    </row>
    <row r="9722" ht="15.75" customHeight="1">
      <c r="A9722" s="15">
        <v>9608.0</v>
      </c>
      <c r="B9722" s="15" t="s">
        <v>10248</v>
      </c>
      <c r="C9722" s="18">
        <v>43074.0</v>
      </c>
      <c r="D9722" s="18">
        <v>43077.0</v>
      </c>
      <c r="E9722" s="18">
        <f t="shared" si="1"/>
        <v>43077</v>
      </c>
      <c r="F9722" s="15" t="s">
        <v>114</v>
      </c>
      <c r="G9722" s="15" t="s">
        <v>4245</v>
      </c>
      <c r="H9722" s="15" t="s">
        <v>4246</v>
      </c>
      <c r="I9722" s="15" t="s">
        <v>59</v>
      </c>
      <c r="J9722" s="15" t="s">
        <v>60</v>
      </c>
      <c r="K9722" s="15" t="s">
        <v>29</v>
      </c>
      <c r="L9722" s="15" t="str">
        <f t="array" ref="L9722">_xlfn.XLOOKUP(M9722,reference_province_to_city!$A$2:$A$11,reference_province_to_city!$B$2:$B$11)</f>
        <v>Palembang</v>
      </c>
      <c r="M9722" s="15" t="s">
        <v>13</v>
      </c>
      <c r="N9722" s="15">
        <v>30111.0</v>
      </c>
      <c r="O9722" s="15">
        <f t="array" ref="O9722">_xlfn.XLOOKUP(M9722,reference_postal_code!$B$2:$B$11,reference_postal_code!$A$2:$A$11)</f>
        <v>30111</v>
      </c>
      <c r="P9722" s="15" t="s">
        <v>77</v>
      </c>
      <c r="Q9722" s="15" t="s">
        <v>6899</v>
      </c>
      <c r="R9722" s="15" t="s">
        <v>65</v>
      </c>
      <c r="S9722" s="15" t="s">
        <v>66</v>
      </c>
      <c r="T9722" s="15" t="s">
        <v>6900</v>
      </c>
      <c r="U9722" s="28">
        <v>324000.0</v>
      </c>
      <c r="V9722" s="15">
        <v>6.0</v>
      </c>
      <c r="W9722" s="31">
        <v>0.0</v>
      </c>
      <c r="X9722" s="28">
        <v>149040.0</v>
      </c>
    </row>
    <row r="9723" ht="15.75" customHeight="1">
      <c r="A9723" s="15">
        <v>9609.0</v>
      </c>
      <c r="B9723" s="15" t="s">
        <v>10248</v>
      </c>
      <c r="C9723" s="18">
        <v>43074.0</v>
      </c>
      <c r="D9723" s="18">
        <v>43077.0</v>
      </c>
      <c r="E9723" s="18">
        <f t="shared" si="1"/>
        <v>43077</v>
      </c>
      <c r="F9723" s="15" t="s">
        <v>114</v>
      </c>
      <c r="G9723" s="15" t="s">
        <v>4245</v>
      </c>
      <c r="H9723" s="15" t="s">
        <v>4246</v>
      </c>
      <c r="I9723" s="15" t="s">
        <v>59</v>
      </c>
      <c r="J9723" s="15" t="s">
        <v>60</v>
      </c>
      <c r="K9723" s="15" t="s">
        <v>29</v>
      </c>
      <c r="L9723" s="15" t="str">
        <f t="array" ref="L9723">_xlfn.XLOOKUP(M9723,reference_province_to_city!$A$2:$A$11,reference_province_to_city!$B$2:$B$11)</f>
        <v>Palembang</v>
      </c>
      <c r="M9723" s="15" t="s">
        <v>13</v>
      </c>
      <c r="N9723" s="15">
        <v>30111.0</v>
      </c>
      <c r="O9723" s="15">
        <f t="array" ref="O9723">_xlfn.XLOOKUP(M9723,reference_postal_code!$B$2:$B$11,reference_postal_code!$A$2:$A$11)</f>
        <v>30111</v>
      </c>
      <c r="P9723" s="15" t="s">
        <v>77</v>
      </c>
      <c r="Q9723" s="15" t="s">
        <v>4209</v>
      </c>
      <c r="R9723" s="15" t="s">
        <v>65</v>
      </c>
      <c r="S9723" s="15" t="s">
        <v>79</v>
      </c>
      <c r="T9723" s="15" t="s">
        <v>4210</v>
      </c>
      <c r="U9723" s="28">
        <v>166050.0</v>
      </c>
      <c r="V9723" s="15">
        <v>3.0</v>
      </c>
      <c r="W9723" s="31">
        <v>0.0</v>
      </c>
      <c r="X9723" s="28">
        <v>78044.0</v>
      </c>
    </row>
    <row r="9724" ht="15.75" customHeight="1">
      <c r="A9724" s="15">
        <v>9526.0</v>
      </c>
      <c r="B9724" s="15" t="s">
        <v>10249</v>
      </c>
      <c r="C9724" s="18">
        <v>43074.0</v>
      </c>
      <c r="D9724" s="18">
        <v>43075.0</v>
      </c>
      <c r="E9724" s="18">
        <f t="shared" si="1"/>
        <v>43075</v>
      </c>
      <c r="F9724" s="15" t="s">
        <v>125</v>
      </c>
      <c r="G9724" s="15" t="s">
        <v>6458</v>
      </c>
      <c r="H9724" s="15" t="s">
        <v>6459</v>
      </c>
      <c r="I9724" s="15" t="s">
        <v>76</v>
      </c>
      <c r="J9724" s="15" t="s">
        <v>60</v>
      </c>
      <c r="K9724" s="15" t="s">
        <v>28</v>
      </c>
      <c r="L9724" s="15" t="str">
        <f t="array" ref="L9724">_xlfn.XLOOKUP(M9724,reference_province_to_city!$A$2:$A$11,reference_province_to_city!$B$2:$B$11)</f>
        <v>Medan</v>
      </c>
      <c r="M9724" s="15" t="s">
        <v>11</v>
      </c>
      <c r="N9724" s="15">
        <v>20111.0</v>
      </c>
      <c r="O9724" s="15">
        <f t="array" ref="O9724">_xlfn.XLOOKUP(M9724,reference_postal_code!$B$2:$B$11,reference_postal_code!$A$2:$A$11)</f>
        <v>20111</v>
      </c>
      <c r="P9724" s="15" t="s">
        <v>77</v>
      </c>
      <c r="Q9724" s="15" t="s">
        <v>4242</v>
      </c>
      <c r="R9724" s="15" t="s">
        <v>106</v>
      </c>
      <c r="S9724" s="15" t="s">
        <v>139</v>
      </c>
      <c r="T9724" s="15" t="s">
        <v>4243</v>
      </c>
      <c r="U9724" s="28">
        <v>2998500.0</v>
      </c>
      <c r="V9724" s="15">
        <v>5.0</v>
      </c>
      <c r="W9724" s="31">
        <v>0.0</v>
      </c>
      <c r="X9724" s="28">
        <v>599700.0</v>
      </c>
    </row>
    <row r="9725" ht="15.75" customHeight="1">
      <c r="A9725" s="15">
        <v>9525.0</v>
      </c>
      <c r="B9725" s="15" t="s">
        <v>10249</v>
      </c>
      <c r="C9725" s="18">
        <v>43074.0</v>
      </c>
      <c r="D9725" s="18">
        <v>43075.0</v>
      </c>
      <c r="E9725" s="18">
        <f t="shared" si="1"/>
        <v>43075</v>
      </c>
      <c r="F9725" s="15" t="s">
        <v>125</v>
      </c>
      <c r="G9725" s="15" t="s">
        <v>6458</v>
      </c>
      <c r="H9725" s="15" t="s">
        <v>6459</v>
      </c>
      <c r="I9725" s="15" t="s">
        <v>76</v>
      </c>
      <c r="J9725" s="15" t="s">
        <v>60</v>
      </c>
      <c r="K9725" s="15" t="s">
        <v>28</v>
      </c>
      <c r="L9725" s="15" t="str">
        <f t="array" ref="L9725">_xlfn.XLOOKUP(M9725,reference_province_to_city!$A$2:$A$11,reference_province_to_city!$B$2:$B$11)</f>
        <v>Medan</v>
      </c>
      <c r="M9725" s="15" t="s">
        <v>11</v>
      </c>
      <c r="N9725" s="15">
        <v>20111.0</v>
      </c>
      <c r="O9725" s="15">
        <f t="array" ref="O9725">_xlfn.XLOOKUP(M9725,reference_postal_code!$B$2:$B$11,reference_postal_code!$A$2:$A$11)</f>
        <v>20111</v>
      </c>
      <c r="P9725" s="15" t="s">
        <v>77</v>
      </c>
      <c r="Q9725" s="15" t="s">
        <v>2432</v>
      </c>
      <c r="R9725" s="15" t="s">
        <v>65</v>
      </c>
      <c r="S9725" s="15" t="s">
        <v>83</v>
      </c>
      <c r="T9725" s="15" t="s">
        <v>2433</v>
      </c>
      <c r="U9725" s="28">
        <v>1258800.0</v>
      </c>
      <c r="V9725" s="15">
        <v>5.0</v>
      </c>
      <c r="W9725" s="31">
        <v>0.2</v>
      </c>
      <c r="X9725" s="28">
        <v>440580.0</v>
      </c>
    </row>
    <row r="9726" ht="15.75" customHeight="1">
      <c r="A9726" s="15">
        <v>7325.0</v>
      </c>
      <c r="B9726" s="15" t="s">
        <v>10250</v>
      </c>
      <c r="C9726" s="18">
        <v>43074.0</v>
      </c>
      <c r="D9726" s="18">
        <v>43077.0</v>
      </c>
      <c r="E9726" s="18">
        <f t="shared" si="1"/>
        <v>43077</v>
      </c>
      <c r="F9726" s="15" t="s">
        <v>125</v>
      </c>
      <c r="G9726" s="15" t="s">
        <v>1866</v>
      </c>
      <c r="H9726" s="15" t="s">
        <v>1867</v>
      </c>
      <c r="I9726" s="15" t="s">
        <v>59</v>
      </c>
      <c r="J9726" s="15" t="s">
        <v>60</v>
      </c>
      <c r="K9726" s="15" t="s">
        <v>29</v>
      </c>
      <c r="L9726" s="15" t="str">
        <f t="array" ref="L9726">_xlfn.XLOOKUP(M9726,reference_province_to_city!$A$2:$A$11,reference_province_to_city!$B$2:$B$11)</f>
        <v>Palembang</v>
      </c>
      <c r="M9726" s="15" t="s">
        <v>13</v>
      </c>
      <c r="N9726" s="15">
        <v>30111.0</v>
      </c>
      <c r="O9726" s="15">
        <f t="array" ref="O9726">_xlfn.XLOOKUP(M9726,reference_postal_code!$B$2:$B$11,reference_postal_code!$A$2:$A$11)</f>
        <v>30111</v>
      </c>
      <c r="P9726" s="15" t="s">
        <v>77</v>
      </c>
      <c r="Q9726" s="15" t="s">
        <v>5365</v>
      </c>
      <c r="R9726" s="15" t="s">
        <v>65</v>
      </c>
      <c r="S9726" s="15" t="s">
        <v>79</v>
      </c>
      <c r="T9726" s="15" t="s">
        <v>5366</v>
      </c>
      <c r="U9726" s="28">
        <v>141750.0</v>
      </c>
      <c r="V9726" s="15">
        <v>3.0</v>
      </c>
      <c r="W9726" s="31">
        <v>0.0</v>
      </c>
      <c r="X9726" s="28">
        <v>68040.0</v>
      </c>
    </row>
    <row r="9727" ht="15.75" customHeight="1">
      <c r="A9727" s="15">
        <v>9529.0</v>
      </c>
      <c r="B9727" s="15" t="s">
        <v>10249</v>
      </c>
      <c r="C9727" s="18">
        <v>43074.0</v>
      </c>
      <c r="D9727" s="18">
        <v>43075.0</v>
      </c>
      <c r="E9727" s="18">
        <f t="shared" si="1"/>
        <v>43075</v>
      </c>
      <c r="F9727" s="15" t="s">
        <v>125</v>
      </c>
      <c r="G9727" s="15" t="s">
        <v>6458</v>
      </c>
      <c r="H9727" s="15" t="s">
        <v>6459</v>
      </c>
      <c r="I9727" s="15" t="s">
        <v>76</v>
      </c>
      <c r="J9727" s="15" t="s">
        <v>60</v>
      </c>
      <c r="K9727" s="15" t="s">
        <v>28</v>
      </c>
      <c r="L9727" s="15" t="str">
        <f t="array" ref="L9727">_xlfn.XLOOKUP(M9727,reference_province_to_city!$A$2:$A$11,reference_province_to_city!$B$2:$B$11)</f>
        <v>Medan</v>
      </c>
      <c r="M9727" s="15" t="s">
        <v>11</v>
      </c>
      <c r="N9727" s="15">
        <v>20111.0</v>
      </c>
      <c r="O9727" s="15">
        <f t="array" ref="O9727">_xlfn.XLOOKUP(M9727,reference_postal_code!$B$2:$B$11,reference_postal_code!$A$2:$A$11)</f>
        <v>20111</v>
      </c>
      <c r="P9727" s="15" t="s">
        <v>77</v>
      </c>
      <c r="Q9727" s="15" t="s">
        <v>962</v>
      </c>
      <c r="R9727" s="15" t="s">
        <v>65</v>
      </c>
      <c r="S9727" s="15" t="s">
        <v>83</v>
      </c>
      <c r="T9727" s="15" t="s">
        <v>963</v>
      </c>
      <c r="U9727" s="28">
        <v>139440.0</v>
      </c>
      <c r="V9727" s="15">
        <v>2.0</v>
      </c>
      <c r="W9727" s="31">
        <v>0.2</v>
      </c>
      <c r="X9727" s="28">
        <v>45318.0</v>
      </c>
    </row>
    <row r="9728" ht="15.75" customHeight="1">
      <c r="A9728" s="15">
        <v>3181.0</v>
      </c>
      <c r="B9728" s="15" t="s">
        <v>10251</v>
      </c>
      <c r="C9728" s="18">
        <v>43074.0</v>
      </c>
      <c r="D9728" s="18">
        <v>43080.0</v>
      </c>
      <c r="E9728" s="18">
        <f t="shared" si="1"/>
        <v>43080</v>
      </c>
      <c r="F9728" s="15" t="s">
        <v>55</v>
      </c>
      <c r="G9728" s="15" t="s">
        <v>3392</v>
      </c>
      <c r="H9728" s="15" t="s">
        <v>3393</v>
      </c>
      <c r="I9728" s="15" t="s">
        <v>128</v>
      </c>
      <c r="J9728" s="15" t="s">
        <v>60</v>
      </c>
      <c r="K9728" s="15" t="s">
        <v>17</v>
      </c>
      <c r="L9728" s="15" t="str">
        <f t="array" ref="L9728">_xlfn.XLOOKUP(M9728,reference_province_to_city!$A$2:$A$11,reference_province_to_city!$B$2:$B$11)</f>
        <v>Semarang</v>
      </c>
      <c r="M9728" s="15" t="s">
        <v>15</v>
      </c>
      <c r="N9728" s="15">
        <v>50111.0</v>
      </c>
      <c r="O9728" s="15">
        <f t="array" ref="O9728">_xlfn.XLOOKUP(M9728,reference_postal_code!$B$2:$B$11,reference_postal_code!$A$2:$A$11)</f>
        <v>50111</v>
      </c>
      <c r="P9728" s="15" t="s">
        <v>77</v>
      </c>
      <c r="Q9728" s="15" t="s">
        <v>2526</v>
      </c>
      <c r="R9728" s="15" t="s">
        <v>65</v>
      </c>
      <c r="S9728" s="15" t="s">
        <v>222</v>
      </c>
      <c r="T9728" s="15" t="s">
        <v>2527</v>
      </c>
      <c r="U9728" s="28">
        <v>3823500.0</v>
      </c>
      <c r="V9728" s="15">
        <v>5.0</v>
      </c>
      <c r="W9728" s="31">
        <v>0.0</v>
      </c>
      <c r="X9728" s="28">
        <v>1032345.0</v>
      </c>
    </row>
    <row r="9729" ht="15.75" customHeight="1">
      <c r="A9729" s="15">
        <v>3179.0</v>
      </c>
      <c r="B9729" s="15" t="s">
        <v>10251</v>
      </c>
      <c r="C9729" s="18">
        <v>43074.0</v>
      </c>
      <c r="D9729" s="18">
        <v>43080.0</v>
      </c>
      <c r="E9729" s="18">
        <f t="shared" si="1"/>
        <v>43080</v>
      </c>
      <c r="F9729" s="15" t="s">
        <v>55</v>
      </c>
      <c r="G9729" s="15" t="s">
        <v>3392</v>
      </c>
      <c r="H9729" s="15" t="s">
        <v>3393</v>
      </c>
      <c r="I9729" s="15" t="s">
        <v>128</v>
      </c>
      <c r="J9729" s="15" t="s">
        <v>60</v>
      </c>
      <c r="K9729" s="15" t="s">
        <v>17</v>
      </c>
      <c r="L9729" s="15" t="str">
        <f t="array" ref="L9729">_xlfn.XLOOKUP(M9729,reference_province_to_city!$A$2:$A$11,reference_province_to_city!$B$2:$B$11)</f>
        <v>Semarang</v>
      </c>
      <c r="M9729" s="15" t="s">
        <v>15</v>
      </c>
      <c r="N9729" s="15">
        <v>50111.0</v>
      </c>
      <c r="O9729" s="15">
        <f t="array" ref="O9729">_xlfn.XLOOKUP(M9729,reference_postal_code!$B$2:$B$11,reference_postal_code!$A$2:$A$11)</f>
        <v>50111</v>
      </c>
      <c r="P9729" s="15" t="s">
        <v>77</v>
      </c>
      <c r="Q9729" s="15" t="s">
        <v>1893</v>
      </c>
      <c r="R9729" s="15" t="s">
        <v>106</v>
      </c>
      <c r="S9729" s="15" t="s">
        <v>139</v>
      </c>
      <c r="T9729" s="15" t="s">
        <v>1894</v>
      </c>
      <c r="U9729" s="28">
        <v>314100.0</v>
      </c>
      <c r="V9729" s="15">
        <v>3.0</v>
      </c>
      <c r="W9729" s="31">
        <v>0.0</v>
      </c>
      <c r="X9729" s="28">
        <v>91089.0</v>
      </c>
    </row>
    <row r="9730" ht="15.75" customHeight="1">
      <c r="A9730" s="15">
        <v>3435.0</v>
      </c>
      <c r="B9730" s="15" t="s">
        <v>10252</v>
      </c>
      <c r="C9730" s="18">
        <v>43074.0</v>
      </c>
      <c r="D9730" s="18">
        <v>43078.0</v>
      </c>
      <c r="E9730" s="18">
        <f t="shared" si="1"/>
        <v>43078</v>
      </c>
      <c r="F9730" s="15" t="s">
        <v>55</v>
      </c>
      <c r="G9730" s="15" t="s">
        <v>4018</v>
      </c>
      <c r="H9730" s="15" t="s">
        <v>4019</v>
      </c>
      <c r="I9730" s="15" t="s">
        <v>59</v>
      </c>
      <c r="J9730" s="15" t="s">
        <v>60</v>
      </c>
      <c r="K9730" s="15" t="s">
        <v>29</v>
      </c>
      <c r="L9730" s="15" t="str">
        <f t="array" ref="L9730">_xlfn.XLOOKUP(M9730,reference_province_to_city!$A$2:$A$11,reference_province_to_city!$B$2:$B$11)</f>
        <v>Palembang</v>
      </c>
      <c r="M9730" s="15" t="s">
        <v>13</v>
      </c>
      <c r="N9730" s="15">
        <v>30111.0</v>
      </c>
      <c r="O9730" s="15">
        <f t="array" ref="O9730">_xlfn.XLOOKUP(M9730,reference_postal_code!$B$2:$B$11,reference_postal_code!$A$2:$A$11)</f>
        <v>30111</v>
      </c>
      <c r="P9730" s="15" t="s">
        <v>77</v>
      </c>
      <c r="Q9730" s="15" t="s">
        <v>994</v>
      </c>
      <c r="R9730" s="15" t="s">
        <v>65</v>
      </c>
      <c r="S9730" s="15" t="s">
        <v>83</v>
      </c>
      <c r="T9730" s="15" t="s">
        <v>995</v>
      </c>
      <c r="U9730" s="28">
        <v>224640.0</v>
      </c>
      <c r="V9730" s="15">
        <v>6.0</v>
      </c>
      <c r="W9730" s="31">
        <v>0.2</v>
      </c>
      <c r="X9730" s="28">
        <v>81432.0</v>
      </c>
    </row>
    <row r="9731" ht="15.75" customHeight="1">
      <c r="A9731" s="15">
        <v>3180.0</v>
      </c>
      <c r="B9731" s="15" t="s">
        <v>10251</v>
      </c>
      <c r="C9731" s="18">
        <v>43074.0</v>
      </c>
      <c r="D9731" s="18">
        <v>43080.0</v>
      </c>
      <c r="E9731" s="18">
        <f t="shared" si="1"/>
        <v>43080</v>
      </c>
      <c r="F9731" s="15" t="s">
        <v>55</v>
      </c>
      <c r="G9731" s="15" t="s">
        <v>3392</v>
      </c>
      <c r="H9731" s="15" t="s">
        <v>3393</v>
      </c>
      <c r="I9731" s="15" t="s">
        <v>128</v>
      </c>
      <c r="J9731" s="15" t="s">
        <v>60</v>
      </c>
      <c r="K9731" s="15" t="s">
        <v>17</v>
      </c>
      <c r="L9731" s="15" t="str">
        <f t="array" ref="L9731">_xlfn.XLOOKUP(M9731,reference_province_to_city!$A$2:$A$11,reference_province_to_city!$B$2:$B$11)</f>
        <v>Semarang</v>
      </c>
      <c r="M9731" s="15" t="s">
        <v>15</v>
      </c>
      <c r="N9731" s="15">
        <v>50111.0</v>
      </c>
      <c r="O9731" s="15">
        <f t="array" ref="O9731">_xlfn.XLOOKUP(M9731,reference_postal_code!$B$2:$B$11,reference_postal_code!$A$2:$A$11)</f>
        <v>50111</v>
      </c>
      <c r="P9731" s="15" t="s">
        <v>77</v>
      </c>
      <c r="Q9731" s="15" t="s">
        <v>3395</v>
      </c>
      <c r="R9731" s="15" t="s">
        <v>106</v>
      </c>
      <c r="S9731" s="15" t="s">
        <v>139</v>
      </c>
      <c r="T9731" s="15" t="s">
        <v>3396</v>
      </c>
      <c r="U9731" s="28">
        <v>880200.0</v>
      </c>
      <c r="V9731" s="15">
        <v>2.0</v>
      </c>
      <c r="W9731" s="31">
        <v>0.0</v>
      </c>
      <c r="X9731" s="28">
        <v>272862.0</v>
      </c>
    </row>
    <row r="9732" ht="15.75" customHeight="1">
      <c r="A9732" s="15">
        <v>674.0</v>
      </c>
      <c r="B9732" s="15" t="s">
        <v>10247</v>
      </c>
      <c r="C9732" s="18">
        <v>43074.0</v>
      </c>
      <c r="D9732" s="18">
        <v>43077.0</v>
      </c>
      <c r="E9732" s="18">
        <f t="shared" si="1"/>
        <v>43077</v>
      </c>
      <c r="F9732" s="15" t="s">
        <v>125</v>
      </c>
      <c r="G9732" s="15" t="s">
        <v>7257</v>
      </c>
      <c r="H9732" s="15" t="s">
        <v>7258</v>
      </c>
      <c r="I9732" s="15" t="s">
        <v>59</v>
      </c>
      <c r="J9732" s="15" t="s">
        <v>60</v>
      </c>
      <c r="K9732" s="15" t="s">
        <v>22</v>
      </c>
      <c r="L9732" s="15" t="str">
        <f t="array" ref="L9732">_xlfn.XLOOKUP(M9732,reference_province_to_city!$A$2:$A$11,reference_province_to_city!$B$2:$B$11)</f>
        <v>Surabaya</v>
      </c>
      <c r="M9732" s="15" t="s">
        <v>20</v>
      </c>
      <c r="N9732" s="15">
        <v>60231.0</v>
      </c>
      <c r="O9732" s="15">
        <f t="array" ref="O9732">_xlfn.XLOOKUP(M9732,reference_postal_code!$B$2:$B$11,reference_postal_code!$A$2:$A$11)</f>
        <v>60231</v>
      </c>
      <c r="P9732" s="15" t="s">
        <v>166</v>
      </c>
      <c r="Q9732" s="15" t="s">
        <v>3053</v>
      </c>
      <c r="R9732" s="15" t="s">
        <v>65</v>
      </c>
      <c r="S9732" s="15" t="s">
        <v>222</v>
      </c>
      <c r="T9732" s="15" t="s">
        <v>3054</v>
      </c>
      <c r="U9732" s="28">
        <v>921600.0</v>
      </c>
      <c r="V9732" s="15">
        <v>3.0</v>
      </c>
      <c r="W9732" s="31">
        <v>0.0</v>
      </c>
      <c r="X9732" s="28">
        <v>248832.0</v>
      </c>
    </row>
    <row r="9733" ht="15.75" customHeight="1">
      <c r="A9733" s="15">
        <v>675.0</v>
      </c>
      <c r="B9733" s="15" t="s">
        <v>10247</v>
      </c>
      <c r="C9733" s="18">
        <v>43074.0</v>
      </c>
      <c r="D9733" s="18">
        <v>43077.0</v>
      </c>
      <c r="E9733" s="18">
        <f t="shared" si="1"/>
        <v>43077</v>
      </c>
      <c r="F9733" s="15" t="s">
        <v>125</v>
      </c>
      <c r="G9733" s="15" t="s">
        <v>7257</v>
      </c>
      <c r="H9733" s="15" t="s">
        <v>7258</v>
      </c>
      <c r="I9733" s="15" t="s">
        <v>59</v>
      </c>
      <c r="J9733" s="15" t="s">
        <v>60</v>
      </c>
      <c r="L9733" s="15" t="str">
        <f t="array" ref="L9733">_xlfn.XLOOKUP(M9733,reference_province_to_city!$A$2:$A$11,reference_province_to_city!$B$2:$B$11)</f>
        <v>Surabaya</v>
      </c>
      <c r="M9733" s="15" t="s">
        <v>20</v>
      </c>
      <c r="N9733" s="15">
        <v>60231.0</v>
      </c>
      <c r="O9733" s="15">
        <f t="array" ref="O9733">_xlfn.XLOOKUP(M9733,reference_postal_code!$B$2:$B$11,reference_postal_code!$A$2:$A$11)</f>
        <v>60231</v>
      </c>
      <c r="P9733" s="15" t="s">
        <v>166</v>
      </c>
      <c r="Q9733" s="15" t="s">
        <v>655</v>
      </c>
      <c r="R9733" s="15" t="s">
        <v>65</v>
      </c>
      <c r="S9733" s="15" t="s">
        <v>66</v>
      </c>
      <c r="T9733" s="15" t="s">
        <v>656</v>
      </c>
      <c r="U9733" s="28">
        <v>583500.0</v>
      </c>
      <c r="V9733" s="15">
        <v>5.0</v>
      </c>
      <c r="W9733" s="31">
        <v>0.0</v>
      </c>
      <c r="X9733" s="28">
        <v>262575.0</v>
      </c>
    </row>
    <row r="9734" ht="15.75" customHeight="1">
      <c r="A9734" s="15">
        <v>7324.0</v>
      </c>
      <c r="B9734" s="15" t="s">
        <v>10250</v>
      </c>
      <c r="C9734" s="18">
        <v>43074.0</v>
      </c>
      <c r="D9734" s="18">
        <v>43077.0</v>
      </c>
      <c r="E9734" s="18">
        <f t="shared" si="1"/>
        <v>43077</v>
      </c>
      <c r="F9734" s="15" t="s">
        <v>125</v>
      </c>
      <c r="G9734" s="15" t="s">
        <v>1866</v>
      </c>
      <c r="H9734" s="15" t="s">
        <v>1867</v>
      </c>
      <c r="I9734" s="15" t="s">
        <v>59</v>
      </c>
      <c r="J9734" s="15" t="s">
        <v>60</v>
      </c>
      <c r="K9734" s="15" t="s">
        <v>696</v>
      </c>
      <c r="L9734" s="15" t="str">
        <f t="array" ref="L9734">_xlfn.XLOOKUP(M9734,reference_province_to_city!$A$2:$A$11,reference_province_to_city!$B$2:$B$11)</f>
        <v>Palembang</v>
      </c>
      <c r="M9734" s="15" t="s">
        <v>13</v>
      </c>
      <c r="N9734" s="15">
        <v>30111.0</v>
      </c>
      <c r="O9734" s="15">
        <f t="array" ref="O9734">_xlfn.XLOOKUP(M9734,reference_postal_code!$B$2:$B$11,reference_postal_code!$A$2:$A$11)</f>
        <v>30111</v>
      </c>
      <c r="P9734" s="15" t="s">
        <v>77</v>
      </c>
      <c r="Q9734" s="15" t="s">
        <v>8247</v>
      </c>
      <c r="R9734" s="15" t="s">
        <v>106</v>
      </c>
      <c r="S9734" s="15" t="s">
        <v>139</v>
      </c>
      <c r="T9734" s="15" t="s">
        <v>8248</v>
      </c>
      <c r="U9734" s="28">
        <v>629400.0</v>
      </c>
      <c r="V9734" s="15">
        <v>2.0</v>
      </c>
      <c r="W9734" s="31">
        <v>0.0</v>
      </c>
      <c r="X9734" s="28">
        <v>163644.0</v>
      </c>
    </row>
    <row r="9735" ht="15.75" customHeight="1">
      <c r="A9735" s="15">
        <v>3434.0</v>
      </c>
      <c r="B9735" s="15" t="s">
        <v>10252</v>
      </c>
      <c r="C9735" s="18">
        <v>43074.0</v>
      </c>
      <c r="D9735" s="18">
        <v>43078.0</v>
      </c>
      <c r="E9735" s="18">
        <f t="shared" si="1"/>
        <v>43078</v>
      </c>
      <c r="F9735" s="15" t="s">
        <v>55</v>
      </c>
      <c r="G9735" s="15" t="s">
        <v>4018</v>
      </c>
      <c r="H9735" s="15" t="s">
        <v>4019</v>
      </c>
      <c r="I9735" s="15" t="s">
        <v>59</v>
      </c>
      <c r="J9735" s="15" t="s">
        <v>60</v>
      </c>
      <c r="K9735" s="15" t="s">
        <v>29</v>
      </c>
      <c r="L9735" s="15" t="str">
        <f t="array" ref="L9735">_xlfn.XLOOKUP(M9735,reference_province_to_city!$A$2:$A$11,reference_province_to_city!$B$2:$B$11)</f>
        <v>Palembang</v>
      </c>
      <c r="M9735" s="15" t="s">
        <v>13</v>
      </c>
      <c r="N9735" s="15">
        <v>30111.0</v>
      </c>
      <c r="O9735" s="15">
        <f t="array" ref="O9735">_xlfn.XLOOKUP(M9735,reference_postal_code!$B$2:$B$11,reference_postal_code!$A$2:$A$11)</f>
        <v>30111</v>
      </c>
      <c r="P9735" s="15" t="s">
        <v>77</v>
      </c>
      <c r="Q9735" s="15" t="s">
        <v>603</v>
      </c>
      <c r="R9735" s="15" t="s">
        <v>65</v>
      </c>
      <c r="S9735" s="15" t="s">
        <v>83</v>
      </c>
      <c r="T9735" s="15" t="s">
        <v>604</v>
      </c>
      <c r="U9735" s="28">
        <v>372240.0</v>
      </c>
      <c r="V9735" s="15">
        <v>3.0</v>
      </c>
      <c r="W9735" s="31">
        <v>0.2</v>
      </c>
      <c r="X9735" s="28">
        <v>125631.0</v>
      </c>
    </row>
    <row r="9736" ht="15.75" customHeight="1">
      <c r="A9736" s="15">
        <v>1925.0</v>
      </c>
      <c r="B9736" s="15" t="s">
        <v>10253</v>
      </c>
      <c r="C9736" s="18">
        <v>43074.0</v>
      </c>
      <c r="D9736" s="18">
        <v>43076.0</v>
      </c>
      <c r="E9736" s="18">
        <f t="shared" si="1"/>
        <v>43076</v>
      </c>
      <c r="F9736" s="15" t="s">
        <v>114</v>
      </c>
      <c r="G9736" s="15" t="s">
        <v>1543</v>
      </c>
      <c r="H9736" s="15" t="s">
        <v>1544</v>
      </c>
      <c r="I9736" s="15" t="s">
        <v>59</v>
      </c>
      <c r="J9736" s="15" t="s">
        <v>60</v>
      </c>
      <c r="K9736" s="15" t="s">
        <v>31</v>
      </c>
      <c r="L9736" s="15" t="str">
        <f t="array" ref="L9736">_xlfn.XLOOKUP(M9736,reference_province_to_city!$A$2:$A$11,reference_province_to_city!$B$2:$B$11)</f>
        <v>Balikpapan</v>
      </c>
      <c r="M9736" s="15" t="s">
        <v>21</v>
      </c>
      <c r="N9736" s="15">
        <v>76114.0</v>
      </c>
      <c r="O9736" s="15">
        <f t="array" ref="O9736">_xlfn.XLOOKUP(M9736,reference_postal_code!$B$2:$B$11,reference_postal_code!$A$2:$A$11)</f>
        <v>76114</v>
      </c>
      <c r="P9736" s="15" t="s">
        <v>166</v>
      </c>
      <c r="Q9736" s="15" t="s">
        <v>3183</v>
      </c>
      <c r="R9736" s="15" t="s">
        <v>65</v>
      </c>
      <c r="S9736" s="15" t="s">
        <v>66</v>
      </c>
      <c r="T9736" s="15" t="s">
        <v>3184</v>
      </c>
      <c r="U9736" s="28">
        <v>1394100.0</v>
      </c>
      <c r="V9736" s="15">
        <v>3.0</v>
      </c>
      <c r="W9736" s="31">
        <v>0.0</v>
      </c>
      <c r="X9736" s="28">
        <v>627345.0</v>
      </c>
    </row>
    <row r="9737" ht="15.75" customHeight="1">
      <c r="A9737" s="15">
        <v>9527.0</v>
      </c>
      <c r="B9737" s="15" t="s">
        <v>10249</v>
      </c>
      <c r="C9737" s="18">
        <v>43074.0</v>
      </c>
      <c r="D9737" s="18">
        <v>43075.0</v>
      </c>
      <c r="E9737" s="18">
        <f t="shared" si="1"/>
        <v>43075</v>
      </c>
      <c r="F9737" s="15" t="s">
        <v>125</v>
      </c>
      <c r="G9737" s="15" t="s">
        <v>6458</v>
      </c>
      <c r="H9737" s="15" t="s">
        <v>6459</v>
      </c>
      <c r="I9737" s="15" t="s">
        <v>76</v>
      </c>
      <c r="J9737" s="15" t="s">
        <v>60</v>
      </c>
      <c r="K9737" s="15" t="s">
        <v>28</v>
      </c>
      <c r="L9737" s="15" t="str">
        <f t="array" ref="L9737">_xlfn.XLOOKUP(M9737,reference_province_to_city!$A$2:$A$11,reference_province_to_city!$B$2:$B$11)</f>
        <v>Medan</v>
      </c>
      <c r="M9737" s="15" t="s">
        <v>11</v>
      </c>
      <c r="N9737" s="15">
        <v>20111.0</v>
      </c>
      <c r="O9737" s="15">
        <f t="array" ref="O9737">_xlfn.XLOOKUP(M9737,reference_postal_code!$B$2:$B$11,reference_postal_code!$A$2:$A$11)</f>
        <v>20111</v>
      </c>
      <c r="P9737" s="15" t="s">
        <v>77</v>
      </c>
      <c r="Q9737" s="15" t="s">
        <v>6866</v>
      </c>
      <c r="R9737" s="15" t="s">
        <v>110</v>
      </c>
      <c r="S9737" s="15" t="s">
        <v>111</v>
      </c>
      <c r="T9737" s="15" t="s">
        <v>6867</v>
      </c>
      <c r="U9737" s="28">
        <v>467640.0</v>
      </c>
      <c r="V9737" s="15">
        <v>3.0</v>
      </c>
      <c r="W9737" s="31">
        <v>0.2</v>
      </c>
      <c r="X9737" s="28">
        <v>-105219.0</v>
      </c>
    </row>
    <row r="9738" ht="15.75" customHeight="1">
      <c r="A9738" s="15">
        <v>9528.0</v>
      </c>
      <c r="B9738" s="15" t="s">
        <v>10249</v>
      </c>
      <c r="C9738" s="18">
        <v>43074.0</v>
      </c>
      <c r="D9738" s="18">
        <v>43075.0</v>
      </c>
      <c r="E9738" s="18">
        <f t="shared" si="1"/>
        <v>43075</v>
      </c>
      <c r="F9738" s="15" t="s">
        <v>125</v>
      </c>
      <c r="G9738" s="15" t="s">
        <v>6458</v>
      </c>
      <c r="H9738" s="15" t="s">
        <v>6459</v>
      </c>
      <c r="I9738" s="15" t="s">
        <v>76</v>
      </c>
      <c r="J9738" s="15" t="s">
        <v>60</v>
      </c>
      <c r="K9738" s="15" t="s">
        <v>28</v>
      </c>
      <c r="L9738" s="15" t="str">
        <f t="array" ref="L9738">_xlfn.XLOOKUP(M9738,reference_province_to_city!$A$2:$A$11,reference_province_to_city!$B$2:$B$11)</f>
        <v>Medan</v>
      </c>
      <c r="M9738" s="15" t="s">
        <v>11</v>
      </c>
      <c r="N9738" s="15">
        <v>20111.0</v>
      </c>
      <c r="O9738" s="15">
        <f t="array" ref="O9738">_xlfn.XLOOKUP(M9738,reference_postal_code!$B$2:$B$11,reference_postal_code!$A$2:$A$11)</f>
        <v>20111</v>
      </c>
      <c r="P9738" s="15" t="s">
        <v>77</v>
      </c>
      <c r="Q9738" s="15" t="s">
        <v>704</v>
      </c>
      <c r="R9738" s="15" t="s">
        <v>65</v>
      </c>
      <c r="S9738" s="15" t="s">
        <v>83</v>
      </c>
      <c r="T9738" s="15" t="s">
        <v>705</v>
      </c>
      <c r="U9738" s="28">
        <v>2591280.0</v>
      </c>
      <c r="V9738" s="15">
        <v>6.0</v>
      </c>
      <c r="W9738" s="31">
        <v>0.2</v>
      </c>
      <c r="X9738" s="28">
        <v>906948.0</v>
      </c>
    </row>
    <row r="9739" ht="15.75" customHeight="1">
      <c r="A9739" s="15">
        <v>6906.0</v>
      </c>
      <c r="B9739" s="15" t="s">
        <v>10254</v>
      </c>
      <c r="C9739" s="18">
        <v>43075.0</v>
      </c>
      <c r="D9739" s="18">
        <v>43077.0</v>
      </c>
      <c r="E9739" s="18">
        <f t="shared" si="1"/>
        <v>43077</v>
      </c>
      <c r="F9739" s="15" t="s">
        <v>114</v>
      </c>
      <c r="G9739" s="15" t="s">
        <v>3070</v>
      </c>
      <c r="H9739" s="15" t="s">
        <v>3071</v>
      </c>
      <c r="I9739" s="15" t="s">
        <v>128</v>
      </c>
      <c r="J9739" s="15" t="s">
        <v>60</v>
      </c>
      <c r="K9739" s="15" t="s">
        <v>22</v>
      </c>
      <c r="L9739" s="15" t="str">
        <f t="array" ref="L9739">_xlfn.XLOOKUP(M9739,reference_province_to_city!$A$2:$A$11,reference_province_to_city!$B$2:$B$11)</f>
        <v>Surabaya</v>
      </c>
      <c r="M9739" s="15" t="s">
        <v>20</v>
      </c>
      <c r="N9739" s="15">
        <v>60231.0</v>
      </c>
      <c r="O9739" s="15">
        <f t="array" ref="O9739">_xlfn.XLOOKUP(M9739,reference_postal_code!$B$2:$B$11,reference_postal_code!$A$2:$A$11)</f>
        <v>60231</v>
      </c>
      <c r="P9739" s="15" t="s">
        <v>166</v>
      </c>
      <c r="Q9739" s="15" t="s">
        <v>675</v>
      </c>
      <c r="R9739" s="15" t="s">
        <v>65</v>
      </c>
      <c r="S9739" s="15" t="s">
        <v>87</v>
      </c>
      <c r="T9739" s="15" t="s">
        <v>676</v>
      </c>
      <c r="U9739" s="28">
        <v>160200.0</v>
      </c>
      <c r="V9739" s="15">
        <v>1.0</v>
      </c>
      <c r="W9739" s="31">
        <v>0.0</v>
      </c>
      <c r="X9739" s="28">
        <v>43254.0</v>
      </c>
    </row>
    <row r="9740" ht="15.75" customHeight="1">
      <c r="A9740" s="15">
        <v>3897.0</v>
      </c>
      <c r="B9740" s="15" t="s">
        <v>10255</v>
      </c>
      <c r="C9740" s="18">
        <v>43076.0</v>
      </c>
      <c r="D9740" s="18">
        <v>43081.0</v>
      </c>
      <c r="E9740" s="18">
        <f t="shared" si="1"/>
        <v>43081</v>
      </c>
      <c r="F9740" s="15" t="s">
        <v>55</v>
      </c>
      <c r="G9740" s="15" t="s">
        <v>1338</v>
      </c>
      <c r="H9740" s="15" t="s">
        <v>1339</v>
      </c>
      <c r="I9740" s="15" t="s">
        <v>128</v>
      </c>
      <c r="J9740" s="15" t="s">
        <v>60</v>
      </c>
      <c r="K9740" s="15" t="s">
        <v>28</v>
      </c>
      <c r="L9740" s="15" t="str">
        <f t="array" ref="L9740">_xlfn.XLOOKUP(M9740,reference_province_to_city!$A$2:$A$11,reference_province_to_city!$B$2:$B$11)</f>
        <v>Medan</v>
      </c>
      <c r="M9740" s="15" t="s">
        <v>11</v>
      </c>
      <c r="N9740" s="15">
        <v>20111.0</v>
      </c>
      <c r="O9740" s="15">
        <f t="array" ref="O9740">_xlfn.XLOOKUP(M9740,reference_postal_code!$B$2:$B$11,reference_postal_code!$A$2:$A$11)</f>
        <v>20111</v>
      </c>
      <c r="P9740" s="15" t="s">
        <v>77</v>
      </c>
      <c r="Q9740" s="15" t="s">
        <v>1146</v>
      </c>
      <c r="R9740" s="15" t="s">
        <v>65</v>
      </c>
      <c r="S9740" s="15" t="s">
        <v>103</v>
      </c>
      <c r="T9740" s="15" t="s">
        <v>1147</v>
      </c>
      <c r="U9740" s="28">
        <v>53280.0</v>
      </c>
      <c r="V9740" s="15">
        <v>3.0</v>
      </c>
      <c r="W9740" s="31">
        <v>0.2</v>
      </c>
      <c r="X9740" s="28">
        <v>18648.0</v>
      </c>
    </row>
    <row r="9741" ht="15.75" customHeight="1">
      <c r="A9741" s="15">
        <v>4319.0</v>
      </c>
      <c r="B9741" s="15" t="s">
        <v>10256</v>
      </c>
      <c r="C9741" s="18">
        <v>43076.0</v>
      </c>
      <c r="D9741" s="18">
        <v>43080.0</v>
      </c>
      <c r="E9741" s="18">
        <f t="shared" si="1"/>
        <v>43080</v>
      </c>
      <c r="F9741" s="15" t="s">
        <v>55</v>
      </c>
      <c r="G9741" s="15" t="s">
        <v>4677</v>
      </c>
      <c r="H9741" s="15" t="s">
        <v>4678</v>
      </c>
      <c r="I9741" s="15" t="s">
        <v>59</v>
      </c>
      <c r="J9741" s="15" t="s">
        <v>60</v>
      </c>
      <c r="K9741" s="15" t="s">
        <v>10</v>
      </c>
      <c r="L9741" s="15" t="str">
        <f t="array" ref="L9741">_xlfn.XLOOKUP(M9741,reference_province_to_city!$A$2:$A$11,reference_province_to_city!$B$2:$B$11)</f>
        <v>Jakarta</v>
      </c>
      <c r="M9741" s="15" t="s">
        <v>7</v>
      </c>
      <c r="N9741" s="15">
        <v>10110.0</v>
      </c>
      <c r="O9741" s="15">
        <f t="array" ref="O9741">_xlfn.XLOOKUP(M9741,reference_postal_code!$B$2:$B$11,reference_postal_code!$A$2:$A$11)</f>
        <v>10110</v>
      </c>
      <c r="P9741" s="15" t="s">
        <v>117</v>
      </c>
      <c r="Q9741" s="15" t="s">
        <v>3935</v>
      </c>
      <c r="R9741" s="15" t="s">
        <v>106</v>
      </c>
      <c r="S9741" s="15" t="s">
        <v>139</v>
      </c>
      <c r="T9741" s="15" t="s">
        <v>3936</v>
      </c>
      <c r="U9741" s="28">
        <v>1235700.0</v>
      </c>
      <c r="V9741" s="15">
        <v>6.0</v>
      </c>
      <c r="W9741" s="31">
        <v>0.0</v>
      </c>
      <c r="X9741" s="28">
        <v>383067.0</v>
      </c>
    </row>
    <row r="9742" ht="15.75" customHeight="1">
      <c r="A9742" s="15">
        <v>9769.0</v>
      </c>
      <c r="B9742" s="15" t="s">
        <v>10257</v>
      </c>
      <c r="C9742" s="18">
        <v>43076.0</v>
      </c>
      <c r="D9742" s="18">
        <v>43083.0</v>
      </c>
      <c r="E9742" s="18">
        <f t="shared" si="1"/>
        <v>43083</v>
      </c>
      <c r="F9742" s="15" t="s">
        <v>55</v>
      </c>
      <c r="G9742" s="15" t="s">
        <v>3811</v>
      </c>
      <c r="H9742" s="15" t="s">
        <v>3812</v>
      </c>
      <c r="I9742" s="15" t="s">
        <v>76</v>
      </c>
      <c r="J9742" s="15" t="s">
        <v>60</v>
      </c>
      <c r="K9742" s="15" t="s">
        <v>3394</v>
      </c>
      <c r="L9742" s="15" t="str">
        <f t="array" ref="L9742">_xlfn.XLOOKUP(M9742,reference_province_to_city!$A$2:$A$11,reference_province_to_city!$B$2:$B$11)</f>
        <v>Semarang</v>
      </c>
      <c r="M9742" s="15" t="s">
        <v>15</v>
      </c>
      <c r="N9742" s="15">
        <v>50111.0</v>
      </c>
      <c r="O9742" s="15">
        <f t="array" ref="O9742">_xlfn.XLOOKUP(M9742,reference_postal_code!$B$2:$B$11,reference_postal_code!$A$2:$A$11)</f>
        <v>50111</v>
      </c>
      <c r="P9742" s="15" t="s">
        <v>77</v>
      </c>
      <c r="Q9742" s="15" t="s">
        <v>320</v>
      </c>
      <c r="R9742" s="15" t="s">
        <v>65</v>
      </c>
      <c r="S9742" s="15" t="s">
        <v>66</v>
      </c>
      <c r="T9742" s="15" t="s">
        <v>321</v>
      </c>
      <c r="U9742" s="28">
        <v>750600.0</v>
      </c>
      <c r="V9742" s="15">
        <v>6.0</v>
      </c>
      <c r="W9742" s="31">
        <v>0.0</v>
      </c>
      <c r="X9742" s="28">
        <v>375300.0</v>
      </c>
    </row>
    <row r="9743" ht="15.75" customHeight="1">
      <c r="A9743" s="15">
        <v>7856.0</v>
      </c>
      <c r="B9743" s="15" t="s">
        <v>10258</v>
      </c>
      <c r="C9743" s="18">
        <v>43076.0</v>
      </c>
      <c r="D9743" s="18">
        <v>43081.0</v>
      </c>
      <c r="E9743" s="18">
        <f t="shared" si="1"/>
        <v>43081</v>
      </c>
      <c r="F9743" s="15" t="s">
        <v>55</v>
      </c>
      <c r="G9743" s="15" t="s">
        <v>1879</v>
      </c>
      <c r="H9743" s="15" t="s">
        <v>1880</v>
      </c>
      <c r="I9743" s="15" t="s">
        <v>59</v>
      </c>
      <c r="J9743" s="15" t="s">
        <v>60</v>
      </c>
      <c r="K9743" s="15" t="s">
        <v>28</v>
      </c>
      <c r="L9743" s="15" t="str">
        <f t="array" ref="L9743">_xlfn.XLOOKUP(M9743,reference_province_to_city!$A$2:$A$11,reference_province_to_city!$B$2:$B$11)</f>
        <v>Medan</v>
      </c>
      <c r="M9743" s="15" t="s">
        <v>11</v>
      </c>
      <c r="N9743" s="15">
        <v>20111.0</v>
      </c>
      <c r="O9743" s="15">
        <f t="array" ref="O9743">_xlfn.XLOOKUP(M9743,reference_postal_code!$B$2:$B$11,reference_postal_code!$A$2:$A$11)</f>
        <v>20111</v>
      </c>
      <c r="P9743" s="15" t="s">
        <v>77</v>
      </c>
      <c r="Q9743" s="15" t="s">
        <v>148</v>
      </c>
      <c r="R9743" s="15" t="s">
        <v>110</v>
      </c>
      <c r="S9743" s="15" t="s">
        <v>149</v>
      </c>
      <c r="T9743" s="15" t="s">
        <v>150</v>
      </c>
      <c r="U9743" s="28">
        <v>780000.0</v>
      </c>
      <c r="V9743" s="15">
        <v>4.0</v>
      </c>
      <c r="W9743" s="31">
        <v>0.0</v>
      </c>
      <c r="X9743" s="28">
        <v>351000.0</v>
      </c>
    </row>
    <row r="9744" ht="15.75" customHeight="1">
      <c r="A9744" s="15">
        <v>566.0</v>
      </c>
      <c r="B9744" s="15" t="s">
        <v>10259</v>
      </c>
      <c r="C9744" s="18">
        <v>43076.0</v>
      </c>
      <c r="D9744" s="18">
        <v>43079.0</v>
      </c>
      <c r="E9744" s="18">
        <f t="shared" si="1"/>
        <v>43079</v>
      </c>
      <c r="F9744" s="15" t="s">
        <v>125</v>
      </c>
      <c r="G9744" s="15" t="s">
        <v>4378</v>
      </c>
      <c r="H9744" s="15" t="s">
        <v>4379</v>
      </c>
      <c r="I9744" s="15" t="s">
        <v>59</v>
      </c>
      <c r="J9744" s="15" t="s">
        <v>60</v>
      </c>
      <c r="K9744" s="15" t="s">
        <v>33</v>
      </c>
      <c r="L9744" s="15" t="str">
        <f t="array" ref="L9744">_xlfn.XLOOKUP(M9744,reference_province_to_city!$A$2:$A$11,reference_province_to_city!$B$2:$B$11)</f>
        <v>Makassar</v>
      </c>
      <c r="M9744" s="15" t="s">
        <v>25</v>
      </c>
      <c r="N9744" s="15">
        <v>90111.0</v>
      </c>
      <c r="O9744" s="15">
        <f t="array" ref="O9744">_xlfn.XLOOKUP(M9744,reference_postal_code!$B$2:$B$11,reference_postal_code!$A$2:$A$11)</f>
        <v>90111</v>
      </c>
      <c r="P9744" s="15" t="s">
        <v>63</v>
      </c>
      <c r="Q9744" s="15" t="s">
        <v>5489</v>
      </c>
      <c r="R9744" s="15" t="s">
        <v>110</v>
      </c>
      <c r="S9744" s="15" t="s">
        <v>111</v>
      </c>
      <c r="T9744" s="15" t="s">
        <v>5490</v>
      </c>
      <c r="U9744" s="28">
        <v>5615640.0</v>
      </c>
      <c r="V9744" s="15">
        <v>3.0</v>
      </c>
      <c r="W9744" s="31">
        <v>0.2</v>
      </c>
      <c r="X9744" s="28">
        <v>701955.0</v>
      </c>
    </row>
    <row r="9745" ht="15.75" customHeight="1">
      <c r="A9745" s="15">
        <v>3900.0</v>
      </c>
      <c r="B9745" s="15" t="s">
        <v>10260</v>
      </c>
      <c r="C9745" s="18">
        <v>43076.0</v>
      </c>
      <c r="D9745" s="18">
        <v>43078.0</v>
      </c>
      <c r="E9745" s="18">
        <f t="shared" si="1"/>
        <v>43078</v>
      </c>
      <c r="F9745" s="15" t="s">
        <v>125</v>
      </c>
      <c r="G9745" s="15" t="s">
        <v>3791</v>
      </c>
      <c r="H9745" s="15" t="s">
        <v>3792</v>
      </c>
      <c r="I9745" s="15" t="s">
        <v>59</v>
      </c>
      <c r="J9745" s="15" t="s">
        <v>60</v>
      </c>
      <c r="K9745" s="15" t="s">
        <v>29</v>
      </c>
      <c r="L9745" s="15" t="str">
        <f t="array" ref="L9745">_xlfn.XLOOKUP(M9745,reference_province_to_city!$A$2:$A$11,reference_province_to_city!$B$2:$B$11)</f>
        <v>Palembang</v>
      </c>
      <c r="M9745" s="15" t="s">
        <v>13</v>
      </c>
      <c r="N9745" s="15">
        <v>30111.0</v>
      </c>
      <c r="O9745" s="15">
        <f t="array" ref="O9745">_xlfn.XLOOKUP(M9745,reference_postal_code!$B$2:$B$11,reference_postal_code!$A$2:$A$11)</f>
        <v>30111</v>
      </c>
      <c r="P9745" s="15" t="s">
        <v>77</v>
      </c>
      <c r="Q9745" s="15" t="s">
        <v>2386</v>
      </c>
      <c r="R9745" s="15" t="s">
        <v>110</v>
      </c>
      <c r="S9745" s="15" t="s">
        <v>149</v>
      </c>
      <c r="T9745" s="15" t="s">
        <v>2387</v>
      </c>
      <c r="U9745" s="28">
        <v>1919760.0</v>
      </c>
      <c r="V9745" s="15">
        <v>2.0</v>
      </c>
      <c r="W9745" s="31">
        <v>0.2</v>
      </c>
      <c r="X9745" s="28">
        <v>383952.0</v>
      </c>
    </row>
    <row r="9746" ht="15.75" customHeight="1">
      <c r="A9746" s="15">
        <v>4992.0</v>
      </c>
      <c r="B9746" s="15" t="s">
        <v>10261</v>
      </c>
      <c r="C9746" s="18">
        <v>43076.0</v>
      </c>
      <c r="D9746" s="18">
        <v>43082.0</v>
      </c>
      <c r="E9746" s="18">
        <f t="shared" si="1"/>
        <v>43082</v>
      </c>
      <c r="F9746" s="15" t="s">
        <v>55</v>
      </c>
      <c r="G9746" s="15" t="s">
        <v>3230</v>
      </c>
      <c r="H9746" s="15" t="s">
        <v>3231</v>
      </c>
      <c r="I9746" s="15" t="s">
        <v>128</v>
      </c>
      <c r="J9746" s="15" t="s">
        <v>60</v>
      </c>
      <c r="K9746" s="15" t="s">
        <v>524</v>
      </c>
      <c r="L9746" s="15" t="str">
        <f t="array" ref="L9746">_xlfn.XLOOKUP(M9746,reference_province_to_city!$A$2:$A$11,reference_province_to_city!$B$2:$B$11)</f>
        <v>Balikpapan</v>
      </c>
      <c r="M9746" s="15" t="s">
        <v>21</v>
      </c>
      <c r="N9746" s="15">
        <v>76114.0</v>
      </c>
      <c r="O9746" s="15">
        <f t="array" ref="O9746">_xlfn.XLOOKUP(M9746,reference_postal_code!$B$2:$B$11,reference_postal_code!$A$2:$A$11)</f>
        <v>76114</v>
      </c>
      <c r="P9746" s="15" t="s">
        <v>166</v>
      </c>
      <c r="Q9746" s="15" t="s">
        <v>3314</v>
      </c>
      <c r="R9746" s="15" t="s">
        <v>65</v>
      </c>
      <c r="S9746" s="15" t="s">
        <v>83</v>
      </c>
      <c r="T9746" s="15" t="s">
        <v>3315</v>
      </c>
      <c r="U9746" s="28">
        <v>2.834985E7</v>
      </c>
      <c r="V9746" s="15">
        <v>5.0</v>
      </c>
      <c r="W9746" s="31">
        <v>0.8</v>
      </c>
      <c r="X9746" s="28">
        <v>-4.3942268E7</v>
      </c>
    </row>
    <row r="9747" ht="15.75" customHeight="1">
      <c r="A9747" s="15">
        <v>3898.0</v>
      </c>
      <c r="B9747" s="15" t="s">
        <v>10255</v>
      </c>
      <c r="C9747" s="18">
        <v>43076.0</v>
      </c>
      <c r="D9747" s="18">
        <v>43081.0</v>
      </c>
      <c r="E9747" s="18">
        <f t="shared" si="1"/>
        <v>43081</v>
      </c>
      <c r="F9747" s="15" t="s">
        <v>55</v>
      </c>
      <c r="G9747" s="15" t="s">
        <v>1338</v>
      </c>
      <c r="H9747" s="15" t="s">
        <v>1339</v>
      </c>
      <c r="I9747" s="15" t="s">
        <v>128</v>
      </c>
      <c r="J9747" s="15" t="s">
        <v>60</v>
      </c>
      <c r="K9747" s="15" t="s">
        <v>28</v>
      </c>
      <c r="L9747" s="15" t="str">
        <f t="array" ref="L9747">_xlfn.XLOOKUP(M9747,reference_province_to_city!$A$2:$A$11,reference_province_to_city!$B$2:$B$11)</f>
        <v>Medan</v>
      </c>
      <c r="M9747" s="15" t="s">
        <v>11</v>
      </c>
      <c r="N9747" s="15">
        <v>20111.0</v>
      </c>
      <c r="O9747" s="15">
        <f t="array" ref="O9747">_xlfn.XLOOKUP(M9747,reference_postal_code!$B$2:$B$11,reference_postal_code!$A$2:$A$11)</f>
        <v>20111</v>
      </c>
      <c r="P9747" s="15" t="s">
        <v>77</v>
      </c>
      <c r="Q9747" s="15" t="s">
        <v>2086</v>
      </c>
      <c r="R9747" s="15" t="s">
        <v>65</v>
      </c>
      <c r="S9747" s="15" t="s">
        <v>66</v>
      </c>
      <c r="T9747" s="15" t="s">
        <v>2087</v>
      </c>
      <c r="U9747" s="28">
        <v>233280.0</v>
      </c>
      <c r="V9747" s="15">
        <v>3.0</v>
      </c>
      <c r="W9747" s="31">
        <v>0.2</v>
      </c>
      <c r="X9747" s="28">
        <v>81648.0</v>
      </c>
    </row>
    <row r="9748" ht="15.75" customHeight="1">
      <c r="A9748" s="15">
        <v>7855.0</v>
      </c>
      <c r="B9748" s="15" t="s">
        <v>10258</v>
      </c>
      <c r="C9748" s="18">
        <v>43076.0</v>
      </c>
      <c r="D9748" s="18">
        <v>43081.0</v>
      </c>
      <c r="E9748" s="18">
        <f t="shared" si="1"/>
        <v>43081</v>
      </c>
      <c r="F9748" s="15" t="s">
        <v>55</v>
      </c>
      <c r="G9748" s="15" t="s">
        <v>1879</v>
      </c>
      <c r="H9748" s="15" t="s">
        <v>1880</v>
      </c>
      <c r="I9748" s="15" t="s">
        <v>59</v>
      </c>
      <c r="J9748" s="15" t="s">
        <v>60</v>
      </c>
      <c r="K9748" s="15" t="s">
        <v>28</v>
      </c>
      <c r="L9748" s="15" t="str">
        <f t="array" ref="L9748">_xlfn.XLOOKUP(M9748,reference_province_to_city!$A$2:$A$11,reference_province_to_city!$B$2:$B$11)</f>
        <v>Medan</v>
      </c>
      <c r="M9748" s="15" t="s">
        <v>11</v>
      </c>
      <c r="N9748" s="15">
        <v>20111.0</v>
      </c>
      <c r="O9748" s="15">
        <f t="array" ref="O9748">_xlfn.XLOOKUP(M9748,reference_postal_code!$B$2:$B$11,reference_postal_code!$A$2:$A$11)</f>
        <v>20111</v>
      </c>
      <c r="P9748" s="15" t="s">
        <v>77</v>
      </c>
      <c r="Q9748" s="15" t="s">
        <v>5425</v>
      </c>
      <c r="R9748" s="15" t="s">
        <v>65</v>
      </c>
      <c r="S9748" s="15" t="s">
        <v>222</v>
      </c>
      <c r="T9748" s="15" t="s">
        <v>5426</v>
      </c>
      <c r="U9748" s="28">
        <v>4809600.0</v>
      </c>
      <c r="V9748" s="15">
        <v>4.0</v>
      </c>
      <c r="W9748" s="31">
        <v>0.0</v>
      </c>
      <c r="X9748" s="28">
        <v>1346688.0</v>
      </c>
    </row>
    <row r="9749" ht="15.75" customHeight="1">
      <c r="A9749" s="15">
        <v>1169.0</v>
      </c>
      <c r="B9749" s="15" t="s">
        <v>10262</v>
      </c>
      <c r="C9749" s="18">
        <v>43077.0</v>
      </c>
      <c r="D9749" s="18">
        <v>43079.0</v>
      </c>
      <c r="E9749" s="18">
        <f t="shared" si="1"/>
        <v>43079</v>
      </c>
      <c r="F9749" s="15" t="s">
        <v>114</v>
      </c>
      <c r="G9749" s="15" t="s">
        <v>211</v>
      </c>
      <c r="H9749" s="15" t="s">
        <v>212</v>
      </c>
      <c r="I9749" s="15" t="s">
        <v>59</v>
      </c>
      <c r="J9749" s="15" t="s">
        <v>60</v>
      </c>
      <c r="K9749" s="15" t="s">
        <v>14</v>
      </c>
      <c r="L9749" s="15" t="str">
        <f t="array" ref="L9749">_xlfn.XLOOKUP(M9749,reference_province_to_city!$A$2:$A$11,reference_province_to_city!$B$2:$B$11)</f>
        <v>Bandung</v>
      </c>
      <c r="M9749" s="15" t="s">
        <v>12</v>
      </c>
      <c r="N9749" s="15">
        <v>40111.0</v>
      </c>
      <c r="O9749" s="15">
        <f t="array" ref="O9749">_xlfn.XLOOKUP(M9749,reference_postal_code!$B$2:$B$11,reference_postal_code!$A$2:$A$11)</f>
        <v>40111</v>
      </c>
      <c r="P9749" s="15" t="s">
        <v>117</v>
      </c>
      <c r="Q9749" s="15" t="s">
        <v>1966</v>
      </c>
      <c r="R9749" s="15" t="s">
        <v>65</v>
      </c>
      <c r="S9749" s="15" t="s">
        <v>87</v>
      </c>
      <c r="T9749" s="15" t="s">
        <v>1967</v>
      </c>
      <c r="U9749" s="28">
        <v>4094100.0</v>
      </c>
      <c r="V9749" s="15">
        <v>3.0</v>
      </c>
      <c r="W9749" s="31">
        <v>0.0</v>
      </c>
      <c r="X9749" s="28">
        <v>0.0</v>
      </c>
    </row>
    <row r="9750" ht="15.75" customHeight="1">
      <c r="A9750" s="15">
        <v>3432.0</v>
      </c>
      <c r="B9750" s="15" t="s">
        <v>10263</v>
      </c>
      <c r="C9750" s="18">
        <v>43077.0</v>
      </c>
      <c r="D9750" s="18">
        <v>43078.0</v>
      </c>
      <c r="E9750" s="18">
        <f t="shared" si="1"/>
        <v>43078</v>
      </c>
      <c r="F9750" s="15" t="s">
        <v>125</v>
      </c>
      <c r="G9750" s="15" t="s">
        <v>2421</v>
      </c>
      <c r="H9750" s="15" t="s">
        <v>2422</v>
      </c>
      <c r="I9750" s="15" t="s">
        <v>59</v>
      </c>
      <c r="J9750" s="15" t="s">
        <v>60</v>
      </c>
      <c r="K9750" s="15" t="s">
        <v>17</v>
      </c>
      <c r="L9750" s="15" t="str">
        <f t="array" ref="L9750">_xlfn.XLOOKUP(M9750,reference_province_to_city!$A$2:$A$11,reference_province_to_city!$B$2:$B$11)</f>
        <v>Semarang</v>
      </c>
      <c r="M9750" s="15" t="s">
        <v>15</v>
      </c>
      <c r="N9750" s="15">
        <v>50111.0</v>
      </c>
      <c r="O9750" s="15">
        <f t="array" ref="O9750">_xlfn.XLOOKUP(M9750,reference_postal_code!$B$2:$B$11,reference_postal_code!$A$2:$A$11)</f>
        <v>50111</v>
      </c>
      <c r="P9750" s="15" t="s">
        <v>77</v>
      </c>
      <c r="Q9750" s="15" t="s">
        <v>5434</v>
      </c>
      <c r="R9750" s="15" t="s">
        <v>106</v>
      </c>
      <c r="S9750" s="15" t="s">
        <v>139</v>
      </c>
      <c r="T9750" s="15" t="s">
        <v>5435</v>
      </c>
      <c r="U9750" s="28">
        <v>1933500.0</v>
      </c>
      <c r="V9750" s="15">
        <v>2.0</v>
      </c>
      <c r="W9750" s="31">
        <v>0.0</v>
      </c>
      <c r="X9750" s="28">
        <v>232020.0</v>
      </c>
    </row>
    <row r="9751" ht="15.75" customHeight="1">
      <c r="A9751" s="15">
        <v>1171.0</v>
      </c>
      <c r="B9751" s="15" t="s">
        <v>10262</v>
      </c>
      <c r="C9751" s="18">
        <v>43077.0</v>
      </c>
      <c r="D9751" s="18">
        <v>43079.0</v>
      </c>
      <c r="E9751" s="18">
        <f t="shared" si="1"/>
        <v>43079</v>
      </c>
      <c r="F9751" s="15" t="s">
        <v>114</v>
      </c>
      <c r="G9751" s="15" t="s">
        <v>211</v>
      </c>
      <c r="H9751" s="15" t="s">
        <v>212</v>
      </c>
      <c r="I9751" s="15" t="s">
        <v>59</v>
      </c>
      <c r="J9751" s="15" t="s">
        <v>60</v>
      </c>
      <c r="K9751" s="15" t="s">
        <v>14</v>
      </c>
      <c r="L9751" s="15" t="str">
        <f t="array" ref="L9751">_xlfn.XLOOKUP(M9751,reference_province_to_city!$A$2:$A$11,reference_province_to_city!$B$2:$B$11)</f>
        <v>Bandung</v>
      </c>
      <c r="M9751" s="15" t="s">
        <v>12</v>
      </c>
      <c r="N9751" s="15">
        <v>40111.0</v>
      </c>
      <c r="O9751" s="15">
        <f t="array" ref="O9751">_xlfn.XLOOKUP(M9751,reference_postal_code!$B$2:$B$11,reference_postal_code!$A$2:$A$11)</f>
        <v>40111</v>
      </c>
      <c r="P9751" s="15" t="s">
        <v>117</v>
      </c>
      <c r="Q9751" s="15" t="s">
        <v>3532</v>
      </c>
      <c r="R9751" s="15" t="s">
        <v>65</v>
      </c>
      <c r="S9751" s="15" t="s">
        <v>87</v>
      </c>
      <c r="T9751" s="15" t="s">
        <v>3533</v>
      </c>
      <c r="U9751" s="28">
        <v>478800.0</v>
      </c>
      <c r="V9751" s="15">
        <v>4.0</v>
      </c>
      <c r="W9751" s="31">
        <v>0.0</v>
      </c>
      <c r="X9751" s="28">
        <v>124488.0</v>
      </c>
    </row>
    <row r="9752" ht="15.75" customHeight="1">
      <c r="A9752" s="15">
        <v>5409.0</v>
      </c>
      <c r="B9752" s="15" t="s">
        <v>10264</v>
      </c>
      <c r="C9752" s="18">
        <v>43077.0</v>
      </c>
      <c r="D9752" s="18"/>
      <c r="E9752" s="18">
        <f t="shared" si="1"/>
        <v>43080</v>
      </c>
      <c r="F9752" s="15" t="s">
        <v>55</v>
      </c>
      <c r="G9752" s="15" t="s">
        <v>3807</v>
      </c>
      <c r="H9752" s="15" t="s">
        <v>3808</v>
      </c>
      <c r="I9752" s="15" t="s">
        <v>128</v>
      </c>
      <c r="J9752" s="15" t="s">
        <v>60</v>
      </c>
      <c r="K9752" s="15" t="s">
        <v>3776</v>
      </c>
      <c r="L9752" s="15" t="str">
        <f t="array" ref="L9752">_xlfn.XLOOKUP(M9752,reference_province_to_city!$A$2:$A$11,reference_province_to_city!$B$2:$B$11)</f>
        <v>Makassar</v>
      </c>
      <c r="M9752" s="15" t="s">
        <v>25</v>
      </c>
      <c r="N9752" s="15">
        <v>90111.0</v>
      </c>
      <c r="O9752" s="15">
        <f t="array" ref="O9752">_xlfn.XLOOKUP(M9752,reference_postal_code!$B$2:$B$11,reference_postal_code!$A$2:$A$11)</f>
        <v>90111</v>
      </c>
      <c r="P9752" s="15" t="s">
        <v>63</v>
      </c>
      <c r="Q9752" s="15" t="s">
        <v>2651</v>
      </c>
      <c r="R9752" s="15" t="s">
        <v>65</v>
      </c>
      <c r="S9752" s="15" t="s">
        <v>83</v>
      </c>
      <c r="T9752" s="15" t="s">
        <v>2652</v>
      </c>
      <c r="U9752" s="28">
        <v>336360.0</v>
      </c>
      <c r="V9752" s="15">
        <v>1.0</v>
      </c>
      <c r="W9752" s="31">
        <v>0.2</v>
      </c>
      <c r="X9752" s="28">
        <v>126135.0</v>
      </c>
    </row>
    <row r="9753" ht="15.75" customHeight="1">
      <c r="A9753" s="15">
        <v>5732.0</v>
      </c>
      <c r="B9753" s="15" t="s">
        <v>10265</v>
      </c>
      <c r="C9753" s="18">
        <v>43077.0</v>
      </c>
      <c r="D9753" s="18">
        <v>43082.0</v>
      </c>
      <c r="E9753" s="18">
        <f t="shared" si="1"/>
        <v>43082</v>
      </c>
      <c r="F9753" s="15" t="s">
        <v>55</v>
      </c>
      <c r="G9753" s="15" t="s">
        <v>2725</v>
      </c>
      <c r="H9753" s="15" t="s">
        <v>2726</v>
      </c>
      <c r="I9753" s="15" t="s">
        <v>59</v>
      </c>
      <c r="J9753" s="15" t="s">
        <v>60</v>
      </c>
      <c r="K9753" s="15" t="s">
        <v>26</v>
      </c>
      <c r="L9753" s="15" t="str">
        <f t="array" ref="L9753">_xlfn.XLOOKUP(M9753,reference_province_to_city!$A$2:$A$11,reference_province_to_city!$B$2:$B$11)</f>
        <v>Denpasar</v>
      </c>
      <c r="M9753" s="15" t="s">
        <v>24</v>
      </c>
      <c r="N9753" s="15">
        <v>80231.0</v>
      </c>
      <c r="O9753" s="15">
        <f t="array" ref="O9753">_xlfn.XLOOKUP(M9753,reference_postal_code!$B$2:$B$11,reference_postal_code!$A$2:$A$11)</f>
        <v>80231</v>
      </c>
      <c r="P9753" s="15" t="s">
        <v>63</v>
      </c>
      <c r="Q9753" s="15" t="s">
        <v>6662</v>
      </c>
      <c r="R9753" s="15" t="s">
        <v>65</v>
      </c>
      <c r="S9753" s="15" t="s">
        <v>66</v>
      </c>
      <c r="T9753" s="15" t="s">
        <v>6663</v>
      </c>
      <c r="U9753" s="28">
        <v>412800.0</v>
      </c>
      <c r="V9753" s="15">
        <v>4.0</v>
      </c>
      <c r="W9753" s="31">
        <v>0.0</v>
      </c>
      <c r="X9753" s="28">
        <v>189888.0</v>
      </c>
    </row>
    <row r="9754" ht="15.75" customHeight="1">
      <c r="A9754" s="15">
        <v>410.0</v>
      </c>
      <c r="B9754" s="15" t="s">
        <v>10266</v>
      </c>
      <c r="C9754" s="18">
        <v>43077.0</v>
      </c>
      <c r="D9754" s="18">
        <v>43081.0</v>
      </c>
      <c r="E9754" s="18">
        <f t="shared" si="1"/>
        <v>43081</v>
      </c>
      <c r="F9754" s="15" t="s">
        <v>55</v>
      </c>
      <c r="G9754" s="15" t="s">
        <v>2684</v>
      </c>
      <c r="H9754" s="15" t="s">
        <v>2685</v>
      </c>
      <c r="I9754" s="15" t="s">
        <v>59</v>
      </c>
      <c r="J9754" s="15" t="s">
        <v>60</v>
      </c>
      <c r="K9754" s="15" t="s">
        <v>31</v>
      </c>
      <c r="L9754" s="15" t="str">
        <f t="array" ref="L9754">_xlfn.XLOOKUP(M9754,reference_province_to_city!$A$2:$A$11,reference_province_to_city!$B$2:$B$11)</f>
        <v>Balikpapan</v>
      </c>
      <c r="M9754" s="15" t="s">
        <v>21</v>
      </c>
      <c r="N9754" s="15">
        <v>76114.0</v>
      </c>
      <c r="O9754" s="15">
        <f t="array" ref="O9754">_xlfn.XLOOKUP(M9754,reference_postal_code!$B$2:$B$11,reference_postal_code!$A$2:$A$11)</f>
        <v>76114</v>
      </c>
      <c r="P9754" s="15" t="s">
        <v>166</v>
      </c>
      <c r="Q9754" s="15" t="s">
        <v>270</v>
      </c>
      <c r="R9754" s="15" t="s">
        <v>65</v>
      </c>
      <c r="S9754" s="15" t="s">
        <v>66</v>
      </c>
      <c r="T9754" s="15" t="s">
        <v>271</v>
      </c>
      <c r="U9754" s="28">
        <v>145200.0</v>
      </c>
      <c r="V9754" s="15">
        <v>1.0</v>
      </c>
      <c r="W9754" s="31">
        <v>0.0</v>
      </c>
      <c r="X9754" s="28">
        <v>69696.0</v>
      </c>
    </row>
    <row r="9755" ht="15.75" customHeight="1">
      <c r="A9755" s="15">
        <v>409.0</v>
      </c>
      <c r="B9755" s="15" t="s">
        <v>10266</v>
      </c>
      <c r="C9755" s="18">
        <v>43077.0</v>
      </c>
      <c r="D9755" s="18">
        <v>43081.0</v>
      </c>
      <c r="E9755" s="18">
        <f t="shared" si="1"/>
        <v>43081</v>
      </c>
      <c r="F9755" s="15" t="s">
        <v>55</v>
      </c>
      <c r="G9755" s="15" t="s">
        <v>2684</v>
      </c>
      <c r="H9755" s="15" t="s">
        <v>2685</v>
      </c>
      <c r="I9755" s="15" t="s">
        <v>59</v>
      </c>
      <c r="J9755" s="15" t="s">
        <v>60</v>
      </c>
      <c r="K9755" s="15" t="s">
        <v>31</v>
      </c>
      <c r="L9755" s="15" t="str">
        <f t="array" ref="L9755">_xlfn.XLOOKUP(M9755,reference_province_to_city!$A$2:$A$11,reference_province_to_city!$B$2:$B$11)</f>
        <v>Balikpapan</v>
      </c>
      <c r="M9755" s="15" t="s">
        <v>21</v>
      </c>
      <c r="N9755" s="15">
        <v>76114.0</v>
      </c>
      <c r="O9755" s="15">
        <f t="array" ref="O9755">_xlfn.XLOOKUP(M9755,reference_postal_code!$B$2:$B$11,reference_postal_code!$A$2:$A$11)</f>
        <v>76114</v>
      </c>
      <c r="P9755" s="15" t="s">
        <v>166</v>
      </c>
      <c r="Q9755" s="15" t="s">
        <v>1855</v>
      </c>
      <c r="R9755" s="15" t="s">
        <v>106</v>
      </c>
      <c r="S9755" s="15" t="s">
        <v>218</v>
      </c>
      <c r="T9755" s="15" t="s">
        <v>1856</v>
      </c>
      <c r="U9755" s="28">
        <v>1.506036E7</v>
      </c>
      <c r="V9755" s="15">
        <v>7.0</v>
      </c>
      <c r="W9755" s="31">
        <v>0.2</v>
      </c>
      <c r="X9755" s="28">
        <v>-1694290.0</v>
      </c>
    </row>
    <row r="9756" ht="15.75" customHeight="1">
      <c r="A9756" s="15">
        <v>5731.0</v>
      </c>
      <c r="B9756" s="15" t="s">
        <v>10265</v>
      </c>
      <c r="C9756" s="18">
        <v>43077.0</v>
      </c>
      <c r="D9756" s="18">
        <v>43082.0</v>
      </c>
      <c r="E9756" s="18">
        <f t="shared" si="1"/>
        <v>43082</v>
      </c>
      <c r="F9756" s="15" t="s">
        <v>55</v>
      </c>
      <c r="G9756" s="15" t="s">
        <v>2725</v>
      </c>
      <c r="H9756" s="15" t="s">
        <v>2726</v>
      </c>
      <c r="I9756" s="15" t="s">
        <v>59</v>
      </c>
      <c r="J9756" s="15" t="s">
        <v>60</v>
      </c>
      <c r="K9756" s="15" t="s">
        <v>26</v>
      </c>
      <c r="L9756" s="15" t="str">
        <f t="array" ref="L9756">_xlfn.XLOOKUP(M9756,reference_province_to_city!$A$2:$A$11,reference_province_to_city!$B$2:$B$11)</f>
        <v>Denpasar</v>
      </c>
      <c r="M9756" s="15" t="s">
        <v>24</v>
      </c>
      <c r="N9756" s="15">
        <v>80231.0</v>
      </c>
      <c r="O9756" s="15">
        <f t="array" ref="O9756">_xlfn.XLOOKUP(M9756,reference_postal_code!$B$2:$B$11,reference_postal_code!$A$2:$A$11)</f>
        <v>80231</v>
      </c>
      <c r="P9756" s="15" t="s">
        <v>63</v>
      </c>
      <c r="Q9756" s="15" t="s">
        <v>4213</v>
      </c>
      <c r="R9756" s="15" t="s">
        <v>106</v>
      </c>
      <c r="S9756" s="15" t="s">
        <v>183</v>
      </c>
      <c r="T9756" s="15" t="s">
        <v>4214</v>
      </c>
      <c r="U9756" s="28">
        <v>6898800.0</v>
      </c>
      <c r="V9756" s="15">
        <v>4.0</v>
      </c>
      <c r="W9756" s="31">
        <v>0.0</v>
      </c>
      <c r="X9756" s="28">
        <v>620892.0</v>
      </c>
    </row>
    <row r="9757" ht="15.75" customHeight="1">
      <c r="A9757" s="15">
        <v>407.0</v>
      </c>
      <c r="B9757" s="15" t="s">
        <v>10266</v>
      </c>
      <c r="C9757" s="18">
        <v>43077.0</v>
      </c>
      <c r="D9757" s="18">
        <v>43081.0</v>
      </c>
      <c r="E9757" s="18">
        <f t="shared" si="1"/>
        <v>43081</v>
      </c>
      <c r="F9757" s="15" t="s">
        <v>55</v>
      </c>
      <c r="G9757" s="15" t="s">
        <v>2684</v>
      </c>
      <c r="H9757" s="15" t="s">
        <v>2685</v>
      </c>
      <c r="I9757" s="15" t="s">
        <v>59</v>
      </c>
      <c r="J9757" s="15" t="s">
        <v>60</v>
      </c>
      <c r="K9757" s="15" t="s">
        <v>31</v>
      </c>
      <c r="L9757" s="15" t="str">
        <f t="array" ref="L9757">_xlfn.XLOOKUP(M9757,reference_province_to_city!$A$2:$A$11,reference_province_to_city!$B$2:$B$11)</f>
        <v>Balikpapan</v>
      </c>
      <c r="M9757" s="15" t="s">
        <v>21</v>
      </c>
      <c r="N9757" s="15">
        <v>76114.0</v>
      </c>
      <c r="O9757" s="15">
        <f t="array" ref="O9757">_xlfn.XLOOKUP(M9757,reference_postal_code!$B$2:$B$11,reference_postal_code!$A$2:$A$11)</f>
        <v>76114</v>
      </c>
      <c r="P9757" s="15" t="s">
        <v>166</v>
      </c>
      <c r="Q9757" s="15" t="s">
        <v>2598</v>
      </c>
      <c r="R9757" s="15" t="s">
        <v>110</v>
      </c>
      <c r="S9757" s="15" t="s">
        <v>1391</v>
      </c>
      <c r="T9757" s="15" t="s">
        <v>2599</v>
      </c>
      <c r="U9757" s="28">
        <v>1.799964E7</v>
      </c>
      <c r="V9757" s="15">
        <v>3.0</v>
      </c>
      <c r="W9757" s="31">
        <v>0.2</v>
      </c>
      <c r="X9757" s="28">
        <v>6524870.0</v>
      </c>
    </row>
    <row r="9758" ht="15.75" customHeight="1">
      <c r="A9758" s="15">
        <v>406.0</v>
      </c>
      <c r="B9758" s="15" t="s">
        <v>10266</v>
      </c>
      <c r="C9758" s="18">
        <v>43077.0</v>
      </c>
      <c r="D9758" s="18">
        <v>43081.0</v>
      </c>
      <c r="E9758" s="18">
        <f t="shared" si="1"/>
        <v>43081</v>
      </c>
      <c r="F9758" s="15" t="s">
        <v>55</v>
      </c>
      <c r="G9758" s="15" t="s">
        <v>2684</v>
      </c>
      <c r="H9758" s="15" t="s">
        <v>2685</v>
      </c>
      <c r="I9758" s="15" t="s">
        <v>59</v>
      </c>
      <c r="J9758" s="15" t="s">
        <v>60</v>
      </c>
      <c r="K9758" s="15" t="s">
        <v>31</v>
      </c>
      <c r="L9758" s="15" t="str">
        <f t="array" ref="L9758">_xlfn.XLOOKUP(M9758,reference_province_to_city!$A$2:$A$11,reference_province_to_city!$B$2:$B$11)</f>
        <v>Balikpapan</v>
      </c>
      <c r="M9758" s="15" t="s">
        <v>21</v>
      </c>
      <c r="N9758" s="15">
        <v>76114.0</v>
      </c>
      <c r="O9758" s="15">
        <f t="array" ref="O9758">_xlfn.XLOOKUP(M9758,reference_postal_code!$B$2:$B$11,reference_postal_code!$A$2:$A$11)</f>
        <v>76114</v>
      </c>
      <c r="P9758" s="15" t="s">
        <v>166</v>
      </c>
      <c r="Q9758" s="15" t="s">
        <v>2054</v>
      </c>
      <c r="R9758" s="15" t="s">
        <v>110</v>
      </c>
      <c r="S9758" s="15" t="s">
        <v>149</v>
      </c>
      <c r="T9758" s="15" t="s">
        <v>2055</v>
      </c>
      <c r="U9758" s="28">
        <v>2699250.0</v>
      </c>
      <c r="V9758" s="15">
        <v>5.0</v>
      </c>
      <c r="W9758" s="31">
        <v>0.0</v>
      </c>
      <c r="X9758" s="28">
        <v>566842.0</v>
      </c>
    </row>
    <row r="9759" ht="15.75" customHeight="1">
      <c r="A9759" s="15">
        <v>8109.0</v>
      </c>
      <c r="B9759" s="15" t="s">
        <v>10267</v>
      </c>
      <c r="C9759" s="18">
        <v>43077.0</v>
      </c>
      <c r="D9759" s="18">
        <v>43084.0</v>
      </c>
      <c r="E9759" s="18">
        <f t="shared" si="1"/>
        <v>43084</v>
      </c>
      <c r="F9759" s="15" t="s">
        <v>55</v>
      </c>
      <c r="G9759" s="15" t="s">
        <v>6307</v>
      </c>
      <c r="H9759" s="15" t="s">
        <v>6308</v>
      </c>
      <c r="I9759" s="15" t="s">
        <v>59</v>
      </c>
      <c r="J9759" s="15" t="s">
        <v>60</v>
      </c>
      <c r="K9759" s="15" t="s">
        <v>28</v>
      </c>
      <c r="L9759" s="15" t="str">
        <f t="array" ref="L9759">_xlfn.XLOOKUP(M9759,reference_province_to_city!$A$2:$A$11,reference_province_to_city!$B$2:$B$11)</f>
        <v>Medan</v>
      </c>
      <c r="M9759" s="15" t="s">
        <v>11</v>
      </c>
      <c r="N9759" s="15">
        <v>20111.0</v>
      </c>
      <c r="O9759" s="15">
        <f t="array" ref="O9759">_xlfn.XLOOKUP(M9759,reference_postal_code!$B$2:$B$11,reference_postal_code!$A$2:$A$11)</f>
        <v>20111</v>
      </c>
      <c r="P9759" s="15" t="s">
        <v>77</v>
      </c>
      <c r="Q9759" s="15" t="s">
        <v>1633</v>
      </c>
      <c r="R9759" s="15" t="s">
        <v>106</v>
      </c>
      <c r="S9759" s="15" t="s">
        <v>107</v>
      </c>
      <c r="T9759" s="15" t="s">
        <v>1634</v>
      </c>
      <c r="U9759" s="28">
        <v>3233160.0</v>
      </c>
      <c r="V9759" s="15">
        <v>4.0</v>
      </c>
      <c r="W9759" s="31">
        <v>0.3</v>
      </c>
      <c r="X9759" s="28">
        <v>-877572.0</v>
      </c>
    </row>
    <row r="9760" ht="15.75" customHeight="1">
      <c r="A9760" s="15">
        <v>3433.0</v>
      </c>
      <c r="B9760" s="15" t="s">
        <v>10263</v>
      </c>
      <c r="C9760" s="18">
        <v>43077.0</v>
      </c>
      <c r="D9760" s="18">
        <v>43078.0</v>
      </c>
      <c r="E9760" s="18">
        <f t="shared" si="1"/>
        <v>43078</v>
      </c>
      <c r="F9760" s="15" t="s">
        <v>125</v>
      </c>
      <c r="G9760" s="15" t="s">
        <v>2421</v>
      </c>
      <c r="H9760" s="15" t="s">
        <v>2422</v>
      </c>
      <c r="I9760" s="15" t="s">
        <v>59</v>
      </c>
      <c r="J9760" s="15" t="s">
        <v>60</v>
      </c>
      <c r="K9760" s="15" t="s">
        <v>17</v>
      </c>
      <c r="L9760" s="15" t="str">
        <f t="array" ref="L9760">_xlfn.XLOOKUP(M9760,reference_province_to_city!$A$2:$A$11,reference_province_to_city!$B$2:$B$11)</f>
        <v>Semarang</v>
      </c>
      <c r="M9760" s="15" t="s">
        <v>15</v>
      </c>
      <c r="N9760" s="15">
        <v>50111.0</v>
      </c>
      <c r="O9760" s="15">
        <f t="array" ref="O9760">_xlfn.XLOOKUP(M9760,reference_postal_code!$B$2:$B$11,reference_postal_code!$A$2:$A$11)</f>
        <v>50111</v>
      </c>
      <c r="P9760" s="15" t="s">
        <v>77</v>
      </c>
      <c r="Q9760" s="15" t="s">
        <v>7939</v>
      </c>
      <c r="R9760" s="15" t="s">
        <v>65</v>
      </c>
      <c r="S9760" s="15" t="s">
        <v>66</v>
      </c>
      <c r="T9760" s="15" t="s">
        <v>7940</v>
      </c>
      <c r="U9760" s="28">
        <v>901800.0</v>
      </c>
      <c r="V9760" s="15">
        <v>9.0</v>
      </c>
      <c r="W9760" s="31">
        <v>0.0</v>
      </c>
      <c r="X9760" s="28">
        <v>432864.0</v>
      </c>
    </row>
    <row r="9761" ht="15.75" customHeight="1">
      <c r="A9761" s="15">
        <v>5729.0</v>
      </c>
      <c r="B9761" s="15" t="s">
        <v>10265</v>
      </c>
      <c r="C9761" s="18">
        <v>43077.0</v>
      </c>
      <c r="D9761" s="18">
        <v>43082.0</v>
      </c>
      <c r="E9761" s="18">
        <f t="shared" si="1"/>
        <v>43082</v>
      </c>
      <c r="F9761" s="15" t="s">
        <v>55</v>
      </c>
      <c r="G9761" s="15" t="s">
        <v>2725</v>
      </c>
      <c r="H9761" s="15" t="s">
        <v>2726</v>
      </c>
      <c r="I9761" s="15" t="s">
        <v>59</v>
      </c>
      <c r="J9761" s="15" t="s">
        <v>60</v>
      </c>
      <c r="K9761" s="15" t="s">
        <v>26</v>
      </c>
      <c r="L9761" s="15" t="str">
        <f t="array" ref="L9761">_xlfn.XLOOKUP(M9761,reference_province_to_city!$A$2:$A$11,reference_province_to_city!$B$2:$B$11)</f>
        <v>Denpasar</v>
      </c>
      <c r="M9761" s="15" t="s">
        <v>24</v>
      </c>
      <c r="N9761" s="15">
        <v>80231.0</v>
      </c>
      <c r="O9761" s="15">
        <f t="array" ref="O9761">_xlfn.XLOOKUP(M9761,reference_postal_code!$B$2:$B$11,reference_postal_code!$A$2:$A$11)</f>
        <v>80231</v>
      </c>
      <c r="P9761" s="15" t="s">
        <v>63</v>
      </c>
      <c r="Q9761" s="15" t="s">
        <v>2517</v>
      </c>
      <c r="R9761" s="15" t="s">
        <v>65</v>
      </c>
      <c r="S9761" s="15" t="s">
        <v>222</v>
      </c>
      <c r="T9761" s="15" t="s">
        <v>2518</v>
      </c>
      <c r="U9761" s="28">
        <v>1.634625E7</v>
      </c>
      <c r="V9761" s="15">
        <v>3.0</v>
      </c>
      <c r="W9761" s="31">
        <v>0.0</v>
      </c>
      <c r="X9761" s="28">
        <v>4576950.0</v>
      </c>
    </row>
    <row r="9762" ht="15.75" customHeight="1">
      <c r="A9762" s="15">
        <v>8740.0</v>
      </c>
      <c r="B9762" s="15" t="s">
        <v>10268</v>
      </c>
      <c r="C9762" s="18">
        <v>43077.0</v>
      </c>
      <c r="D9762" s="18">
        <v>43080.0</v>
      </c>
      <c r="E9762" s="18">
        <f t="shared" si="1"/>
        <v>43080</v>
      </c>
      <c r="F9762" s="15" t="s">
        <v>125</v>
      </c>
      <c r="G9762" s="15" t="s">
        <v>5476</v>
      </c>
      <c r="H9762" s="15" t="s">
        <v>5477</v>
      </c>
      <c r="I9762" s="15" t="s">
        <v>59</v>
      </c>
      <c r="J9762" s="15" t="s">
        <v>60</v>
      </c>
      <c r="K9762" s="15" t="s">
        <v>26</v>
      </c>
      <c r="L9762" s="15" t="str">
        <f t="array" ref="L9762">_xlfn.XLOOKUP(M9762,reference_province_to_city!$A$2:$A$11,reference_province_to_city!$B$2:$B$11)</f>
        <v>Denpasar</v>
      </c>
      <c r="M9762" s="15" t="s">
        <v>24</v>
      </c>
      <c r="N9762" s="15">
        <v>80231.0</v>
      </c>
      <c r="O9762" s="15">
        <f t="array" ref="O9762">_xlfn.XLOOKUP(M9762,reference_postal_code!$B$2:$B$11,reference_postal_code!$A$2:$A$11)</f>
        <v>80231</v>
      </c>
      <c r="P9762" s="15" t="s">
        <v>63</v>
      </c>
      <c r="Q9762" s="15" t="s">
        <v>7656</v>
      </c>
      <c r="R9762" s="15" t="s">
        <v>110</v>
      </c>
      <c r="S9762" s="15" t="s">
        <v>111</v>
      </c>
      <c r="T9762" s="15" t="s">
        <v>7657</v>
      </c>
      <c r="U9762" s="28">
        <v>1259820.0</v>
      </c>
      <c r="V9762" s="15">
        <v>2.0</v>
      </c>
      <c r="W9762" s="31">
        <v>0.4</v>
      </c>
      <c r="X9762" s="28">
        <v>-314955.0</v>
      </c>
    </row>
    <row r="9763" ht="15.75" customHeight="1">
      <c r="A9763" s="15">
        <v>8739.0</v>
      </c>
      <c r="B9763" s="15" t="s">
        <v>10268</v>
      </c>
      <c r="C9763" s="18">
        <v>43077.0</v>
      </c>
      <c r="D9763" s="18">
        <v>43080.0</v>
      </c>
      <c r="E9763" s="18">
        <f t="shared" si="1"/>
        <v>43080</v>
      </c>
      <c r="F9763" s="15" t="s">
        <v>125</v>
      </c>
      <c r="G9763" s="15" t="s">
        <v>5476</v>
      </c>
      <c r="H9763" s="15" t="s">
        <v>5477</v>
      </c>
      <c r="I9763" s="15" t="s">
        <v>59</v>
      </c>
      <c r="J9763" s="15" t="s">
        <v>60</v>
      </c>
      <c r="K9763" s="15" t="s">
        <v>26</v>
      </c>
      <c r="L9763" s="15" t="str">
        <f t="array" ref="L9763">_xlfn.XLOOKUP(M9763,reference_province_to_city!$A$2:$A$11,reference_province_to_city!$B$2:$B$11)</f>
        <v>Denpasar</v>
      </c>
      <c r="M9763" s="15" t="s">
        <v>24</v>
      </c>
      <c r="N9763" s="15">
        <v>80231.0</v>
      </c>
      <c r="O9763" s="15">
        <f t="array" ref="O9763">_xlfn.XLOOKUP(M9763,reference_postal_code!$B$2:$B$11,reference_postal_code!$A$2:$A$11)</f>
        <v>80231</v>
      </c>
      <c r="P9763" s="15" t="s">
        <v>63</v>
      </c>
      <c r="Q9763" s="15" t="s">
        <v>2995</v>
      </c>
      <c r="R9763" s="15" t="s">
        <v>65</v>
      </c>
      <c r="S9763" s="15" t="s">
        <v>93</v>
      </c>
      <c r="T9763" s="15" t="s">
        <v>2996</v>
      </c>
      <c r="U9763" s="28">
        <v>198720.0</v>
      </c>
      <c r="V9763" s="15">
        <v>4.0</v>
      </c>
      <c r="W9763" s="31">
        <v>0.2</v>
      </c>
      <c r="X9763" s="28">
        <v>54648.0</v>
      </c>
    </row>
    <row r="9764" ht="15.75" customHeight="1">
      <c r="A9764" s="15">
        <v>5730.0</v>
      </c>
      <c r="B9764" s="15" t="s">
        <v>10265</v>
      </c>
      <c r="C9764" s="18">
        <v>43077.0</v>
      </c>
      <c r="D9764" s="18">
        <v>43082.0</v>
      </c>
      <c r="E9764" s="18">
        <f t="shared" si="1"/>
        <v>43082</v>
      </c>
      <c r="F9764" s="15" t="s">
        <v>55</v>
      </c>
      <c r="G9764" s="15" t="s">
        <v>2725</v>
      </c>
      <c r="H9764" s="15" t="s">
        <v>2726</v>
      </c>
      <c r="I9764" s="15" t="s">
        <v>59</v>
      </c>
      <c r="J9764" s="15" t="s">
        <v>60</v>
      </c>
      <c r="K9764" s="15" t="s">
        <v>26</v>
      </c>
      <c r="L9764" s="15" t="str">
        <f t="array" ref="L9764">_xlfn.XLOOKUP(M9764,reference_province_to_city!$A$2:$A$11,reference_province_to_city!$B$2:$B$11)</f>
        <v>Denpasar</v>
      </c>
      <c r="M9764" s="15" t="s">
        <v>24</v>
      </c>
      <c r="N9764" s="15">
        <v>80231.0</v>
      </c>
      <c r="O9764" s="15">
        <f t="array" ref="O9764">_xlfn.XLOOKUP(M9764,reference_postal_code!$B$2:$B$11,reference_postal_code!$A$2:$A$11)</f>
        <v>80231</v>
      </c>
      <c r="P9764" s="15" t="s">
        <v>63</v>
      </c>
      <c r="Q9764" s="15" t="s">
        <v>3648</v>
      </c>
      <c r="R9764" s="15" t="s">
        <v>65</v>
      </c>
      <c r="S9764" s="15" t="s">
        <v>79</v>
      </c>
      <c r="T9764" s="15" t="s">
        <v>3649</v>
      </c>
      <c r="U9764" s="28">
        <v>915900.0</v>
      </c>
      <c r="V9764" s="15">
        <v>2.0</v>
      </c>
      <c r="W9764" s="31">
        <v>0.0</v>
      </c>
      <c r="X9764" s="28">
        <v>421314.0</v>
      </c>
    </row>
    <row r="9765" ht="15.75" customHeight="1">
      <c r="A9765" s="15">
        <v>5408.0</v>
      </c>
      <c r="B9765" s="15" t="s">
        <v>10264</v>
      </c>
      <c r="C9765" s="18">
        <v>43077.0</v>
      </c>
      <c r="D9765" s="18">
        <v>43083.0</v>
      </c>
      <c r="E9765" s="18">
        <f t="shared" si="1"/>
        <v>43083</v>
      </c>
      <c r="F9765" s="15" t="s">
        <v>55</v>
      </c>
      <c r="G9765" s="15" t="s">
        <v>3807</v>
      </c>
      <c r="H9765" s="15" t="s">
        <v>3808</v>
      </c>
      <c r="I9765" s="15" t="s">
        <v>128</v>
      </c>
      <c r="J9765" s="15" t="s">
        <v>60</v>
      </c>
      <c r="L9765" s="15" t="str">
        <f t="array" ref="L9765">_xlfn.XLOOKUP(M9765,reference_province_to_city!$A$2:$A$11,reference_province_to_city!$B$2:$B$11)</f>
        <v>Makassar</v>
      </c>
      <c r="M9765" s="15" t="s">
        <v>25</v>
      </c>
      <c r="N9765" s="15">
        <v>90111.0</v>
      </c>
      <c r="O9765" s="15">
        <f t="array" ref="O9765">_xlfn.XLOOKUP(M9765,reference_postal_code!$B$2:$B$11,reference_postal_code!$A$2:$A$11)</f>
        <v>90111</v>
      </c>
      <c r="P9765" s="15" t="s">
        <v>63</v>
      </c>
      <c r="Q9765" s="15" t="s">
        <v>1622</v>
      </c>
      <c r="R9765" s="15" t="s">
        <v>65</v>
      </c>
      <c r="S9765" s="15" t="s">
        <v>66</v>
      </c>
      <c r="T9765" s="15" t="s">
        <v>1623</v>
      </c>
      <c r="U9765" s="28">
        <v>1318800.0</v>
      </c>
      <c r="V9765" s="15">
        <v>4.0</v>
      </c>
      <c r="W9765" s="31">
        <v>0.0</v>
      </c>
      <c r="X9765" s="28">
        <v>606648.0</v>
      </c>
    </row>
    <row r="9766" ht="15.75" customHeight="1">
      <c r="A9766" s="15">
        <v>7821.0</v>
      </c>
      <c r="B9766" s="15" t="s">
        <v>10269</v>
      </c>
      <c r="C9766" s="18">
        <v>43077.0</v>
      </c>
      <c r="D9766" s="18">
        <v>43079.0</v>
      </c>
      <c r="E9766" s="18">
        <f t="shared" si="1"/>
        <v>43079</v>
      </c>
      <c r="F9766" s="15" t="s">
        <v>114</v>
      </c>
      <c r="G9766" s="15" t="s">
        <v>1874</v>
      </c>
      <c r="H9766" s="15" t="s">
        <v>1875</v>
      </c>
      <c r="I9766" s="15" t="s">
        <v>76</v>
      </c>
      <c r="J9766" s="15" t="s">
        <v>60</v>
      </c>
      <c r="K9766" s="15" t="s">
        <v>3776</v>
      </c>
      <c r="L9766" s="15" t="str">
        <f t="array" ref="L9766">_xlfn.XLOOKUP(M9766,reference_province_to_city!$A$2:$A$11,reference_province_to_city!$B$2:$B$11)</f>
        <v>Makassar</v>
      </c>
      <c r="M9766" s="15" t="s">
        <v>25</v>
      </c>
      <c r="N9766" s="15">
        <v>90111.0</v>
      </c>
      <c r="O9766" s="15">
        <f t="array" ref="O9766">_xlfn.XLOOKUP(M9766,reference_postal_code!$B$2:$B$11,reference_postal_code!$A$2:$A$11)</f>
        <v>90111</v>
      </c>
      <c r="P9766" s="15" t="s">
        <v>63</v>
      </c>
      <c r="Q9766" s="15" t="s">
        <v>4190</v>
      </c>
      <c r="R9766" s="15" t="s">
        <v>65</v>
      </c>
      <c r="S9766" s="15" t="s">
        <v>87</v>
      </c>
      <c r="T9766" s="15" t="s">
        <v>4191</v>
      </c>
      <c r="U9766" s="28">
        <v>8891100.0</v>
      </c>
      <c r="V9766" s="15">
        <v>6.0</v>
      </c>
      <c r="W9766" s="31">
        <v>0.0</v>
      </c>
      <c r="X9766" s="28">
        <v>2400597.0</v>
      </c>
    </row>
    <row r="9767" ht="15.75" customHeight="1">
      <c r="A9767" s="15">
        <v>5411.0</v>
      </c>
      <c r="B9767" s="15" t="s">
        <v>10264</v>
      </c>
      <c r="C9767" s="18">
        <v>43077.0</v>
      </c>
      <c r="D9767" s="18">
        <v>43083.0</v>
      </c>
      <c r="E9767" s="18">
        <f t="shared" si="1"/>
        <v>43083</v>
      </c>
      <c r="F9767" s="15" t="s">
        <v>55</v>
      </c>
      <c r="G9767" s="15" t="s">
        <v>3807</v>
      </c>
      <c r="H9767" s="15" t="s">
        <v>3808</v>
      </c>
      <c r="I9767" s="15" t="s">
        <v>128</v>
      </c>
      <c r="J9767" s="15" t="s">
        <v>60</v>
      </c>
      <c r="K9767" s="15" t="s">
        <v>33</v>
      </c>
      <c r="L9767" s="15" t="str">
        <f t="array" ref="L9767">_xlfn.XLOOKUP(M9767,reference_province_to_city!$A$2:$A$11,reference_province_to_city!$B$2:$B$11)</f>
        <v>Makassar</v>
      </c>
      <c r="M9767" s="15" t="s">
        <v>25</v>
      </c>
      <c r="N9767" s="15">
        <v>90111.0</v>
      </c>
      <c r="O9767" s="15">
        <f t="array" ref="O9767">_xlfn.XLOOKUP(M9767,reference_postal_code!$B$2:$B$11,reference_postal_code!$A$2:$A$11)</f>
        <v>90111</v>
      </c>
      <c r="P9767" s="15" t="s">
        <v>63</v>
      </c>
      <c r="Q9767" s="15" t="s">
        <v>1694</v>
      </c>
      <c r="R9767" s="15" t="s">
        <v>65</v>
      </c>
      <c r="S9767" s="15" t="s">
        <v>87</v>
      </c>
      <c r="T9767" s="15" t="s">
        <v>1695</v>
      </c>
      <c r="U9767" s="28">
        <v>641400.0</v>
      </c>
      <c r="V9767" s="15">
        <v>1.0</v>
      </c>
      <c r="W9767" s="31">
        <v>0.0</v>
      </c>
      <c r="X9767" s="28">
        <v>166764.0</v>
      </c>
    </row>
    <row r="9768" ht="15.75" customHeight="1">
      <c r="A9768" s="15">
        <v>1168.0</v>
      </c>
      <c r="B9768" s="15" t="s">
        <v>10262</v>
      </c>
      <c r="C9768" s="18">
        <v>43077.0</v>
      </c>
      <c r="D9768" s="18">
        <v>43079.0</v>
      </c>
      <c r="E9768" s="18">
        <f t="shared" si="1"/>
        <v>43079</v>
      </c>
      <c r="F9768" s="15" t="s">
        <v>114</v>
      </c>
      <c r="G9768" s="15" t="s">
        <v>211</v>
      </c>
      <c r="H9768" s="15" t="s">
        <v>212</v>
      </c>
      <c r="I9768" s="15" t="s">
        <v>59</v>
      </c>
      <c r="J9768" s="15" t="s">
        <v>60</v>
      </c>
      <c r="K9768" s="15" t="s">
        <v>2023</v>
      </c>
      <c r="L9768" s="15" t="str">
        <f t="array" ref="L9768">_xlfn.XLOOKUP(M9768,reference_province_to_city!$A$2:$A$11,reference_province_to_city!$B$2:$B$11)</f>
        <v>Bandung</v>
      </c>
      <c r="M9768" s="15" t="s">
        <v>12</v>
      </c>
      <c r="N9768" s="15">
        <v>40111.0</v>
      </c>
      <c r="O9768" s="15">
        <f t="array" ref="O9768">_xlfn.XLOOKUP(M9768,reference_postal_code!$B$2:$B$11,reference_postal_code!$A$2:$A$11)</f>
        <v>40111</v>
      </c>
      <c r="P9768" s="15" t="s">
        <v>117</v>
      </c>
      <c r="Q9768" s="15" t="s">
        <v>3221</v>
      </c>
      <c r="R9768" s="15" t="s">
        <v>106</v>
      </c>
      <c r="S9768" s="15" t="s">
        <v>139</v>
      </c>
      <c r="T9768" s="15" t="s">
        <v>3222</v>
      </c>
      <c r="U9768" s="28">
        <v>1642200.0</v>
      </c>
      <c r="V9768" s="15">
        <v>2.0</v>
      </c>
      <c r="W9768" s="31">
        <v>0.0</v>
      </c>
      <c r="X9768" s="28">
        <v>509082.0</v>
      </c>
    </row>
    <row r="9769" ht="15.75" customHeight="1">
      <c r="A9769" s="15">
        <v>408.0</v>
      </c>
      <c r="B9769" s="15" t="s">
        <v>10266</v>
      </c>
      <c r="C9769" s="18">
        <v>43077.0</v>
      </c>
      <c r="D9769" s="18">
        <v>43081.0</v>
      </c>
      <c r="E9769" s="18">
        <f t="shared" si="1"/>
        <v>43081</v>
      </c>
      <c r="F9769" s="15" t="s">
        <v>55</v>
      </c>
      <c r="G9769" s="15" t="s">
        <v>2684</v>
      </c>
      <c r="H9769" s="15" t="s">
        <v>2685</v>
      </c>
      <c r="I9769" s="15" t="s">
        <v>59</v>
      </c>
      <c r="J9769" s="15" t="s">
        <v>60</v>
      </c>
      <c r="K9769" s="15" t="s">
        <v>31</v>
      </c>
      <c r="L9769" s="15" t="str">
        <f t="array" ref="L9769">_xlfn.XLOOKUP(M9769,reference_province_to_city!$A$2:$A$11,reference_province_to_city!$B$2:$B$11)</f>
        <v>Balikpapan</v>
      </c>
      <c r="M9769" s="15" t="s">
        <v>21</v>
      </c>
      <c r="N9769" s="15">
        <v>76114.0</v>
      </c>
      <c r="O9769" s="15">
        <f t="array" ref="O9769">_xlfn.XLOOKUP(M9769,reference_postal_code!$B$2:$B$11,reference_postal_code!$A$2:$A$11)</f>
        <v>76114</v>
      </c>
      <c r="P9769" s="15" t="s">
        <v>166</v>
      </c>
      <c r="Q9769" s="15" t="s">
        <v>3235</v>
      </c>
      <c r="R9769" s="15" t="s">
        <v>65</v>
      </c>
      <c r="S9769" s="15" t="s">
        <v>66</v>
      </c>
      <c r="T9769" s="15" t="s">
        <v>3236</v>
      </c>
      <c r="U9769" s="28">
        <v>407250.0</v>
      </c>
      <c r="V9769" s="15">
        <v>5.0</v>
      </c>
      <c r="W9769" s="31">
        <v>0.0</v>
      </c>
      <c r="X9769" s="28">
        <v>199552.0</v>
      </c>
    </row>
    <row r="9770" ht="15.75" customHeight="1">
      <c r="A9770" s="15">
        <v>3431.0</v>
      </c>
      <c r="B9770" s="15" t="s">
        <v>10263</v>
      </c>
      <c r="C9770" s="18">
        <v>43077.0</v>
      </c>
      <c r="D9770" s="18">
        <v>43078.0</v>
      </c>
      <c r="E9770" s="18">
        <f t="shared" si="1"/>
        <v>43078</v>
      </c>
      <c r="F9770" s="15" t="s">
        <v>125</v>
      </c>
      <c r="G9770" s="15" t="s">
        <v>2421</v>
      </c>
      <c r="H9770" s="15" t="s">
        <v>2422</v>
      </c>
      <c r="I9770" s="15" t="s">
        <v>59</v>
      </c>
      <c r="J9770" s="15" t="s">
        <v>60</v>
      </c>
      <c r="K9770" s="15" t="s">
        <v>17</v>
      </c>
      <c r="L9770" s="15" t="str">
        <f t="array" ref="L9770">_xlfn.XLOOKUP(M9770,reference_province_to_city!$A$2:$A$11,reference_province_to_city!$B$2:$B$11)</f>
        <v>Semarang</v>
      </c>
      <c r="M9770" s="15" t="s">
        <v>15</v>
      </c>
      <c r="N9770" s="15">
        <v>50111.0</v>
      </c>
      <c r="O9770" s="15">
        <f t="array" ref="O9770">_xlfn.XLOOKUP(M9770,reference_postal_code!$B$2:$B$11,reference_postal_code!$A$2:$A$11)</f>
        <v>50111</v>
      </c>
      <c r="P9770" s="15" t="s">
        <v>77</v>
      </c>
      <c r="Q9770" s="15" t="s">
        <v>2952</v>
      </c>
      <c r="R9770" s="15" t="s">
        <v>65</v>
      </c>
      <c r="S9770" s="15" t="s">
        <v>87</v>
      </c>
      <c r="T9770" s="15" t="s">
        <v>2953</v>
      </c>
      <c r="U9770" s="28">
        <v>446850.0</v>
      </c>
      <c r="V9770" s="15">
        <v>3.0</v>
      </c>
      <c r="W9770" s="31">
        <v>0.0</v>
      </c>
      <c r="X9770" s="28">
        <v>129586.0</v>
      </c>
    </row>
    <row r="9771" ht="15.75" customHeight="1">
      <c r="A9771" s="15">
        <v>413.0</v>
      </c>
      <c r="B9771" s="15" t="s">
        <v>10266</v>
      </c>
      <c r="C9771" s="18">
        <v>43077.0</v>
      </c>
      <c r="D9771" s="18">
        <v>43081.0</v>
      </c>
      <c r="E9771" s="18">
        <f t="shared" si="1"/>
        <v>43081</v>
      </c>
      <c r="F9771" s="15" t="s">
        <v>55</v>
      </c>
      <c r="G9771" s="15" t="s">
        <v>2684</v>
      </c>
      <c r="H9771" s="15" t="s">
        <v>2685</v>
      </c>
      <c r="I9771" s="15" t="s">
        <v>59</v>
      </c>
      <c r="J9771" s="15" t="s">
        <v>60</v>
      </c>
      <c r="K9771" s="15" t="s">
        <v>31</v>
      </c>
      <c r="L9771" s="15" t="str">
        <f t="array" ref="L9771">_xlfn.XLOOKUP(M9771,reference_province_to_city!$A$2:$A$11,reference_province_to_city!$B$2:$B$11)</f>
        <v>Balikpapan</v>
      </c>
      <c r="M9771" s="15" t="s">
        <v>21</v>
      </c>
      <c r="N9771" s="15">
        <v>76114.0</v>
      </c>
      <c r="O9771" s="15">
        <f t="array" ref="O9771">_xlfn.XLOOKUP(M9771,reference_postal_code!$B$2:$B$11,reference_postal_code!$A$2:$A$11)</f>
        <v>76114</v>
      </c>
      <c r="P9771" s="15" t="s">
        <v>166</v>
      </c>
      <c r="Q9771" s="15" t="s">
        <v>240</v>
      </c>
      <c r="R9771" s="15" t="s">
        <v>106</v>
      </c>
      <c r="S9771" s="15" t="s">
        <v>183</v>
      </c>
      <c r="T9771" s="15" t="s">
        <v>241</v>
      </c>
      <c r="U9771" s="28">
        <v>2.0052435E7</v>
      </c>
      <c r="V9771" s="15">
        <v>13.0</v>
      </c>
      <c r="W9771" s="31">
        <v>0.15</v>
      </c>
      <c r="X9771" s="28">
        <v>471822.0</v>
      </c>
    </row>
    <row r="9772" ht="15.75" customHeight="1">
      <c r="A9772" s="15">
        <v>412.0</v>
      </c>
      <c r="B9772" s="15" t="s">
        <v>10266</v>
      </c>
      <c r="C9772" s="18">
        <v>43077.0</v>
      </c>
      <c r="D9772" s="18">
        <v>43081.0</v>
      </c>
      <c r="E9772" s="18">
        <f t="shared" si="1"/>
        <v>43081</v>
      </c>
      <c r="F9772" s="15" t="s">
        <v>55</v>
      </c>
      <c r="G9772" s="15" t="s">
        <v>2684</v>
      </c>
      <c r="H9772" s="15" t="s">
        <v>2685</v>
      </c>
      <c r="I9772" s="15" t="s">
        <v>59</v>
      </c>
      <c r="J9772" s="15" t="s">
        <v>60</v>
      </c>
      <c r="K9772" s="15" t="s">
        <v>31</v>
      </c>
      <c r="L9772" s="15" t="str">
        <f t="array" ref="L9772">_xlfn.XLOOKUP(M9772,reference_province_to_city!$A$2:$A$11,reference_province_to_city!$B$2:$B$11)</f>
        <v>Balikpapan</v>
      </c>
      <c r="M9772" s="15" t="s">
        <v>21</v>
      </c>
      <c r="N9772" s="15">
        <v>76114.0</v>
      </c>
      <c r="O9772" s="15">
        <f t="array" ref="O9772">_xlfn.XLOOKUP(M9772,reference_postal_code!$B$2:$B$11,reference_postal_code!$A$2:$A$11)</f>
        <v>76114</v>
      </c>
      <c r="P9772" s="15" t="s">
        <v>166</v>
      </c>
      <c r="Q9772" s="15" t="s">
        <v>2218</v>
      </c>
      <c r="R9772" s="15" t="s">
        <v>65</v>
      </c>
      <c r="S9772" s="15" t="s">
        <v>66</v>
      </c>
      <c r="T9772" s="15" t="s">
        <v>2219</v>
      </c>
      <c r="U9772" s="28">
        <v>839700.0</v>
      </c>
      <c r="V9772" s="15">
        <v>1.0</v>
      </c>
      <c r="W9772" s="31">
        <v>0.0</v>
      </c>
      <c r="X9772" s="28">
        <v>411453.0</v>
      </c>
    </row>
    <row r="9773" ht="15.75" customHeight="1">
      <c r="A9773" s="15">
        <v>411.0</v>
      </c>
      <c r="B9773" s="15" t="s">
        <v>10266</v>
      </c>
      <c r="C9773" s="18">
        <v>43077.0</v>
      </c>
      <c r="D9773" s="18">
        <v>43081.0</v>
      </c>
      <c r="E9773" s="18">
        <f t="shared" si="1"/>
        <v>43081</v>
      </c>
      <c r="F9773" s="15" t="s">
        <v>55</v>
      </c>
      <c r="G9773" s="15" t="s">
        <v>2684</v>
      </c>
      <c r="H9773" s="15" t="s">
        <v>2685</v>
      </c>
      <c r="I9773" s="15" t="s">
        <v>59</v>
      </c>
      <c r="J9773" s="15" t="s">
        <v>60</v>
      </c>
      <c r="K9773" s="15" t="s">
        <v>31</v>
      </c>
      <c r="L9773" s="15" t="str">
        <f t="array" ref="L9773">_xlfn.XLOOKUP(M9773,reference_province_to_city!$A$2:$A$11,reference_province_to_city!$B$2:$B$11)</f>
        <v>Balikpapan</v>
      </c>
      <c r="M9773" s="15" t="s">
        <v>21</v>
      </c>
      <c r="N9773" s="15">
        <v>76114.0</v>
      </c>
      <c r="O9773" s="15">
        <f t="array" ref="O9773">_xlfn.XLOOKUP(M9773,reference_postal_code!$B$2:$B$11,reference_postal_code!$A$2:$A$11)</f>
        <v>76114</v>
      </c>
      <c r="P9773" s="15" t="s">
        <v>166</v>
      </c>
      <c r="Q9773" s="15" t="s">
        <v>5365</v>
      </c>
      <c r="R9773" s="15" t="s">
        <v>65</v>
      </c>
      <c r="S9773" s="15" t="s">
        <v>79</v>
      </c>
      <c r="T9773" s="15" t="s">
        <v>5366</v>
      </c>
      <c r="U9773" s="28">
        <v>425250.0</v>
      </c>
      <c r="V9773" s="15">
        <v>9.0</v>
      </c>
      <c r="W9773" s="31">
        <v>0.0</v>
      </c>
      <c r="X9773" s="28">
        <v>204120.0</v>
      </c>
    </row>
    <row r="9774" ht="15.75" customHeight="1">
      <c r="A9774" s="15">
        <v>5410.0</v>
      </c>
      <c r="B9774" s="15" t="s">
        <v>10264</v>
      </c>
      <c r="C9774" s="18">
        <v>43077.0</v>
      </c>
      <c r="D9774" s="18">
        <v>43083.0</v>
      </c>
      <c r="E9774" s="18">
        <f t="shared" si="1"/>
        <v>43083</v>
      </c>
      <c r="F9774" s="15" t="s">
        <v>55</v>
      </c>
      <c r="G9774" s="15" t="s">
        <v>3807</v>
      </c>
      <c r="H9774" s="15" t="s">
        <v>3808</v>
      </c>
      <c r="I9774" s="15" t="s">
        <v>128</v>
      </c>
      <c r="J9774" s="15" t="s">
        <v>60</v>
      </c>
      <c r="L9774" s="15" t="str">
        <f t="array" ref="L9774">_xlfn.XLOOKUP(M9774,reference_province_to_city!$A$2:$A$11,reference_province_to_city!$B$2:$B$11)</f>
        <v>Makassar</v>
      </c>
      <c r="M9774" s="15" t="s">
        <v>25</v>
      </c>
      <c r="N9774" s="15">
        <v>90111.0</v>
      </c>
      <c r="O9774" s="15">
        <f t="array" ref="O9774">_xlfn.XLOOKUP(M9774,reference_postal_code!$B$2:$B$11,reference_postal_code!$A$2:$A$11)</f>
        <v>90111</v>
      </c>
      <c r="P9774" s="15" t="s">
        <v>63</v>
      </c>
      <c r="Q9774" s="15" t="s">
        <v>2146</v>
      </c>
      <c r="R9774" s="15" t="s">
        <v>65</v>
      </c>
      <c r="S9774" s="15" t="s">
        <v>83</v>
      </c>
      <c r="T9774" s="15" t="s">
        <v>2147</v>
      </c>
      <c r="U9774" s="28">
        <v>1357200.0</v>
      </c>
      <c r="V9774" s="15">
        <v>3.0</v>
      </c>
      <c r="W9774" s="31">
        <v>0.2</v>
      </c>
      <c r="X9774" s="28">
        <v>508950.0</v>
      </c>
    </row>
    <row r="9775" ht="15.75" customHeight="1">
      <c r="A9775" s="15">
        <v>1170.0</v>
      </c>
      <c r="B9775" s="15" t="s">
        <v>10262</v>
      </c>
      <c r="C9775" s="18">
        <v>43077.0</v>
      </c>
      <c r="D9775" s="18">
        <v>43079.0</v>
      </c>
      <c r="E9775" s="18">
        <f t="shared" si="1"/>
        <v>43079</v>
      </c>
      <c r="F9775" s="15" t="s">
        <v>114</v>
      </c>
      <c r="G9775" s="15" t="s">
        <v>211</v>
      </c>
      <c r="H9775" s="15" t="s">
        <v>212</v>
      </c>
      <c r="I9775" s="15" t="s">
        <v>59</v>
      </c>
      <c r="J9775" s="15" t="s">
        <v>60</v>
      </c>
      <c r="K9775" s="15" t="s">
        <v>14</v>
      </c>
      <c r="L9775" s="15" t="str">
        <f t="array" ref="L9775">_xlfn.XLOOKUP(M9775,reference_province_to_city!$A$2:$A$11,reference_province_to_city!$B$2:$B$11)</f>
        <v>Bandung</v>
      </c>
      <c r="M9775" s="15" t="s">
        <v>12</v>
      </c>
      <c r="N9775" s="15">
        <v>40111.0</v>
      </c>
      <c r="O9775" s="15">
        <f t="array" ref="O9775">_xlfn.XLOOKUP(M9775,reference_postal_code!$B$2:$B$11,reference_postal_code!$A$2:$A$11)</f>
        <v>40111</v>
      </c>
      <c r="P9775" s="15" t="s">
        <v>117</v>
      </c>
      <c r="Q9775" s="15" t="s">
        <v>6131</v>
      </c>
      <c r="R9775" s="15" t="s">
        <v>65</v>
      </c>
      <c r="S9775" s="15" t="s">
        <v>66</v>
      </c>
      <c r="T9775" s="15" t="s">
        <v>6132</v>
      </c>
      <c r="U9775" s="28">
        <v>291600.0</v>
      </c>
      <c r="V9775" s="15">
        <v>3.0</v>
      </c>
      <c r="W9775" s="31">
        <v>0.0</v>
      </c>
      <c r="X9775" s="28">
        <v>139968.0</v>
      </c>
    </row>
    <row r="9776" ht="15.75" customHeight="1">
      <c r="A9776" s="15">
        <v>4953.0</v>
      </c>
      <c r="B9776" s="15" t="s">
        <v>10270</v>
      </c>
      <c r="C9776" s="18">
        <v>43077.0</v>
      </c>
      <c r="D9776" s="18">
        <v>43081.0</v>
      </c>
      <c r="E9776" s="18">
        <f t="shared" si="1"/>
        <v>43081</v>
      </c>
      <c r="F9776" s="15" t="s">
        <v>114</v>
      </c>
      <c r="G9776" s="15" t="s">
        <v>3603</v>
      </c>
      <c r="H9776" s="15" t="s">
        <v>3604</v>
      </c>
      <c r="I9776" s="15" t="s">
        <v>128</v>
      </c>
      <c r="J9776" s="15" t="s">
        <v>60</v>
      </c>
      <c r="K9776" s="15" t="s">
        <v>26</v>
      </c>
      <c r="L9776" s="15" t="str">
        <f t="array" ref="L9776">_xlfn.XLOOKUP(M9776,reference_province_to_city!$A$2:$A$11,reference_province_to_city!$B$2:$B$11)</f>
        <v>Denpasar</v>
      </c>
      <c r="M9776" s="15" t="s">
        <v>24</v>
      </c>
      <c r="N9776" s="15">
        <v>80231.0</v>
      </c>
      <c r="O9776" s="15">
        <f t="array" ref="O9776">_xlfn.XLOOKUP(M9776,reference_postal_code!$B$2:$B$11,reference_postal_code!$A$2:$A$11)</f>
        <v>80231</v>
      </c>
      <c r="P9776" s="15" t="s">
        <v>63</v>
      </c>
      <c r="Q9776" s="15" t="s">
        <v>9101</v>
      </c>
      <c r="R9776" s="15" t="s">
        <v>65</v>
      </c>
      <c r="S9776" s="15" t="s">
        <v>222</v>
      </c>
      <c r="T9776" s="15" t="s">
        <v>9102</v>
      </c>
      <c r="U9776" s="28">
        <v>1042200.0</v>
      </c>
      <c r="V9776" s="15">
        <v>1.0</v>
      </c>
      <c r="W9776" s="31">
        <v>0.0</v>
      </c>
      <c r="X9776" s="28">
        <v>312660.0</v>
      </c>
    </row>
    <row r="9777" ht="15.75" customHeight="1">
      <c r="A9777" s="15">
        <v>5728.0</v>
      </c>
      <c r="B9777" s="15" t="s">
        <v>10265</v>
      </c>
      <c r="C9777" s="18">
        <v>43077.0</v>
      </c>
      <c r="D9777" s="18">
        <v>43082.0</v>
      </c>
      <c r="E9777" s="18">
        <f t="shared" si="1"/>
        <v>43082</v>
      </c>
      <c r="F9777" s="15" t="s">
        <v>55</v>
      </c>
      <c r="G9777" s="15" t="s">
        <v>2725</v>
      </c>
      <c r="H9777" s="15" t="s">
        <v>2726</v>
      </c>
      <c r="I9777" s="15" t="s">
        <v>59</v>
      </c>
      <c r="J9777" s="15" t="s">
        <v>60</v>
      </c>
      <c r="K9777" s="15" t="s">
        <v>26</v>
      </c>
      <c r="L9777" s="15" t="str">
        <f t="array" ref="L9777">_xlfn.XLOOKUP(M9777,reference_province_to_city!$A$2:$A$11,reference_province_to_city!$B$2:$B$11)</f>
        <v>Denpasar</v>
      </c>
      <c r="M9777" s="15" t="s">
        <v>24</v>
      </c>
      <c r="N9777" s="15">
        <v>80231.0</v>
      </c>
      <c r="O9777" s="15">
        <f t="array" ref="O9777">_xlfn.XLOOKUP(M9777,reference_postal_code!$B$2:$B$11,reference_postal_code!$A$2:$A$11)</f>
        <v>80231</v>
      </c>
      <c r="P9777" s="15" t="s">
        <v>63</v>
      </c>
      <c r="Q9777" s="15" t="s">
        <v>3456</v>
      </c>
      <c r="R9777" s="15" t="s">
        <v>110</v>
      </c>
      <c r="S9777" s="15" t="s">
        <v>149</v>
      </c>
      <c r="T9777" s="15" t="s">
        <v>3457</v>
      </c>
      <c r="U9777" s="28">
        <v>2671650.0</v>
      </c>
      <c r="V9777" s="15">
        <v>3.0</v>
      </c>
      <c r="W9777" s="31">
        <v>0.0</v>
      </c>
      <c r="X9777" s="28">
        <v>480897.0</v>
      </c>
    </row>
    <row r="9778" ht="15.75" customHeight="1">
      <c r="A9778" s="15">
        <v>414.0</v>
      </c>
      <c r="B9778" s="15" t="s">
        <v>10266</v>
      </c>
      <c r="C9778" s="18">
        <v>43077.0</v>
      </c>
      <c r="D9778" s="18">
        <v>43081.0</v>
      </c>
      <c r="E9778" s="18">
        <f t="shared" si="1"/>
        <v>43081</v>
      </c>
      <c r="F9778" s="15" t="s">
        <v>55</v>
      </c>
      <c r="G9778" s="15" t="s">
        <v>2684</v>
      </c>
      <c r="H9778" s="15" t="s">
        <v>2685</v>
      </c>
      <c r="I9778" s="15" t="s">
        <v>59</v>
      </c>
      <c r="J9778" s="15" t="s">
        <v>60</v>
      </c>
      <c r="K9778" s="15" t="s">
        <v>31</v>
      </c>
      <c r="L9778" s="15" t="str">
        <f t="array" ref="L9778">_xlfn.XLOOKUP(M9778,reference_province_to_city!$A$2:$A$11,reference_province_to_city!$B$2:$B$11)</f>
        <v>Balikpapan</v>
      </c>
      <c r="M9778" s="15" t="s">
        <v>21</v>
      </c>
      <c r="N9778" s="15">
        <v>76114.0</v>
      </c>
      <c r="O9778" s="15">
        <f t="array" ref="O9778">_xlfn.XLOOKUP(M9778,reference_postal_code!$B$2:$B$11,reference_postal_code!$A$2:$A$11)</f>
        <v>76114</v>
      </c>
      <c r="P9778" s="15" t="s">
        <v>166</v>
      </c>
      <c r="Q9778" s="15" t="s">
        <v>5612</v>
      </c>
      <c r="R9778" s="15" t="s">
        <v>106</v>
      </c>
      <c r="S9778" s="15" t="s">
        <v>107</v>
      </c>
      <c r="T9778" s="15" t="s">
        <v>5613</v>
      </c>
      <c r="U9778" s="28">
        <v>1703520.0</v>
      </c>
      <c r="V9778" s="15">
        <v>2.0</v>
      </c>
      <c r="W9778" s="31">
        <v>0.2</v>
      </c>
      <c r="X9778" s="28">
        <v>-276822.0</v>
      </c>
    </row>
    <row r="9779" ht="15.75" customHeight="1">
      <c r="A9779" s="15">
        <v>3653.0</v>
      </c>
      <c r="B9779" s="15" t="s">
        <v>10271</v>
      </c>
      <c r="C9779" s="18">
        <v>43078.0</v>
      </c>
      <c r="D9779" s="18">
        <v>43080.0</v>
      </c>
      <c r="E9779" s="18">
        <f t="shared" si="1"/>
        <v>43080</v>
      </c>
      <c r="F9779" s="15" t="s">
        <v>114</v>
      </c>
      <c r="G9779" s="15" t="s">
        <v>5024</v>
      </c>
      <c r="H9779" s="15" t="s">
        <v>5025</v>
      </c>
      <c r="I9779" s="15" t="s">
        <v>59</v>
      </c>
      <c r="J9779" s="15" t="s">
        <v>60</v>
      </c>
      <c r="K9779" s="15" t="s">
        <v>28</v>
      </c>
      <c r="L9779" s="15" t="str">
        <f t="array" ref="L9779">_xlfn.XLOOKUP(M9779,reference_province_to_city!$A$2:$A$11,reference_province_to_city!$B$2:$B$11)</f>
        <v>Medan</v>
      </c>
      <c r="M9779" s="15" t="s">
        <v>11</v>
      </c>
      <c r="N9779" s="15">
        <v>20111.0</v>
      </c>
      <c r="O9779" s="15">
        <f t="array" ref="O9779">_xlfn.XLOOKUP(M9779,reference_postal_code!$B$2:$B$11,reference_postal_code!$A$2:$A$11)</f>
        <v>20111</v>
      </c>
      <c r="P9779" s="15" t="s">
        <v>77</v>
      </c>
      <c r="Q9779" s="15" t="s">
        <v>972</v>
      </c>
      <c r="R9779" s="15" t="s">
        <v>65</v>
      </c>
      <c r="S9779" s="15" t="s">
        <v>83</v>
      </c>
      <c r="T9779" s="15" t="s">
        <v>973</v>
      </c>
      <c r="U9779" s="28">
        <v>505800.0</v>
      </c>
      <c r="V9779" s="15">
        <v>4.0</v>
      </c>
      <c r="W9779" s="31">
        <v>0.0</v>
      </c>
      <c r="X9779" s="28">
        <v>232668.0</v>
      </c>
    </row>
    <row r="9780" ht="15.75" customHeight="1">
      <c r="A9780" s="15">
        <v>1471.0</v>
      </c>
      <c r="B9780" s="15" t="s">
        <v>10272</v>
      </c>
      <c r="C9780" s="18">
        <v>43078.0</v>
      </c>
      <c r="D9780" s="18">
        <v>43082.0</v>
      </c>
      <c r="E9780" s="18">
        <f t="shared" si="1"/>
        <v>43082</v>
      </c>
      <c r="F9780" s="15" t="s">
        <v>55</v>
      </c>
      <c r="G9780" s="15" t="s">
        <v>883</v>
      </c>
      <c r="H9780" s="15" t="s">
        <v>884</v>
      </c>
      <c r="I9780" s="15" t="s">
        <v>128</v>
      </c>
      <c r="J9780" s="15" t="s">
        <v>60</v>
      </c>
      <c r="K9780" s="15" t="s">
        <v>10</v>
      </c>
      <c r="L9780" s="15" t="str">
        <f t="array" ref="L9780">_xlfn.XLOOKUP(M9780,reference_province_to_city!$A$2:$A$11,reference_province_to_city!$B$2:$B$11)</f>
        <v>Jakarta</v>
      </c>
      <c r="M9780" s="15" t="s">
        <v>7</v>
      </c>
      <c r="N9780" s="15">
        <v>10110.0</v>
      </c>
      <c r="O9780" s="15">
        <f t="array" ref="O9780">_xlfn.XLOOKUP(M9780,reference_postal_code!$B$2:$B$11,reference_postal_code!$A$2:$A$11)</f>
        <v>10110</v>
      </c>
      <c r="P9780" s="15" t="s">
        <v>117</v>
      </c>
      <c r="Q9780" s="15" t="s">
        <v>6167</v>
      </c>
      <c r="R9780" s="15" t="s">
        <v>65</v>
      </c>
      <c r="S9780" s="15" t="s">
        <v>66</v>
      </c>
      <c r="T9780" s="15" t="s">
        <v>6168</v>
      </c>
      <c r="U9780" s="28">
        <v>194400.0</v>
      </c>
      <c r="V9780" s="15">
        <v>2.0</v>
      </c>
      <c r="W9780" s="31">
        <v>0.0</v>
      </c>
      <c r="X9780" s="28">
        <v>93312.0</v>
      </c>
    </row>
    <row r="9781" ht="15.75" customHeight="1">
      <c r="A9781" s="15">
        <v>7517.0</v>
      </c>
      <c r="B9781" s="15" t="s">
        <v>10273</v>
      </c>
      <c r="C9781" s="18">
        <v>43078.0</v>
      </c>
      <c r="D9781" s="18">
        <v>43081.0</v>
      </c>
      <c r="E9781" s="18">
        <f t="shared" si="1"/>
        <v>43081</v>
      </c>
      <c r="F9781" s="15" t="s">
        <v>114</v>
      </c>
      <c r="G9781" s="15" t="s">
        <v>1232</v>
      </c>
      <c r="H9781" s="15" t="s">
        <v>1233</v>
      </c>
      <c r="I9781" s="15" t="s">
        <v>59</v>
      </c>
      <c r="J9781" s="15" t="s">
        <v>60</v>
      </c>
      <c r="K9781" s="15" t="s">
        <v>22</v>
      </c>
      <c r="L9781" s="15" t="str">
        <f t="array" ref="L9781">_xlfn.XLOOKUP(M9781,reference_province_to_city!$A$2:$A$11,reference_province_to_city!$B$2:$B$11)</f>
        <v>Surabaya</v>
      </c>
      <c r="M9781" s="15" t="s">
        <v>20</v>
      </c>
      <c r="N9781" s="15">
        <v>60231.0</v>
      </c>
      <c r="O9781" s="15">
        <f t="array" ref="O9781">_xlfn.XLOOKUP(M9781,reference_postal_code!$B$2:$B$11,reference_postal_code!$A$2:$A$11)</f>
        <v>60231</v>
      </c>
      <c r="P9781" s="15" t="s">
        <v>166</v>
      </c>
      <c r="Q9781" s="15" t="s">
        <v>3345</v>
      </c>
      <c r="R9781" s="15" t="s">
        <v>65</v>
      </c>
      <c r="S9781" s="15" t="s">
        <v>83</v>
      </c>
      <c r="T9781" s="15" t="s">
        <v>3346</v>
      </c>
      <c r="U9781" s="28">
        <v>238800.0</v>
      </c>
      <c r="V9781" s="15">
        <v>4.0</v>
      </c>
      <c r="W9781" s="31">
        <v>0.0</v>
      </c>
      <c r="X9781" s="28">
        <v>112236.0</v>
      </c>
    </row>
    <row r="9782" ht="15.75" customHeight="1">
      <c r="A9782" s="15">
        <v>270.0</v>
      </c>
      <c r="B9782" s="15" t="s">
        <v>10274</v>
      </c>
      <c r="C9782" s="18">
        <v>43078.0</v>
      </c>
      <c r="D9782" s="18">
        <v>43082.0</v>
      </c>
      <c r="E9782" s="18">
        <f t="shared" si="1"/>
        <v>43082</v>
      </c>
      <c r="F9782" s="15" t="s">
        <v>55</v>
      </c>
      <c r="G9782" s="15" t="s">
        <v>2304</v>
      </c>
      <c r="H9782" s="15" t="s">
        <v>2305</v>
      </c>
      <c r="I9782" s="15" t="s">
        <v>128</v>
      </c>
      <c r="J9782" s="15" t="s">
        <v>60</v>
      </c>
      <c r="K9782" s="15" t="s">
        <v>29</v>
      </c>
      <c r="L9782" s="15" t="str">
        <f t="array" ref="L9782">_xlfn.XLOOKUP(M9782,reference_province_to_city!$A$2:$A$11,reference_province_to_city!$B$2:$B$11)</f>
        <v>Palembang</v>
      </c>
      <c r="M9782" s="15" t="s">
        <v>13</v>
      </c>
      <c r="N9782" s="15">
        <v>30111.0</v>
      </c>
      <c r="O9782" s="15">
        <f t="array" ref="O9782">_xlfn.XLOOKUP(M9782,reference_postal_code!$B$2:$B$11,reference_postal_code!$A$2:$A$11)</f>
        <v>30111</v>
      </c>
      <c r="P9782" s="15" t="s">
        <v>77</v>
      </c>
      <c r="Q9782" s="15" t="s">
        <v>5012</v>
      </c>
      <c r="R9782" s="15" t="s">
        <v>65</v>
      </c>
      <c r="S9782" s="15" t="s">
        <v>173</v>
      </c>
      <c r="T9782" s="15" t="s">
        <v>5013</v>
      </c>
      <c r="U9782" s="28">
        <v>863640.0</v>
      </c>
      <c r="V9782" s="15">
        <v>3.0</v>
      </c>
      <c r="W9782" s="31">
        <v>0.2</v>
      </c>
      <c r="X9782" s="28">
        <v>323865.0</v>
      </c>
    </row>
    <row r="9783" ht="15.75" customHeight="1">
      <c r="A9783" s="15">
        <v>7519.0</v>
      </c>
      <c r="B9783" s="15" t="s">
        <v>10273</v>
      </c>
      <c r="C9783" s="18">
        <v>43078.0</v>
      </c>
      <c r="D9783" s="18">
        <v>43081.0</v>
      </c>
      <c r="E9783" s="18">
        <f t="shared" si="1"/>
        <v>43081</v>
      </c>
      <c r="F9783" s="15" t="s">
        <v>114</v>
      </c>
      <c r="G9783" s="15" t="s">
        <v>1232</v>
      </c>
      <c r="H9783" s="15" t="s">
        <v>1233</v>
      </c>
      <c r="I9783" s="15" t="s">
        <v>59</v>
      </c>
      <c r="J9783" s="15" t="s">
        <v>60</v>
      </c>
      <c r="K9783" s="15" t="s">
        <v>22</v>
      </c>
      <c r="L9783" s="15" t="str">
        <f t="array" ref="L9783">_xlfn.XLOOKUP(M9783,reference_province_to_city!$A$2:$A$11,reference_province_to_city!$B$2:$B$11)</f>
        <v>Surabaya</v>
      </c>
      <c r="M9783" s="15" t="s">
        <v>20</v>
      </c>
      <c r="N9783" s="15">
        <v>60231.0</v>
      </c>
      <c r="O9783" s="15">
        <f t="array" ref="O9783">_xlfn.XLOOKUP(M9783,reference_postal_code!$B$2:$B$11,reference_postal_code!$A$2:$A$11)</f>
        <v>60231</v>
      </c>
      <c r="P9783" s="15" t="s">
        <v>166</v>
      </c>
      <c r="Q9783" s="15" t="s">
        <v>3172</v>
      </c>
      <c r="R9783" s="15" t="s">
        <v>65</v>
      </c>
      <c r="S9783" s="15" t="s">
        <v>87</v>
      </c>
      <c r="T9783" s="15" t="s">
        <v>3173</v>
      </c>
      <c r="U9783" s="28">
        <v>227100.0</v>
      </c>
      <c r="V9783" s="15">
        <v>1.0</v>
      </c>
      <c r="W9783" s="31">
        <v>0.0</v>
      </c>
      <c r="X9783" s="28">
        <v>9084.0</v>
      </c>
    </row>
    <row r="9784" ht="15.75" customHeight="1">
      <c r="A9784" s="15">
        <v>7515.0</v>
      </c>
      <c r="B9784" s="15" t="s">
        <v>10273</v>
      </c>
      <c r="C9784" s="18">
        <v>43078.0</v>
      </c>
      <c r="D9784" s="18">
        <v>43081.0</v>
      </c>
      <c r="E9784" s="18">
        <f t="shared" si="1"/>
        <v>43081</v>
      </c>
      <c r="F9784" s="15" t="s">
        <v>114</v>
      </c>
      <c r="G9784" s="15" t="s">
        <v>1232</v>
      </c>
      <c r="H9784" s="15" t="s">
        <v>1233</v>
      </c>
      <c r="I9784" s="15" t="s">
        <v>59</v>
      </c>
      <c r="J9784" s="15" t="s">
        <v>60</v>
      </c>
      <c r="K9784" s="15" t="s">
        <v>22</v>
      </c>
      <c r="L9784" s="15" t="str">
        <f t="array" ref="L9784">_xlfn.XLOOKUP(M9784,reference_province_to_city!$A$2:$A$11,reference_province_to_city!$B$2:$B$11)</f>
        <v>Surabaya</v>
      </c>
      <c r="M9784" s="15" t="s">
        <v>20</v>
      </c>
      <c r="N9784" s="15">
        <v>60231.0</v>
      </c>
      <c r="O9784" s="15">
        <f t="array" ref="O9784">_xlfn.XLOOKUP(M9784,reference_postal_code!$B$2:$B$11,reference_postal_code!$A$2:$A$11)</f>
        <v>60231</v>
      </c>
      <c r="P9784" s="15" t="s">
        <v>166</v>
      </c>
      <c r="Q9784" s="15" t="s">
        <v>4892</v>
      </c>
      <c r="R9784" s="15" t="s">
        <v>65</v>
      </c>
      <c r="S9784" s="15" t="s">
        <v>83</v>
      </c>
      <c r="T9784" s="15" t="s">
        <v>4893</v>
      </c>
      <c r="U9784" s="28">
        <v>440400.0</v>
      </c>
      <c r="V9784" s="15">
        <v>2.0</v>
      </c>
      <c r="W9784" s="31">
        <v>0.0</v>
      </c>
      <c r="X9784" s="28">
        <v>202584.0</v>
      </c>
    </row>
    <row r="9785" ht="15.75" customHeight="1">
      <c r="A9785" s="15">
        <v>4293.0</v>
      </c>
      <c r="B9785" s="15" t="s">
        <v>10275</v>
      </c>
      <c r="C9785" s="18">
        <v>43078.0</v>
      </c>
      <c r="D9785" s="18">
        <v>43082.0</v>
      </c>
      <c r="E9785" s="18">
        <f t="shared" si="1"/>
        <v>43082</v>
      </c>
      <c r="F9785" s="15" t="s">
        <v>114</v>
      </c>
      <c r="G9785" s="15" t="s">
        <v>4197</v>
      </c>
      <c r="H9785" s="15" t="s">
        <v>4198</v>
      </c>
      <c r="I9785" s="15" t="s">
        <v>76</v>
      </c>
      <c r="J9785" s="15" t="s">
        <v>60</v>
      </c>
      <c r="K9785" s="15" t="s">
        <v>14</v>
      </c>
      <c r="L9785" s="15" t="str">
        <f t="array" ref="L9785">_xlfn.XLOOKUP(M9785,reference_province_to_city!$A$2:$A$11,reference_province_to_city!$B$2:$B$11)</f>
        <v>Bandung</v>
      </c>
      <c r="M9785" s="15" t="s">
        <v>12</v>
      </c>
      <c r="N9785" s="15">
        <v>40111.0</v>
      </c>
      <c r="O9785" s="15">
        <f t="array" ref="O9785">_xlfn.XLOOKUP(M9785,reference_postal_code!$B$2:$B$11,reference_postal_code!$A$2:$A$11)</f>
        <v>40111</v>
      </c>
      <c r="P9785" s="15" t="s">
        <v>117</v>
      </c>
      <c r="Q9785" s="15" t="s">
        <v>1669</v>
      </c>
      <c r="R9785" s="15" t="s">
        <v>65</v>
      </c>
      <c r="S9785" s="15" t="s">
        <v>222</v>
      </c>
      <c r="T9785" s="15" t="s">
        <v>1670</v>
      </c>
      <c r="U9785" s="28">
        <v>2835000.0</v>
      </c>
      <c r="V9785" s="15">
        <v>1.0</v>
      </c>
      <c r="W9785" s="31">
        <v>0.0</v>
      </c>
      <c r="X9785" s="28">
        <v>1020600.0</v>
      </c>
    </row>
    <row r="9786" ht="15.75" customHeight="1">
      <c r="A9786" s="15">
        <v>9768.0</v>
      </c>
      <c r="B9786" s="15" t="s">
        <v>10276</v>
      </c>
      <c r="C9786" s="18">
        <v>43078.0</v>
      </c>
      <c r="D9786" s="18">
        <v>43084.0</v>
      </c>
      <c r="E9786" s="18">
        <f t="shared" si="1"/>
        <v>43084</v>
      </c>
      <c r="F9786" s="15" t="s">
        <v>55</v>
      </c>
      <c r="G9786" s="15" t="s">
        <v>3067</v>
      </c>
      <c r="H9786" s="15" t="s">
        <v>3068</v>
      </c>
      <c r="I9786" s="15" t="s">
        <v>59</v>
      </c>
      <c r="J9786" s="15" t="s">
        <v>60</v>
      </c>
      <c r="K9786" s="15" t="s">
        <v>10</v>
      </c>
      <c r="L9786" s="15" t="str">
        <f t="array" ref="L9786">_xlfn.XLOOKUP(M9786,reference_province_to_city!$A$2:$A$11,reference_province_to_city!$B$2:$B$11)</f>
        <v>Jakarta</v>
      </c>
      <c r="M9786" s="15" t="s">
        <v>7</v>
      </c>
      <c r="N9786" s="15">
        <v>10110.0</v>
      </c>
      <c r="O9786" s="15">
        <f t="array" ref="O9786">_xlfn.XLOOKUP(M9786,reference_postal_code!$B$2:$B$11,reference_postal_code!$A$2:$A$11)</f>
        <v>10110</v>
      </c>
      <c r="P9786" s="15" t="s">
        <v>117</v>
      </c>
      <c r="Q9786" s="15" t="s">
        <v>4999</v>
      </c>
      <c r="R9786" s="15" t="s">
        <v>65</v>
      </c>
      <c r="S9786" s="15" t="s">
        <v>83</v>
      </c>
      <c r="T9786" s="15" t="s">
        <v>5000</v>
      </c>
      <c r="U9786" s="28">
        <v>823500.0</v>
      </c>
      <c r="V9786" s="15">
        <v>5.0</v>
      </c>
      <c r="W9786" s="31">
        <v>0.0</v>
      </c>
      <c r="X9786" s="28">
        <v>403515.0</v>
      </c>
    </row>
    <row r="9787" ht="15.75" customHeight="1">
      <c r="A9787" s="15">
        <v>3654.0</v>
      </c>
      <c r="B9787" s="15" t="s">
        <v>10271</v>
      </c>
      <c r="C9787" s="18">
        <v>43078.0</v>
      </c>
      <c r="D9787" s="18">
        <v>43080.0</v>
      </c>
      <c r="E9787" s="18">
        <f t="shared" si="1"/>
        <v>43080</v>
      </c>
      <c r="F9787" s="15" t="s">
        <v>114</v>
      </c>
      <c r="G9787" s="15" t="s">
        <v>5024</v>
      </c>
      <c r="H9787" s="15" t="s">
        <v>5025</v>
      </c>
      <c r="I9787" s="15" t="s">
        <v>59</v>
      </c>
      <c r="J9787" s="15" t="s">
        <v>60</v>
      </c>
      <c r="K9787" s="15" t="s">
        <v>28</v>
      </c>
      <c r="L9787" s="15" t="str">
        <f t="array" ref="L9787">_xlfn.XLOOKUP(M9787,reference_province_to_city!$A$2:$A$11,reference_province_to_city!$B$2:$B$11)</f>
        <v>Medan</v>
      </c>
      <c r="M9787" s="15" t="s">
        <v>11</v>
      </c>
      <c r="N9787" s="15">
        <v>20111.0</v>
      </c>
      <c r="O9787" s="15">
        <f t="array" ref="O9787">_xlfn.XLOOKUP(M9787,reference_postal_code!$B$2:$B$11,reference_postal_code!$A$2:$A$11)</f>
        <v>20111</v>
      </c>
      <c r="P9787" s="15" t="s">
        <v>77</v>
      </c>
      <c r="Q9787" s="15" t="s">
        <v>2891</v>
      </c>
      <c r="R9787" s="15" t="s">
        <v>65</v>
      </c>
      <c r="S9787" s="15" t="s">
        <v>66</v>
      </c>
      <c r="T9787" s="15" t="s">
        <v>2892</v>
      </c>
      <c r="U9787" s="28">
        <v>224100.0</v>
      </c>
      <c r="V9787" s="15">
        <v>3.0</v>
      </c>
      <c r="W9787" s="31">
        <v>0.0</v>
      </c>
      <c r="X9787" s="28">
        <v>105327.0</v>
      </c>
    </row>
    <row r="9788" ht="15.75" customHeight="1">
      <c r="A9788" s="15">
        <v>78.0</v>
      </c>
      <c r="B9788" s="15" t="s">
        <v>10277</v>
      </c>
      <c r="C9788" s="18">
        <v>43078.0</v>
      </c>
      <c r="D9788" s="18">
        <v>43080.0</v>
      </c>
      <c r="E9788" s="18">
        <f t="shared" si="1"/>
        <v>43080</v>
      </c>
      <c r="F9788" s="15" t="s">
        <v>125</v>
      </c>
      <c r="G9788" s="15" t="s">
        <v>4702</v>
      </c>
      <c r="H9788" s="15" t="s">
        <v>4703</v>
      </c>
      <c r="I9788" s="15" t="s">
        <v>128</v>
      </c>
      <c r="J9788" s="15" t="s">
        <v>60</v>
      </c>
      <c r="K9788" s="15" t="s">
        <v>28</v>
      </c>
      <c r="L9788" s="15" t="str">
        <f t="array" ref="L9788">_xlfn.XLOOKUP(M9788,reference_province_to_city!$A$2:$A$11,reference_province_to_city!$B$2:$B$11)</f>
        <v>Medan</v>
      </c>
      <c r="M9788" s="15" t="s">
        <v>11</v>
      </c>
      <c r="N9788" s="15">
        <v>20111.0</v>
      </c>
      <c r="O9788" s="15">
        <f t="array" ref="O9788">_xlfn.XLOOKUP(M9788,reference_postal_code!$B$2:$B$11,reference_postal_code!$A$2:$A$11)</f>
        <v>20111</v>
      </c>
      <c r="P9788" s="15" t="s">
        <v>77</v>
      </c>
      <c r="Q9788" s="15" t="s">
        <v>3587</v>
      </c>
      <c r="R9788" s="15" t="s">
        <v>65</v>
      </c>
      <c r="S9788" s="15" t="s">
        <v>87</v>
      </c>
      <c r="T9788" s="15" t="s">
        <v>3588</v>
      </c>
      <c r="U9788" s="28">
        <v>408600.0</v>
      </c>
      <c r="V9788" s="15">
        <v>3.0</v>
      </c>
      <c r="W9788" s="31">
        <v>0.2</v>
      </c>
      <c r="X9788" s="28">
        <v>40860.0</v>
      </c>
    </row>
    <row r="9789" ht="15.75" customHeight="1">
      <c r="A9789" s="15">
        <v>7520.0</v>
      </c>
      <c r="B9789" s="15" t="s">
        <v>10273</v>
      </c>
      <c r="C9789" s="18">
        <v>43078.0</v>
      </c>
      <c r="D9789" s="18">
        <v>43081.0</v>
      </c>
      <c r="E9789" s="18">
        <f t="shared" si="1"/>
        <v>43081</v>
      </c>
      <c r="F9789" s="15" t="s">
        <v>114</v>
      </c>
      <c r="G9789" s="15" t="s">
        <v>1232</v>
      </c>
      <c r="H9789" s="15" t="s">
        <v>1233</v>
      </c>
      <c r="I9789" s="15" t="s">
        <v>59</v>
      </c>
      <c r="J9789" s="15" t="s">
        <v>60</v>
      </c>
      <c r="K9789" s="15" t="s">
        <v>22</v>
      </c>
      <c r="L9789" s="15" t="str">
        <f t="array" ref="L9789">_xlfn.XLOOKUP(M9789,reference_province_to_city!$A$2:$A$11,reference_province_to_city!$B$2:$B$11)</f>
        <v>Surabaya</v>
      </c>
      <c r="M9789" s="15" t="s">
        <v>20</v>
      </c>
      <c r="N9789" s="15">
        <v>60231.0</v>
      </c>
      <c r="O9789" s="15">
        <f t="array" ref="O9789">_xlfn.XLOOKUP(M9789,reference_postal_code!$B$2:$B$11,reference_postal_code!$A$2:$A$11)</f>
        <v>60231</v>
      </c>
      <c r="P9789" s="15" t="s">
        <v>166</v>
      </c>
      <c r="Q9789" s="15" t="s">
        <v>820</v>
      </c>
      <c r="R9789" s="15" t="s">
        <v>65</v>
      </c>
      <c r="S9789" s="15" t="s">
        <v>79</v>
      </c>
      <c r="T9789" s="15" t="s">
        <v>821</v>
      </c>
      <c r="U9789" s="28">
        <v>86400.0</v>
      </c>
      <c r="V9789" s="15">
        <v>2.0</v>
      </c>
      <c r="W9789" s="31">
        <v>0.0</v>
      </c>
      <c r="X9789" s="28">
        <v>39744.0</v>
      </c>
    </row>
    <row r="9790" ht="15.75" customHeight="1">
      <c r="A9790" s="15">
        <v>7518.0</v>
      </c>
      <c r="B9790" s="15" t="s">
        <v>10273</v>
      </c>
      <c r="C9790" s="18">
        <v>43078.0</v>
      </c>
      <c r="D9790" s="18">
        <v>43081.0</v>
      </c>
      <c r="E9790" s="18">
        <f t="shared" si="1"/>
        <v>43081</v>
      </c>
      <c r="F9790" s="15" t="s">
        <v>114</v>
      </c>
      <c r="G9790" s="15" t="s">
        <v>1232</v>
      </c>
      <c r="H9790" s="15" t="s">
        <v>1233</v>
      </c>
      <c r="I9790" s="15" t="s">
        <v>59</v>
      </c>
      <c r="J9790" s="15" t="s">
        <v>60</v>
      </c>
      <c r="K9790" s="15" t="s">
        <v>22</v>
      </c>
      <c r="L9790" s="15" t="str">
        <f t="array" ref="L9790">_xlfn.XLOOKUP(M9790,reference_province_to_city!$A$2:$A$11,reference_province_to_city!$B$2:$B$11)</f>
        <v>Surabaya</v>
      </c>
      <c r="M9790" s="15" t="s">
        <v>20</v>
      </c>
      <c r="N9790" s="15">
        <v>60231.0</v>
      </c>
      <c r="O9790" s="15">
        <f t="array" ref="O9790">_xlfn.XLOOKUP(M9790,reference_postal_code!$B$2:$B$11,reference_postal_code!$A$2:$A$11)</f>
        <v>60231</v>
      </c>
      <c r="P9790" s="15" t="s">
        <v>166</v>
      </c>
      <c r="Q9790" s="15" t="s">
        <v>1524</v>
      </c>
      <c r="R9790" s="15" t="s">
        <v>110</v>
      </c>
      <c r="S9790" s="15" t="s">
        <v>149</v>
      </c>
      <c r="T9790" s="15" t="s">
        <v>1525</v>
      </c>
      <c r="U9790" s="28">
        <v>2196750.0</v>
      </c>
      <c r="V9790" s="15">
        <v>5.0</v>
      </c>
      <c r="W9790" s="31">
        <v>0.0</v>
      </c>
      <c r="X9790" s="28">
        <v>724927.0</v>
      </c>
    </row>
    <row r="9791" ht="15.75" customHeight="1">
      <c r="A9791" s="15">
        <v>77.0</v>
      </c>
      <c r="B9791" s="15" t="s">
        <v>10277</v>
      </c>
      <c r="C9791" s="18">
        <v>43078.0</v>
      </c>
      <c r="D9791" s="18">
        <v>43080.0</v>
      </c>
      <c r="E9791" s="18">
        <f t="shared" si="1"/>
        <v>43080</v>
      </c>
      <c r="F9791" s="15" t="s">
        <v>125</v>
      </c>
      <c r="G9791" s="15" t="s">
        <v>4702</v>
      </c>
      <c r="H9791" s="15" t="s">
        <v>4703</v>
      </c>
      <c r="I9791" s="15" t="s">
        <v>128</v>
      </c>
      <c r="J9791" s="15" t="s">
        <v>60</v>
      </c>
      <c r="K9791" s="15" t="s">
        <v>28</v>
      </c>
      <c r="L9791" s="15" t="str">
        <f t="array" ref="L9791">_xlfn.XLOOKUP(M9791,reference_province_to_city!$A$2:$A$11,reference_province_to_city!$B$2:$B$11)</f>
        <v>Medan</v>
      </c>
      <c r="M9791" s="15" t="s">
        <v>11</v>
      </c>
      <c r="N9791" s="15">
        <v>20111.0</v>
      </c>
      <c r="O9791" s="15">
        <f t="array" ref="O9791">_xlfn.XLOOKUP(M9791,reference_postal_code!$B$2:$B$11,reference_postal_code!$A$2:$A$11)</f>
        <v>20111</v>
      </c>
      <c r="P9791" s="15" t="s">
        <v>77</v>
      </c>
      <c r="Q9791" s="15" t="s">
        <v>7861</v>
      </c>
      <c r="R9791" s="15" t="s">
        <v>106</v>
      </c>
      <c r="S9791" s="15" t="s">
        <v>139</v>
      </c>
      <c r="T9791" s="15" t="s">
        <v>7862</v>
      </c>
      <c r="U9791" s="28">
        <v>145620.0</v>
      </c>
      <c r="V9791" s="15">
        <v>3.0</v>
      </c>
      <c r="W9791" s="31">
        <v>0.6</v>
      </c>
      <c r="X9791" s="28">
        <v>-87372.0</v>
      </c>
    </row>
    <row r="9792" ht="15.75" customHeight="1">
      <c r="A9792" s="15">
        <v>4211.0</v>
      </c>
      <c r="B9792" s="15" t="s">
        <v>10278</v>
      </c>
      <c r="C9792" s="18">
        <v>43078.0</v>
      </c>
      <c r="D9792" s="18">
        <v>43083.0</v>
      </c>
      <c r="E9792" s="18">
        <f t="shared" si="1"/>
        <v>43083</v>
      </c>
      <c r="F9792" s="15" t="s">
        <v>55</v>
      </c>
      <c r="G9792" s="15" t="s">
        <v>3689</v>
      </c>
      <c r="H9792" s="15" t="s">
        <v>3690</v>
      </c>
      <c r="I9792" s="15" t="s">
        <v>59</v>
      </c>
      <c r="J9792" s="15" t="s">
        <v>60</v>
      </c>
      <c r="K9792" s="15" t="s">
        <v>31</v>
      </c>
      <c r="L9792" s="15" t="str">
        <f t="array" ref="L9792">_xlfn.XLOOKUP(M9792,reference_province_to_city!$A$2:$A$11,reference_province_to_city!$B$2:$B$11)</f>
        <v>Balikpapan</v>
      </c>
      <c r="M9792" s="15" t="s">
        <v>21</v>
      </c>
      <c r="N9792" s="15">
        <v>76114.0</v>
      </c>
      <c r="O9792" s="15">
        <f t="array" ref="O9792">_xlfn.XLOOKUP(M9792,reference_postal_code!$B$2:$B$11,reference_postal_code!$A$2:$A$11)</f>
        <v>76114</v>
      </c>
      <c r="P9792" s="15" t="s">
        <v>166</v>
      </c>
      <c r="Q9792" s="15" t="s">
        <v>2779</v>
      </c>
      <c r="R9792" s="15" t="s">
        <v>65</v>
      </c>
      <c r="S9792" s="15" t="s">
        <v>66</v>
      </c>
      <c r="T9792" s="15" t="s">
        <v>2780</v>
      </c>
      <c r="U9792" s="28">
        <v>239760.0</v>
      </c>
      <c r="V9792" s="15">
        <v>2.0</v>
      </c>
      <c r="W9792" s="31">
        <v>0.2</v>
      </c>
      <c r="X9792" s="28">
        <v>74925.0</v>
      </c>
    </row>
    <row r="9793" ht="15.75" customHeight="1">
      <c r="A9793" s="15">
        <v>1691.0</v>
      </c>
      <c r="B9793" s="15" t="s">
        <v>10279</v>
      </c>
      <c r="C9793" s="18">
        <v>43078.0</v>
      </c>
      <c r="D9793" s="18">
        <v>43084.0</v>
      </c>
      <c r="E9793" s="18">
        <f t="shared" si="1"/>
        <v>43084</v>
      </c>
      <c r="F9793" s="15" t="s">
        <v>55</v>
      </c>
      <c r="G9793" s="15" t="s">
        <v>1683</v>
      </c>
      <c r="H9793" s="15" t="s">
        <v>1684</v>
      </c>
      <c r="I9793" s="15" t="s">
        <v>59</v>
      </c>
      <c r="J9793" s="15" t="s">
        <v>60</v>
      </c>
      <c r="K9793" s="15" t="s">
        <v>3174</v>
      </c>
      <c r="L9793" s="15" t="str">
        <f t="array" ref="L9793">_xlfn.XLOOKUP(M9793,reference_province_to_city!$A$2:$A$11,reference_province_to_city!$B$2:$B$11)</f>
        <v>Jakarta</v>
      </c>
      <c r="M9793" s="15" t="s">
        <v>7</v>
      </c>
      <c r="N9793" s="15">
        <v>10110.0</v>
      </c>
      <c r="O9793" s="15">
        <f t="array" ref="O9793">_xlfn.XLOOKUP(M9793,reference_postal_code!$B$2:$B$11,reference_postal_code!$A$2:$A$11)</f>
        <v>10110</v>
      </c>
      <c r="P9793" s="15" t="s">
        <v>117</v>
      </c>
      <c r="Q9793" s="15" t="s">
        <v>4221</v>
      </c>
      <c r="R9793" s="15" t="s">
        <v>65</v>
      </c>
      <c r="S9793" s="15" t="s">
        <v>66</v>
      </c>
      <c r="T9793" s="15" t="s">
        <v>4222</v>
      </c>
      <c r="U9793" s="28">
        <v>501750.0</v>
      </c>
      <c r="V9793" s="15">
        <v>5.0</v>
      </c>
      <c r="W9793" s="31">
        <v>0.0</v>
      </c>
      <c r="X9793" s="28">
        <v>230805.0</v>
      </c>
    </row>
    <row r="9794" ht="15.75" customHeight="1">
      <c r="A9794" s="15">
        <v>6771.0</v>
      </c>
      <c r="B9794" s="15" t="s">
        <v>10280</v>
      </c>
      <c r="C9794" s="18">
        <v>43078.0</v>
      </c>
      <c r="D9794" s="18">
        <v>43082.0</v>
      </c>
      <c r="E9794" s="18">
        <f t="shared" si="1"/>
        <v>43082</v>
      </c>
      <c r="F9794" s="15" t="s">
        <v>55</v>
      </c>
      <c r="G9794" s="15" t="s">
        <v>2399</v>
      </c>
      <c r="H9794" s="15" t="s">
        <v>2400</v>
      </c>
      <c r="I9794" s="15" t="s">
        <v>128</v>
      </c>
      <c r="J9794" s="15" t="s">
        <v>60</v>
      </c>
      <c r="K9794" s="15" t="s">
        <v>33</v>
      </c>
      <c r="L9794" s="15" t="str">
        <f t="array" ref="L9794">_xlfn.XLOOKUP(M9794,reference_province_to_city!$A$2:$A$11,reference_province_to_city!$B$2:$B$11)</f>
        <v>Makassar</v>
      </c>
      <c r="M9794" s="15" t="s">
        <v>25</v>
      </c>
      <c r="N9794" s="15">
        <v>90111.0</v>
      </c>
      <c r="O9794" s="15">
        <f t="array" ref="O9794">_xlfn.XLOOKUP(M9794,reference_postal_code!$B$2:$B$11,reference_postal_code!$A$2:$A$11)</f>
        <v>90111</v>
      </c>
      <c r="P9794" s="15" t="s">
        <v>63</v>
      </c>
      <c r="Q9794" s="15" t="s">
        <v>4121</v>
      </c>
      <c r="R9794" s="15" t="s">
        <v>65</v>
      </c>
      <c r="S9794" s="15" t="s">
        <v>66</v>
      </c>
      <c r="T9794" s="15" t="s">
        <v>4122</v>
      </c>
      <c r="U9794" s="28">
        <v>6291000.0</v>
      </c>
      <c r="V9794" s="15">
        <v>5.0</v>
      </c>
      <c r="W9794" s="31">
        <v>0.2</v>
      </c>
      <c r="X9794" s="28">
        <v>2201850.0</v>
      </c>
    </row>
    <row r="9795" ht="15.75" customHeight="1">
      <c r="A9795" s="15">
        <v>1692.0</v>
      </c>
      <c r="B9795" s="15" t="s">
        <v>10279</v>
      </c>
      <c r="C9795" s="18">
        <v>43078.0</v>
      </c>
      <c r="D9795" s="18">
        <v>43084.0</v>
      </c>
      <c r="E9795" s="18">
        <f t="shared" si="1"/>
        <v>43084</v>
      </c>
      <c r="F9795" s="15" t="s">
        <v>55</v>
      </c>
      <c r="G9795" s="15" t="s">
        <v>1683</v>
      </c>
      <c r="H9795" s="15" t="s">
        <v>1684</v>
      </c>
      <c r="I9795" s="15" t="s">
        <v>59</v>
      </c>
      <c r="J9795" s="15" t="s">
        <v>60</v>
      </c>
      <c r="K9795" s="15" t="s">
        <v>10</v>
      </c>
      <c r="L9795" s="15" t="str">
        <f t="array" ref="L9795">_xlfn.XLOOKUP(M9795,reference_province_to_city!$A$2:$A$11,reference_province_to_city!$B$2:$B$11)</f>
        <v>Jakarta</v>
      </c>
      <c r="M9795" s="15" t="s">
        <v>7</v>
      </c>
      <c r="N9795" s="15">
        <v>10110.0</v>
      </c>
      <c r="O9795" s="15">
        <f t="array" ref="O9795">_xlfn.XLOOKUP(M9795,reference_postal_code!$B$2:$B$11,reference_postal_code!$A$2:$A$11)</f>
        <v>10110</v>
      </c>
      <c r="P9795" s="15" t="s">
        <v>117</v>
      </c>
      <c r="Q9795" s="15" t="s">
        <v>5693</v>
      </c>
      <c r="R9795" s="15" t="s">
        <v>65</v>
      </c>
      <c r="S9795" s="15" t="s">
        <v>83</v>
      </c>
      <c r="T9795" s="15" t="s">
        <v>5694</v>
      </c>
      <c r="U9795" s="28">
        <v>156000.0</v>
      </c>
      <c r="V9795" s="15">
        <v>5.0</v>
      </c>
      <c r="W9795" s="31">
        <v>0.0</v>
      </c>
      <c r="X9795" s="28">
        <v>76440.0</v>
      </c>
    </row>
    <row r="9796" ht="15.75" customHeight="1">
      <c r="A9796" s="15">
        <v>7521.0</v>
      </c>
      <c r="B9796" s="15" t="s">
        <v>10273</v>
      </c>
      <c r="C9796" s="18">
        <v>43078.0</v>
      </c>
      <c r="D9796" s="18">
        <v>43081.0</v>
      </c>
      <c r="E9796" s="18">
        <f t="shared" si="1"/>
        <v>43081</v>
      </c>
      <c r="F9796" s="15" t="s">
        <v>114</v>
      </c>
      <c r="G9796" s="15" t="s">
        <v>1232</v>
      </c>
      <c r="H9796" s="15" t="s">
        <v>1233</v>
      </c>
      <c r="I9796" s="15" t="s">
        <v>59</v>
      </c>
      <c r="J9796" s="15" t="s">
        <v>60</v>
      </c>
      <c r="K9796" s="15" t="s">
        <v>22</v>
      </c>
      <c r="L9796" s="15" t="str">
        <f t="array" ref="L9796">_xlfn.XLOOKUP(M9796,reference_province_to_city!$A$2:$A$11,reference_province_to_city!$B$2:$B$11)</f>
        <v>Surabaya</v>
      </c>
      <c r="M9796" s="15" t="s">
        <v>20</v>
      </c>
      <c r="N9796" s="15">
        <v>60231.0</v>
      </c>
      <c r="O9796" s="15">
        <f t="array" ref="O9796">_xlfn.XLOOKUP(M9796,reference_postal_code!$B$2:$B$11,reference_postal_code!$A$2:$A$11)</f>
        <v>60231</v>
      </c>
      <c r="P9796" s="15" t="s">
        <v>166</v>
      </c>
      <c r="Q9796" s="15" t="s">
        <v>2173</v>
      </c>
      <c r="R9796" s="15" t="s">
        <v>110</v>
      </c>
      <c r="S9796" s="15" t="s">
        <v>1391</v>
      </c>
      <c r="T9796" s="15" t="s">
        <v>2174</v>
      </c>
      <c r="U9796" s="28">
        <v>2.09997E7</v>
      </c>
      <c r="V9796" s="15">
        <v>2.0</v>
      </c>
      <c r="W9796" s="31">
        <v>0.0</v>
      </c>
      <c r="X9796" s="28">
        <v>9449865.0</v>
      </c>
    </row>
    <row r="9797" ht="15.75" customHeight="1">
      <c r="A9797" s="15">
        <v>76.0</v>
      </c>
      <c r="B9797" s="15" t="s">
        <v>10277</v>
      </c>
      <c r="C9797" s="18">
        <v>43078.0</v>
      </c>
      <c r="D9797" s="18">
        <v>43080.0</v>
      </c>
      <c r="E9797" s="18">
        <f t="shared" si="1"/>
        <v>43080</v>
      </c>
      <c r="F9797" s="15" t="s">
        <v>125</v>
      </c>
      <c r="G9797" s="15" t="s">
        <v>4702</v>
      </c>
      <c r="H9797" s="15" t="s">
        <v>4703</v>
      </c>
      <c r="I9797" s="15" t="s">
        <v>128</v>
      </c>
      <c r="J9797" s="15" t="s">
        <v>60</v>
      </c>
      <c r="K9797" s="15" t="s">
        <v>28</v>
      </c>
      <c r="L9797" s="15" t="str">
        <f t="array" ref="L9797">_xlfn.XLOOKUP(M9797,reference_province_to_city!$A$2:$A$11,reference_province_to_city!$B$2:$B$11)</f>
        <v>Medan</v>
      </c>
      <c r="M9797" s="15" t="s">
        <v>11</v>
      </c>
      <c r="N9797" s="15">
        <v>20111.0</v>
      </c>
      <c r="O9797" s="15">
        <f t="array" ref="O9797">_xlfn.XLOOKUP(M9797,reference_postal_code!$B$2:$B$11,reference_postal_code!$A$2:$A$11)</f>
        <v>20111</v>
      </c>
      <c r="P9797" s="15" t="s">
        <v>77</v>
      </c>
      <c r="Q9797" s="15" t="s">
        <v>5693</v>
      </c>
      <c r="R9797" s="15" t="s">
        <v>65</v>
      </c>
      <c r="S9797" s="15" t="s">
        <v>83</v>
      </c>
      <c r="T9797" s="15" t="s">
        <v>5694</v>
      </c>
      <c r="U9797" s="28">
        <v>18720.0</v>
      </c>
      <c r="V9797" s="15">
        <v>3.0</v>
      </c>
      <c r="W9797" s="31">
        <v>0.8</v>
      </c>
      <c r="X9797" s="28">
        <v>-29016.0</v>
      </c>
    </row>
    <row r="9798" ht="15.75" customHeight="1">
      <c r="A9798" s="15">
        <v>4291.0</v>
      </c>
      <c r="B9798" s="15" t="s">
        <v>10275</v>
      </c>
      <c r="C9798" s="18">
        <v>43078.0</v>
      </c>
      <c r="D9798" s="18">
        <v>43082.0</v>
      </c>
      <c r="E9798" s="18">
        <f t="shared" si="1"/>
        <v>43082</v>
      </c>
      <c r="F9798" s="15" t="s">
        <v>114</v>
      </c>
      <c r="G9798" s="15" t="s">
        <v>4197</v>
      </c>
      <c r="H9798" s="15" t="s">
        <v>4198</v>
      </c>
      <c r="I9798" s="15" t="s">
        <v>76</v>
      </c>
      <c r="J9798" s="15" t="s">
        <v>60</v>
      </c>
      <c r="K9798" s="15" t="s">
        <v>14</v>
      </c>
      <c r="L9798" s="15" t="str">
        <f t="array" ref="L9798">_xlfn.XLOOKUP(M9798,reference_province_to_city!$A$2:$A$11,reference_province_to_city!$B$2:$B$11)</f>
        <v>Bandung</v>
      </c>
      <c r="M9798" s="15" t="s">
        <v>12</v>
      </c>
      <c r="O9798" s="15">
        <f t="array" ref="O9798">_xlfn.XLOOKUP(M9798,reference_postal_code!$B$2:$B$11,reference_postal_code!$A$2:$A$11)</f>
        <v>40111</v>
      </c>
      <c r="P9798" s="15" t="s">
        <v>117</v>
      </c>
      <c r="Q9798" s="15" t="s">
        <v>1217</v>
      </c>
      <c r="R9798" s="15" t="s">
        <v>65</v>
      </c>
      <c r="S9798" s="15" t="s">
        <v>93</v>
      </c>
      <c r="T9798" s="15" t="s">
        <v>1218</v>
      </c>
      <c r="U9798" s="28">
        <v>167400.0</v>
      </c>
      <c r="V9798" s="15">
        <v>2.0</v>
      </c>
      <c r="W9798" s="31">
        <v>0.0</v>
      </c>
      <c r="X9798" s="28">
        <v>41850.0</v>
      </c>
    </row>
    <row r="9799" ht="15.75" customHeight="1">
      <c r="A9799" s="15">
        <v>206.0</v>
      </c>
      <c r="B9799" s="15" t="s">
        <v>10281</v>
      </c>
      <c r="C9799" s="18">
        <v>43078.0</v>
      </c>
      <c r="D9799" s="18">
        <v>43083.0</v>
      </c>
      <c r="E9799" s="18">
        <f t="shared" si="1"/>
        <v>43083</v>
      </c>
      <c r="F9799" s="15" t="s">
        <v>55</v>
      </c>
      <c r="G9799" s="15" t="s">
        <v>1711</v>
      </c>
      <c r="H9799" s="15" t="s">
        <v>1712</v>
      </c>
      <c r="I9799" s="15" t="s">
        <v>59</v>
      </c>
      <c r="J9799" s="15" t="s">
        <v>60</v>
      </c>
      <c r="K9799" s="15" t="s">
        <v>26</v>
      </c>
      <c r="L9799" s="15" t="str">
        <f t="array" ref="L9799">_xlfn.XLOOKUP(M9799,reference_province_to_city!$A$2:$A$11,reference_province_to_city!$B$2:$B$11)</f>
        <v>Denpasar</v>
      </c>
      <c r="M9799" s="15" t="s">
        <v>24</v>
      </c>
      <c r="N9799" s="15">
        <v>80231.0</v>
      </c>
      <c r="O9799" s="15">
        <f t="array" ref="O9799">_xlfn.XLOOKUP(M9799,reference_postal_code!$B$2:$B$11,reference_postal_code!$A$2:$A$11)</f>
        <v>80231</v>
      </c>
      <c r="P9799" s="15" t="s">
        <v>63</v>
      </c>
      <c r="Q9799" s="15" t="s">
        <v>7382</v>
      </c>
      <c r="R9799" s="15" t="s">
        <v>110</v>
      </c>
      <c r="S9799" s="15" t="s">
        <v>111</v>
      </c>
      <c r="T9799" s="15" t="s">
        <v>7383</v>
      </c>
      <c r="U9799" s="28">
        <v>6671520.0</v>
      </c>
      <c r="V9799" s="15">
        <v>4.0</v>
      </c>
      <c r="W9799" s="31">
        <v>0.2</v>
      </c>
      <c r="X9799" s="28">
        <v>667152.0</v>
      </c>
    </row>
    <row r="9800" ht="15.75" customHeight="1">
      <c r="A9800" s="15">
        <v>269.0</v>
      </c>
      <c r="B9800" s="15" t="s">
        <v>10274</v>
      </c>
      <c r="C9800" s="18">
        <v>43078.0</v>
      </c>
      <c r="D9800" s="18">
        <v>43082.0</v>
      </c>
      <c r="E9800" s="18">
        <f t="shared" si="1"/>
        <v>43082</v>
      </c>
      <c r="F9800" s="15" t="s">
        <v>55</v>
      </c>
      <c r="G9800" s="15" t="s">
        <v>2304</v>
      </c>
      <c r="H9800" s="15" t="s">
        <v>2305</v>
      </c>
      <c r="I9800" s="15" t="s">
        <v>128</v>
      </c>
      <c r="J9800" s="15" t="s">
        <v>60</v>
      </c>
      <c r="K9800" s="15" t="s">
        <v>29</v>
      </c>
      <c r="L9800" s="15" t="str">
        <f t="array" ref="L9800">_xlfn.XLOOKUP(M9800,reference_province_to_city!$A$2:$A$11,reference_province_to_city!$B$2:$B$11)</f>
        <v>Palembang</v>
      </c>
      <c r="M9800" s="15" t="s">
        <v>13</v>
      </c>
      <c r="N9800" s="15">
        <v>30111.0</v>
      </c>
      <c r="O9800" s="15">
        <f t="array" ref="O9800">_xlfn.XLOOKUP(M9800,reference_postal_code!$B$2:$B$11,reference_postal_code!$A$2:$A$11)</f>
        <v>30111</v>
      </c>
      <c r="P9800" s="15" t="s">
        <v>77</v>
      </c>
      <c r="Q9800" s="15" t="s">
        <v>1023</v>
      </c>
      <c r="R9800" s="15" t="s">
        <v>65</v>
      </c>
      <c r="S9800" s="15" t="s">
        <v>87</v>
      </c>
      <c r="T9800" s="15" t="s">
        <v>1024</v>
      </c>
      <c r="U9800" s="28">
        <v>558120.0</v>
      </c>
      <c r="V9800" s="15">
        <v>1.0</v>
      </c>
      <c r="W9800" s="31">
        <v>0.2</v>
      </c>
      <c r="X9800" s="28">
        <v>-111624.0</v>
      </c>
    </row>
    <row r="9801" ht="15.75" customHeight="1">
      <c r="A9801" s="15">
        <v>7516.0</v>
      </c>
      <c r="B9801" s="15" t="s">
        <v>10273</v>
      </c>
      <c r="C9801" s="18">
        <v>43078.0</v>
      </c>
      <c r="D9801" s="18">
        <v>43081.0</v>
      </c>
      <c r="E9801" s="18">
        <f t="shared" si="1"/>
        <v>43081</v>
      </c>
      <c r="F9801" s="15" t="s">
        <v>114</v>
      </c>
      <c r="G9801" s="15" t="s">
        <v>1232</v>
      </c>
      <c r="H9801" s="15" t="s">
        <v>1233</v>
      </c>
      <c r="I9801" s="15" t="s">
        <v>59</v>
      </c>
      <c r="J9801" s="15" t="s">
        <v>60</v>
      </c>
      <c r="K9801" s="15" t="s">
        <v>22</v>
      </c>
      <c r="L9801" s="15" t="str">
        <f t="array" ref="L9801">_xlfn.XLOOKUP(M9801,reference_province_to_city!$A$2:$A$11,reference_province_to_city!$B$2:$B$11)</f>
        <v>Surabaya</v>
      </c>
      <c r="M9801" s="15" t="s">
        <v>20</v>
      </c>
      <c r="N9801" s="15">
        <v>60231.0</v>
      </c>
      <c r="O9801" s="15">
        <f t="array" ref="O9801">_xlfn.XLOOKUP(M9801,reference_postal_code!$B$2:$B$11,reference_postal_code!$A$2:$A$11)</f>
        <v>60231</v>
      </c>
      <c r="P9801" s="15" t="s">
        <v>166</v>
      </c>
      <c r="Q9801" s="15" t="s">
        <v>7842</v>
      </c>
      <c r="R9801" s="15" t="s">
        <v>65</v>
      </c>
      <c r="S9801" s="15" t="s">
        <v>222</v>
      </c>
      <c r="T9801" s="15" t="s">
        <v>7843</v>
      </c>
      <c r="U9801" s="28">
        <v>3223500.0</v>
      </c>
      <c r="V9801" s="15">
        <v>5.0</v>
      </c>
      <c r="W9801" s="31">
        <v>0.0</v>
      </c>
      <c r="X9801" s="28">
        <v>934815.0</v>
      </c>
    </row>
    <row r="9802" ht="15.75" customHeight="1">
      <c r="A9802" s="15">
        <v>6772.0</v>
      </c>
      <c r="B9802" s="15" t="s">
        <v>10280</v>
      </c>
      <c r="C9802" s="18">
        <v>43078.0</v>
      </c>
      <c r="D9802" s="18">
        <v>43082.0</v>
      </c>
      <c r="E9802" s="18">
        <f t="shared" si="1"/>
        <v>43082</v>
      </c>
      <c r="F9802" s="15" t="s">
        <v>55</v>
      </c>
      <c r="G9802" s="15" t="s">
        <v>2399</v>
      </c>
      <c r="H9802" s="15" t="s">
        <v>2400</v>
      </c>
      <c r="I9802" s="15" t="s">
        <v>128</v>
      </c>
      <c r="J9802" s="15" t="s">
        <v>60</v>
      </c>
      <c r="K9802" s="15" t="s">
        <v>33</v>
      </c>
      <c r="L9802" s="15" t="str">
        <f t="array" ref="L9802">_xlfn.XLOOKUP(M9802,reference_province_to_city!$A$2:$A$11,reference_province_to_city!$B$2:$B$11)</f>
        <v>Makassar</v>
      </c>
      <c r="M9802" s="15" t="s">
        <v>25</v>
      </c>
      <c r="N9802" s="15">
        <v>90111.0</v>
      </c>
      <c r="O9802" s="15">
        <f t="array" ref="O9802">_xlfn.XLOOKUP(M9802,reference_postal_code!$B$2:$B$11,reference_postal_code!$A$2:$A$11)</f>
        <v>90111</v>
      </c>
      <c r="P9802" s="15" t="s">
        <v>63</v>
      </c>
      <c r="Q9802" s="15" t="s">
        <v>7358</v>
      </c>
      <c r="R9802" s="15" t="s">
        <v>65</v>
      </c>
      <c r="S9802" s="15" t="s">
        <v>83</v>
      </c>
      <c r="T9802" s="15" t="s">
        <v>7359</v>
      </c>
      <c r="U9802" s="28">
        <v>195075.0</v>
      </c>
      <c r="V9802" s="15">
        <v>3.0</v>
      </c>
      <c r="W9802" s="31">
        <v>0.7</v>
      </c>
      <c r="X9802" s="28">
        <v>-149557.0</v>
      </c>
    </row>
    <row r="9803" ht="15.75" customHeight="1">
      <c r="A9803" s="15">
        <v>3596.0</v>
      </c>
      <c r="B9803" s="15" t="s">
        <v>10282</v>
      </c>
      <c r="C9803" s="18">
        <v>43078.0</v>
      </c>
      <c r="D9803" s="18">
        <v>43084.0</v>
      </c>
      <c r="E9803" s="18">
        <f t="shared" si="1"/>
        <v>43084</v>
      </c>
      <c r="F9803" s="15" t="s">
        <v>55</v>
      </c>
      <c r="G9803" s="15" t="s">
        <v>5632</v>
      </c>
      <c r="H9803" s="15" t="s">
        <v>5633</v>
      </c>
      <c r="I9803" s="15" t="s">
        <v>128</v>
      </c>
      <c r="J9803" s="15" t="s">
        <v>60</v>
      </c>
      <c r="K9803" s="15" t="s">
        <v>1069</v>
      </c>
      <c r="L9803" s="15" t="str">
        <f t="array" ref="L9803">_xlfn.XLOOKUP(M9803,reference_province_to_city!$A$2:$A$11,reference_province_to_city!$B$2:$B$11)</f>
        <v>Semarang</v>
      </c>
      <c r="M9803" s="15" t="s">
        <v>15</v>
      </c>
      <c r="N9803" s="15">
        <v>50111.0</v>
      </c>
      <c r="O9803" s="15">
        <f t="array" ref="O9803">_xlfn.XLOOKUP(M9803,reference_postal_code!$B$2:$B$11,reference_postal_code!$A$2:$A$11)</f>
        <v>50111</v>
      </c>
      <c r="P9803" s="15" t="s">
        <v>77</v>
      </c>
      <c r="Q9803" s="15" t="s">
        <v>1072</v>
      </c>
      <c r="R9803" s="15" t="s">
        <v>65</v>
      </c>
      <c r="S9803" s="15" t="s">
        <v>93</v>
      </c>
      <c r="T9803" s="15" t="s">
        <v>1073</v>
      </c>
      <c r="U9803" s="28">
        <v>39360.0</v>
      </c>
      <c r="V9803" s="15">
        <v>1.0</v>
      </c>
      <c r="W9803" s="31">
        <v>0.2</v>
      </c>
      <c r="X9803" s="28">
        <v>6396.0</v>
      </c>
    </row>
    <row r="9804" ht="15.75" customHeight="1">
      <c r="A9804" s="15">
        <v>8586.0</v>
      </c>
      <c r="B9804" s="15" t="s">
        <v>10283</v>
      </c>
      <c r="C9804" s="18">
        <v>43078.0</v>
      </c>
      <c r="D9804" s="18">
        <v>43084.0</v>
      </c>
      <c r="E9804" s="18">
        <f t="shared" si="1"/>
        <v>43084</v>
      </c>
      <c r="F9804" s="15" t="s">
        <v>55</v>
      </c>
      <c r="G9804" s="15" t="s">
        <v>2320</v>
      </c>
      <c r="H9804" s="15" t="s">
        <v>2321</v>
      </c>
      <c r="I9804" s="15" t="s">
        <v>59</v>
      </c>
      <c r="J9804" s="15" t="s">
        <v>60</v>
      </c>
      <c r="K9804" s="15" t="s">
        <v>22</v>
      </c>
      <c r="L9804" s="15" t="str">
        <f t="array" ref="L9804">_xlfn.XLOOKUP(M9804,reference_province_to_city!$A$2:$A$11,reference_province_to_city!$B$2:$B$11)</f>
        <v>Surabaya</v>
      </c>
      <c r="M9804" s="15" t="s">
        <v>20</v>
      </c>
      <c r="N9804" s="15">
        <v>60231.0</v>
      </c>
      <c r="O9804" s="15">
        <f t="array" ref="O9804">_xlfn.XLOOKUP(M9804,reference_postal_code!$B$2:$B$11,reference_postal_code!$A$2:$A$11)</f>
        <v>60231</v>
      </c>
      <c r="P9804" s="15" t="s">
        <v>166</v>
      </c>
      <c r="Q9804" s="15" t="s">
        <v>2016</v>
      </c>
      <c r="R9804" s="15" t="s">
        <v>65</v>
      </c>
      <c r="S9804" s="15" t="s">
        <v>83</v>
      </c>
      <c r="T9804" s="15" t="s">
        <v>2017</v>
      </c>
      <c r="U9804" s="28">
        <v>166320.0</v>
      </c>
      <c r="V9804" s="15">
        <v>7.0</v>
      </c>
      <c r="W9804" s="31">
        <v>0.7</v>
      </c>
      <c r="X9804" s="28">
        <v>-121968.0</v>
      </c>
    </row>
    <row r="9805" ht="15.75" customHeight="1">
      <c r="A9805" s="15">
        <v>3651.0</v>
      </c>
      <c r="B9805" s="15" t="s">
        <v>10271</v>
      </c>
      <c r="C9805" s="18">
        <v>43078.0</v>
      </c>
      <c r="D9805" s="18">
        <v>43080.0</v>
      </c>
      <c r="E9805" s="18">
        <f t="shared" si="1"/>
        <v>43080</v>
      </c>
      <c r="F9805" s="15" t="s">
        <v>114</v>
      </c>
      <c r="G9805" s="15" t="s">
        <v>5024</v>
      </c>
      <c r="H9805" s="15" t="s">
        <v>5025</v>
      </c>
      <c r="I9805" s="15" t="s">
        <v>59</v>
      </c>
      <c r="J9805" s="15" t="s">
        <v>60</v>
      </c>
      <c r="K9805" s="15" t="s">
        <v>28</v>
      </c>
      <c r="L9805" s="15" t="str">
        <f t="array" ref="L9805">_xlfn.XLOOKUP(M9805,reference_province_to_city!$A$2:$A$11,reference_province_to_city!$B$2:$B$11)</f>
        <v>Medan</v>
      </c>
      <c r="M9805" s="15" t="s">
        <v>11</v>
      </c>
      <c r="N9805" s="15">
        <v>20111.0</v>
      </c>
      <c r="O9805" s="15">
        <f t="array" ref="O9805">_xlfn.XLOOKUP(M9805,reference_postal_code!$B$2:$B$11,reference_postal_code!$A$2:$A$11)</f>
        <v>20111</v>
      </c>
      <c r="P9805" s="15" t="s">
        <v>77</v>
      </c>
      <c r="Q9805" s="15" t="s">
        <v>3348</v>
      </c>
      <c r="R9805" s="15" t="s">
        <v>110</v>
      </c>
      <c r="S9805" s="15" t="s">
        <v>149</v>
      </c>
      <c r="T9805" s="15" t="s">
        <v>3349</v>
      </c>
      <c r="U9805" s="28">
        <v>1573200.0</v>
      </c>
      <c r="V9805" s="15">
        <v>6.0</v>
      </c>
      <c r="W9805" s="31">
        <v>0.0</v>
      </c>
      <c r="X9805" s="28">
        <v>629280.0</v>
      </c>
    </row>
    <row r="9806" ht="15.75" customHeight="1">
      <c r="A9806" s="15">
        <v>5351.0</v>
      </c>
      <c r="B9806" s="15" t="s">
        <v>10284</v>
      </c>
      <c r="C9806" s="18">
        <v>43078.0</v>
      </c>
      <c r="D9806" s="18">
        <v>43085.0</v>
      </c>
      <c r="E9806" s="18">
        <f t="shared" si="1"/>
        <v>43085</v>
      </c>
      <c r="F9806" s="15" t="s">
        <v>55</v>
      </c>
      <c r="G9806" s="15" t="s">
        <v>2703</v>
      </c>
      <c r="H9806" s="15" t="s">
        <v>2704</v>
      </c>
      <c r="I9806" s="15" t="s">
        <v>59</v>
      </c>
      <c r="J9806" s="15" t="s">
        <v>60</v>
      </c>
      <c r="K9806" s="15" t="s">
        <v>28</v>
      </c>
      <c r="L9806" s="15" t="str">
        <f t="array" ref="L9806">_xlfn.XLOOKUP(M9806,reference_province_to_city!$A$2:$A$11,reference_province_to_city!$B$2:$B$11)</f>
        <v>Medan</v>
      </c>
      <c r="M9806" s="15" t="s">
        <v>11</v>
      </c>
      <c r="N9806" s="15">
        <v>20111.0</v>
      </c>
      <c r="O9806" s="15">
        <f t="array" ref="O9806">_xlfn.XLOOKUP(M9806,reference_postal_code!$B$2:$B$11,reference_postal_code!$A$2:$A$11)</f>
        <v>20111</v>
      </c>
      <c r="P9806" s="15" t="s">
        <v>77</v>
      </c>
      <c r="Q9806" s="15" t="s">
        <v>2502</v>
      </c>
      <c r="R9806" s="15" t="s">
        <v>65</v>
      </c>
      <c r="S9806" s="15" t="s">
        <v>66</v>
      </c>
      <c r="T9806" s="15" t="s">
        <v>2503</v>
      </c>
      <c r="U9806" s="28">
        <v>2157840.0</v>
      </c>
      <c r="V9806" s="15">
        <v>9.0</v>
      </c>
      <c r="W9806" s="31">
        <v>0.2</v>
      </c>
      <c r="X9806" s="28">
        <v>728271.0</v>
      </c>
    </row>
    <row r="9807" ht="15.75" customHeight="1">
      <c r="A9807" s="15">
        <v>1469.0</v>
      </c>
      <c r="B9807" s="15" t="s">
        <v>10272</v>
      </c>
      <c r="C9807" s="18">
        <v>43078.0</v>
      </c>
      <c r="D9807" s="18">
        <v>43082.0</v>
      </c>
      <c r="E9807" s="18">
        <f t="shared" si="1"/>
        <v>43082</v>
      </c>
      <c r="F9807" s="15" t="s">
        <v>55</v>
      </c>
      <c r="G9807" s="15" t="s">
        <v>883</v>
      </c>
      <c r="H9807" s="15" t="s">
        <v>884</v>
      </c>
      <c r="I9807" s="15" t="s">
        <v>128</v>
      </c>
      <c r="J9807" s="15" t="s">
        <v>60</v>
      </c>
      <c r="K9807" s="15" t="s">
        <v>2288</v>
      </c>
      <c r="L9807" s="15" t="str">
        <f t="array" ref="L9807">_xlfn.XLOOKUP(M9807,reference_province_to_city!$A$2:$A$11,reference_province_to_city!$B$2:$B$11)</f>
        <v>Jakarta</v>
      </c>
      <c r="M9807" s="15" t="s">
        <v>7</v>
      </c>
      <c r="N9807" s="15">
        <v>10110.0</v>
      </c>
      <c r="O9807" s="15">
        <f t="array" ref="O9807">_xlfn.XLOOKUP(M9807,reference_postal_code!$B$2:$B$11,reference_postal_code!$A$2:$A$11)</f>
        <v>10110</v>
      </c>
      <c r="P9807" s="15" t="s">
        <v>117</v>
      </c>
      <c r="Q9807" s="15" t="s">
        <v>4194</v>
      </c>
      <c r="R9807" s="15" t="s">
        <v>106</v>
      </c>
      <c r="S9807" s="15" t="s">
        <v>107</v>
      </c>
      <c r="T9807" s="15" t="s">
        <v>4195</v>
      </c>
      <c r="U9807" s="28">
        <v>1.30941E7</v>
      </c>
      <c r="V9807" s="15">
        <v>3.0</v>
      </c>
      <c r="W9807" s="31">
        <v>0.0</v>
      </c>
      <c r="X9807" s="28">
        <v>3404466.0</v>
      </c>
    </row>
    <row r="9808" ht="15.75" customHeight="1">
      <c r="A9808" s="15">
        <v>1470.0</v>
      </c>
      <c r="B9808" s="15" t="s">
        <v>10272</v>
      </c>
      <c r="C9808" s="18">
        <v>43078.0</v>
      </c>
      <c r="D9808" s="18">
        <v>43082.0</v>
      </c>
      <c r="E9808" s="18">
        <f t="shared" si="1"/>
        <v>43082</v>
      </c>
      <c r="F9808" s="15" t="s">
        <v>55</v>
      </c>
      <c r="G9808" s="15" t="s">
        <v>883</v>
      </c>
      <c r="H9808" s="15" t="s">
        <v>884</v>
      </c>
      <c r="I9808" s="15" t="s">
        <v>128</v>
      </c>
      <c r="J9808" s="15" t="s">
        <v>60</v>
      </c>
      <c r="K9808" s="15" t="s">
        <v>10</v>
      </c>
      <c r="L9808" s="15" t="str">
        <f t="array" ref="L9808">_xlfn.XLOOKUP(M9808,reference_province_to_city!$A$2:$A$11,reference_province_to_city!$B$2:$B$11)</f>
        <v>Jakarta</v>
      </c>
      <c r="M9808" s="15" t="s">
        <v>7</v>
      </c>
      <c r="N9808" s="15">
        <v>10110.0</v>
      </c>
      <c r="O9808" s="15">
        <f t="array" ref="O9808">_xlfn.XLOOKUP(M9808,reference_postal_code!$B$2:$B$11,reference_postal_code!$A$2:$A$11)</f>
        <v>10110</v>
      </c>
      <c r="P9808" s="15" t="s">
        <v>117</v>
      </c>
      <c r="Q9808" s="15" t="s">
        <v>1833</v>
      </c>
      <c r="R9808" s="15" t="s">
        <v>65</v>
      </c>
      <c r="S9808" s="15" t="s">
        <v>83</v>
      </c>
      <c r="T9808" s="15" t="s">
        <v>1834</v>
      </c>
      <c r="U9808" s="28">
        <v>623100.0</v>
      </c>
      <c r="V9808" s="15">
        <v>2.0</v>
      </c>
      <c r="W9808" s="31">
        <v>0.0</v>
      </c>
      <c r="X9808" s="28">
        <v>292857.0</v>
      </c>
    </row>
    <row r="9809" ht="15.75" customHeight="1">
      <c r="A9809" s="15">
        <v>4292.0</v>
      </c>
      <c r="B9809" s="15" t="s">
        <v>10275</v>
      </c>
      <c r="C9809" s="18">
        <v>43078.0</v>
      </c>
      <c r="D9809" s="18">
        <v>43082.0</v>
      </c>
      <c r="E9809" s="18">
        <f t="shared" si="1"/>
        <v>43082</v>
      </c>
      <c r="F9809" s="15" t="s">
        <v>114</v>
      </c>
      <c r="G9809" s="15" t="s">
        <v>4197</v>
      </c>
      <c r="H9809" s="15" t="s">
        <v>4198</v>
      </c>
      <c r="I9809" s="15" t="s">
        <v>76</v>
      </c>
      <c r="J9809" s="15" t="s">
        <v>60</v>
      </c>
      <c r="K9809" s="15" t="s">
        <v>1132</v>
      </c>
      <c r="L9809" s="15" t="str">
        <f t="array" ref="L9809">_xlfn.XLOOKUP(M9809,reference_province_to_city!$A$2:$A$11,reference_province_to_city!$B$2:$B$11)</f>
        <v>Bandung</v>
      </c>
      <c r="M9809" s="15" t="s">
        <v>12</v>
      </c>
      <c r="N9809" s="15">
        <v>40111.0</v>
      </c>
      <c r="O9809" s="15">
        <f t="array" ref="O9809">_xlfn.XLOOKUP(M9809,reference_postal_code!$B$2:$B$11,reference_postal_code!$A$2:$A$11)</f>
        <v>40111</v>
      </c>
      <c r="P9809" s="15" t="s">
        <v>117</v>
      </c>
      <c r="Q9809" s="15" t="s">
        <v>1144</v>
      </c>
      <c r="R9809" s="15" t="s">
        <v>106</v>
      </c>
      <c r="S9809" s="15" t="s">
        <v>218</v>
      </c>
      <c r="T9809" s="15" t="s">
        <v>1145</v>
      </c>
      <c r="U9809" s="28">
        <v>1.344492E7</v>
      </c>
      <c r="V9809" s="15">
        <v>9.0</v>
      </c>
      <c r="W9809" s="31">
        <v>0.2</v>
      </c>
      <c r="X9809" s="28">
        <v>336123.0</v>
      </c>
    </row>
    <row r="9810" ht="15.75" customHeight="1">
      <c r="A9810" s="15">
        <v>3652.0</v>
      </c>
      <c r="B9810" s="15" t="s">
        <v>10271</v>
      </c>
      <c r="C9810" s="18">
        <v>43078.0</v>
      </c>
      <c r="D9810" s="18">
        <v>43080.0</v>
      </c>
      <c r="E9810" s="18">
        <f t="shared" si="1"/>
        <v>43080</v>
      </c>
      <c r="F9810" s="15" t="s">
        <v>114</v>
      </c>
      <c r="G9810" s="15" t="s">
        <v>5024</v>
      </c>
      <c r="H9810" s="15" t="s">
        <v>5025</v>
      </c>
      <c r="I9810" s="15" t="s">
        <v>59</v>
      </c>
      <c r="J9810" s="15" t="s">
        <v>60</v>
      </c>
      <c r="K9810" s="15" t="s">
        <v>28</v>
      </c>
      <c r="L9810" s="15" t="str">
        <f t="array" ref="L9810">_xlfn.XLOOKUP(M9810,reference_province_to_city!$A$2:$A$11,reference_province_to_city!$B$2:$B$11)</f>
        <v>Medan</v>
      </c>
      <c r="M9810" s="15" t="s">
        <v>11</v>
      </c>
      <c r="N9810" s="15">
        <v>20111.0</v>
      </c>
      <c r="O9810" s="15">
        <f t="array" ref="O9810">_xlfn.XLOOKUP(M9810,reference_postal_code!$B$2:$B$11,reference_postal_code!$A$2:$A$11)</f>
        <v>20111</v>
      </c>
      <c r="P9810" s="15" t="s">
        <v>77</v>
      </c>
      <c r="Q9810" s="15" t="s">
        <v>7396</v>
      </c>
      <c r="R9810" s="15" t="s">
        <v>65</v>
      </c>
      <c r="S9810" s="15" t="s">
        <v>93</v>
      </c>
      <c r="T9810" s="15" t="s">
        <v>7397</v>
      </c>
      <c r="U9810" s="28">
        <v>520500.0</v>
      </c>
      <c r="V9810" s="15">
        <v>5.0</v>
      </c>
      <c r="W9810" s="31">
        <v>0.0</v>
      </c>
      <c r="X9810" s="28">
        <v>187380.0</v>
      </c>
    </row>
    <row r="9811" ht="15.75" customHeight="1">
      <c r="A9811" s="15">
        <v>7014.0</v>
      </c>
      <c r="B9811" s="15" t="s">
        <v>10285</v>
      </c>
      <c r="C9811" s="18">
        <v>43078.0</v>
      </c>
      <c r="D9811" s="18">
        <v>43080.0</v>
      </c>
      <c r="E9811" s="18">
        <f t="shared" si="1"/>
        <v>43080</v>
      </c>
      <c r="F9811" s="15" t="s">
        <v>114</v>
      </c>
      <c r="G9811" s="15" t="s">
        <v>3680</v>
      </c>
      <c r="H9811" s="15" t="s">
        <v>3681</v>
      </c>
      <c r="I9811" s="15" t="s">
        <v>76</v>
      </c>
      <c r="J9811" s="15" t="s">
        <v>60</v>
      </c>
      <c r="K9811" s="15" t="s">
        <v>3394</v>
      </c>
      <c r="L9811" s="15" t="str">
        <f t="array" ref="L9811">_xlfn.XLOOKUP(M9811,reference_province_to_city!$A$2:$A$11,reference_province_to_city!$B$2:$B$11)</f>
        <v>Semarang</v>
      </c>
      <c r="M9811" s="15" t="s">
        <v>15</v>
      </c>
      <c r="N9811" s="15">
        <v>50111.0</v>
      </c>
      <c r="O9811" s="15">
        <f t="array" ref="O9811">_xlfn.XLOOKUP(M9811,reference_postal_code!$B$2:$B$11,reference_postal_code!$A$2:$A$11)</f>
        <v>50111</v>
      </c>
      <c r="P9811" s="15" t="s">
        <v>77</v>
      </c>
      <c r="Q9811" s="15" t="s">
        <v>5189</v>
      </c>
      <c r="R9811" s="15" t="s">
        <v>106</v>
      </c>
      <c r="S9811" s="15" t="s">
        <v>183</v>
      </c>
      <c r="T9811" s="15" t="s">
        <v>5190</v>
      </c>
      <c r="U9811" s="28">
        <v>2223855.0</v>
      </c>
      <c r="V9811" s="15">
        <v>3.0</v>
      </c>
      <c r="W9811" s="31">
        <v>0.15</v>
      </c>
      <c r="X9811" s="28">
        <v>235467.0</v>
      </c>
    </row>
    <row r="9812" ht="15.75" customHeight="1">
      <c r="A9812" s="15">
        <v>1318.0</v>
      </c>
      <c r="B9812" s="15" t="s">
        <v>10286</v>
      </c>
      <c r="C9812" s="18">
        <v>43079.0</v>
      </c>
      <c r="D9812" s="18">
        <v>43083.0</v>
      </c>
      <c r="E9812" s="18">
        <f t="shared" si="1"/>
        <v>43083</v>
      </c>
      <c r="F9812" s="15" t="s">
        <v>55</v>
      </c>
      <c r="G9812" s="15" t="s">
        <v>3524</v>
      </c>
      <c r="H9812" s="15" t="s">
        <v>3525</v>
      </c>
      <c r="I9812" s="15" t="s">
        <v>59</v>
      </c>
      <c r="J9812" s="15" t="s">
        <v>60</v>
      </c>
      <c r="K9812" s="15" t="s">
        <v>17</v>
      </c>
      <c r="L9812" s="15" t="str">
        <f t="array" ref="L9812">_xlfn.XLOOKUP(M9812,reference_province_to_city!$A$2:$A$11,reference_province_to_city!$B$2:$B$11)</f>
        <v>Semarang</v>
      </c>
      <c r="M9812" s="15" t="s">
        <v>15</v>
      </c>
      <c r="N9812" s="15">
        <v>50111.0</v>
      </c>
      <c r="O9812" s="15">
        <f t="array" ref="O9812">_xlfn.XLOOKUP(M9812,reference_postal_code!$B$2:$B$11,reference_postal_code!$A$2:$A$11)</f>
        <v>50111</v>
      </c>
      <c r="P9812" s="15" t="s">
        <v>77</v>
      </c>
      <c r="Q9812" s="15" t="s">
        <v>5077</v>
      </c>
      <c r="R9812" s="15" t="s">
        <v>110</v>
      </c>
      <c r="S9812" s="15" t="s">
        <v>149</v>
      </c>
      <c r="T9812" s="15" t="s">
        <v>5078</v>
      </c>
      <c r="U9812" s="28">
        <v>213000.0</v>
      </c>
      <c r="V9812" s="15">
        <v>1.0</v>
      </c>
      <c r="W9812" s="31">
        <v>0.2</v>
      </c>
      <c r="X9812" s="28">
        <v>50587.0</v>
      </c>
    </row>
    <row r="9813" ht="15.75" customHeight="1">
      <c r="A9813" s="15">
        <v>3247.0</v>
      </c>
      <c r="B9813" s="15" t="s">
        <v>10287</v>
      </c>
      <c r="C9813" s="18">
        <v>43079.0</v>
      </c>
      <c r="D9813" s="18">
        <v>43081.0</v>
      </c>
      <c r="E9813" s="18">
        <f t="shared" si="1"/>
        <v>43081</v>
      </c>
      <c r="F9813" s="15" t="s">
        <v>114</v>
      </c>
      <c r="G9813" s="15" t="s">
        <v>5043</v>
      </c>
      <c r="H9813" s="15" t="s">
        <v>5044</v>
      </c>
      <c r="I9813" s="15" t="s">
        <v>128</v>
      </c>
      <c r="J9813" s="15" t="s">
        <v>60</v>
      </c>
      <c r="K9813" s="15" t="s">
        <v>10</v>
      </c>
      <c r="L9813" s="15" t="str">
        <f t="array" ref="L9813">_xlfn.XLOOKUP(M9813,reference_province_to_city!$A$2:$A$11,reference_province_to_city!$B$2:$B$11)</f>
        <v>Jakarta</v>
      </c>
      <c r="M9813" s="15" t="s">
        <v>7</v>
      </c>
      <c r="N9813" s="15">
        <v>10110.0</v>
      </c>
      <c r="O9813" s="15">
        <f t="array" ref="O9813">_xlfn.XLOOKUP(M9813,reference_postal_code!$B$2:$B$11,reference_postal_code!$A$2:$A$11)</f>
        <v>10110</v>
      </c>
      <c r="P9813" s="15" t="s">
        <v>117</v>
      </c>
      <c r="Q9813" s="15" t="s">
        <v>6517</v>
      </c>
      <c r="R9813" s="15" t="s">
        <v>65</v>
      </c>
      <c r="S9813" s="15" t="s">
        <v>87</v>
      </c>
      <c r="T9813" s="15" t="s">
        <v>6518</v>
      </c>
      <c r="U9813" s="28">
        <v>4873500.0</v>
      </c>
      <c r="V9813" s="15">
        <v>5.0</v>
      </c>
      <c r="W9813" s="31">
        <v>0.0</v>
      </c>
      <c r="X9813" s="28">
        <v>584820.0</v>
      </c>
    </row>
    <row r="9814" ht="15.75" customHeight="1">
      <c r="A9814" s="15">
        <v>4353.0</v>
      </c>
      <c r="B9814" s="15" t="s">
        <v>10288</v>
      </c>
      <c r="C9814" s="18">
        <v>43079.0</v>
      </c>
      <c r="D9814" s="18">
        <v>43081.0</v>
      </c>
      <c r="E9814" s="18">
        <f t="shared" si="1"/>
        <v>43081</v>
      </c>
      <c r="F9814" s="15" t="s">
        <v>114</v>
      </c>
      <c r="G9814" s="15" t="s">
        <v>7716</v>
      </c>
      <c r="H9814" s="15" t="s">
        <v>7717</v>
      </c>
      <c r="I9814" s="15" t="s">
        <v>59</v>
      </c>
      <c r="J9814" s="15" t="s">
        <v>60</v>
      </c>
      <c r="K9814" s="15" t="s">
        <v>28</v>
      </c>
      <c r="L9814" s="15" t="str">
        <f t="array" ref="L9814">_xlfn.XLOOKUP(M9814,reference_province_to_city!$A$2:$A$11,reference_province_to_city!$B$2:$B$11)</f>
        <v>Medan</v>
      </c>
      <c r="M9814" s="15" t="s">
        <v>11</v>
      </c>
      <c r="O9814" s="15">
        <f t="array" ref="O9814">_xlfn.XLOOKUP(M9814,reference_postal_code!$B$2:$B$11,reference_postal_code!$A$2:$A$11)</f>
        <v>20111</v>
      </c>
      <c r="P9814" s="15" t="s">
        <v>77</v>
      </c>
      <c r="Q9814" s="15" t="s">
        <v>4900</v>
      </c>
      <c r="R9814" s="15" t="s">
        <v>110</v>
      </c>
      <c r="S9814" s="15" t="s">
        <v>111</v>
      </c>
      <c r="T9814" s="15" t="s">
        <v>4901</v>
      </c>
      <c r="U9814" s="28">
        <v>1437600.0</v>
      </c>
      <c r="V9814" s="15">
        <v>4.0</v>
      </c>
      <c r="W9814" s="31">
        <v>0.2</v>
      </c>
      <c r="X9814" s="28">
        <v>521130.0</v>
      </c>
    </row>
    <row r="9815" ht="15.75" customHeight="1">
      <c r="A9815" s="15">
        <v>3248.0</v>
      </c>
      <c r="B9815" s="15" t="s">
        <v>10287</v>
      </c>
      <c r="C9815" s="18">
        <v>43079.0</v>
      </c>
      <c r="D9815" s="18">
        <v>43081.0</v>
      </c>
      <c r="E9815" s="18">
        <f t="shared" si="1"/>
        <v>43081</v>
      </c>
      <c r="F9815" s="15" t="s">
        <v>114</v>
      </c>
      <c r="G9815" s="15" t="s">
        <v>5043</v>
      </c>
      <c r="H9815" s="15" t="s">
        <v>5044</v>
      </c>
      <c r="I9815" s="15" t="s">
        <v>128</v>
      </c>
      <c r="J9815" s="15" t="s">
        <v>60</v>
      </c>
      <c r="L9815" s="15" t="str">
        <f t="array" ref="L9815">_xlfn.XLOOKUP(M9815,reference_province_to_city!$A$2:$A$11,reference_province_to_city!$B$2:$B$11)</f>
        <v>Jakarta</v>
      </c>
      <c r="M9815" s="15" t="s">
        <v>7</v>
      </c>
      <c r="N9815" s="15">
        <v>10110.0</v>
      </c>
      <c r="O9815" s="15">
        <f t="array" ref="O9815">_xlfn.XLOOKUP(M9815,reference_postal_code!$B$2:$B$11,reference_postal_code!$A$2:$A$11)</f>
        <v>10110</v>
      </c>
      <c r="P9815" s="15" t="s">
        <v>117</v>
      </c>
      <c r="Q9815" s="15" t="s">
        <v>8780</v>
      </c>
      <c r="R9815" s="15" t="s">
        <v>65</v>
      </c>
      <c r="S9815" s="15" t="s">
        <v>93</v>
      </c>
      <c r="T9815" s="15" t="s">
        <v>8781</v>
      </c>
      <c r="U9815" s="28">
        <v>273600.0</v>
      </c>
      <c r="V9815" s="15">
        <v>3.0</v>
      </c>
      <c r="W9815" s="31">
        <v>0.0</v>
      </c>
      <c r="X9815" s="28">
        <v>79344.0</v>
      </c>
    </row>
    <row r="9816" ht="15.75" customHeight="1">
      <c r="A9816" s="15">
        <v>9411.0</v>
      </c>
      <c r="B9816" s="15" t="s">
        <v>10289</v>
      </c>
      <c r="C9816" s="18">
        <v>43079.0</v>
      </c>
      <c r="D9816" s="18">
        <v>43082.0</v>
      </c>
      <c r="E9816" s="18">
        <f t="shared" si="1"/>
        <v>43082</v>
      </c>
      <c r="F9816" s="15" t="s">
        <v>125</v>
      </c>
      <c r="G9816" s="15" t="s">
        <v>3823</v>
      </c>
      <c r="H9816" s="15" t="s">
        <v>3824</v>
      </c>
      <c r="I9816" s="15" t="s">
        <v>59</v>
      </c>
      <c r="J9816" s="15" t="s">
        <v>60</v>
      </c>
      <c r="K9816" s="15" t="s">
        <v>17</v>
      </c>
      <c r="L9816" s="15" t="str">
        <f t="array" ref="L9816">_xlfn.XLOOKUP(M9816,reference_province_to_city!$A$2:$A$11,reference_province_to_city!$B$2:$B$11)</f>
        <v>Semarang</v>
      </c>
      <c r="M9816" s="15" t="s">
        <v>15</v>
      </c>
      <c r="N9816" s="15">
        <v>50111.0</v>
      </c>
      <c r="O9816" s="15">
        <f t="array" ref="O9816">_xlfn.XLOOKUP(M9816,reference_postal_code!$B$2:$B$11,reference_postal_code!$A$2:$A$11)</f>
        <v>50111</v>
      </c>
      <c r="P9816" s="15" t="s">
        <v>77</v>
      </c>
      <c r="Q9816" s="15" t="s">
        <v>1800</v>
      </c>
      <c r="R9816" s="15" t="s">
        <v>106</v>
      </c>
      <c r="S9816" s="15" t="s">
        <v>139</v>
      </c>
      <c r="T9816" s="15" t="s">
        <v>1801</v>
      </c>
      <c r="U9816" s="28">
        <v>1318800.0</v>
      </c>
      <c r="V9816" s="15">
        <v>5.0</v>
      </c>
      <c r="W9816" s="31">
        <v>0.2</v>
      </c>
      <c r="X9816" s="28">
        <v>230790.0</v>
      </c>
    </row>
    <row r="9817" ht="15.75" customHeight="1">
      <c r="A9817" s="15">
        <v>3246.0</v>
      </c>
      <c r="B9817" s="15" t="s">
        <v>10287</v>
      </c>
      <c r="C9817" s="18">
        <v>43079.0</v>
      </c>
      <c r="D9817" s="18">
        <v>43081.0</v>
      </c>
      <c r="E9817" s="18">
        <f t="shared" si="1"/>
        <v>43081</v>
      </c>
      <c r="F9817" s="15" t="s">
        <v>114</v>
      </c>
      <c r="G9817" s="15" t="s">
        <v>5043</v>
      </c>
      <c r="H9817" s="15" t="s">
        <v>5044</v>
      </c>
      <c r="I9817" s="15" t="s">
        <v>128</v>
      </c>
      <c r="J9817" s="15" t="s">
        <v>60</v>
      </c>
      <c r="K9817" s="15" t="s">
        <v>10</v>
      </c>
      <c r="L9817" s="15" t="str">
        <f t="array" ref="L9817">_xlfn.XLOOKUP(M9817,reference_province_to_city!$A$2:$A$11,reference_province_to_city!$B$2:$B$11)</f>
        <v>Jakarta</v>
      </c>
      <c r="M9817" s="15" t="s">
        <v>7</v>
      </c>
      <c r="N9817" s="15">
        <v>10110.0</v>
      </c>
      <c r="O9817" s="15">
        <f t="array" ref="O9817">_xlfn.XLOOKUP(M9817,reference_postal_code!$B$2:$B$11,reference_postal_code!$A$2:$A$11)</f>
        <v>10110</v>
      </c>
      <c r="P9817" s="15" t="s">
        <v>117</v>
      </c>
      <c r="Q9817" s="15" t="s">
        <v>2545</v>
      </c>
      <c r="R9817" s="15" t="s">
        <v>110</v>
      </c>
      <c r="S9817" s="15" t="s">
        <v>149</v>
      </c>
      <c r="T9817" s="15" t="s">
        <v>2546</v>
      </c>
      <c r="U9817" s="28">
        <v>736200.0</v>
      </c>
      <c r="V9817" s="15">
        <v>3.0</v>
      </c>
      <c r="W9817" s="31">
        <v>0.0</v>
      </c>
      <c r="X9817" s="28">
        <v>73620.0</v>
      </c>
    </row>
    <row r="9818" ht="15.75" customHeight="1">
      <c r="A9818" s="15">
        <v>3527.0</v>
      </c>
      <c r="B9818" s="15" t="s">
        <v>10290</v>
      </c>
      <c r="C9818" s="18">
        <v>43079.0</v>
      </c>
      <c r="D9818" s="18">
        <v>43084.0</v>
      </c>
      <c r="E9818" s="18">
        <f t="shared" si="1"/>
        <v>43084</v>
      </c>
      <c r="F9818" s="15" t="s">
        <v>114</v>
      </c>
      <c r="G9818" s="15" t="s">
        <v>6613</v>
      </c>
      <c r="H9818" s="15" t="s">
        <v>6614</v>
      </c>
      <c r="I9818" s="15" t="s">
        <v>76</v>
      </c>
      <c r="J9818" s="15" t="s">
        <v>60</v>
      </c>
      <c r="K9818" s="15" t="s">
        <v>14</v>
      </c>
      <c r="L9818" s="15" t="str">
        <f t="array" ref="L9818">_xlfn.XLOOKUP(M9818,reference_province_to_city!$A$2:$A$11,reference_province_to_city!$B$2:$B$11)</f>
        <v>Bandung</v>
      </c>
      <c r="M9818" s="15" t="s">
        <v>12</v>
      </c>
      <c r="N9818" s="15">
        <v>40111.0</v>
      </c>
      <c r="O9818" s="15">
        <f t="array" ref="O9818">_xlfn.XLOOKUP(M9818,reference_postal_code!$B$2:$B$11,reference_postal_code!$A$2:$A$11)</f>
        <v>40111</v>
      </c>
      <c r="P9818" s="15" t="s">
        <v>117</v>
      </c>
      <c r="Q9818" s="15" t="s">
        <v>6866</v>
      </c>
      <c r="R9818" s="15" t="s">
        <v>110</v>
      </c>
      <c r="S9818" s="15" t="s">
        <v>111</v>
      </c>
      <c r="T9818" s="15" t="s">
        <v>6867</v>
      </c>
      <c r="U9818" s="28">
        <v>584550.0</v>
      </c>
      <c r="V9818" s="15">
        <v>3.0</v>
      </c>
      <c r="W9818" s="31">
        <v>0.0</v>
      </c>
      <c r="X9818" s="28">
        <v>11691.0</v>
      </c>
    </row>
    <row r="9819" ht="15.75" customHeight="1">
      <c r="A9819" s="15">
        <v>3528.0</v>
      </c>
      <c r="B9819" s="15" t="s">
        <v>10290</v>
      </c>
      <c r="C9819" s="18">
        <v>43079.0</v>
      </c>
      <c r="D9819" s="18">
        <v>43084.0</v>
      </c>
      <c r="E9819" s="18">
        <f t="shared" si="1"/>
        <v>43084</v>
      </c>
      <c r="F9819" s="15" t="s">
        <v>114</v>
      </c>
      <c r="G9819" s="15" t="s">
        <v>6613</v>
      </c>
      <c r="H9819" s="15" t="s">
        <v>6614</v>
      </c>
      <c r="I9819" s="15" t="s">
        <v>76</v>
      </c>
      <c r="J9819" s="15" t="s">
        <v>60</v>
      </c>
      <c r="K9819" s="15" t="s">
        <v>14</v>
      </c>
      <c r="L9819" s="15" t="str">
        <f t="array" ref="L9819">_xlfn.XLOOKUP(M9819,reference_province_to_city!$A$2:$A$11,reference_province_to_city!$B$2:$B$11)</f>
        <v>Bandung</v>
      </c>
      <c r="M9819" s="15" t="s">
        <v>12</v>
      </c>
      <c r="N9819" s="15">
        <v>40111.0</v>
      </c>
      <c r="O9819" s="15">
        <f t="array" ref="O9819">_xlfn.XLOOKUP(M9819,reference_postal_code!$B$2:$B$11,reference_postal_code!$A$2:$A$11)</f>
        <v>40111</v>
      </c>
      <c r="P9819" s="15" t="s">
        <v>117</v>
      </c>
      <c r="Q9819" s="15" t="s">
        <v>175</v>
      </c>
      <c r="R9819" s="15" t="s">
        <v>65</v>
      </c>
      <c r="S9819" s="15" t="s">
        <v>83</v>
      </c>
      <c r="T9819" s="15" t="s">
        <v>176</v>
      </c>
      <c r="U9819" s="28">
        <v>687600.0</v>
      </c>
      <c r="V9819" s="15">
        <v>8.0</v>
      </c>
      <c r="W9819" s="31">
        <v>0.0</v>
      </c>
      <c r="X9819" s="28">
        <v>330048.0</v>
      </c>
    </row>
    <row r="9820" ht="15.75" customHeight="1">
      <c r="A9820" s="15">
        <v>2337.0</v>
      </c>
      <c r="B9820" s="15" t="s">
        <v>10291</v>
      </c>
      <c r="C9820" s="18">
        <v>43079.0</v>
      </c>
      <c r="D9820" s="18">
        <v>43079.0</v>
      </c>
      <c r="E9820" s="18">
        <f t="shared" si="1"/>
        <v>43079</v>
      </c>
      <c r="F9820" s="15" t="s">
        <v>466</v>
      </c>
      <c r="G9820" s="15" t="s">
        <v>3022</v>
      </c>
      <c r="H9820" s="15" t="s">
        <v>3023</v>
      </c>
      <c r="I9820" s="15" t="s">
        <v>59</v>
      </c>
      <c r="J9820" s="15" t="s">
        <v>60</v>
      </c>
      <c r="K9820" s="15" t="s">
        <v>26</v>
      </c>
      <c r="L9820" s="15" t="str">
        <f t="array" ref="L9820">_xlfn.XLOOKUP(M9820,reference_province_to_city!$A$2:$A$11,reference_province_to_city!$B$2:$B$11)</f>
        <v>Denpasar</v>
      </c>
      <c r="M9820" s="15" t="s">
        <v>24</v>
      </c>
      <c r="N9820" s="15">
        <v>80231.0</v>
      </c>
      <c r="O9820" s="15">
        <f t="array" ref="O9820">_xlfn.XLOOKUP(M9820,reference_postal_code!$B$2:$B$11,reference_postal_code!$A$2:$A$11)</f>
        <v>80231</v>
      </c>
      <c r="P9820" s="15" t="s">
        <v>63</v>
      </c>
      <c r="Q9820" s="15" t="s">
        <v>6219</v>
      </c>
      <c r="R9820" s="15" t="s">
        <v>65</v>
      </c>
      <c r="S9820" s="15" t="s">
        <v>222</v>
      </c>
      <c r="T9820" s="15" t="s">
        <v>6220</v>
      </c>
      <c r="U9820" s="28">
        <v>6401850.0</v>
      </c>
      <c r="V9820" s="15">
        <v>7.0</v>
      </c>
      <c r="W9820" s="31">
        <v>0.0</v>
      </c>
      <c r="X9820" s="28">
        <v>1856536.0</v>
      </c>
    </row>
    <row r="9821" ht="15.75" customHeight="1">
      <c r="A9821" s="15">
        <v>1517.0</v>
      </c>
      <c r="B9821" s="15" t="s">
        <v>10292</v>
      </c>
      <c r="C9821" s="18">
        <v>43079.0</v>
      </c>
      <c r="D9821" s="18">
        <v>43083.0</v>
      </c>
      <c r="E9821" s="18">
        <f t="shared" si="1"/>
        <v>43083</v>
      </c>
      <c r="F9821" s="15" t="s">
        <v>114</v>
      </c>
      <c r="G9821" s="15" t="s">
        <v>2149</v>
      </c>
      <c r="H9821" s="15" t="s">
        <v>2150</v>
      </c>
      <c r="I9821" s="15" t="s">
        <v>59</v>
      </c>
      <c r="J9821" s="15" t="s">
        <v>60</v>
      </c>
      <c r="K9821" s="15" t="s">
        <v>17</v>
      </c>
      <c r="L9821" s="15" t="str">
        <f t="array" ref="L9821">_xlfn.XLOOKUP(M9821,reference_province_to_city!$A$2:$A$11,reference_province_to_city!$B$2:$B$11)</f>
        <v>Semarang</v>
      </c>
      <c r="M9821" s="15" t="s">
        <v>15</v>
      </c>
      <c r="N9821" s="15">
        <v>50111.0</v>
      </c>
      <c r="O9821" s="15">
        <f t="array" ref="O9821">_xlfn.XLOOKUP(M9821,reference_postal_code!$B$2:$B$11,reference_postal_code!$A$2:$A$11)</f>
        <v>50111</v>
      </c>
      <c r="P9821" s="15" t="s">
        <v>77</v>
      </c>
      <c r="Q9821" s="15" t="s">
        <v>6907</v>
      </c>
      <c r="R9821" s="15" t="s">
        <v>106</v>
      </c>
      <c r="S9821" s="15" t="s">
        <v>218</v>
      </c>
      <c r="T9821" s="15" t="s">
        <v>6908</v>
      </c>
      <c r="U9821" s="28">
        <v>2.5044E7</v>
      </c>
      <c r="V9821" s="15">
        <v>4.0</v>
      </c>
      <c r="W9821" s="31">
        <v>0.0</v>
      </c>
      <c r="X9821" s="28">
        <v>1753080.0</v>
      </c>
    </row>
    <row r="9822" ht="15.75" customHeight="1">
      <c r="A9822" s="15">
        <v>1688.0</v>
      </c>
      <c r="B9822" s="15" t="s">
        <v>10293</v>
      </c>
      <c r="C9822" s="18">
        <v>43079.0</v>
      </c>
      <c r="D9822" s="18">
        <v>43081.0</v>
      </c>
      <c r="E9822" s="18">
        <f t="shared" si="1"/>
        <v>43081</v>
      </c>
      <c r="F9822" s="15" t="s">
        <v>125</v>
      </c>
      <c r="G9822" s="15" t="s">
        <v>5169</v>
      </c>
      <c r="H9822" s="15" t="s">
        <v>5170</v>
      </c>
      <c r="I9822" s="15" t="s">
        <v>59</v>
      </c>
      <c r="J9822" s="15" t="s">
        <v>60</v>
      </c>
      <c r="K9822" s="15" t="s">
        <v>26</v>
      </c>
      <c r="L9822" s="15" t="str">
        <f t="array" ref="L9822">_xlfn.XLOOKUP(M9822,reference_province_to_city!$A$2:$A$11,reference_province_to_city!$B$2:$B$11)</f>
        <v>Denpasar</v>
      </c>
      <c r="M9822" s="15" t="s">
        <v>24</v>
      </c>
      <c r="N9822" s="15">
        <v>80231.0</v>
      </c>
      <c r="O9822" s="15">
        <f t="array" ref="O9822">_xlfn.XLOOKUP(M9822,reference_postal_code!$B$2:$B$11,reference_postal_code!$A$2:$A$11)</f>
        <v>80231</v>
      </c>
      <c r="P9822" s="15" t="s">
        <v>63</v>
      </c>
      <c r="Q9822" s="15" t="s">
        <v>3029</v>
      </c>
      <c r="R9822" s="15" t="s">
        <v>65</v>
      </c>
      <c r="S9822" s="15" t="s">
        <v>66</v>
      </c>
      <c r="T9822" s="15" t="s">
        <v>3030</v>
      </c>
      <c r="U9822" s="28">
        <v>155520.0</v>
      </c>
      <c r="V9822" s="15">
        <v>2.0</v>
      </c>
      <c r="W9822" s="31">
        <v>0.2</v>
      </c>
      <c r="X9822" s="28">
        <v>54432.0</v>
      </c>
    </row>
    <row r="9823" ht="15.75" customHeight="1">
      <c r="A9823" s="15">
        <v>9410.0</v>
      </c>
      <c r="B9823" s="15" t="s">
        <v>10289</v>
      </c>
      <c r="C9823" s="18">
        <v>43079.0</v>
      </c>
      <c r="D9823" s="18">
        <v>43082.0</v>
      </c>
      <c r="E9823" s="18">
        <f t="shared" si="1"/>
        <v>43082</v>
      </c>
      <c r="F9823" s="15" t="s">
        <v>125</v>
      </c>
      <c r="G9823" s="15" t="s">
        <v>3823</v>
      </c>
      <c r="H9823" s="15" t="s">
        <v>3824</v>
      </c>
      <c r="I9823" s="15" t="s">
        <v>59</v>
      </c>
      <c r="J9823" s="15" t="s">
        <v>60</v>
      </c>
      <c r="K9823" s="15" t="s">
        <v>17</v>
      </c>
      <c r="L9823" s="15" t="str">
        <f t="array" ref="L9823">_xlfn.XLOOKUP(M9823,reference_province_to_city!$A$2:$A$11,reference_province_to_city!$B$2:$B$11)</f>
        <v>Semarang</v>
      </c>
      <c r="M9823" s="15" t="s">
        <v>15</v>
      </c>
      <c r="N9823" s="15">
        <v>50111.0</v>
      </c>
      <c r="O9823" s="15">
        <f t="array" ref="O9823">_xlfn.XLOOKUP(M9823,reference_postal_code!$B$2:$B$11,reference_postal_code!$A$2:$A$11)</f>
        <v>50111</v>
      </c>
      <c r="P9823" s="15" t="s">
        <v>77</v>
      </c>
      <c r="Q9823" s="15" t="s">
        <v>5991</v>
      </c>
      <c r="R9823" s="15" t="s">
        <v>65</v>
      </c>
      <c r="S9823" s="15" t="s">
        <v>83</v>
      </c>
      <c r="T9823" s="15" t="s">
        <v>5992</v>
      </c>
      <c r="U9823" s="28">
        <v>49095.0</v>
      </c>
      <c r="V9823" s="15">
        <v>1.0</v>
      </c>
      <c r="W9823" s="31">
        <v>0.7</v>
      </c>
      <c r="X9823" s="28">
        <v>-37639.0</v>
      </c>
    </row>
    <row r="9824" ht="15.75" customHeight="1">
      <c r="A9824" s="15">
        <v>4354.0</v>
      </c>
      <c r="B9824" s="15" t="s">
        <v>10288</v>
      </c>
      <c r="C9824" s="18">
        <v>43079.0</v>
      </c>
      <c r="D9824" s="18">
        <v>43081.0</v>
      </c>
      <c r="E9824" s="18">
        <f t="shared" si="1"/>
        <v>43081</v>
      </c>
      <c r="F9824" s="15" t="s">
        <v>114</v>
      </c>
      <c r="G9824" s="15" t="s">
        <v>7716</v>
      </c>
      <c r="H9824" s="15" t="s">
        <v>7717</v>
      </c>
      <c r="I9824" s="15" t="s">
        <v>59</v>
      </c>
      <c r="J9824" s="15" t="s">
        <v>60</v>
      </c>
      <c r="K9824" s="15" t="s">
        <v>28</v>
      </c>
      <c r="L9824" s="15" t="str">
        <f t="array" ref="L9824">_xlfn.XLOOKUP(M9824,reference_province_to_city!$A$2:$A$11,reference_province_to_city!$B$2:$B$11)</f>
        <v>Medan</v>
      </c>
      <c r="M9824" s="15" t="s">
        <v>11</v>
      </c>
      <c r="N9824" s="15">
        <v>20111.0</v>
      </c>
      <c r="O9824" s="15">
        <f t="array" ref="O9824">_xlfn.XLOOKUP(M9824,reference_postal_code!$B$2:$B$11,reference_postal_code!$A$2:$A$11)</f>
        <v>20111</v>
      </c>
      <c r="P9824" s="15" t="s">
        <v>77</v>
      </c>
      <c r="Q9824" s="15" t="s">
        <v>118</v>
      </c>
      <c r="R9824" s="15" t="s">
        <v>65</v>
      </c>
      <c r="S9824" s="15" t="s">
        <v>66</v>
      </c>
      <c r="T9824" s="15" t="s">
        <v>119</v>
      </c>
      <c r="U9824" s="28">
        <v>194400.0</v>
      </c>
      <c r="V9824" s="15">
        <v>2.0</v>
      </c>
      <c r="W9824" s="31">
        <v>0.0</v>
      </c>
      <c r="X9824" s="28">
        <v>93312.0</v>
      </c>
    </row>
    <row r="9825" ht="15.75" customHeight="1">
      <c r="A9825" s="15">
        <v>1509.0</v>
      </c>
      <c r="B9825" s="15" t="s">
        <v>10294</v>
      </c>
      <c r="C9825" s="18">
        <v>43079.0</v>
      </c>
      <c r="D9825" s="18">
        <v>43079.0</v>
      </c>
      <c r="E9825" s="18">
        <f t="shared" si="1"/>
        <v>43079</v>
      </c>
      <c r="F9825" s="15" t="s">
        <v>466</v>
      </c>
      <c r="G9825" s="15" t="s">
        <v>3644</v>
      </c>
      <c r="H9825" s="15" t="s">
        <v>3645</v>
      </c>
      <c r="I9825" s="15" t="s">
        <v>76</v>
      </c>
      <c r="J9825" s="15" t="s">
        <v>60</v>
      </c>
      <c r="K9825" s="15" t="s">
        <v>10</v>
      </c>
      <c r="L9825" s="15" t="str">
        <f t="array" ref="L9825">_xlfn.XLOOKUP(M9825,reference_province_to_city!$A$2:$A$11,reference_province_to_city!$B$2:$B$11)</f>
        <v>Jakarta</v>
      </c>
      <c r="M9825" s="15" t="s">
        <v>7</v>
      </c>
      <c r="N9825" s="15">
        <v>10110.0</v>
      </c>
      <c r="O9825" s="15">
        <f t="array" ref="O9825">_xlfn.XLOOKUP(M9825,reference_postal_code!$B$2:$B$11,reference_postal_code!$A$2:$A$11)</f>
        <v>10110</v>
      </c>
      <c r="P9825" s="15" t="s">
        <v>117</v>
      </c>
      <c r="Q9825" s="15" t="s">
        <v>3306</v>
      </c>
      <c r="R9825" s="15" t="s">
        <v>65</v>
      </c>
      <c r="S9825" s="15" t="s">
        <v>83</v>
      </c>
      <c r="T9825" s="15" t="s">
        <v>3307</v>
      </c>
      <c r="U9825" s="28">
        <v>517500.0</v>
      </c>
      <c r="V9825" s="15">
        <v>3.0</v>
      </c>
      <c r="W9825" s="31">
        <v>0.0</v>
      </c>
      <c r="X9825" s="28">
        <v>232875.0</v>
      </c>
    </row>
    <row r="9826" ht="15.75" customHeight="1">
      <c r="A9826" s="15">
        <v>6909.0</v>
      </c>
      <c r="B9826" s="15" t="s">
        <v>10295</v>
      </c>
      <c r="C9826" s="18">
        <v>43079.0</v>
      </c>
      <c r="D9826" s="18"/>
      <c r="E9826" s="18">
        <f t="shared" si="1"/>
        <v>43082</v>
      </c>
      <c r="F9826" s="15" t="s">
        <v>55</v>
      </c>
      <c r="G9826" s="15" t="s">
        <v>8437</v>
      </c>
      <c r="H9826" s="15" t="s">
        <v>8438</v>
      </c>
      <c r="I9826" s="15" t="s">
        <v>128</v>
      </c>
      <c r="J9826" s="15" t="s">
        <v>60</v>
      </c>
      <c r="K9826" s="15" t="s">
        <v>31</v>
      </c>
      <c r="L9826" s="15" t="str">
        <f t="array" ref="L9826">_xlfn.XLOOKUP(M9826,reference_province_to_city!$A$2:$A$11,reference_province_to_city!$B$2:$B$11)</f>
        <v>Balikpapan</v>
      </c>
      <c r="M9826" s="15" t="s">
        <v>21</v>
      </c>
      <c r="N9826" s="15">
        <v>76114.0</v>
      </c>
      <c r="O9826" s="15">
        <f t="array" ref="O9826">_xlfn.XLOOKUP(M9826,reference_postal_code!$B$2:$B$11,reference_postal_code!$A$2:$A$11)</f>
        <v>76114</v>
      </c>
      <c r="P9826" s="15" t="s">
        <v>166</v>
      </c>
      <c r="Q9826" s="15" t="s">
        <v>3730</v>
      </c>
      <c r="R9826" s="15" t="s">
        <v>106</v>
      </c>
      <c r="S9826" s="15" t="s">
        <v>139</v>
      </c>
      <c r="T9826" s="15" t="s">
        <v>3731</v>
      </c>
      <c r="U9826" s="28">
        <v>221400.0</v>
      </c>
      <c r="V9826" s="15">
        <v>2.0</v>
      </c>
      <c r="W9826" s="31">
        <v>0.0</v>
      </c>
      <c r="X9826" s="28">
        <v>64206.0</v>
      </c>
    </row>
    <row r="9827" ht="15.75" customHeight="1">
      <c r="A9827" s="15">
        <v>2773.0</v>
      </c>
      <c r="B9827" s="15" t="s">
        <v>10296</v>
      </c>
      <c r="C9827" s="18">
        <v>43079.0</v>
      </c>
      <c r="D9827" s="18">
        <v>43081.0</v>
      </c>
      <c r="E9827" s="18">
        <f t="shared" si="1"/>
        <v>43081</v>
      </c>
      <c r="F9827" s="15" t="s">
        <v>125</v>
      </c>
      <c r="G9827" s="15" t="s">
        <v>4265</v>
      </c>
      <c r="H9827" s="15" t="s">
        <v>4266</v>
      </c>
      <c r="I9827" s="15" t="s">
        <v>59</v>
      </c>
      <c r="J9827" s="15" t="s">
        <v>60</v>
      </c>
      <c r="L9827" s="15" t="str">
        <f t="array" ref="L9827">_xlfn.XLOOKUP(M9827,reference_province_to_city!$A$2:$A$11,reference_province_to_city!$B$2:$B$11)</f>
        <v>Denpasar</v>
      </c>
      <c r="M9827" s="15" t="s">
        <v>24</v>
      </c>
      <c r="N9827" s="15">
        <v>80231.0</v>
      </c>
      <c r="O9827" s="15">
        <f t="array" ref="O9827">_xlfn.XLOOKUP(M9827,reference_postal_code!$B$2:$B$11,reference_postal_code!$A$2:$A$11)</f>
        <v>80231</v>
      </c>
      <c r="P9827" s="15" t="s">
        <v>63</v>
      </c>
      <c r="Q9827" s="15" t="s">
        <v>4149</v>
      </c>
      <c r="R9827" s="15" t="s">
        <v>106</v>
      </c>
      <c r="S9827" s="15" t="s">
        <v>139</v>
      </c>
      <c r="T9827" s="15" t="s">
        <v>4150</v>
      </c>
      <c r="U9827" s="28">
        <v>286560.0</v>
      </c>
      <c r="V9827" s="15">
        <v>3.0</v>
      </c>
      <c r="W9827" s="31">
        <v>0.2</v>
      </c>
      <c r="X9827" s="28">
        <v>85968.0</v>
      </c>
    </row>
    <row r="9828" ht="15.75" customHeight="1">
      <c r="A9828" s="15">
        <v>1058.0</v>
      </c>
      <c r="B9828" s="15" t="s">
        <v>10297</v>
      </c>
      <c r="C9828" s="18">
        <v>43079.0</v>
      </c>
      <c r="D9828" s="18">
        <v>43086.0</v>
      </c>
      <c r="E9828" s="18">
        <f t="shared" si="1"/>
        <v>43086</v>
      </c>
      <c r="F9828" s="15" t="s">
        <v>55</v>
      </c>
      <c r="G9828" s="15" t="s">
        <v>5043</v>
      </c>
      <c r="H9828" s="15" t="s">
        <v>5044</v>
      </c>
      <c r="I9828" s="15" t="s">
        <v>128</v>
      </c>
      <c r="J9828" s="15" t="s">
        <v>60</v>
      </c>
      <c r="K9828" s="15" t="s">
        <v>10</v>
      </c>
      <c r="L9828" s="15" t="str">
        <f t="array" ref="L9828">_xlfn.XLOOKUP(M9828,reference_province_to_city!$A$2:$A$11,reference_province_to_city!$B$2:$B$11)</f>
        <v>Jakarta</v>
      </c>
      <c r="M9828" s="15" t="s">
        <v>7</v>
      </c>
      <c r="N9828" s="15">
        <v>10110.0</v>
      </c>
      <c r="O9828" s="15">
        <f t="array" ref="O9828">_xlfn.XLOOKUP(M9828,reference_postal_code!$B$2:$B$11,reference_postal_code!$A$2:$A$11)</f>
        <v>10110</v>
      </c>
      <c r="P9828" s="15" t="s">
        <v>117</v>
      </c>
      <c r="Q9828" s="15" t="s">
        <v>967</v>
      </c>
      <c r="R9828" s="15" t="s">
        <v>65</v>
      </c>
      <c r="S9828" s="15" t="s">
        <v>83</v>
      </c>
      <c r="T9828" s="15" t="s">
        <v>968</v>
      </c>
      <c r="U9828" s="28">
        <v>299040.0</v>
      </c>
      <c r="V9828" s="15">
        <v>4.0</v>
      </c>
      <c r="W9828" s="31">
        <v>0.2</v>
      </c>
      <c r="X9828" s="28">
        <v>108402.0</v>
      </c>
    </row>
    <row r="9829" ht="15.75" customHeight="1">
      <c r="A9829" s="15">
        <v>1689.0</v>
      </c>
      <c r="B9829" s="15" t="s">
        <v>10293</v>
      </c>
      <c r="C9829" s="18">
        <v>43079.0</v>
      </c>
      <c r="D9829" s="18">
        <v>43081.0</v>
      </c>
      <c r="E9829" s="18">
        <f t="shared" si="1"/>
        <v>43081</v>
      </c>
      <c r="F9829" s="15" t="s">
        <v>125</v>
      </c>
      <c r="G9829" s="15" t="s">
        <v>5169</v>
      </c>
      <c r="H9829" s="15" t="s">
        <v>5170</v>
      </c>
      <c r="I9829" s="15" t="s">
        <v>59</v>
      </c>
      <c r="J9829" s="15" t="s">
        <v>60</v>
      </c>
      <c r="K9829" s="15" t="s">
        <v>26</v>
      </c>
      <c r="L9829" s="15" t="str">
        <f t="array" ref="L9829">_xlfn.XLOOKUP(M9829,reference_province_to_city!$A$2:$A$11,reference_province_to_city!$B$2:$B$11)</f>
        <v>Denpasar</v>
      </c>
      <c r="M9829" s="15" t="s">
        <v>24</v>
      </c>
      <c r="N9829" s="15">
        <v>80231.0</v>
      </c>
      <c r="O9829" s="15">
        <f t="array" ref="O9829">_xlfn.XLOOKUP(M9829,reference_postal_code!$B$2:$B$11,reference_postal_code!$A$2:$A$11)</f>
        <v>80231</v>
      </c>
      <c r="P9829" s="15" t="s">
        <v>63</v>
      </c>
      <c r="Q9829" s="15" t="s">
        <v>1557</v>
      </c>
      <c r="R9829" s="15" t="s">
        <v>106</v>
      </c>
      <c r="S9829" s="15" t="s">
        <v>139</v>
      </c>
      <c r="T9829" s="15" t="s">
        <v>1558</v>
      </c>
      <c r="U9829" s="28">
        <v>4663200.0</v>
      </c>
      <c r="V9829" s="15">
        <v>2.0</v>
      </c>
      <c r="W9829" s="31">
        <v>0.2</v>
      </c>
      <c r="X9829" s="28">
        <v>349740.0</v>
      </c>
    </row>
    <row r="9830" ht="15.75" customHeight="1">
      <c r="A9830" s="15">
        <v>3526.0</v>
      </c>
      <c r="B9830" s="15" t="s">
        <v>10290</v>
      </c>
      <c r="C9830" s="18">
        <v>43079.0</v>
      </c>
      <c r="D9830" s="18">
        <v>43084.0</v>
      </c>
      <c r="E9830" s="18">
        <f t="shared" si="1"/>
        <v>43084</v>
      </c>
      <c r="F9830" s="15" t="s">
        <v>114</v>
      </c>
      <c r="G9830" s="15" t="s">
        <v>6613</v>
      </c>
      <c r="H9830" s="15" t="s">
        <v>6614</v>
      </c>
      <c r="I9830" s="15" t="s">
        <v>76</v>
      </c>
      <c r="J9830" s="15" t="s">
        <v>60</v>
      </c>
      <c r="K9830" s="15" t="s">
        <v>14</v>
      </c>
      <c r="L9830" s="15" t="str">
        <f t="array" ref="L9830">_xlfn.XLOOKUP(M9830,reference_province_to_city!$A$2:$A$11,reference_province_to_city!$B$2:$B$11)</f>
        <v>Bandung</v>
      </c>
      <c r="M9830" s="15" t="s">
        <v>12</v>
      </c>
      <c r="N9830" s="15">
        <v>40111.0</v>
      </c>
      <c r="O9830" s="15">
        <f t="array" ref="O9830">_xlfn.XLOOKUP(M9830,reference_postal_code!$B$2:$B$11,reference_postal_code!$A$2:$A$11)</f>
        <v>40111</v>
      </c>
      <c r="P9830" s="15" t="s">
        <v>117</v>
      </c>
      <c r="Q9830" s="15" t="s">
        <v>5545</v>
      </c>
      <c r="R9830" s="15" t="s">
        <v>110</v>
      </c>
      <c r="S9830" s="15" t="s">
        <v>149</v>
      </c>
      <c r="T9830" s="15" t="s">
        <v>5546</v>
      </c>
      <c r="U9830" s="28">
        <v>8999550.0</v>
      </c>
      <c r="V9830" s="15">
        <v>3.0</v>
      </c>
      <c r="W9830" s="31">
        <v>0.0</v>
      </c>
      <c r="X9830" s="28">
        <v>3869807.0</v>
      </c>
    </row>
    <row r="9831" ht="15.75" customHeight="1">
      <c r="A9831" s="15">
        <v>2336.0</v>
      </c>
      <c r="B9831" s="15" t="s">
        <v>10291</v>
      </c>
      <c r="C9831" s="18">
        <v>43079.0</v>
      </c>
      <c r="D9831" s="18">
        <v>43079.0</v>
      </c>
      <c r="E9831" s="18">
        <f t="shared" si="1"/>
        <v>43079</v>
      </c>
      <c r="F9831" s="15" t="s">
        <v>466</v>
      </c>
      <c r="G9831" s="15" t="s">
        <v>3022</v>
      </c>
      <c r="H9831" s="15" t="s">
        <v>3023</v>
      </c>
      <c r="I9831" s="15" t="s">
        <v>59</v>
      </c>
      <c r="J9831" s="15" t="s">
        <v>60</v>
      </c>
      <c r="K9831" s="15" t="s">
        <v>26</v>
      </c>
      <c r="L9831" s="15" t="str">
        <f t="array" ref="L9831">_xlfn.XLOOKUP(M9831,reference_province_to_city!$A$2:$A$11,reference_province_to_city!$B$2:$B$11)</f>
        <v>Denpasar</v>
      </c>
      <c r="M9831" s="15" t="s">
        <v>24</v>
      </c>
      <c r="N9831" s="15">
        <v>80231.0</v>
      </c>
      <c r="O9831" s="15">
        <f t="array" ref="O9831">_xlfn.XLOOKUP(M9831,reference_postal_code!$B$2:$B$11,reference_postal_code!$A$2:$A$11)</f>
        <v>80231</v>
      </c>
      <c r="P9831" s="15" t="s">
        <v>63</v>
      </c>
      <c r="Q9831" s="15" t="s">
        <v>3464</v>
      </c>
      <c r="R9831" s="15" t="s">
        <v>65</v>
      </c>
      <c r="S9831" s="15" t="s">
        <v>173</v>
      </c>
      <c r="T9831" s="15" t="s">
        <v>3465</v>
      </c>
      <c r="U9831" s="28">
        <v>162900.0</v>
      </c>
      <c r="V9831" s="15">
        <v>3.0</v>
      </c>
      <c r="W9831" s="31">
        <v>0.0</v>
      </c>
      <c r="X9831" s="28">
        <v>76563.0</v>
      </c>
    </row>
    <row r="9832" ht="15.75" customHeight="1">
      <c r="A9832" s="15">
        <v>1059.0</v>
      </c>
      <c r="B9832" s="15" t="s">
        <v>10297</v>
      </c>
      <c r="C9832" s="18">
        <v>43079.0</v>
      </c>
      <c r="D9832" s="18">
        <v>43086.0</v>
      </c>
      <c r="E9832" s="18">
        <f t="shared" si="1"/>
        <v>43086</v>
      </c>
      <c r="F9832" s="15" t="s">
        <v>55</v>
      </c>
      <c r="G9832" s="15" t="s">
        <v>5043</v>
      </c>
      <c r="H9832" s="15" t="s">
        <v>5044</v>
      </c>
      <c r="I9832" s="15" t="s">
        <v>128</v>
      </c>
      <c r="J9832" s="15" t="s">
        <v>60</v>
      </c>
      <c r="K9832" s="15" t="s">
        <v>10</v>
      </c>
      <c r="L9832" s="15" t="str">
        <f t="array" ref="L9832">_xlfn.XLOOKUP(M9832,reference_province_to_city!$A$2:$A$11,reference_province_to_city!$B$2:$B$11)</f>
        <v>Jakarta</v>
      </c>
      <c r="M9832" s="15" t="s">
        <v>7</v>
      </c>
      <c r="N9832" s="15">
        <v>10110.0</v>
      </c>
      <c r="O9832" s="15">
        <f t="array" ref="O9832">_xlfn.XLOOKUP(M9832,reference_postal_code!$B$2:$B$11,reference_postal_code!$A$2:$A$11)</f>
        <v>10110</v>
      </c>
      <c r="P9832" s="15" t="s">
        <v>117</v>
      </c>
      <c r="Q9832" s="15" t="s">
        <v>807</v>
      </c>
      <c r="R9832" s="15" t="s">
        <v>65</v>
      </c>
      <c r="S9832" s="15" t="s">
        <v>83</v>
      </c>
      <c r="T9832" s="15" t="s">
        <v>808</v>
      </c>
      <c r="U9832" s="28">
        <v>983520.0</v>
      </c>
      <c r="V9832" s="15">
        <v>2.0</v>
      </c>
      <c r="W9832" s="31">
        <v>0.2</v>
      </c>
      <c r="X9832" s="28">
        <v>344232.0</v>
      </c>
    </row>
    <row r="9833" ht="15.75" customHeight="1">
      <c r="A9833" s="15">
        <v>6273.0</v>
      </c>
      <c r="B9833" s="15" t="s">
        <v>10298</v>
      </c>
      <c r="C9833" s="18">
        <v>43080.0</v>
      </c>
      <c r="D9833" s="18">
        <v>43081.0</v>
      </c>
      <c r="E9833" s="18">
        <f t="shared" si="1"/>
        <v>43081</v>
      </c>
      <c r="F9833" s="15" t="s">
        <v>125</v>
      </c>
      <c r="G9833" s="15" t="s">
        <v>7373</v>
      </c>
      <c r="H9833" s="15" t="s">
        <v>7374</v>
      </c>
      <c r="I9833" s="15" t="s">
        <v>128</v>
      </c>
      <c r="J9833" s="15" t="s">
        <v>60</v>
      </c>
      <c r="K9833" s="15" t="s">
        <v>19</v>
      </c>
      <c r="L9833" s="15" t="str">
        <f t="array" ref="L9833">_xlfn.XLOOKUP(M9833,reference_province_to_city!$A$2:$A$11,reference_province_to_city!$B$2:$B$11)</f>
        <v>Yogyakarta</v>
      </c>
      <c r="M9833" s="15" t="s">
        <v>18</v>
      </c>
      <c r="N9833" s="15">
        <v>55111.0</v>
      </c>
      <c r="O9833" s="15">
        <f t="array" ref="O9833">_xlfn.XLOOKUP(M9833,reference_postal_code!$B$2:$B$11,reference_postal_code!$A$2:$A$11)</f>
        <v>55111</v>
      </c>
      <c r="P9833" s="15" t="s">
        <v>77</v>
      </c>
      <c r="Q9833" s="15" t="s">
        <v>481</v>
      </c>
      <c r="R9833" s="15" t="s">
        <v>110</v>
      </c>
      <c r="S9833" s="15" t="s">
        <v>149</v>
      </c>
      <c r="T9833" s="15" t="s">
        <v>482</v>
      </c>
      <c r="U9833" s="28">
        <v>1744680.0</v>
      </c>
      <c r="V9833" s="15">
        <v>7.0</v>
      </c>
      <c r="W9833" s="31">
        <v>0.2</v>
      </c>
      <c r="X9833" s="28">
        <v>348936.0</v>
      </c>
    </row>
    <row r="9834" ht="15.75" customHeight="1">
      <c r="A9834" s="15">
        <v>4360.0</v>
      </c>
      <c r="B9834" s="15" t="s">
        <v>10299</v>
      </c>
      <c r="C9834" s="18">
        <v>43080.0</v>
      </c>
      <c r="D9834" s="18">
        <v>43080.0</v>
      </c>
      <c r="E9834" s="18">
        <f t="shared" si="1"/>
        <v>43080</v>
      </c>
      <c r="F9834" s="15" t="s">
        <v>466</v>
      </c>
      <c r="G9834" s="15" t="s">
        <v>8277</v>
      </c>
      <c r="H9834" s="15" t="s">
        <v>8278</v>
      </c>
      <c r="I9834" s="15" t="s">
        <v>59</v>
      </c>
      <c r="J9834" s="15" t="s">
        <v>60</v>
      </c>
      <c r="K9834" s="15" t="s">
        <v>3764</v>
      </c>
      <c r="L9834" s="15" t="str">
        <f t="array" ref="L9834">_xlfn.XLOOKUP(M9834,reference_province_to_city!$A$2:$A$11,reference_province_to_city!$B$2:$B$11)</f>
        <v>Yogyakarta</v>
      </c>
      <c r="M9834" s="15" t="s">
        <v>18</v>
      </c>
      <c r="N9834" s="15">
        <v>55111.0</v>
      </c>
      <c r="O9834" s="15">
        <f t="array" ref="O9834">_xlfn.XLOOKUP(M9834,reference_postal_code!$B$2:$B$11,reference_postal_code!$A$2:$A$11)</f>
        <v>55111</v>
      </c>
      <c r="P9834" s="15" t="s">
        <v>77</v>
      </c>
      <c r="Q9834" s="15" t="s">
        <v>1302</v>
      </c>
      <c r="R9834" s="15" t="s">
        <v>106</v>
      </c>
      <c r="S9834" s="15" t="s">
        <v>107</v>
      </c>
      <c r="T9834" s="15" t="s">
        <v>1303</v>
      </c>
      <c r="U9834" s="28">
        <v>7806960.0</v>
      </c>
      <c r="V9834" s="15">
        <v>2.0</v>
      </c>
      <c r="W9834" s="31">
        <v>0.3</v>
      </c>
      <c r="X9834" s="28">
        <v>-223056.0</v>
      </c>
    </row>
    <row r="9835" ht="15.75" customHeight="1">
      <c r="A9835" s="15">
        <v>6750.0</v>
      </c>
      <c r="B9835" s="15" t="s">
        <v>10300</v>
      </c>
      <c r="C9835" s="18">
        <v>43080.0</v>
      </c>
      <c r="D9835" s="18">
        <v>43084.0</v>
      </c>
      <c r="E9835" s="18">
        <f t="shared" si="1"/>
        <v>43084</v>
      </c>
      <c r="F9835" s="15" t="s">
        <v>55</v>
      </c>
      <c r="G9835" s="15" t="s">
        <v>1277</v>
      </c>
      <c r="H9835" s="15" t="s">
        <v>1278</v>
      </c>
      <c r="I9835" s="15" t="s">
        <v>59</v>
      </c>
      <c r="J9835" s="15" t="s">
        <v>60</v>
      </c>
      <c r="K9835" s="15" t="s">
        <v>14</v>
      </c>
      <c r="L9835" s="15" t="str">
        <f t="array" ref="L9835">_xlfn.XLOOKUP(M9835,reference_province_to_city!$A$2:$A$11,reference_province_to_city!$B$2:$B$11)</f>
        <v>Bandung</v>
      </c>
      <c r="M9835" s="15" t="s">
        <v>12</v>
      </c>
      <c r="N9835" s="15">
        <v>40111.0</v>
      </c>
      <c r="O9835" s="15">
        <f t="array" ref="O9835">_xlfn.XLOOKUP(M9835,reference_postal_code!$B$2:$B$11,reference_postal_code!$A$2:$A$11)</f>
        <v>40111</v>
      </c>
      <c r="P9835" s="15" t="s">
        <v>117</v>
      </c>
      <c r="Q9835" s="15" t="s">
        <v>5481</v>
      </c>
      <c r="R9835" s="15" t="s">
        <v>110</v>
      </c>
      <c r="S9835" s="15" t="s">
        <v>111</v>
      </c>
      <c r="T9835" s="15" t="s">
        <v>5482</v>
      </c>
      <c r="U9835" s="28">
        <v>1754700.0</v>
      </c>
      <c r="V9835" s="15">
        <v>2.0</v>
      </c>
      <c r="W9835" s="31">
        <v>0.0</v>
      </c>
      <c r="X9835" s="28">
        <v>438675.0</v>
      </c>
    </row>
    <row r="9836" ht="15.75" customHeight="1">
      <c r="A9836" s="15">
        <v>9970.0</v>
      </c>
      <c r="B9836" s="15" t="s">
        <v>10301</v>
      </c>
      <c r="C9836" s="18">
        <v>43080.0</v>
      </c>
      <c r="D9836" s="18">
        <v>43086.0</v>
      </c>
      <c r="E9836" s="18">
        <f t="shared" si="1"/>
        <v>43086</v>
      </c>
      <c r="F9836" s="15" t="s">
        <v>55</v>
      </c>
      <c r="G9836" s="15" t="s">
        <v>658</v>
      </c>
      <c r="H9836" s="15" t="s">
        <v>659</v>
      </c>
      <c r="I9836" s="15" t="s">
        <v>59</v>
      </c>
      <c r="J9836" s="15" t="s">
        <v>60</v>
      </c>
      <c r="K9836" s="15" t="s">
        <v>29</v>
      </c>
      <c r="L9836" s="15" t="str">
        <f t="array" ref="L9836">_xlfn.XLOOKUP(M9836,reference_province_to_city!$A$2:$A$11,reference_province_to_city!$B$2:$B$11)</f>
        <v>Palembang</v>
      </c>
      <c r="M9836" s="15" t="s">
        <v>13</v>
      </c>
      <c r="N9836" s="15">
        <v>30111.0</v>
      </c>
      <c r="O9836" s="15">
        <f t="array" ref="O9836">_xlfn.XLOOKUP(M9836,reference_postal_code!$B$2:$B$11,reference_postal_code!$A$2:$A$11)</f>
        <v>30111</v>
      </c>
      <c r="P9836" s="15" t="s">
        <v>77</v>
      </c>
      <c r="Q9836" s="15" t="s">
        <v>2507</v>
      </c>
      <c r="R9836" s="15" t="s">
        <v>65</v>
      </c>
      <c r="S9836" s="15" t="s">
        <v>222</v>
      </c>
      <c r="T9836" s="15" t="s">
        <v>2508</v>
      </c>
      <c r="U9836" s="28">
        <v>341250.0</v>
      </c>
      <c r="V9836" s="15">
        <v>7.0</v>
      </c>
      <c r="W9836" s="31">
        <v>0.0</v>
      </c>
      <c r="X9836" s="28">
        <v>98962.0</v>
      </c>
    </row>
    <row r="9837" ht="15.75" customHeight="1">
      <c r="A9837" s="15">
        <v>7348.0</v>
      </c>
      <c r="B9837" s="15" t="s">
        <v>10302</v>
      </c>
      <c r="C9837" s="18">
        <v>43080.0</v>
      </c>
      <c r="D9837" s="18">
        <v>43086.0</v>
      </c>
      <c r="E9837" s="18">
        <f t="shared" si="1"/>
        <v>43086</v>
      </c>
      <c r="F9837" s="15" t="s">
        <v>55</v>
      </c>
      <c r="G9837" s="15" t="s">
        <v>7494</v>
      </c>
      <c r="H9837" s="15" t="s">
        <v>7495</v>
      </c>
      <c r="I9837" s="15" t="s">
        <v>128</v>
      </c>
      <c r="J9837" s="15" t="s">
        <v>60</v>
      </c>
      <c r="K9837" s="15" t="s">
        <v>14</v>
      </c>
      <c r="L9837" s="15" t="str">
        <f t="array" ref="L9837">_xlfn.XLOOKUP(M9837,reference_province_to_city!$A$2:$A$11,reference_province_to_city!$B$2:$B$11)</f>
        <v>Bandung</v>
      </c>
      <c r="M9837" s="15" t="s">
        <v>12</v>
      </c>
      <c r="N9837" s="15">
        <v>40111.0</v>
      </c>
      <c r="O9837" s="15">
        <f t="array" ref="O9837">_xlfn.XLOOKUP(M9837,reference_postal_code!$B$2:$B$11,reference_postal_code!$A$2:$A$11)</f>
        <v>40111</v>
      </c>
      <c r="P9837" s="15" t="s">
        <v>117</v>
      </c>
      <c r="Q9837" s="15" t="s">
        <v>434</v>
      </c>
      <c r="R9837" s="15" t="s">
        <v>106</v>
      </c>
      <c r="S9837" s="15" t="s">
        <v>107</v>
      </c>
      <c r="T9837" s="15" t="s">
        <v>435</v>
      </c>
      <c r="U9837" s="28">
        <v>971760.0</v>
      </c>
      <c r="V9837" s="15">
        <v>1.0</v>
      </c>
      <c r="W9837" s="31">
        <v>0.2</v>
      </c>
      <c r="X9837" s="28">
        <v>-182205.0</v>
      </c>
    </row>
    <row r="9838" ht="15.75" customHeight="1">
      <c r="A9838" s="15">
        <v>7345.0</v>
      </c>
      <c r="B9838" s="15" t="s">
        <v>10302</v>
      </c>
      <c r="C9838" s="18">
        <v>43080.0</v>
      </c>
      <c r="D9838" s="18">
        <v>43086.0</v>
      </c>
      <c r="E9838" s="18">
        <f t="shared" si="1"/>
        <v>43086</v>
      </c>
      <c r="F9838" s="15" t="s">
        <v>55</v>
      </c>
      <c r="G9838" s="15" t="s">
        <v>7494</v>
      </c>
      <c r="H9838" s="15" t="s">
        <v>7495</v>
      </c>
      <c r="I9838" s="15" t="s">
        <v>128</v>
      </c>
      <c r="J9838" s="15" t="s">
        <v>60</v>
      </c>
      <c r="K9838" s="15" t="s">
        <v>14</v>
      </c>
      <c r="L9838" s="15" t="str">
        <f t="array" ref="L9838">_xlfn.XLOOKUP(M9838,reference_province_to_city!$A$2:$A$11,reference_province_to_city!$B$2:$B$11)</f>
        <v>Bandung</v>
      </c>
      <c r="M9838" s="15" t="s">
        <v>12</v>
      </c>
      <c r="N9838" s="15">
        <v>40111.0</v>
      </c>
      <c r="O9838" s="15">
        <f t="array" ref="O9838">_xlfn.XLOOKUP(M9838,reference_postal_code!$B$2:$B$11,reference_postal_code!$A$2:$A$11)</f>
        <v>40111</v>
      </c>
      <c r="P9838" s="15" t="s">
        <v>117</v>
      </c>
      <c r="Q9838" s="15" t="s">
        <v>2509</v>
      </c>
      <c r="R9838" s="15" t="s">
        <v>106</v>
      </c>
      <c r="S9838" s="15" t="s">
        <v>218</v>
      </c>
      <c r="T9838" s="15" t="s">
        <v>2510</v>
      </c>
      <c r="U9838" s="28">
        <v>1.0828125E7</v>
      </c>
      <c r="V9838" s="15">
        <v>6.0</v>
      </c>
      <c r="W9838" s="31">
        <v>0.45</v>
      </c>
      <c r="X9838" s="28">
        <v>-6300000.0</v>
      </c>
    </row>
    <row r="9839" ht="15.75" customHeight="1">
      <c r="A9839" s="15">
        <v>9969.0</v>
      </c>
      <c r="B9839" s="15" t="s">
        <v>10301</v>
      </c>
      <c r="C9839" s="18">
        <v>43080.0</v>
      </c>
      <c r="D9839" s="18">
        <v>43086.0</v>
      </c>
      <c r="E9839" s="18">
        <f t="shared" si="1"/>
        <v>43086</v>
      </c>
      <c r="F9839" s="15" t="s">
        <v>55</v>
      </c>
      <c r="G9839" s="15" t="s">
        <v>658</v>
      </c>
      <c r="H9839" s="15" t="s">
        <v>659</v>
      </c>
      <c r="I9839" s="15" t="s">
        <v>59</v>
      </c>
      <c r="J9839" s="15" t="s">
        <v>60</v>
      </c>
      <c r="K9839" s="15" t="s">
        <v>29</v>
      </c>
      <c r="L9839" s="15" t="str">
        <f t="array" ref="L9839">_xlfn.XLOOKUP(M9839,reference_province_to_city!$A$2:$A$11,reference_province_to_city!$B$2:$B$11)</f>
        <v>Palembang</v>
      </c>
      <c r="M9839" s="15" t="s">
        <v>13</v>
      </c>
      <c r="N9839" s="15">
        <v>30111.0</v>
      </c>
      <c r="O9839" s="15">
        <f t="array" ref="O9839">_xlfn.XLOOKUP(M9839,reference_postal_code!$B$2:$B$11,reference_postal_code!$A$2:$A$11)</f>
        <v>30111</v>
      </c>
      <c r="P9839" s="15" t="s">
        <v>77</v>
      </c>
      <c r="Q9839" s="15" t="s">
        <v>2621</v>
      </c>
      <c r="R9839" s="15" t="s">
        <v>65</v>
      </c>
      <c r="S9839" s="15" t="s">
        <v>83</v>
      </c>
      <c r="T9839" s="15" t="s">
        <v>2622</v>
      </c>
      <c r="U9839" s="28">
        <v>1.10397E7</v>
      </c>
      <c r="V9839" s="15">
        <v>2.0</v>
      </c>
      <c r="W9839" s="31">
        <v>0.0</v>
      </c>
      <c r="X9839" s="28">
        <v>4967865.0</v>
      </c>
    </row>
    <row r="9840" ht="15.75" customHeight="1">
      <c r="A9840" s="15">
        <v>6748.0</v>
      </c>
      <c r="B9840" s="15" t="s">
        <v>10300</v>
      </c>
      <c r="C9840" s="18">
        <v>43080.0</v>
      </c>
      <c r="D9840" s="18">
        <v>43084.0</v>
      </c>
      <c r="E9840" s="18">
        <f t="shared" si="1"/>
        <v>43084</v>
      </c>
      <c r="F9840" s="15" t="s">
        <v>55</v>
      </c>
      <c r="G9840" s="15" t="s">
        <v>1277</v>
      </c>
      <c r="H9840" s="15" t="s">
        <v>1278</v>
      </c>
      <c r="I9840" s="15" t="s">
        <v>59</v>
      </c>
      <c r="J9840" s="15" t="s">
        <v>60</v>
      </c>
      <c r="K9840" s="15" t="s">
        <v>14</v>
      </c>
      <c r="L9840" s="15" t="str">
        <f t="array" ref="L9840">_xlfn.XLOOKUP(M9840,reference_province_to_city!$A$2:$A$11,reference_province_to_city!$B$2:$B$11)</f>
        <v>Bandung</v>
      </c>
      <c r="M9840" s="15" t="s">
        <v>12</v>
      </c>
      <c r="N9840" s="15">
        <v>40111.0</v>
      </c>
      <c r="O9840" s="15">
        <f t="array" ref="O9840">_xlfn.XLOOKUP(M9840,reference_postal_code!$B$2:$B$11,reference_postal_code!$A$2:$A$11)</f>
        <v>40111</v>
      </c>
      <c r="P9840" s="15" t="s">
        <v>117</v>
      </c>
      <c r="Q9840" s="15" t="s">
        <v>2322</v>
      </c>
      <c r="R9840" s="15" t="s">
        <v>65</v>
      </c>
      <c r="S9840" s="15" t="s">
        <v>83</v>
      </c>
      <c r="T9840" s="15" t="s">
        <v>2323</v>
      </c>
      <c r="U9840" s="28">
        <v>224280.0</v>
      </c>
      <c r="V9840" s="15">
        <v>1.0</v>
      </c>
      <c r="W9840" s="31">
        <v>0.2</v>
      </c>
      <c r="X9840" s="28">
        <v>75694.0</v>
      </c>
    </row>
    <row r="9841" ht="15.75" customHeight="1">
      <c r="A9841" s="15">
        <v>6990.0</v>
      </c>
      <c r="B9841" s="15" t="s">
        <v>10303</v>
      </c>
      <c r="C9841" s="18">
        <v>43080.0</v>
      </c>
      <c r="D9841" s="18">
        <v>43082.0</v>
      </c>
      <c r="E9841" s="18">
        <f t="shared" si="1"/>
        <v>43082</v>
      </c>
      <c r="F9841" s="15" t="s">
        <v>125</v>
      </c>
      <c r="G9841" s="15" t="s">
        <v>2939</v>
      </c>
      <c r="H9841" s="15" t="s">
        <v>2940</v>
      </c>
      <c r="I9841" s="15" t="s">
        <v>59</v>
      </c>
      <c r="J9841" s="15" t="s">
        <v>60</v>
      </c>
      <c r="K9841" s="15" t="s">
        <v>29</v>
      </c>
      <c r="L9841" s="15" t="str">
        <f t="array" ref="L9841">_xlfn.XLOOKUP(M9841,reference_province_to_city!$A$2:$A$11,reference_province_to_city!$B$2:$B$11)</f>
        <v>Palembang</v>
      </c>
      <c r="M9841" s="15" t="s">
        <v>13</v>
      </c>
      <c r="N9841" s="15">
        <v>30111.0</v>
      </c>
      <c r="O9841" s="15">
        <f t="array" ref="O9841">_xlfn.XLOOKUP(M9841,reference_postal_code!$B$2:$B$11,reference_postal_code!$A$2:$A$11)</f>
        <v>30111</v>
      </c>
      <c r="P9841" s="15" t="s">
        <v>77</v>
      </c>
      <c r="Q9841" s="15" t="s">
        <v>3340</v>
      </c>
      <c r="R9841" s="15" t="s">
        <v>65</v>
      </c>
      <c r="S9841" s="15" t="s">
        <v>222</v>
      </c>
      <c r="T9841" s="15" t="s">
        <v>3341</v>
      </c>
      <c r="U9841" s="28">
        <v>20880.0</v>
      </c>
      <c r="V9841" s="15">
        <v>2.0</v>
      </c>
      <c r="W9841" s="31">
        <v>0.8</v>
      </c>
      <c r="X9841" s="28">
        <v>-56376.0</v>
      </c>
    </row>
    <row r="9842" ht="15.75" customHeight="1">
      <c r="A9842" s="15">
        <v>7347.0</v>
      </c>
      <c r="B9842" s="15" t="s">
        <v>10302</v>
      </c>
      <c r="C9842" s="18">
        <v>43080.0</v>
      </c>
      <c r="D9842" s="18">
        <v>43086.0</v>
      </c>
      <c r="E9842" s="18">
        <f t="shared" si="1"/>
        <v>43086</v>
      </c>
      <c r="F9842" s="15" t="s">
        <v>55</v>
      </c>
      <c r="G9842" s="15" t="s">
        <v>7494</v>
      </c>
      <c r="H9842" s="15" t="s">
        <v>7495</v>
      </c>
      <c r="I9842" s="15" t="s">
        <v>128</v>
      </c>
      <c r="J9842" s="15" t="s">
        <v>60</v>
      </c>
      <c r="K9842" s="15" t="s">
        <v>14</v>
      </c>
      <c r="L9842" s="15" t="str">
        <f t="array" ref="L9842">_xlfn.XLOOKUP(M9842,reference_province_to_city!$A$2:$A$11,reference_province_to_city!$B$2:$B$11)</f>
        <v>Bandung</v>
      </c>
      <c r="M9842" s="15" t="s">
        <v>12</v>
      </c>
      <c r="N9842" s="15">
        <v>40111.0</v>
      </c>
      <c r="O9842" s="15">
        <f t="array" ref="O9842">_xlfn.XLOOKUP(M9842,reference_postal_code!$B$2:$B$11,reference_postal_code!$A$2:$A$11)</f>
        <v>40111</v>
      </c>
      <c r="P9842" s="15" t="s">
        <v>117</v>
      </c>
      <c r="Q9842" s="15" t="s">
        <v>6775</v>
      </c>
      <c r="R9842" s="15" t="s">
        <v>65</v>
      </c>
      <c r="S9842" s="15" t="s">
        <v>93</v>
      </c>
      <c r="T9842" s="15" t="s">
        <v>6776</v>
      </c>
      <c r="U9842" s="28">
        <v>203760.0</v>
      </c>
      <c r="V9842" s="15">
        <v>1.0</v>
      </c>
      <c r="W9842" s="31">
        <v>0.2</v>
      </c>
      <c r="X9842" s="28">
        <v>20376.0</v>
      </c>
    </row>
    <row r="9843" ht="15.75" customHeight="1">
      <c r="A9843" s="15">
        <v>9968.0</v>
      </c>
      <c r="B9843" s="15" t="s">
        <v>10301</v>
      </c>
      <c r="C9843" s="18">
        <v>43080.0</v>
      </c>
      <c r="D9843" s="18">
        <v>43086.0</v>
      </c>
      <c r="E9843" s="18">
        <f t="shared" si="1"/>
        <v>43086</v>
      </c>
      <c r="F9843" s="15" t="s">
        <v>55</v>
      </c>
      <c r="G9843" s="15" t="s">
        <v>658</v>
      </c>
      <c r="H9843" s="15" t="s">
        <v>659</v>
      </c>
      <c r="I9843" s="15" t="s">
        <v>59</v>
      </c>
      <c r="J9843" s="15" t="s">
        <v>60</v>
      </c>
      <c r="K9843" s="15" t="s">
        <v>29</v>
      </c>
      <c r="L9843" s="15" t="str">
        <f t="array" ref="L9843">_xlfn.XLOOKUP(M9843,reference_province_to_city!$A$2:$A$11,reference_province_to_city!$B$2:$B$11)</f>
        <v>Palembang</v>
      </c>
      <c r="M9843" s="15" t="s">
        <v>13</v>
      </c>
      <c r="N9843" s="15">
        <v>30111.0</v>
      </c>
      <c r="O9843" s="15">
        <f t="array" ref="O9843">_xlfn.XLOOKUP(M9843,reference_postal_code!$B$2:$B$11,reference_postal_code!$A$2:$A$11)</f>
        <v>30111</v>
      </c>
      <c r="P9843" s="15" t="s">
        <v>77</v>
      </c>
      <c r="Q9843" s="15" t="s">
        <v>1052</v>
      </c>
      <c r="R9843" s="15" t="s">
        <v>65</v>
      </c>
      <c r="S9843" s="15" t="s">
        <v>83</v>
      </c>
      <c r="T9843" s="15" t="s">
        <v>1053</v>
      </c>
      <c r="U9843" s="28">
        <v>603000.0</v>
      </c>
      <c r="V9843" s="15">
        <v>5.0</v>
      </c>
      <c r="W9843" s="31">
        <v>0.0</v>
      </c>
      <c r="X9843" s="28">
        <v>271350.0</v>
      </c>
    </row>
    <row r="9844" ht="15.75" customHeight="1">
      <c r="A9844" s="15">
        <v>7346.0</v>
      </c>
      <c r="B9844" s="15" t="s">
        <v>10302</v>
      </c>
      <c r="C9844" s="18">
        <v>43080.0</v>
      </c>
      <c r="D9844" s="18"/>
      <c r="E9844" s="18">
        <f t="shared" si="1"/>
        <v>43083</v>
      </c>
      <c r="F9844" s="15" t="s">
        <v>55</v>
      </c>
      <c r="G9844" s="15" t="s">
        <v>7494</v>
      </c>
      <c r="H9844" s="15" t="s">
        <v>7495</v>
      </c>
      <c r="I9844" s="15" t="s">
        <v>128</v>
      </c>
      <c r="J9844" s="15" t="s">
        <v>60</v>
      </c>
      <c r="K9844" s="15" t="s">
        <v>14</v>
      </c>
      <c r="L9844" s="15" t="str">
        <f t="array" ref="L9844">_xlfn.XLOOKUP(M9844,reference_province_to_city!$A$2:$A$11,reference_province_to_city!$B$2:$B$11)</f>
        <v>Bandung</v>
      </c>
      <c r="M9844" s="15" t="s">
        <v>12</v>
      </c>
      <c r="N9844" s="15">
        <v>40111.0</v>
      </c>
      <c r="O9844" s="15">
        <f t="array" ref="O9844">_xlfn.XLOOKUP(M9844,reference_postal_code!$B$2:$B$11,reference_postal_code!$A$2:$A$11)</f>
        <v>40111</v>
      </c>
      <c r="P9844" s="15" t="s">
        <v>117</v>
      </c>
      <c r="Q9844" s="15" t="s">
        <v>6136</v>
      </c>
      <c r="R9844" s="15" t="s">
        <v>110</v>
      </c>
      <c r="S9844" s="15" t="s">
        <v>111</v>
      </c>
      <c r="T9844" s="15" t="s">
        <v>6137</v>
      </c>
      <c r="U9844" s="28">
        <v>1103520.0</v>
      </c>
      <c r="V9844" s="15">
        <v>4.0</v>
      </c>
      <c r="W9844" s="31">
        <v>0.2</v>
      </c>
      <c r="X9844" s="28">
        <v>-248292.0</v>
      </c>
    </row>
    <row r="9845" ht="15.75" customHeight="1">
      <c r="A9845" s="15">
        <v>9488.0</v>
      </c>
      <c r="B9845" s="15" t="s">
        <v>10304</v>
      </c>
      <c r="C9845" s="18">
        <v>43080.0</v>
      </c>
      <c r="D9845" s="18">
        <v>43082.0</v>
      </c>
      <c r="E9845" s="18">
        <f t="shared" si="1"/>
        <v>43082</v>
      </c>
      <c r="F9845" s="15" t="s">
        <v>125</v>
      </c>
      <c r="G9845" s="15" t="s">
        <v>4346</v>
      </c>
      <c r="H9845" s="15" t="s">
        <v>4347</v>
      </c>
      <c r="I9845" s="15" t="s">
        <v>128</v>
      </c>
      <c r="J9845" s="15" t="s">
        <v>60</v>
      </c>
      <c r="K9845" s="15" t="s">
        <v>10</v>
      </c>
      <c r="L9845" s="15" t="str">
        <f t="array" ref="L9845">_xlfn.XLOOKUP(M9845,reference_province_to_city!$A$2:$A$11,reference_province_to_city!$B$2:$B$11)</f>
        <v>Jakarta</v>
      </c>
      <c r="M9845" s="15" t="s">
        <v>7</v>
      </c>
      <c r="N9845" s="15">
        <v>10110.0</v>
      </c>
      <c r="O9845" s="15">
        <f t="array" ref="O9845">_xlfn.XLOOKUP(M9845,reference_postal_code!$B$2:$B$11,reference_postal_code!$A$2:$A$11)</f>
        <v>10110</v>
      </c>
      <c r="P9845" s="15" t="s">
        <v>117</v>
      </c>
      <c r="Q9845" s="15" t="s">
        <v>646</v>
      </c>
      <c r="R9845" s="15" t="s">
        <v>65</v>
      </c>
      <c r="S9845" s="15" t="s">
        <v>103</v>
      </c>
      <c r="T9845" s="15" t="s">
        <v>647</v>
      </c>
      <c r="U9845" s="28">
        <v>98100.0</v>
      </c>
      <c r="V9845" s="15">
        <v>3.0</v>
      </c>
      <c r="W9845" s="31">
        <v>0.0</v>
      </c>
      <c r="X9845" s="28">
        <v>32373.0</v>
      </c>
    </row>
    <row r="9846" ht="15.75" customHeight="1">
      <c r="A9846" s="15">
        <v>4358.0</v>
      </c>
      <c r="B9846" s="15" t="s">
        <v>10299</v>
      </c>
      <c r="C9846" s="18">
        <v>43080.0</v>
      </c>
      <c r="D9846" s="18">
        <v>43080.0</v>
      </c>
      <c r="E9846" s="18">
        <f t="shared" si="1"/>
        <v>43080</v>
      </c>
      <c r="F9846" s="15" t="s">
        <v>466</v>
      </c>
      <c r="G9846" s="15" t="s">
        <v>8277</v>
      </c>
      <c r="H9846" s="15" t="s">
        <v>8278</v>
      </c>
      <c r="I9846" s="15" t="s">
        <v>59</v>
      </c>
      <c r="J9846" s="15" t="s">
        <v>60</v>
      </c>
      <c r="K9846" s="15" t="s">
        <v>19</v>
      </c>
      <c r="L9846" s="15" t="str">
        <f t="array" ref="L9846">_xlfn.XLOOKUP(M9846,reference_province_to_city!$A$2:$A$11,reference_province_to_city!$B$2:$B$11)</f>
        <v>Yogyakarta</v>
      </c>
      <c r="M9846" s="15" t="s">
        <v>18</v>
      </c>
      <c r="N9846" s="15">
        <v>55111.0</v>
      </c>
      <c r="O9846" s="15">
        <f t="array" ref="O9846">_xlfn.XLOOKUP(M9846,reference_postal_code!$B$2:$B$11,reference_postal_code!$A$2:$A$11)</f>
        <v>55111</v>
      </c>
      <c r="P9846" s="15" t="s">
        <v>77</v>
      </c>
      <c r="Q9846" s="15" t="s">
        <v>2630</v>
      </c>
      <c r="R9846" s="15" t="s">
        <v>65</v>
      </c>
      <c r="S9846" s="15" t="s">
        <v>66</v>
      </c>
      <c r="T9846" s="15" t="s">
        <v>2631</v>
      </c>
      <c r="U9846" s="28">
        <v>155520.0</v>
      </c>
      <c r="V9846" s="15">
        <v>2.0</v>
      </c>
      <c r="W9846" s="31">
        <v>0.2</v>
      </c>
      <c r="X9846" s="28">
        <v>54432.0</v>
      </c>
    </row>
    <row r="9847" ht="15.75" customHeight="1">
      <c r="A9847" s="15">
        <v>4359.0</v>
      </c>
      <c r="B9847" s="15" t="s">
        <v>10299</v>
      </c>
      <c r="C9847" s="18">
        <v>43080.0</v>
      </c>
      <c r="D9847" s="18">
        <v>43080.0</v>
      </c>
      <c r="E9847" s="18">
        <f t="shared" si="1"/>
        <v>43080</v>
      </c>
      <c r="F9847" s="15" t="s">
        <v>466</v>
      </c>
      <c r="G9847" s="15" t="s">
        <v>8277</v>
      </c>
      <c r="H9847" s="15" t="s">
        <v>8278</v>
      </c>
      <c r="I9847" s="15" t="s">
        <v>59</v>
      </c>
      <c r="J9847" s="15" t="s">
        <v>60</v>
      </c>
      <c r="K9847" s="15" t="s">
        <v>19</v>
      </c>
      <c r="L9847" s="15" t="str">
        <f t="array" ref="L9847">_xlfn.XLOOKUP(M9847,reference_province_to_city!$A$2:$A$11,reference_province_to_city!$B$2:$B$11)</f>
        <v>Yogyakarta</v>
      </c>
      <c r="M9847" s="15" t="s">
        <v>18</v>
      </c>
      <c r="N9847" s="15">
        <v>55111.0</v>
      </c>
      <c r="O9847" s="15">
        <f t="array" ref="O9847">_xlfn.XLOOKUP(M9847,reference_postal_code!$B$2:$B$11,reference_postal_code!$A$2:$A$11)</f>
        <v>55111</v>
      </c>
      <c r="P9847" s="15" t="s">
        <v>77</v>
      </c>
      <c r="Q9847" s="15" t="s">
        <v>1557</v>
      </c>
      <c r="R9847" s="15" t="s">
        <v>106</v>
      </c>
      <c r="S9847" s="15" t="s">
        <v>139</v>
      </c>
      <c r="T9847" s="15" t="s">
        <v>1558</v>
      </c>
      <c r="U9847" s="28">
        <v>1165800.0</v>
      </c>
      <c r="V9847" s="15">
        <v>1.0</v>
      </c>
      <c r="W9847" s="31">
        <v>0.6</v>
      </c>
      <c r="X9847" s="28">
        <v>-990930.0</v>
      </c>
    </row>
    <row r="9848" ht="15.75" customHeight="1">
      <c r="A9848" s="15">
        <v>391.0</v>
      </c>
      <c r="B9848" s="15" t="s">
        <v>10305</v>
      </c>
      <c r="C9848" s="18">
        <v>43080.0</v>
      </c>
      <c r="D9848" s="18">
        <v>43084.0</v>
      </c>
      <c r="E9848" s="18">
        <f t="shared" si="1"/>
        <v>43084</v>
      </c>
      <c r="F9848" s="15" t="s">
        <v>55</v>
      </c>
      <c r="G9848" s="15" t="s">
        <v>341</v>
      </c>
      <c r="H9848" s="15" t="s">
        <v>342</v>
      </c>
      <c r="I9848" s="15" t="s">
        <v>59</v>
      </c>
      <c r="J9848" s="15" t="s">
        <v>60</v>
      </c>
      <c r="K9848" s="15" t="s">
        <v>2288</v>
      </c>
      <c r="L9848" s="15" t="str">
        <f t="array" ref="L9848">_xlfn.XLOOKUP(M9848,reference_province_to_city!$A$2:$A$11,reference_province_to_city!$B$2:$B$11)</f>
        <v>Jakarta</v>
      </c>
      <c r="M9848" s="15" t="s">
        <v>7</v>
      </c>
      <c r="N9848" s="15">
        <v>10110.0</v>
      </c>
      <c r="O9848" s="15">
        <f t="array" ref="O9848">_xlfn.XLOOKUP(M9848,reference_postal_code!$B$2:$B$11,reference_postal_code!$A$2:$A$11)</f>
        <v>10110</v>
      </c>
      <c r="P9848" s="15" t="s">
        <v>117</v>
      </c>
      <c r="Q9848" s="15" t="s">
        <v>5972</v>
      </c>
      <c r="R9848" s="15" t="s">
        <v>110</v>
      </c>
      <c r="S9848" s="15" t="s">
        <v>149</v>
      </c>
      <c r="T9848" s="15" t="s">
        <v>5973</v>
      </c>
      <c r="U9848" s="28">
        <v>599700.0</v>
      </c>
      <c r="V9848" s="15">
        <v>2.0</v>
      </c>
      <c r="W9848" s="31">
        <v>0.0</v>
      </c>
      <c r="X9848" s="28">
        <v>203898.0</v>
      </c>
    </row>
    <row r="9849" ht="15.75" customHeight="1">
      <c r="A9849" s="15">
        <v>6749.0</v>
      </c>
      <c r="B9849" s="15" t="s">
        <v>10300</v>
      </c>
      <c r="C9849" s="18">
        <v>43080.0</v>
      </c>
      <c r="D9849" s="18">
        <v>43084.0</v>
      </c>
      <c r="E9849" s="18">
        <f t="shared" si="1"/>
        <v>43084</v>
      </c>
      <c r="F9849" s="15" t="s">
        <v>55</v>
      </c>
      <c r="G9849" s="15" t="s">
        <v>1277</v>
      </c>
      <c r="H9849" s="15" t="s">
        <v>1278</v>
      </c>
      <c r="I9849" s="15" t="s">
        <v>59</v>
      </c>
      <c r="J9849" s="15" t="s">
        <v>60</v>
      </c>
      <c r="K9849" s="15" t="s">
        <v>14</v>
      </c>
      <c r="L9849" s="15" t="str">
        <f t="array" ref="L9849">_xlfn.XLOOKUP(M9849,reference_province_to_city!$A$2:$A$11,reference_province_to_city!$B$2:$B$11)</f>
        <v>Bandung</v>
      </c>
      <c r="M9849" s="15" t="s">
        <v>12</v>
      </c>
      <c r="N9849" s="15">
        <v>40111.0</v>
      </c>
      <c r="O9849" s="15">
        <f t="array" ref="O9849">_xlfn.XLOOKUP(M9849,reference_postal_code!$B$2:$B$11,reference_postal_code!$A$2:$A$11)</f>
        <v>40111</v>
      </c>
      <c r="P9849" s="15" t="s">
        <v>117</v>
      </c>
      <c r="Q9849" s="15" t="s">
        <v>2194</v>
      </c>
      <c r="R9849" s="15" t="s">
        <v>65</v>
      </c>
      <c r="S9849" s="15" t="s">
        <v>66</v>
      </c>
      <c r="T9849" s="15" t="s">
        <v>2195</v>
      </c>
      <c r="U9849" s="28">
        <v>269100.0</v>
      </c>
      <c r="V9849" s="15">
        <v>3.0</v>
      </c>
      <c r="W9849" s="31">
        <v>0.0</v>
      </c>
      <c r="X9849" s="28">
        <v>121095.0</v>
      </c>
    </row>
    <row r="9850" ht="15.75" customHeight="1">
      <c r="A9850" s="15">
        <v>9210.0</v>
      </c>
      <c r="B9850" s="15" t="s">
        <v>10306</v>
      </c>
      <c r="C9850" s="18">
        <v>43080.0</v>
      </c>
      <c r="D9850" s="18">
        <v>43083.0</v>
      </c>
      <c r="E9850" s="18">
        <f t="shared" si="1"/>
        <v>43083</v>
      </c>
      <c r="F9850" s="15" t="s">
        <v>114</v>
      </c>
      <c r="G9850" s="15" t="s">
        <v>7467</v>
      </c>
      <c r="H9850" s="15" t="s">
        <v>7468</v>
      </c>
      <c r="I9850" s="15" t="s">
        <v>76</v>
      </c>
      <c r="J9850" s="15" t="s">
        <v>60</v>
      </c>
      <c r="K9850" s="15" t="s">
        <v>29</v>
      </c>
      <c r="L9850" s="15" t="str">
        <f t="array" ref="L9850">_xlfn.XLOOKUP(M9850,reference_province_to_city!$A$2:$A$11,reference_province_to_city!$B$2:$B$11)</f>
        <v>Palembang</v>
      </c>
      <c r="M9850" s="15" t="s">
        <v>13</v>
      </c>
      <c r="N9850" s="15">
        <v>30111.0</v>
      </c>
      <c r="O9850" s="15">
        <f t="array" ref="O9850">_xlfn.XLOOKUP(M9850,reference_postal_code!$B$2:$B$11,reference_postal_code!$A$2:$A$11)</f>
        <v>30111</v>
      </c>
      <c r="P9850" s="15" t="s">
        <v>77</v>
      </c>
      <c r="Q9850" s="15" t="s">
        <v>3555</v>
      </c>
      <c r="R9850" s="15" t="s">
        <v>65</v>
      </c>
      <c r="S9850" s="15" t="s">
        <v>173</v>
      </c>
      <c r="T9850" s="15" t="s">
        <v>3556</v>
      </c>
      <c r="U9850" s="28">
        <v>109200.0</v>
      </c>
      <c r="V9850" s="15">
        <v>1.0</v>
      </c>
      <c r="W9850" s="31">
        <v>0.0</v>
      </c>
      <c r="X9850" s="28">
        <v>52416.0</v>
      </c>
    </row>
    <row r="9851" ht="15.75" customHeight="1">
      <c r="A9851" s="15">
        <v>9211.0</v>
      </c>
      <c r="B9851" s="15" t="s">
        <v>10306</v>
      </c>
      <c r="C9851" s="18">
        <v>43080.0</v>
      </c>
      <c r="D9851" s="18">
        <v>43083.0</v>
      </c>
      <c r="E9851" s="18">
        <f t="shared" si="1"/>
        <v>43083</v>
      </c>
      <c r="F9851" s="15" t="s">
        <v>114</v>
      </c>
      <c r="G9851" s="15" t="s">
        <v>7467</v>
      </c>
      <c r="H9851" s="15" t="s">
        <v>7468</v>
      </c>
      <c r="I9851" s="15" t="s">
        <v>76</v>
      </c>
      <c r="J9851" s="15" t="s">
        <v>60</v>
      </c>
      <c r="K9851" s="15" t="s">
        <v>29</v>
      </c>
      <c r="L9851" s="15" t="str">
        <f t="array" ref="L9851">_xlfn.XLOOKUP(M9851,reference_province_to_city!$A$2:$A$11,reference_province_to_city!$B$2:$B$11)</f>
        <v>Palembang</v>
      </c>
      <c r="M9851" s="15" t="s">
        <v>13</v>
      </c>
      <c r="N9851" s="15">
        <v>30111.0</v>
      </c>
      <c r="O9851" s="15">
        <f t="array" ref="O9851">_xlfn.XLOOKUP(M9851,reference_postal_code!$B$2:$B$11,reference_postal_code!$A$2:$A$11)</f>
        <v>30111</v>
      </c>
      <c r="P9851" s="15" t="s">
        <v>77</v>
      </c>
      <c r="Q9851" s="15" t="s">
        <v>460</v>
      </c>
      <c r="R9851" s="15" t="s">
        <v>65</v>
      </c>
      <c r="S9851" s="15" t="s">
        <v>83</v>
      </c>
      <c r="T9851" s="15" t="s">
        <v>461</v>
      </c>
      <c r="U9851" s="28">
        <v>81000.0</v>
      </c>
      <c r="V9851" s="15">
        <v>3.0</v>
      </c>
      <c r="W9851" s="31">
        <v>0.0</v>
      </c>
      <c r="X9851" s="28">
        <v>38880.0</v>
      </c>
    </row>
    <row r="9852" ht="15.75" customHeight="1">
      <c r="A9852" s="15">
        <v>390.0</v>
      </c>
      <c r="B9852" s="15" t="s">
        <v>10305</v>
      </c>
      <c r="C9852" s="18">
        <v>43080.0</v>
      </c>
      <c r="D9852" s="18">
        <v>43084.0</v>
      </c>
      <c r="E9852" s="18">
        <f t="shared" si="1"/>
        <v>43084</v>
      </c>
      <c r="F9852" s="15" t="s">
        <v>55</v>
      </c>
      <c r="G9852" s="15" t="s">
        <v>341</v>
      </c>
      <c r="H9852" s="15" t="s">
        <v>342</v>
      </c>
      <c r="I9852" s="15" t="s">
        <v>59</v>
      </c>
      <c r="J9852" s="15" t="s">
        <v>60</v>
      </c>
      <c r="K9852" s="15" t="s">
        <v>2288</v>
      </c>
      <c r="L9852" s="15" t="str">
        <f t="array" ref="L9852">_xlfn.XLOOKUP(M9852,reference_province_to_city!$A$2:$A$11,reference_province_to_city!$B$2:$B$11)</f>
        <v>Jakarta</v>
      </c>
      <c r="M9852" s="15" t="s">
        <v>7</v>
      </c>
      <c r="N9852" s="15">
        <v>10110.0</v>
      </c>
      <c r="O9852" s="15">
        <f t="array" ref="O9852">_xlfn.XLOOKUP(M9852,reference_postal_code!$B$2:$B$11,reference_postal_code!$A$2:$A$11)</f>
        <v>10110</v>
      </c>
      <c r="P9852" s="15" t="s">
        <v>117</v>
      </c>
      <c r="Q9852" s="15" t="s">
        <v>2913</v>
      </c>
      <c r="R9852" s="15" t="s">
        <v>65</v>
      </c>
      <c r="S9852" s="15" t="s">
        <v>83</v>
      </c>
      <c r="T9852" s="15" t="s">
        <v>2914</v>
      </c>
      <c r="U9852" s="28">
        <v>350400.0</v>
      </c>
      <c r="V9852" s="15">
        <v>4.0</v>
      </c>
      <c r="W9852" s="31">
        <v>0.2</v>
      </c>
      <c r="X9852" s="28">
        <v>118260.0</v>
      </c>
    </row>
    <row r="9853" ht="15.75" customHeight="1">
      <c r="A9853" s="15">
        <v>6007.0</v>
      </c>
      <c r="B9853" s="15" t="s">
        <v>10307</v>
      </c>
      <c r="C9853" s="18">
        <v>43080.0</v>
      </c>
      <c r="D9853" s="18">
        <v>43087.0</v>
      </c>
      <c r="E9853" s="18">
        <f t="shared" si="1"/>
        <v>43087</v>
      </c>
      <c r="F9853" s="15" t="s">
        <v>55</v>
      </c>
      <c r="G9853" s="15" t="s">
        <v>4323</v>
      </c>
      <c r="H9853" s="15" t="s">
        <v>4324</v>
      </c>
      <c r="I9853" s="15" t="s">
        <v>128</v>
      </c>
      <c r="J9853" s="15" t="s">
        <v>60</v>
      </c>
      <c r="K9853" s="15" t="s">
        <v>14</v>
      </c>
      <c r="L9853" s="15" t="str">
        <f t="array" ref="L9853">_xlfn.XLOOKUP(M9853,reference_province_to_city!$A$2:$A$11,reference_province_to_city!$B$2:$B$11)</f>
        <v>Bandung</v>
      </c>
      <c r="M9853" s="15" t="s">
        <v>12</v>
      </c>
      <c r="N9853" s="15">
        <v>40111.0</v>
      </c>
      <c r="O9853" s="15">
        <f t="array" ref="O9853">_xlfn.XLOOKUP(M9853,reference_postal_code!$B$2:$B$11,reference_postal_code!$A$2:$A$11)</f>
        <v>40111</v>
      </c>
      <c r="P9853" s="15" t="s">
        <v>117</v>
      </c>
      <c r="Q9853" s="15" t="s">
        <v>4978</v>
      </c>
      <c r="R9853" s="15" t="s">
        <v>110</v>
      </c>
      <c r="S9853" s="15" t="s">
        <v>111</v>
      </c>
      <c r="T9853" s="15" t="s">
        <v>4979</v>
      </c>
      <c r="U9853" s="28">
        <v>1932750.0</v>
      </c>
      <c r="V9853" s="15">
        <v>3.0</v>
      </c>
      <c r="W9853" s="31">
        <v>0.0</v>
      </c>
      <c r="X9853" s="28">
        <v>57982.0</v>
      </c>
    </row>
    <row r="9854" ht="15.75" customHeight="1">
      <c r="A9854" s="15">
        <v>1516.0</v>
      </c>
      <c r="B9854" s="15" t="s">
        <v>10308</v>
      </c>
      <c r="C9854" s="18">
        <v>43080.0</v>
      </c>
      <c r="D9854" s="18">
        <v>43086.0</v>
      </c>
      <c r="E9854" s="18">
        <f t="shared" si="1"/>
        <v>43086</v>
      </c>
      <c r="F9854" s="15" t="s">
        <v>55</v>
      </c>
      <c r="G9854" s="15" t="s">
        <v>1350</v>
      </c>
      <c r="H9854" s="15" t="s">
        <v>1351</v>
      </c>
      <c r="I9854" s="15" t="s">
        <v>59</v>
      </c>
      <c r="J9854" s="15" t="s">
        <v>60</v>
      </c>
      <c r="K9854" s="15" t="s">
        <v>22</v>
      </c>
      <c r="L9854" s="15" t="str">
        <f t="array" ref="L9854">_xlfn.XLOOKUP(M9854,reference_province_to_city!$A$2:$A$11,reference_province_to_city!$B$2:$B$11)</f>
        <v>Surabaya</v>
      </c>
      <c r="M9854" s="15" t="s">
        <v>20</v>
      </c>
      <c r="N9854" s="15">
        <v>60231.0</v>
      </c>
      <c r="O9854" s="15">
        <f t="array" ref="O9854">_xlfn.XLOOKUP(M9854,reference_postal_code!$B$2:$B$11,reference_postal_code!$A$2:$A$11)</f>
        <v>60231</v>
      </c>
      <c r="P9854" s="15" t="s">
        <v>166</v>
      </c>
      <c r="Q9854" s="15" t="s">
        <v>3359</v>
      </c>
      <c r="R9854" s="15" t="s">
        <v>106</v>
      </c>
      <c r="S9854" s="15" t="s">
        <v>107</v>
      </c>
      <c r="T9854" s="15" t="s">
        <v>3360</v>
      </c>
      <c r="U9854" s="28">
        <v>955290.0</v>
      </c>
      <c r="V9854" s="15">
        <v>1.0</v>
      </c>
      <c r="W9854" s="31">
        <v>0.3</v>
      </c>
      <c r="X9854" s="28">
        <v>-136470.0</v>
      </c>
    </row>
    <row r="9855" ht="15.75" customHeight="1">
      <c r="A9855" s="15">
        <v>9682.0</v>
      </c>
      <c r="B9855" s="15" t="s">
        <v>10309</v>
      </c>
      <c r="C9855" s="18">
        <v>43082.0</v>
      </c>
      <c r="D9855" s="18">
        <v>43087.0</v>
      </c>
      <c r="E9855" s="18">
        <f t="shared" si="1"/>
        <v>43087</v>
      </c>
      <c r="F9855" s="15" t="s">
        <v>55</v>
      </c>
      <c r="G9855" s="15" t="s">
        <v>2171</v>
      </c>
      <c r="H9855" s="15" t="s">
        <v>2172</v>
      </c>
      <c r="I9855" s="15" t="s">
        <v>59</v>
      </c>
      <c r="J9855" s="15" t="s">
        <v>60</v>
      </c>
      <c r="K9855" s="15" t="s">
        <v>22</v>
      </c>
      <c r="L9855" s="15" t="str">
        <f t="array" ref="L9855">_xlfn.XLOOKUP(M9855,reference_province_to_city!$A$2:$A$11,reference_province_to_city!$B$2:$B$11)</f>
        <v>Surabaya</v>
      </c>
      <c r="M9855" s="15" t="s">
        <v>20</v>
      </c>
      <c r="N9855" s="15">
        <v>60231.0</v>
      </c>
      <c r="O9855" s="15">
        <f t="array" ref="O9855">_xlfn.XLOOKUP(M9855,reference_postal_code!$B$2:$B$11,reference_postal_code!$A$2:$A$11)</f>
        <v>60231</v>
      </c>
      <c r="P9855" s="15" t="s">
        <v>166</v>
      </c>
      <c r="Q9855" s="15" t="s">
        <v>2204</v>
      </c>
      <c r="R9855" s="15" t="s">
        <v>65</v>
      </c>
      <c r="S9855" s="15" t="s">
        <v>79</v>
      </c>
      <c r="T9855" s="15" t="s">
        <v>2205</v>
      </c>
      <c r="U9855" s="28">
        <v>129600.0</v>
      </c>
      <c r="V9855" s="15">
        <v>3.0</v>
      </c>
      <c r="W9855" s="31">
        <v>0.0</v>
      </c>
      <c r="X9855" s="28">
        <v>63504.0</v>
      </c>
    </row>
    <row r="9856" ht="15.75" customHeight="1">
      <c r="A9856" s="15">
        <v>9684.0</v>
      </c>
      <c r="B9856" s="15" t="s">
        <v>10309</v>
      </c>
      <c r="C9856" s="18">
        <v>43082.0</v>
      </c>
      <c r="D9856" s="18">
        <v>43087.0</v>
      </c>
      <c r="E9856" s="18">
        <f t="shared" si="1"/>
        <v>43087</v>
      </c>
      <c r="F9856" s="15" t="s">
        <v>55</v>
      </c>
      <c r="G9856" s="15" t="s">
        <v>2171</v>
      </c>
      <c r="H9856" s="15" t="s">
        <v>2172</v>
      </c>
      <c r="I9856" s="15" t="s">
        <v>59</v>
      </c>
      <c r="J9856" s="15" t="s">
        <v>60</v>
      </c>
      <c r="K9856" s="15" t="s">
        <v>22</v>
      </c>
      <c r="L9856" s="15" t="str">
        <f t="array" ref="L9856">_xlfn.XLOOKUP(M9856,reference_province_to_city!$A$2:$A$11,reference_province_to_city!$B$2:$B$11)</f>
        <v>Surabaya</v>
      </c>
      <c r="M9856" s="15" t="s">
        <v>20</v>
      </c>
      <c r="N9856" s="15">
        <v>60231.0</v>
      </c>
      <c r="O9856" s="15">
        <f t="array" ref="O9856">_xlfn.XLOOKUP(M9856,reference_postal_code!$B$2:$B$11,reference_postal_code!$A$2:$A$11)</f>
        <v>60231</v>
      </c>
      <c r="P9856" s="15" t="s">
        <v>166</v>
      </c>
      <c r="Q9856" s="15" t="s">
        <v>829</v>
      </c>
      <c r="R9856" s="15" t="s">
        <v>106</v>
      </c>
      <c r="S9856" s="15" t="s">
        <v>139</v>
      </c>
      <c r="T9856" s="15" t="s">
        <v>830</v>
      </c>
      <c r="U9856" s="28">
        <v>3015600.0</v>
      </c>
      <c r="V9856" s="15">
        <v>8.0</v>
      </c>
      <c r="W9856" s="31">
        <v>0.0</v>
      </c>
      <c r="X9856" s="28">
        <v>814212.0</v>
      </c>
    </row>
    <row r="9857" ht="15.75" customHeight="1">
      <c r="A9857" s="15">
        <v>6192.0</v>
      </c>
      <c r="B9857" s="15" t="s">
        <v>10310</v>
      </c>
      <c r="C9857" s="18">
        <v>43082.0</v>
      </c>
      <c r="D9857" s="18">
        <v>43082.0</v>
      </c>
      <c r="E9857" s="18">
        <f t="shared" si="1"/>
        <v>43082</v>
      </c>
      <c r="F9857" s="15" t="s">
        <v>466</v>
      </c>
      <c r="G9857" s="15" t="s">
        <v>2787</v>
      </c>
      <c r="H9857" s="15" t="s">
        <v>2788</v>
      </c>
      <c r="I9857" s="15" t="s">
        <v>59</v>
      </c>
      <c r="J9857" s="15" t="s">
        <v>60</v>
      </c>
      <c r="K9857" s="15" t="s">
        <v>17</v>
      </c>
      <c r="L9857" s="15" t="str">
        <f t="array" ref="L9857">_xlfn.XLOOKUP(M9857,reference_province_to_city!$A$2:$A$11,reference_province_to_city!$B$2:$B$11)</f>
        <v>Semarang</v>
      </c>
      <c r="M9857" s="15" t="s">
        <v>15</v>
      </c>
      <c r="N9857" s="15">
        <v>50111.0</v>
      </c>
      <c r="O9857" s="15">
        <f t="array" ref="O9857">_xlfn.XLOOKUP(M9857,reference_postal_code!$B$2:$B$11,reference_postal_code!$A$2:$A$11)</f>
        <v>50111</v>
      </c>
      <c r="P9857" s="15" t="s">
        <v>77</v>
      </c>
      <c r="Q9857" s="15" t="s">
        <v>5904</v>
      </c>
      <c r="R9857" s="15" t="s">
        <v>65</v>
      </c>
      <c r="S9857" s="15" t="s">
        <v>87</v>
      </c>
      <c r="T9857" s="15" t="s">
        <v>5905</v>
      </c>
      <c r="U9857" s="28">
        <v>471600.0</v>
      </c>
      <c r="V9857" s="15">
        <v>3.0</v>
      </c>
      <c r="W9857" s="31">
        <v>0.0</v>
      </c>
      <c r="X9857" s="28">
        <v>127332.0</v>
      </c>
    </row>
    <row r="9858" ht="15.75" customHeight="1">
      <c r="A9858" s="15">
        <v>9685.0</v>
      </c>
      <c r="B9858" s="15" t="s">
        <v>10309</v>
      </c>
      <c r="C9858" s="18">
        <v>43082.0</v>
      </c>
      <c r="D9858" s="18">
        <v>43087.0</v>
      </c>
      <c r="E9858" s="18">
        <f t="shared" si="1"/>
        <v>43087</v>
      </c>
      <c r="F9858" s="15" t="s">
        <v>55</v>
      </c>
      <c r="G9858" s="15" t="s">
        <v>2171</v>
      </c>
      <c r="H9858" s="15" t="s">
        <v>2172</v>
      </c>
      <c r="I9858" s="15" t="s">
        <v>59</v>
      </c>
      <c r="J9858" s="15" t="s">
        <v>60</v>
      </c>
      <c r="K9858" s="15" t="s">
        <v>22</v>
      </c>
      <c r="L9858" s="15" t="str">
        <f t="array" ref="L9858">_xlfn.XLOOKUP(M9858,reference_province_to_city!$A$2:$A$11,reference_province_to_city!$B$2:$B$11)</f>
        <v>Surabaya</v>
      </c>
      <c r="M9858" s="15" t="s">
        <v>20</v>
      </c>
      <c r="N9858" s="15">
        <v>60231.0</v>
      </c>
      <c r="O9858" s="15">
        <f t="array" ref="O9858">_xlfn.XLOOKUP(M9858,reference_postal_code!$B$2:$B$11,reference_postal_code!$A$2:$A$11)</f>
        <v>60231</v>
      </c>
      <c r="P9858" s="15" t="s">
        <v>166</v>
      </c>
      <c r="Q9858" s="15" t="s">
        <v>7497</v>
      </c>
      <c r="R9858" s="15" t="s">
        <v>65</v>
      </c>
      <c r="S9858" s="15" t="s">
        <v>66</v>
      </c>
      <c r="T9858" s="15" t="s">
        <v>7498</v>
      </c>
      <c r="U9858" s="28">
        <v>194400.0</v>
      </c>
      <c r="V9858" s="15">
        <v>2.0</v>
      </c>
      <c r="W9858" s="31">
        <v>0.0</v>
      </c>
      <c r="X9858" s="28">
        <v>95256.0</v>
      </c>
    </row>
    <row r="9859" ht="15.75" customHeight="1">
      <c r="A9859" s="15">
        <v>9683.0</v>
      </c>
      <c r="B9859" s="15" t="s">
        <v>10309</v>
      </c>
      <c r="C9859" s="18">
        <v>43082.0</v>
      </c>
      <c r="D9859" s="18">
        <v>43087.0</v>
      </c>
      <c r="E9859" s="18">
        <f t="shared" si="1"/>
        <v>43087</v>
      </c>
      <c r="F9859" s="15" t="s">
        <v>55</v>
      </c>
      <c r="G9859" s="15" t="s">
        <v>2171</v>
      </c>
      <c r="H9859" s="15" t="s">
        <v>2172</v>
      </c>
      <c r="I9859" s="15" t="s">
        <v>59</v>
      </c>
      <c r="J9859" s="15" t="s">
        <v>60</v>
      </c>
      <c r="K9859" s="15" t="s">
        <v>22</v>
      </c>
      <c r="L9859" s="15" t="str">
        <f t="array" ref="L9859">_xlfn.XLOOKUP(M9859,reference_province_to_city!$A$2:$A$11,reference_province_to_city!$B$2:$B$11)</f>
        <v>Surabaya</v>
      </c>
      <c r="M9859" s="15" t="s">
        <v>20</v>
      </c>
      <c r="N9859" s="15">
        <v>60231.0</v>
      </c>
      <c r="O9859" s="15">
        <f t="array" ref="O9859">_xlfn.XLOOKUP(M9859,reference_postal_code!$B$2:$B$11,reference_postal_code!$A$2:$A$11)</f>
        <v>60231</v>
      </c>
      <c r="P9859" s="15" t="s">
        <v>166</v>
      </c>
      <c r="Q9859" s="15" t="s">
        <v>6131</v>
      </c>
      <c r="R9859" s="15" t="s">
        <v>65</v>
      </c>
      <c r="S9859" s="15" t="s">
        <v>66</v>
      </c>
      <c r="T9859" s="15" t="s">
        <v>6132</v>
      </c>
      <c r="U9859" s="28">
        <v>583200.0</v>
      </c>
      <c r="V9859" s="15">
        <v>6.0</v>
      </c>
      <c r="W9859" s="31">
        <v>0.0</v>
      </c>
      <c r="X9859" s="28">
        <v>279936.0</v>
      </c>
    </row>
    <row r="9860" ht="15.75" customHeight="1">
      <c r="A9860" s="15">
        <v>8779.0</v>
      </c>
      <c r="B9860" s="15" t="s">
        <v>10311</v>
      </c>
      <c r="C9860" s="18">
        <v>43082.0</v>
      </c>
      <c r="D9860" s="18">
        <v>43087.0</v>
      </c>
      <c r="E9860" s="18">
        <f t="shared" si="1"/>
        <v>43087</v>
      </c>
      <c r="F9860" s="15" t="s">
        <v>55</v>
      </c>
      <c r="G9860" s="15" t="s">
        <v>1858</v>
      </c>
      <c r="H9860" s="15" t="s">
        <v>1859</v>
      </c>
      <c r="I9860" s="15" t="s">
        <v>128</v>
      </c>
      <c r="J9860" s="15" t="s">
        <v>60</v>
      </c>
      <c r="K9860" s="15" t="s">
        <v>22</v>
      </c>
      <c r="L9860" s="15" t="str">
        <f t="array" ref="L9860">_xlfn.XLOOKUP(M9860,reference_province_to_city!$A$2:$A$11,reference_province_to_city!$B$2:$B$11)</f>
        <v>Surabaya</v>
      </c>
      <c r="M9860" s="15" t="s">
        <v>20</v>
      </c>
      <c r="N9860" s="15">
        <v>60231.0</v>
      </c>
      <c r="O9860" s="15">
        <f t="array" ref="O9860">_xlfn.XLOOKUP(M9860,reference_postal_code!$B$2:$B$11,reference_postal_code!$A$2:$A$11)</f>
        <v>60231</v>
      </c>
      <c r="P9860" s="15" t="s">
        <v>166</v>
      </c>
      <c r="Q9860" s="15" t="s">
        <v>4008</v>
      </c>
      <c r="R9860" s="15" t="s">
        <v>106</v>
      </c>
      <c r="S9860" s="15" t="s">
        <v>183</v>
      </c>
      <c r="T9860" s="15" t="s">
        <v>4009</v>
      </c>
      <c r="U9860" s="28">
        <v>4319640.0</v>
      </c>
      <c r="V9860" s="15">
        <v>3.0</v>
      </c>
      <c r="W9860" s="31">
        <v>0.2</v>
      </c>
      <c r="X9860" s="28">
        <v>107991.0</v>
      </c>
    </row>
    <row r="9861" ht="15.75" customHeight="1">
      <c r="A9861" s="15">
        <v>7702.0</v>
      </c>
      <c r="B9861" s="15" t="s">
        <v>10312</v>
      </c>
      <c r="C9861" s="18">
        <v>43083.0</v>
      </c>
      <c r="D9861" s="18">
        <v>43087.0</v>
      </c>
      <c r="E9861" s="18">
        <f t="shared" si="1"/>
        <v>43087</v>
      </c>
      <c r="F9861" s="15" t="s">
        <v>55</v>
      </c>
      <c r="G9861" s="15" t="s">
        <v>1213</v>
      </c>
      <c r="H9861" s="15" t="s">
        <v>1214</v>
      </c>
      <c r="I9861" s="15" t="s">
        <v>76</v>
      </c>
      <c r="J9861" s="15" t="s">
        <v>60</v>
      </c>
      <c r="K9861" s="15" t="s">
        <v>31</v>
      </c>
      <c r="L9861" s="15" t="str">
        <f t="array" ref="L9861">_xlfn.XLOOKUP(M9861,reference_province_to_city!$A$2:$A$11,reference_province_to_city!$B$2:$B$11)</f>
        <v>Balikpapan</v>
      </c>
      <c r="M9861" s="15" t="s">
        <v>21</v>
      </c>
      <c r="N9861" s="15">
        <v>76114.0</v>
      </c>
      <c r="O9861" s="15">
        <f t="array" ref="O9861">_xlfn.XLOOKUP(M9861,reference_postal_code!$B$2:$B$11,reference_postal_code!$A$2:$A$11)</f>
        <v>76114</v>
      </c>
      <c r="P9861" s="15" t="s">
        <v>166</v>
      </c>
      <c r="Q9861" s="15" t="s">
        <v>756</v>
      </c>
      <c r="R9861" s="15" t="s">
        <v>106</v>
      </c>
      <c r="S9861" s="15" t="s">
        <v>218</v>
      </c>
      <c r="T9861" s="15" t="s">
        <v>757</v>
      </c>
      <c r="U9861" s="28">
        <v>7898730.0</v>
      </c>
      <c r="V9861" s="15">
        <v>2.0</v>
      </c>
      <c r="W9861" s="31">
        <v>0.3</v>
      </c>
      <c r="X9861" s="28">
        <v>-789873.0</v>
      </c>
    </row>
    <row r="9862" ht="15.75" customHeight="1">
      <c r="A9862" s="15">
        <v>3332.0</v>
      </c>
      <c r="B9862" s="15" t="s">
        <v>10313</v>
      </c>
      <c r="C9862" s="18">
        <v>43083.0</v>
      </c>
      <c r="D9862" s="18">
        <v>43089.0</v>
      </c>
      <c r="E9862" s="18">
        <f t="shared" si="1"/>
        <v>43089</v>
      </c>
      <c r="F9862" s="15" t="s">
        <v>55</v>
      </c>
      <c r="G9862" s="15" t="s">
        <v>1179</v>
      </c>
      <c r="H9862" s="15" t="s">
        <v>1180</v>
      </c>
      <c r="I9862" s="15" t="s">
        <v>76</v>
      </c>
      <c r="J9862" s="15" t="s">
        <v>60</v>
      </c>
      <c r="K9862" s="15" t="s">
        <v>29</v>
      </c>
      <c r="L9862" s="15" t="str">
        <f t="array" ref="L9862">_xlfn.XLOOKUP(M9862,reference_province_to_city!$A$2:$A$11,reference_province_to_city!$B$2:$B$11)</f>
        <v>Palembang</v>
      </c>
      <c r="M9862" s="15" t="s">
        <v>13</v>
      </c>
      <c r="N9862" s="15">
        <v>30111.0</v>
      </c>
      <c r="O9862" s="15">
        <f t="array" ref="O9862">_xlfn.XLOOKUP(M9862,reference_postal_code!$B$2:$B$11,reference_postal_code!$A$2:$A$11)</f>
        <v>30111</v>
      </c>
      <c r="P9862" s="15" t="s">
        <v>77</v>
      </c>
      <c r="Q9862" s="15" t="s">
        <v>1243</v>
      </c>
      <c r="R9862" s="15" t="s">
        <v>110</v>
      </c>
      <c r="S9862" s="15" t="s">
        <v>149</v>
      </c>
      <c r="T9862" s="15" t="s">
        <v>1244</v>
      </c>
      <c r="U9862" s="28">
        <v>3419640.0</v>
      </c>
      <c r="V9862" s="15">
        <v>3.0</v>
      </c>
      <c r="W9862" s="31">
        <v>0.2</v>
      </c>
      <c r="X9862" s="28">
        <v>427455.0</v>
      </c>
    </row>
    <row r="9863" ht="15.75" customHeight="1">
      <c r="A9863" s="15">
        <v>2947.0</v>
      </c>
      <c r="B9863" s="15" t="s">
        <v>10314</v>
      </c>
      <c r="C9863" s="18">
        <v>43083.0</v>
      </c>
      <c r="D9863" s="18">
        <v>43087.0</v>
      </c>
      <c r="E9863" s="18">
        <f t="shared" si="1"/>
        <v>43087</v>
      </c>
      <c r="F9863" s="15" t="s">
        <v>55</v>
      </c>
      <c r="G9863" s="15" t="s">
        <v>909</v>
      </c>
      <c r="H9863" s="15" t="s">
        <v>910</v>
      </c>
      <c r="I9863" s="15" t="s">
        <v>76</v>
      </c>
      <c r="J9863" s="15" t="s">
        <v>60</v>
      </c>
      <c r="K9863" s="15" t="s">
        <v>17</v>
      </c>
      <c r="L9863" s="15" t="str">
        <f t="array" ref="L9863">_xlfn.XLOOKUP(M9863,reference_province_to_city!$A$2:$A$11,reference_province_to_city!$B$2:$B$11)</f>
        <v>Semarang</v>
      </c>
      <c r="M9863" s="15" t="s">
        <v>15</v>
      </c>
      <c r="N9863" s="15">
        <v>50111.0</v>
      </c>
      <c r="O9863" s="15">
        <f t="array" ref="O9863">_xlfn.XLOOKUP(M9863,reference_postal_code!$B$2:$B$11,reference_postal_code!$A$2:$A$11)</f>
        <v>50111</v>
      </c>
      <c r="P9863" s="15" t="s">
        <v>77</v>
      </c>
      <c r="Q9863" s="15" t="s">
        <v>8001</v>
      </c>
      <c r="R9863" s="15" t="s">
        <v>106</v>
      </c>
      <c r="S9863" s="15" t="s">
        <v>139</v>
      </c>
      <c r="T9863" s="15" t="s">
        <v>8002</v>
      </c>
      <c r="U9863" s="28">
        <v>393750.0</v>
      </c>
      <c r="V9863" s="15">
        <v>3.0</v>
      </c>
      <c r="W9863" s="31">
        <v>0.0</v>
      </c>
      <c r="X9863" s="28">
        <v>165375.0</v>
      </c>
    </row>
    <row r="9864" ht="15.75" customHeight="1">
      <c r="A9864" s="15">
        <v>6714.0</v>
      </c>
      <c r="B9864" s="15" t="s">
        <v>10315</v>
      </c>
      <c r="C9864" s="18">
        <v>43083.0</v>
      </c>
      <c r="D9864" s="18">
        <v>43083.0</v>
      </c>
      <c r="E9864" s="18">
        <f t="shared" si="1"/>
        <v>43083</v>
      </c>
      <c r="F9864" s="15" t="s">
        <v>466</v>
      </c>
      <c r="G9864" s="15" t="s">
        <v>514</v>
      </c>
      <c r="H9864" s="15" t="s">
        <v>515</v>
      </c>
      <c r="I9864" s="15" t="s">
        <v>59</v>
      </c>
      <c r="J9864" s="15" t="s">
        <v>60</v>
      </c>
      <c r="K9864" s="15" t="s">
        <v>22</v>
      </c>
      <c r="L9864" s="15" t="str">
        <f t="array" ref="L9864">_xlfn.XLOOKUP(M9864,reference_province_to_city!$A$2:$A$11,reference_province_to_city!$B$2:$B$11)</f>
        <v>Surabaya</v>
      </c>
      <c r="M9864" s="15" t="s">
        <v>20</v>
      </c>
      <c r="N9864" s="15">
        <v>60231.0</v>
      </c>
      <c r="O9864" s="15">
        <f t="array" ref="O9864">_xlfn.XLOOKUP(M9864,reference_postal_code!$B$2:$B$11,reference_postal_code!$A$2:$A$11)</f>
        <v>60231</v>
      </c>
      <c r="P9864" s="15" t="s">
        <v>166</v>
      </c>
      <c r="Q9864" s="15" t="s">
        <v>1226</v>
      </c>
      <c r="R9864" s="15" t="s">
        <v>106</v>
      </c>
      <c r="S9864" s="15" t="s">
        <v>139</v>
      </c>
      <c r="T9864" s="15" t="s">
        <v>1227</v>
      </c>
      <c r="U9864" s="28">
        <v>844920.0</v>
      </c>
      <c r="V9864" s="15">
        <v>3.0</v>
      </c>
      <c r="W9864" s="31">
        <v>0.6</v>
      </c>
      <c r="X9864" s="28">
        <v>-401337.0</v>
      </c>
    </row>
    <row r="9865" ht="15.75" customHeight="1">
      <c r="A9865" s="15">
        <v>5276.0</v>
      </c>
      <c r="B9865" s="15" t="s">
        <v>10316</v>
      </c>
      <c r="C9865" s="18">
        <v>43083.0</v>
      </c>
      <c r="D9865" s="18">
        <v>43089.0</v>
      </c>
      <c r="E9865" s="18">
        <f t="shared" si="1"/>
        <v>43089</v>
      </c>
      <c r="F9865" s="15" t="s">
        <v>55</v>
      </c>
      <c r="G9865" s="15" t="s">
        <v>1924</v>
      </c>
      <c r="H9865" s="15" t="s">
        <v>1925</v>
      </c>
      <c r="I9865" s="15" t="s">
        <v>128</v>
      </c>
      <c r="J9865" s="15" t="s">
        <v>60</v>
      </c>
      <c r="K9865" s="15" t="s">
        <v>17</v>
      </c>
      <c r="L9865" s="15" t="str">
        <f t="array" ref="L9865">_xlfn.XLOOKUP(M9865,reference_province_to_city!$A$2:$A$11,reference_province_to_city!$B$2:$B$11)</f>
        <v>Semarang</v>
      </c>
      <c r="M9865" s="15" t="s">
        <v>15</v>
      </c>
      <c r="N9865" s="15">
        <v>50111.0</v>
      </c>
      <c r="O9865" s="15">
        <f t="array" ref="O9865">_xlfn.XLOOKUP(M9865,reference_postal_code!$B$2:$B$11,reference_postal_code!$A$2:$A$11)</f>
        <v>50111</v>
      </c>
      <c r="P9865" s="15" t="s">
        <v>77</v>
      </c>
      <c r="Q9865" s="15" t="s">
        <v>4931</v>
      </c>
      <c r="R9865" s="15" t="s">
        <v>110</v>
      </c>
      <c r="S9865" s="15" t="s">
        <v>149</v>
      </c>
      <c r="T9865" s="15" t="s">
        <v>4932</v>
      </c>
      <c r="U9865" s="28">
        <v>2397000.0</v>
      </c>
      <c r="V9865" s="15">
        <v>4.0</v>
      </c>
      <c r="W9865" s="31">
        <v>0.0</v>
      </c>
      <c r="X9865" s="28">
        <v>1054680.0</v>
      </c>
    </row>
    <row r="9866" ht="15.75" customHeight="1">
      <c r="A9866" s="15">
        <v>7698.0</v>
      </c>
      <c r="B9866" s="15" t="s">
        <v>10312</v>
      </c>
      <c r="C9866" s="18">
        <v>43083.0</v>
      </c>
      <c r="D9866" s="18">
        <v>43087.0</v>
      </c>
      <c r="E9866" s="18">
        <f t="shared" si="1"/>
        <v>43087</v>
      </c>
      <c r="F9866" s="15" t="s">
        <v>55</v>
      </c>
      <c r="G9866" s="15" t="s">
        <v>1213</v>
      </c>
      <c r="H9866" s="15" t="s">
        <v>1214</v>
      </c>
      <c r="I9866" s="15" t="s">
        <v>76</v>
      </c>
      <c r="J9866" s="15" t="s">
        <v>60</v>
      </c>
      <c r="K9866" s="15" t="s">
        <v>31</v>
      </c>
      <c r="L9866" s="15" t="str">
        <f t="array" ref="L9866">_xlfn.XLOOKUP(M9866,reference_province_to_city!$A$2:$A$11,reference_province_to_city!$B$2:$B$11)</f>
        <v>Balikpapan</v>
      </c>
      <c r="M9866" s="15" t="s">
        <v>21</v>
      </c>
      <c r="N9866" s="15">
        <v>76114.0</v>
      </c>
      <c r="O9866" s="15">
        <f t="array" ref="O9866">_xlfn.XLOOKUP(M9866,reference_postal_code!$B$2:$B$11,reference_postal_code!$A$2:$A$11)</f>
        <v>76114</v>
      </c>
      <c r="P9866" s="15" t="s">
        <v>166</v>
      </c>
      <c r="Q9866" s="15" t="s">
        <v>3275</v>
      </c>
      <c r="R9866" s="15" t="s">
        <v>110</v>
      </c>
      <c r="S9866" s="15" t="s">
        <v>1391</v>
      </c>
      <c r="T9866" s="15" t="s">
        <v>3276</v>
      </c>
      <c r="U9866" s="28">
        <v>1.79997E7</v>
      </c>
      <c r="V9866" s="15">
        <v>2.0</v>
      </c>
      <c r="W9866" s="31">
        <v>0.0</v>
      </c>
      <c r="X9866" s="28">
        <v>7019883.0</v>
      </c>
    </row>
    <row r="9867" ht="15.75" customHeight="1">
      <c r="A9867" s="15">
        <v>5277.0</v>
      </c>
      <c r="B9867" s="15" t="s">
        <v>10316</v>
      </c>
      <c r="C9867" s="18">
        <v>43083.0</v>
      </c>
      <c r="D9867" s="18">
        <v>43089.0</v>
      </c>
      <c r="E9867" s="18">
        <f t="shared" si="1"/>
        <v>43089</v>
      </c>
      <c r="F9867" s="15" t="s">
        <v>55</v>
      </c>
      <c r="G9867" s="15" t="s">
        <v>1924</v>
      </c>
      <c r="H9867" s="15" t="s">
        <v>1925</v>
      </c>
      <c r="I9867" s="15" t="s">
        <v>128</v>
      </c>
      <c r="J9867" s="15" t="s">
        <v>60</v>
      </c>
      <c r="K9867" s="15" t="s">
        <v>17</v>
      </c>
      <c r="L9867" s="15" t="str">
        <f t="array" ref="L9867">_xlfn.XLOOKUP(M9867,reference_province_to_city!$A$2:$A$11,reference_province_to_city!$B$2:$B$11)</f>
        <v>Semarang</v>
      </c>
      <c r="M9867" s="15" t="s">
        <v>15</v>
      </c>
      <c r="N9867" s="15">
        <v>50111.0</v>
      </c>
      <c r="O9867" s="15">
        <f t="array" ref="O9867">_xlfn.XLOOKUP(M9867,reference_postal_code!$B$2:$B$11,reference_postal_code!$A$2:$A$11)</f>
        <v>50111</v>
      </c>
      <c r="P9867" s="15" t="s">
        <v>77</v>
      </c>
      <c r="Q9867" s="15" t="s">
        <v>3444</v>
      </c>
      <c r="R9867" s="15" t="s">
        <v>110</v>
      </c>
      <c r="S9867" s="15" t="s">
        <v>149</v>
      </c>
      <c r="T9867" s="15" t="s">
        <v>3445</v>
      </c>
      <c r="U9867" s="28">
        <v>671250.0</v>
      </c>
      <c r="V9867" s="15">
        <v>5.0</v>
      </c>
      <c r="W9867" s="31">
        <v>0.0</v>
      </c>
      <c r="X9867" s="28">
        <v>127537.0</v>
      </c>
    </row>
    <row r="9868" ht="15.75" customHeight="1">
      <c r="A9868" s="15">
        <v>6716.0</v>
      </c>
      <c r="B9868" s="15" t="s">
        <v>10315</v>
      </c>
      <c r="C9868" s="18">
        <v>43083.0</v>
      </c>
      <c r="D9868" s="18"/>
      <c r="E9868" s="18">
        <f t="shared" si="1"/>
        <v>43086</v>
      </c>
      <c r="F9868" s="15" t="s">
        <v>466</v>
      </c>
      <c r="G9868" s="15" t="s">
        <v>514</v>
      </c>
      <c r="H9868" s="15" t="s">
        <v>515</v>
      </c>
      <c r="I9868" s="15" t="s">
        <v>59</v>
      </c>
      <c r="J9868" s="15" t="s">
        <v>60</v>
      </c>
      <c r="K9868" s="15" t="s">
        <v>22</v>
      </c>
      <c r="L9868" s="15" t="str">
        <f t="array" ref="L9868">_xlfn.XLOOKUP(M9868,reference_province_to_city!$A$2:$A$11,reference_province_to_city!$B$2:$B$11)</f>
        <v>Surabaya</v>
      </c>
      <c r="M9868" s="15" t="s">
        <v>20</v>
      </c>
      <c r="N9868" s="15">
        <v>60231.0</v>
      </c>
      <c r="O9868" s="15">
        <f t="array" ref="O9868">_xlfn.XLOOKUP(M9868,reference_postal_code!$B$2:$B$11,reference_postal_code!$A$2:$A$11)</f>
        <v>60231</v>
      </c>
      <c r="P9868" s="15" t="s">
        <v>166</v>
      </c>
      <c r="Q9868" s="15" t="s">
        <v>1196</v>
      </c>
      <c r="R9868" s="15" t="s">
        <v>65</v>
      </c>
      <c r="S9868" s="15" t="s">
        <v>93</v>
      </c>
      <c r="T9868" s="15" t="s">
        <v>1197</v>
      </c>
      <c r="U9868" s="28">
        <v>1428480.0</v>
      </c>
      <c r="V9868" s="15">
        <v>6.0</v>
      </c>
      <c r="W9868" s="31">
        <v>0.2</v>
      </c>
      <c r="X9868" s="28">
        <v>374976.0</v>
      </c>
    </row>
    <row r="9869" ht="15.75" customHeight="1">
      <c r="A9869" s="15">
        <v>3334.0</v>
      </c>
      <c r="B9869" s="15" t="s">
        <v>10313</v>
      </c>
      <c r="C9869" s="18">
        <v>43083.0</v>
      </c>
      <c r="D9869" s="18">
        <v>43089.0</v>
      </c>
      <c r="E9869" s="18">
        <f t="shared" si="1"/>
        <v>43089</v>
      </c>
      <c r="F9869" s="15" t="s">
        <v>55</v>
      </c>
      <c r="G9869" s="15" t="s">
        <v>1179</v>
      </c>
      <c r="H9869" s="15" t="s">
        <v>1180</v>
      </c>
      <c r="I9869" s="15" t="s">
        <v>76</v>
      </c>
      <c r="J9869" s="15" t="s">
        <v>60</v>
      </c>
      <c r="K9869" s="15" t="s">
        <v>29</v>
      </c>
      <c r="L9869" s="15" t="str">
        <f t="array" ref="L9869">_xlfn.XLOOKUP(M9869,reference_province_to_city!$A$2:$A$11,reference_province_to_city!$B$2:$B$11)</f>
        <v>Palembang</v>
      </c>
      <c r="M9869" s="15" t="s">
        <v>13</v>
      </c>
      <c r="N9869" s="15">
        <v>30111.0</v>
      </c>
      <c r="O9869" s="15">
        <f t="array" ref="O9869">_xlfn.XLOOKUP(M9869,reference_postal_code!$B$2:$B$11,reference_postal_code!$A$2:$A$11)</f>
        <v>30111</v>
      </c>
      <c r="P9869" s="15" t="s">
        <v>77</v>
      </c>
      <c r="Q9869" s="15" t="s">
        <v>6703</v>
      </c>
      <c r="R9869" s="15" t="s">
        <v>106</v>
      </c>
      <c r="S9869" s="15" t="s">
        <v>139</v>
      </c>
      <c r="T9869" s="15" t="s">
        <v>6704</v>
      </c>
      <c r="U9869" s="28">
        <v>30480.0</v>
      </c>
      <c r="V9869" s="15">
        <v>1.0</v>
      </c>
      <c r="W9869" s="31">
        <v>0.6</v>
      </c>
      <c r="X9869" s="28">
        <v>-19812.0</v>
      </c>
    </row>
    <row r="9870" ht="15.75" customHeight="1">
      <c r="A9870" s="15">
        <v>6713.0</v>
      </c>
      <c r="B9870" s="15" t="s">
        <v>10315</v>
      </c>
      <c r="C9870" s="18">
        <v>43083.0</v>
      </c>
      <c r="D9870" s="18">
        <v>43083.0</v>
      </c>
      <c r="E9870" s="18">
        <f t="shared" si="1"/>
        <v>43083</v>
      </c>
      <c r="F9870" s="15" t="s">
        <v>466</v>
      </c>
      <c r="G9870" s="15" t="s">
        <v>514</v>
      </c>
      <c r="H9870" s="15" t="s">
        <v>515</v>
      </c>
      <c r="I9870" s="15" t="s">
        <v>59</v>
      </c>
      <c r="J9870" s="15" t="s">
        <v>60</v>
      </c>
      <c r="K9870" s="15" t="s">
        <v>22</v>
      </c>
      <c r="L9870" s="15" t="str">
        <f t="array" ref="L9870">_xlfn.XLOOKUP(M9870,reference_province_to_city!$A$2:$A$11,reference_province_to_city!$B$2:$B$11)</f>
        <v>Surabaya</v>
      </c>
      <c r="M9870" s="15" t="s">
        <v>20</v>
      </c>
      <c r="N9870" s="15">
        <v>60231.0</v>
      </c>
      <c r="O9870" s="15">
        <f t="array" ref="O9870">_xlfn.XLOOKUP(M9870,reference_postal_code!$B$2:$B$11,reference_postal_code!$A$2:$A$11)</f>
        <v>60231</v>
      </c>
      <c r="P9870" s="15" t="s">
        <v>166</v>
      </c>
      <c r="Q9870" s="15" t="s">
        <v>429</v>
      </c>
      <c r="R9870" s="15" t="s">
        <v>106</v>
      </c>
      <c r="S9870" s="15" t="s">
        <v>139</v>
      </c>
      <c r="T9870" s="15" t="s">
        <v>430</v>
      </c>
      <c r="U9870" s="28">
        <v>3995280.0</v>
      </c>
      <c r="V9870" s="15">
        <v>6.0</v>
      </c>
      <c r="W9870" s="31">
        <v>0.6</v>
      </c>
      <c r="X9870" s="28">
        <v>-4394808.0</v>
      </c>
    </row>
    <row r="9871" ht="15.75" customHeight="1">
      <c r="A9871" s="15">
        <v>6439.0</v>
      </c>
      <c r="B9871" s="15" t="s">
        <v>10317</v>
      </c>
      <c r="C9871" s="18">
        <v>43083.0</v>
      </c>
      <c r="D9871" s="18">
        <v>43088.0</v>
      </c>
      <c r="E9871" s="18">
        <f t="shared" si="1"/>
        <v>43088</v>
      </c>
      <c r="F9871" s="15" t="s">
        <v>55</v>
      </c>
      <c r="G9871" s="15" t="s">
        <v>1305</v>
      </c>
      <c r="H9871" s="15" t="s">
        <v>1306</v>
      </c>
      <c r="I9871" s="15" t="s">
        <v>59</v>
      </c>
      <c r="J9871" s="15" t="s">
        <v>60</v>
      </c>
      <c r="K9871" s="15" t="s">
        <v>22</v>
      </c>
      <c r="L9871" s="15" t="str">
        <f t="array" ref="L9871">_xlfn.XLOOKUP(M9871,reference_province_to_city!$A$2:$A$11,reference_province_to_city!$B$2:$B$11)</f>
        <v>Surabaya</v>
      </c>
      <c r="M9871" s="15" t="s">
        <v>20</v>
      </c>
      <c r="N9871" s="15">
        <v>60231.0</v>
      </c>
      <c r="O9871" s="15">
        <f t="array" ref="O9871">_xlfn.XLOOKUP(M9871,reference_postal_code!$B$2:$B$11,reference_postal_code!$A$2:$A$11)</f>
        <v>60231</v>
      </c>
      <c r="P9871" s="15" t="s">
        <v>166</v>
      </c>
      <c r="Q9871" s="15" t="s">
        <v>4226</v>
      </c>
      <c r="R9871" s="15" t="s">
        <v>106</v>
      </c>
      <c r="S9871" s="15" t="s">
        <v>218</v>
      </c>
      <c r="T9871" s="15" t="s">
        <v>4227</v>
      </c>
      <c r="U9871" s="28">
        <v>1.462482E7</v>
      </c>
      <c r="V9871" s="15">
        <v>4.0</v>
      </c>
      <c r="W9871" s="31">
        <v>0.3</v>
      </c>
      <c r="X9871" s="28">
        <v>-1462482.0</v>
      </c>
    </row>
    <row r="9872" ht="15.75" customHeight="1">
      <c r="A9872" s="15">
        <v>7700.0</v>
      </c>
      <c r="B9872" s="15" t="s">
        <v>10312</v>
      </c>
      <c r="C9872" s="18">
        <v>43083.0</v>
      </c>
      <c r="D9872" s="18">
        <v>43087.0</v>
      </c>
      <c r="E9872" s="18">
        <f t="shared" si="1"/>
        <v>43087</v>
      </c>
      <c r="F9872" s="15" t="s">
        <v>55</v>
      </c>
      <c r="G9872" s="15" t="s">
        <v>1213</v>
      </c>
      <c r="H9872" s="15" t="s">
        <v>1214</v>
      </c>
      <c r="I9872" s="15" t="s">
        <v>76</v>
      </c>
      <c r="J9872" s="15" t="s">
        <v>60</v>
      </c>
      <c r="K9872" s="15" t="s">
        <v>31</v>
      </c>
      <c r="L9872" s="15" t="str">
        <f t="array" ref="L9872">_xlfn.XLOOKUP(M9872,reference_province_to_city!$A$2:$A$11,reference_province_to_city!$B$2:$B$11)</f>
        <v>Balikpapan</v>
      </c>
      <c r="M9872" s="15" t="s">
        <v>21</v>
      </c>
      <c r="N9872" s="15">
        <v>76114.0</v>
      </c>
      <c r="O9872" s="15">
        <f t="array" ref="O9872">_xlfn.XLOOKUP(M9872,reference_postal_code!$B$2:$B$11,reference_postal_code!$A$2:$A$11)</f>
        <v>76114</v>
      </c>
      <c r="P9872" s="15" t="s">
        <v>166</v>
      </c>
      <c r="Q9872" s="15" t="s">
        <v>1835</v>
      </c>
      <c r="R9872" s="15" t="s">
        <v>65</v>
      </c>
      <c r="S9872" s="15" t="s">
        <v>226</v>
      </c>
      <c r="T9872" s="15" t="s">
        <v>1836</v>
      </c>
      <c r="U9872" s="28">
        <v>385650.0</v>
      </c>
      <c r="V9872" s="15">
        <v>3.0</v>
      </c>
      <c r="W9872" s="31">
        <v>0.0</v>
      </c>
      <c r="X9872" s="28">
        <v>100269.0</v>
      </c>
    </row>
    <row r="9873" ht="15.75" customHeight="1">
      <c r="A9873" s="15">
        <v>6715.0</v>
      </c>
      <c r="B9873" s="15" t="s">
        <v>10315</v>
      </c>
      <c r="C9873" s="18">
        <v>43083.0</v>
      </c>
      <c r="D9873" s="18">
        <v>43083.0</v>
      </c>
      <c r="E9873" s="18">
        <f t="shared" si="1"/>
        <v>43083</v>
      </c>
      <c r="F9873" s="15" t="s">
        <v>466</v>
      </c>
      <c r="G9873" s="15" t="s">
        <v>514</v>
      </c>
      <c r="H9873" s="15" t="s">
        <v>515</v>
      </c>
      <c r="I9873" s="15" t="s">
        <v>59</v>
      </c>
      <c r="J9873" s="15" t="s">
        <v>60</v>
      </c>
      <c r="K9873" s="15" t="s">
        <v>22</v>
      </c>
      <c r="L9873" s="15" t="str">
        <f t="array" ref="L9873">_xlfn.XLOOKUP(M9873,reference_province_to_city!$A$2:$A$11,reference_province_to_city!$B$2:$B$11)</f>
        <v>Surabaya</v>
      </c>
      <c r="M9873" s="15" t="s">
        <v>20</v>
      </c>
      <c r="N9873" s="15">
        <v>60231.0</v>
      </c>
      <c r="O9873" s="15">
        <f t="array" ref="O9873">_xlfn.XLOOKUP(M9873,reference_postal_code!$B$2:$B$11,reference_postal_code!$A$2:$A$11)</f>
        <v>60231</v>
      </c>
      <c r="P9873" s="15" t="s">
        <v>166</v>
      </c>
      <c r="Q9873" s="15" t="s">
        <v>2545</v>
      </c>
      <c r="R9873" s="15" t="s">
        <v>110</v>
      </c>
      <c r="S9873" s="15" t="s">
        <v>149</v>
      </c>
      <c r="T9873" s="15" t="s">
        <v>2546</v>
      </c>
      <c r="U9873" s="28">
        <v>588960.0</v>
      </c>
      <c r="V9873" s="15">
        <v>3.0</v>
      </c>
      <c r="W9873" s="31">
        <v>0.2</v>
      </c>
      <c r="X9873" s="28">
        <v>-73620.0</v>
      </c>
    </row>
    <row r="9874" ht="15.75" customHeight="1">
      <c r="A9874" s="15">
        <v>3333.0</v>
      </c>
      <c r="B9874" s="15" t="s">
        <v>10313</v>
      </c>
      <c r="C9874" s="18">
        <v>43083.0</v>
      </c>
      <c r="D9874" s="18"/>
      <c r="E9874" s="18">
        <f t="shared" si="1"/>
        <v>43086</v>
      </c>
      <c r="F9874" s="15" t="s">
        <v>55</v>
      </c>
      <c r="G9874" s="15" t="s">
        <v>1179</v>
      </c>
      <c r="H9874" s="15" t="s">
        <v>1180</v>
      </c>
      <c r="I9874" s="15" t="s">
        <v>76</v>
      </c>
      <c r="J9874" s="15" t="s">
        <v>60</v>
      </c>
      <c r="K9874" s="15" t="s">
        <v>29</v>
      </c>
      <c r="L9874" s="15" t="str">
        <f t="array" ref="L9874">_xlfn.XLOOKUP(M9874,reference_province_to_city!$A$2:$A$11,reference_province_to_city!$B$2:$B$11)</f>
        <v>Palembang</v>
      </c>
      <c r="M9874" s="15" t="s">
        <v>13</v>
      </c>
      <c r="N9874" s="15">
        <v>30111.0</v>
      </c>
      <c r="O9874" s="15">
        <f t="array" ref="O9874">_xlfn.XLOOKUP(M9874,reference_postal_code!$B$2:$B$11,reference_postal_code!$A$2:$A$11)</f>
        <v>30111</v>
      </c>
      <c r="P9874" s="15" t="s">
        <v>77</v>
      </c>
      <c r="Q9874" s="15" t="s">
        <v>4391</v>
      </c>
      <c r="R9874" s="15" t="s">
        <v>110</v>
      </c>
      <c r="S9874" s="15" t="s">
        <v>111</v>
      </c>
      <c r="T9874" s="15" t="s">
        <v>4392</v>
      </c>
      <c r="U9874" s="28">
        <v>790200.0</v>
      </c>
      <c r="V9874" s="15">
        <v>3.0</v>
      </c>
      <c r="W9874" s="31">
        <v>0.2</v>
      </c>
      <c r="X9874" s="28">
        <v>296325.0</v>
      </c>
    </row>
    <row r="9875" ht="15.75" customHeight="1">
      <c r="A9875" s="15">
        <v>2949.0</v>
      </c>
      <c r="B9875" s="15" t="s">
        <v>10314</v>
      </c>
      <c r="C9875" s="18">
        <v>43083.0</v>
      </c>
      <c r="D9875" s="18">
        <v>43087.0</v>
      </c>
      <c r="E9875" s="18">
        <f t="shared" si="1"/>
        <v>43087</v>
      </c>
      <c r="F9875" s="15" t="s">
        <v>55</v>
      </c>
      <c r="G9875" s="15" t="s">
        <v>909</v>
      </c>
      <c r="H9875" s="15" t="s">
        <v>910</v>
      </c>
      <c r="I9875" s="15" t="s">
        <v>76</v>
      </c>
      <c r="J9875" s="15" t="s">
        <v>60</v>
      </c>
      <c r="K9875" s="15" t="s">
        <v>17</v>
      </c>
      <c r="L9875" s="15" t="str">
        <f t="array" ref="L9875">_xlfn.XLOOKUP(M9875,reference_province_to_city!$A$2:$A$11,reference_province_to_city!$B$2:$B$11)</f>
        <v>Semarang</v>
      </c>
      <c r="M9875" s="15" t="s">
        <v>15</v>
      </c>
      <c r="O9875" s="15">
        <f t="array" ref="O9875">_xlfn.XLOOKUP(M9875,reference_postal_code!$B$2:$B$11,reference_postal_code!$A$2:$A$11)</f>
        <v>50111</v>
      </c>
      <c r="P9875" s="15" t="s">
        <v>77</v>
      </c>
      <c r="Q9875" s="15" t="s">
        <v>1850</v>
      </c>
      <c r="R9875" s="15" t="s">
        <v>65</v>
      </c>
      <c r="S9875" s="15" t="s">
        <v>173</v>
      </c>
      <c r="T9875" s="15" t="s">
        <v>1851</v>
      </c>
      <c r="U9875" s="28">
        <v>655500.0</v>
      </c>
      <c r="V9875" s="15">
        <v>5.0</v>
      </c>
      <c r="W9875" s="31">
        <v>0.0</v>
      </c>
      <c r="X9875" s="28">
        <v>308085.0</v>
      </c>
    </row>
    <row r="9876" ht="15.75" customHeight="1">
      <c r="A9876" s="15">
        <v>2948.0</v>
      </c>
      <c r="B9876" s="15" t="s">
        <v>10314</v>
      </c>
      <c r="C9876" s="18">
        <v>43083.0</v>
      </c>
      <c r="D9876" s="18">
        <v>43087.0</v>
      </c>
      <c r="E9876" s="18">
        <f t="shared" si="1"/>
        <v>43087</v>
      </c>
      <c r="F9876" s="15" t="s">
        <v>55</v>
      </c>
      <c r="G9876" s="15" t="s">
        <v>909</v>
      </c>
      <c r="H9876" s="15" t="s">
        <v>910</v>
      </c>
      <c r="I9876" s="15" t="s">
        <v>76</v>
      </c>
      <c r="J9876" s="15" t="s">
        <v>60</v>
      </c>
      <c r="K9876" s="15" t="s">
        <v>17</v>
      </c>
      <c r="L9876" s="15" t="str">
        <f t="array" ref="L9876">_xlfn.XLOOKUP(M9876,reference_province_to_city!$A$2:$A$11,reference_province_to_city!$B$2:$B$11)</f>
        <v>Semarang</v>
      </c>
      <c r="M9876" s="15" t="s">
        <v>15</v>
      </c>
      <c r="N9876" s="15">
        <v>50111.0</v>
      </c>
      <c r="O9876" s="15">
        <f t="array" ref="O9876">_xlfn.XLOOKUP(M9876,reference_postal_code!$B$2:$B$11,reference_postal_code!$A$2:$A$11)</f>
        <v>50111</v>
      </c>
      <c r="P9876" s="15" t="s">
        <v>77</v>
      </c>
      <c r="Q9876" s="15" t="s">
        <v>2091</v>
      </c>
      <c r="R9876" s="15" t="s">
        <v>65</v>
      </c>
      <c r="S9876" s="15" t="s">
        <v>83</v>
      </c>
      <c r="T9876" s="15" t="s">
        <v>2092</v>
      </c>
      <c r="U9876" s="28">
        <v>974400.0</v>
      </c>
      <c r="V9876" s="15">
        <v>14.0</v>
      </c>
      <c r="W9876" s="31">
        <v>0.2</v>
      </c>
      <c r="X9876" s="28">
        <v>341040.0</v>
      </c>
    </row>
    <row r="9877" ht="15.75" customHeight="1">
      <c r="A9877" s="15">
        <v>7699.0</v>
      </c>
      <c r="B9877" s="15" t="s">
        <v>10312</v>
      </c>
      <c r="C9877" s="18">
        <v>43083.0</v>
      </c>
      <c r="D9877" s="18">
        <v>43087.0</v>
      </c>
      <c r="E9877" s="18">
        <f t="shared" si="1"/>
        <v>43087</v>
      </c>
      <c r="F9877" s="15" t="s">
        <v>55</v>
      </c>
      <c r="G9877" s="15" t="s">
        <v>1213</v>
      </c>
      <c r="H9877" s="15" t="s">
        <v>1214</v>
      </c>
      <c r="I9877" s="15" t="s">
        <v>76</v>
      </c>
      <c r="J9877" s="15" t="s">
        <v>60</v>
      </c>
      <c r="K9877" s="15" t="s">
        <v>31</v>
      </c>
      <c r="L9877" s="15" t="str">
        <f t="array" ref="L9877">_xlfn.XLOOKUP(M9877,reference_province_to_city!$A$2:$A$11,reference_province_to_city!$B$2:$B$11)</f>
        <v>Balikpapan</v>
      </c>
      <c r="M9877" s="15" t="s">
        <v>21</v>
      </c>
      <c r="O9877" s="15">
        <f t="array" ref="O9877">_xlfn.XLOOKUP(M9877,reference_postal_code!$B$2:$B$11,reference_postal_code!$A$2:$A$11)</f>
        <v>76114</v>
      </c>
      <c r="P9877" s="15" t="s">
        <v>166</v>
      </c>
      <c r="Q9877" s="15" t="s">
        <v>4627</v>
      </c>
      <c r="R9877" s="15" t="s">
        <v>65</v>
      </c>
      <c r="S9877" s="15" t="s">
        <v>87</v>
      </c>
      <c r="T9877" s="15" t="s">
        <v>4628</v>
      </c>
      <c r="U9877" s="28">
        <v>1107750.0</v>
      </c>
      <c r="V9877" s="15">
        <v>1.0</v>
      </c>
      <c r="W9877" s="31">
        <v>0.0</v>
      </c>
      <c r="X9877" s="28">
        <v>33233.0</v>
      </c>
    </row>
    <row r="9878" ht="15.75" customHeight="1">
      <c r="A9878" s="15">
        <v>7701.0</v>
      </c>
      <c r="B9878" s="15" t="s">
        <v>10312</v>
      </c>
      <c r="C9878" s="18">
        <v>43083.0</v>
      </c>
      <c r="D9878" s="18">
        <v>43087.0</v>
      </c>
      <c r="E9878" s="18">
        <f t="shared" si="1"/>
        <v>43087</v>
      </c>
      <c r="F9878" s="15" t="s">
        <v>55</v>
      </c>
      <c r="G9878" s="15" t="s">
        <v>1213</v>
      </c>
      <c r="H9878" s="15" t="s">
        <v>1214</v>
      </c>
      <c r="I9878" s="15" t="s">
        <v>76</v>
      </c>
      <c r="J9878" s="15" t="s">
        <v>60</v>
      </c>
      <c r="K9878" s="15" t="s">
        <v>31</v>
      </c>
      <c r="L9878" s="15" t="str">
        <f t="array" ref="L9878">_xlfn.XLOOKUP(M9878,reference_province_to_city!$A$2:$A$11,reference_province_to_city!$B$2:$B$11)</f>
        <v>Balikpapan</v>
      </c>
      <c r="M9878" s="15" t="s">
        <v>21</v>
      </c>
      <c r="N9878" s="15">
        <v>76114.0</v>
      </c>
      <c r="O9878" s="15">
        <f t="array" ref="O9878">_xlfn.XLOOKUP(M9878,reference_postal_code!$B$2:$B$11,reference_postal_code!$A$2:$A$11)</f>
        <v>76114</v>
      </c>
      <c r="P9878" s="15" t="s">
        <v>166</v>
      </c>
      <c r="Q9878" s="15" t="s">
        <v>1174</v>
      </c>
      <c r="R9878" s="15" t="s">
        <v>65</v>
      </c>
      <c r="S9878" s="15" t="s">
        <v>103</v>
      </c>
      <c r="T9878" s="15" t="s">
        <v>1175</v>
      </c>
      <c r="U9878" s="28">
        <v>259200.0</v>
      </c>
      <c r="V9878" s="15">
        <v>6.0</v>
      </c>
      <c r="W9878" s="31">
        <v>0.0</v>
      </c>
      <c r="X9878" s="28">
        <v>121824.0</v>
      </c>
    </row>
    <row r="9879" ht="15.75" customHeight="1">
      <c r="A9879" s="15">
        <v>9700.0</v>
      </c>
      <c r="B9879" s="15" t="s">
        <v>10318</v>
      </c>
      <c r="C9879" s="18">
        <v>43084.0</v>
      </c>
      <c r="D9879" s="18">
        <v>43088.0</v>
      </c>
      <c r="E9879" s="18">
        <f t="shared" si="1"/>
        <v>43088</v>
      </c>
      <c r="F9879" s="15" t="s">
        <v>55</v>
      </c>
      <c r="G9879" s="15" t="s">
        <v>4562</v>
      </c>
      <c r="H9879" s="15" t="s">
        <v>4563</v>
      </c>
      <c r="I9879" s="15" t="s">
        <v>59</v>
      </c>
      <c r="J9879" s="15" t="s">
        <v>60</v>
      </c>
      <c r="K9879" s="15" t="s">
        <v>10</v>
      </c>
      <c r="L9879" s="15" t="str">
        <f t="array" ref="L9879">_xlfn.XLOOKUP(M9879,reference_province_to_city!$A$2:$A$11,reference_province_to_city!$B$2:$B$11)</f>
        <v>Jakarta</v>
      </c>
      <c r="M9879" s="15" t="s">
        <v>7</v>
      </c>
      <c r="N9879" s="15">
        <v>10110.0</v>
      </c>
      <c r="O9879" s="15">
        <f t="array" ref="O9879">_xlfn.XLOOKUP(M9879,reference_postal_code!$B$2:$B$11,reference_postal_code!$A$2:$A$11)</f>
        <v>10110</v>
      </c>
      <c r="P9879" s="15" t="s">
        <v>117</v>
      </c>
      <c r="Q9879" s="15" t="s">
        <v>8606</v>
      </c>
      <c r="R9879" s="15" t="s">
        <v>65</v>
      </c>
      <c r="S9879" s="15" t="s">
        <v>222</v>
      </c>
      <c r="T9879" s="15" t="s">
        <v>8607</v>
      </c>
      <c r="U9879" s="28">
        <v>814800.0</v>
      </c>
      <c r="V9879" s="15">
        <v>4.0</v>
      </c>
      <c r="W9879" s="31">
        <v>0.0</v>
      </c>
      <c r="X9879" s="28">
        <v>244440.0</v>
      </c>
    </row>
    <row r="9880" ht="15.75" customHeight="1">
      <c r="A9880" s="15">
        <v>9699.0</v>
      </c>
      <c r="B9880" s="15" t="s">
        <v>10318</v>
      </c>
      <c r="C9880" s="18">
        <v>43084.0</v>
      </c>
      <c r="D9880" s="18">
        <v>43088.0</v>
      </c>
      <c r="E9880" s="18">
        <f t="shared" si="1"/>
        <v>43088</v>
      </c>
      <c r="F9880" s="15" t="s">
        <v>55</v>
      </c>
      <c r="G9880" s="15" t="s">
        <v>4562</v>
      </c>
      <c r="H9880" s="15" t="s">
        <v>4563</v>
      </c>
      <c r="I9880" s="15" t="s">
        <v>59</v>
      </c>
      <c r="J9880" s="15" t="s">
        <v>60</v>
      </c>
      <c r="K9880" s="15" t="s">
        <v>10</v>
      </c>
      <c r="L9880" s="15" t="str">
        <f t="array" ref="L9880">_xlfn.XLOOKUP(M9880,reference_province_to_city!$A$2:$A$11,reference_province_to_city!$B$2:$B$11)</f>
        <v>Jakarta</v>
      </c>
      <c r="M9880" s="15" t="s">
        <v>7</v>
      </c>
      <c r="N9880" s="15">
        <v>10110.0</v>
      </c>
      <c r="O9880" s="15">
        <f t="array" ref="O9880">_xlfn.XLOOKUP(M9880,reference_postal_code!$B$2:$B$11,reference_postal_code!$A$2:$A$11)</f>
        <v>10110</v>
      </c>
      <c r="P9880" s="15" t="s">
        <v>117</v>
      </c>
      <c r="Q9880" s="15" t="s">
        <v>2351</v>
      </c>
      <c r="R9880" s="15" t="s">
        <v>65</v>
      </c>
      <c r="S9880" s="15" t="s">
        <v>66</v>
      </c>
      <c r="T9880" s="15" t="s">
        <v>2352</v>
      </c>
      <c r="U9880" s="28">
        <v>342450.0</v>
      </c>
      <c r="V9880" s="15">
        <v>3.0</v>
      </c>
      <c r="W9880" s="31">
        <v>0.0</v>
      </c>
      <c r="X9880" s="28">
        <v>160952.0</v>
      </c>
    </row>
    <row r="9881" ht="15.75" customHeight="1">
      <c r="A9881" s="15">
        <v>9701.0</v>
      </c>
      <c r="B9881" s="15" t="s">
        <v>10318</v>
      </c>
      <c r="C9881" s="18">
        <v>43084.0</v>
      </c>
      <c r="D9881" s="18">
        <v>43088.0</v>
      </c>
      <c r="E9881" s="18">
        <f t="shared" si="1"/>
        <v>43088</v>
      </c>
      <c r="F9881" s="15" t="s">
        <v>55</v>
      </c>
      <c r="G9881" s="15" t="s">
        <v>4562</v>
      </c>
      <c r="H9881" s="15" t="s">
        <v>4563</v>
      </c>
      <c r="I9881" s="15" t="s">
        <v>59</v>
      </c>
      <c r="J9881" s="15" t="s">
        <v>60</v>
      </c>
      <c r="K9881" s="15" t="s">
        <v>10</v>
      </c>
      <c r="L9881" s="15" t="str">
        <f t="array" ref="L9881">_xlfn.XLOOKUP(M9881,reference_province_to_city!$A$2:$A$11,reference_province_to_city!$B$2:$B$11)</f>
        <v>Jakarta</v>
      </c>
      <c r="M9881" s="15" t="s">
        <v>7</v>
      </c>
      <c r="N9881" s="15">
        <v>10110.0</v>
      </c>
      <c r="O9881" s="15">
        <f t="array" ref="O9881">_xlfn.XLOOKUP(M9881,reference_postal_code!$B$2:$B$11,reference_postal_code!$A$2:$A$11)</f>
        <v>10110</v>
      </c>
      <c r="P9881" s="15" t="s">
        <v>117</v>
      </c>
      <c r="Q9881" s="15" t="s">
        <v>2954</v>
      </c>
      <c r="R9881" s="15" t="s">
        <v>110</v>
      </c>
      <c r="S9881" s="15" t="s">
        <v>111</v>
      </c>
      <c r="T9881" s="15" t="s">
        <v>2955</v>
      </c>
      <c r="U9881" s="28">
        <v>2951640.0</v>
      </c>
      <c r="V9881" s="15">
        <v>3.0</v>
      </c>
      <c r="W9881" s="31">
        <v>0.2</v>
      </c>
      <c r="X9881" s="28">
        <v>221373.0</v>
      </c>
    </row>
    <row r="9882" ht="15.75" customHeight="1">
      <c r="A9882" s="15">
        <v>4860.0</v>
      </c>
      <c r="B9882" s="15" t="s">
        <v>10319</v>
      </c>
      <c r="C9882" s="18">
        <v>43084.0</v>
      </c>
      <c r="D9882" s="18">
        <v>43088.0</v>
      </c>
      <c r="E9882" s="18">
        <f t="shared" si="1"/>
        <v>43088</v>
      </c>
      <c r="F9882" s="15" t="s">
        <v>55</v>
      </c>
      <c r="G9882" s="15" t="s">
        <v>4142</v>
      </c>
      <c r="H9882" s="15" t="s">
        <v>4143</v>
      </c>
      <c r="I9882" s="15" t="s">
        <v>128</v>
      </c>
      <c r="J9882" s="15" t="s">
        <v>60</v>
      </c>
      <c r="K9882" s="15" t="s">
        <v>794</v>
      </c>
      <c r="L9882" s="15" t="str">
        <f t="array" ref="L9882">_xlfn.XLOOKUP(M9882,reference_province_to_city!$A$2:$A$11,reference_province_to_city!$B$2:$B$11)</f>
        <v>Makassar</v>
      </c>
      <c r="M9882" s="15" t="s">
        <v>25</v>
      </c>
      <c r="N9882" s="15">
        <v>90111.0</v>
      </c>
      <c r="O9882" s="15">
        <f t="array" ref="O9882">_xlfn.XLOOKUP(M9882,reference_postal_code!$B$2:$B$11,reference_postal_code!$A$2:$A$11)</f>
        <v>90111</v>
      </c>
      <c r="P9882" s="15" t="s">
        <v>63</v>
      </c>
      <c r="Q9882" s="15" t="s">
        <v>6584</v>
      </c>
      <c r="R9882" s="15" t="s">
        <v>65</v>
      </c>
      <c r="S9882" s="15" t="s">
        <v>93</v>
      </c>
      <c r="T9882" s="15" t="s">
        <v>6585</v>
      </c>
      <c r="U9882" s="28">
        <v>152880.0</v>
      </c>
      <c r="V9882" s="15">
        <v>7.0</v>
      </c>
      <c r="W9882" s="31">
        <v>0.2</v>
      </c>
      <c r="X9882" s="28">
        <v>15288.0</v>
      </c>
    </row>
    <row r="9883" ht="15.75" customHeight="1">
      <c r="A9883" s="15">
        <v>3982.0</v>
      </c>
      <c r="B9883" s="15" t="s">
        <v>10320</v>
      </c>
      <c r="C9883" s="18">
        <v>43084.0</v>
      </c>
      <c r="D9883" s="18">
        <v>43089.0</v>
      </c>
      <c r="E9883" s="18">
        <f t="shared" si="1"/>
        <v>43089</v>
      </c>
      <c r="F9883" s="15" t="s">
        <v>55</v>
      </c>
      <c r="G9883" s="15" t="s">
        <v>3760</v>
      </c>
      <c r="H9883" s="15" t="s">
        <v>3761</v>
      </c>
      <c r="I9883" s="15" t="s">
        <v>76</v>
      </c>
      <c r="J9883" s="15" t="s">
        <v>60</v>
      </c>
      <c r="K9883" s="15" t="s">
        <v>33</v>
      </c>
      <c r="L9883" s="15" t="str">
        <f t="array" ref="L9883">_xlfn.XLOOKUP(M9883,reference_province_to_city!$A$2:$A$11,reference_province_to_city!$B$2:$B$11)</f>
        <v>Makassar</v>
      </c>
      <c r="M9883" s="15" t="s">
        <v>25</v>
      </c>
      <c r="N9883" s="15">
        <v>90111.0</v>
      </c>
      <c r="O9883" s="15">
        <f t="array" ref="O9883">_xlfn.XLOOKUP(M9883,reference_postal_code!$B$2:$B$11,reference_postal_code!$A$2:$A$11)</f>
        <v>90111</v>
      </c>
      <c r="P9883" s="15" t="s">
        <v>63</v>
      </c>
      <c r="Q9883" s="15" t="s">
        <v>4598</v>
      </c>
      <c r="R9883" s="15" t="s">
        <v>106</v>
      </c>
      <c r="S9883" s="15" t="s">
        <v>139</v>
      </c>
      <c r="T9883" s="15" t="s">
        <v>4599</v>
      </c>
      <c r="U9883" s="28">
        <v>341550.0</v>
      </c>
      <c r="V9883" s="15">
        <v>3.0</v>
      </c>
      <c r="W9883" s="31">
        <v>0.0</v>
      </c>
      <c r="X9883" s="28">
        <v>146866.0</v>
      </c>
    </row>
    <row r="9884" ht="15.75" customHeight="1">
      <c r="A9884" s="15">
        <v>6552.0</v>
      </c>
      <c r="B9884" s="15" t="s">
        <v>10321</v>
      </c>
      <c r="C9884" s="18">
        <v>43085.0</v>
      </c>
      <c r="D9884" s="18">
        <v>43090.0</v>
      </c>
      <c r="E9884" s="18">
        <f t="shared" si="1"/>
        <v>43090</v>
      </c>
      <c r="F9884" s="15" t="s">
        <v>114</v>
      </c>
      <c r="G9884" s="15" t="s">
        <v>665</v>
      </c>
      <c r="H9884" s="15" t="s">
        <v>666</v>
      </c>
      <c r="I9884" s="15" t="s">
        <v>76</v>
      </c>
      <c r="J9884" s="15" t="s">
        <v>60</v>
      </c>
      <c r="K9884" s="15" t="s">
        <v>17</v>
      </c>
      <c r="L9884" s="15" t="str">
        <f t="array" ref="L9884">_xlfn.XLOOKUP(M9884,reference_province_to_city!$A$2:$A$11,reference_province_to_city!$B$2:$B$11)</f>
        <v>Semarang</v>
      </c>
      <c r="M9884" s="15" t="s">
        <v>15</v>
      </c>
      <c r="N9884" s="15">
        <v>50111.0</v>
      </c>
      <c r="O9884" s="15">
        <f t="array" ref="O9884">_xlfn.XLOOKUP(M9884,reference_postal_code!$B$2:$B$11,reference_postal_code!$A$2:$A$11)</f>
        <v>50111</v>
      </c>
      <c r="P9884" s="15" t="s">
        <v>77</v>
      </c>
      <c r="Q9884" s="15" t="s">
        <v>997</v>
      </c>
      <c r="R9884" s="15" t="s">
        <v>65</v>
      </c>
      <c r="S9884" s="15" t="s">
        <v>66</v>
      </c>
      <c r="T9884" s="15" t="s">
        <v>998</v>
      </c>
      <c r="U9884" s="28">
        <v>200400.0</v>
      </c>
      <c r="V9884" s="15">
        <v>2.0</v>
      </c>
      <c r="W9884" s="31">
        <v>0.0</v>
      </c>
      <c r="X9884" s="28">
        <v>96192.0</v>
      </c>
    </row>
    <row r="9885" ht="15.75" customHeight="1">
      <c r="A9885" s="15">
        <v>2965.0</v>
      </c>
      <c r="B9885" s="15" t="s">
        <v>10322</v>
      </c>
      <c r="C9885" s="18">
        <v>43085.0</v>
      </c>
      <c r="D9885" s="18">
        <v>43090.0</v>
      </c>
      <c r="E9885" s="18">
        <f t="shared" si="1"/>
        <v>43090</v>
      </c>
      <c r="F9885" s="15" t="s">
        <v>114</v>
      </c>
      <c r="G9885" s="15" t="s">
        <v>1084</v>
      </c>
      <c r="H9885" s="15" t="s">
        <v>1085</v>
      </c>
      <c r="I9885" s="15" t="s">
        <v>128</v>
      </c>
      <c r="J9885" s="15" t="s">
        <v>60</v>
      </c>
      <c r="K9885" s="15" t="s">
        <v>22</v>
      </c>
      <c r="L9885" s="15" t="str">
        <f t="array" ref="L9885">_xlfn.XLOOKUP(M9885,reference_province_to_city!$A$2:$A$11,reference_province_to_city!$B$2:$B$11)</f>
        <v>Surabaya</v>
      </c>
      <c r="M9885" s="15" t="s">
        <v>20</v>
      </c>
      <c r="N9885" s="15">
        <v>60231.0</v>
      </c>
      <c r="O9885" s="15">
        <f t="array" ref="O9885">_xlfn.XLOOKUP(M9885,reference_postal_code!$B$2:$B$11,reference_postal_code!$A$2:$A$11)</f>
        <v>60231</v>
      </c>
      <c r="P9885" s="15" t="s">
        <v>166</v>
      </c>
      <c r="Q9885" s="15" t="s">
        <v>2867</v>
      </c>
      <c r="R9885" s="15" t="s">
        <v>65</v>
      </c>
      <c r="S9885" s="15" t="s">
        <v>83</v>
      </c>
      <c r="T9885" s="15" t="s">
        <v>2868</v>
      </c>
      <c r="U9885" s="28">
        <v>364800.0</v>
      </c>
      <c r="V9885" s="15">
        <v>5.0</v>
      </c>
      <c r="W9885" s="31">
        <v>0.2</v>
      </c>
      <c r="X9885" s="28">
        <v>123120.0</v>
      </c>
    </row>
    <row r="9886" ht="15.75" customHeight="1">
      <c r="A9886" s="15">
        <v>9046.0</v>
      </c>
      <c r="B9886" s="15" t="s">
        <v>10323</v>
      </c>
      <c r="C9886" s="18">
        <v>43085.0</v>
      </c>
      <c r="D9886" s="18">
        <v>43089.0</v>
      </c>
      <c r="E9886" s="18">
        <f t="shared" si="1"/>
        <v>43089</v>
      </c>
      <c r="F9886" s="15" t="s">
        <v>114</v>
      </c>
      <c r="G9886" s="15" t="s">
        <v>5632</v>
      </c>
      <c r="H9886" s="15" t="s">
        <v>5633</v>
      </c>
      <c r="I9886" s="15" t="s">
        <v>128</v>
      </c>
      <c r="J9886" s="15" t="s">
        <v>60</v>
      </c>
      <c r="K9886" s="15" t="s">
        <v>17</v>
      </c>
      <c r="L9886" s="15" t="str">
        <f t="array" ref="L9886">_xlfn.XLOOKUP(M9886,reference_province_to_city!$A$2:$A$11,reference_province_to_city!$B$2:$B$11)</f>
        <v>Semarang</v>
      </c>
      <c r="M9886" s="15" t="s">
        <v>15</v>
      </c>
      <c r="N9886" s="15">
        <v>50111.0</v>
      </c>
      <c r="O9886" s="15">
        <f t="array" ref="O9886">_xlfn.XLOOKUP(M9886,reference_postal_code!$B$2:$B$11,reference_postal_code!$A$2:$A$11)</f>
        <v>50111</v>
      </c>
      <c r="P9886" s="15" t="s">
        <v>77</v>
      </c>
      <c r="Q9886" s="15" t="s">
        <v>4722</v>
      </c>
      <c r="R9886" s="15" t="s">
        <v>110</v>
      </c>
      <c r="S9886" s="15" t="s">
        <v>149</v>
      </c>
      <c r="T9886" s="15" t="s">
        <v>4723</v>
      </c>
      <c r="U9886" s="28">
        <v>2849250.0</v>
      </c>
      <c r="V9886" s="15">
        <v>5.0</v>
      </c>
      <c r="W9886" s="31">
        <v>0.0</v>
      </c>
      <c r="X9886" s="28">
        <v>683820.0</v>
      </c>
    </row>
    <row r="9887" ht="15.75" customHeight="1">
      <c r="A9887" s="15">
        <v>9048.0</v>
      </c>
      <c r="B9887" s="15" t="s">
        <v>10323</v>
      </c>
      <c r="C9887" s="18">
        <v>43085.0</v>
      </c>
      <c r="D9887" s="18">
        <v>43089.0</v>
      </c>
      <c r="E9887" s="18">
        <f t="shared" si="1"/>
        <v>43089</v>
      </c>
      <c r="F9887" s="15" t="s">
        <v>114</v>
      </c>
      <c r="G9887" s="15" t="s">
        <v>5632</v>
      </c>
      <c r="H9887" s="15" t="s">
        <v>5633</v>
      </c>
      <c r="I9887" s="15" t="s">
        <v>128</v>
      </c>
      <c r="J9887" s="15" t="s">
        <v>60</v>
      </c>
      <c r="K9887" s="15" t="s">
        <v>17</v>
      </c>
      <c r="L9887" s="15" t="str">
        <f t="array" ref="L9887">_xlfn.XLOOKUP(M9887,reference_province_to_city!$A$2:$A$11,reference_province_to_city!$B$2:$B$11)</f>
        <v>Semarang</v>
      </c>
      <c r="M9887" s="15" t="s">
        <v>15</v>
      </c>
      <c r="N9887" s="15">
        <v>50111.0</v>
      </c>
      <c r="O9887" s="15">
        <f t="array" ref="O9887">_xlfn.XLOOKUP(M9887,reference_postal_code!$B$2:$B$11,reference_postal_code!$A$2:$A$11)</f>
        <v>50111</v>
      </c>
      <c r="P9887" s="15" t="s">
        <v>77</v>
      </c>
      <c r="Q9887" s="15" t="s">
        <v>9088</v>
      </c>
      <c r="R9887" s="15" t="s">
        <v>65</v>
      </c>
      <c r="S9887" s="15" t="s">
        <v>93</v>
      </c>
      <c r="T9887" s="15" t="s">
        <v>1455</v>
      </c>
      <c r="U9887" s="28">
        <v>449250.0</v>
      </c>
      <c r="V9887" s="15">
        <v>5.0</v>
      </c>
      <c r="W9887" s="31">
        <v>0.0</v>
      </c>
      <c r="X9887" s="28">
        <v>130282.0</v>
      </c>
    </row>
    <row r="9888" ht="15.75" customHeight="1">
      <c r="A9888" s="15">
        <v>2963.0</v>
      </c>
      <c r="B9888" s="15" t="s">
        <v>10322</v>
      </c>
      <c r="C9888" s="18">
        <v>43085.0</v>
      </c>
      <c r="D9888" s="18">
        <v>43090.0</v>
      </c>
      <c r="E9888" s="18">
        <f t="shared" si="1"/>
        <v>43090</v>
      </c>
      <c r="F9888" s="15" t="s">
        <v>114</v>
      </c>
      <c r="G9888" s="15" t="s">
        <v>1084</v>
      </c>
      <c r="H9888" s="15" t="s">
        <v>1085</v>
      </c>
      <c r="I9888" s="15" t="s">
        <v>128</v>
      </c>
      <c r="J9888" s="15" t="s">
        <v>60</v>
      </c>
      <c r="K9888" s="15" t="s">
        <v>22</v>
      </c>
      <c r="L9888" s="15" t="str">
        <f t="array" ref="L9888">_xlfn.XLOOKUP(M9888,reference_province_to_city!$A$2:$A$11,reference_province_to_city!$B$2:$B$11)</f>
        <v>Surabaya</v>
      </c>
      <c r="M9888" s="15" t="s">
        <v>20</v>
      </c>
      <c r="N9888" s="15">
        <v>60231.0</v>
      </c>
      <c r="O9888" s="15">
        <f t="array" ref="O9888">_xlfn.XLOOKUP(M9888,reference_postal_code!$B$2:$B$11,reference_postal_code!$A$2:$A$11)</f>
        <v>60231</v>
      </c>
      <c r="P9888" s="15" t="s">
        <v>166</v>
      </c>
      <c r="Q9888" s="15" t="s">
        <v>3462</v>
      </c>
      <c r="R9888" s="15" t="s">
        <v>106</v>
      </c>
      <c r="S9888" s="15" t="s">
        <v>107</v>
      </c>
      <c r="T9888" s="15" t="s">
        <v>3463</v>
      </c>
      <c r="U9888" s="28">
        <v>1223520.0</v>
      </c>
      <c r="V9888" s="15">
        <v>2.0</v>
      </c>
      <c r="W9888" s="31">
        <v>0.2</v>
      </c>
      <c r="X9888" s="28">
        <v>137646.0</v>
      </c>
    </row>
    <row r="9889" ht="15.75" customHeight="1">
      <c r="A9889" s="15">
        <v>9045.0</v>
      </c>
      <c r="B9889" s="15" t="s">
        <v>10323</v>
      </c>
      <c r="C9889" s="18">
        <v>43085.0</v>
      </c>
      <c r="D9889" s="18">
        <v>43089.0</v>
      </c>
      <c r="E9889" s="18">
        <f t="shared" si="1"/>
        <v>43089</v>
      </c>
      <c r="F9889" s="15" t="s">
        <v>114</v>
      </c>
      <c r="G9889" s="15" t="s">
        <v>5632</v>
      </c>
      <c r="H9889" s="15" t="s">
        <v>5633</v>
      </c>
      <c r="I9889" s="15" t="s">
        <v>128</v>
      </c>
      <c r="J9889" s="15" t="s">
        <v>60</v>
      </c>
      <c r="K9889" s="15" t="s">
        <v>17</v>
      </c>
      <c r="L9889" s="15" t="str">
        <f t="array" ref="L9889">_xlfn.XLOOKUP(M9889,reference_province_to_city!$A$2:$A$11,reference_province_to_city!$B$2:$B$11)</f>
        <v>Semarang</v>
      </c>
      <c r="M9889" s="15" t="s">
        <v>15</v>
      </c>
      <c r="N9889" s="15">
        <v>50111.0</v>
      </c>
      <c r="O9889" s="15">
        <f t="array" ref="O9889">_xlfn.XLOOKUP(M9889,reference_postal_code!$B$2:$B$11,reference_postal_code!$A$2:$A$11)</f>
        <v>50111</v>
      </c>
      <c r="P9889" s="15" t="s">
        <v>77</v>
      </c>
      <c r="Q9889" s="15" t="s">
        <v>3632</v>
      </c>
      <c r="R9889" s="15" t="s">
        <v>65</v>
      </c>
      <c r="S9889" s="15" t="s">
        <v>83</v>
      </c>
      <c r="T9889" s="15" t="s">
        <v>3633</v>
      </c>
      <c r="U9889" s="28">
        <v>89760.0</v>
      </c>
      <c r="V9889" s="15">
        <v>2.0</v>
      </c>
      <c r="W9889" s="31">
        <v>0.2</v>
      </c>
      <c r="X9889" s="28">
        <v>33660.0</v>
      </c>
    </row>
    <row r="9890" ht="15.75" customHeight="1">
      <c r="A9890" s="15">
        <v>9049.0</v>
      </c>
      <c r="B9890" s="15" t="s">
        <v>10323</v>
      </c>
      <c r="C9890" s="18">
        <v>43085.0</v>
      </c>
      <c r="D9890" s="18">
        <v>43089.0</v>
      </c>
      <c r="E9890" s="18">
        <f t="shared" si="1"/>
        <v>43089</v>
      </c>
      <c r="F9890" s="15" t="s">
        <v>114</v>
      </c>
      <c r="G9890" s="15" t="s">
        <v>5632</v>
      </c>
      <c r="H9890" s="15" t="s">
        <v>5633</v>
      </c>
      <c r="I9890" s="15" t="s">
        <v>128</v>
      </c>
      <c r="J9890" s="15" t="s">
        <v>60</v>
      </c>
      <c r="K9890" s="15" t="s">
        <v>17</v>
      </c>
      <c r="L9890" s="15" t="str">
        <f t="array" ref="L9890">_xlfn.XLOOKUP(M9890,reference_province_to_city!$A$2:$A$11,reference_province_to_city!$B$2:$B$11)</f>
        <v>Semarang</v>
      </c>
      <c r="M9890" s="15" t="s">
        <v>15</v>
      </c>
      <c r="N9890" s="15">
        <v>50111.0</v>
      </c>
      <c r="O9890" s="15">
        <f t="array" ref="O9890">_xlfn.XLOOKUP(M9890,reference_postal_code!$B$2:$B$11,reference_postal_code!$A$2:$A$11)</f>
        <v>50111</v>
      </c>
      <c r="P9890" s="15" t="s">
        <v>77</v>
      </c>
      <c r="Q9890" s="15" t="s">
        <v>3770</v>
      </c>
      <c r="R9890" s="15" t="s">
        <v>65</v>
      </c>
      <c r="S9890" s="15" t="s">
        <v>79</v>
      </c>
      <c r="T9890" s="15" t="s">
        <v>3771</v>
      </c>
      <c r="U9890" s="28">
        <v>666000.0</v>
      </c>
      <c r="V9890" s="15">
        <v>3.0</v>
      </c>
      <c r="W9890" s="31">
        <v>0.0</v>
      </c>
      <c r="X9890" s="28">
        <v>333000.0</v>
      </c>
    </row>
    <row r="9891" ht="15.75" customHeight="1">
      <c r="A9891" s="15">
        <v>6553.0</v>
      </c>
      <c r="B9891" s="15" t="s">
        <v>10321</v>
      </c>
      <c r="C9891" s="18">
        <v>43085.0</v>
      </c>
      <c r="D9891" s="18">
        <v>43090.0</v>
      </c>
      <c r="E9891" s="18">
        <f t="shared" si="1"/>
        <v>43090</v>
      </c>
      <c r="F9891" s="15" t="s">
        <v>114</v>
      </c>
      <c r="G9891" s="15" t="s">
        <v>665</v>
      </c>
      <c r="H9891" s="15" t="s">
        <v>666</v>
      </c>
      <c r="I9891" s="15" t="s">
        <v>76</v>
      </c>
      <c r="J9891" s="15" t="s">
        <v>60</v>
      </c>
      <c r="K9891" s="15" t="s">
        <v>17</v>
      </c>
      <c r="L9891" s="15" t="str">
        <f t="array" ref="L9891">_xlfn.XLOOKUP(M9891,reference_province_to_city!$A$2:$A$11,reference_province_to_city!$B$2:$B$11)</f>
        <v>Semarang</v>
      </c>
      <c r="M9891" s="15" t="s">
        <v>15</v>
      </c>
      <c r="N9891" s="15">
        <v>50111.0</v>
      </c>
      <c r="O9891" s="15">
        <f t="array" ref="O9891">_xlfn.XLOOKUP(M9891,reference_postal_code!$B$2:$B$11,reference_postal_code!$A$2:$A$11)</f>
        <v>50111</v>
      </c>
      <c r="P9891" s="15" t="s">
        <v>77</v>
      </c>
      <c r="Q9891" s="15" t="s">
        <v>2530</v>
      </c>
      <c r="R9891" s="15" t="s">
        <v>65</v>
      </c>
      <c r="S9891" s="15" t="s">
        <v>87</v>
      </c>
      <c r="T9891" s="15" t="s">
        <v>2531</v>
      </c>
      <c r="U9891" s="28">
        <v>2383500.0</v>
      </c>
      <c r="V9891" s="15">
        <v>5.0</v>
      </c>
      <c r="W9891" s="31">
        <v>0.0</v>
      </c>
      <c r="X9891" s="28">
        <v>119175.0</v>
      </c>
    </row>
    <row r="9892" ht="15.75" customHeight="1">
      <c r="A9892" s="15">
        <v>3004.0</v>
      </c>
      <c r="B9892" s="15" t="s">
        <v>10324</v>
      </c>
      <c r="C9892" s="18">
        <v>43085.0</v>
      </c>
      <c r="D9892" s="18">
        <v>43092.0</v>
      </c>
      <c r="E9892" s="18">
        <f t="shared" si="1"/>
        <v>43092</v>
      </c>
      <c r="F9892" s="15" t="s">
        <v>55</v>
      </c>
      <c r="G9892" s="15" t="s">
        <v>3694</v>
      </c>
      <c r="H9892" s="15" t="s">
        <v>3695</v>
      </c>
      <c r="I9892" s="15" t="s">
        <v>76</v>
      </c>
      <c r="J9892" s="15" t="s">
        <v>60</v>
      </c>
      <c r="L9892" s="15" t="str">
        <f t="array" ref="L9892">_xlfn.XLOOKUP(M9892,reference_province_to_city!$A$2:$A$11,reference_province_to_city!$B$2:$B$11)</f>
        <v>Palembang</v>
      </c>
      <c r="M9892" s="15" t="s">
        <v>13</v>
      </c>
      <c r="N9892" s="15">
        <v>30111.0</v>
      </c>
      <c r="O9892" s="15">
        <f t="array" ref="O9892">_xlfn.XLOOKUP(M9892,reference_postal_code!$B$2:$B$11,reference_postal_code!$A$2:$A$11)</f>
        <v>30111</v>
      </c>
      <c r="P9892" s="15" t="s">
        <v>77</v>
      </c>
      <c r="Q9892" s="15" t="s">
        <v>1354</v>
      </c>
      <c r="R9892" s="15" t="s">
        <v>65</v>
      </c>
      <c r="S9892" s="15" t="s">
        <v>83</v>
      </c>
      <c r="T9892" s="15" t="s">
        <v>1355</v>
      </c>
      <c r="U9892" s="28">
        <v>500640.0</v>
      </c>
      <c r="V9892" s="15">
        <v>4.0</v>
      </c>
      <c r="W9892" s="31">
        <v>0.2</v>
      </c>
      <c r="X9892" s="28">
        <v>156450.0</v>
      </c>
    </row>
    <row r="9893" ht="15.75" customHeight="1">
      <c r="A9893" s="15">
        <v>2966.0</v>
      </c>
      <c r="B9893" s="15" t="s">
        <v>10322</v>
      </c>
      <c r="C9893" s="18">
        <v>43085.0</v>
      </c>
      <c r="D9893" s="18">
        <v>43090.0</v>
      </c>
      <c r="E9893" s="18">
        <f t="shared" si="1"/>
        <v>43090</v>
      </c>
      <c r="F9893" s="15" t="s">
        <v>114</v>
      </c>
      <c r="G9893" s="15" t="s">
        <v>1084</v>
      </c>
      <c r="H9893" s="15" t="s">
        <v>1085</v>
      </c>
      <c r="I9893" s="15" t="s">
        <v>128</v>
      </c>
      <c r="J9893" s="15" t="s">
        <v>60</v>
      </c>
      <c r="K9893" s="15" t="s">
        <v>22</v>
      </c>
      <c r="L9893" s="15" t="str">
        <f t="array" ref="L9893">_xlfn.XLOOKUP(M9893,reference_province_to_city!$A$2:$A$11,reference_province_to_city!$B$2:$B$11)</f>
        <v>Surabaya</v>
      </c>
      <c r="M9893" s="15" t="s">
        <v>20</v>
      </c>
      <c r="N9893" s="15">
        <v>60231.0</v>
      </c>
      <c r="O9893" s="15">
        <f t="array" ref="O9893">_xlfn.XLOOKUP(M9893,reference_postal_code!$B$2:$B$11,reference_postal_code!$A$2:$A$11)</f>
        <v>60231</v>
      </c>
      <c r="P9893" s="15" t="s">
        <v>166</v>
      </c>
      <c r="Q9893" s="15" t="s">
        <v>5277</v>
      </c>
      <c r="R9893" s="15" t="s">
        <v>106</v>
      </c>
      <c r="S9893" s="15" t="s">
        <v>139</v>
      </c>
      <c r="T9893" s="15" t="s">
        <v>5278</v>
      </c>
      <c r="U9893" s="28">
        <v>284400.0</v>
      </c>
      <c r="V9893" s="15">
        <v>2.0</v>
      </c>
      <c r="W9893" s="31">
        <v>0.0</v>
      </c>
      <c r="X9893" s="28">
        <v>113760.0</v>
      </c>
    </row>
    <row r="9894" ht="15.75" customHeight="1">
      <c r="A9894" s="15">
        <v>2974.0</v>
      </c>
      <c r="B9894" s="15" t="s">
        <v>10325</v>
      </c>
      <c r="C9894" s="18">
        <v>43085.0</v>
      </c>
      <c r="D9894" s="18">
        <v>43089.0</v>
      </c>
      <c r="E9894" s="18">
        <f t="shared" si="1"/>
        <v>43089</v>
      </c>
      <c r="F9894" s="15" t="s">
        <v>55</v>
      </c>
      <c r="G9894" s="15" t="s">
        <v>1394</v>
      </c>
      <c r="H9894" s="15" t="s">
        <v>1395</v>
      </c>
      <c r="I9894" s="15" t="s">
        <v>59</v>
      </c>
      <c r="J9894" s="15" t="s">
        <v>60</v>
      </c>
      <c r="K9894" s="15" t="s">
        <v>2941</v>
      </c>
      <c r="L9894" s="15" t="str">
        <f t="array" ref="L9894">_xlfn.XLOOKUP(M9894,reference_province_to_city!$A$2:$A$11,reference_province_to_city!$B$2:$B$11)</f>
        <v>Palembang</v>
      </c>
      <c r="M9894" s="15" t="s">
        <v>13</v>
      </c>
      <c r="N9894" s="15">
        <v>30111.0</v>
      </c>
      <c r="O9894" s="15">
        <f t="array" ref="O9894">_xlfn.XLOOKUP(M9894,reference_postal_code!$B$2:$B$11,reference_postal_code!$A$2:$A$11)</f>
        <v>30111</v>
      </c>
      <c r="P9894" s="15" t="s">
        <v>77</v>
      </c>
      <c r="Q9894" s="15" t="s">
        <v>4059</v>
      </c>
      <c r="R9894" s="15" t="s">
        <v>65</v>
      </c>
      <c r="S9894" s="15" t="s">
        <v>83</v>
      </c>
      <c r="T9894" s="15" t="s">
        <v>4060</v>
      </c>
      <c r="U9894" s="28">
        <v>162000.0</v>
      </c>
      <c r="V9894" s="15">
        <v>5.0</v>
      </c>
      <c r="W9894" s="31">
        <v>0.0</v>
      </c>
      <c r="X9894" s="28">
        <v>77760.0</v>
      </c>
    </row>
    <row r="9895" ht="15.75" customHeight="1">
      <c r="A9895" s="15">
        <v>2964.0</v>
      </c>
      <c r="B9895" s="15" t="s">
        <v>10322</v>
      </c>
      <c r="C9895" s="18">
        <v>43085.0</v>
      </c>
      <c r="D9895" s="18">
        <v>43090.0</v>
      </c>
      <c r="E9895" s="18">
        <f t="shared" si="1"/>
        <v>43090</v>
      </c>
      <c r="F9895" s="15" t="s">
        <v>114</v>
      </c>
      <c r="G9895" s="15" t="s">
        <v>1084</v>
      </c>
      <c r="H9895" s="15" t="s">
        <v>1085</v>
      </c>
      <c r="I9895" s="15" t="s">
        <v>128</v>
      </c>
      <c r="J9895" s="15" t="s">
        <v>60</v>
      </c>
      <c r="K9895" s="15" t="s">
        <v>22</v>
      </c>
      <c r="L9895" s="15" t="str">
        <f t="array" ref="L9895">_xlfn.XLOOKUP(M9895,reference_province_to_city!$A$2:$A$11,reference_province_to_city!$B$2:$B$11)</f>
        <v>Surabaya</v>
      </c>
      <c r="M9895" s="15" t="s">
        <v>20</v>
      </c>
      <c r="N9895" s="15">
        <v>60231.0</v>
      </c>
      <c r="O9895" s="15">
        <f t="array" ref="O9895">_xlfn.XLOOKUP(M9895,reference_postal_code!$B$2:$B$11,reference_postal_code!$A$2:$A$11)</f>
        <v>60231</v>
      </c>
      <c r="P9895" s="15" t="s">
        <v>166</v>
      </c>
      <c r="Q9895" s="15" t="s">
        <v>2550</v>
      </c>
      <c r="R9895" s="15" t="s">
        <v>106</v>
      </c>
      <c r="S9895" s="15" t="s">
        <v>107</v>
      </c>
      <c r="T9895" s="15" t="s">
        <v>2551</v>
      </c>
      <c r="U9895" s="28">
        <v>1457760.0</v>
      </c>
      <c r="V9895" s="15">
        <v>2.0</v>
      </c>
      <c r="W9895" s="31">
        <v>0.2</v>
      </c>
      <c r="X9895" s="28">
        <v>91110.0</v>
      </c>
    </row>
    <row r="9896" ht="15.75" customHeight="1">
      <c r="A9896" s="15">
        <v>9047.0</v>
      </c>
      <c r="B9896" s="15" t="s">
        <v>10323</v>
      </c>
      <c r="C9896" s="18">
        <v>43085.0</v>
      </c>
      <c r="D9896" s="18">
        <v>43089.0</v>
      </c>
      <c r="E9896" s="18">
        <f t="shared" si="1"/>
        <v>43089</v>
      </c>
      <c r="F9896" s="15" t="s">
        <v>114</v>
      </c>
      <c r="G9896" s="15" t="s">
        <v>5632</v>
      </c>
      <c r="H9896" s="15" t="s">
        <v>5633</v>
      </c>
      <c r="I9896" s="15" t="s">
        <v>128</v>
      </c>
      <c r="J9896" s="15" t="s">
        <v>60</v>
      </c>
      <c r="K9896" s="15" t="s">
        <v>17</v>
      </c>
      <c r="L9896" s="15" t="str">
        <f t="array" ref="L9896">_xlfn.XLOOKUP(M9896,reference_province_to_city!$A$2:$A$11,reference_province_to_city!$B$2:$B$11)</f>
        <v>Semarang</v>
      </c>
      <c r="M9896" s="15" t="s">
        <v>15</v>
      </c>
      <c r="N9896" s="15">
        <v>50111.0</v>
      </c>
      <c r="O9896" s="15">
        <f t="array" ref="O9896">_xlfn.XLOOKUP(M9896,reference_postal_code!$B$2:$B$11,reference_postal_code!$A$2:$A$11)</f>
        <v>50111</v>
      </c>
      <c r="P9896" s="15" t="s">
        <v>77</v>
      </c>
      <c r="Q9896" s="15" t="s">
        <v>6162</v>
      </c>
      <c r="R9896" s="15" t="s">
        <v>110</v>
      </c>
      <c r="S9896" s="15" t="s">
        <v>149</v>
      </c>
      <c r="T9896" s="15" t="s">
        <v>6163</v>
      </c>
      <c r="U9896" s="28">
        <v>2249250.0</v>
      </c>
      <c r="V9896" s="15">
        <v>5.0</v>
      </c>
      <c r="W9896" s="31">
        <v>0.0</v>
      </c>
      <c r="X9896" s="28">
        <v>472342.0</v>
      </c>
    </row>
    <row r="9897" ht="15.75" customHeight="1">
      <c r="A9897" s="15">
        <v>3004.0</v>
      </c>
      <c r="B9897" s="15" t="s">
        <v>10324</v>
      </c>
      <c r="C9897" s="18">
        <v>43085.0</v>
      </c>
      <c r="D9897" s="18">
        <v>43092.0</v>
      </c>
      <c r="E9897" s="18">
        <f t="shared" si="1"/>
        <v>43092</v>
      </c>
      <c r="F9897" s="15" t="s">
        <v>55</v>
      </c>
      <c r="G9897" s="15" t="s">
        <v>3694</v>
      </c>
      <c r="H9897" s="15" t="s">
        <v>3695</v>
      </c>
      <c r="I9897" s="15" t="s">
        <v>76</v>
      </c>
      <c r="J9897" s="15" t="s">
        <v>60</v>
      </c>
      <c r="K9897" s="15" t="s">
        <v>29</v>
      </c>
      <c r="L9897" s="15" t="str">
        <f t="array" ref="L9897">_xlfn.XLOOKUP(M9897,reference_province_to_city!$A$2:$A$11,reference_province_to_city!$B$2:$B$11)</f>
        <v>Palembang</v>
      </c>
      <c r="M9897" s="15" t="s">
        <v>13</v>
      </c>
      <c r="N9897" s="15">
        <v>30111.0</v>
      </c>
      <c r="O9897" s="15">
        <f t="array" ref="O9897">_xlfn.XLOOKUP(M9897,reference_postal_code!$B$2:$B$11,reference_postal_code!$A$2:$A$11)</f>
        <v>30111</v>
      </c>
      <c r="P9897" s="15" t="s">
        <v>77</v>
      </c>
      <c r="Q9897" s="15" t="s">
        <v>1354</v>
      </c>
      <c r="R9897" s="15" t="s">
        <v>65</v>
      </c>
      <c r="S9897" s="15" t="s">
        <v>83</v>
      </c>
      <c r="T9897" s="15" t="s">
        <v>1355</v>
      </c>
      <c r="U9897" s="28">
        <v>500640.0</v>
      </c>
      <c r="V9897" s="15">
        <v>4.0</v>
      </c>
      <c r="W9897" s="31">
        <v>0.2</v>
      </c>
      <c r="X9897" s="28">
        <v>156450.0</v>
      </c>
    </row>
    <row r="9898" ht="15.75" customHeight="1">
      <c r="A9898" s="15">
        <v>3029.0</v>
      </c>
      <c r="B9898" s="15" t="s">
        <v>10326</v>
      </c>
      <c r="C9898" s="18">
        <v>43086.0</v>
      </c>
      <c r="D9898" s="18">
        <v>43090.0</v>
      </c>
      <c r="E9898" s="18">
        <f t="shared" si="1"/>
        <v>43090</v>
      </c>
      <c r="F9898" s="15" t="s">
        <v>55</v>
      </c>
      <c r="G9898" s="15" t="s">
        <v>1350</v>
      </c>
      <c r="H9898" s="15" t="s">
        <v>1351</v>
      </c>
      <c r="I9898" s="15" t="s">
        <v>59</v>
      </c>
      <c r="J9898" s="15" t="s">
        <v>60</v>
      </c>
      <c r="K9898" s="15" t="s">
        <v>22</v>
      </c>
      <c r="L9898" s="15" t="str">
        <f t="array" ref="L9898">_xlfn.XLOOKUP(M9898,reference_province_to_city!$A$2:$A$11,reference_province_to_city!$B$2:$B$11)</f>
        <v>Surabaya</v>
      </c>
      <c r="M9898" s="15" t="s">
        <v>20</v>
      </c>
      <c r="N9898" s="15">
        <v>60231.0</v>
      </c>
      <c r="O9898" s="15">
        <f t="array" ref="O9898">_xlfn.XLOOKUP(M9898,reference_postal_code!$B$2:$B$11,reference_postal_code!$A$2:$A$11)</f>
        <v>60231</v>
      </c>
      <c r="P9898" s="15" t="s">
        <v>166</v>
      </c>
      <c r="Q9898" s="15" t="s">
        <v>6732</v>
      </c>
      <c r="R9898" s="15" t="s">
        <v>106</v>
      </c>
      <c r="S9898" s="15" t="s">
        <v>107</v>
      </c>
      <c r="T9898" s="15" t="s">
        <v>6733</v>
      </c>
      <c r="U9898" s="28">
        <v>7573500.0</v>
      </c>
      <c r="V9898" s="15">
        <v>5.0</v>
      </c>
      <c r="W9898" s="31">
        <v>0.0</v>
      </c>
      <c r="X9898" s="28">
        <v>1211760.0</v>
      </c>
    </row>
    <row r="9899" ht="15.75" customHeight="1">
      <c r="A9899" s="15">
        <v>7040.0</v>
      </c>
      <c r="B9899" s="15" t="s">
        <v>10327</v>
      </c>
      <c r="C9899" s="18">
        <v>43086.0</v>
      </c>
      <c r="D9899" s="18">
        <v>43092.0</v>
      </c>
      <c r="E9899" s="18">
        <f t="shared" si="1"/>
        <v>43092</v>
      </c>
      <c r="F9899" s="15" t="s">
        <v>55</v>
      </c>
      <c r="G9899" s="15" t="s">
        <v>2854</v>
      </c>
      <c r="H9899" s="15" t="s">
        <v>2855</v>
      </c>
      <c r="I9899" s="15" t="s">
        <v>59</v>
      </c>
      <c r="J9899" s="15" t="s">
        <v>60</v>
      </c>
      <c r="K9899" s="15" t="s">
        <v>26</v>
      </c>
      <c r="L9899" s="15" t="str">
        <f t="array" ref="L9899">_xlfn.XLOOKUP(M9899,reference_province_to_city!$A$2:$A$11,reference_province_to_city!$B$2:$B$11)</f>
        <v>Denpasar</v>
      </c>
      <c r="M9899" s="15" t="s">
        <v>24</v>
      </c>
      <c r="N9899" s="15">
        <v>80231.0</v>
      </c>
      <c r="O9899" s="15">
        <f t="array" ref="O9899">_xlfn.XLOOKUP(M9899,reference_postal_code!$B$2:$B$11,reference_postal_code!$A$2:$A$11)</f>
        <v>80231</v>
      </c>
      <c r="P9899" s="15" t="s">
        <v>63</v>
      </c>
      <c r="Q9899" s="15" t="s">
        <v>1779</v>
      </c>
      <c r="R9899" s="15" t="s">
        <v>65</v>
      </c>
      <c r="S9899" s="15" t="s">
        <v>87</v>
      </c>
      <c r="T9899" s="15" t="s">
        <v>1780</v>
      </c>
      <c r="U9899" s="28">
        <v>2500800.0</v>
      </c>
      <c r="V9899" s="15">
        <v>2.0</v>
      </c>
      <c r="W9899" s="31">
        <v>0.0</v>
      </c>
      <c r="X9899" s="28">
        <v>625200.0</v>
      </c>
    </row>
    <row r="9900" ht="15.75" customHeight="1">
      <c r="A9900" s="15">
        <v>7041.0</v>
      </c>
      <c r="B9900" s="15" t="s">
        <v>10327</v>
      </c>
      <c r="C9900" s="18">
        <v>43086.0</v>
      </c>
      <c r="D9900" s="18">
        <v>43092.0</v>
      </c>
      <c r="E9900" s="18">
        <f t="shared" si="1"/>
        <v>43092</v>
      </c>
      <c r="F9900" s="15" t="s">
        <v>55</v>
      </c>
      <c r="G9900" s="15" t="s">
        <v>2854</v>
      </c>
      <c r="H9900" s="15" t="s">
        <v>2855</v>
      </c>
      <c r="I9900" s="15" t="s">
        <v>59</v>
      </c>
      <c r="J9900" s="15" t="s">
        <v>60</v>
      </c>
      <c r="K9900" s="15" t="s">
        <v>26</v>
      </c>
      <c r="L9900" s="15" t="str">
        <f t="array" ref="L9900">_xlfn.XLOOKUP(M9900,reference_province_to_city!$A$2:$A$11,reference_province_to_city!$B$2:$B$11)</f>
        <v>Denpasar</v>
      </c>
      <c r="M9900" s="15" t="s">
        <v>24</v>
      </c>
      <c r="N9900" s="15">
        <v>80231.0</v>
      </c>
      <c r="O9900" s="15">
        <f t="array" ref="O9900">_xlfn.XLOOKUP(M9900,reference_postal_code!$B$2:$B$11,reference_postal_code!$A$2:$A$11)</f>
        <v>80231</v>
      </c>
      <c r="P9900" s="15" t="s">
        <v>63</v>
      </c>
      <c r="Q9900" s="15" t="s">
        <v>603</v>
      </c>
      <c r="R9900" s="15" t="s">
        <v>65</v>
      </c>
      <c r="S9900" s="15" t="s">
        <v>83</v>
      </c>
      <c r="T9900" s="15" t="s">
        <v>604</v>
      </c>
      <c r="U9900" s="28">
        <v>372240.0</v>
      </c>
      <c r="V9900" s="15">
        <v>3.0</v>
      </c>
      <c r="W9900" s="31">
        <v>0.2</v>
      </c>
      <c r="X9900" s="28">
        <v>125631.0</v>
      </c>
    </row>
    <row r="9901" ht="15.75" customHeight="1">
      <c r="A9901" s="15">
        <v>9378.0</v>
      </c>
      <c r="B9901" s="15" t="s">
        <v>10328</v>
      </c>
      <c r="C9901" s="18">
        <v>43086.0</v>
      </c>
      <c r="D9901" s="18">
        <v>43090.0</v>
      </c>
      <c r="E9901" s="18">
        <f t="shared" si="1"/>
        <v>43090</v>
      </c>
      <c r="F9901" s="15" t="s">
        <v>55</v>
      </c>
      <c r="G9901" s="15" t="s">
        <v>5842</v>
      </c>
      <c r="H9901" s="15" t="s">
        <v>5843</v>
      </c>
      <c r="I9901" s="15" t="s">
        <v>128</v>
      </c>
      <c r="J9901" s="15" t="s">
        <v>60</v>
      </c>
      <c r="K9901" s="15" t="s">
        <v>26</v>
      </c>
      <c r="L9901" s="15" t="str">
        <f t="array" ref="L9901">_xlfn.XLOOKUP(M9901,reference_province_to_city!$A$2:$A$11,reference_province_to_city!$B$2:$B$11)</f>
        <v>Denpasar</v>
      </c>
      <c r="M9901" s="15" t="s">
        <v>24</v>
      </c>
      <c r="N9901" s="15">
        <v>80231.0</v>
      </c>
      <c r="O9901" s="15">
        <f t="array" ref="O9901">_xlfn.XLOOKUP(M9901,reference_postal_code!$B$2:$B$11,reference_postal_code!$A$2:$A$11)</f>
        <v>80231</v>
      </c>
      <c r="P9901" s="15" t="s">
        <v>63</v>
      </c>
      <c r="Q9901" s="15" t="s">
        <v>1076</v>
      </c>
      <c r="R9901" s="15" t="s">
        <v>65</v>
      </c>
      <c r="S9901" s="15" t="s">
        <v>87</v>
      </c>
      <c r="T9901" s="15" t="s">
        <v>1077</v>
      </c>
      <c r="U9901" s="28">
        <v>488400.0</v>
      </c>
      <c r="V9901" s="15">
        <v>2.0</v>
      </c>
      <c r="W9901" s="31">
        <v>0.0</v>
      </c>
      <c r="X9901" s="28">
        <v>126984.0</v>
      </c>
    </row>
    <row r="9902" ht="15.75" customHeight="1">
      <c r="A9902" s="15">
        <v>630.0</v>
      </c>
      <c r="B9902" s="15" t="s">
        <v>10329</v>
      </c>
      <c r="C9902" s="18">
        <v>43086.0</v>
      </c>
      <c r="D9902" s="18">
        <v>43090.0</v>
      </c>
      <c r="E9902" s="18">
        <f t="shared" si="1"/>
        <v>43090</v>
      </c>
      <c r="F9902" s="15" t="s">
        <v>55</v>
      </c>
      <c r="G9902" s="15" t="s">
        <v>3016</v>
      </c>
      <c r="H9902" s="15" t="s">
        <v>3017</v>
      </c>
      <c r="I9902" s="15" t="s">
        <v>59</v>
      </c>
      <c r="J9902" s="15" t="s">
        <v>60</v>
      </c>
      <c r="K9902" s="15" t="s">
        <v>19</v>
      </c>
      <c r="L9902" s="15" t="str">
        <f t="array" ref="L9902">_xlfn.XLOOKUP(M9902,reference_province_to_city!$A$2:$A$11,reference_province_to_city!$B$2:$B$11)</f>
        <v>Yogyakarta</v>
      </c>
      <c r="M9902" s="15" t="s">
        <v>18</v>
      </c>
      <c r="N9902" s="15">
        <v>55111.0</v>
      </c>
      <c r="O9902" s="15">
        <f t="array" ref="O9902">_xlfn.XLOOKUP(M9902,reference_postal_code!$B$2:$B$11,reference_postal_code!$A$2:$A$11)</f>
        <v>55111</v>
      </c>
      <c r="P9902" s="15" t="s">
        <v>77</v>
      </c>
      <c r="Q9902" s="15" t="s">
        <v>5072</v>
      </c>
      <c r="R9902" s="15" t="s">
        <v>65</v>
      </c>
      <c r="S9902" s="15" t="s">
        <v>66</v>
      </c>
      <c r="T9902" s="15" t="s">
        <v>5073</v>
      </c>
      <c r="U9902" s="28">
        <v>198450.0</v>
      </c>
      <c r="V9902" s="15">
        <v>3.0</v>
      </c>
      <c r="W9902" s="31">
        <v>0.0</v>
      </c>
      <c r="X9902" s="28">
        <v>91287.0</v>
      </c>
    </row>
    <row r="9903" ht="15.75" customHeight="1">
      <c r="A9903" s="15">
        <v>7042.0</v>
      </c>
      <c r="B9903" s="15" t="s">
        <v>10327</v>
      </c>
      <c r="C9903" s="18">
        <v>43086.0</v>
      </c>
      <c r="D9903" s="18">
        <v>43092.0</v>
      </c>
      <c r="E9903" s="18">
        <f t="shared" si="1"/>
        <v>43092</v>
      </c>
      <c r="F9903" s="15" t="s">
        <v>55</v>
      </c>
      <c r="G9903" s="15" t="s">
        <v>2854</v>
      </c>
      <c r="H9903" s="15" t="s">
        <v>2855</v>
      </c>
      <c r="I9903" s="15" t="s">
        <v>59</v>
      </c>
      <c r="J9903" s="15" t="s">
        <v>60</v>
      </c>
      <c r="K9903" s="15" t="s">
        <v>26</v>
      </c>
      <c r="L9903" s="15" t="str">
        <f t="array" ref="L9903">_xlfn.XLOOKUP(M9903,reference_province_to_city!$A$2:$A$11,reference_province_to_city!$B$2:$B$11)</f>
        <v>Denpasar</v>
      </c>
      <c r="M9903" s="15" t="s">
        <v>24</v>
      </c>
      <c r="N9903" s="15">
        <v>80231.0</v>
      </c>
      <c r="O9903" s="15">
        <f t="array" ref="O9903">_xlfn.XLOOKUP(M9903,reference_postal_code!$B$2:$B$11,reference_postal_code!$A$2:$A$11)</f>
        <v>80231</v>
      </c>
      <c r="P9903" s="15" t="s">
        <v>63</v>
      </c>
      <c r="Q9903" s="15" t="s">
        <v>1573</v>
      </c>
      <c r="R9903" s="15" t="s">
        <v>106</v>
      </c>
      <c r="S9903" s="15" t="s">
        <v>139</v>
      </c>
      <c r="T9903" s="15" t="s">
        <v>1574</v>
      </c>
      <c r="U9903" s="28">
        <v>1865400.0</v>
      </c>
      <c r="V9903" s="15">
        <v>2.0</v>
      </c>
      <c r="W9903" s="31">
        <v>0.0</v>
      </c>
      <c r="X9903" s="28">
        <v>410388.0</v>
      </c>
    </row>
    <row r="9904" ht="15.75" customHeight="1">
      <c r="A9904" s="15">
        <v>4902.0</v>
      </c>
      <c r="B9904" s="15" t="s">
        <v>10330</v>
      </c>
      <c r="C9904" s="18">
        <v>43086.0</v>
      </c>
      <c r="D9904" s="18">
        <v>43090.0</v>
      </c>
      <c r="E9904" s="18">
        <f t="shared" si="1"/>
        <v>43090</v>
      </c>
      <c r="F9904" s="15" t="s">
        <v>55</v>
      </c>
      <c r="G9904" s="15" t="s">
        <v>2304</v>
      </c>
      <c r="H9904" s="15" t="s">
        <v>2305</v>
      </c>
      <c r="I9904" s="15" t="s">
        <v>128</v>
      </c>
      <c r="J9904" s="15" t="s">
        <v>60</v>
      </c>
      <c r="K9904" s="15" t="s">
        <v>29</v>
      </c>
      <c r="L9904" s="15" t="str">
        <f t="array" ref="L9904">_xlfn.XLOOKUP(M9904,reference_province_to_city!$A$2:$A$11,reference_province_to_city!$B$2:$B$11)</f>
        <v>Palembang</v>
      </c>
      <c r="M9904" s="15" t="s">
        <v>13</v>
      </c>
      <c r="N9904" s="15">
        <v>30111.0</v>
      </c>
      <c r="O9904" s="15">
        <f t="array" ref="O9904">_xlfn.XLOOKUP(M9904,reference_postal_code!$B$2:$B$11,reference_postal_code!$A$2:$A$11)</f>
        <v>30111</v>
      </c>
      <c r="P9904" s="15" t="s">
        <v>77</v>
      </c>
      <c r="Q9904" s="15" t="s">
        <v>5386</v>
      </c>
      <c r="R9904" s="15" t="s">
        <v>65</v>
      </c>
      <c r="S9904" s="15" t="s">
        <v>226</v>
      </c>
      <c r="T9904" s="15" t="s">
        <v>5387</v>
      </c>
      <c r="U9904" s="28">
        <v>209700.0</v>
      </c>
      <c r="V9904" s="15">
        <v>1.0</v>
      </c>
      <c r="W9904" s="31">
        <v>0.0</v>
      </c>
      <c r="X9904" s="28">
        <v>54522.0</v>
      </c>
    </row>
    <row r="9905" ht="15.75" customHeight="1">
      <c r="A9905" s="15">
        <v>4901.0</v>
      </c>
      <c r="B9905" s="15" t="s">
        <v>10330</v>
      </c>
      <c r="C9905" s="18">
        <v>43086.0</v>
      </c>
      <c r="D9905" s="18">
        <v>43090.0</v>
      </c>
      <c r="E9905" s="18">
        <f t="shared" si="1"/>
        <v>43090</v>
      </c>
      <c r="F9905" s="15" t="s">
        <v>55</v>
      </c>
      <c r="G9905" s="15" t="s">
        <v>2304</v>
      </c>
      <c r="H9905" s="15" t="s">
        <v>2305</v>
      </c>
      <c r="I9905" s="15" t="s">
        <v>128</v>
      </c>
      <c r="J9905" s="15" t="s">
        <v>60</v>
      </c>
      <c r="K9905" s="15" t="s">
        <v>29</v>
      </c>
      <c r="L9905" s="15" t="str">
        <f t="array" ref="L9905">_xlfn.XLOOKUP(M9905,reference_province_to_city!$A$2:$A$11,reference_province_to_city!$B$2:$B$11)</f>
        <v>Palembang</v>
      </c>
      <c r="M9905" s="15" t="s">
        <v>13</v>
      </c>
      <c r="N9905" s="15">
        <v>30111.0</v>
      </c>
      <c r="O9905" s="15">
        <f t="array" ref="O9905">_xlfn.XLOOKUP(M9905,reference_postal_code!$B$2:$B$11,reference_postal_code!$A$2:$A$11)</f>
        <v>30111</v>
      </c>
      <c r="P9905" s="15" t="s">
        <v>77</v>
      </c>
      <c r="Q9905" s="15" t="s">
        <v>5634</v>
      </c>
      <c r="R9905" s="15" t="s">
        <v>65</v>
      </c>
      <c r="S9905" s="15" t="s">
        <v>87</v>
      </c>
      <c r="T9905" s="15" t="s">
        <v>5635</v>
      </c>
      <c r="U9905" s="28">
        <v>7219800.0</v>
      </c>
      <c r="V9905" s="15">
        <v>4.0</v>
      </c>
      <c r="W9905" s="31">
        <v>0.0</v>
      </c>
      <c r="X9905" s="28">
        <v>1877148.0</v>
      </c>
    </row>
    <row r="9906" ht="15.75" customHeight="1">
      <c r="A9906" s="15">
        <v>1025.0</v>
      </c>
      <c r="B9906" s="15" t="s">
        <v>10331</v>
      </c>
      <c r="C9906" s="18">
        <v>43086.0</v>
      </c>
      <c r="D9906" s="18">
        <v>43089.0</v>
      </c>
      <c r="E9906" s="18">
        <f t="shared" si="1"/>
        <v>43089</v>
      </c>
      <c r="F9906" s="15" t="s">
        <v>125</v>
      </c>
      <c r="G9906" s="15" t="s">
        <v>535</v>
      </c>
      <c r="H9906" s="15" t="s">
        <v>536</v>
      </c>
      <c r="I9906" s="15" t="s">
        <v>76</v>
      </c>
      <c r="J9906" s="15" t="s">
        <v>60</v>
      </c>
      <c r="K9906" s="15" t="s">
        <v>26</v>
      </c>
      <c r="L9906" s="15" t="str">
        <f t="array" ref="L9906">_xlfn.XLOOKUP(M9906,reference_province_to_city!$A$2:$A$11,reference_province_to_city!$B$2:$B$11)</f>
        <v>Denpasar</v>
      </c>
      <c r="M9906" s="15" t="s">
        <v>24</v>
      </c>
      <c r="N9906" s="15">
        <v>80231.0</v>
      </c>
      <c r="O9906" s="15">
        <f t="array" ref="O9906">_xlfn.XLOOKUP(M9906,reference_postal_code!$B$2:$B$11,reference_postal_code!$A$2:$A$11)</f>
        <v>80231</v>
      </c>
      <c r="P9906" s="15" t="s">
        <v>63</v>
      </c>
      <c r="Q9906" s="15" t="s">
        <v>499</v>
      </c>
      <c r="R9906" s="15" t="s">
        <v>65</v>
      </c>
      <c r="S9906" s="15" t="s">
        <v>83</v>
      </c>
      <c r="T9906" s="15" t="s">
        <v>500</v>
      </c>
      <c r="U9906" s="28">
        <v>177120.0</v>
      </c>
      <c r="V9906" s="15">
        <v>2.0</v>
      </c>
      <c r="W9906" s="31">
        <v>0.2</v>
      </c>
      <c r="X9906" s="28">
        <v>64206.0</v>
      </c>
    </row>
    <row r="9907" ht="15.75" customHeight="1">
      <c r="A9907" s="15">
        <v>4342.0</v>
      </c>
      <c r="B9907" s="15" t="s">
        <v>10332</v>
      </c>
      <c r="C9907" s="18">
        <v>43086.0</v>
      </c>
      <c r="D9907" s="18">
        <v>43090.0</v>
      </c>
      <c r="E9907" s="18">
        <f t="shared" si="1"/>
        <v>43090</v>
      </c>
      <c r="F9907" s="15" t="s">
        <v>55</v>
      </c>
      <c r="G9907" s="15" t="s">
        <v>5496</v>
      </c>
      <c r="H9907" s="15" t="s">
        <v>5497</v>
      </c>
      <c r="I9907" s="15" t="s">
        <v>59</v>
      </c>
      <c r="J9907" s="15" t="s">
        <v>60</v>
      </c>
      <c r="K9907" s="15" t="s">
        <v>28</v>
      </c>
      <c r="L9907" s="15" t="str">
        <f t="array" ref="L9907">_xlfn.XLOOKUP(M9907,reference_province_to_city!$A$2:$A$11,reference_province_to_city!$B$2:$B$11)</f>
        <v>Medan</v>
      </c>
      <c r="M9907" s="15" t="s">
        <v>11</v>
      </c>
      <c r="N9907" s="15">
        <v>20111.0</v>
      </c>
      <c r="O9907" s="15">
        <f t="array" ref="O9907">_xlfn.XLOOKUP(M9907,reference_postal_code!$B$2:$B$11,reference_postal_code!$A$2:$A$11)</f>
        <v>20111</v>
      </c>
      <c r="P9907" s="15" t="s">
        <v>77</v>
      </c>
      <c r="Q9907" s="15" t="s">
        <v>3793</v>
      </c>
      <c r="R9907" s="15" t="s">
        <v>65</v>
      </c>
      <c r="S9907" s="15" t="s">
        <v>87</v>
      </c>
      <c r="T9907" s="15" t="s">
        <v>3794</v>
      </c>
      <c r="U9907" s="28">
        <v>8165700.0</v>
      </c>
      <c r="V9907" s="15">
        <v>3.0</v>
      </c>
      <c r="W9907" s="31">
        <v>0.0</v>
      </c>
      <c r="X9907" s="28">
        <v>2368053.0</v>
      </c>
    </row>
    <row r="9908" ht="15.75" customHeight="1">
      <c r="A9908" s="15">
        <v>204.0</v>
      </c>
      <c r="B9908" s="15" t="s">
        <v>10333</v>
      </c>
      <c r="C9908" s="18">
        <v>43086.0</v>
      </c>
      <c r="D9908" s="18">
        <v>43090.0</v>
      </c>
      <c r="E9908" s="18">
        <f t="shared" si="1"/>
        <v>43090</v>
      </c>
      <c r="F9908" s="15" t="s">
        <v>114</v>
      </c>
      <c r="G9908" s="15" t="s">
        <v>3016</v>
      </c>
      <c r="H9908" s="15" t="s">
        <v>3017</v>
      </c>
      <c r="I9908" s="15" t="s">
        <v>59</v>
      </c>
      <c r="J9908" s="15" t="s">
        <v>60</v>
      </c>
      <c r="K9908" s="15" t="s">
        <v>19</v>
      </c>
      <c r="L9908" s="15" t="str">
        <f t="array" ref="L9908">_xlfn.XLOOKUP(M9908,reference_province_to_city!$A$2:$A$11,reference_province_to_city!$B$2:$B$11)</f>
        <v>Yogyakarta</v>
      </c>
      <c r="M9908" s="15" t="s">
        <v>18</v>
      </c>
      <c r="N9908" s="15">
        <v>55111.0</v>
      </c>
      <c r="O9908" s="15">
        <f t="array" ref="O9908">_xlfn.XLOOKUP(M9908,reference_postal_code!$B$2:$B$11,reference_postal_code!$A$2:$A$11)</f>
        <v>55111</v>
      </c>
      <c r="P9908" s="15" t="s">
        <v>77</v>
      </c>
      <c r="Q9908" s="15" t="s">
        <v>3420</v>
      </c>
      <c r="R9908" s="15" t="s">
        <v>65</v>
      </c>
      <c r="S9908" s="15" t="s">
        <v>222</v>
      </c>
      <c r="T9908" s="15" t="s">
        <v>3421</v>
      </c>
      <c r="U9908" s="28">
        <v>994260.0</v>
      </c>
      <c r="V9908" s="15">
        <v>2.0</v>
      </c>
      <c r="W9908" s="31">
        <v>0.8</v>
      </c>
      <c r="X9908" s="28">
        <v>-2684502.0</v>
      </c>
    </row>
    <row r="9909" ht="15.75" customHeight="1">
      <c r="A9909" s="15">
        <v>629.0</v>
      </c>
      <c r="B9909" s="15" t="s">
        <v>10329</v>
      </c>
      <c r="C9909" s="18">
        <v>43086.0</v>
      </c>
      <c r="D9909" s="18">
        <v>43090.0</v>
      </c>
      <c r="E9909" s="18">
        <f t="shared" si="1"/>
        <v>43090</v>
      </c>
      <c r="F9909" s="15" t="s">
        <v>55</v>
      </c>
      <c r="G9909" s="15" t="s">
        <v>3016</v>
      </c>
      <c r="H9909" s="15" t="s">
        <v>3017</v>
      </c>
      <c r="I9909" s="15" t="s">
        <v>59</v>
      </c>
      <c r="J9909" s="15" t="s">
        <v>60</v>
      </c>
      <c r="K9909" s="15" t="s">
        <v>19</v>
      </c>
      <c r="L9909" s="15" t="str">
        <f t="array" ref="L9909">_xlfn.XLOOKUP(M9909,reference_province_to_city!$A$2:$A$11,reference_province_to_city!$B$2:$B$11)</f>
        <v>Yogyakarta</v>
      </c>
      <c r="M9909" s="15" t="s">
        <v>18</v>
      </c>
      <c r="N9909" s="15">
        <v>55111.0</v>
      </c>
      <c r="O9909" s="15">
        <f t="array" ref="O9909">_xlfn.XLOOKUP(M9909,reference_postal_code!$B$2:$B$11,reference_postal_code!$A$2:$A$11)</f>
        <v>55111</v>
      </c>
      <c r="P9909" s="15" t="s">
        <v>77</v>
      </c>
      <c r="Q9909" s="15" t="s">
        <v>274</v>
      </c>
      <c r="R9909" s="15" t="s">
        <v>65</v>
      </c>
      <c r="S9909" s="15" t="s">
        <v>83</v>
      </c>
      <c r="T9909" s="15" t="s">
        <v>275</v>
      </c>
      <c r="U9909" s="28">
        <v>228600.0</v>
      </c>
      <c r="V9909" s="15">
        <v>5.0</v>
      </c>
      <c r="W9909" s="31">
        <v>0.2</v>
      </c>
      <c r="X9909" s="28">
        <v>77152.0</v>
      </c>
    </row>
    <row r="9910" ht="15.75" customHeight="1">
      <c r="A9910" s="15">
        <v>2852.0</v>
      </c>
      <c r="B9910" s="15" t="s">
        <v>10334</v>
      </c>
      <c r="C9910" s="18">
        <v>43086.0</v>
      </c>
      <c r="D9910" s="18">
        <v>43091.0</v>
      </c>
      <c r="E9910" s="18">
        <f t="shared" si="1"/>
        <v>43091</v>
      </c>
      <c r="F9910" s="15" t="s">
        <v>55</v>
      </c>
      <c r="G9910" s="15" t="s">
        <v>517</v>
      </c>
      <c r="H9910" s="15" t="s">
        <v>518</v>
      </c>
      <c r="I9910" s="15" t="s">
        <v>76</v>
      </c>
      <c r="J9910" s="15" t="s">
        <v>60</v>
      </c>
      <c r="K9910" s="15" t="s">
        <v>19</v>
      </c>
      <c r="L9910" s="15" t="str">
        <f t="array" ref="L9910">_xlfn.XLOOKUP(M9910,reference_province_to_city!$A$2:$A$11,reference_province_to_city!$B$2:$B$11)</f>
        <v>Yogyakarta</v>
      </c>
      <c r="M9910" s="15" t="s">
        <v>18</v>
      </c>
      <c r="N9910" s="15">
        <v>55111.0</v>
      </c>
      <c r="O9910" s="15">
        <f t="array" ref="O9910">_xlfn.XLOOKUP(M9910,reference_postal_code!$B$2:$B$11,reference_postal_code!$A$2:$A$11)</f>
        <v>55111</v>
      </c>
      <c r="P9910" s="15" t="s">
        <v>77</v>
      </c>
      <c r="Q9910" s="15" t="s">
        <v>7532</v>
      </c>
      <c r="R9910" s="15" t="s">
        <v>65</v>
      </c>
      <c r="S9910" s="15" t="s">
        <v>66</v>
      </c>
      <c r="T9910" s="15" t="s">
        <v>7533</v>
      </c>
      <c r="U9910" s="28">
        <v>422400.0</v>
      </c>
      <c r="V9910" s="15">
        <v>4.0</v>
      </c>
      <c r="W9910" s="31">
        <v>0.0</v>
      </c>
      <c r="X9910" s="28">
        <v>198528.0</v>
      </c>
    </row>
    <row r="9911" ht="15.75" customHeight="1">
      <c r="A9911" s="15">
        <v>8933.0</v>
      </c>
      <c r="B9911" s="15" t="s">
        <v>10335</v>
      </c>
      <c r="C9911" s="18">
        <v>43087.0</v>
      </c>
      <c r="D9911" s="18">
        <v>43093.0</v>
      </c>
      <c r="E9911" s="18">
        <f t="shared" si="1"/>
        <v>43093</v>
      </c>
      <c r="F9911" s="15" t="s">
        <v>55</v>
      </c>
      <c r="G9911" s="15" t="s">
        <v>6911</v>
      </c>
      <c r="H9911" s="15" t="s">
        <v>6912</v>
      </c>
      <c r="I9911" s="15" t="s">
        <v>128</v>
      </c>
      <c r="J9911" s="15" t="s">
        <v>60</v>
      </c>
      <c r="K9911" s="15" t="s">
        <v>19</v>
      </c>
      <c r="L9911" s="15" t="str">
        <f t="array" ref="L9911">_xlfn.XLOOKUP(M9911,reference_province_to_city!$A$2:$A$11,reference_province_to_city!$B$2:$B$11)</f>
        <v>Yogyakarta</v>
      </c>
      <c r="M9911" s="15" t="s">
        <v>18</v>
      </c>
      <c r="N9911" s="15">
        <v>55111.0</v>
      </c>
      <c r="O9911" s="15">
        <f t="array" ref="O9911">_xlfn.XLOOKUP(M9911,reference_postal_code!$B$2:$B$11,reference_postal_code!$A$2:$A$11)</f>
        <v>55111</v>
      </c>
      <c r="P9911" s="15" t="s">
        <v>77</v>
      </c>
      <c r="Q9911" s="15" t="s">
        <v>3504</v>
      </c>
      <c r="R9911" s="15" t="s">
        <v>110</v>
      </c>
      <c r="S9911" s="15" t="s">
        <v>149</v>
      </c>
      <c r="T9911" s="15" t="s">
        <v>3505</v>
      </c>
      <c r="U9911" s="28">
        <v>440100.0</v>
      </c>
      <c r="V9911" s="15">
        <v>3.0</v>
      </c>
      <c r="W9911" s="31">
        <v>0.0</v>
      </c>
      <c r="X9911" s="28">
        <v>162837.0</v>
      </c>
    </row>
    <row r="9912" ht="15.75" customHeight="1">
      <c r="A9912" s="15">
        <v>8846.0</v>
      </c>
      <c r="B9912" s="15" t="s">
        <v>10336</v>
      </c>
      <c r="C9912" s="18">
        <v>43087.0</v>
      </c>
      <c r="D9912" s="18">
        <v>43092.0</v>
      </c>
      <c r="E9912" s="18">
        <f t="shared" si="1"/>
        <v>43092</v>
      </c>
      <c r="F9912" s="15" t="s">
        <v>55</v>
      </c>
      <c r="G9912" s="15" t="s">
        <v>3467</v>
      </c>
      <c r="H9912" s="15" t="s">
        <v>3468</v>
      </c>
      <c r="I9912" s="15" t="s">
        <v>59</v>
      </c>
      <c r="J9912" s="15" t="s">
        <v>60</v>
      </c>
      <c r="K9912" s="15" t="s">
        <v>28</v>
      </c>
      <c r="L9912" s="15" t="str">
        <f t="array" ref="L9912">_xlfn.XLOOKUP(M9912,reference_province_to_city!$A$2:$A$11,reference_province_to_city!$B$2:$B$11)</f>
        <v>Medan</v>
      </c>
      <c r="M9912" s="15" t="s">
        <v>11</v>
      </c>
      <c r="N9912" s="15">
        <v>20111.0</v>
      </c>
      <c r="O9912" s="15">
        <f t="array" ref="O9912">_xlfn.XLOOKUP(M9912,reference_postal_code!$B$2:$B$11,reference_postal_code!$A$2:$A$11)</f>
        <v>20111</v>
      </c>
      <c r="P9912" s="15" t="s">
        <v>77</v>
      </c>
      <c r="Q9912" s="15" t="s">
        <v>2960</v>
      </c>
      <c r="R9912" s="15" t="s">
        <v>65</v>
      </c>
      <c r="S9912" s="15" t="s">
        <v>103</v>
      </c>
      <c r="T9912" s="15" t="s">
        <v>2961</v>
      </c>
      <c r="U9912" s="28">
        <v>72360.0</v>
      </c>
      <c r="V9912" s="15">
        <v>3.0</v>
      </c>
      <c r="W9912" s="31">
        <v>0.2</v>
      </c>
      <c r="X9912" s="28">
        <v>26230.0</v>
      </c>
    </row>
    <row r="9913" ht="15.75" customHeight="1">
      <c r="A9913" s="15">
        <v>7738.0</v>
      </c>
      <c r="B9913" s="15" t="s">
        <v>10337</v>
      </c>
      <c r="C9913" s="18">
        <v>43087.0</v>
      </c>
      <c r="D9913" s="18">
        <v>43089.0</v>
      </c>
      <c r="E9913" s="18">
        <f t="shared" si="1"/>
        <v>43089</v>
      </c>
      <c r="F9913" s="15" t="s">
        <v>125</v>
      </c>
      <c r="G9913" s="15" t="s">
        <v>7716</v>
      </c>
      <c r="H9913" s="15" t="s">
        <v>7717</v>
      </c>
      <c r="I9913" s="15" t="s">
        <v>59</v>
      </c>
      <c r="J9913" s="15" t="s">
        <v>60</v>
      </c>
      <c r="K9913" s="15" t="s">
        <v>28</v>
      </c>
      <c r="L9913" s="15" t="str">
        <f t="array" ref="L9913">_xlfn.XLOOKUP(M9913,reference_province_to_city!$A$2:$A$11,reference_province_to_city!$B$2:$B$11)</f>
        <v>Medan</v>
      </c>
      <c r="M9913" s="15" t="s">
        <v>11</v>
      </c>
      <c r="N9913" s="15">
        <v>20111.0</v>
      </c>
      <c r="O9913" s="15">
        <f t="array" ref="O9913">_xlfn.XLOOKUP(M9913,reference_postal_code!$B$2:$B$11,reference_postal_code!$A$2:$A$11)</f>
        <v>20111</v>
      </c>
      <c r="P9913" s="15" t="s">
        <v>77</v>
      </c>
      <c r="Q9913" s="15" t="s">
        <v>3994</v>
      </c>
      <c r="R9913" s="15" t="s">
        <v>65</v>
      </c>
      <c r="S9913" s="15" t="s">
        <v>93</v>
      </c>
      <c r="T9913" s="15" t="s">
        <v>3995</v>
      </c>
      <c r="U9913" s="28">
        <v>190080.0</v>
      </c>
      <c r="V9913" s="15">
        <v>9.0</v>
      </c>
      <c r="W9913" s="31">
        <v>0.2</v>
      </c>
      <c r="X9913" s="28">
        <v>21384.0</v>
      </c>
    </row>
    <row r="9914" ht="15.75" customHeight="1">
      <c r="A9914" s="15">
        <v>2888.0</v>
      </c>
      <c r="B9914" s="15" t="s">
        <v>10338</v>
      </c>
      <c r="C9914" s="18">
        <v>43087.0</v>
      </c>
      <c r="D9914" s="18">
        <v>43088.0</v>
      </c>
      <c r="E9914" s="18">
        <f t="shared" si="1"/>
        <v>43088</v>
      </c>
      <c r="F9914" s="15" t="s">
        <v>125</v>
      </c>
      <c r="G9914" s="15" t="s">
        <v>2171</v>
      </c>
      <c r="H9914" s="15" t="s">
        <v>2172</v>
      </c>
      <c r="I9914" s="15" t="s">
        <v>59</v>
      </c>
      <c r="J9914" s="15" t="s">
        <v>60</v>
      </c>
      <c r="K9914" s="15" t="s">
        <v>22</v>
      </c>
      <c r="L9914" s="15" t="str">
        <f t="array" ref="L9914">_xlfn.XLOOKUP(M9914,reference_province_to_city!$A$2:$A$11,reference_province_to_city!$B$2:$B$11)</f>
        <v>Surabaya</v>
      </c>
      <c r="M9914" s="15" t="s">
        <v>20</v>
      </c>
      <c r="N9914" s="15">
        <v>60231.0</v>
      </c>
      <c r="O9914" s="15">
        <f t="array" ref="O9914">_xlfn.XLOOKUP(M9914,reference_postal_code!$B$2:$B$11,reference_postal_code!$A$2:$A$11)</f>
        <v>60231</v>
      </c>
      <c r="P9914" s="15" t="s">
        <v>166</v>
      </c>
      <c r="Q9914" s="15" t="s">
        <v>6131</v>
      </c>
      <c r="R9914" s="15" t="s">
        <v>65</v>
      </c>
      <c r="S9914" s="15" t="s">
        <v>66</v>
      </c>
      <c r="T9914" s="15" t="s">
        <v>6132</v>
      </c>
      <c r="U9914" s="28">
        <v>194400.0</v>
      </c>
      <c r="V9914" s="15">
        <v>2.0</v>
      </c>
      <c r="W9914" s="31">
        <v>0.0</v>
      </c>
      <c r="X9914" s="28">
        <v>93312.0</v>
      </c>
    </row>
    <row r="9915" ht="15.75" customHeight="1">
      <c r="A9915" s="15">
        <v>1114.0</v>
      </c>
      <c r="B9915" s="15" t="s">
        <v>10339</v>
      </c>
      <c r="C9915" s="18">
        <v>43087.0</v>
      </c>
      <c r="D9915" s="18">
        <v>43092.0</v>
      </c>
      <c r="E9915" s="18">
        <f t="shared" si="1"/>
        <v>43092</v>
      </c>
      <c r="F9915" s="15" t="s">
        <v>114</v>
      </c>
      <c r="G9915" s="15" t="s">
        <v>2117</v>
      </c>
      <c r="H9915" s="15" t="s">
        <v>2118</v>
      </c>
      <c r="I9915" s="15" t="s">
        <v>59</v>
      </c>
      <c r="J9915" s="15" t="s">
        <v>60</v>
      </c>
      <c r="K9915" s="15" t="s">
        <v>33</v>
      </c>
      <c r="L9915" s="15" t="str">
        <f t="array" ref="L9915">_xlfn.XLOOKUP(M9915,reference_province_to_city!$A$2:$A$11,reference_province_to_city!$B$2:$B$11)</f>
        <v>Makassar</v>
      </c>
      <c r="M9915" s="15" t="s">
        <v>25</v>
      </c>
      <c r="N9915" s="15">
        <v>90111.0</v>
      </c>
      <c r="O9915" s="15">
        <f t="array" ref="O9915">_xlfn.XLOOKUP(M9915,reference_postal_code!$B$2:$B$11,reference_postal_code!$A$2:$A$11)</f>
        <v>90111</v>
      </c>
      <c r="P9915" s="15" t="s">
        <v>63</v>
      </c>
      <c r="Q9915" s="15" t="s">
        <v>4784</v>
      </c>
      <c r="R9915" s="15" t="s">
        <v>65</v>
      </c>
      <c r="S9915" s="15" t="s">
        <v>83</v>
      </c>
      <c r="T9915" s="15" t="s">
        <v>4785</v>
      </c>
      <c r="U9915" s="28">
        <v>700080.0</v>
      </c>
      <c r="V9915" s="15">
        <v>2.0</v>
      </c>
      <c r="W9915" s="31">
        <v>0.2</v>
      </c>
      <c r="X9915" s="28">
        <v>245028.0</v>
      </c>
    </row>
    <row r="9916" ht="15.75" customHeight="1">
      <c r="A9916" s="15">
        <v>8845.0</v>
      </c>
      <c r="B9916" s="15" t="s">
        <v>10336</v>
      </c>
      <c r="C9916" s="18">
        <v>43087.0</v>
      </c>
      <c r="D9916" s="18">
        <v>43092.0</v>
      </c>
      <c r="E9916" s="18">
        <f t="shared" si="1"/>
        <v>43092</v>
      </c>
      <c r="F9916" s="15" t="s">
        <v>55</v>
      </c>
      <c r="G9916" s="15" t="s">
        <v>3467</v>
      </c>
      <c r="H9916" s="15" t="s">
        <v>3468</v>
      </c>
      <c r="I9916" s="15" t="s">
        <v>59</v>
      </c>
      <c r="J9916" s="15" t="s">
        <v>60</v>
      </c>
      <c r="K9916" s="15" t="s">
        <v>28</v>
      </c>
      <c r="L9916" s="15" t="str">
        <f t="array" ref="L9916">_xlfn.XLOOKUP(M9916,reference_province_to_city!$A$2:$A$11,reference_province_to_city!$B$2:$B$11)</f>
        <v>Medan</v>
      </c>
      <c r="M9916" s="15" t="s">
        <v>11</v>
      </c>
      <c r="N9916" s="15">
        <v>20111.0</v>
      </c>
      <c r="O9916" s="15">
        <f t="array" ref="O9916">_xlfn.XLOOKUP(M9916,reference_postal_code!$B$2:$B$11,reference_postal_code!$A$2:$A$11)</f>
        <v>20111</v>
      </c>
      <c r="P9916" s="15" t="s">
        <v>77</v>
      </c>
      <c r="Q9916" s="15" t="s">
        <v>1052</v>
      </c>
      <c r="R9916" s="15" t="s">
        <v>65</v>
      </c>
      <c r="S9916" s="15" t="s">
        <v>83</v>
      </c>
      <c r="T9916" s="15" t="s">
        <v>1053</v>
      </c>
      <c r="U9916" s="28">
        <v>108540.0</v>
      </c>
      <c r="V9916" s="15">
        <v>3.0</v>
      </c>
      <c r="W9916" s="31">
        <v>0.7</v>
      </c>
      <c r="X9916" s="28">
        <v>-90450.0</v>
      </c>
    </row>
    <row r="9917" ht="15.75" customHeight="1">
      <c r="A9917" s="15">
        <v>1251.0</v>
      </c>
      <c r="B9917" s="15" t="s">
        <v>10340</v>
      </c>
      <c r="C9917" s="18">
        <v>43087.0</v>
      </c>
      <c r="D9917" s="18">
        <v>43093.0</v>
      </c>
      <c r="E9917" s="18">
        <f t="shared" si="1"/>
        <v>43093</v>
      </c>
      <c r="F9917" s="15" t="s">
        <v>55</v>
      </c>
      <c r="G9917" s="15" t="s">
        <v>6713</v>
      </c>
      <c r="H9917" s="15" t="s">
        <v>6714</v>
      </c>
      <c r="I9917" s="15" t="s">
        <v>59</v>
      </c>
      <c r="J9917" s="15" t="s">
        <v>60</v>
      </c>
      <c r="K9917" s="15" t="s">
        <v>33</v>
      </c>
      <c r="L9917" s="15" t="str">
        <f t="array" ref="L9917">_xlfn.XLOOKUP(M9917,reference_province_to_city!$A$2:$A$11,reference_province_to_city!$B$2:$B$11)</f>
        <v>Makassar</v>
      </c>
      <c r="M9917" s="15" t="s">
        <v>25</v>
      </c>
      <c r="N9917" s="15">
        <v>90111.0</v>
      </c>
      <c r="O9917" s="15">
        <f t="array" ref="O9917">_xlfn.XLOOKUP(M9917,reference_postal_code!$B$2:$B$11,reference_postal_code!$A$2:$A$11)</f>
        <v>90111</v>
      </c>
      <c r="P9917" s="15" t="s">
        <v>63</v>
      </c>
      <c r="Q9917" s="15" t="s">
        <v>3118</v>
      </c>
      <c r="R9917" s="15" t="s">
        <v>65</v>
      </c>
      <c r="S9917" s="15" t="s">
        <v>222</v>
      </c>
      <c r="T9917" s="15" t="s">
        <v>3119</v>
      </c>
      <c r="U9917" s="28">
        <v>2.55684E7</v>
      </c>
      <c r="V9917" s="15">
        <v>13.0</v>
      </c>
      <c r="W9917" s="31">
        <v>0.0</v>
      </c>
      <c r="X9917" s="28">
        <v>7670520.0</v>
      </c>
    </row>
    <row r="9918" ht="15.75" customHeight="1">
      <c r="A9918" s="15">
        <v>8932.0</v>
      </c>
      <c r="B9918" s="15" t="s">
        <v>10335</v>
      </c>
      <c r="C9918" s="18">
        <v>43087.0</v>
      </c>
      <c r="D9918" s="18">
        <v>43093.0</v>
      </c>
      <c r="E9918" s="18">
        <f t="shared" si="1"/>
        <v>43093</v>
      </c>
      <c r="F9918" s="15" t="s">
        <v>55</v>
      </c>
      <c r="G9918" s="15" t="s">
        <v>6911</v>
      </c>
      <c r="H9918" s="15" t="s">
        <v>6912</v>
      </c>
      <c r="I9918" s="15" t="s">
        <v>128</v>
      </c>
      <c r="J9918" s="15" t="s">
        <v>60</v>
      </c>
      <c r="K9918" s="15" t="s">
        <v>19</v>
      </c>
      <c r="L9918" s="15" t="str">
        <f t="array" ref="L9918">_xlfn.XLOOKUP(M9918,reference_province_to_city!$A$2:$A$11,reference_province_to_city!$B$2:$B$11)</f>
        <v>Yogyakarta</v>
      </c>
      <c r="M9918" s="15" t="s">
        <v>18</v>
      </c>
      <c r="N9918" s="15">
        <v>55111.0</v>
      </c>
      <c r="O9918" s="15">
        <f t="array" ref="O9918">_xlfn.XLOOKUP(M9918,reference_postal_code!$B$2:$B$11,reference_postal_code!$A$2:$A$11)</f>
        <v>55111</v>
      </c>
      <c r="P9918" s="15" t="s">
        <v>77</v>
      </c>
      <c r="Q9918" s="15" t="s">
        <v>2272</v>
      </c>
      <c r="R9918" s="15" t="s">
        <v>106</v>
      </c>
      <c r="S9918" s="15" t="s">
        <v>139</v>
      </c>
      <c r="T9918" s="15" t="s">
        <v>2273</v>
      </c>
      <c r="U9918" s="28">
        <v>1499250.0</v>
      </c>
      <c r="V9918" s="15">
        <v>5.0</v>
      </c>
      <c r="W9918" s="31">
        <v>0.0</v>
      </c>
      <c r="X9918" s="28">
        <v>344828.0</v>
      </c>
    </row>
    <row r="9919" ht="15.75" customHeight="1">
      <c r="A9919" s="15">
        <v>1252.0</v>
      </c>
      <c r="B9919" s="15" t="s">
        <v>10340</v>
      </c>
      <c r="C9919" s="18">
        <v>43087.0</v>
      </c>
      <c r="D9919" s="18">
        <v>43093.0</v>
      </c>
      <c r="E9919" s="18">
        <f t="shared" si="1"/>
        <v>43093</v>
      </c>
      <c r="F9919" s="15" t="s">
        <v>55</v>
      </c>
      <c r="G9919" s="15" t="s">
        <v>6713</v>
      </c>
      <c r="H9919" s="15" t="s">
        <v>6714</v>
      </c>
      <c r="I9919" s="15" t="s">
        <v>59</v>
      </c>
      <c r="J9919" s="15" t="s">
        <v>60</v>
      </c>
      <c r="K9919" s="15" t="s">
        <v>33</v>
      </c>
      <c r="L9919" s="15" t="str">
        <f t="array" ref="L9919">_xlfn.XLOOKUP(M9919,reference_province_to_city!$A$2:$A$11,reference_province_to_city!$B$2:$B$11)</f>
        <v>Makassar</v>
      </c>
      <c r="M9919" s="15" t="s">
        <v>25</v>
      </c>
      <c r="N9919" s="15">
        <v>90111.0</v>
      </c>
      <c r="O9919" s="15">
        <f t="array" ref="O9919">_xlfn.XLOOKUP(M9919,reference_postal_code!$B$2:$B$11,reference_postal_code!$A$2:$A$11)</f>
        <v>90111</v>
      </c>
      <c r="P9919" s="15" t="s">
        <v>63</v>
      </c>
      <c r="Q9919" s="15" t="s">
        <v>7326</v>
      </c>
      <c r="R9919" s="15" t="s">
        <v>65</v>
      </c>
      <c r="S9919" s="15" t="s">
        <v>93</v>
      </c>
      <c r="T9919" s="15" t="s">
        <v>7327</v>
      </c>
      <c r="U9919" s="28">
        <v>48000.0</v>
      </c>
      <c r="V9919" s="15">
        <v>2.0</v>
      </c>
      <c r="W9919" s="31">
        <v>0.0</v>
      </c>
      <c r="X9919" s="28">
        <v>20640.0</v>
      </c>
    </row>
    <row r="9920" ht="15.75" customHeight="1">
      <c r="A9920" s="15">
        <v>8848.0</v>
      </c>
      <c r="B9920" s="15" t="s">
        <v>10336</v>
      </c>
      <c r="C9920" s="18">
        <v>43087.0</v>
      </c>
      <c r="D9920" s="18">
        <v>43092.0</v>
      </c>
      <c r="E9920" s="18">
        <f t="shared" si="1"/>
        <v>43092</v>
      </c>
      <c r="F9920" s="15" t="s">
        <v>55</v>
      </c>
      <c r="G9920" s="15" t="s">
        <v>3467</v>
      </c>
      <c r="H9920" s="15" t="s">
        <v>3468</v>
      </c>
      <c r="I9920" s="15" t="s">
        <v>59</v>
      </c>
      <c r="J9920" s="15" t="s">
        <v>60</v>
      </c>
      <c r="K9920" s="15" t="s">
        <v>541</v>
      </c>
      <c r="L9920" s="15" t="str">
        <f t="array" ref="L9920">_xlfn.XLOOKUP(M9920,reference_province_to_city!$A$2:$A$11,reference_province_to_city!$B$2:$B$11)</f>
        <v>Medan</v>
      </c>
      <c r="M9920" s="15" t="s">
        <v>11</v>
      </c>
      <c r="N9920" s="15">
        <v>20111.0</v>
      </c>
      <c r="O9920" s="15">
        <f t="array" ref="O9920">_xlfn.XLOOKUP(M9920,reference_postal_code!$B$2:$B$11,reference_postal_code!$A$2:$A$11)</f>
        <v>20111</v>
      </c>
      <c r="P9920" s="15" t="s">
        <v>77</v>
      </c>
      <c r="Q9920" s="15" t="s">
        <v>5146</v>
      </c>
      <c r="R9920" s="15" t="s">
        <v>65</v>
      </c>
      <c r="S9920" s="15" t="s">
        <v>222</v>
      </c>
      <c r="T9920" s="15" t="s">
        <v>5147</v>
      </c>
      <c r="U9920" s="28">
        <v>1951680.0</v>
      </c>
      <c r="V9920" s="15">
        <v>2.0</v>
      </c>
      <c r="W9920" s="31">
        <v>0.2</v>
      </c>
      <c r="X9920" s="28">
        <v>195168.0</v>
      </c>
    </row>
    <row r="9921" ht="15.75" customHeight="1">
      <c r="A9921" s="15">
        <v>2889.0</v>
      </c>
      <c r="B9921" s="15" t="s">
        <v>10338</v>
      </c>
      <c r="C9921" s="18">
        <v>43087.0</v>
      </c>
      <c r="D9921" s="18">
        <v>43088.0</v>
      </c>
      <c r="E9921" s="18">
        <f t="shared" si="1"/>
        <v>43088</v>
      </c>
      <c r="F9921" s="15" t="s">
        <v>125</v>
      </c>
      <c r="G9921" s="15" t="s">
        <v>2171</v>
      </c>
      <c r="H9921" s="15" t="s">
        <v>2172</v>
      </c>
      <c r="I9921" s="15" t="s">
        <v>59</v>
      </c>
      <c r="J9921" s="15" t="s">
        <v>60</v>
      </c>
      <c r="K9921" s="15" t="s">
        <v>22</v>
      </c>
      <c r="L9921" s="15" t="str">
        <f t="array" ref="L9921">_xlfn.XLOOKUP(M9921,reference_province_to_city!$A$2:$A$11,reference_province_to_city!$B$2:$B$11)</f>
        <v>Surabaya</v>
      </c>
      <c r="M9921" s="15" t="s">
        <v>20</v>
      </c>
      <c r="N9921" s="15">
        <v>60231.0</v>
      </c>
      <c r="O9921" s="15">
        <f t="array" ref="O9921">_xlfn.XLOOKUP(M9921,reference_postal_code!$B$2:$B$11,reference_postal_code!$A$2:$A$11)</f>
        <v>60231</v>
      </c>
      <c r="P9921" s="15" t="s">
        <v>166</v>
      </c>
      <c r="Q9921" s="15" t="s">
        <v>1203</v>
      </c>
      <c r="R9921" s="15" t="s">
        <v>65</v>
      </c>
      <c r="S9921" s="15" t="s">
        <v>66</v>
      </c>
      <c r="T9921" s="15" t="s">
        <v>1204</v>
      </c>
      <c r="U9921" s="28">
        <v>486000.0</v>
      </c>
      <c r="V9921" s="15">
        <v>5.0</v>
      </c>
      <c r="W9921" s="31">
        <v>0.0</v>
      </c>
      <c r="X9921" s="28">
        <v>233280.0</v>
      </c>
    </row>
    <row r="9922" ht="15.75" customHeight="1">
      <c r="A9922" s="15">
        <v>1250.0</v>
      </c>
      <c r="B9922" s="15" t="s">
        <v>10340</v>
      </c>
      <c r="C9922" s="18">
        <v>43087.0</v>
      </c>
      <c r="D9922" s="18">
        <v>43093.0</v>
      </c>
      <c r="E9922" s="18">
        <f t="shared" si="1"/>
        <v>43093</v>
      </c>
      <c r="F9922" s="15" t="s">
        <v>55</v>
      </c>
      <c r="G9922" s="15" t="s">
        <v>6713</v>
      </c>
      <c r="H9922" s="15" t="s">
        <v>6714</v>
      </c>
      <c r="I9922" s="15" t="s">
        <v>59</v>
      </c>
      <c r="J9922" s="15" t="s">
        <v>60</v>
      </c>
      <c r="K9922" s="15" t="s">
        <v>33</v>
      </c>
      <c r="L9922" s="15" t="str">
        <f t="array" ref="L9922">_xlfn.XLOOKUP(M9922,reference_province_to_city!$A$2:$A$11,reference_province_to_city!$B$2:$B$11)</f>
        <v>Makassar</v>
      </c>
      <c r="M9922" s="15" t="s">
        <v>25</v>
      </c>
      <c r="N9922" s="15">
        <v>90111.0</v>
      </c>
      <c r="O9922" s="15">
        <f t="array" ref="O9922">_xlfn.XLOOKUP(M9922,reference_postal_code!$B$2:$B$11,reference_postal_code!$A$2:$A$11)</f>
        <v>90111</v>
      </c>
      <c r="P9922" s="15" t="s">
        <v>63</v>
      </c>
      <c r="Q9922" s="15" t="s">
        <v>4413</v>
      </c>
      <c r="R9922" s="15" t="s">
        <v>106</v>
      </c>
      <c r="S9922" s="15" t="s">
        <v>107</v>
      </c>
      <c r="T9922" s="15" t="s">
        <v>4414</v>
      </c>
      <c r="U9922" s="28">
        <v>1.712907E7</v>
      </c>
      <c r="V9922" s="15">
        <v>9.0</v>
      </c>
      <c r="W9922" s="31">
        <v>0.1</v>
      </c>
      <c r="X9922" s="28">
        <v>2093553.0</v>
      </c>
    </row>
    <row r="9923" ht="15.75" customHeight="1">
      <c r="A9923" s="15">
        <v>1116.0</v>
      </c>
      <c r="B9923" s="15" t="s">
        <v>10339</v>
      </c>
      <c r="C9923" s="18">
        <v>43087.0</v>
      </c>
      <c r="D9923" s="18">
        <v>43092.0</v>
      </c>
      <c r="E9923" s="18">
        <f t="shared" si="1"/>
        <v>43092</v>
      </c>
      <c r="F9923" s="15" t="s">
        <v>114</v>
      </c>
      <c r="G9923" s="15" t="s">
        <v>2117</v>
      </c>
      <c r="H9923" s="15" t="s">
        <v>2118</v>
      </c>
      <c r="I9923" s="15" t="s">
        <v>59</v>
      </c>
      <c r="J9923" s="15" t="s">
        <v>60</v>
      </c>
      <c r="K9923" s="15" t="s">
        <v>33</v>
      </c>
      <c r="L9923" s="15" t="str">
        <f t="array" ref="L9923">_xlfn.XLOOKUP(M9923,reference_province_to_city!$A$2:$A$11,reference_province_to_city!$B$2:$B$11)</f>
        <v>Makassar</v>
      </c>
      <c r="M9923" s="15" t="s">
        <v>25</v>
      </c>
      <c r="N9923" s="15">
        <v>90111.0</v>
      </c>
      <c r="O9923" s="15">
        <f t="array" ref="O9923">_xlfn.XLOOKUP(M9923,reference_postal_code!$B$2:$B$11,reference_postal_code!$A$2:$A$11)</f>
        <v>90111</v>
      </c>
      <c r="P9923" s="15" t="s">
        <v>63</v>
      </c>
      <c r="Q9923" s="15" t="s">
        <v>3596</v>
      </c>
      <c r="R9923" s="15" t="s">
        <v>110</v>
      </c>
      <c r="S9923" s="15" t="s">
        <v>149</v>
      </c>
      <c r="T9923" s="15" t="s">
        <v>3597</v>
      </c>
      <c r="U9923" s="28">
        <v>1799700.0</v>
      </c>
      <c r="V9923" s="15">
        <v>2.0</v>
      </c>
      <c r="W9923" s="31">
        <v>0.0</v>
      </c>
      <c r="X9923" s="28">
        <v>863856.0</v>
      </c>
    </row>
    <row r="9924" ht="15.75" customHeight="1">
      <c r="A9924" s="15">
        <v>2887.0</v>
      </c>
      <c r="B9924" s="15" t="s">
        <v>10338</v>
      </c>
      <c r="C9924" s="18">
        <v>43087.0</v>
      </c>
      <c r="D9924" s="18">
        <v>43088.0</v>
      </c>
      <c r="E9924" s="18">
        <f t="shared" si="1"/>
        <v>43088</v>
      </c>
      <c r="F9924" s="15" t="s">
        <v>125</v>
      </c>
      <c r="G9924" s="15" t="s">
        <v>2171</v>
      </c>
      <c r="H9924" s="15" t="s">
        <v>2172</v>
      </c>
      <c r="I9924" s="15" t="s">
        <v>59</v>
      </c>
      <c r="J9924" s="15" t="s">
        <v>60</v>
      </c>
      <c r="K9924" s="15" t="s">
        <v>22</v>
      </c>
      <c r="L9924" s="15" t="str">
        <f t="array" ref="L9924">_xlfn.XLOOKUP(M9924,reference_province_to_city!$A$2:$A$11,reference_province_to_city!$B$2:$B$11)</f>
        <v>Surabaya</v>
      </c>
      <c r="M9924" s="15" t="s">
        <v>20</v>
      </c>
      <c r="N9924" s="15">
        <v>60231.0</v>
      </c>
      <c r="O9924" s="15">
        <f t="array" ref="O9924">_xlfn.XLOOKUP(M9924,reference_postal_code!$B$2:$B$11,reference_postal_code!$A$2:$A$11)</f>
        <v>60231</v>
      </c>
      <c r="P9924" s="15" t="s">
        <v>166</v>
      </c>
      <c r="Q9924" s="15" t="s">
        <v>259</v>
      </c>
      <c r="R9924" s="15" t="s">
        <v>65</v>
      </c>
      <c r="S9924" s="15" t="s">
        <v>93</v>
      </c>
      <c r="T9924" s="15" t="s">
        <v>260</v>
      </c>
      <c r="U9924" s="28">
        <v>99450.0</v>
      </c>
      <c r="V9924" s="15">
        <v>3.0</v>
      </c>
      <c r="W9924" s="31">
        <v>0.0</v>
      </c>
      <c r="X9924" s="28">
        <v>26852.0</v>
      </c>
    </row>
    <row r="9925" ht="15.75" customHeight="1">
      <c r="A9925" s="15">
        <v>8479.0</v>
      </c>
      <c r="B9925" s="15" t="s">
        <v>10341</v>
      </c>
      <c r="C9925" s="18">
        <v>43087.0</v>
      </c>
      <c r="D9925" s="18">
        <v>43093.0</v>
      </c>
      <c r="E9925" s="18">
        <f t="shared" si="1"/>
        <v>43093</v>
      </c>
      <c r="F9925" s="15" t="s">
        <v>55</v>
      </c>
      <c r="G9925" s="15" t="s">
        <v>6649</v>
      </c>
      <c r="H9925" s="15" t="s">
        <v>6650</v>
      </c>
      <c r="I9925" s="15" t="s">
        <v>76</v>
      </c>
      <c r="J9925" s="15" t="s">
        <v>60</v>
      </c>
      <c r="K9925" s="15" t="s">
        <v>29</v>
      </c>
      <c r="L9925" s="15" t="str">
        <f t="array" ref="L9925">_xlfn.XLOOKUP(M9925,reference_province_to_city!$A$2:$A$11,reference_province_to_city!$B$2:$B$11)</f>
        <v>Palembang</v>
      </c>
      <c r="M9925" s="15" t="s">
        <v>13</v>
      </c>
      <c r="N9925" s="15">
        <v>30111.0</v>
      </c>
      <c r="O9925" s="15">
        <f t="array" ref="O9925">_xlfn.XLOOKUP(M9925,reference_postal_code!$B$2:$B$11,reference_postal_code!$A$2:$A$11)</f>
        <v>30111</v>
      </c>
      <c r="P9925" s="15" t="s">
        <v>77</v>
      </c>
      <c r="Q9925" s="15" t="s">
        <v>1463</v>
      </c>
      <c r="R9925" s="15" t="s">
        <v>65</v>
      </c>
      <c r="S9925" s="15" t="s">
        <v>93</v>
      </c>
      <c r="T9925" s="15" t="s">
        <v>1464</v>
      </c>
      <c r="U9925" s="28">
        <v>86400.0</v>
      </c>
      <c r="V9925" s="15">
        <v>2.0</v>
      </c>
      <c r="W9925" s="31">
        <v>0.0</v>
      </c>
      <c r="X9925" s="28">
        <v>25056.0</v>
      </c>
    </row>
    <row r="9926" ht="15.75" customHeight="1">
      <c r="A9926" s="15">
        <v>1910.0</v>
      </c>
      <c r="B9926" s="15" t="s">
        <v>10342</v>
      </c>
      <c r="C9926" s="18">
        <v>43087.0</v>
      </c>
      <c r="D9926" s="18">
        <v>43092.0</v>
      </c>
      <c r="E9926" s="18">
        <f t="shared" si="1"/>
        <v>43092</v>
      </c>
      <c r="F9926" s="15" t="s">
        <v>55</v>
      </c>
      <c r="G9926" s="15" t="s">
        <v>1956</v>
      </c>
      <c r="H9926" s="15" t="s">
        <v>1957</v>
      </c>
      <c r="I9926" s="15" t="s">
        <v>59</v>
      </c>
      <c r="J9926" s="15" t="s">
        <v>60</v>
      </c>
      <c r="K9926" s="15" t="s">
        <v>14</v>
      </c>
      <c r="L9926" s="15" t="str">
        <f t="array" ref="L9926">_xlfn.XLOOKUP(M9926,reference_province_to_city!$A$2:$A$11,reference_province_to_city!$B$2:$B$11)</f>
        <v>Bandung</v>
      </c>
      <c r="M9926" s="15" t="s">
        <v>12</v>
      </c>
      <c r="N9926" s="15">
        <v>40111.0</v>
      </c>
      <c r="O9926" s="15">
        <f t="array" ref="O9926">_xlfn.XLOOKUP(M9926,reference_postal_code!$B$2:$B$11,reference_postal_code!$A$2:$A$11)</f>
        <v>40111</v>
      </c>
      <c r="P9926" s="15" t="s">
        <v>117</v>
      </c>
      <c r="Q9926" s="15" t="s">
        <v>5122</v>
      </c>
      <c r="R9926" s="15" t="s">
        <v>106</v>
      </c>
      <c r="S9926" s="15" t="s">
        <v>139</v>
      </c>
      <c r="T9926" s="15" t="s">
        <v>5123</v>
      </c>
      <c r="U9926" s="28">
        <v>284400.0</v>
      </c>
      <c r="V9926" s="15">
        <v>2.0</v>
      </c>
      <c r="W9926" s="31">
        <v>0.0</v>
      </c>
      <c r="X9926" s="28">
        <v>127980.0</v>
      </c>
    </row>
    <row r="9927" ht="15.75" customHeight="1">
      <c r="A9927" s="15">
        <v>3200.0</v>
      </c>
      <c r="B9927" s="15" t="s">
        <v>10343</v>
      </c>
      <c r="C9927" s="18">
        <v>43087.0</v>
      </c>
      <c r="D9927" s="18">
        <v>43091.0</v>
      </c>
      <c r="E9927" s="18">
        <f t="shared" si="1"/>
        <v>43091</v>
      </c>
      <c r="F9927" s="15" t="s">
        <v>55</v>
      </c>
      <c r="G9927" s="15" t="s">
        <v>1282</v>
      </c>
      <c r="H9927" s="15" t="s">
        <v>1283</v>
      </c>
      <c r="I9927" s="15" t="s">
        <v>128</v>
      </c>
      <c r="J9927" s="15" t="s">
        <v>60</v>
      </c>
      <c r="K9927" s="15" t="s">
        <v>22</v>
      </c>
      <c r="L9927" s="15" t="str">
        <f t="array" ref="L9927">_xlfn.XLOOKUP(M9927,reference_province_to_city!$A$2:$A$11,reference_province_to_city!$B$2:$B$11)</f>
        <v>Surabaya</v>
      </c>
      <c r="M9927" s="15" t="s">
        <v>20</v>
      </c>
      <c r="N9927" s="15">
        <v>60231.0</v>
      </c>
      <c r="O9927" s="15">
        <f t="array" ref="O9927">_xlfn.XLOOKUP(M9927,reference_postal_code!$B$2:$B$11,reference_postal_code!$A$2:$A$11)</f>
        <v>60231</v>
      </c>
      <c r="P9927" s="15" t="s">
        <v>166</v>
      </c>
      <c r="Q9927" s="15" t="s">
        <v>763</v>
      </c>
      <c r="R9927" s="15" t="s">
        <v>65</v>
      </c>
      <c r="S9927" s="15" t="s">
        <v>93</v>
      </c>
      <c r="T9927" s="15" t="s">
        <v>764</v>
      </c>
      <c r="U9927" s="28">
        <v>280560.0</v>
      </c>
      <c r="V9927" s="15">
        <v>7.0</v>
      </c>
      <c r="W9927" s="31">
        <v>0.2</v>
      </c>
      <c r="X9927" s="28">
        <v>35070.0</v>
      </c>
    </row>
    <row r="9928" ht="15.75" customHeight="1">
      <c r="A9928" s="15">
        <v>8847.0</v>
      </c>
      <c r="B9928" s="15" t="s">
        <v>10336</v>
      </c>
      <c r="C9928" s="18">
        <v>43087.0</v>
      </c>
      <c r="D9928" s="18">
        <v>43092.0</v>
      </c>
      <c r="E9928" s="18">
        <f t="shared" si="1"/>
        <v>43092</v>
      </c>
      <c r="F9928" s="15" t="s">
        <v>55</v>
      </c>
      <c r="G9928" s="15" t="s">
        <v>3467</v>
      </c>
      <c r="H9928" s="15" t="s">
        <v>3468</v>
      </c>
      <c r="I9928" s="15" t="s">
        <v>59</v>
      </c>
      <c r="J9928" s="15" t="s">
        <v>60</v>
      </c>
      <c r="K9928" s="15" t="s">
        <v>28</v>
      </c>
      <c r="L9928" s="15" t="str">
        <f t="array" ref="L9928">_xlfn.XLOOKUP(M9928,reference_province_to_city!$A$2:$A$11,reference_province_to_city!$B$2:$B$11)</f>
        <v>Medan</v>
      </c>
      <c r="M9928" s="15" t="s">
        <v>11</v>
      </c>
      <c r="N9928" s="15">
        <v>20111.0</v>
      </c>
      <c r="O9928" s="15">
        <f t="array" ref="O9928">_xlfn.XLOOKUP(M9928,reference_postal_code!$B$2:$B$11,reference_postal_code!$A$2:$A$11)</f>
        <v>20111</v>
      </c>
      <c r="P9928" s="15" t="s">
        <v>77</v>
      </c>
      <c r="Q9928" s="15" t="s">
        <v>4418</v>
      </c>
      <c r="R9928" s="15" t="s">
        <v>65</v>
      </c>
      <c r="S9928" s="15" t="s">
        <v>66</v>
      </c>
      <c r="T9928" s="15" t="s">
        <v>4419</v>
      </c>
      <c r="U9928" s="28">
        <v>1370400.0</v>
      </c>
      <c r="V9928" s="15">
        <v>5.0</v>
      </c>
      <c r="W9928" s="31">
        <v>0.2</v>
      </c>
      <c r="X9928" s="28">
        <v>445380.0</v>
      </c>
    </row>
    <row r="9929" ht="15.75" customHeight="1">
      <c r="A9929" s="15">
        <v>1249.0</v>
      </c>
      <c r="B9929" s="15" t="s">
        <v>10340</v>
      </c>
      <c r="C9929" s="18">
        <v>43087.0</v>
      </c>
      <c r="D9929" s="18">
        <v>43093.0</v>
      </c>
      <c r="E9929" s="18">
        <f t="shared" si="1"/>
        <v>43093</v>
      </c>
      <c r="F9929" s="15" t="s">
        <v>55</v>
      </c>
      <c r="G9929" s="15" t="s">
        <v>6713</v>
      </c>
      <c r="H9929" s="15" t="s">
        <v>6714</v>
      </c>
      <c r="I9929" s="15" t="s">
        <v>59</v>
      </c>
      <c r="J9929" s="15" t="s">
        <v>60</v>
      </c>
      <c r="K9929" s="15" t="s">
        <v>33</v>
      </c>
      <c r="L9929" s="15" t="str">
        <f t="array" ref="L9929">_xlfn.XLOOKUP(M9929,reference_province_to_city!$A$2:$A$11,reference_province_to_city!$B$2:$B$11)</f>
        <v>Makassar</v>
      </c>
      <c r="M9929" s="15" t="s">
        <v>25</v>
      </c>
      <c r="N9929" s="15">
        <v>90111.0</v>
      </c>
      <c r="O9929" s="15">
        <f t="array" ref="O9929">_xlfn.XLOOKUP(M9929,reference_postal_code!$B$2:$B$11,reference_postal_code!$A$2:$A$11)</f>
        <v>90111</v>
      </c>
      <c r="P9929" s="15" t="s">
        <v>63</v>
      </c>
      <c r="Q9929" s="15" t="s">
        <v>8990</v>
      </c>
      <c r="R9929" s="15" t="s">
        <v>65</v>
      </c>
      <c r="S9929" s="15" t="s">
        <v>93</v>
      </c>
      <c r="T9929" s="15" t="s">
        <v>8991</v>
      </c>
      <c r="U9929" s="28">
        <v>582300.0</v>
      </c>
      <c r="V9929" s="15">
        <v>6.0</v>
      </c>
      <c r="W9929" s="31">
        <v>0.0</v>
      </c>
      <c r="X9929" s="28">
        <v>262035.0</v>
      </c>
    </row>
    <row r="9930" ht="15.75" customHeight="1">
      <c r="A9930" s="15">
        <v>1115.0</v>
      </c>
      <c r="B9930" s="15" t="s">
        <v>10339</v>
      </c>
      <c r="C9930" s="18">
        <v>43087.0</v>
      </c>
      <c r="D9930" s="18">
        <v>43092.0</v>
      </c>
      <c r="E9930" s="18">
        <f t="shared" si="1"/>
        <v>43092</v>
      </c>
      <c r="F9930" s="15" t="s">
        <v>114</v>
      </c>
      <c r="G9930" s="15" t="s">
        <v>2117</v>
      </c>
      <c r="H9930" s="15" t="s">
        <v>2118</v>
      </c>
      <c r="I9930" s="15" t="s">
        <v>59</v>
      </c>
      <c r="J9930" s="15" t="s">
        <v>60</v>
      </c>
      <c r="K9930" s="15" t="s">
        <v>794</v>
      </c>
      <c r="L9930" s="15" t="str">
        <f t="array" ref="L9930">_xlfn.XLOOKUP(M9930,reference_province_to_city!$A$2:$A$11,reference_province_to_city!$B$2:$B$11)</f>
        <v>Makassar</v>
      </c>
      <c r="M9930" s="15" t="s">
        <v>25</v>
      </c>
      <c r="N9930" s="15">
        <v>90111.0</v>
      </c>
      <c r="O9930" s="15">
        <f t="array" ref="O9930">_xlfn.XLOOKUP(M9930,reference_postal_code!$B$2:$B$11,reference_postal_code!$A$2:$A$11)</f>
        <v>90111</v>
      </c>
      <c r="P9930" s="15" t="s">
        <v>63</v>
      </c>
      <c r="Q9930" s="15" t="s">
        <v>10344</v>
      </c>
      <c r="R9930" s="15" t="s">
        <v>106</v>
      </c>
      <c r="S9930" s="15" t="s">
        <v>183</v>
      </c>
      <c r="T9930" s="15" t="s">
        <v>10345</v>
      </c>
      <c r="U9930" s="28">
        <v>1797495.0</v>
      </c>
      <c r="V9930" s="15">
        <v>1.0</v>
      </c>
      <c r="W9930" s="31">
        <v>0.15</v>
      </c>
      <c r="X9930" s="28">
        <v>-190323.0</v>
      </c>
    </row>
    <row r="9931" ht="15.75" customHeight="1">
      <c r="A9931" s="15">
        <v>1442.0</v>
      </c>
      <c r="B9931" s="15" t="s">
        <v>10346</v>
      </c>
      <c r="C9931" s="18">
        <v>43088.0</v>
      </c>
      <c r="D9931" s="18">
        <v>43093.0</v>
      </c>
      <c r="E9931" s="18">
        <f t="shared" si="1"/>
        <v>43093</v>
      </c>
      <c r="F9931" s="15" t="s">
        <v>114</v>
      </c>
      <c r="G9931" s="15" t="s">
        <v>164</v>
      </c>
      <c r="H9931" s="15" t="s">
        <v>165</v>
      </c>
      <c r="I9931" s="15" t="s">
        <v>59</v>
      </c>
      <c r="J9931" s="15" t="s">
        <v>60</v>
      </c>
      <c r="K9931" s="15" t="s">
        <v>22</v>
      </c>
      <c r="L9931" s="15" t="str">
        <f t="array" ref="L9931">_xlfn.XLOOKUP(M9931,reference_province_to_city!$A$2:$A$11,reference_province_to_city!$B$2:$B$11)</f>
        <v>Surabaya</v>
      </c>
      <c r="M9931" s="15" t="s">
        <v>20</v>
      </c>
      <c r="N9931" s="15">
        <v>60231.0</v>
      </c>
      <c r="O9931" s="15">
        <f t="array" ref="O9931">_xlfn.XLOOKUP(M9931,reference_postal_code!$B$2:$B$11,reference_postal_code!$A$2:$A$11)</f>
        <v>60231</v>
      </c>
      <c r="P9931" s="15" t="s">
        <v>166</v>
      </c>
      <c r="Q9931" s="15" t="s">
        <v>5895</v>
      </c>
      <c r="R9931" s="15" t="s">
        <v>65</v>
      </c>
      <c r="S9931" s="15" t="s">
        <v>83</v>
      </c>
      <c r="T9931" s="15" t="s">
        <v>5896</v>
      </c>
      <c r="U9931" s="28">
        <v>550080.0</v>
      </c>
      <c r="V9931" s="15">
        <v>2.0</v>
      </c>
      <c r="W9931" s="31">
        <v>0.2</v>
      </c>
      <c r="X9931" s="28">
        <v>171900.0</v>
      </c>
    </row>
    <row r="9932" ht="15.75" customHeight="1">
      <c r="A9932" s="15">
        <v>5472.0</v>
      </c>
      <c r="B9932" s="15" t="s">
        <v>10347</v>
      </c>
      <c r="C9932" s="18">
        <v>43088.0</v>
      </c>
      <c r="D9932" s="18">
        <v>43092.0</v>
      </c>
      <c r="E9932" s="18">
        <f t="shared" si="1"/>
        <v>43092</v>
      </c>
      <c r="F9932" s="15" t="s">
        <v>55</v>
      </c>
      <c r="G9932" s="15" t="s">
        <v>4535</v>
      </c>
      <c r="H9932" s="15" t="s">
        <v>4536</v>
      </c>
      <c r="I9932" s="15" t="s">
        <v>59</v>
      </c>
      <c r="J9932" s="15" t="s">
        <v>60</v>
      </c>
      <c r="K9932" s="15" t="s">
        <v>10</v>
      </c>
      <c r="L9932" s="15" t="str">
        <f t="array" ref="L9932">_xlfn.XLOOKUP(M9932,reference_province_to_city!$A$2:$A$11,reference_province_to_city!$B$2:$B$11)</f>
        <v>Jakarta</v>
      </c>
      <c r="M9932" s="15" t="s">
        <v>7</v>
      </c>
      <c r="N9932" s="15">
        <v>10110.0</v>
      </c>
      <c r="O9932" s="15">
        <f t="array" ref="O9932">_xlfn.XLOOKUP(M9932,reference_postal_code!$B$2:$B$11,reference_postal_code!$A$2:$A$11)</f>
        <v>10110</v>
      </c>
      <c r="P9932" s="15" t="s">
        <v>117</v>
      </c>
      <c r="Q9932" s="15" t="s">
        <v>3856</v>
      </c>
      <c r="R9932" s="15" t="s">
        <v>106</v>
      </c>
      <c r="S9932" s="15" t="s">
        <v>139</v>
      </c>
      <c r="T9932" s="15" t="s">
        <v>3857</v>
      </c>
      <c r="U9932" s="28">
        <v>200400.0</v>
      </c>
      <c r="V9932" s="15">
        <v>5.0</v>
      </c>
      <c r="W9932" s="31">
        <v>0.2</v>
      </c>
      <c r="X9932" s="28">
        <v>60120.0</v>
      </c>
    </row>
    <row r="9933" ht="15.75" customHeight="1">
      <c r="A9933" s="15">
        <v>5474.0</v>
      </c>
      <c r="B9933" s="15" t="s">
        <v>10347</v>
      </c>
      <c r="C9933" s="18">
        <v>43088.0</v>
      </c>
      <c r="D9933" s="18">
        <v>43092.0</v>
      </c>
      <c r="E9933" s="18">
        <f t="shared" si="1"/>
        <v>43092</v>
      </c>
      <c r="F9933" s="15" t="s">
        <v>55</v>
      </c>
      <c r="G9933" s="15" t="s">
        <v>4535</v>
      </c>
      <c r="H9933" s="15" t="s">
        <v>4536</v>
      </c>
      <c r="I9933" s="15" t="s">
        <v>59</v>
      </c>
      <c r="J9933" s="15" t="s">
        <v>60</v>
      </c>
      <c r="K9933" s="15" t="s">
        <v>10</v>
      </c>
      <c r="L9933" s="15" t="str">
        <f t="array" ref="L9933">_xlfn.XLOOKUP(M9933,reference_province_to_city!$A$2:$A$11,reference_province_to_city!$B$2:$B$11)</f>
        <v>Jakarta</v>
      </c>
      <c r="M9933" s="15" t="s">
        <v>7</v>
      </c>
      <c r="N9933" s="15">
        <v>10110.0</v>
      </c>
      <c r="O9933" s="15">
        <f t="array" ref="O9933">_xlfn.XLOOKUP(M9933,reference_postal_code!$B$2:$B$11,reference_postal_code!$A$2:$A$11)</f>
        <v>10110</v>
      </c>
      <c r="P9933" s="15" t="s">
        <v>117</v>
      </c>
      <c r="Q9933" s="15" t="s">
        <v>2587</v>
      </c>
      <c r="R9933" s="15" t="s">
        <v>106</v>
      </c>
      <c r="S9933" s="15" t="s">
        <v>183</v>
      </c>
      <c r="T9933" s="15" t="s">
        <v>2588</v>
      </c>
      <c r="U9933" s="28">
        <v>1530270.0</v>
      </c>
      <c r="V9933" s="15">
        <v>7.0</v>
      </c>
      <c r="W9933" s="31">
        <v>0.7</v>
      </c>
      <c r="X9933" s="28">
        <v>-2754486.0</v>
      </c>
    </row>
    <row r="9934" ht="15.75" customHeight="1">
      <c r="A9934" s="15">
        <v>3589.0</v>
      </c>
      <c r="B9934" s="15" t="s">
        <v>10348</v>
      </c>
      <c r="C9934" s="18">
        <v>43088.0</v>
      </c>
      <c r="D9934" s="18">
        <v>43090.0</v>
      </c>
      <c r="E9934" s="18">
        <f t="shared" si="1"/>
        <v>43090</v>
      </c>
      <c r="F9934" s="15" t="s">
        <v>125</v>
      </c>
      <c r="G9934" s="15" t="s">
        <v>3739</v>
      </c>
      <c r="H9934" s="15" t="s">
        <v>3740</v>
      </c>
      <c r="I9934" s="15" t="s">
        <v>59</v>
      </c>
      <c r="J9934" s="15" t="s">
        <v>60</v>
      </c>
      <c r="K9934" s="15" t="s">
        <v>2941</v>
      </c>
      <c r="L9934" s="15" t="str">
        <f t="array" ref="L9934">_xlfn.XLOOKUP(M9934,reference_province_to_city!$A$2:$A$11,reference_province_to_city!$B$2:$B$11)</f>
        <v>Palembang</v>
      </c>
      <c r="M9934" s="15" t="s">
        <v>13</v>
      </c>
      <c r="N9934" s="15">
        <v>30111.0</v>
      </c>
      <c r="O9934" s="15">
        <f t="array" ref="O9934">_xlfn.XLOOKUP(M9934,reference_postal_code!$B$2:$B$11,reference_postal_code!$A$2:$A$11)</f>
        <v>30111</v>
      </c>
      <c r="P9934" s="15" t="s">
        <v>77</v>
      </c>
      <c r="Q9934" s="15" t="s">
        <v>1074</v>
      </c>
      <c r="R9934" s="15" t="s">
        <v>65</v>
      </c>
      <c r="S9934" s="15" t="s">
        <v>226</v>
      </c>
      <c r="T9934" s="15" t="s">
        <v>1075</v>
      </c>
      <c r="U9934" s="28">
        <v>2.49843E7</v>
      </c>
      <c r="V9934" s="15">
        <v>2.0</v>
      </c>
      <c r="W9934" s="31">
        <v>0.0</v>
      </c>
      <c r="X9934" s="28">
        <v>499686.0</v>
      </c>
    </row>
    <row r="9935" ht="15.75" customHeight="1">
      <c r="A9935" s="15">
        <v>5473.0</v>
      </c>
      <c r="B9935" s="15" t="s">
        <v>10347</v>
      </c>
      <c r="C9935" s="18">
        <v>43088.0</v>
      </c>
      <c r="D9935" s="18">
        <v>43092.0</v>
      </c>
      <c r="E9935" s="18">
        <f t="shared" si="1"/>
        <v>43092</v>
      </c>
      <c r="F9935" s="15" t="s">
        <v>55</v>
      </c>
      <c r="G9935" s="15" t="s">
        <v>4535</v>
      </c>
      <c r="H9935" s="15" t="s">
        <v>4536</v>
      </c>
      <c r="I9935" s="15" t="s">
        <v>59</v>
      </c>
      <c r="J9935" s="15" t="s">
        <v>60</v>
      </c>
      <c r="K9935" s="15" t="s">
        <v>10</v>
      </c>
      <c r="L9935" s="15" t="str">
        <f t="array" ref="L9935">_xlfn.XLOOKUP(M9935,reference_province_to_city!$A$2:$A$11,reference_province_to_city!$B$2:$B$11)</f>
        <v>Jakarta</v>
      </c>
      <c r="M9935" s="15" t="s">
        <v>7</v>
      </c>
      <c r="N9935" s="15">
        <v>10110.0</v>
      </c>
      <c r="O9935" s="15">
        <f t="array" ref="O9935">_xlfn.XLOOKUP(M9935,reference_postal_code!$B$2:$B$11,reference_postal_code!$A$2:$A$11)</f>
        <v>10110</v>
      </c>
      <c r="P9935" s="15" t="s">
        <v>117</v>
      </c>
      <c r="Q9935" s="15" t="s">
        <v>4691</v>
      </c>
      <c r="R9935" s="15" t="s">
        <v>65</v>
      </c>
      <c r="S9935" s="15" t="s">
        <v>87</v>
      </c>
      <c r="T9935" s="15" t="s">
        <v>4692</v>
      </c>
      <c r="U9935" s="28">
        <v>1173840.0</v>
      </c>
      <c r="V9935" s="15">
        <v>2.0</v>
      </c>
      <c r="W9935" s="31">
        <v>0.2</v>
      </c>
      <c r="X9935" s="28">
        <v>-264114.0</v>
      </c>
    </row>
    <row r="9936" ht="15.75" customHeight="1">
      <c r="A9936" s="15">
        <v>6509.0</v>
      </c>
      <c r="B9936" s="15" t="s">
        <v>10349</v>
      </c>
      <c r="C9936" s="18">
        <v>43089.0</v>
      </c>
      <c r="D9936" s="18">
        <v>43095.0</v>
      </c>
      <c r="E9936" s="18">
        <f t="shared" si="1"/>
        <v>43095</v>
      </c>
      <c r="F9936" s="15" t="s">
        <v>55</v>
      </c>
      <c r="G9936" s="15" t="s">
        <v>4340</v>
      </c>
      <c r="H9936" s="15" t="s">
        <v>4341</v>
      </c>
      <c r="I9936" s="15" t="s">
        <v>128</v>
      </c>
      <c r="J9936" s="15" t="s">
        <v>60</v>
      </c>
      <c r="K9936" s="15" t="s">
        <v>28</v>
      </c>
      <c r="L9936" s="15" t="str">
        <f t="array" ref="L9936">_xlfn.XLOOKUP(M9936,reference_province_to_city!$A$2:$A$11,reference_province_to_city!$B$2:$B$11)</f>
        <v>Medan</v>
      </c>
      <c r="M9936" s="15" t="s">
        <v>11</v>
      </c>
      <c r="N9936" s="15">
        <v>20111.0</v>
      </c>
      <c r="O9936" s="15">
        <f t="array" ref="O9936">_xlfn.XLOOKUP(M9936,reference_postal_code!$B$2:$B$11,reference_postal_code!$A$2:$A$11)</f>
        <v>20111</v>
      </c>
      <c r="P9936" s="15" t="s">
        <v>77</v>
      </c>
      <c r="Q9936" s="15" t="s">
        <v>2218</v>
      </c>
      <c r="R9936" s="15" t="s">
        <v>65</v>
      </c>
      <c r="S9936" s="15" t="s">
        <v>66</v>
      </c>
      <c r="T9936" s="15" t="s">
        <v>2219</v>
      </c>
      <c r="U9936" s="28">
        <v>4198500.0</v>
      </c>
      <c r="V9936" s="15">
        <v>5.0</v>
      </c>
      <c r="W9936" s="31">
        <v>0.0</v>
      </c>
      <c r="X9936" s="28">
        <v>2057265.0</v>
      </c>
    </row>
    <row r="9937" ht="15.75" customHeight="1">
      <c r="A9937" s="15">
        <v>6510.0</v>
      </c>
      <c r="B9937" s="15" t="s">
        <v>10349</v>
      </c>
      <c r="C9937" s="18">
        <v>43089.0</v>
      </c>
      <c r="D9937" s="18">
        <v>43095.0</v>
      </c>
      <c r="E9937" s="18">
        <f t="shared" si="1"/>
        <v>43095</v>
      </c>
      <c r="F9937" s="15" t="s">
        <v>55</v>
      </c>
      <c r="G9937" s="15" t="s">
        <v>4340</v>
      </c>
      <c r="H9937" s="15" t="s">
        <v>4341</v>
      </c>
      <c r="I9937" s="15" t="s">
        <v>128</v>
      </c>
      <c r="J9937" s="15" t="s">
        <v>60</v>
      </c>
      <c r="K9937" s="15" t="s">
        <v>28</v>
      </c>
      <c r="L9937" s="15" t="str">
        <f t="array" ref="L9937">_xlfn.XLOOKUP(M9937,reference_province_to_city!$A$2:$A$11,reference_province_to_city!$B$2:$B$11)</f>
        <v>Medan</v>
      </c>
      <c r="M9937" s="15" t="s">
        <v>11</v>
      </c>
      <c r="N9937" s="15">
        <v>20111.0</v>
      </c>
      <c r="O9937" s="15">
        <f t="array" ref="O9937">_xlfn.XLOOKUP(M9937,reference_postal_code!$B$2:$B$11,reference_postal_code!$A$2:$A$11)</f>
        <v>20111</v>
      </c>
      <c r="P9937" s="15" t="s">
        <v>77</v>
      </c>
      <c r="Q9937" s="15" t="s">
        <v>2432</v>
      </c>
      <c r="R9937" s="15" t="s">
        <v>65</v>
      </c>
      <c r="S9937" s="15" t="s">
        <v>83</v>
      </c>
      <c r="T9937" s="15" t="s">
        <v>2433</v>
      </c>
      <c r="U9937" s="28">
        <v>755280.0</v>
      </c>
      <c r="V9937" s="15">
        <v>3.0</v>
      </c>
      <c r="W9937" s="31">
        <v>0.2</v>
      </c>
      <c r="X9937" s="28">
        <v>264348.0</v>
      </c>
    </row>
    <row r="9938" ht="15.75" customHeight="1">
      <c r="A9938" s="15">
        <v>2270.0</v>
      </c>
      <c r="B9938" s="15" t="s">
        <v>10350</v>
      </c>
      <c r="C9938" s="18">
        <v>43089.0</v>
      </c>
      <c r="D9938" s="18">
        <v>43095.0</v>
      </c>
      <c r="E9938" s="18">
        <f t="shared" si="1"/>
        <v>43095</v>
      </c>
      <c r="F9938" s="15" t="s">
        <v>55</v>
      </c>
      <c r="G9938" s="15" t="s">
        <v>678</v>
      </c>
      <c r="H9938" s="15" t="s">
        <v>679</v>
      </c>
      <c r="I9938" s="15" t="s">
        <v>128</v>
      </c>
      <c r="J9938" s="15" t="s">
        <v>60</v>
      </c>
      <c r="K9938" s="15" t="s">
        <v>31</v>
      </c>
      <c r="L9938" s="15" t="str">
        <f t="array" ref="L9938">_xlfn.XLOOKUP(M9938,reference_province_to_city!$A$2:$A$11,reference_province_to_city!$B$2:$B$11)</f>
        <v>Balikpapan</v>
      </c>
      <c r="M9938" s="15" t="s">
        <v>21</v>
      </c>
      <c r="N9938" s="15">
        <v>76114.0</v>
      </c>
      <c r="O9938" s="15">
        <f t="array" ref="O9938">_xlfn.XLOOKUP(M9938,reference_postal_code!$B$2:$B$11,reference_postal_code!$A$2:$A$11)</f>
        <v>76114</v>
      </c>
      <c r="P9938" s="15" t="s">
        <v>166</v>
      </c>
      <c r="Q9938" s="15" t="s">
        <v>423</v>
      </c>
      <c r="R9938" s="15" t="s">
        <v>65</v>
      </c>
      <c r="S9938" s="15" t="s">
        <v>83</v>
      </c>
      <c r="T9938" s="15" t="s">
        <v>424</v>
      </c>
      <c r="U9938" s="28">
        <v>104760.0</v>
      </c>
      <c r="V9938" s="15">
        <v>1.0</v>
      </c>
      <c r="W9938" s="31">
        <v>0.2</v>
      </c>
      <c r="X9938" s="28">
        <v>35356.0</v>
      </c>
    </row>
    <row r="9939" ht="15.75" customHeight="1">
      <c r="A9939" s="15">
        <v>6511.0</v>
      </c>
      <c r="B9939" s="15" t="s">
        <v>10349</v>
      </c>
      <c r="C9939" s="18">
        <v>43089.0</v>
      </c>
      <c r="D9939" s="18">
        <v>43095.0</v>
      </c>
      <c r="E9939" s="18">
        <f t="shared" si="1"/>
        <v>43095</v>
      </c>
      <c r="F9939" s="15" t="s">
        <v>55</v>
      </c>
      <c r="G9939" s="15" t="s">
        <v>4340</v>
      </c>
      <c r="H9939" s="15" t="s">
        <v>4341</v>
      </c>
      <c r="I9939" s="15" t="s">
        <v>128</v>
      </c>
      <c r="J9939" s="15" t="s">
        <v>60</v>
      </c>
      <c r="K9939" s="15" t="s">
        <v>28</v>
      </c>
      <c r="L9939" s="15" t="str">
        <f t="array" ref="L9939">_xlfn.XLOOKUP(M9939,reference_province_to_city!$A$2:$A$11,reference_province_to_city!$B$2:$B$11)</f>
        <v>Medan</v>
      </c>
      <c r="M9939" s="15" t="s">
        <v>11</v>
      </c>
      <c r="N9939" s="15">
        <v>20111.0</v>
      </c>
      <c r="O9939" s="15">
        <f t="array" ref="O9939">_xlfn.XLOOKUP(M9939,reference_postal_code!$B$2:$B$11,reference_postal_code!$A$2:$A$11)</f>
        <v>20111</v>
      </c>
      <c r="P9939" s="15" t="s">
        <v>77</v>
      </c>
      <c r="Q9939" s="15" t="s">
        <v>5519</v>
      </c>
      <c r="R9939" s="15" t="s">
        <v>65</v>
      </c>
      <c r="S9939" s="15" t="s">
        <v>66</v>
      </c>
      <c r="T9939" s="15" t="s">
        <v>5520</v>
      </c>
      <c r="U9939" s="28">
        <v>510300.0</v>
      </c>
      <c r="V9939" s="15">
        <v>3.0</v>
      </c>
      <c r="W9939" s="31">
        <v>0.0</v>
      </c>
      <c r="X9939" s="28">
        <v>250047.0</v>
      </c>
    </row>
    <row r="9940" ht="15.75" customHeight="1">
      <c r="A9940" s="15">
        <v>2269.0</v>
      </c>
      <c r="B9940" s="15" t="s">
        <v>10350</v>
      </c>
      <c r="C9940" s="18">
        <v>43089.0</v>
      </c>
      <c r="D9940" s="18">
        <v>43095.0</v>
      </c>
      <c r="E9940" s="18">
        <f t="shared" si="1"/>
        <v>43095</v>
      </c>
      <c r="F9940" s="15" t="s">
        <v>55</v>
      </c>
      <c r="G9940" s="15" t="s">
        <v>678</v>
      </c>
      <c r="H9940" s="15" t="s">
        <v>679</v>
      </c>
      <c r="I9940" s="15" t="s">
        <v>128</v>
      </c>
      <c r="J9940" s="15" t="s">
        <v>60</v>
      </c>
      <c r="K9940" s="15" t="s">
        <v>31</v>
      </c>
      <c r="L9940" s="15" t="str">
        <f t="array" ref="L9940">_xlfn.XLOOKUP(M9940,reference_province_to_city!$A$2:$A$11,reference_province_to_city!$B$2:$B$11)</f>
        <v>Balikpapan</v>
      </c>
      <c r="M9940" s="15" t="s">
        <v>21</v>
      </c>
      <c r="N9940" s="15">
        <v>76114.0</v>
      </c>
      <c r="O9940" s="15">
        <f t="array" ref="O9940">_xlfn.XLOOKUP(M9940,reference_postal_code!$B$2:$B$11,reference_postal_code!$A$2:$A$11)</f>
        <v>76114</v>
      </c>
      <c r="P9940" s="15" t="s">
        <v>166</v>
      </c>
      <c r="Q9940" s="15" t="s">
        <v>5816</v>
      </c>
      <c r="R9940" s="15" t="s">
        <v>65</v>
      </c>
      <c r="S9940" s="15" t="s">
        <v>66</v>
      </c>
      <c r="T9940" s="15" t="s">
        <v>5817</v>
      </c>
      <c r="U9940" s="28">
        <v>97200.0</v>
      </c>
      <c r="V9940" s="15">
        <v>1.0</v>
      </c>
      <c r="W9940" s="31">
        <v>0.0</v>
      </c>
      <c r="X9940" s="28">
        <v>46656.0</v>
      </c>
    </row>
    <row r="9941" ht="15.75" customHeight="1">
      <c r="A9941" s="15">
        <v>3171.0</v>
      </c>
      <c r="B9941" s="15" t="s">
        <v>10351</v>
      </c>
      <c r="C9941" s="18">
        <v>43090.0</v>
      </c>
      <c r="D9941" s="18">
        <v>43095.0</v>
      </c>
      <c r="E9941" s="18">
        <f t="shared" si="1"/>
        <v>43095</v>
      </c>
      <c r="F9941" s="15" t="s">
        <v>114</v>
      </c>
      <c r="G9941" s="15" t="s">
        <v>3951</v>
      </c>
      <c r="H9941" s="15" t="s">
        <v>3952</v>
      </c>
      <c r="I9941" s="15" t="s">
        <v>59</v>
      </c>
      <c r="J9941" s="15" t="s">
        <v>60</v>
      </c>
      <c r="K9941" s="15" t="s">
        <v>26</v>
      </c>
      <c r="L9941" s="15" t="str">
        <f t="array" ref="L9941">_xlfn.XLOOKUP(M9941,reference_province_to_city!$A$2:$A$11,reference_province_to_city!$B$2:$B$11)</f>
        <v>Denpasar</v>
      </c>
      <c r="M9941" s="15" t="s">
        <v>24</v>
      </c>
      <c r="N9941" s="15">
        <v>80231.0</v>
      </c>
      <c r="O9941" s="15">
        <f t="array" ref="O9941">_xlfn.XLOOKUP(M9941,reference_postal_code!$B$2:$B$11,reference_postal_code!$A$2:$A$11)</f>
        <v>80231</v>
      </c>
      <c r="P9941" s="15" t="s">
        <v>63</v>
      </c>
      <c r="Q9941" s="15" t="s">
        <v>5738</v>
      </c>
      <c r="R9941" s="15" t="s">
        <v>65</v>
      </c>
      <c r="S9941" s="15" t="s">
        <v>83</v>
      </c>
      <c r="T9941" s="15" t="s">
        <v>5739</v>
      </c>
      <c r="U9941" s="28">
        <v>358200.0</v>
      </c>
      <c r="V9941" s="15">
        <v>6.0</v>
      </c>
      <c r="W9941" s="31">
        <v>0.0</v>
      </c>
      <c r="X9941" s="28">
        <v>168354.0</v>
      </c>
    </row>
    <row r="9942" ht="15.75" customHeight="1">
      <c r="A9942" s="15">
        <v>1968.0</v>
      </c>
      <c r="B9942" s="15" t="s">
        <v>10352</v>
      </c>
      <c r="C9942" s="18">
        <v>43090.0</v>
      </c>
      <c r="D9942" s="18">
        <v>43097.0</v>
      </c>
      <c r="E9942" s="18">
        <f t="shared" si="1"/>
        <v>43097</v>
      </c>
      <c r="F9942" s="15" t="s">
        <v>55</v>
      </c>
      <c r="G9942" s="15" t="s">
        <v>5024</v>
      </c>
      <c r="H9942" s="15" t="s">
        <v>5025</v>
      </c>
      <c r="I9942" s="15" t="s">
        <v>59</v>
      </c>
      <c r="J9942" s="15" t="s">
        <v>60</v>
      </c>
      <c r="K9942" s="15" t="s">
        <v>28</v>
      </c>
      <c r="L9942" s="15" t="str">
        <f t="array" ref="L9942">_xlfn.XLOOKUP(M9942,reference_province_to_city!$A$2:$A$11,reference_province_to_city!$B$2:$B$11)</f>
        <v>Medan</v>
      </c>
      <c r="M9942" s="15" t="s">
        <v>11</v>
      </c>
      <c r="N9942" s="15">
        <v>20111.0</v>
      </c>
      <c r="O9942" s="15">
        <f t="array" ref="O9942">_xlfn.XLOOKUP(M9942,reference_postal_code!$B$2:$B$11,reference_postal_code!$A$2:$A$11)</f>
        <v>20111</v>
      </c>
      <c r="P9942" s="15" t="s">
        <v>77</v>
      </c>
      <c r="Q9942" s="15" t="s">
        <v>3549</v>
      </c>
      <c r="R9942" s="15" t="s">
        <v>65</v>
      </c>
      <c r="S9942" s="15" t="s">
        <v>226</v>
      </c>
      <c r="T9942" s="15" t="s">
        <v>3550</v>
      </c>
      <c r="U9942" s="28">
        <v>1042500.0</v>
      </c>
      <c r="V9942" s="15">
        <v>5.0</v>
      </c>
      <c r="W9942" s="31">
        <v>0.0</v>
      </c>
      <c r="X9942" s="28">
        <v>302325.0</v>
      </c>
    </row>
    <row r="9943" ht="15.75" customHeight="1">
      <c r="A9943" s="15">
        <v>1614.0</v>
      </c>
      <c r="B9943" s="15" t="s">
        <v>10353</v>
      </c>
      <c r="C9943" s="18">
        <v>43090.0</v>
      </c>
      <c r="D9943" s="18">
        <v>43094.0</v>
      </c>
      <c r="E9943" s="18">
        <f t="shared" si="1"/>
        <v>43094</v>
      </c>
      <c r="F9943" s="15" t="s">
        <v>55</v>
      </c>
      <c r="G9943" s="15" t="s">
        <v>4770</v>
      </c>
      <c r="H9943" s="15" t="s">
        <v>4771</v>
      </c>
      <c r="I9943" s="15" t="s">
        <v>128</v>
      </c>
      <c r="J9943" s="15" t="s">
        <v>60</v>
      </c>
      <c r="K9943" s="15" t="s">
        <v>28</v>
      </c>
      <c r="L9943" s="15" t="str">
        <f t="array" ref="L9943">_xlfn.XLOOKUP(M9943,reference_province_to_city!$A$2:$A$11,reference_province_to_city!$B$2:$B$11)</f>
        <v>Medan</v>
      </c>
      <c r="M9943" s="15" t="s">
        <v>11</v>
      </c>
      <c r="N9943" s="15">
        <v>20111.0</v>
      </c>
      <c r="O9943" s="15">
        <f t="array" ref="O9943">_xlfn.XLOOKUP(M9943,reference_postal_code!$B$2:$B$11,reference_postal_code!$A$2:$A$11)</f>
        <v>20111</v>
      </c>
      <c r="P9943" s="15" t="s">
        <v>77</v>
      </c>
      <c r="Q9943" s="15" t="s">
        <v>2343</v>
      </c>
      <c r="R9943" s="15" t="s">
        <v>65</v>
      </c>
      <c r="S9943" s="15" t="s">
        <v>87</v>
      </c>
      <c r="T9943" s="15" t="s">
        <v>2344</v>
      </c>
      <c r="U9943" s="28">
        <v>1.50003E7</v>
      </c>
      <c r="V9943" s="15">
        <v>7.0</v>
      </c>
      <c r="W9943" s="31">
        <v>0.0</v>
      </c>
      <c r="X9943" s="28">
        <v>4350087.0</v>
      </c>
    </row>
    <row r="9944" ht="15.75" customHeight="1">
      <c r="A9944" s="15">
        <v>514.0</v>
      </c>
      <c r="B9944" s="15" t="s">
        <v>10354</v>
      </c>
      <c r="C9944" s="18">
        <v>43090.0</v>
      </c>
      <c r="D9944" s="18">
        <v>43094.0</v>
      </c>
      <c r="E9944" s="18">
        <f t="shared" si="1"/>
        <v>43094</v>
      </c>
      <c r="F9944" s="15" t="s">
        <v>55</v>
      </c>
      <c r="G9944" s="15" t="s">
        <v>721</v>
      </c>
      <c r="H9944" s="15" t="s">
        <v>722</v>
      </c>
      <c r="I9944" s="15" t="s">
        <v>59</v>
      </c>
      <c r="J9944" s="15" t="s">
        <v>60</v>
      </c>
      <c r="K9944" s="15" t="s">
        <v>22</v>
      </c>
      <c r="L9944" s="15" t="str">
        <f t="array" ref="L9944">_xlfn.XLOOKUP(M9944,reference_province_to_city!$A$2:$A$11,reference_province_to_city!$B$2:$B$11)</f>
        <v>Surabaya</v>
      </c>
      <c r="M9944" s="15" t="s">
        <v>20</v>
      </c>
      <c r="N9944" s="15">
        <v>60231.0</v>
      </c>
      <c r="O9944" s="15">
        <f t="array" ref="O9944">_xlfn.XLOOKUP(M9944,reference_postal_code!$B$2:$B$11,reference_postal_code!$A$2:$A$11)</f>
        <v>60231</v>
      </c>
      <c r="P9944" s="15" t="s">
        <v>166</v>
      </c>
      <c r="Q9944" s="15" t="s">
        <v>259</v>
      </c>
      <c r="R9944" s="15" t="s">
        <v>65</v>
      </c>
      <c r="S9944" s="15" t="s">
        <v>93</v>
      </c>
      <c r="T9944" s="15" t="s">
        <v>260</v>
      </c>
      <c r="U9944" s="28">
        <v>99450.0</v>
      </c>
      <c r="V9944" s="15">
        <v>3.0</v>
      </c>
      <c r="W9944" s="31">
        <v>0.0</v>
      </c>
      <c r="X9944" s="28">
        <v>26852.0</v>
      </c>
    </row>
    <row r="9945" ht="15.75" customHeight="1">
      <c r="A9945" s="15">
        <v>1969.0</v>
      </c>
      <c r="B9945" s="15" t="s">
        <v>10352</v>
      </c>
      <c r="C9945" s="18">
        <v>43090.0</v>
      </c>
      <c r="D9945" s="18"/>
      <c r="E9945" s="18">
        <f t="shared" si="1"/>
        <v>43093</v>
      </c>
      <c r="F9945" s="15" t="s">
        <v>55</v>
      </c>
      <c r="G9945" s="15" t="s">
        <v>5024</v>
      </c>
      <c r="H9945" s="15" t="s">
        <v>5025</v>
      </c>
      <c r="I9945" s="15" t="s">
        <v>59</v>
      </c>
      <c r="J9945" s="15" t="s">
        <v>60</v>
      </c>
      <c r="K9945" s="15" t="s">
        <v>28</v>
      </c>
      <c r="L9945" s="15" t="str">
        <f t="array" ref="L9945">_xlfn.XLOOKUP(M9945,reference_province_to_city!$A$2:$A$11,reference_province_to_city!$B$2:$B$11)</f>
        <v>Medan</v>
      </c>
      <c r="M9945" s="15" t="s">
        <v>11</v>
      </c>
      <c r="N9945" s="15">
        <v>20111.0</v>
      </c>
      <c r="O9945" s="15">
        <f t="array" ref="O9945">_xlfn.XLOOKUP(M9945,reference_postal_code!$B$2:$B$11,reference_postal_code!$A$2:$A$11)</f>
        <v>20111</v>
      </c>
      <c r="P9945" s="15" t="s">
        <v>77</v>
      </c>
      <c r="Q9945" s="15" t="s">
        <v>2106</v>
      </c>
      <c r="R9945" s="15" t="s">
        <v>65</v>
      </c>
      <c r="S9945" s="15" t="s">
        <v>66</v>
      </c>
      <c r="T9945" s="15" t="s">
        <v>2107</v>
      </c>
      <c r="U9945" s="28">
        <v>2496600.0</v>
      </c>
      <c r="V9945" s="15">
        <v>3.0</v>
      </c>
      <c r="W9945" s="31">
        <v>0.0</v>
      </c>
      <c r="X9945" s="28">
        <v>1198368.0</v>
      </c>
    </row>
    <row r="9946" ht="15.75" customHeight="1">
      <c r="A9946" s="15">
        <v>1967.0</v>
      </c>
      <c r="B9946" s="15" t="s">
        <v>10352</v>
      </c>
      <c r="C9946" s="18">
        <v>43090.0</v>
      </c>
      <c r="D9946" s="18">
        <v>43097.0</v>
      </c>
      <c r="E9946" s="18">
        <f t="shared" si="1"/>
        <v>43097</v>
      </c>
      <c r="F9946" s="15" t="s">
        <v>55</v>
      </c>
      <c r="G9946" s="15" t="s">
        <v>5024</v>
      </c>
      <c r="H9946" s="15" t="s">
        <v>5025</v>
      </c>
      <c r="I9946" s="15" t="s">
        <v>59</v>
      </c>
      <c r="J9946" s="15" t="s">
        <v>60</v>
      </c>
      <c r="K9946" s="15" t="s">
        <v>28</v>
      </c>
      <c r="L9946" s="15" t="str">
        <f t="array" ref="L9946">_xlfn.XLOOKUP(M9946,reference_province_to_city!$A$2:$A$11,reference_province_to_city!$B$2:$B$11)</f>
        <v>Medan</v>
      </c>
      <c r="M9946" s="15" t="s">
        <v>11</v>
      </c>
      <c r="N9946" s="15">
        <v>20111.0</v>
      </c>
      <c r="O9946" s="15">
        <f t="array" ref="O9946">_xlfn.XLOOKUP(M9946,reference_postal_code!$B$2:$B$11,reference_postal_code!$A$2:$A$11)</f>
        <v>20111</v>
      </c>
      <c r="P9946" s="15" t="s">
        <v>77</v>
      </c>
      <c r="Q9946" s="15" t="s">
        <v>324</v>
      </c>
      <c r="R9946" s="15" t="s">
        <v>110</v>
      </c>
      <c r="S9946" s="15" t="s">
        <v>111</v>
      </c>
      <c r="T9946" s="15" t="s">
        <v>325</v>
      </c>
      <c r="U9946" s="28">
        <v>4229550.0</v>
      </c>
      <c r="V9946" s="15">
        <v>3.0</v>
      </c>
      <c r="W9946" s="31">
        <v>0.0</v>
      </c>
      <c r="X9946" s="28">
        <v>1184274.0</v>
      </c>
    </row>
    <row r="9947" ht="15.75" customHeight="1">
      <c r="A9947" s="15">
        <v>4104.0</v>
      </c>
      <c r="B9947" s="15" t="s">
        <v>10355</v>
      </c>
      <c r="C9947" s="18">
        <v>43090.0</v>
      </c>
      <c r="D9947" s="18">
        <v>43090.0</v>
      </c>
      <c r="E9947" s="18">
        <f t="shared" si="1"/>
        <v>43090</v>
      </c>
      <c r="F9947" s="15" t="s">
        <v>466</v>
      </c>
      <c r="G9947" s="15" t="s">
        <v>665</v>
      </c>
      <c r="H9947" s="15" t="s">
        <v>666</v>
      </c>
      <c r="I9947" s="15" t="s">
        <v>76</v>
      </c>
      <c r="J9947" s="15" t="s">
        <v>60</v>
      </c>
      <c r="K9947" s="15" t="s">
        <v>17</v>
      </c>
      <c r="L9947" s="15" t="str">
        <f t="array" ref="L9947">_xlfn.XLOOKUP(M9947,reference_province_to_city!$A$2:$A$11,reference_province_to_city!$B$2:$B$11)</f>
        <v>Semarang</v>
      </c>
      <c r="M9947" s="15" t="s">
        <v>15</v>
      </c>
      <c r="O9947" s="15">
        <f t="array" ref="O9947">_xlfn.XLOOKUP(M9947,reference_postal_code!$B$2:$B$11,reference_postal_code!$A$2:$A$11)</f>
        <v>50111</v>
      </c>
      <c r="P9947" s="15" t="s">
        <v>77</v>
      </c>
      <c r="Q9947" s="15" t="s">
        <v>4149</v>
      </c>
      <c r="R9947" s="15" t="s">
        <v>106</v>
      </c>
      <c r="S9947" s="15" t="s">
        <v>139</v>
      </c>
      <c r="T9947" s="15" t="s">
        <v>4150</v>
      </c>
      <c r="U9947" s="28">
        <v>238800.0</v>
      </c>
      <c r="V9947" s="15">
        <v>2.0</v>
      </c>
      <c r="W9947" s="31">
        <v>0.0</v>
      </c>
      <c r="X9947" s="28">
        <v>105072.0</v>
      </c>
    </row>
    <row r="9948" ht="15.75" customHeight="1">
      <c r="A9948" s="15">
        <v>2566.0</v>
      </c>
      <c r="B9948" s="15" t="s">
        <v>10356</v>
      </c>
      <c r="C9948" s="18">
        <v>43090.0</v>
      </c>
      <c r="D9948" s="18">
        <v>43093.0</v>
      </c>
      <c r="E9948" s="18">
        <f t="shared" si="1"/>
        <v>43093</v>
      </c>
      <c r="F9948" s="15" t="s">
        <v>125</v>
      </c>
      <c r="G9948" s="15" t="s">
        <v>3483</v>
      </c>
      <c r="H9948" s="15" t="s">
        <v>3484</v>
      </c>
      <c r="I9948" s="15" t="s">
        <v>59</v>
      </c>
      <c r="J9948" s="15" t="s">
        <v>60</v>
      </c>
      <c r="K9948" s="15" t="s">
        <v>14</v>
      </c>
      <c r="L9948" s="15" t="str">
        <f t="array" ref="L9948">_xlfn.XLOOKUP(M9948,reference_province_to_city!$A$2:$A$11,reference_province_to_city!$B$2:$B$11)</f>
        <v>Bandung</v>
      </c>
      <c r="M9948" s="15" t="s">
        <v>12</v>
      </c>
      <c r="N9948" s="15">
        <v>40111.0</v>
      </c>
      <c r="O9948" s="15">
        <f t="array" ref="O9948">_xlfn.XLOOKUP(M9948,reference_postal_code!$B$2:$B$11,reference_postal_code!$A$2:$A$11)</f>
        <v>40111</v>
      </c>
      <c r="P9948" s="15" t="s">
        <v>117</v>
      </c>
      <c r="Q9948" s="15" t="s">
        <v>5077</v>
      </c>
      <c r="R9948" s="15" t="s">
        <v>110</v>
      </c>
      <c r="S9948" s="15" t="s">
        <v>149</v>
      </c>
      <c r="T9948" s="15" t="s">
        <v>5078</v>
      </c>
      <c r="U9948" s="28">
        <v>1065000.0</v>
      </c>
      <c r="V9948" s="15">
        <v>4.0</v>
      </c>
      <c r="W9948" s="31">
        <v>0.0</v>
      </c>
      <c r="X9948" s="28">
        <v>415350.0</v>
      </c>
    </row>
    <row r="9949" ht="15.75" customHeight="1">
      <c r="A9949" s="15">
        <v>2719.0</v>
      </c>
      <c r="B9949" s="15" t="s">
        <v>10357</v>
      </c>
      <c r="C9949" s="18">
        <v>43090.0</v>
      </c>
      <c r="D9949" s="18">
        <v>43096.0</v>
      </c>
      <c r="E9949" s="18">
        <f t="shared" si="1"/>
        <v>43096</v>
      </c>
      <c r="F9949" s="15" t="s">
        <v>55</v>
      </c>
      <c r="G9949" s="15" t="s">
        <v>1184</v>
      </c>
      <c r="H9949" s="15" t="s">
        <v>1185</v>
      </c>
      <c r="I9949" s="15" t="s">
        <v>59</v>
      </c>
      <c r="J9949" s="15" t="s">
        <v>60</v>
      </c>
      <c r="K9949" s="15" t="s">
        <v>29</v>
      </c>
      <c r="L9949" s="15" t="str">
        <f t="array" ref="L9949">_xlfn.XLOOKUP(M9949,reference_province_to_city!$A$2:$A$11,reference_province_to_city!$B$2:$B$11)</f>
        <v>Palembang</v>
      </c>
      <c r="M9949" s="15" t="s">
        <v>13</v>
      </c>
      <c r="N9949" s="15">
        <v>30111.0</v>
      </c>
      <c r="O9949" s="15">
        <f t="array" ref="O9949">_xlfn.XLOOKUP(M9949,reference_postal_code!$B$2:$B$11,reference_postal_code!$A$2:$A$11)</f>
        <v>30111</v>
      </c>
      <c r="P9949" s="15" t="s">
        <v>77</v>
      </c>
      <c r="Q9949" s="15" t="s">
        <v>3406</v>
      </c>
      <c r="R9949" s="15" t="s">
        <v>65</v>
      </c>
      <c r="S9949" s="15" t="s">
        <v>87</v>
      </c>
      <c r="T9949" s="15" t="s">
        <v>3407</v>
      </c>
      <c r="U9949" s="28">
        <v>1865400.0</v>
      </c>
      <c r="V9949" s="15">
        <v>2.0</v>
      </c>
      <c r="W9949" s="31">
        <v>0.0</v>
      </c>
      <c r="X9949" s="28">
        <v>503658.0</v>
      </c>
    </row>
    <row r="9950" ht="15.75" customHeight="1">
      <c r="A9950" s="15">
        <v>4944.0</v>
      </c>
      <c r="B9950" s="15" t="s">
        <v>10358</v>
      </c>
      <c r="C9950" s="18">
        <v>43090.0</v>
      </c>
      <c r="D9950" s="18">
        <v>43096.0</v>
      </c>
      <c r="E9950" s="18">
        <f t="shared" si="1"/>
        <v>43096</v>
      </c>
      <c r="F9950" s="15" t="s">
        <v>55</v>
      </c>
      <c r="G9950" s="15" t="s">
        <v>7459</v>
      </c>
      <c r="H9950" s="15" t="s">
        <v>7460</v>
      </c>
      <c r="I9950" s="15" t="s">
        <v>59</v>
      </c>
      <c r="J9950" s="15" t="s">
        <v>60</v>
      </c>
      <c r="K9950" s="15" t="s">
        <v>14</v>
      </c>
      <c r="L9950" s="15" t="str">
        <f t="array" ref="L9950">_xlfn.XLOOKUP(M9950,reference_province_to_city!$A$2:$A$11,reference_province_to_city!$B$2:$B$11)</f>
        <v>Bandung</v>
      </c>
      <c r="M9950" s="15" t="s">
        <v>12</v>
      </c>
      <c r="N9950" s="15">
        <v>40111.0</v>
      </c>
      <c r="O9950" s="15">
        <f t="array" ref="O9950">_xlfn.XLOOKUP(M9950,reference_postal_code!$B$2:$B$11,reference_postal_code!$A$2:$A$11)</f>
        <v>40111</v>
      </c>
      <c r="P9950" s="15" t="s">
        <v>117</v>
      </c>
      <c r="Q9950" s="15" t="s">
        <v>2636</v>
      </c>
      <c r="R9950" s="15" t="s">
        <v>65</v>
      </c>
      <c r="S9950" s="15" t="s">
        <v>87</v>
      </c>
      <c r="T9950" s="15" t="s">
        <v>2637</v>
      </c>
      <c r="U9950" s="28">
        <v>5630100.0</v>
      </c>
      <c r="V9950" s="15">
        <v>1.0</v>
      </c>
      <c r="W9950" s="31">
        <v>0.0</v>
      </c>
      <c r="X9950" s="28">
        <v>281505.0</v>
      </c>
    </row>
    <row r="9951" ht="15.75" customHeight="1">
      <c r="A9951" s="15">
        <v>515.0</v>
      </c>
      <c r="B9951" s="15" t="s">
        <v>10354</v>
      </c>
      <c r="C9951" s="18">
        <v>43090.0</v>
      </c>
      <c r="D9951" s="18">
        <v>43094.0</v>
      </c>
      <c r="E9951" s="18">
        <f t="shared" si="1"/>
        <v>43094</v>
      </c>
      <c r="F9951" s="15" t="s">
        <v>55</v>
      </c>
      <c r="G9951" s="15" t="s">
        <v>721</v>
      </c>
      <c r="H9951" s="15" t="s">
        <v>722</v>
      </c>
      <c r="I9951" s="15" t="s">
        <v>59</v>
      </c>
      <c r="J9951" s="15" t="s">
        <v>60</v>
      </c>
      <c r="K9951" s="15" t="s">
        <v>22</v>
      </c>
      <c r="L9951" s="15" t="str">
        <f t="array" ref="L9951">_xlfn.XLOOKUP(M9951,reference_province_to_city!$A$2:$A$11,reference_province_to_city!$B$2:$B$11)</f>
        <v>Surabaya</v>
      </c>
      <c r="M9951" s="15" t="s">
        <v>20</v>
      </c>
      <c r="O9951" s="15">
        <f t="array" ref="O9951">_xlfn.XLOOKUP(M9951,reference_postal_code!$B$2:$B$11,reference_postal_code!$A$2:$A$11)</f>
        <v>60231</v>
      </c>
      <c r="P9951" s="15" t="s">
        <v>166</v>
      </c>
      <c r="Q9951" s="15" t="s">
        <v>1650</v>
      </c>
      <c r="R9951" s="15" t="s">
        <v>65</v>
      </c>
      <c r="S9951" s="15" t="s">
        <v>93</v>
      </c>
      <c r="T9951" s="15" t="s">
        <v>1651</v>
      </c>
      <c r="U9951" s="28">
        <v>88200.0</v>
      </c>
      <c r="V9951" s="15">
        <v>2.0</v>
      </c>
      <c r="W9951" s="31">
        <v>0.0</v>
      </c>
      <c r="X9951" s="28">
        <v>25578.0</v>
      </c>
    </row>
    <row r="9952" ht="15.75" customHeight="1">
      <c r="A9952" s="15">
        <v>6194.0</v>
      </c>
      <c r="B9952" s="15" t="s">
        <v>10359</v>
      </c>
      <c r="C9952" s="18">
        <v>43091.0</v>
      </c>
      <c r="D9952" s="18">
        <v>43095.0</v>
      </c>
      <c r="E9952" s="18">
        <f t="shared" si="1"/>
        <v>43095</v>
      </c>
      <c r="F9952" s="15" t="s">
        <v>55</v>
      </c>
      <c r="G9952" s="15" t="s">
        <v>7716</v>
      </c>
      <c r="H9952" s="15" t="s">
        <v>7717</v>
      </c>
      <c r="I9952" s="15" t="s">
        <v>59</v>
      </c>
      <c r="J9952" s="15" t="s">
        <v>60</v>
      </c>
      <c r="K9952" s="15" t="s">
        <v>28</v>
      </c>
      <c r="L9952" s="15" t="str">
        <f t="array" ref="L9952">_xlfn.XLOOKUP(M9952,reference_province_to_city!$A$2:$A$11,reference_province_to_city!$B$2:$B$11)</f>
        <v>Medan</v>
      </c>
      <c r="M9952" s="15" t="s">
        <v>11</v>
      </c>
      <c r="N9952" s="15">
        <v>20111.0</v>
      </c>
      <c r="O9952" s="15">
        <f t="array" ref="O9952">_xlfn.XLOOKUP(M9952,reference_postal_code!$B$2:$B$11,reference_postal_code!$A$2:$A$11)</f>
        <v>20111</v>
      </c>
      <c r="P9952" s="15" t="s">
        <v>77</v>
      </c>
      <c r="Q9952" s="15" t="s">
        <v>580</v>
      </c>
      <c r="R9952" s="15" t="s">
        <v>65</v>
      </c>
      <c r="S9952" s="15" t="s">
        <v>83</v>
      </c>
      <c r="T9952" s="15" t="s">
        <v>581</v>
      </c>
      <c r="U9952" s="28">
        <v>94950.0</v>
      </c>
      <c r="V9952" s="15">
        <v>5.0</v>
      </c>
      <c r="W9952" s="31">
        <v>0.8</v>
      </c>
      <c r="X9952" s="28">
        <v>-147172.0</v>
      </c>
    </row>
    <row r="9953" ht="15.75" customHeight="1">
      <c r="A9953" s="15">
        <v>145.0</v>
      </c>
      <c r="B9953" s="15" t="s">
        <v>10360</v>
      </c>
      <c r="C9953" s="18">
        <v>43091.0</v>
      </c>
      <c r="D9953" s="18">
        <v>43096.0</v>
      </c>
      <c r="E9953" s="18">
        <f t="shared" si="1"/>
        <v>43096</v>
      </c>
      <c r="F9953" s="15" t="s">
        <v>55</v>
      </c>
      <c r="G9953" s="15" t="s">
        <v>6284</v>
      </c>
      <c r="H9953" s="15" t="s">
        <v>6285</v>
      </c>
      <c r="I9953" s="15" t="s">
        <v>59</v>
      </c>
      <c r="J9953" s="15" t="s">
        <v>60</v>
      </c>
      <c r="K9953" s="15" t="s">
        <v>19</v>
      </c>
      <c r="L9953" s="15" t="str">
        <f t="array" ref="L9953">_xlfn.XLOOKUP(M9953,reference_province_to_city!$A$2:$A$11,reference_province_to_city!$B$2:$B$11)</f>
        <v>Yogyakarta</v>
      </c>
      <c r="M9953" s="15" t="s">
        <v>18</v>
      </c>
      <c r="N9953" s="15">
        <v>55111.0</v>
      </c>
      <c r="O9953" s="15">
        <f t="array" ref="O9953">_xlfn.XLOOKUP(M9953,reference_postal_code!$B$2:$B$11,reference_postal_code!$A$2:$A$11)</f>
        <v>55111</v>
      </c>
      <c r="P9953" s="15" t="s">
        <v>77</v>
      </c>
      <c r="Q9953" s="15" t="s">
        <v>7536</v>
      </c>
      <c r="R9953" s="15" t="s">
        <v>65</v>
      </c>
      <c r="S9953" s="15" t="s">
        <v>222</v>
      </c>
      <c r="T9953" s="15" t="s">
        <v>7537</v>
      </c>
      <c r="U9953" s="28">
        <v>1.259145E7</v>
      </c>
      <c r="V9953" s="15">
        <v>3.0</v>
      </c>
      <c r="W9953" s="31">
        <v>0.0</v>
      </c>
      <c r="X9953" s="28">
        <v>3273777.0</v>
      </c>
    </row>
    <row r="9954" ht="15.75" customHeight="1">
      <c r="A9954" s="15">
        <v>8953.0</v>
      </c>
      <c r="B9954" s="15" t="s">
        <v>10361</v>
      </c>
      <c r="C9954" s="18">
        <v>43091.0</v>
      </c>
      <c r="D9954" s="18">
        <v>43097.0</v>
      </c>
      <c r="E9954" s="18">
        <f t="shared" si="1"/>
        <v>43097</v>
      </c>
      <c r="F9954" s="15" t="s">
        <v>55</v>
      </c>
      <c r="G9954" s="15" t="s">
        <v>2294</v>
      </c>
      <c r="H9954" s="15" t="s">
        <v>2295</v>
      </c>
      <c r="I9954" s="15" t="s">
        <v>59</v>
      </c>
      <c r="J9954" s="15" t="s">
        <v>60</v>
      </c>
      <c r="K9954" s="15" t="s">
        <v>14</v>
      </c>
      <c r="L9954" s="15" t="str">
        <f t="array" ref="L9954">_xlfn.XLOOKUP(M9954,reference_province_to_city!$A$2:$A$11,reference_province_to_city!$B$2:$B$11)</f>
        <v>Bandung</v>
      </c>
      <c r="M9954" s="15" t="s">
        <v>12</v>
      </c>
      <c r="N9954" s="15">
        <v>40111.0</v>
      </c>
      <c r="O9954" s="15">
        <f t="array" ref="O9954">_xlfn.XLOOKUP(M9954,reference_postal_code!$B$2:$B$11,reference_postal_code!$A$2:$A$11)</f>
        <v>40111</v>
      </c>
      <c r="P9954" s="15" t="s">
        <v>117</v>
      </c>
      <c r="Q9954" s="15" t="s">
        <v>3734</v>
      </c>
      <c r="R9954" s="15" t="s">
        <v>65</v>
      </c>
      <c r="S9954" s="15" t="s">
        <v>93</v>
      </c>
      <c r="T9954" s="15" t="s">
        <v>3735</v>
      </c>
      <c r="U9954" s="28">
        <v>346920.0</v>
      </c>
      <c r="V9954" s="15">
        <v>7.0</v>
      </c>
      <c r="W9954" s="31">
        <v>0.2</v>
      </c>
      <c r="X9954" s="28">
        <v>43365.0</v>
      </c>
    </row>
    <row r="9955" ht="15.75" customHeight="1">
      <c r="A9955" s="15">
        <v>8579.0</v>
      </c>
      <c r="B9955" s="15" t="s">
        <v>10362</v>
      </c>
      <c r="C9955" s="18">
        <v>43091.0</v>
      </c>
      <c r="D9955" s="18">
        <v>43095.0</v>
      </c>
      <c r="E9955" s="18">
        <f t="shared" si="1"/>
        <v>43095</v>
      </c>
      <c r="F9955" s="15" t="s">
        <v>55</v>
      </c>
      <c r="G9955" s="15" t="s">
        <v>6038</v>
      </c>
      <c r="H9955" s="15" t="s">
        <v>6039</v>
      </c>
      <c r="I9955" s="15" t="s">
        <v>59</v>
      </c>
      <c r="J9955" s="15" t="s">
        <v>60</v>
      </c>
      <c r="K9955" s="15" t="s">
        <v>17</v>
      </c>
      <c r="L9955" s="15" t="str">
        <f t="array" ref="L9955">_xlfn.XLOOKUP(M9955,reference_province_to_city!$A$2:$A$11,reference_province_to_city!$B$2:$B$11)</f>
        <v>Semarang</v>
      </c>
      <c r="M9955" s="15" t="s">
        <v>15</v>
      </c>
      <c r="N9955" s="15">
        <v>50111.0</v>
      </c>
      <c r="O9955" s="15">
        <f t="array" ref="O9955">_xlfn.XLOOKUP(M9955,reference_postal_code!$B$2:$B$11,reference_postal_code!$A$2:$A$11)</f>
        <v>50111</v>
      </c>
      <c r="P9955" s="15" t="s">
        <v>77</v>
      </c>
      <c r="Q9955" s="15" t="s">
        <v>2413</v>
      </c>
      <c r="R9955" s="15" t="s">
        <v>65</v>
      </c>
      <c r="S9955" s="15" t="s">
        <v>87</v>
      </c>
      <c r="T9955" s="15" t="s">
        <v>2414</v>
      </c>
      <c r="U9955" s="28">
        <v>467400.0</v>
      </c>
      <c r="V9955" s="15">
        <v>2.0</v>
      </c>
      <c r="W9955" s="31">
        <v>0.0</v>
      </c>
      <c r="X9955" s="28">
        <v>116850.0</v>
      </c>
    </row>
    <row r="9956" ht="15.75" customHeight="1">
      <c r="A9956" s="15">
        <v>2057.0</v>
      </c>
      <c r="B9956" s="15" t="s">
        <v>10363</v>
      </c>
      <c r="C9956" s="18">
        <v>43091.0</v>
      </c>
      <c r="D9956" s="18">
        <v>43094.0</v>
      </c>
      <c r="E9956" s="18">
        <f t="shared" si="1"/>
        <v>43094</v>
      </c>
      <c r="F9956" s="15" t="s">
        <v>125</v>
      </c>
      <c r="G9956" s="15" t="s">
        <v>5185</v>
      </c>
      <c r="H9956" s="15" t="s">
        <v>5186</v>
      </c>
      <c r="I9956" s="15" t="s">
        <v>59</v>
      </c>
      <c r="J9956" s="15" t="s">
        <v>60</v>
      </c>
      <c r="K9956" s="15" t="s">
        <v>17</v>
      </c>
      <c r="L9956" s="15" t="str">
        <f t="array" ref="L9956">_xlfn.XLOOKUP(M9956,reference_province_to_city!$A$2:$A$11,reference_province_to_city!$B$2:$B$11)</f>
        <v>Semarang</v>
      </c>
      <c r="M9956" s="15" t="s">
        <v>15</v>
      </c>
      <c r="N9956" s="15">
        <v>50111.0</v>
      </c>
      <c r="O9956" s="15">
        <f t="array" ref="O9956">_xlfn.XLOOKUP(M9956,reference_postal_code!$B$2:$B$11,reference_postal_code!$A$2:$A$11)</f>
        <v>50111</v>
      </c>
      <c r="P9956" s="15" t="s">
        <v>77</v>
      </c>
      <c r="Q9956" s="15" t="s">
        <v>2547</v>
      </c>
      <c r="R9956" s="15" t="s">
        <v>106</v>
      </c>
      <c r="S9956" s="15" t="s">
        <v>107</v>
      </c>
      <c r="T9956" s="15" t="s">
        <v>2548</v>
      </c>
      <c r="U9956" s="28">
        <v>2.380035E7</v>
      </c>
      <c r="V9956" s="15">
        <v>7.0</v>
      </c>
      <c r="W9956" s="31">
        <v>0.0</v>
      </c>
      <c r="X9956" s="28">
        <v>6188091.0</v>
      </c>
    </row>
    <row r="9957" ht="15.75" customHeight="1">
      <c r="A9957" s="15">
        <v>3102.0</v>
      </c>
      <c r="B9957" s="15" t="s">
        <v>10364</v>
      </c>
      <c r="C9957" s="18">
        <v>43091.0</v>
      </c>
      <c r="D9957" s="18">
        <v>43096.0</v>
      </c>
      <c r="E9957" s="18">
        <f t="shared" si="1"/>
        <v>43096</v>
      </c>
      <c r="F9957" s="15" t="s">
        <v>114</v>
      </c>
      <c r="G9957" s="15" t="s">
        <v>6989</v>
      </c>
      <c r="H9957" s="15" t="s">
        <v>6990</v>
      </c>
      <c r="I9957" s="15" t="s">
        <v>128</v>
      </c>
      <c r="J9957" s="15" t="s">
        <v>60</v>
      </c>
      <c r="K9957" s="15" t="s">
        <v>33</v>
      </c>
      <c r="L9957" s="15" t="str">
        <f t="array" ref="L9957">_xlfn.XLOOKUP(M9957,reference_province_to_city!$A$2:$A$11,reference_province_to_city!$B$2:$B$11)</f>
        <v>Makassar</v>
      </c>
      <c r="M9957" s="15" t="s">
        <v>25</v>
      </c>
      <c r="N9957" s="15">
        <v>90111.0</v>
      </c>
      <c r="O9957" s="15">
        <f t="array" ref="O9957">_xlfn.XLOOKUP(M9957,reference_postal_code!$B$2:$B$11,reference_postal_code!$A$2:$A$11)</f>
        <v>90111</v>
      </c>
      <c r="P9957" s="15" t="s">
        <v>63</v>
      </c>
      <c r="Q9957" s="15" t="s">
        <v>7236</v>
      </c>
      <c r="R9957" s="15" t="s">
        <v>65</v>
      </c>
      <c r="S9957" s="15" t="s">
        <v>226</v>
      </c>
      <c r="T9957" s="15" t="s">
        <v>7237</v>
      </c>
      <c r="U9957" s="28">
        <v>1.04274E7</v>
      </c>
      <c r="V9957" s="15">
        <v>6.0</v>
      </c>
      <c r="W9957" s="31">
        <v>0.0</v>
      </c>
      <c r="X9957" s="28">
        <v>521370.0</v>
      </c>
    </row>
    <row r="9958" ht="15.75" customHeight="1">
      <c r="A9958" s="15">
        <v>1893.0</v>
      </c>
      <c r="B9958" s="15" t="s">
        <v>10365</v>
      </c>
      <c r="C9958" s="18">
        <v>43091.0</v>
      </c>
      <c r="D9958" s="18">
        <v>43093.0</v>
      </c>
      <c r="E9958" s="18">
        <f t="shared" si="1"/>
        <v>43093</v>
      </c>
      <c r="F9958" s="15" t="s">
        <v>114</v>
      </c>
      <c r="G9958" s="15" t="s">
        <v>2725</v>
      </c>
      <c r="H9958" s="15" t="s">
        <v>2726</v>
      </c>
      <c r="I9958" s="15" t="s">
        <v>59</v>
      </c>
      <c r="J9958" s="15" t="s">
        <v>60</v>
      </c>
      <c r="L9958" s="15" t="str">
        <f t="array" ref="L9958">_xlfn.XLOOKUP(M9958,reference_province_to_city!$A$2:$A$11,reference_province_to_city!$B$2:$B$11)</f>
        <v>Denpasar</v>
      </c>
      <c r="M9958" s="15" t="s">
        <v>24</v>
      </c>
      <c r="N9958" s="15">
        <v>80231.0</v>
      </c>
      <c r="O9958" s="15">
        <f t="array" ref="O9958">_xlfn.XLOOKUP(M9958,reference_postal_code!$B$2:$B$11,reference_postal_code!$A$2:$A$11)</f>
        <v>80231</v>
      </c>
      <c r="P9958" s="15" t="s">
        <v>63</v>
      </c>
      <c r="Q9958" s="15" t="s">
        <v>4163</v>
      </c>
      <c r="R9958" s="15" t="s">
        <v>65</v>
      </c>
      <c r="S9958" s="15" t="s">
        <v>173</v>
      </c>
      <c r="T9958" s="15" t="s">
        <v>4164</v>
      </c>
      <c r="U9958" s="28">
        <v>117360.0</v>
      </c>
      <c r="V9958" s="15">
        <v>1.0</v>
      </c>
      <c r="W9958" s="31">
        <v>0.2</v>
      </c>
      <c r="X9958" s="28">
        <v>44010.0</v>
      </c>
    </row>
    <row r="9959" ht="15.75" customHeight="1">
      <c r="A9959" s="15">
        <v>8951.0</v>
      </c>
      <c r="B9959" s="15" t="s">
        <v>10361</v>
      </c>
      <c r="C9959" s="18">
        <v>43091.0</v>
      </c>
      <c r="D9959" s="18">
        <v>43097.0</v>
      </c>
      <c r="E9959" s="18">
        <f t="shared" si="1"/>
        <v>43097</v>
      </c>
      <c r="F9959" s="15" t="s">
        <v>55</v>
      </c>
      <c r="G9959" s="15" t="s">
        <v>2294</v>
      </c>
      <c r="H9959" s="15" t="s">
        <v>2295</v>
      </c>
      <c r="I9959" s="15" t="s">
        <v>59</v>
      </c>
      <c r="J9959" s="15" t="s">
        <v>60</v>
      </c>
      <c r="K9959" s="15" t="s">
        <v>14</v>
      </c>
      <c r="L9959" s="15" t="str">
        <f t="array" ref="L9959">_xlfn.XLOOKUP(M9959,reference_province_to_city!$A$2:$A$11,reference_province_to_city!$B$2:$B$11)</f>
        <v>Bandung</v>
      </c>
      <c r="M9959" s="15" t="s">
        <v>12</v>
      </c>
      <c r="N9959" s="15">
        <v>40111.0</v>
      </c>
      <c r="O9959" s="15">
        <f t="array" ref="O9959">_xlfn.XLOOKUP(M9959,reference_postal_code!$B$2:$B$11,reference_postal_code!$A$2:$A$11)</f>
        <v>40111</v>
      </c>
      <c r="P9959" s="15" t="s">
        <v>117</v>
      </c>
      <c r="Q9959" s="15" t="s">
        <v>1524</v>
      </c>
      <c r="R9959" s="15" t="s">
        <v>110</v>
      </c>
      <c r="S9959" s="15" t="s">
        <v>149</v>
      </c>
      <c r="T9959" s="15" t="s">
        <v>1525</v>
      </c>
      <c r="U9959" s="28">
        <v>702960.0</v>
      </c>
      <c r="V9959" s="15">
        <v>2.0</v>
      </c>
      <c r="W9959" s="31">
        <v>0.2</v>
      </c>
      <c r="X9959" s="28">
        <v>114231.0</v>
      </c>
    </row>
    <row r="9960" ht="15.75" customHeight="1">
      <c r="A9960" s="15">
        <v>7152.0</v>
      </c>
      <c r="B9960" s="15" t="s">
        <v>10366</v>
      </c>
      <c r="C9960" s="18">
        <v>43091.0</v>
      </c>
      <c r="D9960" s="18">
        <v>43094.0</v>
      </c>
      <c r="E9960" s="18">
        <f t="shared" si="1"/>
        <v>43094</v>
      </c>
      <c r="F9960" s="15" t="s">
        <v>114</v>
      </c>
      <c r="G9960" s="15" t="s">
        <v>7716</v>
      </c>
      <c r="H9960" s="15" t="s">
        <v>7717</v>
      </c>
      <c r="I9960" s="15" t="s">
        <v>59</v>
      </c>
      <c r="J9960" s="15" t="s">
        <v>60</v>
      </c>
      <c r="K9960" s="15" t="s">
        <v>28</v>
      </c>
      <c r="L9960" s="15" t="str">
        <f t="array" ref="L9960">_xlfn.XLOOKUP(M9960,reference_province_to_city!$A$2:$A$11,reference_province_to_city!$B$2:$B$11)</f>
        <v>Medan</v>
      </c>
      <c r="M9960" s="15" t="s">
        <v>11</v>
      </c>
      <c r="N9960" s="15">
        <v>20111.0</v>
      </c>
      <c r="O9960" s="15">
        <f t="array" ref="O9960">_xlfn.XLOOKUP(M9960,reference_postal_code!$B$2:$B$11,reference_postal_code!$A$2:$A$11)</f>
        <v>20111</v>
      </c>
      <c r="P9960" s="15" t="s">
        <v>77</v>
      </c>
      <c r="Q9960" s="15" t="s">
        <v>3653</v>
      </c>
      <c r="R9960" s="15" t="s">
        <v>106</v>
      </c>
      <c r="S9960" s="15" t="s">
        <v>218</v>
      </c>
      <c r="T9960" s="15" t="s">
        <v>3654</v>
      </c>
      <c r="U9960" s="28">
        <v>2738250.0</v>
      </c>
      <c r="V9960" s="15">
        <v>2.0</v>
      </c>
      <c r="W9960" s="31">
        <v>0.5</v>
      </c>
      <c r="X9960" s="28">
        <v>-2026305.0</v>
      </c>
    </row>
    <row r="9961" ht="15.75" customHeight="1">
      <c r="A9961" s="15">
        <v>8954.0</v>
      </c>
      <c r="B9961" s="15" t="s">
        <v>10361</v>
      </c>
      <c r="C9961" s="18">
        <v>43091.0</v>
      </c>
      <c r="D9961" s="18">
        <v>43097.0</v>
      </c>
      <c r="E9961" s="18">
        <f t="shared" si="1"/>
        <v>43097</v>
      </c>
      <c r="F9961" s="15" t="s">
        <v>55</v>
      </c>
      <c r="G9961" s="15" t="s">
        <v>2294</v>
      </c>
      <c r="H9961" s="15" t="s">
        <v>2295</v>
      </c>
      <c r="I9961" s="15" t="s">
        <v>59</v>
      </c>
      <c r="J9961" s="15" t="s">
        <v>60</v>
      </c>
      <c r="K9961" s="15" t="s">
        <v>14</v>
      </c>
      <c r="L9961" s="15" t="str">
        <f t="array" ref="L9961">_xlfn.XLOOKUP(M9961,reference_province_to_city!$A$2:$A$11,reference_province_to_city!$B$2:$B$11)</f>
        <v>Bandung</v>
      </c>
      <c r="M9961" s="15" t="s">
        <v>12</v>
      </c>
      <c r="N9961" s="15">
        <v>40111.0</v>
      </c>
      <c r="O9961" s="15">
        <f t="array" ref="O9961">_xlfn.XLOOKUP(M9961,reference_postal_code!$B$2:$B$11,reference_postal_code!$A$2:$A$11)</f>
        <v>40111</v>
      </c>
      <c r="P9961" s="15" t="s">
        <v>117</v>
      </c>
      <c r="Q9961" s="15" t="s">
        <v>5303</v>
      </c>
      <c r="R9961" s="15" t="s">
        <v>65</v>
      </c>
      <c r="S9961" s="15" t="s">
        <v>222</v>
      </c>
      <c r="T9961" s="15" t="s">
        <v>5304</v>
      </c>
      <c r="U9961" s="28">
        <v>888600.0</v>
      </c>
      <c r="V9961" s="15">
        <v>5.0</v>
      </c>
      <c r="W9961" s="31">
        <v>0.2</v>
      </c>
      <c r="X9961" s="28">
        <v>244365.0</v>
      </c>
    </row>
    <row r="9962" ht="15.75" customHeight="1">
      <c r="A9962" s="15">
        <v>6195.0</v>
      </c>
      <c r="B9962" s="15" t="s">
        <v>10359</v>
      </c>
      <c r="C9962" s="18">
        <v>43091.0</v>
      </c>
      <c r="D9962" s="18">
        <v>43095.0</v>
      </c>
      <c r="E9962" s="18">
        <f t="shared" si="1"/>
        <v>43095</v>
      </c>
      <c r="F9962" s="15" t="s">
        <v>55</v>
      </c>
      <c r="G9962" s="15" t="s">
        <v>7716</v>
      </c>
      <c r="H9962" s="15" t="s">
        <v>7717</v>
      </c>
      <c r="I9962" s="15" t="s">
        <v>59</v>
      </c>
      <c r="J9962" s="15" t="s">
        <v>60</v>
      </c>
      <c r="K9962" s="15" t="s">
        <v>28</v>
      </c>
      <c r="L9962" s="15" t="str">
        <f t="array" ref="L9962">_xlfn.XLOOKUP(M9962,reference_province_to_city!$A$2:$A$11,reference_province_to_city!$B$2:$B$11)</f>
        <v>Medan</v>
      </c>
      <c r="M9962" s="15" t="s">
        <v>11</v>
      </c>
      <c r="N9962" s="15">
        <v>20111.0</v>
      </c>
      <c r="O9962" s="15">
        <f t="array" ref="O9962">_xlfn.XLOOKUP(M9962,reference_postal_code!$B$2:$B$11,reference_postal_code!$A$2:$A$11)</f>
        <v>20111</v>
      </c>
      <c r="P9962" s="15" t="s">
        <v>77</v>
      </c>
      <c r="Q9962" s="15" t="s">
        <v>697</v>
      </c>
      <c r="R9962" s="15" t="s">
        <v>65</v>
      </c>
      <c r="S9962" s="15" t="s">
        <v>66</v>
      </c>
      <c r="T9962" s="15" t="s">
        <v>698</v>
      </c>
      <c r="U9962" s="28">
        <v>1138200.0</v>
      </c>
      <c r="V9962" s="15">
        <v>5.0</v>
      </c>
      <c r="W9962" s="31">
        <v>0.2</v>
      </c>
      <c r="X9962" s="28">
        <v>398370.0</v>
      </c>
    </row>
    <row r="9963" ht="15.75" customHeight="1">
      <c r="A9963" s="15">
        <v>2059.0</v>
      </c>
      <c r="B9963" s="15" t="s">
        <v>10363</v>
      </c>
      <c r="C9963" s="18">
        <v>43091.0</v>
      </c>
      <c r="D9963" s="18">
        <v>43094.0</v>
      </c>
      <c r="E9963" s="18">
        <f t="shared" si="1"/>
        <v>43094</v>
      </c>
      <c r="F9963" s="15" t="s">
        <v>125</v>
      </c>
      <c r="G9963" s="15" t="s">
        <v>5185</v>
      </c>
      <c r="H9963" s="15" t="s">
        <v>5186</v>
      </c>
      <c r="I9963" s="15" t="s">
        <v>59</v>
      </c>
      <c r="J9963" s="15" t="s">
        <v>60</v>
      </c>
      <c r="K9963" s="15" t="s">
        <v>17</v>
      </c>
      <c r="L9963" s="15" t="str">
        <f t="array" ref="L9963">_xlfn.XLOOKUP(M9963,reference_province_to_city!$A$2:$A$11,reference_province_to_city!$B$2:$B$11)</f>
        <v>Semarang</v>
      </c>
      <c r="M9963" s="15" t="s">
        <v>15</v>
      </c>
      <c r="N9963" s="15">
        <v>50111.0</v>
      </c>
      <c r="O9963" s="15">
        <f t="array" ref="O9963">_xlfn.XLOOKUP(M9963,reference_postal_code!$B$2:$B$11,reference_postal_code!$A$2:$A$11)</f>
        <v>50111</v>
      </c>
      <c r="P9963" s="15" t="s">
        <v>77</v>
      </c>
      <c r="Q9963" s="15" t="s">
        <v>1891</v>
      </c>
      <c r="R9963" s="15" t="s">
        <v>106</v>
      </c>
      <c r="S9963" s="15" t="s">
        <v>218</v>
      </c>
      <c r="T9963" s="15" t="s">
        <v>1892</v>
      </c>
      <c r="U9963" s="28">
        <v>6177000.0</v>
      </c>
      <c r="V9963" s="15">
        <v>2.0</v>
      </c>
      <c r="W9963" s="31">
        <v>0.0</v>
      </c>
      <c r="X9963" s="28">
        <v>1050090.0</v>
      </c>
    </row>
    <row r="9964" ht="15.75" customHeight="1">
      <c r="A9964" s="15">
        <v>8952.0</v>
      </c>
      <c r="B9964" s="15" t="s">
        <v>10361</v>
      </c>
      <c r="C9964" s="18">
        <v>43091.0</v>
      </c>
      <c r="D9964" s="18">
        <v>43097.0</v>
      </c>
      <c r="E9964" s="18">
        <f t="shared" si="1"/>
        <v>43097</v>
      </c>
      <c r="F9964" s="15" t="s">
        <v>55</v>
      </c>
      <c r="G9964" s="15" t="s">
        <v>2294</v>
      </c>
      <c r="H9964" s="15" t="s">
        <v>2295</v>
      </c>
      <c r="I9964" s="15" t="s">
        <v>59</v>
      </c>
      <c r="J9964" s="15" t="s">
        <v>60</v>
      </c>
      <c r="K9964" s="15" t="s">
        <v>14</v>
      </c>
      <c r="L9964" s="15" t="str">
        <f t="array" ref="L9964">_xlfn.XLOOKUP(M9964,reference_province_to_city!$A$2:$A$11,reference_province_to_city!$B$2:$B$11)</f>
        <v>Bandung</v>
      </c>
      <c r="M9964" s="15" t="s">
        <v>12</v>
      </c>
      <c r="N9964" s="15">
        <v>40111.0</v>
      </c>
      <c r="O9964" s="15">
        <f t="array" ref="O9964">_xlfn.XLOOKUP(M9964,reference_postal_code!$B$2:$B$11,reference_postal_code!$A$2:$A$11)</f>
        <v>40111</v>
      </c>
      <c r="P9964" s="15" t="s">
        <v>117</v>
      </c>
      <c r="Q9964" s="15" t="s">
        <v>795</v>
      </c>
      <c r="R9964" s="15" t="s">
        <v>65</v>
      </c>
      <c r="S9964" s="15" t="s">
        <v>87</v>
      </c>
      <c r="T9964" s="15" t="s">
        <v>796</v>
      </c>
      <c r="U9964" s="28">
        <v>392400.0</v>
      </c>
      <c r="V9964" s="15">
        <v>3.0</v>
      </c>
      <c r="W9964" s="31">
        <v>0.2</v>
      </c>
      <c r="X9964" s="28">
        <v>29430.0</v>
      </c>
    </row>
    <row r="9965" ht="15.75" customHeight="1">
      <c r="A9965" s="15">
        <v>7151.0</v>
      </c>
      <c r="B9965" s="15" t="s">
        <v>10367</v>
      </c>
      <c r="C9965" s="18">
        <v>43091.0</v>
      </c>
      <c r="D9965" s="18">
        <v>43095.0</v>
      </c>
      <c r="E9965" s="18">
        <f t="shared" si="1"/>
        <v>43095</v>
      </c>
      <c r="F9965" s="15" t="s">
        <v>55</v>
      </c>
      <c r="G9965" s="15" t="s">
        <v>1919</v>
      </c>
      <c r="H9965" s="15" t="s">
        <v>1920</v>
      </c>
      <c r="I9965" s="15" t="s">
        <v>76</v>
      </c>
      <c r="J9965" s="15" t="s">
        <v>60</v>
      </c>
      <c r="K9965" s="15" t="s">
        <v>17</v>
      </c>
      <c r="L9965" s="15" t="str">
        <f t="array" ref="L9965">_xlfn.XLOOKUP(M9965,reference_province_to_city!$A$2:$A$11,reference_province_to_city!$B$2:$B$11)</f>
        <v>Semarang</v>
      </c>
      <c r="M9965" s="15" t="s">
        <v>15</v>
      </c>
      <c r="N9965" s="15">
        <v>50111.0</v>
      </c>
      <c r="O9965" s="15">
        <f t="array" ref="O9965">_xlfn.XLOOKUP(M9965,reference_postal_code!$B$2:$B$11,reference_postal_code!$A$2:$A$11)</f>
        <v>50111</v>
      </c>
      <c r="P9965" s="15" t="s">
        <v>77</v>
      </c>
      <c r="Q9965" s="15" t="s">
        <v>1871</v>
      </c>
      <c r="R9965" s="15" t="s">
        <v>106</v>
      </c>
      <c r="S9965" s="15" t="s">
        <v>107</v>
      </c>
      <c r="T9965" s="15" t="s">
        <v>1872</v>
      </c>
      <c r="U9965" s="28">
        <v>2129400.0</v>
      </c>
      <c r="V9965" s="15">
        <v>2.0</v>
      </c>
      <c r="W9965" s="31">
        <v>0.0</v>
      </c>
      <c r="X9965" s="28">
        <v>532350.0</v>
      </c>
    </row>
    <row r="9966" ht="15.75" customHeight="1">
      <c r="A9966" s="15">
        <v>8178.0</v>
      </c>
      <c r="B9966" s="15" t="s">
        <v>10368</v>
      </c>
      <c r="C9966" s="18">
        <v>43091.0</v>
      </c>
      <c r="D9966" s="18">
        <v>43093.0</v>
      </c>
      <c r="E9966" s="18">
        <f t="shared" si="1"/>
        <v>43093</v>
      </c>
      <c r="F9966" s="15" t="s">
        <v>125</v>
      </c>
      <c r="G9966" s="15" t="s">
        <v>5070</v>
      </c>
      <c r="H9966" s="15" t="s">
        <v>5071</v>
      </c>
      <c r="I9966" s="15" t="s">
        <v>59</v>
      </c>
      <c r="J9966" s="15" t="s">
        <v>60</v>
      </c>
      <c r="K9966" s="15" t="s">
        <v>14</v>
      </c>
      <c r="L9966" s="15" t="str">
        <f t="array" ref="L9966">_xlfn.XLOOKUP(M9966,reference_province_to_city!$A$2:$A$11,reference_province_to_city!$B$2:$B$11)</f>
        <v>Bandung</v>
      </c>
      <c r="M9966" s="15" t="s">
        <v>12</v>
      </c>
      <c r="N9966" s="15">
        <v>40111.0</v>
      </c>
      <c r="O9966" s="15">
        <f t="array" ref="O9966">_xlfn.XLOOKUP(M9966,reference_postal_code!$B$2:$B$11,reference_postal_code!$A$2:$A$11)</f>
        <v>40111</v>
      </c>
      <c r="P9966" s="15" t="s">
        <v>117</v>
      </c>
      <c r="Q9966" s="15" t="s">
        <v>1243</v>
      </c>
      <c r="R9966" s="15" t="s">
        <v>110</v>
      </c>
      <c r="S9966" s="15" t="s">
        <v>149</v>
      </c>
      <c r="T9966" s="15" t="s">
        <v>1244</v>
      </c>
      <c r="U9966" s="28">
        <v>7124250.0</v>
      </c>
      <c r="V9966" s="15">
        <v>5.0</v>
      </c>
      <c r="W9966" s="31">
        <v>0.0</v>
      </c>
      <c r="X9966" s="28">
        <v>2137275.0</v>
      </c>
    </row>
    <row r="9967" ht="15.75" customHeight="1">
      <c r="A9967" s="15">
        <v>2621.0</v>
      </c>
      <c r="B9967" s="15" t="s">
        <v>10369</v>
      </c>
      <c r="C9967" s="18">
        <v>43091.0</v>
      </c>
      <c r="D9967" s="18">
        <v>43095.0</v>
      </c>
      <c r="E9967" s="18">
        <f t="shared" si="1"/>
        <v>43095</v>
      </c>
      <c r="F9967" s="15" t="s">
        <v>55</v>
      </c>
      <c r="G9967" s="15" t="s">
        <v>1136</v>
      </c>
      <c r="H9967" s="15" t="s">
        <v>1137</v>
      </c>
      <c r="I9967" s="15" t="s">
        <v>128</v>
      </c>
      <c r="J9967" s="15" t="s">
        <v>60</v>
      </c>
      <c r="K9967" s="15" t="s">
        <v>26</v>
      </c>
      <c r="L9967" s="15" t="str">
        <f t="array" ref="L9967">_xlfn.XLOOKUP(M9967,reference_province_to_city!$A$2:$A$11,reference_province_to_city!$B$2:$B$11)</f>
        <v>Denpasar</v>
      </c>
      <c r="M9967" s="15" t="s">
        <v>24</v>
      </c>
      <c r="N9967" s="15">
        <v>80231.0</v>
      </c>
      <c r="O9967" s="15">
        <f t="array" ref="O9967">_xlfn.XLOOKUP(M9967,reference_postal_code!$B$2:$B$11,reference_postal_code!$A$2:$A$11)</f>
        <v>80231</v>
      </c>
      <c r="P9967" s="15" t="s">
        <v>63</v>
      </c>
      <c r="Q9967" s="15" t="s">
        <v>1170</v>
      </c>
      <c r="R9967" s="15" t="s">
        <v>65</v>
      </c>
      <c r="S9967" s="15" t="s">
        <v>87</v>
      </c>
      <c r="T9967" s="15" t="s">
        <v>1171</v>
      </c>
      <c r="U9967" s="28">
        <v>559800.0</v>
      </c>
      <c r="V9967" s="15">
        <v>3.0</v>
      </c>
      <c r="W9967" s="31">
        <v>0.0</v>
      </c>
      <c r="X9967" s="28">
        <v>156744.0</v>
      </c>
    </row>
    <row r="9968" ht="15.75" customHeight="1">
      <c r="A9968" s="15">
        <v>8578.0</v>
      </c>
      <c r="B9968" s="15" t="s">
        <v>10362</v>
      </c>
      <c r="C9968" s="18">
        <v>43091.0</v>
      </c>
      <c r="D9968" s="18">
        <v>43095.0</v>
      </c>
      <c r="E9968" s="18">
        <f t="shared" si="1"/>
        <v>43095</v>
      </c>
      <c r="F9968" s="15" t="s">
        <v>55</v>
      </c>
      <c r="G9968" s="15" t="s">
        <v>6038</v>
      </c>
      <c r="H9968" s="15" t="s">
        <v>6039</v>
      </c>
      <c r="I9968" s="15" t="s">
        <v>59</v>
      </c>
      <c r="J9968" s="15" t="s">
        <v>60</v>
      </c>
      <c r="K9968" s="15" t="s">
        <v>17</v>
      </c>
      <c r="L9968" s="15" t="str">
        <f t="array" ref="L9968">_xlfn.XLOOKUP(M9968,reference_province_to_city!$A$2:$A$11,reference_province_to_city!$B$2:$B$11)</f>
        <v>Semarang</v>
      </c>
      <c r="M9968" s="15" t="s">
        <v>15</v>
      </c>
      <c r="N9968" s="15">
        <v>50111.0</v>
      </c>
      <c r="O9968" s="15">
        <f t="array" ref="O9968">_xlfn.XLOOKUP(M9968,reference_postal_code!$B$2:$B$11,reference_postal_code!$A$2:$A$11)</f>
        <v>50111</v>
      </c>
      <c r="P9968" s="15" t="s">
        <v>77</v>
      </c>
      <c r="Q9968" s="15" t="s">
        <v>6995</v>
      </c>
      <c r="R9968" s="15" t="s">
        <v>106</v>
      </c>
      <c r="S9968" s="15" t="s">
        <v>218</v>
      </c>
      <c r="T9968" s="15" t="s">
        <v>6996</v>
      </c>
      <c r="U9968" s="28">
        <v>9112800.0</v>
      </c>
      <c r="V9968" s="15">
        <v>2.0</v>
      </c>
      <c r="W9968" s="31">
        <v>0.0</v>
      </c>
      <c r="X9968" s="28">
        <v>1458048.0</v>
      </c>
    </row>
    <row r="9969" ht="15.75" customHeight="1">
      <c r="A9969" s="15">
        <v>2729.0</v>
      </c>
      <c r="B9969" s="15" t="s">
        <v>10370</v>
      </c>
      <c r="C9969" s="18">
        <v>43091.0</v>
      </c>
      <c r="D9969" s="18">
        <v>43093.0</v>
      </c>
      <c r="E9969" s="18">
        <f t="shared" si="1"/>
        <v>43093</v>
      </c>
      <c r="F9969" s="15" t="s">
        <v>125</v>
      </c>
      <c r="G9969" s="15" t="s">
        <v>8395</v>
      </c>
      <c r="H9969" s="15" t="s">
        <v>8396</v>
      </c>
      <c r="I9969" s="15" t="s">
        <v>59</v>
      </c>
      <c r="J9969" s="15" t="s">
        <v>60</v>
      </c>
      <c r="K9969" s="15" t="s">
        <v>19</v>
      </c>
      <c r="L9969" s="15" t="str">
        <f t="array" ref="L9969">_xlfn.XLOOKUP(M9969,reference_province_to_city!$A$2:$A$11,reference_province_to_city!$B$2:$B$11)</f>
        <v>Yogyakarta</v>
      </c>
      <c r="M9969" s="15" t="s">
        <v>18</v>
      </c>
      <c r="O9969" s="15">
        <f t="array" ref="O9969">_xlfn.XLOOKUP(M9969,reference_postal_code!$B$2:$B$11,reference_postal_code!$A$2:$A$11)</f>
        <v>55111</v>
      </c>
      <c r="P9969" s="15" t="s">
        <v>77</v>
      </c>
      <c r="Q9969" s="15" t="s">
        <v>3224</v>
      </c>
      <c r="R9969" s="15" t="s">
        <v>110</v>
      </c>
      <c r="S9969" s="15" t="s">
        <v>111</v>
      </c>
      <c r="T9969" s="15" t="s">
        <v>3225</v>
      </c>
      <c r="U9969" s="28">
        <v>9449370.0</v>
      </c>
      <c r="V9969" s="15">
        <v>7.0</v>
      </c>
      <c r="W9969" s="31">
        <v>0.4</v>
      </c>
      <c r="X9969" s="28">
        <v>1417405.0</v>
      </c>
    </row>
    <row r="9970" ht="15.75" customHeight="1">
      <c r="A9970" s="15">
        <v>2622.0</v>
      </c>
      <c r="B9970" s="15" t="s">
        <v>10369</v>
      </c>
      <c r="C9970" s="18">
        <v>43091.0</v>
      </c>
      <c r="D9970" s="18">
        <v>43095.0</v>
      </c>
      <c r="E9970" s="18">
        <f t="shared" si="1"/>
        <v>43095</v>
      </c>
      <c r="F9970" s="15" t="s">
        <v>55</v>
      </c>
      <c r="G9970" s="15" t="s">
        <v>1136</v>
      </c>
      <c r="H9970" s="15" t="s">
        <v>1137</v>
      </c>
      <c r="I9970" s="15" t="s">
        <v>128</v>
      </c>
      <c r="J9970" s="15" t="s">
        <v>60</v>
      </c>
      <c r="L9970" s="15" t="str">
        <f t="array" ref="L9970">_xlfn.XLOOKUP(M9970,reference_province_to_city!$A$2:$A$11,reference_province_to_city!$B$2:$B$11)</f>
        <v>Denpasar</v>
      </c>
      <c r="M9970" s="15" t="s">
        <v>24</v>
      </c>
      <c r="N9970" s="15">
        <v>80231.0</v>
      </c>
      <c r="O9970" s="15">
        <f t="array" ref="O9970">_xlfn.XLOOKUP(M9970,reference_postal_code!$B$2:$B$11,reference_postal_code!$A$2:$A$11)</f>
        <v>80231</v>
      </c>
      <c r="P9970" s="15" t="s">
        <v>63</v>
      </c>
      <c r="Q9970" s="15" t="s">
        <v>8466</v>
      </c>
      <c r="R9970" s="15" t="s">
        <v>65</v>
      </c>
      <c r="S9970" s="15" t="s">
        <v>79</v>
      </c>
      <c r="T9970" s="15" t="s">
        <v>8467</v>
      </c>
      <c r="U9970" s="28">
        <v>276750.0</v>
      </c>
      <c r="V9970" s="15">
        <v>5.0</v>
      </c>
      <c r="W9970" s="31">
        <v>0.0</v>
      </c>
      <c r="X9970" s="28">
        <v>130072.0</v>
      </c>
    </row>
    <row r="9971" ht="15.75" customHeight="1">
      <c r="A9971" s="15">
        <v>2056.0</v>
      </c>
      <c r="B9971" s="15" t="s">
        <v>10363</v>
      </c>
      <c r="C9971" s="18">
        <v>43091.0</v>
      </c>
      <c r="D9971" s="18">
        <v>43094.0</v>
      </c>
      <c r="E9971" s="18">
        <f t="shared" si="1"/>
        <v>43094</v>
      </c>
      <c r="F9971" s="15" t="s">
        <v>125</v>
      </c>
      <c r="G9971" s="15" t="s">
        <v>5185</v>
      </c>
      <c r="H9971" s="15" t="s">
        <v>5186</v>
      </c>
      <c r="I9971" s="15" t="s">
        <v>59</v>
      </c>
      <c r="J9971" s="15" t="s">
        <v>60</v>
      </c>
      <c r="K9971" s="15" t="s">
        <v>17</v>
      </c>
      <c r="L9971" s="15" t="str">
        <f t="array" ref="L9971">_xlfn.XLOOKUP(M9971,reference_province_to_city!$A$2:$A$11,reference_province_to_city!$B$2:$B$11)</f>
        <v>Semarang</v>
      </c>
      <c r="M9971" s="15" t="s">
        <v>15</v>
      </c>
      <c r="N9971" s="15">
        <v>50111.0</v>
      </c>
      <c r="O9971" s="15">
        <f t="array" ref="O9971">_xlfn.XLOOKUP(M9971,reference_postal_code!$B$2:$B$11,reference_postal_code!$A$2:$A$11)</f>
        <v>50111</v>
      </c>
      <c r="P9971" s="15" t="s">
        <v>77</v>
      </c>
      <c r="Q9971" s="15" t="s">
        <v>8718</v>
      </c>
      <c r="R9971" s="15" t="s">
        <v>110</v>
      </c>
      <c r="S9971" s="15" t="s">
        <v>149</v>
      </c>
      <c r="T9971" s="15" t="s">
        <v>2387</v>
      </c>
      <c r="U9971" s="28">
        <v>2999250.0</v>
      </c>
      <c r="V9971" s="15">
        <v>5.0</v>
      </c>
      <c r="W9971" s="31">
        <v>0.0</v>
      </c>
      <c r="X9971" s="28">
        <v>959760.0</v>
      </c>
    </row>
    <row r="9972" ht="15.75" customHeight="1">
      <c r="A9972" s="15">
        <v>3103.0</v>
      </c>
      <c r="B9972" s="15" t="s">
        <v>10364</v>
      </c>
      <c r="C9972" s="18">
        <v>43091.0</v>
      </c>
      <c r="D9972" s="18">
        <v>43096.0</v>
      </c>
      <c r="E9972" s="18">
        <f t="shared" si="1"/>
        <v>43096</v>
      </c>
      <c r="F9972" s="15" t="s">
        <v>114</v>
      </c>
      <c r="G9972" s="15" t="s">
        <v>6989</v>
      </c>
      <c r="H9972" s="15" t="s">
        <v>6990</v>
      </c>
      <c r="I9972" s="15" t="s">
        <v>128</v>
      </c>
      <c r="J9972" s="15" t="s">
        <v>60</v>
      </c>
      <c r="K9972" s="15" t="s">
        <v>33</v>
      </c>
      <c r="L9972" s="15" t="str">
        <f t="array" ref="L9972">_xlfn.XLOOKUP(M9972,reference_province_to_city!$A$2:$A$11,reference_province_to_city!$B$2:$B$11)</f>
        <v>Makassar</v>
      </c>
      <c r="M9972" s="15" t="s">
        <v>25</v>
      </c>
      <c r="N9972" s="15">
        <v>90111.0</v>
      </c>
      <c r="O9972" s="15">
        <f t="array" ref="O9972">_xlfn.XLOOKUP(M9972,reference_postal_code!$B$2:$B$11,reference_postal_code!$A$2:$A$11)</f>
        <v>90111</v>
      </c>
      <c r="P9972" s="15" t="s">
        <v>63</v>
      </c>
      <c r="Q9972" s="15" t="s">
        <v>6176</v>
      </c>
      <c r="R9972" s="15" t="s">
        <v>106</v>
      </c>
      <c r="S9972" s="15" t="s">
        <v>183</v>
      </c>
      <c r="T9972" s="15" t="s">
        <v>6177</v>
      </c>
      <c r="U9972" s="28">
        <v>3314700.0</v>
      </c>
      <c r="V9972" s="15">
        <v>1.0</v>
      </c>
      <c r="W9972" s="31">
        <v>0.0</v>
      </c>
      <c r="X9972" s="28">
        <v>762381.0</v>
      </c>
    </row>
    <row r="9973" ht="15.75" customHeight="1">
      <c r="A9973" s="15">
        <v>8950.0</v>
      </c>
      <c r="B9973" s="15" t="s">
        <v>10361</v>
      </c>
      <c r="C9973" s="18">
        <v>43091.0</v>
      </c>
      <c r="D9973" s="18">
        <v>43097.0</v>
      </c>
      <c r="E9973" s="18">
        <f t="shared" si="1"/>
        <v>43097</v>
      </c>
      <c r="F9973" s="15" t="s">
        <v>55</v>
      </c>
      <c r="G9973" s="15" t="s">
        <v>2294</v>
      </c>
      <c r="H9973" s="15" t="s">
        <v>2295</v>
      </c>
      <c r="I9973" s="15" t="s">
        <v>59</v>
      </c>
      <c r="J9973" s="15" t="s">
        <v>60</v>
      </c>
      <c r="K9973" s="15" t="s">
        <v>14</v>
      </c>
      <c r="L9973" s="15" t="str">
        <f t="array" ref="L9973">_xlfn.XLOOKUP(M9973,reference_province_to_city!$A$2:$A$11,reference_province_to_city!$B$2:$B$11)</f>
        <v>Bandung</v>
      </c>
      <c r="M9973" s="15" t="s">
        <v>12</v>
      </c>
      <c r="N9973" s="15">
        <v>40111.0</v>
      </c>
      <c r="O9973" s="15">
        <f t="array" ref="O9973">_xlfn.XLOOKUP(M9973,reference_postal_code!$B$2:$B$11,reference_postal_code!$A$2:$A$11)</f>
        <v>40111</v>
      </c>
      <c r="P9973" s="15" t="s">
        <v>117</v>
      </c>
      <c r="Q9973" s="15" t="s">
        <v>3561</v>
      </c>
      <c r="R9973" s="15" t="s">
        <v>106</v>
      </c>
      <c r="S9973" s="15" t="s">
        <v>218</v>
      </c>
      <c r="T9973" s="15" t="s">
        <v>3562</v>
      </c>
      <c r="U9973" s="28">
        <v>1.402434E7</v>
      </c>
      <c r="V9973" s="15">
        <v>6.0</v>
      </c>
      <c r="W9973" s="31">
        <v>0.4</v>
      </c>
      <c r="X9973" s="28">
        <v>-3739824.0</v>
      </c>
    </row>
    <row r="9974" ht="15.75" customHeight="1">
      <c r="A9974" s="15">
        <v>2058.0</v>
      </c>
      <c r="B9974" s="15" t="s">
        <v>10363</v>
      </c>
      <c r="C9974" s="18">
        <v>43091.0</v>
      </c>
      <c r="D9974" s="18">
        <v>43094.0</v>
      </c>
      <c r="E9974" s="18">
        <f t="shared" si="1"/>
        <v>43094</v>
      </c>
      <c r="F9974" s="15" t="s">
        <v>125</v>
      </c>
      <c r="G9974" s="15" t="s">
        <v>5185</v>
      </c>
      <c r="H9974" s="15" t="s">
        <v>5186</v>
      </c>
      <c r="I9974" s="15" t="s">
        <v>59</v>
      </c>
      <c r="J9974" s="15" t="s">
        <v>60</v>
      </c>
      <c r="K9974" s="15" t="s">
        <v>17</v>
      </c>
      <c r="L9974" s="15" t="str">
        <f t="array" ref="L9974">_xlfn.XLOOKUP(M9974,reference_province_to_city!$A$2:$A$11,reference_province_to_city!$B$2:$B$11)</f>
        <v>Semarang</v>
      </c>
      <c r="M9974" s="15" t="s">
        <v>15</v>
      </c>
      <c r="N9974" s="15">
        <v>50111.0</v>
      </c>
      <c r="O9974" s="15">
        <f t="array" ref="O9974">_xlfn.XLOOKUP(M9974,reference_postal_code!$B$2:$B$11,reference_postal_code!$A$2:$A$11)</f>
        <v>50111</v>
      </c>
      <c r="P9974" s="15" t="s">
        <v>77</v>
      </c>
      <c r="Q9974" s="15" t="s">
        <v>2692</v>
      </c>
      <c r="R9974" s="15" t="s">
        <v>110</v>
      </c>
      <c r="S9974" s="15" t="s">
        <v>149</v>
      </c>
      <c r="T9974" s="15" t="s">
        <v>2693</v>
      </c>
      <c r="U9974" s="28">
        <v>1274850.0</v>
      </c>
      <c r="V9974" s="15">
        <v>1.0</v>
      </c>
      <c r="W9974" s="31">
        <v>0.0</v>
      </c>
      <c r="X9974" s="28">
        <v>458946.0</v>
      </c>
    </row>
    <row r="9975" ht="15.75" customHeight="1">
      <c r="A9975" s="15">
        <v>6193.0</v>
      </c>
      <c r="B9975" s="15" t="s">
        <v>10359</v>
      </c>
      <c r="C9975" s="18">
        <v>43091.0</v>
      </c>
      <c r="D9975" s="18">
        <v>43095.0</v>
      </c>
      <c r="E9975" s="18">
        <f t="shared" si="1"/>
        <v>43095</v>
      </c>
      <c r="F9975" s="15" t="s">
        <v>55</v>
      </c>
      <c r="G9975" s="15" t="s">
        <v>7716</v>
      </c>
      <c r="H9975" s="15" t="s">
        <v>7717</v>
      </c>
      <c r="I9975" s="15" t="s">
        <v>59</v>
      </c>
      <c r="J9975" s="15" t="s">
        <v>60</v>
      </c>
      <c r="K9975" s="15" t="s">
        <v>28</v>
      </c>
      <c r="L9975" s="15" t="str">
        <f t="array" ref="L9975">_xlfn.XLOOKUP(M9975,reference_province_to_city!$A$2:$A$11,reference_province_to_city!$B$2:$B$11)</f>
        <v>Medan</v>
      </c>
      <c r="M9975" s="15" t="s">
        <v>11</v>
      </c>
      <c r="N9975" s="15">
        <v>20111.0</v>
      </c>
      <c r="O9975" s="15">
        <f t="array" ref="O9975">_xlfn.XLOOKUP(M9975,reference_postal_code!$B$2:$B$11,reference_postal_code!$A$2:$A$11)</f>
        <v>20111</v>
      </c>
      <c r="P9975" s="15" t="s">
        <v>77</v>
      </c>
      <c r="Q9975" s="15" t="s">
        <v>2747</v>
      </c>
      <c r="R9975" s="15" t="s">
        <v>65</v>
      </c>
      <c r="S9975" s="15" t="s">
        <v>66</v>
      </c>
      <c r="T9975" s="15" t="s">
        <v>2748</v>
      </c>
      <c r="U9975" s="28">
        <v>388800.0</v>
      </c>
      <c r="V9975" s="15">
        <v>5.0</v>
      </c>
      <c r="W9975" s="31">
        <v>0.2</v>
      </c>
      <c r="X9975" s="28">
        <v>136080.0</v>
      </c>
    </row>
    <row r="9976" ht="15.75" customHeight="1">
      <c r="A9976" s="15">
        <v>2620.0</v>
      </c>
      <c r="B9976" s="15" t="s">
        <v>10369</v>
      </c>
      <c r="C9976" s="18">
        <v>43091.0</v>
      </c>
      <c r="D9976" s="18">
        <v>43095.0</v>
      </c>
      <c r="E9976" s="18">
        <f t="shared" si="1"/>
        <v>43095</v>
      </c>
      <c r="F9976" s="15" t="s">
        <v>55</v>
      </c>
      <c r="G9976" s="15" t="s">
        <v>1136</v>
      </c>
      <c r="H9976" s="15" t="s">
        <v>1137</v>
      </c>
      <c r="I9976" s="15" t="s">
        <v>128</v>
      </c>
      <c r="J9976" s="15" t="s">
        <v>60</v>
      </c>
      <c r="K9976" s="15" t="s">
        <v>26</v>
      </c>
      <c r="L9976" s="15" t="str">
        <f t="array" ref="L9976">_xlfn.XLOOKUP(M9976,reference_province_to_city!$A$2:$A$11,reference_province_to_city!$B$2:$B$11)</f>
        <v>Denpasar</v>
      </c>
      <c r="M9976" s="15" t="s">
        <v>24</v>
      </c>
      <c r="N9976" s="15">
        <v>80231.0</v>
      </c>
      <c r="O9976" s="15">
        <f t="array" ref="O9976">_xlfn.XLOOKUP(M9976,reference_postal_code!$B$2:$B$11,reference_postal_code!$A$2:$A$11)</f>
        <v>80231</v>
      </c>
      <c r="P9976" s="15" t="s">
        <v>63</v>
      </c>
      <c r="Q9976" s="15" t="s">
        <v>5282</v>
      </c>
      <c r="R9976" s="15" t="s">
        <v>110</v>
      </c>
      <c r="S9976" s="15" t="s">
        <v>111</v>
      </c>
      <c r="T9976" s="15" t="s">
        <v>5283</v>
      </c>
      <c r="U9976" s="28">
        <v>1005600.0</v>
      </c>
      <c r="V9976" s="15">
        <v>4.0</v>
      </c>
      <c r="W9976" s="31">
        <v>0.2</v>
      </c>
      <c r="X9976" s="28">
        <v>100560.0</v>
      </c>
    </row>
    <row r="9977" ht="15.75" customHeight="1">
      <c r="A9977" s="15">
        <v>2728.0</v>
      </c>
      <c r="B9977" s="15" t="s">
        <v>10370</v>
      </c>
      <c r="C9977" s="18">
        <v>43091.0</v>
      </c>
      <c r="D9977" s="18">
        <v>43093.0</v>
      </c>
      <c r="E9977" s="18">
        <f t="shared" si="1"/>
        <v>43093</v>
      </c>
      <c r="F9977" s="15" t="s">
        <v>125</v>
      </c>
      <c r="G9977" s="15" t="s">
        <v>8395</v>
      </c>
      <c r="H9977" s="15" t="s">
        <v>8396</v>
      </c>
      <c r="I9977" s="15" t="s">
        <v>59</v>
      </c>
      <c r="J9977" s="15" t="s">
        <v>60</v>
      </c>
      <c r="K9977" s="15" t="s">
        <v>19</v>
      </c>
      <c r="L9977" s="15" t="str">
        <f t="array" ref="L9977">_xlfn.XLOOKUP(M9977,reference_province_to_city!$A$2:$A$11,reference_province_to_city!$B$2:$B$11)</f>
        <v>Yogyakarta</v>
      </c>
      <c r="M9977" s="15" t="s">
        <v>18</v>
      </c>
      <c r="O9977" s="15">
        <f t="array" ref="O9977">_xlfn.XLOOKUP(M9977,reference_postal_code!$B$2:$B$11,reference_postal_code!$A$2:$A$11)</f>
        <v>55111</v>
      </c>
      <c r="P9977" s="15" t="s">
        <v>77</v>
      </c>
      <c r="Q9977" s="15" t="s">
        <v>1643</v>
      </c>
      <c r="R9977" s="15" t="s">
        <v>65</v>
      </c>
      <c r="S9977" s="15" t="s">
        <v>83</v>
      </c>
      <c r="T9977" s="15" t="s">
        <v>1644</v>
      </c>
      <c r="U9977" s="28">
        <v>24615.0</v>
      </c>
      <c r="V9977" s="15">
        <v>1.0</v>
      </c>
      <c r="W9977" s="31">
        <v>0.7</v>
      </c>
      <c r="X9977" s="28">
        <v>-19692.0</v>
      </c>
    </row>
    <row r="9978" ht="15.75" customHeight="1">
      <c r="A9978" s="15">
        <v>2619.0</v>
      </c>
      <c r="B9978" s="15" t="s">
        <v>10369</v>
      </c>
      <c r="C9978" s="18">
        <v>43091.0</v>
      </c>
      <c r="D9978" s="18">
        <v>43095.0</v>
      </c>
      <c r="E9978" s="18">
        <f t="shared" si="1"/>
        <v>43095</v>
      </c>
      <c r="F9978" s="15" t="s">
        <v>55</v>
      </c>
      <c r="G9978" s="15" t="s">
        <v>1136</v>
      </c>
      <c r="H9978" s="15" t="s">
        <v>1137</v>
      </c>
      <c r="I9978" s="15" t="s">
        <v>128</v>
      </c>
      <c r="J9978" s="15" t="s">
        <v>60</v>
      </c>
      <c r="K9978" s="15" t="s">
        <v>26</v>
      </c>
      <c r="L9978" s="15" t="str">
        <f t="array" ref="L9978">_xlfn.XLOOKUP(M9978,reference_province_to_city!$A$2:$A$11,reference_province_to_city!$B$2:$B$11)</f>
        <v>Denpasar</v>
      </c>
      <c r="M9978" s="15" t="s">
        <v>24</v>
      </c>
      <c r="N9978" s="15">
        <v>80231.0</v>
      </c>
      <c r="O9978" s="15">
        <f t="array" ref="O9978">_xlfn.XLOOKUP(M9978,reference_postal_code!$B$2:$B$11,reference_postal_code!$A$2:$A$11)</f>
        <v>80231</v>
      </c>
      <c r="P9978" s="15" t="s">
        <v>63</v>
      </c>
      <c r="Q9978" s="15" t="s">
        <v>6288</v>
      </c>
      <c r="R9978" s="15" t="s">
        <v>65</v>
      </c>
      <c r="S9978" s="15" t="s">
        <v>93</v>
      </c>
      <c r="T9978" s="15" t="s">
        <v>6289</v>
      </c>
      <c r="U9978" s="28">
        <v>62550.0</v>
      </c>
      <c r="V9978" s="15">
        <v>3.0</v>
      </c>
      <c r="W9978" s="31">
        <v>0.0</v>
      </c>
      <c r="X9978" s="28">
        <v>16263.0</v>
      </c>
    </row>
    <row r="9979" ht="15.75" customHeight="1">
      <c r="A9979" s="15">
        <v>6997.0</v>
      </c>
      <c r="B9979" s="15" t="s">
        <v>10371</v>
      </c>
      <c r="C9979" s="18">
        <v>43092.0</v>
      </c>
      <c r="D9979" s="18">
        <v>43094.0</v>
      </c>
      <c r="E9979" s="18">
        <f t="shared" si="1"/>
        <v>43094</v>
      </c>
      <c r="F9979" s="15" t="s">
        <v>114</v>
      </c>
      <c r="G9979" s="15" t="s">
        <v>3116</v>
      </c>
      <c r="H9979" s="15" t="s">
        <v>3117</v>
      </c>
      <c r="I9979" s="15" t="s">
        <v>128</v>
      </c>
      <c r="J9979" s="15" t="s">
        <v>60</v>
      </c>
      <c r="K9979" s="15" t="s">
        <v>10</v>
      </c>
      <c r="L9979" s="15" t="str">
        <f t="array" ref="L9979">_xlfn.XLOOKUP(M9979,reference_province_to_city!$A$2:$A$11,reference_province_to_city!$B$2:$B$11)</f>
        <v>Jakarta</v>
      </c>
      <c r="M9979" s="15" t="s">
        <v>7</v>
      </c>
      <c r="N9979" s="15">
        <v>10110.0</v>
      </c>
      <c r="O9979" s="15">
        <f t="array" ref="O9979">_xlfn.XLOOKUP(M9979,reference_postal_code!$B$2:$B$11,reference_postal_code!$A$2:$A$11)</f>
        <v>10110</v>
      </c>
      <c r="P9979" s="15" t="s">
        <v>117</v>
      </c>
      <c r="Q9979" s="15" t="s">
        <v>5522</v>
      </c>
      <c r="R9979" s="15" t="s">
        <v>65</v>
      </c>
      <c r="S9979" s="15" t="s">
        <v>83</v>
      </c>
      <c r="T9979" s="15" t="s">
        <v>5523</v>
      </c>
      <c r="U9979" s="28">
        <v>207600.0</v>
      </c>
      <c r="V9979" s="15">
        <v>4.0</v>
      </c>
      <c r="W9979" s="31">
        <v>0.8</v>
      </c>
      <c r="X9979" s="28">
        <v>-332160.0</v>
      </c>
    </row>
    <row r="9980" ht="15.75" customHeight="1">
      <c r="A9980" s="15">
        <v>883.0</v>
      </c>
      <c r="B9980" s="15" t="s">
        <v>10372</v>
      </c>
      <c r="C9980" s="18">
        <v>43092.0</v>
      </c>
      <c r="D9980" s="18">
        <v>43092.0</v>
      </c>
      <c r="E9980" s="18">
        <f t="shared" si="1"/>
        <v>43092</v>
      </c>
      <c r="F9980" s="15" t="s">
        <v>466</v>
      </c>
      <c r="G9980" s="15" t="s">
        <v>2553</v>
      </c>
      <c r="H9980" s="15" t="s">
        <v>2554</v>
      </c>
      <c r="I9980" s="15" t="s">
        <v>59</v>
      </c>
      <c r="J9980" s="15" t="s">
        <v>60</v>
      </c>
      <c r="K9980" s="15" t="s">
        <v>26</v>
      </c>
      <c r="L9980" s="15" t="str">
        <f t="array" ref="L9980">_xlfn.XLOOKUP(M9980,reference_province_to_city!$A$2:$A$11,reference_province_to_city!$B$2:$B$11)</f>
        <v>Denpasar</v>
      </c>
      <c r="M9980" s="15" t="s">
        <v>24</v>
      </c>
      <c r="N9980" s="15">
        <v>80231.0</v>
      </c>
      <c r="O9980" s="15">
        <f t="array" ref="O9980">_xlfn.XLOOKUP(M9980,reference_postal_code!$B$2:$B$11,reference_postal_code!$A$2:$A$11)</f>
        <v>80231</v>
      </c>
      <c r="P9980" s="15" t="s">
        <v>63</v>
      </c>
      <c r="Q9980" s="15" t="s">
        <v>5357</v>
      </c>
      <c r="R9980" s="15" t="s">
        <v>65</v>
      </c>
      <c r="S9980" s="15" t="s">
        <v>93</v>
      </c>
      <c r="T9980" s="15" t="s">
        <v>5358</v>
      </c>
      <c r="U9980" s="28">
        <v>202200.0</v>
      </c>
      <c r="V9980" s="15">
        <v>4.0</v>
      </c>
      <c r="W9980" s="31">
        <v>0.0</v>
      </c>
      <c r="X9980" s="28">
        <v>88968.0</v>
      </c>
    </row>
    <row r="9981" ht="15.75" customHeight="1">
      <c r="A9981" s="15">
        <v>6224.0</v>
      </c>
      <c r="B9981" s="15" t="s">
        <v>10373</v>
      </c>
      <c r="C9981" s="18">
        <v>43092.0</v>
      </c>
      <c r="D9981" s="18">
        <v>43096.0</v>
      </c>
      <c r="E9981" s="18">
        <f t="shared" si="1"/>
        <v>43096</v>
      </c>
      <c r="F9981" s="15" t="s">
        <v>55</v>
      </c>
      <c r="G9981" s="15" t="s">
        <v>4187</v>
      </c>
      <c r="H9981" s="15" t="s">
        <v>4188</v>
      </c>
      <c r="I9981" s="15" t="s">
        <v>59</v>
      </c>
      <c r="J9981" s="15" t="s">
        <v>60</v>
      </c>
      <c r="K9981" s="15" t="s">
        <v>28</v>
      </c>
      <c r="L9981" s="15" t="str">
        <f t="array" ref="L9981">_xlfn.XLOOKUP(M9981,reference_province_to_city!$A$2:$A$11,reference_province_to_city!$B$2:$B$11)</f>
        <v>Medan</v>
      </c>
      <c r="M9981" s="15" t="s">
        <v>11</v>
      </c>
      <c r="N9981" s="15">
        <v>20111.0</v>
      </c>
      <c r="O9981" s="15">
        <f t="array" ref="O9981">_xlfn.XLOOKUP(M9981,reference_postal_code!$B$2:$B$11,reference_postal_code!$A$2:$A$11)</f>
        <v>20111</v>
      </c>
      <c r="P9981" s="15" t="s">
        <v>77</v>
      </c>
      <c r="Q9981" s="15" t="s">
        <v>8908</v>
      </c>
      <c r="R9981" s="15" t="s">
        <v>65</v>
      </c>
      <c r="S9981" s="15" t="s">
        <v>93</v>
      </c>
      <c r="T9981" s="15" t="s">
        <v>8909</v>
      </c>
      <c r="U9981" s="28">
        <v>183960.0</v>
      </c>
      <c r="V9981" s="15">
        <v>7.0</v>
      </c>
      <c r="W9981" s="31">
        <v>0.2</v>
      </c>
      <c r="X9981" s="28">
        <v>16096.0</v>
      </c>
    </row>
    <row r="9982" ht="15.75" customHeight="1">
      <c r="A9982" s="15">
        <v>6853.0</v>
      </c>
      <c r="B9982" s="15" t="s">
        <v>10374</v>
      </c>
      <c r="C9982" s="18">
        <v>43092.0</v>
      </c>
      <c r="D9982" s="18">
        <v>43097.0</v>
      </c>
      <c r="E9982" s="18">
        <f t="shared" si="1"/>
        <v>43097</v>
      </c>
      <c r="F9982" s="15" t="s">
        <v>114</v>
      </c>
      <c r="G9982" s="15" t="s">
        <v>3149</v>
      </c>
      <c r="H9982" s="15" t="s">
        <v>3150</v>
      </c>
      <c r="I9982" s="15" t="s">
        <v>128</v>
      </c>
      <c r="J9982" s="15" t="s">
        <v>60</v>
      </c>
      <c r="K9982" s="15" t="s">
        <v>14</v>
      </c>
      <c r="L9982" s="15" t="str">
        <f t="array" ref="L9982">_xlfn.XLOOKUP(M9982,reference_province_to_city!$A$2:$A$11,reference_province_to_city!$B$2:$B$11)</f>
        <v>Bandung</v>
      </c>
      <c r="M9982" s="15" t="s">
        <v>12</v>
      </c>
      <c r="N9982" s="15">
        <v>40111.0</v>
      </c>
      <c r="O9982" s="15">
        <f t="array" ref="O9982">_xlfn.XLOOKUP(M9982,reference_postal_code!$B$2:$B$11,reference_postal_code!$A$2:$A$11)</f>
        <v>40111</v>
      </c>
      <c r="P9982" s="15" t="s">
        <v>117</v>
      </c>
      <c r="Q9982" s="15" t="s">
        <v>3970</v>
      </c>
      <c r="R9982" s="15" t="s">
        <v>65</v>
      </c>
      <c r="S9982" s="15" t="s">
        <v>87</v>
      </c>
      <c r="T9982" s="15" t="s">
        <v>3971</v>
      </c>
      <c r="U9982" s="28">
        <v>930600.0</v>
      </c>
      <c r="V9982" s="15">
        <v>4.0</v>
      </c>
      <c r="W9982" s="31">
        <v>0.0</v>
      </c>
      <c r="X9982" s="28">
        <v>260568.0</v>
      </c>
    </row>
    <row r="9983" ht="15.75" customHeight="1">
      <c r="A9983" s="15">
        <v>6857.0</v>
      </c>
      <c r="B9983" s="15" t="s">
        <v>10374</v>
      </c>
      <c r="C9983" s="18">
        <v>43092.0</v>
      </c>
      <c r="D9983" s="18">
        <v>43097.0</v>
      </c>
      <c r="E9983" s="18">
        <f t="shared" si="1"/>
        <v>43097</v>
      </c>
      <c r="F9983" s="15" t="s">
        <v>114</v>
      </c>
      <c r="G9983" s="15" t="s">
        <v>3149</v>
      </c>
      <c r="H9983" s="15" t="s">
        <v>3150</v>
      </c>
      <c r="I9983" s="15" t="s">
        <v>128</v>
      </c>
      <c r="J9983" s="15" t="s">
        <v>60</v>
      </c>
      <c r="K9983" s="15" t="s">
        <v>14</v>
      </c>
      <c r="L9983" s="15" t="str">
        <f t="array" ref="L9983">_xlfn.XLOOKUP(M9983,reference_province_to_city!$A$2:$A$11,reference_province_to_city!$B$2:$B$11)</f>
        <v>Bandung</v>
      </c>
      <c r="M9983" s="15" t="s">
        <v>12</v>
      </c>
      <c r="N9983" s="15">
        <v>40111.0</v>
      </c>
      <c r="O9983" s="15">
        <f t="array" ref="O9983">_xlfn.XLOOKUP(M9983,reference_postal_code!$B$2:$B$11,reference_postal_code!$A$2:$A$11)</f>
        <v>40111</v>
      </c>
      <c r="P9983" s="15" t="s">
        <v>117</v>
      </c>
      <c r="Q9983" s="15" t="s">
        <v>3162</v>
      </c>
      <c r="R9983" s="15" t="s">
        <v>65</v>
      </c>
      <c r="S9983" s="15" t="s">
        <v>173</v>
      </c>
      <c r="T9983" s="15" t="s">
        <v>3163</v>
      </c>
      <c r="U9983" s="28">
        <v>2744100.0</v>
      </c>
      <c r="V9983" s="15">
        <v>3.0</v>
      </c>
      <c r="W9983" s="31">
        <v>0.0</v>
      </c>
      <c r="X9983" s="28">
        <v>1289727.0</v>
      </c>
    </row>
    <row r="9984" ht="15.75" customHeight="1">
      <c r="A9984" s="15">
        <v>8392.0</v>
      </c>
      <c r="B9984" s="15" t="s">
        <v>10375</v>
      </c>
      <c r="C9984" s="18">
        <v>43092.0</v>
      </c>
      <c r="D9984" s="18">
        <v>43099.0</v>
      </c>
      <c r="E9984" s="18">
        <f t="shared" si="1"/>
        <v>43099</v>
      </c>
      <c r="F9984" s="15" t="s">
        <v>55</v>
      </c>
      <c r="G9984" s="15" t="s">
        <v>5306</v>
      </c>
      <c r="H9984" s="15" t="s">
        <v>5307</v>
      </c>
      <c r="I9984" s="15" t="s">
        <v>76</v>
      </c>
      <c r="J9984" s="15" t="s">
        <v>60</v>
      </c>
      <c r="K9984" s="15" t="s">
        <v>3776</v>
      </c>
      <c r="L9984" s="15" t="str">
        <f t="array" ref="L9984">_xlfn.XLOOKUP(M9984,reference_province_to_city!$A$2:$A$11,reference_province_to_city!$B$2:$B$11)</f>
        <v>Makassar</v>
      </c>
      <c r="M9984" s="15" t="s">
        <v>25</v>
      </c>
      <c r="N9984" s="15">
        <v>90111.0</v>
      </c>
      <c r="O9984" s="15">
        <f t="array" ref="O9984">_xlfn.XLOOKUP(M9984,reference_postal_code!$B$2:$B$11,reference_postal_code!$A$2:$A$11)</f>
        <v>90111</v>
      </c>
      <c r="P9984" s="15" t="s">
        <v>63</v>
      </c>
      <c r="Q9984" s="15" t="s">
        <v>829</v>
      </c>
      <c r="R9984" s="15" t="s">
        <v>106</v>
      </c>
      <c r="S9984" s="15" t="s">
        <v>139</v>
      </c>
      <c r="T9984" s="15" t="s">
        <v>830</v>
      </c>
      <c r="U9984" s="28">
        <v>411900.0</v>
      </c>
      <c r="V9984" s="15">
        <v>2.0</v>
      </c>
      <c r="W9984" s="31">
        <v>0.0</v>
      </c>
      <c r="X9984" s="28">
        <v>148284.0</v>
      </c>
    </row>
    <row r="9985" ht="15.75" customHeight="1">
      <c r="A9985" s="15">
        <v>3545.0</v>
      </c>
      <c r="B9985" s="15" t="s">
        <v>10376</v>
      </c>
      <c r="C9985" s="18">
        <v>43092.0</v>
      </c>
      <c r="D9985" s="18">
        <v>43094.0</v>
      </c>
      <c r="E9985" s="18">
        <f t="shared" si="1"/>
        <v>43094</v>
      </c>
      <c r="F9985" s="15" t="s">
        <v>114</v>
      </c>
      <c r="G9985" s="15" t="s">
        <v>164</v>
      </c>
      <c r="H9985" s="15" t="s">
        <v>165</v>
      </c>
      <c r="I9985" s="15" t="s">
        <v>59</v>
      </c>
      <c r="J9985" s="15" t="s">
        <v>60</v>
      </c>
      <c r="K9985" s="15" t="s">
        <v>22</v>
      </c>
      <c r="L9985" s="15" t="str">
        <f t="array" ref="L9985">_xlfn.XLOOKUP(M9985,reference_province_to_city!$A$2:$A$11,reference_province_to_city!$B$2:$B$11)</f>
        <v>Surabaya</v>
      </c>
      <c r="M9985" s="15" t="s">
        <v>20</v>
      </c>
      <c r="N9985" s="15">
        <v>60231.0</v>
      </c>
      <c r="O9985" s="15">
        <f t="array" ref="O9985">_xlfn.XLOOKUP(M9985,reference_postal_code!$B$2:$B$11,reference_postal_code!$A$2:$A$11)</f>
        <v>60231</v>
      </c>
      <c r="P9985" s="15" t="s">
        <v>166</v>
      </c>
      <c r="Q9985" s="15" t="s">
        <v>3630</v>
      </c>
      <c r="R9985" s="15" t="s">
        <v>65</v>
      </c>
      <c r="S9985" s="15" t="s">
        <v>66</v>
      </c>
      <c r="T9985" s="15" t="s">
        <v>3631</v>
      </c>
      <c r="U9985" s="28">
        <v>430080.0</v>
      </c>
      <c r="V9985" s="15">
        <v>8.0</v>
      </c>
      <c r="W9985" s="31">
        <v>0.2</v>
      </c>
      <c r="X9985" s="28">
        <v>155904.0</v>
      </c>
    </row>
    <row r="9986" ht="15.75" customHeight="1">
      <c r="A9986" s="15">
        <v>6998.0</v>
      </c>
      <c r="B9986" s="15" t="s">
        <v>10371</v>
      </c>
      <c r="C9986" s="18">
        <v>43092.0</v>
      </c>
      <c r="D9986" s="18">
        <v>43094.0</v>
      </c>
      <c r="E9986" s="18">
        <f t="shared" si="1"/>
        <v>43094</v>
      </c>
      <c r="F9986" s="15" t="s">
        <v>114</v>
      </c>
      <c r="G9986" s="15" t="s">
        <v>3116</v>
      </c>
      <c r="H9986" s="15" t="s">
        <v>3117</v>
      </c>
      <c r="I9986" s="15" t="s">
        <v>128</v>
      </c>
      <c r="J9986" s="15" t="s">
        <v>60</v>
      </c>
      <c r="K9986" s="15" t="s">
        <v>10</v>
      </c>
      <c r="L9986" s="15" t="str">
        <f t="array" ref="L9986">_xlfn.XLOOKUP(M9986,reference_province_to_city!$A$2:$A$11,reference_province_to_city!$B$2:$B$11)</f>
        <v>Jakarta</v>
      </c>
      <c r="M9986" s="15" t="s">
        <v>7</v>
      </c>
      <c r="N9986" s="15">
        <v>10110.0</v>
      </c>
      <c r="O9986" s="15">
        <f t="array" ref="O9986">_xlfn.XLOOKUP(M9986,reference_postal_code!$B$2:$B$11,reference_postal_code!$A$2:$A$11)</f>
        <v>10110</v>
      </c>
      <c r="P9986" s="15" t="s">
        <v>117</v>
      </c>
      <c r="Q9986" s="15" t="s">
        <v>2847</v>
      </c>
      <c r="R9986" s="15" t="s">
        <v>65</v>
      </c>
      <c r="S9986" s="15" t="s">
        <v>66</v>
      </c>
      <c r="T9986" s="15" t="s">
        <v>2848</v>
      </c>
      <c r="U9986" s="28">
        <v>2638080.0</v>
      </c>
      <c r="V9986" s="15">
        <v>4.0</v>
      </c>
      <c r="W9986" s="31">
        <v>0.2</v>
      </c>
      <c r="X9986" s="28">
        <v>956304.0</v>
      </c>
    </row>
    <row r="9987" ht="15.75" customHeight="1">
      <c r="A9987" s="15">
        <v>3546.0</v>
      </c>
      <c r="B9987" s="15" t="s">
        <v>10376</v>
      </c>
      <c r="C9987" s="18">
        <v>43092.0</v>
      </c>
      <c r="D9987" s="18">
        <v>43094.0</v>
      </c>
      <c r="E9987" s="18">
        <f t="shared" si="1"/>
        <v>43094</v>
      </c>
      <c r="F9987" s="15" t="s">
        <v>114</v>
      </c>
      <c r="G9987" s="15" t="s">
        <v>164</v>
      </c>
      <c r="H9987" s="15" t="s">
        <v>165</v>
      </c>
      <c r="I9987" s="15" t="s">
        <v>59</v>
      </c>
      <c r="J9987" s="15" t="s">
        <v>60</v>
      </c>
      <c r="K9987" s="15" t="s">
        <v>22</v>
      </c>
      <c r="L9987" s="15" t="str">
        <f t="array" ref="L9987">_xlfn.XLOOKUP(M9987,reference_province_to_city!$A$2:$A$11,reference_province_to_city!$B$2:$B$11)</f>
        <v>Surabaya</v>
      </c>
      <c r="M9987" s="15" t="s">
        <v>20</v>
      </c>
      <c r="N9987" s="15">
        <v>60231.0</v>
      </c>
      <c r="O9987" s="15">
        <f t="array" ref="O9987">_xlfn.XLOOKUP(M9987,reference_postal_code!$B$2:$B$11,reference_postal_code!$A$2:$A$11)</f>
        <v>60231</v>
      </c>
      <c r="P9987" s="15" t="s">
        <v>166</v>
      </c>
      <c r="Q9987" s="15" t="s">
        <v>5084</v>
      </c>
      <c r="R9987" s="15" t="s">
        <v>65</v>
      </c>
      <c r="S9987" s="15" t="s">
        <v>222</v>
      </c>
      <c r="T9987" s="15" t="s">
        <v>5085</v>
      </c>
      <c r="U9987" s="28">
        <v>439680.0</v>
      </c>
      <c r="V9987" s="15">
        <v>8.0</v>
      </c>
      <c r="W9987" s="31">
        <v>0.8</v>
      </c>
      <c r="X9987" s="28">
        <v>-1121184.0</v>
      </c>
    </row>
    <row r="9988" ht="15.75" customHeight="1">
      <c r="A9988" s="15">
        <v>6854.0</v>
      </c>
      <c r="B9988" s="15" t="s">
        <v>10374</v>
      </c>
      <c r="C9988" s="18">
        <v>43092.0</v>
      </c>
      <c r="D9988" s="18">
        <v>43097.0</v>
      </c>
      <c r="E9988" s="18">
        <f t="shared" si="1"/>
        <v>43097</v>
      </c>
      <c r="F9988" s="15" t="s">
        <v>114</v>
      </c>
      <c r="G9988" s="15" t="s">
        <v>3149</v>
      </c>
      <c r="H9988" s="15" t="s">
        <v>3150</v>
      </c>
      <c r="I9988" s="15" t="s">
        <v>128</v>
      </c>
      <c r="J9988" s="15" t="s">
        <v>60</v>
      </c>
      <c r="K9988" s="15" t="s">
        <v>14</v>
      </c>
      <c r="L9988" s="15" t="str">
        <f t="array" ref="L9988">_xlfn.XLOOKUP(M9988,reference_province_to_city!$A$2:$A$11,reference_province_to_city!$B$2:$B$11)</f>
        <v>Bandung</v>
      </c>
      <c r="M9988" s="15" t="s">
        <v>12</v>
      </c>
      <c r="N9988" s="15">
        <v>40111.0</v>
      </c>
      <c r="O9988" s="15">
        <f t="array" ref="O9988">_xlfn.XLOOKUP(M9988,reference_postal_code!$B$2:$B$11,reference_postal_code!$A$2:$A$11)</f>
        <v>40111</v>
      </c>
      <c r="P9988" s="15" t="s">
        <v>117</v>
      </c>
      <c r="Q9988" s="15" t="s">
        <v>5753</v>
      </c>
      <c r="R9988" s="15" t="s">
        <v>110</v>
      </c>
      <c r="S9988" s="15" t="s">
        <v>111</v>
      </c>
      <c r="T9988" s="15" t="s">
        <v>5754</v>
      </c>
      <c r="U9988" s="28">
        <v>7424550.0</v>
      </c>
      <c r="V9988" s="15">
        <v>3.0</v>
      </c>
      <c r="W9988" s="31">
        <v>0.0</v>
      </c>
      <c r="X9988" s="28">
        <v>2227365.0</v>
      </c>
    </row>
    <row r="9989" ht="15.75" customHeight="1">
      <c r="A9989" s="15">
        <v>6855.0</v>
      </c>
      <c r="B9989" s="15" t="s">
        <v>10374</v>
      </c>
      <c r="C9989" s="18">
        <v>43092.0</v>
      </c>
      <c r="D9989" s="18">
        <v>43097.0</v>
      </c>
      <c r="E9989" s="18">
        <f t="shared" si="1"/>
        <v>43097</v>
      </c>
      <c r="F9989" s="15" t="s">
        <v>114</v>
      </c>
      <c r="G9989" s="15" t="s">
        <v>3149</v>
      </c>
      <c r="H9989" s="15" t="s">
        <v>3150</v>
      </c>
      <c r="I9989" s="15" t="s">
        <v>128</v>
      </c>
      <c r="J9989" s="15" t="s">
        <v>60</v>
      </c>
      <c r="K9989" s="15" t="s">
        <v>2023</v>
      </c>
      <c r="L9989" s="15" t="str">
        <f t="array" ref="L9989">_xlfn.XLOOKUP(M9989,reference_province_to_city!$A$2:$A$11,reference_province_to_city!$B$2:$B$11)</f>
        <v>Bandung</v>
      </c>
      <c r="M9989" s="15" t="s">
        <v>12</v>
      </c>
      <c r="N9989" s="15">
        <v>40111.0</v>
      </c>
      <c r="O9989" s="15">
        <f t="array" ref="O9989">_xlfn.XLOOKUP(M9989,reference_postal_code!$B$2:$B$11,reference_postal_code!$A$2:$A$11)</f>
        <v>40111</v>
      </c>
      <c r="P9989" s="15" t="s">
        <v>117</v>
      </c>
      <c r="Q9989" s="15" t="s">
        <v>2164</v>
      </c>
      <c r="R9989" s="15" t="s">
        <v>65</v>
      </c>
      <c r="S9989" s="15" t="s">
        <v>87</v>
      </c>
      <c r="T9989" s="15" t="s">
        <v>2165</v>
      </c>
      <c r="U9989" s="28">
        <v>5519400.0</v>
      </c>
      <c r="V9989" s="15">
        <v>4.0</v>
      </c>
      <c r="W9989" s="31">
        <v>0.0</v>
      </c>
      <c r="X9989" s="28">
        <v>220776.0</v>
      </c>
    </row>
    <row r="9990" ht="15.75" customHeight="1">
      <c r="A9990" s="15">
        <v>2295.0</v>
      </c>
      <c r="B9990" s="15" t="s">
        <v>10377</v>
      </c>
      <c r="C9990" s="18">
        <v>43092.0</v>
      </c>
      <c r="D9990" s="18">
        <v>43096.0</v>
      </c>
      <c r="E9990" s="18">
        <f t="shared" si="1"/>
        <v>43096</v>
      </c>
      <c r="F9990" s="15" t="s">
        <v>55</v>
      </c>
      <c r="G9990" s="15" t="s">
        <v>639</v>
      </c>
      <c r="H9990" s="15" t="s">
        <v>640</v>
      </c>
      <c r="I9990" s="15" t="s">
        <v>128</v>
      </c>
      <c r="J9990" s="15" t="s">
        <v>60</v>
      </c>
      <c r="K9990" s="15" t="s">
        <v>794</v>
      </c>
      <c r="L9990" s="15" t="str">
        <f t="array" ref="L9990">_xlfn.XLOOKUP(M9990,reference_province_to_city!$A$2:$A$11,reference_province_to_city!$B$2:$B$11)</f>
        <v>Makassar</v>
      </c>
      <c r="M9990" s="15" t="s">
        <v>25</v>
      </c>
      <c r="N9990" s="15">
        <v>90111.0</v>
      </c>
      <c r="O9990" s="15">
        <f t="array" ref="O9990">_xlfn.XLOOKUP(M9990,reference_postal_code!$B$2:$B$11,reference_postal_code!$A$2:$A$11)</f>
        <v>90111</v>
      </c>
      <c r="P9990" s="15" t="s">
        <v>63</v>
      </c>
      <c r="Q9990" s="15" t="s">
        <v>1316</v>
      </c>
      <c r="R9990" s="15" t="s">
        <v>106</v>
      </c>
      <c r="S9990" s="15" t="s">
        <v>139</v>
      </c>
      <c r="T9990" s="15" t="s">
        <v>1317</v>
      </c>
      <c r="U9990" s="28">
        <v>2729250.0</v>
      </c>
      <c r="V9990" s="15">
        <v>3.0</v>
      </c>
      <c r="W9990" s="31">
        <v>0.0</v>
      </c>
      <c r="X9990" s="28">
        <v>573142.0</v>
      </c>
    </row>
    <row r="9991" ht="15.75" customHeight="1">
      <c r="A9991" s="15">
        <v>6225.0</v>
      </c>
      <c r="B9991" s="15" t="s">
        <v>10373</v>
      </c>
      <c r="C9991" s="18">
        <v>43092.0</v>
      </c>
      <c r="D9991" s="18">
        <v>43096.0</v>
      </c>
      <c r="E9991" s="18">
        <f t="shared" si="1"/>
        <v>43096</v>
      </c>
      <c r="F9991" s="15" t="s">
        <v>55</v>
      </c>
      <c r="G9991" s="15" t="s">
        <v>4187</v>
      </c>
      <c r="H9991" s="15" t="s">
        <v>4188</v>
      </c>
      <c r="I9991" s="15" t="s">
        <v>59</v>
      </c>
      <c r="J9991" s="15" t="s">
        <v>60</v>
      </c>
      <c r="K9991" s="15" t="s">
        <v>28</v>
      </c>
      <c r="L9991" s="15" t="str">
        <f t="array" ref="L9991">_xlfn.XLOOKUP(M9991,reference_province_to_city!$A$2:$A$11,reference_province_to_city!$B$2:$B$11)</f>
        <v>Medan</v>
      </c>
      <c r="M9991" s="15" t="s">
        <v>11</v>
      </c>
      <c r="N9991" s="15">
        <v>20111.0</v>
      </c>
      <c r="O9991" s="15">
        <f t="array" ref="O9991">_xlfn.XLOOKUP(M9991,reference_postal_code!$B$2:$B$11,reference_postal_code!$A$2:$A$11)</f>
        <v>20111</v>
      </c>
      <c r="P9991" s="15" t="s">
        <v>77</v>
      </c>
      <c r="Q9991" s="15" t="s">
        <v>1966</v>
      </c>
      <c r="R9991" s="15" t="s">
        <v>65</v>
      </c>
      <c r="S9991" s="15" t="s">
        <v>87</v>
      </c>
      <c r="T9991" s="15" t="s">
        <v>1967</v>
      </c>
      <c r="U9991" s="28">
        <v>3275280.0</v>
      </c>
      <c r="V9991" s="15">
        <v>3.0</v>
      </c>
      <c r="W9991" s="31">
        <v>0.2</v>
      </c>
      <c r="X9991" s="28">
        <v>-818820.0</v>
      </c>
    </row>
    <row r="9992" ht="15.75" customHeight="1">
      <c r="A9992" s="15">
        <v>6856.0</v>
      </c>
      <c r="B9992" s="15" t="s">
        <v>10374</v>
      </c>
      <c r="C9992" s="18">
        <v>43092.0</v>
      </c>
      <c r="D9992" s="18">
        <v>43097.0</v>
      </c>
      <c r="E9992" s="18">
        <f t="shared" si="1"/>
        <v>43097</v>
      </c>
      <c r="F9992" s="15" t="s">
        <v>114</v>
      </c>
      <c r="G9992" s="15" t="s">
        <v>3149</v>
      </c>
      <c r="H9992" s="15" t="s">
        <v>3150</v>
      </c>
      <c r="I9992" s="15" t="s">
        <v>128</v>
      </c>
      <c r="J9992" s="15" t="s">
        <v>60</v>
      </c>
      <c r="K9992" s="15" t="s">
        <v>14</v>
      </c>
      <c r="L9992" s="15" t="str">
        <f t="array" ref="L9992">_xlfn.XLOOKUP(M9992,reference_province_to_city!$A$2:$A$11,reference_province_to_city!$B$2:$B$11)</f>
        <v>Bandung</v>
      </c>
      <c r="M9992" s="15" t="s">
        <v>12</v>
      </c>
      <c r="O9992" s="15">
        <f t="array" ref="O9992">_xlfn.XLOOKUP(M9992,reference_postal_code!$B$2:$B$11,reference_postal_code!$A$2:$A$11)</f>
        <v>40111</v>
      </c>
      <c r="P9992" s="15" t="s">
        <v>117</v>
      </c>
      <c r="Q9992" s="15" t="s">
        <v>7093</v>
      </c>
      <c r="R9992" s="15" t="s">
        <v>65</v>
      </c>
      <c r="S9992" s="15" t="s">
        <v>66</v>
      </c>
      <c r="T9992" s="15" t="s">
        <v>7094</v>
      </c>
      <c r="U9992" s="28">
        <v>674400.0</v>
      </c>
      <c r="V9992" s="15">
        <v>2.0</v>
      </c>
      <c r="W9992" s="31">
        <v>0.0</v>
      </c>
      <c r="X9992" s="28">
        <v>310224.0</v>
      </c>
    </row>
    <row r="9993" ht="15.75" customHeight="1">
      <c r="A9993" s="15">
        <v>6223.0</v>
      </c>
      <c r="B9993" s="15" t="s">
        <v>10373</v>
      </c>
      <c r="C9993" s="18">
        <v>43092.0</v>
      </c>
      <c r="D9993" s="18">
        <v>43096.0</v>
      </c>
      <c r="E9993" s="18">
        <f t="shared" si="1"/>
        <v>43096</v>
      </c>
      <c r="F9993" s="15" t="s">
        <v>55</v>
      </c>
      <c r="G9993" s="15" t="s">
        <v>4187</v>
      </c>
      <c r="H9993" s="15" t="s">
        <v>4188</v>
      </c>
      <c r="I9993" s="15" t="s">
        <v>59</v>
      </c>
      <c r="J9993" s="15" t="s">
        <v>60</v>
      </c>
      <c r="K9993" s="15" t="s">
        <v>28</v>
      </c>
      <c r="L9993" s="15" t="str">
        <f t="array" ref="L9993">_xlfn.XLOOKUP(M9993,reference_province_to_city!$A$2:$A$11,reference_province_to_city!$B$2:$B$11)</f>
        <v>Medan</v>
      </c>
      <c r="M9993" s="15" t="s">
        <v>11</v>
      </c>
      <c r="N9993" s="15">
        <v>20111.0</v>
      </c>
      <c r="O9993" s="15">
        <f t="array" ref="O9993">_xlfn.XLOOKUP(M9993,reference_postal_code!$B$2:$B$11,reference_postal_code!$A$2:$A$11)</f>
        <v>20111</v>
      </c>
      <c r="P9993" s="15" t="s">
        <v>77</v>
      </c>
      <c r="Q9993" s="15" t="s">
        <v>5153</v>
      </c>
      <c r="R9993" s="15" t="s">
        <v>106</v>
      </c>
      <c r="S9993" s="15" t="s">
        <v>139</v>
      </c>
      <c r="T9993" s="15" t="s">
        <v>5154</v>
      </c>
      <c r="U9993" s="28">
        <v>1090560.0</v>
      </c>
      <c r="V9993" s="15">
        <v>4.0</v>
      </c>
      <c r="W9993" s="31">
        <v>0.2</v>
      </c>
      <c r="X9993" s="28">
        <v>286272.0</v>
      </c>
    </row>
    <row r="9994" ht="15.75" customHeight="1">
      <c r="A9994" s="15">
        <v>5149.0</v>
      </c>
      <c r="B9994" s="15" t="s">
        <v>10378</v>
      </c>
      <c r="C9994" s="18">
        <v>43093.0</v>
      </c>
      <c r="D9994" s="18">
        <v>43100.0</v>
      </c>
      <c r="E9994" s="18">
        <f t="shared" si="1"/>
        <v>43100</v>
      </c>
      <c r="F9994" s="15" t="s">
        <v>55</v>
      </c>
      <c r="G9994" s="15" t="s">
        <v>4714</v>
      </c>
      <c r="H9994" s="15" t="s">
        <v>4715</v>
      </c>
      <c r="I9994" s="15" t="s">
        <v>76</v>
      </c>
      <c r="J9994" s="15" t="s">
        <v>60</v>
      </c>
      <c r="K9994" s="15" t="s">
        <v>14</v>
      </c>
      <c r="L9994" s="15" t="str">
        <f t="array" ref="L9994">_xlfn.XLOOKUP(M9994,reference_province_to_city!$A$2:$A$11,reference_province_to_city!$B$2:$B$11)</f>
        <v>Bandung</v>
      </c>
      <c r="M9994" s="15" t="s">
        <v>12</v>
      </c>
      <c r="N9994" s="15">
        <v>40111.0</v>
      </c>
      <c r="O9994" s="15">
        <f t="array" ref="O9994">_xlfn.XLOOKUP(M9994,reference_postal_code!$B$2:$B$11,reference_postal_code!$A$2:$A$11)</f>
        <v>40111</v>
      </c>
      <c r="P9994" s="15" t="s">
        <v>117</v>
      </c>
      <c r="Q9994" s="15" t="s">
        <v>1376</v>
      </c>
      <c r="R9994" s="15" t="s">
        <v>106</v>
      </c>
      <c r="S9994" s="15" t="s">
        <v>107</v>
      </c>
      <c r="T9994" s="15" t="s">
        <v>1377</v>
      </c>
      <c r="U9994" s="28">
        <v>1.263564E7</v>
      </c>
      <c r="V9994" s="15">
        <v>3.0</v>
      </c>
      <c r="W9994" s="31">
        <v>0.2</v>
      </c>
      <c r="X9994" s="28">
        <v>1579455.0</v>
      </c>
    </row>
    <row r="9995" ht="15.75" customHeight="1">
      <c r="A9995" s="15">
        <v>7608.0</v>
      </c>
      <c r="B9995" s="15" t="s">
        <v>10379</v>
      </c>
      <c r="C9995" s="18">
        <v>43093.0</v>
      </c>
      <c r="D9995" s="18">
        <v>43096.0</v>
      </c>
      <c r="E9995" s="18">
        <f t="shared" si="1"/>
        <v>43096</v>
      </c>
      <c r="F9995" s="15" t="s">
        <v>125</v>
      </c>
      <c r="G9995" s="15" t="s">
        <v>8337</v>
      </c>
      <c r="H9995" s="15" t="s">
        <v>8338</v>
      </c>
      <c r="I9995" s="15" t="s">
        <v>59</v>
      </c>
      <c r="J9995" s="15" t="s">
        <v>60</v>
      </c>
      <c r="K9995" s="15" t="s">
        <v>19</v>
      </c>
      <c r="L9995" s="15" t="str">
        <f t="array" ref="L9995">_xlfn.XLOOKUP(M9995,reference_province_to_city!$A$2:$A$11,reference_province_to_city!$B$2:$B$11)</f>
        <v>Yogyakarta</v>
      </c>
      <c r="M9995" s="15" t="s">
        <v>18</v>
      </c>
      <c r="N9995" s="15">
        <v>55111.0</v>
      </c>
      <c r="O9995" s="15">
        <f t="array" ref="O9995">_xlfn.XLOOKUP(M9995,reference_postal_code!$B$2:$B$11,reference_postal_code!$A$2:$A$11)</f>
        <v>55111</v>
      </c>
      <c r="P9995" s="15" t="s">
        <v>77</v>
      </c>
      <c r="Q9995" s="15" t="s">
        <v>858</v>
      </c>
      <c r="R9995" s="15" t="s">
        <v>65</v>
      </c>
      <c r="S9995" s="15" t="s">
        <v>87</v>
      </c>
      <c r="T9995" s="15" t="s">
        <v>859</v>
      </c>
      <c r="U9995" s="28">
        <v>3964800.0</v>
      </c>
      <c r="V9995" s="15">
        <v>2.0</v>
      </c>
      <c r="W9995" s="31">
        <v>0.2</v>
      </c>
      <c r="X9995" s="28">
        <v>297360.0</v>
      </c>
    </row>
    <row r="9996" ht="15.75" customHeight="1">
      <c r="A9996" s="15">
        <v>3701.0</v>
      </c>
      <c r="B9996" s="15" t="s">
        <v>10380</v>
      </c>
      <c r="C9996" s="18">
        <v>43093.0</v>
      </c>
      <c r="D9996" s="18">
        <v>43098.0</v>
      </c>
      <c r="E9996" s="18">
        <f t="shared" si="1"/>
        <v>43098</v>
      </c>
      <c r="F9996" s="15" t="s">
        <v>55</v>
      </c>
      <c r="G9996" s="15" t="s">
        <v>6008</v>
      </c>
      <c r="H9996" s="15" t="s">
        <v>6009</v>
      </c>
      <c r="I9996" s="15" t="s">
        <v>128</v>
      </c>
      <c r="J9996" s="15" t="s">
        <v>60</v>
      </c>
      <c r="K9996" s="15" t="s">
        <v>17</v>
      </c>
      <c r="L9996" s="15" t="str">
        <f t="array" ref="L9996">_xlfn.XLOOKUP(M9996,reference_province_to_city!$A$2:$A$11,reference_province_to_city!$B$2:$B$11)</f>
        <v>Semarang</v>
      </c>
      <c r="M9996" s="15" t="s">
        <v>15</v>
      </c>
      <c r="N9996" s="15">
        <v>50111.0</v>
      </c>
      <c r="O9996" s="15">
        <f t="array" ref="O9996">_xlfn.XLOOKUP(M9996,reference_postal_code!$B$2:$B$11,reference_postal_code!$A$2:$A$11)</f>
        <v>50111</v>
      </c>
      <c r="P9996" s="15" t="s">
        <v>77</v>
      </c>
      <c r="Q9996" s="15" t="s">
        <v>2602</v>
      </c>
      <c r="R9996" s="15" t="s">
        <v>106</v>
      </c>
      <c r="S9996" s="15" t="s">
        <v>139</v>
      </c>
      <c r="T9996" s="15" t="s">
        <v>2603</v>
      </c>
      <c r="U9996" s="28">
        <v>568950.0</v>
      </c>
      <c r="V9996" s="15">
        <v>1.0</v>
      </c>
      <c r="W9996" s="31">
        <v>0.0</v>
      </c>
      <c r="X9996" s="28">
        <v>102411.0</v>
      </c>
    </row>
    <row r="9997" ht="15.75" customHeight="1">
      <c r="A9997" s="15">
        <v>8856.0</v>
      </c>
      <c r="B9997" s="15" t="s">
        <v>10381</v>
      </c>
      <c r="C9997" s="18">
        <v>43093.0</v>
      </c>
      <c r="D9997" s="18">
        <v>43099.0</v>
      </c>
      <c r="E9997" s="18">
        <f t="shared" si="1"/>
        <v>43099</v>
      </c>
      <c r="F9997" s="15" t="s">
        <v>55</v>
      </c>
      <c r="G9997" s="15" t="s">
        <v>5842</v>
      </c>
      <c r="H9997" s="15" t="s">
        <v>5843</v>
      </c>
      <c r="I9997" s="15" t="s">
        <v>128</v>
      </c>
      <c r="J9997" s="15" t="s">
        <v>60</v>
      </c>
      <c r="K9997" s="15" t="s">
        <v>26</v>
      </c>
      <c r="L9997" s="15" t="str">
        <f t="array" ref="L9997">_xlfn.XLOOKUP(M9997,reference_province_to_city!$A$2:$A$11,reference_province_to_city!$B$2:$B$11)</f>
        <v>Denpasar</v>
      </c>
      <c r="M9997" s="15" t="s">
        <v>24</v>
      </c>
      <c r="O9997" s="15">
        <f t="array" ref="O9997">_xlfn.XLOOKUP(M9997,reference_postal_code!$B$2:$B$11,reference_postal_code!$A$2:$A$11)</f>
        <v>80231</v>
      </c>
      <c r="P9997" s="15" t="s">
        <v>63</v>
      </c>
      <c r="Q9997" s="15" t="s">
        <v>2428</v>
      </c>
      <c r="R9997" s="15" t="s">
        <v>65</v>
      </c>
      <c r="S9997" s="15" t="s">
        <v>83</v>
      </c>
      <c r="T9997" s="15" t="s">
        <v>2429</v>
      </c>
      <c r="U9997" s="28">
        <v>319680.0</v>
      </c>
      <c r="V9997" s="15">
        <v>3.0</v>
      </c>
      <c r="W9997" s="31">
        <v>0.2</v>
      </c>
      <c r="X9997" s="28">
        <v>119880.0</v>
      </c>
    </row>
    <row r="9998" ht="15.75" customHeight="1">
      <c r="A9998" s="15">
        <v>3315.0</v>
      </c>
      <c r="B9998" s="15" t="s">
        <v>10382</v>
      </c>
      <c r="C9998" s="18">
        <v>43093.0</v>
      </c>
      <c r="D9998" s="18">
        <v>43097.0</v>
      </c>
      <c r="E9998" s="18">
        <f t="shared" si="1"/>
        <v>43097</v>
      </c>
      <c r="F9998" s="15" t="s">
        <v>55</v>
      </c>
      <c r="G9998" s="15" t="s">
        <v>3581</v>
      </c>
      <c r="H9998" s="15" t="s">
        <v>3582</v>
      </c>
      <c r="I9998" s="15" t="s">
        <v>59</v>
      </c>
      <c r="J9998" s="15" t="s">
        <v>60</v>
      </c>
      <c r="K9998" s="15" t="s">
        <v>28</v>
      </c>
      <c r="L9998" s="15" t="str">
        <f t="array" ref="L9998">_xlfn.XLOOKUP(M9998,reference_province_to_city!$A$2:$A$11,reference_province_to_city!$B$2:$B$11)</f>
        <v>Medan</v>
      </c>
      <c r="M9998" s="15" t="s">
        <v>11</v>
      </c>
      <c r="N9998" s="15">
        <v>20111.0</v>
      </c>
      <c r="O9998" s="15">
        <f t="array" ref="O9998">_xlfn.XLOOKUP(M9998,reference_postal_code!$B$2:$B$11,reference_postal_code!$A$2:$A$11)</f>
        <v>20111</v>
      </c>
      <c r="P9998" s="15" t="s">
        <v>77</v>
      </c>
      <c r="Q9998" s="15" t="s">
        <v>1241</v>
      </c>
      <c r="R9998" s="15" t="s">
        <v>106</v>
      </c>
      <c r="S9998" s="15" t="s">
        <v>107</v>
      </c>
      <c r="T9998" s="15" t="s">
        <v>1242</v>
      </c>
      <c r="U9998" s="28">
        <v>4076460.0</v>
      </c>
      <c r="V9998" s="15">
        <v>2.0</v>
      </c>
      <c r="W9998" s="31">
        <v>0.1</v>
      </c>
      <c r="X9998" s="28">
        <v>724704.0</v>
      </c>
    </row>
    <row r="9999" ht="15.75" customHeight="1">
      <c r="A9999" s="15">
        <v>405.0</v>
      </c>
      <c r="B9999" s="15" t="s">
        <v>10383</v>
      </c>
      <c r="C9999" s="18">
        <v>43093.0</v>
      </c>
      <c r="D9999" s="18">
        <v>43098.0</v>
      </c>
      <c r="E9999" s="18">
        <f t="shared" si="1"/>
        <v>43098</v>
      </c>
      <c r="F9999" s="15" t="s">
        <v>55</v>
      </c>
      <c r="G9999" s="15" t="s">
        <v>3968</v>
      </c>
      <c r="H9999" s="15" t="s">
        <v>3969</v>
      </c>
      <c r="I9999" s="15" t="s">
        <v>59</v>
      </c>
      <c r="J9999" s="15" t="s">
        <v>60</v>
      </c>
      <c r="K9999" s="15" t="s">
        <v>26</v>
      </c>
      <c r="L9999" s="15" t="str">
        <f t="array" ref="L9999">_xlfn.XLOOKUP(M9999,reference_province_to_city!$A$2:$A$11,reference_province_to_city!$B$2:$B$11)</f>
        <v>Denpasar</v>
      </c>
      <c r="M9999" s="15" t="s">
        <v>24</v>
      </c>
      <c r="N9999" s="15">
        <v>80231.0</v>
      </c>
      <c r="O9999" s="15">
        <f t="array" ref="O9999">_xlfn.XLOOKUP(M9999,reference_postal_code!$B$2:$B$11,reference_postal_code!$A$2:$A$11)</f>
        <v>80231</v>
      </c>
      <c r="P9999" s="15" t="s">
        <v>63</v>
      </c>
      <c r="Q9999" s="15" t="s">
        <v>1507</v>
      </c>
      <c r="R9999" s="15" t="s">
        <v>65</v>
      </c>
      <c r="S9999" s="15" t="s">
        <v>222</v>
      </c>
      <c r="T9999" s="15" t="s">
        <v>1508</v>
      </c>
      <c r="U9999" s="28">
        <v>538650.0</v>
      </c>
      <c r="V9999" s="15">
        <v>3.0</v>
      </c>
      <c r="W9999" s="31">
        <v>0.0</v>
      </c>
      <c r="X9999" s="28">
        <v>145435.0</v>
      </c>
    </row>
    <row r="10000" ht="15.75" customHeight="1">
      <c r="A10000" s="15">
        <v>4621.0</v>
      </c>
      <c r="B10000" s="15" t="s">
        <v>10384</v>
      </c>
      <c r="C10000" s="18">
        <v>43093.0</v>
      </c>
      <c r="D10000" s="18">
        <v>43094.0</v>
      </c>
      <c r="E10000" s="18">
        <f t="shared" si="1"/>
        <v>43094</v>
      </c>
      <c r="F10000" s="15" t="s">
        <v>125</v>
      </c>
      <c r="G10000" s="15" t="s">
        <v>3973</v>
      </c>
      <c r="H10000" s="15" t="s">
        <v>3974</v>
      </c>
      <c r="I10000" s="15" t="s">
        <v>76</v>
      </c>
      <c r="J10000" s="15" t="s">
        <v>60</v>
      </c>
      <c r="K10000" s="15" t="s">
        <v>33</v>
      </c>
      <c r="L10000" s="15" t="str">
        <f t="array" ref="L10000">_xlfn.XLOOKUP(M10000,reference_province_to_city!$A$2:$A$11,reference_province_to_city!$B$2:$B$11)</f>
        <v>Makassar</v>
      </c>
      <c r="M10000" s="15" t="s">
        <v>25</v>
      </c>
      <c r="N10000" s="15">
        <v>90111.0</v>
      </c>
      <c r="O10000" s="15">
        <f t="array" ref="O10000">_xlfn.XLOOKUP(M10000,reference_postal_code!$B$2:$B$11,reference_postal_code!$A$2:$A$11)</f>
        <v>90111</v>
      </c>
      <c r="P10000" s="15" t="s">
        <v>63</v>
      </c>
      <c r="Q10000" s="15" t="s">
        <v>2146</v>
      </c>
      <c r="R10000" s="15" t="s">
        <v>65</v>
      </c>
      <c r="S10000" s="15" t="s">
        <v>83</v>
      </c>
      <c r="T10000" s="15" t="s">
        <v>2147</v>
      </c>
      <c r="U10000" s="28">
        <v>1357200.0</v>
      </c>
      <c r="V10000" s="15">
        <v>3.0</v>
      </c>
      <c r="W10000" s="31">
        <v>0.2</v>
      </c>
      <c r="X10000" s="28">
        <v>508950.0</v>
      </c>
    </row>
    <row r="10001" ht="15.75" customHeight="1">
      <c r="A10001" s="15">
        <v>8947.0</v>
      </c>
      <c r="B10001" s="15" t="s">
        <v>10385</v>
      </c>
      <c r="C10001" s="18">
        <v>43093.0</v>
      </c>
      <c r="D10001" s="18">
        <v>43097.0</v>
      </c>
      <c r="E10001" s="18">
        <f t="shared" si="1"/>
        <v>43097</v>
      </c>
      <c r="F10001" s="15" t="s">
        <v>55</v>
      </c>
      <c r="G10001" s="15" t="s">
        <v>2399</v>
      </c>
      <c r="H10001" s="15" t="s">
        <v>2400</v>
      </c>
      <c r="I10001" s="15" t="s">
        <v>128</v>
      </c>
      <c r="J10001" s="15" t="s">
        <v>60</v>
      </c>
      <c r="K10001" s="15" t="s">
        <v>33</v>
      </c>
      <c r="L10001" s="15" t="str">
        <f t="array" ref="L10001">_xlfn.XLOOKUP(M10001,reference_province_to_city!$A$2:$A$11,reference_province_to_city!$B$2:$B$11)</f>
        <v>Makassar</v>
      </c>
      <c r="M10001" s="15" t="s">
        <v>25</v>
      </c>
      <c r="N10001" s="15">
        <v>90111.0</v>
      </c>
      <c r="O10001" s="15">
        <f t="array" ref="O10001">_xlfn.XLOOKUP(M10001,reference_postal_code!$B$2:$B$11,reference_postal_code!$A$2:$A$11)</f>
        <v>90111</v>
      </c>
      <c r="P10001" s="15" t="s">
        <v>63</v>
      </c>
      <c r="Q10001" s="15" t="s">
        <v>4293</v>
      </c>
      <c r="R10001" s="15" t="s">
        <v>65</v>
      </c>
      <c r="S10001" s="15" t="s">
        <v>66</v>
      </c>
      <c r="T10001" s="15" t="s">
        <v>4294</v>
      </c>
      <c r="U10001" s="28">
        <v>291600.0</v>
      </c>
      <c r="V10001" s="15">
        <v>3.0</v>
      </c>
      <c r="W10001" s="31">
        <v>0.0</v>
      </c>
      <c r="X10001" s="28">
        <v>139968.0</v>
      </c>
    </row>
    <row r="10002" ht="15.75" customHeight="1">
      <c r="A10002" s="15">
        <v>1507.0</v>
      </c>
      <c r="B10002" s="15" t="s">
        <v>10386</v>
      </c>
      <c r="C10002" s="18">
        <v>43093.0</v>
      </c>
      <c r="D10002" s="18">
        <v>43098.0</v>
      </c>
      <c r="E10002" s="18">
        <f t="shared" si="1"/>
        <v>43098</v>
      </c>
      <c r="F10002" s="15" t="s">
        <v>55</v>
      </c>
      <c r="G10002" s="15" t="s">
        <v>4224</v>
      </c>
      <c r="H10002" s="15" t="s">
        <v>4225</v>
      </c>
      <c r="I10002" s="15" t="s">
        <v>59</v>
      </c>
      <c r="J10002" s="15" t="s">
        <v>60</v>
      </c>
      <c r="K10002" s="15" t="s">
        <v>14</v>
      </c>
      <c r="L10002" s="15" t="str">
        <f t="array" ref="L10002">_xlfn.XLOOKUP(M10002,reference_province_to_city!$A$2:$A$11,reference_province_to_city!$B$2:$B$11)</f>
        <v>Bandung</v>
      </c>
      <c r="M10002" s="15" t="s">
        <v>12</v>
      </c>
      <c r="N10002" s="15">
        <v>40111.0</v>
      </c>
      <c r="O10002" s="15">
        <f t="array" ref="O10002">_xlfn.XLOOKUP(M10002,reference_postal_code!$B$2:$B$11,reference_postal_code!$A$2:$A$11)</f>
        <v>40111</v>
      </c>
      <c r="P10002" s="15" t="s">
        <v>117</v>
      </c>
      <c r="Q10002" s="15" t="s">
        <v>141</v>
      </c>
      <c r="R10002" s="15" t="s">
        <v>65</v>
      </c>
      <c r="S10002" s="15" t="s">
        <v>83</v>
      </c>
      <c r="T10002" s="15" t="s">
        <v>142</v>
      </c>
      <c r="U10002" s="28">
        <v>268200.0</v>
      </c>
      <c r="V10002" s="15">
        <v>3.0</v>
      </c>
      <c r="W10002" s="31">
        <v>0.2</v>
      </c>
      <c r="X10002" s="28">
        <v>83812.0</v>
      </c>
    </row>
    <row r="10003" ht="15.75" customHeight="1">
      <c r="A10003" s="15">
        <v>2482.0</v>
      </c>
      <c r="B10003" s="15" t="s">
        <v>10387</v>
      </c>
      <c r="C10003" s="18">
        <v>43093.0</v>
      </c>
      <c r="D10003" s="18">
        <v>43100.0</v>
      </c>
      <c r="E10003" s="18">
        <f t="shared" si="1"/>
        <v>43100</v>
      </c>
      <c r="F10003" s="15" t="s">
        <v>55</v>
      </c>
      <c r="G10003" s="15" t="s">
        <v>4271</v>
      </c>
      <c r="H10003" s="15" t="s">
        <v>4272</v>
      </c>
      <c r="I10003" s="15" t="s">
        <v>59</v>
      </c>
      <c r="J10003" s="15" t="s">
        <v>60</v>
      </c>
      <c r="K10003" s="15" t="s">
        <v>26</v>
      </c>
      <c r="L10003" s="15" t="str">
        <f t="array" ref="L10003">_xlfn.XLOOKUP(M10003,reference_province_to_city!$A$2:$A$11,reference_province_to_city!$B$2:$B$11)</f>
        <v>Denpasar</v>
      </c>
      <c r="M10003" s="15" t="s">
        <v>24</v>
      </c>
      <c r="N10003" s="15">
        <v>80231.0</v>
      </c>
      <c r="O10003" s="15">
        <f t="array" ref="O10003">_xlfn.XLOOKUP(M10003,reference_postal_code!$B$2:$B$11,reference_postal_code!$A$2:$A$11)</f>
        <v>80231</v>
      </c>
      <c r="P10003" s="15" t="s">
        <v>63</v>
      </c>
      <c r="Q10003" s="15" t="s">
        <v>2036</v>
      </c>
      <c r="R10003" s="15" t="s">
        <v>65</v>
      </c>
      <c r="S10003" s="15" t="s">
        <v>87</v>
      </c>
      <c r="T10003" s="15" t="s">
        <v>2037</v>
      </c>
      <c r="U10003" s="28">
        <v>1.50543E7</v>
      </c>
      <c r="V10003" s="15">
        <v>6.0</v>
      </c>
      <c r="W10003" s="31">
        <v>0.0</v>
      </c>
      <c r="X10003" s="28">
        <v>0.0</v>
      </c>
    </row>
    <row r="10004" ht="15.75" customHeight="1">
      <c r="A10004" s="15">
        <v>5148.0</v>
      </c>
      <c r="B10004" s="15" t="s">
        <v>10378</v>
      </c>
      <c r="C10004" s="18">
        <v>43093.0</v>
      </c>
      <c r="D10004" s="18">
        <v>43100.0</v>
      </c>
      <c r="E10004" s="18">
        <f t="shared" si="1"/>
        <v>43100</v>
      </c>
      <c r="F10004" s="15" t="s">
        <v>55</v>
      </c>
      <c r="G10004" s="15" t="s">
        <v>4714</v>
      </c>
      <c r="H10004" s="15" t="s">
        <v>4715</v>
      </c>
      <c r="I10004" s="15" t="s">
        <v>76</v>
      </c>
      <c r="J10004" s="15" t="s">
        <v>60</v>
      </c>
      <c r="K10004" s="15" t="s">
        <v>14</v>
      </c>
      <c r="L10004" s="15" t="str">
        <f t="array" ref="L10004">_xlfn.XLOOKUP(M10004,reference_province_to_city!$A$2:$A$11,reference_province_to_city!$B$2:$B$11)</f>
        <v>Bandung</v>
      </c>
      <c r="M10004" s="15" t="s">
        <v>12</v>
      </c>
      <c r="N10004" s="15">
        <v>40111.0</v>
      </c>
      <c r="O10004" s="15">
        <f t="array" ref="O10004">_xlfn.XLOOKUP(M10004,reference_postal_code!$B$2:$B$11,reference_postal_code!$A$2:$A$11)</f>
        <v>40111</v>
      </c>
      <c r="P10004" s="15" t="s">
        <v>117</v>
      </c>
      <c r="Q10004" s="15" t="s">
        <v>2059</v>
      </c>
      <c r="R10004" s="15" t="s">
        <v>106</v>
      </c>
      <c r="S10004" s="15" t="s">
        <v>139</v>
      </c>
      <c r="T10004" s="15" t="s">
        <v>2060</v>
      </c>
      <c r="U10004" s="28">
        <v>128160.0</v>
      </c>
      <c r="V10004" s="15">
        <v>4.0</v>
      </c>
      <c r="W10004" s="31">
        <v>0.2</v>
      </c>
      <c r="X10004" s="28">
        <v>28836.0</v>
      </c>
    </row>
    <row r="10005" ht="15.75" customHeight="1">
      <c r="A10005" s="15">
        <v>4031.0</v>
      </c>
      <c r="B10005" s="15" t="s">
        <v>10388</v>
      </c>
      <c r="C10005" s="18">
        <v>43093.0</v>
      </c>
      <c r="D10005" s="18">
        <v>43097.0</v>
      </c>
      <c r="E10005" s="18">
        <f t="shared" si="1"/>
        <v>43097</v>
      </c>
      <c r="F10005" s="15" t="s">
        <v>55</v>
      </c>
      <c r="G10005" s="15" t="s">
        <v>2670</v>
      </c>
      <c r="H10005" s="15" t="s">
        <v>2671</v>
      </c>
      <c r="I10005" s="15" t="s">
        <v>59</v>
      </c>
      <c r="J10005" s="15" t="s">
        <v>60</v>
      </c>
      <c r="K10005" s="15" t="s">
        <v>33</v>
      </c>
      <c r="L10005" s="15" t="str">
        <f t="array" ref="L10005">_xlfn.XLOOKUP(M10005,reference_province_to_city!$A$2:$A$11,reference_province_to_city!$B$2:$B$11)</f>
        <v>Makassar</v>
      </c>
      <c r="M10005" s="15" t="s">
        <v>25</v>
      </c>
      <c r="N10005" s="15">
        <v>90111.0</v>
      </c>
      <c r="O10005" s="15">
        <f t="array" ref="O10005">_xlfn.XLOOKUP(M10005,reference_postal_code!$B$2:$B$11,reference_postal_code!$A$2:$A$11)</f>
        <v>90111</v>
      </c>
      <c r="P10005" s="15" t="s">
        <v>63</v>
      </c>
      <c r="Q10005" s="15" t="s">
        <v>876</v>
      </c>
      <c r="R10005" s="15" t="s">
        <v>106</v>
      </c>
      <c r="S10005" s="15" t="s">
        <v>107</v>
      </c>
      <c r="T10005" s="15" t="s">
        <v>877</v>
      </c>
      <c r="U10005" s="28">
        <v>3493200.0</v>
      </c>
      <c r="V10005" s="15">
        <v>4.0</v>
      </c>
      <c r="W10005" s="31">
        <v>0.0</v>
      </c>
      <c r="X10005" s="28">
        <v>908232.0</v>
      </c>
    </row>
    <row r="10006" ht="15.75" customHeight="1">
      <c r="A10006" s="15">
        <v>8948.0</v>
      </c>
      <c r="B10006" s="15" t="s">
        <v>10385</v>
      </c>
      <c r="C10006" s="18">
        <v>43093.0</v>
      </c>
      <c r="D10006" s="18">
        <v>43097.0</v>
      </c>
      <c r="E10006" s="18">
        <f t="shared" si="1"/>
        <v>43097</v>
      </c>
      <c r="F10006" s="15" t="s">
        <v>55</v>
      </c>
      <c r="G10006" s="15" t="s">
        <v>2399</v>
      </c>
      <c r="H10006" s="15" t="s">
        <v>2400</v>
      </c>
      <c r="I10006" s="15" t="s">
        <v>128</v>
      </c>
      <c r="J10006" s="15" t="s">
        <v>60</v>
      </c>
      <c r="K10006" s="15" t="s">
        <v>33</v>
      </c>
      <c r="L10006" s="15" t="str">
        <f t="array" ref="L10006">_xlfn.XLOOKUP(M10006,reference_province_to_city!$A$2:$A$11,reference_province_to_city!$B$2:$B$11)</f>
        <v>Makassar</v>
      </c>
      <c r="M10006" s="15" t="s">
        <v>25</v>
      </c>
      <c r="N10006" s="15">
        <v>90111.0</v>
      </c>
      <c r="O10006" s="15">
        <f t="array" ref="O10006">_xlfn.XLOOKUP(M10006,reference_postal_code!$B$2:$B$11,reference_postal_code!$A$2:$A$11)</f>
        <v>90111</v>
      </c>
      <c r="P10006" s="15" t="s">
        <v>63</v>
      </c>
      <c r="Q10006" s="15" t="s">
        <v>3881</v>
      </c>
      <c r="R10006" s="15" t="s">
        <v>65</v>
      </c>
      <c r="S10006" s="15" t="s">
        <v>83</v>
      </c>
      <c r="T10006" s="15" t="s">
        <v>3882</v>
      </c>
      <c r="U10006" s="28">
        <v>184500.0</v>
      </c>
      <c r="V10006" s="15">
        <v>5.0</v>
      </c>
      <c r="W10006" s="31">
        <v>0.0</v>
      </c>
      <c r="X10006" s="28">
        <v>92250.0</v>
      </c>
    </row>
    <row r="10007" ht="15.75" customHeight="1">
      <c r="A10007" s="15">
        <v>4030.0</v>
      </c>
      <c r="B10007" s="15" t="s">
        <v>10388</v>
      </c>
      <c r="C10007" s="18">
        <v>43093.0</v>
      </c>
      <c r="D10007" s="18">
        <v>43097.0</v>
      </c>
      <c r="E10007" s="18">
        <f t="shared" si="1"/>
        <v>43097</v>
      </c>
      <c r="F10007" s="15" t="s">
        <v>55</v>
      </c>
      <c r="G10007" s="15" t="s">
        <v>2670</v>
      </c>
      <c r="H10007" s="15" t="s">
        <v>2671</v>
      </c>
      <c r="I10007" s="15" t="s">
        <v>59</v>
      </c>
      <c r="J10007" s="15" t="s">
        <v>60</v>
      </c>
      <c r="K10007" s="15" t="s">
        <v>33</v>
      </c>
      <c r="L10007" s="15" t="str">
        <f t="array" ref="L10007">_xlfn.XLOOKUP(M10007,reference_province_to_city!$A$2:$A$11,reference_province_to_city!$B$2:$B$11)</f>
        <v>Makassar</v>
      </c>
      <c r="M10007" s="15" t="s">
        <v>25</v>
      </c>
      <c r="N10007" s="15">
        <v>90111.0</v>
      </c>
      <c r="O10007" s="15">
        <f t="array" ref="O10007">_xlfn.XLOOKUP(M10007,reference_postal_code!$B$2:$B$11,reference_postal_code!$A$2:$A$11)</f>
        <v>90111</v>
      </c>
      <c r="P10007" s="15" t="s">
        <v>63</v>
      </c>
      <c r="Q10007" s="15" t="s">
        <v>4667</v>
      </c>
      <c r="R10007" s="15" t="s">
        <v>110</v>
      </c>
      <c r="S10007" s="15" t="s">
        <v>668</v>
      </c>
      <c r="T10007" s="15" t="s">
        <v>4668</v>
      </c>
      <c r="U10007" s="28">
        <v>7199550.0</v>
      </c>
      <c r="V10007" s="15">
        <v>3.0</v>
      </c>
      <c r="W10007" s="31">
        <v>0.0</v>
      </c>
      <c r="X10007" s="28">
        <v>3599775.0</v>
      </c>
    </row>
    <row r="10008" ht="15.75" customHeight="1">
      <c r="A10008" s="15">
        <v>3316.0</v>
      </c>
      <c r="B10008" s="15" t="s">
        <v>10382</v>
      </c>
      <c r="C10008" s="18">
        <v>43093.0</v>
      </c>
      <c r="D10008" s="18">
        <v>43097.0</v>
      </c>
      <c r="E10008" s="18">
        <f t="shared" si="1"/>
        <v>43097</v>
      </c>
      <c r="F10008" s="15" t="s">
        <v>55</v>
      </c>
      <c r="G10008" s="15" t="s">
        <v>3581</v>
      </c>
      <c r="H10008" s="15" t="s">
        <v>3582</v>
      </c>
      <c r="I10008" s="15" t="s">
        <v>59</v>
      </c>
      <c r="J10008" s="15" t="s">
        <v>60</v>
      </c>
      <c r="K10008" s="15" t="s">
        <v>28</v>
      </c>
      <c r="L10008" s="15" t="str">
        <f t="array" ref="L10008">_xlfn.XLOOKUP(M10008,reference_province_to_city!$A$2:$A$11,reference_province_to_city!$B$2:$B$11)</f>
        <v>Medan</v>
      </c>
      <c r="M10008" s="15" t="s">
        <v>11</v>
      </c>
      <c r="N10008" s="15">
        <v>20111.0</v>
      </c>
      <c r="O10008" s="15">
        <f t="array" ref="O10008">_xlfn.XLOOKUP(M10008,reference_postal_code!$B$2:$B$11,reference_postal_code!$A$2:$A$11)</f>
        <v>20111</v>
      </c>
      <c r="P10008" s="15" t="s">
        <v>77</v>
      </c>
      <c r="Q10008" s="15" t="s">
        <v>5206</v>
      </c>
      <c r="R10008" s="15" t="s">
        <v>65</v>
      </c>
      <c r="S10008" s="15" t="s">
        <v>83</v>
      </c>
      <c r="T10008" s="15" t="s">
        <v>5207</v>
      </c>
      <c r="U10008" s="28">
        <v>215640.0</v>
      </c>
      <c r="V10008" s="15">
        <v>3.0</v>
      </c>
      <c r="W10008" s="31">
        <v>0.2</v>
      </c>
      <c r="X10008" s="28">
        <v>72778.0</v>
      </c>
    </row>
    <row r="10009" ht="15.75" customHeight="1">
      <c r="A10009" s="15">
        <v>4620.0</v>
      </c>
      <c r="B10009" s="15" t="s">
        <v>10384</v>
      </c>
      <c r="C10009" s="18">
        <v>43093.0</v>
      </c>
      <c r="D10009" s="18">
        <v>43094.0</v>
      </c>
      <c r="E10009" s="18">
        <f t="shared" si="1"/>
        <v>43094</v>
      </c>
      <c r="F10009" s="15" t="s">
        <v>125</v>
      </c>
      <c r="G10009" s="15" t="s">
        <v>3973</v>
      </c>
      <c r="H10009" s="15" t="s">
        <v>3974</v>
      </c>
      <c r="I10009" s="15" t="s">
        <v>76</v>
      </c>
      <c r="J10009" s="15" t="s">
        <v>60</v>
      </c>
      <c r="K10009" s="15" t="s">
        <v>33</v>
      </c>
      <c r="L10009" s="15" t="str">
        <f t="array" ref="L10009">_xlfn.XLOOKUP(M10009,reference_province_to_city!$A$2:$A$11,reference_province_to_city!$B$2:$B$11)</f>
        <v>Makassar</v>
      </c>
      <c r="M10009" s="15" t="s">
        <v>25</v>
      </c>
      <c r="N10009" s="15">
        <v>90111.0</v>
      </c>
      <c r="O10009" s="15">
        <f t="array" ref="O10009">_xlfn.XLOOKUP(M10009,reference_postal_code!$B$2:$B$11,reference_postal_code!$A$2:$A$11)</f>
        <v>90111</v>
      </c>
      <c r="P10009" s="15" t="s">
        <v>63</v>
      </c>
      <c r="Q10009" s="15" t="s">
        <v>1466</v>
      </c>
      <c r="R10009" s="15" t="s">
        <v>110</v>
      </c>
      <c r="S10009" s="15" t="s">
        <v>1391</v>
      </c>
      <c r="T10009" s="15" t="s">
        <v>1467</v>
      </c>
      <c r="U10009" s="28">
        <v>4.319928E7</v>
      </c>
      <c r="V10009" s="15">
        <v>6.0</v>
      </c>
      <c r="W10009" s="31">
        <v>0.2</v>
      </c>
      <c r="X10009" s="28">
        <v>1.5119748E7</v>
      </c>
    </row>
    <row r="10010" ht="15.75" customHeight="1">
      <c r="A10010" s="15">
        <v>7947.0</v>
      </c>
      <c r="B10010" s="15" t="s">
        <v>10389</v>
      </c>
      <c r="C10010" s="18">
        <v>43094.0</v>
      </c>
      <c r="D10010" s="18">
        <v>43101.0</v>
      </c>
      <c r="E10010" s="18">
        <f t="shared" si="1"/>
        <v>43101</v>
      </c>
      <c r="F10010" s="15" t="s">
        <v>55</v>
      </c>
      <c r="G10010" s="15" t="s">
        <v>410</v>
      </c>
      <c r="H10010" s="15" t="s">
        <v>411</v>
      </c>
      <c r="I10010" s="15" t="s">
        <v>59</v>
      </c>
      <c r="J10010" s="15" t="s">
        <v>60</v>
      </c>
      <c r="K10010" s="15" t="s">
        <v>19</v>
      </c>
      <c r="L10010" s="15" t="str">
        <f t="array" ref="L10010">_xlfn.XLOOKUP(M10010,reference_province_to_city!$A$2:$A$11,reference_province_to_city!$B$2:$B$11)</f>
        <v>Yogyakarta</v>
      </c>
      <c r="M10010" s="15" t="s">
        <v>18</v>
      </c>
      <c r="N10010" s="15">
        <v>55111.0</v>
      </c>
      <c r="O10010" s="15">
        <f t="array" ref="O10010">_xlfn.XLOOKUP(M10010,reference_postal_code!$B$2:$B$11,reference_postal_code!$A$2:$A$11)</f>
        <v>55111</v>
      </c>
      <c r="P10010" s="15" t="s">
        <v>77</v>
      </c>
      <c r="Q10010" s="15" t="s">
        <v>2016</v>
      </c>
      <c r="R10010" s="15" t="s">
        <v>65</v>
      </c>
      <c r="S10010" s="15" t="s">
        <v>83</v>
      </c>
      <c r="T10010" s="15" t="s">
        <v>2017</v>
      </c>
      <c r="U10010" s="28">
        <v>47520.0</v>
      </c>
      <c r="V10010" s="15">
        <v>3.0</v>
      </c>
      <c r="W10010" s="31">
        <v>0.8</v>
      </c>
      <c r="X10010" s="28">
        <v>-76032.0</v>
      </c>
    </row>
    <row r="10011" ht="15.75" customHeight="1">
      <c r="A10011" s="15">
        <v>2003.0</v>
      </c>
      <c r="B10011" s="15" t="s">
        <v>10390</v>
      </c>
      <c r="C10011" s="18">
        <v>43094.0</v>
      </c>
      <c r="D10011" s="18">
        <v>43097.0</v>
      </c>
      <c r="E10011" s="18">
        <f t="shared" si="1"/>
        <v>43097</v>
      </c>
      <c r="F10011" s="15" t="s">
        <v>114</v>
      </c>
      <c r="G10011" s="15" t="s">
        <v>5808</v>
      </c>
      <c r="H10011" s="15" t="s">
        <v>5809</v>
      </c>
      <c r="I10011" s="15" t="s">
        <v>59</v>
      </c>
      <c r="J10011" s="15" t="s">
        <v>60</v>
      </c>
      <c r="K10011" s="15" t="s">
        <v>26</v>
      </c>
      <c r="L10011" s="15" t="str">
        <f t="array" ref="L10011">_xlfn.XLOOKUP(M10011,reference_province_to_city!$A$2:$A$11,reference_province_to_city!$B$2:$B$11)</f>
        <v>Denpasar</v>
      </c>
      <c r="M10011" s="15" t="s">
        <v>24</v>
      </c>
      <c r="N10011" s="15">
        <v>80231.0</v>
      </c>
      <c r="O10011" s="15">
        <f t="array" ref="O10011">_xlfn.XLOOKUP(M10011,reference_postal_code!$B$2:$B$11,reference_postal_code!$A$2:$A$11)</f>
        <v>80231</v>
      </c>
      <c r="P10011" s="15" t="s">
        <v>63</v>
      </c>
      <c r="Q10011" s="15" t="s">
        <v>2154</v>
      </c>
      <c r="R10011" s="15" t="s">
        <v>65</v>
      </c>
      <c r="S10011" s="15" t="s">
        <v>87</v>
      </c>
      <c r="T10011" s="15" t="s">
        <v>2155</v>
      </c>
      <c r="U10011" s="28">
        <v>1439100.0</v>
      </c>
      <c r="V10011" s="15">
        <v>3.0</v>
      </c>
      <c r="W10011" s="31">
        <v>0.0</v>
      </c>
      <c r="X10011" s="28">
        <v>143910.0</v>
      </c>
    </row>
    <row r="10012" ht="15.75" customHeight="1">
      <c r="A10012" s="15">
        <v>6076.0</v>
      </c>
      <c r="B10012" s="15" t="s">
        <v>10391</v>
      </c>
      <c r="C10012" s="18">
        <v>43094.0</v>
      </c>
      <c r="D10012" s="18">
        <v>43098.0</v>
      </c>
      <c r="E10012" s="18">
        <f t="shared" si="1"/>
        <v>43098</v>
      </c>
      <c r="F10012" s="15" t="s">
        <v>55</v>
      </c>
      <c r="G10012" s="15" t="s">
        <v>3651</v>
      </c>
      <c r="H10012" s="15" t="s">
        <v>3652</v>
      </c>
      <c r="I10012" s="15" t="s">
        <v>128</v>
      </c>
      <c r="J10012" s="15" t="s">
        <v>60</v>
      </c>
      <c r="K10012" s="15" t="s">
        <v>22</v>
      </c>
      <c r="L10012" s="15" t="str">
        <f t="array" ref="L10012">_xlfn.XLOOKUP(M10012,reference_province_to_city!$A$2:$A$11,reference_province_to_city!$B$2:$B$11)</f>
        <v>Surabaya</v>
      </c>
      <c r="M10012" s="15" t="s">
        <v>20</v>
      </c>
      <c r="N10012" s="15">
        <v>60231.0</v>
      </c>
      <c r="O10012" s="15">
        <f t="array" ref="O10012">_xlfn.XLOOKUP(M10012,reference_postal_code!$B$2:$B$11,reference_postal_code!$A$2:$A$11)</f>
        <v>60231</v>
      </c>
      <c r="P10012" s="15" t="s">
        <v>166</v>
      </c>
      <c r="Q10012" s="15" t="s">
        <v>5220</v>
      </c>
      <c r="R10012" s="15" t="s">
        <v>65</v>
      </c>
      <c r="S10012" s="15" t="s">
        <v>87</v>
      </c>
      <c r="T10012" s="15" t="s">
        <v>5221</v>
      </c>
      <c r="U10012" s="28">
        <v>4059300.0</v>
      </c>
      <c r="V10012" s="15">
        <v>2.0</v>
      </c>
      <c r="W10012" s="31">
        <v>0.0</v>
      </c>
      <c r="X10012" s="28">
        <v>40593.0</v>
      </c>
    </row>
    <row r="10013" ht="15.75" customHeight="1">
      <c r="A10013" s="15">
        <v>8957.0</v>
      </c>
      <c r="B10013" s="15" t="s">
        <v>10392</v>
      </c>
      <c r="C10013" s="18">
        <v>43094.0</v>
      </c>
      <c r="D10013" s="18">
        <v>43097.0</v>
      </c>
      <c r="E10013" s="18">
        <f t="shared" si="1"/>
        <v>43097</v>
      </c>
      <c r="F10013" s="15" t="s">
        <v>125</v>
      </c>
      <c r="G10013" s="15" t="s">
        <v>504</v>
      </c>
      <c r="H10013" s="15" t="s">
        <v>505</v>
      </c>
      <c r="I10013" s="15" t="s">
        <v>59</v>
      </c>
      <c r="J10013" s="15" t="s">
        <v>60</v>
      </c>
      <c r="K10013" s="15" t="s">
        <v>14</v>
      </c>
      <c r="L10013" s="15" t="str">
        <f t="array" ref="L10013">_xlfn.XLOOKUP(M10013,reference_province_to_city!$A$2:$A$11,reference_province_to_city!$B$2:$B$11)</f>
        <v>Bandung</v>
      </c>
      <c r="M10013" s="15" t="s">
        <v>12</v>
      </c>
      <c r="N10013" s="15">
        <v>40111.0</v>
      </c>
      <c r="O10013" s="15">
        <f t="array" ref="O10013">_xlfn.XLOOKUP(M10013,reference_postal_code!$B$2:$B$11,reference_postal_code!$A$2:$A$11)</f>
        <v>40111</v>
      </c>
      <c r="P10013" s="15" t="s">
        <v>117</v>
      </c>
      <c r="Q10013" s="15" t="s">
        <v>8001</v>
      </c>
      <c r="R10013" s="15" t="s">
        <v>106</v>
      </c>
      <c r="S10013" s="15" t="s">
        <v>139</v>
      </c>
      <c r="T10013" s="15" t="s">
        <v>8002</v>
      </c>
      <c r="U10013" s="28">
        <v>315000.0</v>
      </c>
      <c r="V10013" s="15">
        <v>3.0</v>
      </c>
      <c r="W10013" s="31">
        <v>0.2</v>
      </c>
      <c r="X10013" s="28">
        <v>86625.0</v>
      </c>
    </row>
    <row r="10014" ht="15.75" customHeight="1">
      <c r="A10014" s="15">
        <v>9377.0</v>
      </c>
      <c r="B10014" s="15" t="s">
        <v>10393</v>
      </c>
      <c r="C10014" s="18">
        <v>43094.0</v>
      </c>
      <c r="D10014" s="18">
        <v>43098.0</v>
      </c>
      <c r="E10014" s="18">
        <f t="shared" si="1"/>
        <v>43098</v>
      </c>
      <c r="F10014" s="15" t="s">
        <v>55</v>
      </c>
      <c r="G10014" s="15" t="s">
        <v>854</v>
      </c>
      <c r="H10014" s="15" t="s">
        <v>855</v>
      </c>
      <c r="I10014" s="15" t="s">
        <v>59</v>
      </c>
      <c r="J10014" s="15" t="s">
        <v>60</v>
      </c>
      <c r="K10014" s="15" t="s">
        <v>22</v>
      </c>
      <c r="L10014" s="15" t="str">
        <f t="array" ref="L10014">_xlfn.XLOOKUP(M10014,reference_province_to_city!$A$2:$A$11,reference_province_to_city!$B$2:$B$11)</f>
        <v>Surabaya</v>
      </c>
      <c r="M10014" s="15" t="s">
        <v>20</v>
      </c>
      <c r="N10014" s="15">
        <v>60231.0</v>
      </c>
      <c r="O10014" s="15">
        <f t="array" ref="O10014">_xlfn.XLOOKUP(M10014,reference_postal_code!$B$2:$B$11,reference_postal_code!$A$2:$A$11)</f>
        <v>60231</v>
      </c>
      <c r="P10014" s="15" t="s">
        <v>166</v>
      </c>
      <c r="Q10014" s="15" t="s">
        <v>2497</v>
      </c>
      <c r="R10014" s="15" t="s">
        <v>110</v>
      </c>
      <c r="S10014" s="15" t="s">
        <v>149</v>
      </c>
      <c r="T10014" s="15" t="s">
        <v>2498</v>
      </c>
      <c r="U10014" s="28">
        <v>477000.0</v>
      </c>
      <c r="V10014" s="15">
        <v>3.0</v>
      </c>
      <c r="W10014" s="31">
        <v>0.0</v>
      </c>
      <c r="X10014" s="28">
        <v>205110.0</v>
      </c>
    </row>
    <row r="10015" ht="15.75" customHeight="1">
      <c r="A10015" s="15">
        <v>2004.0</v>
      </c>
      <c r="B10015" s="15" t="s">
        <v>10390</v>
      </c>
      <c r="C10015" s="18">
        <v>43094.0</v>
      </c>
      <c r="D10015" s="18">
        <v>43097.0</v>
      </c>
      <c r="E10015" s="18">
        <f t="shared" si="1"/>
        <v>43097</v>
      </c>
      <c r="F10015" s="15" t="s">
        <v>114</v>
      </c>
      <c r="G10015" s="15" t="s">
        <v>5808</v>
      </c>
      <c r="H10015" s="15" t="s">
        <v>5809</v>
      </c>
      <c r="I10015" s="15" t="s">
        <v>59</v>
      </c>
      <c r="J10015" s="15" t="s">
        <v>60</v>
      </c>
      <c r="K10015" s="15" t="s">
        <v>26</v>
      </c>
      <c r="L10015" s="15" t="str">
        <f t="array" ref="L10015">_xlfn.XLOOKUP(M10015,reference_province_to_city!$A$2:$A$11,reference_province_to_city!$B$2:$B$11)</f>
        <v>Denpasar</v>
      </c>
      <c r="M10015" s="15" t="s">
        <v>24</v>
      </c>
      <c r="N10015" s="15">
        <v>80231.0</v>
      </c>
      <c r="O10015" s="15">
        <f t="array" ref="O10015">_xlfn.XLOOKUP(M10015,reference_postal_code!$B$2:$B$11,reference_postal_code!$A$2:$A$11)</f>
        <v>80231</v>
      </c>
      <c r="P10015" s="15" t="s">
        <v>63</v>
      </c>
      <c r="Q10015" s="15" t="s">
        <v>427</v>
      </c>
      <c r="R10015" s="15" t="s">
        <v>106</v>
      </c>
      <c r="S10015" s="15" t="s">
        <v>107</v>
      </c>
      <c r="T10015" s="15" t="s">
        <v>428</v>
      </c>
      <c r="U10015" s="28">
        <v>4566750.0</v>
      </c>
      <c r="V10015" s="15">
        <v>5.0</v>
      </c>
      <c r="W10015" s="31">
        <v>0.0</v>
      </c>
      <c r="X10015" s="28">
        <v>1141687.0</v>
      </c>
    </row>
    <row r="10016" ht="15.75" customHeight="1">
      <c r="A10016" s="15">
        <v>7946.0</v>
      </c>
      <c r="B10016" s="15" t="s">
        <v>10389</v>
      </c>
      <c r="C10016" s="18">
        <v>43094.0</v>
      </c>
      <c r="D10016" s="18">
        <v>43101.0</v>
      </c>
      <c r="E10016" s="18">
        <f t="shared" si="1"/>
        <v>43101</v>
      </c>
      <c r="F10016" s="15" t="s">
        <v>55</v>
      </c>
      <c r="G10016" s="15" t="s">
        <v>410</v>
      </c>
      <c r="H10016" s="15" t="s">
        <v>411</v>
      </c>
      <c r="I10016" s="15" t="s">
        <v>59</v>
      </c>
      <c r="J10016" s="15" t="s">
        <v>60</v>
      </c>
      <c r="K10016" s="15" t="s">
        <v>19</v>
      </c>
      <c r="L10016" s="15" t="str">
        <f t="array" ref="L10016">_xlfn.XLOOKUP(M10016,reference_province_to_city!$A$2:$A$11,reference_province_to_city!$B$2:$B$11)</f>
        <v>Yogyakarta</v>
      </c>
      <c r="M10016" s="15" t="s">
        <v>18</v>
      </c>
      <c r="N10016" s="15">
        <v>55111.0</v>
      </c>
      <c r="O10016" s="15">
        <f t="array" ref="O10016">_xlfn.XLOOKUP(M10016,reference_postal_code!$B$2:$B$11,reference_postal_code!$A$2:$A$11)</f>
        <v>55111</v>
      </c>
      <c r="P10016" s="15" t="s">
        <v>77</v>
      </c>
      <c r="Q10016" s="15" t="s">
        <v>807</v>
      </c>
      <c r="R10016" s="15" t="s">
        <v>65</v>
      </c>
      <c r="S10016" s="15" t="s">
        <v>83</v>
      </c>
      <c r="T10016" s="15" t="s">
        <v>808</v>
      </c>
      <c r="U10016" s="28">
        <v>614700.0</v>
      </c>
      <c r="V10016" s="15">
        <v>5.0</v>
      </c>
      <c r="W10016" s="31">
        <v>0.8</v>
      </c>
      <c r="X10016" s="28">
        <v>-983520.0</v>
      </c>
    </row>
    <row r="10017" ht="15.75" customHeight="1">
      <c r="A10017" s="15">
        <v>689.0</v>
      </c>
      <c r="B10017" s="15" t="s">
        <v>10394</v>
      </c>
      <c r="C10017" s="18">
        <v>43094.0</v>
      </c>
      <c r="D10017" s="18">
        <v>43098.0</v>
      </c>
      <c r="E10017" s="18">
        <f t="shared" si="1"/>
        <v>43098</v>
      </c>
      <c r="F10017" s="15" t="s">
        <v>55</v>
      </c>
      <c r="G10017" s="15" t="s">
        <v>4438</v>
      </c>
      <c r="H10017" s="15" t="s">
        <v>4439</v>
      </c>
      <c r="I10017" s="15" t="s">
        <v>59</v>
      </c>
      <c r="J10017" s="15" t="s">
        <v>60</v>
      </c>
      <c r="K10017" s="15" t="s">
        <v>26</v>
      </c>
      <c r="L10017" s="15" t="str">
        <f t="array" ref="L10017">_xlfn.XLOOKUP(M10017,reference_province_to_city!$A$2:$A$11,reference_province_to_city!$B$2:$B$11)</f>
        <v>Denpasar</v>
      </c>
      <c r="M10017" s="15" t="s">
        <v>24</v>
      </c>
      <c r="N10017" s="15">
        <v>80231.0</v>
      </c>
      <c r="O10017" s="15">
        <f t="array" ref="O10017">_xlfn.XLOOKUP(M10017,reference_postal_code!$B$2:$B$11,reference_postal_code!$A$2:$A$11)</f>
        <v>80231</v>
      </c>
      <c r="P10017" s="15" t="s">
        <v>63</v>
      </c>
      <c r="Q10017" s="15" t="s">
        <v>4008</v>
      </c>
      <c r="R10017" s="15" t="s">
        <v>106</v>
      </c>
      <c r="S10017" s="15" t="s">
        <v>183</v>
      </c>
      <c r="T10017" s="15" t="s">
        <v>4009</v>
      </c>
      <c r="U10017" s="28">
        <v>2879760.0</v>
      </c>
      <c r="V10017" s="15">
        <v>2.0</v>
      </c>
      <c r="W10017" s="31">
        <v>0.2</v>
      </c>
      <c r="X10017" s="28">
        <v>71994.0</v>
      </c>
    </row>
    <row r="10018" ht="15.75" customHeight="1">
      <c r="A10018" s="15">
        <v>4922.0</v>
      </c>
      <c r="B10018" s="15" t="s">
        <v>10395</v>
      </c>
      <c r="C10018" s="18">
        <v>43094.0</v>
      </c>
      <c r="D10018" s="18">
        <v>43098.0</v>
      </c>
      <c r="E10018" s="18">
        <f t="shared" si="1"/>
        <v>43098</v>
      </c>
      <c r="F10018" s="15" t="s">
        <v>114</v>
      </c>
      <c r="G10018" s="15" t="s">
        <v>7788</v>
      </c>
      <c r="H10018" s="15" t="s">
        <v>7789</v>
      </c>
      <c r="I10018" s="15" t="s">
        <v>76</v>
      </c>
      <c r="J10018" s="15" t="s">
        <v>60</v>
      </c>
      <c r="K10018" s="15" t="s">
        <v>33</v>
      </c>
      <c r="L10018" s="15" t="str">
        <f t="array" ref="L10018">_xlfn.XLOOKUP(M10018,reference_province_to_city!$A$2:$A$11,reference_province_to_city!$B$2:$B$11)</f>
        <v>Makassar</v>
      </c>
      <c r="M10018" s="15" t="s">
        <v>25</v>
      </c>
      <c r="N10018" s="15">
        <v>90111.0</v>
      </c>
      <c r="O10018" s="15">
        <f t="array" ref="O10018">_xlfn.XLOOKUP(M10018,reference_postal_code!$B$2:$B$11,reference_postal_code!$A$2:$A$11)</f>
        <v>90111</v>
      </c>
      <c r="P10018" s="15" t="s">
        <v>63</v>
      </c>
      <c r="Q10018" s="15" t="s">
        <v>7877</v>
      </c>
      <c r="R10018" s="15" t="s">
        <v>65</v>
      </c>
      <c r="S10018" s="15" t="s">
        <v>66</v>
      </c>
      <c r="T10018" s="15" t="s">
        <v>7878</v>
      </c>
      <c r="U10018" s="28">
        <v>1441200.0</v>
      </c>
      <c r="V10018" s="15">
        <v>2.0</v>
      </c>
      <c r="W10018" s="31">
        <v>0.0</v>
      </c>
      <c r="X10018" s="28">
        <v>691776.0</v>
      </c>
    </row>
    <row r="10019" ht="15.75" customHeight="1">
      <c r="A10019" s="15">
        <v>4923.0</v>
      </c>
      <c r="B10019" s="15" t="s">
        <v>10395</v>
      </c>
      <c r="C10019" s="18">
        <v>43094.0</v>
      </c>
      <c r="D10019" s="18">
        <v>43098.0</v>
      </c>
      <c r="E10019" s="18">
        <f t="shared" si="1"/>
        <v>43098</v>
      </c>
      <c r="F10019" s="15" t="s">
        <v>114</v>
      </c>
      <c r="G10019" s="15" t="s">
        <v>7788</v>
      </c>
      <c r="H10019" s="15" t="s">
        <v>7789</v>
      </c>
      <c r="I10019" s="15" t="s">
        <v>76</v>
      </c>
      <c r="J10019" s="15" t="s">
        <v>60</v>
      </c>
      <c r="K10019" s="15" t="s">
        <v>33</v>
      </c>
      <c r="L10019" s="15" t="str">
        <f t="array" ref="L10019">_xlfn.XLOOKUP(M10019,reference_province_to_city!$A$2:$A$11,reference_province_to_city!$B$2:$B$11)</f>
        <v>Makassar</v>
      </c>
      <c r="M10019" s="15" t="s">
        <v>25</v>
      </c>
      <c r="N10019" s="15">
        <v>90111.0</v>
      </c>
      <c r="O10019" s="15">
        <f t="array" ref="O10019">_xlfn.XLOOKUP(M10019,reference_postal_code!$B$2:$B$11,reference_postal_code!$A$2:$A$11)</f>
        <v>90111</v>
      </c>
      <c r="P10019" s="15" t="s">
        <v>63</v>
      </c>
      <c r="Q10019" s="15" t="s">
        <v>4450</v>
      </c>
      <c r="R10019" s="15" t="s">
        <v>65</v>
      </c>
      <c r="S10019" s="15" t="s">
        <v>103</v>
      </c>
      <c r="T10019" s="15" t="s">
        <v>4451</v>
      </c>
      <c r="U10019" s="28">
        <v>54300.0</v>
      </c>
      <c r="V10019" s="15">
        <v>2.0</v>
      </c>
      <c r="W10019" s="31">
        <v>0.0</v>
      </c>
      <c r="X10019" s="28">
        <v>17919.0</v>
      </c>
    </row>
    <row r="10020" ht="15.75" customHeight="1">
      <c r="A10020" s="15">
        <v>7945.0</v>
      </c>
      <c r="B10020" s="15" t="s">
        <v>10389</v>
      </c>
      <c r="C10020" s="18">
        <v>43094.0</v>
      </c>
      <c r="D10020" s="18">
        <v>43101.0</v>
      </c>
      <c r="E10020" s="18">
        <f t="shared" si="1"/>
        <v>43101</v>
      </c>
      <c r="F10020" s="15" t="s">
        <v>55</v>
      </c>
      <c r="G10020" s="15" t="s">
        <v>410</v>
      </c>
      <c r="H10020" s="15" t="s">
        <v>411</v>
      </c>
      <c r="I10020" s="15" t="s">
        <v>59</v>
      </c>
      <c r="J10020" s="15" t="s">
        <v>60</v>
      </c>
      <c r="K10020" s="15" t="s">
        <v>19</v>
      </c>
      <c r="L10020" s="15" t="str">
        <f t="array" ref="L10020">_xlfn.XLOOKUP(M10020,reference_province_to_city!$A$2:$A$11,reference_province_to_city!$B$2:$B$11)</f>
        <v>Yogyakarta</v>
      </c>
      <c r="M10020" s="15" t="s">
        <v>18</v>
      </c>
      <c r="N10020" s="15">
        <v>55111.0</v>
      </c>
      <c r="O10020" s="15">
        <f t="array" ref="O10020">_xlfn.XLOOKUP(M10020,reference_postal_code!$B$2:$B$11,reference_postal_code!$A$2:$A$11)</f>
        <v>55111</v>
      </c>
      <c r="P10020" s="15" t="s">
        <v>77</v>
      </c>
      <c r="Q10020" s="15" t="s">
        <v>3248</v>
      </c>
      <c r="R10020" s="15" t="s">
        <v>65</v>
      </c>
      <c r="S10020" s="15" t="s">
        <v>93</v>
      </c>
      <c r="T10020" s="15" t="s">
        <v>3249</v>
      </c>
      <c r="U10020" s="28">
        <v>476160.0</v>
      </c>
      <c r="V10020" s="15">
        <v>2.0</v>
      </c>
      <c r="W10020" s="31">
        <v>0.2</v>
      </c>
      <c r="X10020" s="28">
        <v>35712.0</v>
      </c>
    </row>
    <row r="10021" ht="15.75" customHeight="1">
      <c r="A10021" s="15">
        <v>2427.0</v>
      </c>
      <c r="B10021" s="15" t="s">
        <v>10396</v>
      </c>
      <c r="C10021" s="18">
        <v>43094.0</v>
      </c>
      <c r="D10021" s="18">
        <v>43099.0</v>
      </c>
      <c r="E10021" s="18">
        <f t="shared" si="1"/>
        <v>43099</v>
      </c>
      <c r="F10021" s="15" t="s">
        <v>55</v>
      </c>
      <c r="G10021" s="15" t="s">
        <v>7075</v>
      </c>
      <c r="H10021" s="15" t="s">
        <v>7076</v>
      </c>
      <c r="I10021" s="15" t="s">
        <v>59</v>
      </c>
      <c r="J10021" s="15" t="s">
        <v>60</v>
      </c>
      <c r="K10021" s="15" t="s">
        <v>28</v>
      </c>
      <c r="L10021" s="15" t="str">
        <f t="array" ref="L10021">_xlfn.XLOOKUP(M10021,reference_province_to_city!$A$2:$A$11,reference_province_to_city!$B$2:$B$11)</f>
        <v>Medan</v>
      </c>
      <c r="M10021" s="15" t="s">
        <v>11</v>
      </c>
      <c r="N10021" s="15">
        <v>20111.0</v>
      </c>
      <c r="O10021" s="15">
        <f t="array" ref="O10021">_xlfn.XLOOKUP(M10021,reference_postal_code!$B$2:$B$11,reference_postal_code!$A$2:$A$11)</f>
        <v>20111</v>
      </c>
      <c r="P10021" s="15" t="s">
        <v>77</v>
      </c>
      <c r="Q10021" s="15" t="s">
        <v>3732</v>
      </c>
      <c r="R10021" s="15" t="s">
        <v>65</v>
      </c>
      <c r="S10021" s="15" t="s">
        <v>103</v>
      </c>
      <c r="T10021" s="15" t="s">
        <v>3733</v>
      </c>
      <c r="U10021" s="28">
        <v>589680.0</v>
      </c>
      <c r="V10021" s="15">
        <v>13.0</v>
      </c>
      <c r="W10021" s="31">
        <v>0.2</v>
      </c>
      <c r="X10021" s="28">
        <v>191646.0</v>
      </c>
    </row>
    <row r="10022" ht="15.75" customHeight="1">
      <c r="A10022" s="15">
        <v>2424.0</v>
      </c>
      <c r="B10022" s="15" t="s">
        <v>10396</v>
      </c>
      <c r="C10022" s="18">
        <v>43094.0</v>
      </c>
      <c r="D10022" s="18">
        <v>43099.0</v>
      </c>
      <c r="E10022" s="18">
        <f t="shared" si="1"/>
        <v>43099</v>
      </c>
      <c r="F10022" s="15" t="s">
        <v>55</v>
      </c>
      <c r="G10022" s="15" t="s">
        <v>7075</v>
      </c>
      <c r="H10022" s="15" t="s">
        <v>7076</v>
      </c>
      <c r="I10022" s="15" t="s">
        <v>59</v>
      </c>
      <c r="J10022" s="15" t="s">
        <v>60</v>
      </c>
      <c r="K10022" s="15" t="s">
        <v>28</v>
      </c>
      <c r="L10022" s="15" t="str">
        <f t="array" ref="L10022">_xlfn.XLOOKUP(M10022,reference_province_to_city!$A$2:$A$11,reference_province_to_city!$B$2:$B$11)</f>
        <v>Medan</v>
      </c>
      <c r="M10022" s="15" t="s">
        <v>11</v>
      </c>
      <c r="N10022" s="15">
        <v>20111.0</v>
      </c>
      <c r="O10022" s="15">
        <f t="array" ref="O10022">_xlfn.XLOOKUP(M10022,reference_postal_code!$B$2:$B$11,reference_postal_code!$A$2:$A$11)</f>
        <v>20111</v>
      </c>
      <c r="P10022" s="15" t="s">
        <v>77</v>
      </c>
      <c r="Q10022" s="15" t="s">
        <v>2524</v>
      </c>
      <c r="R10022" s="15" t="s">
        <v>110</v>
      </c>
      <c r="S10022" s="15" t="s">
        <v>149</v>
      </c>
      <c r="T10022" s="15" t="s">
        <v>2525</v>
      </c>
      <c r="U10022" s="28">
        <v>2383920.0</v>
      </c>
      <c r="V10022" s="15">
        <v>7.0</v>
      </c>
      <c r="W10022" s="31">
        <v>0.2</v>
      </c>
      <c r="X10022" s="28">
        <v>625779.0</v>
      </c>
    </row>
    <row r="10023" ht="15.75" customHeight="1">
      <c r="A10023" s="15">
        <v>8958.0</v>
      </c>
      <c r="B10023" s="15" t="s">
        <v>10392</v>
      </c>
      <c r="C10023" s="18">
        <v>43094.0</v>
      </c>
      <c r="D10023" s="18">
        <v>43097.0</v>
      </c>
      <c r="E10023" s="18">
        <f t="shared" si="1"/>
        <v>43097</v>
      </c>
      <c r="F10023" s="15" t="s">
        <v>125</v>
      </c>
      <c r="G10023" s="15" t="s">
        <v>504</v>
      </c>
      <c r="H10023" s="15" t="s">
        <v>505</v>
      </c>
      <c r="I10023" s="15" t="s">
        <v>59</v>
      </c>
      <c r="J10023" s="15" t="s">
        <v>60</v>
      </c>
      <c r="K10023" s="15" t="s">
        <v>14</v>
      </c>
      <c r="L10023" s="15" t="str">
        <f t="array" ref="L10023">_xlfn.XLOOKUP(M10023,reference_province_to_city!$A$2:$A$11,reference_province_to_city!$B$2:$B$11)</f>
        <v>Bandung</v>
      </c>
      <c r="M10023" s="15" t="s">
        <v>12</v>
      </c>
      <c r="N10023" s="15">
        <v>40111.0</v>
      </c>
      <c r="O10023" s="15">
        <f t="array" ref="O10023">_xlfn.XLOOKUP(M10023,reference_postal_code!$B$2:$B$11,reference_postal_code!$A$2:$A$11)</f>
        <v>40111</v>
      </c>
      <c r="P10023" s="15" t="s">
        <v>117</v>
      </c>
      <c r="Q10023" s="15" t="s">
        <v>9667</v>
      </c>
      <c r="R10023" s="15" t="s">
        <v>110</v>
      </c>
      <c r="S10023" s="15" t="s">
        <v>668</v>
      </c>
      <c r="T10023" s="15" t="s">
        <v>9668</v>
      </c>
      <c r="U10023" s="28">
        <v>1800000.0</v>
      </c>
      <c r="V10023" s="15">
        <v>2.0</v>
      </c>
      <c r="W10023" s="31">
        <v>0.5</v>
      </c>
      <c r="X10023" s="28">
        <v>-108000.0</v>
      </c>
    </row>
    <row r="10024" ht="15.75" customHeight="1">
      <c r="A10024" s="15">
        <v>7943.0</v>
      </c>
      <c r="B10024" s="15" t="s">
        <v>10389</v>
      </c>
      <c r="C10024" s="18">
        <v>43094.0</v>
      </c>
      <c r="D10024" s="18">
        <v>43101.0</v>
      </c>
      <c r="E10024" s="18">
        <f t="shared" si="1"/>
        <v>43101</v>
      </c>
      <c r="F10024" s="15" t="s">
        <v>55</v>
      </c>
      <c r="G10024" s="15" t="s">
        <v>410</v>
      </c>
      <c r="H10024" s="15" t="s">
        <v>411</v>
      </c>
      <c r="I10024" s="15" t="s">
        <v>59</v>
      </c>
      <c r="J10024" s="15" t="s">
        <v>60</v>
      </c>
      <c r="K10024" s="15" t="s">
        <v>19</v>
      </c>
      <c r="L10024" s="15" t="str">
        <f t="array" ref="L10024">_xlfn.XLOOKUP(M10024,reference_province_to_city!$A$2:$A$11,reference_province_to_city!$B$2:$B$11)</f>
        <v>Yogyakarta</v>
      </c>
      <c r="M10024" s="15" t="s">
        <v>18</v>
      </c>
      <c r="N10024" s="15">
        <v>55111.0</v>
      </c>
      <c r="O10024" s="15">
        <f t="array" ref="O10024">_xlfn.XLOOKUP(M10024,reference_postal_code!$B$2:$B$11,reference_postal_code!$A$2:$A$11)</f>
        <v>55111</v>
      </c>
      <c r="P10024" s="15" t="s">
        <v>77</v>
      </c>
      <c r="Q10024" s="15" t="s">
        <v>1449</v>
      </c>
      <c r="R10024" s="15" t="s">
        <v>65</v>
      </c>
      <c r="S10024" s="15" t="s">
        <v>83</v>
      </c>
      <c r="T10024" s="15" t="s">
        <v>1450</v>
      </c>
      <c r="U10024" s="28">
        <v>593730.0</v>
      </c>
      <c r="V10024" s="15">
        <v>9.0</v>
      </c>
      <c r="W10024" s="31">
        <v>0.8</v>
      </c>
      <c r="X10024" s="28">
        <v>-890595.0</v>
      </c>
    </row>
    <row r="10025" ht="15.75" customHeight="1">
      <c r="A10025" s="15">
        <v>6075.0</v>
      </c>
      <c r="B10025" s="15" t="s">
        <v>10391</v>
      </c>
      <c r="C10025" s="18">
        <v>43094.0</v>
      </c>
      <c r="D10025" s="18">
        <v>43098.0</v>
      </c>
      <c r="E10025" s="18">
        <f t="shared" si="1"/>
        <v>43098</v>
      </c>
      <c r="F10025" s="15" t="s">
        <v>55</v>
      </c>
      <c r="G10025" s="15" t="s">
        <v>3651</v>
      </c>
      <c r="H10025" s="15" t="s">
        <v>3652</v>
      </c>
      <c r="I10025" s="15" t="s">
        <v>128</v>
      </c>
      <c r="J10025" s="15" t="s">
        <v>60</v>
      </c>
      <c r="K10025" s="15" t="s">
        <v>22</v>
      </c>
      <c r="L10025" s="15" t="str">
        <f t="array" ref="L10025">_xlfn.XLOOKUP(M10025,reference_province_to_city!$A$2:$A$11,reference_province_to_city!$B$2:$B$11)</f>
        <v>Surabaya</v>
      </c>
      <c r="M10025" s="15" t="s">
        <v>20</v>
      </c>
      <c r="N10025" s="15">
        <v>60231.0</v>
      </c>
      <c r="O10025" s="15">
        <f t="array" ref="O10025">_xlfn.XLOOKUP(M10025,reference_postal_code!$B$2:$B$11,reference_postal_code!$A$2:$A$11)</f>
        <v>60231</v>
      </c>
      <c r="P10025" s="15" t="s">
        <v>166</v>
      </c>
      <c r="Q10025" s="15" t="s">
        <v>2710</v>
      </c>
      <c r="R10025" s="15" t="s">
        <v>65</v>
      </c>
      <c r="S10025" s="15" t="s">
        <v>83</v>
      </c>
      <c r="T10025" s="15" t="s">
        <v>2711</v>
      </c>
      <c r="U10025" s="28">
        <v>2303280.0</v>
      </c>
      <c r="V10025" s="15">
        <v>3.0</v>
      </c>
      <c r="W10025" s="31">
        <v>0.2</v>
      </c>
      <c r="X10025" s="28">
        <v>777357.0</v>
      </c>
    </row>
    <row r="10026" ht="15.75" customHeight="1">
      <c r="A10026" s="15">
        <v>6807.0</v>
      </c>
      <c r="B10026" s="15" t="s">
        <v>10397</v>
      </c>
      <c r="C10026" s="18">
        <v>43094.0</v>
      </c>
      <c r="D10026" s="18">
        <v>43098.0</v>
      </c>
      <c r="E10026" s="18">
        <f t="shared" si="1"/>
        <v>43098</v>
      </c>
      <c r="F10026" s="15" t="s">
        <v>55</v>
      </c>
      <c r="G10026" s="15" t="s">
        <v>1437</v>
      </c>
      <c r="H10026" s="15" t="s">
        <v>1438</v>
      </c>
      <c r="I10026" s="15" t="s">
        <v>128</v>
      </c>
      <c r="J10026" s="15" t="s">
        <v>60</v>
      </c>
      <c r="K10026" s="15" t="s">
        <v>14</v>
      </c>
      <c r="L10026" s="15" t="str">
        <f t="array" ref="L10026">_xlfn.XLOOKUP(M10026,reference_province_to_city!$A$2:$A$11,reference_province_to_city!$B$2:$B$11)</f>
        <v>Bandung</v>
      </c>
      <c r="M10026" s="15" t="s">
        <v>12</v>
      </c>
      <c r="N10026" s="15">
        <v>40111.0</v>
      </c>
      <c r="O10026" s="15">
        <f t="array" ref="O10026">_xlfn.XLOOKUP(M10026,reference_postal_code!$B$2:$B$11,reference_postal_code!$A$2:$A$11)</f>
        <v>40111</v>
      </c>
      <c r="P10026" s="15" t="s">
        <v>117</v>
      </c>
      <c r="Q10026" s="15" t="s">
        <v>2257</v>
      </c>
      <c r="R10026" s="15" t="s">
        <v>65</v>
      </c>
      <c r="S10026" s="15" t="s">
        <v>83</v>
      </c>
      <c r="T10026" s="15" t="s">
        <v>2258</v>
      </c>
      <c r="U10026" s="28">
        <v>57840.0</v>
      </c>
      <c r="V10026" s="15">
        <v>1.0</v>
      </c>
      <c r="W10026" s="31">
        <v>0.2</v>
      </c>
      <c r="X10026" s="28">
        <v>20967.0</v>
      </c>
    </row>
    <row r="10027" ht="15.75" customHeight="1">
      <c r="A10027" s="15">
        <v>2426.0</v>
      </c>
      <c r="B10027" s="15" t="s">
        <v>10396</v>
      </c>
      <c r="C10027" s="18">
        <v>43094.0</v>
      </c>
      <c r="D10027" s="18">
        <v>43099.0</v>
      </c>
      <c r="E10027" s="18">
        <f t="shared" si="1"/>
        <v>43099</v>
      </c>
      <c r="F10027" s="15" t="s">
        <v>55</v>
      </c>
      <c r="G10027" s="15" t="s">
        <v>7075</v>
      </c>
      <c r="H10027" s="15" t="s">
        <v>7076</v>
      </c>
      <c r="I10027" s="15" t="s">
        <v>59</v>
      </c>
      <c r="J10027" s="15" t="s">
        <v>60</v>
      </c>
      <c r="K10027" s="15" t="s">
        <v>28</v>
      </c>
      <c r="L10027" s="15" t="str">
        <f t="array" ref="L10027">_xlfn.XLOOKUP(M10027,reference_province_to_city!$A$2:$A$11,reference_province_to_city!$B$2:$B$11)</f>
        <v>Medan</v>
      </c>
      <c r="M10027" s="15" t="s">
        <v>11</v>
      </c>
      <c r="N10027" s="15">
        <v>20111.0</v>
      </c>
      <c r="O10027" s="15">
        <f t="array" ref="O10027">_xlfn.XLOOKUP(M10027,reference_postal_code!$B$2:$B$11,reference_postal_code!$A$2:$A$11)</f>
        <v>20111</v>
      </c>
      <c r="P10027" s="15" t="s">
        <v>77</v>
      </c>
      <c r="Q10027" s="15" t="s">
        <v>4460</v>
      </c>
      <c r="R10027" s="15" t="s">
        <v>106</v>
      </c>
      <c r="S10027" s="15" t="s">
        <v>218</v>
      </c>
      <c r="T10027" s="15" t="s">
        <v>4461</v>
      </c>
      <c r="U10027" s="28">
        <v>4095900.0</v>
      </c>
      <c r="V10027" s="15">
        <v>2.0</v>
      </c>
      <c r="W10027" s="31">
        <v>0.4</v>
      </c>
      <c r="X10027" s="28">
        <v>-1570095.0</v>
      </c>
    </row>
    <row r="10028" ht="15.75" customHeight="1">
      <c r="A10028" s="15">
        <v>2425.0</v>
      </c>
      <c r="B10028" s="15" t="s">
        <v>10396</v>
      </c>
      <c r="C10028" s="18">
        <v>43094.0</v>
      </c>
      <c r="D10028" s="18">
        <v>43099.0</v>
      </c>
      <c r="E10028" s="18">
        <f t="shared" si="1"/>
        <v>43099</v>
      </c>
      <c r="F10028" s="15" t="s">
        <v>55</v>
      </c>
      <c r="G10028" s="15" t="s">
        <v>7075</v>
      </c>
      <c r="H10028" s="15" t="s">
        <v>7076</v>
      </c>
      <c r="I10028" s="15" t="s">
        <v>59</v>
      </c>
      <c r="J10028" s="15" t="s">
        <v>60</v>
      </c>
      <c r="K10028" s="15" t="s">
        <v>28</v>
      </c>
      <c r="L10028" s="15" t="str">
        <f t="array" ref="L10028">_xlfn.XLOOKUP(M10028,reference_province_to_city!$A$2:$A$11,reference_province_to_city!$B$2:$B$11)</f>
        <v>Medan</v>
      </c>
      <c r="M10028" s="15" t="s">
        <v>11</v>
      </c>
      <c r="N10028" s="15">
        <v>20111.0</v>
      </c>
      <c r="O10028" s="15">
        <f t="array" ref="O10028">_xlfn.XLOOKUP(M10028,reference_postal_code!$B$2:$B$11,reference_postal_code!$A$2:$A$11)</f>
        <v>20111</v>
      </c>
      <c r="P10028" s="15" t="s">
        <v>77</v>
      </c>
      <c r="Q10028" s="15" t="s">
        <v>2712</v>
      </c>
      <c r="R10028" s="15" t="s">
        <v>65</v>
      </c>
      <c r="S10028" s="15" t="s">
        <v>83</v>
      </c>
      <c r="T10028" s="15" t="s">
        <v>2713</v>
      </c>
      <c r="U10028" s="28">
        <v>195345.0</v>
      </c>
      <c r="V10028" s="15">
        <v>1.0</v>
      </c>
      <c r="W10028" s="31">
        <v>0.7</v>
      </c>
      <c r="X10028" s="28">
        <v>-156276.0</v>
      </c>
    </row>
    <row r="10029" ht="15.75" customHeight="1">
      <c r="A10029" s="15">
        <v>7944.0</v>
      </c>
      <c r="B10029" s="15" t="s">
        <v>10389</v>
      </c>
      <c r="C10029" s="18">
        <v>43094.0</v>
      </c>
      <c r="D10029" s="18">
        <v>43101.0</v>
      </c>
      <c r="E10029" s="18">
        <f t="shared" si="1"/>
        <v>43101</v>
      </c>
      <c r="F10029" s="15" t="s">
        <v>55</v>
      </c>
      <c r="G10029" s="15" t="s">
        <v>410</v>
      </c>
      <c r="H10029" s="15" t="s">
        <v>411</v>
      </c>
      <c r="I10029" s="15" t="s">
        <v>59</v>
      </c>
      <c r="J10029" s="15" t="s">
        <v>60</v>
      </c>
      <c r="K10029" s="15" t="s">
        <v>19</v>
      </c>
      <c r="L10029" s="15" t="str">
        <f t="array" ref="L10029">_xlfn.XLOOKUP(M10029,reference_province_to_city!$A$2:$A$11,reference_province_to_city!$B$2:$B$11)</f>
        <v>Yogyakarta</v>
      </c>
      <c r="M10029" s="15" t="s">
        <v>18</v>
      </c>
      <c r="N10029" s="15">
        <v>55111.0</v>
      </c>
      <c r="O10029" s="15">
        <f t="array" ref="O10029">_xlfn.XLOOKUP(M10029,reference_postal_code!$B$2:$B$11,reference_postal_code!$A$2:$A$11)</f>
        <v>55111</v>
      </c>
      <c r="P10029" s="15" t="s">
        <v>77</v>
      </c>
      <c r="Q10029" s="15" t="s">
        <v>7123</v>
      </c>
      <c r="R10029" s="15" t="s">
        <v>65</v>
      </c>
      <c r="S10029" s="15" t="s">
        <v>226</v>
      </c>
      <c r="T10029" s="15" t="s">
        <v>7124</v>
      </c>
      <c r="U10029" s="28">
        <v>670320.0</v>
      </c>
      <c r="V10029" s="15">
        <v>7.0</v>
      </c>
      <c r="W10029" s="31">
        <v>0.2</v>
      </c>
      <c r="X10029" s="28">
        <v>75411.0</v>
      </c>
    </row>
    <row r="10030" ht="15.75" customHeight="1">
      <c r="A10030" s="15">
        <v>4924.0</v>
      </c>
      <c r="B10030" s="15" t="s">
        <v>10395</v>
      </c>
      <c r="C10030" s="18">
        <v>43094.0</v>
      </c>
      <c r="D10030" s="18">
        <v>43098.0</v>
      </c>
      <c r="E10030" s="18">
        <f t="shared" si="1"/>
        <v>43098</v>
      </c>
      <c r="F10030" s="15" t="s">
        <v>114</v>
      </c>
      <c r="G10030" s="15" t="s">
        <v>7788</v>
      </c>
      <c r="H10030" s="15" t="s">
        <v>7789</v>
      </c>
      <c r="I10030" s="15" t="s">
        <v>76</v>
      </c>
      <c r="J10030" s="15" t="s">
        <v>60</v>
      </c>
      <c r="K10030" s="15" t="s">
        <v>33</v>
      </c>
      <c r="L10030" s="15" t="str">
        <f t="array" ref="L10030">_xlfn.XLOOKUP(M10030,reference_province_to_city!$A$2:$A$11,reference_province_to_city!$B$2:$B$11)</f>
        <v>Makassar</v>
      </c>
      <c r="M10030" s="15" t="s">
        <v>25</v>
      </c>
      <c r="N10030" s="15">
        <v>90111.0</v>
      </c>
      <c r="O10030" s="15">
        <f t="array" ref="O10030">_xlfn.XLOOKUP(M10030,reference_postal_code!$B$2:$B$11,reference_postal_code!$A$2:$A$11)</f>
        <v>90111</v>
      </c>
      <c r="P10030" s="15" t="s">
        <v>63</v>
      </c>
      <c r="Q10030" s="15" t="s">
        <v>5994</v>
      </c>
      <c r="R10030" s="15" t="s">
        <v>65</v>
      </c>
      <c r="S10030" s="15" t="s">
        <v>66</v>
      </c>
      <c r="T10030" s="15" t="s">
        <v>5995</v>
      </c>
      <c r="U10030" s="28">
        <v>9436500.0</v>
      </c>
      <c r="V10030" s="15">
        <v>6.0</v>
      </c>
      <c r="W10030" s="31">
        <v>0.0</v>
      </c>
      <c r="X10030" s="28">
        <v>4529520.0</v>
      </c>
    </row>
    <row r="10031" ht="15.75" customHeight="1">
      <c r="A10031" s="15">
        <v>111.0</v>
      </c>
      <c r="B10031" s="15" t="s">
        <v>10398</v>
      </c>
      <c r="C10031" s="18">
        <v>43094.0</v>
      </c>
      <c r="D10031" s="18">
        <v>43099.0</v>
      </c>
      <c r="E10031" s="18">
        <f t="shared" si="1"/>
        <v>43099</v>
      </c>
      <c r="F10031" s="15" t="s">
        <v>55</v>
      </c>
      <c r="G10031" s="15" t="s">
        <v>7312</v>
      </c>
      <c r="H10031" s="15" t="s">
        <v>7313</v>
      </c>
      <c r="I10031" s="15" t="s">
        <v>128</v>
      </c>
      <c r="J10031" s="15" t="s">
        <v>60</v>
      </c>
      <c r="K10031" s="15" t="s">
        <v>14</v>
      </c>
      <c r="L10031" s="15" t="str">
        <f t="array" ref="L10031">_xlfn.XLOOKUP(M10031,reference_province_to_city!$A$2:$A$11,reference_province_to_city!$B$2:$B$11)</f>
        <v>Bandung</v>
      </c>
      <c r="M10031" s="15" t="s">
        <v>12</v>
      </c>
      <c r="N10031" s="15">
        <v>40111.0</v>
      </c>
      <c r="O10031" s="15">
        <f t="array" ref="O10031">_xlfn.XLOOKUP(M10031,reference_postal_code!$B$2:$B$11,reference_postal_code!$A$2:$A$11)</f>
        <v>40111</v>
      </c>
      <c r="P10031" s="15" t="s">
        <v>117</v>
      </c>
      <c r="Q10031" s="15" t="s">
        <v>8247</v>
      </c>
      <c r="R10031" s="15" t="s">
        <v>106</v>
      </c>
      <c r="S10031" s="15" t="s">
        <v>139</v>
      </c>
      <c r="T10031" s="15" t="s">
        <v>8248</v>
      </c>
      <c r="U10031" s="28">
        <v>629400.0</v>
      </c>
      <c r="V10031" s="15">
        <v>2.0</v>
      </c>
      <c r="W10031" s="31">
        <v>0.0</v>
      </c>
      <c r="X10031" s="28">
        <v>163644.0</v>
      </c>
    </row>
    <row r="10032" ht="15.75" customHeight="1">
      <c r="A10032" s="15">
        <v>4925.0</v>
      </c>
      <c r="B10032" s="15" t="s">
        <v>10395</v>
      </c>
      <c r="C10032" s="18">
        <v>43094.0</v>
      </c>
      <c r="D10032" s="18">
        <v>43098.0</v>
      </c>
      <c r="E10032" s="18">
        <f t="shared" si="1"/>
        <v>43098</v>
      </c>
      <c r="F10032" s="15" t="s">
        <v>114</v>
      </c>
      <c r="G10032" s="15" t="s">
        <v>7788</v>
      </c>
      <c r="H10032" s="15" t="s">
        <v>7789</v>
      </c>
      <c r="I10032" s="15" t="s">
        <v>76</v>
      </c>
      <c r="J10032" s="15" t="s">
        <v>60</v>
      </c>
      <c r="K10032" s="15" t="s">
        <v>33</v>
      </c>
      <c r="L10032" s="15" t="str">
        <f t="array" ref="L10032">_xlfn.XLOOKUP(M10032,reference_province_to_city!$A$2:$A$11,reference_province_to_city!$B$2:$B$11)</f>
        <v>Makassar</v>
      </c>
      <c r="M10032" s="15" t="s">
        <v>25</v>
      </c>
      <c r="N10032" s="15">
        <v>90111.0</v>
      </c>
      <c r="O10032" s="15">
        <f t="array" ref="O10032">_xlfn.XLOOKUP(M10032,reference_postal_code!$B$2:$B$11,reference_postal_code!$A$2:$A$11)</f>
        <v>90111</v>
      </c>
      <c r="P10032" s="15" t="s">
        <v>63</v>
      </c>
      <c r="Q10032" s="15" t="s">
        <v>367</v>
      </c>
      <c r="R10032" s="15" t="s">
        <v>110</v>
      </c>
      <c r="S10032" s="15" t="s">
        <v>111</v>
      </c>
      <c r="T10032" s="15" t="s">
        <v>368</v>
      </c>
      <c r="U10032" s="28">
        <v>1357200.0</v>
      </c>
      <c r="V10032" s="15">
        <v>2.0</v>
      </c>
      <c r="W10032" s="31">
        <v>0.0</v>
      </c>
      <c r="X10032" s="28">
        <v>352872.0</v>
      </c>
    </row>
    <row r="10033" ht="15.75" customHeight="1">
      <c r="A10033" s="15">
        <v>8957.0</v>
      </c>
      <c r="B10033" s="15" t="s">
        <v>10392</v>
      </c>
      <c r="C10033" s="18">
        <v>43094.0</v>
      </c>
      <c r="D10033" s="18"/>
      <c r="E10033" s="18">
        <f t="shared" si="1"/>
        <v>43097</v>
      </c>
      <c r="F10033" s="15" t="s">
        <v>125</v>
      </c>
      <c r="G10033" s="15" t="s">
        <v>504</v>
      </c>
      <c r="H10033" s="15" t="s">
        <v>505</v>
      </c>
      <c r="I10033" s="15" t="s">
        <v>59</v>
      </c>
      <c r="J10033" s="15" t="s">
        <v>60</v>
      </c>
      <c r="K10033" s="15" t="s">
        <v>14</v>
      </c>
      <c r="L10033" s="15" t="str">
        <f t="array" ref="L10033">_xlfn.XLOOKUP(M10033,reference_province_to_city!$A$2:$A$11,reference_province_to_city!$B$2:$B$11)</f>
        <v>Bandung</v>
      </c>
      <c r="M10033" s="15" t="s">
        <v>12</v>
      </c>
      <c r="N10033" s="15">
        <v>40111.0</v>
      </c>
      <c r="O10033" s="15">
        <f t="array" ref="O10033">_xlfn.XLOOKUP(M10033,reference_postal_code!$B$2:$B$11,reference_postal_code!$A$2:$A$11)</f>
        <v>40111</v>
      </c>
      <c r="P10033" s="15" t="s">
        <v>117</v>
      </c>
      <c r="Q10033" s="15" t="s">
        <v>8001</v>
      </c>
      <c r="R10033" s="15" t="s">
        <v>106</v>
      </c>
      <c r="S10033" s="15" t="s">
        <v>139</v>
      </c>
      <c r="T10033" s="15" t="s">
        <v>8002</v>
      </c>
      <c r="U10033" s="28">
        <v>315000.0</v>
      </c>
      <c r="V10033" s="15">
        <v>3.0</v>
      </c>
      <c r="W10033" s="31">
        <v>0.2</v>
      </c>
      <c r="X10033" s="28">
        <v>86625.0</v>
      </c>
    </row>
    <row r="10034" ht="15.75" customHeight="1">
      <c r="A10034" s="15">
        <v>3786.0</v>
      </c>
      <c r="B10034" s="15" t="s">
        <v>10399</v>
      </c>
      <c r="C10034" s="18">
        <v>43095.0</v>
      </c>
      <c r="D10034" s="18">
        <v>43099.0</v>
      </c>
      <c r="E10034" s="18">
        <f t="shared" si="1"/>
        <v>43099</v>
      </c>
      <c r="F10034" s="15" t="s">
        <v>55</v>
      </c>
      <c r="G10034" s="15" t="s">
        <v>3811</v>
      </c>
      <c r="H10034" s="15" t="s">
        <v>3812</v>
      </c>
      <c r="I10034" s="15" t="s">
        <v>76</v>
      </c>
      <c r="J10034" s="15" t="s">
        <v>60</v>
      </c>
      <c r="K10034" s="15" t="s">
        <v>17</v>
      </c>
      <c r="L10034" s="15" t="str">
        <f t="array" ref="L10034">_xlfn.XLOOKUP(M10034,reference_province_to_city!$A$2:$A$11,reference_province_to_city!$B$2:$B$11)</f>
        <v>Semarang</v>
      </c>
      <c r="M10034" s="15" t="s">
        <v>15</v>
      </c>
      <c r="N10034" s="15">
        <v>50111.0</v>
      </c>
      <c r="O10034" s="15">
        <f t="array" ref="O10034">_xlfn.XLOOKUP(M10034,reference_postal_code!$B$2:$B$11,reference_postal_code!$A$2:$A$11)</f>
        <v>50111</v>
      </c>
      <c r="P10034" s="15" t="s">
        <v>77</v>
      </c>
      <c r="Q10034" s="15" t="s">
        <v>2356</v>
      </c>
      <c r="R10034" s="15" t="s">
        <v>65</v>
      </c>
      <c r="S10034" s="15" t="s">
        <v>83</v>
      </c>
      <c r="T10034" s="15" t="s">
        <v>2357</v>
      </c>
      <c r="U10034" s="28">
        <v>46980.0</v>
      </c>
      <c r="V10034" s="15">
        <v>2.0</v>
      </c>
      <c r="W10034" s="31">
        <v>0.7</v>
      </c>
      <c r="X10034" s="28">
        <v>-39150.0</v>
      </c>
    </row>
    <row r="10035" ht="15.75" customHeight="1">
      <c r="A10035" s="15">
        <v>5475.0</v>
      </c>
      <c r="B10035" s="15" t="s">
        <v>10400</v>
      </c>
      <c r="C10035" s="18">
        <v>43095.0</v>
      </c>
      <c r="D10035" s="18">
        <v>43095.0</v>
      </c>
      <c r="E10035" s="18">
        <f t="shared" si="1"/>
        <v>43095</v>
      </c>
      <c r="F10035" s="15" t="s">
        <v>466</v>
      </c>
      <c r="G10035" s="15" t="s">
        <v>4036</v>
      </c>
      <c r="H10035" s="15" t="s">
        <v>4037</v>
      </c>
      <c r="I10035" s="15" t="s">
        <v>128</v>
      </c>
      <c r="J10035" s="15" t="s">
        <v>60</v>
      </c>
      <c r="K10035" s="15" t="s">
        <v>29</v>
      </c>
      <c r="L10035" s="15" t="str">
        <f t="array" ref="L10035">_xlfn.XLOOKUP(M10035,reference_province_to_city!$A$2:$A$11,reference_province_to_city!$B$2:$B$11)</f>
        <v>Palembang</v>
      </c>
      <c r="M10035" s="15" t="s">
        <v>13</v>
      </c>
      <c r="N10035" s="15">
        <v>30111.0</v>
      </c>
      <c r="O10035" s="15">
        <f t="array" ref="O10035">_xlfn.XLOOKUP(M10035,reference_postal_code!$B$2:$B$11,reference_postal_code!$A$2:$A$11)</f>
        <v>30111</v>
      </c>
      <c r="P10035" s="15" t="s">
        <v>77</v>
      </c>
      <c r="Q10035" s="15" t="s">
        <v>2636</v>
      </c>
      <c r="R10035" s="15" t="s">
        <v>65</v>
      </c>
      <c r="S10035" s="15" t="s">
        <v>87</v>
      </c>
      <c r="T10035" s="15" t="s">
        <v>2637</v>
      </c>
      <c r="U10035" s="28">
        <v>1.12602E7</v>
      </c>
      <c r="V10035" s="15">
        <v>2.0</v>
      </c>
      <c r="W10035" s="31">
        <v>0.0</v>
      </c>
      <c r="X10035" s="28">
        <v>563010.0</v>
      </c>
    </row>
    <row r="10036" ht="15.75" customHeight="1">
      <c r="A10036" s="15">
        <v>1009.0</v>
      </c>
      <c r="B10036" s="15" t="s">
        <v>10401</v>
      </c>
      <c r="C10036" s="18">
        <v>43095.0</v>
      </c>
      <c r="D10036" s="18">
        <v>43101.0</v>
      </c>
      <c r="E10036" s="18">
        <f t="shared" si="1"/>
        <v>43101</v>
      </c>
      <c r="F10036" s="15" t="s">
        <v>55</v>
      </c>
      <c r="G10036" s="15" t="s">
        <v>3788</v>
      </c>
      <c r="H10036" s="15" t="s">
        <v>3789</v>
      </c>
      <c r="I10036" s="15" t="s">
        <v>59</v>
      </c>
      <c r="J10036" s="15" t="s">
        <v>60</v>
      </c>
      <c r="K10036" s="15" t="s">
        <v>31</v>
      </c>
      <c r="L10036" s="15" t="str">
        <f t="array" ref="L10036">_xlfn.XLOOKUP(M10036,reference_province_to_city!$A$2:$A$11,reference_province_to_city!$B$2:$B$11)</f>
        <v>Balikpapan</v>
      </c>
      <c r="M10036" s="15" t="s">
        <v>21</v>
      </c>
      <c r="N10036" s="15">
        <v>76114.0</v>
      </c>
      <c r="O10036" s="15">
        <f t="array" ref="O10036">_xlfn.XLOOKUP(M10036,reference_postal_code!$B$2:$B$11,reference_postal_code!$A$2:$A$11)</f>
        <v>76114</v>
      </c>
      <c r="P10036" s="15" t="s">
        <v>166</v>
      </c>
      <c r="Q10036" s="15" t="s">
        <v>3887</v>
      </c>
      <c r="R10036" s="15" t="s">
        <v>65</v>
      </c>
      <c r="S10036" s="15" t="s">
        <v>66</v>
      </c>
      <c r="T10036" s="15" t="s">
        <v>3888</v>
      </c>
      <c r="U10036" s="28">
        <v>671250.0</v>
      </c>
      <c r="V10036" s="15">
        <v>5.0</v>
      </c>
      <c r="W10036" s="31">
        <v>0.0</v>
      </c>
      <c r="X10036" s="28">
        <v>308775.0</v>
      </c>
    </row>
    <row r="10037" ht="15.75" customHeight="1">
      <c r="A10037" s="15">
        <v>8159.0</v>
      </c>
      <c r="B10037" s="15" t="s">
        <v>10402</v>
      </c>
      <c r="C10037" s="18">
        <v>43095.0</v>
      </c>
      <c r="D10037" s="18">
        <v>43101.0</v>
      </c>
      <c r="E10037" s="18">
        <f t="shared" si="1"/>
        <v>43101</v>
      </c>
      <c r="F10037" s="15" t="s">
        <v>55</v>
      </c>
      <c r="G10037" s="15" t="s">
        <v>965</v>
      </c>
      <c r="H10037" s="15" t="s">
        <v>966</v>
      </c>
      <c r="I10037" s="15" t="s">
        <v>128</v>
      </c>
      <c r="J10037" s="15" t="s">
        <v>60</v>
      </c>
      <c r="K10037" s="15" t="s">
        <v>524</v>
      </c>
      <c r="L10037" s="15" t="str">
        <f t="array" ref="L10037">_xlfn.XLOOKUP(M10037,reference_province_to_city!$A$2:$A$11,reference_province_to_city!$B$2:$B$11)</f>
        <v>Balikpapan</v>
      </c>
      <c r="M10037" s="15" t="s">
        <v>21</v>
      </c>
      <c r="N10037" s="15">
        <v>76114.0</v>
      </c>
      <c r="O10037" s="15">
        <f t="array" ref="O10037">_xlfn.XLOOKUP(M10037,reference_postal_code!$B$2:$B$11,reference_postal_code!$A$2:$A$11)</f>
        <v>76114</v>
      </c>
      <c r="P10037" s="15" t="s">
        <v>166</v>
      </c>
      <c r="Q10037" s="15" t="s">
        <v>4735</v>
      </c>
      <c r="R10037" s="15" t="s">
        <v>65</v>
      </c>
      <c r="S10037" s="15" t="s">
        <v>66</v>
      </c>
      <c r="T10037" s="15" t="s">
        <v>4736</v>
      </c>
      <c r="U10037" s="28">
        <v>240480.0</v>
      </c>
      <c r="V10037" s="15">
        <v>3.0</v>
      </c>
      <c r="W10037" s="31">
        <v>0.2</v>
      </c>
      <c r="X10037" s="28">
        <v>84168.0</v>
      </c>
    </row>
    <row r="10038" ht="15.75" customHeight="1">
      <c r="A10038" s="15">
        <v>2570.0</v>
      </c>
      <c r="B10038" s="15" t="s">
        <v>10403</v>
      </c>
      <c r="C10038" s="18">
        <v>43096.0</v>
      </c>
      <c r="D10038" s="18">
        <v>43096.0</v>
      </c>
      <c r="E10038" s="18">
        <f t="shared" si="1"/>
        <v>43096</v>
      </c>
      <c r="F10038" s="15" t="s">
        <v>466</v>
      </c>
      <c r="G10038" s="15" t="s">
        <v>6104</v>
      </c>
      <c r="H10038" s="15" t="s">
        <v>6105</v>
      </c>
      <c r="I10038" s="15" t="s">
        <v>128</v>
      </c>
      <c r="J10038" s="15" t="s">
        <v>60</v>
      </c>
      <c r="K10038" s="15" t="s">
        <v>22</v>
      </c>
      <c r="L10038" s="15" t="str">
        <f t="array" ref="L10038">_xlfn.XLOOKUP(M10038,reference_province_to_city!$A$2:$A$11,reference_province_to_city!$B$2:$B$11)</f>
        <v>Surabaya</v>
      </c>
      <c r="M10038" s="15" t="s">
        <v>20</v>
      </c>
      <c r="N10038" s="15">
        <v>60231.0</v>
      </c>
      <c r="O10038" s="15">
        <f t="array" ref="O10038">_xlfn.XLOOKUP(M10038,reference_postal_code!$B$2:$B$11,reference_postal_code!$A$2:$A$11)</f>
        <v>60231</v>
      </c>
      <c r="P10038" s="15" t="s">
        <v>166</v>
      </c>
      <c r="Q10038" s="15" t="s">
        <v>1191</v>
      </c>
      <c r="R10038" s="15" t="s">
        <v>110</v>
      </c>
      <c r="S10038" s="15" t="s">
        <v>111</v>
      </c>
      <c r="T10038" s="15" t="s">
        <v>1192</v>
      </c>
      <c r="U10038" s="28">
        <v>2465820.0</v>
      </c>
      <c r="V10038" s="15">
        <v>2.0</v>
      </c>
      <c r="W10038" s="31">
        <v>0.4</v>
      </c>
      <c r="X10038" s="28">
        <v>-534261.0</v>
      </c>
    </row>
    <row r="10039" ht="15.75" customHeight="1">
      <c r="A10039" s="15">
        <v>2571.0</v>
      </c>
      <c r="B10039" s="15" t="s">
        <v>10403</v>
      </c>
      <c r="C10039" s="18">
        <v>43096.0</v>
      </c>
      <c r="D10039" s="18">
        <v>43096.0</v>
      </c>
      <c r="E10039" s="18">
        <f t="shared" si="1"/>
        <v>43096</v>
      </c>
      <c r="F10039" s="15" t="s">
        <v>466</v>
      </c>
      <c r="G10039" s="15" t="s">
        <v>6104</v>
      </c>
      <c r="H10039" s="15" t="s">
        <v>6105</v>
      </c>
      <c r="I10039" s="15" t="s">
        <v>128</v>
      </c>
      <c r="J10039" s="15" t="s">
        <v>60</v>
      </c>
      <c r="K10039" s="15" t="s">
        <v>22</v>
      </c>
      <c r="L10039" s="15" t="str">
        <f t="array" ref="L10039">_xlfn.XLOOKUP(M10039,reference_province_to_city!$A$2:$A$11,reference_province_to_city!$B$2:$B$11)</f>
        <v>Surabaya</v>
      </c>
      <c r="M10039" s="15" t="s">
        <v>20</v>
      </c>
      <c r="N10039" s="15">
        <v>60231.0</v>
      </c>
      <c r="O10039" s="15">
        <f t="array" ref="O10039">_xlfn.XLOOKUP(M10039,reference_postal_code!$B$2:$B$11,reference_postal_code!$A$2:$A$11)</f>
        <v>60231</v>
      </c>
      <c r="P10039" s="15" t="s">
        <v>166</v>
      </c>
      <c r="Q10039" s="15" t="s">
        <v>2995</v>
      </c>
      <c r="R10039" s="15" t="s">
        <v>65</v>
      </c>
      <c r="S10039" s="15" t="s">
        <v>93</v>
      </c>
      <c r="T10039" s="15" t="s">
        <v>2996</v>
      </c>
      <c r="U10039" s="28">
        <v>198720.0</v>
      </c>
      <c r="V10039" s="15">
        <v>4.0</v>
      </c>
      <c r="W10039" s="31">
        <v>0.2</v>
      </c>
      <c r="X10039" s="28">
        <v>54648.0</v>
      </c>
    </row>
    <row r="10040" ht="15.75" customHeight="1">
      <c r="A10040" s="15">
        <v>574.0</v>
      </c>
      <c r="B10040" s="15" t="s">
        <v>10404</v>
      </c>
      <c r="C10040" s="18">
        <v>43097.0</v>
      </c>
      <c r="D10040" s="18">
        <v>43104.0</v>
      </c>
      <c r="E10040" s="18">
        <f t="shared" si="1"/>
        <v>43104</v>
      </c>
      <c r="F10040" s="15" t="s">
        <v>55</v>
      </c>
      <c r="G10040" s="15" t="s">
        <v>1949</v>
      </c>
      <c r="H10040" s="15" t="s">
        <v>1950</v>
      </c>
      <c r="I10040" s="15" t="s">
        <v>59</v>
      </c>
      <c r="J10040" s="15" t="s">
        <v>60</v>
      </c>
      <c r="K10040" s="15" t="s">
        <v>17</v>
      </c>
      <c r="L10040" s="15" t="str">
        <f t="array" ref="L10040">_xlfn.XLOOKUP(M10040,reference_province_to_city!$A$2:$A$11,reference_province_to_city!$B$2:$B$11)</f>
        <v>Semarang</v>
      </c>
      <c r="M10040" s="15" t="s">
        <v>15</v>
      </c>
      <c r="N10040" s="15">
        <v>50111.0</v>
      </c>
      <c r="O10040" s="15">
        <f t="array" ref="O10040">_xlfn.XLOOKUP(M10040,reference_postal_code!$B$2:$B$11,reference_postal_code!$A$2:$A$11)</f>
        <v>50111</v>
      </c>
      <c r="P10040" s="15" t="s">
        <v>77</v>
      </c>
      <c r="Q10040" s="15" t="s">
        <v>5120</v>
      </c>
      <c r="R10040" s="15" t="s">
        <v>110</v>
      </c>
      <c r="S10040" s="15" t="s">
        <v>111</v>
      </c>
      <c r="T10040" s="15" t="s">
        <v>5121</v>
      </c>
      <c r="U10040" s="28">
        <v>222750.0</v>
      </c>
      <c r="V10040" s="15">
        <v>3.0</v>
      </c>
      <c r="W10040" s="31">
        <v>0.0</v>
      </c>
      <c r="X10040" s="28">
        <v>60142.0</v>
      </c>
    </row>
    <row r="10041" ht="15.75" customHeight="1">
      <c r="A10041" s="15">
        <v>6822.0</v>
      </c>
      <c r="B10041" s="15" t="s">
        <v>10405</v>
      </c>
      <c r="C10041" s="18">
        <v>43097.0</v>
      </c>
      <c r="D10041" s="18">
        <v>43101.0</v>
      </c>
      <c r="E10041" s="18">
        <f t="shared" si="1"/>
        <v>43101</v>
      </c>
      <c r="F10041" s="15" t="s">
        <v>55</v>
      </c>
      <c r="G10041" s="15" t="s">
        <v>4829</v>
      </c>
      <c r="H10041" s="15" t="s">
        <v>4830</v>
      </c>
      <c r="I10041" s="15" t="s">
        <v>128</v>
      </c>
      <c r="J10041" s="15" t="s">
        <v>60</v>
      </c>
      <c r="K10041" s="15" t="s">
        <v>31</v>
      </c>
      <c r="L10041" s="15" t="str">
        <f t="array" ref="L10041">_xlfn.XLOOKUP(M10041,reference_province_to_city!$A$2:$A$11,reference_province_to_city!$B$2:$B$11)</f>
        <v>Balikpapan</v>
      </c>
      <c r="M10041" s="15" t="s">
        <v>21</v>
      </c>
      <c r="N10041" s="15">
        <v>76114.0</v>
      </c>
      <c r="O10041" s="15">
        <f t="array" ref="O10041">_xlfn.XLOOKUP(M10041,reference_postal_code!$B$2:$B$11,reference_postal_code!$A$2:$A$11)</f>
        <v>76114</v>
      </c>
      <c r="P10041" s="15" t="s">
        <v>166</v>
      </c>
      <c r="Q10041" s="15" t="s">
        <v>1762</v>
      </c>
      <c r="R10041" s="15" t="s">
        <v>106</v>
      </c>
      <c r="S10041" s="15" t="s">
        <v>139</v>
      </c>
      <c r="T10041" s="15" t="s">
        <v>1763</v>
      </c>
      <c r="U10041" s="28">
        <v>44400.0</v>
      </c>
      <c r="V10041" s="15">
        <v>2.0</v>
      </c>
      <c r="W10041" s="31">
        <v>0.6</v>
      </c>
      <c r="X10041" s="28">
        <v>-21090.0</v>
      </c>
    </row>
    <row r="10042" ht="15.75" customHeight="1">
      <c r="A10042" s="15">
        <v>8099.0</v>
      </c>
      <c r="B10042" s="15" t="s">
        <v>10406</v>
      </c>
      <c r="C10042" s="18">
        <v>43097.0</v>
      </c>
      <c r="D10042" s="18">
        <v>43101.0</v>
      </c>
      <c r="E10042" s="18">
        <f t="shared" si="1"/>
        <v>43101</v>
      </c>
      <c r="F10042" s="15" t="s">
        <v>55</v>
      </c>
      <c r="G10042" s="15" t="s">
        <v>7075</v>
      </c>
      <c r="H10042" s="15" t="s">
        <v>7076</v>
      </c>
      <c r="I10042" s="15" t="s">
        <v>59</v>
      </c>
      <c r="J10042" s="15" t="s">
        <v>60</v>
      </c>
      <c r="K10042" s="15" t="s">
        <v>28</v>
      </c>
      <c r="L10042" s="15" t="str">
        <f t="array" ref="L10042">_xlfn.XLOOKUP(M10042,reference_province_to_city!$A$2:$A$11,reference_province_to_city!$B$2:$B$11)</f>
        <v>Medan</v>
      </c>
      <c r="M10042" s="15" t="s">
        <v>11</v>
      </c>
      <c r="N10042" s="15">
        <v>20111.0</v>
      </c>
      <c r="O10042" s="15">
        <f t="array" ref="O10042">_xlfn.XLOOKUP(M10042,reference_postal_code!$B$2:$B$11,reference_postal_code!$A$2:$A$11)</f>
        <v>20111</v>
      </c>
      <c r="P10042" s="15" t="s">
        <v>77</v>
      </c>
      <c r="Q10042" s="15" t="s">
        <v>5348</v>
      </c>
      <c r="R10042" s="15" t="s">
        <v>65</v>
      </c>
      <c r="S10042" s="15" t="s">
        <v>66</v>
      </c>
      <c r="T10042" s="15" t="s">
        <v>5349</v>
      </c>
      <c r="U10042" s="28">
        <v>64200.0</v>
      </c>
      <c r="V10042" s="15">
        <v>1.0</v>
      </c>
      <c r="W10042" s="31">
        <v>0.0</v>
      </c>
      <c r="X10042" s="28">
        <v>28890.0</v>
      </c>
    </row>
    <row r="10043" ht="15.75" customHeight="1">
      <c r="A10043" s="15">
        <v>6821.0</v>
      </c>
      <c r="B10043" s="15" t="s">
        <v>10405</v>
      </c>
      <c r="C10043" s="18">
        <v>43097.0</v>
      </c>
      <c r="D10043" s="18">
        <v>43101.0</v>
      </c>
      <c r="E10043" s="18">
        <f t="shared" si="1"/>
        <v>43101</v>
      </c>
      <c r="F10043" s="15" t="s">
        <v>55</v>
      </c>
      <c r="G10043" s="15" t="s">
        <v>4829</v>
      </c>
      <c r="H10043" s="15" t="s">
        <v>4830</v>
      </c>
      <c r="I10043" s="15" t="s">
        <v>128</v>
      </c>
      <c r="J10043" s="15" t="s">
        <v>60</v>
      </c>
      <c r="K10043" s="15" t="s">
        <v>31</v>
      </c>
      <c r="L10043" s="15" t="str">
        <f t="array" ref="L10043">_xlfn.XLOOKUP(M10043,reference_province_to_city!$A$2:$A$11,reference_province_to_city!$B$2:$B$11)</f>
        <v>Balikpapan</v>
      </c>
      <c r="M10043" s="15" t="s">
        <v>21</v>
      </c>
      <c r="N10043" s="15">
        <v>76114.0</v>
      </c>
      <c r="O10043" s="15">
        <f t="array" ref="O10043">_xlfn.XLOOKUP(M10043,reference_postal_code!$B$2:$B$11,reference_postal_code!$A$2:$A$11)</f>
        <v>76114</v>
      </c>
      <c r="P10043" s="15" t="s">
        <v>166</v>
      </c>
      <c r="Q10043" s="15" t="s">
        <v>2028</v>
      </c>
      <c r="R10043" s="15" t="s">
        <v>106</v>
      </c>
      <c r="S10043" s="15" t="s">
        <v>107</v>
      </c>
      <c r="T10043" s="15" t="s">
        <v>2029</v>
      </c>
      <c r="U10043" s="28">
        <v>1700580.0</v>
      </c>
      <c r="V10043" s="15">
        <v>2.0</v>
      </c>
      <c r="W10043" s="31">
        <v>0.3</v>
      </c>
      <c r="X10043" s="28">
        <v>-48588.0</v>
      </c>
    </row>
    <row r="10044" ht="15.75" customHeight="1">
      <c r="A10044" s="15">
        <v>7486.0</v>
      </c>
      <c r="B10044" s="15" t="s">
        <v>10407</v>
      </c>
      <c r="C10044" s="18">
        <v>43097.0</v>
      </c>
      <c r="D10044" s="18">
        <v>43102.0</v>
      </c>
      <c r="E10044" s="18">
        <f t="shared" si="1"/>
        <v>43102</v>
      </c>
      <c r="F10044" s="15" t="s">
        <v>55</v>
      </c>
      <c r="G10044" s="15" t="s">
        <v>3332</v>
      </c>
      <c r="H10044" s="15" t="s">
        <v>3333</v>
      </c>
      <c r="I10044" s="15" t="s">
        <v>76</v>
      </c>
      <c r="J10044" s="15" t="s">
        <v>60</v>
      </c>
      <c r="K10044" s="15" t="s">
        <v>26</v>
      </c>
      <c r="L10044" s="15" t="str">
        <f t="array" ref="L10044">_xlfn.XLOOKUP(M10044,reference_province_to_city!$A$2:$A$11,reference_province_to_city!$B$2:$B$11)</f>
        <v>Denpasar</v>
      </c>
      <c r="M10044" s="15" t="s">
        <v>24</v>
      </c>
      <c r="N10044" s="15">
        <v>80231.0</v>
      </c>
      <c r="O10044" s="15">
        <f t="array" ref="O10044">_xlfn.XLOOKUP(M10044,reference_postal_code!$B$2:$B$11,reference_postal_code!$A$2:$A$11)</f>
        <v>80231</v>
      </c>
      <c r="P10044" s="15" t="s">
        <v>63</v>
      </c>
      <c r="Q10044" s="15" t="s">
        <v>3079</v>
      </c>
      <c r="R10044" s="15" t="s">
        <v>65</v>
      </c>
      <c r="S10044" s="15" t="s">
        <v>83</v>
      </c>
      <c r="T10044" s="15" t="s">
        <v>3080</v>
      </c>
      <c r="U10044" s="28">
        <v>388500.0</v>
      </c>
      <c r="V10044" s="15">
        <v>5.0</v>
      </c>
      <c r="W10044" s="31">
        <v>0.0</v>
      </c>
      <c r="X10044" s="28">
        <v>190365.0</v>
      </c>
    </row>
    <row r="10045" ht="15.75" customHeight="1">
      <c r="A10045" s="15">
        <v>8098.0</v>
      </c>
      <c r="B10045" s="15" t="s">
        <v>10406</v>
      </c>
      <c r="C10045" s="18">
        <v>43097.0</v>
      </c>
      <c r="D10045" s="18">
        <v>43101.0</v>
      </c>
      <c r="E10045" s="18">
        <f t="shared" si="1"/>
        <v>43101</v>
      </c>
      <c r="F10045" s="15" t="s">
        <v>55</v>
      </c>
      <c r="G10045" s="15" t="s">
        <v>7075</v>
      </c>
      <c r="H10045" s="15" t="s">
        <v>7076</v>
      </c>
      <c r="I10045" s="15" t="s">
        <v>59</v>
      </c>
      <c r="J10045" s="15" t="s">
        <v>60</v>
      </c>
      <c r="K10045" s="15" t="s">
        <v>28</v>
      </c>
      <c r="L10045" s="15" t="str">
        <f t="array" ref="L10045">_xlfn.XLOOKUP(M10045,reference_province_to_city!$A$2:$A$11,reference_province_to_city!$B$2:$B$11)</f>
        <v>Medan</v>
      </c>
      <c r="M10045" s="15" t="s">
        <v>11</v>
      </c>
      <c r="N10045" s="15">
        <v>20111.0</v>
      </c>
      <c r="O10045" s="15">
        <f t="array" ref="O10045">_xlfn.XLOOKUP(M10045,reference_postal_code!$B$2:$B$11,reference_postal_code!$A$2:$A$11)</f>
        <v>20111</v>
      </c>
      <c r="P10045" s="15" t="s">
        <v>77</v>
      </c>
      <c r="Q10045" s="15" t="s">
        <v>2388</v>
      </c>
      <c r="R10045" s="15" t="s">
        <v>65</v>
      </c>
      <c r="S10045" s="15" t="s">
        <v>87</v>
      </c>
      <c r="T10045" s="15" t="s">
        <v>2389</v>
      </c>
      <c r="U10045" s="28">
        <v>1773750.0</v>
      </c>
      <c r="V10045" s="15">
        <v>5.0</v>
      </c>
      <c r="W10045" s="31">
        <v>0.0</v>
      </c>
      <c r="X10045" s="28">
        <v>514387.0</v>
      </c>
    </row>
    <row r="10046" ht="15.75" customHeight="1">
      <c r="A10046" s="15">
        <v>954.0</v>
      </c>
      <c r="B10046" s="15" t="s">
        <v>10408</v>
      </c>
      <c r="C10046" s="18">
        <v>43097.0</v>
      </c>
      <c r="D10046" s="18">
        <v>43101.0</v>
      </c>
      <c r="E10046" s="18">
        <f t="shared" si="1"/>
        <v>43101</v>
      </c>
      <c r="F10046" s="15" t="s">
        <v>55</v>
      </c>
      <c r="G10046" s="15" t="s">
        <v>6448</v>
      </c>
      <c r="H10046" s="15" t="s">
        <v>6449</v>
      </c>
      <c r="I10046" s="15" t="s">
        <v>59</v>
      </c>
      <c r="J10046" s="15" t="s">
        <v>60</v>
      </c>
      <c r="K10046" s="15" t="s">
        <v>524</v>
      </c>
      <c r="L10046" s="15" t="str">
        <f t="array" ref="L10046">_xlfn.XLOOKUP(M10046,reference_province_to_city!$A$2:$A$11,reference_province_to_city!$B$2:$B$11)</f>
        <v>Balikpapan</v>
      </c>
      <c r="M10046" s="15" t="s">
        <v>21</v>
      </c>
      <c r="N10046" s="15">
        <v>76114.0</v>
      </c>
      <c r="O10046" s="15">
        <f t="array" ref="O10046">_xlfn.XLOOKUP(M10046,reference_postal_code!$B$2:$B$11,reference_postal_code!$A$2:$A$11)</f>
        <v>76114</v>
      </c>
      <c r="P10046" s="15" t="s">
        <v>166</v>
      </c>
      <c r="Q10046" s="15" t="s">
        <v>6775</v>
      </c>
      <c r="R10046" s="15" t="s">
        <v>65</v>
      </c>
      <c r="S10046" s="15" t="s">
        <v>93</v>
      </c>
      <c r="T10046" s="15" t="s">
        <v>6776</v>
      </c>
      <c r="U10046" s="28">
        <v>407520.0</v>
      </c>
      <c r="V10046" s="15">
        <v>2.0</v>
      </c>
      <c r="W10046" s="31">
        <v>0.2</v>
      </c>
      <c r="X10046" s="28">
        <v>40752.0</v>
      </c>
    </row>
    <row r="10047" ht="15.75" customHeight="1">
      <c r="A10047" s="15">
        <v>6819.0</v>
      </c>
      <c r="B10047" s="15" t="s">
        <v>10405</v>
      </c>
      <c r="C10047" s="18">
        <v>43097.0</v>
      </c>
      <c r="D10047" s="18">
        <v>43101.0</v>
      </c>
      <c r="E10047" s="18">
        <f t="shared" si="1"/>
        <v>43101</v>
      </c>
      <c r="F10047" s="15" t="s">
        <v>55</v>
      </c>
      <c r="G10047" s="15" t="s">
        <v>4829</v>
      </c>
      <c r="H10047" s="15" t="s">
        <v>4830</v>
      </c>
      <c r="I10047" s="15" t="s">
        <v>128</v>
      </c>
      <c r="J10047" s="15" t="s">
        <v>60</v>
      </c>
      <c r="K10047" s="15" t="s">
        <v>31</v>
      </c>
      <c r="L10047" s="15" t="str">
        <f t="array" ref="L10047">_xlfn.XLOOKUP(M10047,reference_province_to_city!$A$2:$A$11,reference_province_to_city!$B$2:$B$11)</f>
        <v>Balikpapan</v>
      </c>
      <c r="M10047" s="15" t="s">
        <v>21</v>
      </c>
      <c r="N10047" s="15">
        <v>76114.0</v>
      </c>
      <c r="O10047" s="15">
        <f t="array" ref="O10047">_xlfn.XLOOKUP(M10047,reference_postal_code!$B$2:$B$11,reference_postal_code!$A$2:$A$11)</f>
        <v>76114</v>
      </c>
      <c r="P10047" s="15" t="s">
        <v>166</v>
      </c>
      <c r="Q10047" s="15" t="s">
        <v>3613</v>
      </c>
      <c r="R10047" s="15" t="s">
        <v>65</v>
      </c>
      <c r="S10047" s="15" t="s">
        <v>83</v>
      </c>
      <c r="T10047" s="15" t="s">
        <v>3614</v>
      </c>
      <c r="U10047" s="28">
        <v>25200.0</v>
      </c>
      <c r="V10047" s="15">
        <v>5.0</v>
      </c>
      <c r="W10047" s="31">
        <v>0.8</v>
      </c>
      <c r="X10047" s="28">
        <v>-40320.0</v>
      </c>
    </row>
    <row r="10048" ht="15.75" customHeight="1">
      <c r="A10048" s="15">
        <v>6820.0</v>
      </c>
      <c r="B10048" s="15" t="s">
        <v>10405</v>
      </c>
      <c r="C10048" s="18">
        <v>43097.0</v>
      </c>
      <c r="D10048" s="18">
        <v>43101.0</v>
      </c>
      <c r="E10048" s="18">
        <f t="shared" si="1"/>
        <v>43101</v>
      </c>
      <c r="F10048" s="15" t="s">
        <v>55</v>
      </c>
      <c r="G10048" s="15" t="s">
        <v>4829</v>
      </c>
      <c r="H10048" s="15" t="s">
        <v>4830</v>
      </c>
      <c r="I10048" s="15" t="s">
        <v>128</v>
      </c>
      <c r="J10048" s="15" t="s">
        <v>60</v>
      </c>
      <c r="K10048" s="15" t="s">
        <v>31</v>
      </c>
      <c r="L10048" s="15" t="str">
        <f t="array" ref="L10048">_xlfn.XLOOKUP(M10048,reference_province_to_city!$A$2:$A$11,reference_province_to_city!$B$2:$B$11)</f>
        <v>Balikpapan</v>
      </c>
      <c r="M10048" s="15" t="s">
        <v>21</v>
      </c>
      <c r="N10048" s="15">
        <v>76114.0</v>
      </c>
      <c r="O10048" s="15">
        <f t="array" ref="O10048">_xlfn.XLOOKUP(M10048,reference_postal_code!$B$2:$B$11,reference_postal_code!$A$2:$A$11)</f>
        <v>76114</v>
      </c>
      <c r="P10048" s="15" t="s">
        <v>166</v>
      </c>
      <c r="Q10048" s="15" t="s">
        <v>2774</v>
      </c>
      <c r="R10048" s="15" t="s">
        <v>106</v>
      </c>
      <c r="S10048" s="15" t="s">
        <v>139</v>
      </c>
      <c r="T10048" s="15" t="s">
        <v>2775</v>
      </c>
      <c r="U10048" s="28">
        <v>119520.0</v>
      </c>
      <c r="V10048" s="15">
        <v>3.0</v>
      </c>
      <c r="W10048" s="31">
        <v>0.6</v>
      </c>
      <c r="X10048" s="28">
        <v>-35856.0</v>
      </c>
    </row>
    <row r="10049" ht="15.75" customHeight="1">
      <c r="A10049" s="15">
        <v>571.0</v>
      </c>
      <c r="B10049" s="15" t="s">
        <v>10404</v>
      </c>
      <c r="C10049" s="18">
        <v>43097.0</v>
      </c>
      <c r="D10049" s="18">
        <v>43104.0</v>
      </c>
      <c r="E10049" s="18">
        <f t="shared" si="1"/>
        <v>43104</v>
      </c>
      <c r="F10049" s="15" t="s">
        <v>55</v>
      </c>
      <c r="G10049" s="15" t="s">
        <v>1949</v>
      </c>
      <c r="H10049" s="15" t="s">
        <v>1950</v>
      </c>
      <c r="I10049" s="15" t="s">
        <v>59</v>
      </c>
      <c r="J10049" s="15" t="s">
        <v>60</v>
      </c>
      <c r="K10049" s="15" t="s">
        <v>17</v>
      </c>
      <c r="L10049" s="15" t="str">
        <f t="array" ref="L10049">_xlfn.XLOOKUP(M10049,reference_province_to_city!$A$2:$A$11,reference_province_to_city!$B$2:$B$11)</f>
        <v>Semarang</v>
      </c>
      <c r="M10049" s="15" t="s">
        <v>15</v>
      </c>
      <c r="N10049" s="15">
        <v>50111.0</v>
      </c>
      <c r="O10049" s="15">
        <f t="array" ref="O10049">_xlfn.XLOOKUP(M10049,reference_postal_code!$B$2:$B$11,reference_postal_code!$A$2:$A$11)</f>
        <v>50111</v>
      </c>
      <c r="P10049" s="15" t="s">
        <v>77</v>
      </c>
      <c r="Q10049" s="15" t="s">
        <v>7127</v>
      </c>
      <c r="R10049" s="15" t="s">
        <v>65</v>
      </c>
      <c r="S10049" s="15" t="s">
        <v>79</v>
      </c>
      <c r="T10049" s="15" t="s">
        <v>7128</v>
      </c>
      <c r="U10049" s="28">
        <v>1086750.0</v>
      </c>
      <c r="V10049" s="15">
        <v>7.0</v>
      </c>
      <c r="W10049" s="31">
        <v>0.0</v>
      </c>
      <c r="X10049" s="28">
        <v>521640.0</v>
      </c>
    </row>
    <row r="10050" ht="15.75" customHeight="1">
      <c r="A10050" s="15">
        <v>573.0</v>
      </c>
      <c r="B10050" s="15" t="s">
        <v>10404</v>
      </c>
      <c r="C10050" s="18">
        <v>43097.0</v>
      </c>
      <c r="D10050" s="18">
        <v>43104.0</v>
      </c>
      <c r="E10050" s="18">
        <f t="shared" si="1"/>
        <v>43104</v>
      </c>
      <c r="F10050" s="15" t="s">
        <v>55</v>
      </c>
      <c r="G10050" s="15" t="s">
        <v>1949</v>
      </c>
      <c r="H10050" s="15" t="s">
        <v>1950</v>
      </c>
      <c r="I10050" s="15" t="s">
        <v>59</v>
      </c>
      <c r="J10050" s="15" t="s">
        <v>60</v>
      </c>
      <c r="K10050" s="15" t="s">
        <v>17</v>
      </c>
      <c r="L10050" s="15" t="str">
        <f t="array" ref="L10050">_xlfn.XLOOKUP(M10050,reference_province_to_city!$A$2:$A$11,reference_province_to_city!$B$2:$B$11)</f>
        <v>Semarang</v>
      </c>
      <c r="M10050" s="15" t="s">
        <v>15</v>
      </c>
      <c r="N10050" s="15">
        <v>50111.0</v>
      </c>
      <c r="O10050" s="15">
        <f t="array" ref="O10050">_xlfn.XLOOKUP(M10050,reference_postal_code!$B$2:$B$11,reference_postal_code!$A$2:$A$11)</f>
        <v>50111</v>
      </c>
      <c r="P10050" s="15" t="s">
        <v>77</v>
      </c>
      <c r="Q10050" s="15" t="s">
        <v>5893</v>
      </c>
      <c r="R10050" s="15" t="s">
        <v>65</v>
      </c>
      <c r="S10050" s="15" t="s">
        <v>83</v>
      </c>
      <c r="T10050" s="15" t="s">
        <v>5894</v>
      </c>
      <c r="U10050" s="28">
        <v>498960.0</v>
      </c>
      <c r="V10050" s="15">
        <v>7.0</v>
      </c>
      <c r="W10050" s="31">
        <v>0.2</v>
      </c>
      <c r="X10050" s="28">
        <v>168399.0</v>
      </c>
    </row>
    <row r="10051" ht="15.75" customHeight="1">
      <c r="A10051" s="15">
        <v>6090.0</v>
      </c>
      <c r="B10051" s="15" t="s">
        <v>10409</v>
      </c>
      <c r="C10051" s="18">
        <v>43097.0</v>
      </c>
      <c r="D10051" s="18">
        <v>43100.0</v>
      </c>
      <c r="E10051" s="18">
        <f t="shared" si="1"/>
        <v>43100</v>
      </c>
      <c r="F10051" s="15" t="s">
        <v>114</v>
      </c>
      <c r="G10051" s="15" t="s">
        <v>4726</v>
      </c>
      <c r="H10051" s="15" t="s">
        <v>4727</v>
      </c>
      <c r="I10051" s="15" t="s">
        <v>128</v>
      </c>
      <c r="J10051" s="15" t="s">
        <v>60</v>
      </c>
      <c r="K10051" s="15" t="s">
        <v>14</v>
      </c>
      <c r="L10051" s="15" t="str">
        <f t="array" ref="L10051">_xlfn.XLOOKUP(M10051,reference_province_to_city!$A$2:$A$11,reference_province_to_city!$B$2:$B$11)</f>
        <v>Bandung</v>
      </c>
      <c r="M10051" s="15" t="s">
        <v>12</v>
      </c>
      <c r="N10051" s="15">
        <v>40111.0</v>
      </c>
      <c r="O10051" s="15">
        <f t="array" ref="O10051">_xlfn.XLOOKUP(M10051,reference_postal_code!$B$2:$B$11,reference_postal_code!$A$2:$A$11)</f>
        <v>40111</v>
      </c>
      <c r="P10051" s="15" t="s">
        <v>117</v>
      </c>
      <c r="Q10051" s="15" t="s">
        <v>6212</v>
      </c>
      <c r="R10051" s="15" t="s">
        <v>65</v>
      </c>
      <c r="S10051" s="15" t="s">
        <v>83</v>
      </c>
      <c r="T10051" s="15" t="s">
        <v>6213</v>
      </c>
      <c r="U10051" s="28">
        <v>17820.0</v>
      </c>
      <c r="V10051" s="15">
        <v>2.0</v>
      </c>
      <c r="W10051" s="31">
        <v>0.7</v>
      </c>
      <c r="X10051" s="28">
        <v>-14850.0</v>
      </c>
    </row>
    <row r="10052" ht="15.75" customHeight="1">
      <c r="A10052" s="15">
        <v>955.0</v>
      </c>
      <c r="B10052" s="15" t="s">
        <v>10408</v>
      </c>
      <c r="C10052" s="18">
        <v>43097.0</v>
      </c>
      <c r="D10052" s="18">
        <v>43101.0</v>
      </c>
      <c r="E10052" s="18">
        <f t="shared" si="1"/>
        <v>43101</v>
      </c>
      <c r="F10052" s="15" t="s">
        <v>55</v>
      </c>
      <c r="G10052" s="15" t="s">
        <v>6448</v>
      </c>
      <c r="H10052" s="15" t="s">
        <v>6449</v>
      </c>
      <c r="I10052" s="15" t="s">
        <v>59</v>
      </c>
      <c r="J10052" s="15" t="s">
        <v>60</v>
      </c>
      <c r="K10052" s="15" t="s">
        <v>31</v>
      </c>
      <c r="L10052" s="15" t="str">
        <f t="array" ref="L10052">_xlfn.XLOOKUP(M10052,reference_province_to_city!$A$2:$A$11,reference_province_to_city!$B$2:$B$11)</f>
        <v>Balikpapan</v>
      </c>
      <c r="M10052" s="15" t="s">
        <v>21</v>
      </c>
      <c r="N10052" s="15">
        <v>76114.0</v>
      </c>
      <c r="O10052" s="15">
        <f t="array" ref="O10052">_xlfn.XLOOKUP(M10052,reference_postal_code!$B$2:$B$11,reference_postal_code!$A$2:$A$11)</f>
        <v>76114</v>
      </c>
      <c r="P10052" s="15" t="s">
        <v>166</v>
      </c>
      <c r="Q10052" s="15" t="s">
        <v>5687</v>
      </c>
      <c r="R10052" s="15" t="s">
        <v>106</v>
      </c>
      <c r="S10052" s="15" t="s">
        <v>183</v>
      </c>
      <c r="T10052" s="15" t="s">
        <v>5688</v>
      </c>
      <c r="U10052" s="28">
        <v>1182792.0</v>
      </c>
      <c r="V10052" s="15">
        <v>2.0</v>
      </c>
      <c r="W10052" s="31">
        <v>0.32</v>
      </c>
      <c r="X10052" s="28">
        <v>-173940.0</v>
      </c>
    </row>
    <row r="10053" ht="15.75" customHeight="1">
      <c r="A10053" s="15">
        <v>271.0</v>
      </c>
      <c r="B10053" s="15" t="s">
        <v>10410</v>
      </c>
      <c r="C10053" s="18">
        <v>43097.0</v>
      </c>
      <c r="D10053" s="18">
        <v>43102.0</v>
      </c>
      <c r="E10053" s="18">
        <f t="shared" si="1"/>
        <v>43102</v>
      </c>
      <c r="F10053" s="15" t="s">
        <v>114</v>
      </c>
      <c r="G10053" s="15" t="s">
        <v>805</v>
      </c>
      <c r="H10053" s="15" t="s">
        <v>806</v>
      </c>
      <c r="I10053" s="15" t="s">
        <v>128</v>
      </c>
      <c r="J10053" s="15" t="s">
        <v>60</v>
      </c>
      <c r="K10053" s="15" t="s">
        <v>10</v>
      </c>
      <c r="L10053" s="15" t="str">
        <f t="array" ref="L10053">_xlfn.XLOOKUP(M10053,reference_province_to_city!$A$2:$A$11,reference_province_to_city!$B$2:$B$11)</f>
        <v>Jakarta</v>
      </c>
      <c r="M10053" s="15" t="s">
        <v>7</v>
      </c>
      <c r="N10053" s="15">
        <v>10110.0</v>
      </c>
      <c r="O10053" s="15">
        <f t="array" ref="O10053">_xlfn.XLOOKUP(M10053,reference_postal_code!$B$2:$B$11,reference_postal_code!$A$2:$A$11)</f>
        <v>10110</v>
      </c>
      <c r="P10053" s="15" t="s">
        <v>117</v>
      </c>
      <c r="Q10053" s="15" t="s">
        <v>3793</v>
      </c>
      <c r="R10053" s="15" t="s">
        <v>65</v>
      </c>
      <c r="S10053" s="15" t="s">
        <v>87</v>
      </c>
      <c r="T10053" s="15" t="s">
        <v>3794</v>
      </c>
      <c r="U10053" s="28">
        <v>1.08876E7</v>
      </c>
      <c r="V10053" s="15">
        <v>4.0</v>
      </c>
      <c r="W10053" s="31">
        <v>0.0</v>
      </c>
      <c r="X10053" s="28">
        <v>3157404.0</v>
      </c>
    </row>
    <row r="10054" ht="15.75" customHeight="1">
      <c r="A10054" s="15">
        <v>6150.0</v>
      </c>
      <c r="B10054" s="15" t="s">
        <v>10411</v>
      </c>
      <c r="C10054" s="18">
        <v>43097.0</v>
      </c>
      <c r="D10054" s="18">
        <v>43100.0</v>
      </c>
      <c r="E10054" s="18">
        <f t="shared" si="1"/>
        <v>43100</v>
      </c>
      <c r="F10054" s="15" t="s">
        <v>125</v>
      </c>
      <c r="G10054" s="15" t="s">
        <v>6989</v>
      </c>
      <c r="H10054" s="15" t="s">
        <v>6990</v>
      </c>
      <c r="I10054" s="15" t="s">
        <v>128</v>
      </c>
      <c r="J10054" s="15" t="s">
        <v>60</v>
      </c>
      <c r="K10054" s="15" t="s">
        <v>33</v>
      </c>
      <c r="L10054" s="15" t="str">
        <f t="array" ref="L10054">_xlfn.XLOOKUP(M10054,reference_province_to_city!$A$2:$A$11,reference_province_to_city!$B$2:$B$11)</f>
        <v>Makassar</v>
      </c>
      <c r="M10054" s="15" t="s">
        <v>25</v>
      </c>
      <c r="N10054" s="15">
        <v>90111.0</v>
      </c>
      <c r="O10054" s="15">
        <f t="array" ref="O10054">_xlfn.XLOOKUP(M10054,reference_postal_code!$B$2:$B$11,reference_postal_code!$A$2:$A$11)</f>
        <v>90111</v>
      </c>
      <c r="P10054" s="15" t="s">
        <v>63</v>
      </c>
      <c r="Q10054" s="15" t="s">
        <v>5193</v>
      </c>
      <c r="R10054" s="15" t="s">
        <v>106</v>
      </c>
      <c r="S10054" s="15" t="s">
        <v>107</v>
      </c>
      <c r="T10054" s="15" t="s">
        <v>5194</v>
      </c>
      <c r="U10054" s="28">
        <v>5110560.0</v>
      </c>
      <c r="V10054" s="15">
        <v>6.0</v>
      </c>
      <c r="W10054" s="31">
        <v>0.2</v>
      </c>
      <c r="X10054" s="28">
        <v>-511056.0</v>
      </c>
    </row>
    <row r="10055" ht="15.75" customHeight="1">
      <c r="A10055" s="15">
        <v>4288.0</v>
      </c>
      <c r="B10055" s="15" t="s">
        <v>10412</v>
      </c>
      <c r="C10055" s="18">
        <v>43097.0</v>
      </c>
      <c r="D10055" s="18">
        <v>43103.0</v>
      </c>
      <c r="E10055" s="18">
        <f t="shared" si="1"/>
        <v>43103</v>
      </c>
      <c r="F10055" s="15" t="s">
        <v>55</v>
      </c>
      <c r="G10055" s="15" t="s">
        <v>1538</v>
      </c>
      <c r="H10055" s="15" t="s">
        <v>1539</v>
      </c>
      <c r="I10055" s="15" t="s">
        <v>76</v>
      </c>
      <c r="J10055" s="15" t="s">
        <v>60</v>
      </c>
      <c r="L10055" s="15" t="str">
        <f t="array" ref="L10055">_xlfn.XLOOKUP(M10055,reference_province_to_city!$A$2:$A$11,reference_province_to_city!$B$2:$B$11)</f>
        <v>Surabaya</v>
      </c>
      <c r="M10055" s="15" t="s">
        <v>20</v>
      </c>
      <c r="N10055" s="15">
        <v>60231.0</v>
      </c>
      <c r="O10055" s="15">
        <f t="array" ref="O10055">_xlfn.XLOOKUP(M10055,reference_postal_code!$B$2:$B$11,reference_postal_code!$A$2:$A$11)</f>
        <v>60231</v>
      </c>
      <c r="P10055" s="15" t="s">
        <v>166</v>
      </c>
      <c r="Q10055" s="15" t="s">
        <v>687</v>
      </c>
      <c r="R10055" s="15" t="s">
        <v>65</v>
      </c>
      <c r="S10055" s="15" t="s">
        <v>87</v>
      </c>
      <c r="T10055" s="15" t="s">
        <v>688</v>
      </c>
      <c r="U10055" s="28">
        <v>971760.0</v>
      </c>
      <c r="V10055" s="15">
        <v>1.0</v>
      </c>
      <c r="W10055" s="31">
        <v>0.2</v>
      </c>
      <c r="X10055" s="28">
        <v>-194352.0</v>
      </c>
    </row>
    <row r="10056" ht="15.75" customHeight="1">
      <c r="A10056" s="15">
        <v>7485.0</v>
      </c>
      <c r="B10056" s="15" t="s">
        <v>10407</v>
      </c>
      <c r="C10056" s="18">
        <v>43097.0</v>
      </c>
      <c r="D10056" s="18">
        <v>43102.0</v>
      </c>
      <c r="E10056" s="18">
        <f t="shared" si="1"/>
        <v>43102</v>
      </c>
      <c r="F10056" s="15" t="s">
        <v>55</v>
      </c>
      <c r="G10056" s="15" t="s">
        <v>3332</v>
      </c>
      <c r="H10056" s="15" t="s">
        <v>3333</v>
      </c>
      <c r="I10056" s="15" t="s">
        <v>76</v>
      </c>
      <c r="J10056" s="15" t="s">
        <v>60</v>
      </c>
      <c r="K10056" s="15" t="s">
        <v>26</v>
      </c>
      <c r="L10056" s="15" t="str">
        <f t="array" ref="L10056">_xlfn.XLOOKUP(M10056,reference_province_to_city!$A$2:$A$11,reference_province_to_city!$B$2:$B$11)</f>
        <v>Denpasar</v>
      </c>
      <c r="M10056" s="15" t="s">
        <v>24</v>
      </c>
      <c r="N10056" s="15">
        <v>80231.0</v>
      </c>
      <c r="O10056" s="15">
        <f t="array" ref="O10056">_xlfn.XLOOKUP(M10056,reference_postal_code!$B$2:$B$11,reference_postal_code!$A$2:$A$11)</f>
        <v>80231</v>
      </c>
      <c r="P10056" s="15" t="s">
        <v>63</v>
      </c>
      <c r="Q10056" s="15" t="s">
        <v>4215</v>
      </c>
      <c r="R10056" s="15" t="s">
        <v>65</v>
      </c>
      <c r="S10056" s="15" t="s">
        <v>93</v>
      </c>
      <c r="T10056" s="15" t="s">
        <v>4216</v>
      </c>
      <c r="U10056" s="28">
        <v>37200.0</v>
      </c>
      <c r="V10056" s="15">
        <v>1.0</v>
      </c>
      <c r="W10056" s="31">
        <v>0.0</v>
      </c>
      <c r="X10056" s="28">
        <v>13020.0</v>
      </c>
    </row>
    <row r="10057" ht="15.75" customHeight="1">
      <c r="A10057" s="15">
        <v>572.0</v>
      </c>
      <c r="B10057" s="15" t="s">
        <v>10404</v>
      </c>
      <c r="C10057" s="18">
        <v>43097.0</v>
      </c>
      <c r="D10057" s="18">
        <v>43104.0</v>
      </c>
      <c r="E10057" s="18">
        <f t="shared" si="1"/>
        <v>43104</v>
      </c>
      <c r="F10057" s="15" t="s">
        <v>55</v>
      </c>
      <c r="G10057" s="15" t="s">
        <v>1949</v>
      </c>
      <c r="H10057" s="15" t="s">
        <v>1950</v>
      </c>
      <c r="I10057" s="15" t="s">
        <v>59</v>
      </c>
      <c r="J10057" s="15" t="s">
        <v>60</v>
      </c>
      <c r="K10057" s="15" t="s">
        <v>17</v>
      </c>
      <c r="L10057" s="15" t="str">
        <f t="array" ref="L10057">_xlfn.XLOOKUP(M10057,reference_province_to_city!$A$2:$A$11,reference_province_to_city!$B$2:$B$11)</f>
        <v>Semarang</v>
      </c>
      <c r="M10057" s="15" t="s">
        <v>15</v>
      </c>
      <c r="N10057" s="15">
        <v>50111.0</v>
      </c>
      <c r="O10057" s="15">
        <f t="array" ref="O10057">_xlfn.XLOOKUP(M10057,reference_postal_code!$B$2:$B$11,reference_postal_code!$A$2:$A$11)</f>
        <v>50111</v>
      </c>
      <c r="P10057" s="15" t="s">
        <v>77</v>
      </c>
      <c r="Q10057" s="15" t="s">
        <v>3846</v>
      </c>
      <c r="R10057" s="15" t="s">
        <v>65</v>
      </c>
      <c r="S10057" s="15" t="s">
        <v>103</v>
      </c>
      <c r="T10057" s="15" t="s">
        <v>3847</v>
      </c>
      <c r="U10057" s="28">
        <v>209400.0</v>
      </c>
      <c r="V10057" s="15">
        <v>4.0</v>
      </c>
      <c r="W10057" s="31">
        <v>0.0</v>
      </c>
      <c r="X10057" s="28">
        <v>96324.0</v>
      </c>
    </row>
    <row r="10058" ht="15.75" customHeight="1">
      <c r="A10058" s="15">
        <v>2432.0</v>
      </c>
      <c r="B10058" s="15" t="s">
        <v>10413</v>
      </c>
      <c r="C10058" s="18">
        <v>43097.0</v>
      </c>
      <c r="D10058" s="18">
        <v>43102.0</v>
      </c>
      <c r="E10058" s="18">
        <f t="shared" si="1"/>
        <v>43102</v>
      </c>
      <c r="F10058" s="15" t="s">
        <v>55</v>
      </c>
      <c r="G10058" s="15" t="s">
        <v>2354</v>
      </c>
      <c r="H10058" s="15" t="s">
        <v>2355</v>
      </c>
      <c r="I10058" s="15" t="s">
        <v>128</v>
      </c>
      <c r="J10058" s="15" t="s">
        <v>60</v>
      </c>
      <c r="K10058" s="15" t="s">
        <v>26</v>
      </c>
      <c r="L10058" s="15" t="str">
        <f t="array" ref="L10058">_xlfn.XLOOKUP(M10058,reference_province_to_city!$A$2:$A$11,reference_province_to_city!$B$2:$B$11)</f>
        <v>Denpasar</v>
      </c>
      <c r="M10058" s="15" t="s">
        <v>24</v>
      </c>
      <c r="N10058" s="15">
        <v>80231.0</v>
      </c>
      <c r="O10058" s="15">
        <f t="array" ref="O10058">_xlfn.XLOOKUP(M10058,reference_postal_code!$B$2:$B$11,reference_postal_code!$A$2:$A$11)</f>
        <v>80231</v>
      </c>
      <c r="P10058" s="15" t="s">
        <v>63</v>
      </c>
      <c r="Q10058" s="15" t="s">
        <v>1762</v>
      </c>
      <c r="R10058" s="15" t="s">
        <v>106</v>
      </c>
      <c r="S10058" s="15" t="s">
        <v>139</v>
      </c>
      <c r="T10058" s="15" t="s">
        <v>1763</v>
      </c>
      <c r="U10058" s="28">
        <v>111000.0</v>
      </c>
      <c r="V10058" s="15">
        <v>2.0</v>
      </c>
      <c r="W10058" s="31">
        <v>0.0</v>
      </c>
      <c r="X10058" s="28">
        <v>45510.0</v>
      </c>
    </row>
    <row r="10059" ht="15.75" customHeight="1">
      <c r="A10059" s="15">
        <v>2875.0</v>
      </c>
      <c r="B10059" s="15" t="s">
        <v>10414</v>
      </c>
      <c r="C10059" s="18">
        <v>43098.0</v>
      </c>
      <c r="D10059" s="18">
        <v>43100.0</v>
      </c>
      <c r="E10059" s="18">
        <f t="shared" si="1"/>
        <v>43100</v>
      </c>
      <c r="F10059" s="15" t="s">
        <v>125</v>
      </c>
      <c r="G10059" s="15" t="s">
        <v>2149</v>
      </c>
      <c r="H10059" s="15" t="s">
        <v>2150</v>
      </c>
      <c r="I10059" s="15" t="s">
        <v>59</v>
      </c>
      <c r="J10059" s="15" t="s">
        <v>60</v>
      </c>
      <c r="K10059" s="15" t="s">
        <v>17</v>
      </c>
      <c r="L10059" s="15" t="str">
        <f t="array" ref="L10059">_xlfn.XLOOKUP(M10059,reference_province_to_city!$A$2:$A$11,reference_province_to_city!$B$2:$B$11)</f>
        <v>Semarang</v>
      </c>
      <c r="M10059" s="15" t="s">
        <v>15</v>
      </c>
      <c r="N10059" s="15">
        <v>50111.0</v>
      </c>
      <c r="O10059" s="15">
        <f t="array" ref="O10059">_xlfn.XLOOKUP(M10059,reference_postal_code!$B$2:$B$11,reference_postal_code!$A$2:$A$11)</f>
        <v>50111</v>
      </c>
      <c r="P10059" s="15" t="s">
        <v>77</v>
      </c>
      <c r="Q10059" s="15" t="s">
        <v>2960</v>
      </c>
      <c r="R10059" s="15" t="s">
        <v>65</v>
      </c>
      <c r="S10059" s="15" t="s">
        <v>103</v>
      </c>
      <c r="T10059" s="15" t="s">
        <v>2961</v>
      </c>
      <c r="U10059" s="28">
        <v>90450.0</v>
      </c>
      <c r="V10059" s="15">
        <v>3.0</v>
      </c>
      <c r="W10059" s="31">
        <v>0.0</v>
      </c>
      <c r="X10059" s="28">
        <v>44320.0</v>
      </c>
    </row>
    <row r="10060" ht="15.75" customHeight="1">
      <c r="A10060" s="15">
        <v>5132.0</v>
      </c>
      <c r="B10060" s="15" t="s">
        <v>10415</v>
      </c>
      <c r="C10060" s="18">
        <v>43098.0</v>
      </c>
      <c r="D10060" s="18">
        <v>43105.0</v>
      </c>
      <c r="E10060" s="18">
        <f t="shared" si="1"/>
        <v>43105</v>
      </c>
      <c r="F10060" s="15" t="s">
        <v>55</v>
      </c>
      <c r="G10060" s="15" t="s">
        <v>5043</v>
      </c>
      <c r="H10060" s="15" t="s">
        <v>5044</v>
      </c>
      <c r="I10060" s="15" t="s">
        <v>128</v>
      </c>
      <c r="J10060" s="15" t="s">
        <v>60</v>
      </c>
      <c r="K10060" s="15" t="s">
        <v>10</v>
      </c>
      <c r="L10060" s="15" t="str">
        <f t="array" ref="L10060">_xlfn.XLOOKUP(M10060,reference_province_to_city!$A$2:$A$11,reference_province_to_city!$B$2:$B$11)</f>
        <v>Jakarta</v>
      </c>
      <c r="M10060" s="15" t="s">
        <v>7</v>
      </c>
      <c r="N10060" s="15">
        <v>10110.0</v>
      </c>
      <c r="O10060" s="15">
        <f t="array" ref="O10060">_xlfn.XLOOKUP(M10060,reference_postal_code!$B$2:$B$11,reference_postal_code!$A$2:$A$11)</f>
        <v>10110</v>
      </c>
      <c r="P10060" s="15" t="s">
        <v>117</v>
      </c>
      <c r="Q10060" s="15" t="s">
        <v>3019</v>
      </c>
      <c r="R10060" s="15" t="s">
        <v>106</v>
      </c>
      <c r="S10060" s="15" t="s">
        <v>139</v>
      </c>
      <c r="T10060" s="15" t="s">
        <v>3020</v>
      </c>
      <c r="U10060" s="28">
        <v>1516800.0</v>
      </c>
      <c r="V10060" s="15">
        <v>8.0</v>
      </c>
      <c r="W10060" s="31">
        <v>0.0</v>
      </c>
      <c r="X10060" s="28">
        <v>561216.0</v>
      </c>
    </row>
    <row r="10061" ht="15.75" customHeight="1">
      <c r="A10061" s="15">
        <v>7633.0</v>
      </c>
      <c r="B10061" s="15" t="s">
        <v>10416</v>
      </c>
      <c r="C10061" s="18">
        <v>43098.0</v>
      </c>
      <c r="D10061" s="18">
        <v>43101.0</v>
      </c>
      <c r="E10061" s="18">
        <f t="shared" si="1"/>
        <v>43101</v>
      </c>
      <c r="F10061" s="15" t="s">
        <v>114</v>
      </c>
      <c r="G10061" s="15" t="s">
        <v>1366</v>
      </c>
      <c r="H10061" s="15" t="s">
        <v>1367</v>
      </c>
      <c r="I10061" s="15" t="s">
        <v>59</v>
      </c>
      <c r="J10061" s="15" t="s">
        <v>60</v>
      </c>
      <c r="K10061" s="15" t="s">
        <v>26</v>
      </c>
      <c r="L10061" s="15" t="str">
        <f t="array" ref="L10061">_xlfn.XLOOKUP(M10061,reference_province_to_city!$A$2:$A$11,reference_province_to_city!$B$2:$B$11)</f>
        <v>Denpasar</v>
      </c>
      <c r="M10061" s="15" t="s">
        <v>24</v>
      </c>
      <c r="N10061" s="15">
        <v>80231.0</v>
      </c>
      <c r="O10061" s="15">
        <f t="array" ref="O10061">_xlfn.XLOOKUP(M10061,reference_postal_code!$B$2:$B$11,reference_postal_code!$A$2:$A$11)</f>
        <v>80231</v>
      </c>
      <c r="P10061" s="15" t="s">
        <v>63</v>
      </c>
      <c r="Q10061" s="15" t="s">
        <v>1241</v>
      </c>
      <c r="R10061" s="15" t="s">
        <v>106</v>
      </c>
      <c r="S10061" s="15" t="s">
        <v>107</v>
      </c>
      <c r="T10061" s="15" t="s">
        <v>1242</v>
      </c>
      <c r="U10061" s="28">
        <v>1.81176E7</v>
      </c>
      <c r="V10061" s="15">
        <v>8.0</v>
      </c>
      <c r="W10061" s="31">
        <v>0.0</v>
      </c>
      <c r="X10061" s="28">
        <v>4710576.0</v>
      </c>
    </row>
    <row r="10062" ht="15.75" customHeight="1">
      <c r="A10062" s="15">
        <v>7636.0</v>
      </c>
      <c r="B10062" s="15" t="s">
        <v>10416</v>
      </c>
      <c r="C10062" s="18">
        <v>43098.0</v>
      </c>
      <c r="D10062" s="18">
        <v>43101.0</v>
      </c>
      <c r="E10062" s="18">
        <f t="shared" si="1"/>
        <v>43101</v>
      </c>
      <c r="F10062" s="15" t="s">
        <v>114</v>
      </c>
      <c r="G10062" s="15" t="s">
        <v>1366</v>
      </c>
      <c r="H10062" s="15" t="s">
        <v>1367</v>
      </c>
      <c r="I10062" s="15" t="s">
        <v>59</v>
      </c>
      <c r="J10062" s="15" t="s">
        <v>60</v>
      </c>
      <c r="K10062" s="15" t="s">
        <v>26</v>
      </c>
      <c r="L10062" s="15" t="str">
        <f t="array" ref="L10062">_xlfn.XLOOKUP(M10062,reference_province_to_city!$A$2:$A$11,reference_province_to_city!$B$2:$B$11)</f>
        <v>Denpasar</v>
      </c>
      <c r="M10062" s="15" t="s">
        <v>24</v>
      </c>
      <c r="N10062" s="15">
        <v>80231.0</v>
      </c>
      <c r="O10062" s="15">
        <f t="array" ref="O10062">_xlfn.XLOOKUP(M10062,reference_postal_code!$B$2:$B$11,reference_postal_code!$A$2:$A$11)</f>
        <v>80231</v>
      </c>
      <c r="P10062" s="15" t="s">
        <v>63</v>
      </c>
      <c r="Q10062" s="15" t="s">
        <v>624</v>
      </c>
      <c r="R10062" s="15" t="s">
        <v>106</v>
      </c>
      <c r="S10062" s="15" t="s">
        <v>107</v>
      </c>
      <c r="T10062" s="15" t="s">
        <v>625</v>
      </c>
      <c r="U10062" s="28">
        <v>4514700.0</v>
      </c>
      <c r="V10062" s="15">
        <v>1.0</v>
      </c>
      <c r="W10062" s="31">
        <v>0.0</v>
      </c>
      <c r="X10062" s="28">
        <v>1309263.0</v>
      </c>
    </row>
    <row r="10063" ht="15.75" customHeight="1">
      <c r="A10063" s="15">
        <v>7637.0</v>
      </c>
      <c r="B10063" s="15" t="s">
        <v>10416</v>
      </c>
      <c r="C10063" s="18">
        <v>43098.0</v>
      </c>
      <c r="D10063" s="18">
        <v>43101.0</v>
      </c>
      <c r="E10063" s="18">
        <f t="shared" si="1"/>
        <v>43101</v>
      </c>
      <c r="F10063" s="15" t="s">
        <v>114</v>
      </c>
      <c r="G10063" s="15" t="s">
        <v>1366</v>
      </c>
      <c r="H10063" s="15" t="s">
        <v>1367</v>
      </c>
      <c r="I10063" s="15" t="s">
        <v>59</v>
      </c>
      <c r="J10063" s="15" t="s">
        <v>60</v>
      </c>
      <c r="K10063" s="15" t="s">
        <v>26</v>
      </c>
      <c r="L10063" s="15" t="str">
        <f t="array" ref="L10063">_xlfn.XLOOKUP(M10063,reference_province_to_city!$A$2:$A$11,reference_province_to_city!$B$2:$B$11)</f>
        <v>Denpasar</v>
      </c>
      <c r="M10063" s="15" t="s">
        <v>24</v>
      </c>
      <c r="N10063" s="15">
        <v>80231.0</v>
      </c>
      <c r="O10063" s="15">
        <f t="array" ref="O10063">_xlfn.XLOOKUP(M10063,reference_postal_code!$B$2:$B$11,reference_postal_code!$A$2:$A$11)</f>
        <v>80231</v>
      </c>
      <c r="P10063" s="15" t="s">
        <v>63</v>
      </c>
      <c r="Q10063" s="15" t="s">
        <v>539</v>
      </c>
      <c r="R10063" s="15" t="s">
        <v>106</v>
      </c>
      <c r="S10063" s="15" t="s">
        <v>107</v>
      </c>
      <c r="T10063" s="15" t="s">
        <v>540</v>
      </c>
      <c r="U10063" s="28">
        <v>3881250.0</v>
      </c>
      <c r="V10063" s="15">
        <v>3.0</v>
      </c>
      <c r="W10063" s="31">
        <v>0.0</v>
      </c>
      <c r="X10063" s="28">
        <v>1164375.0</v>
      </c>
    </row>
    <row r="10064" ht="15.75" customHeight="1">
      <c r="A10064" s="15">
        <v>4240.0</v>
      </c>
      <c r="B10064" s="15" t="s">
        <v>10417</v>
      </c>
      <c r="C10064" s="18">
        <v>43098.0</v>
      </c>
      <c r="D10064" s="18">
        <v>43104.0</v>
      </c>
      <c r="E10064" s="18">
        <f t="shared" si="1"/>
        <v>43104</v>
      </c>
      <c r="F10064" s="15" t="s">
        <v>55</v>
      </c>
      <c r="G10064" s="15" t="s">
        <v>4702</v>
      </c>
      <c r="H10064" s="15" t="s">
        <v>4703</v>
      </c>
      <c r="I10064" s="15" t="s">
        <v>128</v>
      </c>
      <c r="J10064" s="15" t="s">
        <v>60</v>
      </c>
      <c r="K10064" s="15" t="s">
        <v>28</v>
      </c>
      <c r="L10064" s="15" t="str">
        <f t="array" ref="L10064">_xlfn.XLOOKUP(M10064,reference_province_to_city!$A$2:$A$11,reference_province_to_city!$B$2:$B$11)</f>
        <v>Medan</v>
      </c>
      <c r="M10064" s="15" t="s">
        <v>11</v>
      </c>
      <c r="N10064" s="15">
        <v>20111.0</v>
      </c>
      <c r="O10064" s="15">
        <f t="array" ref="O10064">_xlfn.XLOOKUP(M10064,reference_postal_code!$B$2:$B$11,reference_postal_code!$A$2:$A$11)</f>
        <v>20111</v>
      </c>
      <c r="P10064" s="15" t="s">
        <v>77</v>
      </c>
      <c r="Q10064" s="15" t="s">
        <v>5994</v>
      </c>
      <c r="R10064" s="15" t="s">
        <v>65</v>
      </c>
      <c r="S10064" s="15" t="s">
        <v>66</v>
      </c>
      <c r="T10064" s="15" t="s">
        <v>5995</v>
      </c>
      <c r="U10064" s="28">
        <v>3145500.0</v>
      </c>
      <c r="V10064" s="15">
        <v>2.0</v>
      </c>
      <c r="W10064" s="31">
        <v>0.0</v>
      </c>
      <c r="X10064" s="28">
        <v>1509840.0</v>
      </c>
    </row>
    <row r="10065" ht="15.75" customHeight="1">
      <c r="A10065" s="15">
        <v>7635.0</v>
      </c>
      <c r="B10065" s="15" t="s">
        <v>10416</v>
      </c>
      <c r="C10065" s="18">
        <v>43098.0</v>
      </c>
      <c r="D10065" s="18">
        <v>43101.0</v>
      </c>
      <c r="E10065" s="18">
        <f t="shared" si="1"/>
        <v>43101</v>
      </c>
      <c r="F10065" s="15" t="s">
        <v>114</v>
      </c>
      <c r="G10065" s="15" t="s">
        <v>1366</v>
      </c>
      <c r="H10065" s="15" t="s">
        <v>1367</v>
      </c>
      <c r="I10065" s="15" t="s">
        <v>59</v>
      </c>
      <c r="J10065" s="15" t="s">
        <v>60</v>
      </c>
      <c r="K10065" s="15" t="s">
        <v>26</v>
      </c>
      <c r="L10065" s="15" t="str">
        <f t="array" ref="L10065">_xlfn.XLOOKUP(M10065,reference_province_to_city!$A$2:$A$11,reference_province_to_city!$B$2:$B$11)</f>
        <v>Denpasar</v>
      </c>
      <c r="M10065" s="15" t="s">
        <v>24</v>
      </c>
      <c r="N10065" s="15">
        <v>80231.0</v>
      </c>
      <c r="O10065" s="15">
        <f t="array" ref="O10065">_xlfn.XLOOKUP(M10065,reference_postal_code!$B$2:$B$11,reference_postal_code!$A$2:$A$11)</f>
        <v>80231</v>
      </c>
      <c r="P10065" s="15" t="s">
        <v>63</v>
      </c>
      <c r="Q10065" s="15" t="s">
        <v>4902</v>
      </c>
      <c r="R10065" s="15" t="s">
        <v>65</v>
      </c>
      <c r="S10065" s="15" t="s">
        <v>93</v>
      </c>
      <c r="T10065" s="15" t="s">
        <v>4903</v>
      </c>
      <c r="U10065" s="28">
        <v>518700.0</v>
      </c>
      <c r="V10065" s="15">
        <v>1.0</v>
      </c>
      <c r="W10065" s="31">
        <v>0.0</v>
      </c>
      <c r="X10065" s="28">
        <v>150423.0</v>
      </c>
    </row>
    <row r="10066" ht="15.75" customHeight="1">
      <c r="A10066" s="15">
        <v>1878.0</v>
      </c>
      <c r="B10066" s="15" t="s">
        <v>10418</v>
      </c>
      <c r="C10066" s="18">
        <v>43098.0</v>
      </c>
      <c r="D10066" s="18">
        <v>43102.0</v>
      </c>
      <c r="E10066" s="18">
        <f t="shared" si="1"/>
        <v>43102</v>
      </c>
      <c r="F10066" s="15" t="s">
        <v>55</v>
      </c>
      <c r="G10066" s="15" t="s">
        <v>1741</v>
      </c>
      <c r="H10066" s="15" t="s">
        <v>1742</v>
      </c>
      <c r="I10066" s="15" t="s">
        <v>59</v>
      </c>
      <c r="J10066" s="15" t="s">
        <v>60</v>
      </c>
      <c r="K10066" s="15" t="s">
        <v>17</v>
      </c>
      <c r="L10066" s="15" t="str">
        <f t="array" ref="L10066">_xlfn.XLOOKUP(M10066,reference_province_to_city!$A$2:$A$11,reference_province_to_city!$B$2:$B$11)</f>
        <v>Semarang</v>
      </c>
      <c r="M10066" s="15" t="s">
        <v>15</v>
      </c>
      <c r="N10066" s="15">
        <v>50111.0</v>
      </c>
      <c r="O10066" s="15">
        <f t="array" ref="O10066">_xlfn.XLOOKUP(M10066,reference_postal_code!$B$2:$B$11,reference_postal_code!$A$2:$A$11)</f>
        <v>50111</v>
      </c>
      <c r="P10066" s="15" t="s">
        <v>77</v>
      </c>
      <c r="Q10066" s="15" t="s">
        <v>2181</v>
      </c>
      <c r="R10066" s="15" t="s">
        <v>106</v>
      </c>
      <c r="S10066" s="15" t="s">
        <v>107</v>
      </c>
      <c r="T10066" s="15" t="s">
        <v>2182</v>
      </c>
      <c r="U10066" s="28">
        <v>5903520.0</v>
      </c>
      <c r="V10066" s="15">
        <v>4.0</v>
      </c>
      <c r="W10066" s="31">
        <v>0.2</v>
      </c>
      <c r="X10066" s="28">
        <v>-664146.0</v>
      </c>
    </row>
    <row r="10067" ht="15.75" customHeight="1">
      <c r="A10067" s="15">
        <v>7634.0</v>
      </c>
      <c r="B10067" s="15" t="s">
        <v>10416</v>
      </c>
      <c r="C10067" s="18">
        <v>43098.0</v>
      </c>
      <c r="D10067" s="18">
        <v>43101.0</v>
      </c>
      <c r="E10067" s="18">
        <f t="shared" si="1"/>
        <v>43101</v>
      </c>
      <c r="F10067" s="15" t="s">
        <v>114</v>
      </c>
      <c r="G10067" s="15" t="s">
        <v>1366</v>
      </c>
      <c r="H10067" s="15" t="s">
        <v>1367</v>
      </c>
      <c r="I10067" s="15" t="s">
        <v>59</v>
      </c>
      <c r="J10067" s="15" t="s">
        <v>60</v>
      </c>
      <c r="K10067" s="15" t="s">
        <v>26</v>
      </c>
      <c r="L10067" s="15" t="str">
        <f t="array" ref="L10067">_xlfn.XLOOKUP(M10067,reference_province_to_city!$A$2:$A$11,reference_province_to_city!$B$2:$B$11)</f>
        <v>Denpasar</v>
      </c>
      <c r="M10067" s="15" t="s">
        <v>24</v>
      </c>
      <c r="N10067" s="15">
        <v>80231.0</v>
      </c>
      <c r="O10067" s="15">
        <f t="array" ref="O10067">_xlfn.XLOOKUP(M10067,reference_postal_code!$B$2:$B$11,reference_postal_code!$A$2:$A$11)</f>
        <v>80231</v>
      </c>
      <c r="P10067" s="15" t="s">
        <v>63</v>
      </c>
      <c r="Q10067" s="15" t="s">
        <v>7190</v>
      </c>
      <c r="R10067" s="15" t="s">
        <v>65</v>
      </c>
      <c r="S10067" s="15" t="s">
        <v>83</v>
      </c>
      <c r="T10067" s="15" t="s">
        <v>7191</v>
      </c>
      <c r="U10067" s="28">
        <v>187950.0</v>
      </c>
      <c r="V10067" s="15">
        <v>1.0</v>
      </c>
      <c r="W10067" s="31">
        <v>0.0</v>
      </c>
      <c r="X10067" s="28">
        <v>88336.0</v>
      </c>
    </row>
    <row r="10068" ht="15.75" customHeight="1">
      <c r="A10068" s="15">
        <v>5458.0</v>
      </c>
      <c r="B10068" s="15" t="s">
        <v>10419</v>
      </c>
      <c r="C10068" s="18">
        <v>43098.0</v>
      </c>
      <c r="D10068" s="18">
        <v>43102.0</v>
      </c>
      <c r="E10068" s="18">
        <f t="shared" si="1"/>
        <v>43102</v>
      </c>
      <c r="F10068" s="15" t="s">
        <v>55</v>
      </c>
      <c r="G10068" s="15" t="s">
        <v>1578</v>
      </c>
      <c r="H10068" s="15" t="s">
        <v>1579</v>
      </c>
      <c r="I10068" s="15" t="s">
        <v>59</v>
      </c>
      <c r="J10068" s="15" t="s">
        <v>60</v>
      </c>
      <c r="K10068" s="15" t="s">
        <v>33</v>
      </c>
      <c r="L10068" s="15" t="str">
        <f t="array" ref="L10068">_xlfn.XLOOKUP(M10068,reference_province_to_city!$A$2:$A$11,reference_province_to_city!$B$2:$B$11)</f>
        <v>Makassar</v>
      </c>
      <c r="M10068" s="15" t="s">
        <v>25</v>
      </c>
      <c r="N10068" s="15">
        <v>90111.0</v>
      </c>
      <c r="O10068" s="15">
        <f t="array" ref="O10068">_xlfn.XLOOKUP(M10068,reference_postal_code!$B$2:$B$11,reference_postal_code!$A$2:$A$11)</f>
        <v>90111</v>
      </c>
      <c r="P10068" s="15" t="s">
        <v>63</v>
      </c>
      <c r="Q10068" s="15" t="s">
        <v>4822</v>
      </c>
      <c r="R10068" s="15" t="s">
        <v>106</v>
      </c>
      <c r="S10068" s="15" t="s">
        <v>139</v>
      </c>
      <c r="T10068" s="15" t="s">
        <v>4823</v>
      </c>
      <c r="U10068" s="28">
        <v>1026900.0</v>
      </c>
      <c r="V10068" s="15">
        <v>2.0</v>
      </c>
      <c r="W10068" s="31">
        <v>0.0</v>
      </c>
      <c r="X10068" s="28">
        <v>308070.0</v>
      </c>
    </row>
    <row r="10069" ht="15.75" customHeight="1">
      <c r="A10069" s="15">
        <v>5457.0</v>
      </c>
      <c r="B10069" s="15" t="s">
        <v>10419</v>
      </c>
      <c r="C10069" s="18">
        <v>43098.0</v>
      </c>
      <c r="D10069" s="18">
        <v>43102.0</v>
      </c>
      <c r="E10069" s="18">
        <f t="shared" si="1"/>
        <v>43102</v>
      </c>
      <c r="F10069" s="15" t="s">
        <v>55</v>
      </c>
      <c r="G10069" s="15" t="s">
        <v>1578</v>
      </c>
      <c r="H10069" s="15" t="s">
        <v>1579</v>
      </c>
      <c r="I10069" s="15" t="s">
        <v>59</v>
      </c>
      <c r="J10069" s="15" t="s">
        <v>60</v>
      </c>
      <c r="K10069" s="15" t="s">
        <v>33</v>
      </c>
      <c r="L10069" s="15" t="str">
        <f t="array" ref="L10069">_xlfn.XLOOKUP(M10069,reference_province_to_city!$A$2:$A$11,reference_province_to_city!$B$2:$B$11)</f>
        <v>Makassar</v>
      </c>
      <c r="M10069" s="15" t="s">
        <v>25</v>
      </c>
      <c r="N10069" s="15">
        <v>90111.0</v>
      </c>
      <c r="O10069" s="15">
        <f t="array" ref="O10069">_xlfn.XLOOKUP(M10069,reference_postal_code!$B$2:$B$11,reference_postal_code!$A$2:$A$11)</f>
        <v>90111</v>
      </c>
      <c r="P10069" s="15" t="s">
        <v>63</v>
      </c>
      <c r="Q10069" s="15" t="s">
        <v>10420</v>
      </c>
      <c r="R10069" s="15" t="s">
        <v>65</v>
      </c>
      <c r="S10069" s="15" t="s">
        <v>103</v>
      </c>
      <c r="T10069" s="15" t="s">
        <v>10421</v>
      </c>
      <c r="U10069" s="28">
        <v>294000.0</v>
      </c>
      <c r="V10069" s="15">
        <v>5.0</v>
      </c>
      <c r="W10069" s="31">
        <v>0.0</v>
      </c>
      <c r="X10069" s="28">
        <v>144060.0</v>
      </c>
    </row>
    <row r="10070" ht="15.75" customHeight="1">
      <c r="A10070" s="15">
        <v>1879.0</v>
      </c>
      <c r="B10070" s="15" t="s">
        <v>10418</v>
      </c>
      <c r="C10070" s="18">
        <v>43098.0</v>
      </c>
      <c r="D10070" s="18">
        <v>43102.0</v>
      </c>
      <c r="E10070" s="18">
        <f t="shared" si="1"/>
        <v>43102</v>
      </c>
      <c r="F10070" s="15" t="s">
        <v>55</v>
      </c>
      <c r="G10070" s="15" t="s">
        <v>1741</v>
      </c>
      <c r="H10070" s="15" t="s">
        <v>1742</v>
      </c>
      <c r="I10070" s="15" t="s">
        <v>59</v>
      </c>
      <c r="J10070" s="15" t="s">
        <v>60</v>
      </c>
      <c r="K10070" s="15" t="s">
        <v>17</v>
      </c>
      <c r="L10070" s="15" t="str">
        <f t="array" ref="L10070">_xlfn.XLOOKUP(M10070,reference_province_to_city!$A$2:$A$11,reference_province_to_city!$B$2:$B$11)</f>
        <v>Semarang</v>
      </c>
      <c r="M10070" s="15" t="s">
        <v>15</v>
      </c>
      <c r="N10070" s="15">
        <v>50111.0</v>
      </c>
      <c r="O10070" s="15">
        <f t="array" ref="O10070">_xlfn.XLOOKUP(M10070,reference_postal_code!$B$2:$B$11,reference_postal_code!$A$2:$A$11)</f>
        <v>50111</v>
      </c>
      <c r="P10070" s="15" t="s">
        <v>77</v>
      </c>
      <c r="Q10070" s="15" t="s">
        <v>1764</v>
      </c>
      <c r="R10070" s="15" t="s">
        <v>110</v>
      </c>
      <c r="S10070" s="15" t="s">
        <v>111</v>
      </c>
      <c r="T10070" s="15" t="s">
        <v>1765</v>
      </c>
      <c r="U10070" s="28">
        <v>4535640.0</v>
      </c>
      <c r="V10070" s="15">
        <v>3.0</v>
      </c>
      <c r="W10070" s="31">
        <v>0.2</v>
      </c>
      <c r="X10070" s="28">
        <v>340173.0</v>
      </c>
    </row>
    <row r="10071" ht="15.75" customHeight="1">
      <c r="A10071" s="15">
        <v>5092.0</v>
      </c>
      <c r="B10071" s="15" t="s">
        <v>10422</v>
      </c>
      <c r="C10071" s="18">
        <v>43099.0</v>
      </c>
      <c r="D10071" s="18">
        <v>43103.0</v>
      </c>
      <c r="E10071" s="18">
        <f t="shared" si="1"/>
        <v>43103</v>
      </c>
      <c r="F10071" s="15" t="s">
        <v>55</v>
      </c>
      <c r="G10071" s="15" t="s">
        <v>7188</v>
      </c>
      <c r="H10071" s="15" t="s">
        <v>7189</v>
      </c>
      <c r="I10071" s="15" t="s">
        <v>59</v>
      </c>
      <c r="J10071" s="15" t="s">
        <v>60</v>
      </c>
      <c r="K10071" s="15" t="s">
        <v>31</v>
      </c>
      <c r="L10071" s="15" t="str">
        <f t="array" ref="L10071">_xlfn.XLOOKUP(M10071,reference_province_to_city!$A$2:$A$11,reference_province_to_city!$B$2:$B$11)</f>
        <v>Balikpapan</v>
      </c>
      <c r="M10071" s="15" t="s">
        <v>21</v>
      </c>
      <c r="N10071" s="15">
        <v>76114.0</v>
      </c>
      <c r="O10071" s="15">
        <f t="array" ref="O10071">_xlfn.XLOOKUP(M10071,reference_postal_code!$B$2:$B$11,reference_postal_code!$A$2:$A$11)</f>
        <v>76114</v>
      </c>
      <c r="P10071" s="15" t="s">
        <v>166</v>
      </c>
      <c r="Q10071" s="15" t="s">
        <v>5439</v>
      </c>
      <c r="R10071" s="15" t="s">
        <v>65</v>
      </c>
      <c r="S10071" s="15" t="s">
        <v>103</v>
      </c>
      <c r="T10071" s="15" t="s">
        <v>5440</v>
      </c>
      <c r="U10071" s="28">
        <v>45360.0</v>
      </c>
      <c r="V10071" s="15">
        <v>3.0</v>
      </c>
      <c r="W10071" s="31">
        <v>0.2</v>
      </c>
      <c r="X10071" s="28">
        <v>-9072.0</v>
      </c>
    </row>
    <row r="10072" ht="15.75" customHeight="1">
      <c r="A10072" s="15">
        <v>908.0</v>
      </c>
      <c r="B10072" s="15" t="s">
        <v>10423</v>
      </c>
      <c r="C10072" s="18">
        <v>43099.0</v>
      </c>
      <c r="D10072" s="18">
        <v>43103.0</v>
      </c>
      <c r="E10072" s="18">
        <f t="shared" si="1"/>
        <v>43103</v>
      </c>
      <c r="F10072" s="15" t="s">
        <v>55</v>
      </c>
      <c r="G10072" s="15" t="s">
        <v>854</v>
      </c>
      <c r="H10072" s="15" t="s">
        <v>855</v>
      </c>
      <c r="I10072" s="15" t="s">
        <v>59</v>
      </c>
      <c r="J10072" s="15" t="s">
        <v>60</v>
      </c>
      <c r="K10072" s="15" t="s">
        <v>22</v>
      </c>
      <c r="L10072" s="15" t="str">
        <f t="array" ref="L10072">_xlfn.XLOOKUP(M10072,reference_province_to_city!$A$2:$A$11,reference_province_to_city!$B$2:$B$11)</f>
        <v>Surabaya</v>
      </c>
      <c r="M10072" s="15" t="s">
        <v>20</v>
      </c>
      <c r="N10072" s="15">
        <v>60231.0</v>
      </c>
      <c r="O10072" s="15">
        <f t="array" ref="O10072">_xlfn.XLOOKUP(M10072,reference_postal_code!$B$2:$B$11,reference_postal_code!$A$2:$A$11)</f>
        <v>60231</v>
      </c>
      <c r="P10072" s="15" t="s">
        <v>166</v>
      </c>
      <c r="Q10072" s="15" t="s">
        <v>6464</v>
      </c>
      <c r="R10072" s="15" t="s">
        <v>110</v>
      </c>
      <c r="S10072" s="15" t="s">
        <v>111</v>
      </c>
      <c r="T10072" s="15" t="s">
        <v>6465</v>
      </c>
      <c r="U10072" s="28">
        <v>1363950.0</v>
      </c>
      <c r="V10072" s="15">
        <v>7.0</v>
      </c>
      <c r="W10072" s="31">
        <v>0.0</v>
      </c>
      <c r="X10072" s="28">
        <v>40918.0</v>
      </c>
    </row>
    <row r="10073" ht="15.75" customHeight="1">
      <c r="A10073" s="15">
        <v>909.0</v>
      </c>
      <c r="B10073" s="15" t="s">
        <v>10423</v>
      </c>
      <c r="C10073" s="18">
        <v>43099.0</v>
      </c>
      <c r="D10073" s="18">
        <v>43103.0</v>
      </c>
      <c r="E10073" s="18">
        <f t="shared" si="1"/>
        <v>43103</v>
      </c>
      <c r="F10073" s="15" t="s">
        <v>55</v>
      </c>
      <c r="G10073" s="15" t="s">
        <v>854</v>
      </c>
      <c r="H10073" s="15" t="s">
        <v>855</v>
      </c>
      <c r="I10073" s="15" t="s">
        <v>59</v>
      </c>
      <c r="J10073" s="15" t="s">
        <v>60</v>
      </c>
      <c r="K10073" s="15" t="s">
        <v>22</v>
      </c>
      <c r="L10073" s="15" t="str">
        <f t="array" ref="L10073">_xlfn.XLOOKUP(M10073,reference_province_to_city!$A$2:$A$11,reference_province_to_city!$B$2:$B$11)</f>
        <v>Surabaya</v>
      </c>
      <c r="M10073" s="15" t="s">
        <v>20</v>
      </c>
      <c r="N10073" s="15">
        <v>60231.0</v>
      </c>
      <c r="O10073" s="15">
        <f t="array" ref="O10073">_xlfn.XLOOKUP(M10073,reference_postal_code!$B$2:$B$11,reference_postal_code!$A$2:$A$11)</f>
        <v>60231</v>
      </c>
      <c r="P10073" s="15" t="s">
        <v>166</v>
      </c>
      <c r="Q10073" s="15" t="s">
        <v>1449</v>
      </c>
      <c r="R10073" s="15" t="s">
        <v>65</v>
      </c>
      <c r="S10073" s="15" t="s">
        <v>83</v>
      </c>
      <c r="T10073" s="15" t="s">
        <v>1450</v>
      </c>
      <c r="U10073" s="28">
        <v>791640.0</v>
      </c>
      <c r="V10073" s="15">
        <v>3.0</v>
      </c>
      <c r="W10073" s="31">
        <v>0.2</v>
      </c>
      <c r="X10073" s="28">
        <v>296865.0</v>
      </c>
    </row>
    <row r="10074" ht="15.75" customHeight="1">
      <c r="A10074" s="15">
        <v>1297.0</v>
      </c>
      <c r="B10074" s="15" t="s">
        <v>10424</v>
      </c>
      <c r="C10074" s="18">
        <v>43099.0</v>
      </c>
      <c r="D10074" s="18">
        <v>43103.0</v>
      </c>
      <c r="E10074" s="18">
        <f t="shared" si="1"/>
        <v>43103</v>
      </c>
      <c r="F10074" s="15" t="s">
        <v>55</v>
      </c>
      <c r="G10074" s="15" t="s">
        <v>6843</v>
      </c>
      <c r="H10074" s="15" t="s">
        <v>6844</v>
      </c>
      <c r="I10074" s="15" t="s">
        <v>128</v>
      </c>
      <c r="J10074" s="15" t="s">
        <v>60</v>
      </c>
      <c r="K10074" s="15" t="s">
        <v>33</v>
      </c>
      <c r="L10074" s="15" t="str">
        <f t="array" ref="L10074">_xlfn.XLOOKUP(M10074,reference_province_to_city!$A$2:$A$11,reference_province_to_city!$B$2:$B$11)</f>
        <v>Makassar</v>
      </c>
      <c r="M10074" s="15" t="s">
        <v>25</v>
      </c>
      <c r="N10074" s="15">
        <v>90111.0</v>
      </c>
      <c r="O10074" s="15">
        <f t="array" ref="O10074">_xlfn.XLOOKUP(M10074,reference_postal_code!$B$2:$B$11,reference_postal_code!$A$2:$A$11)</f>
        <v>90111</v>
      </c>
      <c r="P10074" s="15" t="s">
        <v>63</v>
      </c>
      <c r="Q10074" s="15" t="s">
        <v>2296</v>
      </c>
      <c r="R10074" s="15" t="s">
        <v>65</v>
      </c>
      <c r="S10074" s="15" t="s">
        <v>83</v>
      </c>
      <c r="T10074" s="15" t="s">
        <v>2297</v>
      </c>
      <c r="U10074" s="28">
        <v>208560.0</v>
      </c>
      <c r="V10074" s="15">
        <v>2.0</v>
      </c>
      <c r="W10074" s="31">
        <v>0.2</v>
      </c>
      <c r="X10074" s="28">
        <v>67782.0</v>
      </c>
    </row>
    <row r="10075" ht="15.75" customHeight="1">
      <c r="A10075" s="15">
        <v>646.0</v>
      </c>
      <c r="B10075" s="15" t="s">
        <v>10425</v>
      </c>
      <c r="C10075" s="18">
        <v>43099.0</v>
      </c>
      <c r="D10075" s="18">
        <v>43105.0</v>
      </c>
      <c r="E10075" s="18">
        <f t="shared" si="1"/>
        <v>43105</v>
      </c>
      <c r="F10075" s="15" t="s">
        <v>55</v>
      </c>
      <c r="G10075" s="15" t="s">
        <v>5929</v>
      </c>
      <c r="H10075" s="15" t="s">
        <v>5930</v>
      </c>
      <c r="I10075" s="15" t="s">
        <v>76</v>
      </c>
      <c r="J10075" s="15" t="s">
        <v>60</v>
      </c>
      <c r="K10075" s="15" t="s">
        <v>33</v>
      </c>
      <c r="L10075" s="15" t="str">
        <f t="array" ref="L10075">_xlfn.XLOOKUP(M10075,reference_province_to_city!$A$2:$A$11,reference_province_to_city!$B$2:$B$11)</f>
        <v>Makassar</v>
      </c>
      <c r="M10075" s="15" t="s">
        <v>25</v>
      </c>
      <c r="N10075" s="15">
        <v>90111.0</v>
      </c>
      <c r="O10075" s="15">
        <f t="array" ref="O10075">_xlfn.XLOOKUP(M10075,reference_postal_code!$B$2:$B$11,reference_postal_code!$A$2:$A$11)</f>
        <v>90111</v>
      </c>
      <c r="P10075" s="15" t="s">
        <v>63</v>
      </c>
      <c r="Q10075" s="15" t="s">
        <v>6434</v>
      </c>
      <c r="R10075" s="15" t="s">
        <v>65</v>
      </c>
      <c r="S10075" s="15" t="s">
        <v>222</v>
      </c>
      <c r="T10075" s="15" t="s">
        <v>6435</v>
      </c>
      <c r="U10075" s="28">
        <v>3139500.0</v>
      </c>
      <c r="V10075" s="15">
        <v>2.0</v>
      </c>
      <c r="W10075" s="31">
        <v>0.0</v>
      </c>
      <c r="X10075" s="28">
        <v>847665.0</v>
      </c>
    </row>
    <row r="10076" ht="15.75" customHeight="1">
      <c r="A10076" s="15">
        <v>1298.0</v>
      </c>
      <c r="B10076" s="15" t="s">
        <v>10424</v>
      </c>
      <c r="C10076" s="18">
        <v>43099.0</v>
      </c>
      <c r="D10076" s="18">
        <v>43103.0</v>
      </c>
      <c r="E10076" s="18">
        <f t="shared" si="1"/>
        <v>43103</v>
      </c>
      <c r="F10076" s="15" t="s">
        <v>55</v>
      </c>
      <c r="G10076" s="15" t="s">
        <v>6843</v>
      </c>
      <c r="H10076" s="15" t="s">
        <v>6844</v>
      </c>
      <c r="I10076" s="15" t="s">
        <v>128</v>
      </c>
      <c r="J10076" s="15" t="s">
        <v>60</v>
      </c>
      <c r="L10076" s="15" t="str">
        <f t="array" ref="L10076">_xlfn.XLOOKUP(M10076,reference_province_to_city!$A$2:$A$11,reference_province_to_city!$B$2:$B$11)</f>
        <v>Makassar</v>
      </c>
      <c r="M10076" s="15" t="s">
        <v>25</v>
      </c>
      <c r="N10076" s="15">
        <v>90111.0</v>
      </c>
      <c r="O10076" s="15">
        <f t="array" ref="O10076">_xlfn.XLOOKUP(M10076,reference_postal_code!$B$2:$B$11,reference_postal_code!$A$2:$A$11)</f>
        <v>90111</v>
      </c>
      <c r="P10076" s="15" t="s">
        <v>63</v>
      </c>
      <c r="Q10076" s="15" t="s">
        <v>131</v>
      </c>
      <c r="R10076" s="15" t="s">
        <v>65</v>
      </c>
      <c r="S10076" s="15" t="s">
        <v>83</v>
      </c>
      <c r="T10076" s="15" t="s">
        <v>132</v>
      </c>
      <c r="U10076" s="28">
        <v>310800.0</v>
      </c>
      <c r="V10076" s="15">
        <v>2.0</v>
      </c>
      <c r="W10076" s="31">
        <v>0.2</v>
      </c>
      <c r="X10076" s="28">
        <v>97125.0</v>
      </c>
    </row>
    <row r="10077" ht="15.75" customHeight="1">
      <c r="A10077" s="15">
        <v>907.0</v>
      </c>
      <c r="B10077" s="15" t="s">
        <v>10423</v>
      </c>
      <c r="C10077" s="18">
        <v>43099.0</v>
      </c>
      <c r="D10077" s="18">
        <v>43103.0</v>
      </c>
      <c r="E10077" s="18">
        <f t="shared" si="1"/>
        <v>43103</v>
      </c>
      <c r="F10077" s="15" t="s">
        <v>55</v>
      </c>
      <c r="G10077" s="15" t="s">
        <v>854</v>
      </c>
      <c r="H10077" s="15" t="s">
        <v>855</v>
      </c>
      <c r="I10077" s="15" t="s">
        <v>59</v>
      </c>
      <c r="J10077" s="15" t="s">
        <v>60</v>
      </c>
      <c r="K10077" s="15" t="s">
        <v>22</v>
      </c>
      <c r="L10077" s="15" t="str">
        <f t="array" ref="L10077">_xlfn.XLOOKUP(M10077,reference_province_to_city!$A$2:$A$11,reference_province_to_city!$B$2:$B$11)</f>
        <v>Surabaya</v>
      </c>
      <c r="M10077" s="15" t="s">
        <v>20</v>
      </c>
      <c r="N10077" s="15">
        <v>60231.0</v>
      </c>
      <c r="O10077" s="15">
        <f t="array" ref="O10077">_xlfn.XLOOKUP(M10077,reference_postal_code!$B$2:$B$11,reference_postal_code!$A$2:$A$11)</f>
        <v>60231</v>
      </c>
      <c r="P10077" s="15" t="s">
        <v>166</v>
      </c>
      <c r="Q10077" s="15" t="s">
        <v>7209</v>
      </c>
      <c r="R10077" s="15" t="s">
        <v>106</v>
      </c>
      <c r="S10077" s="15" t="s">
        <v>183</v>
      </c>
      <c r="T10077" s="15" t="s">
        <v>7210</v>
      </c>
      <c r="U10077" s="28">
        <v>4847040.0</v>
      </c>
      <c r="V10077" s="15">
        <v>4.0</v>
      </c>
      <c r="W10077" s="31">
        <v>0.2</v>
      </c>
      <c r="X10077" s="28">
        <v>181764.0</v>
      </c>
    </row>
    <row r="10078" ht="15.75" customHeight="1">
      <c r="C10078" s="18"/>
      <c r="D10078" s="18"/>
      <c r="E10078" s="18"/>
      <c r="U10078" s="28"/>
      <c r="W10078" s="31"/>
      <c r="X10078" s="28"/>
    </row>
    <row r="10079" ht="15.75" customHeight="1">
      <c r="C10079" s="18"/>
      <c r="D10079" s="18"/>
      <c r="E10079" s="18"/>
      <c r="U10079" s="28"/>
      <c r="W10079" s="31"/>
      <c r="X10079" s="28"/>
    </row>
    <row r="10080" ht="15.75" customHeight="1">
      <c r="C10080" s="18"/>
      <c r="D10080" s="18"/>
      <c r="E10080" s="18"/>
      <c r="U10080" s="28"/>
      <c r="W10080" s="31"/>
      <c r="X10080" s="28"/>
    </row>
    <row r="10081" ht="15.75" customHeight="1">
      <c r="C10081" s="18"/>
      <c r="D10081" s="18"/>
      <c r="E10081" s="18"/>
      <c r="U10081" s="28"/>
      <c r="W10081" s="31"/>
      <c r="X10081" s="28"/>
    </row>
    <row r="10082" ht="15.75" customHeight="1">
      <c r="C10082" s="18"/>
      <c r="D10082" s="18"/>
      <c r="E10082" s="18"/>
      <c r="U10082" s="28"/>
      <c r="W10082" s="31"/>
      <c r="X10082" s="28"/>
    </row>
    <row r="10083" ht="15.75" customHeight="1">
      <c r="C10083" s="18"/>
      <c r="D10083" s="18"/>
      <c r="E10083" s="18"/>
      <c r="U10083" s="28"/>
      <c r="W10083" s="31"/>
      <c r="X10083" s="28"/>
    </row>
    <row r="10084" ht="15.75" customHeight="1">
      <c r="C10084" s="18"/>
      <c r="D10084" s="18"/>
      <c r="E10084" s="18"/>
      <c r="U10084" s="28"/>
      <c r="W10084" s="31"/>
      <c r="X10084" s="28"/>
    </row>
    <row r="10085" ht="15.75" customHeight="1">
      <c r="C10085" s="18"/>
      <c r="D10085" s="18"/>
      <c r="E10085" s="18"/>
      <c r="U10085" s="28"/>
      <c r="W10085" s="31"/>
      <c r="X10085" s="28"/>
    </row>
    <row r="10086" ht="15.75" customHeight="1">
      <c r="C10086" s="18"/>
      <c r="D10086" s="18"/>
      <c r="E10086" s="18"/>
      <c r="U10086" s="28"/>
      <c r="W10086" s="31"/>
      <c r="X10086" s="28"/>
    </row>
    <row r="10087" ht="15.75" customHeight="1">
      <c r="C10087" s="18"/>
      <c r="D10087" s="18"/>
      <c r="E10087" s="18"/>
      <c r="U10087" s="28"/>
      <c r="W10087" s="31"/>
      <c r="X10087" s="28"/>
    </row>
    <row r="10088" ht="15.75" customHeight="1">
      <c r="C10088" s="18"/>
      <c r="D10088" s="18"/>
      <c r="E10088" s="18"/>
      <c r="U10088" s="28"/>
      <c r="W10088" s="31"/>
      <c r="X10088" s="28"/>
    </row>
    <row r="10089" ht="15.75" customHeight="1">
      <c r="C10089" s="18"/>
      <c r="D10089" s="18"/>
      <c r="E10089" s="18"/>
      <c r="U10089" s="28"/>
      <c r="W10089" s="31"/>
      <c r="X10089" s="28"/>
    </row>
    <row r="10090" ht="15.75" customHeight="1">
      <c r="C10090" s="18"/>
      <c r="D10090" s="18"/>
      <c r="E10090" s="18"/>
      <c r="U10090" s="28"/>
      <c r="W10090" s="31"/>
      <c r="X10090" s="28"/>
    </row>
    <row r="10091" ht="15.75" customHeight="1">
      <c r="C10091" s="18"/>
      <c r="D10091" s="18"/>
      <c r="E10091" s="18"/>
      <c r="U10091" s="28"/>
      <c r="W10091" s="31"/>
      <c r="X10091" s="28"/>
    </row>
    <row r="10092" ht="15.75" customHeight="1">
      <c r="C10092" s="18"/>
      <c r="D10092" s="18"/>
      <c r="E10092" s="18"/>
      <c r="U10092" s="28"/>
      <c r="W10092" s="31"/>
      <c r="X10092" s="28"/>
    </row>
    <row r="10093" ht="15.75" customHeight="1">
      <c r="C10093" s="18"/>
      <c r="D10093" s="18"/>
      <c r="E10093" s="18"/>
      <c r="U10093" s="28"/>
      <c r="W10093" s="31"/>
      <c r="X10093" s="28"/>
    </row>
    <row r="10094" ht="15.75" customHeight="1">
      <c r="C10094" s="18"/>
      <c r="D10094" s="18"/>
      <c r="E10094" s="18"/>
      <c r="U10094" s="28"/>
      <c r="W10094" s="31"/>
      <c r="X10094" s="28"/>
    </row>
    <row r="10095" ht="15.75" customHeight="1">
      <c r="C10095" s="18"/>
      <c r="D10095" s="18"/>
      <c r="E10095" s="18"/>
      <c r="U10095" s="28"/>
      <c r="W10095" s="31"/>
      <c r="X10095" s="28"/>
    </row>
    <row r="10096" ht="15.75" customHeight="1">
      <c r="C10096" s="18"/>
      <c r="D10096" s="18"/>
      <c r="E10096" s="18"/>
      <c r="U10096" s="28"/>
      <c r="W10096" s="31"/>
      <c r="X10096" s="28"/>
    </row>
    <row r="10097" ht="15.75" customHeight="1">
      <c r="C10097" s="18"/>
      <c r="D10097" s="18"/>
      <c r="E10097" s="18"/>
      <c r="U10097" s="28"/>
      <c r="W10097" s="31"/>
      <c r="X10097" s="28"/>
    </row>
    <row r="10098" ht="15.75" customHeight="1">
      <c r="C10098" s="18"/>
      <c r="D10098" s="18"/>
      <c r="E10098" s="18"/>
      <c r="U10098" s="28"/>
      <c r="W10098" s="31"/>
      <c r="X10098" s="28"/>
    </row>
    <row r="10099" ht="15.75" customHeight="1">
      <c r="C10099" s="18"/>
      <c r="D10099" s="18"/>
      <c r="E10099" s="18"/>
      <c r="U10099" s="28"/>
      <c r="W10099" s="31"/>
      <c r="X10099" s="28"/>
    </row>
    <row r="10100" ht="15.75" customHeight="1">
      <c r="C10100" s="18"/>
      <c r="D10100" s="18"/>
      <c r="E10100" s="18"/>
      <c r="U10100" s="28"/>
      <c r="W10100" s="31"/>
      <c r="X10100" s="28"/>
    </row>
    <row r="10101" ht="15.75" customHeight="1">
      <c r="C10101" s="18"/>
      <c r="D10101" s="18"/>
      <c r="E10101" s="18"/>
      <c r="U10101" s="28"/>
      <c r="W10101" s="31"/>
      <c r="X10101" s="28"/>
    </row>
    <row r="10102" ht="15.75" customHeight="1">
      <c r="C10102" s="18"/>
      <c r="D10102" s="18"/>
      <c r="E10102" s="18"/>
      <c r="U10102" s="28"/>
      <c r="W10102" s="31"/>
      <c r="X10102" s="28"/>
    </row>
    <row r="10103" ht="15.75" customHeight="1">
      <c r="C10103" s="18"/>
      <c r="D10103" s="18"/>
      <c r="E10103" s="18"/>
      <c r="U10103" s="28"/>
      <c r="W10103" s="31"/>
      <c r="X10103" s="28"/>
    </row>
    <row r="10104" ht="15.75" customHeight="1">
      <c r="C10104" s="18"/>
      <c r="D10104" s="18"/>
      <c r="E10104" s="18"/>
      <c r="U10104" s="28"/>
      <c r="W10104" s="31"/>
      <c r="X10104" s="28"/>
    </row>
    <row r="10105" ht="15.75" customHeight="1">
      <c r="C10105" s="18"/>
      <c r="D10105" s="18"/>
      <c r="E10105" s="18"/>
      <c r="U10105" s="28"/>
      <c r="W10105" s="31"/>
      <c r="X10105" s="28"/>
    </row>
    <row r="10106" ht="15.75" customHeight="1">
      <c r="C10106" s="18"/>
      <c r="D10106" s="18"/>
      <c r="E10106" s="18"/>
      <c r="U10106" s="28"/>
      <c r="W10106" s="31"/>
      <c r="X10106" s="28"/>
    </row>
    <row r="10107" ht="15.75" customHeight="1">
      <c r="C10107" s="18"/>
      <c r="D10107" s="18"/>
      <c r="E10107" s="18"/>
      <c r="U10107" s="28"/>
      <c r="W10107" s="31"/>
      <c r="X10107" s="28"/>
    </row>
    <row r="10108" ht="15.75" customHeight="1">
      <c r="C10108" s="18"/>
      <c r="D10108" s="18"/>
      <c r="E10108" s="18"/>
      <c r="U10108" s="28"/>
      <c r="W10108" s="31"/>
      <c r="X10108" s="28"/>
    </row>
    <row r="10109" ht="15.75" customHeight="1">
      <c r="C10109" s="18"/>
      <c r="D10109" s="18"/>
      <c r="E10109" s="18"/>
      <c r="U10109" s="28"/>
      <c r="W10109" s="31"/>
      <c r="X10109" s="28"/>
    </row>
    <row r="10110" ht="15.75" customHeight="1">
      <c r="C10110" s="18"/>
      <c r="D10110" s="18"/>
      <c r="E10110" s="18"/>
      <c r="U10110" s="28"/>
      <c r="W10110" s="31"/>
      <c r="X10110" s="28"/>
    </row>
    <row r="10111" ht="15.75" customHeight="1">
      <c r="C10111" s="18"/>
      <c r="D10111" s="18"/>
      <c r="E10111" s="18"/>
      <c r="U10111" s="28"/>
      <c r="W10111" s="31"/>
      <c r="X10111" s="28"/>
    </row>
    <row r="10112" ht="15.75" customHeight="1">
      <c r="C10112" s="18"/>
      <c r="D10112" s="18"/>
      <c r="E10112" s="18"/>
      <c r="U10112" s="28"/>
      <c r="W10112" s="31"/>
      <c r="X10112" s="28"/>
    </row>
    <row r="10113" ht="15.75" customHeight="1">
      <c r="C10113" s="18"/>
      <c r="D10113" s="18"/>
      <c r="E10113" s="18"/>
      <c r="U10113" s="28"/>
      <c r="W10113" s="31"/>
      <c r="X10113" s="28"/>
    </row>
    <row r="10114" ht="15.75" customHeight="1">
      <c r="C10114" s="18"/>
      <c r="D10114" s="18"/>
      <c r="E10114" s="18"/>
      <c r="U10114" s="28"/>
      <c r="W10114" s="31"/>
      <c r="X10114" s="28"/>
    </row>
    <row r="10115" ht="15.75" customHeight="1">
      <c r="C10115" s="18"/>
      <c r="D10115" s="18"/>
      <c r="E10115" s="18"/>
      <c r="U10115" s="28"/>
      <c r="W10115" s="31"/>
      <c r="X10115" s="28"/>
    </row>
    <row r="10116" ht="15.75" customHeight="1">
      <c r="C10116" s="18"/>
      <c r="D10116" s="18"/>
      <c r="E10116" s="18"/>
      <c r="U10116" s="28"/>
      <c r="W10116" s="31"/>
      <c r="X10116" s="28"/>
    </row>
    <row r="10117" ht="15.75" customHeight="1">
      <c r="C10117" s="18"/>
      <c r="D10117" s="18"/>
      <c r="E10117" s="18"/>
      <c r="U10117" s="28"/>
      <c r="W10117" s="31"/>
      <c r="X10117" s="28"/>
    </row>
    <row r="10118" ht="15.75" customHeight="1">
      <c r="C10118" s="18"/>
      <c r="D10118" s="18"/>
      <c r="E10118" s="18"/>
      <c r="U10118" s="28"/>
      <c r="W10118" s="31"/>
      <c r="X10118" s="28"/>
    </row>
    <row r="10119" ht="15.75" customHeight="1">
      <c r="C10119" s="18"/>
      <c r="D10119" s="18"/>
      <c r="E10119" s="18"/>
      <c r="U10119" s="28"/>
      <c r="W10119" s="31"/>
      <c r="X10119" s="28"/>
    </row>
    <row r="10120" ht="15.75" customHeight="1">
      <c r="C10120" s="18"/>
      <c r="D10120" s="18"/>
      <c r="E10120" s="18"/>
      <c r="U10120" s="28"/>
      <c r="W10120" s="31"/>
      <c r="X10120" s="28"/>
    </row>
    <row r="10121" ht="15.75" customHeight="1">
      <c r="C10121" s="18"/>
      <c r="D10121" s="18"/>
      <c r="E10121" s="18"/>
      <c r="U10121" s="28"/>
      <c r="W10121" s="31"/>
      <c r="X10121" s="28"/>
    </row>
    <row r="10122" ht="15.75" customHeight="1">
      <c r="C10122" s="18"/>
      <c r="D10122" s="18"/>
      <c r="E10122" s="18"/>
      <c r="U10122" s="28"/>
      <c r="W10122" s="31"/>
      <c r="X10122" s="28"/>
    </row>
    <row r="10123" ht="15.75" customHeight="1">
      <c r="C10123" s="18"/>
      <c r="D10123" s="18"/>
      <c r="E10123" s="18"/>
      <c r="U10123" s="28"/>
      <c r="W10123" s="31"/>
      <c r="X10123" s="28"/>
    </row>
    <row r="10124" ht="15.75" customHeight="1">
      <c r="C10124" s="18"/>
      <c r="D10124" s="18"/>
      <c r="E10124" s="18"/>
      <c r="U10124" s="28"/>
      <c r="W10124" s="31"/>
      <c r="X10124" s="28"/>
    </row>
    <row r="10125" ht="15.75" customHeight="1">
      <c r="C10125" s="18"/>
      <c r="D10125" s="18"/>
      <c r="E10125" s="18"/>
      <c r="U10125" s="28"/>
      <c r="W10125" s="31"/>
      <c r="X10125" s="28"/>
    </row>
    <row r="10126" ht="15.75" customHeight="1">
      <c r="C10126" s="18"/>
      <c r="D10126" s="18"/>
      <c r="E10126" s="18"/>
      <c r="U10126" s="28"/>
      <c r="W10126" s="31"/>
      <c r="X10126" s="28"/>
    </row>
    <row r="10127" ht="15.75" customHeight="1">
      <c r="C10127" s="18"/>
      <c r="D10127" s="18"/>
      <c r="E10127" s="18"/>
      <c r="U10127" s="28"/>
      <c r="W10127" s="31"/>
      <c r="X10127" s="28"/>
    </row>
    <row r="10128" ht="15.75" customHeight="1">
      <c r="C10128" s="18"/>
      <c r="D10128" s="18"/>
      <c r="E10128" s="18"/>
      <c r="U10128" s="28"/>
      <c r="W10128" s="31"/>
      <c r="X10128" s="28"/>
    </row>
    <row r="10129" ht="15.75" customHeight="1">
      <c r="C10129" s="18"/>
      <c r="D10129" s="18"/>
      <c r="E10129" s="18"/>
      <c r="U10129" s="28"/>
      <c r="W10129" s="31"/>
      <c r="X10129" s="28"/>
    </row>
    <row r="10130" ht="15.75" customHeight="1">
      <c r="C10130" s="18"/>
      <c r="D10130" s="18"/>
      <c r="E10130" s="18"/>
      <c r="U10130" s="28"/>
      <c r="W10130" s="31"/>
      <c r="X10130" s="28"/>
    </row>
    <row r="10131" ht="15.75" customHeight="1">
      <c r="C10131" s="18"/>
      <c r="D10131" s="18"/>
      <c r="E10131" s="18"/>
      <c r="U10131" s="28"/>
      <c r="W10131" s="31"/>
      <c r="X10131" s="28"/>
    </row>
    <row r="10132" ht="15.75" customHeight="1">
      <c r="C10132" s="18"/>
      <c r="D10132" s="18"/>
      <c r="E10132" s="18"/>
      <c r="U10132" s="28"/>
      <c r="W10132" s="31"/>
      <c r="X10132" s="28"/>
    </row>
    <row r="10133" ht="15.75" customHeight="1">
      <c r="C10133" s="18"/>
      <c r="D10133" s="18"/>
      <c r="E10133" s="18"/>
      <c r="U10133" s="28"/>
      <c r="W10133" s="31"/>
      <c r="X10133" s="28"/>
    </row>
    <row r="10134" ht="15.75" customHeight="1">
      <c r="C10134" s="18"/>
      <c r="D10134" s="18"/>
      <c r="E10134" s="18"/>
      <c r="U10134" s="28"/>
      <c r="W10134" s="31"/>
      <c r="X10134" s="28"/>
    </row>
    <row r="10135" ht="15.75" customHeight="1">
      <c r="C10135" s="18"/>
      <c r="D10135" s="18"/>
      <c r="E10135" s="18"/>
      <c r="U10135" s="28"/>
      <c r="W10135" s="31"/>
      <c r="X10135" s="28"/>
    </row>
    <row r="10136" ht="15.75" customHeight="1">
      <c r="C10136" s="18"/>
      <c r="D10136" s="18"/>
      <c r="E10136" s="18"/>
      <c r="U10136" s="28"/>
      <c r="W10136" s="31"/>
      <c r="X10136" s="28"/>
    </row>
    <row r="10137" ht="15.75" customHeight="1">
      <c r="C10137" s="18"/>
      <c r="D10137" s="18"/>
      <c r="E10137" s="18"/>
      <c r="U10137" s="28"/>
      <c r="W10137" s="31"/>
      <c r="X10137" s="28"/>
    </row>
    <row r="10138" ht="15.75" customHeight="1">
      <c r="C10138" s="18"/>
      <c r="D10138" s="18"/>
      <c r="E10138" s="18"/>
      <c r="U10138" s="28"/>
      <c r="W10138" s="31"/>
      <c r="X10138" s="28"/>
    </row>
    <row r="10139" ht="15.75" customHeight="1">
      <c r="C10139" s="18"/>
      <c r="D10139" s="18"/>
      <c r="E10139" s="18"/>
      <c r="U10139" s="28"/>
      <c r="W10139" s="31"/>
      <c r="X10139" s="28"/>
    </row>
    <row r="10140" ht="15.75" customHeight="1">
      <c r="C10140" s="18"/>
      <c r="D10140" s="18"/>
      <c r="E10140" s="18"/>
      <c r="U10140" s="28"/>
      <c r="W10140" s="31"/>
      <c r="X10140" s="28"/>
    </row>
    <row r="10141" ht="15.75" customHeight="1">
      <c r="C10141" s="18"/>
      <c r="D10141" s="18"/>
      <c r="E10141" s="18"/>
      <c r="U10141" s="28"/>
      <c r="W10141" s="31"/>
      <c r="X10141" s="28"/>
    </row>
    <row r="10142" ht="15.75" customHeight="1">
      <c r="C10142" s="18"/>
      <c r="D10142" s="18"/>
      <c r="E10142" s="18"/>
      <c r="U10142" s="28"/>
      <c r="W10142" s="31"/>
      <c r="X10142" s="28"/>
    </row>
    <row r="10143" ht="15.75" customHeight="1">
      <c r="C10143" s="18"/>
      <c r="D10143" s="18"/>
      <c r="E10143" s="18"/>
      <c r="U10143" s="28"/>
      <c r="W10143" s="31"/>
      <c r="X10143" s="28"/>
    </row>
    <row r="10144" ht="15.75" customHeight="1">
      <c r="C10144" s="18"/>
      <c r="D10144" s="18"/>
      <c r="E10144" s="18"/>
      <c r="U10144" s="28"/>
      <c r="W10144" s="31"/>
      <c r="X10144" s="28"/>
    </row>
    <row r="10145" ht="15.75" customHeight="1">
      <c r="C10145" s="18"/>
      <c r="D10145" s="18"/>
      <c r="E10145" s="18"/>
      <c r="U10145" s="28"/>
      <c r="W10145" s="31"/>
      <c r="X10145" s="28"/>
    </row>
    <row r="10146" ht="15.75" customHeight="1">
      <c r="C10146" s="18"/>
      <c r="D10146" s="18"/>
      <c r="E10146" s="18"/>
      <c r="U10146" s="28"/>
      <c r="W10146" s="31"/>
      <c r="X10146" s="28"/>
    </row>
    <row r="10147" ht="15.75" customHeight="1">
      <c r="C10147" s="18"/>
      <c r="D10147" s="18"/>
      <c r="E10147" s="18"/>
      <c r="U10147" s="28"/>
      <c r="W10147" s="31"/>
      <c r="X10147" s="28"/>
    </row>
    <row r="10148" ht="15.75" customHeight="1">
      <c r="C10148" s="18"/>
      <c r="D10148" s="18"/>
      <c r="E10148" s="18"/>
      <c r="U10148" s="28"/>
      <c r="W10148" s="31"/>
      <c r="X10148" s="28"/>
    </row>
    <row r="10149" ht="15.75" customHeight="1">
      <c r="C10149" s="18"/>
      <c r="D10149" s="18"/>
      <c r="E10149" s="18"/>
      <c r="U10149" s="28"/>
      <c r="W10149" s="31"/>
      <c r="X10149" s="28"/>
    </row>
    <row r="10150" ht="15.75" customHeight="1">
      <c r="C10150" s="18"/>
      <c r="D10150" s="18"/>
      <c r="E10150" s="18"/>
      <c r="U10150" s="28"/>
      <c r="W10150" s="31"/>
      <c r="X10150" s="28"/>
    </row>
    <row r="10151" ht="15.75" customHeight="1">
      <c r="C10151" s="18"/>
      <c r="D10151" s="18"/>
      <c r="E10151" s="18"/>
      <c r="U10151" s="28"/>
      <c r="W10151" s="31"/>
      <c r="X10151" s="28"/>
    </row>
    <row r="10152" ht="15.75" customHeight="1">
      <c r="C10152" s="18"/>
      <c r="D10152" s="18"/>
      <c r="E10152" s="18"/>
      <c r="U10152" s="28"/>
      <c r="W10152" s="31"/>
      <c r="X10152" s="28"/>
    </row>
    <row r="10153" ht="15.75" customHeight="1">
      <c r="C10153" s="18"/>
      <c r="D10153" s="18"/>
      <c r="E10153" s="18"/>
      <c r="U10153" s="28"/>
      <c r="W10153" s="31"/>
      <c r="X10153" s="28"/>
    </row>
    <row r="10154" ht="15.75" customHeight="1">
      <c r="C10154" s="18"/>
      <c r="D10154" s="18"/>
      <c r="E10154" s="18"/>
      <c r="U10154" s="28"/>
      <c r="W10154" s="31"/>
      <c r="X10154" s="28"/>
    </row>
    <row r="10155" ht="15.75" customHeight="1">
      <c r="C10155" s="18"/>
      <c r="D10155" s="18"/>
      <c r="E10155" s="18"/>
      <c r="U10155" s="28"/>
      <c r="W10155" s="31"/>
      <c r="X10155" s="28"/>
    </row>
    <row r="10156" ht="15.75" customHeight="1">
      <c r="C10156" s="18"/>
      <c r="D10156" s="18"/>
      <c r="E10156" s="18"/>
      <c r="U10156" s="28"/>
      <c r="W10156" s="31"/>
      <c r="X10156" s="28"/>
    </row>
    <row r="10157" ht="15.75" customHeight="1">
      <c r="C10157" s="18"/>
      <c r="D10157" s="18"/>
      <c r="E10157" s="18"/>
      <c r="U10157" s="28"/>
      <c r="W10157" s="31"/>
      <c r="X10157" s="28"/>
    </row>
    <row r="10158" ht="15.75" customHeight="1">
      <c r="C10158" s="18"/>
      <c r="D10158" s="18"/>
      <c r="E10158" s="18"/>
      <c r="U10158" s="28"/>
      <c r="W10158" s="31"/>
      <c r="X10158" s="28"/>
    </row>
    <row r="10159" ht="15.75" customHeight="1">
      <c r="C10159" s="18"/>
      <c r="D10159" s="18"/>
      <c r="E10159" s="18"/>
      <c r="U10159" s="28"/>
      <c r="W10159" s="31"/>
      <c r="X10159" s="28"/>
    </row>
    <row r="10160" ht="15.75" customHeight="1">
      <c r="C10160" s="18"/>
      <c r="D10160" s="18"/>
      <c r="E10160" s="18"/>
      <c r="U10160" s="28"/>
      <c r="W10160" s="31"/>
      <c r="X10160" s="28"/>
    </row>
    <row r="10161" ht="15.75" customHeight="1">
      <c r="C10161" s="18"/>
      <c r="D10161" s="18"/>
      <c r="E10161" s="18"/>
      <c r="U10161" s="28"/>
      <c r="W10161" s="31"/>
      <c r="X10161" s="28"/>
    </row>
    <row r="10162" ht="15.75" customHeight="1">
      <c r="C10162" s="18"/>
      <c r="D10162" s="18"/>
      <c r="E10162" s="18"/>
      <c r="U10162" s="28"/>
      <c r="W10162" s="31"/>
      <c r="X10162" s="28"/>
    </row>
    <row r="10163" ht="15.75" customHeight="1">
      <c r="C10163" s="18"/>
      <c r="D10163" s="18"/>
      <c r="E10163" s="18"/>
      <c r="U10163" s="28"/>
      <c r="W10163" s="31"/>
      <c r="X10163" s="28"/>
    </row>
    <row r="10164" ht="15.75" customHeight="1">
      <c r="C10164" s="18"/>
      <c r="D10164" s="18"/>
      <c r="E10164" s="18"/>
      <c r="U10164" s="28"/>
      <c r="W10164" s="31"/>
      <c r="X10164" s="28"/>
    </row>
    <row r="10165" ht="15.75" customHeight="1">
      <c r="C10165" s="18"/>
      <c r="D10165" s="18"/>
      <c r="E10165" s="18"/>
      <c r="U10165" s="28"/>
      <c r="W10165" s="31"/>
      <c r="X10165" s="28"/>
    </row>
    <row r="10166" ht="15.75" customHeight="1">
      <c r="C10166" s="18"/>
      <c r="D10166" s="18"/>
      <c r="E10166" s="18"/>
      <c r="U10166" s="28"/>
      <c r="W10166" s="31"/>
      <c r="X10166" s="28"/>
    </row>
    <row r="10167" ht="15.75" customHeight="1">
      <c r="C10167" s="18"/>
      <c r="D10167" s="18"/>
      <c r="E10167" s="18"/>
      <c r="U10167" s="28"/>
      <c r="W10167" s="31"/>
      <c r="X10167" s="28"/>
    </row>
    <row r="10168" ht="15.75" customHeight="1">
      <c r="C10168" s="18"/>
      <c r="D10168" s="18"/>
      <c r="E10168" s="18"/>
      <c r="U10168" s="28"/>
      <c r="W10168" s="31"/>
      <c r="X10168" s="28"/>
    </row>
    <row r="10169" ht="15.75" customHeight="1">
      <c r="C10169" s="18"/>
      <c r="D10169" s="18"/>
      <c r="E10169" s="18"/>
      <c r="U10169" s="28"/>
      <c r="W10169" s="31"/>
      <c r="X10169" s="28"/>
    </row>
    <row r="10170" ht="15.75" customHeight="1">
      <c r="C10170" s="18"/>
      <c r="D10170" s="18"/>
      <c r="E10170" s="18"/>
      <c r="U10170" s="28"/>
      <c r="W10170" s="31"/>
      <c r="X10170" s="28"/>
    </row>
    <row r="10171" ht="15.75" customHeight="1">
      <c r="C10171" s="18"/>
      <c r="D10171" s="18"/>
      <c r="E10171" s="18"/>
      <c r="U10171" s="28"/>
      <c r="W10171" s="31"/>
      <c r="X10171" s="28"/>
    </row>
    <row r="10172" ht="15.75" customHeight="1">
      <c r="C10172" s="18"/>
      <c r="D10172" s="18"/>
      <c r="E10172" s="18"/>
      <c r="U10172" s="28"/>
      <c r="W10172" s="31"/>
      <c r="X10172" s="28"/>
    </row>
    <row r="10173" ht="15.75" customHeight="1">
      <c r="C10173" s="18"/>
      <c r="D10173" s="18"/>
      <c r="E10173" s="18"/>
      <c r="U10173" s="28"/>
      <c r="W10173" s="31"/>
      <c r="X10173" s="28"/>
    </row>
    <row r="10174" ht="15.75" customHeight="1">
      <c r="C10174" s="18"/>
      <c r="D10174" s="18"/>
      <c r="E10174" s="18"/>
      <c r="U10174" s="28"/>
      <c r="W10174" s="31"/>
      <c r="X10174" s="28"/>
    </row>
    <row r="10175" ht="15.75" customHeight="1">
      <c r="C10175" s="18"/>
      <c r="D10175" s="18"/>
      <c r="E10175" s="18"/>
      <c r="U10175" s="28"/>
      <c r="W10175" s="31"/>
      <c r="X10175" s="28"/>
    </row>
    <row r="10176" ht="15.75" customHeight="1">
      <c r="C10176" s="18"/>
      <c r="D10176" s="18"/>
      <c r="E10176" s="18"/>
      <c r="U10176" s="28"/>
      <c r="W10176" s="31"/>
      <c r="X10176" s="28"/>
    </row>
    <row r="10177" ht="15.75" customHeight="1">
      <c r="C10177" s="18"/>
      <c r="D10177" s="18"/>
      <c r="E10177" s="18"/>
      <c r="U10177" s="28"/>
      <c r="W10177" s="31"/>
      <c r="X10177" s="28"/>
    </row>
    <row r="10178" ht="15.75" customHeight="1">
      <c r="C10178" s="18"/>
      <c r="D10178" s="18"/>
      <c r="E10178" s="18"/>
      <c r="U10178" s="28"/>
      <c r="W10178" s="31"/>
      <c r="X10178" s="28"/>
    </row>
    <row r="10179" ht="15.75" customHeight="1">
      <c r="C10179" s="18"/>
      <c r="D10179" s="18"/>
      <c r="E10179" s="18"/>
      <c r="U10179" s="28"/>
      <c r="W10179" s="31"/>
      <c r="X10179" s="28"/>
    </row>
    <row r="10180" ht="15.75" customHeight="1">
      <c r="C10180" s="18"/>
      <c r="D10180" s="18"/>
      <c r="E10180" s="18"/>
      <c r="U10180" s="28"/>
      <c r="W10180" s="31"/>
      <c r="X10180" s="28"/>
    </row>
    <row r="10181" ht="15.75" customHeight="1">
      <c r="C10181" s="18"/>
      <c r="D10181" s="18"/>
      <c r="E10181" s="18"/>
      <c r="U10181" s="28"/>
      <c r="W10181" s="31"/>
      <c r="X10181" s="28"/>
    </row>
    <row r="10182" ht="15.75" customHeight="1">
      <c r="C10182" s="18"/>
      <c r="D10182" s="18"/>
      <c r="E10182" s="18"/>
      <c r="U10182" s="28"/>
      <c r="W10182" s="31"/>
      <c r="X10182" s="28"/>
    </row>
    <row r="10183" ht="15.75" customHeight="1">
      <c r="C10183" s="18"/>
      <c r="D10183" s="18"/>
      <c r="E10183" s="18"/>
      <c r="U10183" s="28"/>
      <c r="W10183" s="31"/>
      <c r="X10183" s="28"/>
    </row>
    <row r="10184" ht="15.75" customHeight="1">
      <c r="C10184" s="18"/>
      <c r="D10184" s="18"/>
      <c r="E10184" s="18"/>
      <c r="U10184" s="28"/>
      <c r="W10184" s="31"/>
      <c r="X10184" s="28"/>
    </row>
    <row r="10185" ht="15.75" customHeight="1">
      <c r="C10185" s="18"/>
      <c r="D10185" s="18"/>
      <c r="E10185" s="18"/>
      <c r="U10185" s="28"/>
      <c r="W10185" s="31"/>
      <c r="X10185" s="28"/>
    </row>
    <row r="10186" ht="15.75" customHeight="1">
      <c r="C10186" s="18"/>
      <c r="D10186" s="18"/>
      <c r="E10186" s="18"/>
      <c r="U10186" s="28"/>
      <c r="W10186" s="31"/>
      <c r="X10186" s="28"/>
    </row>
    <row r="10187" ht="15.75" customHeight="1">
      <c r="C10187" s="18"/>
      <c r="D10187" s="18"/>
      <c r="E10187" s="18"/>
      <c r="U10187" s="28"/>
      <c r="W10187" s="31"/>
      <c r="X10187" s="28"/>
    </row>
    <row r="10188" ht="15.75" customHeight="1">
      <c r="C10188" s="18"/>
      <c r="D10188" s="18"/>
      <c r="E10188" s="18"/>
      <c r="U10188" s="28"/>
      <c r="W10188" s="31"/>
      <c r="X10188" s="28"/>
    </row>
    <row r="10189" ht="15.75" customHeight="1">
      <c r="C10189" s="18"/>
      <c r="D10189" s="18"/>
      <c r="E10189" s="18"/>
      <c r="U10189" s="28"/>
      <c r="W10189" s="31"/>
      <c r="X10189" s="28"/>
    </row>
    <row r="10190" ht="15.75" customHeight="1">
      <c r="C10190" s="18"/>
      <c r="D10190" s="18"/>
      <c r="E10190" s="18"/>
      <c r="U10190" s="28"/>
      <c r="W10190" s="31"/>
      <c r="X10190" s="28"/>
    </row>
    <row r="10191" ht="15.75" customHeight="1">
      <c r="C10191" s="18"/>
      <c r="D10191" s="18"/>
      <c r="E10191" s="18"/>
      <c r="U10191" s="28"/>
      <c r="W10191" s="31"/>
      <c r="X10191" s="28"/>
    </row>
    <row r="10192" ht="15.75" customHeight="1">
      <c r="C10192" s="18"/>
      <c r="D10192" s="18"/>
      <c r="E10192" s="18"/>
      <c r="U10192" s="28"/>
      <c r="W10192" s="31"/>
      <c r="X10192" s="28"/>
    </row>
    <row r="10193" ht="15.75" customHeight="1">
      <c r="C10193" s="18"/>
      <c r="D10193" s="18"/>
      <c r="E10193" s="18"/>
      <c r="U10193" s="28"/>
      <c r="W10193" s="31"/>
      <c r="X10193" s="28"/>
    </row>
    <row r="10194" ht="15.75" customHeight="1">
      <c r="C10194" s="18"/>
      <c r="D10194" s="18"/>
      <c r="E10194" s="18"/>
      <c r="U10194" s="28"/>
      <c r="W10194" s="31"/>
      <c r="X10194" s="28"/>
    </row>
    <row r="10195" ht="15.75" customHeight="1">
      <c r="C10195" s="18"/>
      <c r="D10195" s="18"/>
      <c r="E10195" s="18"/>
      <c r="U10195" s="28"/>
      <c r="W10195" s="31"/>
      <c r="X10195" s="28"/>
    </row>
    <row r="10196" ht="15.75" customHeight="1">
      <c r="C10196" s="18"/>
      <c r="D10196" s="18"/>
      <c r="E10196" s="18"/>
      <c r="U10196" s="28"/>
      <c r="W10196" s="31"/>
      <c r="X10196" s="28"/>
    </row>
    <row r="10197" ht="15.75" customHeight="1">
      <c r="C10197" s="18"/>
      <c r="D10197" s="18"/>
      <c r="E10197" s="18"/>
      <c r="U10197" s="28"/>
      <c r="W10197" s="31"/>
      <c r="X10197" s="28"/>
    </row>
    <row r="10198" ht="15.75" customHeight="1">
      <c r="C10198" s="18"/>
      <c r="D10198" s="18"/>
      <c r="E10198" s="18"/>
      <c r="U10198" s="28"/>
      <c r="W10198" s="31"/>
      <c r="X10198" s="28"/>
    </row>
    <row r="10199" ht="15.75" customHeight="1">
      <c r="C10199" s="18"/>
      <c r="D10199" s="18"/>
      <c r="E10199" s="18"/>
      <c r="U10199" s="28"/>
      <c r="W10199" s="31"/>
      <c r="X10199" s="28"/>
    </row>
    <row r="10200" ht="15.75" customHeight="1">
      <c r="C10200" s="18"/>
      <c r="D10200" s="18"/>
      <c r="E10200" s="18"/>
      <c r="U10200" s="28"/>
      <c r="W10200" s="31"/>
      <c r="X10200" s="28"/>
    </row>
    <row r="10201" ht="15.75" customHeight="1">
      <c r="C10201" s="18"/>
      <c r="D10201" s="18"/>
      <c r="E10201" s="18"/>
      <c r="U10201" s="28"/>
      <c r="W10201" s="31"/>
      <c r="X10201" s="28"/>
    </row>
    <row r="10202" ht="15.75" customHeight="1">
      <c r="C10202" s="18"/>
      <c r="D10202" s="18"/>
      <c r="E10202" s="18"/>
      <c r="U10202" s="28"/>
      <c r="W10202" s="31"/>
      <c r="X10202" s="28"/>
    </row>
    <row r="10203" ht="15.75" customHeight="1">
      <c r="C10203" s="18"/>
      <c r="D10203" s="18"/>
      <c r="E10203" s="18"/>
      <c r="U10203" s="28"/>
      <c r="W10203" s="31"/>
      <c r="X10203" s="28"/>
    </row>
    <row r="10204" ht="15.75" customHeight="1">
      <c r="C10204" s="18"/>
      <c r="D10204" s="18"/>
      <c r="E10204" s="18"/>
      <c r="U10204" s="28"/>
      <c r="W10204" s="31"/>
      <c r="X10204" s="28"/>
    </row>
    <row r="10205" ht="15.75" customHeight="1">
      <c r="C10205" s="18"/>
      <c r="D10205" s="18"/>
      <c r="E10205" s="18"/>
      <c r="U10205" s="28"/>
      <c r="W10205" s="31"/>
      <c r="X10205" s="28"/>
    </row>
    <row r="10206" ht="15.75" customHeight="1">
      <c r="C10206" s="18"/>
      <c r="D10206" s="18"/>
      <c r="E10206" s="18"/>
      <c r="U10206" s="28"/>
      <c r="W10206" s="31"/>
      <c r="X10206" s="28"/>
    </row>
    <row r="10207" ht="15.75" customHeight="1">
      <c r="C10207" s="18"/>
      <c r="D10207" s="18"/>
      <c r="E10207" s="18"/>
      <c r="U10207" s="28"/>
      <c r="W10207" s="31"/>
      <c r="X10207" s="28"/>
    </row>
    <row r="10208" ht="15.75" customHeight="1">
      <c r="C10208" s="18"/>
      <c r="D10208" s="18"/>
      <c r="E10208" s="18"/>
      <c r="U10208" s="28"/>
      <c r="W10208" s="31"/>
      <c r="X10208" s="28"/>
    </row>
    <row r="10209" ht="15.75" customHeight="1">
      <c r="C10209" s="18"/>
      <c r="D10209" s="18"/>
      <c r="E10209" s="18"/>
      <c r="U10209" s="28"/>
      <c r="W10209" s="31"/>
      <c r="X10209" s="28"/>
    </row>
    <row r="10210" ht="15.75" customHeight="1">
      <c r="C10210" s="18"/>
      <c r="D10210" s="18"/>
      <c r="E10210" s="18"/>
      <c r="U10210" s="28"/>
      <c r="W10210" s="31"/>
      <c r="X10210" s="28"/>
    </row>
    <row r="10211" ht="15.75" customHeight="1">
      <c r="C10211" s="18"/>
      <c r="D10211" s="18"/>
      <c r="E10211" s="18"/>
      <c r="U10211" s="28"/>
      <c r="W10211" s="31"/>
      <c r="X10211" s="28"/>
    </row>
    <row r="10212" ht="15.75" customHeight="1">
      <c r="C10212" s="18"/>
      <c r="D10212" s="18"/>
      <c r="E10212" s="18"/>
      <c r="U10212" s="28"/>
      <c r="W10212" s="31"/>
      <c r="X10212" s="28"/>
    </row>
    <row r="10213" ht="15.75" customHeight="1">
      <c r="C10213" s="18"/>
      <c r="D10213" s="18"/>
      <c r="E10213" s="18"/>
      <c r="U10213" s="28"/>
      <c r="W10213" s="31"/>
      <c r="X10213" s="28"/>
    </row>
    <row r="10214" ht="15.75" customHeight="1">
      <c r="C10214" s="18"/>
      <c r="D10214" s="18"/>
      <c r="E10214" s="18"/>
      <c r="U10214" s="28"/>
      <c r="W10214" s="31"/>
      <c r="X10214" s="28"/>
    </row>
    <row r="10215" ht="15.75" customHeight="1">
      <c r="C10215" s="18"/>
      <c r="D10215" s="18"/>
      <c r="E10215" s="18"/>
      <c r="U10215" s="28"/>
      <c r="W10215" s="31"/>
      <c r="X10215" s="28"/>
    </row>
    <row r="10216" ht="15.75" customHeight="1">
      <c r="C10216" s="18"/>
      <c r="D10216" s="18"/>
      <c r="E10216" s="18"/>
      <c r="U10216" s="28"/>
      <c r="W10216" s="31"/>
      <c r="X10216" s="28"/>
    </row>
    <row r="10217" ht="15.75" customHeight="1">
      <c r="C10217" s="18"/>
      <c r="D10217" s="18"/>
      <c r="E10217" s="18"/>
      <c r="U10217" s="28"/>
      <c r="W10217" s="31"/>
      <c r="X10217" s="28"/>
    </row>
    <row r="10218" ht="15.75" customHeight="1">
      <c r="C10218" s="18"/>
      <c r="D10218" s="18"/>
      <c r="E10218" s="18"/>
      <c r="U10218" s="28"/>
      <c r="W10218" s="31"/>
      <c r="X10218" s="28"/>
    </row>
    <row r="10219" ht="15.75" customHeight="1">
      <c r="C10219" s="18"/>
      <c r="D10219" s="18"/>
      <c r="E10219" s="18"/>
      <c r="U10219" s="28"/>
      <c r="W10219" s="31"/>
      <c r="X10219" s="28"/>
    </row>
    <row r="10220" ht="15.75" customHeight="1">
      <c r="C10220" s="18"/>
      <c r="D10220" s="18"/>
      <c r="E10220" s="18"/>
      <c r="U10220" s="28"/>
      <c r="W10220" s="31"/>
      <c r="X10220" s="28"/>
    </row>
    <row r="10221" ht="15.75" customHeight="1">
      <c r="C10221" s="18"/>
      <c r="D10221" s="18"/>
      <c r="E10221" s="18"/>
      <c r="U10221" s="28"/>
      <c r="W10221" s="31"/>
      <c r="X10221" s="28"/>
    </row>
    <row r="10222" ht="15.75" customHeight="1">
      <c r="C10222" s="18"/>
      <c r="D10222" s="18"/>
      <c r="E10222" s="18"/>
      <c r="U10222" s="28"/>
      <c r="W10222" s="31"/>
      <c r="X10222" s="28"/>
    </row>
    <row r="10223" ht="15.75" customHeight="1">
      <c r="C10223" s="18"/>
      <c r="D10223" s="18"/>
      <c r="E10223" s="18"/>
      <c r="U10223" s="28"/>
      <c r="W10223" s="31"/>
      <c r="X10223" s="28"/>
    </row>
    <row r="10224" ht="15.75" customHeight="1">
      <c r="C10224" s="18"/>
      <c r="D10224" s="18"/>
      <c r="E10224" s="18"/>
      <c r="U10224" s="28"/>
      <c r="W10224" s="31"/>
      <c r="X10224" s="28"/>
    </row>
    <row r="10225" ht="15.75" customHeight="1">
      <c r="C10225" s="18"/>
      <c r="D10225" s="18"/>
      <c r="E10225" s="18"/>
      <c r="U10225" s="28"/>
      <c r="W10225" s="31"/>
      <c r="X10225" s="28"/>
    </row>
    <row r="10226" ht="15.75" customHeight="1">
      <c r="C10226" s="18"/>
      <c r="D10226" s="18"/>
      <c r="E10226" s="18"/>
      <c r="U10226" s="28"/>
      <c r="W10226" s="31"/>
      <c r="X10226" s="28"/>
    </row>
    <row r="10227" ht="15.75" customHeight="1">
      <c r="C10227" s="18"/>
      <c r="D10227" s="18"/>
      <c r="E10227" s="18"/>
      <c r="U10227" s="28"/>
      <c r="W10227" s="31"/>
      <c r="X10227" s="28"/>
    </row>
    <row r="10228" ht="15.75" customHeight="1">
      <c r="C10228" s="18"/>
      <c r="D10228" s="18"/>
      <c r="E10228" s="18"/>
      <c r="U10228" s="28"/>
      <c r="W10228" s="31"/>
      <c r="X10228" s="28"/>
    </row>
    <row r="10229" ht="15.75" customHeight="1">
      <c r="C10229" s="18"/>
      <c r="D10229" s="18"/>
      <c r="E10229" s="18"/>
      <c r="U10229" s="28"/>
      <c r="W10229" s="31"/>
      <c r="X10229" s="28"/>
    </row>
    <row r="10230" ht="15.75" customHeight="1">
      <c r="C10230" s="18"/>
      <c r="D10230" s="18"/>
      <c r="E10230" s="18"/>
      <c r="U10230" s="28"/>
      <c r="W10230" s="31"/>
      <c r="X10230" s="28"/>
    </row>
    <row r="10231" ht="15.75" customHeight="1">
      <c r="C10231" s="18"/>
      <c r="D10231" s="18"/>
      <c r="E10231" s="18"/>
      <c r="U10231" s="28"/>
      <c r="W10231" s="31"/>
      <c r="X10231" s="28"/>
    </row>
    <row r="10232" ht="15.75" customHeight="1">
      <c r="C10232" s="18"/>
      <c r="D10232" s="18"/>
      <c r="E10232" s="18"/>
      <c r="U10232" s="28"/>
      <c r="W10232" s="31"/>
      <c r="X10232" s="28"/>
    </row>
    <row r="10233" ht="15.75" customHeight="1">
      <c r="C10233" s="18"/>
      <c r="D10233" s="18"/>
      <c r="E10233" s="18"/>
      <c r="U10233" s="28"/>
      <c r="W10233" s="31"/>
      <c r="X10233" s="28"/>
    </row>
    <row r="10234" ht="15.75" customHeight="1">
      <c r="C10234" s="18"/>
      <c r="D10234" s="18"/>
      <c r="E10234" s="18"/>
      <c r="U10234" s="28"/>
      <c r="W10234" s="31"/>
      <c r="X10234" s="28"/>
    </row>
    <row r="10235" ht="15.75" customHeight="1">
      <c r="C10235" s="18"/>
      <c r="D10235" s="18"/>
      <c r="E10235" s="18"/>
      <c r="U10235" s="28"/>
      <c r="W10235" s="31"/>
      <c r="X10235" s="28"/>
    </row>
    <row r="10236" ht="15.75" customHeight="1">
      <c r="C10236" s="18"/>
      <c r="D10236" s="18"/>
      <c r="E10236" s="18"/>
      <c r="U10236" s="28"/>
      <c r="W10236" s="31"/>
      <c r="X10236" s="28"/>
    </row>
    <row r="10237" ht="15.75" customHeight="1">
      <c r="C10237" s="18"/>
      <c r="D10237" s="18"/>
      <c r="E10237" s="18"/>
      <c r="U10237" s="28"/>
      <c r="W10237" s="31"/>
      <c r="X10237" s="28"/>
    </row>
    <row r="10238" ht="15.75" customHeight="1">
      <c r="C10238" s="18"/>
      <c r="D10238" s="18"/>
      <c r="E10238" s="18"/>
      <c r="U10238" s="28"/>
      <c r="W10238" s="31"/>
      <c r="X10238" s="28"/>
    </row>
    <row r="10239" ht="15.75" customHeight="1">
      <c r="C10239" s="18"/>
      <c r="D10239" s="18"/>
      <c r="E10239" s="18"/>
      <c r="U10239" s="28"/>
      <c r="W10239" s="31"/>
      <c r="X10239" s="28"/>
    </row>
    <row r="10240" ht="15.75" customHeight="1">
      <c r="C10240" s="18"/>
      <c r="D10240" s="18"/>
      <c r="E10240" s="18"/>
      <c r="U10240" s="28"/>
      <c r="W10240" s="31"/>
      <c r="X10240" s="28"/>
    </row>
    <row r="10241" ht="15.75" customHeight="1">
      <c r="C10241" s="18"/>
      <c r="D10241" s="18"/>
      <c r="E10241" s="18"/>
      <c r="U10241" s="28"/>
      <c r="W10241" s="31"/>
      <c r="X10241" s="28"/>
    </row>
    <row r="10242" ht="15.75" customHeight="1">
      <c r="C10242" s="18"/>
      <c r="D10242" s="18"/>
      <c r="E10242" s="18"/>
      <c r="U10242" s="28"/>
      <c r="W10242" s="31"/>
      <c r="X10242" s="28"/>
    </row>
    <row r="10243" ht="15.75" customHeight="1">
      <c r="C10243" s="18"/>
      <c r="D10243" s="18"/>
      <c r="E10243" s="18"/>
      <c r="U10243" s="28"/>
      <c r="W10243" s="31"/>
      <c r="X10243" s="28"/>
    </row>
    <row r="10244" ht="15.75" customHeight="1">
      <c r="C10244" s="18"/>
      <c r="D10244" s="18"/>
      <c r="E10244" s="18"/>
      <c r="U10244" s="28"/>
      <c r="W10244" s="31"/>
      <c r="X10244" s="28"/>
    </row>
    <row r="10245" ht="15.75" customHeight="1">
      <c r="C10245" s="18"/>
      <c r="D10245" s="18"/>
      <c r="E10245" s="18"/>
      <c r="U10245" s="28"/>
      <c r="W10245" s="31"/>
      <c r="X10245" s="28"/>
    </row>
    <row r="10246" ht="15.75" customHeight="1">
      <c r="C10246" s="18"/>
      <c r="D10246" s="18"/>
      <c r="E10246" s="18"/>
      <c r="U10246" s="28"/>
      <c r="W10246" s="31"/>
      <c r="X10246" s="28"/>
    </row>
    <row r="10247" ht="15.75" customHeight="1">
      <c r="C10247" s="18"/>
      <c r="D10247" s="18"/>
      <c r="E10247" s="18"/>
      <c r="U10247" s="28"/>
      <c r="W10247" s="31"/>
      <c r="X10247" s="28"/>
    </row>
    <row r="10248" ht="15.75" customHeight="1">
      <c r="C10248" s="18"/>
      <c r="D10248" s="18"/>
      <c r="E10248" s="18"/>
      <c r="U10248" s="28"/>
      <c r="W10248" s="31"/>
      <c r="X10248" s="28"/>
    </row>
    <row r="10249" ht="15.75" customHeight="1">
      <c r="C10249" s="18"/>
      <c r="D10249" s="18"/>
      <c r="E10249" s="18"/>
      <c r="U10249" s="28"/>
      <c r="W10249" s="31"/>
      <c r="X10249" s="28"/>
    </row>
    <row r="10250" ht="15.75" customHeight="1">
      <c r="C10250" s="18"/>
      <c r="D10250" s="18"/>
      <c r="E10250" s="18"/>
      <c r="U10250" s="28"/>
      <c r="W10250" s="31"/>
      <c r="X10250" s="28"/>
    </row>
    <row r="10251" ht="15.75" customHeight="1">
      <c r="C10251" s="18"/>
      <c r="D10251" s="18"/>
      <c r="E10251" s="18"/>
      <c r="U10251" s="28"/>
      <c r="W10251" s="31"/>
      <c r="X10251" s="28"/>
    </row>
    <row r="10252" ht="15.75" customHeight="1">
      <c r="C10252" s="18"/>
      <c r="D10252" s="18"/>
      <c r="E10252" s="18"/>
      <c r="U10252" s="28"/>
      <c r="W10252" s="31"/>
      <c r="X10252" s="28"/>
    </row>
    <row r="10253" ht="15.75" customHeight="1">
      <c r="C10253" s="18"/>
      <c r="D10253" s="18"/>
      <c r="E10253" s="18"/>
      <c r="U10253" s="28"/>
      <c r="W10253" s="31"/>
      <c r="X10253" s="28"/>
    </row>
    <row r="10254" ht="15.75" customHeight="1">
      <c r="C10254" s="18"/>
      <c r="D10254" s="18"/>
      <c r="E10254" s="18"/>
      <c r="U10254" s="28"/>
      <c r="W10254" s="31"/>
      <c r="X10254" s="28"/>
    </row>
    <row r="10255" ht="15.75" customHeight="1">
      <c r="C10255" s="18"/>
      <c r="D10255" s="18"/>
      <c r="E10255" s="18"/>
      <c r="U10255" s="28"/>
      <c r="W10255" s="31"/>
      <c r="X10255" s="28"/>
    </row>
    <row r="10256" ht="15.75" customHeight="1">
      <c r="C10256" s="18"/>
      <c r="D10256" s="18"/>
      <c r="E10256" s="18"/>
      <c r="U10256" s="28"/>
      <c r="W10256" s="31"/>
      <c r="X10256" s="28"/>
    </row>
    <row r="10257" ht="15.75" customHeight="1">
      <c r="C10257" s="18"/>
      <c r="D10257" s="18"/>
      <c r="E10257" s="18"/>
      <c r="U10257" s="28"/>
      <c r="W10257" s="31"/>
      <c r="X10257" s="28"/>
    </row>
    <row r="10258" ht="15.75" customHeight="1">
      <c r="C10258" s="18"/>
      <c r="D10258" s="18"/>
      <c r="E10258" s="18"/>
      <c r="U10258" s="28"/>
      <c r="W10258" s="31"/>
      <c r="X10258" s="28"/>
    </row>
    <row r="10259" ht="15.75" customHeight="1">
      <c r="C10259" s="18"/>
      <c r="D10259" s="18"/>
      <c r="E10259" s="18"/>
      <c r="U10259" s="28"/>
      <c r="W10259" s="31"/>
      <c r="X10259" s="28"/>
    </row>
    <row r="10260" ht="15.75" customHeight="1">
      <c r="C10260" s="18"/>
      <c r="D10260" s="18"/>
      <c r="E10260" s="18"/>
      <c r="U10260" s="28"/>
      <c r="W10260" s="31"/>
      <c r="X10260" s="28"/>
    </row>
    <row r="10261" ht="15.75" customHeight="1">
      <c r="C10261" s="18"/>
      <c r="D10261" s="18"/>
      <c r="E10261" s="18"/>
      <c r="U10261" s="28"/>
      <c r="W10261" s="31"/>
      <c r="X10261" s="28"/>
    </row>
    <row r="10262" ht="15.75" customHeight="1">
      <c r="C10262" s="18"/>
      <c r="D10262" s="18"/>
      <c r="E10262" s="18"/>
      <c r="U10262" s="28"/>
      <c r="W10262" s="31"/>
      <c r="X10262" s="28"/>
    </row>
    <row r="10263" ht="15.75" customHeight="1">
      <c r="C10263" s="18"/>
      <c r="D10263" s="18"/>
      <c r="E10263" s="18"/>
      <c r="U10263" s="28"/>
      <c r="W10263" s="31"/>
      <c r="X10263" s="28"/>
    </row>
    <row r="10264" ht="15.75" customHeight="1">
      <c r="C10264" s="18"/>
      <c r="D10264" s="18"/>
      <c r="E10264" s="18"/>
      <c r="U10264" s="28"/>
      <c r="W10264" s="31"/>
      <c r="X10264" s="28"/>
    </row>
    <row r="10265" ht="15.75" customHeight="1">
      <c r="C10265" s="18"/>
      <c r="D10265" s="18"/>
      <c r="E10265" s="18"/>
      <c r="U10265" s="28"/>
      <c r="W10265" s="31"/>
      <c r="X10265" s="28"/>
    </row>
    <row r="10266" ht="15.75" customHeight="1">
      <c r="C10266" s="18"/>
      <c r="D10266" s="18"/>
      <c r="E10266" s="18"/>
      <c r="U10266" s="28"/>
      <c r="W10266" s="31"/>
      <c r="X10266" s="28"/>
    </row>
    <row r="10267" ht="15.75" customHeight="1">
      <c r="C10267" s="18"/>
      <c r="D10267" s="18"/>
      <c r="E10267" s="18"/>
      <c r="U10267" s="28"/>
      <c r="W10267" s="31"/>
      <c r="X10267" s="28"/>
    </row>
    <row r="10268" ht="15.75" customHeight="1">
      <c r="C10268" s="18"/>
      <c r="D10268" s="18"/>
      <c r="E10268" s="18"/>
      <c r="U10268" s="28"/>
      <c r="W10268" s="31"/>
      <c r="X10268" s="28"/>
    </row>
    <row r="10269" ht="15.75" customHeight="1">
      <c r="C10269" s="18"/>
      <c r="D10269" s="18"/>
      <c r="E10269" s="18"/>
      <c r="U10269" s="28"/>
      <c r="W10269" s="31"/>
      <c r="X10269" s="28"/>
    </row>
    <row r="10270" ht="15.75" customHeight="1">
      <c r="C10270" s="18"/>
      <c r="D10270" s="18"/>
      <c r="E10270" s="18"/>
      <c r="U10270" s="28"/>
      <c r="W10270" s="31"/>
      <c r="X10270" s="28"/>
    </row>
    <row r="10271" ht="15.75" customHeight="1">
      <c r="C10271" s="18"/>
      <c r="D10271" s="18"/>
      <c r="E10271" s="18"/>
      <c r="U10271" s="28"/>
      <c r="W10271" s="31"/>
      <c r="X10271" s="28"/>
    </row>
    <row r="10272" ht="15.75" customHeight="1">
      <c r="C10272" s="18"/>
      <c r="D10272" s="18"/>
      <c r="E10272" s="18"/>
      <c r="U10272" s="28"/>
      <c r="W10272" s="31"/>
      <c r="X10272" s="28"/>
    </row>
    <row r="10273" ht="15.75" customHeight="1">
      <c r="C10273" s="18"/>
      <c r="D10273" s="18"/>
      <c r="E10273" s="18"/>
      <c r="U10273" s="28"/>
      <c r="W10273" s="31"/>
      <c r="X10273" s="28"/>
    </row>
    <row r="10274" ht="15.75" customHeight="1">
      <c r="C10274" s="18"/>
      <c r="D10274" s="18"/>
      <c r="E10274" s="18"/>
      <c r="U10274" s="28"/>
      <c r="W10274" s="31"/>
      <c r="X10274" s="28"/>
    </row>
    <row r="10275" ht="15.75" customHeight="1">
      <c r="C10275" s="18"/>
      <c r="D10275" s="18"/>
      <c r="E10275" s="18"/>
      <c r="U10275" s="28"/>
      <c r="W10275" s="31"/>
      <c r="X10275" s="28"/>
    </row>
    <row r="10276" ht="15.75" customHeight="1">
      <c r="C10276" s="18"/>
      <c r="D10276" s="18"/>
      <c r="E10276" s="18"/>
      <c r="U10276" s="28"/>
      <c r="W10276" s="31"/>
      <c r="X10276" s="28"/>
    </row>
    <row r="10277" ht="15.75" customHeight="1">
      <c r="C10277" s="18"/>
      <c r="D10277" s="18"/>
      <c r="E10277" s="18"/>
      <c r="U10277" s="28"/>
      <c r="W10277" s="31"/>
      <c r="X10277" s="28"/>
    </row>
    <row r="10278" ht="15.75" customHeight="1">
      <c r="C10278" s="18"/>
      <c r="D10278" s="18"/>
      <c r="E10278" s="18"/>
      <c r="U10278" s="28"/>
      <c r="W10278" s="31"/>
      <c r="X10278" s="28"/>
    </row>
    <row r="10279" ht="15.75" customHeight="1">
      <c r="C10279" s="18"/>
      <c r="D10279" s="18"/>
      <c r="E10279" s="18"/>
      <c r="U10279" s="28"/>
      <c r="W10279" s="31"/>
      <c r="X10279" s="28"/>
    </row>
    <row r="10280" ht="15.75" customHeight="1">
      <c r="C10280" s="18"/>
      <c r="D10280" s="18"/>
      <c r="E10280" s="18"/>
      <c r="U10280" s="28"/>
      <c r="W10280" s="31"/>
      <c r="X10280" s="28"/>
    </row>
    <row r="10281" ht="15.75" customHeight="1">
      <c r="C10281" s="18"/>
      <c r="D10281" s="18"/>
      <c r="E10281" s="18"/>
      <c r="U10281" s="28"/>
      <c r="W10281" s="31"/>
      <c r="X10281" s="28"/>
    </row>
    <row r="10282" ht="15.75" customHeight="1">
      <c r="C10282" s="18"/>
      <c r="D10282" s="18"/>
      <c r="E10282" s="18"/>
      <c r="U10282" s="28"/>
      <c r="W10282" s="31"/>
      <c r="X10282" s="28"/>
    </row>
    <row r="10283" ht="15.75" customHeight="1">
      <c r="C10283" s="18"/>
      <c r="D10283" s="18"/>
      <c r="E10283" s="18"/>
      <c r="U10283" s="28"/>
      <c r="W10283" s="31"/>
      <c r="X10283" s="28"/>
    </row>
    <row r="10284" ht="15.75" customHeight="1">
      <c r="C10284" s="18"/>
      <c r="D10284" s="18"/>
      <c r="E10284" s="18"/>
      <c r="U10284" s="28"/>
      <c r="W10284" s="31"/>
      <c r="X10284" s="28"/>
    </row>
    <row r="10285" ht="15.75" customHeight="1">
      <c r="C10285" s="18"/>
      <c r="D10285" s="18"/>
      <c r="E10285" s="18"/>
      <c r="U10285" s="28"/>
      <c r="W10285" s="31"/>
      <c r="X10285" s="28"/>
    </row>
    <row r="10286" ht="15.75" customHeight="1">
      <c r="C10286" s="18"/>
      <c r="D10286" s="18"/>
      <c r="E10286" s="18"/>
      <c r="U10286" s="28"/>
      <c r="W10286" s="31"/>
      <c r="X10286" s="28"/>
    </row>
    <row r="10287" ht="15.75" customHeight="1">
      <c r="C10287" s="18"/>
      <c r="D10287" s="18"/>
      <c r="E10287" s="18"/>
      <c r="U10287" s="28"/>
      <c r="W10287" s="31"/>
      <c r="X10287" s="28"/>
    </row>
    <row r="10288" ht="15.75" customHeight="1">
      <c r="C10288" s="18"/>
      <c r="D10288" s="18"/>
      <c r="E10288" s="18"/>
      <c r="U10288" s="28"/>
      <c r="W10288" s="31"/>
      <c r="X10288" s="28"/>
    </row>
    <row r="10289" ht="15.75" customHeight="1">
      <c r="C10289" s="18"/>
      <c r="D10289" s="18"/>
      <c r="E10289" s="18"/>
      <c r="U10289" s="28"/>
      <c r="W10289" s="31"/>
      <c r="X10289" s="28"/>
    </row>
    <row r="10290" ht="15.75" customHeight="1">
      <c r="C10290" s="18"/>
      <c r="D10290" s="18"/>
      <c r="E10290" s="18"/>
      <c r="U10290" s="28"/>
      <c r="W10290" s="31"/>
      <c r="X10290" s="28"/>
    </row>
    <row r="10291" ht="15.75" customHeight="1">
      <c r="C10291" s="18"/>
      <c r="D10291" s="18"/>
      <c r="E10291" s="18"/>
      <c r="U10291" s="28"/>
      <c r="W10291" s="31"/>
      <c r="X10291" s="28"/>
    </row>
    <row r="10292" ht="15.75" customHeight="1">
      <c r="C10292" s="18"/>
      <c r="D10292" s="18"/>
      <c r="E10292" s="18"/>
      <c r="U10292" s="28"/>
      <c r="W10292" s="31"/>
      <c r="X10292" s="28"/>
    </row>
    <row r="10293" ht="15.75" customHeight="1">
      <c r="C10293" s="18"/>
      <c r="D10293" s="18"/>
      <c r="E10293" s="18"/>
      <c r="U10293" s="28"/>
      <c r="W10293" s="31"/>
      <c r="X10293" s="28"/>
    </row>
    <row r="10294" ht="15.75" customHeight="1">
      <c r="C10294" s="18"/>
      <c r="D10294" s="18"/>
      <c r="E10294" s="18"/>
      <c r="U10294" s="28"/>
      <c r="W10294" s="31"/>
      <c r="X10294" s="28"/>
    </row>
    <row r="10295" ht="15.75" customHeight="1">
      <c r="C10295" s="18"/>
      <c r="D10295" s="18"/>
      <c r="E10295" s="18"/>
      <c r="U10295" s="28"/>
      <c r="W10295" s="31"/>
      <c r="X10295" s="28"/>
    </row>
    <row r="10296" ht="15.75" customHeight="1">
      <c r="C10296" s="18"/>
      <c r="D10296" s="18"/>
      <c r="E10296" s="18"/>
      <c r="U10296" s="28"/>
      <c r="W10296" s="31"/>
      <c r="X10296" s="28"/>
    </row>
    <row r="10297" ht="15.75" customHeight="1">
      <c r="C10297" s="18"/>
      <c r="D10297" s="18"/>
      <c r="E10297" s="18"/>
      <c r="U10297" s="28"/>
      <c r="W10297" s="31"/>
      <c r="X10297" s="28"/>
    </row>
    <row r="10298" ht="15.75" customHeight="1">
      <c r="C10298" s="18"/>
      <c r="D10298" s="18"/>
      <c r="E10298" s="18"/>
      <c r="U10298" s="28"/>
      <c r="W10298" s="31"/>
      <c r="X10298" s="28"/>
    </row>
    <row r="10299" ht="15.75" customHeight="1">
      <c r="C10299" s="18"/>
      <c r="D10299" s="18"/>
      <c r="E10299" s="18"/>
      <c r="U10299" s="28"/>
      <c r="W10299" s="31"/>
      <c r="X10299" s="28"/>
    </row>
    <row r="10300" ht="15.75" customHeight="1">
      <c r="C10300" s="18"/>
      <c r="D10300" s="18"/>
      <c r="E10300" s="18"/>
      <c r="U10300" s="28"/>
      <c r="W10300" s="31"/>
      <c r="X10300" s="28"/>
    </row>
    <row r="10301" ht="15.75" customHeight="1">
      <c r="C10301" s="18"/>
      <c r="D10301" s="18"/>
      <c r="E10301" s="18"/>
      <c r="U10301" s="28"/>
      <c r="W10301" s="31"/>
      <c r="X10301" s="28"/>
    </row>
    <row r="10302" ht="15.75" customHeight="1">
      <c r="C10302" s="18"/>
      <c r="D10302" s="18"/>
      <c r="E10302" s="18"/>
      <c r="U10302" s="28"/>
      <c r="W10302" s="31"/>
      <c r="X10302" s="28"/>
    </row>
    <row r="10303" ht="15.75" customHeight="1">
      <c r="C10303" s="18"/>
      <c r="D10303" s="18"/>
      <c r="E10303" s="18"/>
      <c r="U10303" s="28"/>
      <c r="W10303" s="31"/>
      <c r="X10303" s="28"/>
    </row>
    <row r="10304" ht="15.75" customHeight="1">
      <c r="C10304" s="18"/>
      <c r="D10304" s="18"/>
      <c r="E10304" s="18"/>
      <c r="U10304" s="28"/>
      <c r="W10304" s="31"/>
      <c r="X10304" s="28"/>
    </row>
    <row r="10305" ht="15.75" customHeight="1">
      <c r="C10305" s="18"/>
      <c r="D10305" s="18"/>
      <c r="E10305" s="18"/>
      <c r="U10305" s="28"/>
      <c r="W10305" s="31"/>
      <c r="X10305" s="28"/>
    </row>
    <row r="10306" ht="15.75" customHeight="1">
      <c r="C10306" s="18"/>
      <c r="D10306" s="18"/>
      <c r="E10306" s="18"/>
      <c r="U10306" s="28"/>
      <c r="W10306" s="31"/>
      <c r="X10306" s="28"/>
    </row>
    <row r="10307" ht="15.75" customHeight="1">
      <c r="C10307" s="18"/>
      <c r="D10307" s="18"/>
      <c r="E10307" s="18"/>
      <c r="U10307" s="28"/>
      <c r="W10307" s="31"/>
      <c r="X10307" s="28"/>
    </row>
    <row r="10308" ht="15.75" customHeight="1">
      <c r="C10308" s="18"/>
      <c r="D10308" s="18"/>
      <c r="E10308" s="18"/>
      <c r="U10308" s="28"/>
      <c r="W10308" s="31"/>
      <c r="X10308" s="28"/>
    </row>
    <row r="10309" ht="15.75" customHeight="1">
      <c r="C10309" s="18"/>
      <c r="D10309" s="18"/>
      <c r="E10309" s="18"/>
      <c r="U10309" s="28"/>
      <c r="W10309" s="31"/>
      <c r="X10309" s="28"/>
    </row>
    <row r="10310" ht="15.75" customHeight="1">
      <c r="C10310" s="18"/>
      <c r="D10310" s="18"/>
      <c r="E10310" s="18"/>
      <c r="U10310" s="28"/>
      <c r="W10310" s="31"/>
      <c r="X10310" s="28"/>
    </row>
    <row r="10311" ht="15.75" customHeight="1">
      <c r="C10311" s="18"/>
      <c r="D10311" s="18"/>
      <c r="E10311" s="18"/>
      <c r="U10311" s="28"/>
      <c r="W10311" s="31"/>
      <c r="X10311" s="28"/>
    </row>
    <row r="10312" ht="15.75" customHeight="1">
      <c r="C10312" s="18"/>
      <c r="D10312" s="18"/>
      <c r="E10312" s="18"/>
      <c r="U10312" s="28"/>
      <c r="W10312" s="31"/>
      <c r="X10312" s="28"/>
    </row>
    <row r="10313" ht="15.75" customHeight="1">
      <c r="C10313" s="18"/>
      <c r="D10313" s="18"/>
      <c r="E10313" s="18"/>
      <c r="U10313" s="28"/>
      <c r="W10313" s="31"/>
      <c r="X10313" s="28"/>
    </row>
    <row r="10314" ht="15.75" customHeight="1">
      <c r="C10314" s="18"/>
      <c r="D10314" s="18"/>
      <c r="E10314" s="18"/>
      <c r="U10314" s="28"/>
      <c r="W10314" s="31"/>
      <c r="X10314" s="28"/>
    </row>
    <row r="10315" ht="15.75" customHeight="1">
      <c r="C10315" s="18"/>
      <c r="D10315" s="18"/>
      <c r="E10315" s="18"/>
      <c r="U10315" s="28"/>
      <c r="W10315" s="31"/>
      <c r="X10315" s="28"/>
    </row>
    <row r="10316" ht="15.75" customHeight="1">
      <c r="C10316" s="18"/>
      <c r="D10316" s="18"/>
      <c r="E10316" s="18"/>
      <c r="U10316" s="28"/>
      <c r="W10316" s="31"/>
      <c r="X10316" s="28"/>
    </row>
    <row r="10317" ht="15.75" customHeight="1">
      <c r="C10317" s="18"/>
      <c r="D10317" s="18"/>
      <c r="E10317" s="18"/>
      <c r="U10317" s="28"/>
      <c r="W10317" s="31"/>
      <c r="X10317" s="28"/>
    </row>
    <row r="10318" ht="15.75" customHeight="1">
      <c r="C10318" s="18"/>
      <c r="D10318" s="18"/>
      <c r="E10318" s="18"/>
      <c r="U10318" s="28"/>
      <c r="W10318" s="31"/>
      <c r="X10318" s="28"/>
    </row>
    <row r="10319" ht="15.75" customHeight="1">
      <c r="C10319" s="18"/>
      <c r="D10319" s="18"/>
      <c r="E10319" s="18"/>
      <c r="U10319" s="28"/>
      <c r="W10319" s="31"/>
      <c r="X10319" s="28"/>
    </row>
    <row r="10320" ht="15.75" customHeight="1">
      <c r="C10320" s="18"/>
      <c r="D10320" s="18"/>
      <c r="E10320" s="18"/>
      <c r="U10320" s="28"/>
      <c r="W10320" s="31"/>
      <c r="X10320" s="28"/>
    </row>
    <row r="10321" ht="15.75" customHeight="1">
      <c r="C10321" s="18"/>
      <c r="D10321" s="18"/>
      <c r="E10321" s="18"/>
      <c r="U10321" s="28"/>
      <c r="W10321" s="31"/>
      <c r="X10321" s="28"/>
    </row>
    <row r="10322" ht="15.75" customHeight="1">
      <c r="C10322" s="18"/>
      <c r="D10322" s="18"/>
      <c r="E10322" s="18"/>
      <c r="U10322" s="28"/>
      <c r="W10322" s="31"/>
      <c r="X10322" s="28"/>
    </row>
    <row r="10323" ht="15.75" customHeight="1">
      <c r="C10323" s="18"/>
      <c r="D10323" s="18"/>
      <c r="E10323" s="18"/>
      <c r="U10323" s="28"/>
      <c r="W10323" s="31"/>
      <c r="X10323" s="28"/>
    </row>
    <row r="10324" ht="15.75" customHeight="1">
      <c r="C10324" s="18"/>
      <c r="D10324" s="18"/>
      <c r="E10324" s="18"/>
      <c r="U10324" s="28"/>
      <c r="W10324" s="31"/>
      <c r="X10324" s="28"/>
    </row>
    <row r="10325" ht="15.75" customHeight="1">
      <c r="C10325" s="18"/>
      <c r="D10325" s="18"/>
      <c r="E10325" s="18"/>
      <c r="U10325" s="28"/>
      <c r="W10325" s="31"/>
      <c r="X10325" s="28"/>
    </row>
    <row r="10326" ht="15.75" customHeight="1">
      <c r="C10326" s="18"/>
      <c r="D10326" s="18"/>
      <c r="E10326" s="18"/>
      <c r="U10326" s="28"/>
      <c r="W10326" s="31"/>
      <c r="X10326" s="28"/>
    </row>
    <row r="10327" ht="15.75" customHeight="1">
      <c r="C10327" s="18"/>
      <c r="D10327" s="18"/>
      <c r="E10327" s="18"/>
      <c r="U10327" s="28"/>
      <c r="W10327" s="31"/>
      <c r="X10327" s="28"/>
    </row>
    <row r="10328" ht="15.75" customHeight="1">
      <c r="C10328" s="18"/>
      <c r="D10328" s="18"/>
      <c r="E10328" s="18"/>
      <c r="U10328" s="28"/>
      <c r="W10328" s="31"/>
      <c r="X10328" s="28"/>
    </row>
    <row r="10329" ht="15.75" customHeight="1">
      <c r="C10329" s="18"/>
      <c r="D10329" s="18"/>
      <c r="E10329" s="18"/>
      <c r="U10329" s="28"/>
      <c r="W10329" s="31"/>
      <c r="X10329" s="28"/>
    </row>
    <row r="10330" ht="15.75" customHeight="1">
      <c r="C10330" s="18"/>
      <c r="D10330" s="18"/>
      <c r="E10330" s="18"/>
      <c r="U10330" s="28"/>
      <c r="W10330" s="31"/>
      <c r="X10330" s="28"/>
    </row>
    <row r="10331" ht="15.75" customHeight="1">
      <c r="C10331" s="18"/>
      <c r="D10331" s="18"/>
      <c r="E10331" s="18"/>
      <c r="U10331" s="28"/>
      <c r="W10331" s="31"/>
      <c r="X10331" s="28"/>
    </row>
    <row r="10332" ht="15.75" customHeight="1">
      <c r="C10332" s="18"/>
      <c r="D10332" s="18"/>
      <c r="E10332" s="18"/>
      <c r="U10332" s="28"/>
      <c r="W10332" s="31"/>
      <c r="X10332" s="28"/>
    </row>
    <row r="10333" ht="15.75" customHeight="1">
      <c r="C10333" s="18"/>
      <c r="D10333" s="18"/>
      <c r="E10333" s="18"/>
      <c r="U10333" s="28"/>
      <c r="W10333" s="31"/>
      <c r="X10333" s="28"/>
    </row>
    <row r="10334" ht="15.75" customHeight="1">
      <c r="C10334" s="18"/>
      <c r="D10334" s="18"/>
      <c r="E10334" s="18"/>
      <c r="U10334" s="28"/>
      <c r="W10334" s="31"/>
      <c r="X10334" s="28"/>
    </row>
    <row r="10335" ht="15.75" customHeight="1">
      <c r="C10335" s="18"/>
      <c r="D10335" s="18"/>
      <c r="E10335" s="18"/>
      <c r="U10335" s="28"/>
      <c r="W10335" s="31"/>
      <c r="X10335" s="28"/>
    </row>
    <row r="10336" ht="15.75" customHeight="1">
      <c r="C10336" s="18"/>
      <c r="D10336" s="18"/>
      <c r="E10336" s="18"/>
      <c r="U10336" s="28"/>
      <c r="W10336" s="31"/>
      <c r="X10336" s="28"/>
    </row>
    <row r="10337" ht="15.75" customHeight="1">
      <c r="C10337" s="18"/>
      <c r="D10337" s="18"/>
      <c r="E10337" s="18"/>
      <c r="U10337" s="28"/>
      <c r="W10337" s="31"/>
      <c r="X10337" s="28"/>
    </row>
    <row r="10338" ht="15.75" customHeight="1">
      <c r="C10338" s="18"/>
      <c r="D10338" s="18"/>
      <c r="E10338" s="18"/>
      <c r="U10338" s="28"/>
      <c r="W10338" s="31"/>
      <c r="X10338" s="28"/>
    </row>
    <row r="10339" ht="15.75" customHeight="1">
      <c r="C10339" s="18"/>
      <c r="D10339" s="18"/>
      <c r="E10339" s="18"/>
      <c r="U10339" s="28"/>
      <c r="W10339" s="31"/>
      <c r="X10339" s="28"/>
    </row>
    <row r="10340" ht="15.75" customHeight="1">
      <c r="C10340" s="18"/>
      <c r="D10340" s="18"/>
      <c r="E10340" s="18"/>
      <c r="U10340" s="28"/>
      <c r="W10340" s="31"/>
      <c r="X10340" s="28"/>
    </row>
    <row r="10341" ht="15.75" customHeight="1">
      <c r="C10341" s="18"/>
      <c r="D10341" s="18"/>
      <c r="E10341" s="18"/>
      <c r="U10341" s="28"/>
      <c r="W10341" s="31"/>
      <c r="X10341" s="28"/>
    </row>
    <row r="10342" ht="15.75" customHeight="1">
      <c r="C10342" s="18"/>
      <c r="D10342" s="18"/>
      <c r="E10342" s="18"/>
      <c r="U10342" s="28"/>
      <c r="W10342" s="31"/>
      <c r="X10342" s="28"/>
    </row>
    <row r="10343" ht="15.75" customHeight="1">
      <c r="C10343" s="18"/>
      <c r="D10343" s="18"/>
      <c r="E10343" s="18"/>
      <c r="U10343" s="28"/>
      <c r="W10343" s="31"/>
      <c r="X10343" s="28"/>
    </row>
    <row r="10344" ht="15.75" customHeight="1">
      <c r="C10344" s="18"/>
      <c r="D10344" s="18"/>
      <c r="E10344" s="18"/>
      <c r="U10344" s="28"/>
      <c r="W10344" s="31"/>
      <c r="X10344" s="28"/>
    </row>
    <row r="10345" ht="15.75" customHeight="1">
      <c r="C10345" s="18"/>
      <c r="D10345" s="18"/>
      <c r="E10345" s="18"/>
      <c r="U10345" s="28"/>
      <c r="W10345" s="31"/>
      <c r="X10345" s="28"/>
    </row>
    <row r="10346" ht="15.75" customHeight="1">
      <c r="C10346" s="18"/>
      <c r="D10346" s="18"/>
      <c r="E10346" s="18"/>
      <c r="U10346" s="28"/>
      <c r="W10346" s="31"/>
      <c r="X10346" s="28"/>
    </row>
    <row r="10347" ht="15.75" customHeight="1">
      <c r="C10347" s="18"/>
      <c r="D10347" s="18"/>
      <c r="E10347" s="18"/>
      <c r="U10347" s="28"/>
      <c r="W10347" s="31"/>
      <c r="X10347" s="28"/>
    </row>
    <row r="10348" ht="15.75" customHeight="1">
      <c r="C10348" s="18"/>
      <c r="D10348" s="18"/>
      <c r="E10348" s="18"/>
      <c r="U10348" s="28"/>
      <c r="W10348" s="31"/>
      <c r="X10348" s="28"/>
    </row>
    <row r="10349" ht="15.75" customHeight="1">
      <c r="C10349" s="18"/>
      <c r="D10349" s="18"/>
      <c r="E10349" s="18"/>
      <c r="U10349" s="28"/>
      <c r="W10349" s="31"/>
      <c r="X10349" s="28"/>
    </row>
    <row r="10350" ht="15.75" customHeight="1">
      <c r="C10350" s="18"/>
      <c r="D10350" s="18"/>
      <c r="E10350" s="18"/>
      <c r="U10350" s="28"/>
      <c r="W10350" s="31"/>
      <c r="X10350" s="28"/>
    </row>
    <row r="10351" ht="15.75" customHeight="1">
      <c r="C10351" s="18"/>
      <c r="D10351" s="18"/>
      <c r="E10351" s="18"/>
      <c r="U10351" s="28"/>
      <c r="W10351" s="31"/>
      <c r="X10351" s="28"/>
    </row>
    <row r="10352" ht="15.75" customHeight="1">
      <c r="C10352" s="18"/>
      <c r="D10352" s="18"/>
      <c r="E10352" s="18"/>
      <c r="U10352" s="28"/>
      <c r="W10352" s="31"/>
      <c r="X10352" s="28"/>
    </row>
    <row r="10353" ht="15.75" customHeight="1">
      <c r="C10353" s="18"/>
      <c r="D10353" s="18"/>
      <c r="E10353" s="18"/>
      <c r="U10353" s="28"/>
      <c r="W10353" s="31"/>
      <c r="X10353" s="28"/>
    </row>
    <row r="10354" ht="15.75" customHeight="1">
      <c r="C10354" s="18"/>
      <c r="D10354" s="18"/>
      <c r="E10354" s="18"/>
      <c r="U10354" s="28"/>
      <c r="W10354" s="31"/>
      <c r="X10354" s="28"/>
    </row>
    <row r="10355" ht="15.75" customHeight="1">
      <c r="C10355" s="18"/>
      <c r="D10355" s="18"/>
      <c r="E10355" s="18"/>
      <c r="U10355" s="28"/>
      <c r="W10355" s="31"/>
      <c r="X10355" s="28"/>
    </row>
    <row r="10356" ht="15.75" customHeight="1">
      <c r="C10356" s="18"/>
      <c r="D10356" s="18"/>
      <c r="E10356" s="18"/>
      <c r="U10356" s="28"/>
      <c r="W10356" s="31"/>
      <c r="X10356" s="28"/>
    </row>
    <row r="10357" ht="15.75" customHeight="1">
      <c r="C10357" s="18"/>
      <c r="D10357" s="18"/>
      <c r="E10357" s="18"/>
      <c r="U10357" s="28"/>
      <c r="W10357" s="31"/>
      <c r="X10357" s="28"/>
    </row>
    <row r="10358" ht="15.75" customHeight="1">
      <c r="C10358" s="18"/>
      <c r="D10358" s="18"/>
      <c r="E10358" s="18"/>
      <c r="U10358" s="28"/>
      <c r="W10358" s="31"/>
      <c r="X10358" s="28"/>
    </row>
    <row r="10359" ht="15.75" customHeight="1">
      <c r="C10359" s="18"/>
      <c r="D10359" s="18"/>
      <c r="E10359" s="18"/>
      <c r="U10359" s="28"/>
      <c r="W10359" s="31"/>
      <c r="X10359" s="28"/>
    </row>
    <row r="10360" ht="15.75" customHeight="1">
      <c r="C10360" s="18"/>
      <c r="D10360" s="18"/>
      <c r="E10360" s="18"/>
      <c r="U10360" s="28"/>
      <c r="W10360" s="31"/>
      <c r="X10360" s="28"/>
    </row>
    <row r="10361" ht="15.75" customHeight="1">
      <c r="C10361" s="18"/>
      <c r="D10361" s="18"/>
      <c r="E10361" s="18"/>
      <c r="U10361" s="28"/>
      <c r="W10361" s="31"/>
      <c r="X10361" s="28"/>
    </row>
    <row r="10362" ht="15.75" customHeight="1">
      <c r="C10362" s="18"/>
      <c r="D10362" s="18"/>
      <c r="E10362" s="18"/>
      <c r="U10362" s="28"/>
      <c r="W10362" s="31"/>
      <c r="X10362" s="28"/>
    </row>
    <row r="10363" ht="15.75" customHeight="1">
      <c r="C10363" s="18"/>
      <c r="D10363" s="18"/>
      <c r="E10363" s="18"/>
      <c r="U10363" s="28"/>
      <c r="W10363" s="31"/>
      <c r="X10363" s="28"/>
    </row>
    <row r="10364" ht="15.75" customHeight="1">
      <c r="C10364" s="18"/>
      <c r="D10364" s="18"/>
      <c r="E10364" s="18"/>
      <c r="U10364" s="28"/>
      <c r="W10364" s="31"/>
      <c r="X10364" s="28"/>
    </row>
    <row r="10365" ht="15.75" customHeight="1">
      <c r="C10365" s="18"/>
      <c r="D10365" s="18"/>
      <c r="E10365" s="18"/>
      <c r="U10365" s="28"/>
      <c r="W10365" s="31"/>
      <c r="X10365" s="28"/>
    </row>
    <row r="10366" ht="15.75" customHeight="1">
      <c r="C10366" s="18"/>
      <c r="D10366" s="18"/>
      <c r="E10366" s="18"/>
      <c r="U10366" s="28"/>
      <c r="W10366" s="31"/>
      <c r="X10366" s="28"/>
    </row>
    <row r="10367" ht="15.75" customHeight="1">
      <c r="C10367" s="18"/>
      <c r="D10367" s="18"/>
      <c r="E10367" s="18"/>
      <c r="U10367" s="28"/>
      <c r="W10367" s="31"/>
      <c r="X10367" s="28"/>
    </row>
    <row r="10368" ht="15.75" customHeight="1">
      <c r="C10368" s="18"/>
      <c r="D10368" s="18"/>
      <c r="E10368" s="18"/>
      <c r="U10368" s="28"/>
      <c r="W10368" s="31"/>
      <c r="X10368" s="28"/>
    </row>
    <row r="10369" ht="15.75" customHeight="1">
      <c r="C10369" s="18"/>
      <c r="D10369" s="18"/>
      <c r="E10369" s="18"/>
      <c r="U10369" s="28"/>
      <c r="W10369" s="31"/>
      <c r="X10369" s="28"/>
    </row>
    <row r="10370" ht="15.75" customHeight="1">
      <c r="C10370" s="18"/>
      <c r="D10370" s="18"/>
      <c r="E10370" s="18"/>
      <c r="U10370" s="28"/>
      <c r="W10370" s="31"/>
      <c r="X10370" s="28"/>
    </row>
    <row r="10371" ht="15.75" customHeight="1">
      <c r="C10371" s="18"/>
      <c r="D10371" s="18"/>
      <c r="E10371" s="18"/>
      <c r="U10371" s="28"/>
      <c r="W10371" s="31"/>
      <c r="X10371" s="28"/>
    </row>
    <row r="10372" ht="15.75" customHeight="1">
      <c r="C10372" s="18"/>
      <c r="D10372" s="18"/>
      <c r="E10372" s="18"/>
      <c r="U10372" s="28"/>
      <c r="W10372" s="31"/>
      <c r="X10372" s="28"/>
    </row>
    <row r="10373" ht="15.75" customHeight="1">
      <c r="C10373" s="18"/>
      <c r="D10373" s="18"/>
      <c r="E10373" s="18"/>
      <c r="U10373" s="28"/>
      <c r="W10373" s="31"/>
      <c r="X10373" s="28"/>
    </row>
    <row r="10374" ht="15.75" customHeight="1">
      <c r="C10374" s="18"/>
      <c r="D10374" s="18"/>
      <c r="E10374" s="18"/>
      <c r="U10374" s="28"/>
      <c r="W10374" s="31"/>
      <c r="X10374" s="28"/>
    </row>
    <row r="10375" ht="15.75" customHeight="1">
      <c r="C10375" s="18"/>
      <c r="D10375" s="18"/>
      <c r="E10375" s="18"/>
      <c r="U10375" s="28"/>
      <c r="W10375" s="31"/>
      <c r="X10375" s="28"/>
    </row>
    <row r="10376" ht="15.75" customHeight="1">
      <c r="C10376" s="18"/>
      <c r="D10376" s="18"/>
      <c r="E10376" s="18"/>
      <c r="U10376" s="28"/>
      <c r="W10376" s="31"/>
      <c r="X10376" s="28"/>
    </row>
    <row r="10377" ht="15.75" customHeight="1">
      <c r="C10377" s="18"/>
      <c r="D10377" s="18"/>
      <c r="E10377" s="18"/>
      <c r="U10377" s="28"/>
      <c r="W10377" s="31"/>
      <c r="X10377" s="28"/>
    </row>
    <row r="10378" ht="15.75" customHeight="1">
      <c r="C10378" s="18"/>
      <c r="D10378" s="18"/>
      <c r="E10378" s="18"/>
      <c r="U10378" s="28"/>
      <c r="W10378" s="31"/>
      <c r="X10378" s="28"/>
    </row>
    <row r="10379" ht="15.75" customHeight="1">
      <c r="C10379" s="18"/>
      <c r="D10379" s="18"/>
      <c r="E10379" s="18"/>
      <c r="U10379" s="28"/>
      <c r="W10379" s="31"/>
      <c r="X10379" s="28"/>
    </row>
    <row r="10380" ht="15.75" customHeight="1">
      <c r="C10380" s="18"/>
      <c r="D10380" s="18"/>
      <c r="E10380" s="18"/>
      <c r="U10380" s="28"/>
      <c r="W10380" s="31"/>
      <c r="X10380" s="28"/>
    </row>
    <row r="10381" ht="15.75" customHeight="1">
      <c r="C10381" s="18"/>
      <c r="D10381" s="18"/>
      <c r="E10381" s="18"/>
      <c r="U10381" s="28"/>
      <c r="W10381" s="31"/>
      <c r="X10381" s="28"/>
    </row>
    <row r="10382" ht="15.75" customHeight="1">
      <c r="C10382" s="18"/>
      <c r="D10382" s="18"/>
      <c r="E10382" s="18"/>
      <c r="U10382" s="28"/>
      <c r="W10382" s="31"/>
      <c r="X10382" s="28"/>
    </row>
    <row r="10383" ht="15.75" customHeight="1">
      <c r="C10383" s="18"/>
      <c r="D10383" s="18"/>
      <c r="E10383" s="18"/>
      <c r="U10383" s="28"/>
      <c r="W10383" s="31"/>
      <c r="X10383" s="28"/>
    </row>
    <row r="10384" ht="15.75" customHeight="1">
      <c r="C10384" s="18"/>
      <c r="D10384" s="18"/>
      <c r="E10384" s="18"/>
      <c r="U10384" s="28"/>
      <c r="W10384" s="31"/>
      <c r="X10384" s="28"/>
    </row>
    <row r="10385" ht="15.75" customHeight="1">
      <c r="C10385" s="18"/>
      <c r="D10385" s="18"/>
      <c r="E10385" s="18"/>
      <c r="U10385" s="28"/>
      <c r="W10385" s="31"/>
      <c r="X10385" s="28"/>
    </row>
    <row r="10386" ht="15.75" customHeight="1">
      <c r="C10386" s="18"/>
      <c r="D10386" s="18"/>
      <c r="E10386" s="18"/>
      <c r="U10386" s="28"/>
      <c r="W10386" s="31"/>
      <c r="X10386" s="28"/>
    </row>
    <row r="10387" ht="15.75" customHeight="1">
      <c r="C10387" s="18"/>
      <c r="D10387" s="18"/>
      <c r="E10387" s="18"/>
      <c r="U10387" s="28"/>
      <c r="W10387" s="31"/>
      <c r="X10387" s="28"/>
    </row>
    <row r="10388" ht="15.75" customHeight="1">
      <c r="C10388" s="18"/>
      <c r="D10388" s="18"/>
      <c r="E10388" s="18"/>
      <c r="U10388" s="28"/>
      <c r="W10388" s="31"/>
      <c r="X10388" s="28"/>
    </row>
    <row r="10389" ht="15.75" customHeight="1">
      <c r="C10389" s="18"/>
      <c r="D10389" s="18"/>
      <c r="E10389" s="18"/>
      <c r="U10389" s="28"/>
      <c r="W10389" s="31"/>
      <c r="X10389" s="28"/>
    </row>
    <row r="10390" ht="15.75" customHeight="1">
      <c r="C10390" s="18"/>
      <c r="D10390" s="18"/>
      <c r="E10390" s="18"/>
      <c r="U10390" s="28"/>
      <c r="W10390" s="31"/>
      <c r="X10390" s="28"/>
    </row>
    <row r="10391" ht="15.75" customHeight="1">
      <c r="C10391" s="18"/>
      <c r="D10391" s="18"/>
      <c r="E10391" s="18"/>
      <c r="U10391" s="28"/>
      <c r="W10391" s="31"/>
      <c r="X10391" s="28"/>
    </row>
    <row r="10392" ht="15.75" customHeight="1">
      <c r="C10392" s="18"/>
      <c r="D10392" s="18"/>
      <c r="E10392" s="18"/>
      <c r="U10392" s="28"/>
      <c r="W10392" s="31"/>
      <c r="X10392" s="28"/>
    </row>
    <row r="10393" ht="15.75" customHeight="1">
      <c r="C10393" s="18"/>
      <c r="D10393" s="18"/>
      <c r="E10393" s="18"/>
      <c r="U10393" s="28"/>
      <c r="W10393" s="31"/>
      <c r="X10393" s="28"/>
    </row>
    <row r="10394" ht="15.75" customHeight="1">
      <c r="C10394" s="18"/>
      <c r="D10394" s="18"/>
      <c r="E10394" s="18"/>
      <c r="U10394" s="28"/>
      <c r="W10394" s="31"/>
      <c r="X10394" s="28"/>
    </row>
    <row r="10395" ht="15.75" customHeight="1">
      <c r="C10395" s="18"/>
      <c r="D10395" s="18"/>
      <c r="E10395" s="18"/>
      <c r="U10395" s="28"/>
      <c r="W10395" s="31"/>
      <c r="X10395" s="28"/>
    </row>
    <row r="10396" ht="15.75" customHeight="1">
      <c r="C10396" s="18"/>
      <c r="D10396" s="18"/>
      <c r="E10396" s="18"/>
      <c r="U10396" s="28"/>
      <c r="W10396" s="31"/>
      <c r="X10396" s="28"/>
    </row>
    <row r="10397" ht="15.75" customHeight="1">
      <c r="C10397" s="18"/>
      <c r="D10397" s="18"/>
      <c r="E10397" s="18"/>
      <c r="U10397" s="28"/>
      <c r="W10397" s="31"/>
      <c r="X10397" s="28"/>
    </row>
    <row r="10398" ht="15.75" customHeight="1">
      <c r="C10398" s="18"/>
      <c r="D10398" s="18"/>
      <c r="E10398" s="18"/>
      <c r="U10398" s="28"/>
      <c r="W10398" s="31"/>
      <c r="X10398" s="28"/>
    </row>
    <row r="10399" ht="15.75" customHeight="1">
      <c r="C10399" s="18"/>
      <c r="D10399" s="18"/>
      <c r="E10399" s="18"/>
      <c r="U10399" s="28"/>
      <c r="W10399" s="31"/>
      <c r="X10399" s="28"/>
    </row>
    <row r="10400" ht="15.75" customHeight="1">
      <c r="C10400" s="18"/>
      <c r="D10400" s="18"/>
      <c r="E10400" s="18"/>
      <c r="U10400" s="28"/>
      <c r="W10400" s="31"/>
      <c r="X10400" s="28"/>
    </row>
    <row r="10401" ht="15.75" customHeight="1">
      <c r="C10401" s="18"/>
      <c r="D10401" s="18"/>
      <c r="E10401" s="18"/>
      <c r="U10401" s="28"/>
      <c r="W10401" s="31"/>
      <c r="X10401" s="28"/>
    </row>
    <row r="10402" ht="15.75" customHeight="1">
      <c r="C10402" s="18"/>
      <c r="D10402" s="18"/>
      <c r="E10402" s="18"/>
      <c r="U10402" s="28"/>
      <c r="W10402" s="31"/>
      <c r="X10402" s="28"/>
    </row>
    <row r="10403" ht="15.75" customHeight="1">
      <c r="C10403" s="18"/>
      <c r="D10403" s="18"/>
      <c r="E10403" s="18"/>
      <c r="U10403" s="28"/>
      <c r="W10403" s="31"/>
      <c r="X10403" s="28"/>
    </row>
    <row r="10404" ht="15.75" customHeight="1">
      <c r="C10404" s="18"/>
      <c r="D10404" s="18"/>
      <c r="E10404" s="18"/>
      <c r="U10404" s="28"/>
      <c r="W10404" s="31"/>
      <c r="X10404" s="28"/>
    </row>
    <row r="10405" ht="15.75" customHeight="1">
      <c r="C10405" s="18"/>
      <c r="D10405" s="18"/>
      <c r="E10405" s="18"/>
      <c r="U10405" s="28"/>
      <c r="W10405" s="31"/>
      <c r="X10405" s="28"/>
    </row>
    <row r="10406" ht="15.75" customHeight="1">
      <c r="C10406" s="18"/>
      <c r="D10406" s="18"/>
      <c r="E10406" s="18"/>
      <c r="U10406" s="28"/>
      <c r="W10406" s="31"/>
      <c r="X10406" s="28"/>
    </row>
    <row r="10407" ht="15.75" customHeight="1">
      <c r="C10407" s="18"/>
      <c r="D10407" s="18"/>
      <c r="E10407" s="18"/>
      <c r="U10407" s="28"/>
      <c r="W10407" s="31"/>
      <c r="X10407" s="28"/>
    </row>
    <row r="10408" ht="15.75" customHeight="1">
      <c r="C10408" s="18"/>
      <c r="D10408" s="18"/>
      <c r="E10408" s="18"/>
      <c r="U10408" s="28"/>
      <c r="W10408" s="31"/>
      <c r="X10408" s="28"/>
    </row>
    <row r="10409" ht="15.75" customHeight="1">
      <c r="C10409" s="18"/>
      <c r="D10409" s="18"/>
      <c r="E10409" s="18"/>
      <c r="U10409" s="28"/>
      <c r="W10409" s="31"/>
      <c r="X10409" s="28"/>
    </row>
    <row r="10410" ht="15.75" customHeight="1">
      <c r="C10410" s="18"/>
      <c r="D10410" s="18"/>
      <c r="E10410" s="18"/>
      <c r="U10410" s="28"/>
      <c r="W10410" s="31"/>
      <c r="X10410" s="28"/>
    </row>
    <row r="10411" ht="15.75" customHeight="1">
      <c r="C10411" s="18"/>
      <c r="D10411" s="18"/>
      <c r="E10411" s="18"/>
      <c r="U10411" s="28"/>
      <c r="W10411" s="31"/>
      <c r="X10411" s="28"/>
    </row>
    <row r="10412" ht="15.75" customHeight="1">
      <c r="C10412" s="18"/>
      <c r="D10412" s="18"/>
      <c r="E10412" s="18"/>
      <c r="U10412" s="28"/>
      <c r="W10412" s="31"/>
      <c r="X10412" s="28"/>
    </row>
    <row r="10413" ht="15.75" customHeight="1">
      <c r="C10413" s="18"/>
      <c r="D10413" s="18"/>
      <c r="E10413" s="18"/>
      <c r="U10413" s="28"/>
      <c r="W10413" s="31"/>
      <c r="X10413" s="28"/>
    </row>
    <row r="10414" ht="15.75" customHeight="1">
      <c r="C10414" s="18"/>
      <c r="D10414" s="18"/>
      <c r="E10414" s="18"/>
      <c r="U10414" s="28"/>
      <c r="W10414" s="31"/>
      <c r="X10414" s="28"/>
    </row>
    <row r="10415" ht="15.75" customHeight="1">
      <c r="C10415" s="18"/>
      <c r="D10415" s="18"/>
      <c r="E10415" s="18"/>
      <c r="U10415" s="28"/>
      <c r="W10415" s="31"/>
      <c r="X10415" s="28"/>
    </row>
    <row r="10416" ht="15.75" customHeight="1">
      <c r="C10416" s="18"/>
      <c r="D10416" s="18"/>
      <c r="E10416" s="18"/>
      <c r="U10416" s="28"/>
      <c r="W10416" s="31"/>
      <c r="X10416" s="28"/>
    </row>
    <row r="10417" ht="15.75" customHeight="1">
      <c r="C10417" s="18"/>
      <c r="D10417" s="18"/>
      <c r="E10417" s="18"/>
      <c r="U10417" s="28"/>
      <c r="W10417" s="31"/>
      <c r="X10417" s="28"/>
    </row>
    <row r="10418" ht="15.75" customHeight="1">
      <c r="C10418" s="18"/>
      <c r="D10418" s="18"/>
      <c r="E10418" s="18"/>
      <c r="U10418" s="28"/>
      <c r="W10418" s="31"/>
      <c r="X10418" s="28"/>
    </row>
    <row r="10419" ht="15.75" customHeight="1">
      <c r="C10419" s="18"/>
      <c r="D10419" s="18"/>
      <c r="E10419" s="18"/>
      <c r="U10419" s="28"/>
      <c r="W10419" s="31"/>
      <c r="X10419" s="28"/>
    </row>
    <row r="10420" ht="15.75" customHeight="1">
      <c r="C10420" s="18"/>
      <c r="D10420" s="18"/>
      <c r="E10420" s="18"/>
      <c r="U10420" s="28"/>
      <c r="W10420" s="31"/>
      <c r="X10420" s="28"/>
    </row>
    <row r="10421" ht="15.75" customHeight="1">
      <c r="C10421" s="18"/>
      <c r="D10421" s="18"/>
      <c r="E10421" s="18"/>
      <c r="U10421" s="28"/>
      <c r="W10421" s="31"/>
      <c r="X10421" s="28"/>
    </row>
    <row r="10422" ht="15.75" customHeight="1">
      <c r="C10422" s="18"/>
      <c r="D10422" s="18"/>
      <c r="E10422" s="18"/>
      <c r="U10422" s="28"/>
      <c r="W10422" s="31"/>
      <c r="X10422" s="28"/>
    </row>
    <row r="10423" ht="15.75" customHeight="1">
      <c r="C10423" s="18"/>
      <c r="D10423" s="18"/>
      <c r="E10423" s="18"/>
      <c r="U10423" s="28"/>
      <c r="W10423" s="31"/>
      <c r="X10423" s="28"/>
    </row>
    <row r="10424" ht="15.75" customHeight="1">
      <c r="C10424" s="18"/>
      <c r="D10424" s="18"/>
      <c r="E10424" s="18"/>
      <c r="U10424" s="28"/>
      <c r="W10424" s="31"/>
      <c r="X10424" s="28"/>
    </row>
    <row r="10425" ht="15.75" customHeight="1">
      <c r="C10425" s="18"/>
      <c r="D10425" s="18"/>
      <c r="E10425" s="18"/>
      <c r="U10425" s="28"/>
      <c r="W10425" s="31"/>
      <c r="X10425" s="28"/>
    </row>
    <row r="10426" ht="15.75" customHeight="1">
      <c r="C10426" s="18"/>
      <c r="D10426" s="18"/>
      <c r="E10426" s="18"/>
      <c r="U10426" s="28"/>
      <c r="W10426" s="31"/>
      <c r="X10426" s="28"/>
    </row>
    <row r="10427" ht="15.75" customHeight="1">
      <c r="C10427" s="18"/>
      <c r="D10427" s="18"/>
      <c r="E10427" s="18"/>
      <c r="U10427" s="28"/>
      <c r="W10427" s="31"/>
      <c r="X10427" s="28"/>
    </row>
    <row r="10428" ht="15.75" customHeight="1">
      <c r="C10428" s="18"/>
      <c r="D10428" s="18"/>
      <c r="E10428" s="18"/>
      <c r="U10428" s="28"/>
      <c r="W10428" s="31"/>
      <c r="X10428" s="28"/>
    </row>
    <row r="10429" ht="15.75" customHeight="1">
      <c r="C10429" s="18"/>
      <c r="D10429" s="18"/>
      <c r="E10429" s="18"/>
      <c r="U10429" s="28"/>
      <c r="W10429" s="31"/>
      <c r="X10429" s="28"/>
    </row>
    <row r="10430" ht="15.75" customHeight="1">
      <c r="C10430" s="18"/>
      <c r="D10430" s="18"/>
      <c r="E10430" s="18"/>
      <c r="U10430" s="28"/>
      <c r="W10430" s="31"/>
      <c r="X10430" s="28"/>
    </row>
    <row r="10431" ht="15.75" customHeight="1">
      <c r="C10431" s="18"/>
      <c r="D10431" s="18"/>
      <c r="E10431" s="18"/>
      <c r="U10431" s="28"/>
      <c r="W10431" s="31"/>
      <c r="X10431" s="28"/>
    </row>
    <row r="10432" ht="15.75" customHeight="1">
      <c r="C10432" s="18"/>
      <c r="D10432" s="18"/>
      <c r="E10432" s="18"/>
      <c r="U10432" s="28"/>
      <c r="W10432" s="31"/>
      <c r="X10432" s="28"/>
    </row>
    <row r="10433" ht="15.75" customHeight="1">
      <c r="C10433" s="18"/>
      <c r="D10433" s="18"/>
      <c r="E10433" s="18"/>
      <c r="U10433" s="28"/>
      <c r="W10433" s="31"/>
      <c r="X10433" s="28"/>
    </row>
    <row r="10434" ht="15.75" customHeight="1">
      <c r="C10434" s="18"/>
      <c r="D10434" s="18"/>
      <c r="E10434" s="18"/>
      <c r="U10434" s="28"/>
      <c r="W10434" s="31"/>
      <c r="X10434" s="28"/>
    </row>
    <row r="10435" ht="15.75" customHeight="1">
      <c r="C10435" s="18"/>
      <c r="D10435" s="18"/>
      <c r="E10435" s="18"/>
      <c r="U10435" s="28"/>
      <c r="W10435" s="31"/>
      <c r="X10435" s="28"/>
    </row>
    <row r="10436" ht="15.75" customHeight="1">
      <c r="C10436" s="18"/>
      <c r="D10436" s="18"/>
      <c r="E10436" s="18"/>
      <c r="U10436" s="28"/>
      <c r="W10436" s="31"/>
      <c r="X10436" s="28"/>
    </row>
    <row r="10437" ht="15.75" customHeight="1">
      <c r="C10437" s="18"/>
      <c r="D10437" s="18"/>
      <c r="E10437" s="18"/>
      <c r="U10437" s="28"/>
      <c r="W10437" s="31"/>
      <c r="X10437" s="28"/>
    </row>
    <row r="10438" ht="15.75" customHeight="1">
      <c r="C10438" s="18"/>
      <c r="D10438" s="18"/>
      <c r="E10438" s="18"/>
      <c r="U10438" s="28"/>
      <c r="W10438" s="31"/>
      <c r="X10438" s="28"/>
    </row>
    <row r="10439" ht="15.75" customHeight="1">
      <c r="C10439" s="18"/>
      <c r="D10439" s="18"/>
      <c r="E10439" s="18"/>
      <c r="U10439" s="28"/>
      <c r="W10439" s="31"/>
      <c r="X10439" s="28"/>
    </row>
    <row r="10440" ht="15.75" customHeight="1">
      <c r="C10440" s="18"/>
      <c r="D10440" s="18"/>
      <c r="E10440" s="18"/>
      <c r="U10440" s="28"/>
      <c r="W10440" s="31"/>
      <c r="X10440" s="28"/>
    </row>
    <row r="10441" ht="15.75" customHeight="1">
      <c r="C10441" s="18"/>
      <c r="D10441" s="18"/>
      <c r="E10441" s="18"/>
      <c r="U10441" s="28"/>
      <c r="W10441" s="31"/>
      <c r="X10441" s="28"/>
    </row>
    <row r="10442" ht="15.75" customHeight="1">
      <c r="C10442" s="18"/>
      <c r="D10442" s="18"/>
      <c r="E10442" s="18"/>
      <c r="U10442" s="28"/>
      <c r="W10442" s="31"/>
      <c r="X10442" s="28"/>
    </row>
    <row r="10443" ht="15.75" customHeight="1">
      <c r="C10443" s="18"/>
      <c r="D10443" s="18"/>
      <c r="E10443" s="18"/>
      <c r="U10443" s="28"/>
      <c r="W10443" s="31"/>
      <c r="X10443" s="28"/>
    </row>
    <row r="10444" ht="15.75" customHeight="1">
      <c r="C10444" s="18"/>
      <c r="D10444" s="18"/>
      <c r="E10444" s="18"/>
      <c r="U10444" s="28"/>
      <c r="W10444" s="31"/>
      <c r="X10444" s="28"/>
    </row>
    <row r="10445" ht="15.75" customHeight="1">
      <c r="C10445" s="18"/>
      <c r="D10445" s="18"/>
      <c r="E10445" s="18"/>
      <c r="U10445" s="28"/>
      <c r="W10445" s="31"/>
      <c r="X10445" s="28"/>
    </row>
    <row r="10446" ht="15.75" customHeight="1">
      <c r="C10446" s="18"/>
      <c r="D10446" s="18"/>
      <c r="E10446" s="18"/>
      <c r="U10446" s="28"/>
      <c r="W10446" s="31"/>
      <c r="X10446" s="28"/>
    </row>
    <row r="10447" ht="15.75" customHeight="1">
      <c r="C10447" s="18"/>
      <c r="D10447" s="18"/>
      <c r="E10447" s="18"/>
      <c r="U10447" s="28"/>
      <c r="W10447" s="31"/>
      <c r="X10447" s="28"/>
    </row>
    <row r="10448" ht="15.75" customHeight="1">
      <c r="C10448" s="18"/>
      <c r="D10448" s="18"/>
      <c r="E10448" s="18"/>
      <c r="U10448" s="28"/>
      <c r="W10448" s="31"/>
      <c r="X10448" s="28"/>
    </row>
    <row r="10449" ht="15.75" customHeight="1">
      <c r="C10449" s="18"/>
      <c r="D10449" s="18"/>
      <c r="E10449" s="18"/>
      <c r="U10449" s="28"/>
      <c r="W10449" s="31"/>
      <c r="X10449" s="28"/>
    </row>
    <row r="10450" ht="15.75" customHeight="1">
      <c r="C10450" s="18"/>
      <c r="D10450" s="18"/>
      <c r="E10450" s="18"/>
      <c r="U10450" s="28"/>
      <c r="W10450" s="31"/>
      <c r="X10450" s="28"/>
    </row>
    <row r="10451" ht="15.75" customHeight="1">
      <c r="C10451" s="18"/>
      <c r="D10451" s="18"/>
      <c r="E10451" s="18"/>
      <c r="U10451" s="28"/>
      <c r="W10451" s="31"/>
      <c r="X10451" s="28"/>
    </row>
    <row r="10452" ht="15.75" customHeight="1">
      <c r="C10452" s="18"/>
      <c r="D10452" s="18"/>
      <c r="E10452" s="18"/>
      <c r="U10452" s="28"/>
      <c r="W10452" s="31"/>
      <c r="X10452" s="28"/>
    </row>
    <row r="10453" ht="15.75" customHeight="1">
      <c r="C10453" s="18"/>
      <c r="D10453" s="18"/>
      <c r="E10453" s="18"/>
      <c r="U10453" s="28"/>
      <c r="W10453" s="31"/>
      <c r="X10453" s="28"/>
    </row>
    <row r="10454" ht="15.75" customHeight="1">
      <c r="C10454" s="18"/>
      <c r="D10454" s="18"/>
      <c r="E10454" s="18"/>
      <c r="U10454" s="28"/>
      <c r="W10454" s="31"/>
      <c r="X10454" s="28"/>
    </row>
    <row r="10455" ht="15.75" customHeight="1">
      <c r="C10455" s="18"/>
      <c r="D10455" s="18"/>
      <c r="E10455" s="18"/>
      <c r="U10455" s="28"/>
      <c r="W10455" s="31"/>
      <c r="X10455" s="28"/>
    </row>
    <row r="10456" ht="15.75" customHeight="1">
      <c r="C10456" s="18"/>
      <c r="D10456" s="18"/>
      <c r="E10456" s="18"/>
      <c r="U10456" s="28"/>
      <c r="W10456" s="31"/>
      <c r="X10456" s="28"/>
    </row>
    <row r="10457" ht="15.75" customHeight="1">
      <c r="C10457" s="18"/>
      <c r="D10457" s="18"/>
      <c r="E10457" s="18"/>
      <c r="U10457" s="28"/>
      <c r="W10457" s="31"/>
      <c r="X10457" s="28"/>
    </row>
    <row r="10458" ht="15.75" customHeight="1">
      <c r="C10458" s="18"/>
      <c r="D10458" s="18"/>
      <c r="E10458" s="18"/>
      <c r="U10458" s="28"/>
      <c r="W10458" s="31"/>
      <c r="X10458" s="28"/>
    </row>
    <row r="10459" ht="15.75" customHeight="1">
      <c r="C10459" s="18"/>
      <c r="D10459" s="18"/>
      <c r="E10459" s="18"/>
      <c r="U10459" s="28"/>
      <c r="W10459" s="31"/>
      <c r="X10459" s="28"/>
    </row>
    <row r="10460" ht="15.75" customHeight="1">
      <c r="C10460" s="18"/>
      <c r="D10460" s="18"/>
      <c r="E10460" s="18"/>
      <c r="U10460" s="28"/>
      <c r="W10460" s="31"/>
      <c r="X10460" s="28"/>
    </row>
    <row r="10461" ht="15.75" customHeight="1">
      <c r="C10461" s="18"/>
      <c r="D10461" s="18"/>
      <c r="E10461" s="18"/>
      <c r="U10461" s="28"/>
      <c r="W10461" s="31"/>
      <c r="X10461" s="28"/>
    </row>
    <row r="10462" ht="15.75" customHeight="1">
      <c r="C10462" s="18"/>
      <c r="D10462" s="18"/>
      <c r="E10462" s="18"/>
      <c r="U10462" s="28"/>
      <c r="W10462" s="31"/>
      <c r="X10462" s="28"/>
    </row>
    <row r="10463" ht="15.75" customHeight="1">
      <c r="C10463" s="18"/>
      <c r="D10463" s="18"/>
      <c r="E10463" s="18"/>
      <c r="U10463" s="28"/>
      <c r="W10463" s="31"/>
      <c r="X10463" s="28"/>
    </row>
    <row r="10464" ht="15.75" customHeight="1">
      <c r="C10464" s="18"/>
      <c r="D10464" s="18"/>
      <c r="E10464" s="18"/>
      <c r="U10464" s="28"/>
      <c r="W10464" s="31"/>
      <c r="X10464" s="28"/>
    </row>
    <row r="10465" ht="15.75" customHeight="1">
      <c r="C10465" s="18"/>
      <c r="D10465" s="18"/>
      <c r="E10465" s="18"/>
      <c r="U10465" s="28"/>
      <c r="W10465" s="31"/>
      <c r="X10465" s="28"/>
    </row>
    <row r="10466" ht="15.75" customHeight="1">
      <c r="C10466" s="18"/>
      <c r="D10466" s="18"/>
      <c r="E10466" s="18"/>
      <c r="U10466" s="28"/>
      <c r="W10466" s="31"/>
      <c r="X10466" s="28"/>
    </row>
    <row r="10467" ht="15.75" customHeight="1">
      <c r="C10467" s="18"/>
      <c r="D10467" s="18"/>
      <c r="E10467" s="18"/>
      <c r="U10467" s="28"/>
      <c r="W10467" s="31"/>
      <c r="X10467" s="28"/>
    </row>
    <row r="10468" ht="15.75" customHeight="1">
      <c r="C10468" s="18"/>
      <c r="D10468" s="18"/>
      <c r="E10468" s="18"/>
      <c r="U10468" s="28"/>
      <c r="W10468" s="31"/>
      <c r="X10468" s="28"/>
    </row>
    <row r="10469" ht="15.75" customHeight="1">
      <c r="C10469" s="18"/>
      <c r="D10469" s="18"/>
      <c r="E10469" s="18"/>
      <c r="U10469" s="28"/>
      <c r="W10469" s="31"/>
      <c r="X10469" s="28"/>
    </row>
    <row r="10470" ht="15.75" customHeight="1">
      <c r="C10470" s="18"/>
      <c r="D10470" s="18"/>
      <c r="E10470" s="18"/>
      <c r="U10470" s="28"/>
      <c r="W10470" s="31"/>
      <c r="X10470" s="28"/>
    </row>
    <row r="10471" ht="15.75" customHeight="1">
      <c r="C10471" s="18"/>
      <c r="D10471" s="18"/>
      <c r="E10471" s="18"/>
      <c r="U10471" s="28"/>
      <c r="W10471" s="31"/>
      <c r="X10471" s="28"/>
    </row>
    <row r="10472" ht="15.75" customHeight="1">
      <c r="C10472" s="18"/>
      <c r="D10472" s="18"/>
      <c r="E10472" s="18"/>
      <c r="U10472" s="28"/>
      <c r="W10472" s="31"/>
      <c r="X10472" s="28"/>
    </row>
    <row r="10473" ht="15.75" customHeight="1">
      <c r="C10473" s="18"/>
      <c r="D10473" s="18"/>
      <c r="E10473" s="18"/>
      <c r="U10473" s="28"/>
      <c r="W10473" s="31"/>
      <c r="X10473" s="28"/>
    </row>
    <row r="10474" ht="15.75" customHeight="1">
      <c r="C10474" s="18"/>
      <c r="D10474" s="18"/>
      <c r="E10474" s="18"/>
      <c r="U10474" s="28"/>
      <c r="W10474" s="31"/>
      <c r="X10474" s="28"/>
    </row>
    <row r="10475" ht="15.75" customHeight="1">
      <c r="C10475" s="18"/>
      <c r="D10475" s="18"/>
      <c r="E10475" s="18"/>
      <c r="U10475" s="28"/>
      <c r="W10475" s="31"/>
      <c r="X10475" s="28"/>
    </row>
    <row r="10476" ht="15.75" customHeight="1">
      <c r="C10476" s="18"/>
      <c r="D10476" s="18"/>
      <c r="E10476" s="18"/>
      <c r="U10476" s="28"/>
      <c r="W10476" s="31"/>
      <c r="X10476" s="28"/>
    </row>
    <row r="10477" ht="15.75" customHeight="1">
      <c r="C10477" s="18"/>
      <c r="D10477" s="18"/>
      <c r="E10477" s="18"/>
      <c r="U10477" s="28"/>
      <c r="W10477" s="31"/>
      <c r="X10477" s="28"/>
    </row>
    <row r="10478" ht="15.75" customHeight="1">
      <c r="C10478" s="18"/>
      <c r="D10478" s="18"/>
      <c r="E10478" s="18"/>
      <c r="U10478" s="28"/>
      <c r="W10478" s="31"/>
      <c r="X10478" s="28"/>
    </row>
    <row r="10479" ht="15.75" customHeight="1">
      <c r="C10479" s="18"/>
      <c r="D10479" s="18"/>
      <c r="E10479" s="18"/>
      <c r="U10479" s="28"/>
      <c r="W10479" s="31"/>
      <c r="X10479" s="28"/>
    </row>
    <row r="10480" ht="15.75" customHeight="1">
      <c r="C10480" s="18"/>
      <c r="D10480" s="18"/>
      <c r="E10480" s="18"/>
      <c r="U10480" s="28"/>
      <c r="W10480" s="31"/>
      <c r="X10480" s="28"/>
    </row>
    <row r="10481" ht="15.75" customHeight="1">
      <c r="C10481" s="18"/>
      <c r="D10481" s="18"/>
      <c r="E10481" s="18"/>
      <c r="U10481" s="28"/>
      <c r="W10481" s="31"/>
      <c r="X10481" s="28"/>
    </row>
    <row r="10482" ht="15.75" customHeight="1">
      <c r="C10482" s="18"/>
      <c r="D10482" s="18"/>
      <c r="E10482" s="18"/>
      <c r="U10482" s="28"/>
      <c r="W10482" s="31"/>
      <c r="X10482" s="28"/>
    </row>
    <row r="10483" ht="15.75" customHeight="1">
      <c r="C10483" s="18"/>
      <c r="D10483" s="18"/>
      <c r="E10483" s="18"/>
      <c r="U10483" s="28"/>
      <c r="W10483" s="31"/>
      <c r="X10483" s="28"/>
    </row>
    <row r="10484" ht="15.75" customHeight="1">
      <c r="C10484" s="18"/>
      <c r="D10484" s="18"/>
      <c r="E10484" s="18"/>
      <c r="U10484" s="28"/>
      <c r="W10484" s="31"/>
      <c r="X10484" s="28"/>
    </row>
    <row r="10485" ht="15.75" customHeight="1">
      <c r="C10485" s="18"/>
      <c r="D10485" s="18"/>
      <c r="E10485" s="18"/>
      <c r="U10485" s="28"/>
      <c r="W10485" s="31"/>
      <c r="X10485" s="28"/>
    </row>
    <row r="10486" ht="15.75" customHeight="1">
      <c r="C10486" s="18"/>
      <c r="D10486" s="18"/>
      <c r="E10486" s="18"/>
      <c r="U10486" s="28"/>
      <c r="W10486" s="31"/>
      <c r="X10486" s="28"/>
    </row>
    <row r="10487" ht="15.75" customHeight="1">
      <c r="C10487" s="18"/>
      <c r="D10487" s="18"/>
      <c r="E10487" s="18"/>
      <c r="U10487" s="28"/>
      <c r="W10487" s="31"/>
      <c r="X10487" s="28"/>
    </row>
    <row r="10488" ht="15.75" customHeight="1">
      <c r="C10488" s="18"/>
      <c r="D10488" s="18"/>
      <c r="E10488" s="18"/>
      <c r="U10488" s="28"/>
      <c r="W10488" s="31"/>
      <c r="X10488" s="28"/>
    </row>
    <row r="10489" ht="15.75" customHeight="1">
      <c r="C10489" s="18"/>
      <c r="D10489" s="18"/>
      <c r="E10489" s="18"/>
      <c r="U10489" s="28"/>
      <c r="W10489" s="31"/>
      <c r="X10489" s="28"/>
    </row>
    <row r="10490" ht="15.75" customHeight="1">
      <c r="C10490" s="18"/>
      <c r="D10490" s="18"/>
      <c r="E10490" s="18"/>
      <c r="U10490" s="28"/>
      <c r="W10490" s="31"/>
      <c r="X10490" s="28"/>
    </row>
    <row r="10491" ht="15.75" customHeight="1">
      <c r="C10491" s="18"/>
      <c r="D10491" s="18"/>
      <c r="E10491" s="18"/>
      <c r="U10491" s="28"/>
      <c r="W10491" s="31"/>
      <c r="X10491" s="28"/>
    </row>
    <row r="10492" ht="15.75" customHeight="1">
      <c r="C10492" s="18"/>
      <c r="D10492" s="18"/>
      <c r="E10492" s="18"/>
      <c r="U10492" s="28"/>
      <c r="W10492" s="31"/>
      <c r="X10492" s="28"/>
    </row>
    <row r="10493" ht="15.75" customHeight="1">
      <c r="C10493" s="18"/>
      <c r="D10493" s="18"/>
      <c r="E10493" s="18"/>
      <c r="U10493" s="28"/>
      <c r="W10493" s="31"/>
      <c r="X10493" s="28"/>
    </row>
    <row r="10494" ht="15.75" customHeight="1">
      <c r="C10494" s="18"/>
      <c r="D10494" s="18"/>
      <c r="E10494" s="18"/>
      <c r="U10494" s="28"/>
      <c r="W10494" s="31"/>
      <c r="X10494" s="28"/>
    </row>
  </sheetData>
  <autoFilter ref="$A$1:$X$10494">
    <sortState ref="A1:X10494">
      <sortCondition ref="C1:C10494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3</v>
      </c>
      <c r="B1" s="5" t="s">
        <v>5</v>
      </c>
    </row>
    <row r="2">
      <c r="A2" s="8" t="s">
        <v>7</v>
      </c>
      <c r="B2" s="8" t="s">
        <v>10</v>
      </c>
    </row>
    <row r="3">
      <c r="A3" s="8" t="s">
        <v>12</v>
      </c>
      <c r="B3" s="8" t="s">
        <v>14</v>
      </c>
    </row>
    <row r="4">
      <c r="A4" s="8" t="s">
        <v>15</v>
      </c>
      <c r="B4" s="8" t="s">
        <v>17</v>
      </c>
    </row>
    <row r="5">
      <c r="A5" s="8" t="s">
        <v>18</v>
      </c>
      <c r="B5" s="8" t="s">
        <v>19</v>
      </c>
    </row>
    <row r="6">
      <c r="A6" s="8" t="s">
        <v>20</v>
      </c>
      <c r="B6" s="8" t="s">
        <v>22</v>
      </c>
    </row>
    <row r="7">
      <c r="A7" s="8" t="s">
        <v>24</v>
      </c>
      <c r="B7" s="8" t="s">
        <v>26</v>
      </c>
    </row>
    <row r="8">
      <c r="A8" s="8" t="s">
        <v>11</v>
      </c>
      <c r="B8" s="8" t="s">
        <v>28</v>
      </c>
    </row>
    <row r="9">
      <c r="A9" s="8" t="s">
        <v>13</v>
      </c>
      <c r="B9" s="8" t="s">
        <v>29</v>
      </c>
    </row>
    <row r="10">
      <c r="A10" s="8" t="s">
        <v>21</v>
      </c>
      <c r="B10" s="8" t="s">
        <v>31</v>
      </c>
    </row>
    <row r="11">
      <c r="A11" s="8" t="s">
        <v>25</v>
      </c>
      <c r="B11" s="8" t="s">
        <v>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29"/>
  </cols>
  <sheetData>
    <row r="1">
      <c r="A1" s="3" t="s">
        <v>2</v>
      </c>
      <c r="B1" s="5" t="s">
        <v>3</v>
      </c>
    </row>
    <row r="2">
      <c r="A2" s="7">
        <v>10110.0</v>
      </c>
      <c r="B2" s="8" t="s">
        <v>7</v>
      </c>
    </row>
    <row r="3">
      <c r="A3" s="7">
        <v>20111.0</v>
      </c>
      <c r="B3" s="8" t="s">
        <v>11</v>
      </c>
    </row>
    <row r="4">
      <c r="A4" s="7">
        <v>30111.0</v>
      </c>
      <c r="B4" s="8" t="s">
        <v>13</v>
      </c>
    </row>
    <row r="5">
      <c r="A5" s="7">
        <v>40111.0</v>
      </c>
      <c r="B5" s="8" t="s">
        <v>12</v>
      </c>
    </row>
    <row r="6">
      <c r="A6" s="7">
        <v>50111.0</v>
      </c>
      <c r="B6" s="8" t="s">
        <v>15</v>
      </c>
    </row>
    <row r="7">
      <c r="A7" s="7">
        <v>55111.0</v>
      </c>
      <c r="B7" s="8" t="s">
        <v>18</v>
      </c>
    </row>
    <row r="8">
      <c r="A8" s="7">
        <v>60231.0</v>
      </c>
      <c r="B8" s="8" t="s">
        <v>20</v>
      </c>
    </row>
    <row r="9">
      <c r="A9" s="7">
        <v>76114.0</v>
      </c>
      <c r="B9" s="8" t="s">
        <v>21</v>
      </c>
    </row>
    <row r="10">
      <c r="A10" s="7">
        <v>80231.0</v>
      </c>
      <c r="B10" s="8" t="s">
        <v>24</v>
      </c>
    </row>
    <row r="11">
      <c r="A11" s="7">
        <v>90111.0</v>
      </c>
      <c r="B11" s="8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36.57"/>
  </cols>
  <sheetData>
    <row r="1">
      <c r="A1" s="14" t="s">
        <v>48</v>
      </c>
      <c r="B1" s="16" t="s">
        <v>50</v>
      </c>
    </row>
    <row r="2">
      <c r="A2" s="14" t="s">
        <v>52</v>
      </c>
      <c r="B2" s="22">
        <f>SUMIFS(
    sources!U2:U10077,
    sources!C2:C10077, "&gt;="&amp;DATE(2016,1,1),
    sources!C2:C10077, "&lt;"&amp;DATE(2017,1,1)
)</f>
        <v>9246372270</v>
      </c>
    </row>
    <row r="3">
      <c r="A3" s="14" t="s">
        <v>58</v>
      </c>
      <c r="B3" s="24">
        <f>SUMIFS(
    sources!V2:V10077,
    sources!C2:C10077, "&gt;="&amp;DATE(2016,1,1),
    sources!C2:C10077, "&lt;="&amp;DATE(2016,12,31)
)</f>
        <v>9936</v>
      </c>
    </row>
    <row r="4">
      <c r="A4" s="14" t="s">
        <v>62</v>
      </c>
      <c r="B4" s="27">
        <f>COUNTIFS(
    sources!F2:F10077,"First Class",
    sources!C2:C10077,"&gt;="&amp;DATE(2014,1,1),
    sources!C2:C10077,"&lt;"&amp;DATE(2017,12,31)
)</f>
        <v>1548</v>
      </c>
    </row>
    <row r="5">
      <c r="A5" s="30" t="s">
        <v>68</v>
      </c>
    </row>
    <row r="7">
      <c r="A7" s="32" t="s">
        <v>69</v>
      </c>
    </row>
    <row r="9">
      <c r="A9" s="33"/>
      <c r="B9" s="33"/>
    </row>
    <row r="10">
      <c r="A10" s="32" t="s">
        <v>72</v>
      </c>
    </row>
    <row r="12">
      <c r="A12" s="33"/>
      <c r="B12" s="33"/>
    </row>
    <row r="13">
      <c r="A13" s="32" t="s">
        <v>73</v>
      </c>
    </row>
  </sheetData>
  <mergeCells count="4">
    <mergeCell ref="A5:B6"/>
    <mergeCell ref="A7:B8"/>
    <mergeCell ref="A10:B11"/>
    <mergeCell ref="A13:B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</cols>
  <sheetData>
    <row r="1">
      <c r="A1" s="14" t="s">
        <v>48</v>
      </c>
      <c r="B1" s="20" t="s">
        <v>50</v>
      </c>
      <c r="C1" s="21"/>
    </row>
    <row r="2">
      <c r="A2" s="23" t="s">
        <v>61</v>
      </c>
      <c r="B2" s="14" t="str">
        <f>IFERROR(__xludf.DUMMYFUNCTION("QUERY(sources!A1:X10077, ""SELECT L, COUNT(H) GROUP BY L ORDER BY COUNT(H) DESC"", 1)"),"clean_kota")</f>
        <v>clean_kota</v>
      </c>
      <c r="C2" s="14" t="str">
        <f>IFERROR(__xludf.DUMMYFUNCTION("""COMPUTED_VALUE"""),"count nama_pelanggan")</f>
        <v>count nama_pelanggan</v>
      </c>
    </row>
    <row r="3">
      <c r="A3" s="25"/>
      <c r="B3" s="16" t="str">
        <f>IFERROR(__xludf.DUMMYFUNCTION("""COMPUTED_VALUE"""),"Makassar")</f>
        <v>Makassar</v>
      </c>
      <c r="C3" s="27">
        <f>IFERROR(__xludf.DUMMYFUNCTION("""COMPUTED_VALUE"""),1103.0)</f>
        <v>1103</v>
      </c>
    </row>
    <row r="4">
      <c r="A4" s="25"/>
      <c r="B4" s="14" t="str">
        <f>IFERROR(__xludf.DUMMYFUNCTION("""COMPUTED_VALUE"""),"Surabaya")</f>
        <v>Surabaya</v>
      </c>
      <c r="C4" s="27">
        <f>IFERROR(__xludf.DUMMYFUNCTION("""COMPUTED_VALUE"""),1101.0)</f>
        <v>1101</v>
      </c>
    </row>
    <row r="5">
      <c r="A5" s="25"/>
      <c r="B5" s="14" t="str">
        <f>IFERROR(__xludf.DUMMYFUNCTION("""COMPUTED_VALUE"""),"Denpasar")</f>
        <v>Denpasar</v>
      </c>
      <c r="C5" s="27">
        <f>IFERROR(__xludf.DUMMYFUNCTION("""COMPUTED_VALUE"""),1069.0)</f>
        <v>1069</v>
      </c>
    </row>
    <row r="6">
      <c r="A6" s="25"/>
      <c r="B6" s="14" t="str">
        <f>IFERROR(__xludf.DUMMYFUNCTION("""COMPUTED_VALUE"""),"Semarang")</f>
        <v>Semarang</v>
      </c>
      <c r="C6" s="27">
        <f>IFERROR(__xludf.DUMMYFUNCTION("""COMPUTED_VALUE"""),1010.0)</f>
        <v>1010</v>
      </c>
    </row>
    <row r="7">
      <c r="A7" s="25"/>
      <c r="B7" s="14" t="str">
        <f>IFERROR(__xludf.DUMMYFUNCTION("""COMPUTED_VALUE"""),"Balikpapan")</f>
        <v>Balikpapan</v>
      </c>
      <c r="C7" s="27">
        <f>IFERROR(__xludf.DUMMYFUNCTION("""COMPUTED_VALUE"""),998.0)</f>
        <v>998</v>
      </c>
    </row>
    <row r="8">
      <c r="A8" s="25"/>
      <c r="B8" s="14" t="str">
        <f>IFERROR(__xludf.DUMMYFUNCTION("""COMPUTED_VALUE"""),"Jakarta")</f>
        <v>Jakarta</v>
      </c>
      <c r="C8" s="27">
        <f>IFERROR(__xludf.DUMMYFUNCTION("""COMPUTED_VALUE"""),994.0)</f>
        <v>994</v>
      </c>
    </row>
    <row r="9">
      <c r="A9" s="25"/>
      <c r="B9" s="14" t="str">
        <f>IFERROR(__xludf.DUMMYFUNCTION("""COMPUTED_VALUE"""),"Yogyakarta")</f>
        <v>Yogyakarta</v>
      </c>
      <c r="C9" s="27">
        <f>IFERROR(__xludf.DUMMYFUNCTION("""COMPUTED_VALUE"""),983.0)</f>
        <v>983</v>
      </c>
    </row>
    <row r="10">
      <c r="A10" s="25"/>
      <c r="B10" s="14" t="str">
        <f>IFERROR(__xludf.DUMMYFUNCTION("""COMPUTED_VALUE"""),"Medan")</f>
        <v>Medan</v>
      </c>
      <c r="C10" s="27">
        <f>IFERROR(__xludf.DUMMYFUNCTION("""COMPUTED_VALUE"""),946.0)</f>
        <v>946</v>
      </c>
    </row>
    <row r="11">
      <c r="A11" s="25"/>
      <c r="B11" s="14" t="str">
        <f>IFERROR(__xludf.DUMMYFUNCTION("""COMPUTED_VALUE"""),"Bandung")</f>
        <v>Bandung</v>
      </c>
      <c r="C11" s="27">
        <f>IFERROR(__xludf.DUMMYFUNCTION("""COMPUTED_VALUE"""),940.0)</f>
        <v>940</v>
      </c>
    </row>
    <row r="12">
      <c r="A12" s="25"/>
      <c r="B12" s="14" t="str">
        <f>IFERROR(__xludf.DUMMYFUNCTION("""COMPUTED_VALUE"""),"Palembang")</f>
        <v>Palembang</v>
      </c>
      <c r="C12" s="27">
        <f>IFERROR(__xludf.DUMMYFUNCTION("""COMPUTED_VALUE"""),932.0)</f>
        <v>932</v>
      </c>
    </row>
    <row r="13">
      <c r="A13" s="25"/>
      <c r="B13" s="14"/>
      <c r="C13" s="27"/>
    </row>
    <row r="14">
      <c r="A14" s="34"/>
      <c r="B14" s="35"/>
      <c r="C14" s="16"/>
    </row>
    <row r="15">
      <c r="A15" s="23" t="s">
        <v>81</v>
      </c>
      <c r="B15" s="14" t="str">
        <f>IFERROR(__xludf.DUMMYFUNCTION("QUERY(sources!A1:X10077, ""SELECT L, AVG(U) GROUP BY L ORDER BY AVG(U) DESC"", 1)"),"clean_kota")</f>
        <v>clean_kota</v>
      </c>
      <c r="C15" s="14" t="str">
        <f>IFERROR(__xludf.DUMMYFUNCTION("""COMPUTED_VALUE"""),"avg penjualan")</f>
        <v>avg penjualan</v>
      </c>
    </row>
    <row r="16">
      <c r="A16" s="25"/>
      <c r="B16" s="14" t="str">
        <f>IFERROR(__xludf.DUMMYFUNCTION("""COMPUTED_VALUE"""),"Balikpapan")</f>
        <v>Balikpapan</v>
      </c>
      <c r="C16" s="27">
        <f>IFERROR(__xludf.DUMMYFUNCTION("""COMPUTED_VALUE"""),4085450.875751503)</f>
        <v>4085450.876</v>
      </c>
    </row>
    <row r="17">
      <c r="A17" s="25"/>
      <c r="B17" s="14" t="str">
        <f>IFERROR(__xludf.DUMMYFUNCTION("""COMPUTED_VALUE"""),"Medan")</f>
        <v>Medan</v>
      </c>
      <c r="C17" s="27">
        <f>IFERROR(__xludf.DUMMYFUNCTION("""COMPUTED_VALUE"""),3700440.084566596)</f>
        <v>3700440.085</v>
      </c>
    </row>
    <row r="18">
      <c r="A18" s="25"/>
      <c r="B18" s="14" t="str">
        <f>IFERROR(__xludf.DUMMYFUNCTION("""COMPUTED_VALUE"""),"Jakarta")</f>
        <v>Jakarta</v>
      </c>
      <c r="C18" s="27">
        <f>IFERROR(__xludf.DUMMYFUNCTION("""COMPUTED_VALUE"""),3675763.5331991953)</f>
        <v>3675763.533</v>
      </c>
    </row>
    <row r="19">
      <c r="A19" s="25"/>
      <c r="B19" s="14" t="str">
        <f>IFERROR(__xludf.DUMMYFUNCTION("""COMPUTED_VALUE"""),"Denpasar")</f>
        <v>Denpasar</v>
      </c>
      <c r="C19" s="27">
        <f>IFERROR(__xludf.DUMMYFUNCTION("""COMPUTED_VALUE"""),3538502.689429373)</f>
        <v>3538502.689</v>
      </c>
    </row>
    <row r="20">
      <c r="A20" s="25"/>
      <c r="B20" s="14" t="str">
        <f>IFERROR(__xludf.DUMMYFUNCTION("""COMPUTED_VALUE"""),"Surabaya")</f>
        <v>Surabaya</v>
      </c>
      <c r="C20" s="27">
        <f>IFERROR(__xludf.DUMMYFUNCTION("""COMPUTED_VALUE"""),3385368.8147138963)</f>
        <v>3385368.815</v>
      </c>
    </row>
    <row r="21">
      <c r="A21" s="25"/>
      <c r="B21" s="14" t="str">
        <f>IFERROR(__xludf.DUMMYFUNCTION("""COMPUTED_VALUE"""),"Semarang")</f>
        <v>Semarang</v>
      </c>
      <c r="C21" s="27">
        <f>IFERROR(__xludf.DUMMYFUNCTION("""COMPUTED_VALUE"""),3365852.07029703)</f>
        <v>3365852.07</v>
      </c>
    </row>
    <row r="22">
      <c r="A22" s="25"/>
      <c r="B22" s="14" t="str">
        <f>IFERROR(__xludf.DUMMYFUNCTION("""COMPUTED_VALUE"""),"Yogyakarta")</f>
        <v>Yogyakarta</v>
      </c>
      <c r="C22" s="27">
        <f>IFERROR(__xludf.DUMMYFUNCTION("""COMPUTED_VALUE"""),3345146.392675483)</f>
        <v>3345146.393</v>
      </c>
    </row>
    <row r="23">
      <c r="A23" s="25"/>
      <c r="B23" s="14" t="str">
        <f>IFERROR(__xludf.DUMMYFUNCTION("""COMPUTED_VALUE"""),"Makassar")</f>
        <v>Makassar</v>
      </c>
      <c r="C23" s="27">
        <f>IFERROR(__xludf.DUMMYFUNCTION("""COMPUTED_VALUE"""),3272766.6183136897)</f>
        <v>3272766.618</v>
      </c>
    </row>
    <row r="24">
      <c r="A24" s="25"/>
      <c r="B24" s="14" t="str">
        <f>IFERROR(__xludf.DUMMYFUNCTION("""COMPUTED_VALUE"""),"Palembang")</f>
        <v>Palembang</v>
      </c>
      <c r="C24" s="27">
        <f>IFERROR(__xludf.DUMMYFUNCTION("""COMPUTED_VALUE"""),3088697.4978540773)</f>
        <v>3088697.498</v>
      </c>
    </row>
    <row r="25">
      <c r="A25" s="34"/>
      <c r="B25" s="14" t="str">
        <f>IFERROR(__xludf.DUMMYFUNCTION("""COMPUTED_VALUE"""),"Bandung")</f>
        <v>Bandung</v>
      </c>
      <c r="C25" s="27">
        <f>IFERROR(__xludf.DUMMYFUNCTION("""COMPUTED_VALUE"""),2937980.2521276595)</f>
        <v>2937980.252</v>
      </c>
    </row>
    <row r="26">
      <c r="A26" s="23" t="s">
        <v>85</v>
      </c>
      <c r="B26" s="14" t="str">
        <f>IFERROR(__xludf.DUMMYFUNCTION("ARRAYFORMULA(QUERY({TEXT(sources!C1:C10077, ""dddd""), sources!A1:X10077}, ""SELECT Col1, COUNT(Col3) GROUP BY Col1 LABEL Col1 'Hari', COUNT(Col3) 'Total Transaksi'"", 1))
"),"Hari")</f>
        <v>Hari</v>
      </c>
      <c r="C26" s="14" t="str">
        <f>IFERROR(__xludf.DUMMYFUNCTION("""COMPUTED_VALUE"""),"Total Transaksi")</f>
        <v>Total Transaksi</v>
      </c>
    </row>
    <row r="27" ht="42.75" customHeight="1">
      <c r="A27" s="25"/>
      <c r="B27" s="14" t="str">
        <f>IFERROR(__xludf.DUMMYFUNCTION("""COMPUTED_VALUE"""),"Friday")</f>
        <v>Friday</v>
      </c>
      <c r="C27" s="27">
        <f>IFERROR(__xludf.DUMMYFUNCTION("""COMPUTED_VALUE"""),1836.0)</f>
        <v>1836</v>
      </c>
    </row>
    <row r="28">
      <c r="A28" s="25"/>
      <c r="B28" s="14" t="str">
        <f>IFERROR(__xludf.DUMMYFUNCTION("""COMPUTED_VALUE"""),"Monday")</f>
        <v>Monday</v>
      </c>
      <c r="C28" s="27">
        <f>IFERROR(__xludf.DUMMYFUNCTION("""COMPUTED_VALUE"""),1887.0)</f>
        <v>1887</v>
      </c>
    </row>
    <row r="29">
      <c r="A29" s="25"/>
      <c r="B29" s="14" t="str">
        <f>IFERROR(__xludf.DUMMYFUNCTION("""COMPUTED_VALUE"""),"Saturday")</f>
        <v>Saturday</v>
      </c>
      <c r="C29" s="27">
        <f>IFERROR(__xludf.DUMMYFUNCTION("""COMPUTED_VALUE"""),1668.0)</f>
        <v>1668</v>
      </c>
    </row>
    <row r="30">
      <c r="A30" s="25"/>
      <c r="B30" s="14" t="str">
        <f>IFERROR(__xludf.DUMMYFUNCTION("""COMPUTED_VALUE"""),"Sunday")</f>
        <v>Sunday</v>
      </c>
      <c r="C30" s="27">
        <f>IFERROR(__xludf.DUMMYFUNCTION("""COMPUTED_VALUE"""),1724.0)</f>
        <v>1724</v>
      </c>
    </row>
    <row r="31">
      <c r="A31" s="25"/>
      <c r="B31" s="14" t="str">
        <f>IFERROR(__xludf.DUMMYFUNCTION("""COMPUTED_VALUE"""),"Thursday")</f>
        <v>Thursday</v>
      </c>
      <c r="C31" s="27">
        <f>IFERROR(__xludf.DUMMYFUNCTION("""COMPUTED_VALUE"""),1473.0)</f>
        <v>1473</v>
      </c>
    </row>
    <row r="32">
      <c r="A32" s="25"/>
      <c r="B32" s="14" t="str">
        <f>IFERROR(__xludf.DUMMYFUNCTION("""COMPUTED_VALUE"""),"Tuesday")</f>
        <v>Tuesday</v>
      </c>
      <c r="C32" s="27">
        <f>IFERROR(__xludf.DUMMYFUNCTION("""COMPUTED_VALUE"""),1114.0)</f>
        <v>1114</v>
      </c>
    </row>
    <row r="33">
      <c r="A33" s="34"/>
      <c r="B33" s="14" t="str">
        <f>IFERROR(__xludf.DUMMYFUNCTION("""COMPUTED_VALUE"""),"Wednesday")</f>
        <v>Wednesday</v>
      </c>
      <c r="C33" s="27">
        <f>IFERROR(__xludf.DUMMYFUNCTION("""COMPUTED_VALUE"""),374.0)</f>
        <v>374</v>
      </c>
    </row>
    <row r="34">
      <c r="A34" s="30" t="s">
        <v>68</v>
      </c>
    </row>
    <row r="36">
      <c r="A36" s="36" t="s">
        <v>95</v>
      </c>
    </row>
    <row r="37">
      <c r="A37" s="37"/>
      <c r="B37" s="33"/>
      <c r="C37" s="33"/>
    </row>
    <row r="38">
      <c r="A38" s="36" t="s">
        <v>100</v>
      </c>
    </row>
    <row r="40">
      <c r="A40" s="37"/>
      <c r="B40" s="33"/>
      <c r="C40" s="33"/>
    </row>
    <row r="41">
      <c r="A41" s="36" t="s">
        <v>101</v>
      </c>
    </row>
  </sheetData>
  <mergeCells count="8">
    <mergeCell ref="B1:C1"/>
    <mergeCell ref="A2:A14"/>
    <mergeCell ref="A15:A25"/>
    <mergeCell ref="A26:A33"/>
    <mergeCell ref="A34:C35"/>
    <mergeCell ref="A36:C36"/>
    <mergeCell ref="A38:C39"/>
    <mergeCell ref="A41:C4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71"/>
  </cols>
  <sheetData>
    <row r="1">
      <c r="A1" s="16" t="s">
        <v>48</v>
      </c>
      <c r="B1" s="26" t="s">
        <v>50</v>
      </c>
      <c r="C1" s="21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ht="30.0" customHeight="1">
      <c r="A2" s="23" t="s">
        <v>70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ht="36.0" customHeight="1">
      <c r="A3" s="25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</row>
    <row r="4" ht="15.75" customHeight="1">
      <c r="A4" s="25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>
      <c r="A5" s="25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ht="23.25" customHeight="1">
      <c r="A6" s="25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>
      <c r="A7" s="34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</row>
    <row r="8">
      <c r="A8" s="30" t="s">
        <v>68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</row>
    <row r="9"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</row>
    <row r="10">
      <c r="A10" s="41" t="s">
        <v>219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>
      <c r="A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>
      <c r="A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>
      <c r="A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>
      <c r="A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>
      <c r="A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>
      <c r="A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>
      <c r="A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>
      <c r="A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>
      <c r="A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</row>
    <row r="100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</row>
    <row r="100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</row>
    <row r="1008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</row>
    <row r="1009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</row>
    <row r="1010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</row>
    <row r="1011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</row>
    <row r="1012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</row>
    <row r="1013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</row>
    <row r="1014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</row>
    <row r="1015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</row>
    <row r="1016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</row>
    <row r="1017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</row>
    <row r="1018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</row>
    <row r="1019">
      <c r="A1019" s="41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</row>
    <row r="1020">
      <c r="A1020" s="41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</row>
    <row r="1021">
      <c r="A1021" s="41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</row>
    <row r="1022">
      <c r="A1022" s="41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</row>
    <row r="1023">
      <c r="A1023" s="41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</row>
    <row r="1024">
      <c r="A1024" s="41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</row>
    <row r="1025">
      <c r="A1025" s="41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</row>
    <row r="1026">
      <c r="A1026" s="41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</row>
    <row r="1027">
      <c r="A1027" s="41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</row>
    <row r="1028">
      <c r="A1028" s="41"/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</row>
    <row r="1029">
      <c r="A1029" s="41"/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</row>
    <row r="1030">
      <c r="A1030" s="41"/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</row>
    <row r="1031">
      <c r="A1031" s="41"/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</row>
    <row r="1032">
      <c r="A1032" s="41"/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</row>
    <row r="1033">
      <c r="A1033" s="41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</row>
    <row r="1034">
      <c r="A1034" s="41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</row>
    <row r="1035">
      <c r="A1035" s="41"/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</row>
    <row r="1036">
      <c r="A1036" s="41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</row>
    <row r="1037">
      <c r="A1037" s="41"/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</row>
    <row r="1038">
      <c r="A1038" s="41"/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</row>
    <row r="1039">
      <c r="A1039" s="41"/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</row>
    <row r="1040">
      <c r="A1040" s="41"/>
      <c r="B1040" s="41"/>
      <c r="C1040" s="41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</row>
    <row r="1041">
      <c r="A1041" s="41"/>
      <c r="B1041" s="41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</row>
    <row r="1042">
      <c r="A1042" s="41"/>
      <c r="B1042" s="41"/>
      <c r="C1042" s="41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</row>
    <row r="1043">
      <c r="A1043" s="41"/>
      <c r="B1043" s="41"/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</row>
    <row r="1044">
      <c r="A1044" s="41"/>
      <c r="B1044" s="41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</row>
    <row r="1045">
      <c r="A1045" s="41"/>
      <c r="B1045" s="41"/>
      <c r="C1045" s="41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  <c r="P1045" s="41"/>
    </row>
    <row r="1046">
      <c r="A1046" s="41"/>
      <c r="B1046" s="41"/>
      <c r="C1046" s="41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  <c r="P1046" s="41"/>
    </row>
    <row r="1047">
      <c r="A1047" s="41"/>
      <c r="B1047" s="41"/>
      <c r="C1047" s="41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</row>
    <row r="1048">
      <c r="A1048" s="41"/>
      <c r="B1048" s="41"/>
      <c r="C1048" s="41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  <c r="P1048" s="41"/>
    </row>
    <row r="1049">
      <c r="A1049" s="41"/>
      <c r="B1049" s="41"/>
      <c r="C1049" s="41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</row>
    <row r="1050">
      <c r="A1050" s="41"/>
      <c r="B1050" s="41"/>
      <c r="C1050" s="41"/>
      <c r="D1050" s="41"/>
      <c r="E1050" s="41"/>
      <c r="F1050" s="41"/>
      <c r="G1050" s="41"/>
      <c r="H1050" s="41"/>
      <c r="I1050" s="41"/>
      <c r="J1050" s="41"/>
      <c r="K1050" s="41"/>
      <c r="L1050" s="41"/>
      <c r="M1050" s="41"/>
      <c r="N1050" s="41"/>
      <c r="O1050" s="41"/>
      <c r="P1050" s="41"/>
    </row>
    <row r="1051">
      <c r="A1051" s="41"/>
      <c r="B1051" s="41"/>
      <c r="C1051" s="41"/>
      <c r="D1051" s="41"/>
      <c r="E1051" s="41"/>
      <c r="F1051" s="41"/>
      <c r="G1051" s="41"/>
      <c r="H1051" s="41"/>
      <c r="I1051" s="41"/>
      <c r="J1051" s="41"/>
      <c r="K1051" s="41"/>
      <c r="L1051" s="41"/>
      <c r="M1051" s="41"/>
      <c r="N1051" s="41"/>
      <c r="O1051" s="41"/>
      <c r="P1051" s="41"/>
    </row>
    <row r="1052">
      <c r="A1052" s="41"/>
      <c r="B1052" s="41"/>
      <c r="C1052" s="41"/>
      <c r="D1052" s="41"/>
      <c r="E1052" s="41"/>
      <c r="F1052" s="41"/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</row>
    <row r="1053">
      <c r="A1053" s="41"/>
      <c r="B1053" s="41"/>
      <c r="C1053" s="41"/>
      <c r="D1053" s="41"/>
      <c r="E1053" s="41"/>
      <c r="F1053" s="41"/>
      <c r="G1053" s="41"/>
      <c r="H1053" s="41"/>
      <c r="I1053" s="41"/>
      <c r="J1053" s="41"/>
      <c r="K1053" s="41"/>
      <c r="L1053" s="41"/>
      <c r="M1053" s="41"/>
      <c r="N1053" s="41"/>
      <c r="O1053" s="41"/>
      <c r="P1053" s="41"/>
    </row>
    <row r="1054">
      <c r="A1054" s="41"/>
      <c r="B1054" s="41"/>
      <c r="C1054" s="41"/>
      <c r="D1054" s="41"/>
      <c r="E1054" s="41"/>
      <c r="F1054" s="41"/>
      <c r="G1054" s="41"/>
      <c r="H1054" s="41"/>
      <c r="I1054" s="41"/>
      <c r="J1054" s="41"/>
      <c r="K1054" s="41"/>
      <c r="L1054" s="41"/>
      <c r="M1054" s="41"/>
      <c r="N1054" s="41"/>
      <c r="O1054" s="41"/>
      <c r="P1054" s="41"/>
    </row>
    <row r="1055">
      <c r="A1055" s="41"/>
      <c r="B1055" s="41"/>
      <c r="C1055" s="41"/>
      <c r="D1055" s="41"/>
      <c r="E1055" s="41"/>
      <c r="F1055" s="41"/>
      <c r="G1055" s="41"/>
      <c r="H1055" s="41"/>
      <c r="I1055" s="41"/>
      <c r="J1055" s="41"/>
      <c r="K1055" s="41"/>
      <c r="L1055" s="41"/>
      <c r="M1055" s="41"/>
      <c r="N1055" s="41"/>
      <c r="O1055" s="41"/>
      <c r="P1055" s="41"/>
    </row>
    <row r="1056">
      <c r="A1056" s="41"/>
      <c r="B1056" s="41"/>
      <c r="C1056" s="41"/>
      <c r="D1056" s="41"/>
      <c r="E1056" s="41"/>
      <c r="F1056" s="41"/>
      <c r="G1056" s="41"/>
      <c r="H1056" s="41"/>
      <c r="I1056" s="41"/>
      <c r="J1056" s="41"/>
      <c r="K1056" s="41"/>
      <c r="L1056" s="41"/>
      <c r="M1056" s="41"/>
      <c r="N1056" s="41"/>
      <c r="O1056" s="41"/>
      <c r="P1056" s="41"/>
    </row>
    <row r="1057">
      <c r="A1057" s="41"/>
      <c r="B1057" s="41"/>
      <c r="C1057" s="41"/>
      <c r="D1057" s="41"/>
      <c r="E1057" s="41"/>
      <c r="F1057" s="41"/>
      <c r="G1057" s="41"/>
      <c r="H1057" s="41"/>
      <c r="I1057" s="41"/>
      <c r="J1057" s="41"/>
      <c r="K1057" s="41"/>
      <c r="L1057" s="41"/>
      <c r="M1057" s="41"/>
      <c r="N1057" s="41"/>
      <c r="O1057" s="41"/>
      <c r="P1057" s="41"/>
    </row>
    <row r="1058">
      <c r="A1058" s="41"/>
      <c r="B1058" s="41"/>
      <c r="C1058" s="41"/>
      <c r="D1058" s="41"/>
      <c r="E1058" s="41"/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  <c r="P1058" s="41"/>
    </row>
    <row r="1059">
      <c r="A1059" s="41"/>
      <c r="B1059" s="41"/>
      <c r="C1059" s="41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  <c r="P1059" s="41"/>
    </row>
    <row r="1060">
      <c r="A1060" s="41"/>
      <c r="B1060" s="41"/>
      <c r="C1060" s="41"/>
      <c r="D1060" s="41"/>
      <c r="E1060" s="41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</row>
    <row r="1061">
      <c r="A1061" s="41"/>
      <c r="B1061" s="41"/>
      <c r="C1061" s="41"/>
      <c r="D1061" s="41"/>
      <c r="E1061" s="41"/>
      <c r="F1061" s="41"/>
      <c r="G1061" s="41"/>
      <c r="H1061" s="41"/>
      <c r="I1061" s="41"/>
      <c r="J1061" s="41"/>
      <c r="K1061" s="41"/>
      <c r="L1061" s="41"/>
      <c r="M1061" s="41"/>
      <c r="N1061" s="41"/>
      <c r="O1061" s="41"/>
      <c r="P1061" s="41"/>
    </row>
    <row r="1062">
      <c r="A1062" s="41"/>
      <c r="B1062" s="41"/>
      <c r="C1062" s="41"/>
      <c r="D1062" s="41"/>
      <c r="E1062" s="41"/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  <c r="P1062" s="41"/>
    </row>
    <row r="1063">
      <c r="A1063" s="41"/>
      <c r="B1063" s="41"/>
      <c r="C1063" s="41"/>
      <c r="D1063" s="41"/>
      <c r="E1063" s="41"/>
      <c r="F1063" s="41"/>
      <c r="G1063" s="41"/>
      <c r="H1063" s="41"/>
      <c r="I1063" s="41"/>
      <c r="J1063" s="41"/>
      <c r="K1063" s="41"/>
      <c r="L1063" s="41"/>
      <c r="M1063" s="41"/>
      <c r="N1063" s="41"/>
      <c r="O1063" s="41"/>
      <c r="P1063" s="41"/>
    </row>
    <row r="1064">
      <c r="A1064" s="41"/>
      <c r="B1064" s="41"/>
      <c r="C1064" s="41"/>
      <c r="D1064" s="41"/>
      <c r="E1064" s="41"/>
      <c r="F1064" s="41"/>
      <c r="G1064" s="41"/>
      <c r="H1064" s="41"/>
      <c r="I1064" s="41"/>
      <c r="J1064" s="41"/>
      <c r="K1064" s="41"/>
      <c r="L1064" s="41"/>
      <c r="M1064" s="41"/>
      <c r="N1064" s="41"/>
      <c r="O1064" s="41"/>
      <c r="P1064" s="41"/>
    </row>
    <row r="1065">
      <c r="A1065" s="41"/>
      <c r="B1065" s="41"/>
      <c r="C1065" s="41"/>
      <c r="D1065" s="41"/>
      <c r="E1065" s="41"/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  <c r="P1065" s="41"/>
    </row>
    <row r="1066">
      <c r="A1066" s="41"/>
      <c r="B1066" s="41"/>
      <c r="C1066" s="41"/>
      <c r="D1066" s="41"/>
      <c r="E1066" s="41"/>
      <c r="F1066" s="41"/>
      <c r="G1066" s="41"/>
      <c r="H1066" s="41"/>
      <c r="I1066" s="41"/>
      <c r="J1066" s="41"/>
      <c r="K1066" s="41"/>
      <c r="L1066" s="41"/>
      <c r="M1066" s="41"/>
      <c r="N1066" s="41"/>
      <c r="O1066" s="41"/>
      <c r="P1066" s="41"/>
    </row>
    <row r="1067">
      <c r="A1067" s="41"/>
      <c r="B1067" s="41"/>
      <c r="C1067" s="41"/>
      <c r="D1067" s="41"/>
      <c r="E1067" s="41"/>
      <c r="F1067" s="41"/>
      <c r="G1067" s="41"/>
      <c r="H1067" s="41"/>
      <c r="I1067" s="41"/>
      <c r="J1067" s="41"/>
      <c r="K1067" s="41"/>
      <c r="L1067" s="41"/>
      <c r="M1067" s="41"/>
      <c r="N1067" s="41"/>
      <c r="O1067" s="41"/>
      <c r="P1067" s="41"/>
    </row>
    <row r="1068">
      <c r="A1068" s="41"/>
      <c r="B1068" s="41"/>
      <c r="C1068" s="41"/>
      <c r="D1068" s="41"/>
      <c r="E1068" s="41"/>
      <c r="F1068" s="41"/>
      <c r="G1068" s="41"/>
      <c r="H1068" s="41"/>
      <c r="I1068" s="41"/>
      <c r="J1068" s="41"/>
      <c r="K1068" s="41"/>
      <c r="L1068" s="41"/>
      <c r="M1068" s="41"/>
      <c r="N1068" s="41"/>
      <c r="O1068" s="41"/>
      <c r="P1068" s="41"/>
    </row>
    <row r="1069">
      <c r="A1069" s="41"/>
      <c r="B1069" s="41"/>
      <c r="C1069" s="41"/>
      <c r="D1069" s="41"/>
      <c r="E1069" s="41"/>
      <c r="F1069" s="41"/>
      <c r="G1069" s="41"/>
      <c r="H1069" s="41"/>
      <c r="I1069" s="41"/>
      <c r="J1069" s="41"/>
      <c r="K1069" s="41"/>
      <c r="L1069" s="41"/>
      <c r="M1069" s="41"/>
      <c r="N1069" s="41"/>
      <c r="O1069" s="41"/>
      <c r="P1069" s="41"/>
    </row>
    <row r="1070">
      <c r="A1070" s="41"/>
      <c r="B1070" s="41"/>
      <c r="C1070" s="41"/>
      <c r="D1070" s="41"/>
      <c r="E1070" s="41"/>
      <c r="F1070" s="41"/>
      <c r="G1070" s="41"/>
      <c r="H1070" s="41"/>
      <c r="I1070" s="41"/>
      <c r="J1070" s="41"/>
      <c r="K1070" s="41"/>
      <c r="L1070" s="41"/>
      <c r="M1070" s="41"/>
      <c r="N1070" s="41"/>
      <c r="O1070" s="41"/>
      <c r="P1070" s="41"/>
    </row>
    <row r="1071">
      <c r="A1071" s="41"/>
      <c r="B1071" s="41"/>
      <c r="C1071" s="41"/>
      <c r="D1071" s="41"/>
      <c r="E1071" s="41"/>
      <c r="F1071" s="41"/>
      <c r="G1071" s="41"/>
      <c r="H1071" s="41"/>
      <c r="I1071" s="41"/>
      <c r="J1071" s="41"/>
      <c r="K1071" s="41"/>
      <c r="L1071" s="41"/>
      <c r="M1071" s="41"/>
      <c r="N1071" s="41"/>
      <c r="O1071" s="41"/>
      <c r="P1071" s="41"/>
    </row>
    <row r="1072">
      <c r="A1072" s="41"/>
      <c r="B1072" s="41"/>
      <c r="C1072" s="41"/>
      <c r="D1072" s="41"/>
      <c r="E1072" s="41"/>
      <c r="F1072" s="41"/>
      <c r="G1072" s="41"/>
      <c r="H1072" s="41"/>
      <c r="I1072" s="41"/>
      <c r="J1072" s="41"/>
      <c r="K1072" s="41"/>
      <c r="L1072" s="41"/>
      <c r="M1072" s="41"/>
      <c r="N1072" s="41"/>
      <c r="O1072" s="41"/>
      <c r="P1072" s="41"/>
    </row>
    <row r="1073">
      <c r="A1073" s="41"/>
      <c r="B1073" s="41"/>
      <c r="C1073" s="41"/>
      <c r="D1073" s="41"/>
      <c r="E1073" s="41"/>
      <c r="F1073" s="41"/>
      <c r="G1073" s="41"/>
      <c r="H1073" s="41"/>
      <c r="I1073" s="41"/>
      <c r="J1073" s="41"/>
      <c r="K1073" s="41"/>
      <c r="L1073" s="41"/>
      <c r="M1073" s="41"/>
      <c r="N1073" s="41"/>
      <c r="O1073" s="41"/>
      <c r="P1073" s="41"/>
    </row>
    <row r="1074">
      <c r="A1074" s="41"/>
      <c r="B1074" s="41"/>
      <c r="C1074" s="41"/>
      <c r="D1074" s="41"/>
      <c r="E1074" s="41"/>
      <c r="F1074" s="41"/>
      <c r="G1074" s="41"/>
      <c r="H1074" s="41"/>
      <c r="I1074" s="41"/>
      <c r="J1074" s="41"/>
      <c r="K1074" s="41"/>
      <c r="L1074" s="41"/>
      <c r="M1074" s="41"/>
      <c r="N1074" s="41"/>
      <c r="O1074" s="41"/>
      <c r="P1074" s="41"/>
    </row>
    <row r="1075">
      <c r="A1075" s="41"/>
      <c r="B1075" s="41"/>
      <c r="C1075" s="41"/>
      <c r="D1075" s="41"/>
      <c r="E1075" s="41"/>
      <c r="F1075" s="41"/>
      <c r="G1075" s="41"/>
      <c r="H1075" s="41"/>
      <c r="I1075" s="41"/>
      <c r="J1075" s="41"/>
      <c r="K1075" s="41"/>
      <c r="L1075" s="41"/>
      <c r="M1075" s="41"/>
      <c r="N1075" s="41"/>
      <c r="O1075" s="41"/>
      <c r="P1075" s="41"/>
    </row>
    <row r="1076">
      <c r="A1076" s="41"/>
      <c r="B1076" s="41"/>
      <c r="C1076" s="41"/>
      <c r="D1076" s="41"/>
      <c r="E1076" s="41"/>
      <c r="F1076" s="41"/>
      <c r="G1076" s="41"/>
      <c r="H1076" s="41"/>
      <c r="I1076" s="41"/>
      <c r="J1076" s="41"/>
      <c r="K1076" s="41"/>
      <c r="L1076" s="41"/>
      <c r="M1076" s="41"/>
      <c r="N1076" s="41"/>
      <c r="O1076" s="41"/>
      <c r="P1076" s="41"/>
    </row>
    <row r="1077">
      <c r="A1077" s="41"/>
      <c r="B1077" s="41"/>
      <c r="C1077" s="41"/>
      <c r="D1077" s="41"/>
      <c r="E1077" s="41"/>
      <c r="F1077" s="41"/>
      <c r="G1077" s="41"/>
      <c r="H1077" s="41"/>
      <c r="I1077" s="41"/>
      <c r="J1077" s="41"/>
      <c r="K1077" s="41"/>
      <c r="L1077" s="41"/>
      <c r="M1077" s="41"/>
      <c r="N1077" s="41"/>
      <c r="O1077" s="41"/>
      <c r="P1077" s="41"/>
    </row>
    <row r="1078">
      <c r="A1078" s="41"/>
      <c r="B1078" s="41"/>
      <c r="C1078" s="41"/>
      <c r="D1078" s="41"/>
      <c r="E1078" s="41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  <c r="P1078" s="41"/>
    </row>
    <row r="1079">
      <c r="A1079" s="41"/>
      <c r="B1079" s="41"/>
      <c r="C1079" s="41"/>
      <c r="D1079" s="41"/>
      <c r="E1079" s="41"/>
      <c r="F1079" s="41"/>
      <c r="G1079" s="41"/>
      <c r="H1079" s="41"/>
      <c r="I1079" s="41"/>
      <c r="J1079" s="41"/>
      <c r="K1079" s="41"/>
      <c r="L1079" s="41"/>
      <c r="M1079" s="41"/>
      <c r="N1079" s="41"/>
      <c r="O1079" s="41"/>
      <c r="P1079" s="41"/>
    </row>
    <row r="1080">
      <c r="A1080" s="41"/>
      <c r="B1080" s="41"/>
      <c r="C1080" s="41"/>
      <c r="D1080" s="41"/>
      <c r="E1080" s="41"/>
      <c r="F1080" s="41"/>
      <c r="G1080" s="41"/>
      <c r="H1080" s="41"/>
      <c r="I1080" s="41"/>
      <c r="J1080" s="41"/>
      <c r="K1080" s="41"/>
      <c r="L1080" s="41"/>
      <c r="M1080" s="41"/>
      <c r="N1080" s="41"/>
      <c r="O1080" s="41"/>
      <c r="P1080" s="41"/>
    </row>
    <row r="1081">
      <c r="A1081" s="41"/>
      <c r="B1081" s="41"/>
      <c r="C1081" s="41"/>
      <c r="D1081" s="41"/>
      <c r="E1081" s="41"/>
      <c r="F1081" s="41"/>
      <c r="G1081" s="41"/>
      <c r="H1081" s="41"/>
      <c r="I1081" s="41"/>
      <c r="J1081" s="41"/>
      <c r="K1081" s="41"/>
      <c r="L1081" s="41"/>
      <c r="M1081" s="41"/>
      <c r="N1081" s="41"/>
      <c r="O1081" s="41"/>
      <c r="P1081" s="41"/>
    </row>
    <row r="1082">
      <c r="A1082" s="41"/>
      <c r="B1082" s="41"/>
      <c r="C1082" s="41"/>
      <c r="D1082" s="41"/>
      <c r="E1082" s="41"/>
      <c r="F1082" s="41"/>
      <c r="G1082" s="41"/>
      <c r="H1082" s="41"/>
      <c r="I1082" s="41"/>
      <c r="J1082" s="41"/>
      <c r="K1082" s="41"/>
      <c r="L1082" s="41"/>
      <c r="M1082" s="41"/>
      <c r="N1082" s="41"/>
      <c r="O1082" s="41"/>
      <c r="P1082" s="41"/>
    </row>
    <row r="1083">
      <c r="A1083" s="41"/>
      <c r="B1083" s="41"/>
      <c r="C1083" s="41"/>
      <c r="D1083" s="41"/>
      <c r="E1083" s="41"/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  <c r="P1083" s="41"/>
    </row>
    <row r="1084">
      <c r="A1084" s="41"/>
      <c r="B1084" s="41"/>
      <c r="C1084" s="41"/>
      <c r="D1084" s="41"/>
      <c r="E1084" s="41"/>
      <c r="F1084" s="41"/>
      <c r="G1084" s="41"/>
      <c r="H1084" s="41"/>
      <c r="I1084" s="41"/>
      <c r="J1084" s="41"/>
      <c r="K1084" s="41"/>
      <c r="L1084" s="41"/>
      <c r="M1084" s="41"/>
      <c r="N1084" s="41"/>
      <c r="O1084" s="41"/>
      <c r="P1084" s="41"/>
    </row>
    <row r="1085">
      <c r="A1085" s="41"/>
      <c r="B1085" s="41"/>
      <c r="C1085" s="41"/>
      <c r="D1085" s="41"/>
      <c r="E1085" s="41"/>
      <c r="F1085" s="41"/>
      <c r="G1085" s="41"/>
      <c r="H1085" s="41"/>
      <c r="I1085" s="41"/>
      <c r="J1085" s="41"/>
      <c r="K1085" s="41"/>
      <c r="L1085" s="41"/>
      <c r="M1085" s="41"/>
      <c r="N1085" s="41"/>
      <c r="O1085" s="41"/>
      <c r="P1085" s="41"/>
    </row>
    <row r="1086">
      <c r="A1086" s="41"/>
      <c r="B1086" s="41"/>
      <c r="C1086" s="41"/>
      <c r="D1086" s="41"/>
      <c r="E1086" s="41"/>
      <c r="F1086" s="41"/>
      <c r="G1086" s="41"/>
      <c r="H1086" s="41"/>
      <c r="I1086" s="41"/>
      <c r="J1086" s="41"/>
      <c r="K1086" s="41"/>
      <c r="L1086" s="41"/>
      <c r="M1086" s="41"/>
      <c r="N1086" s="41"/>
      <c r="O1086" s="41"/>
      <c r="P1086" s="41"/>
    </row>
    <row r="1087">
      <c r="A1087" s="41"/>
      <c r="B1087" s="41"/>
      <c r="C1087" s="41"/>
      <c r="D1087" s="41"/>
      <c r="E1087" s="41"/>
      <c r="F1087" s="41"/>
      <c r="G1087" s="41"/>
      <c r="H1087" s="41"/>
      <c r="I1087" s="41"/>
      <c r="J1087" s="41"/>
      <c r="K1087" s="41"/>
      <c r="L1087" s="41"/>
      <c r="M1087" s="41"/>
      <c r="N1087" s="41"/>
      <c r="O1087" s="41"/>
      <c r="P1087" s="41"/>
    </row>
    <row r="1088">
      <c r="A1088" s="41"/>
      <c r="B1088" s="41"/>
      <c r="C1088" s="41"/>
      <c r="D1088" s="41"/>
      <c r="E1088" s="41"/>
      <c r="F1088" s="41"/>
      <c r="G1088" s="41"/>
      <c r="H1088" s="41"/>
      <c r="I1088" s="41"/>
      <c r="J1088" s="41"/>
      <c r="K1088" s="41"/>
      <c r="L1088" s="41"/>
      <c r="M1088" s="41"/>
      <c r="N1088" s="41"/>
      <c r="O1088" s="41"/>
      <c r="P1088" s="41"/>
    </row>
    <row r="1089">
      <c r="A1089" s="41"/>
      <c r="B1089" s="41"/>
      <c r="C1089" s="41"/>
      <c r="D1089" s="41"/>
      <c r="E1089" s="41"/>
      <c r="F1089" s="41"/>
      <c r="G1089" s="41"/>
      <c r="H1089" s="41"/>
      <c r="I1089" s="41"/>
      <c r="J1089" s="41"/>
      <c r="K1089" s="41"/>
      <c r="L1089" s="41"/>
      <c r="M1089" s="41"/>
      <c r="N1089" s="41"/>
      <c r="O1089" s="41"/>
      <c r="P1089" s="41"/>
    </row>
    <row r="1090">
      <c r="A1090" s="41"/>
      <c r="B1090" s="41"/>
      <c r="C1090" s="41"/>
      <c r="D1090" s="41"/>
      <c r="E1090" s="41"/>
      <c r="F1090" s="41"/>
      <c r="G1090" s="41"/>
      <c r="H1090" s="41"/>
      <c r="I1090" s="41"/>
      <c r="J1090" s="41"/>
      <c r="K1090" s="41"/>
      <c r="L1090" s="41"/>
      <c r="M1090" s="41"/>
      <c r="N1090" s="41"/>
      <c r="O1090" s="41"/>
      <c r="P1090" s="41"/>
    </row>
    <row r="1091">
      <c r="A1091" s="41"/>
      <c r="B1091" s="41"/>
      <c r="C1091" s="41"/>
      <c r="D1091" s="41"/>
      <c r="E1091" s="41"/>
      <c r="F1091" s="41"/>
      <c r="G1091" s="41"/>
      <c r="H1091" s="41"/>
      <c r="I1091" s="41"/>
      <c r="J1091" s="41"/>
      <c r="K1091" s="41"/>
      <c r="L1091" s="41"/>
      <c r="M1091" s="41"/>
      <c r="N1091" s="41"/>
      <c r="O1091" s="41"/>
      <c r="P1091" s="41"/>
    </row>
    <row r="1092">
      <c r="A1092" s="41"/>
      <c r="B1092" s="41"/>
      <c r="C1092" s="41"/>
      <c r="D1092" s="41"/>
      <c r="E1092" s="41"/>
      <c r="F1092" s="41"/>
      <c r="G1092" s="41"/>
      <c r="H1092" s="41"/>
      <c r="I1092" s="41"/>
      <c r="J1092" s="41"/>
      <c r="K1092" s="41"/>
      <c r="L1092" s="41"/>
      <c r="M1092" s="41"/>
      <c r="N1092" s="41"/>
      <c r="O1092" s="41"/>
      <c r="P1092" s="41"/>
    </row>
    <row r="1093">
      <c r="A1093" s="41"/>
      <c r="B1093" s="41"/>
      <c r="C1093" s="41"/>
      <c r="D1093" s="41"/>
      <c r="E1093" s="41"/>
      <c r="F1093" s="41"/>
      <c r="G1093" s="41"/>
      <c r="H1093" s="41"/>
      <c r="I1093" s="41"/>
      <c r="J1093" s="41"/>
      <c r="K1093" s="41"/>
      <c r="L1093" s="41"/>
      <c r="M1093" s="41"/>
      <c r="N1093" s="41"/>
      <c r="O1093" s="41"/>
      <c r="P1093" s="41"/>
    </row>
    <row r="1094">
      <c r="A1094" s="41"/>
      <c r="B1094" s="41"/>
      <c r="C1094" s="41"/>
      <c r="D1094" s="41"/>
      <c r="E1094" s="41"/>
      <c r="F1094" s="41"/>
      <c r="G1094" s="41"/>
      <c r="H1094" s="41"/>
      <c r="I1094" s="41"/>
      <c r="J1094" s="41"/>
      <c r="K1094" s="41"/>
      <c r="L1094" s="41"/>
      <c r="M1094" s="41"/>
      <c r="N1094" s="41"/>
      <c r="O1094" s="41"/>
      <c r="P1094" s="41"/>
    </row>
    <row r="1095">
      <c r="A1095" s="41"/>
      <c r="B1095" s="41"/>
      <c r="C1095" s="41"/>
      <c r="D1095" s="41"/>
      <c r="E1095" s="41"/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  <c r="P1095" s="41"/>
    </row>
    <row r="1096">
      <c r="A1096" s="41"/>
      <c r="B1096" s="41"/>
      <c r="C1096" s="41"/>
      <c r="D1096" s="41"/>
      <c r="E1096" s="41"/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  <c r="P1096" s="41"/>
    </row>
    <row r="1097">
      <c r="A1097" s="41"/>
      <c r="B1097" s="41"/>
      <c r="C1097" s="41"/>
      <c r="D1097" s="41"/>
      <c r="E1097" s="41"/>
      <c r="F1097" s="41"/>
      <c r="G1097" s="41"/>
      <c r="H1097" s="41"/>
      <c r="I1097" s="41"/>
      <c r="J1097" s="41"/>
      <c r="K1097" s="41"/>
      <c r="L1097" s="41"/>
      <c r="M1097" s="41"/>
      <c r="N1097" s="41"/>
      <c r="O1097" s="41"/>
      <c r="P1097" s="41"/>
    </row>
    <row r="1098">
      <c r="A1098" s="41"/>
      <c r="B1098" s="41"/>
      <c r="C1098" s="41"/>
      <c r="D1098" s="41"/>
      <c r="E1098" s="41"/>
      <c r="F1098" s="41"/>
      <c r="G1098" s="41"/>
      <c r="H1098" s="41"/>
      <c r="I1098" s="41"/>
      <c r="J1098" s="41"/>
      <c r="K1098" s="41"/>
      <c r="L1098" s="41"/>
      <c r="M1098" s="41"/>
      <c r="N1098" s="41"/>
      <c r="O1098" s="41"/>
      <c r="P1098" s="41"/>
    </row>
    <row r="1099">
      <c r="A1099" s="41"/>
      <c r="B1099" s="41"/>
      <c r="C1099" s="41"/>
      <c r="D1099" s="41"/>
      <c r="E1099" s="41"/>
      <c r="F1099" s="41"/>
      <c r="G1099" s="41"/>
      <c r="H1099" s="41"/>
      <c r="I1099" s="41"/>
      <c r="J1099" s="41"/>
      <c r="K1099" s="41"/>
      <c r="L1099" s="41"/>
      <c r="M1099" s="41"/>
      <c r="N1099" s="41"/>
      <c r="O1099" s="41"/>
      <c r="P1099" s="41"/>
    </row>
    <row r="1100">
      <c r="A1100" s="41"/>
      <c r="B1100" s="41"/>
      <c r="C1100" s="41"/>
      <c r="D1100" s="41"/>
      <c r="E1100" s="41"/>
      <c r="F1100" s="41"/>
      <c r="G1100" s="41"/>
      <c r="H1100" s="41"/>
      <c r="I1100" s="41"/>
      <c r="J1100" s="41"/>
      <c r="K1100" s="41"/>
      <c r="L1100" s="41"/>
      <c r="M1100" s="41"/>
      <c r="N1100" s="41"/>
      <c r="O1100" s="41"/>
      <c r="P1100" s="41"/>
    </row>
    <row r="1101">
      <c r="A1101" s="41"/>
      <c r="B1101" s="41"/>
      <c r="C1101" s="41"/>
      <c r="D1101" s="41"/>
      <c r="E1101" s="41"/>
      <c r="F1101" s="41"/>
      <c r="G1101" s="41"/>
      <c r="H1101" s="41"/>
      <c r="I1101" s="41"/>
      <c r="J1101" s="41"/>
      <c r="K1101" s="41"/>
      <c r="L1101" s="41"/>
      <c r="M1101" s="41"/>
      <c r="N1101" s="41"/>
      <c r="O1101" s="41"/>
      <c r="P1101" s="41"/>
    </row>
    <row r="1102">
      <c r="A1102" s="41"/>
      <c r="B1102" s="41"/>
      <c r="C1102" s="41"/>
      <c r="D1102" s="41"/>
      <c r="E1102" s="41"/>
      <c r="F1102" s="41"/>
      <c r="G1102" s="41"/>
      <c r="H1102" s="41"/>
      <c r="I1102" s="41"/>
      <c r="J1102" s="41"/>
      <c r="K1102" s="41"/>
      <c r="L1102" s="41"/>
      <c r="M1102" s="41"/>
      <c r="N1102" s="41"/>
      <c r="O1102" s="41"/>
      <c r="P1102" s="41"/>
    </row>
    <row r="1103">
      <c r="A1103" s="41"/>
      <c r="B1103" s="41"/>
      <c r="C1103" s="41"/>
      <c r="D1103" s="41"/>
      <c r="E1103" s="41"/>
      <c r="F1103" s="41"/>
      <c r="G1103" s="41"/>
      <c r="H1103" s="41"/>
      <c r="I1103" s="41"/>
      <c r="J1103" s="41"/>
      <c r="K1103" s="41"/>
      <c r="L1103" s="41"/>
      <c r="M1103" s="41"/>
      <c r="N1103" s="41"/>
      <c r="O1103" s="41"/>
      <c r="P1103" s="41"/>
    </row>
    <row r="1104">
      <c r="A1104" s="41"/>
      <c r="B1104" s="41"/>
      <c r="C1104" s="41"/>
      <c r="D1104" s="41"/>
      <c r="E1104" s="41"/>
      <c r="F1104" s="41"/>
      <c r="G1104" s="41"/>
      <c r="H1104" s="41"/>
      <c r="I1104" s="41"/>
      <c r="J1104" s="41"/>
      <c r="K1104" s="41"/>
      <c r="L1104" s="41"/>
      <c r="M1104" s="41"/>
      <c r="N1104" s="41"/>
      <c r="O1104" s="41"/>
      <c r="P1104" s="41"/>
    </row>
    <row r="1105">
      <c r="A1105" s="41"/>
      <c r="B1105" s="41"/>
      <c r="C1105" s="41"/>
      <c r="D1105" s="41"/>
      <c r="E1105" s="41"/>
      <c r="F1105" s="41"/>
      <c r="G1105" s="41"/>
      <c r="H1105" s="41"/>
      <c r="I1105" s="41"/>
      <c r="J1105" s="41"/>
      <c r="K1105" s="41"/>
      <c r="L1105" s="41"/>
      <c r="M1105" s="41"/>
      <c r="N1105" s="41"/>
      <c r="O1105" s="41"/>
      <c r="P1105" s="41"/>
    </row>
    <row r="1106">
      <c r="A1106" s="41"/>
      <c r="B1106" s="41"/>
      <c r="C1106" s="41"/>
      <c r="D1106" s="41"/>
      <c r="E1106" s="41"/>
      <c r="F1106" s="41"/>
      <c r="G1106" s="41"/>
      <c r="H1106" s="41"/>
      <c r="I1106" s="41"/>
      <c r="J1106" s="41"/>
      <c r="K1106" s="41"/>
      <c r="L1106" s="41"/>
      <c r="M1106" s="41"/>
      <c r="N1106" s="41"/>
      <c r="O1106" s="41"/>
      <c r="P1106" s="41"/>
    </row>
    <row r="1107">
      <c r="A1107" s="41"/>
      <c r="B1107" s="41"/>
      <c r="C1107" s="41"/>
      <c r="D1107" s="41"/>
      <c r="E1107" s="41"/>
      <c r="F1107" s="41"/>
      <c r="G1107" s="41"/>
      <c r="H1107" s="41"/>
      <c r="I1107" s="41"/>
      <c r="J1107" s="41"/>
      <c r="K1107" s="41"/>
      <c r="L1107" s="41"/>
      <c r="M1107" s="41"/>
      <c r="N1107" s="41"/>
      <c r="O1107" s="41"/>
      <c r="P1107" s="41"/>
    </row>
    <row r="1108">
      <c r="A1108" s="41"/>
      <c r="B1108" s="41"/>
      <c r="C1108" s="41"/>
      <c r="D1108" s="41"/>
      <c r="E1108" s="41"/>
      <c r="F1108" s="41"/>
      <c r="G1108" s="41"/>
      <c r="H1108" s="41"/>
      <c r="I1108" s="41"/>
      <c r="J1108" s="41"/>
      <c r="K1108" s="41"/>
      <c r="L1108" s="41"/>
      <c r="M1108" s="41"/>
      <c r="N1108" s="41"/>
      <c r="O1108" s="41"/>
      <c r="P1108" s="41"/>
    </row>
    <row r="1109">
      <c r="A1109" s="41"/>
      <c r="B1109" s="41"/>
      <c r="C1109" s="41"/>
      <c r="D1109" s="41"/>
      <c r="E1109" s="41"/>
      <c r="F1109" s="41"/>
      <c r="G1109" s="41"/>
      <c r="H1109" s="41"/>
      <c r="I1109" s="41"/>
      <c r="J1109" s="41"/>
      <c r="K1109" s="41"/>
      <c r="L1109" s="41"/>
      <c r="M1109" s="41"/>
      <c r="N1109" s="41"/>
      <c r="O1109" s="41"/>
      <c r="P1109" s="41"/>
    </row>
    <row r="1110">
      <c r="A1110" s="41"/>
      <c r="B1110" s="41"/>
      <c r="C1110" s="41"/>
      <c r="D1110" s="41"/>
      <c r="E1110" s="41"/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  <c r="P1110" s="41"/>
    </row>
    <row r="1111">
      <c r="A1111" s="41"/>
      <c r="B1111" s="41"/>
      <c r="C1111" s="41"/>
      <c r="D1111" s="41"/>
      <c r="E1111" s="41"/>
      <c r="F1111" s="41"/>
      <c r="G1111" s="41"/>
      <c r="H1111" s="41"/>
      <c r="I1111" s="41"/>
      <c r="J1111" s="41"/>
      <c r="K1111" s="41"/>
      <c r="L1111" s="41"/>
      <c r="M1111" s="41"/>
      <c r="N1111" s="41"/>
      <c r="O1111" s="41"/>
      <c r="P1111" s="41"/>
    </row>
    <row r="1112">
      <c r="A1112" s="41"/>
      <c r="B1112" s="41"/>
      <c r="C1112" s="41"/>
      <c r="D1112" s="41"/>
      <c r="E1112" s="41"/>
      <c r="F1112" s="41"/>
      <c r="G1112" s="41"/>
      <c r="H1112" s="41"/>
      <c r="I1112" s="41"/>
      <c r="J1112" s="41"/>
      <c r="K1112" s="41"/>
      <c r="L1112" s="41"/>
      <c r="M1112" s="41"/>
      <c r="N1112" s="41"/>
      <c r="O1112" s="41"/>
      <c r="P1112" s="41"/>
    </row>
    <row r="1113">
      <c r="A1113" s="41"/>
      <c r="B1113" s="41"/>
      <c r="C1113" s="41"/>
      <c r="D1113" s="41"/>
      <c r="E1113" s="41"/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  <c r="P1113" s="41"/>
    </row>
    <row r="1114">
      <c r="A1114" s="41"/>
      <c r="B1114" s="41"/>
      <c r="C1114" s="41"/>
      <c r="D1114" s="41"/>
      <c r="E1114" s="41"/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  <c r="P1114" s="41"/>
    </row>
    <row r="1115">
      <c r="A1115" s="41"/>
      <c r="B1115" s="41"/>
      <c r="C1115" s="41"/>
      <c r="D1115" s="41"/>
      <c r="E1115" s="41"/>
      <c r="F1115" s="41"/>
      <c r="G1115" s="41"/>
      <c r="H1115" s="41"/>
      <c r="I1115" s="41"/>
      <c r="J1115" s="41"/>
      <c r="K1115" s="41"/>
      <c r="L1115" s="41"/>
      <c r="M1115" s="41"/>
      <c r="N1115" s="41"/>
      <c r="O1115" s="41"/>
      <c r="P1115" s="41"/>
    </row>
    <row r="1116">
      <c r="A1116" s="41"/>
      <c r="B1116" s="41"/>
      <c r="C1116" s="41"/>
      <c r="D1116" s="41"/>
      <c r="E1116" s="41"/>
      <c r="F1116" s="41"/>
      <c r="G1116" s="41"/>
      <c r="H1116" s="41"/>
      <c r="I1116" s="41"/>
      <c r="J1116" s="41"/>
      <c r="K1116" s="41"/>
      <c r="L1116" s="41"/>
      <c r="M1116" s="41"/>
      <c r="N1116" s="41"/>
      <c r="O1116" s="41"/>
      <c r="P1116" s="41"/>
    </row>
    <row r="1117">
      <c r="A1117" s="41"/>
      <c r="B1117" s="41"/>
      <c r="C1117" s="41"/>
      <c r="D1117" s="41"/>
      <c r="E1117" s="41"/>
      <c r="F1117" s="41"/>
      <c r="G1117" s="41"/>
      <c r="H1117" s="41"/>
      <c r="I1117" s="41"/>
      <c r="J1117" s="41"/>
      <c r="K1117" s="41"/>
      <c r="L1117" s="41"/>
      <c r="M1117" s="41"/>
      <c r="N1117" s="41"/>
      <c r="O1117" s="41"/>
      <c r="P1117" s="41"/>
    </row>
    <row r="1118">
      <c r="A1118" s="41"/>
      <c r="B1118" s="41"/>
      <c r="C1118" s="41"/>
      <c r="D1118" s="41"/>
      <c r="E1118" s="41"/>
      <c r="F1118" s="41"/>
      <c r="G1118" s="41"/>
      <c r="H1118" s="41"/>
      <c r="I1118" s="41"/>
      <c r="J1118" s="41"/>
      <c r="K1118" s="41"/>
      <c r="L1118" s="41"/>
      <c r="M1118" s="41"/>
      <c r="N1118" s="41"/>
      <c r="O1118" s="41"/>
      <c r="P1118" s="41"/>
    </row>
    <row r="1119">
      <c r="A1119" s="41"/>
      <c r="B1119" s="41"/>
      <c r="C1119" s="41"/>
      <c r="D1119" s="41"/>
      <c r="E1119" s="41"/>
      <c r="F1119" s="41"/>
      <c r="G1119" s="41"/>
      <c r="H1119" s="41"/>
      <c r="I1119" s="41"/>
      <c r="J1119" s="41"/>
      <c r="K1119" s="41"/>
      <c r="L1119" s="41"/>
      <c r="M1119" s="41"/>
      <c r="N1119" s="41"/>
      <c r="O1119" s="41"/>
      <c r="P1119" s="41"/>
    </row>
    <row r="1120">
      <c r="A1120" s="41"/>
      <c r="B1120" s="41"/>
      <c r="C1120" s="41"/>
      <c r="D1120" s="41"/>
      <c r="E1120" s="41"/>
      <c r="F1120" s="41"/>
      <c r="G1120" s="41"/>
      <c r="H1120" s="41"/>
      <c r="I1120" s="41"/>
      <c r="J1120" s="41"/>
      <c r="K1120" s="41"/>
      <c r="L1120" s="41"/>
      <c r="M1120" s="41"/>
      <c r="N1120" s="41"/>
      <c r="O1120" s="41"/>
      <c r="P1120" s="41"/>
    </row>
    <row r="1121">
      <c r="A1121" s="41"/>
      <c r="B1121" s="41"/>
      <c r="C1121" s="41"/>
      <c r="D1121" s="41"/>
      <c r="E1121" s="41"/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  <c r="P1121" s="41"/>
    </row>
    <row r="1122">
      <c r="A1122" s="41"/>
      <c r="B1122" s="41"/>
      <c r="C1122" s="41"/>
      <c r="D1122" s="41"/>
      <c r="E1122" s="41"/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  <c r="P1122" s="41"/>
    </row>
    <row r="1123">
      <c r="A1123" s="41"/>
      <c r="B1123" s="41"/>
      <c r="C1123" s="41"/>
      <c r="D1123" s="41"/>
      <c r="E1123" s="41"/>
      <c r="F1123" s="41"/>
      <c r="G1123" s="41"/>
      <c r="H1123" s="41"/>
      <c r="I1123" s="41"/>
      <c r="J1123" s="41"/>
      <c r="K1123" s="41"/>
      <c r="L1123" s="41"/>
      <c r="M1123" s="41"/>
      <c r="N1123" s="41"/>
      <c r="O1123" s="41"/>
      <c r="P1123" s="41"/>
    </row>
    <row r="1124">
      <c r="A1124" s="41"/>
      <c r="B1124" s="41"/>
      <c r="C1124" s="41"/>
      <c r="D1124" s="41"/>
      <c r="E1124" s="41"/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  <c r="P1124" s="41"/>
    </row>
    <row r="1125">
      <c r="A1125" s="41"/>
      <c r="B1125" s="41"/>
      <c r="C1125" s="41"/>
      <c r="D1125" s="41"/>
      <c r="E1125" s="41"/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  <c r="P1125" s="41"/>
    </row>
    <row r="1126">
      <c r="A1126" s="41"/>
      <c r="B1126" s="41"/>
      <c r="C1126" s="41"/>
      <c r="D1126" s="41"/>
      <c r="E1126" s="41"/>
      <c r="F1126" s="41"/>
      <c r="G1126" s="41"/>
      <c r="H1126" s="41"/>
      <c r="I1126" s="41"/>
      <c r="J1126" s="41"/>
      <c r="K1126" s="41"/>
      <c r="L1126" s="41"/>
      <c r="M1126" s="41"/>
      <c r="N1126" s="41"/>
      <c r="O1126" s="41"/>
      <c r="P1126" s="41"/>
    </row>
    <row r="1127">
      <c r="A1127" s="41"/>
      <c r="B1127" s="41"/>
      <c r="C1127" s="41"/>
      <c r="D1127" s="41"/>
      <c r="E1127" s="41"/>
      <c r="F1127" s="41"/>
      <c r="G1127" s="41"/>
      <c r="H1127" s="41"/>
      <c r="I1127" s="41"/>
      <c r="J1127" s="41"/>
      <c r="K1127" s="41"/>
      <c r="L1127" s="41"/>
      <c r="M1127" s="41"/>
      <c r="N1127" s="41"/>
      <c r="O1127" s="41"/>
      <c r="P1127" s="41"/>
    </row>
    <row r="1128">
      <c r="A1128" s="41"/>
      <c r="B1128" s="41"/>
      <c r="C1128" s="41"/>
      <c r="D1128" s="41"/>
      <c r="E1128" s="41"/>
      <c r="F1128" s="41"/>
      <c r="G1128" s="41"/>
      <c r="H1128" s="41"/>
      <c r="I1128" s="41"/>
      <c r="J1128" s="41"/>
      <c r="K1128" s="41"/>
      <c r="L1128" s="41"/>
      <c r="M1128" s="41"/>
      <c r="N1128" s="41"/>
      <c r="O1128" s="41"/>
      <c r="P1128" s="41"/>
    </row>
    <row r="1129">
      <c r="A1129" s="41"/>
      <c r="B1129" s="41"/>
      <c r="C1129" s="41"/>
      <c r="D1129" s="41"/>
      <c r="E1129" s="41"/>
      <c r="F1129" s="41"/>
      <c r="G1129" s="41"/>
      <c r="H1129" s="41"/>
      <c r="I1129" s="41"/>
      <c r="J1129" s="41"/>
      <c r="K1129" s="41"/>
      <c r="L1129" s="41"/>
      <c r="M1129" s="41"/>
      <c r="N1129" s="41"/>
      <c r="O1129" s="41"/>
      <c r="P1129" s="41"/>
    </row>
    <row r="1130">
      <c r="A1130" s="41"/>
      <c r="B1130" s="41"/>
      <c r="C1130" s="41"/>
      <c r="D1130" s="41"/>
      <c r="E1130" s="41"/>
      <c r="F1130" s="41"/>
      <c r="G1130" s="41"/>
      <c r="H1130" s="41"/>
      <c r="I1130" s="41"/>
      <c r="J1130" s="41"/>
      <c r="K1130" s="41"/>
      <c r="L1130" s="41"/>
      <c r="M1130" s="41"/>
      <c r="N1130" s="41"/>
      <c r="O1130" s="41"/>
      <c r="P1130" s="41"/>
    </row>
    <row r="1131">
      <c r="A1131" s="41"/>
      <c r="B1131" s="41"/>
      <c r="C1131" s="41"/>
      <c r="D1131" s="41"/>
      <c r="E1131" s="41"/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  <c r="P1131" s="41"/>
    </row>
    <row r="1132">
      <c r="A1132" s="41"/>
      <c r="B1132" s="41"/>
      <c r="C1132" s="41"/>
      <c r="D1132" s="41"/>
      <c r="E1132" s="41"/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  <c r="P1132" s="41"/>
    </row>
    <row r="1133">
      <c r="A1133" s="41"/>
      <c r="B1133" s="41"/>
      <c r="C1133" s="41"/>
      <c r="D1133" s="41"/>
      <c r="E1133" s="41"/>
      <c r="F1133" s="41"/>
      <c r="G1133" s="41"/>
      <c r="H1133" s="41"/>
      <c r="I1133" s="41"/>
      <c r="J1133" s="41"/>
      <c r="K1133" s="41"/>
      <c r="L1133" s="41"/>
      <c r="M1133" s="41"/>
      <c r="N1133" s="41"/>
      <c r="O1133" s="41"/>
      <c r="P1133" s="41"/>
    </row>
    <row r="1134">
      <c r="A1134" s="41"/>
      <c r="B1134" s="41"/>
      <c r="C1134" s="41"/>
      <c r="D1134" s="41"/>
      <c r="E1134" s="41"/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  <c r="P1134" s="41"/>
    </row>
    <row r="1135">
      <c r="A1135" s="41"/>
      <c r="B1135" s="41"/>
      <c r="C1135" s="41"/>
      <c r="D1135" s="41"/>
      <c r="E1135" s="41"/>
      <c r="F1135" s="41"/>
      <c r="G1135" s="41"/>
      <c r="H1135" s="41"/>
      <c r="I1135" s="41"/>
      <c r="J1135" s="41"/>
      <c r="K1135" s="41"/>
      <c r="L1135" s="41"/>
      <c r="M1135" s="41"/>
      <c r="N1135" s="41"/>
      <c r="O1135" s="41"/>
      <c r="P1135" s="41"/>
    </row>
    <row r="1136">
      <c r="A1136" s="41"/>
      <c r="B1136" s="41"/>
      <c r="C1136" s="41"/>
      <c r="D1136" s="41"/>
      <c r="E1136" s="41"/>
      <c r="F1136" s="41"/>
      <c r="G1136" s="41"/>
      <c r="H1136" s="41"/>
      <c r="I1136" s="41"/>
      <c r="J1136" s="41"/>
      <c r="K1136" s="41"/>
      <c r="L1136" s="41"/>
      <c r="M1136" s="41"/>
      <c r="N1136" s="41"/>
      <c r="O1136" s="41"/>
      <c r="P1136" s="41"/>
    </row>
    <row r="1137">
      <c r="A1137" s="41"/>
      <c r="B1137" s="41"/>
      <c r="C1137" s="41"/>
      <c r="D1137" s="41"/>
      <c r="E1137" s="41"/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  <c r="P1137" s="41"/>
    </row>
    <row r="1138">
      <c r="A1138" s="41"/>
      <c r="B1138" s="41"/>
      <c r="C1138" s="41"/>
      <c r="D1138" s="41"/>
      <c r="E1138" s="41"/>
      <c r="F1138" s="41"/>
      <c r="G1138" s="41"/>
      <c r="H1138" s="41"/>
      <c r="I1138" s="41"/>
      <c r="J1138" s="41"/>
      <c r="K1138" s="41"/>
      <c r="L1138" s="41"/>
      <c r="M1138" s="41"/>
      <c r="N1138" s="41"/>
      <c r="O1138" s="41"/>
      <c r="P1138" s="41"/>
    </row>
    <row r="1139">
      <c r="A1139" s="41"/>
      <c r="B1139" s="41"/>
      <c r="C1139" s="41"/>
      <c r="D1139" s="41"/>
      <c r="E1139" s="41"/>
      <c r="F1139" s="41"/>
      <c r="G1139" s="41"/>
      <c r="H1139" s="41"/>
      <c r="I1139" s="41"/>
      <c r="J1139" s="41"/>
      <c r="K1139" s="41"/>
      <c r="L1139" s="41"/>
      <c r="M1139" s="41"/>
      <c r="N1139" s="41"/>
      <c r="O1139" s="41"/>
      <c r="P1139" s="41"/>
    </row>
    <row r="1140">
      <c r="A1140" s="41"/>
      <c r="B1140" s="41"/>
      <c r="C1140" s="41"/>
      <c r="D1140" s="41"/>
      <c r="E1140" s="41"/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  <c r="P1140" s="41"/>
    </row>
    <row r="1141">
      <c r="A1141" s="41"/>
      <c r="B1141" s="41"/>
      <c r="C1141" s="41"/>
      <c r="D1141" s="41"/>
      <c r="E1141" s="41"/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  <c r="P1141" s="41"/>
    </row>
    <row r="1142">
      <c r="A1142" s="41"/>
      <c r="B1142" s="41"/>
      <c r="C1142" s="41"/>
      <c r="D1142" s="41"/>
      <c r="E1142" s="41"/>
      <c r="F1142" s="41"/>
      <c r="G1142" s="41"/>
      <c r="H1142" s="41"/>
      <c r="I1142" s="41"/>
      <c r="J1142" s="41"/>
      <c r="K1142" s="41"/>
      <c r="L1142" s="41"/>
      <c r="M1142" s="41"/>
      <c r="N1142" s="41"/>
      <c r="O1142" s="41"/>
      <c r="P1142" s="41"/>
    </row>
    <row r="1143">
      <c r="A1143" s="41"/>
      <c r="B1143" s="41"/>
      <c r="C1143" s="41"/>
      <c r="D1143" s="41"/>
      <c r="E1143" s="41"/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  <c r="P1143" s="41"/>
    </row>
    <row r="1144">
      <c r="A1144" s="41"/>
      <c r="B1144" s="41"/>
      <c r="C1144" s="41"/>
      <c r="D1144" s="41"/>
      <c r="E1144" s="41"/>
      <c r="F1144" s="41"/>
      <c r="G1144" s="41"/>
      <c r="H1144" s="41"/>
      <c r="I1144" s="41"/>
      <c r="J1144" s="41"/>
      <c r="K1144" s="41"/>
      <c r="L1144" s="41"/>
      <c r="M1144" s="41"/>
      <c r="N1144" s="41"/>
      <c r="O1144" s="41"/>
      <c r="P1144" s="41"/>
    </row>
    <row r="1145">
      <c r="A1145" s="41"/>
      <c r="B1145" s="41"/>
      <c r="C1145" s="41"/>
      <c r="D1145" s="41"/>
      <c r="E1145" s="41"/>
      <c r="F1145" s="41"/>
      <c r="G1145" s="41"/>
      <c r="H1145" s="41"/>
      <c r="I1145" s="41"/>
      <c r="J1145" s="41"/>
      <c r="K1145" s="41"/>
      <c r="L1145" s="41"/>
      <c r="M1145" s="41"/>
      <c r="N1145" s="41"/>
      <c r="O1145" s="41"/>
      <c r="P1145" s="41"/>
    </row>
    <row r="1146">
      <c r="A1146" s="41"/>
      <c r="B1146" s="41"/>
      <c r="C1146" s="41"/>
      <c r="D1146" s="41"/>
      <c r="E1146" s="41"/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  <c r="P1146" s="41"/>
    </row>
    <row r="1147">
      <c r="A1147" s="41"/>
      <c r="B1147" s="41"/>
      <c r="C1147" s="41"/>
      <c r="D1147" s="41"/>
      <c r="E1147" s="41"/>
      <c r="F1147" s="41"/>
      <c r="G1147" s="41"/>
      <c r="H1147" s="41"/>
      <c r="I1147" s="41"/>
      <c r="J1147" s="41"/>
      <c r="K1147" s="41"/>
      <c r="L1147" s="41"/>
      <c r="M1147" s="41"/>
      <c r="N1147" s="41"/>
      <c r="O1147" s="41"/>
      <c r="P1147" s="41"/>
    </row>
    <row r="1148">
      <c r="A1148" s="41"/>
      <c r="B1148" s="41"/>
      <c r="C1148" s="41"/>
      <c r="D1148" s="41"/>
      <c r="E1148" s="41"/>
      <c r="F1148" s="41"/>
      <c r="G1148" s="41"/>
      <c r="H1148" s="41"/>
      <c r="I1148" s="41"/>
      <c r="J1148" s="41"/>
      <c r="K1148" s="41"/>
      <c r="L1148" s="41"/>
      <c r="M1148" s="41"/>
      <c r="N1148" s="41"/>
      <c r="O1148" s="41"/>
      <c r="P1148" s="41"/>
    </row>
    <row r="1149">
      <c r="A1149" s="41"/>
      <c r="B1149" s="41"/>
      <c r="C1149" s="41"/>
      <c r="D1149" s="41"/>
      <c r="E1149" s="41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P1149" s="41"/>
    </row>
    <row r="1150">
      <c r="A1150" s="41"/>
      <c r="B1150" s="41"/>
      <c r="C1150" s="41"/>
      <c r="D1150" s="41"/>
      <c r="E1150" s="41"/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  <c r="P1150" s="41"/>
    </row>
    <row r="1151">
      <c r="A1151" s="41"/>
      <c r="B1151" s="41"/>
      <c r="C1151" s="41"/>
      <c r="D1151" s="41"/>
      <c r="E1151" s="41"/>
      <c r="F1151" s="41"/>
      <c r="G1151" s="41"/>
      <c r="H1151" s="41"/>
      <c r="I1151" s="41"/>
      <c r="J1151" s="41"/>
      <c r="K1151" s="41"/>
      <c r="L1151" s="41"/>
      <c r="M1151" s="41"/>
      <c r="N1151" s="41"/>
      <c r="O1151" s="41"/>
      <c r="P1151" s="41"/>
    </row>
    <row r="1152">
      <c r="A1152" s="41"/>
      <c r="B1152" s="41"/>
      <c r="C1152" s="41"/>
      <c r="D1152" s="41"/>
      <c r="E1152" s="41"/>
      <c r="F1152" s="41"/>
      <c r="G1152" s="41"/>
      <c r="H1152" s="41"/>
      <c r="I1152" s="41"/>
      <c r="J1152" s="41"/>
      <c r="K1152" s="41"/>
      <c r="L1152" s="41"/>
      <c r="M1152" s="41"/>
      <c r="N1152" s="41"/>
      <c r="O1152" s="41"/>
      <c r="P1152" s="41"/>
    </row>
    <row r="1153">
      <c r="A1153" s="41"/>
      <c r="B1153" s="41"/>
      <c r="C1153" s="41"/>
      <c r="D1153" s="41"/>
      <c r="E1153" s="41"/>
      <c r="F1153" s="41"/>
      <c r="G1153" s="41"/>
      <c r="H1153" s="41"/>
      <c r="I1153" s="41"/>
      <c r="J1153" s="41"/>
      <c r="K1153" s="41"/>
      <c r="L1153" s="41"/>
      <c r="M1153" s="41"/>
      <c r="N1153" s="41"/>
      <c r="O1153" s="41"/>
      <c r="P1153" s="41"/>
    </row>
    <row r="1154">
      <c r="A1154" s="41"/>
      <c r="B1154" s="41"/>
      <c r="C1154" s="41"/>
      <c r="D1154" s="41"/>
      <c r="E1154" s="41"/>
      <c r="F1154" s="41"/>
      <c r="G1154" s="41"/>
      <c r="H1154" s="41"/>
      <c r="I1154" s="41"/>
      <c r="J1154" s="41"/>
      <c r="K1154" s="41"/>
      <c r="L1154" s="41"/>
      <c r="M1154" s="41"/>
      <c r="N1154" s="41"/>
      <c r="O1154" s="41"/>
      <c r="P1154" s="41"/>
    </row>
    <row r="1155">
      <c r="A1155" s="41"/>
      <c r="B1155" s="41"/>
      <c r="C1155" s="41"/>
      <c r="D1155" s="41"/>
      <c r="E1155" s="41"/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  <c r="P1155" s="41"/>
    </row>
    <row r="1156">
      <c r="A1156" s="41"/>
      <c r="B1156" s="41"/>
      <c r="C1156" s="41"/>
      <c r="D1156" s="41"/>
      <c r="E1156" s="41"/>
      <c r="F1156" s="41"/>
      <c r="G1156" s="41"/>
      <c r="H1156" s="41"/>
      <c r="I1156" s="41"/>
      <c r="J1156" s="41"/>
      <c r="K1156" s="41"/>
      <c r="L1156" s="41"/>
      <c r="M1156" s="41"/>
      <c r="N1156" s="41"/>
      <c r="O1156" s="41"/>
      <c r="P1156" s="41"/>
    </row>
    <row r="1157">
      <c r="A1157" s="41"/>
      <c r="B1157" s="41"/>
      <c r="C1157" s="41"/>
      <c r="D1157" s="41"/>
      <c r="E1157" s="41"/>
      <c r="F1157" s="41"/>
      <c r="G1157" s="41"/>
      <c r="H1157" s="41"/>
      <c r="I1157" s="41"/>
      <c r="J1157" s="41"/>
      <c r="K1157" s="41"/>
      <c r="L1157" s="41"/>
      <c r="M1157" s="41"/>
      <c r="N1157" s="41"/>
      <c r="O1157" s="41"/>
      <c r="P1157" s="41"/>
    </row>
    <row r="1158">
      <c r="A1158" s="41"/>
      <c r="B1158" s="41"/>
      <c r="C1158" s="41"/>
      <c r="D1158" s="41"/>
      <c r="E1158" s="41"/>
      <c r="F1158" s="41"/>
      <c r="G1158" s="41"/>
      <c r="H1158" s="41"/>
      <c r="I1158" s="41"/>
      <c r="J1158" s="41"/>
      <c r="K1158" s="41"/>
      <c r="L1158" s="41"/>
      <c r="M1158" s="41"/>
      <c r="N1158" s="41"/>
      <c r="O1158" s="41"/>
      <c r="P1158" s="41"/>
    </row>
    <row r="1159">
      <c r="A1159" s="41"/>
      <c r="B1159" s="41"/>
      <c r="C1159" s="41"/>
      <c r="D1159" s="41"/>
      <c r="E1159" s="41"/>
      <c r="F1159" s="41"/>
      <c r="G1159" s="41"/>
      <c r="H1159" s="41"/>
      <c r="I1159" s="41"/>
      <c r="J1159" s="41"/>
      <c r="K1159" s="41"/>
      <c r="L1159" s="41"/>
      <c r="M1159" s="41"/>
      <c r="N1159" s="41"/>
      <c r="O1159" s="41"/>
      <c r="P1159" s="41"/>
    </row>
    <row r="1160">
      <c r="A1160" s="41"/>
      <c r="B1160" s="41"/>
      <c r="C1160" s="41"/>
      <c r="D1160" s="41"/>
      <c r="E1160" s="41"/>
      <c r="F1160" s="41"/>
      <c r="G1160" s="41"/>
      <c r="H1160" s="41"/>
      <c r="I1160" s="41"/>
      <c r="J1160" s="41"/>
      <c r="K1160" s="41"/>
      <c r="L1160" s="41"/>
      <c r="M1160" s="41"/>
      <c r="N1160" s="41"/>
      <c r="O1160" s="41"/>
      <c r="P1160" s="41"/>
    </row>
    <row r="1161">
      <c r="A1161" s="41"/>
      <c r="B1161" s="41"/>
      <c r="C1161" s="41"/>
      <c r="D1161" s="41"/>
      <c r="E1161" s="41"/>
      <c r="F1161" s="41"/>
      <c r="G1161" s="41"/>
      <c r="H1161" s="41"/>
      <c r="I1161" s="41"/>
      <c r="J1161" s="41"/>
      <c r="K1161" s="41"/>
      <c r="L1161" s="41"/>
      <c r="M1161" s="41"/>
      <c r="N1161" s="41"/>
      <c r="O1161" s="41"/>
      <c r="P1161" s="41"/>
    </row>
    <row r="1162">
      <c r="A1162" s="41"/>
      <c r="B1162" s="41"/>
      <c r="C1162" s="41"/>
      <c r="D1162" s="41"/>
      <c r="E1162" s="41"/>
      <c r="F1162" s="41"/>
      <c r="G1162" s="41"/>
      <c r="H1162" s="41"/>
      <c r="I1162" s="41"/>
      <c r="J1162" s="41"/>
      <c r="K1162" s="41"/>
      <c r="L1162" s="41"/>
      <c r="M1162" s="41"/>
      <c r="N1162" s="41"/>
      <c r="O1162" s="41"/>
      <c r="P1162" s="41"/>
    </row>
    <row r="1163">
      <c r="A1163" s="41"/>
      <c r="B1163" s="41"/>
      <c r="C1163" s="41"/>
      <c r="D1163" s="41"/>
      <c r="E1163" s="41"/>
      <c r="F1163" s="41"/>
      <c r="G1163" s="41"/>
      <c r="H1163" s="41"/>
      <c r="I1163" s="41"/>
      <c r="J1163" s="41"/>
      <c r="K1163" s="41"/>
      <c r="L1163" s="41"/>
      <c r="M1163" s="41"/>
      <c r="N1163" s="41"/>
      <c r="O1163" s="41"/>
      <c r="P1163" s="41"/>
    </row>
    <row r="1164">
      <c r="A1164" s="41"/>
      <c r="B1164" s="41"/>
      <c r="C1164" s="41"/>
      <c r="D1164" s="41"/>
      <c r="E1164" s="41"/>
      <c r="F1164" s="41"/>
      <c r="G1164" s="41"/>
      <c r="H1164" s="41"/>
      <c r="I1164" s="41"/>
      <c r="J1164" s="41"/>
      <c r="K1164" s="41"/>
      <c r="L1164" s="41"/>
      <c r="M1164" s="41"/>
      <c r="N1164" s="41"/>
      <c r="O1164" s="41"/>
      <c r="P1164" s="41"/>
    </row>
    <row r="1165">
      <c r="A1165" s="41"/>
      <c r="B1165" s="41"/>
      <c r="C1165" s="41"/>
      <c r="D1165" s="41"/>
      <c r="E1165" s="41"/>
      <c r="F1165" s="41"/>
      <c r="G1165" s="41"/>
      <c r="H1165" s="41"/>
      <c r="I1165" s="41"/>
      <c r="J1165" s="41"/>
      <c r="K1165" s="41"/>
      <c r="L1165" s="41"/>
      <c r="M1165" s="41"/>
      <c r="N1165" s="41"/>
      <c r="O1165" s="41"/>
      <c r="P1165" s="41"/>
    </row>
    <row r="1166">
      <c r="A1166" s="41"/>
      <c r="B1166" s="41"/>
      <c r="C1166" s="41"/>
      <c r="D1166" s="41"/>
      <c r="E1166" s="41"/>
      <c r="F1166" s="41"/>
      <c r="G1166" s="41"/>
      <c r="H1166" s="41"/>
      <c r="I1166" s="41"/>
      <c r="J1166" s="41"/>
      <c r="K1166" s="41"/>
      <c r="L1166" s="41"/>
      <c r="M1166" s="41"/>
      <c r="N1166" s="41"/>
      <c r="O1166" s="41"/>
      <c r="P1166" s="41"/>
    </row>
    <row r="1167">
      <c r="A1167" s="41"/>
      <c r="B1167" s="41"/>
      <c r="C1167" s="41"/>
      <c r="D1167" s="41"/>
      <c r="E1167" s="41"/>
      <c r="F1167" s="41"/>
      <c r="G1167" s="41"/>
      <c r="H1167" s="41"/>
      <c r="I1167" s="41"/>
      <c r="J1167" s="41"/>
      <c r="K1167" s="41"/>
      <c r="L1167" s="41"/>
      <c r="M1167" s="41"/>
      <c r="N1167" s="41"/>
      <c r="O1167" s="41"/>
      <c r="P1167" s="41"/>
    </row>
    <row r="1168">
      <c r="A1168" s="41"/>
      <c r="B1168" s="41"/>
      <c r="C1168" s="41"/>
      <c r="D1168" s="41"/>
      <c r="E1168" s="41"/>
      <c r="F1168" s="41"/>
      <c r="G1168" s="41"/>
      <c r="H1168" s="41"/>
      <c r="I1168" s="41"/>
      <c r="J1168" s="41"/>
      <c r="K1168" s="41"/>
      <c r="L1168" s="41"/>
      <c r="M1168" s="41"/>
      <c r="N1168" s="41"/>
      <c r="O1168" s="41"/>
      <c r="P1168" s="41"/>
    </row>
    <row r="1169">
      <c r="A1169" s="41"/>
      <c r="B1169" s="41"/>
      <c r="C1169" s="41"/>
      <c r="D1169" s="41"/>
      <c r="E1169" s="41"/>
      <c r="F1169" s="41"/>
      <c r="G1169" s="41"/>
      <c r="H1169" s="41"/>
      <c r="I1169" s="41"/>
      <c r="J1169" s="41"/>
      <c r="K1169" s="41"/>
      <c r="L1169" s="41"/>
      <c r="M1169" s="41"/>
      <c r="N1169" s="41"/>
      <c r="O1169" s="41"/>
      <c r="P1169" s="41"/>
    </row>
    <row r="1170">
      <c r="A1170" s="41"/>
      <c r="B1170" s="41"/>
      <c r="C1170" s="41"/>
      <c r="D1170" s="41"/>
      <c r="E1170" s="41"/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  <c r="P1170" s="41"/>
    </row>
    <row r="1171">
      <c r="A1171" s="41"/>
      <c r="B1171" s="41"/>
      <c r="C1171" s="41"/>
      <c r="D1171" s="41"/>
      <c r="E1171" s="41"/>
      <c r="F1171" s="41"/>
      <c r="G1171" s="41"/>
      <c r="H1171" s="41"/>
      <c r="I1171" s="41"/>
      <c r="J1171" s="41"/>
      <c r="K1171" s="41"/>
      <c r="L1171" s="41"/>
      <c r="M1171" s="41"/>
      <c r="N1171" s="41"/>
      <c r="O1171" s="41"/>
      <c r="P1171" s="41"/>
    </row>
    <row r="1172">
      <c r="A1172" s="41"/>
      <c r="B1172" s="41"/>
      <c r="C1172" s="41"/>
      <c r="D1172" s="41"/>
      <c r="E1172" s="41"/>
      <c r="F1172" s="41"/>
      <c r="G1172" s="41"/>
      <c r="H1172" s="41"/>
      <c r="I1172" s="41"/>
      <c r="J1172" s="41"/>
      <c r="K1172" s="41"/>
      <c r="L1172" s="41"/>
      <c r="M1172" s="41"/>
      <c r="N1172" s="41"/>
      <c r="O1172" s="41"/>
      <c r="P1172" s="41"/>
    </row>
    <row r="1173">
      <c r="A1173" s="41"/>
      <c r="B1173" s="41"/>
      <c r="C1173" s="41"/>
      <c r="D1173" s="41"/>
      <c r="E1173" s="41"/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  <c r="P1173" s="41"/>
    </row>
    <row r="1174">
      <c r="A1174" s="41"/>
      <c r="B1174" s="41"/>
      <c r="C1174" s="41"/>
      <c r="D1174" s="41"/>
      <c r="E1174" s="41"/>
      <c r="F1174" s="41"/>
      <c r="G1174" s="41"/>
      <c r="H1174" s="41"/>
      <c r="I1174" s="41"/>
      <c r="J1174" s="41"/>
      <c r="K1174" s="41"/>
      <c r="L1174" s="41"/>
      <c r="M1174" s="41"/>
      <c r="N1174" s="41"/>
      <c r="O1174" s="41"/>
      <c r="P1174" s="41"/>
    </row>
    <row r="1175">
      <c r="A1175" s="41"/>
      <c r="B1175" s="41"/>
      <c r="C1175" s="41"/>
      <c r="D1175" s="41"/>
      <c r="E1175" s="41"/>
      <c r="F1175" s="41"/>
      <c r="G1175" s="41"/>
      <c r="H1175" s="41"/>
      <c r="I1175" s="41"/>
      <c r="J1175" s="41"/>
      <c r="K1175" s="41"/>
      <c r="L1175" s="41"/>
      <c r="M1175" s="41"/>
      <c r="N1175" s="41"/>
      <c r="O1175" s="41"/>
      <c r="P1175" s="41"/>
    </row>
    <row r="1176">
      <c r="A1176" s="41"/>
      <c r="B1176" s="41"/>
      <c r="C1176" s="41"/>
      <c r="D1176" s="41"/>
      <c r="E1176" s="41"/>
      <c r="F1176" s="41"/>
      <c r="G1176" s="41"/>
      <c r="H1176" s="41"/>
      <c r="I1176" s="41"/>
      <c r="J1176" s="41"/>
      <c r="K1176" s="41"/>
      <c r="L1176" s="41"/>
      <c r="M1176" s="41"/>
      <c r="N1176" s="41"/>
      <c r="O1176" s="41"/>
      <c r="P1176" s="41"/>
    </row>
    <row r="1177">
      <c r="A1177" s="41"/>
      <c r="B1177" s="41"/>
      <c r="C1177" s="41"/>
      <c r="D1177" s="41"/>
      <c r="E1177" s="41"/>
      <c r="F1177" s="41"/>
      <c r="G1177" s="41"/>
      <c r="H1177" s="41"/>
      <c r="I1177" s="41"/>
      <c r="J1177" s="41"/>
      <c r="K1177" s="41"/>
      <c r="L1177" s="41"/>
      <c r="M1177" s="41"/>
      <c r="N1177" s="41"/>
      <c r="O1177" s="41"/>
      <c r="P1177" s="41"/>
    </row>
    <row r="1178">
      <c r="A1178" s="41"/>
      <c r="B1178" s="41"/>
      <c r="C1178" s="41"/>
      <c r="D1178" s="41"/>
      <c r="E1178" s="41"/>
      <c r="F1178" s="41"/>
      <c r="G1178" s="41"/>
      <c r="H1178" s="41"/>
      <c r="I1178" s="41"/>
      <c r="J1178" s="41"/>
      <c r="K1178" s="41"/>
      <c r="L1178" s="41"/>
      <c r="M1178" s="41"/>
      <c r="N1178" s="41"/>
      <c r="O1178" s="41"/>
      <c r="P1178" s="41"/>
    </row>
    <row r="1179">
      <c r="A1179" s="41"/>
      <c r="B1179" s="41"/>
      <c r="C1179" s="41"/>
      <c r="D1179" s="41"/>
      <c r="E1179" s="41"/>
      <c r="F1179" s="41"/>
      <c r="G1179" s="41"/>
      <c r="H1179" s="41"/>
      <c r="I1179" s="41"/>
      <c r="J1179" s="41"/>
      <c r="K1179" s="41"/>
      <c r="L1179" s="41"/>
      <c r="M1179" s="41"/>
      <c r="N1179" s="41"/>
      <c r="O1179" s="41"/>
      <c r="P1179" s="41"/>
    </row>
    <row r="1180">
      <c r="A1180" s="41"/>
      <c r="B1180" s="41"/>
      <c r="C1180" s="41"/>
      <c r="D1180" s="41"/>
      <c r="E1180" s="41"/>
      <c r="F1180" s="41"/>
      <c r="G1180" s="41"/>
      <c r="H1180" s="41"/>
      <c r="I1180" s="41"/>
      <c r="J1180" s="41"/>
      <c r="K1180" s="41"/>
      <c r="L1180" s="41"/>
      <c r="M1180" s="41"/>
      <c r="N1180" s="41"/>
      <c r="O1180" s="41"/>
      <c r="P1180" s="41"/>
    </row>
    <row r="1181">
      <c r="A1181" s="41"/>
      <c r="B1181" s="41"/>
      <c r="C1181" s="41"/>
      <c r="D1181" s="41"/>
      <c r="E1181" s="41"/>
      <c r="F1181" s="41"/>
      <c r="G1181" s="41"/>
      <c r="H1181" s="41"/>
      <c r="I1181" s="41"/>
      <c r="J1181" s="41"/>
      <c r="K1181" s="41"/>
      <c r="L1181" s="41"/>
      <c r="M1181" s="41"/>
      <c r="N1181" s="41"/>
      <c r="O1181" s="41"/>
      <c r="P1181" s="41"/>
    </row>
    <row r="1182">
      <c r="A1182" s="41"/>
      <c r="B1182" s="41"/>
      <c r="C1182" s="41"/>
      <c r="D1182" s="41"/>
      <c r="E1182" s="41"/>
      <c r="F1182" s="41"/>
      <c r="G1182" s="41"/>
      <c r="H1182" s="41"/>
      <c r="I1182" s="41"/>
      <c r="J1182" s="41"/>
      <c r="K1182" s="41"/>
      <c r="L1182" s="41"/>
      <c r="M1182" s="41"/>
      <c r="N1182" s="41"/>
      <c r="O1182" s="41"/>
      <c r="P1182" s="41"/>
    </row>
    <row r="1183">
      <c r="A1183" s="41"/>
      <c r="B1183" s="41"/>
      <c r="C1183" s="41"/>
      <c r="D1183" s="41"/>
      <c r="E1183" s="41"/>
      <c r="F1183" s="41"/>
      <c r="G1183" s="41"/>
      <c r="H1183" s="41"/>
      <c r="I1183" s="41"/>
      <c r="J1183" s="41"/>
      <c r="K1183" s="41"/>
      <c r="L1183" s="41"/>
      <c r="M1183" s="41"/>
      <c r="N1183" s="41"/>
      <c r="O1183" s="41"/>
      <c r="P1183" s="41"/>
    </row>
    <row r="1184">
      <c r="A1184" s="41"/>
      <c r="B1184" s="41"/>
      <c r="C1184" s="41"/>
      <c r="D1184" s="41"/>
      <c r="E1184" s="41"/>
      <c r="F1184" s="41"/>
      <c r="G1184" s="41"/>
      <c r="H1184" s="41"/>
      <c r="I1184" s="41"/>
      <c r="J1184" s="41"/>
      <c r="K1184" s="41"/>
      <c r="L1184" s="41"/>
      <c r="M1184" s="41"/>
      <c r="N1184" s="41"/>
      <c r="O1184" s="41"/>
      <c r="P1184" s="41"/>
    </row>
    <row r="1185">
      <c r="A1185" s="41"/>
      <c r="B1185" s="41"/>
      <c r="C1185" s="41"/>
      <c r="D1185" s="41"/>
      <c r="E1185" s="41"/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  <c r="P1185" s="41"/>
    </row>
    <row r="1186">
      <c r="A1186" s="41"/>
      <c r="B1186" s="41"/>
      <c r="C1186" s="41"/>
      <c r="D1186" s="41"/>
      <c r="E1186" s="41"/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  <c r="P1186" s="41"/>
    </row>
    <row r="1187">
      <c r="A1187" s="41"/>
      <c r="B1187" s="41"/>
      <c r="C1187" s="41"/>
      <c r="D1187" s="41"/>
      <c r="E1187" s="41"/>
      <c r="F1187" s="41"/>
      <c r="G1187" s="41"/>
      <c r="H1187" s="41"/>
      <c r="I1187" s="41"/>
      <c r="J1187" s="41"/>
      <c r="K1187" s="41"/>
      <c r="L1187" s="41"/>
      <c r="M1187" s="41"/>
      <c r="N1187" s="41"/>
      <c r="O1187" s="41"/>
      <c r="P1187" s="41"/>
    </row>
    <row r="1188">
      <c r="A1188" s="41"/>
      <c r="B1188" s="41"/>
      <c r="C1188" s="41"/>
      <c r="D1188" s="41"/>
      <c r="E1188" s="41"/>
      <c r="F1188" s="41"/>
      <c r="G1188" s="41"/>
      <c r="H1188" s="41"/>
      <c r="I1188" s="41"/>
      <c r="J1188" s="41"/>
      <c r="K1188" s="41"/>
      <c r="L1188" s="41"/>
      <c r="M1188" s="41"/>
      <c r="N1188" s="41"/>
      <c r="O1188" s="41"/>
      <c r="P1188" s="41"/>
    </row>
    <row r="1189">
      <c r="A1189" s="41"/>
      <c r="B1189" s="41"/>
      <c r="C1189" s="41"/>
      <c r="D1189" s="41"/>
      <c r="E1189" s="41"/>
      <c r="F1189" s="41"/>
      <c r="G1189" s="41"/>
      <c r="H1189" s="41"/>
      <c r="I1189" s="41"/>
      <c r="J1189" s="41"/>
      <c r="K1189" s="41"/>
      <c r="L1189" s="41"/>
      <c r="M1189" s="41"/>
      <c r="N1189" s="41"/>
      <c r="O1189" s="41"/>
      <c r="P1189" s="41"/>
    </row>
    <row r="1190">
      <c r="A1190" s="41"/>
      <c r="B1190" s="41"/>
      <c r="C1190" s="41"/>
      <c r="D1190" s="41"/>
      <c r="E1190" s="41"/>
      <c r="F1190" s="41"/>
      <c r="G1190" s="41"/>
      <c r="H1190" s="41"/>
      <c r="I1190" s="41"/>
      <c r="J1190" s="41"/>
      <c r="K1190" s="41"/>
      <c r="L1190" s="41"/>
      <c r="M1190" s="41"/>
      <c r="N1190" s="41"/>
      <c r="O1190" s="41"/>
      <c r="P1190" s="41"/>
    </row>
    <row r="1191">
      <c r="A1191" s="41"/>
      <c r="B1191" s="41"/>
      <c r="C1191" s="41"/>
      <c r="D1191" s="41"/>
      <c r="E1191" s="41"/>
      <c r="F1191" s="41"/>
      <c r="G1191" s="41"/>
      <c r="H1191" s="41"/>
      <c r="I1191" s="41"/>
      <c r="J1191" s="41"/>
      <c r="K1191" s="41"/>
      <c r="L1191" s="41"/>
      <c r="M1191" s="41"/>
      <c r="N1191" s="41"/>
      <c r="O1191" s="41"/>
      <c r="P1191" s="41"/>
    </row>
    <row r="1192">
      <c r="A1192" s="41"/>
      <c r="B1192" s="41"/>
      <c r="C1192" s="41"/>
      <c r="D1192" s="41"/>
      <c r="E1192" s="41"/>
      <c r="F1192" s="41"/>
      <c r="G1192" s="41"/>
      <c r="H1192" s="41"/>
      <c r="I1192" s="41"/>
      <c r="J1192" s="41"/>
      <c r="K1192" s="41"/>
      <c r="L1192" s="41"/>
      <c r="M1192" s="41"/>
      <c r="N1192" s="41"/>
      <c r="O1192" s="41"/>
      <c r="P1192" s="41"/>
    </row>
    <row r="1193">
      <c r="A1193" s="41"/>
      <c r="B1193" s="41"/>
      <c r="C1193" s="41"/>
      <c r="D1193" s="41"/>
      <c r="E1193" s="41"/>
      <c r="F1193" s="41"/>
      <c r="G1193" s="41"/>
      <c r="H1193" s="41"/>
      <c r="I1193" s="41"/>
      <c r="J1193" s="41"/>
      <c r="K1193" s="41"/>
      <c r="L1193" s="41"/>
      <c r="M1193" s="41"/>
      <c r="N1193" s="41"/>
      <c r="O1193" s="41"/>
      <c r="P1193" s="41"/>
    </row>
    <row r="1194">
      <c r="A1194" s="41"/>
      <c r="B1194" s="41"/>
      <c r="C1194" s="41"/>
      <c r="D1194" s="41"/>
      <c r="E1194" s="41"/>
      <c r="F1194" s="41"/>
      <c r="G1194" s="41"/>
      <c r="H1194" s="41"/>
      <c r="I1194" s="41"/>
      <c r="J1194" s="41"/>
      <c r="K1194" s="41"/>
      <c r="L1194" s="41"/>
      <c r="M1194" s="41"/>
      <c r="N1194" s="41"/>
      <c r="O1194" s="41"/>
      <c r="P1194" s="41"/>
    </row>
    <row r="1195">
      <c r="A1195" s="41"/>
      <c r="B1195" s="41"/>
      <c r="C1195" s="41"/>
      <c r="D1195" s="41"/>
      <c r="E1195" s="41"/>
      <c r="F1195" s="41"/>
      <c r="G1195" s="41"/>
      <c r="H1195" s="41"/>
      <c r="I1195" s="41"/>
      <c r="J1195" s="41"/>
      <c r="K1195" s="41"/>
      <c r="L1195" s="41"/>
      <c r="M1195" s="41"/>
      <c r="N1195" s="41"/>
      <c r="O1195" s="41"/>
      <c r="P1195" s="41"/>
    </row>
    <row r="1196">
      <c r="A1196" s="41"/>
      <c r="B1196" s="41"/>
      <c r="C1196" s="41"/>
      <c r="D1196" s="41"/>
      <c r="E1196" s="41"/>
      <c r="F1196" s="41"/>
      <c r="G1196" s="41"/>
      <c r="H1196" s="41"/>
      <c r="I1196" s="41"/>
      <c r="J1196" s="41"/>
      <c r="K1196" s="41"/>
      <c r="L1196" s="41"/>
      <c r="M1196" s="41"/>
      <c r="N1196" s="41"/>
      <c r="O1196" s="41"/>
      <c r="P1196" s="41"/>
    </row>
    <row r="1197">
      <c r="A1197" s="41"/>
      <c r="B1197" s="41"/>
      <c r="C1197" s="41"/>
      <c r="D1197" s="41"/>
      <c r="E1197" s="41"/>
      <c r="F1197" s="41"/>
      <c r="G1197" s="41"/>
      <c r="H1197" s="41"/>
      <c r="I1197" s="41"/>
      <c r="J1197" s="41"/>
      <c r="K1197" s="41"/>
      <c r="L1197" s="41"/>
      <c r="M1197" s="41"/>
      <c r="N1197" s="41"/>
      <c r="O1197" s="41"/>
      <c r="P1197" s="41"/>
    </row>
    <row r="1198">
      <c r="A1198" s="41"/>
      <c r="B1198" s="41"/>
      <c r="C1198" s="41"/>
      <c r="D1198" s="41"/>
      <c r="E1198" s="41"/>
      <c r="F1198" s="41"/>
      <c r="G1198" s="41"/>
      <c r="H1198" s="41"/>
      <c r="I1198" s="41"/>
      <c r="J1198" s="41"/>
      <c r="K1198" s="41"/>
      <c r="L1198" s="41"/>
      <c r="M1198" s="41"/>
      <c r="N1198" s="41"/>
      <c r="O1198" s="41"/>
      <c r="P1198" s="41"/>
    </row>
    <row r="1199">
      <c r="A1199" s="41"/>
      <c r="B1199" s="41"/>
      <c r="C1199" s="41"/>
      <c r="D1199" s="41"/>
      <c r="E1199" s="41"/>
      <c r="F1199" s="41"/>
      <c r="G1199" s="41"/>
      <c r="H1199" s="41"/>
      <c r="I1199" s="41"/>
      <c r="J1199" s="41"/>
      <c r="K1199" s="41"/>
      <c r="L1199" s="41"/>
      <c r="M1199" s="41"/>
      <c r="N1199" s="41"/>
      <c r="O1199" s="41"/>
      <c r="P1199" s="41"/>
    </row>
    <row r="1200">
      <c r="A1200" s="41"/>
      <c r="B1200" s="41"/>
      <c r="C1200" s="41"/>
      <c r="D1200" s="41"/>
      <c r="E1200" s="41"/>
      <c r="F1200" s="41"/>
      <c r="G1200" s="41"/>
      <c r="H1200" s="41"/>
      <c r="I1200" s="41"/>
      <c r="J1200" s="41"/>
      <c r="K1200" s="41"/>
      <c r="L1200" s="41"/>
      <c r="M1200" s="41"/>
      <c r="N1200" s="41"/>
      <c r="O1200" s="41"/>
      <c r="P1200" s="41"/>
    </row>
    <row r="1201">
      <c r="A1201" s="41"/>
      <c r="B1201" s="41"/>
      <c r="C1201" s="41"/>
      <c r="D1201" s="41"/>
      <c r="E1201" s="41"/>
      <c r="F1201" s="41"/>
      <c r="G1201" s="41"/>
      <c r="H1201" s="41"/>
      <c r="I1201" s="41"/>
      <c r="J1201" s="41"/>
      <c r="K1201" s="41"/>
      <c r="L1201" s="41"/>
      <c r="M1201" s="41"/>
      <c r="N1201" s="41"/>
      <c r="O1201" s="41"/>
      <c r="P1201" s="41"/>
    </row>
    <row r="1202">
      <c r="A1202" s="41"/>
      <c r="B1202" s="41"/>
      <c r="C1202" s="41"/>
      <c r="D1202" s="41"/>
      <c r="E1202" s="41"/>
      <c r="F1202" s="41"/>
      <c r="G1202" s="41"/>
      <c r="H1202" s="41"/>
      <c r="I1202" s="41"/>
      <c r="J1202" s="41"/>
      <c r="K1202" s="41"/>
      <c r="L1202" s="41"/>
      <c r="M1202" s="41"/>
      <c r="N1202" s="41"/>
      <c r="O1202" s="41"/>
      <c r="P1202" s="41"/>
    </row>
    <row r="1203">
      <c r="A1203" s="41"/>
      <c r="B1203" s="41"/>
      <c r="C1203" s="41"/>
      <c r="D1203" s="41"/>
      <c r="E1203" s="41"/>
      <c r="F1203" s="41"/>
      <c r="G1203" s="41"/>
      <c r="H1203" s="41"/>
      <c r="I1203" s="41"/>
      <c r="J1203" s="41"/>
      <c r="K1203" s="41"/>
      <c r="L1203" s="41"/>
      <c r="M1203" s="41"/>
      <c r="N1203" s="41"/>
      <c r="O1203" s="41"/>
      <c r="P1203" s="41"/>
    </row>
    <row r="1204">
      <c r="A1204" s="41"/>
      <c r="B1204" s="41"/>
      <c r="C1204" s="41"/>
      <c r="D1204" s="41"/>
      <c r="E1204" s="41"/>
      <c r="F1204" s="41"/>
      <c r="G1204" s="41"/>
      <c r="H1204" s="41"/>
      <c r="I1204" s="41"/>
      <c r="J1204" s="41"/>
      <c r="K1204" s="41"/>
      <c r="L1204" s="41"/>
      <c r="M1204" s="41"/>
      <c r="N1204" s="41"/>
      <c r="O1204" s="41"/>
      <c r="P1204" s="41"/>
    </row>
    <row r="1205">
      <c r="A1205" s="41"/>
      <c r="B1205" s="41"/>
      <c r="C1205" s="41"/>
      <c r="D1205" s="41"/>
      <c r="E1205" s="41"/>
      <c r="F1205" s="41"/>
      <c r="G1205" s="41"/>
      <c r="H1205" s="41"/>
      <c r="I1205" s="41"/>
      <c r="J1205" s="41"/>
      <c r="K1205" s="41"/>
      <c r="L1205" s="41"/>
      <c r="M1205" s="41"/>
      <c r="N1205" s="41"/>
      <c r="O1205" s="41"/>
      <c r="P1205" s="41"/>
    </row>
    <row r="1206">
      <c r="A1206" s="41"/>
      <c r="B1206" s="41"/>
      <c r="C1206" s="41"/>
      <c r="D1206" s="41"/>
      <c r="E1206" s="41"/>
      <c r="F1206" s="41"/>
      <c r="G1206" s="41"/>
      <c r="H1206" s="41"/>
      <c r="I1206" s="41"/>
      <c r="J1206" s="41"/>
      <c r="K1206" s="41"/>
      <c r="L1206" s="41"/>
      <c r="M1206" s="41"/>
      <c r="N1206" s="41"/>
      <c r="O1206" s="41"/>
      <c r="P1206" s="41"/>
    </row>
    <row r="1207">
      <c r="A1207" s="41"/>
      <c r="B1207" s="41"/>
      <c r="C1207" s="41"/>
      <c r="D1207" s="41"/>
      <c r="E1207" s="41"/>
      <c r="F1207" s="41"/>
      <c r="G1207" s="41"/>
      <c r="H1207" s="41"/>
      <c r="I1207" s="41"/>
      <c r="J1207" s="41"/>
      <c r="K1207" s="41"/>
      <c r="L1207" s="41"/>
      <c r="M1207" s="41"/>
      <c r="N1207" s="41"/>
      <c r="O1207" s="41"/>
      <c r="P1207" s="41"/>
    </row>
    <row r="1208">
      <c r="A1208" s="41"/>
      <c r="B1208" s="41"/>
      <c r="C1208" s="41"/>
      <c r="D1208" s="41"/>
      <c r="E1208" s="41"/>
      <c r="F1208" s="41"/>
      <c r="G1208" s="41"/>
      <c r="H1208" s="41"/>
      <c r="I1208" s="41"/>
      <c r="J1208" s="41"/>
      <c r="K1208" s="41"/>
      <c r="L1208" s="41"/>
      <c r="M1208" s="41"/>
      <c r="N1208" s="41"/>
      <c r="O1208" s="41"/>
      <c r="P1208" s="41"/>
    </row>
    <row r="1209">
      <c r="A1209" s="41"/>
      <c r="B1209" s="41"/>
      <c r="C1209" s="41"/>
      <c r="D1209" s="41"/>
      <c r="E1209" s="41"/>
      <c r="F1209" s="41"/>
      <c r="G1209" s="41"/>
      <c r="H1209" s="41"/>
      <c r="I1209" s="41"/>
      <c r="J1209" s="41"/>
      <c r="K1209" s="41"/>
      <c r="L1209" s="41"/>
      <c r="M1209" s="41"/>
      <c r="N1209" s="41"/>
      <c r="O1209" s="41"/>
      <c r="P1209" s="41"/>
    </row>
    <row r="1210">
      <c r="A1210" s="41"/>
      <c r="B1210" s="41"/>
      <c r="C1210" s="41"/>
      <c r="D1210" s="41"/>
      <c r="E1210" s="41"/>
      <c r="F1210" s="41"/>
      <c r="G1210" s="41"/>
      <c r="H1210" s="41"/>
      <c r="I1210" s="41"/>
      <c r="J1210" s="41"/>
      <c r="K1210" s="41"/>
      <c r="L1210" s="41"/>
      <c r="M1210" s="41"/>
      <c r="N1210" s="41"/>
      <c r="O1210" s="41"/>
      <c r="P1210" s="41"/>
    </row>
    <row r="1211">
      <c r="A1211" s="41"/>
      <c r="B1211" s="41"/>
      <c r="C1211" s="41"/>
      <c r="D1211" s="41"/>
      <c r="E1211" s="41"/>
      <c r="F1211" s="41"/>
      <c r="G1211" s="41"/>
      <c r="H1211" s="41"/>
      <c r="I1211" s="41"/>
      <c r="J1211" s="41"/>
      <c r="K1211" s="41"/>
      <c r="L1211" s="41"/>
      <c r="M1211" s="41"/>
      <c r="N1211" s="41"/>
      <c r="O1211" s="41"/>
      <c r="P1211" s="41"/>
    </row>
    <row r="1212">
      <c r="A1212" s="41"/>
      <c r="B1212" s="41"/>
      <c r="C1212" s="41"/>
      <c r="D1212" s="41"/>
      <c r="E1212" s="41"/>
      <c r="F1212" s="41"/>
      <c r="G1212" s="41"/>
      <c r="H1212" s="41"/>
      <c r="I1212" s="41"/>
      <c r="J1212" s="41"/>
      <c r="K1212" s="41"/>
      <c r="L1212" s="41"/>
      <c r="M1212" s="41"/>
      <c r="N1212" s="41"/>
      <c r="O1212" s="41"/>
      <c r="P1212" s="41"/>
    </row>
    <row r="1213">
      <c r="A1213" s="41"/>
      <c r="B1213" s="41"/>
      <c r="C1213" s="41"/>
      <c r="D1213" s="41"/>
      <c r="E1213" s="41"/>
      <c r="F1213" s="41"/>
      <c r="G1213" s="41"/>
      <c r="H1213" s="41"/>
      <c r="I1213" s="41"/>
      <c r="J1213" s="41"/>
      <c r="K1213" s="41"/>
      <c r="L1213" s="41"/>
      <c r="M1213" s="41"/>
      <c r="N1213" s="41"/>
      <c r="O1213" s="41"/>
      <c r="P1213" s="41"/>
    </row>
    <row r="1214">
      <c r="A1214" s="41"/>
      <c r="B1214" s="41"/>
      <c r="C1214" s="41"/>
      <c r="D1214" s="41"/>
      <c r="E1214" s="41"/>
      <c r="F1214" s="41"/>
      <c r="G1214" s="41"/>
      <c r="H1214" s="41"/>
      <c r="I1214" s="41"/>
      <c r="J1214" s="41"/>
      <c r="K1214" s="41"/>
      <c r="L1214" s="41"/>
      <c r="M1214" s="41"/>
      <c r="N1214" s="41"/>
      <c r="O1214" s="41"/>
      <c r="P1214" s="41"/>
    </row>
    <row r="1215">
      <c r="A1215" s="41"/>
      <c r="B1215" s="41"/>
      <c r="C1215" s="41"/>
      <c r="D1215" s="41"/>
      <c r="E1215" s="41"/>
      <c r="F1215" s="41"/>
      <c r="G1215" s="41"/>
      <c r="H1215" s="41"/>
      <c r="I1215" s="41"/>
      <c r="J1215" s="41"/>
      <c r="K1215" s="41"/>
      <c r="L1215" s="41"/>
      <c r="M1215" s="41"/>
      <c r="N1215" s="41"/>
      <c r="O1215" s="41"/>
      <c r="P1215" s="41"/>
    </row>
    <row r="1216">
      <c r="A1216" s="41"/>
      <c r="B1216" s="41"/>
      <c r="C1216" s="41"/>
      <c r="D1216" s="41"/>
      <c r="E1216" s="41"/>
      <c r="F1216" s="41"/>
      <c r="G1216" s="41"/>
      <c r="H1216" s="41"/>
      <c r="I1216" s="41"/>
      <c r="J1216" s="41"/>
      <c r="K1216" s="41"/>
      <c r="L1216" s="41"/>
      <c r="M1216" s="41"/>
      <c r="N1216" s="41"/>
      <c r="O1216" s="41"/>
      <c r="P1216" s="41"/>
    </row>
    <row r="1217">
      <c r="A1217" s="41"/>
      <c r="B1217" s="41"/>
      <c r="C1217" s="41"/>
      <c r="D1217" s="41"/>
      <c r="E1217" s="41"/>
      <c r="F1217" s="41"/>
      <c r="G1217" s="41"/>
      <c r="H1217" s="41"/>
      <c r="I1217" s="41"/>
      <c r="J1217" s="41"/>
      <c r="K1217" s="41"/>
      <c r="L1217" s="41"/>
      <c r="M1217" s="41"/>
      <c r="N1217" s="41"/>
      <c r="O1217" s="41"/>
      <c r="P1217" s="41"/>
    </row>
    <row r="1218">
      <c r="A1218" s="41"/>
      <c r="B1218" s="41"/>
      <c r="C1218" s="41"/>
      <c r="D1218" s="41"/>
      <c r="E1218" s="41"/>
      <c r="F1218" s="41"/>
      <c r="G1218" s="41"/>
      <c r="H1218" s="41"/>
      <c r="I1218" s="41"/>
      <c r="J1218" s="41"/>
      <c r="K1218" s="41"/>
      <c r="L1218" s="41"/>
      <c r="M1218" s="41"/>
      <c r="N1218" s="41"/>
      <c r="O1218" s="41"/>
      <c r="P1218" s="41"/>
    </row>
    <row r="1219">
      <c r="A1219" s="41"/>
      <c r="B1219" s="41"/>
      <c r="C1219" s="41"/>
      <c r="D1219" s="41"/>
      <c r="E1219" s="41"/>
      <c r="F1219" s="41"/>
      <c r="G1219" s="41"/>
      <c r="H1219" s="41"/>
      <c r="I1219" s="41"/>
      <c r="J1219" s="41"/>
      <c r="K1219" s="41"/>
      <c r="L1219" s="41"/>
      <c r="M1219" s="41"/>
      <c r="N1219" s="41"/>
      <c r="O1219" s="41"/>
      <c r="P1219" s="41"/>
    </row>
    <row r="1220">
      <c r="A1220" s="41"/>
      <c r="B1220" s="41"/>
      <c r="C1220" s="41"/>
      <c r="D1220" s="41"/>
      <c r="E1220" s="41"/>
      <c r="F1220" s="41"/>
      <c r="G1220" s="41"/>
      <c r="H1220" s="41"/>
      <c r="I1220" s="41"/>
      <c r="J1220" s="41"/>
      <c r="K1220" s="41"/>
      <c r="L1220" s="41"/>
      <c r="M1220" s="41"/>
      <c r="N1220" s="41"/>
      <c r="O1220" s="41"/>
      <c r="P1220" s="41"/>
    </row>
    <row r="1221">
      <c r="A1221" s="41"/>
      <c r="B1221" s="41"/>
      <c r="C1221" s="41"/>
      <c r="D1221" s="41"/>
      <c r="E1221" s="41"/>
      <c r="F1221" s="41"/>
      <c r="G1221" s="41"/>
      <c r="H1221" s="41"/>
      <c r="I1221" s="41"/>
      <c r="J1221" s="41"/>
      <c r="K1221" s="41"/>
      <c r="L1221" s="41"/>
      <c r="M1221" s="41"/>
      <c r="N1221" s="41"/>
      <c r="O1221" s="41"/>
      <c r="P1221" s="41"/>
    </row>
    <row r="1222">
      <c r="A1222" s="41"/>
      <c r="B1222" s="41"/>
      <c r="C1222" s="41"/>
      <c r="D1222" s="41"/>
      <c r="E1222" s="41"/>
      <c r="F1222" s="41"/>
      <c r="G1222" s="41"/>
      <c r="H1222" s="41"/>
      <c r="I1222" s="41"/>
      <c r="J1222" s="41"/>
      <c r="K1222" s="41"/>
      <c r="L1222" s="41"/>
      <c r="M1222" s="41"/>
      <c r="N1222" s="41"/>
      <c r="O1222" s="41"/>
      <c r="P1222" s="41"/>
    </row>
    <row r="1223">
      <c r="A1223" s="41"/>
      <c r="B1223" s="41"/>
      <c r="C1223" s="41"/>
      <c r="D1223" s="41"/>
      <c r="E1223" s="41"/>
      <c r="F1223" s="41"/>
      <c r="G1223" s="41"/>
      <c r="H1223" s="41"/>
      <c r="I1223" s="41"/>
      <c r="J1223" s="41"/>
      <c r="K1223" s="41"/>
      <c r="L1223" s="41"/>
      <c r="M1223" s="41"/>
      <c r="N1223" s="41"/>
      <c r="O1223" s="41"/>
      <c r="P1223" s="41"/>
    </row>
    <row r="1224">
      <c r="A1224" s="41"/>
      <c r="B1224" s="41"/>
      <c r="C1224" s="41"/>
      <c r="D1224" s="41"/>
      <c r="E1224" s="41"/>
      <c r="F1224" s="41"/>
      <c r="G1224" s="41"/>
      <c r="H1224" s="41"/>
      <c r="I1224" s="41"/>
      <c r="J1224" s="41"/>
      <c r="K1224" s="41"/>
      <c r="L1224" s="41"/>
      <c r="M1224" s="41"/>
      <c r="N1224" s="41"/>
      <c r="O1224" s="41"/>
      <c r="P1224" s="41"/>
    </row>
    <row r="1225">
      <c r="A1225" s="41"/>
      <c r="B1225" s="41"/>
      <c r="C1225" s="41"/>
      <c r="D1225" s="41"/>
      <c r="E1225" s="41"/>
      <c r="F1225" s="41"/>
      <c r="G1225" s="41"/>
      <c r="H1225" s="41"/>
      <c r="I1225" s="41"/>
      <c r="J1225" s="41"/>
      <c r="K1225" s="41"/>
      <c r="L1225" s="41"/>
      <c r="M1225" s="41"/>
      <c r="N1225" s="41"/>
      <c r="O1225" s="41"/>
      <c r="P1225" s="41"/>
    </row>
    <row r="1226">
      <c r="A1226" s="41"/>
      <c r="B1226" s="41"/>
      <c r="C1226" s="41"/>
      <c r="D1226" s="41"/>
      <c r="E1226" s="41"/>
      <c r="F1226" s="41"/>
      <c r="G1226" s="41"/>
      <c r="H1226" s="41"/>
      <c r="I1226" s="41"/>
      <c r="J1226" s="41"/>
      <c r="K1226" s="41"/>
      <c r="L1226" s="41"/>
      <c r="M1226" s="41"/>
      <c r="N1226" s="41"/>
      <c r="O1226" s="41"/>
      <c r="P1226" s="41"/>
    </row>
    <row r="1227">
      <c r="A1227" s="41"/>
      <c r="B1227" s="41"/>
      <c r="C1227" s="41"/>
      <c r="D1227" s="41"/>
      <c r="E1227" s="41"/>
      <c r="F1227" s="41"/>
      <c r="G1227" s="41"/>
      <c r="H1227" s="41"/>
      <c r="I1227" s="41"/>
      <c r="J1227" s="41"/>
      <c r="K1227" s="41"/>
      <c r="L1227" s="41"/>
      <c r="M1227" s="41"/>
      <c r="N1227" s="41"/>
      <c r="O1227" s="41"/>
      <c r="P1227" s="41"/>
    </row>
    <row r="1228">
      <c r="A1228" s="41"/>
      <c r="B1228" s="41"/>
      <c r="C1228" s="41"/>
      <c r="D1228" s="41"/>
      <c r="E1228" s="41"/>
      <c r="F1228" s="41"/>
      <c r="G1228" s="41"/>
      <c r="H1228" s="41"/>
      <c r="I1228" s="41"/>
      <c r="J1228" s="41"/>
      <c r="K1228" s="41"/>
      <c r="L1228" s="41"/>
      <c r="M1228" s="41"/>
      <c r="N1228" s="41"/>
      <c r="O1228" s="41"/>
      <c r="P1228" s="41"/>
    </row>
    <row r="1229">
      <c r="A1229" s="41"/>
      <c r="B1229" s="41"/>
      <c r="C1229" s="41"/>
      <c r="D1229" s="41"/>
      <c r="E1229" s="41"/>
      <c r="F1229" s="41"/>
      <c r="G1229" s="41"/>
      <c r="H1229" s="41"/>
      <c r="I1229" s="41"/>
      <c r="J1229" s="41"/>
      <c r="K1229" s="41"/>
      <c r="L1229" s="41"/>
      <c r="M1229" s="41"/>
      <c r="N1229" s="41"/>
      <c r="O1229" s="41"/>
      <c r="P1229" s="41"/>
    </row>
    <row r="1230">
      <c r="A1230" s="41"/>
      <c r="B1230" s="41"/>
      <c r="C1230" s="41"/>
      <c r="D1230" s="41"/>
      <c r="E1230" s="41"/>
      <c r="F1230" s="41"/>
      <c r="G1230" s="41"/>
      <c r="H1230" s="41"/>
      <c r="I1230" s="41"/>
      <c r="J1230" s="41"/>
      <c r="K1230" s="41"/>
      <c r="L1230" s="41"/>
      <c r="M1230" s="41"/>
      <c r="N1230" s="41"/>
      <c r="O1230" s="41"/>
      <c r="P1230" s="41"/>
    </row>
    <row r="1231">
      <c r="A1231" s="41"/>
      <c r="B1231" s="41"/>
      <c r="C1231" s="41"/>
      <c r="D1231" s="41"/>
      <c r="E1231" s="41"/>
      <c r="F1231" s="41"/>
      <c r="G1231" s="41"/>
      <c r="H1231" s="41"/>
      <c r="I1231" s="41"/>
      <c r="J1231" s="41"/>
      <c r="K1231" s="41"/>
      <c r="L1231" s="41"/>
      <c r="M1231" s="41"/>
      <c r="N1231" s="41"/>
      <c r="O1231" s="41"/>
      <c r="P1231" s="41"/>
    </row>
    <row r="1232">
      <c r="A1232" s="41"/>
      <c r="B1232" s="41"/>
      <c r="C1232" s="41"/>
      <c r="D1232" s="41"/>
      <c r="E1232" s="41"/>
      <c r="F1232" s="41"/>
      <c r="G1232" s="41"/>
      <c r="H1232" s="41"/>
      <c r="I1232" s="41"/>
      <c r="J1232" s="41"/>
      <c r="K1232" s="41"/>
      <c r="L1232" s="41"/>
      <c r="M1232" s="41"/>
      <c r="N1232" s="41"/>
      <c r="O1232" s="41"/>
      <c r="P1232" s="41"/>
    </row>
    <row r="1233">
      <c r="A1233" s="41"/>
      <c r="B1233" s="41"/>
      <c r="C1233" s="41"/>
      <c r="D1233" s="41"/>
      <c r="E1233" s="41"/>
      <c r="F1233" s="41"/>
      <c r="G1233" s="41"/>
      <c r="H1233" s="41"/>
      <c r="I1233" s="41"/>
      <c r="J1233" s="41"/>
      <c r="K1233" s="41"/>
      <c r="L1233" s="41"/>
      <c r="M1233" s="41"/>
      <c r="N1233" s="41"/>
      <c r="O1233" s="41"/>
      <c r="P1233" s="41"/>
    </row>
    <row r="1234">
      <c r="A1234" s="41"/>
      <c r="B1234" s="41"/>
      <c r="C1234" s="41"/>
      <c r="D1234" s="41"/>
      <c r="E1234" s="41"/>
      <c r="F1234" s="41"/>
      <c r="G1234" s="41"/>
      <c r="H1234" s="41"/>
      <c r="I1234" s="41"/>
      <c r="J1234" s="41"/>
      <c r="K1234" s="41"/>
      <c r="L1234" s="41"/>
      <c r="M1234" s="41"/>
      <c r="N1234" s="41"/>
      <c r="O1234" s="41"/>
      <c r="P1234" s="41"/>
    </row>
    <row r="1235">
      <c r="A1235" s="41"/>
      <c r="B1235" s="41"/>
      <c r="C1235" s="41"/>
      <c r="D1235" s="41"/>
      <c r="E1235" s="41"/>
      <c r="F1235" s="41"/>
      <c r="G1235" s="41"/>
      <c r="H1235" s="41"/>
      <c r="I1235" s="41"/>
      <c r="J1235" s="41"/>
      <c r="K1235" s="41"/>
      <c r="L1235" s="41"/>
      <c r="M1235" s="41"/>
      <c r="N1235" s="41"/>
      <c r="O1235" s="41"/>
      <c r="P1235" s="41"/>
    </row>
    <row r="1236">
      <c r="A1236" s="41"/>
      <c r="B1236" s="41"/>
      <c r="C1236" s="41"/>
      <c r="D1236" s="41"/>
      <c r="E1236" s="41"/>
      <c r="F1236" s="41"/>
      <c r="G1236" s="41"/>
      <c r="H1236" s="41"/>
      <c r="I1236" s="41"/>
      <c r="J1236" s="41"/>
      <c r="K1236" s="41"/>
      <c r="L1236" s="41"/>
      <c r="M1236" s="41"/>
      <c r="N1236" s="41"/>
      <c r="O1236" s="41"/>
      <c r="P1236" s="41"/>
    </row>
    <row r="1237">
      <c r="A1237" s="41"/>
      <c r="B1237" s="41"/>
      <c r="C1237" s="41"/>
      <c r="D1237" s="41"/>
      <c r="E1237" s="41"/>
      <c r="F1237" s="41"/>
      <c r="G1237" s="41"/>
      <c r="H1237" s="41"/>
      <c r="I1237" s="41"/>
      <c r="J1237" s="41"/>
      <c r="K1237" s="41"/>
      <c r="L1237" s="41"/>
      <c r="M1237" s="41"/>
      <c r="N1237" s="41"/>
      <c r="O1237" s="41"/>
      <c r="P1237" s="41"/>
    </row>
    <row r="1238">
      <c r="A1238" s="41"/>
      <c r="B1238" s="41"/>
      <c r="C1238" s="41"/>
      <c r="D1238" s="41"/>
      <c r="E1238" s="41"/>
      <c r="F1238" s="41"/>
      <c r="G1238" s="41"/>
      <c r="H1238" s="41"/>
      <c r="I1238" s="41"/>
      <c r="J1238" s="41"/>
      <c r="K1238" s="41"/>
      <c r="L1238" s="41"/>
      <c r="M1238" s="41"/>
      <c r="N1238" s="41"/>
      <c r="O1238" s="41"/>
      <c r="P1238" s="41"/>
    </row>
    <row r="1239">
      <c r="A1239" s="41"/>
      <c r="B1239" s="41"/>
      <c r="C1239" s="41"/>
      <c r="D1239" s="41"/>
      <c r="E1239" s="41"/>
      <c r="F1239" s="41"/>
      <c r="G1239" s="41"/>
      <c r="H1239" s="41"/>
      <c r="I1239" s="41"/>
      <c r="J1239" s="41"/>
      <c r="K1239" s="41"/>
      <c r="L1239" s="41"/>
      <c r="M1239" s="41"/>
      <c r="N1239" s="41"/>
      <c r="O1239" s="41"/>
      <c r="P1239" s="41"/>
    </row>
    <row r="1240">
      <c r="A1240" s="41"/>
      <c r="B1240" s="41"/>
      <c r="C1240" s="41"/>
      <c r="D1240" s="41"/>
      <c r="E1240" s="41"/>
      <c r="F1240" s="41"/>
      <c r="G1240" s="41"/>
      <c r="H1240" s="41"/>
      <c r="I1240" s="41"/>
      <c r="J1240" s="41"/>
      <c r="K1240" s="41"/>
      <c r="L1240" s="41"/>
      <c r="M1240" s="41"/>
      <c r="N1240" s="41"/>
      <c r="O1240" s="41"/>
      <c r="P1240" s="41"/>
    </row>
    <row r="1241">
      <c r="A1241" s="41"/>
      <c r="B1241" s="41"/>
      <c r="C1241" s="41"/>
      <c r="D1241" s="41"/>
      <c r="E1241" s="41"/>
      <c r="F1241" s="41"/>
      <c r="G1241" s="41"/>
      <c r="H1241" s="41"/>
      <c r="I1241" s="41"/>
      <c r="J1241" s="41"/>
      <c r="K1241" s="41"/>
      <c r="L1241" s="41"/>
      <c r="M1241" s="41"/>
      <c r="N1241" s="41"/>
      <c r="O1241" s="41"/>
      <c r="P1241" s="41"/>
    </row>
    <row r="1242">
      <c r="A1242" s="41"/>
      <c r="B1242" s="41"/>
      <c r="C1242" s="41"/>
      <c r="D1242" s="41"/>
      <c r="E1242" s="41"/>
      <c r="F1242" s="41"/>
      <c r="G1242" s="41"/>
      <c r="H1242" s="41"/>
      <c r="I1242" s="41"/>
      <c r="J1242" s="41"/>
      <c r="K1242" s="41"/>
      <c r="L1242" s="41"/>
      <c r="M1242" s="41"/>
      <c r="N1242" s="41"/>
      <c r="O1242" s="41"/>
      <c r="P1242" s="41"/>
    </row>
    <row r="1243">
      <c r="A1243" s="41"/>
      <c r="B1243" s="41"/>
      <c r="C1243" s="41"/>
      <c r="D1243" s="41"/>
      <c r="E1243" s="41"/>
      <c r="F1243" s="41"/>
      <c r="G1243" s="41"/>
      <c r="H1243" s="41"/>
      <c r="I1243" s="41"/>
      <c r="J1243" s="41"/>
      <c r="K1243" s="41"/>
      <c r="L1243" s="41"/>
      <c r="M1243" s="41"/>
      <c r="N1243" s="41"/>
      <c r="O1243" s="41"/>
      <c r="P1243" s="41"/>
    </row>
    <row r="1244">
      <c r="A1244" s="41"/>
      <c r="B1244" s="41"/>
      <c r="C1244" s="41"/>
      <c r="D1244" s="41"/>
      <c r="E1244" s="41"/>
      <c r="F1244" s="41"/>
      <c r="G1244" s="41"/>
      <c r="H1244" s="41"/>
      <c r="I1244" s="41"/>
      <c r="J1244" s="41"/>
      <c r="K1244" s="41"/>
      <c r="L1244" s="41"/>
      <c r="M1244" s="41"/>
      <c r="N1244" s="41"/>
      <c r="O1244" s="41"/>
      <c r="P1244" s="41"/>
    </row>
    <row r="1245">
      <c r="A1245" s="41"/>
      <c r="B1245" s="41"/>
      <c r="C1245" s="41"/>
      <c r="D1245" s="41"/>
      <c r="E1245" s="41"/>
      <c r="F1245" s="41"/>
      <c r="G1245" s="41"/>
      <c r="H1245" s="41"/>
      <c r="I1245" s="41"/>
      <c r="J1245" s="41"/>
      <c r="K1245" s="41"/>
      <c r="L1245" s="41"/>
      <c r="M1245" s="41"/>
      <c r="N1245" s="41"/>
      <c r="O1245" s="41"/>
      <c r="P1245" s="41"/>
    </row>
    <row r="1246">
      <c r="A1246" s="41"/>
      <c r="B1246" s="41"/>
      <c r="C1246" s="41"/>
      <c r="D1246" s="41"/>
      <c r="E1246" s="41"/>
      <c r="F1246" s="41"/>
      <c r="G1246" s="41"/>
      <c r="H1246" s="41"/>
      <c r="I1246" s="41"/>
      <c r="J1246" s="41"/>
      <c r="K1246" s="41"/>
      <c r="L1246" s="41"/>
      <c r="M1246" s="41"/>
      <c r="N1246" s="41"/>
      <c r="O1246" s="41"/>
      <c r="P1246" s="41"/>
    </row>
    <row r="1247">
      <c r="A1247" s="41"/>
      <c r="B1247" s="41"/>
      <c r="C1247" s="41"/>
      <c r="D1247" s="41"/>
      <c r="E1247" s="41"/>
      <c r="F1247" s="41"/>
      <c r="G1247" s="41"/>
      <c r="H1247" s="41"/>
      <c r="I1247" s="41"/>
      <c r="J1247" s="41"/>
      <c r="K1247" s="41"/>
      <c r="L1247" s="41"/>
      <c r="M1247" s="41"/>
      <c r="N1247" s="41"/>
      <c r="O1247" s="41"/>
      <c r="P1247" s="41"/>
    </row>
    <row r="1248">
      <c r="A1248" s="41"/>
      <c r="B1248" s="41"/>
      <c r="C1248" s="41"/>
      <c r="D1248" s="41"/>
      <c r="E1248" s="41"/>
      <c r="F1248" s="41"/>
      <c r="G1248" s="41"/>
      <c r="H1248" s="41"/>
      <c r="I1248" s="41"/>
      <c r="J1248" s="41"/>
      <c r="K1248" s="41"/>
      <c r="L1248" s="41"/>
      <c r="M1248" s="41"/>
      <c r="N1248" s="41"/>
      <c r="O1248" s="41"/>
      <c r="P1248" s="41"/>
    </row>
    <row r="1249">
      <c r="A1249" s="41"/>
      <c r="B1249" s="41"/>
      <c r="C1249" s="41"/>
      <c r="D1249" s="41"/>
      <c r="E1249" s="41"/>
      <c r="F1249" s="41"/>
      <c r="G1249" s="41"/>
      <c r="H1249" s="41"/>
      <c r="I1249" s="41"/>
      <c r="J1249" s="41"/>
      <c r="K1249" s="41"/>
      <c r="L1249" s="41"/>
      <c r="M1249" s="41"/>
      <c r="N1249" s="41"/>
      <c r="O1249" s="41"/>
      <c r="P1249" s="41"/>
    </row>
    <row r="1250">
      <c r="A1250" s="41"/>
      <c r="B1250" s="41"/>
      <c r="C1250" s="41"/>
      <c r="D1250" s="41"/>
      <c r="E1250" s="41"/>
      <c r="F1250" s="41"/>
      <c r="G1250" s="41"/>
      <c r="H1250" s="41"/>
      <c r="I1250" s="41"/>
      <c r="J1250" s="41"/>
      <c r="K1250" s="41"/>
      <c r="L1250" s="41"/>
      <c r="M1250" s="41"/>
      <c r="N1250" s="41"/>
      <c r="O1250" s="41"/>
      <c r="P1250" s="41"/>
    </row>
    <row r="1251">
      <c r="A1251" s="41"/>
      <c r="B1251" s="41"/>
      <c r="C1251" s="41"/>
      <c r="D1251" s="41"/>
      <c r="E1251" s="41"/>
      <c r="F1251" s="41"/>
      <c r="G1251" s="41"/>
      <c r="H1251" s="41"/>
      <c r="I1251" s="41"/>
      <c r="J1251" s="41"/>
      <c r="K1251" s="41"/>
      <c r="L1251" s="41"/>
      <c r="M1251" s="41"/>
      <c r="N1251" s="41"/>
      <c r="O1251" s="41"/>
      <c r="P1251" s="41"/>
    </row>
    <row r="1252">
      <c r="A1252" s="41"/>
      <c r="B1252" s="41"/>
      <c r="C1252" s="41"/>
      <c r="D1252" s="41"/>
      <c r="E1252" s="41"/>
      <c r="F1252" s="41"/>
      <c r="G1252" s="41"/>
      <c r="H1252" s="41"/>
      <c r="I1252" s="41"/>
      <c r="J1252" s="41"/>
      <c r="K1252" s="41"/>
      <c r="L1252" s="41"/>
      <c r="M1252" s="41"/>
      <c r="N1252" s="41"/>
      <c r="O1252" s="41"/>
      <c r="P1252" s="41"/>
    </row>
    <row r="1253">
      <c r="A1253" s="41"/>
      <c r="B1253" s="41"/>
      <c r="C1253" s="41"/>
      <c r="D1253" s="41"/>
      <c r="E1253" s="41"/>
      <c r="F1253" s="41"/>
      <c r="G1253" s="41"/>
      <c r="H1253" s="41"/>
      <c r="I1253" s="41"/>
      <c r="J1253" s="41"/>
      <c r="K1253" s="41"/>
      <c r="L1253" s="41"/>
      <c r="M1253" s="41"/>
      <c r="N1253" s="41"/>
      <c r="O1253" s="41"/>
      <c r="P1253" s="41"/>
    </row>
    <row r="1254">
      <c r="A1254" s="41"/>
      <c r="B1254" s="41"/>
      <c r="C1254" s="41"/>
      <c r="D1254" s="41"/>
      <c r="E1254" s="41"/>
      <c r="F1254" s="41"/>
      <c r="G1254" s="41"/>
      <c r="H1254" s="41"/>
      <c r="I1254" s="41"/>
      <c r="J1254" s="41"/>
      <c r="K1254" s="41"/>
      <c r="L1254" s="41"/>
      <c r="M1254" s="41"/>
      <c r="N1254" s="41"/>
      <c r="O1254" s="41"/>
      <c r="P1254" s="41"/>
    </row>
    <row r="1255">
      <c r="A1255" s="41"/>
      <c r="B1255" s="41"/>
      <c r="C1255" s="41"/>
      <c r="D1255" s="41"/>
      <c r="E1255" s="41"/>
      <c r="F1255" s="41"/>
      <c r="G1255" s="41"/>
      <c r="H1255" s="41"/>
      <c r="I1255" s="41"/>
      <c r="J1255" s="41"/>
      <c r="K1255" s="41"/>
      <c r="L1255" s="41"/>
      <c r="M1255" s="41"/>
      <c r="N1255" s="41"/>
      <c r="O1255" s="41"/>
      <c r="P1255" s="41"/>
    </row>
    <row r="1256">
      <c r="A1256" s="41"/>
      <c r="B1256" s="41"/>
      <c r="C1256" s="41"/>
      <c r="D1256" s="41"/>
      <c r="E1256" s="41"/>
      <c r="F1256" s="41"/>
      <c r="G1256" s="41"/>
      <c r="H1256" s="41"/>
      <c r="I1256" s="41"/>
      <c r="J1256" s="41"/>
      <c r="K1256" s="41"/>
      <c r="L1256" s="41"/>
      <c r="M1256" s="41"/>
      <c r="N1256" s="41"/>
      <c r="O1256" s="41"/>
      <c r="P1256" s="41"/>
    </row>
    <row r="1257">
      <c r="A1257" s="41"/>
      <c r="B1257" s="41"/>
      <c r="C1257" s="41"/>
      <c r="D1257" s="41"/>
      <c r="E1257" s="41"/>
      <c r="F1257" s="41"/>
      <c r="G1257" s="41"/>
      <c r="H1257" s="41"/>
      <c r="I1257" s="41"/>
      <c r="J1257" s="41"/>
      <c r="K1257" s="41"/>
      <c r="L1257" s="41"/>
      <c r="M1257" s="41"/>
      <c r="N1257" s="41"/>
      <c r="O1257" s="41"/>
      <c r="P1257" s="41"/>
    </row>
    <row r="1258">
      <c r="A1258" s="41"/>
      <c r="B1258" s="41"/>
      <c r="C1258" s="41"/>
      <c r="D1258" s="41"/>
      <c r="E1258" s="41"/>
      <c r="F1258" s="41"/>
      <c r="G1258" s="41"/>
      <c r="H1258" s="41"/>
      <c r="I1258" s="41"/>
      <c r="J1258" s="41"/>
      <c r="K1258" s="41"/>
      <c r="L1258" s="41"/>
      <c r="M1258" s="41"/>
      <c r="N1258" s="41"/>
      <c r="O1258" s="41"/>
      <c r="P1258" s="41"/>
    </row>
    <row r="1259">
      <c r="A1259" s="41"/>
      <c r="B1259" s="41"/>
      <c r="C1259" s="41"/>
      <c r="D1259" s="41"/>
      <c r="E1259" s="41"/>
      <c r="F1259" s="41"/>
      <c r="G1259" s="41"/>
      <c r="H1259" s="41"/>
      <c r="I1259" s="41"/>
      <c r="J1259" s="41"/>
      <c r="K1259" s="41"/>
      <c r="L1259" s="41"/>
      <c r="M1259" s="41"/>
      <c r="N1259" s="41"/>
      <c r="O1259" s="41"/>
      <c r="P1259" s="41"/>
    </row>
    <row r="1260">
      <c r="A1260" s="41"/>
      <c r="B1260" s="41"/>
      <c r="C1260" s="41"/>
      <c r="D1260" s="41"/>
      <c r="E1260" s="41"/>
      <c r="F1260" s="41"/>
      <c r="G1260" s="41"/>
      <c r="H1260" s="41"/>
      <c r="I1260" s="41"/>
      <c r="J1260" s="41"/>
      <c r="K1260" s="41"/>
      <c r="L1260" s="41"/>
      <c r="M1260" s="41"/>
      <c r="N1260" s="41"/>
      <c r="O1260" s="41"/>
      <c r="P1260" s="41"/>
    </row>
    <row r="1261">
      <c r="A1261" s="41"/>
      <c r="B1261" s="41"/>
      <c r="C1261" s="41"/>
      <c r="D1261" s="41"/>
      <c r="E1261" s="41"/>
      <c r="F1261" s="41"/>
      <c r="G1261" s="41"/>
      <c r="H1261" s="41"/>
      <c r="I1261" s="41"/>
      <c r="J1261" s="41"/>
      <c r="K1261" s="41"/>
      <c r="L1261" s="41"/>
      <c r="M1261" s="41"/>
      <c r="N1261" s="41"/>
      <c r="O1261" s="41"/>
      <c r="P1261" s="41"/>
    </row>
    <row r="1262">
      <c r="A1262" s="41"/>
      <c r="B1262" s="41"/>
      <c r="C1262" s="41"/>
      <c r="D1262" s="41"/>
      <c r="E1262" s="41"/>
      <c r="F1262" s="41"/>
      <c r="G1262" s="41"/>
      <c r="H1262" s="41"/>
      <c r="I1262" s="41"/>
      <c r="J1262" s="41"/>
      <c r="K1262" s="41"/>
      <c r="L1262" s="41"/>
      <c r="M1262" s="41"/>
      <c r="N1262" s="41"/>
      <c r="O1262" s="41"/>
      <c r="P1262" s="41"/>
    </row>
    <row r="1263">
      <c r="A1263" s="41"/>
      <c r="B1263" s="41"/>
      <c r="C1263" s="41"/>
      <c r="D1263" s="41"/>
      <c r="E1263" s="41"/>
      <c r="F1263" s="41"/>
      <c r="G1263" s="41"/>
      <c r="H1263" s="41"/>
      <c r="I1263" s="41"/>
      <c r="J1263" s="41"/>
      <c r="K1263" s="41"/>
      <c r="L1263" s="41"/>
      <c r="M1263" s="41"/>
      <c r="N1263" s="41"/>
      <c r="O1263" s="41"/>
      <c r="P1263" s="41"/>
    </row>
    <row r="1264">
      <c r="A1264" s="41"/>
      <c r="B1264" s="41"/>
      <c r="C1264" s="41"/>
      <c r="D1264" s="41"/>
      <c r="E1264" s="41"/>
      <c r="F1264" s="41"/>
      <c r="G1264" s="41"/>
      <c r="H1264" s="41"/>
      <c r="I1264" s="41"/>
      <c r="J1264" s="41"/>
      <c r="K1264" s="41"/>
      <c r="L1264" s="41"/>
      <c r="M1264" s="41"/>
      <c r="N1264" s="41"/>
      <c r="O1264" s="41"/>
      <c r="P1264" s="41"/>
    </row>
    <row r="1265">
      <c r="A1265" s="41"/>
      <c r="B1265" s="41"/>
      <c r="C1265" s="41"/>
      <c r="D1265" s="41"/>
      <c r="E1265" s="41"/>
      <c r="F1265" s="41"/>
      <c r="G1265" s="41"/>
      <c r="H1265" s="41"/>
      <c r="I1265" s="41"/>
      <c r="J1265" s="41"/>
      <c r="K1265" s="41"/>
      <c r="L1265" s="41"/>
      <c r="M1265" s="41"/>
      <c r="N1265" s="41"/>
      <c r="O1265" s="41"/>
      <c r="P1265" s="41"/>
    </row>
    <row r="1266">
      <c r="A1266" s="41"/>
      <c r="B1266" s="41"/>
      <c r="C1266" s="41"/>
      <c r="D1266" s="41"/>
      <c r="E1266" s="41"/>
      <c r="F1266" s="41"/>
      <c r="G1266" s="41"/>
      <c r="H1266" s="41"/>
      <c r="I1266" s="41"/>
      <c r="J1266" s="41"/>
      <c r="K1266" s="41"/>
      <c r="L1266" s="41"/>
      <c r="M1266" s="41"/>
      <c r="N1266" s="41"/>
      <c r="O1266" s="41"/>
      <c r="P1266" s="41"/>
    </row>
    <row r="1267">
      <c r="A1267" s="41"/>
      <c r="B1267" s="41"/>
      <c r="C1267" s="41"/>
      <c r="D1267" s="41"/>
      <c r="E1267" s="41"/>
      <c r="F1267" s="41"/>
      <c r="G1267" s="41"/>
      <c r="H1267" s="41"/>
      <c r="I1267" s="41"/>
      <c r="J1267" s="41"/>
      <c r="K1267" s="41"/>
      <c r="L1267" s="41"/>
      <c r="M1267" s="41"/>
      <c r="N1267" s="41"/>
      <c r="O1267" s="41"/>
      <c r="P1267" s="41"/>
    </row>
    <row r="1268">
      <c r="A1268" s="41"/>
      <c r="B1268" s="41"/>
      <c r="C1268" s="41"/>
      <c r="D1268" s="41"/>
      <c r="E1268" s="41"/>
      <c r="F1268" s="41"/>
      <c r="G1268" s="41"/>
      <c r="H1268" s="41"/>
      <c r="I1268" s="41"/>
      <c r="J1268" s="41"/>
      <c r="K1268" s="41"/>
      <c r="L1268" s="41"/>
      <c r="M1268" s="41"/>
      <c r="N1268" s="41"/>
      <c r="O1268" s="41"/>
      <c r="P1268" s="41"/>
    </row>
    <row r="1269">
      <c r="A1269" s="41"/>
      <c r="B1269" s="41"/>
      <c r="C1269" s="41"/>
      <c r="D1269" s="41"/>
      <c r="E1269" s="41"/>
      <c r="F1269" s="41"/>
      <c r="G1269" s="41"/>
      <c r="H1269" s="41"/>
      <c r="I1269" s="41"/>
      <c r="J1269" s="41"/>
      <c r="K1269" s="41"/>
      <c r="L1269" s="41"/>
      <c r="M1269" s="41"/>
      <c r="N1269" s="41"/>
      <c r="O1269" s="41"/>
      <c r="P1269" s="41"/>
    </row>
    <row r="1270">
      <c r="A1270" s="41"/>
      <c r="B1270" s="41"/>
      <c r="C1270" s="41"/>
      <c r="D1270" s="41"/>
      <c r="E1270" s="41"/>
      <c r="F1270" s="41"/>
      <c r="G1270" s="41"/>
      <c r="H1270" s="41"/>
      <c r="I1270" s="41"/>
      <c r="J1270" s="41"/>
      <c r="K1270" s="41"/>
      <c r="L1270" s="41"/>
      <c r="M1270" s="41"/>
      <c r="N1270" s="41"/>
      <c r="O1270" s="41"/>
      <c r="P1270" s="41"/>
    </row>
    <row r="1271">
      <c r="A1271" s="41"/>
      <c r="B1271" s="41"/>
      <c r="C1271" s="41"/>
      <c r="D1271" s="41"/>
      <c r="E1271" s="41"/>
      <c r="F1271" s="41"/>
      <c r="G1271" s="41"/>
      <c r="H1271" s="41"/>
      <c r="I1271" s="41"/>
      <c r="J1271" s="41"/>
      <c r="K1271" s="41"/>
      <c r="L1271" s="41"/>
      <c r="M1271" s="41"/>
      <c r="N1271" s="41"/>
      <c r="O1271" s="41"/>
      <c r="P1271" s="41"/>
    </row>
    <row r="1272">
      <c r="A1272" s="41"/>
      <c r="B1272" s="41"/>
      <c r="C1272" s="41"/>
      <c r="D1272" s="41"/>
      <c r="E1272" s="41"/>
      <c r="F1272" s="41"/>
      <c r="G1272" s="41"/>
      <c r="H1272" s="41"/>
      <c r="I1272" s="41"/>
      <c r="J1272" s="41"/>
      <c r="K1272" s="41"/>
      <c r="L1272" s="41"/>
      <c r="M1272" s="41"/>
      <c r="N1272" s="41"/>
      <c r="O1272" s="41"/>
      <c r="P1272" s="41"/>
    </row>
    <row r="1273">
      <c r="A1273" s="41"/>
      <c r="B1273" s="41"/>
      <c r="C1273" s="41"/>
      <c r="D1273" s="41"/>
      <c r="E1273" s="41"/>
      <c r="F1273" s="41"/>
      <c r="G1273" s="41"/>
      <c r="H1273" s="41"/>
      <c r="I1273" s="41"/>
      <c r="J1273" s="41"/>
      <c r="K1273" s="41"/>
      <c r="L1273" s="41"/>
      <c r="M1273" s="41"/>
      <c r="N1273" s="41"/>
      <c r="O1273" s="41"/>
      <c r="P1273" s="41"/>
    </row>
    <row r="1274">
      <c r="A1274" s="41"/>
      <c r="B1274" s="41"/>
      <c r="C1274" s="41"/>
      <c r="D1274" s="41"/>
      <c r="E1274" s="41"/>
      <c r="F1274" s="41"/>
      <c r="G1274" s="41"/>
      <c r="H1274" s="41"/>
      <c r="I1274" s="41"/>
      <c r="J1274" s="41"/>
      <c r="K1274" s="41"/>
      <c r="L1274" s="41"/>
      <c r="M1274" s="41"/>
      <c r="N1274" s="41"/>
      <c r="O1274" s="41"/>
      <c r="P1274" s="41"/>
    </row>
    <row r="1275">
      <c r="A1275" s="41"/>
      <c r="B1275" s="41"/>
      <c r="C1275" s="41"/>
      <c r="D1275" s="41"/>
      <c r="E1275" s="41"/>
      <c r="F1275" s="41"/>
      <c r="G1275" s="41"/>
      <c r="H1275" s="41"/>
      <c r="I1275" s="41"/>
      <c r="J1275" s="41"/>
      <c r="K1275" s="41"/>
      <c r="L1275" s="41"/>
      <c r="M1275" s="41"/>
      <c r="N1275" s="41"/>
      <c r="O1275" s="41"/>
      <c r="P1275" s="41"/>
    </row>
    <row r="1276">
      <c r="A1276" s="41"/>
      <c r="B1276" s="41"/>
      <c r="C1276" s="41"/>
      <c r="D1276" s="41"/>
      <c r="E1276" s="41"/>
      <c r="F1276" s="41"/>
      <c r="G1276" s="41"/>
      <c r="H1276" s="41"/>
      <c r="I1276" s="41"/>
      <c r="J1276" s="41"/>
      <c r="K1276" s="41"/>
      <c r="L1276" s="41"/>
      <c r="M1276" s="41"/>
      <c r="N1276" s="41"/>
      <c r="O1276" s="41"/>
      <c r="P1276" s="41"/>
    </row>
    <row r="1277">
      <c r="A1277" s="41"/>
      <c r="B1277" s="41"/>
      <c r="C1277" s="41"/>
      <c r="D1277" s="41"/>
      <c r="E1277" s="41"/>
      <c r="F1277" s="41"/>
      <c r="G1277" s="41"/>
      <c r="H1277" s="41"/>
      <c r="I1277" s="41"/>
      <c r="J1277" s="41"/>
      <c r="K1277" s="41"/>
      <c r="L1277" s="41"/>
      <c r="M1277" s="41"/>
      <c r="N1277" s="41"/>
      <c r="O1277" s="41"/>
      <c r="P1277" s="41"/>
    </row>
    <row r="1278">
      <c r="A1278" s="41"/>
      <c r="B1278" s="41"/>
      <c r="C1278" s="41"/>
      <c r="D1278" s="41"/>
      <c r="E1278" s="41"/>
      <c r="F1278" s="41"/>
      <c r="G1278" s="41"/>
      <c r="H1278" s="41"/>
      <c r="I1278" s="41"/>
      <c r="J1278" s="41"/>
      <c r="K1278" s="41"/>
      <c r="L1278" s="41"/>
      <c r="M1278" s="41"/>
      <c r="N1278" s="41"/>
      <c r="O1278" s="41"/>
      <c r="P1278" s="41"/>
    </row>
    <row r="1279">
      <c r="A1279" s="41"/>
      <c r="B1279" s="41"/>
      <c r="C1279" s="41"/>
      <c r="D1279" s="41"/>
      <c r="E1279" s="41"/>
      <c r="F1279" s="41"/>
      <c r="G1279" s="41"/>
      <c r="H1279" s="41"/>
      <c r="I1279" s="41"/>
      <c r="J1279" s="41"/>
      <c r="K1279" s="41"/>
      <c r="L1279" s="41"/>
      <c r="M1279" s="41"/>
      <c r="N1279" s="41"/>
      <c r="O1279" s="41"/>
      <c r="P1279" s="41"/>
    </row>
    <row r="1280">
      <c r="A1280" s="41"/>
      <c r="B1280" s="41"/>
      <c r="C1280" s="41"/>
      <c r="D1280" s="41"/>
      <c r="E1280" s="41"/>
      <c r="F1280" s="41"/>
      <c r="G1280" s="41"/>
      <c r="H1280" s="41"/>
      <c r="I1280" s="41"/>
      <c r="J1280" s="41"/>
      <c r="K1280" s="41"/>
      <c r="L1280" s="41"/>
      <c r="M1280" s="41"/>
      <c r="N1280" s="41"/>
      <c r="O1280" s="41"/>
      <c r="P1280" s="41"/>
    </row>
    <row r="1281">
      <c r="A1281" s="41"/>
      <c r="B1281" s="41"/>
      <c r="C1281" s="41"/>
      <c r="D1281" s="41"/>
      <c r="E1281" s="41"/>
      <c r="F1281" s="41"/>
      <c r="G1281" s="41"/>
      <c r="H1281" s="41"/>
      <c r="I1281" s="41"/>
      <c r="J1281" s="41"/>
      <c r="K1281" s="41"/>
      <c r="L1281" s="41"/>
      <c r="M1281" s="41"/>
      <c r="N1281" s="41"/>
      <c r="O1281" s="41"/>
      <c r="P1281" s="41"/>
    </row>
    <row r="1282">
      <c r="A1282" s="41"/>
      <c r="B1282" s="41"/>
      <c r="C1282" s="41"/>
      <c r="D1282" s="41"/>
      <c r="E1282" s="41"/>
      <c r="F1282" s="41"/>
      <c r="G1282" s="41"/>
      <c r="H1282" s="41"/>
      <c r="I1282" s="41"/>
      <c r="J1282" s="41"/>
      <c r="K1282" s="41"/>
      <c r="L1282" s="41"/>
      <c r="M1282" s="41"/>
      <c r="N1282" s="41"/>
      <c r="O1282" s="41"/>
      <c r="P1282" s="41"/>
    </row>
    <row r="1283">
      <c r="A1283" s="41"/>
      <c r="B1283" s="41"/>
      <c r="C1283" s="41"/>
      <c r="D1283" s="41"/>
      <c r="E1283" s="41"/>
      <c r="F1283" s="41"/>
      <c r="G1283" s="41"/>
      <c r="H1283" s="41"/>
      <c r="I1283" s="41"/>
      <c r="J1283" s="41"/>
      <c r="K1283" s="41"/>
      <c r="L1283" s="41"/>
      <c r="M1283" s="41"/>
      <c r="N1283" s="41"/>
      <c r="O1283" s="41"/>
      <c r="P1283" s="41"/>
    </row>
    <row r="1284">
      <c r="A1284" s="41"/>
      <c r="B1284" s="41"/>
      <c r="C1284" s="41"/>
      <c r="D1284" s="41"/>
      <c r="E1284" s="41"/>
      <c r="F1284" s="41"/>
      <c r="G1284" s="41"/>
      <c r="H1284" s="41"/>
      <c r="I1284" s="41"/>
      <c r="J1284" s="41"/>
      <c r="K1284" s="41"/>
      <c r="L1284" s="41"/>
      <c r="M1284" s="41"/>
      <c r="N1284" s="41"/>
      <c r="O1284" s="41"/>
      <c r="P1284" s="41"/>
    </row>
    <row r="1285">
      <c r="A1285" s="41"/>
      <c r="B1285" s="41"/>
      <c r="C1285" s="41"/>
      <c r="D1285" s="41"/>
      <c r="E1285" s="41"/>
      <c r="F1285" s="41"/>
      <c r="G1285" s="41"/>
      <c r="H1285" s="41"/>
      <c r="I1285" s="41"/>
      <c r="J1285" s="41"/>
      <c r="K1285" s="41"/>
      <c r="L1285" s="41"/>
      <c r="M1285" s="41"/>
      <c r="N1285" s="41"/>
      <c r="O1285" s="41"/>
      <c r="P1285" s="41"/>
    </row>
    <row r="1286">
      <c r="A1286" s="41"/>
      <c r="B1286" s="41"/>
      <c r="C1286" s="41"/>
      <c r="D1286" s="41"/>
      <c r="E1286" s="41"/>
      <c r="F1286" s="41"/>
      <c r="G1286" s="41"/>
      <c r="H1286" s="41"/>
      <c r="I1286" s="41"/>
      <c r="J1286" s="41"/>
      <c r="K1286" s="41"/>
      <c r="L1286" s="41"/>
      <c r="M1286" s="41"/>
      <c r="N1286" s="41"/>
      <c r="O1286" s="41"/>
      <c r="P1286" s="41"/>
    </row>
    <row r="1287">
      <c r="A1287" s="41"/>
      <c r="B1287" s="41"/>
      <c r="C1287" s="41"/>
      <c r="D1287" s="41"/>
      <c r="E1287" s="41"/>
      <c r="F1287" s="41"/>
      <c r="G1287" s="41"/>
      <c r="H1287" s="41"/>
      <c r="I1287" s="41"/>
      <c r="J1287" s="41"/>
      <c r="K1287" s="41"/>
      <c r="L1287" s="41"/>
      <c r="M1287" s="41"/>
      <c r="N1287" s="41"/>
      <c r="O1287" s="41"/>
      <c r="P1287" s="41"/>
    </row>
    <row r="1288">
      <c r="A1288" s="41"/>
      <c r="B1288" s="41"/>
      <c r="C1288" s="41"/>
      <c r="D1288" s="41"/>
      <c r="E1288" s="41"/>
      <c r="F1288" s="41"/>
      <c r="G1288" s="41"/>
      <c r="H1288" s="41"/>
      <c r="I1288" s="41"/>
      <c r="J1288" s="41"/>
      <c r="K1288" s="41"/>
      <c r="L1288" s="41"/>
      <c r="M1288" s="41"/>
      <c r="N1288" s="41"/>
      <c r="O1288" s="41"/>
      <c r="P1288" s="41"/>
    </row>
    <row r="1289">
      <c r="A1289" s="41"/>
      <c r="B1289" s="41"/>
      <c r="C1289" s="41"/>
      <c r="D1289" s="41"/>
      <c r="E1289" s="41"/>
      <c r="F1289" s="41"/>
      <c r="G1289" s="41"/>
      <c r="H1289" s="41"/>
      <c r="I1289" s="41"/>
      <c r="J1289" s="41"/>
      <c r="K1289" s="41"/>
      <c r="L1289" s="41"/>
      <c r="M1289" s="41"/>
      <c r="N1289" s="41"/>
      <c r="O1289" s="41"/>
      <c r="P1289" s="41"/>
    </row>
    <row r="1290">
      <c r="A1290" s="41"/>
      <c r="B1290" s="41"/>
      <c r="C1290" s="41"/>
      <c r="D1290" s="41"/>
      <c r="E1290" s="41"/>
      <c r="F1290" s="41"/>
      <c r="G1290" s="41"/>
      <c r="H1290" s="41"/>
      <c r="I1290" s="41"/>
      <c r="J1290" s="41"/>
      <c r="K1290" s="41"/>
      <c r="L1290" s="41"/>
      <c r="M1290" s="41"/>
      <c r="N1290" s="41"/>
      <c r="O1290" s="41"/>
      <c r="P1290" s="41"/>
    </row>
    <row r="1291">
      <c r="A1291" s="41"/>
      <c r="B1291" s="41"/>
      <c r="C1291" s="41"/>
      <c r="D1291" s="41"/>
      <c r="E1291" s="41"/>
      <c r="F1291" s="41"/>
      <c r="G1291" s="41"/>
      <c r="H1291" s="41"/>
      <c r="I1291" s="41"/>
      <c r="J1291" s="41"/>
      <c r="K1291" s="41"/>
      <c r="L1291" s="41"/>
      <c r="M1291" s="41"/>
      <c r="N1291" s="41"/>
      <c r="O1291" s="41"/>
      <c r="P1291" s="41"/>
    </row>
    <row r="1292">
      <c r="A1292" s="41"/>
      <c r="B1292" s="41"/>
      <c r="C1292" s="41"/>
      <c r="D1292" s="41"/>
      <c r="E1292" s="41"/>
      <c r="F1292" s="41"/>
      <c r="G1292" s="41"/>
      <c r="H1292" s="41"/>
      <c r="I1292" s="41"/>
      <c r="J1292" s="41"/>
      <c r="K1292" s="41"/>
      <c r="L1292" s="41"/>
      <c r="M1292" s="41"/>
      <c r="N1292" s="41"/>
      <c r="O1292" s="41"/>
      <c r="P1292" s="41"/>
    </row>
    <row r="1293">
      <c r="A1293" s="41"/>
      <c r="B1293" s="41"/>
      <c r="C1293" s="41"/>
      <c r="D1293" s="41"/>
      <c r="E1293" s="41"/>
      <c r="F1293" s="41"/>
      <c r="G1293" s="41"/>
      <c r="H1293" s="41"/>
      <c r="I1293" s="41"/>
      <c r="J1293" s="41"/>
      <c r="K1293" s="41"/>
      <c r="L1293" s="41"/>
      <c r="M1293" s="41"/>
      <c r="N1293" s="41"/>
      <c r="O1293" s="41"/>
      <c r="P1293" s="41"/>
    </row>
    <row r="1294">
      <c r="A1294" s="41"/>
      <c r="B1294" s="41"/>
      <c r="C1294" s="41"/>
      <c r="D1294" s="41"/>
      <c r="E1294" s="41"/>
      <c r="F1294" s="41"/>
      <c r="G1294" s="41"/>
      <c r="H1294" s="41"/>
      <c r="I1294" s="41"/>
      <c r="J1294" s="41"/>
      <c r="K1294" s="41"/>
      <c r="L1294" s="41"/>
      <c r="M1294" s="41"/>
      <c r="N1294" s="41"/>
      <c r="O1294" s="41"/>
      <c r="P1294" s="41"/>
    </row>
    <row r="1295">
      <c r="A1295" s="41"/>
      <c r="B1295" s="41"/>
      <c r="C1295" s="41"/>
      <c r="D1295" s="41"/>
      <c r="E1295" s="41"/>
      <c r="F1295" s="41"/>
      <c r="G1295" s="41"/>
      <c r="H1295" s="41"/>
      <c r="I1295" s="41"/>
      <c r="J1295" s="41"/>
      <c r="K1295" s="41"/>
      <c r="L1295" s="41"/>
      <c r="M1295" s="41"/>
      <c r="N1295" s="41"/>
      <c r="O1295" s="41"/>
      <c r="P1295" s="41"/>
    </row>
    <row r="1296">
      <c r="A1296" s="41"/>
      <c r="B1296" s="41"/>
      <c r="C1296" s="41"/>
      <c r="D1296" s="41"/>
      <c r="E1296" s="41"/>
      <c r="F1296" s="41"/>
      <c r="G1296" s="41"/>
      <c r="H1296" s="41"/>
      <c r="I1296" s="41"/>
      <c r="J1296" s="41"/>
      <c r="K1296" s="41"/>
      <c r="L1296" s="41"/>
      <c r="M1296" s="41"/>
      <c r="N1296" s="41"/>
      <c r="O1296" s="41"/>
      <c r="P1296" s="41"/>
    </row>
    <row r="1297">
      <c r="A1297" s="41"/>
      <c r="B1297" s="41"/>
      <c r="C1297" s="41"/>
      <c r="D1297" s="41"/>
      <c r="E1297" s="41"/>
      <c r="F1297" s="41"/>
      <c r="G1297" s="41"/>
      <c r="H1297" s="41"/>
      <c r="I1297" s="41"/>
      <c r="J1297" s="41"/>
      <c r="K1297" s="41"/>
      <c r="L1297" s="41"/>
      <c r="M1297" s="41"/>
      <c r="N1297" s="41"/>
      <c r="O1297" s="41"/>
      <c r="P1297" s="41"/>
    </row>
    <row r="1298">
      <c r="A1298" s="41"/>
      <c r="B1298" s="41"/>
      <c r="C1298" s="41"/>
      <c r="D1298" s="41"/>
      <c r="E1298" s="41"/>
      <c r="F1298" s="41"/>
      <c r="G1298" s="41"/>
      <c r="H1298" s="41"/>
      <c r="I1298" s="41"/>
      <c r="J1298" s="41"/>
      <c r="K1298" s="41"/>
      <c r="L1298" s="41"/>
      <c r="M1298" s="41"/>
      <c r="N1298" s="41"/>
      <c r="O1298" s="41"/>
      <c r="P1298" s="41"/>
    </row>
    <row r="1299">
      <c r="A1299" s="41"/>
      <c r="B1299" s="41"/>
      <c r="C1299" s="41"/>
      <c r="D1299" s="41"/>
      <c r="E1299" s="41"/>
      <c r="F1299" s="41"/>
      <c r="G1299" s="41"/>
      <c r="H1299" s="41"/>
      <c r="I1299" s="41"/>
      <c r="J1299" s="41"/>
      <c r="K1299" s="41"/>
      <c r="L1299" s="41"/>
      <c r="M1299" s="41"/>
      <c r="N1299" s="41"/>
      <c r="O1299" s="41"/>
      <c r="P1299" s="41"/>
    </row>
    <row r="1300">
      <c r="A1300" s="41"/>
      <c r="B1300" s="41"/>
      <c r="C1300" s="41"/>
      <c r="D1300" s="41"/>
      <c r="E1300" s="41"/>
      <c r="F1300" s="41"/>
      <c r="G1300" s="41"/>
      <c r="H1300" s="41"/>
      <c r="I1300" s="41"/>
      <c r="J1300" s="41"/>
      <c r="K1300" s="41"/>
      <c r="L1300" s="41"/>
      <c r="M1300" s="41"/>
      <c r="N1300" s="41"/>
      <c r="O1300" s="41"/>
      <c r="P1300" s="41"/>
    </row>
    <row r="1301">
      <c r="A1301" s="41"/>
      <c r="B1301" s="41"/>
      <c r="C1301" s="41"/>
      <c r="D1301" s="41"/>
      <c r="E1301" s="41"/>
      <c r="F1301" s="41"/>
      <c r="G1301" s="41"/>
      <c r="H1301" s="41"/>
      <c r="I1301" s="41"/>
      <c r="J1301" s="41"/>
      <c r="K1301" s="41"/>
      <c r="L1301" s="41"/>
      <c r="M1301" s="41"/>
      <c r="N1301" s="41"/>
      <c r="O1301" s="41"/>
      <c r="P1301" s="41"/>
    </row>
    <row r="1302">
      <c r="A1302" s="41"/>
      <c r="B1302" s="41"/>
      <c r="C1302" s="41"/>
      <c r="D1302" s="41"/>
      <c r="E1302" s="41"/>
      <c r="F1302" s="41"/>
      <c r="G1302" s="41"/>
      <c r="H1302" s="41"/>
      <c r="I1302" s="41"/>
      <c r="J1302" s="41"/>
      <c r="K1302" s="41"/>
      <c r="L1302" s="41"/>
      <c r="M1302" s="41"/>
      <c r="N1302" s="41"/>
      <c r="O1302" s="41"/>
      <c r="P1302" s="41"/>
    </row>
    <row r="1303">
      <c r="A1303" s="41"/>
      <c r="B1303" s="41"/>
      <c r="C1303" s="41"/>
      <c r="D1303" s="41"/>
      <c r="E1303" s="41"/>
      <c r="F1303" s="41"/>
      <c r="G1303" s="41"/>
      <c r="H1303" s="41"/>
      <c r="I1303" s="41"/>
      <c r="J1303" s="41"/>
      <c r="K1303" s="41"/>
      <c r="L1303" s="41"/>
      <c r="M1303" s="41"/>
      <c r="N1303" s="41"/>
      <c r="O1303" s="41"/>
      <c r="P1303" s="41"/>
    </row>
    <row r="1304">
      <c r="A1304" s="41"/>
      <c r="B1304" s="41"/>
      <c r="C1304" s="41"/>
      <c r="D1304" s="41"/>
      <c r="E1304" s="41"/>
      <c r="F1304" s="41"/>
      <c r="G1304" s="41"/>
      <c r="H1304" s="41"/>
      <c r="I1304" s="41"/>
      <c r="J1304" s="41"/>
      <c r="K1304" s="41"/>
      <c r="L1304" s="41"/>
      <c r="M1304" s="41"/>
      <c r="N1304" s="41"/>
      <c r="O1304" s="41"/>
      <c r="P1304" s="41"/>
    </row>
    <row r="1305">
      <c r="A1305" s="41"/>
      <c r="B1305" s="41"/>
      <c r="C1305" s="41"/>
      <c r="D1305" s="41"/>
      <c r="E1305" s="41"/>
      <c r="F1305" s="41"/>
      <c r="G1305" s="41"/>
      <c r="H1305" s="41"/>
      <c r="I1305" s="41"/>
      <c r="J1305" s="41"/>
      <c r="K1305" s="41"/>
      <c r="L1305" s="41"/>
      <c r="M1305" s="41"/>
      <c r="N1305" s="41"/>
      <c r="O1305" s="41"/>
      <c r="P1305" s="41"/>
    </row>
    <row r="1306">
      <c r="A1306" s="41"/>
      <c r="B1306" s="41"/>
      <c r="C1306" s="41"/>
      <c r="D1306" s="41"/>
      <c r="E1306" s="41"/>
      <c r="F1306" s="41"/>
      <c r="G1306" s="41"/>
      <c r="H1306" s="41"/>
      <c r="I1306" s="41"/>
      <c r="J1306" s="41"/>
      <c r="K1306" s="41"/>
      <c r="L1306" s="41"/>
      <c r="M1306" s="41"/>
      <c r="N1306" s="41"/>
      <c r="O1306" s="41"/>
      <c r="P1306" s="41"/>
    </row>
    <row r="1307">
      <c r="A1307" s="41"/>
      <c r="B1307" s="41"/>
      <c r="C1307" s="41"/>
      <c r="D1307" s="41"/>
      <c r="E1307" s="41"/>
      <c r="F1307" s="41"/>
      <c r="G1307" s="41"/>
      <c r="H1307" s="41"/>
      <c r="I1307" s="41"/>
      <c r="J1307" s="41"/>
      <c r="K1307" s="41"/>
      <c r="L1307" s="41"/>
      <c r="M1307" s="41"/>
      <c r="N1307" s="41"/>
      <c r="O1307" s="41"/>
      <c r="P1307" s="41"/>
    </row>
    <row r="1308">
      <c r="A1308" s="41"/>
      <c r="B1308" s="41"/>
      <c r="C1308" s="41"/>
      <c r="D1308" s="41"/>
      <c r="E1308" s="41"/>
      <c r="F1308" s="41"/>
      <c r="G1308" s="41"/>
      <c r="H1308" s="41"/>
      <c r="I1308" s="41"/>
      <c r="J1308" s="41"/>
      <c r="K1308" s="41"/>
      <c r="L1308" s="41"/>
      <c r="M1308" s="41"/>
      <c r="N1308" s="41"/>
      <c r="O1308" s="41"/>
      <c r="P1308" s="41"/>
    </row>
    <row r="1309">
      <c r="A1309" s="41"/>
      <c r="B1309" s="41"/>
      <c r="C1309" s="41"/>
      <c r="D1309" s="41"/>
      <c r="E1309" s="41"/>
      <c r="F1309" s="41"/>
      <c r="G1309" s="41"/>
      <c r="H1309" s="41"/>
      <c r="I1309" s="41"/>
      <c r="J1309" s="41"/>
      <c r="K1309" s="41"/>
      <c r="L1309" s="41"/>
      <c r="M1309" s="41"/>
      <c r="N1309" s="41"/>
      <c r="O1309" s="41"/>
      <c r="P1309" s="41"/>
    </row>
    <row r="1310">
      <c r="A1310" s="41"/>
      <c r="B1310" s="41"/>
      <c r="C1310" s="41"/>
      <c r="D1310" s="41"/>
      <c r="E1310" s="41"/>
      <c r="F1310" s="41"/>
      <c r="G1310" s="41"/>
      <c r="H1310" s="41"/>
      <c r="I1310" s="41"/>
      <c r="J1310" s="41"/>
      <c r="K1310" s="41"/>
      <c r="L1310" s="41"/>
      <c r="M1310" s="41"/>
      <c r="N1310" s="41"/>
      <c r="O1310" s="41"/>
      <c r="P1310" s="41"/>
    </row>
    <row r="1311">
      <c r="A1311" s="41"/>
      <c r="B1311" s="41"/>
      <c r="C1311" s="41"/>
      <c r="D1311" s="41"/>
      <c r="E1311" s="41"/>
      <c r="F1311" s="41"/>
      <c r="G1311" s="41"/>
      <c r="H1311" s="41"/>
      <c r="I1311" s="41"/>
      <c r="J1311" s="41"/>
      <c r="K1311" s="41"/>
      <c r="L1311" s="41"/>
      <c r="M1311" s="41"/>
      <c r="N1311" s="41"/>
      <c r="O1311" s="41"/>
      <c r="P1311" s="41"/>
    </row>
    <row r="1312">
      <c r="A1312" s="41"/>
      <c r="B1312" s="41"/>
      <c r="C1312" s="41"/>
      <c r="D1312" s="41"/>
      <c r="E1312" s="41"/>
      <c r="F1312" s="41"/>
      <c r="G1312" s="41"/>
      <c r="H1312" s="41"/>
      <c r="I1312" s="41"/>
      <c r="J1312" s="41"/>
      <c r="K1312" s="41"/>
      <c r="L1312" s="41"/>
      <c r="M1312" s="41"/>
      <c r="N1312" s="41"/>
      <c r="O1312" s="41"/>
      <c r="P1312" s="41"/>
    </row>
    <row r="1313">
      <c r="A1313" s="41"/>
      <c r="B1313" s="41"/>
      <c r="C1313" s="41"/>
      <c r="D1313" s="41"/>
      <c r="E1313" s="41"/>
      <c r="F1313" s="41"/>
      <c r="G1313" s="41"/>
      <c r="H1313" s="41"/>
      <c r="I1313" s="41"/>
      <c r="J1313" s="41"/>
      <c r="K1313" s="41"/>
      <c r="L1313" s="41"/>
      <c r="M1313" s="41"/>
      <c r="N1313" s="41"/>
      <c r="O1313" s="41"/>
      <c r="P1313" s="41"/>
    </row>
    <row r="1314">
      <c r="A1314" s="41"/>
      <c r="B1314" s="41"/>
      <c r="C1314" s="41"/>
      <c r="D1314" s="41"/>
      <c r="E1314" s="41"/>
      <c r="F1314" s="41"/>
      <c r="G1314" s="41"/>
      <c r="H1314" s="41"/>
      <c r="I1314" s="41"/>
      <c r="J1314" s="41"/>
      <c r="K1314" s="41"/>
      <c r="L1314" s="41"/>
      <c r="M1314" s="41"/>
      <c r="N1314" s="41"/>
      <c r="O1314" s="41"/>
      <c r="P1314" s="41"/>
    </row>
    <row r="1315">
      <c r="A1315" s="41"/>
      <c r="B1315" s="41"/>
      <c r="C1315" s="41"/>
      <c r="D1315" s="41"/>
      <c r="E1315" s="41"/>
      <c r="F1315" s="41"/>
      <c r="G1315" s="41"/>
      <c r="H1315" s="41"/>
      <c r="I1315" s="41"/>
      <c r="J1315" s="41"/>
      <c r="K1315" s="41"/>
      <c r="L1315" s="41"/>
      <c r="M1315" s="41"/>
      <c r="N1315" s="41"/>
      <c r="O1315" s="41"/>
      <c r="P1315" s="41"/>
    </row>
    <row r="1316">
      <c r="A1316" s="41"/>
      <c r="B1316" s="41"/>
      <c r="C1316" s="41"/>
      <c r="D1316" s="41"/>
      <c r="E1316" s="41"/>
      <c r="F1316" s="41"/>
      <c r="G1316" s="41"/>
      <c r="H1316" s="41"/>
      <c r="I1316" s="41"/>
      <c r="J1316" s="41"/>
      <c r="K1316" s="41"/>
      <c r="L1316" s="41"/>
      <c r="M1316" s="41"/>
      <c r="N1316" s="41"/>
      <c r="O1316" s="41"/>
      <c r="P1316" s="41"/>
    </row>
    <row r="1317">
      <c r="A1317" s="41"/>
      <c r="B1317" s="41"/>
      <c r="C1317" s="41"/>
      <c r="D1317" s="41"/>
      <c r="E1317" s="41"/>
      <c r="F1317" s="41"/>
      <c r="G1317" s="41"/>
      <c r="H1317" s="41"/>
      <c r="I1317" s="41"/>
      <c r="J1317" s="41"/>
      <c r="K1317" s="41"/>
      <c r="L1317" s="41"/>
      <c r="M1317" s="41"/>
      <c r="N1317" s="41"/>
      <c r="O1317" s="41"/>
      <c r="P1317" s="41"/>
    </row>
    <row r="1318">
      <c r="A1318" s="41"/>
      <c r="B1318" s="41"/>
      <c r="C1318" s="41"/>
      <c r="D1318" s="41"/>
      <c r="E1318" s="41"/>
      <c r="F1318" s="41"/>
      <c r="G1318" s="41"/>
      <c r="H1318" s="41"/>
      <c r="I1318" s="41"/>
      <c r="J1318" s="41"/>
      <c r="K1318" s="41"/>
      <c r="L1318" s="41"/>
      <c r="M1318" s="41"/>
      <c r="N1318" s="41"/>
      <c r="O1318" s="41"/>
      <c r="P1318" s="41"/>
    </row>
    <row r="1319">
      <c r="A1319" s="41"/>
      <c r="B1319" s="41"/>
      <c r="C1319" s="41"/>
      <c r="D1319" s="41"/>
      <c r="E1319" s="41"/>
      <c r="F1319" s="41"/>
      <c r="G1319" s="41"/>
      <c r="H1319" s="41"/>
      <c r="I1319" s="41"/>
      <c r="J1319" s="41"/>
      <c r="K1319" s="41"/>
      <c r="L1319" s="41"/>
      <c r="M1319" s="41"/>
      <c r="N1319" s="41"/>
      <c r="O1319" s="41"/>
      <c r="P1319" s="41"/>
    </row>
    <row r="1320">
      <c r="A1320" s="41"/>
      <c r="B1320" s="41"/>
      <c r="C1320" s="41"/>
      <c r="D1320" s="41"/>
      <c r="E1320" s="41"/>
      <c r="F1320" s="41"/>
      <c r="G1320" s="41"/>
      <c r="H1320" s="41"/>
      <c r="I1320" s="41"/>
      <c r="J1320" s="41"/>
      <c r="K1320" s="41"/>
      <c r="L1320" s="41"/>
      <c r="M1320" s="41"/>
      <c r="N1320" s="41"/>
      <c r="O1320" s="41"/>
      <c r="P1320" s="41"/>
    </row>
    <row r="1321">
      <c r="A1321" s="41"/>
      <c r="B1321" s="41"/>
      <c r="C1321" s="41"/>
      <c r="D1321" s="41"/>
      <c r="E1321" s="41"/>
      <c r="F1321" s="41"/>
      <c r="G1321" s="41"/>
      <c r="H1321" s="41"/>
      <c r="I1321" s="41"/>
      <c r="J1321" s="41"/>
      <c r="K1321" s="41"/>
      <c r="L1321" s="41"/>
      <c r="M1321" s="41"/>
      <c r="N1321" s="41"/>
      <c r="O1321" s="41"/>
      <c r="P1321" s="41"/>
    </row>
    <row r="1322">
      <c r="A1322" s="41"/>
      <c r="B1322" s="41"/>
      <c r="C1322" s="41"/>
      <c r="D1322" s="41"/>
      <c r="E1322" s="41"/>
      <c r="F1322" s="41"/>
      <c r="G1322" s="41"/>
      <c r="H1322" s="41"/>
      <c r="I1322" s="41"/>
      <c r="J1322" s="41"/>
      <c r="K1322" s="41"/>
      <c r="L1322" s="41"/>
      <c r="M1322" s="41"/>
      <c r="N1322" s="41"/>
      <c r="O1322" s="41"/>
      <c r="P1322" s="41"/>
    </row>
    <row r="1323">
      <c r="A1323" s="41"/>
      <c r="B1323" s="41"/>
      <c r="C1323" s="41"/>
      <c r="D1323" s="41"/>
      <c r="E1323" s="41"/>
      <c r="F1323" s="41"/>
      <c r="G1323" s="41"/>
      <c r="H1323" s="41"/>
      <c r="I1323" s="41"/>
      <c r="J1323" s="41"/>
      <c r="K1323" s="41"/>
      <c r="L1323" s="41"/>
      <c r="M1323" s="41"/>
      <c r="N1323" s="41"/>
      <c r="O1323" s="41"/>
      <c r="P1323" s="41"/>
    </row>
    <row r="1324">
      <c r="A1324" s="41"/>
      <c r="B1324" s="41"/>
      <c r="C1324" s="41"/>
      <c r="D1324" s="41"/>
      <c r="E1324" s="41"/>
      <c r="F1324" s="41"/>
      <c r="G1324" s="41"/>
      <c r="H1324" s="41"/>
      <c r="I1324" s="41"/>
      <c r="J1324" s="41"/>
      <c r="K1324" s="41"/>
      <c r="L1324" s="41"/>
      <c r="M1324" s="41"/>
      <c r="N1324" s="41"/>
      <c r="O1324" s="41"/>
      <c r="P1324" s="41"/>
    </row>
    <row r="1325">
      <c r="A1325" s="41"/>
      <c r="B1325" s="41"/>
      <c r="C1325" s="41"/>
      <c r="D1325" s="41"/>
      <c r="E1325" s="41"/>
      <c r="F1325" s="41"/>
      <c r="G1325" s="41"/>
      <c r="H1325" s="41"/>
      <c r="I1325" s="41"/>
      <c r="J1325" s="41"/>
      <c r="K1325" s="41"/>
      <c r="L1325" s="41"/>
      <c r="M1325" s="41"/>
      <c r="N1325" s="41"/>
      <c r="O1325" s="41"/>
      <c r="P1325" s="41"/>
    </row>
    <row r="1326">
      <c r="A1326" s="41"/>
      <c r="B1326" s="41"/>
      <c r="C1326" s="41"/>
      <c r="D1326" s="41"/>
      <c r="E1326" s="41"/>
      <c r="F1326" s="41"/>
      <c r="G1326" s="41"/>
      <c r="H1326" s="41"/>
      <c r="I1326" s="41"/>
      <c r="J1326" s="41"/>
      <c r="K1326" s="41"/>
      <c r="L1326" s="41"/>
      <c r="M1326" s="41"/>
      <c r="N1326" s="41"/>
      <c r="O1326" s="41"/>
      <c r="P1326" s="41"/>
    </row>
    <row r="1327">
      <c r="A1327" s="41"/>
      <c r="B1327" s="41"/>
      <c r="C1327" s="41"/>
      <c r="D1327" s="41"/>
      <c r="E1327" s="41"/>
      <c r="F1327" s="41"/>
      <c r="G1327" s="41"/>
      <c r="H1327" s="41"/>
      <c r="I1327" s="41"/>
      <c r="J1327" s="41"/>
      <c r="K1327" s="41"/>
      <c r="L1327" s="41"/>
      <c r="M1327" s="41"/>
      <c r="N1327" s="41"/>
      <c r="O1327" s="41"/>
      <c r="P1327" s="41"/>
    </row>
    <row r="1328">
      <c r="A1328" s="41"/>
      <c r="B1328" s="41"/>
      <c r="C1328" s="41"/>
      <c r="D1328" s="41"/>
      <c r="E1328" s="41"/>
      <c r="F1328" s="41"/>
      <c r="G1328" s="41"/>
      <c r="H1328" s="41"/>
      <c r="I1328" s="41"/>
      <c r="J1328" s="41"/>
      <c r="K1328" s="41"/>
      <c r="L1328" s="41"/>
      <c r="M1328" s="41"/>
      <c r="N1328" s="41"/>
      <c r="O1328" s="41"/>
      <c r="P1328" s="41"/>
    </row>
    <row r="1329">
      <c r="A1329" s="41"/>
      <c r="B1329" s="41"/>
      <c r="C1329" s="41"/>
      <c r="D1329" s="41"/>
      <c r="E1329" s="41"/>
      <c r="F1329" s="41"/>
      <c r="G1329" s="41"/>
      <c r="H1329" s="41"/>
      <c r="I1329" s="41"/>
      <c r="J1329" s="41"/>
      <c r="K1329" s="41"/>
      <c r="L1329" s="41"/>
      <c r="M1329" s="41"/>
      <c r="N1329" s="41"/>
      <c r="O1329" s="41"/>
      <c r="P1329" s="41"/>
    </row>
    <row r="1330">
      <c r="A1330" s="41"/>
      <c r="B1330" s="41"/>
      <c r="C1330" s="41"/>
      <c r="D1330" s="41"/>
      <c r="E1330" s="41"/>
      <c r="F1330" s="41"/>
      <c r="G1330" s="41"/>
      <c r="H1330" s="41"/>
      <c r="I1330" s="41"/>
      <c r="J1330" s="41"/>
      <c r="K1330" s="41"/>
      <c r="L1330" s="41"/>
      <c r="M1330" s="41"/>
      <c r="N1330" s="41"/>
      <c r="O1330" s="41"/>
      <c r="P1330" s="41"/>
    </row>
    <row r="1331">
      <c r="A1331" s="41"/>
      <c r="B1331" s="41"/>
      <c r="C1331" s="41"/>
      <c r="D1331" s="41"/>
      <c r="E1331" s="41"/>
      <c r="F1331" s="41"/>
      <c r="G1331" s="41"/>
      <c r="H1331" s="41"/>
      <c r="I1331" s="41"/>
      <c r="J1331" s="41"/>
      <c r="K1331" s="41"/>
      <c r="L1331" s="41"/>
      <c r="M1331" s="41"/>
      <c r="N1331" s="41"/>
      <c r="O1331" s="41"/>
      <c r="P1331" s="41"/>
    </row>
    <row r="1332">
      <c r="A1332" s="41"/>
      <c r="B1332" s="41"/>
      <c r="C1332" s="41"/>
      <c r="D1332" s="41"/>
      <c r="E1332" s="41"/>
      <c r="F1332" s="41"/>
      <c r="G1332" s="41"/>
      <c r="H1332" s="41"/>
      <c r="I1332" s="41"/>
      <c r="J1332" s="41"/>
      <c r="K1332" s="41"/>
      <c r="L1332" s="41"/>
      <c r="M1332" s="41"/>
      <c r="N1332" s="41"/>
      <c r="O1332" s="41"/>
      <c r="P1332" s="41"/>
    </row>
    <row r="1333">
      <c r="A1333" s="41"/>
      <c r="B1333" s="41"/>
      <c r="C1333" s="41"/>
      <c r="D1333" s="41"/>
      <c r="E1333" s="41"/>
      <c r="F1333" s="41"/>
      <c r="G1333" s="41"/>
      <c r="H1333" s="41"/>
      <c r="I1333" s="41"/>
      <c r="J1333" s="41"/>
      <c r="K1333" s="41"/>
      <c r="L1333" s="41"/>
      <c r="M1333" s="41"/>
      <c r="N1333" s="41"/>
      <c r="O1333" s="41"/>
      <c r="P1333" s="41"/>
    </row>
    <row r="1334">
      <c r="A1334" s="41"/>
      <c r="B1334" s="41"/>
      <c r="C1334" s="41"/>
      <c r="D1334" s="41"/>
      <c r="E1334" s="41"/>
      <c r="F1334" s="41"/>
      <c r="G1334" s="41"/>
      <c r="H1334" s="41"/>
      <c r="I1334" s="41"/>
      <c r="J1334" s="41"/>
      <c r="K1334" s="41"/>
      <c r="L1334" s="41"/>
      <c r="M1334" s="41"/>
      <c r="N1334" s="41"/>
      <c r="O1334" s="41"/>
      <c r="P1334" s="41"/>
    </row>
    <row r="1335">
      <c r="A1335" s="41"/>
      <c r="B1335" s="41"/>
      <c r="C1335" s="41"/>
      <c r="D1335" s="41"/>
      <c r="E1335" s="41"/>
      <c r="F1335" s="41"/>
      <c r="G1335" s="41"/>
      <c r="H1335" s="41"/>
      <c r="I1335" s="41"/>
      <c r="J1335" s="41"/>
      <c r="K1335" s="41"/>
      <c r="L1335" s="41"/>
      <c r="M1335" s="41"/>
      <c r="N1335" s="41"/>
      <c r="O1335" s="41"/>
      <c r="P1335" s="41"/>
    </row>
    <row r="1336">
      <c r="A1336" s="41"/>
      <c r="B1336" s="41"/>
      <c r="C1336" s="41"/>
      <c r="D1336" s="41"/>
      <c r="E1336" s="41"/>
      <c r="F1336" s="41"/>
      <c r="G1336" s="41"/>
      <c r="H1336" s="41"/>
      <c r="I1336" s="41"/>
      <c r="J1336" s="41"/>
      <c r="K1336" s="41"/>
      <c r="L1336" s="41"/>
      <c r="M1336" s="41"/>
      <c r="N1336" s="41"/>
      <c r="O1336" s="41"/>
      <c r="P1336" s="41"/>
    </row>
    <row r="1337">
      <c r="A1337" s="41"/>
      <c r="B1337" s="41"/>
      <c r="C1337" s="41"/>
      <c r="D1337" s="41"/>
      <c r="E1337" s="41"/>
      <c r="F1337" s="41"/>
      <c r="G1337" s="41"/>
      <c r="H1337" s="41"/>
      <c r="I1337" s="41"/>
      <c r="J1337" s="41"/>
      <c r="K1337" s="41"/>
      <c r="L1337" s="41"/>
      <c r="M1337" s="41"/>
      <c r="N1337" s="41"/>
      <c r="O1337" s="41"/>
      <c r="P1337" s="41"/>
    </row>
    <row r="1338">
      <c r="A1338" s="41"/>
      <c r="B1338" s="41"/>
      <c r="C1338" s="41"/>
      <c r="D1338" s="41"/>
      <c r="E1338" s="41"/>
      <c r="F1338" s="41"/>
      <c r="G1338" s="41"/>
      <c r="H1338" s="41"/>
      <c r="I1338" s="41"/>
      <c r="J1338" s="41"/>
      <c r="K1338" s="41"/>
      <c r="L1338" s="41"/>
      <c r="M1338" s="41"/>
      <c r="N1338" s="41"/>
      <c r="O1338" s="41"/>
      <c r="P1338" s="41"/>
    </row>
    <row r="1339">
      <c r="A1339" s="41"/>
      <c r="B1339" s="41"/>
      <c r="C1339" s="41"/>
      <c r="D1339" s="41"/>
      <c r="E1339" s="41"/>
      <c r="F1339" s="41"/>
      <c r="G1339" s="41"/>
      <c r="H1339" s="41"/>
      <c r="I1339" s="41"/>
      <c r="J1339" s="41"/>
      <c r="K1339" s="41"/>
      <c r="L1339" s="41"/>
      <c r="M1339" s="41"/>
      <c r="N1339" s="41"/>
      <c r="O1339" s="41"/>
      <c r="P1339" s="41"/>
    </row>
    <row r="1340">
      <c r="A1340" s="41"/>
      <c r="B1340" s="41"/>
      <c r="C1340" s="41"/>
      <c r="D1340" s="41"/>
      <c r="E1340" s="41"/>
      <c r="F1340" s="41"/>
      <c r="G1340" s="41"/>
      <c r="H1340" s="41"/>
      <c r="I1340" s="41"/>
      <c r="J1340" s="41"/>
      <c r="K1340" s="41"/>
      <c r="L1340" s="41"/>
      <c r="M1340" s="41"/>
      <c r="N1340" s="41"/>
      <c r="O1340" s="41"/>
      <c r="P1340" s="41"/>
    </row>
    <row r="1341">
      <c r="A1341" s="41"/>
      <c r="B1341" s="41"/>
      <c r="C1341" s="41"/>
      <c r="D1341" s="41"/>
      <c r="E1341" s="41"/>
      <c r="F1341" s="41"/>
      <c r="G1341" s="41"/>
      <c r="H1341" s="41"/>
      <c r="I1341" s="41"/>
      <c r="J1341" s="41"/>
      <c r="K1341" s="41"/>
      <c r="L1341" s="41"/>
      <c r="M1341" s="41"/>
      <c r="N1341" s="41"/>
      <c r="O1341" s="41"/>
      <c r="P1341" s="41"/>
    </row>
    <row r="1342">
      <c r="A1342" s="41"/>
      <c r="B1342" s="41"/>
      <c r="C1342" s="41"/>
      <c r="D1342" s="41"/>
      <c r="E1342" s="41"/>
      <c r="F1342" s="41"/>
      <c r="G1342" s="41"/>
      <c r="H1342" s="41"/>
      <c r="I1342" s="41"/>
      <c r="J1342" s="41"/>
      <c r="K1342" s="41"/>
      <c r="L1342" s="41"/>
      <c r="M1342" s="41"/>
      <c r="N1342" s="41"/>
      <c r="O1342" s="41"/>
      <c r="P1342" s="41"/>
    </row>
    <row r="1343">
      <c r="A1343" s="41"/>
      <c r="B1343" s="41"/>
      <c r="C1343" s="41"/>
      <c r="D1343" s="41"/>
      <c r="E1343" s="41"/>
      <c r="F1343" s="41"/>
      <c r="G1343" s="41"/>
      <c r="H1343" s="41"/>
      <c r="I1343" s="41"/>
      <c r="J1343" s="41"/>
      <c r="K1343" s="41"/>
      <c r="L1343" s="41"/>
      <c r="M1343" s="41"/>
      <c r="N1343" s="41"/>
      <c r="O1343" s="41"/>
      <c r="P1343" s="41"/>
    </row>
    <row r="1344">
      <c r="A1344" s="41"/>
      <c r="B1344" s="41"/>
      <c r="C1344" s="41"/>
      <c r="D1344" s="41"/>
      <c r="E1344" s="41"/>
      <c r="F1344" s="41"/>
      <c r="G1344" s="41"/>
      <c r="H1344" s="41"/>
      <c r="I1344" s="41"/>
      <c r="J1344" s="41"/>
      <c r="K1344" s="41"/>
      <c r="L1344" s="41"/>
      <c r="M1344" s="41"/>
      <c r="N1344" s="41"/>
      <c r="O1344" s="41"/>
      <c r="P1344" s="41"/>
    </row>
    <row r="1345">
      <c r="A1345" s="41"/>
      <c r="B1345" s="41"/>
      <c r="C1345" s="41"/>
      <c r="D1345" s="41"/>
      <c r="E1345" s="41"/>
      <c r="F1345" s="41"/>
      <c r="G1345" s="41"/>
      <c r="H1345" s="41"/>
      <c r="I1345" s="41"/>
      <c r="J1345" s="41"/>
      <c r="K1345" s="41"/>
      <c r="L1345" s="41"/>
      <c r="M1345" s="41"/>
      <c r="N1345" s="41"/>
      <c r="O1345" s="41"/>
      <c r="P1345" s="41"/>
    </row>
    <row r="1346">
      <c r="A1346" s="41"/>
      <c r="B1346" s="41"/>
      <c r="C1346" s="41"/>
      <c r="D1346" s="41"/>
      <c r="E1346" s="41"/>
      <c r="F1346" s="41"/>
      <c r="G1346" s="41"/>
      <c r="H1346" s="41"/>
      <c r="I1346" s="41"/>
      <c r="J1346" s="41"/>
      <c r="K1346" s="41"/>
      <c r="L1346" s="41"/>
      <c r="M1346" s="41"/>
      <c r="N1346" s="41"/>
      <c r="O1346" s="41"/>
      <c r="P1346" s="41"/>
    </row>
    <row r="1347">
      <c r="A1347" s="41"/>
      <c r="B1347" s="41"/>
      <c r="C1347" s="41"/>
      <c r="D1347" s="41"/>
      <c r="E1347" s="41"/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  <c r="P1347" s="41"/>
    </row>
    <row r="1348">
      <c r="A1348" s="41"/>
      <c r="B1348" s="41"/>
      <c r="C1348" s="41"/>
      <c r="D1348" s="41"/>
      <c r="E1348" s="41"/>
      <c r="F1348" s="41"/>
      <c r="G1348" s="41"/>
      <c r="H1348" s="41"/>
      <c r="I1348" s="41"/>
      <c r="J1348" s="41"/>
      <c r="K1348" s="41"/>
      <c r="L1348" s="41"/>
      <c r="M1348" s="41"/>
      <c r="N1348" s="41"/>
      <c r="O1348" s="41"/>
      <c r="P1348" s="41"/>
    </row>
    <row r="1349">
      <c r="A1349" s="41"/>
      <c r="B1349" s="41"/>
      <c r="C1349" s="41"/>
      <c r="D1349" s="41"/>
      <c r="E1349" s="41"/>
      <c r="F1349" s="41"/>
      <c r="G1349" s="41"/>
      <c r="H1349" s="41"/>
      <c r="I1349" s="41"/>
      <c r="J1349" s="41"/>
      <c r="K1349" s="41"/>
      <c r="L1349" s="41"/>
      <c r="M1349" s="41"/>
      <c r="N1349" s="41"/>
      <c r="O1349" s="41"/>
      <c r="P1349" s="41"/>
    </row>
    <row r="1350">
      <c r="A1350" s="41"/>
      <c r="B1350" s="41"/>
      <c r="C1350" s="41"/>
      <c r="D1350" s="41"/>
      <c r="E1350" s="41"/>
      <c r="F1350" s="41"/>
      <c r="G1350" s="41"/>
      <c r="H1350" s="41"/>
      <c r="I1350" s="41"/>
      <c r="J1350" s="41"/>
      <c r="K1350" s="41"/>
      <c r="L1350" s="41"/>
      <c r="M1350" s="41"/>
      <c r="N1350" s="41"/>
      <c r="O1350" s="41"/>
      <c r="P1350" s="41"/>
    </row>
    <row r="1351">
      <c r="A1351" s="41"/>
      <c r="B1351" s="41"/>
      <c r="C1351" s="41"/>
      <c r="D1351" s="41"/>
      <c r="E1351" s="41"/>
      <c r="F1351" s="41"/>
      <c r="G1351" s="41"/>
      <c r="H1351" s="41"/>
      <c r="I1351" s="41"/>
      <c r="J1351" s="41"/>
      <c r="K1351" s="41"/>
      <c r="L1351" s="41"/>
      <c r="M1351" s="41"/>
      <c r="N1351" s="41"/>
      <c r="O1351" s="41"/>
      <c r="P1351" s="41"/>
    </row>
    <row r="1352">
      <c r="A1352" s="41"/>
      <c r="B1352" s="41"/>
      <c r="C1352" s="41"/>
      <c r="D1352" s="41"/>
      <c r="E1352" s="41"/>
      <c r="F1352" s="41"/>
      <c r="G1352" s="41"/>
      <c r="H1352" s="41"/>
      <c r="I1352" s="41"/>
      <c r="J1352" s="41"/>
      <c r="K1352" s="41"/>
      <c r="L1352" s="41"/>
      <c r="M1352" s="41"/>
      <c r="N1352" s="41"/>
      <c r="O1352" s="41"/>
      <c r="P1352" s="41"/>
    </row>
    <row r="1353">
      <c r="A1353" s="41"/>
      <c r="B1353" s="41"/>
      <c r="C1353" s="41"/>
      <c r="D1353" s="41"/>
      <c r="E1353" s="41"/>
      <c r="F1353" s="41"/>
      <c r="G1353" s="41"/>
      <c r="H1353" s="41"/>
      <c r="I1353" s="41"/>
      <c r="J1353" s="41"/>
      <c r="K1353" s="41"/>
      <c r="L1353" s="41"/>
      <c r="M1353" s="41"/>
      <c r="N1353" s="41"/>
      <c r="O1353" s="41"/>
      <c r="P1353" s="41"/>
    </row>
    <row r="1354">
      <c r="A1354" s="41"/>
      <c r="B1354" s="41"/>
      <c r="C1354" s="41"/>
      <c r="D1354" s="41"/>
      <c r="E1354" s="41"/>
      <c r="F1354" s="41"/>
      <c r="G1354" s="41"/>
      <c r="H1354" s="41"/>
      <c r="I1354" s="41"/>
      <c r="J1354" s="41"/>
      <c r="K1354" s="41"/>
      <c r="L1354" s="41"/>
      <c r="M1354" s="41"/>
      <c r="N1354" s="41"/>
      <c r="O1354" s="41"/>
      <c r="P1354" s="41"/>
    </row>
    <row r="1355">
      <c r="A1355" s="41"/>
      <c r="B1355" s="41"/>
      <c r="C1355" s="41"/>
      <c r="D1355" s="41"/>
      <c r="E1355" s="41"/>
      <c r="F1355" s="41"/>
      <c r="G1355" s="41"/>
      <c r="H1355" s="41"/>
      <c r="I1355" s="41"/>
      <c r="J1355" s="41"/>
      <c r="K1355" s="41"/>
      <c r="L1355" s="41"/>
      <c r="M1355" s="41"/>
      <c r="N1355" s="41"/>
      <c r="O1355" s="41"/>
      <c r="P1355" s="41"/>
    </row>
    <row r="1356">
      <c r="A1356" s="41"/>
      <c r="B1356" s="41"/>
      <c r="C1356" s="41"/>
      <c r="D1356" s="41"/>
      <c r="E1356" s="41"/>
      <c r="F1356" s="41"/>
      <c r="G1356" s="41"/>
      <c r="H1356" s="41"/>
      <c r="I1356" s="41"/>
      <c r="J1356" s="41"/>
      <c r="K1356" s="41"/>
      <c r="L1356" s="41"/>
      <c r="M1356" s="41"/>
      <c r="N1356" s="41"/>
      <c r="O1356" s="41"/>
      <c r="P1356" s="41"/>
    </row>
    <row r="1357">
      <c r="A1357" s="41"/>
      <c r="B1357" s="41"/>
      <c r="C1357" s="41"/>
      <c r="D1357" s="41"/>
      <c r="E1357" s="41"/>
      <c r="F1357" s="41"/>
      <c r="G1357" s="41"/>
      <c r="H1357" s="41"/>
      <c r="I1357" s="41"/>
      <c r="J1357" s="41"/>
      <c r="K1357" s="41"/>
      <c r="L1357" s="41"/>
      <c r="M1357" s="41"/>
      <c r="N1357" s="41"/>
      <c r="O1357" s="41"/>
      <c r="P1357" s="41"/>
    </row>
    <row r="1358">
      <c r="A1358" s="41"/>
      <c r="B1358" s="41"/>
      <c r="C1358" s="41"/>
      <c r="D1358" s="41"/>
      <c r="E1358" s="41"/>
      <c r="F1358" s="41"/>
      <c r="G1358" s="41"/>
      <c r="H1358" s="41"/>
      <c r="I1358" s="41"/>
      <c r="J1358" s="41"/>
      <c r="K1358" s="41"/>
      <c r="L1358" s="41"/>
      <c r="M1358" s="41"/>
      <c r="N1358" s="41"/>
      <c r="O1358" s="41"/>
      <c r="P1358" s="41"/>
    </row>
    <row r="1359">
      <c r="A1359" s="41"/>
      <c r="B1359" s="41"/>
      <c r="C1359" s="41"/>
      <c r="D1359" s="41"/>
      <c r="E1359" s="41"/>
      <c r="F1359" s="41"/>
      <c r="G1359" s="41"/>
      <c r="H1359" s="41"/>
      <c r="I1359" s="41"/>
      <c r="J1359" s="41"/>
      <c r="K1359" s="41"/>
      <c r="L1359" s="41"/>
      <c r="M1359" s="41"/>
      <c r="N1359" s="41"/>
      <c r="O1359" s="41"/>
      <c r="P1359" s="41"/>
    </row>
    <row r="1360">
      <c r="A1360" s="41"/>
      <c r="B1360" s="41"/>
      <c r="C1360" s="41"/>
      <c r="D1360" s="41"/>
      <c r="E1360" s="41"/>
      <c r="F1360" s="41"/>
      <c r="G1360" s="41"/>
      <c r="H1360" s="41"/>
      <c r="I1360" s="41"/>
      <c r="J1360" s="41"/>
      <c r="K1360" s="41"/>
      <c r="L1360" s="41"/>
      <c r="M1360" s="41"/>
      <c r="N1360" s="41"/>
      <c r="O1360" s="41"/>
      <c r="P1360" s="41"/>
    </row>
    <row r="1361">
      <c r="A1361" s="41"/>
      <c r="B1361" s="41"/>
      <c r="C1361" s="41"/>
      <c r="D1361" s="41"/>
      <c r="E1361" s="41"/>
      <c r="F1361" s="41"/>
      <c r="G1361" s="41"/>
      <c r="H1361" s="41"/>
      <c r="I1361" s="41"/>
      <c r="J1361" s="41"/>
      <c r="K1361" s="41"/>
      <c r="L1361" s="41"/>
      <c r="M1361" s="41"/>
      <c r="N1361" s="41"/>
      <c r="O1361" s="41"/>
      <c r="P1361" s="41"/>
    </row>
    <row r="1362">
      <c r="A1362" s="41"/>
      <c r="B1362" s="41"/>
      <c r="C1362" s="41"/>
      <c r="D1362" s="41"/>
      <c r="E1362" s="41"/>
      <c r="F1362" s="41"/>
      <c r="G1362" s="41"/>
      <c r="H1362" s="41"/>
      <c r="I1362" s="41"/>
      <c r="J1362" s="41"/>
      <c r="K1362" s="41"/>
      <c r="L1362" s="41"/>
      <c r="M1362" s="41"/>
      <c r="N1362" s="41"/>
      <c r="O1362" s="41"/>
      <c r="P1362" s="41"/>
    </row>
    <row r="1363">
      <c r="A1363" s="41"/>
      <c r="B1363" s="41"/>
      <c r="C1363" s="41"/>
      <c r="D1363" s="41"/>
      <c r="E1363" s="41"/>
      <c r="F1363" s="41"/>
      <c r="G1363" s="41"/>
      <c r="H1363" s="41"/>
      <c r="I1363" s="41"/>
      <c r="J1363" s="41"/>
      <c r="K1363" s="41"/>
      <c r="L1363" s="41"/>
      <c r="M1363" s="41"/>
      <c r="N1363" s="41"/>
      <c r="O1363" s="41"/>
      <c r="P1363" s="41"/>
    </row>
    <row r="1364">
      <c r="A1364" s="41"/>
      <c r="B1364" s="41"/>
      <c r="C1364" s="41"/>
      <c r="D1364" s="41"/>
      <c r="E1364" s="41"/>
      <c r="F1364" s="41"/>
      <c r="G1364" s="41"/>
      <c r="H1364" s="41"/>
      <c r="I1364" s="41"/>
      <c r="J1364" s="41"/>
      <c r="K1364" s="41"/>
      <c r="L1364" s="41"/>
      <c r="M1364" s="41"/>
      <c r="N1364" s="41"/>
      <c r="O1364" s="41"/>
      <c r="P1364" s="41"/>
    </row>
    <row r="1365">
      <c r="A1365" s="41"/>
      <c r="B1365" s="41"/>
      <c r="C1365" s="41"/>
      <c r="D1365" s="41"/>
      <c r="E1365" s="41"/>
      <c r="F1365" s="41"/>
      <c r="G1365" s="41"/>
      <c r="H1365" s="41"/>
      <c r="I1365" s="41"/>
      <c r="J1365" s="41"/>
      <c r="K1365" s="41"/>
      <c r="L1365" s="41"/>
      <c r="M1365" s="41"/>
      <c r="N1365" s="41"/>
      <c r="O1365" s="41"/>
      <c r="P1365" s="41"/>
    </row>
    <row r="1366">
      <c r="A1366" s="41"/>
      <c r="B1366" s="41"/>
      <c r="C1366" s="41"/>
      <c r="D1366" s="41"/>
      <c r="E1366" s="41"/>
      <c r="F1366" s="41"/>
      <c r="G1366" s="41"/>
      <c r="H1366" s="41"/>
      <c r="I1366" s="41"/>
      <c r="J1366" s="41"/>
      <c r="K1366" s="41"/>
      <c r="L1366" s="41"/>
      <c r="M1366" s="41"/>
      <c r="N1366" s="41"/>
      <c r="O1366" s="41"/>
      <c r="P1366" s="41"/>
    </row>
    <row r="1367">
      <c r="A1367" s="41"/>
      <c r="B1367" s="41"/>
      <c r="C1367" s="41"/>
      <c r="D1367" s="41"/>
      <c r="E1367" s="41"/>
      <c r="F1367" s="41"/>
      <c r="G1367" s="41"/>
      <c r="H1367" s="41"/>
      <c r="I1367" s="41"/>
      <c r="J1367" s="41"/>
      <c r="K1367" s="41"/>
      <c r="L1367" s="41"/>
      <c r="M1367" s="41"/>
      <c r="N1367" s="41"/>
      <c r="O1367" s="41"/>
      <c r="P1367" s="41"/>
    </row>
    <row r="1368">
      <c r="A1368" s="41"/>
      <c r="B1368" s="41"/>
      <c r="C1368" s="41"/>
      <c r="D1368" s="41"/>
      <c r="E1368" s="41"/>
      <c r="F1368" s="41"/>
      <c r="G1368" s="41"/>
      <c r="H1368" s="41"/>
      <c r="I1368" s="41"/>
      <c r="J1368" s="41"/>
      <c r="K1368" s="41"/>
      <c r="L1368" s="41"/>
      <c r="M1368" s="41"/>
      <c r="N1368" s="41"/>
      <c r="O1368" s="41"/>
      <c r="P1368" s="41"/>
    </row>
    <row r="1369">
      <c r="A1369" s="41"/>
      <c r="B1369" s="41"/>
      <c r="C1369" s="41"/>
      <c r="D1369" s="41"/>
      <c r="E1369" s="41"/>
      <c r="F1369" s="41"/>
      <c r="G1369" s="41"/>
      <c r="H1369" s="41"/>
      <c r="I1369" s="41"/>
      <c r="J1369" s="41"/>
      <c r="K1369" s="41"/>
      <c r="L1369" s="41"/>
      <c r="M1369" s="41"/>
      <c r="N1369" s="41"/>
      <c r="O1369" s="41"/>
      <c r="P1369" s="41"/>
    </row>
    <row r="1370">
      <c r="A1370" s="41"/>
      <c r="B1370" s="41"/>
      <c r="C1370" s="41"/>
      <c r="D1370" s="41"/>
      <c r="E1370" s="41"/>
      <c r="F1370" s="41"/>
      <c r="G1370" s="41"/>
      <c r="H1370" s="41"/>
      <c r="I1370" s="41"/>
      <c r="J1370" s="41"/>
      <c r="K1370" s="41"/>
      <c r="L1370" s="41"/>
      <c r="M1370" s="41"/>
      <c r="N1370" s="41"/>
      <c r="O1370" s="41"/>
      <c r="P1370" s="41"/>
    </row>
    <row r="1371">
      <c r="A1371" s="41"/>
      <c r="B1371" s="41"/>
      <c r="C1371" s="41"/>
      <c r="D1371" s="41"/>
      <c r="E1371" s="41"/>
      <c r="F1371" s="41"/>
      <c r="G1371" s="41"/>
      <c r="H1371" s="41"/>
      <c r="I1371" s="41"/>
      <c r="J1371" s="41"/>
      <c r="K1371" s="41"/>
      <c r="L1371" s="41"/>
      <c r="M1371" s="41"/>
      <c r="N1371" s="41"/>
      <c r="O1371" s="41"/>
      <c r="P1371" s="41"/>
    </row>
    <row r="1372">
      <c r="A1372" s="41"/>
      <c r="B1372" s="41"/>
      <c r="C1372" s="41"/>
      <c r="D1372" s="41"/>
      <c r="E1372" s="41"/>
      <c r="F1372" s="41"/>
      <c r="G1372" s="41"/>
      <c r="H1372" s="41"/>
      <c r="I1372" s="41"/>
      <c r="J1372" s="41"/>
      <c r="K1372" s="41"/>
      <c r="L1372" s="41"/>
      <c r="M1372" s="41"/>
      <c r="N1372" s="41"/>
      <c r="O1372" s="41"/>
      <c r="P1372" s="41"/>
    </row>
    <row r="1373">
      <c r="A1373" s="41"/>
      <c r="B1373" s="41"/>
      <c r="C1373" s="41"/>
      <c r="D1373" s="41"/>
      <c r="E1373" s="41"/>
      <c r="F1373" s="41"/>
      <c r="G1373" s="41"/>
      <c r="H1373" s="41"/>
      <c r="I1373" s="41"/>
      <c r="J1373" s="41"/>
      <c r="K1373" s="41"/>
      <c r="L1373" s="41"/>
      <c r="M1373" s="41"/>
      <c r="N1373" s="41"/>
      <c r="O1373" s="41"/>
      <c r="P1373" s="41"/>
    </row>
    <row r="1374">
      <c r="A1374" s="41"/>
      <c r="B1374" s="41"/>
      <c r="C1374" s="41"/>
      <c r="D1374" s="41"/>
      <c r="E1374" s="41"/>
      <c r="F1374" s="41"/>
      <c r="G1374" s="41"/>
      <c r="H1374" s="41"/>
      <c r="I1374" s="41"/>
      <c r="J1374" s="41"/>
      <c r="K1374" s="41"/>
      <c r="L1374" s="41"/>
      <c r="M1374" s="41"/>
      <c r="N1374" s="41"/>
      <c r="O1374" s="41"/>
      <c r="P1374" s="41"/>
    </row>
    <row r="1375">
      <c r="A1375" s="41"/>
      <c r="B1375" s="41"/>
      <c r="C1375" s="41"/>
      <c r="D1375" s="41"/>
      <c r="E1375" s="41"/>
      <c r="F1375" s="41"/>
      <c r="G1375" s="41"/>
      <c r="H1375" s="41"/>
      <c r="I1375" s="41"/>
      <c r="J1375" s="41"/>
      <c r="K1375" s="41"/>
      <c r="L1375" s="41"/>
      <c r="M1375" s="41"/>
      <c r="N1375" s="41"/>
      <c r="O1375" s="41"/>
      <c r="P1375" s="41"/>
    </row>
    <row r="1376">
      <c r="A1376" s="41"/>
      <c r="B1376" s="41"/>
      <c r="C1376" s="41"/>
      <c r="D1376" s="41"/>
      <c r="E1376" s="41"/>
      <c r="F1376" s="41"/>
      <c r="G1376" s="41"/>
      <c r="H1376" s="41"/>
      <c r="I1376" s="41"/>
      <c r="J1376" s="41"/>
      <c r="K1376" s="41"/>
      <c r="L1376" s="41"/>
      <c r="M1376" s="41"/>
      <c r="N1376" s="41"/>
      <c r="O1376" s="41"/>
      <c r="P1376" s="41"/>
    </row>
    <row r="1377">
      <c r="A1377" s="41"/>
      <c r="B1377" s="41"/>
      <c r="C1377" s="41"/>
      <c r="D1377" s="41"/>
      <c r="E1377" s="41"/>
      <c r="F1377" s="41"/>
      <c r="G1377" s="41"/>
      <c r="H1377" s="41"/>
      <c r="I1377" s="41"/>
      <c r="J1377" s="41"/>
      <c r="K1377" s="41"/>
      <c r="L1377" s="41"/>
      <c r="M1377" s="41"/>
      <c r="N1377" s="41"/>
      <c r="O1377" s="41"/>
      <c r="P1377" s="41"/>
    </row>
    <row r="1378">
      <c r="A1378" s="41"/>
      <c r="B1378" s="41"/>
      <c r="C1378" s="41"/>
      <c r="D1378" s="41"/>
      <c r="E1378" s="41"/>
      <c r="F1378" s="41"/>
      <c r="G1378" s="41"/>
      <c r="H1378" s="41"/>
      <c r="I1378" s="41"/>
      <c r="J1378" s="41"/>
      <c r="K1378" s="41"/>
      <c r="L1378" s="41"/>
      <c r="M1378" s="41"/>
      <c r="N1378" s="41"/>
      <c r="O1378" s="41"/>
      <c r="P1378" s="41"/>
    </row>
    <row r="1379">
      <c r="A1379" s="41"/>
      <c r="B1379" s="41"/>
      <c r="C1379" s="41"/>
      <c r="D1379" s="41"/>
      <c r="E1379" s="41"/>
      <c r="F1379" s="41"/>
      <c r="G1379" s="41"/>
      <c r="H1379" s="41"/>
      <c r="I1379" s="41"/>
      <c r="J1379" s="41"/>
      <c r="K1379" s="41"/>
      <c r="L1379" s="41"/>
      <c r="M1379" s="41"/>
      <c r="N1379" s="41"/>
      <c r="O1379" s="41"/>
      <c r="P1379" s="41"/>
    </row>
    <row r="1380">
      <c r="A1380" s="41"/>
      <c r="B1380" s="41"/>
      <c r="C1380" s="41"/>
      <c r="D1380" s="41"/>
      <c r="E1380" s="41"/>
      <c r="F1380" s="41"/>
      <c r="G1380" s="41"/>
      <c r="H1380" s="41"/>
      <c r="I1380" s="41"/>
      <c r="J1380" s="41"/>
      <c r="K1380" s="41"/>
      <c r="L1380" s="41"/>
      <c r="M1380" s="41"/>
      <c r="N1380" s="41"/>
      <c r="O1380" s="41"/>
      <c r="P1380" s="41"/>
    </row>
    <row r="1381">
      <c r="A1381" s="41"/>
      <c r="B1381" s="41"/>
      <c r="C1381" s="41"/>
      <c r="D1381" s="41"/>
      <c r="E1381" s="41"/>
      <c r="F1381" s="41"/>
      <c r="G1381" s="41"/>
      <c r="H1381" s="41"/>
      <c r="I1381" s="41"/>
      <c r="J1381" s="41"/>
      <c r="K1381" s="41"/>
      <c r="L1381" s="41"/>
      <c r="M1381" s="41"/>
      <c r="N1381" s="41"/>
      <c r="O1381" s="41"/>
      <c r="P1381" s="41"/>
    </row>
    <row r="1382">
      <c r="A1382" s="41"/>
      <c r="B1382" s="41"/>
      <c r="C1382" s="41"/>
      <c r="D1382" s="41"/>
      <c r="E1382" s="41"/>
      <c r="F1382" s="41"/>
      <c r="G1382" s="41"/>
      <c r="H1382" s="41"/>
      <c r="I1382" s="41"/>
      <c r="J1382" s="41"/>
      <c r="K1382" s="41"/>
      <c r="L1382" s="41"/>
      <c r="M1382" s="41"/>
      <c r="N1382" s="41"/>
      <c r="O1382" s="41"/>
      <c r="P1382" s="41"/>
    </row>
    <row r="1383">
      <c r="A1383" s="41"/>
      <c r="B1383" s="41"/>
      <c r="C1383" s="41"/>
      <c r="D1383" s="41"/>
      <c r="E1383" s="41"/>
      <c r="F1383" s="41"/>
      <c r="G1383" s="41"/>
      <c r="H1383" s="41"/>
      <c r="I1383" s="41"/>
      <c r="J1383" s="41"/>
      <c r="K1383" s="41"/>
      <c r="L1383" s="41"/>
      <c r="M1383" s="41"/>
      <c r="N1383" s="41"/>
      <c r="O1383" s="41"/>
      <c r="P1383" s="41"/>
    </row>
    <row r="1384">
      <c r="A1384" s="41"/>
      <c r="B1384" s="41"/>
      <c r="C1384" s="41"/>
      <c r="D1384" s="41"/>
      <c r="E1384" s="41"/>
      <c r="F1384" s="41"/>
      <c r="G1384" s="41"/>
      <c r="H1384" s="41"/>
      <c r="I1384" s="41"/>
      <c r="J1384" s="41"/>
      <c r="K1384" s="41"/>
      <c r="L1384" s="41"/>
      <c r="M1384" s="41"/>
      <c r="N1384" s="41"/>
      <c r="O1384" s="41"/>
      <c r="P1384" s="41"/>
    </row>
    <row r="1385">
      <c r="A1385" s="41"/>
      <c r="B1385" s="41"/>
      <c r="C1385" s="41"/>
      <c r="D1385" s="41"/>
      <c r="E1385" s="41"/>
      <c r="F1385" s="41"/>
      <c r="G1385" s="41"/>
      <c r="H1385" s="41"/>
      <c r="I1385" s="41"/>
      <c r="J1385" s="41"/>
      <c r="K1385" s="41"/>
      <c r="L1385" s="41"/>
      <c r="M1385" s="41"/>
      <c r="N1385" s="41"/>
      <c r="O1385" s="41"/>
      <c r="P1385" s="41"/>
    </row>
    <row r="1386">
      <c r="A1386" s="41"/>
      <c r="B1386" s="41"/>
      <c r="C1386" s="41"/>
      <c r="D1386" s="41"/>
      <c r="E1386" s="41"/>
      <c r="F1386" s="41"/>
      <c r="G1386" s="41"/>
      <c r="H1386" s="41"/>
      <c r="I1386" s="41"/>
      <c r="J1386" s="41"/>
      <c r="K1386" s="41"/>
      <c r="L1386" s="41"/>
      <c r="M1386" s="41"/>
      <c r="N1386" s="41"/>
      <c r="O1386" s="41"/>
      <c r="P1386" s="41"/>
    </row>
    <row r="1387">
      <c r="A1387" s="41"/>
      <c r="B1387" s="41"/>
      <c r="C1387" s="41"/>
      <c r="D1387" s="41"/>
      <c r="E1387" s="41"/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  <c r="P1387" s="41"/>
    </row>
    <row r="1388">
      <c r="A1388" s="41"/>
      <c r="B1388" s="41"/>
      <c r="C1388" s="41"/>
      <c r="D1388" s="41"/>
      <c r="E1388" s="41"/>
      <c r="F1388" s="41"/>
      <c r="G1388" s="41"/>
      <c r="H1388" s="41"/>
      <c r="I1388" s="41"/>
      <c r="J1388" s="41"/>
      <c r="K1388" s="41"/>
      <c r="L1388" s="41"/>
      <c r="M1388" s="41"/>
      <c r="N1388" s="41"/>
      <c r="O1388" s="41"/>
      <c r="P1388" s="41"/>
    </row>
    <row r="1389">
      <c r="A1389" s="41"/>
      <c r="B1389" s="41"/>
      <c r="C1389" s="41"/>
      <c r="D1389" s="41"/>
      <c r="E1389" s="41"/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  <c r="P1389" s="41"/>
    </row>
    <row r="1390">
      <c r="A1390" s="41"/>
      <c r="B1390" s="41"/>
      <c r="C1390" s="41"/>
      <c r="D1390" s="41"/>
      <c r="E1390" s="41"/>
      <c r="F1390" s="41"/>
      <c r="G1390" s="41"/>
      <c r="H1390" s="41"/>
      <c r="I1390" s="41"/>
      <c r="J1390" s="41"/>
      <c r="K1390" s="41"/>
      <c r="L1390" s="41"/>
      <c r="M1390" s="41"/>
      <c r="N1390" s="41"/>
      <c r="O1390" s="41"/>
      <c r="P1390" s="41"/>
    </row>
    <row r="1391">
      <c r="A1391" s="41"/>
      <c r="B1391" s="41"/>
      <c r="C1391" s="41"/>
      <c r="D1391" s="41"/>
      <c r="E1391" s="41"/>
      <c r="F1391" s="41"/>
      <c r="G1391" s="41"/>
      <c r="H1391" s="41"/>
      <c r="I1391" s="41"/>
      <c r="J1391" s="41"/>
      <c r="K1391" s="41"/>
      <c r="L1391" s="41"/>
      <c r="M1391" s="41"/>
      <c r="N1391" s="41"/>
      <c r="O1391" s="41"/>
      <c r="P1391" s="41"/>
    </row>
    <row r="1392">
      <c r="A1392" s="41"/>
      <c r="B1392" s="41"/>
      <c r="C1392" s="41"/>
      <c r="D1392" s="41"/>
      <c r="E1392" s="41"/>
      <c r="F1392" s="41"/>
      <c r="G1392" s="41"/>
      <c r="H1392" s="41"/>
      <c r="I1392" s="41"/>
      <c r="J1392" s="41"/>
      <c r="K1392" s="41"/>
      <c r="L1392" s="41"/>
      <c r="M1392" s="41"/>
      <c r="N1392" s="41"/>
      <c r="O1392" s="41"/>
      <c r="P1392" s="41"/>
    </row>
    <row r="1393">
      <c r="A1393" s="41"/>
      <c r="B1393" s="41"/>
      <c r="C1393" s="41"/>
      <c r="D1393" s="41"/>
      <c r="E1393" s="41"/>
      <c r="F1393" s="41"/>
      <c r="G1393" s="41"/>
      <c r="H1393" s="41"/>
      <c r="I1393" s="41"/>
      <c r="J1393" s="41"/>
      <c r="K1393" s="41"/>
      <c r="L1393" s="41"/>
      <c r="M1393" s="41"/>
      <c r="N1393" s="41"/>
      <c r="O1393" s="41"/>
      <c r="P1393" s="41"/>
    </row>
    <row r="1394">
      <c r="A1394" s="41"/>
      <c r="B1394" s="41"/>
      <c r="C1394" s="41"/>
      <c r="D1394" s="41"/>
      <c r="E1394" s="41"/>
      <c r="F1394" s="41"/>
      <c r="G1394" s="41"/>
      <c r="H1394" s="41"/>
      <c r="I1394" s="41"/>
      <c r="J1394" s="41"/>
      <c r="K1394" s="41"/>
      <c r="L1394" s="41"/>
      <c r="M1394" s="41"/>
      <c r="N1394" s="41"/>
      <c r="O1394" s="41"/>
      <c r="P1394" s="41"/>
    </row>
    <row r="1395">
      <c r="A1395" s="41"/>
      <c r="B1395" s="41"/>
      <c r="C1395" s="41"/>
      <c r="D1395" s="41"/>
      <c r="E1395" s="41"/>
      <c r="F1395" s="41"/>
      <c r="G1395" s="41"/>
      <c r="H1395" s="41"/>
      <c r="I1395" s="41"/>
      <c r="J1395" s="41"/>
      <c r="K1395" s="41"/>
      <c r="L1395" s="41"/>
      <c r="M1395" s="41"/>
      <c r="N1395" s="41"/>
      <c r="O1395" s="41"/>
      <c r="P1395" s="41"/>
    </row>
    <row r="1396">
      <c r="A1396" s="41"/>
      <c r="B1396" s="41"/>
      <c r="C1396" s="41"/>
      <c r="D1396" s="41"/>
      <c r="E1396" s="41"/>
      <c r="F1396" s="41"/>
      <c r="G1396" s="41"/>
      <c r="H1396" s="41"/>
      <c r="I1396" s="41"/>
      <c r="J1396" s="41"/>
      <c r="K1396" s="41"/>
      <c r="L1396" s="41"/>
      <c r="M1396" s="41"/>
      <c r="N1396" s="41"/>
      <c r="O1396" s="41"/>
      <c r="P1396" s="41"/>
    </row>
    <row r="1397">
      <c r="A1397" s="41"/>
      <c r="B1397" s="41"/>
      <c r="C1397" s="41"/>
      <c r="D1397" s="41"/>
      <c r="E1397" s="41"/>
      <c r="F1397" s="41"/>
      <c r="G1397" s="41"/>
      <c r="H1397" s="41"/>
      <c r="I1397" s="41"/>
      <c r="J1397" s="41"/>
      <c r="K1397" s="41"/>
      <c r="L1397" s="41"/>
      <c r="M1397" s="41"/>
      <c r="N1397" s="41"/>
      <c r="O1397" s="41"/>
      <c r="P1397" s="41"/>
    </row>
    <row r="1398">
      <c r="A1398" s="41"/>
      <c r="B1398" s="41"/>
      <c r="C1398" s="41"/>
      <c r="D1398" s="41"/>
      <c r="E1398" s="41"/>
      <c r="F1398" s="41"/>
      <c r="G1398" s="41"/>
      <c r="H1398" s="41"/>
      <c r="I1398" s="41"/>
      <c r="J1398" s="41"/>
      <c r="K1398" s="41"/>
      <c r="L1398" s="41"/>
      <c r="M1398" s="41"/>
      <c r="N1398" s="41"/>
      <c r="O1398" s="41"/>
      <c r="P1398" s="41"/>
    </row>
    <row r="1399">
      <c r="A1399" s="41"/>
      <c r="B1399" s="41"/>
      <c r="C1399" s="41"/>
      <c r="D1399" s="41"/>
      <c r="E1399" s="41"/>
      <c r="F1399" s="41"/>
      <c r="G1399" s="41"/>
      <c r="H1399" s="41"/>
      <c r="I1399" s="41"/>
      <c r="J1399" s="41"/>
      <c r="K1399" s="41"/>
      <c r="L1399" s="41"/>
      <c r="M1399" s="41"/>
      <c r="N1399" s="41"/>
      <c r="O1399" s="41"/>
      <c r="P1399" s="41"/>
    </row>
    <row r="1400">
      <c r="A1400" s="41"/>
      <c r="B1400" s="41"/>
      <c r="C1400" s="41"/>
      <c r="D1400" s="41"/>
      <c r="E1400" s="41"/>
      <c r="F1400" s="41"/>
      <c r="G1400" s="41"/>
      <c r="H1400" s="41"/>
      <c r="I1400" s="41"/>
      <c r="J1400" s="41"/>
      <c r="K1400" s="41"/>
      <c r="L1400" s="41"/>
      <c r="M1400" s="41"/>
      <c r="N1400" s="41"/>
      <c r="O1400" s="41"/>
      <c r="P1400" s="41"/>
    </row>
    <row r="1401">
      <c r="A1401" s="41"/>
      <c r="B1401" s="41"/>
      <c r="C1401" s="41"/>
      <c r="D1401" s="41"/>
      <c r="E1401" s="41"/>
      <c r="F1401" s="41"/>
      <c r="G1401" s="41"/>
      <c r="H1401" s="41"/>
      <c r="I1401" s="41"/>
      <c r="J1401" s="41"/>
      <c r="K1401" s="41"/>
      <c r="L1401" s="41"/>
      <c r="M1401" s="41"/>
      <c r="N1401" s="41"/>
      <c r="O1401" s="41"/>
      <c r="P1401" s="41"/>
    </row>
    <row r="1402">
      <c r="A1402" s="41"/>
      <c r="B1402" s="41"/>
      <c r="C1402" s="41"/>
      <c r="D1402" s="41"/>
      <c r="E1402" s="41"/>
      <c r="F1402" s="41"/>
      <c r="G1402" s="41"/>
      <c r="H1402" s="41"/>
      <c r="I1402" s="41"/>
      <c r="J1402" s="41"/>
      <c r="K1402" s="41"/>
      <c r="L1402" s="41"/>
      <c r="M1402" s="41"/>
      <c r="N1402" s="41"/>
      <c r="O1402" s="41"/>
      <c r="P1402" s="41"/>
    </row>
    <row r="1403">
      <c r="A1403" s="41"/>
      <c r="B1403" s="41"/>
      <c r="C1403" s="41"/>
      <c r="D1403" s="41"/>
      <c r="E1403" s="41"/>
      <c r="F1403" s="41"/>
      <c r="G1403" s="41"/>
      <c r="H1403" s="41"/>
      <c r="I1403" s="41"/>
      <c r="J1403" s="41"/>
      <c r="K1403" s="41"/>
      <c r="L1403" s="41"/>
      <c r="M1403" s="41"/>
      <c r="N1403" s="41"/>
      <c r="O1403" s="41"/>
      <c r="P1403" s="41"/>
    </row>
    <row r="1404">
      <c r="A1404" s="41"/>
      <c r="B1404" s="41"/>
      <c r="C1404" s="41"/>
      <c r="D1404" s="41"/>
      <c r="E1404" s="41"/>
      <c r="F1404" s="41"/>
      <c r="G1404" s="41"/>
      <c r="H1404" s="41"/>
      <c r="I1404" s="41"/>
      <c r="J1404" s="41"/>
      <c r="K1404" s="41"/>
      <c r="L1404" s="41"/>
      <c r="M1404" s="41"/>
      <c r="N1404" s="41"/>
      <c r="O1404" s="41"/>
      <c r="P1404" s="41"/>
    </row>
    <row r="1405">
      <c r="A1405" s="41"/>
      <c r="B1405" s="41"/>
      <c r="C1405" s="41"/>
      <c r="D1405" s="41"/>
      <c r="E1405" s="41"/>
      <c r="F1405" s="41"/>
      <c r="G1405" s="41"/>
      <c r="H1405" s="41"/>
      <c r="I1405" s="41"/>
      <c r="J1405" s="41"/>
      <c r="K1405" s="41"/>
      <c r="L1405" s="41"/>
      <c r="M1405" s="41"/>
      <c r="N1405" s="41"/>
      <c r="O1405" s="41"/>
      <c r="P1405" s="41"/>
    </row>
    <row r="1406">
      <c r="A1406" s="41"/>
      <c r="B1406" s="41"/>
      <c r="C1406" s="41"/>
      <c r="D1406" s="41"/>
      <c r="E1406" s="41"/>
      <c r="F1406" s="41"/>
      <c r="G1406" s="41"/>
      <c r="H1406" s="41"/>
      <c r="I1406" s="41"/>
      <c r="J1406" s="41"/>
      <c r="K1406" s="41"/>
      <c r="L1406" s="41"/>
      <c r="M1406" s="41"/>
      <c r="N1406" s="41"/>
      <c r="O1406" s="41"/>
      <c r="P1406" s="41"/>
    </row>
    <row r="1407">
      <c r="A1407" s="41"/>
      <c r="B1407" s="41"/>
      <c r="C1407" s="41"/>
      <c r="D1407" s="41"/>
      <c r="E1407" s="41"/>
      <c r="F1407" s="41"/>
      <c r="G1407" s="41"/>
      <c r="H1407" s="41"/>
      <c r="I1407" s="41"/>
      <c r="J1407" s="41"/>
      <c r="K1407" s="41"/>
      <c r="L1407" s="41"/>
      <c r="M1407" s="41"/>
      <c r="N1407" s="41"/>
      <c r="O1407" s="41"/>
      <c r="P1407" s="41"/>
    </row>
    <row r="1408">
      <c r="A1408" s="41"/>
      <c r="B1408" s="41"/>
      <c r="C1408" s="41"/>
      <c r="D1408" s="41"/>
      <c r="E1408" s="41"/>
      <c r="F1408" s="41"/>
      <c r="G1408" s="41"/>
      <c r="H1408" s="41"/>
      <c r="I1408" s="41"/>
      <c r="J1408" s="41"/>
      <c r="K1408" s="41"/>
      <c r="L1408" s="41"/>
      <c r="M1408" s="41"/>
      <c r="N1408" s="41"/>
      <c r="O1408" s="41"/>
      <c r="P1408" s="41"/>
    </row>
    <row r="1409">
      <c r="A1409" s="41"/>
      <c r="B1409" s="41"/>
      <c r="C1409" s="41"/>
      <c r="D1409" s="41"/>
      <c r="E1409" s="41"/>
      <c r="F1409" s="41"/>
      <c r="G1409" s="41"/>
      <c r="H1409" s="41"/>
      <c r="I1409" s="41"/>
      <c r="J1409" s="41"/>
      <c r="K1409" s="41"/>
      <c r="L1409" s="41"/>
      <c r="M1409" s="41"/>
      <c r="N1409" s="41"/>
      <c r="O1409" s="41"/>
      <c r="P1409" s="41"/>
    </row>
    <row r="1410">
      <c r="A1410" s="41"/>
      <c r="B1410" s="41"/>
      <c r="C1410" s="41"/>
      <c r="D1410" s="41"/>
      <c r="E1410" s="41"/>
      <c r="F1410" s="41"/>
      <c r="G1410" s="41"/>
      <c r="H1410" s="41"/>
      <c r="I1410" s="41"/>
      <c r="J1410" s="41"/>
      <c r="K1410" s="41"/>
      <c r="L1410" s="41"/>
      <c r="M1410" s="41"/>
      <c r="N1410" s="41"/>
      <c r="O1410" s="41"/>
      <c r="P1410" s="41"/>
    </row>
    <row r="1411">
      <c r="A1411" s="41"/>
      <c r="B1411" s="41"/>
      <c r="C1411" s="41"/>
      <c r="D1411" s="41"/>
      <c r="E1411" s="41"/>
      <c r="F1411" s="41"/>
      <c r="G1411" s="41"/>
      <c r="H1411" s="41"/>
      <c r="I1411" s="41"/>
      <c r="J1411" s="41"/>
      <c r="K1411" s="41"/>
      <c r="L1411" s="41"/>
      <c r="M1411" s="41"/>
      <c r="N1411" s="41"/>
      <c r="O1411" s="41"/>
      <c r="P1411" s="41"/>
    </row>
    <row r="1412">
      <c r="A1412" s="41"/>
      <c r="B1412" s="41"/>
      <c r="C1412" s="41"/>
      <c r="D1412" s="41"/>
      <c r="E1412" s="41"/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  <c r="P1412" s="41"/>
    </row>
    <row r="1413">
      <c r="A1413" s="41"/>
      <c r="B1413" s="41"/>
      <c r="C1413" s="41"/>
      <c r="D1413" s="41"/>
      <c r="E1413" s="41"/>
      <c r="F1413" s="41"/>
      <c r="G1413" s="41"/>
      <c r="H1413" s="41"/>
      <c r="I1413" s="41"/>
      <c r="J1413" s="41"/>
      <c r="K1413" s="41"/>
      <c r="L1413" s="41"/>
      <c r="M1413" s="41"/>
      <c r="N1413" s="41"/>
      <c r="O1413" s="41"/>
      <c r="P1413" s="41"/>
    </row>
    <row r="1414">
      <c r="A1414" s="41"/>
      <c r="B1414" s="41"/>
      <c r="C1414" s="41"/>
      <c r="D1414" s="41"/>
      <c r="E1414" s="41"/>
      <c r="F1414" s="41"/>
      <c r="G1414" s="41"/>
      <c r="H1414" s="41"/>
      <c r="I1414" s="41"/>
      <c r="J1414" s="41"/>
      <c r="K1414" s="41"/>
      <c r="L1414" s="41"/>
      <c r="M1414" s="41"/>
      <c r="N1414" s="41"/>
      <c r="O1414" s="41"/>
      <c r="P1414" s="41"/>
    </row>
    <row r="1415">
      <c r="A1415" s="41"/>
      <c r="B1415" s="41"/>
      <c r="C1415" s="41"/>
      <c r="D1415" s="41"/>
      <c r="E1415" s="41"/>
      <c r="F1415" s="41"/>
      <c r="G1415" s="41"/>
      <c r="H1415" s="41"/>
      <c r="I1415" s="41"/>
      <c r="J1415" s="41"/>
      <c r="K1415" s="41"/>
      <c r="L1415" s="41"/>
      <c r="M1415" s="41"/>
      <c r="N1415" s="41"/>
      <c r="O1415" s="41"/>
      <c r="P1415" s="41"/>
    </row>
    <row r="1416">
      <c r="A1416" s="41"/>
      <c r="B1416" s="41"/>
      <c r="C1416" s="41"/>
      <c r="D1416" s="41"/>
      <c r="E1416" s="41"/>
      <c r="F1416" s="41"/>
      <c r="G1416" s="41"/>
      <c r="H1416" s="41"/>
      <c r="I1416" s="41"/>
      <c r="J1416" s="41"/>
      <c r="K1416" s="41"/>
      <c r="L1416" s="41"/>
      <c r="M1416" s="41"/>
      <c r="N1416" s="41"/>
      <c r="O1416" s="41"/>
      <c r="P1416" s="41"/>
    </row>
    <row r="1417">
      <c r="A1417" s="41"/>
      <c r="B1417" s="41"/>
      <c r="C1417" s="41"/>
      <c r="D1417" s="41"/>
      <c r="E1417" s="41"/>
      <c r="F1417" s="41"/>
      <c r="G1417" s="41"/>
      <c r="H1417" s="41"/>
      <c r="I1417" s="41"/>
      <c r="J1417" s="41"/>
      <c r="K1417" s="41"/>
      <c r="L1417" s="41"/>
      <c r="M1417" s="41"/>
      <c r="N1417" s="41"/>
      <c r="O1417" s="41"/>
      <c r="P1417" s="41"/>
    </row>
    <row r="1418">
      <c r="A1418" s="41"/>
      <c r="B1418" s="41"/>
      <c r="C1418" s="41"/>
      <c r="D1418" s="41"/>
      <c r="E1418" s="41"/>
      <c r="F1418" s="41"/>
      <c r="G1418" s="41"/>
      <c r="H1418" s="41"/>
      <c r="I1418" s="41"/>
      <c r="J1418" s="41"/>
      <c r="K1418" s="41"/>
      <c r="L1418" s="41"/>
      <c r="M1418" s="41"/>
      <c r="N1418" s="41"/>
      <c r="O1418" s="41"/>
      <c r="P1418" s="41"/>
    </row>
    <row r="1419">
      <c r="A1419" s="41"/>
      <c r="B1419" s="41"/>
      <c r="C1419" s="41"/>
      <c r="D1419" s="41"/>
      <c r="E1419" s="41"/>
      <c r="F1419" s="41"/>
      <c r="G1419" s="41"/>
      <c r="H1419" s="41"/>
      <c r="I1419" s="41"/>
      <c r="J1419" s="41"/>
      <c r="K1419" s="41"/>
      <c r="L1419" s="41"/>
      <c r="M1419" s="41"/>
      <c r="N1419" s="41"/>
      <c r="O1419" s="41"/>
      <c r="P1419" s="41"/>
    </row>
    <row r="1420">
      <c r="A1420" s="41"/>
      <c r="B1420" s="41"/>
      <c r="C1420" s="41"/>
      <c r="D1420" s="41"/>
      <c r="E1420" s="41"/>
      <c r="F1420" s="41"/>
      <c r="G1420" s="41"/>
      <c r="H1420" s="41"/>
      <c r="I1420" s="41"/>
      <c r="J1420" s="41"/>
      <c r="K1420" s="41"/>
      <c r="L1420" s="41"/>
      <c r="M1420" s="41"/>
      <c r="N1420" s="41"/>
      <c r="O1420" s="41"/>
      <c r="P1420" s="41"/>
    </row>
    <row r="1421">
      <c r="A1421" s="41"/>
      <c r="B1421" s="41"/>
      <c r="C1421" s="41"/>
      <c r="D1421" s="41"/>
      <c r="E1421" s="41"/>
      <c r="F1421" s="41"/>
      <c r="G1421" s="41"/>
      <c r="H1421" s="41"/>
      <c r="I1421" s="41"/>
      <c r="J1421" s="41"/>
      <c r="K1421" s="41"/>
      <c r="L1421" s="41"/>
      <c r="M1421" s="41"/>
      <c r="N1421" s="41"/>
      <c r="O1421" s="41"/>
      <c r="P1421" s="41"/>
    </row>
    <row r="1422">
      <c r="A1422" s="41"/>
      <c r="B1422" s="41"/>
      <c r="C1422" s="41"/>
      <c r="D1422" s="41"/>
      <c r="E1422" s="41"/>
      <c r="F1422" s="41"/>
      <c r="G1422" s="41"/>
      <c r="H1422" s="41"/>
      <c r="I1422" s="41"/>
      <c r="J1422" s="41"/>
      <c r="K1422" s="41"/>
      <c r="L1422" s="41"/>
      <c r="M1422" s="41"/>
      <c r="N1422" s="41"/>
      <c r="O1422" s="41"/>
      <c r="P1422" s="41"/>
    </row>
    <row r="1423">
      <c r="A1423" s="41"/>
      <c r="B1423" s="41"/>
      <c r="C1423" s="41"/>
      <c r="D1423" s="41"/>
      <c r="E1423" s="41"/>
      <c r="F1423" s="41"/>
      <c r="G1423" s="41"/>
      <c r="H1423" s="41"/>
      <c r="I1423" s="41"/>
      <c r="J1423" s="41"/>
      <c r="K1423" s="41"/>
      <c r="L1423" s="41"/>
      <c r="M1423" s="41"/>
      <c r="N1423" s="41"/>
      <c r="O1423" s="41"/>
      <c r="P1423" s="41"/>
    </row>
    <row r="1424">
      <c r="A1424" s="41"/>
      <c r="B1424" s="41"/>
      <c r="C1424" s="41"/>
      <c r="D1424" s="41"/>
      <c r="E1424" s="41"/>
      <c r="F1424" s="41"/>
      <c r="G1424" s="41"/>
      <c r="H1424" s="41"/>
      <c r="I1424" s="41"/>
      <c r="J1424" s="41"/>
      <c r="K1424" s="41"/>
      <c r="L1424" s="41"/>
      <c r="M1424" s="41"/>
      <c r="N1424" s="41"/>
      <c r="O1424" s="41"/>
      <c r="P1424" s="41"/>
    </row>
    <row r="1425">
      <c r="A1425" s="41"/>
      <c r="B1425" s="41"/>
      <c r="C1425" s="41"/>
      <c r="D1425" s="41"/>
      <c r="E1425" s="41"/>
      <c r="F1425" s="41"/>
      <c r="G1425" s="41"/>
      <c r="H1425" s="41"/>
      <c r="I1425" s="41"/>
      <c r="J1425" s="41"/>
      <c r="K1425" s="41"/>
      <c r="L1425" s="41"/>
      <c r="M1425" s="41"/>
      <c r="N1425" s="41"/>
      <c r="O1425" s="41"/>
      <c r="P1425" s="41"/>
    </row>
    <row r="1426">
      <c r="A1426" s="41"/>
      <c r="B1426" s="41"/>
      <c r="C1426" s="41"/>
      <c r="D1426" s="41"/>
      <c r="E1426" s="41"/>
      <c r="F1426" s="41"/>
      <c r="G1426" s="41"/>
      <c r="H1426" s="41"/>
      <c r="I1426" s="41"/>
      <c r="J1426" s="41"/>
      <c r="K1426" s="41"/>
      <c r="L1426" s="41"/>
      <c r="M1426" s="41"/>
      <c r="N1426" s="41"/>
      <c r="O1426" s="41"/>
      <c r="P1426" s="41"/>
    </row>
    <row r="1427">
      <c r="A1427" s="41"/>
      <c r="B1427" s="41"/>
      <c r="C1427" s="41"/>
      <c r="D1427" s="41"/>
      <c r="E1427" s="41"/>
      <c r="F1427" s="41"/>
      <c r="G1427" s="41"/>
      <c r="H1427" s="41"/>
      <c r="I1427" s="41"/>
      <c r="J1427" s="41"/>
      <c r="K1427" s="41"/>
      <c r="L1427" s="41"/>
      <c r="M1427" s="41"/>
      <c r="N1427" s="41"/>
      <c r="O1427" s="41"/>
      <c r="P1427" s="41"/>
    </row>
    <row r="1428">
      <c r="A1428" s="41"/>
      <c r="B1428" s="41"/>
      <c r="C1428" s="41"/>
      <c r="D1428" s="41"/>
      <c r="E1428" s="41"/>
      <c r="F1428" s="41"/>
      <c r="G1428" s="41"/>
      <c r="H1428" s="41"/>
      <c r="I1428" s="41"/>
      <c r="J1428" s="41"/>
      <c r="K1428" s="41"/>
      <c r="L1428" s="41"/>
      <c r="M1428" s="41"/>
      <c r="N1428" s="41"/>
      <c r="O1428" s="41"/>
      <c r="P1428" s="41"/>
    </row>
    <row r="1429">
      <c r="A1429" s="41"/>
      <c r="B1429" s="41"/>
      <c r="C1429" s="41"/>
      <c r="D1429" s="41"/>
      <c r="E1429" s="41"/>
      <c r="F1429" s="41"/>
      <c r="G1429" s="41"/>
      <c r="H1429" s="41"/>
      <c r="I1429" s="41"/>
      <c r="J1429" s="41"/>
      <c r="K1429" s="41"/>
      <c r="L1429" s="41"/>
      <c r="M1429" s="41"/>
      <c r="N1429" s="41"/>
      <c r="O1429" s="41"/>
      <c r="P1429" s="41"/>
    </row>
    <row r="1430">
      <c r="A1430" s="41"/>
      <c r="B1430" s="41"/>
      <c r="C1430" s="41"/>
      <c r="D1430" s="41"/>
      <c r="E1430" s="41"/>
      <c r="F1430" s="41"/>
      <c r="G1430" s="41"/>
      <c r="H1430" s="41"/>
      <c r="I1430" s="41"/>
      <c r="J1430" s="41"/>
      <c r="K1430" s="41"/>
      <c r="L1430" s="41"/>
      <c r="M1430" s="41"/>
      <c r="N1430" s="41"/>
      <c r="O1430" s="41"/>
      <c r="P1430" s="41"/>
    </row>
    <row r="1431">
      <c r="A1431" s="41"/>
      <c r="B1431" s="41"/>
      <c r="C1431" s="41"/>
      <c r="D1431" s="41"/>
      <c r="E1431" s="41"/>
      <c r="F1431" s="41"/>
      <c r="G1431" s="41"/>
      <c r="H1431" s="41"/>
      <c r="I1431" s="41"/>
      <c r="J1431" s="41"/>
      <c r="K1431" s="41"/>
      <c r="L1431" s="41"/>
      <c r="M1431" s="41"/>
      <c r="N1431" s="41"/>
      <c r="O1431" s="41"/>
      <c r="P1431" s="41"/>
    </row>
    <row r="1432">
      <c r="A1432" s="41"/>
      <c r="B1432" s="41"/>
      <c r="C1432" s="41"/>
      <c r="D1432" s="41"/>
      <c r="E1432" s="41"/>
      <c r="F1432" s="41"/>
      <c r="G1432" s="41"/>
      <c r="H1432" s="41"/>
      <c r="I1432" s="41"/>
      <c r="J1432" s="41"/>
      <c r="K1432" s="41"/>
      <c r="L1432" s="41"/>
      <c r="M1432" s="41"/>
      <c r="N1432" s="41"/>
      <c r="O1432" s="41"/>
      <c r="P1432" s="41"/>
    </row>
    <row r="1433">
      <c r="A1433" s="41"/>
      <c r="B1433" s="41"/>
      <c r="C1433" s="41"/>
      <c r="D1433" s="41"/>
      <c r="E1433" s="41"/>
      <c r="F1433" s="41"/>
      <c r="G1433" s="41"/>
      <c r="H1433" s="41"/>
      <c r="I1433" s="41"/>
      <c r="J1433" s="41"/>
      <c r="K1433" s="41"/>
      <c r="L1433" s="41"/>
      <c r="M1433" s="41"/>
      <c r="N1433" s="41"/>
      <c r="O1433" s="41"/>
      <c r="P1433" s="41"/>
    </row>
    <row r="1434">
      <c r="A1434" s="41"/>
      <c r="B1434" s="41"/>
      <c r="C1434" s="41"/>
      <c r="D1434" s="41"/>
      <c r="E1434" s="41"/>
      <c r="F1434" s="41"/>
      <c r="G1434" s="41"/>
      <c r="H1434" s="41"/>
      <c r="I1434" s="41"/>
      <c r="J1434" s="41"/>
      <c r="K1434" s="41"/>
      <c r="L1434" s="41"/>
      <c r="M1434" s="41"/>
      <c r="N1434" s="41"/>
      <c r="O1434" s="41"/>
      <c r="P1434" s="41"/>
    </row>
    <row r="1435">
      <c r="A1435" s="41"/>
      <c r="B1435" s="41"/>
      <c r="C1435" s="41"/>
      <c r="D1435" s="41"/>
      <c r="E1435" s="41"/>
      <c r="F1435" s="41"/>
      <c r="G1435" s="41"/>
      <c r="H1435" s="41"/>
      <c r="I1435" s="41"/>
      <c r="J1435" s="41"/>
      <c r="K1435" s="41"/>
      <c r="L1435" s="41"/>
      <c r="M1435" s="41"/>
      <c r="N1435" s="41"/>
      <c r="O1435" s="41"/>
      <c r="P1435" s="41"/>
    </row>
    <row r="1436">
      <c r="A1436" s="41"/>
      <c r="B1436" s="41"/>
      <c r="C1436" s="41"/>
      <c r="D1436" s="41"/>
      <c r="E1436" s="41"/>
      <c r="F1436" s="41"/>
      <c r="G1436" s="41"/>
      <c r="H1436" s="41"/>
      <c r="I1436" s="41"/>
      <c r="J1436" s="41"/>
      <c r="K1436" s="41"/>
      <c r="L1436" s="41"/>
      <c r="M1436" s="41"/>
      <c r="N1436" s="41"/>
      <c r="O1436" s="41"/>
      <c r="P1436" s="41"/>
    </row>
    <row r="1437">
      <c r="A1437" s="41"/>
      <c r="B1437" s="41"/>
      <c r="C1437" s="41"/>
      <c r="D1437" s="41"/>
      <c r="E1437" s="41"/>
      <c r="F1437" s="41"/>
      <c r="G1437" s="41"/>
      <c r="H1437" s="41"/>
      <c r="I1437" s="41"/>
      <c r="J1437" s="41"/>
      <c r="K1437" s="41"/>
      <c r="L1437" s="41"/>
      <c r="M1437" s="41"/>
      <c r="N1437" s="41"/>
      <c r="O1437" s="41"/>
      <c r="P1437" s="41"/>
    </row>
    <row r="1438">
      <c r="A1438" s="41"/>
      <c r="B1438" s="41"/>
      <c r="C1438" s="41"/>
      <c r="D1438" s="41"/>
      <c r="E1438" s="41"/>
      <c r="F1438" s="41"/>
      <c r="G1438" s="41"/>
      <c r="H1438" s="41"/>
      <c r="I1438" s="41"/>
      <c r="J1438" s="41"/>
      <c r="K1438" s="41"/>
      <c r="L1438" s="41"/>
      <c r="M1438" s="41"/>
      <c r="N1438" s="41"/>
      <c r="O1438" s="41"/>
      <c r="P1438" s="41"/>
    </row>
    <row r="1439">
      <c r="A1439" s="41"/>
      <c r="B1439" s="41"/>
      <c r="C1439" s="41"/>
      <c r="D1439" s="41"/>
      <c r="E1439" s="41"/>
      <c r="F1439" s="41"/>
      <c r="G1439" s="41"/>
      <c r="H1439" s="41"/>
      <c r="I1439" s="41"/>
      <c r="J1439" s="41"/>
      <c r="K1439" s="41"/>
      <c r="L1439" s="41"/>
      <c r="M1439" s="41"/>
      <c r="N1439" s="41"/>
      <c r="O1439" s="41"/>
      <c r="P1439" s="41"/>
    </row>
    <row r="1440">
      <c r="A1440" s="41"/>
      <c r="B1440" s="41"/>
      <c r="C1440" s="41"/>
      <c r="D1440" s="41"/>
      <c r="E1440" s="41"/>
      <c r="F1440" s="41"/>
      <c r="G1440" s="41"/>
      <c r="H1440" s="41"/>
      <c r="I1440" s="41"/>
      <c r="J1440" s="41"/>
      <c r="K1440" s="41"/>
      <c r="L1440" s="41"/>
      <c r="M1440" s="41"/>
      <c r="N1440" s="41"/>
      <c r="O1440" s="41"/>
      <c r="P1440" s="41"/>
    </row>
    <row r="1441">
      <c r="A1441" s="41"/>
      <c r="B1441" s="41"/>
      <c r="C1441" s="41"/>
      <c r="D1441" s="41"/>
      <c r="E1441" s="41"/>
      <c r="F1441" s="41"/>
      <c r="G1441" s="41"/>
      <c r="H1441" s="41"/>
      <c r="I1441" s="41"/>
      <c r="J1441" s="41"/>
      <c r="K1441" s="41"/>
      <c r="L1441" s="41"/>
      <c r="M1441" s="41"/>
      <c r="N1441" s="41"/>
      <c r="O1441" s="41"/>
      <c r="P1441" s="41"/>
    </row>
    <row r="1442">
      <c r="A1442" s="41"/>
      <c r="B1442" s="41"/>
      <c r="C1442" s="41"/>
      <c r="D1442" s="41"/>
      <c r="E1442" s="41"/>
      <c r="F1442" s="41"/>
      <c r="G1442" s="41"/>
      <c r="H1442" s="41"/>
      <c r="I1442" s="41"/>
      <c r="J1442" s="41"/>
      <c r="K1442" s="41"/>
      <c r="L1442" s="41"/>
      <c r="M1442" s="41"/>
      <c r="N1442" s="41"/>
      <c r="O1442" s="41"/>
      <c r="P1442" s="41"/>
    </row>
    <row r="1443">
      <c r="A1443" s="41"/>
      <c r="B1443" s="41"/>
      <c r="C1443" s="41"/>
      <c r="D1443" s="41"/>
      <c r="E1443" s="41"/>
      <c r="F1443" s="41"/>
      <c r="G1443" s="41"/>
      <c r="H1443" s="41"/>
      <c r="I1443" s="41"/>
      <c r="J1443" s="41"/>
      <c r="K1443" s="41"/>
      <c r="L1443" s="41"/>
      <c r="M1443" s="41"/>
      <c r="N1443" s="41"/>
      <c r="O1443" s="41"/>
      <c r="P1443" s="41"/>
    </row>
    <row r="1444">
      <c r="A1444" s="41"/>
      <c r="B1444" s="41"/>
      <c r="C1444" s="41"/>
      <c r="D1444" s="41"/>
      <c r="E1444" s="41"/>
      <c r="F1444" s="41"/>
      <c r="G1444" s="41"/>
      <c r="H1444" s="41"/>
      <c r="I1444" s="41"/>
      <c r="J1444" s="41"/>
      <c r="K1444" s="41"/>
      <c r="L1444" s="41"/>
      <c r="M1444" s="41"/>
      <c r="N1444" s="41"/>
      <c r="O1444" s="41"/>
      <c r="P1444" s="41"/>
    </row>
    <row r="1445">
      <c r="A1445" s="41"/>
      <c r="B1445" s="41"/>
      <c r="C1445" s="41"/>
      <c r="D1445" s="41"/>
      <c r="E1445" s="41"/>
      <c r="F1445" s="41"/>
      <c r="G1445" s="41"/>
      <c r="H1445" s="41"/>
      <c r="I1445" s="41"/>
      <c r="J1445" s="41"/>
      <c r="K1445" s="41"/>
      <c r="L1445" s="41"/>
      <c r="M1445" s="41"/>
      <c r="N1445" s="41"/>
      <c r="O1445" s="41"/>
      <c r="P1445" s="41"/>
    </row>
    <row r="1446">
      <c r="A1446" s="41"/>
      <c r="B1446" s="41"/>
      <c r="C1446" s="41"/>
      <c r="D1446" s="41"/>
      <c r="E1446" s="41"/>
      <c r="F1446" s="41"/>
      <c r="G1446" s="41"/>
      <c r="H1446" s="41"/>
      <c r="I1446" s="41"/>
      <c r="J1446" s="41"/>
      <c r="K1446" s="41"/>
      <c r="L1446" s="41"/>
      <c r="M1446" s="41"/>
      <c r="N1446" s="41"/>
      <c r="O1446" s="41"/>
      <c r="P1446" s="41"/>
    </row>
    <row r="1447">
      <c r="A1447" s="41"/>
      <c r="B1447" s="41"/>
      <c r="C1447" s="41"/>
      <c r="D1447" s="41"/>
      <c r="E1447" s="41"/>
      <c r="F1447" s="41"/>
      <c r="G1447" s="41"/>
      <c r="H1447" s="41"/>
      <c r="I1447" s="41"/>
      <c r="J1447" s="41"/>
      <c r="K1447" s="41"/>
      <c r="L1447" s="41"/>
      <c r="M1447" s="41"/>
      <c r="N1447" s="41"/>
      <c r="O1447" s="41"/>
      <c r="P1447" s="41"/>
    </row>
    <row r="1448">
      <c r="A1448" s="41"/>
      <c r="B1448" s="41"/>
      <c r="C1448" s="41"/>
      <c r="D1448" s="41"/>
      <c r="E1448" s="41"/>
      <c r="F1448" s="41"/>
      <c r="G1448" s="41"/>
      <c r="H1448" s="41"/>
      <c r="I1448" s="41"/>
      <c r="J1448" s="41"/>
      <c r="K1448" s="41"/>
      <c r="L1448" s="41"/>
      <c r="M1448" s="41"/>
      <c r="N1448" s="41"/>
      <c r="O1448" s="41"/>
      <c r="P1448" s="41"/>
    </row>
    <row r="1449">
      <c r="A1449" s="41"/>
      <c r="B1449" s="41"/>
      <c r="C1449" s="41"/>
      <c r="D1449" s="41"/>
      <c r="E1449" s="41"/>
      <c r="F1449" s="41"/>
      <c r="G1449" s="41"/>
      <c r="H1449" s="41"/>
      <c r="I1449" s="41"/>
      <c r="J1449" s="41"/>
      <c r="K1449" s="41"/>
      <c r="L1449" s="41"/>
      <c r="M1449" s="41"/>
      <c r="N1449" s="41"/>
      <c r="O1449" s="41"/>
      <c r="P1449" s="41"/>
    </row>
    <row r="1450">
      <c r="A1450" s="41"/>
      <c r="B1450" s="41"/>
      <c r="C1450" s="41"/>
      <c r="D1450" s="41"/>
      <c r="E1450" s="41"/>
      <c r="F1450" s="41"/>
      <c r="G1450" s="41"/>
      <c r="H1450" s="41"/>
      <c r="I1450" s="41"/>
      <c r="J1450" s="41"/>
      <c r="K1450" s="41"/>
      <c r="L1450" s="41"/>
      <c r="M1450" s="41"/>
      <c r="N1450" s="41"/>
      <c r="O1450" s="41"/>
      <c r="P1450" s="41"/>
    </row>
    <row r="1451">
      <c r="A1451" s="41"/>
      <c r="B1451" s="41"/>
      <c r="C1451" s="41"/>
      <c r="D1451" s="41"/>
      <c r="E1451" s="41"/>
      <c r="F1451" s="41"/>
      <c r="G1451" s="41"/>
      <c r="H1451" s="41"/>
      <c r="I1451" s="41"/>
      <c r="J1451" s="41"/>
      <c r="K1451" s="41"/>
      <c r="L1451" s="41"/>
      <c r="M1451" s="41"/>
      <c r="N1451" s="41"/>
      <c r="O1451" s="41"/>
      <c r="P1451" s="41"/>
    </row>
    <row r="1452">
      <c r="A1452" s="41"/>
      <c r="B1452" s="41"/>
      <c r="C1452" s="41"/>
      <c r="D1452" s="41"/>
      <c r="E1452" s="41"/>
      <c r="F1452" s="41"/>
      <c r="G1452" s="41"/>
      <c r="H1452" s="41"/>
      <c r="I1452" s="41"/>
      <c r="J1452" s="41"/>
      <c r="K1452" s="41"/>
      <c r="L1452" s="41"/>
      <c r="M1452" s="41"/>
      <c r="N1452" s="41"/>
      <c r="O1452" s="41"/>
      <c r="P1452" s="41"/>
    </row>
    <row r="1453">
      <c r="A1453" s="41"/>
      <c r="B1453" s="41"/>
      <c r="C1453" s="41"/>
      <c r="D1453" s="41"/>
      <c r="E1453" s="41"/>
      <c r="F1453" s="41"/>
      <c r="G1453" s="41"/>
      <c r="H1453" s="41"/>
      <c r="I1453" s="41"/>
      <c r="J1453" s="41"/>
      <c r="K1453" s="41"/>
      <c r="L1453" s="41"/>
      <c r="M1453" s="41"/>
      <c r="N1453" s="41"/>
      <c r="O1453" s="41"/>
      <c r="P1453" s="41"/>
    </row>
    <row r="1454">
      <c r="A1454" s="41"/>
      <c r="B1454" s="41"/>
      <c r="C1454" s="41"/>
      <c r="D1454" s="41"/>
      <c r="E1454" s="41"/>
      <c r="F1454" s="41"/>
      <c r="G1454" s="41"/>
      <c r="H1454" s="41"/>
      <c r="I1454" s="41"/>
      <c r="J1454" s="41"/>
      <c r="K1454" s="41"/>
      <c r="L1454" s="41"/>
      <c r="M1454" s="41"/>
      <c r="N1454" s="41"/>
      <c r="O1454" s="41"/>
      <c r="P1454" s="41"/>
    </row>
    <row r="1455">
      <c r="A1455" s="41"/>
      <c r="B1455" s="41"/>
      <c r="C1455" s="41"/>
      <c r="D1455" s="41"/>
      <c r="E1455" s="41"/>
      <c r="F1455" s="41"/>
      <c r="G1455" s="41"/>
      <c r="H1455" s="41"/>
      <c r="I1455" s="41"/>
      <c r="J1455" s="41"/>
      <c r="K1455" s="41"/>
      <c r="L1455" s="41"/>
      <c r="M1455" s="41"/>
      <c r="N1455" s="41"/>
      <c r="O1455" s="41"/>
      <c r="P1455" s="41"/>
    </row>
    <row r="1456">
      <c r="A1456" s="41"/>
      <c r="B1456" s="41"/>
      <c r="C1456" s="41"/>
      <c r="D1456" s="41"/>
      <c r="E1456" s="41"/>
      <c r="F1456" s="41"/>
      <c r="G1456" s="41"/>
      <c r="H1456" s="41"/>
      <c r="I1456" s="41"/>
      <c r="J1456" s="41"/>
      <c r="K1456" s="41"/>
      <c r="L1456" s="41"/>
      <c r="M1456" s="41"/>
      <c r="N1456" s="41"/>
      <c r="O1456" s="41"/>
      <c r="P1456" s="41"/>
    </row>
    <row r="1457">
      <c r="A1457" s="41"/>
      <c r="B1457" s="41"/>
      <c r="C1457" s="41"/>
      <c r="D1457" s="41"/>
      <c r="E1457" s="41"/>
      <c r="F1457" s="41"/>
      <c r="G1457" s="41"/>
      <c r="H1457" s="41"/>
      <c r="I1457" s="41"/>
      <c r="J1457" s="41"/>
      <c r="K1457" s="41"/>
      <c r="L1457" s="41"/>
      <c r="M1457" s="41"/>
      <c r="N1457" s="41"/>
      <c r="O1457" s="41"/>
      <c r="P1457" s="41"/>
    </row>
    <row r="1458">
      <c r="A1458" s="41"/>
      <c r="B1458" s="41"/>
      <c r="C1458" s="41"/>
      <c r="D1458" s="41"/>
      <c r="E1458" s="41"/>
      <c r="F1458" s="41"/>
      <c r="G1458" s="41"/>
      <c r="H1458" s="41"/>
      <c r="I1458" s="41"/>
      <c r="J1458" s="41"/>
      <c r="K1458" s="41"/>
      <c r="L1458" s="41"/>
      <c r="M1458" s="41"/>
      <c r="N1458" s="41"/>
      <c r="O1458" s="41"/>
      <c r="P1458" s="41"/>
    </row>
    <row r="1459">
      <c r="A1459" s="41"/>
      <c r="B1459" s="41"/>
      <c r="C1459" s="41"/>
      <c r="D1459" s="41"/>
      <c r="E1459" s="41"/>
      <c r="F1459" s="41"/>
      <c r="G1459" s="41"/>
      <c r="H1459" s="41"/>
      <c r="I1459" s="41"/>
      <c r="J1459" s="41"/>
      <c r="K1459" s="41"/>
      <c r="L1459" s="41"/>
      <c r="M1459" s="41"/>
      <c r="N1459" s="41"/>
      <c r="O1459" s="41"/>
      <c r="P1459" s="41"/>
    </row>
    <row r="1460">
      <c r="A1460" s="41"/>
      <c r="B1460" s="41"/>
      <c r="C1460" s="41"/>
      <c r="D1460" s="41"/>
      <c r="E1460" s="41"/>
      <c r="F1460" s="41"/>
      <c r="G1460" s="41"/>
      <c r="H1460" s="41"/>
      <c r="I1460" s="41"/>
      <c r="J1460" s="41"/>
      <c r="K1460" s="41"/>
      <c r="L1460" s="41"/>
      <c r="M1460" s="41"/>
      <c r="N1460" s="41"/>
      <c r="O1460" s="41"/>
      <c r="P1460" s="41"/>
    </row>
    <row r="1461">
      <c r="A1461" s="41"/>
      <c r="B1461" s="41"/>
      <c r="C1461" s="41"/>
      <c r="D1461" s="41"/>
      <c r="E1461" s="41"/>
      <c r="F1461" s="41"/>
      <c r="G1461" s="41"/>
      <c r="H1461" s="41"/>
      <c r="I1461" s="41"/>
      <c r="J1461" s="41"/>
      <c r="K1461" s="41"/>
      <c r="L1461" s="41"/>
      <c r="M1461" s="41"/>
      <c r="N1461" s="41"/>
      <c r="O1461" s="41"/>
      <c r="P1461" s="41"/>
    </row>
    <row r="1462">
      <c r="A1462" s="41"/>
      <c r="B1462" s="41"/>
      <c r="C1462" s="41"/>
      <c r="D1462" s="41"/>
      <c r="E1462" s="41"/>
      <c r="F1462" s="41"/>
      <c r="G1462" s="41"/>
      <c r="H1462" s="41"/>
      <c r="I1462" s="41"/>
      <c r="J1462" s="41"/>
      <c r="K1462" s="41"/>
      <c r="L1462" s="41"/>
      <c r="M1462" s="41"/>
      <c r="N1462" s="41"/>
      <c r="O1462" s="41"/>
      <c r="P1462" s="41"/>
    </row>
    <row r="1463">
      <c r="A1463" s="41"/>
      <c r="B1463" s="41"/>
      <c r="C1463" s="41"/>
      <c r="D1463" s="41"/>
      <c r="E1463" s="41"/>
      <c r="F1463" s="41"/>
      <c r="G1463" s="41"/>
      <c r="H1463" s="41"/>
      <c r="I1463" s="41"/>
      <c r="J1463" s="41"/>
      <c r="K1463" s="41"/>
      <c r="L1463" s="41"/>
      <c r="M1463" s="41"/>
      <c r="N1463" s="41"/>
      <c r="O1463" s="41"/>
      <c r="P1463" s="41"/>
    </row>
    <row r="1464">
      <c r="A1464" s="41"/>
      <c r="B1464" s="41"/>
      <c r="C1464" s="41"/>
      <c r="D1464" s="41"/>
      <c r="E1464" s="41"/>
      <c r="F1464" s="41"/>
      <c r="G1464" s="41"/>
      <c r="H1464" s="41"/>
      <c r="I1464" s="41"/>
      <c r="J1464" s="41"/>
      <c r="K1464" s="41"/>
      <c r="L1464" s="41"/>
      <c r="M1464" s="41"/>
      <c r="N1464" s="41"/>
      <c r="O1464" s="41"/>
      <c r="P1464" s="41"/>
    </row>
    <row r="1465">
      <c r="A1465" s="41"/>
      <c r="B1465" s="41"/>
      <c r="C1465" s="41"/>
      <c r="D1465" s="41"/>
      <c r="E1465" s="41"/>
      <c r="F1465" s="41"/>
      <c r="G1465" s="41"/>
      <c r="H1465" s="41"/>
      <c r="I1465" s="41"/>
      <c r="J1465" s="41"/>
      <c r="K1465" s="41"/>
      <c r="L1465" s="41"/>
      <c r="M1465" s="41"/>
      <c r="N1465" s="41"/>
      <c r="O1465" s="41"/>
      <c r="P1465" s="41"/>
    </row>
    <row r="1466">
      <c r="A1466" s="41"/>
      <c r="B1466" s="41"/>
      <c r="C1466" s="41"/>
      <c r="D1466" s="41"/>
      <c r="E1466" s="41"/>
      <c r="F1466" s="41"/>
      <c r="G1466" s="41"/>
      <c r="H1466" s="41"/>
      <c r="I1466" s="41"/>
      <c r="J1466" s="41"/>
      <c r="K1466" s="41"/>
      <c r="L1466" s="41"/>
      <c r="M1466" s="41"/>
      <c r="N1466" s="41"/>
      <c r="O1466" s="41"/>
      <c r="P1466" s="41"/>
    </row>
    <row r="1467">
      <c r="A1467" s="41"/>
      <c r="B1467" s="41"/>
      <c r="C1467" s="41"/>
      <c r="D1467" s="41"/>
      <c r="E1467" s="41"/>
      <c r="F1467" s="41"/>
      <c r="G1467" s="41"/>
      <c r="H1467" s="41"/>
      <c r="I1467" s="41"/>
      <c r="J1467" s="41"/>
      <c r="K1467" s="41"/>
      <c r="L1467" s="41"/>
      <c r="M1467" s="41"/>
      <c r="N1467" s="41"/>
      <c r="O1467" s="41"/>
      <c r="P1467" s="41"/>
    </row>
    <row r="1468">
      <c r="A1468" s="41"/>
      <c r="B1468" s="41"/>
      <c r="C1468" s="41"/>
      <c r="D1468" s="41"/>
      <c r="E1468" s="41"/>
      <c r="F1468" s="41"/>
      <c r="G1468" s="41"/>
      <c r="H1468" s="41"/>
      <c r="I1468" s="41"/>
      <c r="J1468" s="41"/>
      <c r="K1468" s="41"/>
      <c r="L1468" s="41"/>
      <c r="M1468" s="41"/>
      <c r="N1468" s="41"/>
      <c r="O1468" s="41"/>
      <c r="P1468" s="41"/>
    </row>
    <row r="1469">
      <c r="A1469" s="41"/>
      <c r="B1469" s="41"/>
      <c r="C1469" s="41"/>
      <c r="D1469" s="41"/>
      <c r="E1469" s="41"/>
      <c r="F1469" s="41"/>
      <c r="G1469" s="41"/>
      <c r="H1469" s="41"/>
      <c r="I1469" s="41"/>
      <c r="J1469" s="41"/>
      <c r="K1469" s="41"/>
      <c r="L1469" s="41"/>
      <c r="M1469" s="41"/>
      <c r="N1469" s="41"/>
      <c r="O1469" s="41"/>
      <c r="P1469" s="41"/>
    </row>
    <row r="1470">
      <c r="A1470" s="41"/>
      <c r="B1470" s="41"/>
      <c r="C1470" s="41"/>
      <c r="D1470" s="41"/>
      <c r="E1470" s="41"/>
      <c r="F1470" s="41"/>
      <c r="G1470" s="41"/>
      <c r="H1470" s="41"/>
      <c r="I1470" s="41"/>
      <c r="J1470" s="41"/>
      <c r="K1470" s="41"/>
      <c r="L1470" s="41"/>
      <c r="M1470" s="41"/>
      <c r="N1470" s="41"/>
      <c r="O1470" s="41"/>
      <c r="P1470" s="41"/>
    </row>
    <row r="1471">
      <c r="A1471" s="41"/>
      <c r="B1471" s="41"/>
      <c r="C1471" s="41"/>
      <c r="D1471" s="41"/>
      <c r="E1471" s="41"/>
      <c r="F1471" s="41"/>
      <c r="G1471" s="41"/>
      <c r="H1471" s="41"/>
      <c r="I1471" s="41"/>
      <c r="J1471" s="41"/>
      <c r="K1471" s="41"/>
      <c r="L1471" s="41"/>
      <c r="M1471" s="41"/>
      <c r="N1471" s="41"/>
      <c r="O1471" s="41"/>
      <c r="P1471" s="41"/>
    </row>
    <row r="1472">
      <c r="A1472" s="41"/>
      <c r="B1472" s="41"/>
      <c r="C1472" s="41"/>
      <c r="D1472" s="41"/>
      <c r="E1472" s="41"/>
      <c r="F1472" s="41"/>
      <c r="G1472" s="41"/>
      <c r="H1472" s="41"/>
      <c r="I1472" s="41"/>
      <c r="J1472" s="41"/>
      <c r="K1472" s="41"/>
      <c r="L1472" s="41"/>
      <c r="M1472" s="41"/>
      <c r="N1472" s="41"/>
      <c r="O1472" s="41"/>
      <c r="P1472" s="41"/>
    </row>
    <row r="1473">
      <c r="A1473" s="41"/>
      <c r="B1473" s="41"/>
      <c r="C1473" s="41"/>
      <c r="D1473" s="41"/>
      <c r="E1473" s="41"/>
      <c r="F1473" s="41"/>
      <c r="G1473" s="41"/>
      <c r="H1473" s="41"/>
      <c r="I1473" s="41"/>
      <c r="J1473" s="41"/>
      <c r="K1473" s="41"/>
      <c r="L1473" s="41"/>
      <c r="M1473" s="41"/>
      <c r="N1473" s="41"/>
      <c r="O1473" s="41"/>
      <c r="P1473" s="41"/>
    </row>
    <row r="1474">
      <c r="A1474" s="41"/>
      <c r="B1474" s="41"/>
      <c r="C1474" s="41"/>
      <c r="D1474" s="41"/>
      <c r="E1474" s="41"/>
      <c r="F1474" s="41"/>
      <c r="G1474" s="41"/>
      <c r="H1474" s="41"/>
      <c r="I1474" s="41"/>
      <c r="J1474" s="41"/>
      <c r="K1474" s="41"/>
      <c r="L1474" s="41"/>
      <c r="M1474" s="41"/>
      <c r="N1474" s="41"/>
      <c r="O1474" s="41"/>
      <c r="P1474" s="41"/>
    </row>
    <row r="1475">
      <c r="A1475" s="41"/>
      <c r="B1475" s="41"/>
      <c r="C1475" s="41"/>
      <c r="D1475" s="41"/>
      <c r="E1475" s="41"/>
      <c r="F1475" s="41"/>
      <c r="G1475" s="41"/>
      <c r="H1475" s="41"/>
      <c r="I1475" s="41"/>
      <c r="J1475" s="41"/>
      <c r="K1475" s="41"/>
      <c r="L1475" s="41"/>
      <c r="M1475" s="41"/>
      <c r="N1475" s="41"/>
      <c r="O1475" s="41"/>
      <c r="P1475" s="41"/>
    </row>
    <row r="1476">
      <c r="A1476" s="41"/>
      <c r="B1476" s="41"/>
      <c r="C1476" s="41"/>
      <c r="D1476" s="41"/>
      <c r="E1476" s="41"/>
      <c r="F1476" s="41"/>
      <c r="G1476" s="41"/>
      <c r="H1476" s="41"/>
      <c r="I1476" s="41"/>
      <c r="J1476" s="41"/>
      <c r="K1476" s="41"/>
      <c r="L1476" s="41"/>
      <c r="M1476" s="41"/>
      <c r="N1476" s="41"/>
      <c r="O1476" s="41"/>
      <c r="P1476" s="41"/>
    </row>
    <row r="1477">
      <c r="A1477" s="41"/>
      <c r="B1477" s="41"/>
      <c r="C1477" s="41"/>
      <c r="D1477" s="41"/>
      <c r="E1477" s="41"/>
      <c r="F1477" s="41"/>
      <c r="G1477" s="41"/>
      <c r="H1477" s="41"/>
      <c r="I1477" s="41"/>
      <c r="J1477" s="41"/>
      <c r="K1477" s="41"/>
      <c r="L1477" s="41"/>
      <c r="M1477" s="41"/>
      <c r="N1477" s="41"/>
      <c r="O1477" s="41"/>
      <c r="P1477" s="41"/>
    </row>
    <row r="1478">
      <c r="A1478" s="41"/>
      <c r="B1478" s="41"/>
      <c r="C1478" s="41"/>
      <c r="D1478" s="41"/>
      <c r="E1478" s="41"/>
      <c r="F1478" s="41"/>
      <c r="G1478" s="41"/>
      <c r="H1478" s="41"/>
      <c r="I1478" s="41"/>
      <c r="J1478" s="41"/>
      <c r="K1478" s="41"/>
      <c r="L1478" s="41"/>
      <c r="M1478" s="41"/>
      <c r="N1478" s="41"/>
      <c r="O1478" s="41"/>
      <c r="P1478" s="41"/>
    </row>
    <row r="1479">
      <c r="A1479" s="41"/>
      <c r="B1479" s="41"/>
      <c r="C1479" s="41"/>
      <c r="D1479" s="41"/>
      <c r="E1479" s="41"/>
      <c r="F1479" s="41"/>
      <c r="G1479" s="41"/>
      <c r="H1479" s="41"/>
      <c r="I1479" s="41"/>
      <c r="J1479" s="41"/>
      <c r="K1479" s="41"/>
      <c r="L1479" s="41"/>
      <c r="M1479" s="41"/>
      <c r="N1479" s="41"/>
      <c r="O1479" s="41"/>
      <c r="P1479" s="41"/>
    </row>
    <row r="1480">
      <c r="A1480" s="41"/>
      <c r="B1480" s="41"/>
      <c r="C1480" s="41"/>
      <c r="D1480" s="41"/>
      <c r="E1480" s="41"/>
      <c r="F1480" s="41"/>
      <c r="G1480" s="41"/>
      <c r="H1480" s="41"/>
      <c r="I1480" s="41"/>
      <c r="J1480" s="41"/>
      <c r="K1480" s="41"/>
      <c r="L1480" s="41"/>
      <c r="M1480" s="41"/>
      <c r="N1480" s="41"/>
      <c r="O1480" s="41"/>
      <c r="P1480" s="41"/>
    </row>
    <row r="1481">
      <c r="A1481" s="41"/>
      <c r="B1481" s="41"/>
      <c r="C1481" s="41"/>
      <c r="D1481" s="41"/>
      <c r="E1481" s="41"/>
      <c r="F1481" s="41"/>
      <c r="G1481" s="41"/>
      <c r="H1481" s="41"/>
      <c r="I1481" s="41"/>
      <c r="J1481" s="41"/>
      <c r="K1481" s="41"/>
      <c r="L1481" s="41"/>
      <c r="M1481" s="41"/>
      <c r="N1481" s="41"/>
      <c r="O1481" s="41"/>
      <c r="P1481" s="41"/>
    </row>
    <row r="1482">
      <c r="A1482" s="41"/>
      <c r="B1482" s="41"/>
      <c r="C1482" s="41"/>
      <c r="D1482" s="41"/>
      <c r="E1482" s="41"/>
      <c r="F1482" s="41"/>
      <c r="G1482" s="41"/>
      <c r="H1482" s="41"/>
      <c r="I1482" s="41"/>
      <c r="J1482" s="41"/>
      <c r="K1482" s="41"/>
      <c r="L1482" s="41"/>
      <c r="M1482" s="41"/>
      <c r="N1482" s="41"/>
      <c r="O1482" s="41"/>
      <c r="P1482" s="41"/>
    </row>
    <row r="1483">
      <c r="A1483" s="41"/>
      <c r="B1483" s="41"/>
      <c r="C1483" s="41"/>
      <c r="D1483" s="41"/>
      <c r="E1483" s="41"/>
      <c r="F1483" s="41"/>
      <c r="G1483" s="41"/>
      <c r="H1483" s="41"/>
      <c r="I1483" s="41"/>
      <c r="J1483" s="41"/>
      <c r="K1483" s="41"/>
      <c r="L1483" s="41"/>
      <c r="M1483" s="41"/>
      <c r="N1483" s="41"/>
      <c r="O1483" s="41"/>
      <c r="P1483" s="41"/>
    </row>
    <row r="1484">
      <c r="A1484" s="41"/>
      <c r="B1484" s="41"/>
      <c r="C1484" s="41"/>
      <c r="D1484" s="41"/>
      <c r="E1484" s="41"/>
      <c r="F1484" s="41"/>
      <c r="G1484" s="41"/>
      <c r="H1484" s="41"/>
      <c r="I1484" s="41"/>
      <c r="J1484" s="41"/>
      <c r="K1484" s="41"/>
      <c r="L1484" s="41"/>
      <c r="M1484" s="41"/>
      <c r="N1484" s="41"/>
      <c r="O1484" s="41"/>
      <c r="P1484" s="41"/>
    </row>
    <row r="1485">
      <c r="A1485" s="41"/>
      <c r="B1485" s="41"/>
      <c r="C1485" s="41"/>
      <c r="D1485" s="41"/>
      <c r="E1485" s="41"/>
      <c r="F1485" s="41"/>
      <c r="G1485" s="41"/>
      <c r="H1485" s="41"/>
      <c r="I1485" s="41"/>
      <c r="J1485" s="41"/>
      <c r="K1485" s="41"/>
      <c r="L1485" s="41"/>
      <c r="M1485" s="41"/>
      <c r="N1485" s="41"/>
      <c r="O1485" s="41"/>
      <c r="P1485" s="41"/>
    </row>
    <row r="1486">
      <c r="A1486" s="41"/>
      <c r="B1486" s="41"/>
      <c r="C1486" s="41"/>
      <c r="D1486" s="41"/>
      <c r="E1486" s="41"/>
      <c r="F1486" s="41"/>
      <c r="G1486" s="41"/>
      <c r="H1486" s="41"/>
      <c r="I1486" s="41"/>
      <c r="J1486" s="41"/>
      <c r="K1486" s="41"/>
      <c r="L1486" s="41"/>
      <c r="M1486" s="41"/>
      <c r="N1486" s="41"/>
      <c r="O1486" s="41"/>
      <c r="P1486" s="41"/>
    </row>
    <row r="1487">
      <c r="A1487" s="41"/>
      <c r="B1487" s="41"/>
      <c r="C1487" s="41"/>
      <c r="D1487" s="41"/>
      <c r="E1487" s="41"/>
      <c r="F1487" s="41"/>
      <c r="G1487" s="41"/>
      <c r="H1487" s="41"/>
      <c r="I1487" s="41"/>
      <c r="J1487" s="41"/>
      <c r="K1487" s="41"/>
      <c r="L1487" s="41"/>
      <c r="M1487" s="41"/>
      <c r="N1487" s="41"/>
      <c r="O1487" s="41"/>
      <c r="P1487" s="41"/>
    </row>
    <row r="1488">
      <c r="A1488" s="41"/>
      <c r="B1488" s="41"/>
      <c r="C1488" s="41"/>
      <c r="D1488" s="41"/>
      <c r="E1488" s="41"/>
      <c r="F1488" s="41"/>
      <c r="G1488" s="41"/>
      <c r="H1488" s="41"/>
      <c r="I1488" s="41"/>
      <c r="J1488" s="41"/>
      <c r="K1488" s="41"/>
      <c r="L1488" s="41"/>
      <c r="M1488" s="41"/>
      <c r="N1488" s="41"/>
      <c r="O1488" s="41"/>
      <c r="P1488" s="41"/>
    </row>
    <row r="1489">
      <c r="A1489" s="41"/>
      <c r="B1489" s="41"/>
      <c r="C1489" s="41"/>
      <c r="D1489" s="41"/>
      <c r="E1489" s="41"/>
      <c r="F1489" s="41"/>
      <c r="G1489" s="41"/>
      <c r="H1489" s="41"/>
      <c r="I1489" s="41"/>
      <c r="J1489" s="41"/>
      <c r="K1489" s="41"/>
      <c r="L1489" s="41"/>
      <c r="M1489" s="41"/>
      <c r="N1489" s="41"/>
      <c r="O1489" s="41"/>
      <c r="P1489" s="41"/>
    </row>
    <row r="1490">
      <c r="A1490" s="41"/>
      <c r="B1490" s="41"/>
      <c r="C1490" s="41"/>
      <c r="D1490" s="41"/>
      <c r="E1490" s="41"/>
      <c r="F1490" s="41"/>
      <c r="G1490" s="41"/>
      <c r="H1490" s="41"/>
      <c r="I1490" s="41"/>
      <c r="J1490" s="41"/>
      <c r="K1490" s="41"/>
      <c r="L1490" s="41"/>
      <c r="M1490" s="41"/>
      <c r="N1490" s="41"/>
      <c r="O1490" s="41"/>
      <c r="P1490" s="41"/>
    </row>
    <row r="1491">
      <c r="A1491" s="41"/>
      <c r="B1491" s="41"/>
      <c r="C1491" s="41"/>
      <c r="D1491" s="41"/>
      <c r="E1491" s="41"/>
      <c r="F1491" s="41"/>
      <c r="G1491" s="41"/>
      <c r="H1491" s="41"/>
      <c r="I1491" s="41"/>
      <c r="J1491" s="41"/>
      <c r="K1491" s="41"/>
      <c r="L1491" s="41"/>
      <c r="M1491" s="41"/>
      <c r="N1491" s="41"/>
      <c r="O1491" s="41"/>
      <c r="P1491" s="41"/>
    </row>
    <row r="1492">
      <c r="A1492" s="41"/>
      <c r="B1492" s="41"/>
      <c r="C1492" s="41"/>
      <c r="D1492" s="41"/>
      <c r="E1492" s="41"/>
      <c r="F1492" s="41"/>
      <c r="G1492" s="41"/>
      <c r="H1492" s="41"/>
      <c r="I1492" s="41"/>
      <c r="J1492" s="41"/>
      <c r="K1492" s="41"/>
      <c r="L1492" s="41"/>
      <c r="M1492" s="41"/>
      <c r="N1492" s="41"/>
      <c r="O1492" s="41"/>
      <c r="P1492" s="41"/>
    </row>
    <row r="1493">
      <c r="A1493" s="41"/>
      <c r="B1493" s="41"/>
      <c r="C1493" s="41"/>
      <c r="D1493" s="41"/>
      <c r="E1493" s="41"/>
      <c r="F1493" s="41"/>
      <c r="G1493" s="41"/>
      <c r="H1493" s="41"/>
      <c r="I1493" s="41"/>
      <c r="J1493" s="41"/>
      <c r="K1493" s="41"/>
      <c r="L1493" s="41"/>
      <c r="M1493" s="41"/>
      <c r="N1493" s="41"/>
      <c r="O1493" s="41"/>
      <c r="P1493" s="41"/>
    </row>
    <row r="1494">
      <c r="A1494" s="41"/>
      <c r="B1494" s="41"/>
      <c r="C1494" s="41"/>
      <c r="D1494" s="41"/>
      <c r="E1494" s="41"/>
      <c r="F1494" s="41"/>
      <c r="G1494" s="41"/>
      <c r="H1494" s="41"/>
      <c r="I1494" s="41"/>
      <c r="J1494" s="41"/>
      <c r="K1494" s="41"/>
      <c r="L1494" s="41"/>
      <c r="M1494" s="41"/>
      <c r="N1494" s="41"/>
      <c r="O1494" s="41"/>
      <c r="P1494" s="41"/>
    </row>
    <row r="1495">
      <c r="A1495" s="41"/>
      <c r="B1495" s="41"/>
      <c r="C1495" s="41"/>
      <c r="D1495" s="41"/>
      <c r="E1495" s="41"/>
      <c r="F1495" s="41"/>
      <c r="G1495" s="41"/>
      <c r="H1495" s="41"/>
      <c r="I1495" s="41"/>
      <c r="J1495" s="41"/>
      <c r="K1495" s="41"/>
      <c r="L1495" s="41"/>
      <c r="M1495" s="41"/>
      <c r="N1495" s="41"/>
      <c r="O1495" s="41"/>
      <c r="P1495" s="41"/>
    </row>
    <row r="1496">
      <c r="A1496" s="41"/>
      <c r="B1496" s="41"/>
      <c r="C1496" s="41"/>
      <c r="D1496" s="41"/>
      <c r="E1496" s="41"/>
      <c r="F1496" s="41"/>
      <c r="G1496" s="41"/>
      <c r="H1496" s="41"/>
      <c r="I1496" s="41"/>
      <c r="J1496" s="41"/>
      <c r="K1496" s="41"/>
      <c r="L1496" s="41"/>
      <c r="M1496" s="41"/>
      <c r="N1496" s="41"/>
      <c r="O1496" s="41"/>
      <c r="P1496" s="41"/>
    </row>
    <row r="1497">
      <c r="A1497" s="41"/>
      <c r="B1497" s="41"/>
      <c r="C1497" s="41"/>
      <c r="D1497" s="41"/>
      <c r="E1497" s="41"/>
      <c r="F1497" s="41"/>
      <c r="G1497" s="41"/>
      <c r="H1497" s="41"/>
      <c r="I1497" s="41"/>
      <c r="J1497" s="41"/>
      <c r="K1497" s="41"/>
      <c r="L1497" s="41"/>
      <c r="M1497" s="41"/>
      <c r="N1497" s="41"/>
      <c r="O1497" s="41"/>
      <c r="P1497" s="41"/>
    </row>
    <row r="1498">
      <c r="A1498" s="41"/>
      <c r="B1498" s="41"/>
      <c r="C1498" s="41"/>
      <c r="D1498" s="41"/>
      <c r="E1498" s="41"/>
      <c r="F1498" s="41"/>
      <c r="G1498" s="41"/>
      <c r="H1498" s="41"/>
      <c r="I1498" s="41"/>
      <c r="J1498" s="41"/>
      <c r="K1498" s="41"/>
      <c r="L1498" s="41"/>
      <c r="M1498" s="41"/>
      <c r="N1498" s="41"/>
      <c r="O1498" s="41"/>
      <c r="P1498" s="41"/>
    </row>
    <row r="1499">
      <c r="A1499" s="41"/>
      <c r="B1499" s="41"/>
      <c r="C1499" s="41"/>
      <c r="D1499" s="41"/>
      <c r="E1499" s="41"/>
      <c r="F1499" s="41"/>
      <c r="G1499" s="41"/>
      <c r="H1499" s="41"/>
      <c r="I1499" s="41"/>
      <c r="J1499" s="41"/>
      <c r="K1499" s="41"/>
      <c r="L1499" s="41"/>
      <c r="M1499" s="41"/>
      <c r="N1499" s="41"/>
      <c r="O1499" s="41"/>
      <c r="P1499" s="41"/>
    </row>
    <row r="1500">
      <c r="A1500" s="41"/>
      <c r="B1500" s="41"/>
      <c r="C1500" s="41"/>
      <c r="D1500" s="41"/>
      <c r="E1500" s="41"/>
      <c r="F1500" s="41"/>
      <c r="G1500" s="41"/>
      <c r="H1500" s="41"/>
      <c r="I1500" s="41"/>
      <c r="J1500" s="41"/>
      <c r="K1500" s="41"/>
      <c r="L1500" s="41"/>
      <c r="M1500" s="41"/>
      <c r="N1500" s="41"/>
      <c r="O1500" s="41"/>
      <c r="P1500" s="41"/>
    </row>
    <row r="1501">
      <c r="A1501" s="41"/>
      <c r="B1501" s="41"/>
      <c r="C1501" s="41"/>
      <c r="D1501" s="41"/>
      <c r="E1501" s="41"/>
      <c r="F1501" s="41"/>
      <c r="G1501" s="41"/>
      <c r="H1501" s="41"/>
      <c r="I1501" s="41"/>
      <c r="J1501" s="41"/>
      <c r="K1501" s="41"/>
      <c r="L1501" s="41"/>
      <c r="M1501" s="41"/>
      <c r="N1501" s="41"/>
      <c r="O1501" s="41"/>
      <c r="P1501" s="41"/>
    </row>
    <row r="1502">
      <c r="A1502" s="41"/>
      <c r="B1502" s="41"/>
      <c r="C1502" s="41"/>
      <c r="D1502" s="41"/>
      <c r="E1502" s="41"/>
      <c r="F1502" s="41"/>
      <c r="G1502" s="41"/>
      <c r="H1502" s="41"/>
      <c r="I1502" s="41"/>
      <c r="J1502" s="41"/>
      <c r="K1502" s="41"/>
      <c r="L1502" s="41"/>
      <c r="M1502" s="41"/>
      <c r="N1502" s="41"/>
      <c r="O1502" s="41"/>
      <c r="P1502" s="41"/>
    </row>
    <row r="1503">
      <c r="A1503" s="41"/>
      <c r="B1503" s="41"/>
      <c r="C1503" s="41"/>
      <c r="D1503" s="41"/>
      <c r="E1503" s="41"/>
      <c r="F1503" s="41"/>
      <c r="G1503" s="41"/>
      <c r="H1503" s="41"/>
      <c r="I1503" s="41"/>
      <c r="J1503" s="41"/>
      <c r="K1503" s="41"/>
      <c r="L1503" s="41"/>
      <c r="M1503" s="41"/>
      <c r="N1503" s="41"/>
      <c r="O1503" s="41"/>
      <c r="P1503" s="41"/>
    </row>
    <row r="1504">
      <c r="A1504" s="41"/>
      <c r="B1504" s="41"/>
      <c r="C1504" s="41"/>
      <c r="D1504" s="41"/>
      <c r="E1504" s="41"/>
      <c r="F1504" s="41"/>
      <c r="G1504" s="41"/>
      <c r="H1504" s="41"/>
      <c r="I1504" s="41"/>
      <c r="J1504" s="41"/>
      <c r="K1504" s="41"/>
      <c r="L1504" s="41"/>
      <c r="M1504" s="41"/>
      <c r="N1504" s="41"/>
      <c r="O1504" s="41"/>
      <c r="P1504" s="41"/>
    </row>
    <row r="1505">
      <c r="A1505" s="41"/>
      <c r="B1505" s="41"/>
      <c r="C1505" s="41"/>
      <c r="D1505" s="41"/>
      <c r="E1505" s="41"/>
      <c r="F1505" s="41"/>
      <c r="G1505" s="41"/>
      <c r="H1505" s="41"/>
      <c r="I1505" s="41"/>
      <c r="J1505" s="41"/>
      <c r="K1505" s="41"/>
      <c r="L1505" s="41"/>
      <c r="M1505" s="41"/>
      <c r="N1505" s="41"/>
      <c r="O1505" s="41"/>
      <c r="P1505" s="41"/>
    </row>
    <row r="1506">
      <c r="A1506" s="41"/>
      <c r="B1506" s="41"/>
      <c r="C1506" s="41"/>
      <c r="D1506" s="41"/>
      <c r="E1506" s="41"/>
      <c r="F1506" s="41"/>
      <c r="G1506" s="41"/>
      <c r="H1506" s="41"/>
      <c r="I1506" s="41"/>
      <c r="J1506" s="41"/>
      <c r="K1506" s="41"/>
      <c r="L1506" s="41"/>
      <c r="M1506" s="41"/>
      <c r="N1506" s="41"/>
      <c r="O1506" s="41"/>
      <c r="P1506" s="41"/>
    </row>
    <row r="1507">
      <c r="A1507" s="41"/>
      <c r="B1507" s="41"/>
      <c r="C1507" s="41"/>
      <c r="D1507" s="41"/>
      <c r="E1507" s="41"/>
      <c r="F1507" s="41"/>
      <c r="G1507" s="41"/>
      <c r="H1507" s="41"/>
      <c r="I1507" s="41"/>
      <c r="J1507" s="41"/>
      <c r="K1507" s="41"/>
      <c r="L1507" s="41"/>
      <c r="M1507" s="41"/>
      <c r="N1507" s="41"/>
      <c r="O1507" s="41"/>
      <c r="P1507" s="41"/>
    </row>
    <row r="1508">
      <c r="A1508" s="41"/>
      <c r="B1508" s="41"/>
      <c r="C1508" s="41"/>
      <c r="D1508" s="41"/>
      <c r="E1508" s="41"/>
      <c r="F1508" s="41"/>
      <c r="G1508" s="41"/>
      <c r="H1508" s="41"/>
      <c r="I1508" s="41"/>
      <c r="J1508" s="41"/>
      <c r="K1508" s="41"/>
      <c r="L1508" s="41"/>
      <c r="M1508" s="41"/>
      <c r="N1508" s="41"/>
      <c r="O1508" s="41"/>
      <c r="P1508" s="41"/>
    </row>
    <row r="1509">
      <c r="A1509" s="41"/>
      <c r="B1509" s="41"/>
      <c r="C1509" s="41"/>
      <c r="D1509" s="41"/>
      <c r="E1509" s="41"/>
      <c r="F1509" s="41"/>
      <c r="G1509" s="41"/>
      <c r="H1509" s="41"/>
      <c r="I1509" s="41"/>
      <c r="J1509" s="41"/>
      <c r="K1509" s="41"/>
      <c r="L1509" s="41"/>
      <c r="M1509" s="41"/>
      <c r="N1509" s="41"/>
      <c r="O1509" s="41"/>
      <c r="P1509" s="41"/>
    </row>
    <row r="1510">
      <c r="A1510" s="41"/>
      <c r="B1510" s="41"/>
      <c r="C1510" s="41"/>
      <c r="D1510" s="41"/>
      <c r="E1510" s="41"/>
      <c r="F1510" s="41"/>
      <c r="G1510" s="41"/>
      <c r="H1510" s="41"/>
      <c r="I1510" s="41"/>
      <c r="J1510" s="41"/>
      <c r="K1510" s="41"/>
      <c r="L1510" s="41"/>
      <c r="M1510" s="41"/>
      <c r="N1510" s="41"/>
      <c r="O1510" s="41"/>
      <c r="P1510" s="41"/>
    </row>
    <row r="1511">
      <c r="A1511" s="41"/>
      <c r="B1511" s="41"/>
      <c r="C1511" s="41"/>
      <c r="D1511" s="41"/>
      <c r="E1511" s="41"/>
      <c r="F1511" s="41"/>
      <c r="G1511" s="41"/>
      <c r="H1511" s="41"/>
      <c r="I1511" s="41"/>
      <c r="J1511" s="41"/>
      <c r="K1511" s="41"/>
      <c r="L1511" s="41"/>
      <c r="M1511" s="41"/>
      <c r="N1511" s="41"/>
      <c r="O1511" s="41"/>
      <c r="P1511" s="41"/>
    </row>
    <row r="1512">
      <c r="A1512" s="41"/>
      <c r="B1512" s="41"/>
      <c r="C1512" s="41"/>
      <c r="D1512" s="41"/>
      <c r="E1512" s="41"/>
      <c r="F1512" s="41"/>
      <c r="G1512" s="41"/>
      <c r="H1512" s="41"/>
      <c r="I1512" s="41"/>
      <c r="J1512" s="41"/>
      <c r="K1512" s="41"/>
      <c r="L1512" s="41"/>
      <c r="M1512" s="41"/>
      <c r="N1512" s="41"/>
      <c r="O1512" s="41"/>
      <c r="P1512" s="41"/>
    </row>
    <row r="1513">
      <c r="A1513" s="41"/>
      <c r="B1513" s="41"/>
      <c r="C1513" s="41"/>
      <c r="D1513" s="41"/>
      <c r="E1513" s="41"/>
      <c r="F1513" s="41"/>
      <c r="G1513" s="41"/>
      <c r="H1513" s="41"/>
      <c r="I1513" s="41"/>
      <c r="J1513" s="41"/>
      <c r="K1513" s="41"/>
      <c r="L1513" s="41"/>
      <c r="M1513" s="41"/>
      <c r="N1513" s="41"/>
      <c r="O1513" s="41"/>
      <c r="P1513" s="41"/>
    </row>
    <row r="1514">
      <c r="A1514" s="41"/>
      <c r="B1514" s="41"/>
      <c r="C1514" s="41"/>
      <c r="D1514" s="41"/>
      <c r="E1514" s="41"/>
      <c r="F1514" s="41"/>
      <c r="G1514" s="41"/>
      <c r="H1514" s="41"/>
      <c r="I1514" s="41"/>
      <c r="J1514" s="41"/>
      <c r="K1514" s="41"/>
      <c r="L1514" s="41"/>
      <c r="M1514" s="41"/>
      <c r="N1514" s="41"/>
      <c r="O1514" s="41"/>
      <c r="P1514" s="41"/>
    </row>
    <row r="1515">
      <c r="A1515" s="41"/>
      <c r="B1515" s="41"/>
      <c r="C1515" s="41"/>
      <c r="D1515" s="41"/>
      <c r="E1515" s="41"/>
      <c r="F1515" s="41"/>
      <c r="G1515" s="41"/>
      <c r="H1515" s="41"/>
      <c r="I1515" s="41"/>
      <c r="J1515" s="41"/>
      <c r="K1515" s="41"/>
      <c r="L1515" s="41"/>
      <c r="M1515" s="41"/>
      <c r="N1515" s="41"/>
      <c r="O1515" s="41"/>
      <c r="P1515" s="41"/>
    </row>
    <row r="1516">
      <c r="A1516" s="41"/>
      <c r="B1516" s="41"/>
      <c r="C1516" s="41"/>
      <c r="D1516" s="41"/>
      <c r="E1516" s="41"/>
      <c r="F1516" s="41"/>
      <c r="G1516" s="41"/>
      <c r="H1516" s="41"/>
      <c r="I1516" s="41"/>
      <c r="J1516" s="41"/>
      <c r="K1516" s="41"/>
      <c r="L1516" s="41"/>
      <c r="M1516" s="41"/>
      <c r="N1516" s="41"/>
      <c r="O1516" s="41"/>
      <c r="P1516" s="41"/>
    </row>
    <row r="1517">
      <c r="A1517" s="41"/>
      <c r="B1517" s="41"/>
      <c r="C1517" s="41"/>
      <c r="D1517" s="41"/>
      <c r="E1517" s="41"/>
      <c r="F1517" s="41"/>
      <c r="G1517" s="41"/>
      <c r="H1517" s="41"/>
      <c r="I1517" s="41"/>
      <c r="J1517" s="41"/>
      <c r="K1517" s="41"/>
      <c r="L1517" s="41"/>
      <c r="M1517" s="41"/>
      <c r="N1517" s="41"/>
      <c r="O1517" s="41"/>
      <c r="P1517" s="41"/>
    </row>
    <row r="1518">
      <c r="A1518" s="41"/>
      <c r="B1518" s="41"/>
      <c r="C1518" s="41"/>
      <c r="D1518" s="41"/>
      <c r="E1518" s="41"/>
      <c r="F1518" s="41"/>
      <c r="G1518" s="41"/>
      <c r="H1518" s="41"/>
      <c r="I1518" s="41"/>
      <c r="J1518" s="41"/>
      <c r="K1518" s="41"/>
      <c r="L1518" s="41"/>
      <c r="M1518" s="41"/>
      <c r="N1518" s="41"/>
      <c r="O1518" s="41"/>
      <c r="P1518" s="41"/>
    </row>
    <row r="1519">
      <c r="A1519" s="41"/>
      <c r="B1519" s="41"/>
      <c r="C1519" s="41"/>
      <c r="D1519" s="41"/>
      <c r="E1519" s="41"/>
      <c r="F1519" s="41"/>
      <c r="G1519" s="41"/>
      <c r="H1519" s="41"/>
      <c r="I1519" s="41"/>
      <c r="J1519" s="41"/>
      <c r="K1519" s="41"/>
      <c r="L1519" s="41"/>
      <c r="M1519" s="41"/>
      <c r="N1519" s="41"/>
      <c r="O1519" s="41"/>
      <c r="P1519" s="41"/>
    </row>
    <row r="1520">
      <c r="A1520" s="41"/>
      <c r="B1520" s="41"/>
      <c r="C1520" s="41"/>
      <c r="D1520" s="41"/>
      <c r="E1520" s="41"/>
      <c r="F1520" s="41"/>
      <c r="G1520" s="41"/>
      <c r="H1520" s="41"/>
      <c r="I1520" s="41"/>
      <c r="J1520" s="41"/>
      <c r="K1520" s="41"/>
      <c r="L1520" s="41"/>
      <c r="M1520" s="41"/>
      <c r="N1520" s="41"/>
      <c r="O1520" s="41"/>
      <c r="P1520" s="41"/>
    </row>
    <row r="1521">
      <c r="A1521" s="41"/>
      <c r="B1521" s="41"/>
      <c r="C1521" s="41"/>
      <c r="D1521" s="41"/>
      <c r="E1521" s="41"/>
      <c r="F1521" s="41"/>
      <c r="G1521" s="41"/>
      <c r="H1521" s="41"/>
      <c r="I1521" s="41"/>
      <c r="J1521" s="41"/>
      <c r="K1521" s="41"/>
      <c r="L1521" s="41"/>
      <c r="M1521" s="41"/>
      <c r="N1521" s="41"/>
      <c r="O1521" s="41"/>
      <c r="P1521" s="41"/>
    </row>
    <row r="1522">
      <c r="A1522" s="41"/>
      <c r="B1522" s="41"/>
      <c r="C1522" s="41"/>
      <c r="D1522" s="41"/>
      <c r="E1522" s="41"/>
      <c r="F1522" s="41"/>
      <c r="G1522" s="41"/>
      <c r="H1522" s="41"/>
      <c r="I1522" s="41"/>
      <c r="J1522" s="41"/>
      <c r="K1522" s="41"/>
      <c r="L1522" s="41"/>
      <c r="M1522" s="41"/>
      <c r="N1522" s="41"/>
      <c r="O1522" s="41"/>
      <c r="P1522" s="41"/>
    </row>
    <row r="1523">
      <c r="A1523" s="41"/>
      <c r="B1523" s="41"/>
      <c r="C1523" s="41"/>
      <c r="D1523" s="41"/>
      <c r="E1523" s="41"/>
      <c r="F1523" s="41"/>
      <c r="G1523" s="41"/>
      <c r="H1523" s="41"/>
      <c r="I1523" s="41"/>
      <c r="J1523" s="41"/>
      <c r="K1523" s="41"/>
      <c r="L1523" s="41"/>
      <c r="M1523" s="41"/>
      <c r="N1523" s="41"/>
      <c r="O1523" s="41"/>
      <c r="P1523" s="41"/>
    </row>
    <row r="1524">
      <c r="A1524" s="41"/>
      <c r="B1524" s="41"/>
      <c r="C1524" s="41"/>
      <c r="D1524" s="41"/>
      <c r="E1524" s="41"/>
      <c r="F1524" s="41"/>
      <c r="G1524" s="41"/>
      <c r="H1524" s="41"/>
      <c r="I1524" s="41"/>
      <c r="J1524" s="41"/>
      <c r="K1524" s="41"/>
      <c r="L1524" s="41"/>
      <c r="M1524" s="41"/>
      <c r="N1524" s="41"/>
      <c r="O1524" s="41"/>
      <c r="P1524" s="41"/>
    </row>
    <row r="1525">
      <c r="A1525" s="41"/>
      <c r="B1525" s="41"/>
      <c r="C1525" s="41"/>
      <c r="D1525" s="41"/>
      <c r="E1525" s="41"/>
      <c r="F1525" s="41"/>
      <c r="G1525" s="41"/>
      <c r="H1525" s="41"/>
      <c r="I1525" s="41"/>
      <c r="J1525" s="41"/>
      <c r="K1525" s="41"/>
      <c r="L1525" s="41"/>
      <c r="M1525" s="41"/>
      <c r="N1525" s="41"/>
      <c r="O1525" s="41"/>
      <c r="P1525" s="41"/>
    </row>
    <row r="1526">
      <c r="A1526" s="41"/>
      <c r="B1526" s="41"/>
      <c r="C1526" s="41"/>
      <c r="D1526" s="41"/>
      <c r="E1526" s="41"/>
      <c r="F1526" s="41"/>
      <c r="G1526" s="41"/>
      <c r="H1526" s="41"/>
      <c r="I1526" s="41"/>
      <c r="J1526" s="41"/>
      <c r="K1526" s="41"/>
      <c r="L1526" s="41"/>
      <c r="M1526" s="41"/>
      <c r="N1526" s="41"/>
      <c r="O1526" s="41"/>
      <c r="P1526" s="41"/>
    </row>
    <row r="1527">
      <c r="A1527" s="41"/>
      <c r="B1527" s="41"/>
      <c r="C1527" s="41"/>
      <c r="D1527" s="41"/>
      <c r="E1527" s="41"/>
      <c r="F1527" s="41"/>
      <c r="G1527" s="41"/>
      <c r="H1527" s="41"/>
      <c r="I1527" s="41"/>
      <c r="J1527" s="41"/>
      <c r="K1527" s="41"/>
      <c r="L1527" s="41"/>
      <c r="M1527" s="41"/>
      <c r="N1527" s="41"/>
      <c r="O1527" s="41"/>
      <c r="P1527" s="41"/>
    </row>
    <row r="1528">
      <c r="A1528" s="41"/>
      <c r="B1528" s="41"/>
      <c r="C1528" s="41"/>
      <c r="D1528" s="41"/>
      <c r="E1528" s="41"/>
      <c r="F1528" s="41"/>
      <c r="G1528" s="41"/>
      <c r="H1528" s="41"/>
      <c r="I1528" s="41"/>
      <c r="J1528" s="41"/>
      <c r="K1528" s="41"/>
      <c r="L1528" s="41"/>
      <c r="M1528" s="41"/>
      <c r="N1528" s="41"/>
      <c r="O1528" s="41"/>
      <c r="P1528" s="41"/>
    </row>
    <row r="1529">
      <c r="A1529" s="41"/>
      <c r="B1529" s="41"/>
      <c r="C1529" s="41"/>
      <c r="D1529" s="41"/>
      <c r="E1529" s="41"/>
      <c r="F1529" s="41"/>
      <c r="G1529" s="41"/>
      <c r="H1529" s="41"/>
      <c r="I1529" s="41"/>
      <c r="J1529" s="41"/>
      <c r="K1529" s="41"/>
      <c r="L1529" s="41"/>
      <c r="M1529" s="41"/>
      <c r="N1529" s="41"/>
      <c r="O1529" s="41"/>
      <c r="P1529" s="41"/>
    </row>
    <row r="1530">
      <c r="A1530" s="41"/>
      <c r="B1530" s="41"/>
      <c r="C1530" s="41"/>
      <c r="D1530" s="41"/>
      <c r="E1530" s="41"/>
      <c r="F1530" s="41"/>
      <c r="G1530" s="41"/>
      <c r="H1530" s="41"/>
      <c r="I1530" s="41"/>
      <c r="J1530" s="41"/>
      <c r="K1530" s="41"/>
      <c r="L1530" s="41"/>
      <c r="M1530" s="41"/>
      <c r="N1530" s="41"/>
      <c r="O1530" s="41"/>
      <c r="P1530" s="41"/>
    </row>
    <row r="1531">
      <c r="A1531" s="41"/>
      <c r="B1531" s="41"/>
      <c r="C1531" s="41"/>
      <c r="D1531" s="41"/>
      <c r="E1531" s="41"/>
      <c r="F1531" s="41"/>
      <c r="G1531" s="41"/>
      <c r="H1531" s="41"/>
      <c r="I1531" s="41"/>
      <c r="J1531" s="41"/>
      <c r="K1531" s="41"/>
      <c r="L1531" s="41"/>
      <c r="M1531" s="41"/>
      <c r="N1531" s="41"/>
      <c r="O1531" s="41"/>
      <c r="P1531" s="41"/>
    </row>
    <row r="1532">
      <c r="A1532" s="41"/>
      <c r="B1532" s="41"/>
      <c r="C1532" s="41"/>
      <c r="D1532" s="41"/>
      <c r="E1532" s="41"/>
      <c r="F1532" s="41"/>
      <c r="G1532" s="41"/>
      <c r="H1532" s="41"/>
      <c r="I1532" s="41"/>
      <c r="J1532" s="41"/>
      <c r="K1532" s="41"/>
      <c r="L1532" s="41"/>
      <c r="M1532" s="41"/>
      <c r="N1532" s="41"/>
      <c r="O1532" s="41"/>
      <c r="P1532" s="41"/>
    </row>
    <row r="1533">
      <c r="A1533" s="41"/>
      <c r="B1533" s="41"/>
      <c r="C1533" s="41"/>
      <c r="D1533" s="41"/>
      <c r="E1533" s="41"/>
      <c r="F1533" s="41"/>
      <c r="G1533" s="41"/>
      <c r="H1533" s="41"/>
      <c r="I1533" s="41"/>
      <c r="J1533" s="41"/>
      <c r="K1533" s="41"/>
      <c r="L1533" s="41"/>
      <c r="M1533" s="41"/>
      <c r="N1533" s="41"/>
      <c r="O1533" s="41"/>
      <c r="P1533" s="41"/>
    </row>
    <row r="1534">
      <c r="A1534" s="41"/>
      <c r="B1534" s="41"/>
      <c r="C1534" s="41"/>
      <c r="D1534" s="41"/>
      <c r="E1534" s="41"/>
      <c r="F1534" s="41"/>
      <c r="G1534" s="41"/>
      <c r="H1534" s="41"/>
      <c r="I1534" s="41"/>
      <c r="J1534" s="41"/>
      <c r="K1534" s="41"/>
      <c r="L1534" s="41"/>
      <c r="M1534" s="41"/>
      <c r="N1534" s="41"/>
      <c r="O1534" s="41"/>
      <c r="P1534" s="41"/>
    </row>
    <row r="1535">
      <c r="A1535" s="41"/>
      <c r="B1535" s="41"/>
      <c r="C1535" s="41"/>
      <c r="D1535" s="41"/>
      <c r="E1535" s="41"/>
      <c r="F1535" s="41"/>
      <c r="G1535" s="41"/>
      <c r="H1535" s="41"/>
      <c r="I1535" s="41"/>
      <c r="J1535" s="41"/>
      <c r="K1535" s="41"/>
      <c r="L1535" s="41"/>
      <c r="M1535" s="41"/>
      <c r="N1535" s="41"/>
      <c r="O1535" s="41"/>
      <c r="P1535" s="41"/>
    </row>
    <row r="1536">
      <c r="A1536" s="41"/>
      <c r="B1536" s="41"/>
      <c r="C1536" s="41"/>
      <c r="D1536" s="41"/>
      <c r="E1536" s="41"/>
      <c r="F1536" s="41"/>
      <c r="G1536" s="41"/>
      <c r="H1536" s="41"/>
      <c r="I1536" s="41"/>
      <c r="J1536" s="41"/>
      <c r="K1536" s="41"/>
      <c r="L1536" s="41"/>
      <c r="M1536" s="41"/>
      <c r="N1536" s="41"/>
      <c r="O1536" s="41"/>
      <c r="P1536" s="41"/>
    </row>
    <row r="1537">
      <c r="A1537" s="41"/>
      <c r="B1537" s="41"/>
      <c r="C1537" s="41"/>
      <c r="D1537" s="41"/>
      <c r="E1537" s="41"/>
      <c r="F1537" s="41"/>
      <c r="G1537" s="41"/>
      <c r="H1537" s="41"/>
      <c r="I1537" s="41"/>
      <c r="J1537" s="41"/>
      <c r="K1537" s="41"/>
      <c r="L1537" s="41"/>
      <c r="M1537" s="41"/>
      <c r="N1537" s="41"/>
      <c r="O1537" s="41"/>
      <c r="P1537" s="41"/>
    </row>
    <row r="1538">
      <c r="A1538" s="41"/>
      <c r="B1538" s="41"/>
      <c r="C1538" s="41"/>
      <c r="D1538" s="41"/>
      <c r="E1538" s="41"/>
      <c r="F1538" s="41"/>
      <c r="G1538" s="41"/>
      <c r="H1538" s="41"/>
      <c r="I1538" s="41"/>
      <c r="J1538" s="41"/>
      <c r="K1538" s="41"/>
      <c r="L1538" s="41"/>
      <c r="M1538" s="41"/>
      <c r="N1538" s="41"/>
      <c r="O1538" s="41"/>
      <c r="P1538" s="41"/>
    </row>
    <row r="1539">
      <c r="A1539" s="41"/>
      <c r="B1539" s="41"/>
      <c r="C1539" s="41"/>
      <c r="D1539" s="41"/>
      <c r="E1539" s="41"/>
      <c r="F1539" s="41"/>
      <c r="G1539" s="41"/>
      <c r="H1539" s="41"/>
      <c r="I1539" s="41"/>
      <c r="J1539" s="41"/>
      <c r="K1539" s="41"/>
      <c r="L1539" s="41"/>
      <c r="M1539" s="41"/>
      <c r="N1539" s="41"/>
      <c r="O1539" s="41"/>
      <c r="P1539" s="41"/>
    </row>
    <row r="1540">
      <c r="A1540" s="41"/>
      <c r="B1540" s="41"/>
      <c r="C1540" s="41"/>
      <c r="D1540" s="41"/>
      <c r="E1540" s="41"/>
      <c r="F1540" s="41"/>
      <c r="G1540" s="41"/>
      <c r="H1540" s="41"/>
      <c r="I1540" s="41"/>
      <c r="J1540" s="41"/>
      <c r="K1540" s="41"/>
      <c r="L1540" s="41"/>
      <c r="M1540" s="41"/>
      <c r="N1540" s="41"/>
      <c r="O1540" s="41"/>
      <c r="P1540" s="41"/>
    </row>
    <row r="1541">
      <c r="A1541" s="41"/>
      <c r="B1541" s="41"/>
      <c r="C1541" s="41"/>
      <c r="D1541" s="41"/>
      <c r="E1541" s="41"/>
      <c r="F1541" s="41"/>
      <c r="G1541" s="41"/>
      <c r="H1541" s="41"/>
      <c r="I1541" s="41"/>
      <c r="J1541" s="41"/>
      <c r="K1541" s="41"/>
      <c r="L1541" s="41"/>
      <c r="M1541" s="41"/>
      <c r="N1541" s="41"/>
      <c r="O1541" s="41"/>
      <c r="P1541" s="41"/>
    </row>
    <row r="1542">
      <c r="A1542" s="41"/>
      <c r="B1542" s="41"/>
      <c r="C1542" s="41"/>
      <c r="D1542" s="41"/>
      <c r="E1542" s="41"/>
      <c r="F1542" s="41"/>
      <c r="G1542" s="41"/>
      <c r="H1542" s="41"/>
      <c r="I1542" s="41"/>
      <c r="J1542" s="41"/>
      <c r="K1542" s="41"/>
      <c r="L1542" s="41"/>
      <c r="M1542" s="41"/>
      <c r="N1542" s="41"/>
      <c r="O1542" s="41"/>
      <c r="P1542" s="41"/>
    </row>
    <row r="1543">
      <c r="A1543" s="41"/>
      <c r="B1543" s="41"/>
      <c r="C1543" s="41"/>
      <c r="D1543" s="41"/>
      <c r="E1543" s="41"/>
      <c r="F1543" s="41"/>
      <c r="G1543" s="41"/>
      <c r="H1543" s="41"/>
      <c r="I1543" s="41"/>
      <c r="J1543" s="41"/>
      <c r="K1543" s="41"/>
      <c r="L1543" s="41"/>
      <c r="M1543" s="41"/>
      <c r="N1543" s="41"/>
      <c r="O1543" s="41"/>
      <c r="P1543" s="41"/>
    </row>
    <row r="1544">
      <c r="A1544" s="41"/>
      <c r="B1544" s="41"/>
      <c r="C1544" s="41"/>
      <c r="D1544" s="41"/>
      <c r="E1544" s="41"/>
      <c r="F1544" s="41"/>
      <c r="G1544" s="41"/>
      <c r="H1544" s="41"/>
      <c r="I1544" s="41"/>
      <c r="J1544" s="41"/>
      <c r="K1544" s="41"/>
      <c r="L1544" s="41"/>
      <c r="M1544" s="41"/>
      <c r="N1544" s="41"/>
      <c r="O1544" s="41"/>
      <c r="P1544" s="41"/>
    </row>
    <row r="1545">
      <c r="A1545" s="41"/>
      <c r="B1545" s="41"/>
      <c r="C1545" s="41"/>
      <c r="D1545" s="41"/>
      <c r="E1545" s="41"/>
      <c r="F1545" s="41"/>
      <c r="G1545" s="41"/>
      <c r="H1545" s="41"/>
      <c r="I1545" s="41"/>
      <c r="J1545" s="41"/>
      <c r="K1545" s="41"/>
      <c r="L1545" s="41"/>
      <c r="M1545" s="41"/>
      <c r="N1545" s="41"/>
      <c r="O1545" s="41"/>
      <c r="P1545" s="41"/>
    </row>
    <row r="1546">
      <c r="A1546" s="41"/>
      <c r="B1546" s="41"/>
      <c r="C1546" s="41"/>
      <c r="D1546" s="41"/>
      <c r="E1546" s="41"/>
      <c r="F1546" s="41"/>
      <c r="G1546" s="41"/>
      <c r="H1546" s="41"/>
      <c r="I1546" s="41"/>
      <c r="J1546" s="41"/>
      <c r="K1546" s="41"/>
      <c r="L1546" s="41"/>
      <c r="M1546" s="41"/>
      <c r="N1546" s="41"/>
      <c r="O1546" s="41"/>
      <c r="P1546" s="41"/>
    </row>
    <row r="1547">
      <c r="A1547" s="41"/>
      <c r="B1547" s="41"/>
      <c r="C1547" s="41"/>
      <c r="D1547" s="41"/>
      <c r="E1547" s="41"/>
      <c r="F1547" s="41"/>
      <c r="G1547" s="41"/>
      <c r="H1547" s="41"/>
      <c r="I1547" s="41"/>
      <c r="J1547" s="41"/>
      <c r="K1547" s="41"/>
      <c r="L1547" s="41"/>
      <c r="M1547" s="41"/>
      <c r="N1547" s="41"/>
      <c r="O1547" s="41"/>
      <c r="P1547" s="41"/>
    </row>
    <row r="1548">
      <c r="A1548" s="41"/>
      <c r="B1548" s="41"/>
      <c r="C1548" s="41"/>
      <c r="D1548" s="41"/>
      <c r="E1548" s="41"/>
      <c r="F1548" s="41"/>
      <c r="G1548" s="41"/>
      <c r="H1548" s="41"/>
      <c r="I1548" s="41"/>
      <c r="J1548" s="41"/>
      <c r="K1548" s="41"/>
      <c r="L1548" s="41"/>
      <c r="M1548" s="41"/>
      <c r="N1548" s="41"/>
      <c r="O1548" s="41"/>
      <c r="P1548" s="41"/>
    </row>
    <row r="1549">
      <c r="A1549" s="41"/>
      <c r="B1549" s="41"/>
      <c r="C1549" s="41"/>
      <c r="D1549" s="41"/>
      <c r="E1549" s="41"/>
      <c r="F1549" s="41"/>
      <c r="G1549" s="41"/>
      <c r="H1549" s="41"/>
      <c r="I1549" s="41"/>
      <c r="J1549" s="41"/>
      <c r="K1549" s="41"/>
      <c r="L1549" s="41"/>
      <c r="M1549" s="41"/>
      <c r="N1549" s="41"/>
      <c r="O1549" s="41"/>
      <c r="P1549" s="41"/>
    </row>
    <row r="1550">
      <c r="A1550" s="41"/>
      <c r="B1550" s="41"/>
      <c r="C1550" s="41"/>
      <c r="D1550" s="41"/>
      <c r="E1550" s="41"/>
      <c r="F1550" s="41"/>
      <c r="G1550" s="41"/>
      <c r="H1550" s="41"/>
      <c r="I1550" s="41"/>
      <c r="J1550" s="41"/>
      <c r="K1550" s="41"/>
      <c r="L1550" s="41"/>
      <c r="M1550" s="41"/>
      <c r="N1550" s="41"/>
      <c r="O1550" s="41"/>
      <c r="P1550" s="41"/>
    </row>
    <row r="1551">
      <c r="A1551" s="41"/>
      <c r="B1551" s="41"/>
      <c r="C1551" s="41"/>
      <c r="D1551" s="41"/>
      <c r="E1551" s="41"/>
      <c r="F1551" s="41"/>
      <c r="G1551" s="41"/>
      <c r="H1551" s="41"/>
      <c r="I1551" s="41"/>
      <c r="J1551" s="41"/>
      <c r="K1551" s="41"/>
      <c r="L1551" s="41"/>
      <c r="M1551" s="41"/>
      <c r="N1551" s="41"/>
      <c r="O1551" s="41"/>
      <c r="P1551" s="41"/>
    </row>
    <row r="1552">
      <c r="A1552" s="41"/>
      <c r="B1552" s="41"/>
      <c r="C1552" s="41"/>
      <c r="D1552" s="41"/>
      <c r="E1552" s="41"/>
      <c r="F1552" s="41"/>
      <c r="G1552" s="41"/>
      <c r="H1552" s="41"/>
      <c r="I1552" s="41"/>
      <c r="J1552" s="41"/>
      <c r="K1552" s="41"/>
      <c r="L1552" s="41"/>
      <c r="M1552" s="41"/>
      <c r="N1552" s="41"/>
      <c r="O1552" s="41"/>
      <c r="P1552" s="41"/>
    </row>
    <row r="1553">
      <c r="A1553" s="41"/>
      <c r="B1553" s="41"/>
      <c r="C1553" s="41"/>
      <c r="D1553" s="41"/>
      <c r="E1553" s="41"/>
      <c r="F1553" s="41"/>
      <c r="G1553" s="41"/>
      <c r="H1553" s="41"/>
      <c r="I1553" s="41"/>
      <c r="J1553" s="41"/>
      <c r="K1553" s="41"/>
      <c r="L1553" s="41"/>
      <c r="M1553" s="41"/>
      <c r="N1553" s="41"/>
      <c r="O1553" s="41"/>
      <c r="P1553" s="41"/>
    </row>
    <row r="1554">
      <c r="A1554" s="41"/>
      <c r="B1554" s="41"/>
      <c r="C1554" s="41"/>
      <c r="D1554" s="41"/>
      <c r="E1554" s="41"/>
      <c r="F1554" s="41"/>
      <c r="G1554" s="41"/>
      <c r="H1554" s="41"/>
      <c r="I1554" s="41"/>
      <c r="J1554" s="41"/>
      <c r="K1554" s="41"/>
      <c r="L1554" s="41"/>
      <c r="M1554" s="41"/>
      <c r="N1554" s="41"/>
      <c r="O1554" s="41"/>
      <c r="P1554" s="41"/>
    </row>
    <row r="1555">
      <c r="A1555" s="41"/>
      <c r="B1555" s="41"/>
      <c r="C1555" s="41"/>
      <c r="D1555" s="41"/>
      <c r="E1555" s="41"/>
      <c r="F1555" s="41"/>
      <c r="G1555" s="41"/>
      <c r="H1555" s="41"/>
      <c r="I1555" s="41"/>
      <c r="J1555" s="41"/>
      <c r="K1555" s="41"/>
      <c r="L1555" s="41"/>
      <c r="M1555" s="41"/>
      <c r="N1555" s="41"/>
      <c r="O1555" s="41"/>
      <c r="P1555" s="41"/>
    </row>
    <row r="1556">
      <c r="A1556" s="41"/>
      <c r="B1556" s="41"/>
      <c r="C1556" s="41"/>
      <c r="D1556" s="41"/>
      <c r="E1556" s="41"/>
      <c r="F1556" s="41"/>
      <c r="G1556" s="41"/>
      <c r="H1556" s="41"/>
      <c r="I1556" s="41"/>
      <c r="J1556" s="41"/>
      <c r="K1556" s="41"/>
      <c r="L1556" s="41"/>
      <c r="M1556" s="41"/>
      <c r="N1556" s="41"/>
      <c r="O1556" s="41"/>
      <c r="P1556" s="41"/>
    </row>
    <row r="1557">
      <c r="A1557" s="41"/>
      <c r="B1557" s="41"/>
      <c r="C1557" s="41"/>
      <c r="D1557" s="41"/>
      <c r="E1557" s="41"/>
      <c r="F1557" s="41"/>
      <c r="G1557" s="41"/>
      <c r="H1557" s="41"/>
      <c r="I1557" s="41"/>
      <c r="J1557" s="41"/>
      <c r="K1557" s="41"/>
      <c r="L1557" s="41"/>
      <c r="M1557" s="41"/>
      <c r="N1557" s="41"/>
      <c r="O1557" s="41"/>
      <c r="P1557" s="41"/>
    </row>
    <row r="1558">
      <c r="A1558" s="41"/>
      <c r="B1558" s="41"/>
      <c r="C1558" s="41"/>
      <c r="D1558" s="41"/>
      <c r="E1558" s="41"/>
      <c r="F1558" s="41"/>
      <c r="G1558" s="41"/>
      <c r="H1558" s="41"/>
      <c r="I1558" s="41"/>
      <c r="J1558" s="41"/>
      <c r="K1558" s="41"/>
      <c r="L1558" s="41"/>
      <c r="M1558" s="41"/>
      <c r="N1558" s="41"/>
      <c r="O1558" s="41"/>
      <c r="P1558" s="41"/>
    </row>
    <row r="1559">
      <c r="A1559" s="41"/>
      <c r="B1559" s="41"/>
      <c r="C1559" s="41"/>
      <c r="D1559" s="41"/>
      <c r="E1559" s="41"/>
      <c r="F1559" s="41"/>
      <c r="G1559" s="41"/>
      <c r="H1559" s="41"/>
      <c r="I1559" s="41"/>
      <c r="J1559" s="41"/>
      <c r="K1559" s="41"/>
      <c r="L1559" s="41"/>
      <c r="M1559" s="41"/>
      <c r="N1559" s="41"/>
      <c r="O1559" s="41"/>
      <c r="P1559" s="41"/>
    </row>
    <row r="1560">
      <c r="A1560" s="41"/>
      <c r="B1560" s="41"/>
      <c r="C1560" s="41"/>
      <c r="D1560" s="41"/>
      <c r="E1560" s="41"/>
      <c r="F1560" s="41"/>
      <c r="G1560" s="41"/>
      <c r="H1560" s="41"/>
      <c r="I1560" s="41"/>
      <c r="J1560" s="41"/>
      <c r="K1560" s="41"/>
      <c r="L1560" s="41"/>
      <c r="M1560" s="41"/>
      <c r="N1560" s="41"/>
      <c r="O1560" s="41"/>
      <c r="P1560" s="41"/>
    </row>
    <row r="1561">
      <c r="A1561" s="41"/>
      <c r="B1561" s="41"/>
      <c r="C1561" s="41"/>
      <c r="D1561" s="41"/>
      <c r="E1561" s="41"/>
      <c r="F1561" s="41"/>
      <c r="G1561" s="41"/>
      <c r="H1561" s="41"/>
      <c r="I1561" s="41"/>
      <c r="J1561" s="41"/>
      <c r="K1561" s="41"/>
      <c r="L1561" s="41"/>
      <c r="M1561" s="41"/>
      <c r="N1561" s="41"/>
      <c r="O1561" s="41"/>
      <c r="P1561" s="41"/>
    </row>
    <row r="1562">
      <c r="A1562" s="41"/>
      <c r="B1562" s="41"/>
      <c r="C1562" s="41"/>
      <c r="D1562" s="41"/>
      <c r="E1562" s="41"/>
      <c r="F1562" s="41"/>
      <c r="G1562" s="41"/>
      <c r="H1562" s="41"/>
      <c r="I1562" s="41"/>
      <c r="J1562" s="41"/>
      <c r="K1562" s="41"/>
      <c r="L1562" s="41"/>
      <c r="M1562" s="41"/>
      <c r="N1562" s="41"/>
      <c r="O1562" s="41"/>
      <c r="P1562" s="41"/>
    </row>
    <row r="1563">
      <c r="A1563" s="41"/>
      <c r="B1563" s="41"/>
      <c r="C1563" s="41"/>
      <c r="D1563" s="41"/>
      <c r="E1563" s="41"/>
      <c r="F1563" s="41"/>
      <c r="G1563" s="41"/>
      <c r="H1563" s="41"/>
      <c r="I1563" s="41"/>
      <c r="J1563" s="41"/>
      <c r="K1563" s="41"/>
      <c r="L1563" s="41"/>
      <c r="M1563" s="41"/>
      <c r="N1563" s="41"/>
      <c r="O1563" s="41"/>
      <c r="P1563" s="41"/>
    </row>
    <row r="1564">
      <c r="A1564" s="41"/>
      <c r="B1564" s="41"/>
      <c r="C1564" s="41"/>
      <c r="D1564" s="41"/>
      <c r="E1564" s="41"/>
      <c r="F1564" s="41"/>
      <c r="G1564" s="41"/>
      <c r="H1564" s="41"/>
      <c r="I1564" s="41"/>
      <c r="J1564" s="41"/>
      <c r="K1564" s="41"/>
      <c r="L1564" s="41"/>
      <c r="M1564" s="41"/>
      <c r="N1564" s="41"/>
      <c r="O1564" s="41"/>
      <c r="P1564" s="41"/>
    </row>
    <row r="1565">
      <c r="A1565" s="41"/>
      <c r="B1565" s="41"/>
      <c r="C1565" s="41"/>
      <c r="D1565" s="41"/>
      <c r="E1565" s="41"/>
      <c r="F1565" s="41"/>
      <c r="G1565" s="41"/>
      <c r="H1565" s="41"/>
      <c r="I1565" s="41"/>
      <c r="J1565" s="41"/>
      <c r="K1565" s="41"/>
      <c r="L1565" s="41"/>
      <c r="M1565" s="41"/>
      <c r="N1565" s="41"/>
      <c r="O1565" s="41"/>
      <c r="P1565" s="41"/>
    </row>
    <row r="1566">
      <c r="A1566" s="41"/>
      <c r="B1566" s="41"/>
      <c r="C1566" s="41"/>
      <c r="D1566" s="41"/>
      <c r="E1566" s="41"/>
      <c r="F1566" s="41"/>
      <c r="G1566" s="41"/>
      <c r="H1566" s="41"/>
      <c r="I1566" s="41"/>
      <c r="J1566" s="41"/>
      <c r="K1566" s="41"/>
      <c r="L1566" s="41"/>
      <c r="M1566" s="41"/>
      <c r="N1566" s="41"/>
      <c r="O1566" s="41"/>
      <c r="P1566" s="41"/>
    </row>
    <row r="1567">
      <c r="A1567" s="41"/>
      <c r="B1567" s="41"/>
      <c r="C1567" s="41"/>
      <c r="D1567" s="41"/>
      <c r="E1567" s="41"/>
      <c r="F1567" s="41"/>
      <c r="G1567" s="41"/>
      <c r="H1567" s="41"/>
      <c r="I1567" s="41"/>
      <c r="J1567" s="41"/>
      <c r="K1567" s="41"/>
      <c r="L1567" s="41"/>
      <c r="M1567" s="41"/>
      <c r="N1567" s="41"/>
      <c r="O1567" s="41"/>
      <c r="P1567" s="41"/>
    </row>
    <row r="1568">
      <c r="A1568" s="41"/>
      <c r="B1568" s="41"/>
      <c r="C1568" s="41"/>
      <c r="D1568" s="41"/>
      <c r="E1568" s="41"/>
      <c r="F1568" s="41"/>
      <c r="G1568" s="41"/>
      <c r="H1568" s="41"/>
      <c r="I1568" s="41"/>
      <c r="J1568" s="41"/>
      <c r="K1568" s="41"/>
      <c r="L1568" s="41"/>
      <c r="M1568" s="41"/>
      <c r="N1568" s="41"/>
      <c r="O1568" s="41"/>
      <c r="P1568" s="41"/>
    </row>
    <row r="1569">
      <c r="A1569" s="41"/>
      <c r="B1569" s="41"/>
      <c r="C1569" s="41"/>
      <c r="D1569" s="41"/>
      <c r="E1569" s="41"/>
      <c r="F1569" s="41"/>
      <c r="G1569" s="41"/>
      <c r="H1569" s="41"/>
      <c r="I1569" s="41"/>
      <c r="J1569" s="41"/>
      <c r="K1569" s="41"/>
      <c r="L1569" s="41"/>
      <c r="M1569" s="41"/>
      <c r="N1569" s="41"/>
      <c r="O1569" s="41"/>
      <c r="P1569" s="41"/>
    </row>
    <row r="1570">
      <c r="A1570" s="41"/>
      <c r="B1570" s="41"/>
      <c r="C1570" s="41"/>
      <c r="D1570" s="41"/>
      <c r="E1570" s="41"/>
      <c r="F1570" s="41"/>
      <c r="G1570" s="41"/>
      <c r="H1570" s="41"/>
      <c r="I1570" s="41"/>
      <c r="J1570" s="41"/>
      <c r="K1570" s="41"/>
      <c r="L1570" s="41"/>
      <c r="M1570" s="41"/>
      <c r="N1570" s="41"/>
      <c r="O1570" s="41"/>
      <c r="P1570" s="41"/>
    </row>
    <row r="1571">
      <c r="A1571" s="41"/>
      <c r="B1571" s="41"/>
      <c r="C1571" s="41"/>
      <c r="D1571" s="41"/>
      <c r="E1571" s="41"/>
      <c r="F1571" s="41"/>
      <c r="G1571" s="41"/>
      <c r="H1571" s="41"/>
      <c r="I1571" s="41"/>
      <c r="J1571" s="41"/>
      <c r="K1571" s="41"/>
      <c r="L1571" s="41"/>
      <c r="M1571" s="41"/>
      <c r="N1571" s="41"/>
      <c r="O1571" s="41"/>
      <c r="P1571" s="41"/>
    </row>
    <row r="1572">
      <c r="A1572" s="41"/>
      <c r="B1572" s="41"/>
      <c r="C1572" s="41"/>
      <c r="D1572" s="41"/>
      <c r="E1572" s="41"/>
      <c r="F1572" s="41"/>
      <c r="G1572" s="41"/>
      <c r="H1572" s="41"/>
      <c r="I1572" s="41"/>
      <c r="J1572" s="41"/>
      <c r="K1572" s="41"/>
      <c r="L1572" s="41"/>
      <c r="M1572" s="41"/>
      <c r="N1572" s="41"/>
      <c r="O1572" s="41"/>
      <c r="P1572" s="41"/>
    </row>
    <row r="1573">
      <c r="A1573" s="41"/>
      <c r="B1573" s="41"/>
      <c r="C1573" s="41"/>
      <c r="D1573" s="41"/>
      <c r="E1573" s="41"/>
      <c r="F1573" s="41"/>
      <c r="G1573" s="41"/>
      <c r="H1573" s="41"/>
      <c r="I1573" s="41"/>
      <c r="J1573" s="41"/>
      <c r="K1573" s="41"/>
      <c r="L1573" s="41"/>
      <c r="M1573" s="41"/>
      <c r="N1573" s="41"/>
      <c r="O1573" s="41"/>
      <c r="P1573" s="41"/>
    </row>
    <row r="1574">
      <c r="A1574" s="41"/>
      <c r="B1574" s="41"/>
      <c r="C1574" s="41"/>
      <c r="D1574" s="41"/>
      <c r="E1574" s="41"/>
      <c r="F1574" s="41"/>
      <c r="G1574" s="41"/>
      <c r="H1574" s="41"/>
      <c r="I1574" s="41"/>
      <c r="J1574" s="41"/>
      <c r="K1574" s="41"/>
      <c r="L1574" s="41"/>
      <c r="M1574" s="41"/>
      <c r="N1574" s="41"/>
      <c r="O1574" s="41"/>
      <c r="P1574" s="41"/>
    </row>
    <row r="1575">
      <c r="A1575" s="41"/>
      <c r="B1575" s="41"/>
      <c r="C1575" s="41"/>
      <c r="D1575" s="41"/>
      <c r="E1575" s="41"/>
      <c r="F1575" s="41"/>
      <c r="G1575" s="41"/>
      <c r="H1575" s="41"/>
      <c r="I1575" s="41"/>
      <c r="J1575" s="41"/>
      <c r="K1575" s="41"/>
      <c r="L1575" s="41"/>
      <c r="M1575" s="41"/>
      <c r="N1575" s="41"/>
      <c r="O1575" s="41"/>
      <c r="P1575" s="41"/>
    </row>
    <row r="1576">
      <c r="A1576" s="41"/>
      <c r="B1576" s="41"/>
      <c r="C1576" s="41"/>
      <c r="D1576" s="41"/>
      <c r="E1576" s="41"/>
      <c r="F1576" s="41"/>
      <c r="G1576" s="41"/>
      <c r="H1576" s="41"/>
      <c r="I1576" s="41"/>
      <c r="J1576" s="41"/>
      <c r="K1576" s="41"/>
      <c r="L1576" s="41"/>
      <c r="M1576" s="41"/>
      <c r="N1576" s="41"/>
      <c r="O1576" s="41"/>
      <c r="P1576" s="41"/>
    </row>
    <row r="1577">
      <c r="A1577" s="41"/>
      <c r="B1577" s="41"/>
      <c r="C1577" s="41"/>
      <c r="D1577" s="41"/>
      <c r="E1577" s="41"/>
      <c r="F1577" s="41"/>
      <c r="G1577" s="41"/>
      <c r="H1577" s="41"/>
      <c r="I1577" s="41"/>
      <c r="J1577" s="41"/>
      <c r="K1577" s="41"/>
      <c r="L1577" s="41"/>
      <c r="M1577" s="41"/>
      <c r="N1577" s="41"/>
      <c r="O1577" s="41"/>
      <c r="P1577" s="41"/>
    </row>
    <row r="1578">
      <c r="A1578" s="41"/>
      <c r="B1578" s="41"/>
      <c r="C1578" s="41"/>
      <c r="D1578" s="41"/>
      <c r="E1578" s="41"/>
      <c r="F1578" s="41"/>
      <c r="G1578" s="41"/>
      <c r="H1578" s="41"/>
      <c r="I1578" s="41"/>
      <c r="J1578" s="41"/>
      <c r="K1578" s="41"/>
      <c r="L1578" s="41"/>
      <c r="M1578" s="41"/>
      <c r="N1578" s="41"/>
      <c r="O1578" s="41"/>
      <c r="P1578" s="41"/>
    </row>
    <row r="1579">
      <c r="A1579" s="41"/>
      <c r="B1579" s="41"/>
      <c r="C1579" s="41"/>
      <c r="D1579" s="41"/>
      <c r="E1579" s="41"/>
      <c r="F1579" s="41"/>
      <c r="G1579" s="41"/>
      <c r="H1579" s="41"/>
      <c r="I1579" s="41"/>
      <c r="J1579" s="41"/>
      <c r="K1579" s="41"/>
      <c r="L1579" s="41"/>
      <c r="M1579" s="41"/>
      <c r="N1579" s="41"/>
      <c r="O1579" s="41"/>
      <c r="P1579" s="41"/>
    </row>
    <row r="1580">
      <c r="A1580" s="41"/>
      <c r="B1580" s="41"/>
      <c r="C1580" s="41"/>
      <c r="D1580" s="41"/>
      <c r="E1580" s="41"/>
      <c r="F1580" s="41"/>
      <c r="G1580" s="41"/>
      <c r="H1580" s="41"/>
      <c r="I1580" s="41"/>
      <c r="J1580" s="41"/>
      <c r="K1580" s="41"/>
      <c r="L1580" s="41"/>
      <c r="M1580" s="41"/>
      <c r="N1580" s="41"/>
      <c r="O1580" s="41"/>
      <c r="P1580" s="41"/>
    </row>
    <row r="1581">
      <c r="A1581" s="41"/>
      <c r="B1581" s="41"/>
      <c r="C1581" s="41"/>
      <c r="D1581" s="41"/>
      <c r="E1581" s="41"/>
      <c r="F1581" s="41"/>
      <c r="G1581" s="41"/>
      <c r="H1581" s="41"/>
      <c r="I1581" s="41"/>
      <c r="J1581" s="41"/>
      <c r="K1581" s="41"/>
      <c r="L1581" s="41"/>
      <c r="M1581" s="41"/>
      <c r="N1581" s="41"/>
      <c r="O1581" s="41"/>
      <c r="P1581" s="41"/>
    </row>
    <row r="1582">
      <c r="A1582" s="41"/>
      <c r="B1582" s="41"/>
      <c r="C1582" s="41"/>
      <c r="D1582" s="41"/>
      <c r="E1582" s="41"/>
      <c r="F1582" s="41"/>
      <c r="G1582" s="41"/>
      <c r="H1582" s="41"/>
      <c r="I1582" s="41"/>
      <c r="J1582" s="41"/>
      <c r="K1582" s="41"/>
      <c r="L1582" s="41"/>
      <c r="M1582" s="41"/>
      <c r="N1582" s="41"/>
      <c r="O1582" s="41"/>
      <c r="P1582" s="41"/>
    </row>
    <row r="1583">
      <c r="A1583" s="41"/>
      <c r="B1583" s="41"/>
      <c r="C1583" s="41"/>
      <c r="D1583" s="41"/>
      <c r="E1583" s="41"/>
      <c r="F1583" s="41"/>
      <c r="G1583" s="41"/>
      <c r="H1583" s="41"/>
      <c r="I1583" s="41"/>
      <c r="J1583" s="41"/>
      <c r="K1583" s="41"/>
      <c r="L1583" s="41"/>
      <c r="M1583" s="41"/>
      <c r="N1583" s="41"/>
      <c r="O1583" s="41"/>
      <c r="P1583" s="41"/>
    </row>
    <row r="1584">
      <c r="A1584" s="41"/>
      <c r="B1584" s="41"/>
      <c r="C1584" s="41"/>
      <c r="D1584" s="41"/>
      <c r="E1584" s="41"/>
      <c r="F1584" s="41"/>
      <c r="G1584" s="41"/>
      <c r="H1584" s="41"/>
      <c r="I1584" s="41"/>
      <c r="J1584" s="41"/>
      <c r="K1584" s="41"/>
      <c r="L1584" s="41"/>
      <c r="M1584" s="41"/>
      <c r="N1584" s="41"/>
      <c r="O1584" s="41"/>
      <c r="P1584" s="41"/>
    </row>
    <row r="1585">
      <c r="A1585" s="41"/>
      <c r="B1585" s="41"/>
      <c r="C1585" s="41"/>
      <c r="D1585" s="41"/>
      <c r="E1585" s="41"/>
      <c r="F1585" s="41"/>
      <c r="G1585" s="41"/>
      <c r="H1585" s="41"/>
      <c r="I1585" s="41"/>
      <c r="J1585" s="41"/>
      <c r="K1585" s="41"/>
      <c r="L1585" s="41"/>
      <c r="M1585" s="41"/>
      <c r="N1585" s="41"/>
      <c r="O1585" s="41"/>
      <c r="P1585" s="41"/>
    </row>
    <row r="1586">
      <c r="A1586" s="41"/>
      <c r="B1586" s="41"/>
      <c r="C1586" s="41"/>
      <c r="D1586" s="41"/>
      <c r="E1586" s="41"/>
      <c r="F1586" s="41"/>
      <c r="G1586" s="41"/>
      <c r="H1586" s="41"/>
      <c r="I1586" s="41"/>
      <c r="J1586" s="41"/>
      <c r="K1586" s="41"/>
      <c r="L1586" s="41"/>
      <c r="M1586" s="41"/>
      <c r="N1586" s="41"/>
      <c r="O1586" s="41"/>
      <c r="P1586" s="41"/>
    </row>
    <row r="1587">
      <c r="A1587" s="41"/>
      <c r="B1587" s="41"/>
      <c r="C1587" s="41"/>
      <c r="D1587" s="41"/>
      <c r="E1587" s="41"/>
      <c r="F1587" s="41"/>
      <c r="G1587" s="41"/>
      <c r="H1587" s="41"/>
      <c r="I1587" s="41"/>
      <c r="J1587" s="41"/>
      <c r="K1587" s="41"/>
      <c r="L1587" s="41"/>
      <c r="M1587" s="41"/>
      <c r="N1587" s="41"/>
      <c r="O1587" s="41"/>
      <c r="P1587" s="41"/>
    </row>
    <row r="1588">
      <c r="A1588" s="41"/>
      <c r="B1588" s="41"/>
      <c r="C1588" s="41"/>
      <c r="D1588" s="41"/>
      <c r="E1588" s="41"/>
      <c r="F1588" s="41"/>
      <c r="G1588" s="41"/>
      <c r="H1588" s="41"/>
      <c r="I1588" s="41"/>
      <c r="J1588" s="41"/>
      <c r="K1588" s="41"/>
      <c r="L1588" s="41"/>
      <c r="M1588" s="41"/>
      <c r="N1588" s="41"/>
      <c r="O1588" s="41"/>
      <c r="P1588" s="41"/>
    </row>
    <row r="1589">
      <c r="A1589" s="41"/>
      <c r="B1589" s="41"/>
      <c r="C1589" s="41"/>
      <c r="D1589" s="41"/>
      <c r="E1589" s="41"/>
      <c r="F1589" s="41"/>
      <c r="G1589" s="41"/>
      <c r="H1589" s="41"/>
      <c r="I1589" s="41"/>
      <c r="J1589" s="41"/>
      <c r="K1589" s="41"/>
      <c r="L1589" s="41"/>
      <c r="M1589" s="41"/>
      <c r="N1589" s="41"/>
      <c r="O1589" s="41"/>
      <c r="P1589" s="41"/>
    </row>
    <row r="1590">
      <c r="A1590" s="41"/>
      <c r="B1590" s="41"/>
      <c r="C1590" s="41"/>
      <c r="D1590" s="41"/>
      <c r="E1590" s="41"/>
      <c r="F1590" s="41"/>
      <c r="G1590" s="41"/>
      <c r="H1590" s="41"/>
      <c r="I1590" s="41"/>
      <c r="J1590" s="41"/>
      <c r="K1590" s="41"/>
      <c r="L1590" s="41"/>
      <c r="M1590" s="41"/>
      <c r="N1590" s="41"/>
      <c r="O1590" s="41"/>
      <c r="P1590" s="41"/>
    </row>
    <row r="1591">
      <c r="A1591" s="41"/>
      <c r="B1591" s="41"/>
      <c r="C1591" s="41"/>
      <c r="D1591" s="41"/>
      <c r="E1591" s="41"/>
      <c r="F1591" s="41"/>
      <c r="G1591" s="41"/>
      <c r="H1591" s="41"/>
      <c r="I1591" s="41"/>
      <c r="J1591" s="41"/>
      <c r="K1591" s="41"/>
      <c r="L1591" s="41"/>
      <c r="M1591" s="41"/>
      <c r="N1591" s="41"/>
      <c r="O1591" s="41"/>
      <c r="P1591" s="41"/>
    </row>
    <row r="1592">
      <c r="A1592" s="41"/>
      <c r="B1592" s="41"/>
      <c r="C1592" s="41"/>
      <c r="D1592" s="41"/>
      <c r="E1592" s="41"/>
      <c r="F1592" s="41"/>
      <c r="G1592" s="41"/>
      <c r="H1592" s="41"/>
      <c r="I1592" s="41"/>
      <c r="J1592" s="41"/>
      <c r="K1592" s="41"/>
      <c r="L1592" s="41"/>
      <c r="M1592" s="41"/>
      <c r="N1592" s="41"/>
      <c r="O1592" s="41"/>
      <c r="P1592" s="41"/>
    </row>
    <row r="1593">
      <c r="A1593" s="41"/>
      <c r="B1593" s="41"/>
      <c r="C1593" s="41"/>
      <c r="D1593" s="41"/>
      <c r="E1593" s="41"/>
      <c r="F1593" s="41"/>
      <c r="G1593" s="41"/>
      <c r="H1593" s="41"/>
      <c r="I1593" s="41"/>
      <c r="J1593" s="41"/>
      <c r="K1593" s="41"/>
      <c r="L1593" s="41"/>
      <c r="M1593" s="41"/>
      <c r="N1593" s="41"/>
      <c r="O1593" s="41"/>
      <c r="P1593" s="41"/>
    </row>
    <row r="1594">
      <c r="A1594" s="41"/>
      <c r="B1594" s="41"/>
      <c r="C1594" s="41"/>
      <c r="D1594" s="41"/>
      <c r="E1594" s="41"/>
      <c r="F1594" s="41"/>
      <c r="G1594" s="41"/>
      <c r="H1594" s="41"/>
      <c r="I1594" s="41"/>
      <c r="J1594" s="41"/>
      <c r="K1594" s="41"/>
      <c r="L1594" s="41"/>
      <c r="M1594" s="41"/>
      <c r="N1594" s="41"/>
      <c r="O1594" s="41"/>
      <c r="P1594" s="41"/>
    </row>
    <row r="1595">
      <c r="A1595" s="41"/>
      <c r="B1595" s="41"/>
      <c r="C1595" s="41"/>
      <c r="D1595" s="41"/>
      <c r="E1595" s="41"/>
      <c r="F1595" s="41"/>
      <c r="G1595" s="41"/>
      <c r="H1595" s="41"/>
      <c r="I1595" s="41"/>
      <c r="J1595" s="41"/>
      <c r="K1595" s="41"/>
      <c r="L1595" s="41"/>
      <c r="M1595" s="41"/>
      <c r="N1595" s="41"/>
      <c r="O1595" s="41"/>
      <c r="P1595" s="41"/>
    </row>
    <row r="1596">
      <c r="A1596" s="41"/>
      <c r="B1596" s="41"/>
      <c r="C1596" s="41"/>
      <c r="D1596" s="41"/>
      <c r="E1596" s="41"/>
      <c r="F1596" s="41"/>
      <c r="G1596" s="41"/>
      <c r="H1596" s="41"/>
      <c r="I1596" s="41"/>
      <c r="J1596" s="41"/>
      <c r="K1596" s="41"/>
      <c r="L1596" s="41"/>
      <c r="M1596" s="41"/>
      <c r="N1596" s="41"/>
      <c r="O1596" s="41"/>
      <c r="P1596" s="41"/>
    </row>
    <row r="1597">
      <c r="A1597" s="41"/>
      <c r="B1597" s="41"/>
      <c r="C1597" s="41"/>
      <c r="D1597" s="41"/>
      <c r="E1597" s="41"/>
      <c r="F1597" s="41"/>
      <c r="G1597" s="41"/>
      <c r="H1597" s="41"/>
      <c r="I1597" s="41"/>
      <c r="J1597" s="41"/>
      <c r="K1597" s="41"/>
      <c r="L1597" s="41"/>
      <c r="M1597" s="41"/>
      <c r="N1597" s="41"/>
      <c r="O1597" s="41"/>
      <c r="P1597" s="41"/>
    </row>
    <row r="1598">
      <c r="A1598" s="41"/>
      <c r="B1598" s="41"/>
      <c r="C1598" s="41"/>
      <c r="D1598" s="41"/>
      <c r="E1598" s="41"/>
      <c r="F1598" s="41"/>
      <c r="G1598" s="41"/>
      <c r="H1598" s="41"/>
      <c r="I1598" s="41"/>
      <c r="J1598" s="41"/>
      <c r="K1598" s="41"/>
      <c r="L1598" s="41"/>
      <c r="M1598" s="41"/>
      <c r="N1598" s="41"/>
      <c r="O1598" s="41"/>
      <c r="P1598" s="41"/>
    </row>
    <row r="1599">
      <c r="A1599" s="41"/>
      <c r="B1599" s="41"/>
      <c r="C1599" s="41"/>
      <c r="D1599" s="41"/>
      <c r="E1599" s="41"/>
      <c r="F1599" s="41"/>
      <c r="G1599" s="41"/>
      <c r="H1599" s="41"/>
      <c r="I1599" s="41"/>
      <c r="J1599" s="41"/>
      <c r="K1599" s="41"/>
      <c r="L1599" s="41"/>
      <c r="M1599" s="41"/>
      <c r="N1599" s="41"/>
      <c r="O1599" s="41"/>
      <c r="P1599" s="41"/>
    </row>
    <row r="1600">
      <c r="A1600" s="41"/>
      <c r="B1600" s="41"/>
      <c r="C1600" s="41"/>
      <c r="D1600" s="41"/>
      <c r="E1600" s="41"/>
      <c r="F1600" s="41"/>
      <c r="G1600" s="41"/>
      <c r="H1600" s="41"/>
      <c r="I1600" s="41"/>
      <c r="J1600" s="41"/>
      <c r="K1600" s="41"/>
      <c r="L1600" s="41"/>
      <c r="M1600" s="41"/>
      <c r="N1600" s="41"/>
      <c r="O1600" s="41"/>
      <c r="P1600" s="41"/>
    </row>
    <row r="1601">
      <c r="A1601" s="41"/>
      <c r="B1601" s="41"/>
      <c r="C1601" s="41"/>
      <c r="D1601" s="41"/>
      <c r="E1601" s="41"/>
      <c r="F1601" s="41"/>
      <c r="G1601" s="41"/>
      <c r="H1601" s="41"/>
      <c r="I1601" s="41"/>
      <c r="J1601" s="41"/>
      <c r="K1601" s="41"/>
      <c r="L1601" s="41"/>
      <c r="M1601" s="41"/>
      <c r="N1601" s="41"/>
      <c r="O1601" s="41"/>
      <c r="P1601" s="41"/>
    </row>
    <row r="1602">
      <c r="A1602" s="41"/>
      <c r="B1602" s="41"/>
      <c r="C1602" s="41"/>
      <c r="D1602" s="41"/>
      <c r="E1602" s="41"/>
      <c r="F1602" s="41"/>
      <c r="G1602" s="41"/>
      <c r="H1602" s="41"/>
      <c r="I1602" s="41"/>
      <c r="J1602" s="41"/>
      <c r="K1602" s="41"/>
      <c r="L1602" s="41"/>
      <c r="M1602" s="41"/>
      <c r="N1602" s="41"/>
      <c r="O1602" s="41"/>
      <c r="P1602" s="41"/>
    </row>
    <row r="1603">
      <c r="A1603" s="41"/>
      <c r="B1603" s="41"/>
      <c r="C1603" s="41"/>
      <c r="D1603" s="41"/>
      <c r="E1603" s="41"/>
      <c r="F1603" s="41"/>
      <c r="G1603" s="41"/>
      <c r="H1603" s="41"/>
      <c r="I1603" s="41"/>
      <c r="J1603" s="41"/>
      <c r="K1603" s="41"/>
      <c r="L1603" s="41"/>
      <c r="M1603" s="41"/>
      <c r="N1603" s="41"/>
      <c r="O1603" s="41"/>
      <c r="P1603" s="41"/>
    </row>
    <row r="1604">
      <c r="A1604" s="41"/>
      <c r="B1604" s="41"/>
      <c r="C1604" s="41"/>
      <c r="D1604" s="41"/>
      <c r="E1604" s="41"/>
      <c r="F1604" s="41"/>
      <c r="G1604" s="41"/>
      <c r="H1604" s="41"/>
      <c r="I1604" s="41"/>
      <c r="J1604" s="41"/>
      <c r="K1604" s="41"/>
      <c r="L1604" s="41"/>
      <c r="M1604" s="41"/>
      <c r="N1604" s="41"/>
      <c r="O1604" s="41"/>
      <c r="P1604" s="41"/>
    </row>
    <row r="1605">
      <c r="A1605" s="41"/>
      <c r="B1605" s="41"/>
      <c r="C1605" s="41"/>
      <c r="D1605" s="41"/>
      <c r="E1605" s="41"/>
      <c r="F1605" s="41"/>
      <c r="G1605" s="41"/>
      <c r="H1605" s="41"/>
      <c r="I1605" s="41"/>
      <c r="J1605" s="41"/>
      <c r="K1605" s="41"/>
      <c r="L1605" s="41"/>
      <c r="M1605" s="41"/>
      <c r="N1605" s="41"/>
      <c r="O1605" s="41"/>
      <c r="P1605" s="41"/>
    </row>
    <row r="1606">
      <c r="A1606" s="41"/>
      <c r="B1606" s="41"/>
      <c r="C1606" s="41"/>
      <c r="D1606" s="41"/>
      <c r="E1606" s="41"/>
      <c r="F1606" s="41"/>
      <c r="G1606" s="41"/>
      <c r="H1606" s="41"/>
      <c r="I1606" s="41"/>
      <c r="J1606" s="41"/>
      <c r="K1606" s="41"/>
      <c r="L1606" s="41"/>
      <c r="M1606" s="41"/>
      <c r="N1606" s="41"/>
      <c r="O1606" s="41"/>
      <c r="P1606" s="41"/>
    </row>
    <row r="1607">
      <c r="A1607" s="41"/>
      <c r="B1607" s="41"/>
      <c r="C1607" s="41"/>
      <c r="D1607" s="41"/>
      <c r="E1607" s="41"/>
      <c r="F1607" s="41"/>
      <c r="G1607" s="41"/>
      <c r="H1607" s="41"/>
      <c r="I1607" s="41"/>
      <c r="J1607" s="41"/>
      <c r="K1607" s="41"/>
      <c r="L1607" s="41"/>
      <c r="M1607" s="41"/>
      <c r="N1607" s="41"/>
      <c r="O1607" s="41"/>
      <c r="P1607" s="41"/>
    </row>
    <row r="1608">
      <c r="A1608" s="41"/>
      <c r="B1608" s="41"/>
      <c r="C1608" s="41"/>
      <c r="D1608" s="41"/>
      <c r="E1608" s="41"/>
      <c r="F1608" s="41"/>
      <c r="G1608" s="41"/>
      <c r="H1608" s="41"/>
      <c r="I1608" s="41"/>
      <c r="J1608" s="41"/>
      <c r="K1608" s="41"/>
      <c r="L1608" s="41"/>
      <c r="M1608" s="41"/>
      <c r="N1608" s="41"/>
      <c r="O1608" s="41"/>
      <c r="P1608" s="41"/>
    </row>
    <row r="1609">
      <c r="A1609" s="41"/>
      <c r="B1609" s="41"/>
      <c r="C1609" s="41"/>
      <c r="D1609" s="41"/>
      <c r="E1609" s="41"/>
      <c r="F1609" s="41"/>
      <c r="G1609" s="41"/>
      <c r="H1609" s="41"/>
      <c r="I1609" s="41"/>
      <c r="J1609" s="41"/>
      <c r="K1609" s="41"/>
      <c r="L1609" s="41"/>
      <c r="M1609" s="41"/>
      <c r="N1609" s="41"/>
      <c r="O1609" s="41"/>
      <c r="P1609" s="41"/>
    </row>
    <row r="1610">
      <c r="A1610" s="41"/>
      <c r="B1610" s="41"/>
      <c r="C1610" s="41"/>
      <c r="D1610" s="41"/>
      <c r="E1610" s="41"/>
      <c r="F1610" s="41"/>
      <c r="G1610" s="41"/>
      <c r="H1610" s="41"/>
      <c r="I1610" s="41"/>
      <c r="J1610" s="41"/>
      <c r="K1610" s="41"/>
      <c r="L1610" s="41"/>
      <c r="M1610" s="41"/>
      <c r="N1610" s="41"/>
      <c r="O1610" s="41"/>
      <c r="P1610" s="41"/>
    </row>
    <row r="1611">
      <c r="A1611" s="41"/>
      <c r="B1611" s="41"/>
      <c r="C1611" s="41"/>
      <c r="D1611" s="41"/>
      <c r="E1611" s="41"/>
      <c r="F1611" s="41"/>
      <c r="G1611" s="41"/>
      <c r="H1611" s="41"/>
      <c r="I1611" s="41"/>
      <c r="J1611" s="41"/>
      <c r="K1611" s="41"/>
      <c r="L1611" s="41"/>
      <c r="M1611" s="41"/>
      <c r="N1611" s="41"/>
      <c r="O1611" s="41"/>
      <c r="P1611" s="41"/>
    </row>
    <row r="1612">
      <c r="A1612" s="41"/>
      <c r="B1612" s="41"/>
      <c r="C1612" s="41"/>
      <c r="D1612" s="41"/>
      <c r="E1612" s="41"/>
      <c r="F1612" s="41"/>
      <c r="G1612" s="41"/>
      <c r="H1612" s="41"/>
      <c r="I1612" s="41"/>
      <c r="J1612" s="41"/>
      <c r="K1612" s="41"/>
      <c r="L1612" s="41"/>
      <c r="M1612" s="41"/>
      <c r="N1612" s="41"/>
      <c r="O1612" s="41"/>
      <c r="P1612" s="41"/>
    </row>
    <row r="1613">
      <c r="A1613" s="41"/>
      <c r="B1613" s="41"/>
      <c r="C1613" s="41"/>
      <c r="D1613" s="41"/>
      <c r="E1613" s="41"/>
      <c r="F1613" s="41"/>
      <c r="G1613" s="41"/>
      <c r="H1613" s="41"/>
      <c r="I1613" s="41"/>
      <c r="J1613" s="41"/>
      <c r="K1613" s="41"/>
      <c r="L1613" s="41"/>
      <c r="M1613" s="41"/>
      <c r="N1613" s="41"/>
      <c r="O1613" s="41"/>
      <c r="P1613" s="41"/>
    </row>
    <row r="1614">
      <c r="A1614" s="41"/>
      <c r="B1614" s="41"/>
      <c r="C1614" s="41"/>
      <c r="D1614" s="41"/>
      <c r="E1614" s="41"/>
      <c r="F1614" s="41"/>
      <c r="G1614" s="41"/>
      <c r="H1614" s="41"/>
      <c r="I1614" s="41"/>
      <c r="J1614" s="41"/>
      <c r="K1614" s="41"/>
      <c r="L1614" s="41"/>
      <c r="M1614" s="41"/>
      <c r="N1614" s="41"/>
      <c r="O1614" s="41"/>
      <c r="P1614" s="41"/>
    </row>
    <row r="1615">
      <c r="A1615" s="41"/>
      <c r="B1615" s="41"/>
      <c r="C1615" s="41"/>
      <c r="D1615" s="41"/>
      <c r="E1615" s="41"/>
      <c r="F1615" s="41"/>
      <c r="G1615" s="41"/>
      <c r="H1615" s="41"/>
      <c r="I1615" s="41"/>
      <c r="J1615" s="41"/>
      <c r="K1615" s="41"/>
      <c r="L1615" s="41"/>
      <c r="M1615" s="41"/>
      <c r="N1615" s="41"/>
      <c r="O1615" s="41"/>
      <c r="P1615" s="41"/>
    </row>
    <row r="1616">
      <c r="A1616" s="41"/>
      <c r="B1616" s="41"/>
      <c r="C1616" s="41"/>
      <c r="D1616" s="41"/>
      <c r="E1616" s="41"/>
      <c r="F1616" s="41"/>
      <c r="G1616" s="41"/>
      <c r="H1616" s="41"/>
      <c r="I1616" s="41"/>
      <c r="J1616" s="41"/>
      <c r="K1616" s="41"/>
      <c r="L1616" s="41"/>
      <c r="M1616" s="41"/>
      <c r="N1616" s="41"/>
      <c r="O1616" s="41"/>
      <c r="P1616" s="41"/>
    </row>
    <row r="1617">
      <c r="A1617" s="41"/>
      <c r="B1617" s="41"/>
      <c r="C1617" s="41"/>
      <c r="D1617" s="41"/>
      <c r="E1617" s="41"/>
      <c r="F1617" s="41"/>
      <c r="G1617" s="41"/>
      <c r="H1617" s="41"/>
      <c r="I1617" s="41"/>
      <c r="J1617" s="41"/>
      <c r="K1617" s="41"/>
      <c r="L1617" s="41"/>
      <c r="M1617" s="41"/>
      <c r="N1617" s="41"/>
      <c r="O1617" s="41"/>
      <c r="P1617" s="41"/>
    </row>
    <row r="1618">
      <c r="A1618" s="41"/>
      <c r="B1618" s="41"/>
      <c r="C1618" s="41"/>
      <c r="D1618" s="41"/>
      <c r="E1618" s="41"/>
      <c r="F1618" s="41"/>
      <c r="G1618" s="41"/>
      <c r="H1618" s="41"/>
      <c r="I1618" s="41"/>
      <c r="J1618" s="41"/>
      <c r="K1618" s="41"/>
      <c r="L1618" s="41"/>
      <c r="M1618" s="41"/>
      <c r="N1618" s="41"/>
      <c r="O1618" s="41"/>
      <c r="P1618" s="41"/>
    </row>
    <row r="1619">
      <c r="A1619" s="41"/>
      <c r="B1619" s="41"/>
      <c r="C1619" s="41"/>
      <c r="D1619" s="41"/>
      <c r="E1619" s="41"/>
      <c r="F1619" s="41"/>
      <c r="G1619" s="41"/>
      <c r="H1619" s="41"/>
      <c r="I1619" s="41"/>
      <c r="J1619" s="41"/>
      <c r="K1619" s="41"/>
      <c r="L1619" s="41"/>
      <c r="M1619" s="41"/>
      <c r="N1619" s="41"/>
      <c r="O1619" s="41"/>
      <c r="P1619" s="41"/>
    </row>
    <row r="1620">
      <c r="A1620" s="41"/>
      <c r="B1620" s="41"/>
      <c r="C1620" s="41"/>
      <c r="D1620" s="41"/>
      <c r="E1620" s="41"/>
      <c r="F1620" s="41"/>
      <c r="G1620" s="41"/>
      <c r="H1620" s="41"/>
      <c r="I1620" s="41"/>
      <c r="J1620" s="41"/>
      <c r="K1620" s="41"/>
      <c r="L1620" s="41"/>
      <c r="M1620" s="41"/>
      <c r="N1620" s="41"/>
      <c r="O1620" s="41"/>
      <c r="P1620" s="41"/>
    </row>
    <row r="1621">
      <c r="A1621" s="41"/>
      <c r="B1621" s="41"/>
      <c r="C1621" s="41"/>
      <c r="D1621" s="41"/>
      <c r="E1621" s="41"/>
      <c r="F1621" s="41"/>
      <c r="G1621" s="41"/>
      <c r="H1621" s="41"/>
      <c r="I1621" s="41"/>
      <c r="J1621" s="41"/>
      <c r="K1621" s="41"/>
      <c r="L1621" s="41"/>
      <c r="M1621" s="41"/>
      <c r="N1621" s="41"/>
      <c r="O1621" s="41"/>
      <c r="P1621" s="41"/>
    </row>
    <row r="1622">
      <c r="A1622" s="41"/>
      <c r="B1622" s="41"/>
      <c r="C1622" s="41"/>
      <c r="D1622" s="41"/>
      <c r="E1622" s="41"/>
      <c r="F1622" s="41"/>
      <c r="G1622" s="41"/>
      <c r="H1622" s="41"/>
      <c r="I1622" s="41"/>
      <c r="J1622" s="41"/>
      <c r="K1622" s="41"/>
      <c r="L1622" s="41"/>
      <c r="M1622" s="41"/>
      <c r="N1622" s="41"/>
      <c r="O1622" s="41"/>
      <c r="P1622" s="41"/>
    </row>
    <row r="1623">
      <c r="A1623" s="41"/>
      <c r="B1623" s="41"/>
      <c r="C1623" s="41"/>
      <c r="D1623" s="41"/>
      <c r="E1623" s="41"/>
      <c r="F1623" s="41"/>
      <c r="G1623" s="41"/>
      <c r="H1623" s="41"/>
      <c r="I1623" s="41"/>
      <c r="J1623" s="41"/>
      <c r="K1623" s="41"/>
      <c r="L1623" s="41"/>
      <c r="M1623" s="41"/>
      <c r="N1623" s="41"/>
      <c r="O1623" s="41"/>
      <c r="P1623" s="41"/>
    </row>
    <row r="1624">
      <c r="A1624" s="41"/>
      <c r="B1624" s="41"/>
      <c r="C1624" s="41"/>
      <c r="D1624" s="41"/>
      <c r="E1624" s="41"/>
      <c r="F1624" s="41"/>
      <c r="G1624" s="41"/>
      <c r="H1624" s="41"/>
      <c r="I1624" s="41"/>
      <c r="J1624" s="41"/>
      <c r="K1624" s="41"/>
      <c r="L1624" s="41"/>
      <c r="M1624" s="41"/>
      <c r="N1624" s="41"/>
      <c r="O1624" s="41"/>
      <c r="P1624" s="41"/>
    </row>
    <row r="1625">
      <c r="A1625" s="41"/>
      <c r="B1625" s="41"/>
      <c r="C1625" s="41"/>
      <c r="D1625" s="41"/>
      <c r="E1625" s="41"/>
      <c r="F1625" s="41"/>
      <c r="G1625" s="41"/>
      <c r="H1625" s="41"/>
      <c r="I1625" s="41"/>
      <c r="J1625" s="41"/>
      <c r="K1625" s="41"/>
      <c r="L1625" s="41"/>
      <c r="M1625" s="41"/>
      <c r="N1625" s="41"/>
      <c r="O1625" s="41"/>
      <c r="P1625" s="41"/>
    </row>
    <row r="1626">
      <c r="A1626" s="41"/>
      <c r="B1626" s="41"/>
      <c r="C1626" s="41"/>
      <c r="D1626" s="41"/>
      <c r="E1626" s="41"/>
      <c r="F1626" s="41"/>
      <c r="G1626" s="41"/>
      <c r="H1626" s="41"/>
      <c r="I1626" s="41"/>
      <c r="J1626" s="41"/>
      <c r="K1626" s="41"/>
      <c r="L1626" s="41"/>
      <c r="M1626" s="41"/>
      <c r="N1626" s="41"/>
      <c r="O1626" s="41"/>
      <c r="P1626" s="41"/>
    </row>
    <row r="1627">
      <c r="A1627" s="41"/>
      <c r="B1627" s="41"/>
      <c r="C1627" s="41"/>
      <c r="D1627" s="41"/>
      <c r="E1627" s="41"/>
      <c r="F1627" s="41"/>
      <c r="G1627" s="41"/>
      <c r="H1627" s="41"/>
      <c r="I1627" s="41"/>
      <c r="J1627" s="41"/>
      <c r="K1627" s="41"/>
      <c r="L1627" s="41"/>
      <c r="M1627" s="41"/>
      <c r="N1627" s="41"/>
      <c r="O1627" s="41"/>
      <c r="P1627" s="41"/>
    </row>
    <row r="1628">
      <c r="A1628" s="41"/>
      <c r="B1628" s="41"/>
      <c r="C1628" s="41"/>
      <c r="D1628" s="41"/>
      <c r="E1628" s="41"/>
      <c r="F1628" s="41"/>
      <c r="G1628" s="41"/>
      <c r="H1628" s="41"/>
      <c r="I1628" s="41"/>
      <c r="J1628" s="41"/>
      <c r="K1628" s="41"/>
      <c r="L1628" s="41"/>
      <c r="M1628" s="41"/>
      <c r="N1628" s="41"/>
      <c r="O1628" s="41"/>
      <c r="P1628" s="41"/>
    </row>
    <row r="1629">
      <c r="A1629" s="41"/>
      <c r="B1629" s="41"/>
      <c r="C1629" s="41"/>
      <c r="D1629" s="41"/>
      <c r="E1629" s="41"/>
      <c r="F1629" s="41"/>
      <c r="G1629" s="41"/>
      <c r="H1629" s="41"/>
      <c r="I1629" s="41"/>
      <c r="J1629" s="41"/>
      <c r="K1629" s="41"/>
      <c r="L1629" s="41"/>
      <c r="M1629" s="41"/>
      <c r="N1629" s="41"/>
      <c r="O1629" s="41"/>
      <c r="P1629" s="41"/>
    </row>
    <row r="1630">
      <c r="A1630" s="41"/>
      <c r="B1630" s="41"/>
      <c r="C1630" s="41"/>
      <c r="D1630" s="41"/>
      <c r="E1630" s="41"/>
      <c r="F1630" s="41"/>
      <c r="G1630" s="41"/>
      <c r="H1630" s="41"/>
      <c r="I1630" s="41"/>
      <c r="J1630" s="41"/>
      <c r="K1630" s="41"/>
      <c r="L1630" s="41"/>
      <c r="M1630" s="41"/>
      <c r="N1630" s="41"/>
      <c r="O1630" s="41"/>
      <c r="P1630" s="41"/>
    </row>
    <row r="1631">
      <c r="A1631" s="41"/>
      <c r="B1631" s="41"/>
      <c r="C1631" s="41"/>
      <c r="D1631" s="41"/>
      <c r="E1631" s="41"/>
      <c r="F1631" s="41"/>
      <c r="G1631" s="41"/>
      <c r="H1631" s="41"/>
      <c r="I1631" s="41"/>
      <c r="J1631" s="41"/>
      <c r="K1631" s="41"/>
      <c r="L1631" s="41"/>
      <c r="M1631" s="41"/>
      <c r="N1631" s="41"/>
      <c r="O1631" s="41"/>
      <c r="P1631" s="41"/>
    </row>
    <row r="1632">
      <c r="A1632" s="41"/>
      <c r="B1632" s="41"/>
      <c r="C1632" s="41"/>
      <c r="D1632" s="41"/>
      <c r="E1632" s="41"/>
      <c r="F1632" s="41"/>
      <c r="G1632" s="41"/>
      <c r="H1632" s="41"/>
      <c r="I1632" s="41"/>
      <c r="J1632" s="41"/>
      <c r="K1632" s="41"/>
      <c r="L1632" s="41"/>
      <c r="M1632" s="41"/>
      <c r="N1632" s="41"/>
      <c r="O1632" s="41"/>
      <c r="P1632" s="41"/>
    </row>
    <row r="1633">
      <c r="A1633" s="41"/>
      <c r="B1633" s="41"/>
      <c r="C1633" s="41"/>
      <c r="D1633" s="41"/>
      <c r="E1633" s="41"/>
      <c r="F1633" s="41"/>
      <c r="G1633" s="41"/>
      <c r="H1633" s="41"/>
      <c r="I1633" s="41"/>
      <c r="J1633" s="41"/>
      <c r="K1633" s="41"/>
      <c r="L1633" s="41"/>
      <c r="M1633" s="41"/>
      <c r="N1633" s="41"/>
      <c r="O1633" s="41"/>
      <c r="P1633" s="41"/>
    </row>
    <row r="1634">
      <c r="A1634" s="41"/>
      <c r="B1634" s="41"/>
      <c r="C1634" s="41"/>
      <c r="D1634" s="41"/>
      <c r="E1634" s="41"/>
      <c r="F1634" s="41"/>
      <c r="G1634" s="41"/>
      <c r="H1634" s="41"/>
      <c r="I1634" s="41"/>
      <c r="J1634" s="41"/>
      <c r="K1634" s="41"/>
      <c r="L1634" s="41"/>
      <c r="M1634" s="41"/>
      <c r="N1634" s="41"/>
      <c r="O1634" s="41"/>
      <c r="P1634" s="41"/>
    </row>
    <row r="1635">
      <c r="A1635" s="41"/>
      <c r="B1635" s="41"/>
      <c r="C1635" s="41"/>
      <c r="D1635" s="41"/>
      <c r="E1635" s="41"/>
      <c r="F1635" s="41"/>
      <c r="G1635" s="41"/>
      <c r="H1635" s="41"/>
      <c r="I1635" s="41"/>
      <c r="J1635" s="41"/>
      <c r="K1635" s="41"/>
      <c r="L1635" s="41"/>
      <c r="M1635" s="41"/>
      <c r="N1635" s="41"/>
      <c r="O1635" s="41"/>
      <c r="P1635" s="41"/>
    </row>
    <row r="1636">
      <c r="A1636" s="41"/>
      <c r="B1636" s="41"/>
      <c r="C1636" s="41"/>
      <c r="D1636" s="41"/>
      <c r="E1636" s="41"/>
      <c r="F1636" s="41"/>
      <c r="G1636" s="41"/>
      <c r="H1636" s="41"/>
      <c r="I1636" s="41"/>
      <c r="J1636" s="41"/>
      <c r="K1636" s="41"/>
      <c r="L1636" s="41"/>
      <c r="M1636" s="41"/>
      <c r="N1636" s="41"/>
      <c r="O1636" s="41"/>
      <c r="P1636" s="41"/>
    </row>
    <row r="1637">
      <c r="A1637" s="41"/>
      <c r="B1637" s="41"/>
      <c r="C1637" s="41"/>
      <c r="D1637" s="41"/>
      <c r="E1637" s="41"/>
      <c r="F1637" s="41"/>
      <c r="G1637" s="41"/>
      <c r="H1637" s="41"/>
      <c r="I1637" s="41"/>
      <c r="J1637" s="41"/>
      <c r="K1637" s="41"/>
      <c r="L1637" s="41"/>
      <c r="M1637" s="41"/>
      <c r="N1637" s="41"/>
      <c r="O1637" s="41"/>
      <c r="P1637" s="41"/>
    </row>
    <row r="1638">
      <c r="A1638" s="41"/>
      <c r="B1638" s="41"/>
      <c r="C1638" s="41"/>
      <c r="D1638" s="41"/>
      <c r="E1638" s="41"/>
      <c r="F1638" s="41"/>
      <c r="G1638" s="41"/>
      <c r="H1638" s="41"/>
      <c r="I1638" s="41"/>
      <c r="J1638" s="41"/>
      <c r="K1638" s="41"/>
      <c r="L1638" s="41"/>
      <c r="M1638" s="41"/>
      <c r="N1638" s="41"/>
      <c r="O1638" s="41"/>
      <c r="P1638" s="41"/>
    </row>
    <row r="1639">
      <c r="A1639" s="41"/>
      <c r="B1639" s="41"/>
      <c r="C1639" s="41"/>
      <c r="D1639" s="41"/>
      <c r="E1639" s="41"/>
      <c r="F1639" s="41"/>
      <c r="G1639" s="41"/>
      <c r="H1639" s="41"/>
      <c r="I1639" s="41"/>
      <c r="J1639" s="41"/>
      <c r="K1639" s="41"/>
      <c r="L1639" s="41"/>
      <c r="M1639" s="41"/>
      <c r="N1639" s="41"/>
      <c r="O1639" s="41"/>
      <c r="P1639" s="41"/>
    </row>
    <row r="1640">
      <c r="A1640" s="41"/>
      <c r="B1640" s="41"/>
      <c r="C1640" s="41"/>
      <c r="D1640" s="41"/>
      <c r="E1640" s="41"/>
      <c r="F1640" s="41"/>
      <c r="G1640" s="41"/>
      <c r="H1640" s="41"/>
      <c r="I1640" s="41"/>
      <c r="J1640" s="41"/>
      <c r="K1640" s="41"/>
      <c r="L1640" s="41"/>
      <c r="M1640" s="41"/>
      <c r="N1640" s="41"/>
      <c r="O1640" s="41"/>
      <c r="P1640" s="41"/>
    </row>
    <row r="1641">
      <c r="A1641" s="41"/>
      <c r="B1641" s="41"/>
      <c r="C1641" s="41"/>
      <c r="D1641" s="41"/>
      <c r="E1641" s="41"/>
      <c r="F1641" s="41"/>
      <c r="G1641" s="41"/>
      <c r="H1641" s="41"/>
      <c r="I1641" s="41"/>
      <c r="J1641" s="41"/>
      <c r="K1641" s="41"/>
      <c r="L1641" s="41"/>
      <c r="M1641" s="41"/>
      <c r="N1641" s="41"/>
      <c r="O1641" s="41"/>
      <c r="P1641" s="41"/>
    </row>
    <row r="1642">
      <c r="A1642" s="41"/>
      <c r="B1642" s="41"/>
      <c r="C1642" s="41"/>
      <c r="D1642" s="41"/>
      <c r="E1642" s="41"/>
      <c r="F1642" s="41"/>
      <c r="G1642" s="41"/>
      <c r="H1642" s="41"/>
      <c r="I1642" s="41"/>
      <c r="J1642" s="41"/>
      <c r="K1642" s="41"/>
      <c r="L1642" s="41"/>
      <c r="M1642" s="41"/>
      <c r="N1642" s="41"/>
      <c r="O1642" s="41"/>
      <c r="P1642" s="41"/>
    </row>
    <row r="1643">
      <c r="A1643" s="41"/>
      <c r="B1643" s="41"/>
      <c r="C1643" s="41"/>
      <c r="D1643" s="41"/>
      <c r="E1643" s="41"/>
      <c r="F1643" s="41"/>
      <c r="G1643" s="41"/>
      <c r="H1643" s="41"/>
      <c r="I1643" s="41"/>
      <c r="J1643" s="41"/>
      <c r="K1643" s="41"/>
      <c r="L1643" s="41"/>
      <c r="M1643" s="41"/>
      <c r="N1643" s="41"/>
      <c r="O1643" s="41"/>
      <c r="P1643" s="41"/>
    </row>
    <row r="1644">
      <c r="A1644" s="41"/>
      <c r="B1644" s="41"/>
      <c r="C1644" s="41"/>
      <c r="D1644" s="41"/>
      <c r="E1644" s="41"/>
      <c r="F1644" s="41"/>
      <c r="G1644" s="41"/>
      <c r="H1644" s="41"/>
      <c r="I1644" s="41"/>
      <c r="J1644" s="41"/>
      <c r="K1644" s="41"/>
      <c r="L1644" s="41"/>
      <c r="M1644" s="41"/>
      <c r="N1644" s="41"/>
      <c r="O1644" s="41"/>
      <c r="P1644" s="41"/>
    </row>
    <row r="1645">
      <c r="A1645" s="41"/>
      <c r="B1645" s="41"/>
      <c r="C1645" s="41"/>
      <c r="D1645" s="41"/>
      <c r="E1645" s="41"/>
      <c r="F1645" s="41"/>
      <c r="G1645" s="41"/>
      <c r="H1645" s="41"/>
      <c r="I1645" s="41"/>
      <c r="J1645" s="41"/>
      <c r="K1645" s="41"/>
      <c r="L1645" s="41"/>
      <c r="M1645" s="41"/>
      <c r="N1645" s="41"/>
      <c r="O1645" s="41"/>
      <c r="P1645" s="41"/>
    </row>
    <row r="1646">
      <c r="A1646" s="41"/>
      <c r="B1646" s="41"/>
      <c r="C1646" s="41"/>
      <c r="D1646" s="41"/>
      <c r="E1646" s="41"/>
      <c r="F1646" s="41"/>
      <c r="G1646" s="41"/>
      <c r="H1646" s="41"/>
      <c r="I1646" s="41"/>
      <c r="J1646" s="41"/>
      <c r="K1646" s="41"/>
      <c r="L1646" s="41"/>
      <c r="M1646" s="41"/>
      <c r="N1646" s="41"/>
      <c r="O1646" s="41"/>
      <c r="P1646" s="41"/>
    </row>
    <row r="1647">
      <c r="A1647" s="41"/>
      <c r="B1647" s="41"/>
      <c r="C1647" s="41"/>
      <c r="D1647" s="41"/>
      <c r="E1647" s="41"/>
      <c r="F1647" s="41"/>
      <c r="G1647" s="41"/>
      <c r="H1647" s="41"/>
      <c r="I1647" s="41"/>
      <c r="J1647" s="41"/>
      <c r="K1647" s="41"/>
      <c r="L1647" s="41"/>
      <c r="M1647" s="41"/>
      <c r="N1647" s="41"/>
      <c r="O1647" s="41"/>
      <c r="P1647" s="41"/>
    </row>
    <row r="1648">
      <c r="A1648" s="41"/>
      <c r="B1648" s="41"/>
      <c r="C1648" s="41"/>
      <c r="D1648" s="41"/>
      <c r="E1648" s="41"/>
      <c r="F1648" s="41"/>
      <c r="G1648" s="41"/>
      <c r="H1648" s="41"/>
      <c r="I1648" s="41"/>
      <c r="J1648" s="41"/>
      <c r="K1648" s="41"/>
      <c r="L1648" s="41"/>
      <c r="M1648" s="41"/>
      <c r="N1648" s="41"/>
      <c r="O1648" s="41"/>
      <c r="P1648" s="41"/>
    </row>
    <row r="1649">
      <c r="A1649" s="41"/>
      <c r="B1649" s="41"/>
      <c r="C1649" s="41"/>
      <c r="D1649" s="41"/>
      <c r="E1649" s="41"/>
      <c r="F1649" s="41"/>
      <c r="G1649" s="41"/>
      <c r="H1649" s="41"/>
      <c r="I1649" s="41"/>
      <c r="J1649" s="41"/>
      <c r="K1649" s="41"/>
      <c r="L1649" s="41"/>
      <c r="M1649" s="41"/>
      <c r="N1649" s="41"/>
      <c r="O1649" s="41"/>
      <c r="P1649" s="41"/>
    </row>
    <row r="1650">
      <c r="A1650" s="41"/>
      <c r="B1650" s="41"/>
      <c r="C1650" s="41"/>
      <c r="D1650" s="41"/>
      <c r="E1650" s="41"/>
      <c r="F1650" s="41"/>
      <c r="G1650" s="41"/>
      <c r="H1650" s="41"/>
      <c r="I1650" s="41"/>
      <c r="J1650" s="41"/>
      <c r="K1650" s="41"/>
      <c r="L1650" s="41"/>
      <c r="M1650" s="41"/>
      <c r="N1650" s="41"/>
      <c r="O1650" s="41"/>
      <c r="P1650" s="41"/>
    </row>
    <row r="1651">
      <c r="A1651" s="41"/>
      <c r="B1651" s="41"/>
      <c r="C1651" s="41"/>
      <c r="D1651" s="41"/>
      <c r="E1651" s="41"/>
      <c r="F1651" s="41"/>
      <c r="G1651" s="41"/>
      <c r="H1651" s="41"/>
      <c r="I1651" s="41"/>
      <c r="J1651" s="41"/>
      <c r="K1651" s="41"/>
      <c r="L1651" s="41"/>
      <c r="M1651" s="41"/>
      <c r="N1651" s="41"/>
      <c r="O1651" s="41"/>
      <c r="P1651" s="41"/>
    </row>
    <row r="1652">
      <c r="A1652" s="41"/>
      <c r="B1652" s="41"/>
      <c r="C1652" s="41"/>
      <c r="D1652" s="41"/>
      <c r="E1652" s="41"/>
      <c r="F1652" s="41"/>
      <c r="G1652" s="41"/>
      <c r="H1652" s="41"/>
      <c r="I1652" s="41"/>
      <c r="J1652" s="41"/>
      <c r="K1652" s="41"/>
      <c r="L1652" s="41"/>
      <c r="M1652" s="41"/>
      <c r="N1652" s="41"/>
      <c r="O1652" s="41"/>
      <c r="P1652" s="41"/>
    </row>
    <row r="1653">
      <c r="A1653" s="41"/>
      <c r="B1653" s="41"/>
      <c r="C1653" s="41"/>
      <c r="D1653" s="41"/>
      <c r="E1653" s="41"/>
      <c r="F1653" s="41"/>
      <c r="G1653" s="41"/>
      <c r="H1653" s="41"/>
      <c r="I1653" s="41"/>
      <c r="J1653" s="41"/>
      <c r="K1653" s="41"/>
      <c r="L1653" s="41"/>
      <c r="M1653" s="41"/>
      <c r="N1653" s="41"/>
      <c r="O1653" s="41"/>
      <c r="P1653" s="41"/>
    </row>
    <row r="1654">
      <c r="A1654" s="41"/>
      <c r="B1654" s="41"/>
      <c r="C1654" s="41"/>
      <c r="D1654" s="41"/>
      <c r="E1654" s="41"/>
      <c r="F1654" s="41"/>
      <c r="G1654" s="41"/>
      <c r="H1654" s="41"/>
      <c r="I1654" s="41"/>
      <c r="J1654" s="41"/>
      <c r="K1654" s="41"/>
      <c r="L1654" s="41"/>
      <c r="M1654" s="41"/>
      <c r="N1654" s="41"/>
      <c r="O1654" s="41"/>
      <c r="P1654" s="41"/>
    </row>
    <row r="1655">
      <c r="A1655" s="41"/>
      <c r="B1655" s="41"/>
      <c r="C1655" s="41"/>
      <c r="D1655" s="41"/>
      <c r="E1655" s="41"/>
      <c r="F1655" s="41"/>
      <c r="G1655" s="41"/>
      <c r="H1655" s="41"/>
      <c r="I1655" s="41"/>
      <c r="J1655" s="41"/>
      <c r="K1655" s="41"/>
      <c r="L1655" s="41"/>
      <c r="M1655" s="41"/>
      <c r="N1655" s="41"/>
      <c r="O1655" s="41"/>
      <c r="P1655" s="41"/>
    </row>
    <row r="1656">
      <c r="A1656" s="41"/>
      <c r="B1656" s="41"/>
      <c r="C1656" s="41"/>
      <c r="D1656" s="41"/>
      <c r="E1656" s="41"/>
      <c r="F1656" s="41"/>
      <c r="G1656" s="41"/>
      <c r="H1656" s="41"/>
      <c r="I1656" s="41"/>
      <c r="J1656" s="41"/>
      <c r="K1656" s="41"/>
      <c r="L1656" s="41"/>
      <c r="M1656" s="41"/>
      <c r="N1656" s="41"/>
      <c r="O1656" s="41"/>
      <c r="P1656" s="41"/>
    </row>
    <row r="1657">
      <c r="A1657" s="41"/>
      <c r="B1657" s="41"/>
      <c r="C1657" s="41"/>
      <c r="D1657" s="41"/>
      <c r="E1657" s="41"/>
      <c r="F1657" s="41"/>
      <c r="G1657" s="41"/>
      <c r="H1657" s="41"/>
      <c r="I1657" s="41"/>
      <c r="J1657" s="41"/>
      <c r="K1657" s="41"/>
      <c r="L1657" s="41"/>
      <c r="M1657" s="41"/>
      <c r="N1657" s="41"/>
      <c r="O1657" s="41"/>
      <c r="P1657" s="41"/>
    </row>
    <row r="1658">
      <c r="A1658" s="41"/>
      <c r="B1658" s="41"/>
      <c r="C1658" s="41"/>
      <c r="D1658" s="41"/>
      <c r="E1658" s="41"/>
      <c r="F1658" s="41"/>
      <c r="G1658" s="41"/>
      <c r="H1658" s="41"/>
      <c r="I1658" s="41"/>
      <c r="J1658" s="41"/>
      <c r="K1658" s="41"/>
      <c r="L1658" s="41"/>
      <c r="M1658" s="41"/>
      <c r="N1658" s="41"/>
      <c r="O1658" s="41"/>
      <c r="P1658" s="41"/>
    </row>
    <row r="1659">
      <c r="A1659" s="41"/>
      <c r="B1659" s="41"/>
      <c r="C1659" s="41"/>
      <c r="D1659" s="41"/>
      <c r="E1659" s="41"/>
      <c r="F1659" s="41"/>
      <c r="G1659" s="41"/>
      <c r="H1659" s="41"/>
      <c r="I1659" s="41"/>
      <c r="J1659" s="41"/>
      <c r="K1659" s="41"/>
      <c r="L1659" s="41"/>
      <c r="M1659" s="41"/>
      <c r="N1659" s="41"/>
      <c r="O1659" s="41"/>
      <c r="P1659" s="41"/>
    </row>
    <row r="1660">
      <c r="A1660" s="41"/>
      <c r="B1660" s="41"/>
      <c r="C1660" s="41"/>
      <c r="D1660" s="41"/>
      <c r="E1660" s="41"/>
      <c r="F1660" s="41"/>
      <c r="G1660" s="41"/>
      <c r="H1660" s="41"/>
      <c r="I1660" s="41"/>
      <c r="J1660" s="41"/>
      <c r="K1660" s="41"/>
      <c r="L1660" s="41"/>
      <c r="M1660" s="41"/>
      <c r="N1660" s="41"/>
      <c r="O1660" s="41"/>
      <c r="P1660" s="41"/>
    </row>
    <row r="1661">
      <c r="A1661" s="41"/>
      <c r="B1661" s="41"/>
      <c r="C1661" s="41"/>
      <c r="D1661" s="41"/>
      <c r="E1661" s="41"/>
      <c r="F1661" s="41"/>
      <c r="G1661" s="41"/>
      <c r="H1661" s="41"/>
      <c r="I1661" s="41"/>
      <c r="J1661" s="41"/>
      <c r="K1661" s="41"/>
      <c r="L1661" s="41"/>
      <c r="M1661" s="41"/>
      <c r="N1661" s="41"/>
      <c r="O1661" s="41"/>
      <c r="P1661" s="41"/>
    </row>
    <row r="1662">
      <c r="A1662" s="41"/>
      <c r="B1662" s="41"/>
      <c r="C1662" s="41"/>
      <c r="D1662" s="41"/>
      <c r="E1662" s="41"/>
      <c r="F1662" s="41"/>
      <c r="G1662" s="41"/>
      <c r="H1662" s="41"/>
      <c r="I1662" s="41"/>
      <c r="J1662" s="41"/>
      <c r="K1662" s="41"/>
      <c r="L1662" s="41"/>
      <c r="M1662" s="41"/>
      <c r="N1662" s="41"/>
      <c r="O1662" s="41"/>
      <c r="P1662" s="41"/>
    </row>
    <row r="1663">
      <c r="A1663" s="41"/>
      <c r="B1663" s="41"/>
      <c r="C1663" s="41"/>
      <c r="D1663" s="41"/>
      <c r="E1663" s="41"/>
      <c r="F1663" s="41"/>
      <c r="G1663" s="41"/>
      <c r="H1663" s="41"/>
      <c r="I1663" s="41"/>
      <c r="J1663" s="41"/>
      <c r="K1663" s="41"/>
      <c r="L1663" s="41"/>
      <c r="M1663" s="41"/>
      <c r="N1663" s="41"/>
      <c r="O1663" s="41"/>
      <c r="P1663" s="41"/>
    </row>
    <row r="1664">
      <c r="A1664" s="41"/>
      <c r="B1664" s="41"/>
      <c r="C1664" s="41"/>
      <c r="D1664" s="41"/>
      <c r="E1664" s="41"/>
      <c r="F1664" s="41"/>
      <c r="G1664" s="41"/>
      <c r="H1664" s="41"/>
      <c r="I1664" s="41"/>
      <c r="J1664" s="41"/>
      <c r="K1664" s="41"/>
      <c r="L1664" s="41"/>
      <c r="M1664" s="41"/>
      <c r="N1664" s="41"/>
      <c r="O1664" s="41"/>
      <c r="P1664" s="41"/>
    </row>
    <row r="1665">
      <c r="A1665" s="41"/>
      <c r="B1665" s="41"/>
      <c r="C1665" s="41"/>
      <c r="D1665" s="41"/>
      <c r="E1665" s="41"/>
      <c r="F1665" s="41"/>
      <c r="G1665" s="41"/>
      <c r="H1665" s="41"/>
      <c r="I1665" s="41"/>
      <c r="J1665" s="41"/>
      <c r="K1665" s="41"/>
      <c r="L1665" s="41"/>
      <c r="M1665" s="41"/>
      <c r="N1665" s="41"/>
      <c r="O1665" s="41"/>
      <c r="P1665" s="41"/>
    </row>
    <row r="1666">
      <c r="A1666" s="41"/>
      <c r="B1666" s="41"/>
      <c r="C1666" s="41"/>
      <c r="D1666" s="41"/>
      <c r="E1666" s="41"/>
      <c r="F1666" s="41"/>
      <c r="G1666" s="41"/>
      <c r="H1666" s="41"/>
      <c r="I1666" s="41"/>
      <c r="J1666" s="41"/>
      <c r="K1666" s="41"/>
      <c r="L1666" s="41"/>
      <c r="M1666" s="41"/>
      <c r="N1666" s="41"/>
      <c r="O1666" s="41"/>
      <c r="P1666" s="41"/>
    </row>
    <row r="1667">
      <c r="A1667" s="41"/>
      <c r="B1667" s="41"/>
      <c r="C1667" s="41"/>
      <c r="D1667" s="41"/>
      <c r="E1667" s="41"/>
      <c r="F1667" s="41"/>
      <c r="G1667" s="41"/>
      <c r="H1667" s="41"/>
      <c r="I1667" s="41"/>
      <c r="J1667" s="41"/>
      <c r="K1667" s="41"/>
      <c r="L1667" s="41"/>
      <c r="M1667" s="41"/>
      <c r="N1667" s="41"/>
      <c r="O1667" s="41"/>
      <c r="P1667" s="41"/>
    </row>
    <row r="1668">
      <c r="A1668" s="41"/>
      <c r="B1668" s="41"/>
      <c r="C1668" s="41"/>
      <c r="D1668" s="41"/>
      <c r="E1668" s="41"/>
      <c r="F1668" s="41"/>
      <c r="G1668" s="41"/>
      <c r="H1668" s="41"/>
      <c r="I1668" s="41"/>
      <c r="J1668" s="41"/>
      <c r="K1668" s="41"/>
      <c r="L1668" s="41"/>
      <c r="M1668" s="41"/>
      <c r="N1668" s="41"/>
      <c r="O1668" s="41"/>
      <c r="P1668" s="41"/>
    </row>
    <row r="1669">
      <c r="A1669" s="41"/>
      <c r="B1669" s="41"/>
      <c r="C1669" s="41"/>
      <c r="D1669" s="41"/>
      <c r="E1669" s="41"/>
      <c r="F1669" s="41"/>
      <c r="G1669" s="41"/>
      <c r="H1669" s="41"/>
      <c r="I1669" s="41"/>
      <c r="J1669" s="41"/>
      <c r="K1669" s="41"/>
      <c r="L1669" s="41"/>
      <c r="M1669" s="41"/>
      <c r="N1669" s="41"/>
      <c r="O1669" s="41"/>
      <c r="P1669" s="41"/>
    </row>
    <row r="1670">
      <c r="A1670" s="41"/>
      <c r="B1670" s="41"/>
      <c r="C1670" s="41"/>
      <c r="D1670" s="41"/>
      <c r="E1670" s="41"/>
      <c r="F1670" s="41"/>
      <c r="G1670" s="41"/>
      <c r="H1670" s="41"/>
      <c r="I1670" s="41"/>
      <c r="J1670" s="41"/>
      <c r="K1670" s="41"/>
      <c r="L1670" s="41"/>
      <c r="M1670" s="41"/>
      <c r="N1670" s="41"/>
      <c r="O1670" s="41"/>
      <c r="P1670" s="41"/>
    </row>
    <row r="1671">
      <c r="A1671" s="41"/>
      <c r="B1671" s="41"/>
      <c r="C1671" s="41"/>
      <c r="D1671" s="41"/>
      <c r="E1671" s="41"/>
      <c r="F1671" s="41"/>
      <c r="G1671" s="41"/>
      <c r="H1671" s="41"/>
      <c r="I1671" s="41"/>
      <c r="J1671" s="41"/>
      <c r="K1671" s="41"/>
      <c r="L1671" s="41"/>
      <c r="M1671" s="41"/>
      <c r="N1671" s="41"/>
      <c r="O1671" s="41"/>
      <c r="P1671" s="41"/>
    </row>
    <row r="1672">
      <c r="A1672" s="41"/>
      <c r="B1672" s="41"/>
      <c r="C1672" s="41"/>
      <c r="D1672" s="41"/>
      <c r="E1672" s="41"/>
      <c r="F1672" s="41"/>
      <c r="G1672" s="41"/>
      <c r="H1672" s="41"/>
      <c r="I1672" s="41"/>
      <c r="J1672" s="41"/>
      <c r="K1672" s="41"/>
      <c r="L1672" s="41"/>
      <c r="M1672" s="41"/>
      <c r="N1672" s="41"/>
      <c r="O1672" s="41"/>
      <c r="P1672" s="41"/>
    </row>
    <row r="1673">
      <c r="A1673" s="41"/>
      <c r="B1673" s="41"/>
      <c r="C1673" s="41"/>
      <c r="D1673" s="41"/>
      <c r="E1673" s="41"/>
      <c r="F1673" s="41"/>
      <c r="G1673" s="41"/>
      <c r="H1673" s="41"/>
      <c r="I1673" s="41"/>
      <c r="J1673" s="41"/>
      <c r="K1673" s="41"/>
      <c r="L1673" s="41"/>
      <c r="M1673" s="41"/>
      <c r="N1673" s="41"/>
      <c r="O1673" s="41"/>
      <c r="P1673" s="41"/>
    </row>
    <row r="1674">
      <c r="A1674" s="41"/>
      <c r="B1674" s="41"/>
      <c r="C1674" s="41"/>
      <c r="D1674" s="41"/>
      <c r="E1674" s="41"/>
      <c r="F1674" s="41"/>
      <c r="G1674" s="41"/>
      <c r="H1674" s="41"/>
      <c r="I1674" s="41"/>
      <c r="J1674" s="41"/>
      <c r="K1674" s="41"/>
      <c r="L1674" s="41"/>
      <c r="M1674" s="41"/>
      <c r="N1674" s="41"/>
      <c r="O1674" s="41"/>
      <c r="P1674" s="41"/>
    </row>
    <row r="1675">
      <c r="A1675" s="41"/>
      <c r="B1675" s="41"/>
      <c r="C1675" s="41"/>
      <c r="D1675" s="41"/>
      <c r="E1675" s="41"/>
      <c r="F1675" s="41"/>
      <c r="G1675" s="41"/>
      <c r="H1675" s="41"/>
      <c r="I1675" s="41"/>
      <c r="J1675" s="41"/>
      <c r="K1675" s="41"/>
      <c r="L1675" s="41"/>
      <c r="M1675" s="41"/>
      <c r="N1675" s="41"/>
      <c r="O1675" s="41"/>
      <c r="P1675" s="41"/>
    </row>
    <row r="1676">
      <c r="A1676" s="41"/>
      <c r="B1676" s="41"/>
      <c r="C1676" s="41"/>
      <c r="D1676" s="41"/>
      <c r="E1676" s="41"/>
      <c r="F1676" s="41"/>
      <c r="G1676" s="41"/>
      <c r="H1676" s="41"/>
      <c r="I1676" s="41"/>
      <c r="J1676" s="41"/>
      <c r="K1676" s="41"/>
      <c r="L1676" s="41"/>
      <c r="M1676" s="41"/>
      <c r="N1676" s="41"/>
      <c r="O1676" s="41"/>
      <c r="P1676" s="41"/>
    </row>
    <row r="1677">
      <c r="A1677" s="41"/>
      <c r="B1677" s="41"/>
      <c r="C1677" s="41"/>
      <c r="D1677" s="41"/>
      <c r="E1677" s="41"/>
      <c r="F1677" s="41"/>
      <c r="G1677" s="41"/>
      <c r="H1677" s="41"/>
      <c r="I1677" s="41"/>
      <c r="J1677" s="41"/>
      <c r="K1677" s="41"/>
      <c r="L1677" s="41"/>
      <c r="M1677" s="41"/>
      <c r="N1677" s="41"/>
      <c r="O1677" s="41"/>
      <c r="P1677" s="41"/>
    </row>
    <row r="1678">
      <c r="A1678" s="41"/>
      <c r="B1678" s="41"/>
      <c r="C1678" s="41"/>
      <c r="D1678" s="41"/>
      <c r="E1678" s="41"/>
      <c r="F1678" s="41"/>
      <c r="G1678" s="41"/>
      <c r="H1678" s="41"/>
      <c r="I1678" s="41"/>
      <c r="J1678" s="41"/>
      <c r="K1678" s="41"/>
      <c r="L1678" s="41"/>
      <c r="M1678" s="41"/>
      <c r="N1678" s="41"/>
      <c r="O1678" s="41"/>
      <c r="P1678" s="41"/>
    </row>
    <row r="1679">
      <c r="A1679" s="41"/>
      <c r="B1679" s="41"/>
      <c r="C1679" s="41"/>
      <c r="D1679" s="41"/>
      <c r="E1679" s="41"/>
      <c r="F1679" s="41"/>
      <c r="G1679" s="41"/>
      <c r="H1679" s="41"/>
      <c r="I1679" s="41"/>
      <c r="J1679" s="41"/>
      <c r="K1679" s="41"/>
      <c r="L1679" s="41"/>
      <c r="M1679" s="41"/>
      <c r="N1679" s="41"/>
      <c r="O1679" s="41"/>
      <c r="P1679" s="41"/>
    </row>
    <row r="1680">
      <c r="A1680" s="41"/>
      <c r="B1680" s="41"/>
      <c r="C1680" s="41"/>
      <c r="D1680" s="41"/>
      <c r="E1680" s="41"/>
      <c r="F1680" s="41"/>
      <c r="G1680" s="41"/>
      <c r="H1680" s="41"/>
      <c r="I1680" s="41"/>
      <c r="J1680" s="41"/>
      <c r="K1680" s="41"/>
      <c r="L1680" s="41"/>
      <c r="M1680" s="41"/>
      <c r="N1680" s="41"/>
      <c r="O1680" s="41"/>
      <c r="P1680" s="41"/>
    </row>
    <row r="1681">
      <c r="A1681" s="41"/>
      <c r="B1681" s="41"/>
      <c r="C1681" s="41"/>
      <c r="D1681" s="41"/>
      <c r="E1681" s="41"/>
      <c r="F1681" s="41"/>
      <c r="G1681" s="41"/>
      <c r="H1681" s="41"/>
      <c r="I1681" s="41"/>
      <c r="J1681" s="41"/>
      <c r="K1681" s="41"/>
      <c r="L1681" s="41"/>
      <c r="M1681" s="41"/>
      <c r="N1681" s="41"/>
      <c r="O1681" s="41"/>
      <c r="P1681" s="41"/>
    </row>
    <row r="1682">
      <c r="A1682" s="41"/>
      <c r="B1682" s="41"/>
      <c r="C1682" s="41"/>
      <c r="D1682" s="41"/>
      <c r="E1682" s="41"/>
      <c r="F1682" s="41"/>
      <c r="G1682" s="41"/>
      <c r="H1682" s="41"/>
      <c r="I1682" s="41"/>
      <c r="J1682" s="41"/>
      <c r="K1682" s="41"/>
      <c r="L1682" s="41"/>
      <c r="M1682" s="41"/>
      <c r="N1682" s="41"/>
      <c r="O1682" s="41"/>
      <c r="P1682" s="41"/>
    </row>
    <row r="1683">
      <c r="A1683" s="41"/>
      <c r="B1683" s="41"/>
      <c r="C1683" s="41"/>
      <c r="D1683" s="41"/>
      <c r="E1683" s="41"/>
      <c r="F1683" s="41"/>
      <c r="G1683" s="41"/>
      <c r="H1683" s="41"/>
      <c r="I1683" s="41"/>
      <c r="J1683" s="41"/>
      <c r="K1683" s="41"/>
      <c r="L1683" s="41"/>
      <c r="M1683" s="41"/>
      <c r="N1683" s="41"/>
      <c r="O1683" s="41"/>
      <c r="P1683" s="41"/>
    </row>
    <row r="1684">
      <c r="A1684" s="41"/>
      <c r="B1684" s="41"/>
      <c r="C1684" s="41"/>
      <c r="D1684" s="41"/>
      <c r="E1684" s="41"/>
      <c r="F1684" s="41"/>
      <c r="G1684" s="41"/>
      <c r="H1684" s="41"/>
      <c r="I1684" s="41"/>
      <c r="J1684" s="41"/>
      <c r="K1684" s="41"/>
      <c r="L1684" s="41"/>
      <c r="M1684" s="41"/>
      <c r="N1684" s="41"/>
      <c r="O1684" s="41"/>
      <c r="P1684" s="41"/>
    </row>
    <row r="1685">
      <c r="A1685" s="41"/>
      <c r="B1685" s="41"/>
      <c r="C1685" s="41"/>
      <c r="D1685" s="41"/>
      <c r="E1685" s="41"/>
      <c r="F1685" s="41"/>
      <c r="G1685" s="41"/>
      <c r="H1685" s="41"/>
      <c r="I1685" s="41"/>
      <c r="J1685" s="41"/>
      <c r="K1685" s="41"/>
      <c r="L1685" s="41"/>
      <c r="M1685" s="41"/>
      <c r="N1685" s="41"/>
      <c r="O1685" s="41"/>
      <c r="P1685" s="41"/>
    </row>
    <row r="1686">
      <c r="A1686" s="41"/>
      <c r="B1686" s="41"/>
      <c r="C1686" s="41"/>
      <c r="D1686" s="41"/>
      <c r="E1686" s="41"/>
      <c r="F1686" s="41"/>
      <c r="G1686" s="41"/>
      <c r="H1686" s="41"/>
      <c r="I1686" s="41"/>
      <c r="J1686" s="41"/>
      <c r="K1686" s="41"/>
      <c r="L1686" s="41"/>
      <c r="M1686" s="41"/>
      <c r="N1686" s="41"/>
      <c r="O1686" s="41"/>
      <c r="P1686" s="41"/>
    </row>
    <row r="1687">
      <c r="A1687" s="41"/>
      <c r="B1687" s="41"/>
      <c r="C1687" s="41"/>
      <c r="D1687" s="41"/>
      <c r="E1687" s="41"/>
      <c r="F1687" s="41"/>
      <c r="G1687" s="41"/>
      <c r="H1687" s="41"/>
      <c r="I1687" s="41"/>
      <c r="J1687" s="41"/>
      <c r="K1687" s="41"/>
      <c r="L1687" s="41"/>
      <c r="M1687" s="41"/>
      <c r="N1687" s="41"/>
      <c r="O1687" s="41"/>
      <c r="P1687" s="41"/>
    </row>
    <row r="1688">
      <c r="A1688" s="41"/>
      <c r="B1688" s="41"/>
      <c r="C1688" s="41"/>
      <c r="D1688" s="41"/>
      <c r="E1688" s="41"/>
      <c r="F1688" s="41"/>
      <c r="G1688" s="41"/>
      <c r="H1688" s="41"/>
      <c r="I1688" s="41"/>
      <c r="J1688" s="41"/>
      <c r="K1688" s="41"/>
      <c r="L1688" s="41"/>
      <c r="M1688" s="41"/>
      <c r="N1688" s="41"/>
      <c r="O1688" s="41"/>
      <c r="P1688" s="41"/>
    </row>
    <row r="1689">
      <c r="A1689" s="41"/>
      <c r="B1689" s="41"/>
      <c r="C1689" s="41"/>
      <c r="D1689" s="41"/>
      <c r="E1689" s="41"/>
      <c r="F1689" s="41"/>
      <c r="G1689" s="41"/>
      <c r="H1689" s="41"/>
      <c r="I1689" s="41"/>
      <c r="J1689" s="41"/>
      <c r="K1689" s="41"/>
      <c r="L1689" s="41"/>
      <c r="M1689" s="41"/>
      <c r="N1689" s="41"/>
      <c r="O1689" s="41"/>
      <c r="P1689" s="41"/>
    </row>
    <row r="1690">
      <c r="A1690" s="41"/>
      <c r="B1690" s="41"/>
      <c r="C1690" s="41"/>
      <c r="D1690" s="41"/>
      <c r="E1690" s="41"/>
      <c r="F1690" s="41"/>
      <c r="G1690" s="41"/>
      <c r="H1690" s="41"/>
      <c r="I1690" s="41"/>
      <c r="J1690" s="41"/>
      <c r="K1690" s="41"/>
      <c r="L1690" s="41"/>
      <c r="M1690" s="41"/>
      <c r="N1690" s="41"/>
      <c r="O1690" s="41"/>
      <c r="P1690" s="41"/>
    </row>
    <row r="1691">
      <c r="A1691" s="41"/>
      <c r="B1691" s="41"/>
      <c r="C1691" s="41"/>
      <c r="D1691" s="41"/>
      <c r="E1691" s="41"/>
      <c r="F1691" s="41"/>
      <c r="G1691" s="41"/>
      <c r="H1691" s="41"/>
      <c r="I1691" s="41"/>
      <c r="J1691" s="41"/>
      <c r="K1691" s="41"/>
      <c r="L1691" s="41"/>
      <c r="M1691" s="41"/>
      <c r="N1691" s="41"/>
      <c r="O1691" s="41"/>
      <c r="P1691" s="41"/>
    </row>
    <row r="1692">
      <c r="A1692" s="41"/>
      <c r="B1692" s="41"/>
      <c r="C1692" s="41"/>
      <c r="D1692" s="41"/>
      <c r="E1692" s="41"/>
      <c r="F1692" s="41"/>
      <c r="G1692" s="41"/>
      <c r="H1692" s="41"/>
      <c r="I1692" s="41"/>
      <c r="J1692" s="41"/>
      <c r="K1692" s="41"/>
      <c r="L1692" s="41"/>
      <c r="M1692" s="41"/>
      <c r="N1692" s="41"/>
      <c r="O1692" s="41"/>
      <c r="P1692" s="41"/>
    </row>
    <row r="1693">
      <c r="A1693" s="41"/>
      <c r="B1693" s="41"/>
      <c r="C1693" s="41"/>
      <c r="D1693" s="41"/>
      <c r="E1693" s="41"/>
      <c r="F1693" s="41"/>
      <c r="G1693" s="41"/>
      <c r="H1693" s="41"/>
      <c r="I1693" s="41"/>
      <c r="J1693" s="41"/>
      <c r="K1693" s="41"/>
      <c r="L1693" s="41"/>
      <c r="M1693" s="41"/>
      <c r="N1693" s="41"/>
      <c r="O1693" s="41"/>
      <c r="P1693" s="41"/>
    </row>
    <row r="1694">
      <c r="A1694" s="41"/>
      <c r="B1694" s="41"/>
      <c r="C1694" s="41"/>
      <c r="D1694" s="41"/>
      <c r="E1694" s="41"/>
      <c r="F1694" s="41"/>
      <c r="G1694" s="41"/>
      <c r="H1694" s="41"/>
      <c r="I1694" s="41"/>
      <c r="J1694" s="41"/>
      <c r="K1694" s="41"/>
      <c r="L1694" s="41"/>
      <c r="M1694" s="41"/>
      <c r="N1694" s="41"/>
      <c r="O1694" s="41"/>
      <c r="P1694" s="41"/>
    </row>
    <row r="1695">
      <c r="A1695" s="41"/>
      <c r="B1695" s="41"/>
      <c r="C1695" s="41"/>
      <c r="D1695" s="41"/>
      <c r="E1695" s="41"/>
      <c r="F1695" s="41"/>
      <c r="G1695" s="41"/>
      <c r="H1695" s="41"/>
      <c r="I1695" s="41"/>
      <c r="J1695" s="41"/>
      <c r="K1695" s="41"/>
      <c r="L1695" s="41"/>
      <c r="M1695" s="41"/>
      <c r="N1695" s="41"/>
      <c r="O1695" s="41"/>
      <c r="P1695" s="41"/>
    </row>
    <row r="1696">
      <c r="A1696" s="41"/>
      <c r="B1696" s="41"/>
      <c r="C1696" s="41"/>
      <c r="D1696" s="41"/>
      <c r="E1696" s="41"/>
      <c r="F1696" s="41"/>
      <c r="G1696" s="41"/>
      <c r="H1696" s="41"/>
      <c r="I1696" s="41"/>
      <c r="J1696" s="41"/>
      <c r="K1696" s="41"/>
      <c r="L1696" s="41"/>
      <c r="M1696" s="41"/>
      <c r="N1696" s="41"/>
      <c r="O1696" s="41"/>
      <c r="P1696" s="41"/>
    </row>
    <row r="1697">
      <c r="A1697" s="41"/>
      <c r="B1697" s="41"/>
      <c r="C1697" s="41"/>
      <c r="D1697" s="41"/>
      <c r="E1697" s="41"/>
      <c r="F1697" s="41"/>
      <c r="G1697" s="41"/>
      <c r="H1697" s="41"/>
      <c r="I1697" s="41"/>
      <c r="J1697" s="41"/>
      <c r="K1697" s="41"/>
      <c r="L1697" s="41"/>
      <c r="M1697" s="41"/>
      <c r="N1697" s="41"/>
      <c r="O1697" s="41"/>
      <c r="P1697" s="41"/>
    </row>
    <row r="1698">
      <c r="A1698" s="41"/>
      <c r="B1698" s="41"/>
      <c r="C1698" s="41"/>
      <c r="D1698" s="41"/>
      <c r="E1698" s="41"/>
      <c r="F1698" s="41"/>
      <c r="G1698" s="41"/>
      <c r="H1698" s="41"/>
      <c r="I1698" s="41"/>
      <c r="J1698" s="41"/>
      <c r="K1698" s="41"/>
      <c r="L1698" s="41"/>
      <c r="M1698" s="41"/>
      <c r="N1698" s="41"/>
      <c r="O1698" s="41"/>
      <c r="P1698" s="41"/>
    </row>
    <row r="1699">
      <c r="A1699" s="41"/>
      <c r="B1699" s="41"/>
      <c r="C1699" s="41"/>
      <c r="D1699" s="41"/>
      <c r="E1699" s="41"/>
      <c r="F1699" s="41"/>
      <c r="G1699" s="41"/>
      <c r="H1699" s="41"/>
      <c r="I1699" s="41"/>
      <c r="J1699" s="41"/>
      <c r="K1699" s="41"/>
      <c r="L1699" s="41"/>
      <c r="M1699" s="41"/>
      <c r="N1699" s="41"/>
      <c r="O1699" s="41"/>
      <c r="P1699" s="41"/>
    </row>
    <row r="1700">
      <c r="A1700" s="41"/>
      <c r="B1700" s="41"/>
      <c r="C1700" s="41"/>
      <c r="D1700" s="41"/>
      <c r="E1700" s="41"/>
      <c r="F1700" s="41"/>
      <c r="G1700" s="41"/>
      <c r="H1700" s="41"/>
      <c r="I1700" s="41"/>
      <c r="J1700" s="41"/>
      <c r="K1700" s="41"/>
      <c r="L1700" s="41"/>
      <c r="M1700" s="41"/>
      <c r="N1700" s="41"/>
      <c r="O1700" s="41"/>
      <c r="P1700" s="41"/>
    </row>
    <row r="1701">
      <c r="A1701" s="41"/>
      <c r="B1701" s="41"/>
      <c r="C1701" s="41"/>
      <c r="D1701" s="41"/>
      <c r="E1701" s="41"/>
      <c r="F1701" s="41"/>
      <c r="G1701" s="41"/>
      <c r="H1701" s="41"/>
      <c r="I1701" s="41"/>
      <c r="J1701" s="41"/>
      <c r="K1701" s="41"/>
      <c r="L1701" s="41"/>
      <c r="M1701" s="41"/>
      <c r="N1701" s="41"/>
      <c r="O1701" s="41"/>
      <c r="P1701" s="41"/>
    </row>
    <row r="1702">
      <c r="A1702" s="41"/>
      <c r="B1702" s="41"/>
      <c r="C1702" s="41"/>
      <c r="D1702" s="41"/>
      <c r="E1702" s="41"/>
      <c r="F1702" s="41"/>
      <c r="G1702" s="41"/>
      <c r="H1702" s="41"/>
      <c r="I1702" s="41"/>
      <c r="J1702" s="41"/>
      <c r="K1702" s="41"/>
      <c r="L1702" s="41"/>
      <c r="M1702" s="41"/>
      <c r="N1702" s="41"/>
      <c r="O1702" s="41"/>
      <c r="P1702" s="41"/>
    </row>
    <row r="1703">
      <c r="A1703" s="41"/>
      <c r="B1703" s="41"/>
      <c r="C1703" s="41"/>
      <c r="D1703" s="41"/>
      <c r="E1703" s="41"/>
      <c r="F1703" s="41"/>
      <c r="G1703" s="41"/>
      <c r="H1703" s="41"/>
      <c r="I1703" s="41"/>
      <c r="J1703" s="41"/>
      <c r="K1703" s="41"/>
      <c r="L1703" s="41"/>
      <c r="M1703" s="41"/>
      <c r="N1703" s="41"/>
      <c r="O1703" s="41"/>
      <c r="P1703" s="41"/>
    </row>
    <row r="1704">
      <c r="A1704" s="41"/>
      <c r="B1704" s="41"/>
      <c r="C1704" s="41"/>
      <c r="D1704" s="41"/>
      <c r="E1704" s="41"/>
      <c r="F1704" s="41"/>
      <c r="G1704" s="41"/>
      <c r="H1704" s="41"/>
      <c r="I1704" s="41"/>
      <c r="J1704" s="41"/>
      <c r="K1704" s="41"/>
      <c r="L1704" s="41"/>
      <c r="M1704" s="41"/>
      <c r="N1704" s="41"/>
      <c r="O1704" s="41"/>
      <c r="P1704" s="41"/>
    </row>
    <row r="1705">
      <c r="A1705" s="41"/>
      <c r="B1705" s="41"/>
      <c r="C1705" s="41"/>
      <c r="D1705" s="41"/>
      <c r="E1705" s="41"/>
      <c r="F1705" s="41"/>
      <c r="G1705" s="41"/>
      <c r="H1705" s="41"/>
      <c r="I1705" s="41"/>
      <c r="J1705" s="41"/>
      <c r="K1705" s="41"/>
      <c r="L1705" s="41"/>
      <c r="M1705" s="41"/>
      <c r="N1705" s="41"/>
      <c r="O1705" s="41"/>
      <c r="P1705" s="41"/>
    </row>
    <row r="1706">
      <c r="A1706" s="41"/>
      <c r="B1706" s="41"/>
      <c r="C1706" s="41"/>
      <c r="D1706" s="41"/>
      <c r="E1706" s="41"/>
      <c r="F1706" s="41"/>
      <c r="G1706" s="41"/>
      <c r="H1706" s="41"/>
      <c r="I1706" s="41"/>
      <c r="J1706" s="41"/>
      <c r="K1706" s="41"/>
      <c r="L1706" s="41"/>
      <c r="M1706" s="41"/>
      <c r="N1706" s="41"/>
      <c r="O1706" s="41"/>
      <c r="P1706" s="41"/>
    </row>
    <row r="1707">
      <c r="A1707" s="41"/>
      <c r="B1707" s="41"/>
      <c r="C1707" s="41"/>
      <c r="D1707" s="41"/>
      <c r="E1707" s="41"/>
      <c r="F1707" s="41"/>
      <c r="G1707" s="41"/>
      <c r="H1707" s="41"/>
      <c r="I1707" s="41"/>
      <c r="J1707" s="41"/>
      <c r="K1707" s="41"/>
      <c r="L1707" s="41"/>
      <c r="M1707" s="41"/>
      <c r="N1707" s="41"/>
      <c r="O1707" s="41"/>
      <c r="P1707" s="41"/>
    </row>
    <row r="1708">
      <c r="A1708" s="41"/>
      <c r="B1708" s="41"/>
      <c r="C1708" s="41"/>
      <c r="D1708" s="41"/>
      <c r="E1708" s="41"/>
      <c r="F1708" s="41"/>
      <c r="G1708" s="41"/>
      <c r="H1708" s="41"/>
      <c r="I1708" s="41"/>
      <c r="J1708" s="41"/>
      <c r="K1708" s="41"/>
      <c r="L1708" s="41"/>
      <c r="M1708" s="41"/>
      <c r="N1708" s="41"/>
      <c r="O1708" s="41"/>
      <c r="P1708" s="41"/>
    </row>
    <row r="1709">
      <c r="A1709" s="41"/>
      <c r="B1709" s="41"/>
      <c r="C1709" s="41"/>
      <c r="D1709" s="41"/>
      <c r="E1709" s="41"/>
      <c r="F1709" s="41"/>
      <c r="G1709" s="41"/>
      <c r="H1709" s="41"/>
      <c r="I1709" s="41"/>
      <c r="J1709" s="41"/>
      <c r="K1709" s="41"/>
      <c r="L1709" s="41"/>
      <c r="M1709" s="41"/>
      <c r="N1709" s="41"/>
      <c r="O1709" s="41"/>
      <c r="P1709" s="41"/>
    </row>
    <row r="1710">
      <c r="A1710" s="41"/>
      <c r="B1710" s="41"/>
      <c r="C1710" s="41"/>
      <c r="D1710" s="41"/>
      <c r="E1710" s="41"/>
      <c r="F1710" s="41"/>
      <c r="G1710" s="41"/>
      <c r="H1710" s="41"/>
      <c r="I1710" s="41"/>
      <c r="J1710" s="41"/>
      <c r="K1710" s="41"/>
      <c r="L1710" s="41"/>
      <c r="M1710" s="41"/>
      <c r="N1710" s="41"/>
      <c r="O1710" s="41"/>
      <c r="P1710" s="41"/>
    </row>
    <row r="1711">
      <c r="A1711" s="41"/>
      <c r="B1711" s="41"/>
      <c r="C1711" s="41"/>
      <c r="D1711" s="41"/>
      <c r="E1711" s="41"/>
      <c r="F1711" s="41"/>
      <c r="G1711" s="41"/>
      <c r="H1711" s="41"/>
      <c r="I1711" s="41"/>
      <c r="J1711" s="41"/>
      <c r="K1711" s="41"/>
      <c r="L1711" s="41"/>
      <c r="M1711" s="41"/>
      <c r="N1711" s="41"/>
      <c r="O1711" s="41"/>
      <c r="P1711" s="41"/>
    </row>
    <row r="1712">
      <c r="A1712" s="41"/>
      <c r="B1712" s="41"/>
      <c r="C1712" s="41"/>
      <c r="D1712" s="41"/>
      <c r="E1712" s="41"/>
      <c r="F1712" s="41"/>
      <c r="G1712" s="41"/>
      <c r="H1712" s="41"/>
      <c r="I1712" s="41"/>
      <c r="J1712" s="41"/>
      <c r="K1712" s="41"/>
      <c r="L1712" s="41"/>
      <c r="M1712" s="41"/>
      <c r="N1712" s="41"/>
      <c r="O1712" s="41"/>
      <c r="P1712" s="41"/>
    </row>
    <row r="1713">
      <c r="A1713" s="41"/>
      <c r="B1713" s="41"/>
      <c r="C1713" s="41"/>
      <c r="D1713" s="41"/>
      <c r="E1713" s="41"/>
      <c r="F1713" s="41"/>
      <c r="G1713" s="41"/>
      <c r="H1713" s="41"/>
      <c r="I1713" s="41"/>
      <c r="J1713" s="41"/>
      <c r="K1713" s="41"/>
      <c r="L1713" s="41"/>
      <c r="M1713" s="41"/>
      <c r="N1713" s="41"/>
      <c r="O1713" s="41"/>
      <c r="P1713" s="41"/>
    </row>
    <row r="1714">
      <c r="A1714" s="41"/>
      <c r="B1714" s="41"/>
      <c r="C1714" s="41"/>
      <c r="D1714" s="41"/>
      <c r="E1714" s="41"/>
      <c r="F1714" s="41"/>
      <c r="G1714" s="41"/>
      <c r="H1714" s="41"/>
      <c r="I1714" s="41"/>
      <c r="J1714" s="41"/>
      <c r="K1714" s="41"/>
      <c r="L1714" s="41"/>
      <c r="M1714" s="41"/>
      <c r="N1714" s="41"/>
      <c r="O1714" s="41"/>
      <c r="P1714" s="41"/>
    </row>
    <row r="1715">
      <c r="A1715" s="41"/>
      <c r="B1715" s="41"/>
      <c r="C1715" s="41"/>
      <c r="D1715" s="41"/>
      <c r="E1715" s="41"/>
      <c r="F1715" s="41"/>
      <c r="G1715" s="41"/>
      <c r="H1715" s="41"/>
      <c r="I1715" s="41"/>
      <c r="J1715" s="41"/>
      <c r="K1715" s="41"/>
      <c r="L1715" s="41"/>
      <c r="M1715" s="41"/>
      <c r="N1715" s="41"/>
      <c r="O1715" s="41"/>
      <c r="P1715" s="41"/>
    </row>
    <row r="1716">
      <c r="A1716" s="41"/>
      <c r="B1716" s="41"/>
      <c r="C1716" s="41"/>
      <c r="D1716" s="41"/>
      <c r="E1716" s="41"/>
      <c r="F1716" s="41"/>
      <c r="G1716" s="41"/>
      <c r="H1716" s="41"/>
      <c r="I1716" s="41"/>
      <c r="J1716" s="41"/>
      <c r="K1716" s="41"/>
      <c r="L1716" s="41"/>
      <c r="M1716" s="41"/>
      <c r="N1716" s="41"/>
      <c r="O1716" s="41"/>
      <c r="P1716" s="41"/>
    </row>
    <row r="1717">
      <c r="A1717" s="41"/>
      <c r="B1717" s="41"/>
      <c r="C1717" s="41"/>
      <c r="D1717" s="41"/>
      <c r="E1717" s="41"/>
      <c r="F1717" s="41"/>
      <c r="G1717" s="41"/>
      <c r="H1717" s="41"/>
      <c r="I1717" s="41"/>
      <c r="J1717" s="41"/>
      <c r="K1717" s="41"/>
      <c r="L1717" s="41"/>
      <c r="M1717" s="41"/>
      <c r="N1717" s="41"/>
      <c r="O1717" s="41"/>
      <c r="P1717" s="41"/>
    </row>
    <row r="1718">
      <c r="A1718" s="41"/>
      <c r="B1718" s="41"/>
      <c r="C1718" s="41"/>
      <c r="D1718" s="41"/>
      <c r="E1718" s="41"/>
      <c r="F1718" s="41"/>
      <c r="G1718" s="41"/>
      <c r="H1718" s="41"/>
      <c r="I1718" s="41"/>
      <c r="J1718" s="41"/>
      <c r="K1718" s="41"/>
      <c r="L1718" s="41"/>
      <c r="M1718" s="41"/>
      <c r="N1718" s="41"/>
      <c r="O1718" s="41"/>
      <c r="P1718" s="41"/>
    </row>
    <row r="1719">
      <c r="A1719" s="41"/>
      <c r="B1719" s="41"/>
      <c r="C1719" s="41"/>
      <c r="D1719" s="41"/>
      <c r="E1719" s="41"/>
      <c r="F1719" s="41"/>
      <c r="G1719" s="41"/>
      <c r="H1719" s="41"/>
      <c r="I1719" s="41"/>
      <c r="J1719" s="41"/>
      <c r="K1719" s="41"/>
      <c r="L1719" s="41"/>
      <c r="M1719" s="41"/>
      <c r="N1719" s="41"/>
      <c r="O1719" s="41"/>
      <c r="P1719" s="41"/>
    </row>
    <row r="1720">
      <c r="A1720" s="41"/>
      <c r="B1720" s="41"/>
      <c r="C1720" s="41"/>
      <c r="D1720" s="41"/>
      <c r="E1720" s="41"/>
      <c r="F1720" s="41"/>
      <c r="G1720" s="41"/>
      <c r="H1720" s="41"/>
      <c r="I1720" s="41"/>
      <c r="J1720" s="41"/>
      <c r="K1720" s="41"/>
      <c r="L1720" s="41"/>
      <c r="M1720" s="41"/>
      <c r="N1720" s="41"/>
      <c r="O1720" s="41"/>
      <c r="P1720" s="41"/>
    </row>
    <row r="1721">
      <c r="A1721" s="41"/>
      <c r="B1721" s="41"/>
      <c r="C1721" s="41"/>
      <c r="D1721" s="41"/>
      <c r="E1721" s="41"/>
      <c r="F1721" s="41"/>
      <c r="G1721" s="41"/>
      <c r="H1721" s="41"/>
      <c r="I1721" s="41"/>
      <c r="J1721" s="41"/>
      <c r="K1721" s="41"/>
      <c r="L1721" s="41"/>
      <c r="M1721" s="41"/>
      <c r="N1721" s="41"/>
      <c r="O1721" s="41"/>
      <c r="P1721" s="41"/>
    </row>
    <row r="1722">
      <c r="A1722" s="41"/>
      <c r="B1722" s="41"/>
      <c r="C1722" s="41"/>
      <c r="D1722" s="41"/>
      <c r="E1722" s="41"/>
      <c r="F1722" s="41"/>
      <c r="G1722" s="41"/>
      <c r="H1722" s="41"/>
      <c r="I1722" s="41"/>
      <c r="J1722" s="41"/>
      <c r="K1722" s="41"/>
      <c r="L1722" s="41"/>
      <c r="M1722" s="41"/>
      <c r="N1722" s="41"/>
      <c r="O1722" s="41"/>
      <c r="P1722" s="41"/>
    </row>
    <row r="1723">
      <c r="A1723" s="41"/>
      <c r="B1723" s="41"/>
      <c r="C1723" s="41"/>
      <c r="D1723" s="41"/>
      <c r="E1723" s="41"/>
      <c r="F1723" s="41"/>
      <c r="G1723" s="41"/>
      <c r="H1723" s="41"/>
      <c r="I1723" s="41"/>
      <c r="J1723" s="41"/>
      <c r="K1723" s="41"/>
      <c r="L1723" s="41"/>
      <c r="M1723" s="41"/>
      <c r="N1723" s="41"/>
      <c r="O1723" s="41"/>
      <c r="P1723" s="41"/>
    </row>
    <row r="1724">
      <c r="A1724" s="41"/>
      <c r="B1724" s="41"/>
      <c r="C1724" s="41"/>
      <c r="D1724" s="41"/>
      <c r="E1724" s="41"/>
      <c r="F1724" s="41"/>
      <c r="G1724" s="41"/>
      <c r="H1724" s="41"/>
      <c r="I1724" s="41"/>
      <c r="J1724" s="41"/>
      <c r="K1724" s="41"/>
      <c r="L1724" s="41"/>
      <c r="M1724" s="41"/>
      <c r="N1724" s="41"/>
      <c r="O1724" s="41"/>
      <c r="P1724" s="41"/>
    </row>
    <row r="1725">
      <c r="A1725" s="41"/>
      <c r="B1725" s="41"/>
      <c r="C1725" s="41"/>
      <c r="D1725" s="41"/>
      <c r="E1725" s="41"/>
      <c r="F1725" s="41"/>
      <c r="G1725" s="41"/>
      <c r="H1725" s="41"/>
      <c r="I1725" s="41"/>
      <c r="J1725" s="41"/>
      <c r="K1725" s="41"/>
      <c r="L1725" s="41"/>
      <c r="M1725" s="41"/>
      <c r="N1725" s="41"/>
      <c r="O1725" s="41"/>
      <c r="P1725" s="41"/>
    </row>
    <row r="1726">
      <c r="A1726" s="41"/>
      <c r="B1726" s="41"/>
      <c r="C1726" s="41"/>
      <c r="D1726" s="41"/>
      <c r="E1726" s="41"/>
      <c r="F1726" s="41"/>
      <c r="G1726" s="41"/>
      <c r="H1726" s="41"/>
      <c r="I1726" s="41"/>
      <c r="J1726" s="41"/>
      <c r="K1726" s="41"/>
      <c r="L1726" s="41"/>
      <c r="M1726" s="41"/>
      <c r="N1726" s="41"/>
      <c r="O1726" s="41"/>
      <c r="P1726" s="41"/>
    </row>
    <row r="1727">
      <c r="A1727" s="41"/>
      <c r="B1727" s="41"/>
      <c r="C1727" s="41"/>
      <c r="D1727" s="41"/>
      <c r="E1727" s="41"/>
      <c r="F1727" s="41"/>
      <c r="G1727" s="41"/>
      <c r="H1727" s="41"/>
      <c r="I1727" s="41"/>
      <c r="J1727" s="41"/>
      <c r="K1727" s="41"/>
      <c r="L1727" s="41"/>
      <c r="M1727" s="41"/>
      <c r="N1727" s="41"/>
      <c r="O1727" s="41"/>
      <c r="P1727" s="41"/>
    </row>
    <row r="1728">
      <c r="A1728" s="41"/>
      <c r="B1728" s="41"/>
      <c r="C1728" s="41"/>
      <c r="D1728" s="41"/>
      <c r="E1728" s="41"/>
      <c r="F1728" s="41"/>
      <c r="G1728" s="41"/>
      <c r="H1728" s="41"/>
      <c r="I1728" s="41"/>
      <c r="J1728" s="41"/>
      <c r="K1728" s="41"/>
      <c r="L1728" s="41"/>
      <c r="M1728" s="41"/>
      <c r="N1728" s="41"/>
      <c r="O1728" s="41"/>
      <c r="P1728" s="41"/>
    </row>
    <row r="1729">
      <c r="A1729" s="41"/>
      <c r="B1729" s="41"/>
      <c r="C1729" s="41"/>
      <c r="D1729" s="41"/>
      <c r="E1729" s="41"/>
      <c r="F1729" s="41"/>
      <c r="G1729" s="41"/>
      <c r="H1729" s="41"/>
      <c r="I1729" s="41"/>
      <c r="J1729" s="41"/>
      <c r="K1729" s="41"/>
      <c r="L1729" s="41"/>
      <c r="M1729" s="41"/>
      <c r="N1729" s="41"/>
      <c r="O1729" s="41"/>
      <c r="P1729" s="41"/>
    </row>
    <row r="1730">
      <c r="A1730" s="41"/>
      <c r="B1730" s="41"/>
      <c r="C1730" s="41"/>
      <c r="D1730" s="41"/>
      <c r="E1730" s="41"/>
      <c r="F1730" s="41"/>
      <c r="G1730" s="41"/>
      <c r="H1730" s="41"/>
      <c r="I1730" s="41"/>
      <c r="J1730" s="41"/>
      <c r="K1730" s="41"/>
      <c r="L1730" s="41"/>
      <c r="M1730" s="41"/>
      <c r="N1730" s="41"/>
      <c r="O1730" s="41"/>
      <c r="P1730" s="41"/>
    </row>
    <row r="1731">
      <c r="A1731" s="41"/>
      <c r="B1731" s="41"/>
      <c r="C1731" s="41"/>
      <c r="D1731" s="41"/>
      <c r="E1731" s="41"/>
      <c r="F1731" s="41"/>
      <c r="G1731" s="41"/>
      <c r="H1731" s="41"/>
      <c r="I1731" s="41"/>
      <c r="J1731" s="41"/>
      <c r="K1731" s="41"/>
      <c r="L1731" s="41"/>
      <c r="M1731" s="41"/>
      <c r="N1731" s="41"/>
      <c r="O1731" s="41"/>
      <c r="P1731" s="41"/>
    </row>
    <row r="1732">
      <c r="A1732" s="41"/>
      <c r="B1732" s="41"/>
      <c r="C1732" s="41"/>
      <c r="D1732" s="41"/>
      <c r="E1732" s="41"/>
      <c r="F1732" s="41"/>
      <c r="G1732" s="41"/>
      <c r="H1732" s="41"/>
      <c r="I1732" s="41"/>
      <c r="J1732" s="41"/>
      <c r="K1732" s="41"/>
      <c r="L1732" s="41"/>
      <c r="M1732" s="41"/>
      <c r="N1732" s="41"/>
      <c r="O1732" s="41"/>
      <c r="P1732" s="41"/>
    </row>
    <row r="1733">
      <c r="A1733" s="41"/>
      <c r="B1733" s="41"/>
      <c r="C1733" s="41"/>
      <c r="D1733" s="41"/>
      <c r="E1733" s="41"/>
      <c r="F1733" s="41"/>
      <c r="G1733" s="41"/>
      <c r="H1733" s="41"/>
      <c r="I1733" s="41"/>
      <c r="J1733" s="41"/>
      <c r="K1733" s="41"/>
      <c r="L1733" s="41"/>
      <c r="M1733" s="41"/>
      <c r="N1733" s="41"/>
      <c r="O1733" s="41"/>
      <c r="P1733" s="41"/>
    </row>
    <row r="1734">
      <c r="A1734" s="41"/>
      <c r="B1734" s="41"/>
      <c r="C1734" s="41"/>
      <c r="D1734" s="41"/>
      <c r="E1734" s="41"/>
      <c r="F1734" s="41"/>
      <c r="G1734" s="41"/>
      <c r="H1734" s="41"/>
      <c r="I1734" s="41"/>
      <c r="J1734" s="41"/>
      <c r="K1734" s="41"/>
      <c r="L1734" s="41"/>
      <c r="M1734" s="41"/>
      <c r="N1734" s="41"/>
      <c r="O1734" s="41"/>
      <c r="P1734" s="41"/>
    </row>
    <row r="1735">
      <c r="A1735" s="41"/>
      <c r="B1735" s="41"/>
      <c r="C1735" s="41"/>
      <c r="D1735" s="41"/>
      <c r="E1735" s="41"/>
      <c r="F1735" s="41"/>
      <c r="G1735" s="41"/>
      <c r="H1735" s="41"/>
      <c r="I1735" s="41"/>
      <c r="J1735" s="41"/>
      <c r="K1735" s="41"/>
      <c r="L1735" s="41"/>
      <c r="M1735" s="41"/>
      <c r="N1735" s="41"/>
      <c r="O1735" s="41"/>
      <c r="P1735" s="41"/>
    </row>
    <row r="1736">
      <c r="A1736" s="41"/>
      <c r="B1736" s="41"/>
      <c r="C1736" s="41"/>
      <c r="D1736" s="41"/>
      <c r="E1736" s="41"/>
      <c r="F1736" s="41"/>
      <c r="G1736" s="41"/>
      <c r="H1736" s="41"/>
      <c r="I1736" s="41"/>
      <c r="J1736" s="41"/>
      <c r="K1736" s="41"/>
      <c r="L1736" s="41"/>
      <c r="M1736" s="41"/>
      <c r="N1736" s="41"/>
      <c r="O1736" s="41"/>
      <c r="P1736" s="41"/>
    </row>
    <row r="1737">
      <c r="A1737" s="41"/>
      <c r="B1737" s="41"/>
      <c r="C1737" s="41"/>
      <c r="D1737" s="41"/>
      <c r="E1737" s="41"/>
      <c r="F1737" s="41"/>
      <c r="G1737" s="41"/>
      <c r="H1737" s="41"/>
      <c r="I1737" s="41"/>
      <c r="J1737" s="41"/>
      <c r="K1737" s="41"/>
      <c r="L1737" s="41"/>
      <c r="M1737" s="41"/>
      <c r="N1737" s="41"/>
      <c r="O1737" s="41"/>
      <c r="P1737" s="41"/>
    </row>
    <row r="1738">
      <c r="A1738" s="41"/>
      <c r="B1738" s="41"/>
      <c r="C1738" s="41"/>
      <c r="D1738" s="41"/>
      <c r="E1738" s="41"/>
      <c r="F1738" s="41"/>
      <c r="G1738" s="41"/>
      <c r="H1738" s="41"/>
      <c r="I1738" s="41"/>
      <c r="J1738" s="41"/>
      <c r="K1738" s="41"/>
      <c r="L1738" s="41"/>
      <c r="M1738" s="41"/>
      <c r="N1738" s="41"/>
      <c r="O1738" s="41"/>
      <c r="P1738" s="41"/>
    </row>
    <row r="1739">
      <c r="A1739" s="41"/>
      <c r="B1739" s="41"/>
      <c r="C1739" s="41"/>
      <c r="D1739" s="41"/>
      <c r="E1739" s="41"/>
      <c r="F1739" s="41"/>
      <c r="G1739" s="41"/>
      <c r="H1739" s="41"/>
      <c r="I1739" s="41"/>
      <c r="J1739" s="41"/>
      <c r="K1739" s="41"/>
      <c r="L1739" s="41"/>
      <c r="M1739" s="41"/>
      <c r="N1739" s="41"/>
      <c r="O1739" s="41"/>
      <c r="P1739" s="41"/>
    </row>
    <row r="1740">
      <c r="A1740" s="41"/>
      <c r="B1740" s="41"/>
      <c r="C1740" s="41"/>
      <c r="D1740" s="41"/>
      <c r="E1740" s="41"/>
      <c r="F1740" s="41"/>
      <c r="G1740" s="41"/>
      <c r="H1740" s="41"/>
      <c r="I1740" s="41"/>
      <c r="J1740" s="41"/>
      <c r="K1740" s="41"/>
      <c r="L1740" s="41"/>
      <c r="M1740" s="41"/>
      <c r="N1740" s="41"/>
      <c r="O1740" s="41"/>
      <c r="P1740" s="41"/>
    </row>
    <row r="1741">
      <c r="A1741" s="41"/>
      <c r="B1741" s="41"/>
      <c r="C1741" s="41"/>
      <c r="D1741" s="41"/>
      <c r="E1741" s="41"/>
      <c r="F1741" s="41"/>
      <c r="G1741" s="41"/>
      <c r="H1741" s="41"/>
      <c r="I1741" s="41"/>
      <c r="J1741" s="41"/>
      <c r="K1741" s="41"/>
      <c r="L1741" s="41"/>
      <c r="M1741" s="41"/>
      <c r="N1741" s="41"/>
      <c r="O1741" s="41"/>
      <c r="P1741" s="41"/>
    </row>
    <row r="1742">
      <c r="A1742" s="41"/>
      <c r="B1742" s="41"/>
      <c r="C1742" s="41"/>
      <c r="D1742" s="41"/>
      <c r="E1742" s="41"/>
      <c r="F1742" s="41"/>
      <c r="G1742" s="41"/>
      <c r="H1742" s="41"/>
      <c r="I1742" s="41"/>
      <c r="J1742" s="41"/>
      <c r="K1742" s="41"/>
      <c r="L1742" s="41"/>
      <c r="M1742" s="41"/>
      <c r="N1742" s="41"/>
      <c r="O1742" s="41"/>
      <c r="P1742" s="41"/>
    </row>
    <row r="1743">
      <c r="A1743" s="41"/>
      <c r="B1743" s="41"/>
      <c r="C1743" s="41"/>
      <c r="D1743" s="41"/>
      <c r="E1743" s="41"/>
      <c r="F1743" s="41"/>
      <c r="G1743" s="41"/>
      <c r="H1743" s="41"/>
      <c r="I1743" s="41"/>
      <c r="J1743" s="41"/>
      <c r="K1743" s="41"/>
      <c r="L1743" s="41"/>
      <c r="M1743" s="41"/>
      <c r="N1743" s="41"/>
      <c r="O1743" s="41"/>
      <c r="P1743" s="41"/>
    </row>
    <row r="1744">
      <c r="A1744" s="41"/>
      <c r="B1744" s="41"/>
      <c r="C1744" s="41"/>
      <c r="D1744" s="41"/>
      <c r="E1744" s="41"/>
      <c r="F1744" s="41"/>
      <c r="G1744" s="41"/>
      <c r="H1744" s="41"/>
      <c r="I1744" s="41"/>
      <c r="J1744" s="41"/>
      <c r="K1744" s="41"/>
      <c r="L1744" s="41"/>
      <c r="M1744" s="41"/>
      <c r="N1744" s="41"/>
      <c r="O1744" s="41"/>
      <c r="P1744" s="41"/>
    </row>
    <row r="1745">
      <c r="A1745" s="41"/>
      <c r="B1745" s="41"/>
      <c r="C1745" s="41"/>
      <c r="D1745" s="41"/>
      <c r="E1745" s="41"/>
      <c r="F1745" s="41"/>
      <c r="G1745" s="41"/>
      <c r="H1745" s="41"/>
      <c r="I1745" s="41"/>
      <c r="J1745" s="41"/>
      <c r="K1745" s="41"/>
      <c r="L1745" s="41"/>
      <c r="M1745" s="41"/>
      <c r="N1745" s="41"/>
      <c r="O1745" s="41"/>
      <c r="P1745" s="41"/>
    </row>
    <row r="1746">
      <c r="A1746" s="41"/>
      <c r="B1746" s="41"/>
      <c r="C1746" s="41"/>
      <c r="D1746" s="41"/>
      <c r="E1746" s="41"/>
      <c r="F1746" s="41"/>
      <c r="G1746" s="41"/>
      <c r="H1746" s="41"/>
      <c r="I1746" s="41"/>
      <c r="J1746" s="41"/>
      <c r="K1746" s="41"/>
      <c r="L1746" s="41"/>
      <c r="M1746" s="41"/>
      <c r="N1746" s="41"/>
      <c r="O1746" s="41"/>
      <c r="P1746" s="41"/>
    </row>
    <row r="1747">
      <c r="A1747" s="41"/>
      <c r="B1747" s="41"/>
      <c r="C1747" s="41"/>
      <c r="D1747" s="41"/>
      <c r="E1747" s="41"/>
      <c r="F1747" s="41"/>
      <c r="G1747" s="41"/>
      <c r="H1747" s="41"/>
      <c r="I1747" s="41"/>
      <c r="J1747" s="41"/>
      <c r="K1747" s="41"/>
      <c r="L1747" s="41"/>
      <c r="M1747" s="41"/>
      <c r="N1747" s="41"/>
      <c r="O1747" s="41"/>
      <c r="P1747" s="41"/>
    </row>
    <row r="1748">
      <c r="A1748" s="41"/>
      <c r="B1748" s="41"/>
      <c r="C1748" s="41"/>
      <c r="D1748" s="41"/>
      <c r="E1748" s="41"/>
      <c r="F1748" s="41"/>
      <c r="G1748" s="41"/>
      <c r="H1748" s="41"/>
      <c r="I1748" s="41"/>
      <c r="J1748" s="41"/>
      <c r="K1748" s="41"/>
      <c r="L1748" s="41"/>
      <c r="M1748" s="41"/>
      <c r="N1748" s="41"/>
      <c r="O1748" s="41"/>
      <c r="P1748" s="41"/>
    </row>
    <row r="1749">
      <c r="A1749" s="41"/>
      <c r="B1749" s="41"/>
      <c r="C1749" s="41"/>
      <c r="D1749" s="41"/>
      <c r="E1749" s="41"/>
      <c r="F1749" s="41"/>
      <c r="G1749" s="41"/>
      <c r="H1749" s="41"/>
      <c r="I1749" s="41"/>
      <c r="J1749" s="41"/>
      <c r="K1749" s="41"/>
      <c r="L1749" s="41"/>
      <c r="M1749" s="41"/>
      <c r="N1749" s="41"/>
      <c r="O1749" s="41"/>
      <c r="P1749" s="41"/>
    </row>
    <row r="1750">
      <c r="A1750" s="41"/>
      <c r="B1750" s="41"/>
      <c r="C1750" s="41"/>
      <c r="D1750" s="41"/>
      <c r="E1750" s="41"/>
      <c r="F1750" s="41"/>
      <c r="G1750" s="41"/>
      <c r="H1750" s="41"/>
      <c r="I1750" s="41"/>
      <c r="J1750" s="41"/>
      <c r="K1750" s="41"/>
      <c r="L1750" s="41"/>
      <c r="M1750" s="41"/>
      <c r="N1750" s="41"/>
      <c r="O1750" s="41"/>
      <c r="P1750" s="41"/>
    </row>
    <row r="1751">
      <c r="A1751" s="41"/>
      <c r="B1751" s="41"/>
      <c r="C1751" s="41"/>
      <c r="D1751" s="41"/>
      <c r="E1751" s="41"/>
      <c r="F1751" s="41"/>
      <c r="G1751" s="41"/>
      <c r="H1751" s="41"/>
      <c r="I1751" s="41"/>
      <c r="J1751" s="41"/>
      <c r="K1751" s="41"/>
      <c r="L1751" s="41"/>
      <c r="M1751" s="41"/>
      <c r="N1751" s="41"/>
      <c r="O1751" s="41"/>
      <c r="P1751" s="41"/>
    </row>
    <row r="1752">
      <c r="A1752" s="41"/>
      <c r="B1752" s="41"/>
      <c r="C1752" s="41"/>
      <c r="D1752" s="41"/>
      <c r="E1752" s="41"/>
      <c r="F1752" s="41"/>
      <c r="G1752" s="41"/>
      <c r="H1752" s="41"/>
      <c r="I1752" s="41"/>
      <c r="J1752" s="41"/>
      <c r="K1752" s="41"/>
      <c r="L1752" s="41"/>
      <c r="M1752" s="41"/>
      <c r="N1752" s="41"/>
      <c r="O1752" s="41"/>
      <c r="P1752" s="41"/>
    </row>
    <row r="1753">
      <c r="A1753" s="41"/>
      <c r="B1753" s="41"/>
      <c r="C1753" s="41"/>
      <c r="D1753" s="41"/>
      <c r="E1753" s="41"/>
      <c r="F1753" s="41"/>
      <c r="G1753" s="41"/>
      <c r="H1753" s="41"/>
      <c r="I1753" s="41"/>
      <c r="J1753" s="41"/>
      <c r="K1753" s="41"/>
      <c r="L1753" s="41"/>
      <c r="M1753" s="41"/>
      <c r="N1753" s="41"/>
      <c r="O1753" s="41"/>
      <c r="P1753" s="41"/>
    </row>
    <row r="1754">
      <c r="A1754" s="41"/>
      <c r="B1754" s="41"/>
      <c r="C1754" s="41"/>
      <c r="D1754" s="41"/>
      <c r="E1754" s="41"/>
      <c r="F1754" s="41"/>
      <c r="G1754" s="41"/>
      <c r="H1754" s="41"/>
      <c r="I1754" s="41"/>
      <c r="J1754" s="41"/>
      <c r="K1754" s="41"/>
      <c r="L1754" s="41"/>
      <c r="M1754" s="41"/>
      <c r="N1754" s="41"/>
      <c r="O1754" s="41"/>
      <c r="P1754" s="41"/>
    </row>
    <row r="1755">
      <c r="A1755" s="41"/>
      <c r="B1755" s="41"/>
      <c r="C1755" s="41"/>
      <c r="D1755" s="41"/>
      <c r="E1755" s="41"/>
      <c r="F1755" s="41"/>
      <c r="G1755" s="41"/>
      <c r="H1755" s="41"/>
      <c r="I1755" s="41"/>
      <c r="J1755" s="41"/>
      <c r="K1755" s="41"/>
      <c r="L1755" s="41"/>
      <c r="M1755" s="41"/>
      <c r="N1755" s="41"/>
      <c r="O1755" s="41"/>
      <c r="P1755" s="41"/>
    </row>
    <row r="1756">
      <c r="A1756" s="41"/>
      <c r="B1756" s="41"/>
      <c r="C1756" s="41"/>
      <c r="D1756" s="41"/>
      <c r="E1756" s="41"/>
      <c r="F1756" s="41"/>
      <c r="G1756" s="41"/>
      <c r="H1756" s="41"/>
      <c r="I1756" s="41"/>
      <c r="J1756" s="41"/>
      <c r="K1756" s="41"/>
      <c r="L1756" s="41"/>
      <c r="M1756" s="41"/>
      <c r="N1756" s="41"/>
      <c r="O1756" s="41"/>
      <c r="P1756" s="41"/>
    </row>
    <row r="1757">
      <c r="A1757" s="41"/>
      <c r="B1757" s="41"/>
      <c r="C1757" s="41"/>
      <c r="D1757" s="41"/>
      <c r="E1757" s="41"/>
      <c r="F1757" s="41"/>
      <c r="G1757" s="41"/>
      <c r="H1757" s="41"/>
      <c r="I1757" s="41"/>
      <c r="J1757" s="41"/>
      <c r="K1757" s="41"/>
      <c r="L1757" s="41"/>
      <c r="M1757" s="41"/>
      <c r="N1757" s="41"/>
      <c r="O1757" s="41"/>
      <c r="P1757" s="41"/>
    </row>
    <row r="1758">
      <c r="A1758" s="41"/>
      <c r="B1758" s="41"/>
      <c r="C1758" s="41"/>
      <c r="D1758" s="41"/>
      <c r="E1758" s="41"/>
      <c r="F1758" s="41"/>
      <c r="G1758" s="41"/>
      <c r="H1758" s="41"/>
      <c r="I1758" s="41"/>
      <c r="J1758" s="41"/>
      <c r="K1758" s="41"/>
      <c r="L1758" s="41"/>
      <c r="M1758" s="41"/>
      <c r="N1758" s="41"/>
      <c r="O1758" s="41"/>
      <c r="P1758" s="41"/>
    </row>
    <row r="1759">
      <c r="A1759" s="41"/>
      <c r="B1759" s="41"/>
      <c r="C1759" s="41"/>
      <c r="D1759" s="41"/>
      <c r="E1759" s="41"/>
      <c r="F1759" s="41"/>
      <c r="G1759" s="41"/>
      <c r="H1759" s="41"/>
      <c r="I1759" s="41"/>
      <c r="J1759" s="41"/>
      <c r="K1759" s="41"/>
      <c r="L1759" s="41"/>
      <c r="M1759" s="41"/>
      <c r="N1759" s="41"/>
      <c r="O1759" s="41"/>
      <c r="P1759" s="41"/>
    </row>
    <row r="1760">
      <c r="A1760" s="41"/>
      <c r="B1760" s="41"/>
      <c r="C1760" s="41"/>
      <c r="D1760" s="41"/>
      <c r="E1760" s="41"/>
      <c r="F1760" s="41"/>
      <c r="G1760" s="41"/>
      <c r="H1760" s="41"/>
      <c r="I1760" s="41"/>
      <c r="J1760" s="41"/>
      <c r="K1760" s="41"/>
      <c r="L1760" s="41"/>
      <c r="M1760" s="41"/>
      <c r="N1760" s="41"/>
      <c r="O1760" s="41"/>
      <c r="P1760" s="41"/>
    </row>
    <row r="1761">
      <c r="A1761" s="41"/>
      <c r="B1761" s="41"/>
      <c r="C1761" s="41"/>
      <c r="D1761" s="41"/>
      <c r="E1761" s="41"/>
      <c r="F1761" s="41"/>
      <c r="G1761" s="41"/>
      <c r="H1761" s="41"/>
      <c r="I1761" s="41"/>
      <c r="J1761" s="41"/>
      <c r="K1761" s="41"/>
      <c r="L1761" s="41"/>
      <c r="M1761" s="41"/>
      <c r="N1761" s="41"/>
      <c r="O1761" s="41"/>
      <c r="P1761" s="41"/>
    </row>
    <row r="1762">
      <c r="A1762" s="41"/>
      <c r="B1762" s="41"/>
      <c r="C1762" s="41"/>
      <c r="D1762" s="41"/>
      <c r="E1762" s="41"/>
      <c r="F1762" s="41"/>
      <c r="G1762" s="41"/>
      <c r="H1762" s="41"/>
      <c r="I1762" s="41"/>
      <c r="J1762" s="41"/>
      <c r="K1762" s="41"/>
      <c r="L1762" s="41"/>
      <c r="M1762" s="41"/>
      <c r="N1762" s="41"/>
      <c r="O1762" s="41"/>
      <c r="P1762" s="41"/>
    </row>
    <row r="1763">
      <c r="A1763" s="41"/>
      <c r="B1763" s="41"/>
      <c r="C1763" s="41"/>
      <c r="D1763" s="41"/>
      <c r="E1763" s="41"/>
      <c r="F1763" s="41"/>
      <c r="G1763" s="41"/>
      <c r="H1763" s="41"/>
      <c r="I1763" s="41"/>
      <c r="J1763" s="41"/>
      <c r="K1763" s="41"/>
      <c r="L1763" s="41"/>
      <c r="M1763" s="41"/>
      <c r="N1763" s="41"/>
      <c r="O1763" s="41"/>
      <c r="P1763" s="41"/>
    </row>
    <row r="1764">
      <c r="A1764" s="41"/>
      <c r="B1764" s="41"/>
      <c r="C1764" s="41"/>
      <c r="D1764" s="41"/>
      <c r="E1764" s="41"/>
      <c r="F1764" s="41"/>
      <c r="G1764" s="41"/>
      <c r="H1764" s="41"/>
      <c r="I1764" s="41"/>
      <c r="J1764" s="41"/>
      <c r="K1764" s="41"/>
      <c r="L1764" s="41"/>
      <c r="M1764" s="41"/>
      <c r="N1764" s="41"/>
      <c r="O1764" s="41"/>
      <c r="P1764" s="41"/>
    </row>
    <row r="1765">
      <c r="A1765" s="41"/>
      <c r="B1765" s="41"/>
      <c r="C1765" s="41"/>
      <c r="D1765" s="41"/>
      <c r="E1765" s="41"/>
      <c r="F1765" s="41"/>
      <c r="G1765" s="41"/>
      <c r="H1765" s="41"/>
      <c r="I1765" s="41"/>
      <c r="J1765" s="41"/>
      <c r="K1765" s="41"/>
      <c r="L1765" s="41"/>
      <c r="M1765" s="41"/>
      <c r="N1765" s="41"/>
      <c r="O1765" s="41"/>
      <c r="P1765" s="41"/>
    </row>
    <row r="1766">
      <c r="A1766" s="41"/>
      <c r="B1766" s="41"/>
      <c r="C1766" s="41"/>
      <c r="D1766" s="41"/>
      <c r="E1766" s="41"/>
      <c r="F1766" s="41"/>
      <c r="G1766" s="41"/>
      <c r="H1766" s="41"/>
      <c r="I1766" s="41"/>
      <c r="J1766" s="41"/>
      <c r="K1766" s="41"/>
      <c r="L1766" s="41"/>
      <c r="M1766" s="41"/>
      <c r="N1766" s="41"/>
      <c r="O1766" s="41"/>
      <c r="P1766" s="41"/>
    </row>
    <row r="1767">
      <c r="A1767" s="41"/>
      <c r="B1767" s="41"/>
      <c r="C1767" s="41"/>
      <c r="D1767" s="41"/>
      <c r="E1767" s="41"/>
      <c r="F1767" s="41"/>
      <c r="G1767" s="41"/>
      <c r="H1767" s="41"/>
      <c r="I1767" s="41"/>
      <c r="J1767" s="41"/>
      <c r="K1767" s="41"/>
      <c r="L1767" s="41"/>
      <c r="M1767" s="41"/>
      <c r="N1767" s="41"/>
      <c r="O1767" s="41"/>
      <c r="P1767" s="41"/>
    </row>
    <row r="1768">
      <c r="A1768" s="41"/>
      <c r="B1768" s="41"/>
      <c r="C1768" s="41"/>
      <c r="D1768" s="41"/>
      <c r="E1768" s="41"/>
      <c r="F1768" s="41"/>
      <c r="G1768" s="41"/>
      <c r="H1768" s="41"/>
      <c r="I1768" s="41"/>
      <c r="J1768" s="41"/>
      <c r="K1768" s="41"/>
      <c r="L1768" s="41"/>
      <c r="M1768" s="41"/>
      <c r="N1768" s="41"/>
      <c r="O1768" s="41"/>
      <c r="P1768" s="41"/>
    </row>
    <row r="1769">
      <c r="A1769" s="41"/>
      <c r="B1769" s="41"/>
      <c r="C1769" s="41"/>
      <c r="D1769" s="41"/>
      <c r="E1769" s="41"/>
      <c r="F1769" s="41"/>
      <c r="G1769" s="41"/>
      <c r="H1769" s="41"/>
      <c r="I1769" s="41"/>
      <c r="J1769" s="41"/>
      <c r="K1769" s="41"/>
      <c r="L1769" s="41"/>
      <c r="M1769" s="41"/>
      <c r="N1769" s="41"/>
      <c r="O1769" s="41"/>
      <c r="P1769" s="41"/>
    </row>
    <row r="1770">
      <c r="A1770" s="41"/>
      <c r="B1770" s="41"/>
      <c r="C1770" s="41"/>
      <c r="D1770" s="41"/>
      <c r="E1770" s="41"/>
      <c r="F1770" s="41"/>
      <c r="G1770" s="41"/>
      <c r="H1770" s="41"/>
      <c r="I1770" s="41"/>
      <c r="J1770" s="41"/>
      <c r="K1770" s="41"/>
      <c r="L1770" s="41"/>
      <c r="M1770" s="41"/>
      <c r="N1770" s="41"/>
      <c r="O1770" s="41"/>
      <c r="P1770" s="41"/>
    </row>
    <row r="1771">
      <c r="A1771" s="41"/>
      <c r="B1771" s="41"/>
      <c r="C1771" s="41"/>
      <c r="D1771" s="41"/>
      <c r="E1771" s="41"/>
      <c r="F1771" s="41"/>
      <c r="G1771" s="41"/>
      <c r="H1771" s="41"/>
      <c r="I1771" s="41"/>
      <c r="J1771" s="41"/>
      <c r="K1771" s="41"/>
      <c r="L1771" s="41"/>
      <c r="M1771" s="41"/>
      <c r="N1771" s="41"/>
      <c r="O1771" s="41"/>
      <c r="P1771" s="41"/>
    </row>
    <row r="1772">
      <c r="A1772" s="41"/>
      <c r="B1772" s="41"/>
      <c r="C1772" s="41"/>
      <c r="D1772" s="41"/>
      <c r="E1772" s="41"/>
      <c r="F1772" s="41"/>
      <c r="G1772" s="41"/>
      <c r="H1772" s="41"/>
      <c r="I1772" s="41"/>
      <c r="J1772" s="41"/>
      <c r="K1772" s="41"/>
      <c r="L1772" s="41"/>
      <c r="M1772" s="41"/>
      <c r="N1772" s="41"/>
      <c r="O1772" s="41"/>
      <c r="P1772" s="41"/>
    </row>
    <row r="1773">
      <c r="A1773" s="41"/>
      <c r="B1773" s="41"/>
      <c r="C1773" s="41"/>
      <c r="D1773" s="41"/>
      <c r="E1773" s="41"/>
      <c r="F1773" s="41"/>
      <c r="G1773" s="41"/>
      <c r="H1773" s="41"/>
      <c r="I1773" s="41"/>
      <c r="J1773" s="41"/>
      <c r="K1773" s="41"/>
      <c r="L1773" s="41"/>
      <c r="M1773" s="41"/>
      <c r="N1773" s="41"/>
      <c r="O1773" s="41"/>
      <c r="P1773" s="41"/>
    </row>
    <row r="1774">
      <c r="A1774" s="41"/>
      <c r="B1774" s="41"/>
      <c r="C1774" s="41"/>
      <c r="D1774" s="41"/>
      <c r="E1774" s="41"/>
      <c r="F1774" s="41"/>
      <c r="G1774" s="41"/>
      <c r="H1774" s="41"/>
      <c r="I1774" s="41"/>
      <c r="J1774" s="41"/>
      <c r="K1774" s="41"/>
      <c r="L1774" s="41"/>
      <c r="M1774" s="41"/>
      <c r="N1774" s="41"/>
      <c r="O1774" s="41"/>
      <c r="P1774" s="41"/>
    </row>
    <row r="1775">
      <c r="A1775" s="41"/>
      <c r="B1775" s="41"/>
      <c r="C1775" s="41"/>
      <c r="D1775" s="41"/>
      <c r="E1775" s="41"/>
      <c r="F1775" s="41"/>
      <c r="G1775" s="41"/>
      <c r="H1775" s="41"/>
      <c r="I1775" s="41"/>
      <c r="J1775" s="41"/>
      <c r="K1775" s="41"/>
      <c r="L1775" s="41"/>
      <c r="M1775" s="41"/>
      <c r="N1775" s="41"/>
      <c r="O1775" s="41"/>
      <c r="P1775" s="41"/>
    </row>
    <row r="1776">
      <c r="A1776" s="41"/>
      <c r="B1776" s="41"/>
      <c r="C1776" s="41"/>
      <c r="D1776" s="41"/>
      <c r="E1776" s="41"/>
      <c r="F1776" s="41"/>
      <c r="G1776" s="41"/>
      <c r="H1776" s="41"/>
      <c r="I1776" s="41"/>
      <c r="J1776" s="41"/>
      <c r="K1776" s="41"/>
      <c r="L1776" s="41"/>
      <c r="M1776" s="41"/>
      <c r="N1776" s="41"/>
      <c r="O1776" s="41"/>
      <c r="P1776" s="41"/>
    </row>
    <row r="1777">
      <c r="A1777" s="41"/>
      <c r="B1777" s="41"/>
      <c r="C1777" s="41"/>
      <c r="D1777" s="41"/>
      <c r="E1777" s="41"/>
      <c r="F1777" s="41"/>
      <c r="G1777" s="41"/>
      <c r="H1777" s="41"/>
      <c r="I1777" s="41"/>
      <c r="J1777" s="41"/>
      <c r="K1777" s="41"/>
      <c r="L1777" s="41"/>
      <c r="M1777" s="41"/>
      <c r="N1777" s="41"/>
      <c r="O1777" s="41"/>
      <c r="P1777" s="41"/>
    </row>
    <row r="1778">
      <c r="A1778" s="41"/>
      <c r="B1778" s="41"/>
      <c r="C1778" s="41"/>
      <c r="D1778" s="41"/>
      <c r="E1778" s="41"/>
      <c r="F1778" s="41"/>
      <c r="G1778" s="41"/>
      <c r="H1778" s="41"/>
      <c r="I1778" s="41"/>
      <c r="J1778" s="41"/>
      <c r="K1778" s="41"/>
      <c r="L1778" s="41"/>
      <c r="M1778" s="41"/>
      <c r="N1778" s="41"/>
      <c r="O1778" s="41"/>
      <c r="P1778" s="41"/>
    </row>
    <row r="1779">
      <c r="A1779" s="41"/>
      <c r="B1779" s="41"/>
      <c r="C1779" s="41"/>
      <c r="D1779" s="41"/>
      <c r="E1779" s="41"/>
      <c r="F1779" s="41"/>
      <c r="G1779" s="41"/>
      <c r="H1779" s="41"/>
      <c r="I1779" s="41"/>
      <c r="J1779" s="41"/>
      <c r="K1779" s="41"/>
      <c r="L1779" s="41"/>
      <c r="M1779" s="41"/>
      <c r="N1779" s="41"/>
      <c r="O1779" s="41"/>
      <c r="P1779" s="41"/>
    </row>
    <row r="1780">
      <c r="A1780" s="41"/>
      <c r="B1780" s="41"/>
      <c r="C1780" s="41"/>
      <c r="D1780" s="41"/>
      <c r="E1780" s="41"/>
      <c r="F1780" s="41"/>
      <c r="G1780" s="41"/>
      <c r="H1780" s="41"/>
      <c r="I1780" s="41"/>
      <c r="J1780" s="41"/>
      <c r="K1780" s="41"/>
      <c r="L1780" s="41"/>
      <c r="M1780" s="41"/>
      <c r="N1780" s="41"/>
      <c r="O1780" s="41"/>
      <c r="P1780" s="41"/>
    </row>
    <row r="1781">
      <c r="A1781" s="41"/>
      <c r="B1781" s="41"/>
      <c r="C1781" s="41"/>
      <c r="D1781" s="41"/>
      <c r="E1781" s="41"/>
      <c r="F1781" s="41"/>
      <c r="G1781" s="41"/>
      <c r="H1781" s="41"/>
      <c r="I1781" s="41"/>
      <c r="J1781" s="41"/>
      <c r="K1781" s="41"/>
      <c r="L1781" s="41"/>
      <c r="M1781" s="41"/>
      <c r="N1781" s="41"/>
      <c r="O1781" s="41"/>
      <c r="P1781" s="41"/>
    </row>
    <row r="1782">
      <c r="A1782" s="41"/>
      <c r="B1782" s="41"/>
      <c r="C1782" s="41"/>
      <c r="D1782" s="41"/>
      <c r="E1782" s="41"/>
      <c r="F1782" s="41"/>
      <c r="G1782" s="41"/>
      <c r="H1782" s="41"/>
      <c r="I1782" s="41"/>
      <c r="J1782" s="41"/>
      <c r="K1782" s="41"/>
      <c r="L1782" s="41"/>
      <c r="M1782" s="41"/>
      <c r="N1782" s="41"/>
      <c r="O1782" s="41"/>
      <c r="P1782" s="41"/>
    </row>
    <row r="1783">
      <c r="A1783" s="41"/>
      <c r="B1783" s="41"/>
      <c r="C1783" s="41"/>
      <c r="D1783" s="41"/>
      <c r="E1783" s="41"/>
      <c r="F1783" s="41"/>
      <c r="G1783" s="41"/>
      <c r="H1783" s="41"/>
      <c r="I1783" s="41"/>
      <c r="J1783" s="41"/>
      <c r="K1783" s="41"/>
      <c r="L1783" s="41"/>
      <c r="M1783" s="41"/>
      <c r="N1783" s="41"/>
      <c r="O1783" s="41"/>
      <c r="P1783" s="41"/>
    </row>
    <row r="1784">
      <c r="A1784" s="41"/>
      <c r="B1784" s="41"/>
      <c r="C1784" s="41"/>
      <c r="D1784" s="41"/>
      <c r="E1784" s="41"/>
      <c r="F1784" s="41"/>
      <c r="G1784" s="41"/>
      <c r="H1784" s="41"/>
      <c r="I1784" s="41"/>
      <c r="J1784" s="41"/>
      <c r="K1784" s="41"/>
      <c r="L1784" s="41"/>
      <c r="M1784" s="41"/>
      <c r="N1784" s="41"/>
      <c r="O1784" s="41"/>
      <c r="P1784" s="41"/>
    </row>
    <row r="1785">
      <c r="A1785" s="41"/>
      <c r="B1785" s="41"/>
      <c r="C1785" s="41"/>
      <c r="D1785" s="41"/>
      <c r="E1785" s="41"/>
      <c r="F1785" s="41"/>
      <c r="G1785" s="41"/>
      <c r="H1785" s="41"/>
      <c r="I1785" s="41"/>
      <c r="J1785" s="41"/>
      <c r="K1785" s="41"/>
      <c r="L1785" s="41"/>
      <c r="M1785" s="41"/>
      <c r="N1785" s="41"/>
      <c r="O1785" s="41"/>
      <c r="P1785" s="41"/>
    </row>
    <row r="1786">
      <c r="A1786" s="41"/>
      <c r="B1786" s="41"/>
      <c r="C1786" s="41"/>
      <c r="D1786" s="41"/>
      <c r="E1786" s="41"/>
      <c r="F1786" s="41"/>
      <c r="G1786" s="41"/>
      <c r="H1786" s="41"/>
      <c r="I1786" s="41"/>
      <c r="J1786" s="41"/>
      <c r="K1786" s="41"/>
      <c r="L1786" s="41"/>
      <c r="M1786" s="41"/>
      <c r="N1786" s="41"/>
      <c r="O1786" s="41"/>
      <c r="P1786" s="41"/>
    </row>
    <row r="1787">
      <c r="A1787" s="41"/>
      <c r="B1787" s="41"/>
      <c r="C1787" s="41"/>
      <c r="D1787" s="41"/>
      <c r="E1787" s="41"/>
      <c r="F1787" s="41"/>
      <c r="G1787" s="41"/>
      <c r="H1787" s="41"/>
      <c r="I1787" s="41"/>
      <c r="J1787" s="41"/>
      <c r="K1787" s="41"/>
      <c r="L1787" s="41"/>
      <c r="M1787" s="41"/>
      <c r="N1787" s="41"/>
      <c r="O1787" s="41"/>
      <c r="P1787" s="41"/>
    </row>
    <row r="1788">
      <c r="A1788" s="41"/>
      <c r="B1788" s="41"/>
      <c r="C1788" s="41"/>
      <c r="D1788" s="41"/>
      <c r="E1788" s="41"/>
      <c r="F1788" s="41"/>
      <c r="G1788" s="41"/>
      <c r="H1788" s="41"/>
      <c r="I1788" s="41"/>
      <c r="J1788" s="41"/>
      <c r="K1788" s="41"/>
      <c r="L1788" s="41"/>
      <c r="M1788" s="41"/>
      <c r="N1788" s="41"/>
      <c r="O1788" s="41"/>
      <c r="P1788" s="41"/>
    </row>
    <row r="1789">
      <c r="A1789" s="41"/>
      <c r="B1789" s="41"/>
      <c r="C1789" s="41"/>
      <c r="D1789" s="41"/>
      <c r="E1789" s="41"/>
      <c r="F1789" s="41"/>
      <c r="G1789" s="41"/>
      <c r="H1789" s="41"/>
      <c r="I1789" s="41"/>
      <c r="J1789" s="41"/>
      <c r="K1789" s="41"/>
      <c r="L1789" s="41"/>
      <c r="M1789" s="41"/>
      <c r="N1789" s="41"/>
      <c r="O1789" s="41"/>
      <c r="P1789" s="41"/>
    </row>
    <row r="1790">
      <c r="A1790" s="41"/>
      <c r="B1790" s="41"/>
      <c r="C1790" s="41"/>
      <c r="D1790" s="41"/>
      <c r="E1790" s="41"/>
      <c r="F1790" s="41"/>
      <c r="G1790" s="41"/>
      <c r="H1790" s="41"/>
      <c r="I1790" s="41"/>
      <c r="J1790" s="41"/>
      <c r="K1790" s="41"/>
      <c r="L1790" s="41"/>
      <c r="M1790" s="41"/>
      <c r="N1790" s="41"/>
      <c r="O1790" s="41"/>
      <c r="P1790" s="41"/>
    </row>
    <row r="1791">
      <c r="A1791" s="41"/>
      <c r="B1791" s="41"/>
      <c r="C1791" s="41"/>
      <c r="D1791" s="41"/>
      <c r="E1791" s="41"/>
      <c r="F1791" s="41"/>
      <c r="G1791" s="41"/>
      <c r="H1791" s="41"/>
      <c r="I1791" s="41"/>
      <c r="J1791" s="41"/>
      <c r="K1791" s="41"/>
      <c r="L1791" s="41"/>
      <c r="M1791" s="41"/>
      <c r="N1791" s="41"/>
      <c r="O1791" s="41"/>
      <c r="P1791" s="41"/>
    </row>
    <row r="1792">
      <c r="A1792" s="41"/>
      <c r="B1792" s="41"/>
      <c r="C1792" s="41"/>
      <c r="D1792" s="41"/>
      <c r="E1792" s="41"/>
      <c r="F1792" s="41"/>
      <c r="G1792" s="41"/>
      <c r="H1792" s="41"/>
      <c r="I1792" s="41"/>
      <c r="J1792" s="41"/>
      <c r="K1792" s="41"/>
      <c r="L1792" s="41"/>
      <c r="M1792" s="41"/>
      <c r="N1792" s="41"/>
      <c r="O1792" s="41"/>
      <c r="P1792" s="41"/>
    </row>
    <row r="1793">
      <c r="A1793" s="41"/>
      <c r="B1793" s="41"/>
      <c r="C1793" s="41"/>
      <c r="D1793" s="41"/>
      <c r="E1793" s="41"/>
      <c r="F1793" s="41"/>
      <c r="G1793" s="41"/>
      <c r="H1793" s="41"/>
      <c r="I1793" s="41"/>
      <c r="J1793" s="41"/>
      <c r="K1793" s="41"/>
      <c r="L1793" s="41"/>
      <c r="M1793" s="41"/>
      <c r="N1793" s="41"/>
      <c r="O1793" s="41"/>
      <c r="P1793" s="41"/>
    </row>
    <row r="1794">
      <c r="A1794" s="41"/>
      <c r="B1794" s="41"/>
      <c r="C1794" s="41"/>
      <c r="D1794" s="41"/>
      <c r="E1794" s="41"/>
      <c r="F1794" s="41"/>
      <c r="G1794" s="41"/>
      <c r="H1794" s="41"/>
      <c r="I1794" s="41"/>
      <c r="J1794" s="41"/>
      <c r="K1794" s="41"/>
      <c r="L1794" s="41"/>
      <c r="M1794" s="41"/>
      <c r="N1794" s="41"/>
      <c r="O1794" s="41"/>
      <c r="P1794" s="41"/>
    </row>
    <row r="1795">
      <c r="A1795" s="41"/>
      <c r="B1795" s="41"/>
      <c r="C1795" s="41"/>
      <c r="D1795" s="41"/>
      <c r="E1795" s="41"/>
      <c r="F1795" s="41"/>
      <c r="G1795" s="41"/>
      <c r="H1795" s="41"/>
      <c r="I1795" s="41"/>
      <c r="J1795" s="41"/>
      <c r="K1795" s="41"/>
      <c r="L1795" s="41"/>
      <c r="M1795" s="41"/>
      <c r="N1795" s="41"/>
      <c r="O1795" s="41"/>
      <c r="P1795" s="41"/>
    </row>
    <row r="1796">
      <c r="A1796" s="41"/>
      <c r="B1796" s="41"/>
      <c r="C1796" s="41"/>
      <c r="D1796" s="41"/>
      <c r="E1796" s="41"/>
      <c r="F1796" s="41"/>
      <c r="G1796" s="41"/>
      <c r="H1796" s="41"/>
      <c r="I1796" s="41"/>
      <c r="J1796" s="41"/>
      <c r="K1796" s="41"/>
      <c r="L1796" s="41"/>
      <c r="M1796" s="41"/>
      <c r="N1796" s="41"/>
      <c r="O1796" s="41"/>
      <c r="P1796" s="41"/>
    </row>
    <row r="1797">
      <c r="A1797" s="41"/>
      <c r="B1797" s="41"/>
      <c r="C1797" s="41"/>
      <c r="D1797" s="41"/>
      <c r="E1797" s="41"/>
      <c r="F1797" s="41"/>
      <c r="G1797" s="41"/>
      <c r="H1797" s="41"/>
      <c r="I1797" s="41"/>
      <c r="J1797" s="41"/>
      <c r="K1797" s="41"/>
      <c r="L1797" s="41"/>
      <c r="M1797" s="41"/>
      <c r="N1797" s="41"/>
      <c r="O1797" s="41"/>
      <c r="P1797" s="41"/>
    </row>
    <row r="1798">
      <c r="A1798" s="41"/>
      <c r="B1798" s="41"/>
      <c r="C1798" s="41"/>
      <c r="D1798" s="41"/>
      <c r="E1798" s="41"/>
      <c r="F1798" s="41"/>
      <c r="G1798" s="41"/>
      <c r="H1798" s="41"/>
      <c r="I1798" s="41"/>
      <c r="J1798" s="41"/>
      <c r="K1798" s="41"/>
      <c r="L1798" s="41"/>
      <c r="M1798" s="41"/>
      <c r="N1798" s="41"/>
      <c r="O1798" s="41"/>
      <c r="P1798" s="41"/>
    </row>
    <row r="1799">
      <c r="A1799" s="41"/>
      <c r="B1799" s="41"/>
      <c r="C1799" s="41"/>
      <c r="D1799" s="41"/>
      <c r="E1799" s="41"/>
      <c r="F1799" s="41"/>
      <c r="G1799" s="41"/>
      <c r="H1799" s="41"/>
      <c r="I1799" s="41"/>
      <c r="J1799" s="41"/>
      <c r="K1799" s="41"/>
      <c r="L1799" s="41"/>
      <c r="M1799" s="41"/>
      <c r="N1799" s="41"/>
      <c r="O1799" s="41"/>
      <c r="P1799" s="41"/>
    </row>
    <row r="1800">
      <c r="A1800" s="41"/>
      <c r="B1800" s="41"/>
      <c r="C1800" s="41"/>
      <c r="D1800" s="41"/>
      <c r="E1800" s="41"/>
      <c r="F1800" s="41"/>
      <c r="G1800" s="41"/>
      <c r="H1800" s="41"/>
      <c r="I1800" s="41"/>
      <c r="J1800" s="41"/>
      <c r="K1800" s="41"/>
      <c r="L1800" s="41"/>
      <c r="M1800" s="41"/>
      <c r="N1800" s="41"/>
      <c r="O1800" s="41"/>
      <c r="P1800" s="41"/>
    </row>
    <row r="1801">
      <c r="A1801" s="41"/>
      <c r="B1801" s="41"/>
      <c r="C1801" s="41"/>
      <c r="D1801" s="41"/>
      <c r="E1801" s="41"/>
      <c r="F1801" s="41"/>
      <c r="G1801" s="41"/>
      <c r="H1801" s="41"/>
      <c r="I1801" s="41"/>
      <c r="J1801" s="41"/>
      <c r="K1801" s="41"/>
      <c r="L1801" s="41"/>
      <c r="M1801" s="41"/>
      <c r="N1801" s="41"/>
      <c r="O1801" s="41"/>
      <c r="P1801" s="41"/>
    </row>
    <row r="1802">
      <c r="A1802" s="41"/>
      <c r="B1802" s="41"/>
      <c r="C1802" s="41"/>
      <c r="D1802" s="41"/>
      <c r="E1802" s="41"/>
      <c r="F1802" s="41"/>
      <c r="G1802" s="41"/>
      <c r="H1802" s="41"/>
      <c r="I1802" s="41"/>
      <c r="J1802" s="41"/>
      <c r="K1802" s="41"/>
      <c r="L1802" s="41"/>
      <c r="M1802" s="41"/>
      <c r="N1802" s="41"/>
      <c r="O1802" s="41"/>
      <c r="P1802" s="41"/>
    </row>
    <row r="1803">
      <c r="A1803" s="41"/>
      <c r="B1803" s="41"/>
      <c r="C1803" s="41"/>
      <c r="D1803" s="41"/>
      <c r="E1803" s="41"/>
      <c r="F1803" s="41"/>
      <c r="G1803" s="41"/>
      <c r="H1803" s="41"/>
      <c r="I1803" s="41"/>
      <c r="J1803" s="41"/>
      <c r="K1803" s="41"/>
      <c r="L1803" s="41"/>
      <c r="M1803" s="41"/>
      <c r="N1803" s="41"/>
      <c r="O1803" s="41"/>
      <c r="P1803" s="41"/>
    </row>
    <row r="1804">
      <c r="A1804" s="41"/>
      <c r="B1804" s="41"/>
      <c r="C1804" s="41"/>
      <c r="D1804" s="41"/>
      <c r="E1804" s="41"/>
      <c r="F1804" s="41"/>
      <c r="G1804" s="41"/>
      <c r="H1804" s="41"/>
      <c r="I1804" s="41"/>
      <c r="J1804" s="41"/>
      <c r="K1804" s="41"/>
      <c r="L1804" s="41"/>
      <c r="M1804" s="41"/>
      <c r="N1804" s="41"/>
      <c r="O1804" s="41"/>
      <c r="P1804" s="41"/>
    </row>
    <row r="1805">
      <c r="A1805" s="41"/>
      <c r="B1805" s="41"/>
      <c r="C1805" s="41"/>
      <c r="D1805" s="41"/>
      <c r="E1805" s="41"/>
      <c r="F1805" s="41"/>
      <c r="G1805" s="41"/>
      <c r="H1805" s="41"/>
      <c r="I1805" s="41"/>
      <c r="J1805" s="41"/>
      <c r="K1805" s="41"/>
      <c r="L1805" s="41"/>
      <c r="M1805" s="41"/>
      <c r="N1805" s="41"/>
      <c r="O1805" s="41"/>
      <c r="P1805" s="41"/>
    </row>
    <row r="1806">
      <c r="A1806" s="41"/>
      <c r="B1806" s="41"/>
      <c r="C1806" s="41"/>
      <c r="D1806" s="41"/>
      <c r="E1806" s="41"/>
      <c r="F1806" s="41"/>
      <c r="G1806" s="41"/>
      <c r="H1806" s="41"/>
      <c r="I1806" s="41"/>
      <c r="J1806" s="41"/>
      <c r="K1806" s="41"/>
      <c r="L1806" s="41"/>
      <c r="M1806" s="41"/>
      <c r="N1806" s="41"/>
      <c r="O1806" s="41"/>
      <c r="P1806" s="41"/>
    </row>
    <row r="1807">
      <c r="A1807" s="41"/>
      <c r="B1807" s="41"/>
      <c r="C1807" s="41"/>
      <c r="D1807" s="41"/>
      <c r="E1807" s="41"/>
      <c r="F1807" s="41"/>
      <c r="G1807" s="41"/>
      <c r="H1807" s="41"/>
      <c r="I1807" s="41"/>
      <c r="J1807" s="41"/>
      <c r="K1807" s="41"/>
      <c r="L1807" s="41"/>
      <c r="M1807" s="41"/>
      <c r="N1807" s="41"/>
      <c r="O1807" s="41"/>
      <c r="P1807" s="41"/>
    </row>
    <row r="1808">
      <c r="A1808" s="41"/>
      <c r="B1808" s="41"/>
      <c r="C1808" s="41"/>
      <c r="D1808" s="41"/>
      <c r="E1808" s="41"/>
      <c r="F1808" s="41"/>
      <c r="G1808" s="41"/>
      <c r="H1808" s="41"/>
      <c r="I1808" s="41"/>
      <c r="J1808" s="41"/>
      <c r="K1808" s="41"/>
      <c r="L1808" s="41"/>
      <c r="M1808" s="41"/>
      <c r="N1808" s="41"/>
      <c r="O1808" s="41"/>
      <c r="P1808" s="41"/>
    </row>
    <row r="1809">
      <c r="A1809" s="41"/>
      <c r="B1809" s="41"/>
      <c r="C1809" s="41"/>
      <c r="D1809" s="41"/>
      <c r="E1809" s="41"/>
      <c r="F1809" s="41"/>
      <c r="G1809" s="41"/>
      <c r="H1809" s="41"/>
      <c r="I1809" s="41"/>
      <c r="J1809" s="41"/>
      <c r="K1809" s="41"/>
      <c r="L1809" s="41"/>
      <c r="M1809" s="41"/>
      <c r="N1809" s="41"/>
      <c r="O1809" s="41"/>
      <c r="P1809" s="41"/>
    </row>
    <row r="1810">
      <c r="A1810" s="41"/>
      <c r="B1810" s="41"/>
      <c r="C1810" s="41"/>
      <c r="D1810" s="41"/>
      <c r="E1810" s="41"/>
      <c r="F1810" s="41"/>
      <c r="G1810" s="41"/>
      <c r="H1810" s="41"/>
      <c r="I1810" s="41"/>
      <c r="J1810" s="41"/>
      <c r="K1810" s="41"/>
      <c r="L1810" s="41"/>
      <c r="M1810" s="41"/>
      <c r="N1810" s="41"/>
      <c r="O1810" s="41"/>
      <c r="P1810" s="41"/>
    </row>
    <row r="1811">
      <c r="A1811" s="41"/>
      <c r="B1811" s="41"/>
      <c r="C1811" s="41"/>
      <c r="D1811" s="41"/>
      <c r="E1811" s="41"/>
      <c r="F1811" s="41"/>
      <c r="G1811" s="41"/>
      <c r="H1811" s="41"/>
      <c r="I1811" s="41"/>
      <c r="J1811" s="41"/>
      <c r="K1811" s="41"/>
      <c r="L1811" s="41"/>
      <c r="M1811" s="41"/>
      <c r="N1811" s="41"/>
      <c r="O1811" s="41"/>
      <c r="P1811" s="41"/>
    </row>
    <row r="1812">
      <c r="A1812" s="41"/>
      <c r="B1812" s="41"/>
      <c r="C1812" s="41"/>
      <c r="D1812" s="41"/>
      <c r="E1812" s="41"/>
      <c r="F1812" s="41"/>
      <c r="G1812" s="41"/>
      <c r="H1812" s="41"/>
      <c r="I1812" s="41"/>
      <c r="J1812" s="41"/>
      <c r="K1812" s="41"/>
      <c r="L1812" s="41"/>
      <c r="M1812" s="41"/>
      <c r="N1812" s="41"/>
      <c r="O1812" s="41"/>
      <c r="P1812" s="41"/>
    </row>
    <row r="1813">
      <c r="A1813" s="41"/>
      <c r="B1813" s="41"/>
      <c r="C1813" s="41"/>
      <c r="D1813" s="41"/>
      <c r="E1813" s="41"/>
      <c r="F1813" s="41"/>
      <c r="G1813" s="41"/>
      <c r="H1813" s="41"/>
      <c r="I1813" s="41"/>
      <c r="J1813" s="41"/>
      <c r="K1813" s="41"/>
      <c r="L1813" s="41"/>
      <c r="M1813" s="41"/>
      <c r="N1813" s="41"/>
      <c r="O1813" s="41"/>
      <c r="P1813" s="41"/>
    </row>
    <row r="1814">
      <c r="A1814" s="41"/>
      <c r="B1814" s="41"/>
      <c r="C1814" s="41"/>
      <c r="D1814" s="41"/>
      <c r="E1814" s="41"/>
      <c r="F1814" s="41"/>
      <c r="G1814" s="41"/>
      <c r="H1814" s="41"/>
      <c r="I1814" s="41"/>
      <c r="J1814" s="41"/>
      <c r="K1814" s="41"/>
      <c r="L1814" s="41"/>
      <c r="M1814" s="41"/>
      <c r="N1814" s="41"/>
      <c r="O1814" s="41"/>
      <c r="P1814" s="41"/>
    </row>
    <row r="1815">
      <c r="A1815" s="41"/>
      <c r="B1815" s="41"/>
      <c r="C1815" s="41"/>
      <c r="D1815" s="41"/>
      <c r="E1815" s="41"/>
      <c r="F1815" s="41"/>
      <c r="G1815" s="41"/>
      <c r="H1815" s="41"/>
      <c r="I1815" s="41"/>
      <c r="J1815" s="41"/>
      <c r="K1815" s="41"/>
      <c r="L1815" s="41"/>
      <c r="M1815" s="41"/>
      <c r="N1815" s="41"/>
      <c r="O1815" s="41"/>
      <c r="P1815" s="41"/>
    </row>
    <row r="1816">
      <c r="A1816" s="41"/>
      <c r="B1816" s="41"/>
      <c r="C1816" s="41"/>
      <c r="D1816" s="41"/>
      <c r="E1816" s="41"/>
      <c r="F1816" s="41"/>
      <c r="G1816" s="41"/>
      <c r="H1816" s="41"/>
      <c r="I1816" s="41"/>
      <c r="J1816" s="41"/>
      <c r="K1816" s="41"/>
      <c r="L1816" s="41"/>
      <c r="M1816" s="41"/>
      <c r="N1816" s="41"/>
      <c r="O1816" s="41"/>
      <c r="P1816" s="41"/>
    </row>
    <row r="1817">
      <c r="A1817" s="41"/>
      <c r="B1817" s="41"/>
      <c r="C1817" s="41"/>
      <c r="D1817" s="41"/>
      <c r="E1817" s="41"/>
      <c r="F1817" s="41"/>
      <c r="G1817" s="41"/>
      <c r="H1817" s="41"/>
      <c r="I1817" s="41"/>
      <c r="J1817" s="41"/>
      <c r="K1817" s="41"/>
      <c r="L1817" s="41"/>
      <c r="M1817" s="41"/>
      <c r="N1817" s="41"/>
      <c r="O1817" s="41"/>
      <c r="P1817" s="41"/>
    </row>
    <row r="1818">
      <c r="A1818" s="41"/>
      <c r="B1818" s="41"/>
      <c r="C1818" s="41"/>
      <c r="D1818" s="41"/>
      <c r="E1818" s="41"/>
      <c r="F1818" s="41"/>
      <c r="G1818" s="41"/>
      <c r="H1818" s="41"/>
      <c r="I1818" s="41"/>
      <c r="J1818" s="41"/>
      <c r="K1818" s="41"/>
      <c r="L1818" s="41"/>
      <c r="M1818" s="41"/>
      <c r="N1818" s="41"/>
      <c r="O1818" s="41"/>
      <c r="P1818" s="41"/>
    </row>
    <row r="1819">
      <c r="A1819" s="41"/>
      <c r="B1819" s="41"/>
      <c r="C1819" s="41"/>
      <c r="D1819" s="41"/>
      <c r="E1819" s="41"/>
      <c r="F1819" s="41"/>
      <c r="G1819" s="41"/>
      <c r="H1819" s="41"/>
      <c r="I1819" s="41"/>
      <c r="J1819" s="41"/>
      <c r="K1819" s="41"/>
      <c r="L1819" s="41"/>
      <c r="M1819" s="41"/>
      <c r="N1819" s="41"/>
      <c r="O1819" s="41"/>
      <c r="P1819" s="41"/>
    </row>
    <row r="1820">
      <c r="A1820" s="41"/>
      <c r="B1820" s="41"/>
      <c r="C1820" s="41"/>
      <c r="D1820" s="41"/>
      <c r="E1820" s="41"/>
      <c r="F1820" s="41"/>
      <c r="G1820" s="41"/>
      <c r="H1820" s="41"/>
      <c r="I1820" s="41"/>
      <c r="J1820" s="41"/>
      <c r="K1820" s="41"/>
      <c r="L1820" s="41"/>
      <c r="M1820" s="41"/>
      <c r="N1820" s="41"/>
      <c r="O1820" s="41"/>
      <c r="P1820" s="41"/>
    </row>
    <row r="1821">
      <c r="A1821" s="41"/>
      <c r="B1821" s="41"/>
      <c r="C1821" s="41"/>
      <c r="D1821" s="41"/>
      <c r="E1821" s="41"/>
      <c r="F1821" s="41"/>
      <c r="G1821" s="41"/>
      <c r="H1821" s="41"/>
      <c r="I1821" s="41"/>
      <c r="J1821" s="41"/>
      <c r="K1821" s="41"/>
      <c r="L1821" s="41"/>
      <c r="M1821" s="41"/>
      <c r="N1821" s="41"/>
      <c r="O1821" s="41"/>
      <c r="P1821" s="41"/>
    </row>
    <row r="1822">
      <c r="A1822" s="41"/>
      <c r="B1822" s="41"/>
      <c r="C1822" s="41"/>
      <c r="D1822" s="41"/>
      <c r="E1822" s="41"/>
      <c r="F1822" s="41"/>
      <c r="G1822" s="41"/>
      <c r="H1822" s="41"/>
      <c r="I1822" s="41"/>
      <c r="J1822" s="41"/>
      <c r="K1822" s="41"/>
      <c r="L1822" s="41"/>
      <c r="M1822" s="41"/>
      <c r="N1822" s="41"/>
      <c r="O1822" s="41"/>
      <c r="P1822" s="41"/>
    </row>
    <row r="1823">
      <c r="A1823" s="41"/>
      <c r="B1823" s="41"/>
      <c r="C1823" s="41"/>
      <c r="D1823" s="41"/>
      <c r="E1823" s="41"/>
      <c r="F1823" s="41"/>
      <c r="G1823" s="41"/>
      <c r="H1823" s="41"/>
      <c r="I1823" s="41"/>
      <c r="J1823" s="41"/>
      <c r="K1823" s="41"/>
      <c r="L1823" s="41"/>
      <c r="M1823" s="41"/>
      <c r="N1823" s="41"/>
      <c r="O1823" s="41"/>
      <c r="P1823" s="41"/>
    </row>
    <row r="1824">
      <c r="A1824" s="41"/>
      <c r="B1824" s="41"/>
      <c r="C1824" s="41"/>
      <c r="D1824" s="41"/>
      <c r="E1824" s="41"/>
      <c r="F1824" s="41"/>
      <c r="G1824" s="41"/>
      <c r="H1824" s="41"/>
      <c r="I1824" s="41"/>
      <c r="J1824" s="41"/>
      <c r="K1824" s="41"/>
      <c r="L1824" s="41"/>
      <c r="M1824" s="41"/>
      <c r="N1824" s="41"/>
      <c r="O1824" s="41"/>
      <c r="P1824" s="41"/>
    </row>
    <row r="1825">
      <c r="A1825" s="41"/>
      <c r="B1825" s="41"/>
      <c r="C1825" s="41"/>
      <c r="D1825" s="41"/>
      <c r="E1825" s="41"/>
      <c r="F1825" s="41"/>
      <c r="G1825" s="41"/>
      <c r="H1825" s="41"/>
      <c r="I1825" s="41"/>
      <c r="J1825" s="41"/>
      <c r="K1825" s="41"/>
      <c r="L1825" s="41"/>
      <c r="M1825" s="41"/>
      <c r="N1825" s="41"/>
      <c r="O1825" s="41"/>
      <c r="P1825" s="41"/>
    </row>
    <row r="1826">
      <c r="A1826" s="41"/>
      <c r="B1826" s="41"/>
      <c r="C1826" s="41"/>
      <c r="D1826" s="41"/>
      <c r="E1826" s="41"/>
      <c r="F1826" s="41"/>
      <c r="G1826" s="41"/>
      <c r="H1826" s="41"/>
      <c r="I1826" s="41"/>
      <c r="J1826" s="41"/>
      <c r="K1826" s="41"/>
      <c r="L1826" s="41"/>
      <c r="M1826" s="41"/>
      <c r="N1826" s="41"/>
      <c r="O1826" s="41"/>
      <c r="P1826" s="41"/>
    </row>
    <row r="1827">
      <c r="A1827" s="41"/>
      <c r="B1827" s="41"/>
      <c r="C1827" s="41"/>
      <c r="D1827" s="41"/>
      <c r="E1827" s="41"/>
      <c r="F1827" s="41"/>
      <c r="G1827" s="41"/>
      <c r="H1827" s="41"/>
      <c r="I1827" s="41"/>
      <c r="J1827" s="41"/>
      <c r="K1827" s="41"/>
      <c r="L1827" s="41"/>
      <c r="M1827" s="41"/>
      <c r="N1827" s="41"/>
      <c r="O1827" s="41"/>
      <c r="P1827" s="41"/>
    </row>
    <row r="1828">
      <c r="A1828" s="41"/>
      <c r="B1828" s="41"/>
      <c r="C1828" s="41"/>
      <c r="D1828" s="41"/>
      <c r="E1828" s="41"/>
      <c r="F1828" s="41"/>
      <c r="G1828" s="41"/>
      <c r="H1828" s="41"/>
      <c r="I1828" s="41"/>
      <c r="J1828" s="41"/>
      <c r="K1828" s="41"/>
      <c r="L1828" s="41"/>
      <c r="M1828" s="41"/>
      <c r="N1828" s="41"/>
      <c r="O1828" s="41"/>
      <c r="P1828" s="41"/>
    </row>
    <row r="1829">
      <c r="A1829" s="41"/>
      <c r="B1829" s="41"/>
      <c r="C1829" s="41"/>
      <c r="D1829" s="41"/>
      <c r="E1829" s="41"/>
      <c r="F1829" s="41"/>
      <c r="G1829" s="41"/>
      <c r="H1829" s="41"/>
      <c r="I1829" s="41"/>
      <c r="J1829" s="41"/>
      <c r="K1829" s="41"/>
      <c r="L1829" s="41"/>
      <c r="M1829" s="41"/>
      <c r="N1829" s="41"/>
      <c r="O1829" s="41"/>
      <c r="P1829" s="41"/>
    </row>
    <row r="1830">
      <c r="A1830" s="41"/>
      <c r="B1830" s="41"/>
      <c r="C1830" s="41"/>
      <c r="D1830" s="41"/>
      <c r="E1830" s="41"/>
      <c r="F1830" s="41"/>
      <c r="G1830" s="41"/>
      <c r="H1830" s="41"/>
      <c r="I1830" s="41"/>
      <c r="J1830" s="41"/>
      <c r="K1830" s="41"/>
      <c r="L1830" s="41"/>
      <c r="M1830" s="41"/>
      <c r="N1830" s="41"/>
      <c r="O1830" s="41"/>
      <c r="P1830" s="41"/>
    </row>
    <row r="1831">
      <c r="A1831" s="41"/>
      <c r="B1831" s="41"/>
      <c r="C1831" s="41"/>
      <c r="D1831" s="41"/>
      <c r="E1831" s="41"/>
      <c r="F1831" s="41"/>
      <c r="G1831" s="41"/>
      <c r="H1831" s="41"/>
      <c r="I1831" s="41"/>
      <c r="J1831" s="41"/>
      <c r="K1831" s="41"/>
      <c r="L1831" s="41"/>
      <c r="M1831" s="41"/>
      <c r="N1831" s="41"/>
      <c r="O1831" s="41"/>
      <c r="P1831" s="41"/>
    </row>
    <row r="1832">
      <c r="A1832" s="41"/>
      <c r="B1832" s="41"/>
      <c r="C1832" s="41"/>
      <c r="D1832" s="41"/>
      <c r="E1832" s="41"/>
      <c r="F1832" s="41"/>
      <c r="G1832" s="41"/>
      <c r="H1832" s="41"/>
      <c r="I1832" s="41"/>
      <c r="J1832" s="41"/>
      <c r="K1832" s="41"/>
      <c r="L1832" s="41"/>
      <c r="M1832" s="41"/>
      <c r="N1832" s="41"/>
      <c r="O1832" s="41"/>
      <c r="P1832" s="41"/>
    </row>
    <row r="1833">
      <c r="A1833" s="41"/>
      <c r="B1833" s="41"/>
      <c r="C1833" s="41"/>
      <c r="D1833" s="41"/>
      <c r="E1833" s="41"/>
      <c r="F1833" s="41"/>
      <c r="G1833" s="41"/>
      <c r="H1833" s="41"/>
      <c r="I1833" s="41"/>
      <c r="J1833" s="41"/>
      <c r="K1833" s="41"/>
      <c r="L1833" s="41"/>
      <c r="M1833" s="41"/>
      <c r="N1833" s="41"/>
      <c r="O1833" s="41"/>
      <c r="P1833" s="41"/>
    </row>
    <row r="1834">
      <c r="A1834" s="41"/>
      <c r="B1834" s="41"/>
      <c r="C1834" s="41"/>
      <c r="D1834" s="41"/>
      <c r="E1834" s="41"/>
      <c r="F1834" s="41"/>
      <c r="G1834" s="41"/>
      <c r="H1834" s="41"/>
      <c r="I1834" s="41"/>
      <c r="J1834" s="41"/>
      <c r="K1834" s="41"/>
      <c r="L1834" s="41"/>
      <c r="M1834" s="41"/>
      <c r="N1834" s="41"/>
      <c r="O1834" s="41"/>
      <c r="P1834" s="41"/>
    </row>
    <row r="1835">
      <c r="A1835" s="41"/>
      <c r="B1835" s="41"/>
      <c r="C1835" s="41"/>
      <c r="D1835" s="41"/>
      <c r="E1835" s="41"/>
      <c r="F1835" s="41"/>
      <c r="G1835" s="41"/>
      <c r="H1835" s="41"/>
      <c r="I1835" s="41"/>
      <c r="J1835" s="41"/>
      <c r="K1835" s="41"/>
      <c r="L1835" s="41"/>
      <c r="M1835" s="41"/>
      <c r="N1835" s="41"/>
      <c r="O1835" s="41"/>
      <c r="P1835" s="41"/>
    </row>
    <row r="1836">
      <c r="A1836" s="41"/>
      <c r="B1836" s="41"/>
      <c r="C1836" s="41"/>
      <c r="D1836" s="41"/>
      <c r="E1836" s="41"/>
      <c r="F1836" s="41"/>
      <c r="G1836" s="41"/>
      <c r="H1836" s="41"/>
      <c r="I1836" s="41"/>
      <c r="J1836" s="41"/>
      <c r="K1836" s="41"/>
      <c r="L1836" s="41"/>
      <c r="M1836" s="41"/>
      <c r="N1836" s="41"/>
      <c r="O1836" s="41"/>
      <c r="P1836" s="41"/>
    </row>
    <row r="1837">
      <c r="A1837" s="41"/>
      <c r="B1837" s="41"/>
      <c r="C1837" s="41"/>
      <c r="D1837" s="41"/>
      <c r="E1837" s="41"/>
      <c r="F1837" s="41"/>
      <c r="G1837" s="41"/>
      <c r="H1837" s="41"/>
      <c r="I1837" s="41"/>
      <c r="J1837" s="41"/>
      <c r="K1837" s="41"/>
      <c r="L1837" s="41"/>
      <c r="M1837" s="41"/>
      <c r="N1837" s="41"/>
      <c r="O1837" s="41"/>
      <c r="P1837" s="41"/>
    </row>
    <row r="1838">
      <c r="A1838" s="41"/>
      <c r="B1838" s="41"/>
      <c r="C1838" s="41"/>
      <c r="D1838" s="41"/>
      <c r="E1838" s="41"/>
      <c r="F1838" s="41"/>
      <c r="G1838" s="41"/>
      <c r="H1838" s="41"/>
      <c r="I1838" s="41"/>
      <c r="J1838" s="41"/>
      <c r="K1838" s="41"/>
      <c r="L1838" s="41"/>
      <c r="M1838" s="41"/>
      <c r="N1838" s="41"/>
      <c r="O1838" s="41"/>
      <c r="P1838" s="41"/>
    </row>
    <row r="1839">
      <c r="A1839" s="41"/>
      <c r="B1839" s="41"/>
      <c r="C1839" s="41"/>
      <c r="D1839" s="41"/>
      <c r="E1839" s="41"/>
      <c r="F1839" s="41"/>
      <c r="G1839" s="41"/>
      <c r="H1839" s="41"/>
      <c r="I1839" s="41"/>
      <c r="J1839" s="41"/>
      <c r="K1839" s="41"/>
      <c r="L1839" s="41"/>
      <c r="M1839" s="41"/>
      <c r="N1839" s="41"/>
      <c r="O1839" s="41"/>
      <c r="P1839" s="41"/>
    </row>
    <row r="1840">
      <c r="A1840" s="41"/>
      <c r="B1840" s="41"/>
      <c r="C1840" s="41"/>
      <c r="D1840" s="41"/>
      <c r="E1840" s="41"/>
      <c r="F1840" s="41"/>
      <c r="G1840" s="41"/>
      <c r="H1840" s="41"/>
      <c r="I1840" s="41"/>
      <c r="J1840" s="41"/>
      <c r="K1840" s="41"/>
      <c r="L1840" s="41"/>
      <c r="M1840" s="41"/>
      <c r="N1840" s="41"/>
      <c r="O1840" s="41"/>
      <c r="P1840" s="41"/>
    </row>
    <row r="1841">
      <c r="A1841" s="41"/>
      <c r="B1841" s="41"/>
      <c r="C1841" s="41"/>
      <c r="D1841" s="41"/>
      <c r="E1841" s="41"/>
      <c r="F1841" s="41"/>
      <c r="G1841" s="41"/>
      <c r="H1841" s="41"/>
      <c r="I1841" s="41"/>
      <c r="J1841" s="41"/>
      <c r="K1841" s="41"/>
      <c r="L1841" s="41"/>
      <c r="M1841" s="41"/>
      <c r="N1841" s="41"/>
      <c r="O1841" s="41"/>
      <c r="P1841" s="41"/>
    </row>
    <row r="1842">
      <c r="A1842" s="41"/>
      <c r="B1842" s="41"/>
      <c r="C1842" s="41"/>
      <c r="D1842" s="41"/>
      <c r="E1842" s="41"/>
      <c r="F1842" s="41"/>
      <c r="G1842" s="41"/>
      <c r="H1842" s="41"/>
      <c r="I1842" s="41"/>
      <c r="J1842" s="41"/>
      <c r="K1842" s="41"/>
      <c r="L1842" s="41"/>
      <c r="M1842" s="41"/>
      <c r="N1842" s="41"/>
      <c r="O1842" s="41"/>
      <c r="P1842" s="41"/>
    </row>
    <row r="1843">
      <c r="A1843" s="41"/>
      <c r="B1843" s="41"/>
      <c r="C1843" s="41"/>
      <c r="D1843" s="41"/>
      <c r="E1843" s="41"/>
      <c r="F1843" s="41"/>
      <c r="G1843" s="41"/>
      <c r="H1843" s="41"/>
      <c r="I1843" s="41"/>
      <c r="J1843" s="41"/>
      <c r="K1843" s="41"/>
      <c r="L1843" s="41"/>
      <c r="M1843" s="41"/>
      <c r="N1843" s="41"/>
      <c r="O1843" s="41"/>
      <c r="P1843" s="41"/>
    </row>
    <row r="1844">
      <c r="A1844" s="41"/>
      <c r="B1844" s="41"/>
      <c r="C1844" s="41"/>
      <c r="D1844" s="41"/>
      <c r="E1844" s="41"/>
      <c r="F1844" s="41"/>
      <c r="G1844" s="41"/>
      <c r="H1844" s="41"/>
      <c r="I1844" s="41"/>
      <c r="J1844" s="41"/>
      <c r="K1844" s="41"/>
      <c r="L1844" s="41"/>
      <c r="M1844" s="41"/>
      <c r="N1844" s="41"/>
      <c r="O1844" s="41"/>
      <c r="P1844" s="41"/>
    </row>
    <row r="1845">
      <c r="A1845" s="41"/>
      <c r="B1845" s="41"/>
      <c r="C1845" s="41"/>
      <c r="D1845" s="41"/>
      <c r="E1845" s="41"/>
      <c r="F1845" s="41"/>
      <c r="G1845" s="41"/>
      <c r="H1845" s="41"/>
      <c r="I1845" s="41"/>
      <c r="J1845" s="41"/>
      <c r="K1845" s="41"/>
      <c r="L1845" s="41"/>
      <c r="M1845" s="41"/>
      <c r="N1845" s="41"/>
      <c r="O1845" s="41"/>
      <c r="P1845" s="41"/>
    </row>
    <row r="1846">
      <c r="A1846" s="41"/>
      <c r="B1846" s="41"/>
      <c r="C1846" s="41"/>
      <c r="D1846" s="41"/>
      <c r="E1846" s="41"/>
      <c r="F1846" s="41"/>
      <c r="G1846" s="41"/>
      <c r="H1846" s="41"/>
      <c r="I1846" s="41"/>
      <c r="J1846" s="41"/>
      <c r="K1846" s="41"/>
      <c r="L1846" s="41"/>
      <c r="M1846" s="41"/>
      <c r="N1846" s="41"/>
      <c r="O1846" s="41"/>
      <c r="P1846" s="41"/>
    </row>
    <row r="1847">
      <c r="A1847" s="41"/>
      <c r="B1847" s="41"/>
      <c r="C1847" s="41"/>
      <c r="D1847" s="41"/>
      <c r="E1847" s="41"/>
      <c r="F1847" s="41"/>
      <c r="G1847" s="41"/>
      <c r="H1847" s="41"/>
      <c r="I1847" s="41"/>
      <c r="J1847" s="41"/>
      <c r="K1847" s="41"/>
      <c r="L1847" s="41"/>
      <c r="M1847" s="41"/>
      <c r="N1847" s="41"/>
      <c r="O1847" s="41"/>
      <c r="P1847" s="41"/>
    </row>
    <row r="1848">
      <c r="A1848" s="41"/>
      <c r="B1848" s="41"/>
      <c r="C1848" s="41"/>
      <c r="D1848" s="41"/>
      <c r="E1848" s="41"/>
      <c r="F1848" s="41"/>
      <c r="G1848" s="41"/>
      <c r="H1848" s="41"/>
      <c r="I1848" s="41"/>
      <c r="J1848" s="41"/>
      <c r="K1848" s="41"/>
      <c r="L1848" s="41"/>
      <c r="M1848" s="41"/>
      <c r="N1848" s="41"/>
      <c r="O1848" s="41"/>
      <c r="P1848" s="41"/>
    </row>
    <row r="1849">
      <c r="A1849" s="41"/>
      <c r="B1849" s="41"/>
      <c r="C1849" s="41"/>
      <c r="D1849" s="41"/>
      <c r="E1849" s="41"/>
      <c r="F1849" s="41"/>
      <c r="G1849" s="41"/>
      <c r="H1849" s="41"/>
      <c r="I1849" s="41"/>
      <c r="J1849" s="41"/>
      <c r="K1849" s="41"/>
      <c r="L1849" s="41"/>
      <c r="M1849" s="41"/>
      <c r="N1849" s="41"/>
      <c r="O1849" s="41"/>
      <c r="P1849" s="41"/>
    </row>
    <row r="1850">
      <c r="A1850" s="41"/>
      <c r="B1850" s="41"/>
      <c r="C1850" s="41"/>
      <c r="D1850" s="41"/>
      <c r="E1850" s="41"/>
      <c r="F1850" s="41"/>
      <c r="G1850" s="41"/>
      <c r="H1850" s="41"/>
      <c r="I1850" s="41"/>
      <c r="J1850" s="41"/>
      <c r="K1850" s="41"/>
      <c r="L1850" s="41"/>
      <c r="M1850" s="41"/>
      <c r="N1850" s="41"/>
      <c r="O1850" s="41"/>
      <c r="P1850" s="41"/>
    </row>
    <row r="1851">
      <c r="A1851" s="41"/>
      <c r="B1851" s="41"/>
      <c r="C1851" s="41"/>
      <c r="D1851" s="41"/>
      <c r="E1851" s="41"/>
      <c r="F1851" s="41"/>
      <c r="G1851" s="41"/>
      <c r="H1851" s="41"/>
      <c r="I1851" s="41"/>
      <c r="J1851" s="41"/>
      <c r="K1851" s="41"/>
      <c r="L1851" s="41"/>
      <c r="M1851" s="41"/>
      <c r="N1851" s="41"/>
      <c r="O1851" s="41"/>
      <c r="P1851" s="41"/>
    </row>
    <row r="1852">
      <c r="A1852" s="41"/>
      <c r="B1852" s="41"/>
      <c r="C1852" s="41"/>
      <c r="D1852" s="41"/>
      <c r="E1852" s="41"/>
      <c r="F1852" s="41"/>
      <c r="G1852" s="41"/>
      <c r="H1852" s="41"/>
      <c r="I1852" s="41"/>
      <c r="J1852" s="41"/>
      <c r="K1852" s="41"/>
      <c r="L1852" s="41"/>
      <c r="M1852" s="41"/>
      <c r="N1852" s="41"/>
      <c r="O1852" s="41"/>
      <c r="P1852" s="41"/>
    </row>
    <row r="1853">
      <c r="A1853" s="41"/>
      <c r="B1853" s="41"/>
      <c r="C1853" s="41"/>
      <c r="D1853" s="41"/>
      <c r="E1853" s="41"/>
      <c r="F1853" s="41"/>
      <c r="G1853" s="41"/>
      <c r="H1853" s="41"/>
      <c r="I1853" s="41"/>
      <c r="J1853" s="41"/>
      <c r="K1853" s="41"/>
      <c r="L1853" s="41"/>
      <c r="M1853" s="41"/>
      <c r="N1853" s="41"/>
      <c r="O1853" s="41"/>
      <c r="P1853" s="41"/>
    </row>
    <row r="1854">
      <c r="A1854" s="41"/>
      <c r="B1854" s="41"/>
      <c r="C1854" s="41"/>
      <c r="D1854" s="41"/>
      <c r="E1854" s="41"/>
      <c r="F1854" s="41"/>
      <c r="G1854" s="41"/>
      <c r="H1854" s="41"/>
      <c r="I1854" s="41"/>
      <c r="J1854" s="41"/>
      <c r="K1854" s="41"/>
      <c r="L1854" s="41"/>
      <c r="M1854" s="41"/>
      <c r="N1854" s="41"/>
      <c r="O1854" s="41"/>
      <c r="P1854" s="41"/>
    </row>
    <row r="1855">
      <c r="A1855" s="41"/>
      <c r="B1855" s="41"/>
      <c r="C1855" s="41"/>
      <c r="D1855" s="41"/>
      <c r="E1855" s="41"/>
      <c r="F1855" s="41"/>
      <c r="G1855" s="41"/>
      <c r="H1855" s="41"/>
      <c r="I1855" s="41"/>
      <c r="J1855" s="41"/>
      <c r="K1855" s="41"/>
      <c r="L1855" s="41"/>
      <c r="M1855" s="41"/>
      <c r="N1855" s="41"/>
      <c r="O1855" s="41"/>
      <c r="P1855" s="41"/>
    </row>
    <row r="1856">
      <c r="A1856" s="41"/>
      <c r="B1856" s="41"/>
      <c r="C1856" s="41"/>
      <c r="D1856" s="41"/>
      <c r="E1856" s="41"/>
      <c r="F1856" s="41"/>
      <c r="G1856" s="41"/>
      <c r="H1856" s="41"/>
      <c r="I1856" s="41"/>
      <c r="J1856" s="41"/>
      <c r="K1856" s="41"/>
      <c r="L1856" s="41"/>
      <c r="M1856" s="41"/>
      <c r="N1856" s="41"/>
      <c r="O1856" s="41"/>
      <c r="P1856" s="41"/>
    </row>
    <row r="1857">
      <c r="A1857" s="41"/>
      <c r="B1857" s="41"/>
      <c r="C1857" s="41"/>
      <c r="D1857" s="41"/>
      <c r="E1857" s="41"/>
      <c r="F1857" s="41"/>
      <c r="G1857" s="41"/>
      <c r="H1857" s="41"/>
      <c r="I1857" s="41"/>
      <c r="J1857" s="41"/>
      <c r="K1857" s="41"/>
      <c r="L1857" s="41"/>
      <c r="M1857" s="41"/>
      <c r="N1857" s="41"/>
      <c r="O1857" s="41"/>
      <c r="P1857" s="41"/>
    </row>
    <row r="1858">
      <c r="A1858" s="41"/>
      <c r="B1858" s="41"/>
      <c r="C1858" s="41"/>
      <c r="D1858" s="41"/>
      <c r="E1858" s="41"/>
      <c r="F1858" s="41"/>
      <c r="G1858" s="41"/>
      <c r="H1858" s="41"/>
      <c r="I1858" s="41"/>
      <c r="J1858" s="41"/>
      <c r="K1858" s="41"/>
      <c r="L1858" s="41"/>
      <c r="M1858" s="41"/>
      <c r="N1858" s="41"/>
      <c r="O1858" s="41"/>
      <c r="P1858" s="41"/>
    </row>
    <row r="1859">
      <c r="A1859" s="41"/>
      <c r="B1859" s="41"/>
      <c r="C1859" s="41"/>
      <c r="D1859" s="41"/>
      <c r="E1859" s="41"/>
      <c r="F1859" s="41"/>
      <c r="G1859" s="41"/>
      <c r="H1859" s="41"/>
      <c r="I1859" s="41"/>
      <c r="J1859" s="41"/>
      <c r="K1859" s="41"/>
      <c r="L1859" s="41"/>
      <c r="M1859" s="41"/>
      <c r="N1859" s="41"/>
      <c r="O1859" s="41"/>
      <c r="P1859" s="41"/>
    </row>
    <row r="1860">
      <c r="A1860" s="41"/>
      <c r="B1860" s="41"/>
      <c r="C1860" s="41"/>
      <c r="D1860" s="41"/>
      <c r="E1860" s="41"/>
      <c r="F1860" s="41"/>
      <c r="G1860" s="41"/>
      <c r="H1860" s="41"/>
      <c r="I1860" s="41"/>
      <c r="J1860" s="41"/>
      <c r="K1860" s="41"/>
      <c r="L1860" s="41"/>
      <c r="M1860" s="41"/>
      <c r="N1860" s="41"/>
      <c r="O1860" s="41"/>
      <c r="P1860" s="41"/>
    </row>
    <row r="1861">
      <c r="A1861" s="41"/>
      <c r="B1861" s="41"/>
      <c r="C1861" s="41"/>
      <c r="D1861" s="41"/>
      <c r="E1861" s="41"/>
      <c r="F1861" s="41"/>
      <c r="G1861" s="41"/>
      <c r="H1861" s="41"/>
      <c r="I1861" s="41"/>
      <c r="J1861" s="41"/>
      <c r="K1861" s="41"/>
      <c r="L1861" s="41"/>
      <c r="M1861" s="41"/>
      <c r="N1861" s="41"/>
      <c r="O1861" s="41"/>
      <c r="P1861" s="41"/>
    </row>
    <row r="1862">
      <c r="A1862" s="41"/>
      <c r="B1862" s="41"/>
      <c r="C1862" s="41"/>
      <c r="D1862" s="41"/>
      <c r="E1862" s="41"/>
      <c r="F1862" s="41"/>
      <c r="G1862" s="41"/>
      <c r="H1862" s="41"/>
      <c r="I1862" s="41"/>
      <c r="J1862" s="41"/>
      <c r="K1862" s="41"/>
      <c r="L1862" s="41"/>
      <c r="M1862" s="41"/>
      <c r="N1862" s="41"/>
      <c r="O1862" s="41"/>
      <c r="P1862" s="41"/>
    </row>
    <row r="1863">
      <c r="A1863" s="41"/>
      <c r="B1863" s="41"/>
      <c r="C1863" s="41"/>
      <c r="D1863" s="41"/>
      <c r="E1863" s="41"/>
      <c r="F1863" s="41"/>
      <c r="G1863" s="41"/>
      <c r="H1863" s="41"/>
      <c r="I1863" s="41"/>
      <c r="J1863" s="41"/>
      <c r="K1863" s="41"/>
      <c r="L1863" s="41"/>
      <c r="M1863" s="41"/>
      <c r="N1863" s="41"/>
      <c r="O1863" s="41"/>
      <c r="P1863" s="41"/>
    </row>
    <row r="1864">
      <c r="A1864" s="41"/>
      <c r="B1864" s="41"/>
      <c r="C1864" s="41"/>
      <c r="D1864" s="41"/>
      <c r="E1864" s="41"/>
      <c r="F1864" s="41"/>
      <c r="G1864" s="41"/>
      <c r="H1864" s="41"/>
      <c r="I1864" s="41"/>
      <c r="J1864" s="41"/>
      <c r="K1864" s="41"/>
      <c r="L1864" s="41"/>
      <c r="M1864" s="41"/>
      <c r="N1864" s="41"/>
      <c r="O1864" s="41"/>
      <c r="P1864" s="41"/>
    </row>
    <row r="1865">
      <c r="A1865" s="41"/>
      <c r="B1865" s="41"/>
      <c r="C1865" s="41"/>
      <c r="D1865" s="41"/>
      <c r="E1865" s="41"/>
      <c r="F1865" s="41"/>
      <c r="G1865" s="41"/>
      <c r="H1865" s="41"/>
      <c r="I1865" s="41"/>
      <c r="J1865" s="41"/>
      <c r="K1865" s="41"/>
      <c r="L1865" s="41"/>
      <c r="M1865" s="41"/>
      <c r="N1865" s="41"/>
      <c r="O1865" s="41"/>
      <c r="P1865" s="41"/>
    </row>
    <row r="1866">
      <c r="A1866" s="41"/>
      <c r="B1866" s="41"/>
      <c r="C1866" s="41"/>
      <c r="D1866" s="41"/>
      <c r="E1866" s="41"/>
      <c r="F1866" s="41"/>
      <c r="G1866" s="41"/>
      <c r="H1866" s="41"/>
      <c r="I1866" s="41"/>
      <c r="J1866" s="41"/>
      <c r="K1866" s="41"/>
      <c r="L1866" s="41"/>
      <c r="M1866" s="41"/>
      <c r="N1866" s="41"/>
      <c r="O1866" s="41"/>
      <c r="P1866" s="41"/>
    </row>
    <row r="1867">
      <c r="A1867" s="41"/>
      <c r="B1867" s="41"/>
      <c r="C1867" s="41"/>
      <c r="D1867" s="41"/>
      <c r="E1867" s="41"/>
      <c r="F1867" s="41"/>
      <c r="G1867" s="41"/>
      <c r="H1867" s="41"/>
      <c r="I1867" s="41"/>
      <c r="J1867" s="41"/>
      <c r="K1867" s="41"/>
      <c r="L1867" s="41"/>
      <c r="M1867" s="41"/>
      <c r="N1867" s="41"/>
      <c r="O1867" s="41"/>
      <c r="P1867" s="41"/>
    </row>
    <row r="1868">
      <c r="A1868" s="41"/>
      <c r="B1868" s="41"/>
      <c r="C1868" s="41"/>
      <c r="D1868" s="41"/>
      <c r="E1868" s="41"/>
      <c r="F1868" s="41"/>
      <c r="G1868" s="41"/>
      <c r="H1868" s="41"/>
      <c r="I1868" s="41"/>
      <c r="J1868" s="41"/>
      <c r="K1868" s="41"/>
      <c r="L1868" s="41"/>
      <c r="M1868" s="41"/>
      <c r="N1868" s="41"/>
      <c r="O1868" s="41"/>
      <c r="P1868" s="41"/>
    </row>
    <row r="1869">
      <c r="A1869" s="41"/>
      <c r="B1869" s="41"/>
      <c r="C1869" s="41"/>
      <c r="D1869" s="41"/>
      <c r="E1869" s="41"/>
      <c r="F1869" s="41"/>
      <c r="G1869" s="41"/>
      <c r="H1869" s="41"/>
      <c r="I1869" s="41"/>
      <c r="J1869" s="41"/>
      <c r="K1869" s="41"/>
      <c r="L1869" s="41"/>
      <c r="M1869" s="41"/>
      <c r="N1869" s="41"/>
      <c r="O1869" s="41"/>
      <c r="P1869" s="41"/>
    </row>
    <row r="1870">
      <c r="A1870" s="41"/>
      <c r="B1870" s="41"/>
      <c r="C1870" s="41"/>
      <c r="D1870" s="41"/>
      <c r="E1870" s="41"/>
      <c r="F1870" s="41"/>
      <c r="G1870" s="41"/>
      <c r="H1870" s="41"/>
      <c r="I1870" s="41"/>
      <c r="J1870" s="41"/>
      <c r="K1870" s="41"/>
      <c r="L1870" s="41"/>
      <c r="M1870" s="41"/>
      <c r="N1870" s="41"/>
      <c r="O1870" s="41"/>
      <c r="P1870" s="41"/>
    </row>
    <row r="1871">
      <c r="A1871" s="41"/>
      <c r="B1871" s="41"/>
      <c r="C1871" s="41"/>
      <c r="D1871" s="41"/>
      <c r="E1871" s="41"/>
      <c r="F1871" s="41"/>
      <c r="G1871" s="41"/>
      <c r="H1871" s="41"/>
      <c r="I1871" s="41"/>
      <c r="J1871" s="41"/>
      <c r="K1871" s="41"/>
      <c r="L1871" s="41"/>
      <c r="M1871" s="41"/>
      <c r="N1871" s="41"/>
      <c r="O1871" s="41"/>
      <c r="P1871" s="41"/>
    </row>
    <row r="1872">
      <c r="A1872" s="41"/>
      <c r="B1872" s="41"/>
      <c r="C1872" s="41"/>
      <c r="D1872" s="41"/>
      <c r="E1872" s="41"/>
      <c r="F1872" s="41"/>
      <c r="G1872" s="41"/>
      <c r="H1872" s="41"/>
      <c r="I1872" s="41"/>
      <c r="J1872" s="41"/>
      <c r="K1872" s="41"/>
      <c r="L1872" s="41"/>
      <c r="M1872" s="41"/>
      <c r="N1872" s="41"/>
      <c r="O1872" s="41"/>
      <c r="P1872" s="41"/>
    </row>
    <row r="1873">
      <c r="A1873" s="41"/>
      <c r="B1873" s="41"/>
      <c r="C1873" s="41"/>
      <c r="D1873" s="41"/>
      <c r="E1873" s="41"/>
      <c r="F1873" s="41"/>
      <c r="G1873" s="41"/>
      <c r="H1873" s="41"/>
      <c r="I1873" s="41"/>
      <c r="J1873" s="41"/>
      <c r="K1873" s="41"/>
      <c r="L1873" s="41"/>
      <c r="M1873" s="41"/>
      <c r="N1873" s="41"/>
      <c r="O1873" s="41"/>
      <c r="P1873" s="41"/>
    </row>
    <row r="1874">
      <c r="A1874" s="41"/>
      <c r="B1874" s="41"/>
      <c r="C1874" s="41"/>
      <c r="D1874" s="41"/>
      <c r="E1874" s="41"/>
      <c r="F1874" s="41"/>
      <c r="G1874" s="41"/>
      <c r="H1874" s="41"/>
      <c r="I1874" s="41"/>
      <c r="J1874" s="41"/>
      <c r="K1874" s="41"/>
      <c r="L1874" s="41"/>
      <c r="M1874" s="41"/>
      <c r="N1874" s="41"/>
      <c r="O1874" s="41"/>
      <c r="P1874" s="41"/>
    </row>
    <row r="1875">
      <c r="A1875" s="41"/>
      <c r="B1875" s="41"/>
      <c r="C1875" s="41"/>
      <c r="D1875" s="41"/>
      <c r="E1875" s="41"/>
      <c r="F1875" s="41"/>
      <c r="G1875" s="41"/>
      <c r="H1875" s="41"/>
      <c r="I1875" s="41"/>
      <c r="J1875" s="41"/>
      <c r="K1875" s="41"/>
      <c r="L1875" s="41"/>
      <c r="M1875" s="41"/>
      <c r="N1875" s="41"/>
      <c r="O1875" s="41"/>
      <c r="P1875" s="41"/>
    </row>
    <row r="1876">
      <c r="A1876" s="41"/>
      <c r="B1876" s="41"/>
      <c r="C1876" s="41"/>
      <c r="D1876" s="41"/>
      <c r="E1876" s="41"/>
      <c r="F1876" s="41"/>
      <c r="G1876" s="41"/>
      <c r="H1876" s="41"/>
      <c r="I1876" s="41"/>
      <c r="J1876" s="41"/>
      <c r="K1876" s="41"/>
      <c r="L1876" s="41"/>
      <c r="M1876" s="41"/>
      <c r="N1876" s="41"/>
      <c r="O1876" s="41"/>
      <c r="P1876" s="41"/>
    </row>
    <row r="1877">
      <c r="A1877" s="41"/>
      <c r="B1877" s="41"/>
      <c r="C1877" s="41"/>
      <c r="D1877" s="41"/>
      <c r="E1877" s="41"/>
      <c r="F1877" s="41"/>
      <c r="G1877" s="41"/>
      <c r="H1877" s="41"/>
      <c r="I1877" s="41"/>
      <c r="J1877" s="41"/>
      <c r="K1877" s="41"/>
      <c r="L1877" s="41"/>
      <c r="M1877" s="41"/>
      <c r="N1877" s="41"/>
      <c r="O1877" s="41"/>
      <c r="P1877" s="41"/>
    </row>
    <row r="1878">
      <c r="A1878" s="41"/>
      <c r="B1878" s="41"/>
      <c r="C1878" s="41"/>
      <c r="D1878" s="41"/>
      <c r="E1878" s="41"/>
      <c r="F1878" s="41"/>
      <c r="G1878" s="41"/>
      <c r="H1878" s="41"/>
      <c r="I1878" s="41"/>
      <c r="J1878" s="41"/>
      <c r="K1878" s="41"/>
      <c r="L1878" s="41"/>
      <c r="M1878" s="41"/>
      <c r="N1878" s="41"/>
      <c r="O1878" s="41"/>
      <c r="P1878" s="41"/>
    </row>
    <row r="1879">
      <c r="A1879" s="41"/>
      <c r="B1879" s="41"/>
      <c r="C1879" s="41"/>
      <c r="D1879" s="41"/>
      <c r="E1879" s="41"/>
      <c r="F1879" s="41"/>
      <c r="G1879" s="41"/>
      <c r="H1879" s="41"/>
      <c r="I1879" s="41"/>
      <c r="J1879" s="41"/>
      <c r="K1879" s="41"/>
      <c r="L1879" s="41"/>
      <c r="M1879" s="41"/>
      <c r="N1879" s="41"/>
      <c r="O1879" s="41"/>
      <c r="P1879" s="41"/>
    </row>
    <row r="1880">
      <c r="A1880" s="41"/>
      <c r="B1880" s="41"/>
      <c r="C1880" s="41"/>
      <c r="D1880" s="41"/>
      <c r="E1880" s="41"/>
      <c r="F1880" s="41"/>
      <c r="G1880" s="41"/>
      <c r="H1880" s="41"/>
      <c r="I1880" s="41"/>
      <c r="J1880" s="41"/>
      <c r="K1880" s="41"/>
      <c r="L1880" s="41"/>
      <c r="M1880" s="41"/>
      <c r="N1880" s="41"/>
      <c r="O1880" s="41"/>
      <c r="P1880" s="41"/>
    </row>
    <row r="1881">
      <c r="A1881" s="41"/>
      <c r="B1881" s="41"/>
      <c r="C1881" s="41"/>
      <c r="D1881" s="41"/>
      <c r="E1881" s="41"/>
      <c r="F1881" s="41"/>
      <c r="G1881" s="41"/>
      <c r="H1881" s="41"/>
      <c r="I1881" s="41"/>
      <c r="J1881" s="41"/>
      <c r="K1881" s="41"/>
      <c r="L1881" s="41"/>
      <c r="M1881" s="41"/>
      <c r="N1881" s="41"/>
      <c r="O1881" s="41"/>
      <c r="P1881" s="41"/>
    </row>
    <row r="1882">
      <c r="A1882" s="41"/>
      <c r="B1882" s="41"/>
      <c r="C1882" s="41"/>
      <c r="D1882" s="41"/>
      <c r="E1882" s="41"/>
      <c r="F1882" s="41"/>
      <c r="G1882" s="41"/>
      <c r="H1882" s="41"/>
      <c r="I1882" s="41"/>
      <c r="J1882" s="41"/>
      <c r="K1882" s="41"/>
      <c r="L1882" s="41"/>
      <c r="M1882" s="41"/>
      <c r="N1882" s="41"/>
      <c r="O1882" s="41"/>
      <c r="P1882" s="41"/>
    </row>
    <row r="1883">
      <c r="A1883" s="41"/>
      <c r="B1883" s="41"/>
      <c r="C1883" s="41"/>
      <c r="D1883" s="41"/>
      <c r="E1883" s="41"/>
      <c r="F1883" s="41"/>
      <c r="G1883" s="41"/>
      <c r="H1883" s="41"/>
      <c r="I1883" s="41"/>
      <c r="J1883" s="41"/>
      <c r="K1883" s="41"/>
      <c r="L1883" s="41"/>
      <c r="M1883" s="41"/>
      <c r="N1883" s="41"/>
      <c r="O1883" s="41"/>
      <c r="P1883" s="41"/>
    </row>
    <row r="1884">
      <c r="A1884" s="41"/>
      <c r="B1884" s="41"/>
      <c r="C1884" s="41"/>
      <c r="D1884" s="41"/>
      <c r="E1884" s="41"/>
      <c r="F1884" s="41"/>
      <c r="G1884" s="41"/>
      <c r="H1884" s="41"/>
      <c r="I1884" s="41"/>
      <c r="J1884" s="41"/>
      <c r="K1884" s="41"/>
      <c r="L1884" s="41"/>
      <c r="M1884" s="41"/>
      <c r="N1884" s="41"/>
      <c r="O1884" s="41"/>
      <c r="P1884" s="41"/>
    </row>
    <row r="1885">
      <c r="A1885" s="41"/>
      <c r="B1885" s="41"/>
      <c r="C1885" s="41"/>
      <c r="D1885" s="41"/>
      <c r="E1885" s="41"/>
      <c r="F1885" s="41"/>
      <c r="G1885" s="41"/>
      <c r="H1885" s="41"/>
      <c r="I1885" s="41"/>
      <c r="J1885" s="41"/>
      <c r="K1885" s="41"/>
      <c r="L1885" s="41"/>
      <c r="M1885" s="41"/>
      <c r="N1885" s="41"/>
      <c r="O1885" s="41"/>
      <c r="P1885" s="41"/>
    </row>
    <row r="1886">
      <c r="A1886" s="41"/>
      <c r="B1886" s="41"/>
      <c r="C1886" s="41"/>
      <c r="D1886" s="41"/>
      <c r="E1886" s="41"/>
      <c r="F1886" s="41"/>
      <c r="G1886" s="41"/>
      <c r="H1886" s="41"/>
      <c r="I1886" s="41"/>
      <c r="J1886" s="41"/>
      <c r="K1886" s="41"/>
      <c r="L1886" s="41"/>
      <c r="M1886" s="41"/>
      <c r="N1886" s="41"/>
      <c r="O1886" s="41"/>
      <c r="P1886" s="41"/>
    </row>
    <row r="1887">
      <c r="A1887" s="41"/>
      <c r="B1887" s="41"/>
      <c r="C1887" s="41"/>
      <c r="D1887" s="41"/>
      <c r="E1887" s="41"/>
      <c r="F1887" s="41"/>
      <c r="G1887" s="41"/>
      <c r="H1887" s="41"/>
      <c r="I1887" s="41"/>
      <c r="J1887" s="41"/>
      <c r="K1887" s="41"/>
      <c r="L1887" s="41"/>
      <c r="M1887" s="41"/>
      <c r="N1887" s="41"/>
      <c r="O1887" s="41"/>
      <c r="P1887" s="41"/>
    </row>
    <row r="1888">
      <c r="A1888" s="41"/>
      <c r="B1888" s="41"/>
      <c r="C1888" s="41"/>
      <c r="D1888" s="41"/>
      <c r="E1888" s="41"/>
      <c r="F1888" s="41"/>
      <c r="G1888" s="41"/>
      <c r="H1888" s="41"/>
      <c r="I1888" s="41"/>
      <c r="J1888" s="41"/>
      <c r="K1888" s="41"/>
      <c r="L1888" s="41"/>
      <c r="M1888" s="41"/>
      <c r="N1888" s="41"/>
      <c r="O1888" s="41"/>
      <c r="P1888" s="41"/>
    </row>
    <row r="1889">
      <c r="A1889" s="41"/>
      <c r="B1889" s="41"/>
      <c r="C1889" s="41"/>
      <c r="D1889" s="41"/>
      <c r="E1889" s="41"/>
      <c r="F1889" s="41"/>
      <c r="G1889" s="41"/>
      <c r="H1889" s="41"/>
      <c r="I1889" s="41"/>
      <c r="J1889" s="41"/>
      <c r="K1889" s="41"/>
      <c r="L1889" s="41"/>
      <c r="M1889" s="41"/>
      <c r="N1889" s="41"/>
      <c r="O1889" s="41"/>
      <c r="P1889" s="41"/>
    </row>
    <row r="1890">
      <c r="A1890" s="41"/>
      <c r="B1890" s="41"/>
      <c r="C1890" s="41"/>
      <c r="D1890" s="41"/>
      <c r="E1890" s="41"/>
      <c r="F1890" s="41"/>
      <c r="G1890" s="41"/>
      <c r="H1890" s="41"/>
      <c r="I1890" s="41"/>
      <c r="J1890" s="41"/>
      <c r="K1890" s="41"/>
      <c r="L1890" s="41"/>
      <c r="M1890" s="41"/>
      <c r="N1890" s="41"/>
      <c r="O1890" s="41"/>
      <c r="P1890" s="41"/>
    </row>
    <row r="1891">
      <c r="A1891" s="41"/>
      <c r="B1891" s="41"/>
      <c r="C1891" s="41"/>
      <c r="D1891" s="41"/>
      <c r="E1891" s="41"/>
      <c r="F1891" s="41"/>
      <c r="G1891" s="41"/>
      <c r="H1891" s="41"/>
      <c r="I1891" s="41"/>
      <c r="J1891" s="41"/>
      <c r="K1891" s="41"/>
      <c r="L1891" s="41"/>
      <c r="M1891" s="41"/>
      <c r="N1891" s="41"/>
      <c r="O1891" s="41"/>
      <c r="P1891" s="41"/>
    </row>
    <row r="1892">
      <c r="A1892" s="41"/>
      <c r="B1892" s="41"/>
      <c r="C1892" s="41"/>
      <c r="D1892" s="41"/>
      <c r="E1892" s="41"/>
      <c r="F1892" s="41"/>
      <c r="G1892" s="41"/>
      <c r="H1892" s="41"/>
      <c r="I1892" s="41"/>
      <c r="J1892" s="41"/>
      <c r="K1892" s="41"/>
      <c r="L1892" s="41"/>
      <c r="M1892" s="41"/>
      <c r="N1892" s="41"/>
      <c r="O1892" s="41"/>
      <c r="P1892" s="41"/>
    </row>
    <row r="1893">
      <c r="A1893" s="41"/>
      <c r="B1893" s="41"/>
      <c r="C1893" s="41"/>
      <c r="D1893" s="41"/>
      <c r="E1893" s="41"/>
      <c r="F1893" s="41"/>
      <c r="G1893" s="41"/>
      <c r="H1893" s="41"/>
      <c r="I1893" s="41"/>
      <c r="J1893" s="41"/>
      <c r="K1893" s="41"/>
      <c r="L1893" s="41"/>
      <c r="M1893" s="41"/>
      <c r="N1893" s="41"/>
      <c r="O1893" s="41"/>
      <c r="P1893" s="41"/>
    </row>
    <row r="1894">
      <c r="A1894" s="41"/>
      <c r="B1894" s="41"/>
      <c r="C1894" s="41"/>
      <c r="D1894" s="41"/>
      <c r="E1894" s="41"/>
      <c r="F1894" s="41"/>
      <c r="G1894" s="41"/>
      <c r="H1894" s="41"/>
      <c r="I1894" s="41"/>
      <c r="J1894" s="41"/>
      <c r="K1894" s="41"/>
      <c r="L1894" s="41"/>
      <c r="M1894" s="41"/>
      <c r="N1894" s="41"/>
      <c r="O1894" s="41"/>
      <c r="P1894" s="41"/>
    </row>
    <row r="1895">
      <c r="A1895" s="41"/>
      <c r="B1895" s="41"/>
      <c r="C1895" s="41"/>
      <c r="D1895" s="41"/>
      <c r="E1895" s="41"/>
      <c r="F1895" s="41"/>
      <c r="G1895" s="41"/>
      <c r="H1895" s="41"/>
      <c r="I1895" s="41"/>
      <c r="J1895" s="41"/>
      <c r="K1895" s="41"/>
      <c r="L1895" s="41"/>
      <c r="M1895" s="41"/>
      <c r="N1895" s="41"/>
      <c r="O1895" s="41"/>
      <c r="P1895" s="41"/>
    </row>
    <row r="1896">
      <c r="A1896" s="41"/>
      <c r="B1896" s="41"/>
      <c r="C1896" s="41"/>
      <c r="D1896" s="41"/>
      <c r="E1896" s="41"/>
      <c r="F1896" s="41"/>
      <c r="G1896" s="41"/>
      <c r="H1896" s="41"/>
      <c r="I1896" s="41"/>
      <c r="J1896" s="41"/>
      <c r="K1896" s="41"/>
      <c r="L1896" s="41"/>
      <c r="M1896" s="41"/>
      <c r="N1896" s="41"/>
      <c r="O1896" s="41"/>
      <c r="P1896" s="41"/>
    </row>
    <row r="1897">
      <c r="A1897" s="41"/>
      <c r="B1897" s="41"/>
      <c r="C1897" s="41"/>
      <c r="D1897" s="41"/>
      <c r="E1897" s="41"/>
      <c r="F1897" s="41"/>
      <c r="G1897" s="41"/>
      <c r="H1897" s="41"/>
      <c r="I1897" s="41"/>
      <c r="J1897" s="41"/>
      <c r="K1897" s="41"/>
      <c r="L1897" s="41"/>
      <c r="M1897" s="41"/>
      <c r="N1897" s="41"/>
      <c r="O1897" s="41"/>
      <c r="P1897" s="41"/>
    </row>
    <row r="1898">
      <c r="A1898" s="41"/>
      <c r="B1898" s="41"/>
      <c r="C1898" s="41"/>
      <c r="D1898" s="41"/>
      <c r="E1898" s="41"/>
      <c r="F1898" s="41"/>
      <c r="G1898" s="41"/>
      <c r="H1898" s="41"/>
      <c r="I1898" s="41"/>
      <c r="J1898" s="41"/>
      <c r="K1898" s="41"/>
      <c r="L1898" s="41"/>
      <c r="M1898" s="41"/>
      <c r="N1898" s="41"/>
      <c r="O1898" s="41"/>
      <c r="P1898" s="41"/>
    </row>
    <row r="1899">
      <c r="A1899" s="41"/>
      <c r="B1899" s="41"/>
      <c r="C1899" s="41"/>
      <c r="D1899" s="41"/>
      <c r="E1899" s="41"/>
      <c r="F1899" s="41"/>
      <c r="G1899" s="41"/>
      <c r="H1899" s="41"/>
      <c r="I1899" s="41"/>
      <c r="J1899" s="41"/>
      <c r="K1899" s="41"/>
      <c r="L1899" s="41"/>
      <c r="M1899" s="41"/>
      <c r="N1899" s="41"/>
      <c r="O1899" s="41"/>
      <c r="P1899" s="41"/>
    </row>
    <row r="1900">
      <c r="A1900" s="41"/>
      <c r="B1900" s="41"/>
      <c r="C1900" s="41"/>
      <c r="D1900" s="41"/>
      <c r="E1900" s="41"/>
      <c r="F1900" s="41"/>
      <c r="G1900" s="41"/>
      <c r="H1900" s="41"/>
      <c r="I1900" s="41"/>
      <c r="J1900" s="41"/>
      <c r="K1900" s="41"/>
      <c r="L1900" s="41"/>
      <c r="M1900" s="41"/>
      <c r="N1900" s="41"/>
      <c r="O1900" s="41"/>
      <c r="P1900" s="41"/>
    </row>
    <row r="1901">
      <c r="A1901" s="41"/>
      <c r="B1901" s="41"/>
      <c r="C1901" s="41"/>
      <c r="D1901" s="41"/>
      <c r="E1901" s="41"/>
      <c r="F1901" s="41"/>
      <c r="G1901" s="41"/>
      <c r="H1901" s="41"/>
      <c r="I1901" s="41"/>
      <c r="J1901" s="41"/>
      <c r="K1901" s="41"/>
      <c r="L1901" s="41"/>
      <c r="M1901" s="41"/>
      <c r="N1901" s="41"/>
      <c r="O1901" s="41"/>
      <c r="P1901" s="41"/>
    </row>
    <row r="1902">
      <c r="A1902" s="41"/>
      <c r="B1902" s="41"/>
      <c r="C1902" s="41"/>
      <c r="D1902" s="41"/>
      <c r="E1902" s="41"/>
      <c r="F1902" s="41"/>
      <c r="G1902" s="41"/>
      <c r="H1902" s="41"/>
      <c r="I1902" s="41"/>
      <c r="J1902" s="41"/>
      <c r="K1902" s="41"/>
      <c r="L1902" s="41"/>
      <c r="M1902" s="41"/>
      <c r="N1902" s="41"/>
      <c r="O1902" s="41"/>
      <c r="P1902" s="41"/>
    </row>
    <row r="1903">
      <c r="A1903" s="41"/>
      <c r="B1903" s="41"/>
      <c r="C1903" s="41"/>
      <c r="D1903" s="41"/>
      <c r="E1903" s="41"/>
      <c r="F1903" s="41"/>
      <c r="G1903" s="41"/>
      <c r="H1903" s="41"/>
      <c r="I1903" s="41"/>
      <c r="J1903" s="41"/>
      <c r="K1903" s="41"/>
      <c r="L1903" s="41"/>
      <c r="M1903" s="41"/>
      <c r="N1903" s="41"/>
      <c r="O1903" s="41"/>
      <c r="P1903" s="41"/>
    </row>
    <row r="1904">
      <c r="A1904" s="41"/>
      <c r="B1904" s="41"/>
      <c r="C1904" s="41"/>
      <c r="D1904" s="41"/>
      <c r="E1904" s="41"/>
      <c r="F1904" s="41"/>
      <c r="G1904" s="41"/>
      <c r="H1904" s="41"/>
      <c r="I1904" s="41"/>
      <c r="J1904" s="41"/>
      <c r="K1904" s="41"/>
      <c r="L1904" s="41"/>
      <c r="M1904" s="41"/>
      <c r="N1904" s="41"/>
      <c r="O1904" s="41"/>
      <c r="P1904" s="41"/>
    </row>
    <row r="1905">
      <c r="A1905" s="41"/>
      <c r="B1905" s="41"/>
      <c r="C1905" s="41"/>
      <c r="D1905" s="41"/>
      <c r="E1905" s="41"/>
      <c r="F1905" s="41"/>
      <c r="G1905" s="41"/>
      <c r="H1905" s="41"/>
      <c r="I1905" s="41"/>
      <c r="J1905" s="41"/>
      <c r="K1905" s="41"/>
      <c r="L1905" s="41"/>
      <c r="M1905" s="41"/>
      <c r="N1905" s="41"/>
      <c r="O1905" s="41"/>
      <c r="P1905" s="41"/>
    </row>
    <row r="1906">
      <c r="A1906" s="41"/>
      <c r="B1906" s="41"/>
      <c r="C1906" s="41"/>
      <c r="D1906" s="41"/>
      <c r="E1906" s="41"/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  <c r="P1906" s="41"/>
    </row>
    <row r="1907">
      <c r="A1907" s="41"/>
      <c r="B1907" s="41"/>
      <c r="C1907" s="41"/>
      <c r="D1907" s="41"/>
      <c r="E1907" s="41"/>
      <c r="F1907" s="41"/>
      <c r="G1907" s="41"/>
      <c r="H1907" s="41"/>
      <c r="I1907" s="41"/>
      <c r="J1907" s="41"/>
      <c r="K1907" s="41"/>
      <c r="L1907" s="41"/>
      <c r="M1907" s="41"/>
      <c r="N1907" s="41"/>
      <c r="O1907" s="41"/>
      <c r="P1907" s="41"/>
    </row>
    <row r="1908">
      <c r="A1908" s="41"/>
      <c r="B1908" s="41"/>
      <c r="C1908" s="41"/>
      <c r="D1908" s="41"/>
      <c r="E1908" s="41"/>
      <c r="F1908" s="41"/>
      <c r="G1908" s="41"/>
      <c r="H1908" s="41"/>
      <c r="I1908" s="41"/>
      <c r="J1908" s="41"/>
      <c r="K1908" s="41"/>
      <c r="L1908" s="41"/>
      <c r="M1908" s="41"/>
      <c r="N1908" s="41"/>
      <c r="O1908" s="41"/>
      <c r="P1908" s="41"/>
    </row>
    <row r="1909">
      <c r="A1909" s="41"/>
      <c r="B1909" s="41"/>
      <c r="C1909" s="41"/>
      <c r="D1909" s="41"/>
      <c r="E1909" s="41"/>
      <c r="F1909" s="41"/>
      <c r="G1909" s="41"/>
      <c r="H1909" s="41"/>
      <c r="I1909" s="41"/>
      <c r="J1909" s="41"/>
      <c r="K1909" s="41"/>
      <c r="L1909" s="41"/>
      <c r="M1909" s="41"/>
      <c r="N1909" s="41"/>
      <c r="O1909" s="41"/>
      <c r="P1909" s="41"/>
    </row>
    <row r="1910">
      <c r="A1910" s="41"/>
      <c r="B1910" s="41"/>
      <c r="C1910" s="41"/>
      <c r="D1910" s="41"/>
      <c r="E1910" s="41"/>
      <c r="F1910" s="41"/>
      <c r="G1910" s="41"/>
      <c r="H1910" s="41"/>
      <c r="I1910" s="41"/>
      <c r="J1910" s="41"/>
      <c r="K1910" s="41"/>
      <c r="L1910" s="41"/>
      <c r="M1910" s="41"/>
      <c r="N1910" s="41"/>
      <c r="O1910" s="41"/>
      <c r="P1910" s="41"/>
    </row>
    <row r="1911">
      <c r="A1911" s="41"/>
      <c r="B1911" s="41"/>
      <c r="C1911" s="41"/>
      <c r="D1911" s="41"/>
      <c r="E1911" s="41"/>
      <c r="F1911" s="41"/>
      <c r="G1911" s="41"/>
      <c r="H1911" s="41"/>
      <c r="I1911" s="41"/>
      <c r="J1911" s="41"/>
      <c r="K1911" s="41"/>
      <c r="L1911" s="41"/>
      <c r="M1911" s="41"/>
      <c r="N1911" s="41"/>
      <c r="O1911" s="41"/>
      <c r="P1911" s="41"/>
    </row>
    <row r="1912">
      <c r="A1912" s="41"/>
      <c r="B1912" s="41"/>
      <c r="C1912" s="41"/>
      <c r="D1912" s="41"/>
      <c r="E1912" s="41"/>
      <c r="F1912" s="41"/>
      <c r="G1912" s="41"/>
      <c r="H1912" s="41"/>
      <c r="I1912" s="41"/>
      <c r="J1912" s="41"/>
      <c r="K1912" s="41"/>
      <c r="L1912" s="41"/>
      <c r="M1912" s="41"/>
      <c r="N1912" s="41"/>
      <c r="O1912" s="41"/>
      <c r="P1912" s="41"/>
    </row>
    <row r="1913">
      <c r="A1913" s="41"/>
      <c r="B1913" s="41"/>
      <c r="C1913" s="41"/>
      <c r="D1913" s="41"/>
      <c r="E1913" s="41"/>
      <c r="F1913" s="41"/>
      <c r="G1913" s="41"/>
      <c r="H1913" s="41"/>
      <c r="I1913" s="41"/>
      <c r="J1913" s="41"/>
      <c r="K1913" s="41"/>
      <c r="L1913" s="41"/>
      <c r="M1913" s="41"/>
      <c r="N1913" s="41"/>
      <c r="O1913" s="41"/>
      <c r="P1913" s="41"/>
    </row>
    <row r="1914">
      <c r="A1914" s="41"/>
      <c r="B1914" s="41"/>
      <c r="C1914" s="41"/>
      <c r="D1914" s="41"/>
      <c r="E1914" s="41"/>
      <c r="F1914" s="41"/>
      <c r="G1914" s="41"/>
      <c r="H1914" s="41"/>
      <c r="I1914" s="41"/>
      <c r="J1914" s="41"/>
      <c r="K1914" s="41"/>
      <c r="L1914" s="41"/>
      <c r="M1914" s="41"/>
      <c r="N1914" s="41"/>
      <c r="O1914" s="41"/>
      <c r="P1914" s="41"/>
    </row>
    <row r="1915">
      <c r="A1915" s="41"/>
      <c r="B1915" s="41"/>
      <c r="C1915" s="41"/>
      <c r="D1915" s="41"/>
      <c r="E1915" s="41"/>
      <c r="F1915" s="41"/>
      <c r="G1915" s="41"/>
      <c r="H1915" s="41"/>
      <c r="I1915" s="41"/>
      <c r="J1915" s="41"/>
      <c r="K1915" s="41"/>
      <c r="L1915" s="41"/>
      <c r="M1915" s="41"/>
      <c r="N1915" s="41"/>
      <c r="O1915" s="41"/>
      <c r="P1915" s="41"/>
    </row>
    <row r="1916">
      <c r="A1916" s="41"/>
      <c r="B1916" s="41"/>
      <c r="C1916" s="41"/>
      <c r="D1916" s="41"/>
      <c r="E1916" s="41"/>
      <c r="F1916" s="41"/>
      <c r="G1916" s="41"/>
      <c r="H1916" s="41"/>
      <c r="I1916" s="41"/>
      <c r="J1916" s="41"/>
      <c r="K1916" s="41"/>
      <c r="L1916" s="41"/>
      <c r="M1916" s="41"/>
      <c r="N1916" s="41"/>
      <c r="O1916" s="41"/>
      <c r="P1916" s="41"/>
    </row>
    <row r="1917">
      <c r="A1917" s="41"/>
      <c r="B1917" s="41"/>
      <c r="C1917" s="41"/>
      <c r="D1917" s="41"/>
      <c r="E1917" s="41"/>
      <c r="F1917" s="41"/>
      <c r="G1917" s="41"/>
      <c r="H1917" s="41"/>
      <c r="I1917" s="41"/>
      <c r="J1917" s="41"/>
      <c r="K1917" s="41"/>
      <c r="L1917" s="41"/>
      <c r="M1917" s="41"/>
      <c r="N1917" s="41"/>
      <c r="O1917" s="41"/>
      <c r="P1917" s="41"/>
    </row>
    <row r="1918">
      <c r="A1918" s="41"/>
      <c r="B1918" s="41"/>
      <c r="C1918" s="41"/>
      <c r="D1918" s="41"/>
      <c r="E1918" s="41"/>
      <c r="F1918" s="41"/>
      <c r="G1918" s="41"/>
      <c r="H1918" s="41"/>
      <c r="I1918" s="41"/>
      <c r="J1918" s="41"/>
      <c r="K1918" s="41"/>
      <c r="L1918" s="41"/>
      <c r="M1918" s="41"/>
      <c r="N1918" s="41"/>
      <c r="O1918" s="41"/>
      <c r="P1918" s="41"/>
    </row>
    <row r="1919">
      <c r="A1919" s="41"/>
      <c r="B1919" s="41"/>
      <c r="C1919" s="41"/>
      <c r="D1919" s="41"/>
      <c r="E1919" s="41"/>
      <c r="F1919" s="41"/>
      <c r="G1919" s="41"/>
      <c r="H1919" s="41"/>
      <c r="I1919" s="41"/>
      <c r="J1919" s="41"/>
      <c r="K1919" s="41"/>
      <c r="L1919" s="41"/>
      <c r="M1919" s="41"/>
      <c r="N1919" s="41"/>
      <c r="O1919" s="41"/>
      <c r="P1919" s="41"/>
    </row>
    <row r="1920">
      <c r="A1920" s="41"/>
      <c r="B1920" s="41"/>
      <c r="C1920" s="41"/>
      <c r="D1920" s="41"/>
      <c r="E1920" s="41"/>
      <c r="F1920" s="41"/>
      <c r="G1920" s="41"/>
      <c r="H1920" s="41"/>
      <c r="I1920" s="41"/>
      <c r="J1920" s="41"/>
      <c r="K1920" s="41"/>
      <c r="L1920" s="41"/>
      <c r="M1920" s="41"/>
      <c r="N1920" s="41"/>
      <c r="O1920" s="41"/>
      <c r="P1920" s="41"/>
    </row>
    <row r="1921">
      <c r="A1921" s="41"/>
      <c r="B1921" s="41"/>
      <c r="C1921" s="41"/>
      <c r="D1921" s="41"/>
      <c r="E1921" s="41"/>
      <c r="F1921" s="41"/>
      <c r="G1921" s="41"/>
      <c r="H1921" s="41"/>
      <c r="I1921" s="41"/>
      <c r="J1921" s="41"/>
      <c r="K1921" s="41"/>
      <c r="L1921" s="41"/>
      <c r="M1921" s="41"/>
      <c r="N1921" s="41"/>
      <c r="O1921" s="41"/>
      <c r="P1921" s="41"/>
    </row>
    <row r="1922">
      <c r="A1922" s="41"/>
      <c r="B1922" s="41"/>
      <c r="C1922" s="41"/>
      <c r="D1922" s="41"/>
      <c r="E1922" s="41"/>
      <c r="F1922" s="41"/>
      <c r="G1922" s="41"/>
      <c r="H1922" s="41"/>
      <c r="I1922" s="41"/>
      <c r="J1922" s="41"/>
      <c r="K1922" s="41"/>
      <c r="L1922" s="41"/>
      <c r="M1922" s="41"/>
      <c r="N1922" s="41"/>
      <c r="O1922" s="41"/>
      <c r="P1922" s="41"/>
    </row>
    <row r="1923">
      <c r="A1923" s="41"/>
      <c r="B1923" s="41"/>
      <c r="C1923" s="41"/>
      <c r="D1923" s="41"/>
      <c r="E1923" s="41"/>
      <c r="F1923" s="41"/>
      <c r="G1923" s="41"/>
      <c r="H1923" s="41"/>
      <c r="I1923" s="41"/>
      <c r="J1923" s="41"/>
      <c r="K1923" s="41"/>
      <c r="L1923" s="41"/>
      <c r="M1923" s="41"/>
      <c r="N1923" s="41"/>
      <c r="O1923" s="41"/>
      <c r="P1923" s="41"/>
    </row>
    <row r="1924">
      <c r="A1924" s="41"/>
      <c r="B1924" s="41"/>
      <c r="C1924" s="41"/>
      <c r="D1924" s="41"/>
      <c r="E1924" s="41"/>
      <c r="F1924" s="41"/>
      <c r="G1924" s="41"/>
      <c r="H1924" s="41"/>
      <c r="I1924" s="41"/>
      <c r="J1924" s="41"/>
      <c r="K1924" s="41"/>
      <c r="L1924" s="41"/>
      <c r="M1924" s="41"/>
      <c r="N1924" s="41"/>
      <c r="O1924" s="41"/>
      <c r="P1924" s="41"/>
    </row>
    <row r="1925">
      <c r="A1925" s="41"/>
      <c r="B1925" s="41"/>
      <c r="C1925" s="41"/>
      <c r="D1925" s="41"/>
      <c r="E1925" s="41"/>
      <c r="F1925" s="41"/>
      <c r="G1925" s="41"/>
      <c r="H1925" s="41"/>
      <c r="I1925" s="41"/>
      <c r="J1925" s="41"/>
      <c r="K1925" s="41"/>
      <c r="L1925" s="41"/>
      <c r="M1925" s="41"/>
      <c r="N1925" s="41"/>
      <c r="O1925" s="41"/>
      <c r="P1925" s="41"/>
    </row>
    <row r="1926">
      <c r="A1926" s="41"/>
      <c r="B1926" s="41"/>
      <c r="C1926" s="41"/>
      <c r="D1926" s="41"/>
      <c r="E1926" s="41"/>
      <c r="F1926" s="41"/>
      <c r="G1926" s="41"/>
      <c r="H1926" s="41"/>
      <c r="I1926" s="41"/>
      <c r="J1926" s="41"/>
      <c r="K1926" s="41"/>
      <c r="L1926" s="41"/>
      <c r="M1926" s="41"/>
      <c r="N1926" s="41"/>
      <c r="O1926" s="41"/>
      <c r="P1926" s="41"/>
    </row>
    <row r="1927">
      <c r="A1927" s="41"/>
      <c r="B1927" s="41"/>
      <c r="C1927" s="41"/>
      <c r="D1927" s="41"/>
      <c r="E1927" s="41"/>
      <c r="F1927" s="41"/>
      <c r="G1927" s="41"/>
      <c r="H1927" s="41"/>
      <c r="I1927" s="41"/>
      <c r="J1927" s="41"/>
      <c r="K1927" s="41"/>
      <c r="L1927" s="41"/>
      <c r="M1927" s="41"/>
      <c r="N1927" s="41"/>
      <c r="O1927" s="41"/>
      <c r="P1927" s="41"/>
    </row>
    <row r="1928">
      <c r="A1928" s="41"/>
      <c r="B1928" s="41"/>
      <c r="C1928" s="41"/>
      <c r="D1928" s="41"/>
      <c r="E1928" s="41"/>
      <c r="F1928" s="41"/>
      <c r="G1928" s="41"/>
      <c r="H1928" s="41"/>
      <c r="I1928" s="41"/>
      <c r="J1928" s="41"/>
      <c r="K1928" s="41"/>
      <c r="L1928" s="41"/>
      <c r="M1928" s="41"/>
      <c r="N1928" s="41"/>
      <c r="O1928" s="41"/>
      <c r="P1928" s="41"/>
    </row>
    <row r="1929">
      <c r="A1929" s="41"/>
      <c r="B1929" s="41"/>
      <c r="C1929" s="41"/>
      <c r="D1929" s="41"/>
      <c r="E1929" s="41"/>
      <c r="F1929" s="41"/>
      <c r="G1929" s="41"/>
      <c r="H1929" s="41"/>
      <c r="I1929" s="41"/>
      <c r="J1929" s="41"/>
      <c r="K1929" s="41"/>
      <c r="L1929" s="41"/>
      <c r="M1929" s="41"/>
      <c r="N1929" s="41"/>
      <c r="O1929" s="41"/>
      <c r="P1929" s="41"/>
    </row>
    <row r="1930">
      <c r="A1930" s="41"/>
      <c r="B1930" s="41"/>
      <c r="C1930" s="41"/>
      <c r="D1930" s="41"/>
      <c r="E1930" s="41"/>
      <c r="F1930" s="41"/>
      <c r="G1930" s="41"/>
      <c r="H1930" s="41"/>
      <c r="I1930" s="41"/>
      <c r="J1930" s="41"/>
      <c r="K1930" s="41"/>
      <c r="L1930" s="41"/>
      <c r="M1930" s="41"/>
      <c r="N1930" s="41"/>
      <c r="O1930" s="41"/>
      <c r="P1930" s="41"/>
    </row>
    <row r="1931">
      <c r="A1931" s="41"/>
      <c r="B1931" s="41"/>
      <c r="C1931" s="41"/>
      <c r="D1931" s="41"/>
      <c r="E1931" s="41"/>
      <c r="F1931" s="41"/>
      <c r="G1931" s="41"/>
      <c r="H1931" s="41"/>
      <c r="I1931" s="41"/>
      <c r="J1931" s="41"/>
      <c r="K1931" s="41"/>
      <c r="L1931" s="41"/>
      <c r="M1931" s="41"/>
      <c r="N1931" s="41"/>
      <c r="O1931" s="41"/>
      <c r="P1931" s="41"/>
    </row>
    <row r="1932">
      <c r="A1932" s="41"/>
      <c r="B1932" s="41"/>
      <c r="C1932" s="41"/>
      <c r="D1932" s="41"/>
      <c r="E1932" s="41"/>
      <c r="F1932" s="41"/>
      <c r="G1932" s="41"/>
      <c r="H1932" s="41"/>
      <c r="I1932" s="41"/>
      <c r="J1932" s="41"/>
      <c r="K1932" s="41"/>
      <c r="L1932" s="41"/>
      <c r="M1932" s="41"/>
      <c r="N1932" s="41"/>
      <c r="O1932" s="41"/>
      <c r="P1932" s="41"/>
    </row>
    <row r="1933">
      <c r="A1933" s="41"/>
      <c r="B1933" s="41"/>
      <c r="C1933" s="41"/>
      <c r="D1933" s="41"/>
      <c r="E1933" s="41"/>
      <c r="F1933" s="41"/>
      <c r="G1933" s="41"/>
      <c r="H1933" s="41"/>
      <c r="I1933" s="41"/>
      <c r="J1933" s="41"/>
      <c r="K1933" s="41"/>
      <c r="L1933" s="41"/>
      <c r="M1933" s="41"/>
      <c r="N1933" s="41"/>
      <c r="O1933" s="41"/>
      <c r="P1933" s="41"/>
    </row>
    <row r="1934">
      <c r="A1934" s="41"/>
      <c r="B1934" s="41"/>
      <c r="C1934" s="41"/>
      <c r="D1934" s="41"/>
      <c r="E1934" s="41"/>
      <c r="F1934" s="41"/>
      <c r="G1934" s="41"/>
      <c r="H1934" s="41"/>
      <c r="I1934" s="41"/>
      <c r="J1934" s="41"/>
      <c r="K1934" s="41"/>
      <c r="L1934" s="41"/>
      <c r="M1934" s="41"/>
      <c r="N1934" s="41"/>
      <c r="O1934" s="41"/>
      <c r="P1934" s="41"/>
    </row>
    <row r="1935">
      <c r="A1935" s="41"/>
      <c r="B1935" s="41"/>
      <c r="C1935" s="41"/>
      <c r="D1935" s="41"/>
      <c r="E1935" s="41"/>
      <c r="F1935" s="41"/>
      <c r="G1935" s="41"/>
      <c r="H1935" s="41"/>
      <c r="I1935" s="41"/>
      <c r="J1935" s="41"/>
      <c r="K1935" s="41"/>
      <c r="L1935" s="41"/>
      <c r="M1935" s="41"/>
      <c r="N1935" s="41"/>
      <c r="O1935" s="41"/>
      <c r="P1935" s="41"/>
    </row>
    <row r="1936">
      <c r="A1936" s="41"/>
      <c r="B1936" s="41"/>
      <c r="C1936" s="41"/>
      <c r="D1936" s="41"/>
      <c r="E1936" s="41"/>
      <c r="F1936" s="41"/>
      <c r="G1936" s="41"/>
      <c r="H1936" s="41"/>
      <c r="I1936" s="41"/>
      <c r="J1936" s="41"/>
      <c r="K1936" s="41"/>
      <c r="L1936" s="41"/>
      <c r="M1936" s="41"/>
      <c r="N1936" s="41"/>
      <c r="O1936" s="41"/>
      <c r="P1936" s="41"/>
    </row>
    <row r="1937">
      <c r="A1937" s="41"/>
      <c r="B1937" s="41"/>
      <c r="C1937" s="41"/>
      <c r="D1937" s="41"/>
      <c r="E1937" s="41"/>
      <c r="F1937" s="41"/>
      <c r="G1937" s="41"/>
      <c r="H1937" s="41"/>
      <c r="I1937" s="41"/>
      <c r="J1937" s="41"/>
      <c r="K1937" s="41"/>
      <c r="L1937" s="41"/>
      <c r="M1937" s="41"/>
      <c r="N1937" s="41"/>
      <c r="O1937" s="41"/>
      <c r="P1937" s="41"/>
    </row>
    <row r="1938">
      <c r="A1938" s="41"/>
      <c r="B1938" s="41"/>
      <c r="C1938" s="41"/>
      <c r="D1938" s="41"/>
      <c r="E1938" s="41"/>
      <c r="F1938" s="41"/>
      <c r="G1938" s="41"/>
      <c r="H1938" s="41"/>
      <c r="I1938" s="41"/>
      <c r="J1938" s="41"/>
      <c r="K1938" s="41"/>
      <c r="L1938" s="41"/>
      <c r="M1938" s="41"/>
      <c r="N1938" s="41"/>
      <c r="O1938" s="41"/>
      <c r="P1938" s="41"/>
    </row>
    <row r="1939">
      <c r="A1939" s="41"/>
      <c r="B1939" s="41"/>
      <c r="C1939" s="41"/>
      <c r="D1939" s="41"/>
      <c r="E1939" s="41"/>
      <c r="F1939" s="41"/>
      <c r="G1939" s="41"/>
      <c r="H1939" s="41"/>
      <c r="I1939" s="41"/>
      <c r="J1939" s="41"/>
      <c r="K1939" s="41"/>
      <c r="L1939" s="41"/>
      <c r="M1939" s="41"/>
      <c r="N1939" s="41"/>
      <c r="O1939" s="41"/>
      <c r="P1939" s="41"/>
    </row>
    <row r="1940">
      <c r="A1940" s="41"/>
      <c r="B1940" s="41"/>
      <c r="C1940" s="41"/>
      <c r="D1940" s="41"/>
      <c r="E1940" s="41"/>
      <c r="F1940" s="41"/>
      <c r="G1940" s="41"/>
      <c r="H1940" s="41"/>
      <c r="I1940" s="41"/>
      <c r="J1940" s="41"/>
      <c r="K1940" s="41"/>
      <c r="L1940" s="41"/>
      <c r="M1940" s="41"/>
      <c r="N1940" s="41"/>
      <c r="O1940" s="41"/>
      <c r="P1940" s="41"/>
    </row>
    <row r="1941">
      <c r="A1941" s="41"/>
      <c r="B1941" s="41"/>
      <c r="C1941" s="41"/>
      <c r="D1941" s="41"/>
      <c r="E1941" s="41"/>
      <c r="F1941" s="41"/>
      <c r="G1941" s="41"/>
      <c r="H1941" s="41"/>
      <c r="I1941" s="41"/>
      <c r="J1941" s="41"/>
      <c r="K1941" s="41"/>
      <c r="L1941" s="41"/>
      <c r="M1941" s="41"/>
      <c r="N1941" s="41"/>
      <c r="O1941" s="41"/>
      <c r="P1941" s="41"/>
    </row>
    <row r="1942">
      <c r="A1942" s="41"/>
      <c r="B1942" s="41"/>
      <c r="C1942" s="41"/>
      <c r="D1942" s="41"/>
      <c r="E1942" s="41"/>
      <c r="F1942" s="41"/>
      <c r="G1942" s="41"/>
      <c r="H1942" s="41"/>
      <c r="I1942" s="41"/>
      <c r="J1942" s="41"/>
      <c r="K1942" s="41"/>
      <c r="L1942" s="41"/>
      <c r="M1942" s="41"/>
      <c r="N1942" s="41"/>
      <c r="O1942" s="41"/>
      <c r="P1942" s="41"/>
    </row>
    <row r="1943">
      <c r="A1943" s="41"/>
      <c r="B1943" s="41"/>
      <c r="C1943" s="41"/>
      <c r="D1943" s="41"/>
      <c r="E1943" s="41"/>
      <c r="F1943" s="41"/>
      <c r="G1943" s="41"/>
      <c r="H1943" s="41"/>
      <c r="I1943" s="41"/>
      <c r="J1943" s="41"/>
      <c r="K1943" s="41"/>
      <c r="L1943" s="41"/>
      <c r="M1943" s="41"/>
      <c r="N1943" s="41"/>
      <c r="O1943" s="41"/>
      <c r="P1943" s="41"/>
    </row>
    <row r="1944">
      <c r="A1944" s="41"/>
      <c r="B1944" s="41"/>
      <c r="C1944" s="41"/>
      <c r="D1944" s="41"/>
      <c r="E1944" s="41"/>
      <c r="F1944" s="41"/>
      <c r="G1944" s="41"/>
      <c r="H1944" s="41"/>
      <c r="I1944" s="41"/>
      <c r="J1944" s="41"/>
      <c r="K1944" s="41"/>
      <c r="L1944" s="41"/>
      <c r="M1944" s="41"/>
      <c r="N1944" s="41"/>
      <c r="O1944" s="41"/>
      <c r="P1944" s="41"/>
    </row>
    <row r="1945">
      <c r="A1945" s="41"/>
      <c r="B1945" s="41"/>
      <c r="C1945" s="41"/>
      <c r="D1945" s="41"/>
      <c r="E1945" s="41"/>
      <c r="F1945" s="41"/>
      <c r="G1945" s="41"/>
      <c r="H1945" s="41"/>
      <c r="I1945" s="41"/>
      <c r="J1945" s="41"/>
      <c r="K1945" s="41"/>
      <c r="L1945" s="41"/>
      <c r="M1945" s="41"/>
      <c r="N1945" s="41"/>
      <c r="O1945" s="41"/>
      <c r="P1945" s="41"/>
    </row>
    <row r="1946">
      <c r="A1946" s="41"/>
      <c r="B1946" s="41"/>
      <c r="C1946" s="41"/>
      <c r="D1946" s="41"/>
      <c r="E1946" s="41"/>
      <c r="F1946" s="41"/>
      <c r="G1946" s="41"/>
      <c r="H1946" s="41"/>
      <c r="I1946" s="41"/>
      <c r="J1946" s="41"/>
      <c r="K1946" s="41"/>
      <c r="L1946" s="41"/>
      <c r="M1946" s="41"/>
      <c r="N1946" s="41"/>
      <c r="O1946" s="41"/>
      <c r="P1946" s="41"/>
    </row>
    <row r="1947">
      <c r="A1947" s="41"/>
      <c r="B1947" s="41"/>
      <c r="C1947" s="41"/>
      <c r="D1947" s="41"/>
      <c r="E1947" s="41"/>
      <c r="F1947" s="41"/>
      <c r="G1947" s="41"/>
      <c r="H1947" s="41"/>
      <c r="I1947" s="41"/>
      <c r="J1947" s="41"/>
      <c r="K1947" s="41"/>
      <c r="L1947" s="41"/>
      <c r="M1947" s="41"/>
      <c r="N1947" s="41"/>
      <c r="O1947" s="41"/>
      <c r="P1947" s="41"/>
    </row>
    <row r="1948">
      <c r="A1948" s="41"/>
      <c r="B1948" s="41"/>
      <c r="C1948" s="41"/>
      <c r="D1948" s="41"/>
      <c r="E1948" s="41"/>
      <c r="F1948" s="41"/>
      <c r="G1948" s="41"/>
      <c r="H1948" s="41"/>
      <c r="I1948" s="41"/>
      <c r="J1948" s="41"/>
      <c r="K1948" s="41"/>
      <c r="L1948" s="41"/>
      <c r="M1948" s="41"/>
      <c r="N1948" s="41"/>
      <c r="O1948" s="41"/>
      <c r="P1948" s="41"/>
    </row>
    <row r="1949">
      <c r="A1949" s="41"/>
      <c r="B1949" s="41"/>
      <c r="C1949" s="41"/>
      <c r="D1949" s="41"/>
      <c r="E1949" s="41"/>
      <c r="F1949" s="41"/>
      <c r="G1949" s="41"/>
      <c r="H1949" s="41"/>
      <c r="I1949" s="41"/>
      <c r="J1949" s="41"/>
      <c r="K1949" s="41"/>
      <c r="L1949" s="41"/>
      <c r="M1949" s="41"/>
      <c r="N1949" s="41"/>
      <c r="O1949" s="41"/>
      <c r="P1949" s="41"/>
    </row>
    <row r="1950">
      <c r="A1950" s="41"/>
      <c r="B1950" s="41"/>
      <c r="C1950" s="41"/>
      <c r="D1950" s="41"/>
      <c r="E1950" s="41"/>
      <c r="F1950" s="41"/>
      <c r="G1950" s="41"/>
      <c r="H1950" s="41"/>
      <c r="I1950" s="41"/>
      <c r="J1950" s="41"/>
      <c r="K1950" s="41"/>
      <c r="L1950" s="41"/>
      <c r="M1950" s="41"/>
      <c r="N1950" s="41"/>
      <c r="O1950" s="41"/>
      <c r="P1950" s="41"/>
    </row>
    <row r="1951">
      <c r="A1951" s="41"/>
      <c r="B1951" s="41"/>
      <c r="C1951" s="41"/>
      <c r="D1951" s="41"/>
      <c r="E1951" s="41"/>
      <c r="F1951" s="41"/>
      <c r="G1951" s="41"/>
      <c r="H1951" s="41"/>
      <c r="I1951" s="41"/>
      <c r="J1951" s="41"/>
      <c r="K1951" s="41"/>
      <c r="L1951" s="41"/>
      <c r="M1951" s="41"/>
      <c r="N1951" s="41"/>
      <c r="O1951" s="41"/>
      <c r="P1951" s="41"/>
    </row>
    <row r="1952">
      <c r="A1952" s="41"/>
      <c r="B1952" s="41"/>
      <c r="C1952" s="41"/>
      <c r="D1952" s="41"/>
      <c r="E1952" s="41"/>
      <c r="F1952" s="41"/>
      <c r="G1952" s="41"/>
      <c r="H1952" s="41"/>
      <c r="I1952" s="41"/>
      <c r="J1952" s="41"/>
      <c r="K1952" s="41"/>
      <c r="L1952" s="41"/>
      <c r="M1952" s="41"/>
      <c r="N1952" s="41"/>
      <c r="O1952" s="41"/>
      <c r="P1952" s="41"/>
    </row>
    <row r="1953">
      <c r="A1953" s="41"/>
      <c r="B1953" s="41"/>
      <c r="C1953" s="41"/>
      <c r="D1953" s="41"/>
      <c r="E1953" s="41"/>
      <c r="F1953" s="41"/>
      <c r="G1953" s="41"/>
      <c r="H1953" s="41"/>
      <c r="I1953" s="41"/>
      <c r="J1953" s="41"/>
      <c r="K1953" s="41"/>
      <c r="L1953" s="41"/>
      <c r="M1953" s="41"/>
      <c r="N1953" s="41"/>
      <c r="O1953" s="41"/>
      <c r="P1953" s="41"/>
    </row>
    <row r="1954">
      <c r="A1954" s="41"/>
      <c r="B1954" s="41"/>
      <c r="C1954" s="41"/>
      <c r="D1954" s="41"/>
      <c r="E1954" s="41"/>
      <c r="F1954" s="41"/>
      <c r="G1954" s="41"/>
      <c r="H1954" s="41"/>
      <c r="I1954" s="41"/>
      <c r="J1954" s="41"/>
      <c r="K1954" s="41"/>
      <c r="L1954" s="41"/>
      <c r="M1954" s="41"/>
      <c r="N1954" s="41"/>
      <c r="O1954" s="41"/>
      <c r="P1954" s="41"/>
    </row>
    <row r="1955">
      <c r="A1955" s="41"/>
      <c r="B1955" s="41"/>
      <c r="C1955" s="41"/>
      <c r="D1955" s="41"/>
      <c r="E1955" s="41"/>
      <c r="F1955" s="41"/>
      <c r="G1955" s="41"/>
      <c r="H1955" s="41"/>
      <c r="I1955" s="41"/>
      <c r="J1955" s="41"/>
      <c r="K1955" s="41"/>
      <c r="L1955" s="41"/>
      <c r="M1955" s="41"/>
      <c r="N1955" s="41"/>
      <c r="O1955" s="41"/>
      <c r="P1955" s="41"/>
    </row>
    <row r="1956">
      <c r="A1956" s="41"/>
      <c r="B1956" s="41"/>
      <c r="C1956" s="41"/>
      <c r="D1956" s="41"/>
      <c r="E1956" s="41"/>
      <c r="F1956" s="41"/>
      <c r="G1956" s="41"/>
      <c r="H1956" s="41"/>
      <c r="I1956" s="41"/>
      <c r="J1956" s="41"/>
      <c r="K1956" s="41"/>
      <c r="L1956" s="41"/>
      <c r="M1956" s="41"/>
      <c r="N1956" s="41"/>
      <c r="O1956" s="41"/>
      <c r="P1956" s="41"/>
    </row>
    <row r="1957">
      <c r="A1957" s="41"/>
      <c r="B1957" s="41"/>
      <c r="C1957" s="41"/>
      <c r="D1957" s="41"/>
      <c r="E1957" s="41"/>
      <c r="F1957" s="41"/>
      <c r="G1957" s="41"/>
      <c r="H1957" s="41"/>
      <c r="I1957" s="41"/>
      <c r="J1957" s="41"/>
      <c r="K1957" s="41"/>
      <c r="L1957" s="41"/>
      <c r="M1957" s="41"/>
      <c r="N1957" s="41"/>
      <c r="O1957" s="41"/>
      <c r="P1957" s="41"/>
    </row>
    <row r="1958">
      <c r="A1958" s="41"/>
      <c r="B1958" s="41"/>
      <c r="C1958" s="41"/>
      <c r="D1958" s="41"/>
      <c r="E1958" s="41"/>
      <c r="F1958" s="41"/>
      <c r="G1958" s="41"/>
      <c r="H1958" s="41"/>
      <c r="I1958" s="41"/>
      <c r="J1958" s="41"/>
      <c r="K1958" s="41"/>
      <c r="L1958" s="41"/>
      <c r="M1958" s="41"/>
      <c r="N1958" s="41"/>
      <c r="O1958" s="41"/>
      <c r="P1958" s="41"/>
    </row>
    <row r="1959">
      <c r="A1959" s="41"/>
      <c r="B1959" s="41"/>
      <c r="C1959" s="41"/>
      <c r="D1959" s="41"/>
      <c r="E1959" s="41"/>
      <c r="F1959" s="41"/>
      <c r="G1959" s="41"/>
      <c r="H1959" s="41"/>
      <c r="I1959" s="41"/>
      <c r="J1959" s="41"/>
      <c r="K1959" s="41"/>
      <c r="L1959" s="41"/>
      <c r="M1959" s="41"/>
      <c r="N1959" s="41"/>
      <c r="O1959" s="41"/>
      <c r="P1959" s="41"/>
    </row>
    <row r="1960">
      <c r="A1960" s="41"/>
      <c r="B1960" s="41"/>
      <c r="C1960" s="41"/>
      <c r="D1960" s="41"/>
      <c r="E1960" s="41"/>
      <c r="F1960" s="41"/>
      <c r="G1960" s="41"/>
      <c r="H1960" s="41"/>
      <c r="I1960" s="41"/>
      <c r="J1960" s="41"/>
      <c r="K1960" s="41"/>
      <c r="L1960" s="41"/>
      <c r="M1960" s="41"/>
      <c r="N1960" s="41"/>
      <c r="O1960" s="41"/>
      <c r="P1960" s="41"/>
    </row>
    <row r="1961">
      <c r="A1961" s="41"/>
      <c r="B1961" s="41"/>
      <c r="C1961" s="41"/>
      <c r="D1961" s="41"/>
      <c r="E1961" s="41"/>
      <c r="F1961" s="41"/>
      <c r="G1961" s="41"/>
      <c r="H1961" s="41"/>
      <c r="I1961" s="41"/>
      <c r="J1961" s="41"/>
      <c r="K1961" s="41"/>
      <c r="L1961" s="41"/>
      <c r="M1961" s="41"/>
      <c r="N1961" s="41"/>
      <c r="O1961" s="41"/>
      <c r="P1961" s="41"/>
    </row>
    <row r="1962">
      <c r="A1962" s="41"/>
      <c r="B1962" s="41"/>
      <c r="C1962" s="41"/>
      <c r="D1962" s="41"/>
      <c r="E1962" s="41"/>
      <c r="F1962" s="41"/>
      <c r="G1962" s="41"/>
      <c r="H1962" s="41"/>
      <c r="I1962" s="41"/>
      <c r="J1962" s="41"/>
      <c r="K1962" s="41"/>
      <c r="L1962" s="41"/>
      <c r="M1962" s="41"/>
      <c r="N1962" s="41"/>
      <c r="O1962" s="41"/>
      <c r="P1962" s="41"/>
    </row>
    <row r="1963">
      <c r="A1963" s="41"/>
      <c r="B1963" s="41"/>
      <c r="C1963" s="41"/>
      <c r="D1963" s="41"/>
      <c r="E1963" s="41"/>
      <c r="F1963" s="41"/>
      <c r="G1963" s="41"/>
      <c r="H1963" s="41"/>
      <c r="I1963" s="41"/>
      <c r="J1963" s="41"/>
      <c r="K1963" s="41"/>
      <c r="L1963" s="41"/>
      <c r="M1963" s="41"/>
      <c r="N1963" s="41"/>
      <c r="O1963" s="41"/>
      <c r="P1963" s="41"/>
    </row>
    <row r="1964">
      <c r="A1964" s="41"/>
      <c r="B1964" s="41"/>
      <c r="C1964" s="41"/>
      <c r="D1964" s="41"/>
      <c r="E1964" s="41"/>
      <c r="F1964" s="41"/>
      <c r="G1964" s="41"/>
      <c r="H1964" s="41"/>
      <c r="I1964" s="41"/>
      <c r="J1964" s="41"/>
      <c r="K1964" s="41"/>
      <c r="L1964" s="41"/>
      <c r="M1964" s="41"/>
      <c r="N1964" s="41"/>
      <c r="O1964" s="41"/>
      <c r="P1964" s="41"/>
    </row>
    <row r="1965">
      <c r="A1965" s="41"/>
      <c r="B1965" s="41"/>
      <c r="C1965" s="41"/>
      <c r="D1965" s="41"/>
      <c r="E1965" s="41"/>
      <c r="F1965" s="41"/>
      <c r="G1965" s="41"/>
      <c r="H1965" s="41"/>
      <c r="I1965" s="41"/>
      <c r="J1965" s="41"/>
      <c r="K1965" s="41"/>
      <c r="L1965" s="41"/>
      <c r="M1965" s="41"/>
      <c r="N1965" s="41"/>
      <c r="O1965" s="41"/>
      <c r="P1965" s="41"/>
    </row>
    <row r="1966">
      <c r="A1966" s="41"/>
      <c r="B1966" s="41"/>
      <c r="C1966" s="41"/>
      <c r="D1966" s="41"/>
      <c r="E1966" s="41"/>
      <c r="F1966" s="41"/>
      <c r="G1966" s="41"/>
      <c r="H1966" s="41"/>
      <c r="I1966" s="41"/>
      <c r="J1966" s="41"/>
      <c r="K1966" s="41"/>
      <c r="L1966" s="41"/>
      <c r="M1966" s="41"/>
      <c r="N1966" s="41"/>
      <c r="O1966" s="41"/>
      <c r="P1966" s="41"/>
    </row>
    <row r="1967">
      <c r="A1967" s="41"/>
      <c r="B1967" s="41"/>
      <c r="C1967" s="41"/>
      <c r="D1967" s="41"/>
      <c r="E1967" s="41"/>
      <c r="F1967" s="41"/>
      <c r="G1967" s="41"/>
      <c r="H1967" s="41"/>
      <c r="I1967" s="41"/>
      <c r="J1967" s="41"/>
      <c r="K1967" s="41"/>
      <c r="L1967" s="41"/>
      <c r="M1967" s="41"/>
      <c r="N1967" s="41"/>
      <c r="O1967" s="41"/>
      <c r="P1967" s="41"/>
    </row>
    <row r="1968">
      <c r="A1968" s="41"/>
      <c r="B1968" s="41"/>
      <c r="C1968" s="41"/>
      <c r="D1968" s="41"/>
      <c r="E1968" s="41"/>
      <c r="F1968" s="41"/>
      <c r="G1968" s="41"/>
      <c r="H1968" s="41"/>
      <c r="I1968" s="41"/>
      <c r="J1968" s="41"/>
      <c r="K1968" s="41"/>
      <c r="L1968" s="41"/>
      <c r="M1968" s="41"/>
      <c r="N1968" s="41"/>
      <c r="O1968" s="41"/>
      <c r="P1968" s="41"/>
    </row>
    <row r="1969">
      <c r="A1969" s="41"/>
      <c r="B1969" s="41"/>
      <c r="C1969" s="41"/>
      <c r="D1969" s="41"/>
      <c r="E1969" s="41"/>
      <c r="F1969" s="41"/>
      <c r="G1969" s="41"/>
      <c r="H1969" s="41"/>
      <c r="I1969" s="41"/>
      <c r="J1969" s="41"/>
      <c r="K1969" s="41"/>
      <c r="L1969" s="41"/>
      <c r="M1969" s="41"/>
      <c r="N1969" s="41"/>
      <c r="O1969" s="41"/>
      <c r="P1969" s="41"/>
    </row>
    <row r="1970">
      <c r="A1970" s="41"/>
      <c r="B1970" s="41"/>
      <c r="C1970" s="41"/>
      <c r="D1970" s="41"/>
      <c r="E1970" s="41"/>
      <c r="F1970" s="41"/>
      <c r="G1970" s="41"/>
      <c r="H1970" s="41"/>
      <c r="I1970" s="41"/>
      <c r="J1970" s="41"/>
      <c r="K1970" s="41"/>
      <c r="L1970" s="41"/>
      <c r="M1970" s="41"/>
      <c r="N1970" s="41"/>
      <c r="O1970" s="41"/>
      <c r="P1970" s="41"/>
    </row>
    <row r="1971">
      <c r="A1971" s="41"/>
      <c r="B1971" s="41"/>
      <c r="C1971" s="41"/>
      <c r="D1971" s="41"/>
      <c r="E1971" s="41"/>
      <c r="F1971" s="41"/>
      <c r="G1971" s="41"/>
      <c r="H1971" s="41"/>
      <c r="I1971" s="41"/>
      <c r="J1971" s="41"/>
      <c r="K1971" s="41"/>
      <c r="L1971" s="41"/>
      <c r="M1971" s="41"/>
      <c r="N1971" s="41"/>
      <c r="O1971" s="41"/>
      <c r="P1971" s="41"/>
    </row>
    <row r="1972">
      <c r="A1972" s="41"/>
      <c r="B1972" s="41"/>
      <c r="C1972" s="41"/>
      <c r="D1972" s="41"/>
      <c r="E1972" s="41"/>
      <c r="F1972" s="41"/>
      <c r="G1972" s="41"/>
      <c r="H1972" s="41"/>
      <c r="I1972" s="41"/>
      <c r="J1972" s="41"/>
      <c r="K1972" s="41"/>
      <c r="L1972" s="41"/>
      <c r="M1972" s="41"/>
      <c r="N1972" s="41"/>
      <c r="O1972" s="41"/>
      <c r="P1972" s="41"/>
    </row>
    <row r="1973">
      <c r="A1973" s="41"/>
      <c r="B1973" s="41"/>
      <c r="C1973" s="41"/>
      <c r="D1973" s="41"/>
      <c r="E1973" s="41"/>
      <c r="F1973" s="41"/>
      <c r="G1973" s="41"/>
      <c r="H1973" s="41"/>
      <c r="I1973" s="41"/>
      <c r="J1973" s="41"/>
      <c r="K1973" s="41"/>
      <c r="L1973" s="41"/>
      <c r="M1973" s="41"/>
      <c r="N1973" s="41"/>
      <c r="O1973" s="41"/>
      <c r="P1973" s="41"/>
    </row>
    <row r="1974">
      <c r="A1974" s="41"/>
      <c r="B1974" s="41"/>
      <c r="C1974" s="41"/>
      <c r="D1974" s="41"/>
      <c r="E1974" s="41"/>
      <c r="F1974" s="41"/>
      <c r="G1974" s="41"/>
      <c r="H1974" s="41"/>
      <c r="I1974" s="41"/>
      <c r="J1974" s="41"/>
      <c r="K1974" s="41"/>
      <c r="L1974" s="41"/>
      <c r="M1974" s="41"/>
      <c r="N1974" s="41"/>
      <c r="O1974" s="41"/>
      <c r="P1974" s="41"/>
    </row>
    <row r="1975">
      <c r="A1975" s="41"/>
      <c r="B1975" s="41"/>
      <c r="C1975" s="41"/>
      <c r="D1975" s="41"/>
      <c r="E1975" s="41"/>
      <c r="F1975" s="41"/>
      <c r="G1975" s="41"/>
      <c r="H1975" s="41"/>
      <c r="I1975" s="41"/>
      <c r="J1975" s="41"/>
      <c r="K1975" s="41"/>
      <c r="L1975" s="41"/>
      <c r="M1975" s="41"/>
      <c r="N1975" s="41"/>
      <c r="O1975" s="41"/>
      <c r="P1975" s="41"/>
    </row>
    <row r="1976">
      <c r="A1976" s="41"/>
      <c r="B1976" s="41"/>
      <c r="C1976" s="41"/>
      <c r="D1976" s="41"/>
      <c r="E1976" s="41"/>
      <c r="F1976" s="41"/>
      <c r="G1976" s="41"/>
      <c r="H1976" s="41"/>
      <c r="I1976" s="41"/>
      <c r="J1976" s="41"/>
      <c r="K1976" s="41"/>
      <c r="L1976" s="41"/>
      <c r="M1976" s="41"/>
      <c r="N1976" s="41"/>
      <c r="O1976" s="41"/>
      <c r="P1976" s="41"/>
    </row>
    <row r="1977">
      <c r="A1977" s="41"/>
      <c r="B1977" s="41"/>
      <c r="C1977" s="41"/>
      <c r="D1977" s="41"/>
      <c r="E1977" s="41"/>
      <c r="F1977" s="41"/>
      <c r="G1977" s="41"/>
      <c r="H1977" s="41"/>
      <c r="I1977" s="41"/>
      <c r="J1977" s="41"/>
      <c r="K1977" s="41"/>
      <c r="L1977" s="41"/>
      <c r="M1977" s="41"/>
      <c r="N1977" s="41"/>
      <c r="O1977" s="41"/>
      <c r="P1977" s="41"/>
    </row>
    <row r="1978">
      <c r="A1978" s="41"/>
      <c r="B1978" s="41"/>
      <c r="C1978" s="41"/>
      <c r="D1978" s="41"/>
      <c r="E1978" s="41"/>
      <c r="F1978" s="41"/>
      <c r="G1978" s="41"/>
      <c r="H1978" s="41"/>
      <c r="I1978" s="41"/>
      <c r="J1978" s="41"/>
      <c r="K1978" s="41"/>
      <c r="L1978" s="41"/>
      <c r="M1978" s="41"/>
      <c r="N1978" s="41"/>
      <c r="O1978" s="41"/>
      <c r="P1978" s="41"/>
    </row>
    <row r="1979">
      <c r="A1979" s="41"/>
      <c r="B1979" s="41"/>
      <c r="C1979" s="41"/>
      <c r="D1979" s="41"/>
      <c r="E1979" s="41"/>
      <c r="F1979" s="41"/>
      <c r="G1979" s="41"/>
      <c r="H1979" s="41"/>
      <c r="I1979" s="41"/>
      <c r="J1979" s="41"/>
      <c r="K1979" s="41"/>
      <c r="L1979" s="41"/>
      <c r="M1979" s="41"/>
      <c r="N1979" s="41"/>
      <c r="O1979" s="41"/>
      <c r="P1979" s="41"/>
    </row>
    <row r="1980">
      <c r="A1980" s="41"/>
      <c r="B1980" s="41"/>
      <c r="C1980" s="41"/>
      <c r="D1980" s="41"/>
      <c r="E1980" s="41"/>
      <c r="F1980" s="41"/>
      <c r="G1980" s="41"/>
      <c r="H1980" s="41"/>
      <c r="I1980" s="41"/>
      <c r="J1980" s="41"/>
      <c r="K1980" s="41"/>
      <c r="L1980" s="41"/>
      <c r="M1980" s="41"/>
      <c r="N1980" s="41"/>
      <c r="O1980" s="41"/>
      <c r="P1980" s="41"/>
    </row>
    <row r="1981">
      <c r="A1981" s="41"/>
      <c r="B1981" s="41"/>
      <c r="C1981" s="41"/>
      <c r="D1981" s="41"/>
      <c r="E1981" s="41"/>
      <c r="F1981" s="41"/>
      <c r="G1981" s="41"/>
      <c r="H1981" s="41"/>
      <c r="I1981" s="41"/>
      <c r="J1981" s="41"/>
      <c r="K1981" s="41"/>
      <c r="L1981" s="41"/>
      <c r="M1981" s="41"/>
      <c r="N1981" s="41"/>
      <c r="O1981" s="41"/>
      <c r="P1981" s="41"/>
    </row>
    <row r="1982">
      <c r="A1982" s="41"/>
      <c r="B1982" s="41"/>
      <c r="C1982" s="41"/>
      <c r="D1982" s="41"/>
      <c r="E1982" s="41"/>
      <c r="F1982" s="41"/>
      <c r="G1982" s="41"/>
      <c r="H1982" s="41"/>
      <c r="I1982" s="41"/>
      <c r="J1982" s="41"/>
      <c r="K1982" s="41"/>
      <c r="L1982" s="41"/>
      <c r="M1982" s="41"/>
      <c r="N1982" s="41"/>
      <c r="O1982" s="41"/>
      <c r="P1982" s="41"/>
    </row>
    <row r="1983">
      <c r="A1983" s="41"/>
      <c r="B1983" s="41"/>
      <c r="C1983" s="41"/>
      <c r="D1983" s="41"/>
      <c r="E1983" s="41"/>
      <c r="F1983" s="41"/>
      <c r="G1983" s="41"/>
      <c r="H1983" s="41"/>
      <c r="I1983" s="41"/>
      <c r="J1983" s="41"/>
      <c r="K1983" s="41"/>
      <c r="L1983" s="41"/>
      <c r="M1983" s="41"/>
      <c r="N1983" s="41"/>
      <c r="O1983" s="41"/>
      <c r="P1983" s="41"/>
    </row>
    <row r="1984">
      <c r="A1984" s="41"/>
      <c r="B1984" s="41"/>
      <c r="C1984" s="41"/>
      <c r="D1984" s="41"/>
      <c r="E1984" s="41"/>
      <c r="F1984" s="41"/>
      <c r="G1984" s="41"/>
      <c r="H1984" s="41"/>
      <c r="I1984" s="41"/>
      <c r="J1984" s="41"/>
      <c r="K1984" s="41"/>
      <c r="L1984" s="41"/>
      <c r="M1984" s="41"/>
      <c r="N1984" s="41"/>
      <c r="O1984" s="41"/>
      <c r="P1984" s="41"/>
    </row>
    <row r="1985">
      <c r="A1985" s="41"/>
      <c r="B1985" s="41"/>
      <c r="C1985" s="41"/>
      <c r="D1985" s="41"/>
      <c r="E1985" s="41"/>
      <c r="F1985" s="41"/>
      <c r="G1985" s="41"/>
      <c r="H1985" s="41"/>
      <c r="I1985" s="41"/>
      <c r="J1985" s="41"/>
      <c r="K1985" s="41"/>
      <c r="L1985" s="41"/>
      <c r="M1985" s="41"/>
      <c r="N1985" s="41"/>
      <c r="O1985" s="41"/>
      <c r="P1985" s="41"/>
    </row>
    <row r="1986">
      <c r="A1986" s="41"/>
      <c r="B1986" s="41"/>
      <c r="C1986" s="41"/>
      <c r="D1986" s="41"/>
      <c r="E1986" s="41"/>
      <c r="F1986" s="41"/>
      <c r="G1986" s="41"/>
      <c r="H1986" s="41"/>
      <c r="I1986" s="41"/>
      <c r="J1986" s="41"/>
      <c r="K1986" s="41"/>
      <c r="L1986" s="41"/>
      <c r="M1986" s="41"/>
      <c r="N1986" s="41"/>
      <c r="O1986" s="41"/>
      <c r="P1986" s="41"/>
    </row>
    <row r="1987">
      <c r="A1987" s="41"/>
      <c r="B1987" s="41"/>
      <c r="C1987" s="41"/>
      <c r="D1987" s="41"/>
      <c r="E1987" s="41"/>
      <c r="F1987" s="41"/>
      <c r="G1987" s="41"/>
      <c r="H1987" s="41"/>
      <c r="I1987" s="41"/>
      <c r="J1987" s="41"/>
      <c r="K1987" s="41"/>
      <c r="L1987" s="41"/>
      <c r="M1987" s="41"/>
      <c r="N1987" s="41"/>
      <c r="O1987" s="41"/>
      <c r="P1987" s="41"/>
    </row>
    <row r="1988">
      <c r="A1988" s="41"/>
      <c r="B1988" s="41"/>
      <c r="C1988" s="41"/>
      <c r="D1988" s="41"/>
      <c r="E1988" s="41"/>
      <c r="F1988" s="41"/>
      <c r="G1988" s="41"/>
      <c r="H1988" s="41"/>
      <c r="I1988" s="41"/>
      <c r="J1988" s="41"/>
      <c r="K1988" s="41"/>
      <c r="L1988" s="41"/>
      <c r="M1988" s="41"/>
      <c r="N1988" s="41"/>
      <c r="O1988" s="41"/>
      <c r="P1988" s="41"/>
    </row>
    <row r="1989">
      <c r="A1989" s="41"/>
      <c r="B1989" s="41"/>
      <c r="C1989" s="41"/>
      <c r="D1989" s="41"/>
      <c r="E1989" s="41"/>
      <c r="F1989" s="41"/>
      <c r="G1989" s="41"/>
      <c r="H1989" s="41"/>
      <c r="I1989" s="41"/>
      <c r="J1989" s="41"/>
      <c r="K1989" s="41"/>
      <c r="L1989" s="41"/>
      <c r="M1989" s="41"/>
      <c r="N1989" s="41"/>
      <c r="O1989" s="41"/>
      <c r="P1989" s="41"/>
    </row>
    <row r="1990">
      <c r="A1990" s="41"/>
      <c r="B1990" s="41"/>
      <c r="C1990" s="41"/>
      <c r="D1990" s="41"/>
      <c r="E1990" s="41"/>
      <c r="F1990" s="41"/>
      <c r="G1990" s="41"/>
      <c r="H1990" s="41"/>
      <c r="I1990" s="41"/>
      <c r="J1990" s="41"/>
      <c r="K1990" s="41"/>
      <c r="L1990" s="41"/>
      <c r="M1990" s="41"/>
      <c r="N1990" s="41"/>
      <c r="O1990" s="41"/>
      <c r="P1990" s="41"/>
    </row>
    <row r="1991">
      <c r="A1991" s="41"/>
      <c r="B1991" s="41"/>
      <c r="C1991" s="41"/>
      <c r="D1991" s="41"/>
      <c r="E1991" s="41"/>
      <c r="F1991" s="41"/>
      <c r="G1991" s="41"/>
      <c r="H1991" s="41"/>
      <c r="I1991" s="41"/>
      <c r="J1991" s="41"/>
      <c r="K1991" s="41"/>
      <c r="L1991" s="41"/>
      <c r="M1991" s="41"/>
      <c r="N1991" s="41"/>
      <c r="O1991" s="41"/>
      <c r="P1991" s="41"/>
    </row>
    <row r="1992">
      <c r="A1992" s="41"/>
      <c r="B1992" s="41"/>
      <c r="C1992" s="41"/>
      <c r="D1992" s="41"/>
      <c r="E1992" s="41"/>
      <c r="F1992" s="41"/>
      <c r="G1992" s="41"/>
      <c r="H1992" s="41"/>
      <c r="I1992" s="41"/>
      <c r="J1992" s="41"/>
      <c r="K1992" s="41"/>
      <c r="L1992" s="41"/>
      <c r="M1992" s="41"/>
      <c r="N1992" s="41"/>
      <c r="O1992" s="41"/>
      <c r="P1992" s="41"/>
    </row>
    <row r="1993">
      <c r="A1993" s="41"/>
      <c r="B1993" s="41"/>
      <c r="C1993" s="41"/>
      <c r="D1993" s="41"/>
      <c r="E1993" s="41"/>
      <c r="F1993" s="41"/>
      <c r="G1993" s="41"/>
      <c r="H1993" s="41"/>
      <c r="I1993" s="41"/>
      <c r="J1993" s="41"/>
      <c r="K1993" s="41"/>
      <c r="L1993" s="41"/>
      <c r="M1993" s="41"/>
      <c r="N1993" s="41"/>
      <c r="O1993" s="41"/>
      <c r="P1993" s="41"/>
    </row>
    <row r="1994">
      <c r="A1994" s="41"/>
      <c r="B1994" s="41"/>
      <c r="C1994" s="41"/>
      <c r="D1994" s="41"/>
      <c r="E1994" s="41"/>
      <c r="F1994" s="41"/>
      <c r="G1994" s="41"/>
      <c r="H1994" s="41"/>
      <c r="I1994" s="41"/>
      <c r="J1994" s="41"/>
      <c r="K1994" s="41"/>
      <c r="L1994" s="41"/>
      <c r="M1994" s="41"/>
      <c r="N1994" s="41"/>
      <c r="O1994" s="41"/>
      <c r="P1994" s="41"/>
    </row>
    <row r="1995">
      <c r="A1995" s="41"/>
      <c r="B1995" s="41"/>
      <c r="C1995" s="41"/>
      <c r="D1995" s="41"/>
      <c r="E1995" s="41"/>
      <c r="F1995" s="41"/>
      <c r="G1995" s="41"/>
      <c r="H1995" s="41"/>
      <c r="I1995" s="41"/>
      <c r="J1995" s="41"/>
      <c r="K1995" s="41"/>
      <c r="L1995" s="41"/>
      <c r="M1995" s="41"/>
      <c r="N1995" s="41"/>
      <c r="O1995" s="41"/>
      <c r="P1995" s="41"/>
    </row>
    <row r="1996">
      <c r="A1996" s="41"/>
      <c r="B1996" s="41"/>
      <c r="C1996" s="41"/>
      <c r="D1996" s="41"/>
      <c r="E1996" s="41"/>
      <c r="F1996" s="41"/>
      <c r="G1996" s="41"/>
      <c r="H1996" s="41"/>
      <c r="I1996" s="41"/>
      <c r="J1996" s="41"/>
      <c r="K1996" s="41"/>
      <c r="L1996" s="41"/>
      <c r="M1996" s="41"/>
      <c r="N1996" s="41"/>
      <c r="O1996" s="41"/>
      <c r="P1996" s="41"/>
    </row>
    <row r="1997">
      <c r="A1997" s="41"/>
      <c r="B1997" s="41"/>
      <c r="C1997" s="41"/>
      <c r="D1997" s="41"/>
      <c r="E1997" s="41"/>
      <c r="F1997" s="41"/>
      <c r="G1997" s="41"/>
      <c r="H1997" s="41"/>
      <c r="I1997" s="41"/>
      <c r="J1997" s="41"/>
      <c r="K1997" s="41"/>
      <c r="L1997" s="41"/>
      <c r="M1997" s="41"/>
      <c r="N1997" s="41"/>
      <c r="O1997" s="41"/>
      <c r="P1997" s="41"/>
    </row>
    <row r="1998">
      <c r="A1998" s="41"/>
      <c r="B1998" s="41"/>
      <c r="C1998" s="41"/>
      <c r="D1998" s="41"/>
      <c r="E1998" s="41"/>
      <c r="F1998" s="41"/>
      <c r="G1998" s="41"/>
      <c r="H1998" s="41"/>
      <c r="I1998" s="41"/>
      <c r="J1998" s="41"/>
      <c r="K1998" s="41"/>
      <c r="L1998" s="41"/>
      <c r="M1998" s="41"/>
      <c r="N1998" s="41"/>
      <c r="O1998" s="41"/>
      <c r="P1998" s="41"/>
    </row>
    <row r="1999">
      <c r="A1999" s="41"/>
      <c r="B1999" s="41"/>
      <c r="C1999" s="41"/>
      <c r="D1999" s="41"/>
      <c r="E1999" s="41"/>
      <c r="F1999" s="41"/>
      <c r="G1999" s="41"/>
      <c r="H1999" s="41"/>
      <c r="I1999" s="41"/>
      <c r="J1999" s="41"/>
      <c r="K1999" s="41"/>
      <c r="L1999" s="41"/>
      <c r="M1999" s="41"/>
      <c r="N1999" s="41"/>
      <c r="O1999" s="41"/>
      <c r="P1999" s="41"/>
    </row>
    <row r="2000">
      <c r="A2000" s="41"/>
      <c r="B2000" s="41"/>
      <c r="C2000" s="41"/>
      <c r="D2000" s="41"/>
      <c r="E2000" s="41"/>
      <c r="F2000" s="41"/>
      <c r="G2000" s="41"/>
      <c r="H2000" s="41"/>
      <c r="I2000" s="41"/>
      <c r="J2000" s="41"/>
      <c r="K2000" s="41"/>
      <c r="L2000" s="41"/>
      <c r="M2000" s="41"/>
      <c r="N2000" s="41"/>
      <c r="O2000" s="41"/>
      <c r="P2000" s="41"/>
    </row>
    <row r="2001">
      <c r="A2001" s="41"/>
      <c r="B2001" s="41"/>
      <c r="C2001" s="41"/>
      <c r="D2001" s="41"/>
      <c r="E2001" s="41"/>
      <c r="F2001" s="41"/>
      <c r="G2001" s="41"/>
      <c r="H2001" s="41"/>
      <c r="I2001" s="41"/>
      <c r="J2001" s="41"/>
      <c r="K2001" s="41"/>
      <c r="L2001" s="41"/>
      <c r="M2001" s="41"/>
      <c r="N2001" s="41"/>
      <c r="O2001" s="41"/>
      <c r="P2001" s="41"/>
    </row>
    <row r="2002">
      <c r="A2002" s="41"/>
      <c r="B2002" s="41"/>
      <c r="C2002" s="41"/>
      <c r="D2002" s="41"/>
      <c r="E2002" s="41"/>
      <c r="F2002" s="41"/>
      <c r="G2002" s="41"/>
      <c r="H2002" s="41"/>
      <c r="I2002" s="41"/>
      <c r="J2002" s="41"/>
      <c r="K2002" s="41"/>
      <c r="L2002" s="41"/>
      <c r="M2002" s="41"/>
      <c r="N2002" s="41"/>
      <c r="O2002" s="41"/>
      <c r="P2002" s="41"/>
    </row>
    <row r="2003">
      <c r="A2003" s="41"/>
      <c r="B2003" s="41"/>
      <c r="C2003" s="41"/>
      <c r="D2003" s="41"/>
      <c r="E2003" s="41"/>
      <c r="F2003" s="41"/>
      <c r="G2003" s="41"/>
      <c r="H2003" s="41"/>
      <c r="I2003" s="41"/>
      <c r="J2003" s="41"/>
      <c r="K2003" s="41"/>
      <c r="L2003" s="41"/>
      <c r="M2003" s="41"/>
      <c r="N2003" s="41"/>
      <c r="O2003" s="41"/>
      <c r="P2003" s="41"/>
    </row>
    <row r="2004">
      <c r="A2004" s="41"/>
      <c r="B2004" s="41"/>
      <c r="C2004" s="41"/>
      <c r="D2004" s="41"/>
      <c r="E2004" s="41"/>
      <c r="F2004" s="41"/>
      <c r="G2004" s="41"/>
      <c r="H2004" s="41"/>
      <c r="I2004" s="41"/>
      <c r="J2004" s="41"/>
      <c r="K2004" s="41"/>
      <c r="L2004" s="41"/>
      <c r="M2004" s="41"/>
      <c r="N2004" s="41"/>
      <c r="O2004" s="41"/>
      <c r="P2004" s="41"/>
    </row>
    <row r="2005">
      <c r="A2005" s="41"/>
      <c r="B2005" s="41"/>
      <c r="C2005" s="41"/>
      <c r="D2005" s="41"/>
      <c r="E2005" s="41"/>
      <c r="F2005" s="41"/>
      <c r="G2005" s="41"/>
      <c r="H2005" s="41"/>
      <c r="I2005" s="41"/>
      <c r="J2005" s="41"/>
      <c r="K2005" s="41"/>
      <c r="L2005" s="41"/>
      <c r="M2005" s="41"/>
      <c r="N2005" s="41"/>
      <c r="O2005" s="41"/>
      <c r="P2005" s="41"/>
    </row>
    <row r="2006">
      <c r="A2006" s="41"/>
      <c r="B2006" s="41"/>
      <c r="C2006" s="41"/>
      <c r="D2006" s="41"/>
      <c r="E2006" s="41"/>
      <c r="F2006" s="41"/>
      <c r="G2006" s="41"/>
      <c r="H2006" s="41"/>
      <c r="I2006" s="41"/>
      <c r="J2006" s="41"/>
      <c r="K2006" s="41"/>
      <c r="L2006" s="41"/>
      <c r="M2006" s="41"/>
      <c r="N2006" s="41"/>
      <c r="O2006" s="41"/>
      <c r="P2006" s="41"/>
    </row>
    <row r="2007">
      <c r="A2007" s="41"/>
      <c r="B2007" s="41"/>
      <c r="C2007" s="41"/>
      <c r="D2007" s="41"/>
      <c r="E2007" s="41"/>
      <c r="F2007" s="41"/>
      <c r="G2007" s="41"/>
      <c r="H2007" s="41"/>
      <c r="I2007" s="41"/>
      <c r="J2007" s="41"/>
      <c r="K2007" s="41"/>
      <c r="L2007" s="41"/>
      <c r="M2007" s="41"/>
      <c r="N2007" s="41"/>
      <c r="O2007" s="41"/>
      <c r="P2007" s="41"/>
    </row>
    <row r="2008">
      <c r="A2008" s="41"/>
      <c r="B2008" s="41"/>
      <c r="C2008" s="41"/>
      <c r="D2008" s="41"/>
      <c r="E2008" s="41"/>
      <c r="F2008" s="41"/>
      <c r="G2008" s="41"/>
      <c r="H2008" s="41"/>
      <c r="I2008" s="41"/>
      <c r="J2008" s="41"/>
      <c r="K2008" s="41"/>
      <c r="L2008" s="41"/>
      <c r="M2008" s="41"/>
      <c r="N2008" s="41"/>
      <c r="O2008" s="41"/>
      <c r="P2008" s="41"/>
    </row>
    <row r="2009">
      <c r="A2009" s="41"/>
      <c r="B2009" s="41"/>
      <c r="C2009" s="41"/>
      <c r="D2009" s="41"/>
      <c r="E2009" s="41"/>
      <c r="F2009" s="41"/>
      <c r="G2009" s="41"/>
      <c r="H2009" s="41"/>
      <c r="I2009" s="41"/>
      <c r="J2009" s="41"/>
      <c r="K2009" s="41"/>
      <c r="L2009" s="41"/>
      <c r="M2009" s="41"/>
      <c r="N2009" s="41"/>
      <c r="O2009" s="41"/>
      <c r="P2009" s="41"/>
    </row>
    <row r="2010">
      <c r="A2010" s="41"/>
      <c r="B2010" s="41"/>
      <c r="C2010" s="41"/>
      <c r="D2010" s="41"/>
      <c r="E2010" s="41"/>
      <c r="F2010" s="41"/>
      <c r="G2010" s="41"/>
      <c r="H2010" s="41"/>
      <c r="I2010" s="41"/>
      <c r="J2010" s="41"/>
      <c r="K2010" s="41"/>
      <c r="L2010" s="41"/>
      <c r="M2010" s="41"/>
      <c r="N2010" s="41"/>
      <c r="O2010" s="41"/>
      <c r="P2010" s="41"/>
    </row>
    <row r="2011">
      <c r="A2011" s="41"/>
      <c r="B2011" s="41"/>
      <c r="C2011" s="41"/>
      <c r="D2011" s="41"/>
      <c r="E2011" s="41"/>
      <c r="F2011" s="41"/>
      <c r="G2011" s="41"/>
      <c r="H2011" s="41"/>
      <c r="I2011" s="41"/>
      <c r="J2011" s="41"/>
      <c r="K2011" s="41"/>
      <c r="L2011" s="41"/>
      <c r="M2011" s="41"/>
      <c r="N2011" s="41"/>
      <c r="O2011" s="41"/>
      <c r="P2011" s="41"/>
    </row>
    <row r="2012">
      <c r="A2012" s="41"/>
      <c r="B2012" s="41"/>
      <c r="C2012" s="41"/>
      <c r="D2012" s="41"/>
      <c r="E2012" s="41"/>
      <c r="F2012" s="41"/>
      <c r="G2012" s="41"/>
      <c r="H2012" s="41"/>
      <c r="I2012" s="41"/>
      <c r="J2012" s="41"/>
      <c r="K2012" s="41"/>
      <c r="L2012" s="41"/>
      <c r="M2012" s="41"/>
      <c r="N2012" s="41"/>
      <c r="O2012" s="41"/>
      <c r="P2012" s="41"/>
    </row>
    <row r="2013">
      <c r="A2013" s="41"/>
      <c r="B2013" s="41"/>
      <c r="C2013" s="41"/>
      <c r="D2013" s="41"/>
      <c r="E2013" s="41"/>
      <c r="F2013" s="41"/>
      <c r="G2013" s="41"/>
      <c r="H2013" s="41"/>
      <c r="I2013" s="41"/>
      <c r="J2013" s="41"/>
      <c r="K2013" s="41"/>
      <c r="L2013" s="41"/>
      <c r="M2013" s="41"/>
      <c r="N2013" s="41"/>
      <c r="O2013" s="41"/>
      <c r="P2013" s="41"/>
    </row>
    <row r="2014">
      <c r="A2014" s="41"/>
      <c r="B2014" s="41"/>
      <c r="C2014" s="41"/>
      <c r="D2014" s="41"/>
      <c r="E2014" s="41"/>
      <c r="F2014" s="41"/>
      <c r="G2014" s="41"/>
      <c r="H2014" s="41"/>
      <c r="I2014" s="41"/>
      <c r="J2014" s="41"/>
      <c r="K2014" s="41"/>
      <c r="L2014" s="41"/>
      <c r="M2014" s="41"/>
      <c r="N2014" s="41"/>
      <c r="O2014" s="41"/>
      <c r="P2014" s="41"/>
    </row>
    <row r="2015">
      <c r="A2015" s="41"/>
      <c r="B2015" s="41"/>
      <c r="C2015" s="41"/>
      <c r="D2015" s="41"/>
      <c r="E2015" s="41"/>
      <c r="F2015" s="41"/>
      <c r="G2015" s="41"/>
      <c r="H2015" s="41"/>
      <c r="I2015" s="41"/>
      <c r="J2015" s="41"/>
      <c r="K2015" s="41"/>
      <c r="L2015" s="41"/>
      <c r="M2015" s="41"/>
      <c r="N2015" s="41"/>
      <c r="O2015" s="41"/>
      <c r="P2015" s="41"/>
    </row>
    <row r="2016">
      <c r="A2016" s="41"/>
      <c r="B2016" s="41"/>
      <c r="C2016" s="41"/>
      <c r="D2016" s="41"/>
      <c r="E2016" s="41"/>
      <c r="F2016" s="41"/>
      <c r="G2016" s="41"/>
      <c r="H2016" s="41"/>
      <c r="I2016" s="41"/>
      <c r="J2016" s="41"/>
      <c r="K2016" s="41"/>
      <c r="L2016" s="41"/>
      <c r="M2016" s="41"/>
      <c r="N2016" s="41"/>
      <c r="O2016" s="41"/>
      <c r="P2016" s="41"/>
    </row>
    <row r="2017">
      <c r="A2017" s="41"/>
      <c r="B2017" s="41"/>
      <c r="C2017" s="41"/>
      <c r="D2017" s="41"/>
      <c r="E2017" s="41"/>
      <c r="F2017" s="41"/>
      <c r="G2017" s="41"/>
      <c r="H2017" s="41"/>
      <c r="I2017" s="41"/>
      <c r="J2017" s="41"/>
      <c r="K2017" s="41"/>
      <c r="L2017" s="41"/>
      <c r="M2017" s="41"/>
      <c r="N2017" s="41"/>
      <c r="O2017" s="41"/>
      <c r="P2017" s="41"/>
    </row>
    <row r="2018">
      <c r="A2018" s="41"/>
      <c r="B2018" s="41"/>
      <c r="C2018" s="41"/>
      <c r="D2018" s="41"/>
      <c r="E2018" s="41"/>
      <c r="F2018" s="41"/>
      <c r="G2018" s="41"/>
      <c r="H2018" s="41"/>
      <c r="I2018" s="41"/>
      <c r="J2018" s="41"/>
      <c r="K2018" s="41"/>
      <c r="L2018" s="41"/>
      <c r="M2018" s="41"/>
      <c r="N2018" s="41"/>
      <c r="O2018" s="41"/>
      <c r="P2018" s="41"/>
    </row>
    <row r="2019">
      <c r="A2019" s="41"/>
      <c r="B2019" s="41"/>
      <c r="C2019" s="41"/>
      <c r="D2019" s="41"/>
      <c r="E2019" s="41"/>
      <c r="F2019" s="41"/>
      <c r="G2019" s="41"/>
      <c r="H2019" s="41"/>
      <c r="I2019" s="41"/>
      <c r="J2019" s="41"/>
      <c r="K2019" s="41"/>
      <c r="L2019" s="41"/>
      <c r="M2019" s="41"/>
      <c r="N2019" s="41"/>
      <c r="O2019" s="41"/>
      <c r="P2019" s="41"/>
    </row>
    <row r="2020">
      <c r="A2020" s="41"/>
      <c r="B2020" s="41"/>
      <c r="C2020" s="41"/>
      <c r="D2020" s="41"/>
      <c r="E2020" s="41"/>
      <c r="F2020" s="41"/>
      <c r="G2020" s="41"/>
      <c r="H2020" s="41"/>
      <c r="I2020" s="41"/>
      <c r="J2020" s="41"/>
      <c r="K2020" s="41"/>
      <c r="L2020" s="41"/>
      <c r="M2020" s="41"/>
      <c r="N2020" s="41"/>
      <c r="O2020" s="41"/>
      <c r="P2020" s="41"/>
    </row>
    <row r="2021">
      <c r="A2021" s="41"/>
      <c r="B2021" s="41"/>
      <c r="C2021" s="41"/>
      <c r="D2021" s="41"/>
      <c r="E2021" s="41"/>
      <c r="F2021" s="41"/>
      <c r="G2021" s="41"/>
      <c r="H2021" s="41"/>
      <c r="I2021" s="41"/>
      <c r="J2021" s="41"/>
      <c r="K2021" s="41"/>
      <c r="L2021" s="41"/>
      <c r="M2021" s="41"/>
      <c r="N2021" s="41"/>
      <c r="O2021" s="41"/>
      <c r="P2021" s="41"/>
    </row>
    <row r="2022">
      <c r="A2022" s="41"/>
      <c r="B2022" s="41"/>
      <c r="C2022" s="41"/>
      <c r="D2022" s="41"/>
      <c r="E2022" s="41"/>
      <c r="F2022" s="41"/>
      <c r="G2022" s="41"/>
      <c r="H2022" s="41"/>
      <c r="I2022" s="41"/>
      <c r="J2022" s="41"/>
      <c r="K2022" s="41"/>
      <c r="L2022" s="41"/>
      <c r="M2022" s="41"/>
      <c r="N2022" s="41"/>
      <c r="O2022" s="41"/>
      <c r="P2022" s="41"/>
    </row>
    <row r="2023">
      <c r="A2023" s="41"/>
      <c r="B2023" s="41"/>
      <c r="C2023" s="41"/>
      <c r="D2023" s="41"/>
      <c r="E2023" s="41"/>
      <c r="F2023" s="41"/>
      <c r="G2023" s="41"/>
      <c r="H2023" s="41"/>
      <c r="I2023" s="41"/>
      <c r="J2023" s="41"/>
      <c r="K2023" s="41"/>
      <c r="L2023" s="41"/>
      <c r="M2023" s="41"/>
      <c r="N2023" s="41"/>
      <c r="O2023" s="41"/>
      <c r="P2023" s="41"/>
    </row>
    <row r="2024">
      <c r="A2024" s="41"/>
      <c r="B2024" s="41"/>
      <c r="C2024" s="41"/>
      <c r="D2024" s="41"/>
      <c r="E2024" s="41"/>
      <c r="F2024" s="41"/>
      <c r="G2024" s="41"/>
      <c r="H2024" s="41"/>
      <c r="I2024" s="41"/>
      <c r="J2024" s="41"/>
      <c r="K2024" s="41"/>
      <c r="L2024" s="41"/>
      <c r="M2024" s="41"/>
      <c r="N2024" s="41"/>
      <c r="O2024" s="41"/>
      <c r="P2024" s="41"/>
    </row>
    <row r="2025">
      <c r="A2025" s="41"/>
      <c r="B2025" s="41"/>
      <c r="C2025" s="41"/>
      <c r="D2025" s="41"/>
      <c r="E2025" s="41"/>
      <c r="F2025" s="41"/>
      <c r="G2025" s="41"/>
      <c r="H2025" s="41"/>
      <c r="I2025" s="41"/>
      <c r="J2025" s="41"/>
      <c r="K2025" s="41"/>
      <c r="L2025" s="41"/>
      <c r="M2025" s="41"/>
      <c r="N2025" s="41"/>
      <c r="O2025" s="41"/>
      <c r="P2025" s="41"/>
    </row>
    <row r="2026">
      <c r="A2026" s="41"/>
      <c r="B2026" s="41"/>
      <c r="C2026" s="41"/>
      <c r="D2026" s="41"/>
      <c r="E2026" s="41"/>
      <c r="F2026" s="41"/>
      <c r="G2026" s="41"/>
      <c r="H2026" s="41"/>
      <c r="I2026" s="41"/>
      <c r="J2026" s="41"/>
      <c r="K2026" s="41"/>
      <c r="L2026" s="41"/>
      <c r="M2026" s="41"/>
      <c r="N2026" s="41"/>
      <c r="O2026" s="41"/>
      <c r="P2026" s="41"/>
    </row>
    <row r="2027">
      <c r="A2027" s="41"/>
      <c r="B2027" s="41"/>
      <c r="C2027" s="41"/>
      <c r="D2027" s="41"/>
      <c r="E2027" s="41"/>
      <c r="F2027" s="41"/>
      <c r="G2027" s="41"/>
      <c r="H2027" s="41"/>
      <c r="I2027" s="41"/>
      <c r="J2027" s="41"/>
      <c r="K2027" s="41"/>
      <c r="L2027" s="41"/>
      <c r="M2027" s="41"/>
      <c r="N2027" s="41"/>
      <c r="O2027" s="41"/>
      <c r="P2027" s="41"/>
    </row>
    <row r="2028">
      <c r="A2028" s="41"/>
      <c r="B2028" s="41"/>
      <c r="C2028" s="41"/>
      <c r="D2028" s="41"/>
      <c r="E2028" s="41"/>
      <c r="F2028" s="41"/>
      <c r="G2028" s="41"/>
      <c r="H2028" s="41"/>
      <c r="I2028" s="41"/>
      <c r="J2028" s="41"/>
      <c r="K2028" s="41"/>
      <c r="L2028" s="41"/>
      <c r="M2028" s="41"/>
      <c r="N2028" s="41"/>
      <c r="O2028" s="41"/>
      <c r="P2028" s="41"/>
    </row>
    <row r="2029">
      <c r="A2029" s="41"/>
      <c r="B2029" s="41"/>
      <c r="C2029" s="41"/>
      <c r="D2029" s="41"/>
      <c r="E2029" s="41"/>
      <c r="F2029" s="41"/>
      <c r="G2029" s="41"/>
      <c r="H2029" s="41"/>
      <c r="I2029" s="41"/>
      <c r="J2029" s="41"/>
      <c r="K2029" s="41"/>
      <c r="L2029" s="41"/>
      <c r="M2029" s="41"/>
      <c r="N2029" s="41"/>
      <c r="O2029" s="41"/>
      <c r="P2029" s="41"/>
    </row>
    <row r="2030">
      <c r="A2030" s="41"/>
      <c r="B2030" s="41"/>
      <c r="C2030" s="41"/>
      <c r="D2030" s="41"/>
      <c r="E2030" s="41"/>
      <c r="F2030" s="41"/>
      <c r="G2030" s="41"/>
      <c r="H2030" s="41"/>
      <c r="I2030" s="41"/>
      <c r="J2030" s="41"/>
      <c r="K2030" s="41"/>
      <c r="L2030" s="41"/>
      <c r="M2030" s="41"/>
      <c r="N2030" s="41"/>
      <c r="O2030" s="41"/>
      <c r="P2030" s="41"/>
    </row>
    <row r="2031">
      <c r="A2031" s="41"/>
      <c r="B2031" s="41"/>
      <c r="C2031" s="41"/>
      <c r="D2031" s="41"/>
      <c r="E2031" s="41"/>
      <c r="F2031" s="41"/>
      <c r="G2031" s="41"/>
      <c r="H2031" s="41"/>
      <c r="I2031" s="41"/>
      <c r="J2031" s="41"/>
      <c r="K2031" s="41"/>
      <c r="L2031" s="41"/>
      <c r="M2031" s="41"/>
      <c r="N2031" s="41"/>
      <c r="O2031" s="41"/>
      <c r="P2031" s="41"/>
    </row>
    <row r="2032">
      <c r="A2032" s="41"/>
      <c r="B2032" s="41"/>
      <c r="C2032" s="41"/>
      <c r="D2032" s="41"/>
      <c r="E2032" s="41"/>
      <c r="F2032" s="41"/>
      <c r="G2032" s="41"/>
      <c r="H2032" s="41"/>
      <c r="I2032" s="41"/>
      <c r="J2032" s="41"/>
      <c r="K2032" s="41"/>
      <c r="L2032" s="41"/>
      <c r="M2032" s="41"/>
      <c r="N2032" s="41"/>
      <c r="O2032" s="41"/>
      <c r="P2032" s="41"/>
    </row>
    <row r="2033">
      <c r="A2033" s="41"/>
      <c r="B2033" s="41"/>
      <c r="C2033" s="41"/>
      <c r="D2033" s="41"/>
      <c r="E2033" s="41"/>
      <c r="F2033" s="41"/>
      <c r="G2033" s="41"/>
      <c r="H2033" s="41"/>
      <c r="I2033" s="41"/>
      <c r="J2033" s="41"/>
      <c r="K2033" s="41"/>
      <c r="L2033" s="41"/>
      <c r="M2033" s="41"/>
      <c r="N2033" s="41"/>
      <c r="O2033" s="41"/>
      <c r="P2033" s="41"/>
    </row>
    <row r="2034">
      <c r="A2034" s="41"/>
      <c r="B2034" s="41"/>
      <c r="C2034" s="41"/>
      <c r="D2034" s="41"/>
      <c r="E2034" s="41"/>
      <c r="F2034" s="41"/>
      <c r="G2034" s="41"/>
      <c r="H2034" s="41"/>
      <c r="I2034" s="41"/>
      <c r="J2034" s="41"/>
      <c r="K2034" s="41"/>
      <c r="L2034" s="41"/>
      <c r="M2034" s="41"/>
      <c r="N2034" s="41"/>
      <c r="O2034" s="41"/>
      <c r="P2034" s="41"/>
    </row>
    <row r="2035">
      <c r="A2035" s="41"/>
      <c r="B2035" s="41"/>
      <c r="C2035" s="41"/>
      <c r="D2035" s="41"/>
      <c r="E2035" s="41"/>
      <c r="F2035" s="41"/>
      <c r="G2035" s="41"/>
      <c r="H2035" s="41"/>
      <c r="I2035" s="41"/>
      <c r="J2035" s="41"/>
      <c r="K2035" s="41"/>
      <c r="L2035" s="41"/>
      <c r="M2035" s="41"/>
      <c r="N2035" s="41"/>
      <c r="O2035" s="41"/>
      <c r="P2035" s="41"/>
    </row>
    <row r="2036">
      <c r="A2036" s="41"/>
      <c r="B2036" s="41"/>
      <c r="C2036" s="41"/>
      <c r="D2036" s="41"/>
      <c r="E2036" s="41"/>
      <c r="F2036" s="41"/>
      <c r="G2036" s="41"/>
      <c r="H2036" s="41"/>
      <c r="I2036" s="41"/>
      <c r="J2036" s="41"/>
      <c r="K2036" s="41"/>
      <c r="L2036" s="41"/>
      <c r="M2036" s="41"/>
      <c r="N2036" s="41"/>
      <c r="O2036" s="41"/>
      <c r="P2036" s="41"/>
    </row>
    <row r="2037">
      <c r="A2037" s="41"/>
      <c r="B2037" s="41"/>
      <c r="C2037" s="41"/>
      <c r="D2037" s="41"/>
      <c r="E2037" s="41"/>
      <c r="F2037" s="41"/>
      <c r="G2037" s="41"/>
      <c r="H2037" s="41"/>
      <c r="I2037" s="41"/>
      <c r="J2037" s="41"/>
      <c r="K2037" s="41"/>
      <c r="L2037" s="41"/>
      <c r="M2037" s="41"/>
      <c r="N2037" s="41"/>
      <c r="O2037" s="41"/>
      <c r="P2037" s="41"/>
    </row>
    <row r="2038">
      <c r="A2038" s="41"/>
      <c r="B2038" s="41"/>
      <c r="C2038" s="41"/>
      <c r="D2038" s="41"/>
      <c r="E2038" s="41"/>
      <c r="F2038" s="41"/>
      <c r="G2038" s="41"/>
      <c r="H2038" s="41"/>
      <c r="I2038" s="41"/>
      <c r="J2038" s="41"/>
      <c r="K2038" s="41"/>
      <c r="L2038" s="41"/>
      <c r="M2038" s="41"/>
      <c r="N2038" s="41"/>
      <c r="O2038" s="41"/>
      <c r="P2038" s="41"/>
    </row>
    <row r="2039">
      <c r="A2039" s="41"/>
      <c r="B2039" s="41"/>
      <c r="C2039" s="41"/>
      <c r="D2039" s="41"/>
      <c r="E2039" s="41"/>
      <c r="F2039" s="41"/>
      <c r="G2039" s="41"/>
      <c r="H2039" s="41"/>
      <c r="I2039" s="41"/>
      <c r="J2039" s="41"/>
      <c r="K2039" s="41"/>
      <c r="L2039" s="41"/>
      <c r="M2039" s="41"/>
      <c r="N2039" s="41"/>
      <c r="O2039" s="41"/>
      <c r="P2039" s="41"/>
    </row>
    <row r="2040">
      <c r="A2040" s="41"/>
      <c r="B2040" s="41"/>
      <c r="C2040" s="41"/>
      <c r="D2040" s="41"/>
      <c r="E2040" s="41"/>
      <c r="F2040" s="41"/>
      <c r="G2040" s="41"/>
      <c r="H2040" s="41"/>
      <c r="I2040" s="41"/>
      <c r="J2040" s="41"/>
      <c r="K2040" s="41"/>
      <c r="L2040" s="41"/>
      <c r="M2040" s="41"/>
      <c r="N2040" s="41"/>
      <c r="O2040" s="41"/>
      <c r="P2040" s="41"/>
    </row>
    <row r="2041">
      <c r="A2041" s="41"/>
      <c r="B2041" s="41"/>
      <c r="C2041" s="41"/>
      <c r="D2041" s="41"/>
      <c r="E2041" s="41"/>
      <c r="F2041" s="41"/>
      <c r="G2041" s="41"/>
      <c r="H2041" s="41"/>
      <c r="I2041" s="41"/>
      <c r="J2041" s="41"/>
      <c r="K2041" s="41"/>
      <c r="L2041" s="41"/>
      <c r="M2041" s="41"/>
      <c r="N2041" s="41"/>
      <c r="O2041" s="41"/>
      <c r="P2041" s="41"/>
    </row>
    <row r="2042">
      <c r="A2042" s="41"/>
      <c r="B2042" s="41"/>
      <c r="C2042" s="41"/>
      <c r="D2042" s="41"/>
      <c r="E2042" s="41"/>
      <c r="F2042" s="41"/>
      <c r="G2042" s="41"/>
      <c r="H2042" s="41"/>
      <c r="I2042" s="41"/>
      <c r="J2042" s="41"/>
      <c r="K2042" s="41"/>
      <c r="L2042" s="41"/>
      <c r="M2042" s="41"/>
      <c r="N2042" s="41"/>
      <c r="O2042" s="41"/>
      <c r="P2042" s="41"/>
    </row>
    <row r="2043">
      <c r="A2043" s="41"/>
      <c r="B2043" s="41"/>
      <c r="C2043" s="41"/>
      <c r="D2043" s="41"/>
      <c r="E2043" s="41"/>
      <c r="F2043" s="41"/>
      <c r="G2043" s="41"/>
      <c r="H2043" s="41"/>
      <c r="I2043" s="41"/>
      <c r="J2043" s="41"/>
      <c r="K2043" s="41"/>
      <c r="L2043" s="41"/>
      <c r="M2043" s="41"/>
      <c r="N2043" s="41"/>
      <c r="O2043" s="41"/>
      <c r="P2043" s="41"/>
    </row>
    <row r="2044">
      <c r="A2044" s="41"/>
      <c r="B2044" s="41"/>
      <c r="C2044" s="41"/>
      <c r="D2044" s="41"/>
      <c r="E2044" s="41"/>
      <c r="F2044" s="41"/>
      <c r="G2044" s="41"/>
      <c r="H2044" s="41"/>
      <c r="I2044" s="41"/>
      <c r="J2044" s="41"/>
      <c r="K2044" s="41"/>
      <c r="L2044" s="41"/>
      <c r="M2044" s="41"/>
      <c r="N2044" s="41"/>
      <c r="O2044" s="41"/>
      <c r="P2044" s="41"/>
    </row>
    <row r="2045">
      <c r="A2045" s="41"/>
      <c r="B2045" s="41"/>
      <c r="C2045" s="41"/>
      <c r="D2045" s="41"/>
      <c r="E2045" s="41"/>
      <c r="F2045" s="41"/>
      <c r="G2045" s="41"/>
      <c r="H2045" s="41"/>
      <c r="I2045" s="41"/>
      <c r="J2045" s="41"/>
      <c r="K2045" s="41"/>
      <c r="L2045" s="41"/>
      <c r="M2045" s="41"/>
      <c r="N2045" s="41"/>
      <c r="O2045" s="41"/>
      <c r="P2045" s="41"/>
    </row>
    <row r="2046">
      <c r="A2046" s="41"/>
      <c r="B2046" s="41"/>
      <c r="C2046" s="41"/>
      <c r="D2046" s="41"/>
      <c r="E2046" s="41"/>
      <c r="F2046" s="41"/>
      <c r="G2046" s="41"/>
      <c r="H2046" s="41"/>
      <c r="I2046" s="41"/>
      <c r="J2046" s="41"/>
      <c r="K2046" s="41"/>
      <c r="L2046" s="41"/>
      <c r="M2046" s="41"/>
      <c r="N2046" s="41"/>
      <c r="O2046" s="41"/>
      <c r="P2046" s="41"/>
    </row>
    <row r="2047">
      <c r="A2047" s="41"/>
      <c r="B2047" s="41"/>
      <c r="C2047" s="41"/>
      <c r="D2047" s="41"/>
      <c r="E2047" s="41"/>
      <c r="F2047" s="41"/>
      <c r="G2047" s="41"/>
      <c r="H2047" s="41"/>
      <c r="I2047" s="41"/>
      <c r="J2047" s="41"/>
      <c r="K2047" s="41"/>
      <c r="L2047" s="41"/>
      <c r="M2047" s="41"/>
      <c r="N2047" s="41"/>
      <c r="O2047" s="41"/>
      <c r="P2047" s="41"/>
    </row>
    <row r="2048">
      <c r="A2048" s="41"/>
      <c r="B2048" s="41"/>
      <c r="C2048" s="41"/>
      <c r="D2048" s="41"/>
      <c r="E2048" s="41"/>
      <c r="F2048" s="41"/>
      <c r="G2048" s="41"/>
      <c r="H2048" s="41"/>
      <c r="I2048" s="41"/>
      <c r="J2048" s="41"/>
      <c r="K2048" s="41"/>
      <c r="L2048" s="41"/>
      <c r="M2048" s="41"/>
      <c r="N2048" s="41"/>
      <c r="O2048" s="41"/>
      <c r="P2048" s="41"/>
    </row>
    <row r="2049">
      <c r="A2049" s="41"/>
      <c r="B2049" s="41"/>
      <c r="C2049" s="41"/>
      <c r="D2049" s="41"/>
      <c r="E2049" s="41"/>
      <c r="F2049" s="41"/>
      <c r="G2049" s="41"/>
      <c r="H2049" s="41"/>
      <c r="I2049" s="41"/>
      <c r="J2049" s="41"/>
      <c r="K2049" s="41"/>
      <c r="L2049" s="41"/>
      <c r="M2049" s="41"/>
      <c r="N2049" s="41"/>
      <c r="O2049" s="41"/>
      <c r="P2049" s="41"/>
    </row>
    <row r="2050">
      <c r="A2050" s="41"/>
      <c r="B2050" s="41"/>
      <c r="C2050" s="41"/>
      <c r="D2050" s="41"/>
      <c r="E2050" s="41"/>
      <c r="F2050" s="41"/>
      <c r="G2050" s="41"/>
      <c r="H2050" s="41"/>
      <c r="I2050" s="41"/>
      <c r="J2050" s="41"/>
      <c r="K2050" s="41"/>
      <c r="L2050" s="41"/>
      <c r="M2050" s="41"/>
      <c r="N2050" s="41"/>
      <c r="O2050" s="41"/>
      <c r="P2050" s="41"/>
    </row>
    <row r="2051">
      <c r="A2051" s="41"/>
      <c r="B2051" s="41"/>
      <c r="C2051" s="41"/>
      <c r="D2051" s="41"/>
      <c r="E2051" s="41"/>
      <c r="F2051" s="41"/>
      <c r="G2051" s="41"/>
      <c r="H2051" s="41"/>
      <c r="I2051" s="41"/>
      <c r="J2051" s="41"/>
      <c r="K2051" s="41"/>
      <c r="L2051" s="41"/>
      <c r="M2051" s="41"/>
      <c r="N2051" s="41"/>
      <c r="O2051" s="41"/>
      <c r="P2051" s="41"/>
    </row>
    <row r="2052">
      <c r="A2052" s="41"/>
      <c r="B2052" s="41"/>
      <c r="C2052" s="41"/>
      <c r="D2052" s="41"/>
      <c r="E2052" s="41"/>
      <c r="F2052" s="41"/>
      <c r="G2052" s="41"/>
      <c r="H2052" s="41"/>
      <c r="I2052" s="41"/>
      <c r="J2052" s="41"/>
      <c r="K2052" s="41"/>
      <c r="L2052" s="41"/>
      <c r="M2052" s="41"/>
      <c r="N2052" s="41"/>
      <c r="O2052" s="41"/>
      <c r="P2052" s="41"/>
    </row>
    <row r="2053">
      <c r="A2053" s="41"/>
      <c r="B2053" s="41"/>
      <c r="C2053" s="41"/>
      <c r="D2053" s="41"/>
      <c r="E2053" s="41"/>
      <c r="F2053" s="41"/>
      <c r="G2053" s="41"/>
      <c r="H2053" s="41"/>
      <c r="I2053" s="41"/>
      <c r="J2053" s="41"/>
      <c r="K2053" s="41"/>
      <c r="L2053" s="41"/>
      <c r="M2053" s="41"/>
      <c r="N2053" s="41"/>
      <c r="O2053" s="41"/>
      <c r="P2053" s="41"/>
    </row>
    <row r="2054">
      <c r="A2054" s="41"/>
      <c r="B2054" s="41"/>
      <c r="C2054" s="41"/>
      <c r="D2054" s="41"/>
      <c r="E2054" s="41"/>
      <c r="F2054" s="41"/>
      <c r="G2054" s="41"/>
      <c r="H2054" s="41"/>
      <c r="I2054" s="41"/>
      <c r="J2054" s="41"/>
      <c r="K2054" s="41"/>
      <c r="L2054" s="41"/>
      <c r="M2054" s="41"/>
      <c r="N2054" s="41"/>
      <c r="O2054" s="41"/>
      <c r="P2054" s="41"/>
    </row>
    <row r="2055">
      <c r="A2055" s="41"/>
      <c r="B2055" s="41"/>
      <c r="C2055" s="41"/>
      <c r="D2055" s="41"/>
      <c r="E2055" s="41"/>
      <c r="F2055" s="41"/>
      <c r="G2055" s="41"/>
      <c r="H2055" s="41"/>
      <c r="I2055" s="41"/>
      <c r="J2055" s="41"/>
      <c r="K2055" s="41"/>
      <c r="L2055" s="41"/>
      <c r="M2055" s="41"/>
      <c r="N2055" s="41"/>
      <c r="O2055" s="41"/>
      <c r="P2055" s="41"/>
    </row>
    <row r="2056">
      <c r="A2056" s="41"/>
      <c r="B2056" s="41"/>
      <c r="C2056" s="41"/>
      <c r="D2056" s="41"/>
      <c r="E2056" s="41"/>
      <c r="F2056" s="41"/>
      <c r="G2056" s="41"/>
      <c r="H2056" s="41"/>
      <c r="I2056" s="41"/>
      <c r="J2056" s="41"/>
      <c r="K2056" s="41"/>
      <c r="L2056" s="41"/>
      <c r="M2056" s="41"/>
      <c r="N2056" s="41"/>
      <c r="O2056" s="41"/>
      <c r="P2056" s="41"/>
    </row>
    <row r="2057">
      <c r="A2057" s="41"/>
      <c r="B2057" s="41"/>
      <c r="C2057" s="41"/>
      <c r="D2057" s="41"/>
      <c r="E2057" s="41"/>
      <c r="F2057" s="41"/>
      <c r="G2057" s="41"/>
      <c r="H2057" s="41"/>
      <c r="I2057" s="41"/>
      <c r="J2057" s="41"/>
      <c r="K2057" s="41"/>
      <c r="L2057" s="41"/>
      <c r="M2057" s="41"/>
      <c r="N2057" s="41"/>
      <c r="O2057" s="41"/>
      <c r="P2057" s="41"/>
    </row>
    <row r="2058">
      <c r="A2058" s="41"/>
      <c r="B2058" s="41"/>
      <c r="C2058" s="41"/>
      <c r="D2058" s="41"/>
      <c r="E2058" s="41"/>
      <c r="F2058" s="41"/>
      <c r="G2058" s="41"/>
      <c r="H2058" s="41"/>
      <c r="I2058" s="41"/>
      <c r="J2058" s="41"/>
      <c r="K2058" s="41"/>
      <c r="L2058" s="41"/>
      <c r="M2058" s="41"/>
      <c r="N2058" s="41"/>
      <c r="O2058" s="41"/>
      <c r="P2058" s="41"/>
    </row>
    <row r="2059">
      <c r="A2059" s="41"/>
      <c r="B2059" s="41"/>
      <c r="C2059" s="41"/>
      <c r="D2059" s="41"/>
      <c r="E2059" s="41"/>
      <c r="F2059" s="41"/>
      <c r="G2059" s="41"/>
      <c r="H2059" s="41"/>
      <c r="I2059" s="41"/>
      <c r="J2059" s="41"/>
      <c r="K2059" s="41"/>
      <c r="L2059" s="41"/>
      <c r="M2059" s="41"/>
      <c r="N2059" s="41"/>
      <c r="O2059" s="41"/>
      <c r="P2059" s="41"/>
    </row>
    <row r="2060">
      <c r="A2060" s="41"/>
      <c r="B2060" s="41"/>
      <c r="C2060" s="41"/>
      <c r="D2060" s="41"/>
      <c r="E2060" s="41"/>
      <c r="F2060" s="41"/>
      <c r="G2060" s="41"/>
      <c r="H2060" s="41"/>
      <c r="I2060" s="41"/>
      <c r="J2060" s="41"/>
      <c r="K2060" s="41"/>
      <c r="L2060" s="41"/>
      <c r="M2060" s="41"/>
      <c r="N2060" s="41"/>
      <c r="O2060" s="41"/>
      <c r="P2060" s="41"/>
    </row>
    <row r="2061">
      <c r="A2061" s="41"/>
      <c r="B2061" s="41"/>
      <c r="C2061" s="41"/>
      <c r="D2061" s="41"/>
      <c r="E2061" s="41"/>
      <c r="F2061" s="41"/>
      <c r="G2061" s="41"/>
      <c r="H2061" s="41"/>
      <c r="I2061" s="41"/>
      <c r="J2061" s="41"/>
      <c r="K2061" s="41"/>
      <c r="L2061" s="41"/>
      <c r="M2061" s="41"/>
      <c r="N2061" s="41"/>
      <c r="O2061" s="41"/>
      <c r="P2061" s="41"/>
    </row>
    <row r="2062">
      <c r="A2062" s="41"/>
      <c r="B2062" s="41"/>
      <c r="C2062" s="41"/>
      <c r="D2062" s="41"/>
      <c r="E2062" s="41"/>
      <c r="F2062" s="41"/>
      <c r="G2062" s="41"/>
      <c r="H2062" s="41"/>
      <c r="I2062" s="41"/>
      <c r="J2062" s="41"/>
      <c r="K2062" s="41"/>
      <c r="L2062" s="41"/>
      <c r="M2062" s="41"/>
      <c r="N2062" s="41"/>
      <c r="O2062" s="41"/>
      <c r="P2062" s="41"/>
    </row>
    <row r="2063">
      <c r="A2063" s="41"/>
      <c r="B2063" s="41"/>
      <c r="C2063" s="41"/>
      <c r="D2063" s="41"/>
      <c r="E2063" s="41"/>
      <c r="F2063" s="41"/>
      <c r="G2063" s="41"/>
      <c r="H2063" s="41"/>
      <c r="I2063" s="41"/>
      <c r="J2063" s="41"/>
      <c r="K2063" s="41"/>
      <c r="L2063" s="41"/>
      <c r="M2063" s="41"/>
      <c r="N2063" s="41"/>
      <c r="O2063" s="41"/>
      <c r="P2063" s="41"/>
    </row>
    <row r="2064">
      <c r="A2064" s="41"/>
      <c r="B2064" s="41"/>
      <c r="C2064" s="41"/>
      <c r="D2064" s="41"/>
      <c r="E2064" s="41"/>
      <c r="F2064" s="41"/>
      <c r="G2064" s="41"/>
      <c r="H2064" s="41"/>
      <c r="I2064" s="41"/>
      <c r="J2064" s="41"/>
      <c r="K2064" s="41"/>
      <c r="L2064" s="41"/>
      <c r="M2064" s="41"/>
      <c r="N2064" s="41"/>
      <c r="O2064" s="41"/>
      <c r="P2064" s="41"/>
    </row>
    <row r="2065">
      <c r="A2065" s="41"/>
      <c r="B2065" s="41"/>
      <c r="C2065" s="41"/>
      <c r="D2065" s="41"/>
      <c r="E2065" s="41"/>
      <c r="F2065" s="41"/>
      <c r="G2065" s="41"/>
      <c r="H2065" s="41"/>
      <c r="I2065" s="41"/>
      <c r="J2065" s="41"/>
      <c r="K2065" s="41"/>
      <c r="L2065" s="41"/>
      <c r="M2065" s="41"/>
      <c r="N2065" s="41"/>
      <c r="O2065" s="41"/>
      <c r="P2065" s="41"/>
    </row>
    <row r="2066">
      <c r="A2066" s="41"/>
      <c r="B2066" s="41"/>
      <c r="C2066" s="41"/>
      <c r="D2066" s="41"/>
      <c r="E2066" s="41"/>
      <c r="F2066" s="41"/>
      <c r="G2066" s="41"/>
      <c r="H2066" s="41"/>
      <c r="I2066" s="41"/>
      <c r="J2066" s="41"/>
      <c r="K2066" s="41"/>
      <c r="L2066" s="41"/>
      <c r="M2066" s="41"/>
      <c r="N2066" s="41"/>
      <c r="O2066" s="41"/>
      <c r="P2066" s="41"/>
    </row>
    <row r="2067">
      <c r="A2067" s="41"/>
      <c r="B2067" s="41"/>
      <c r="C2067" s="41"/>
      <c r="D2067" s="41"/>
      <c r="E2067" s="41"/>
      <c r="F2067" s="41"/>
      <c r="G2067" s="41"/>
      <c r="H2067" s="41"/>
      <c r="I2067" s="41"/>
      <c r="J2067" s="41"/>
      <c r="K2067" s="41"/>
      <c r="L2067" s="41"/>
      <c r="M2067" s="41"/>
      <c r="N2067" s="41"/>
      <c r="O2067" s="41"/>
      <c r="P2067" s="41"/>
    </row>
    <row r="2068">
      <c r="A2068" s="41"/>
      <c r="B2068" s="41"/>
      <c r="C2068" s="41"/>
      <c r="D2068" s="41"/>
      <c r="E2068" s="41"/>
      <c r="F2068" s="41"/>
      <c r="G2068" s="41"/>
      <c r="H2068" s="41"/>
      <c r="I2068" s="41"/>
      <c r="J2068" s="41"/>
      <c r="K2068" s="41"/>
      <c r="L2068" s="41"/>
      <c r="M2068" s="41"/>
      <c r="N2068" s="41"/>
      <c r="O2068" s="41"/>
      <c r="P2068" s="41"/>
    </row>
    <row r="2069">
      <c r="A2069" s="41"/>
      <c r="B2069" s="41"/>
      <c r="C2069" s="41"/>
      <c r="D2069" s="41"/>
      <c r="E2069" s="41"/>
      <c r="F2069" s="41"/>
      <c r="G2069" s="41"/>
      <c r="H2069" s="41"/>
      <c r="I2069" s="41"/>
      <c r="J2069" s="41"/>
      <c r="K2069" s="41"/>
      <c r="L2069" s="41"/>
      <c r="M2069" s="41"/>
      <c r="N2069" s="41"/>
      <c r="O2069" s="41"/>
      <c r="P2069" s="41"/>
    </row>
    <row r="2070">
      <c r="A2070" s="41"/>
      <c r="B2070" s="41"/>
      <c r="C2070" s="41"/>
      <c r="D2070" s="41"/>
      <c r="E2070" s="41"/>
      <c r="F2070" s="41"/>
      <c r="G2070" s="41"/>
      <c r="H2070" s="41"/>
      <c r="I2070" s="41"/>
      <c r="J2070" s="41"/>
      <c r="K2070" s="41"/>
      <c r="L2070" s="41"/>
      <c r="M2070" s="41"/>
      <c r="N2070" s="41"/>
      <c r="O2070" s="41"/>
      <c r="P2070" s="41"/>
    </row>
    <row r="2071">
      <c r="A2071" s="41"/>
      <c r="B2071" s="41"/>
      <c r="C2071" s="41"/>
      <c r="D2071" s="41"/>
      <c r="E2071" s="41"/>
      <c r="F2071" s="41"/>
      <c r="G2071" s="41"/>
      <c r="H2071" s="41"/>
      <c r="I2071" s="41"/>
      <c r="J2071" s="41"/>
      <c r="K2071" s="41"/>
      <c r="L2071" s="41"/>
      <c r="M2071" s="41"/>
      <c r="N2071" s="41"/>
      <c r="O2071" s="41"/>
      <c r="P2071" s="41"/>
    </row>
    <row r="2072">
      <c r="A2072" s="41"/>
      <c r="B2072" s="41"/>
      <c r="C2072" s="41"/>
      <c r="D2072" s="41"/>
      <c r="E2072" s="41"/>
      <c r="F2072" s="41"/>
      <c r="G2072" s="41"/>
      <c r="H2072" s="41"/>
      <c r="I2072" s="41"/>
      <c r="J2072" s="41"/>
      <c r="K2072" s="41"/>
      <c r="L2072" s="41"/>
      <c r="M2072" s="41"/>
      <c r="N2072" s="41"/>
      <c r="O2072" s="41"/>
      <c r="P2072" s="41"/>
    </row>
    <row r="2073">
      <c r="A2073" s="41"/>
      <c r="B2073" s="41"/>
      <c r="C2073" s="41"/>
      <c r="D2073" s="41"/>
      <c r="E2073" s="41"/>
      <c r="F2073" s="41"/>
      <c r="G2073" s="41"/>
      <c r="H2073" s="41"/>
      <c r="I2073" s="41"/>
      <c r="J2073" s="41"/>
      <c r="K2073" s="41"/>
      <c r="L2073" s="41"/>
      <c r="M2073" s="41"/>
      <c r="N2073" s="41"/>
      <c r="O2073" s="41"/>
      <c r="P2073" s="41"/>
    </row>
    <row r="2074">
      <c r="A2074" s="41"/>
      <c r="B2074" s="41"/>
      <c r="C2074" s="41"/>
      <c r="D2074" s="41"/>
      <c r="E2074" s="41"/>
      <c r="F2074" s="41"/>
      <c r="G2074" s="41"/>
      <c r="H2074" s="41"/>
      <c r="I2074" s="41"/>
      <c r="J2074" s="41"/>
      <c r="K2074" s="41"/>
      <c r="L2074" s="41"/>
      <c r="M2074" s="41"/>
      <c r="N2074" s="41"/>
      <c r="O2074" s="41"/>
      <c r="P2074" s="41"/>
    </row>
    <row r="2075">
      <c r="A2075" s="41"/>
      <c r="B2075" s="41"/>
      <c r="C2075" s="41"/>
      <c r="D2075" s="41"/>
      <c r="E2075" s="41"/>
      <c r="F2075" s="41"/>
      <c r="G2075" s="41"/>
      <c r="H2075" s="41"/>
      <c r="I2075" s="41"/>
      <c r="J2075" s="41"/>
      <c r="K2075" s="41"/>
      <c r="L2075" s="41"/>
      <c r="M2075" s="41"/>
      <c r="N2075" s="41"/>
      <c r="O2075" s="41"/>
      <c r="P2075" s="41"/>
    </row>
    <row r="2076">
      <c r="A2076" s="41"/>
      <c r="B2076" s="41"/>
      <c r="C2076" s="41"/>
      <c r="D2076" s="41"/>
      <c r="E2076" s="41"/>
      <c r="F2076" s="41"/>
      <c r="G2076" s="41"/>
      <c r="H2076" s="41"/>
      <c r="I2076" s="41"/>
      <c r="J2076" s="41"/>
      <c r="K2076" s="41"/>
      <c r="L2076" s="41"/>
      <c r="M2076" s="41"/>
      <c r="N2076" s="41"/>
      <c r="O2076" s="41"/>
      <c r="P2076" s="41"/>
    </row>
    <row r="2077">
      <c r="A2077" s="41"/>
      <c r="B2077" s="41"/>
      <c r="C2077" s="41"/>
      <c r="D2077" s="41"/>
      <c r="E2077" s="41"/>
      <c r="F2077" s="41"/>
      <c r="G2077" s="41"/>
      <c r="H2077" s="41"/>
      <c r="I2077" s="41"/>
      <c r="J2077" s="41"/>
      <c r="K2077" s="41"/>
      <c r="L2077" s="41"/>
      <c r="M2077" s="41"/>
      <c r="N2077" s="41"/>
      <c r="O2077" s="41"/>
      <c r="P2077" s="41"/>
    </row>
    <row r="2078">
      <c r="A2078" s="41"/>
      <c r="B2078" s="41"/>
      <c r="C2078" s="41"/>
      <c r="D2078" s="41"/>
      <c r="E2078" s="41"/>
      <c r="F2078" s="41"/>
      <c r="G2078" s="41"/>
      <c r="H2078" s="41"/>
      <c r="I2078" s="41"/>
      <c r="J2078" s="41"/>
      <c r="K2078" s="41"/>
      <c r="L2078" s="41"/>
      <c r="M2078" s="41"/>
      <c r="N2078" s="41"/>
      <c r="O2078" s="41"/>
      <c r="P2078" s="41"/>
    </row>
    <row r="2079">
      <c r="A2079" s="41"/>
      <c r="B2079" s="41"/>
      <c r="C2079" s="41"/>
      <c r="D2079" s="41"/>
      <c r="E2079" s="41"/>
      <c r="F2079" s="41"/>
      <c r="G2079" s="41"/>
      <c r="H2079" s="41"/>
      <c r="I2079" s="41"/>
      <c r="J2079" s="41"/>
      <c r="K2079" s="41"/>
      <c r="L2079" s="41"/>
      <c r="M2079" s="41"/>
      <c r="N2079" s="41"/>
      <c r="O2079" s="41"/>
      <c r="P2079" s="41"/>
    </row>
    <row r="2080">
      <c r="A2080" s="41"/>
      <c r="B2080" s="41"/>
      <c r="C2080" s="41"/>
      <c r="D2080" s="41"/>
      <c r="E2080" s="41"/>
      <c r="F2080" s="41"/>
      <c r="G2080" s="41"/>
      <c r="H2080" s="41"/>
      <c r="I2080" s="41"/>
      <c r="J2080" s="41"/>
      <c r="K2080" s="41"/>
      <c r="L2080" s="41"/>
      <c r="M2080" s="41"/>
      <c r="N2080" s="41"/>
      <c r="O2080" s="41"/>
      <c r="P2080" s="41"/>
    </row>
    <row r="2081">
      <c r="A2081" s="41"/>
      <c r="B2081" s="41"/>
      <c r="C2081" s="41"/>
      <c r="D2081" s="41"/>
      <c r="E2081" s="41"/>
      <c r="F2081" s="41"/>
      <c r="G2081" s="41"/>
      <c r="H2081" s="41"/>
      <c r="I2081" s="41"/>
      <c r="J2081" s="41"/>
      <c r="K2081" s="41"/>
      <c r="L2081" s="41"/>
      <c r="M2081" s="41"/>
      <c r="N2081" s="41"/>
      <c r="O2081" s="41"/>
      <c r="P2081" s="41"/>
    </row>
    <row r="2082">
      <c r="A2082" s="41"/>
      <c r="B2082" s="41"/>
      <c r="C2082" s="41"/>
      <c r="D2082" s="41"/>
      <c r="E2082" s="41"/>
      <c r="F2082" s="41"/>
      <c r="G2082" s="41"/>
      <c r="H2082" s="41"/>
      <c r="I2082" s="41"/>
      <c r="J2082" s="41"/>
      <c r="K2082" s="41"/>
      <c r="L2082" s="41"/>
      <c r="M2082" s="41"/>
      <c r="N2082" s="41"/>
      <c r="O2082" s="41"/>
      <c r="P2082" s="41"/>
    </row>
    <row r="2083">
      <c r="A2083" s="41"/>
      <c r="B2083" s="41"/>
      <c r="C2083" s="41"/>
      <c r="D2083" s="41"/>
      <c r="E2083" s="41"/>
      <c r="F2083" s="41"/>
      <c r="G2083" s="41"/>
      <c r="H2083" s="41"/>
      <c r="I2083" s="41"/>
      <c r="J2083" s="41"/>
      <c r="K2083" s="41"/>
      <c r="L2083" s="41"/>
      <c r="M2083" s="41"/>
      <c r="N2083" s="41"/>
      <c r="O2083" s="41"/>
      <c r="P2083" s="41"/>
    </row>
    <row r="2084">
      <c r="A2084" s="41"/>
      <c r="B2084" s="41"/>
      <c r="C2084" s="41"/>
      <c r="D2084" s="41"/>
      <c r="E2084" s="41"/>
      <c r="F2084" s="41"/>
      <c r="G2084" s="41"/>
      <c r="H2084" s="41"/>
      <c r="I2084" s="41"/>
      <c r="J2084" s="41"/>
      <c r="K2084" s="41"/>
      <c r="L2084" s="41"/>
      <c r="M2084" s="41"/>
      <c r="N2084" s="41"/>
      <c r="O2084" s="41"/>
      <c r="P2084" s="41"/>
    </row>
    <row r="2085">
      <c r="A2085" s="41"/>
      <c r="B2085" s="41"/>
      <c r="C2085" s="41"/>
      <c r="D2085" s="41"/>
      <c r="E2085" s="41"/>
      <c r="F2085" s="41"/>
      <c r="G2085" s="41"/>
      <c r="H2085" s="41"/>
      <c r="I2085" s="41"/>
      <c r="J2085" s="41"/>
      <c r="K2085" s="41"/>
      <c r="L2085" s="41"/>
      <c r="M2085" s="41"/>
      <c r="N2085" s="41"/>
      <c r="O2085" s="41"/>
      <c r="P2085" s="41"/>
    </row>
    <row r="2086">
      <c r="A2086" s="41"/>
      <c r="B2086" s="41"/>
      <c r="C2086" s="41"/>
      <c r="D2086" s="41"/>
      <c r="E2086" s="41"/>
      <c r="F2086" s="41"/>
      <c r="G2086" s="41"/>
      <c r="H2086" s="41"/>
      <c r="I2086" s="41"/>
      <c r="J2086" s="41"/>
      <c r="K2086" s="41"/>
      <c r="L2086" s="41"/>
      <c r="M2086" s="41"/>
      <c r="N2086" s="41"/>
      <c r="O2086" s="41"/>
      <c r="P2086" s="41"/>
    </row>
    <row r="2087">
      <c r="A2087" s="41"/>
      <c r="B2087" s="41"/>
      <c r="C2087" s="41"/>
      <c r="D2087" s="41"/>
      <c r="E2087" s="41"/>
      <c r="F2087" s="41"/>
      <c r="G2087" s="41"/>
      <c r="H2087" s="41"/>
      <c r="I2087" s="41"/>
      <c r="J2087" s="41"/>
      <c r="K2087" s="41"/>
      <c r="L2087" s="41"/>
      <c r="M2087" s="41"/>
      <c r="N2087" s="41"/>
      <c r="O2087" s="41"/>
      <c r="P2087" s="41"/>
    </row>
    <row r="2088">
      <c r="A2088" s="41"/>
      <c r="B2088" s="41"/>
      <c r="C2088" s="41"/>
      <c r="D2088" s="41"/>
      <c r="E2088" s="41"/>
      <c r="F2088" s="41"/>
      <c r="G2088" s="41"/>
      <c r="H2088" s="41"/>
      <c r="I2088" s="41"/>
      <c r="J2088" s="41"/>
      <c r="K2088" s="41"/>
      <c r="L2088" s="41"/>
      <c r="M2088" s="41"/>
      <c r="N2088" s="41"/>
      <c r="O2088" s="41"/>
      <c r="P2088" s="41"/>
    </row>
    <row r="2089">
      <c r="A2089" s="41"/>
      <c r="B2089" s="41"/>
      <c r="C2089" s="41"/>
      <c r="D2089" s="41"/>
      <c r="E2089" s="41"/>
      <c r="F2089" s="41"/>
      <c r="G2089" s="41"/>
      <c r="H2089" s="41"/>
      <c r="I2089" s="41"/>
      <c r="J2089" s="41"/>
      <c r="K2089" s="41"/>
      <c r="L2089" s="41"/>
      <c r="M2089" s="41"/>
      <c r="N2089" s="41"/>
      <c r="O2089" s="41"/>
      <c r="P2089" s="41"/>
    </row>
    <row r="2090">
      <c r="A2090" s="41"/>
      <c r="B2090" s="41"/>
      <c r="C2090" s="41"/>
      <c r="D2090" s="41"/>
      <c r="E2090" s="41"/>
      <c r="F2090" s="41"/>
      <c r="G2090" s="41"/>
      <c r="H2090" s="41"/>
      <c r="I2090" s="41"/>
      <c r="J2090" s="41"/>
      <c r="K2090" s="41"/>
      <c r="L2090" s="41"/>
      <c r="M2090" s="41"/>
      <c r="N2090" s="41"/>
      <c r="O2090" s="41"/>
      <c r="P2090" s="41"/>
    </row>
    <row r="2091">
      <c r="A2091" s="41"/>
      <c r="B2091" s="41"/>
      <c r="C2091" s="41"/>
      <c r="D2091" s="41"/>
      <c r="E2091" s="41"/>
      <c r="F2091" s="41"/>
      <c r="G2091" s="41"/>
      <c r="H2091" s="41"/>
      <c r="I2091" s="41"/>
      <c r="J2091" s="41"/>
      <c r="K2091" s="41"/>
      <c r="L2091" s="41"/>
      <c r="M2091" s="41"/>
      <c r="N2091" s="41"/>
      <c r="O2091" s="41"/>
      <c r="P2091" s="41"/>
    </row>
    <row r="2092">
      <c r="A2092" s="41"/>
      <c r="B2092" s="41"/>
      <c r="C2092" s="41"/>
      <c r="D2092" s="41"/>
      <c r="E2092" s="41"/>
      <c r="F2092" s="41"/>
      <c r="G2092" s="41"/>
      <c r="H2092" s="41"/>
      <c r="I2092" s="41"/>
      <c r="J2092" s="41"/>
      <c r="K2092" s="41"/>
      <c r="L2092" s="41"/>
      <c r="M2092" s="41"/>
      <c r="N2092" s="41"/>
      <c r="O2092" s="41"/>
      <c r="P2092" s="41"/>
    </row>
    <row r="2093">
      <c r="A2093" s="41"/>
      <c r="B2093" s="41"/>
      <c r="C2093" s="41"/>
      <c r="D2093" s="41"/>
      <c r="E2093" s="41"/>
      <c r="F2093" s="41"/>
      <c r="G2093" s="41"/>
      <c r="H2093" s="41"/>
      <c r="I2093" s="41"/>
      <c r="J2093" s="41"/>
      <c r="K2093" s="41"/>
      <c r="L2093" s="41"/>
      <c r="M2093" s="41"/>
      <c r="N2093" s="41"/>
      <c r="O2093" s="41"/>
      <c r="P2093" s="41"/>
    </row>
    <row r="2094">
      <c r="A2094" s="41"/>
      <c r="B2094" s="41"/>
      <c r="C2094" s="41"/>
      <c r="D2094" s="41"/>
      <c r="E2094" s="41"/>
      <c r="F2094" s="41"/>
      <c r="G2094" s="41"/>
      <c r="H2094" s="41"/>
      <c r="I2094" s="41"/>
      <c r="J2094" s="41"/>
      <c r="K2094" s="41"/>
      <c r="L2094" s="41"/>
      <c r="M2094" s="41"/>
      <c r="N2094" s="41"/>
      <c r="O2094" s="41"/>
      <c r="P2094" s="41"/>
    </row>
    <row r="2095">
      <c r="A2095" s="41"/>
      <c r="B2095" s="41"/>
      <c r="C2095" s="41"/>
      <c r="D2095" s="41"/>
      <c r="E2095" s="41"/>
      <c r="F2095" s="41"/>
      <c r="G2095" s="41"/>
      <c r="H2095" s="41"/>
      <c r="I2095" s="41"/>
      <c r="J2095" s="41"/>
      <c r="K2095" s="41"/>
      <c r="L2095" s="41"/>
      <c r="M2095" s="41"/>
      <c r="N2095" s="41"/>
      <c r="O2095" s="41"/>
      <c r="P2095" s="41"/>
    </row>
    <row r="2096">
      <c r="A2096" s="41"/>
      <c r="B2096" s="41"/>
      <c r="C2096" s="41"/>
      <c r="D2096" s="41"/>
      <c r="E2096" s="41"/>
      <c r="F2096" s="41"/>
      <c r="G2096" s="41"/>
      <c r="H2096" s="41"/>
      <c r="I2096" s="41"/>
      <c r="J2096" s="41"/>
      <c r="K2096" s="41"/>
      <c r="L2096" s="41"/>
      <c r="M2096" s="41"/>
      <c r="N2096" s="41"/>
      <c r="O2096" s="41"/>
      <c r="P2096" s="41"/>
    </row>
    <row r="2097">
      <c r="A2097" s="41"/>
      <c r="B2097" s="41"/>
      <c r="C2097" s="41"/>
      <c r="D2097" s="41"/>
      <c r="E2097" s="41"/>
      <c r="F2097" s="41"/>
      <c r="G2097" s="41"/>
      <c r="H2097" s="41"/>
      <c r="I2097" s="41"/>
      <c r="J2097" s="41"/>
      <c r="K2097" s="41"/>
      <c r="L2097" s="41"/>
      <c r="M2097" s="41"/>
      <c r="N2097" s="41"/>
      <c r="O2097" s="41"/>
      <c r="P2097" s="41"/>
    </row>
    <row r="2098">
      <c r="A2098" s="41"/>
      <c r="B2098" s="41"/>
      <c r="C2098" s="41"/>
      <c r="D2098" s="41"/>
      <c r="E2098" s="41"/>
      <c r="F2098" s="41"/>
      <c r="G2098" s="41"/>
      <c r="H2098" s="41"/>
      <c r="I2098" s="41"/>
      <c r="J2098" s="41"/>
      <c r="K2098" s="41"/>
      <c r="L2098" s="41"/>
      <c r="M2098" s="41"/>
      <c r="N2098" s="41"/>
      <c r="O2098" s="41"/>
      <c r="P2098" s="41"/>
    </row>
    <row r="2099">
      <c r="A2099" s="41"/>
      <c r="B2099" s="41"/>
      <c r="C2099" s="41"/>
      <c r="D2099" s="41"/>
      <c r="E2099" s="41"/>
      <c r="F2099" s="41"/>
      <c r="G2099" s="41"/>
      <c r="H2099" s="41"/>
      <c r="I2099" s="41"/>
      <c r="J2099" s="41"/>
      <c r="K2099" s="41"/>
      <c r="L2099" s="41"/>
      <c r="M2099" s="41"/>
      <c r="N2099" s="41"/>
      <c r="O2099" s="41"/>
      <c r="P2099" s="41"/>
    </row>
    <row r="2100">
      <c r="A2100" s="41"/>
      <c r="B2100" s="41"/>
      <c r="C2100" s="41"/>
      <c r="D2100" s="41"/>
      <c r="E2100" s="41"/>
      <c r="F2100" s="41"/>
      <c r="G2100" s="41"/>
      <c r="H2100" s="41"/>
      <c r="I2100" s="41"/>
      <c r="J2100" s="41"/>
      <c r="K2100" s="41"/>
      <c r="L2100" s="41"/>
      <c r="M2100" s="41"/>
      <c r="N2100" s="41"/>
      <c r="O2100" s="41"/>
      <c r="P2100" s="41"/>
    </row>
    <row r="2101">
      <c r="A2101" s="41"/>
      <c r="B2101" s="41"/>
      <c r="C2101" s="41"/>
      <c r="D2101" s="41"/>
      <c r="E2101" s="41"/>
      <c r="F2101" s="41"/>
      <c r="G2101" s="41"/>
      <c r="H2101" s="41"/>
      <c r="I2101" s="41"/>
      <c r="J2101" s="41"/>
      <c r="K2101" s="41"/>
      <c r="L2101" s="41"/>
      <c r="M2101" s="41"/>
      <c r="N2101" s="41"/>
      <c r="O2101" s="41"/>
      <c r="P2101" s="41"/>
    </row>
    <row r="2102">
      <c r="A2102" s="41"/>
      <c r="B2102" s="41"/>
      <c r="C2102" s="41"/>
      <c r="D2102" s="41"/>
      <c r="E2102" s="41"/>
      <c r="F2102" s="41"/>
      <c r="G2102" s="41"/>
      <c r="H2102" s="41"/>
      <c r="I2102" s="41"/>
      <c r="J2102" s="41"/>
      <c r="K2102" s="41"/>
      <c r="L2102" s="41"/>
      <c r="M2102" s="41"/>
      <c r="N2102" s="41"/>
      <c r="O2102" s="41"/>
      <c r="P2102" s="41"/>
    </row>
    <row r="2103">
      <c r="A2103" s="41"/>
      <c r="B2103" s="41"/>
      <c r="C2103" s="41"/>
      <c r="D2103" s="41"/>
      <c r="E2103" s="41"/>
      <c r="F2103" s="41"/>
      <c r="G2103" s="41"/>
      <c r="H2103" s="41"/>
      <c r="I2103" s="41"/>
      <c r="J2103" s="41"/>
      <c r="K2103" s="41"/>
      <c r="L2103" s="41"/>
      <c r="M2103" s="41"/>
      <c r="N2103" s="41"/>
      <c r="O2103" s="41"/>
      <c r="P2103" s="41"/>
    </row>
    <row r="2104">
      <c r="A2104" s="41"/>
      <c r="B2104" s="41"/>
      <c r="C2104" s="41"/>
      <c r="D2104" s="41"/>
      <c r="E2104" s="41"/>
      <c r="F2104" s="41"/>
      <c r="G2104" s="41"/>
      <c r="H2104" s="41"/>
      <c r="I2104" s="41"/>
      <c r="J2104" s="41"/>
      <c r="K2104" s="41"/>
      <c r="L2104" s="41"/>
      <c r="M2104" s="41"/>
      <c r="N2104" s="41"/>
      <c r="O2104" s="41"/>
      <c r="P2104" s="41"/>
    </row>
    <row r="2105">
      <c r="A2105" s="41"/>
      <c r="B2105" s="41"/>
      <c r="C2105" s="41"/>
      <c r="D2105" s="41"/>
      <c r="E2105" s="41"/>
      <c r="F2105" s="41"/>
      <c r="G2105" s="41"/>
      <c r="H2105" s="41"/>
      <c r="I2105" s="41"/>
      <c r="J2105" s="41"/>
      <c r="K2105" s="41"/>
      <c r="L2105" s="41"/>
      <c r="M2105" s="41"/>
      <c r="N2105" s="41"/>
      <c r="O2105" s="41"/>
      <c r="P2105" s="41"/>
    </row>
    <row r="2106">
      <c r="A2106" s="41"/>
      <c r="B2106" s="41"/>
      <c r="C2106" s="41"/>
      <c r="D2106" s="41"/>
      <c r="E2106" s="41"/>
      <c r="F2106" s="41"/>
      <c r="G2106" s="41"/>
      <c r="H2106" s="41"/>
      <c r="I2106" s="41"/>
      <c r="J2106" s="41"/>
      <c r="K2106" s="41"/>
      <c r="L2106" s="41"/>
      <c r="M2106" s="41"/>
      <c r="N2106" s="41"/>
      <c r="O2106" s="41"/>
      <c r="P2106" s="41"/>
    </row>
    <row r="2107">
      <c r="A2107" s="41"/>
      <c r="B2107" s="41"/>
      <c r="C2107" s="41"/>
      <c r="D2107" s="41"/>
      <c r="E2107" s="41"/>
      <c r="F2107" s="41"/>
      <c r="G2107" s="41"/>
      <c r="H2107" s="41"/>
      <c r="I2107" s="41"/>
      <c r="J2107" s="41"/>
      <c r="K2107" s="41"/>
      <c r="L2107" s="41"/>
      <c r="M2107" s="41"/>
      <c r="N2107" s="41"/>
      <c r="O2107" s="41"/>
      <c r="P2107" s="41"/>
    </row>
    <row r="2108">
      <c r="A2108" s="41"/>
      <c r="B2108" s="41"/>
      <c r="C2108" s="41"/>
      <c r="D2108" s="41"/>
      <c r="E2108" s="41"/>
      <c r="F2108" s="41"/>
      <c r="G2108" s="41"/>
      <c r="H2108" s="41"/>
      <c r="I2108" s="41"/>
      <c r="J2108" s="41"/>
      <c r="K2108" s="41"/>
      <c r="L2108" s="41"/>
      <c r="M2108" s="41"/>
      <c r="N2108" s="41"/>
      <c r="O2108" s="41"/>
      <c r="P2108" s="41"/>
    </row>
    <row r="2109">
      <c r="A2109" s="41"/>
      <c r="B2109" s="41"/>
      <c r="C2109" s="41"/>
      <c r="D2109" s="41"/>
      <c r="E2109" s="41"/>
      <c r="F2109" s="41"/>
      <c r="G2109" s="41"/>
      <c r="H2109" s="41"/>
      <c r="I2109" s="41"/>
      <c r="J2109" s="41"/>
      <c r="K2109" s="41"/>
      <c r="L2109" s="41"/>
      <c r="M2109" s="41"/>
      <c r="N2109" s="41"/>
      <c r="O2109" s="41"/>
      <c r="P2109" s="41"/>
    </row>
    <row r="2110">
      <c r="A2110" s="41"/>
      <c r="B2110" s="41"/>
      <c r="C2110" s="41"/>
      <c r="D2110" s="41"/>
      <c r="E2110" s="41"/>
      <c r="F2110" s="41"/>
      <c r="G2110" s="41"/>
      <c r="H2110" s="41"/>
      <c r="I2110" s="41"/>
      <c r="J2110" s="41"/>
      <c r="K2110" s="41"/>
      <c r="L2110" s="41"/>
      <c r="M2110" s="41"/>
      <c r="N2110" s="41"/>
      <c r="O2110" s="41"/>
      <c r="P2110" s="41"/>
    </row>
    <row r="2111">
      <c r="A2111" s="41"/>
      <c r="B2111" s="41"/>
      <c r="C2111" s="41"/>
      <c r="D2111" s="41"/>
      <c r="E2111" s="41"/>
      <c r="F2111" s="41"/>
      <c r="G2111" s="41"/>
      <c r="H2111" s="41"/>
      <c r="I2111" s="41"/>
      <c r="J2111" s="41"/>
      <c r="K2111" s="41"/>
      <c r="L2111" s="41"/>
      <c r="M2111" s="41"/>
      <c r="N2111" s="41"/>
      <c r="O2111" s="41"/>
      <c r="P2111" s="41"/>
    </row>
    <row r="2112">
      <c r="A2112" s="41"/>
      <c r="B2112" s="41"/>
      <c r="C2112" s="41"/>
      <c r="D2112" s="41"/>
      <c r="E2112" s="41"/>
      <c r="F2112" s="41"/>
      <c r="G2112" s="41"/>
      <c r="H2112" s="41"/>
      <c r="I2112" s="41"/>
      <c r="J2112" s="41"/>
      <c r="K2112" s="41"/>
      <c r="L2112" s="41"/>
      <c r="M2112" s="41"/>
      <c r="N2112" s="41"/>
      <c r="O2112" s="41"/>
      <c r="P2112" s="41"/>
    </row>
    <row r="2113">
      <c r="A2113" s="41"/>
      <c r="B2113" s="41"/>
      <c r="C2113" s="41"/>
      <c r="D2113" s="41"/>
      <c r="E2113" s="41"/>
      <c r="F2113" s="41"/>
      <c r="G2113" s="41"/>
      <c r="H2113" s="41"/>
      <c r="I2113" s="41"/>
      <c r="J2113" s="41"/>
      <c r="K2113" s="41"/>
      <c r="L2113" s="41"/>
      <c r="M2113" s="41"/>
      <c r="N2113" s="41"/>
      <c r="O2113" s="41"/>
      <c r="P2113" s="41"/>
    </row>
    <row r="2114">
      <c r="A2114" s="41"/>
      <c r="B2114" s="41"/>
      <c r="C2114" s="41"/>
      <c r="D2114" s="41"/>
      <c r="E2114" s="41"/>
      <c r="F2114" s="41"/>
      <c r="G2114" s="41"/>
      <c r="H2114" s="41"/>
      <c r="I2114" s="41"/>
      <c r="J2114" s="41"/>
      <c r="K2114" s="41"/>
      <c r="L2114" s="41"/>
      <c r="M2114" s="41"/>
      <c r="N2114" s="41"/>
      <c r="O2114" s="41"/>
      <c r="P2114" s="41"/>
    </row>
    <row r="2115">
      <c r="A2115" s="41"/>
      <c r="B2115" s="41"/>
      <c r="C2115" s="41"/>
      <c r="D2115" s="41"/>
      <c r="E2115" s="41"/>
      <c r="F2115" s="41"/>
      <c r="G2115" s="41"/>
      <c r="H2115" s="41"/>
      <c r="I2115" s="41"/>
      <c r="J2115" s="41"/>
      <c r="K2115" s="41"/>
      <c r="L2115" s="41"/>
      <c r="M2115" s="41"/>
      <c r="N2115" s="41"/>
      <c r="O2115" s="41"/>
      <c r="P2115" s="41"/>
    </row>
    <row r="2116">
      <c r="A2116" s="41"/>
      <c r="B2116" s="41"/>
      <c r="C2116" s="41"/>
      <c r="D2116" s="41"/>
      <c r="E2116" s="41"/>
      <c r="F2116" s="41"/>
      <c r="G2116" s="41"/>
      <c r="H2116" s="41"/>
      <c r="I2116" s="41"/>
      <c r="J2116" s="41"/>
      <c r="K2116" s="41"/>
      <c r="L2116" s="41"/>
      <c r="M2116" s="41"/>
      <c r="N2116" s="41"/>
      <c r="O2116" s="41"/>
      <c r="P2116" s="41"/>
    </row>
    <row r="2117">
      <c r="A2117" s="41"/>
      <c r="B2117" s="41"/>
      <c r="C2117" s="41"/>
      <c r="D2117" s="41"/>
      <c r="E2117" s="41"/>
      <c r="F2117" s="41"/>
      <c r="G2117" s="41"/>
      <c r="H2117" s="41"/>
      <c r="I2117" s="41"/>
      <c r="J2117" s="41"/>
      <c r="K2117" s="41"/>
      <c r="L2117" s="41"/>
      <c r="M2117" s="41"/>
      <c r="N2117" s="41"/>
      <c r="O2117" s="41"/>
      <c r="P2117" s="41"/>
    </row>
    <row r="2118">
      <c r="A2118" s="41"/>
      <c r="B2118" s="41"/>
      <c r="C2118" s="41"/>
      <c r="D2118" s="41"/>
      <c r="E2118" s="41"/>
      <c r="F2118" s="41"/>
      <c r="G2118" s="41"/>
      <c r="H2118" s="41"/>
      <c r="I2118" s="41"/>
      <c r="J2118" s="41"/>
      <c r="K2118" s="41"/>
      <c r="L2118" s="41"/>
      <c r="M2118" s="41"/>
      <c r="N2118" s="41"/>
      <c r="O2118" s="41"/>
      <c r="P2118" s="41"/>
    </row>
    <row r="2119">
      <c r="A2119" s="41"/>
      <c r="B2119" s="41"/>
      <c r="C2119" s="41"/>
      <c r="D2119" s="41"/>
      <c r="E2119" s="41"/>
      <c r="F2119" s="41"/>
      <c r="G2119" s="41"/>
      <c r="H2119" s="41"/>
      <c r="I2119" s="41"/>
      <c r="J2119" s="41"/>
      <c r="K2119" s="41"/>
      <c r="L2119" s="41"/>
      <c r="M2119" s="41"/>
      <c r="N2119" s="41"/>
      <c r="O2119" s="41"/>
      <c r="P2119" s="41"/>
    </row>
    <row r="2120">
      <c r="A2120" s="41"/>
      <c r="B2120" s="41"/>
      <c r="C2120" s="41"/>
      <c r="D2120" s="41"/>
      <c r="E2120" s="41"/>
      <c r="F2120" s="41"/>
      <c r="G2120" s="41"/>
      <c r="H2120" s="41"/>
      <c r="I2120" s="41"/>
      <c r="J2120" s="41"/>
      <c r="K2120" s="41"/>
      <c r="L2120" s="41"/>
      <c r="M2120" s="41"/>
      <c r="N2120" s="41"/>
      <c r="O2120" s="41"/>
      <c r="P2120" s="41"/>
    </row>
    <row r="2121">
      <c r="A2121" s="41"/>
      <c r="B2121" s="41"/>
      <c r="C2121" s="41"/>
      <c r="D2121" s="41"/>
      <c r="E2121" s="41"/>
      <c r="F2121" s="41"/>
      <c r="G2121" s="41"/>
      <c r="H2121" s="41"/>
      <c r="I2121" s="41"/>
      <c r="J2121" s="41"/>
      <c r="K2121" s="41"/>
      <c r="L2121" s="41"/>
      <c r="M2121" s="41"/>
      <c r="N2121" s="41"/>
      <c r="O2121" s="41"/>
      <c r="P2121" s="41"/>
    </row>
    <row r="2122">
      <c r="A2122" s="41"/>
      <c r="B2122" s="41"/>
      <c r="C2122" s="41"/>
      <c r="D2122" s="41"/>
      <c r="E2122" s="41"/>
      <c r="F2122" s="41"/>
      <c r="G2122" s="41"/>
      <c r="H2122" s="41"/>
      <c r="I2122" s="41"/>
      <c r="J2122" s="41"/>
      <c r="K2122" s="41"/>
      <c r="L2122" s="41"/>
      <c r="M2122" s="41"/>
      <c r="N2122" s="41"/>
      <c r="O2122" s="41"/>
      <c r="P2122" s="41"/>
    </row>
    <row r="2123">
      <c r="A2123" s="41"/>
      <c r="B2123" s="41"/>
      <c r="C2123" s="41"/>
      <c r="D2123" s="41"/>
      <c r="E2123" s="41"/>
      <c r="F2123" s="41"/>
      <c r="G2123" s="41"/>
      <c r="H2123" s="41"/>
      <c r="I2123" s="41"/>
      <c r="J2123" s="41"/>
      <c r="K2123" s="41"/>
      <c r="L2123" s="41"/>
      <c r="M2123" s="41"/>
      <c r="N2123" s="41"/>
      <c r="O2123" s="41"/>
      <c r="P2123" s="41"/>
    </row>
    <row r="2124">
      <c r="A2124" s="41"/>
      <c r="B2124" s="41"/>
      <c r="C2124" s="41"/>
      <c r="D2124" s="41"/>
      <c r="E2124" s="41"/>
      <c r="F2124" s="41"/>
      <c r="G2124" s="41"/>
      <c r="H2124" s="41"/>
      <c r="I2124" s="41"/>
      <c r="J2124" s="41"/>
      <c r="K2124" s="41"/>
      <c r="L2124" s="41"/>
      <c r="M2124" s="41"/>
      <c r="N2124" s="41"/>
      <c r="O2124" s="41"/>
      <c r="P2124" s="41"/>
    </row>
    <row r="2125">
      <c r="A2125" s="41"/>
      <c r="B2125" s="41"/>
      <c r="C2125" s="41"/>
      <c r="D2125" s="41"/>
      <c r="E2125" s="41"/>
      <c r="F2125" s="41"/>
      <c r="G2125" s="41"/>
      <c r="H2125" s="41"/>
      <c r="I2125" s="41"/>
      <c r="J2125" s="41"/>
      <c r="K2125" s="41"/>
      <c r="L2125" s="41"/>
      <c r="M2125" s="41"/>
      <c r="N2125" s="41"/>
      <c r="O2125" s="41"/>
      <c r="P2125" s="41"/>
    </row>
    <row r="2126">
      <c r="A2126" s="41"/>
      <c r="B2126" s="41"/>
      <c r="C2126" s="41"/>
      <c r="D2126" s="41"/>
      <c r="E2126" s="41"/>
      <c r="F2126" s="41"/>
      <c r="G2126" s="41"/>
      <c r="H2126" s="41"/>
      <c r="I2126" s="41"/>
      <c r="J2126" s="41"/>
      <c r="K2126" s="41"/>
      <c r="L2126" s="41"/>
      <c r="M2126" s="41"/>
      <c r="N2126" s="41"/>
      <c r="O2126" s="41"/>
      <c r="P2126" s="41"/>
    </row>
    <row r="2127">
      <c r="A2127" s="41"/>
      <c r="B2127" s="41"/>
      <c r="C2127" s="41"/>
      <c r="D2127" s="41"/>
      <c r="E2127" s="41"/>
      <c r="F2127" s="41"/>
      <c r="G2127" s="41"/>
      <c r="H2127" s="41"/>
      <c r="I2127" s="41"/>
      <c r="J2127" s="41"/>
      <c r="K2127" s="41"/>
      <c r="L2127" s="41"/>
      <c r="M2127" s="41"/>
      <c r="N2127" s="41"/>
      <c r="O2127" s="41"/>
      <c r="P2127" s="41"/>
    </row>
    <row r="2128">
      <c r="A2128" s="41"/>
      <c r="B2128" s="41"/>
      <c r="C2128" s="41"/>
      <c r="D2128" s="41"/>
      <c r="E2128" s="41"/>
      <c r="F2128" s="41"/>
      <c r="G2128" s="41"/>
      <c r="H2128" s="41"/>
      <c r="I2128" s="41"/>
      <c r="J2128" s="41"/>
      <c r="K2128" s="41"/>
      <c r="L2128" s="41"/>
      <c r="M2128" s="41"/>
      <c r="N2128" s="41"/>
      <c r="O2128" s="41"/>
      <c r="P2128" s="41"/>
    </row>
    <row r="2129">
      <c r="A2129" s="41"/>
      <c r="B2129" s="41"/>
      <c r="C2129" s="41"/>
      <c r="D2129" s="41"/>
      <c r="E2129" s="41"/>
      <c r="F2129" s="41"/>
      <c r="G2129" s="41"/>
      <c r="H2129" s="41"/>
      <c r="I2129" s="41"/>
      <c r="J2129" s="41"/>
      <c r="K2129" s="41"/>
      <c r="L2129" s="41"/>
      <c r="M2129" s="41"/>
      <c r="N2129" s="41"/>
      <c r="O2129" s="41"/>
      <c r="P2129" s="41"/>
    </row>
    <row r="2130">
      <c r="A2130" s="41"/>
      <c r="B2130" s="41"/>
      <c r="C2130" s="41"/>
      <c r="D2130" s="41"/>
      <c r="E2130" s="41"/>
      <c r="F2130" s="41"/>
      <c r="G2130" s="41"/>
      <c r="H2130" s="41"/>
      <c r="I2130" s="41"/>
      <c r="J2130" s="41"/>
      <c r="K2130" s="41"/>
      <c r="L2130" s="41"/>
      <c r="M2130" s="41"/>
      <c r="N2130" s="41"/>
      <c r="O2130" s="41"/>
      <c r="P2130" s="41"/>
    </row>
    <row r="2131">
      <c r="A2131" s="41"/>
      <c r="B2131" s="41"/>
      <c r="C2131" s="41"/>
      <c r="D2131" s="41"/>
      <c r="E2131" s="41"/>
      <c r="F2131" s="41"/>
      <c r="G2131" s="41"/>
      <c r="H2131" s="41"/>
      <c r="I2131" s="41"/>
      <c r="J2131" s="41"/>
      <c r="K2131" s="41"/>
      <c r="L2131" s="41"/>
      <c r="M2131" s="41"/>
      <c r="N2131" s="41"/>
      <c r="O2131" s="41"/>
      <c r="P2131" s="41"/>
    </row>
    <row r="2132">
      <c r="A2132" s="41"/>
      <c r="B2132" s="41"/>
      <c r="C2132" s="41"/>
      <c r="D2132" s="41"/>
      <c r="E2132" s="41"/>
      <c r="F2132" s="41"/>
      <c r="G2132" s="41"/>
      <c r="H2132" s="41"/>
      <c r="I2132" s="41"/>
      <c r="J2132" s="41"/>
      <c r="K2132" s="41"/>
      <c r="L2132" s="41"/>
      <c r="M2132" s="41"/>
      <c r="N2132" s="41"/>
      <c r="O2132" s="41"/>
      <c r="P2132" s="41"/>
    </row>
    <row r="2133">
      <c r="A2133" s="41"/>
      <c r="B2133" s="41"/>
      <c r="C2133" s="41"/>
      <c r="D2133" s="41"/>
      <c r="E2133" s="41"/>
      <c r="F2133" s="41"/>
      <c r="G2133" s="41"/>
      <c r="H2133" s="41"/>
      <c r="I2133" s="41"/>
      <c r="J2133" s="41"/>
      <c r="K2133" s="41"/>
      <c r="L2133" s="41"/>
      <c r="M2133" s="41"/>
      <c r="N2133" s="41"/>
      <c r="O2133" s="41"/>
      <c r="P2133" s="41"/>
    </row>
    <row r="2134">
      <c r="A2134" s="41"/>
      <c r="B2134" s="41"/>
      <c r="C2134" s="41"/>
      <c r="D2134" s="41"/>
      <c r="E2134" s="41"/>
      <c r="F2134" s="41"/>
      <c r="G2134" s="41"/>
      <c r="H2134" s="41"/>
      <c r="I2134" s="41"/>
      <c r="J2134" s="41"/>
      <c r="K2134" s="41"/>
      <c r="L2134" s="41"/>
      <c r="M2134" s="41"/>
      <c r="N2134" s="41"/>
      <c r="O2134" s="41"/>
      <c r="P2134" s="41"/>
    </row>
    <row r="2135">
      <c r="A2135" s="41"/>
      <c r="B2135" s="41"/>
      <c r="C2135" s="41"/>
      <c r="D2135" s="41"/>
      <c r="E2135" s="41"/>
      <c r="F2135" s="41"/>
      <c r="G2135" s="41"/>
      <c r="H2135" s="41"/>
      <c r="I2135" s="41"/>
      <c r="J2135" s="41"/>
      <c r="K2135" s="41"/>
      <c r="L2135" s="41"/>
      <c r="M2135" s="41"/>
      <c r="N2135" s="41"/>
      <c r="O2135" s="41"/>
      <c r="P2135" s="41"/>
    </row>
    <row r="2136">
      <c r="A2136" s="41"/>
      <c r="B2136" s="41"/>
      <c r="C2136" s="41"/>
      <c r="D2136" s="41"/>
      <c r="E2136" s="41"/>
      <c r="F2136" s="41"/>
      <c r="G2136" s="41"/>
      <c r="H2136" s="41"/>
      <c r="I2136" s="41"/>
      <c r="J2136" s="41"/>
      <c r="K2136" s="41"/>
      <c r="L2136" s="41"/>
      <c r="M2136" s="41"/>
      <c r="N2136" s="41"/>
      <c r="O2136" s="41"/>
      <c r="P2136" s="41"/>
    </row>
    <row r="2137">
      <c r="A2137" s="41"/>
      <c r="B2137" s="41"/>
      <c r="C2137" s="41"/>
      <c r="D2137" s="41"/>
      <c r="E2137" s="41"/>
      <c r="F2137" s="41"/>
      <c r="G2137" s="41"/>
      <c r="H2137" s="41"/>
      <c r="I2137" s="41"/>
      <c r="J2137" s="41"/>
      <c r="K2137" s="41"/>
      <c r="L2137" s="41"/>
      <c r="M2137" s="41"/>
      <c r="N2137" s="41"/>
      <c r="O2137" s="41"/>
      <c r="P2137" s="41"/>
    </row>
    <row r="2138">
      <c r="A2138" s="41"/>
      <c r="B2138" s="41"/>
      <c r="C2138" s="41"/>
      <c r="D2138" s="41"/>
      <c r="E2138" s="41"/>
      <c r="F2138" s="41"/>
      <c r="G2138" s="41"/>
      <c r="H2138" s="41"/>
      <c r="I2138" s="41"/>
      <c r="J2138" s="41"/>
      <c r="K2138" s="41"/>
      <c r="L2138" s="41"/>
      <c r="M2138" s="41"/>
      <c r="N2138" s="41"/>
      <c r="O2138" s="41"/>
      <c r="P2138" s="41"/>
    </row>
    <row r="2139">
      <c r="A2139" s="41"/>
      <c r="B2139" s="41"/>
      <c r="C2139" s="41"/>
      <c r="D2139" s="41"/>
      <c r="E2139" s="41"/>
      <c r="F2139" s="41"/>
      <c r="G2139" s="41"/>
      <c r="H2139" s="41"/>
      <c r="I2139" s="41"/>
      <c r="J2139" s="41"/>
      <c r="K2139" s="41"/>
      <c r="L2139" s="41"/>
      <c r="M2139" s="41"/>
      <c r="N2139" s="41"/>
      <c r="O2139" s="41"/>
      <c r="P2139" s="41"/>
    </row>
    <row r="2140">
      <c r="A2140" s="41"/>
      <c r="B2140" s="41"/>
      <c r="C2140" s="41"/>
      <c r="D2140" s="41"/>
      <c r="E2140" s="41"/>
      <c r="F2140" s="41"/>
      <c r="G2140" s="41"/>
      <c r="H2140" s="41"/>
      <c r="I2140" s="41"/>
      <c r="J2140" s="41"/>
      <c r="K2140" s="41"/>
      <c r="L2140" s="41"/>
      <c r="M2140" s="41"/>
      <c r="N2140" s="41"/>
      <c r="O2140" s="41"/>
      <c r="P2140" s="41"/>
    </row>
    <row r="2141">
      <c r="A2141" s="41"/>
      <c r="B2141" s="41"/>
      <c r="C2141" s="41"/>
      <c r="D2141" s="41"/>
      <c r="E2141" s="41"/>
      <c r="F2141" s="41"/>
      <c r="G2141" s="41"/>
      <c r="H2141" s="41"/>
      <c r="I2141" s="41"/>
      <c r="J2141" s="41"/>
      <c r="K2141" s="41"/>
      <c r="L2141" s="41"/>
      <c r="M2141" s="41"/>
      <c r="N2141" s="41"/>
      <c r="O2141" s="41"/>
      <c r="P2141" s="41"/>
    </row>
    <row r="2142">
      <c r="A2142" s="41"/>
      <c r="B2142" s="41"/>
      <c r="C2142" s="41"/>
      <c r="D2142" s="41"/>
      <c r="E2142" s="41"/>
      <c r="F2142" s="41"/>
      <c r="G2142" s="41"/>
      <c r="H2142" s="41"/>
      <c r="I2142" s="41"/>
      <c r="J2142" s="41"/>
      <c r="K2142" s="41"/>
      <c r="L2142" s="41"/>
      <c r="M2142" s="41"/>
      <c r="N2142" s="41"/>
      <c r="O2142" s="41"/>
      <c r="P2142" s="41"/>
    </row>
    <row r="2143">
      <c r="A2143" s="41"/>
      <c r="B2143" s="41"/>
      <c r="C2143" s="41"/>
      <c r="D2143" s="41"/>
      <c r="E2143" s="41"/>
      <c r="F2143" s="41"/>
      <c r="G2143" s="41"/>
      <c r="H2143" s="41"/>
      <c r="I2143" s="41"/>
      <c r="J2143" s="41"/>
      <c r="K2143" s="41"/>
      <c r="L2143" s="41"/>
      <c r="M2143" s="41"/>
      <c r="N2143" s="41"/>
      <c r="O2143" s="41"/>
      <c r="P2143" s="41"/>
    </row>
    <row r="2144">
      <c r="A2144" s="41"/>
      <c r="B2144" s="41"/>
      <c r="C2144" s="41"/>
      <c r="D2144" s="41"/>
      <c r="E2144" s="41"/>
      <c r="F2144" s="41"/>
      <c r="G2144" s="41"/>
      <c r="H2144" s="41"/>
      <c r="I2144" s="41"/>
      <c r="J2144" s="41"/>
      <c r="K2144" s="41"/>
      <c r="L2144" s="41"/>
      <c r="M2144" s="41"/>
      <c r="N2144" s="41"/>
      <c r="O2144" s="41"/>
      <c r="P2144" s="41"/>
    </row>
    <row r="2145">
      <c r="A2145" s="41"/>
      <c r="B2145" s="41"/>
      <c r="C2145" s="41"/>
      <c r="D2145" s="41"/>
      <c r="E2145" s="41"/>
      <c r="F2145" s="41"/>
      <c r="G2145" s="41"/>
      <c r="H2145" s="41"/>
      <c r="I2145" s="41"/>
      <c r="J2145" s="41"/>
      <c r="K2145" s="41"/>
      <c r="L2145" s="41"/>
      <c r="M2145" s="41"/>
      <c r="N2145" s="41"/>
      <c r="O2145" s="41"/>
      <c r="P2145" s="41"/>
    </row>
    <row r="2146">
      <c r="A2146" s="41"/>
      <c r="B2146" s="41"/>
      <c r="C2146" s="41"/>
      <c r="D2146" s="41"/>
      <c r="E2146" s="41"/>
      <c r="F2146" s="41"/>
      <c r="G2146" s="41"/>
      <c r="H2146" s="41"/>
      <c r="I2146" s="41"/>
      <c r="J2146" s="41"/>
      <c r="K2146" s="41"/>
      <c r="L2146" s="41"/>
      <c r="M2146" s="41"/>
      <c r="N2146" s="41"/>
      <c r="O2146" s="41"/>
      <c r="P2146" s="41"/>
    </row>
    <row r="2147">
      <c r="A2147" s="41"/>
      <c r="B2147" s="41"/>
      <c r="C2147" s="41"/>
      <c r="D2147" s="41"/>
      <c r="E2147" s="41"/>
      <c r="F2147" s="41"/>
      <c r="G2147" s="41"/>
      <c r="H2147" s="41"/>
      <c r="I2147" s="41"/>
      <c r="J2147" s="41"/>
      <c r="K2147" s="41"/>
      <c r="L2147" s="41"/>
      <c r="M2147" s="41"/>
      <c r="N2147" s="41"/>
      <c r="O2147" s="41"/>
      <c r="P2147" s="41"/>
    </row>
    <row r="2148">
      <c r="A2148" s="41"/>
      <c r="B2148" s="41"/>
      <c r="C2148" s="41"/>
      <c r="D2148" s="41"/>
      <c r="E2148" s="41"/>
      <c r="F2148" s="41"/>
      <c r="G2148" s="41"/>
      <c r="H2148" s="41"/>
      <c r="I2148" s="41"/>
      <c r="J2148" s="41"/>
      <c r="K2148" s="41"/>
      <c r="L2148" s="41"/>
      <c r="M2148" s="41"/>
      <c r="N2148" s="41"/>
      <c r="O2148" s="41"/>
      <c r="P2148" s="41"/>
    </row>
    <row r="2149">
      <c r="A2149" s="41"/>
      <c r="B2149" s="41"/>
      <c r="C2149" s="41"/>
      <c r="D2149" s="41"/>
      <c r="E2149" s="41"/>
      <c r="F2149" s="41"/>
      <c r="G2149" s="41"/>
      <c r="H2149" s="41"/>
      <c r="I2149" s="41"/>
      <c r="J2149" s="41"/>
      <c r="K2149" s="41"/>
      <c r="L2149" s="41"/>
      <c r="M2149" s="41"/>
      <c r="N2149" s="41"/>
      <c r="O2149" s="41"/>
      <c r="P2149" s="41"/>
    </row>
    <row r="2150">
      <c r="A2150" s="41"/>
      <c r="B2150" s="41"/>
      <c r="C2150" s="41"/>
      <c r="D2150" s="41"/>
      <c r="E2150" s="41"/>
      <c r="F2150" s="41"/>
      <c r="G2150" s="41"/>
      <c r="H2150" s="41"/>
      <c r="I2150" s="41"/>
      <c r="J2150" s="41"/>
      <c r="K2150" s="41"/>
      <c r="L2150" s="41"/>
      <c r="M2150" s="41"/>
      <c r="N2150" s="41"/>
      <c r="O2150" s="41"/>
      <c r="P2150" s="41"/>
    </row>
    <row r="2151">
      <c r="A2151" s="41"/>
      <c r="B2151" s="41"/>
      <c r="C2151" s="41"/>
      <c r="D2151" s="41"/>
      <c r="E2151" s="41"/>
      <c r="F2151" s="41"/>
      <c r="G2151" s="41"/>
      <c r="H2151" s="41"/>
      <c r="I2151" s="41"/>
      <c r="J2151" s="41"/>
      <c r="K2151" s="41"/>
      <c r="L2151" s="41"/>
      <c r="M2151" s="41"/>
      <c r="N2151" s="41"/>
      <c r="O2151" s="41"/>
      <c r="P2151" s="41"/>
    </row>
    <row r="2152">
      <c r="A2152" s="41"/>
      <c r="B2152" s="41"/>
      <c r="C2152" s="41"/>
      <c r="D2152" s="41"/>
      <c r="E2152" s="41"/>
      <c r="F2152" s="41"/>
      <c r="G2152" s="41"/>
      <c r="H2152" s="41"/>
      <c r="I2152" s="41"/>
      <c r="J2152" s="41"/>
      <c r="K2152" s="41"/>
      <c r="L2152" s="41"/>
      <c r="M2152" s="41"/>
      <c r="N2152" s="41"/>
      <c r="O2152" s="41"/>
      <c r="P2152" s="41"/>
    </row>
    <row r="2153">
      <c r="A2153" s="41"/>
      <c r="B2153" s="41"/>
      <c r="C2153" s="41"/>
      <c r="D2153" s="41"/>
      <c r="E2153" s="41"/>
      <c r="F2153" s="41"/>
      <c r="G2153" s="41"/>
      <c r="H2153" s="41"/>
      <c r="I2153" s="41"/>
      <c r="J2153" s="41"/>
      <c r="K2153" s="41"/>
      <c r="L2153" s="41"/>
      <c r="M2153" s="41"/>
      <c r="N2153" s="41"/>
      <c r="O2153" s="41"/>
      <c r="P2153" s="41"/>
    </row>
    <row r="2154">
      <c r="A2154" s="41"/>
      <c r="B2154" s="41"/>
      <c r="C2154" s="41"/>
      <c r="D2154" s="41"/>
      <c r="E2154" s="41"/>
      <c r="F2154" s="41"/>
      <c r="G2154" s="41"/>
      <c r="H2154" s="41"/>
      <c r="I2154" s="41"/>
      <c r="J2154" s="41"/>
      <c r="K2154" s="41"/>
      <c r="L2154" s="41"/>
      <c r="M2154" s="41"/>
      <c r="N2154" s="41"/>
      <c r="O2154" s="41"/>
      <c r="P2154" s="41"/>
    </row>
    <row r="2155">
      <c r="A2155" s="41"/>
      <c r="B2155" s="41"/>
      <c r="C2155" s="41"/>
      <c r="D2155" s="41"/>
      <c r="E2155" s="41"/>
      <c r="F2155" s="41"/>
      <c r="G2155" s="41"/>
      <c r="H2155" s="41"/>
      <c r="I2155" s="41"/>
      <c r="J2155" s="41"/>
      <c r="K2155" s="41"/>
      <c r="L2155" s="41"/>
      <c r="M2155" s="41"/>
      <c r="N2155" s="41"/>
      <c r="O2155" s="41"/>
      <c r="P2155" s="41"/>
    </row>
    <row r="2156">
      <c r="A2156" s="41"/>
      <c r="B2156" s="41"/>
      <c r="C2156" s="41"/>
      <c r="D2156" s="41"/>
      <c r="E2156" s="41"/>
      <c r="F2156" s="41"/>
      <c r="G2156" s="41"/>
      <c r="H2156" s="41"/>
      <c r="I2156" s="41"/>
      <c r="J2156" s="41"/>
      <c r="K2156" s="41"/>
      <c r="L2156" s="41"/>
      <c r="M2156" s="41"/>
      <c r="N2156" s="41"/>
      <c r="O2156" s="41"/>
      <c r="P2156" s="41"/>
    </row>
    <row r="2157">
      <c r="A2157" s="41"/>
      <c r="B2157" s="41"/>
      <c r="C2157" s="41"/>
      <c r="D2157" s="41"/>
      <c r="E2157" s="41"/>
      <c r="F2157" s="41"/>
      <c r="G2157" s="41"/>
      <c r="H2157" s="41"/>
      <c r="I2157" s="41"/>
      <c r="J2157" s="41"/>
      <c r="K2157" s="41"/>
      <c r="L2157" s="41"/>
      <c r="M2157" s="41"/>
      <c r="N2157" s="41"/>
      <c r="O2157" s="41"/>
      <c r="P2157" s="41"/>
    </row>
    <row r="2158">
      <c r="A2158" s="41"/>
      <c r="B2158" s="41"/>
      <c r="C2158" s="41"/>
      <c r="D2158" s="41"/>
      <c r="E2158" s="41"/>
      <c r="F2158" s="41"/>
      <c r="G2158" s="41"/>
      <c r="H2158" s="41"/>
      <c r="I2158" s="41"/>
      <c r="J2158" s="41"/>
      <c r="K2158" s="41"/>
      <c r="L2158" s="41"/>
      <c r="M2158" s="41"/>
      <c r="N2158" s="41"/>
      <c r="O2158" s="41"/>
      <c r="P2158" s="41"/>
    </row>
    <row r="2159">
      <c r="A2159" s="41"/>
      <c r="B2159" s="41"/>
      <c r="C2159" s="41"/>
      <c r="D2159" s="41"/>
      <c r="E2159" s="41"/>
      <c r="F2159" s="41"/>
      <c r="G2159" s="41"/>
      <c r="H2159" s="41"/>
      <c r="I2159" s="41"/>
      <c r="J2159" s="41"/>
      <c r="K2159" s="41"/>
      <c r="L2159" s="41"/>
      <c r="M2159" s="41"/>
      <c r="N2159" s="41"/>
      <c r="O2159" s="41"/>
      <c r="P2159" s="41"/>
    </row>
    <row r="2160">
      <c r="A2160" s="41"/>
      <c r="B2160" s="41"/>
      <c r="C2160" s="41"/>
      <c r="D2160" s="41"/>
      <c r="E2160" s="41"/>
      <c r="F2160" s="41"/>
      <c r="G2160" s="41"/>
      <c r="H2160" s="41"/>
      <c r="I2160" s="41"/>
      <c r="J2160" s="41"/>
      <c r="K2160" s="41"/>
      <c r="L2160" s="41"/>
      <c r="M2160" s="41"/>
      <c r="N2160" s="41"/>
      <c r="O2160" s="41"/>
      <c r="P2160" s="41"/>
    </row>
    <row r="2161">
      <c r="A2161" s="41"/>
      <c r="B2161" s="41"/>
      <c r="C2161" s="41"/>
      <c r="D2161" s="41"/>
      <c r="E2161" s="41"/>
      <c r="F2161" s="41"/>
      <c r="G2161" s="41"/>
      <c r="H2161" s="41"/>
      <c r="I2161" s="41"/>
      <c r="J2161" s="41"/>
      <c r="K2161" s="41"/>
      <c r="L2161" s="41"/>
      <c r="M2161" s="41"/>
      <c r="N2161" s="41"/>
      <c r="O2161" s="41"/>
      <c r="P2161" s="41"/>
    </row>
    <row r="2162">
      <c r="A2162" s="41"/>
      <c r="B2162" s="41"/>
      <c r="C2162" s="41"/>
      <c r="D2162" s="41"/>
      <c r="E2162" s="41"/>
      <c r="F2162" s="41"/>
      <c r="G2162" s="41"/>
      <c r="H2162" s="41"/>
      <c r="I2162" s="41"/>
      <c r="J2162" s="41"/>
      <c r="K2162" s="41"/>
      <c r="L2162" s="41"/>
      <c r="M2162" s="41"/>
      <c r="N2162" s="41"/>
      <c r="O2162" s="41"/>
      <c r="P2162" s="41"/>
    </row>
    <row r="2163">
      <c r="A2163" s="41"/>
      <c r="B2163" s="41"/>
      <c r="C2163" s="41"/>
      <c r="D2163" s="41"/>
      <c r="E2163" s="41"/>
      <c r="F2163" s="41"/>
      <c r="G2163" s="41"/>
      <c r="H2163" s="41"/>
      <c r="I2163" s="41"/>
      <c r="J2163" s="41"/>
      <c r="K2163" s="41"/>
      <c r="L2163" s="41"/>
      <c r="M2163" s="41"/>
      <c r="N2163" s="41"/>
      <c r="O2163" s="41"/>
      <c r="P2163" s="41"/>
    </row>
    <row r="2164">
      <c r="A2164" s="41"/>
      <c r="B2164" s="41"/>
      <c r="C2164" s="41"/>
      <c r="D2164" s="41"/>
      <c r="E2164" s="41"/>
      <c r="F2164" s="41"/>
      <c r="G2164" s="41"/>
      <c r="H2164" s="41"/>
      <c r="I2164" s="41"/>
      <c r="J2164" s="41"/>
      <c r="K2164" s="41"/>
      <c r="L2164" s="41"/>
      <c r="M2164" s="41"/>
      <c r="N2164" s="41"/>
      <c r="O2164" s="41"/>
      <c r="P2164" s="41"/>
    </row>
    <row r="2165">
      <c r="A2165" s="41"/>
      <c r="B2165" s="41"/>
      <c r="C2165" s="41"/>
      <c r="D2165" s="41"/>
      <c r="E2165" s="41"/>
      <c r="F2165" s="41"/>
      <c r="G2165" s="41"/>
      <c r="H2165" s="41"/>
      <c r="I2165" s="41"/>
      <c r="J2165" s="41"/>
      <c r="K2165" s="41"/>
      <c r="L2165" s="41"/>
      <c r="M2165" s="41"/>
      <c r="N2165" s="41"/>
      <c r="O2165" s="41"/>
      <c r="P2165" s="41"/>
    </row>
    <row r="2166">
      <c r="A2166" s="41"/>
      <c r="B2166" s="41"/>
      <c r="C2166" s="41"/>
      <c r="D2166" s="41"/>
      <c r="E2166" s="41"/>
      <c r="F2166" s="41"/>
      <c r="G2166" s="41"/>
      <c r="H2166" s="41"/>
      <c r="I2166" s="41"/>
      <c r="J2166" s="41"/>
      <c r="K2166" s="41"/>
      <c r="L2166" s="41"/>
      <c r="M2166" s="41"/>
      <c r="N2166" s="41"/>
      <c r="O2166" s="41"/>
      <c r="P2166" s="41"/>
    </row>
    <row r="2167">
      <c r="A2167" s="41"/>
      <c r="B2167" s="41"/>
      <c r="C2167" s="41"/>
      <c r="D2167" s="41"/>
      <c r="E2167" s="41"/>
      <c r="F2167" s="41"/>
      <c r="G2167" s="41"/>
      <c r="H2167" s="41"/>
      <c r="I2167" s="41"/>
      <c r="J2167" s="41"/>
      <c r="K2167" s="41"/>
      <c r="L2167" s="41"/>
      <c r="M2167" s="41"/>
      <c r="N2167" s="41"/>
      <c r="O2167" s="41"/>
      <c r="P2167" s="41"/>
    </row>
    <row r="2168">
      <c r="A2168" s="41"/>
      <c r="B2168" s="41"/>
      <c r="C2168" s="41"/>
      <c r="D2168" s="41"/>
      <c r="E2168" s="41"/>
      <c r="F2168" s="41"/>
      <c r="G2168" s="41"/>
      <c r="H2168" s="41"/>
      <c r="I2168" s="41"/>
      <c r="J2168" s="41"/>
      <c r="K2168" s="41"/>
      <c r="L2168" s="41"/>
      <c r="M2168" s="41"/>
      <c r="N2168" s="41"/>
      <c r="O2168" s="41"/>
      <c r="P2168" s="41"/>
    </row>
    <row r="2169">
      <c r="A2169" s="41"/>
      <c r="B2169" s="41"/>
      <c r="C2169" s="41"/>
      <c r="D2169" s="41"/>
      <c r="E2169" s="41"/>
      <c r="F2169" s="41"/>
      <c r="G2169" s="41"/>
      <c r="H2169" s="41"/>
      <c r="I2169" s="41"/>
      <c r="J2169" s="41"/>
      <c r="K2169" s="41"/>
      <c r="L2169" s="41"/>
      <c r="M2169" s="41"/>
      <c r="N2169" s="41"/>
      <c r="O2169" s="41"/>
      <c r="P2169" s="41"/>
    </row>
    <row r="2170">
      <c r="A2170" s="41"/>
      <c r="B2170" s="41"/>
      <c r="C2170" s="41"/>
      <c r="D2170" s="41"/>
      <c r="E2170" s="41"/>
      <c r="F2170" s="41"/>
      <c r="G2170" s="41"/>
      <c r="H2170" s="41"/>
      <c r="I2170" s="41"/>
      <c r="J2170" s="41"/>
      <c r="K2170" s="41"/>
      <c r="L2170" s="41"/>
      <c r="M2170" s="41"/>
      <c r="N2170" s="41"/>
      <c r="O2170" s="41"/>
      <c r="P2170" s="41"/>
    </row>
    <row r="2171">
      <c r="A2171" s="41"/>
      <c r="B2171" s="41"/>
      <c r="C2171" s="41"/>
      <c r="D2171" s="41"/>
      <c r="E2171" s="41"/>
      <c r="F2171" s="41"/>
      <c r="G2171" s="41"/>
      <c r="H2171" s="41"/>
      <c r="I2171" s="41"/>
      <c r="J2171" s="41"/>
      <c r="K2171" s="41"/>
      <c r="L2171" s="41"/>
      <c r="M2171" s="41"/>
      <c r="N2171" s="41"/>
      <c r="O2171" s="41"/>
      <c r="P2171" s="41"/>
    </row>
    <row r="2172">
      <c r="A2172" s="41"/>
      <c r="B2172" s="41"/>
      <c r="C2172" s="41"/>
      <c r="D2172" s="41"/>
      <c r="E2172" s="41"/>
      <c r="F2172" s="41"/>
      <c r="G2172" s="41"/>
      <c r="H2172" s="41"/>
      <c r="I2172" s="41"/>
      <c r="J2172" s="41"/>
      <c r="K2172" s="41"/>
      <c r="L2172" s="41"/>
      <c r="M2172" s="41"/>
      <c r="N2172" s="41"/>
      <c r="O2172" s="41"/>
      <c r="P2172" s="41"/>
    </row>
    <row r="2173">
      <c r="A2173" s="41"/>
      <c r="B2173" s="41"/>
      <c r="C2173" s="41"/>
      <c r="D2173" s="41"/>
      <c r="E2173" s="41"/>
      <c r="F2173" s="41"/>
      <c r="G2173" s="41"/>
      <c r="H2173" s="41"/>
      <c r="I2173" s="41"/>
      <c r="J2173" s="41"/>
      <c r="K2173" s="41"/>
      <c r="L2173" s="41"/>
      <c r="M2173" s="41"/>
      <c r="N2173" s="41"/>
      <c r="O2173" s="41"/>
      <c r="P2173" s="41"/>
    </row>
    <row r="2174">
      <c r="A2174" s="41"/>
      <c r="B2174" s="41"/>
      <c r="C2174" s="41"/>
      <c r="D2174" s="41"/>
      <c r="E2174" s="41"/>
      <c r="F2174" s="41"/>
      <c r="G2174" s="41"/>
      <c r="H2174" s="41"/>
      <c r="I2174" s="41"/>
      <c r="J2174" s="41"/>
      <c r="K2174" s="41"/>
      <c r="L2174" s="41"/>
      <c r="M2174" s="41"/>
      <c r="N2174" s="41"/>
      <c r="O2174" s="41"/>
      <c r="P2174" s="41"/>
    </row>
    <row r="2175">
      <c r="A2175" s="41"/>
      <c r="B2175" s="41"/>
      <c r="C2175" s="41"/>
      <c r="D2175" s="41"/>
      <c r="E2175" s="41"/>
      <c r="F2175" s="41"/>
      <c r="G2175" s="41"/>
      <c r="H2175" s="41"/>
      <c r="I2175" s="41"/>
      <c r="J2175" s="41"/>
      <c r="K2175" s="41"/>
      <c r="L2175" s="41"/>
      <c r="M2175" s="41"/>
      <c r="N2175" s="41"/>
      <c r="O2175" s="41"/>
      <c r="P2175" s="41"/>
    </row>
    <row r="2176">
      <c r="A2176" s="41"/>
      <c r="B2176" s="41"/>
      <c r="C2176" s="41"/>
      <c r="D2176" s="41"/>
      <c r="E2176" s="41"/>
      <c r="F2176" s="41"/>
      <c r="G2176" s="41"/>
      <c r="H2176" s="41"/>
      <c r="I2176" s="41"/>
      <c r="J2176" s="41"/>
      <c r="K2176" s="41"/>
      <c r="L2176" s="41"/>
      <c r="M2176" s="41"/>
      <c r="N2176" s="41"/>
      <c r="O2176" s="41"/>
      <c r="P2176" s="41"/>
    </row>
    <row r="2177">
      <c r="A2177" s="41"/>
      <c r="B2177" s="41"/>
      <c r="C2177" s="41"/>
      <c r="D2177" s="41"/>
      <c r="E2177" s="41"/>
      <c r="F2177" s="41"/>
      <c r="G2177" s="41"/>
      <c r="H2177" s="41"/>
      <c r="I2177" s="41"/>
      <c r="J2177" s="41"/>
      <c r="K2177" s="41"/>
      <c r="L2177" s="41"/>
      <c r="M2177" s="41"/>
      <c r="N2177" s="41"/>
      <c r="O2177" s="41"/>
      <c r="P2177" s="41"/>
    </row>
    <row r="2178">
      <c r="A2178" s="41"/>
      <c r="B2178" s="41"/>
      <c r="C2178" s="41"/>
      <c r="D2178" s="41"/>
      <c r="E2178" s="41"/>
      <c r="F2178" s="41"/>
      <c r="G2178" s="41"/>
      <c r="H2178" s="41"/>
      <c r="I2178" s="41"/>
      <c r="J2178" s="41"/>
      <c r="K2178" s="41"/>
      <c r="L2178" s="41"/>
      <c r="M2178" s="41"/>
      <c r="N2178" s="41"/>
      <c r="O2178" s="41"/>
      <c r="P2178" s="41"/>
    </row>
    <row r="2179">
      <c r="A2179" s="41"/>
      <c r="B2179" s="41"/>
      <c r="C2179" s="41"/>
      <c r="D2179" s="41"/>
      <c r="E2179" s="41"/>
      <c r="F2179" s="41"/>
      <c r="G2179" s="41"/>
      <c r="H2179" s="41"/>
      <c r="I2179" s="41"/>
      <c r="J2179" s="41"/>
      <c r="K2179" s="41"/>
      <c r="L2179" s="41"/>
      <c r="M2179" s="41"/>
      <c r="N2179" s="41"/>
      <c r="O2179" s="41"/>
      <c r="P2179" s="41"/>
    </row>
    <row r="2180">
      <c r="A2180" s="41"/>
      <c r="B2180" s="41"/>
      <c r="C2180" s="41"/>
      <c r="D2180" s="41"/>
      <c r="E2180" s="41"/>
      <c r="F2180" s="41"/>
      <c r="G2180" s="41"/>
      <c r="H2180" s="41"/>
      <c r="I2180" s="41"/>
      <c r="J2180" s="41"/>
      <c r="K2180" s="41"/>
      <c r="L2180" s="41"/>
      <c r="M2180" s="41"/>
      <c r="N2180" s="41"/>
      <c r="O2180" s="41"/>
      <c r="P2180" s="41"/>
    </row>
    <row r="2181">
      <c r="A2181" s="41"/>
      <c r="B2181" s="41"/>
      <c r="C2181" s="41"/>
      <c r="D2181" s="41"/>
      <c r="E2181" s="41"/>
      <c r="F2181" s="41"/>
      <c r="G2181" s="41"/>
      <c r="H2181" s="41"/>
      <c r="I2181" s="41"/>
      <c r="J2181" s="41"/>
      <c r="K2181" s="41"/>
      <c r="L2181" s="41"/>
      <c r="M2181" s="41"/>
      <c r="N2181" s="41"/>
      <c r="O2181" s="41"/>
      <c r="P2181" s="41"/>
    </row>
    <row r="2182">
      <c r="A2182" s="41"/>
      <c r="B2182" s="41"/>
      <c r="C2182" s="41"/>
      <c r="D2182" s="41"/>
      <c r="E2182" s="41"/>
      <c r="F2182" s="41"/>
      <c r="G2182" s="41"/>
      <c r="H2182" s="41"/>
      <c r="I2182" s="41"/>
      <c r="J2182" s="41"/>
      <c r="K2182" s="41"/>
      <c r="L2182" s="41"/>
      <c r="M2182" s="41"/>
      <c r="N2182" s="41"/>
      <c r="O2182" s="41"/>
      <c r="P2182" s="41"/>
    </row>
    <row r="2183">
      <c r="A2183" s="41"/>
      <c r="B2183" s="41"/>
      <c r="C2183" s="41"/>
      <c r="D2183" s="41"/>
      <c r="E2183" s="41"/>
      <c r="F2183" s="41"/>
      <c r="G2183" s="41"/>
      <c r="H2183" s="41"/>
      <c r="I2183" s="41"/>
      <c r="J2183" s="41"/>
      <c r="K2183" s="41"/>
      <c r="L2183" s="41"/>
      <c r="M2183" s="41"/>
      <c r="N2183" s="41"/>
      <c r="O2183" s="41"/>
      <c r="P2183" s="41"/>
    </row>
    <row r="2184">
      <c r="A2184" s="41"/>
      <c r="B2184" s="41"/>
      <c r="C2184" s="41"/>
      <c r="D2184" s="41"/>
      <c r="E2184" s="41"/>
      <c r="F2184" s="41"/>
      <c r="G2184" s="41"/>
      <c r="H2184" s="41"/>
      <c r="I2184" s="41"/>
      <c r="J2184" s="41"/>
      <c r="K2184" s="41"/>
      <c r="L2184" s="41"/>
      <c r="M2184" s="41"/>
      <c r="N2184" s="41"/>
      <c r="O2184" s="41"/>
      <c r="P2184" s="41"/>
    </row>
    <row r="2185">
      <c r="A2185" s="41"/>
      <c r="B2185" s="41"/>
      <c r="C2185" s="41"/>
      <c r="D2185" s="41"/>
      <c r="E2185" s="41"/>
      <c r="F2185" s="41"/>
      <c r="G2185" s="41"/>
      <c r="H2185" s="41"/>
      <c r="I2185" s="41"/>
      <c r="J2185" s="41"/>
      <c r="K2185" s="41"/>
      <c r="L2185" s="41"/>
      <c r="M2185" s="41"/>
      <c r="N2185" s="41"/>
      <c r="O2185" s="41"/>
      <c r="P2185" s="41"/>
    </row>
    <row r="2186">
      <c r="A2186" s="41"/>
      <c r="B2186" s="41"/>
      <c r="C2186" s="41"/>
      <c r="D2186" s="41"/>
      <c r="E2186" s="41"/>
      <c r="F2186" s="41"/>
      <c r="G2186" s="41"/>
      <c r="H2186" s="41"/>
      <c r="I2186" s="41"/>
      <c r="J2186" s="41"/>
      <c r="K2186" s="41"/>
      <c r="L2186" s="41"/>
      <c r="M2186" s="41"/>
      <c r="N2186" s="41"/>
      <c r="O2186" s="41"/>
      <c r="P2186" s="41"/>
    </row>
    <row r="2187">
      <c r="A2187" s="41"/>
      <c r="B2187" s="41"/>
      <c r="C2187" s="41"/>
      <c r="D2187" s="41"/>
      <c r="E2187" s="41"/>
      <c r="F2187" s="41"/>
      <c r="G2187" s="41"/>
      <c r="H2187" s="41"/>
      <c r="I2187" s="41"/>
      <c r="J2187" s="41"/>
      <c r="K2187" s="41"/>
      <c r="L2187" s="41"/>
      <c r="M2187" s="41"/>
      <c r="N2187" s="41"/>
      <c r="O2187" s="41"/>
      <c r="P2187" s="41"/>
    </row>
    <row r="2188">
      <c r="A2188" s="41"/>
      <c r="B2188" s="41"/>
      <c r="C2188" s="41"/>
      <c r="D2188" s="41"/>
      <c r="E2188" s="41"/>
      <c r="F2188" s="41"/>
      <c r="G2188" s="41"/>
      <c r="H2188" s="41"/>
      <c r="I2188" s="41"/>
      <c r="J2188" s="41"/>
      <c r="K2188" s="41"/>
      <c r="L2188" s="41"/>
      <c r="M2188" s="41"/>
      <c r="N2188" s="41"/>
      <c r="O2188" s="41"/>
      <c r="P2188" s="41"/>
    </row>
    <row r="2189">
      <c r="A2189" s="41"/>
      <c r="B2189" s="41"/>
      <c r="C2189" s="41"/>
      <c r="D2189" s="41"/>
      <c r="E2189" s="41"/>
      <c r="F2189" s="41"/>
      <c r="G2189" s="41"/>
      <c r="H2189" s="41"/>
      <c r="I2189" s="41"/>
      <c r="J2189" s="41"/>
      <c r="K2189" s="41"/>
      <c r="L2189" s="41"/>
      <c r="M2189" s="41"/>
      <c r="N2189" s="41"/>
      <c r="O2189" s="41"/>
      <c r="P2189" s="41"/>
    </row>
    <row r="2190">
      <c r="A2190" s="41"/>
      <c r="B2190" s="41"/>
      <c r="C2190" s="41"/>
      <c r="D2190" s="41"/>
      <c r="E2190" s="41"/>
      <c r="F2190" s="41"/>
      <c r="G2190" s="41"/>
      <c r="H2190" s="41"/>
      <c r="I2190" s="41"/>
      <c r="J2190" s="41"/>
      <c r="K2190" s="41"/>
      <c r="L2190" s="41"/>
      <c r="M2190" s="41"/>
      <c r="N2190" s="41"/>
      <c r="O2190" s="41"/>
      <c r="P2190" s="41"/>
    </row>
    <row r="2191">
      <c r="A2191" s="41"/>
      <c r="B2191" s="41"/>
      <c r="C2191" s="41"/>
      <c r="D2191" s="41"/>
      <c r="E2191" s="41"/>
      <c r="F2191" s="41"/>
      <c r="G2191" s="41"/>
      <c r="H2191" s="41"/>
      <c r="I2191" s="41"/>
      <c r="J2191" s="41"/>
      <c r="K2191" s="41"/>
      <c r="L2191" s="41"/>
      <c r="M2191" s="41"/>
      <c r="N2191" s="41"/>
      <c r="O2191" s="41"/>
      <c r="P2191" s="41"/>
    </row>
    <row r="2192">
      <c r="A2192" s="41"/>
      <c r="B2192" s="41"/>
      <c r="C2192" s="41"/>
      <c r="D2192" s="41"/>
      <c r="E2192" s="41"/>
      <c r="F2192" s="41"/>
      <c r="G2192" s="41"/>
      <c r="H2192" s="41"/>
      <c r="I2192" s="41"/>
      <c r="J2192" s="41"/>
      <c r="K2192" s="41"/>
      <c r="L2192" s="41"/>
      <c r="M2192" s="41"/>
      <c r="N2192" s="41"/>
      <c r="O2192" s="41"/>
      <c r="P2192" s="41"/>
    </row>
    <row r="2193">
      <c r="A2193" s="41"/>
      <c r="B2193" s="41"/>
      <c r="C2193" s="41"/>
      <c r="D2193" s="41"/>
      <c r="E2193" s="41"/>
      <c r="F2193" s="41"/>
      <c r="G2193" s="41"/>
      <c r="H2193" s="41"/>
      <c r="I2193" s="41"/>
      <c r="J2193" s="41"/>
      <c r="K2193" s="41"/>
      <c r="L2193" s="41"/>
      <c r="M2193" s="41"/>
      <c r="N2193" s="41"/>
      <c r="O2193" s="41"/>
      <c r="P2193" s="41"/>
    </row>
    <row r="2194">
      <c r="A2194" s="41"/>
      <c r="B2194" s="41"/>
      <c r="C2194" s="41"/>
      <c r="D2194" s="41"/>
      <c r="E2194" s="41"/>
      <c r="F2194" s="41"/>
      <c r="G2194" s="41"/>
      <c r="H2194" s="41"/>
      <c r="I2194" s="41"/>
      <c r="J2194" s="41"/>
      <c r="K2194" s="41"/>
      <c r="L2194" s="41"/>
      <c r="M2194" s="41"/>
      <c r="N2194" s="41"/>
      <c r="O2194" s="41"/>
      <c r="P2194" s="41"/>
    </row>
    <row r="2195">
      <c r="A2195" s="41"/>
      <c r="B2195" s="41"/>
      <c r="C2195" s="41"/>
      <c r="D2195" s="41"/>
      <c r="E2195" s="41"/>
      <c r="F2195" s="41"/>
      <c r="G2195" s="41"/>
      <c r="H2195" s="41"/>
      <c r="I2195" s="41"/>
      <c r="J2195" s="41"/>
      <c r="K2195" s="41"/>
      <c r="L2195" s="41"/>
      <c r="M2195" s="41"/>
      <c r="N2195" s="41"/>
      <c r="O2195" s="41"/>
      <c r="P2195" s="41"/>
    </row>
    <row r="2196">
      <c r="A2196" s="41"/>
      <c r="B2196" s="41"/>
      <c r="C2196" s="41"/>
      <c r="D2196" s="41"/>
      <c r="E2196" s="41"/>
      <c r="F2196" s="41"/>
      <c r="G2196" s="41"/>
      <c r="H2196" s="41"/>
      <c r="I2196" s="41"/>
      <c r="J2196" s="41"/>
      <c r="K2196" s="41"/>
      <c r="L2196" s="41"/>
      <c r="M2196" s="41"/>
      <c r="N2196" s="41"/>
      <c r="O2196" s="41"/>
      <c r="P2196" s="41"/>
    </row>
    <row r="2197">
      <c r="A2197" s="41"/>
      <c r="B2197" s="41"/>
      <c r="C2197" s="41"/>
      <c r="D2197" s="41"/>
      <c r="E2197" s="41"/>
      <c r="F2197" s="41"/>
      <c r="G2197" s="41"/>
      <c r="H2197" s="41"/>
      <c r="I2197" s="41"/>
      <c r="J2197" s="41"/>
      <c r="K2197" s="41"/>
      <c r="L2197" s="41"/>
      <c r="M2197" s="41"/>
      <c r="N2197" s="41"/>
      <c r="O2197" s="41"/>
      <c r="P2197" s="41"/>
    </row>
    <row r="2198">
      <c r="A2198" s="41"/>
      <c r="B2198" s="41"/>
      <c r="C2198" s="41"/>
      <c r="D2198" s="41"/>
      <c r="E2198" s="41"/>
      <c r="F2198" s="41"/>
      <c r="G2198" s="41"/>
      <c r="H2198" s="41"/>
      <c r="I2198" s="41"/>
      <c r="J2198" s="41"/>
      <c r="K2198" s="41"/>
      <c r="L2198" s="41"/>
      <c r="M2198" s="41"/>
      <c r="N2198" s="41"/>
      <c r="O2198" s="41"/>
      <c r="P2198" s="41"/>
    </row>
    <row r="2199">
      <c r="A2199" s="41"/>
      <c r="B2199" s="41"/>
      <c r="C2199" s="41"/>
      <c r="D2199" s="41"/>
      <c r="E2199" s="41"/>
      <c r="F2199" s="41"/>
      <c r="G2199" s="41"/>
      <c r="H2199" s="41"/>
      <c r="I2199" s="41"/>
      <c r="J2199" s="41"/>
      <c r="K2199" s="41"/>
      <c r="L2199" s="41"/>
      <c r="M2199" s="41"/>
      <c r="N2199" s="41"/>
      <c r="O2199" s="41"/>
      <c r="P2199" s="41"/>
    </row>
    <row r="2200">
      <c r="A2200" s="41"/>
      <c r="B2200" s="41"/>
      <c r="C2200" s="41"/>
      <c r="D2200" s="41"/>
      <c r="E2200" s="41"/>
      <c r="F2200" s="41"/>
      <c r="G2200" s="41"/>
      <c r="H2200" s="41"/>
      <c r="I2200" s="41"/>
      <c r="J2200" s="41"/>
      <c r="K2200" s="41"/>
      <c r="L2200" s="41"/>
      <c r="M2200" s="41"/>
      <c r="N2200" s="41"/>
      <c r="O2200" s="41"/>
      <c r="P2200" s="41"/>
    </row>
    <row r="2201">
      <c r="A2201" s="41"/>
      <c r="B2201" s="41"/>
      <c r="C2201" s="41"/>
      <c r="D2201" s="41"/>
      <c r="E2201" s="41"/>
      <c r="F2201" s="41"/>
      <c r="G2201" s="41"/>
      <c r="H2201" s="41"/>
      <c r="I2201" s="41"/>
      <c r="J2201" s="41"/>
      <c r="K2201" s="41"/>
      <c r="L2201" s="41"/>
      <c r="M2201" s="41"/>
      <c r="N2201" s="41"/>
      <c r="O2201" s="41"/>
      <c r="P2201" s="41"/>
    </row>
    <row r="2202">
      <c r="A2202" s="41"/>
      <c r="B2202" s="41"/>
      <c r="C2202" s="41"/>
      <c r="D2202" s="41"/>
      <c r="E2202" s="41"/>
      <c r="F2202" s="41"/>
      <c r="G2202" s="41"/>
      <c r="H2202" s="41"/>
      <c r="I2202" s="41"/>
      <c r="J2202" s="41"/>
      <c r="K2202" s="41"/>
      <c r="L2202" s="41"/>
      <c r="M2202" s="41"/>
      <c r="N2202" s="41"/>
      <c r="O2202" s="41"/>
      <c r="P2202" s="41"/>
    </row>
    <row r="2203">
      <c r="A2203" s="41"/>
      <c r="B2203" s="41"/>
      <c r="C2203" s="41"/>
      <c r="D2203" s="41"/>
      <c r="E2203" s="41"/>
      <c r="F2203" s="41"/>
      <c r="G2203" s="41"/>
      <c r="H2203" s="41"/>
      <c r="I2203" s="41"/>
      <c r="J2203" s="41"/>
      <c r="K2203" s="41"/>
      <c r="L2203" s="41"/>
      <c r="M2203" s="41"/>
      <c r="N2203" s="41"/>
      <c r="O2203" s="41"/>
      <c r="P2203" s="41"/>
    </row>
    <row r="2204">
      <c r="A2204" s="41"/>
      <c r="B2204" s="41"/>
      <c r="C2204" s="41"/>
      <c r="D2204" s="41"/>
      <c r="E2204" s="41"/>
      <c r="F2204" s="41"/>
      <c r="G2204" s="41"/>
      <c r="H2204" s="41"/>
      <c r="I2204" s="41"/>
      <c r="J2204" s="41"/>
      <c r="K2204" s="41"/>
      <c r="L2204" s="41"/>
      <c r="M2204" s="41"/>
      <c r="N2204" s="41"/>
      <c r="O2204" s="41"/>
      <c r="P2204" s="41"/>
    </row>
    <row r="2205">
      <c r="A2205" s="41"/>
      <c r="B2205" s="41"/>
      <c r="C2205" s="41"/>
      <c r="D2205" s="41"/>
      <c r="E2205" s="41"/>
      <c r="F2205" s="41"/>
      <c r="G2205" s="41"/>
      <c r="H2205" s="41"/>
      <c r="I2205" s="41"/>
      <c r="J2205" s="41"/>
      <c r="K2205" s="41"/>
      <c r="L2205" s="41"/>
      <c r="M2205" s="41"/>
      <c r="N2205" s="41"/>
      <c r="O2205" s="41"/>
      <c r="P2205" s="41"/>
    </row>
    <row r="2206">
      <c r="A2206" s="41"/>
      <c r="B2206" s="41"/>
      <c r="C2206" s="41"/>
      <c r="D2206" s="41"/>
      <c r="E2206" s="41"/>
      <c r="F2206" s="41"/>
      <c r="G2206" s="41"/>
      <c r="H2206" s="41"/>
      <c r="I2206" s="41"/>
      <c r="J2206" s="41"/>
      <c r="K2206" s="41"/>
      <c r="L2206" s="41"/>
      <c r="M2206" s="41"/>
      <c r="N2206" s="41"/>
      <c r="O2206" s="41"/>
      <c r="P2206" s="41"/>
    </row>
    <row r="2207">
      <c r="A2207" s="41"/>
      <c r="B2207" s="41"/>
      <c r="C2207" s="41"/>
      <c r="D2207" s="41"/>
      <c r="E2207" s="41"/>
      <c r="F2207" s="41"/>
      <c r="G2207" s="41"/>
      <c r="H2207" s="41"/>
      <c r="I2207" s="41"/>
      <c r="J2207" s="41"/>
      <c r="K2207" s="41"/>
      <c r="L2207" s="41"/>
      <c r="M2207" s="41"/>
      <c r="N2207" s="41"/>
      <c r="O2207" s="41"/>
      <c r="P2207" s="41"/>
    </row>
    <row r="2208">
      <c r="A2208" s="41"/>
      <c r="B2208" s="41"/>
      <c r="C2208" s="41"/>
      <c r="D2208" s="41"/>
      <c r="E2208" s="41"/>
      <c r="F2208" s="41"/>
      <c r="G2208" s="41"/>
      <c r="H2208" s="41"/>
      <c r="I2208" s="41"/>
      <c r="J2208" s="41"/>
      <c r="K2208" s="41"/>
      <c r="L2208" s="41"/>
      <c r="M2208" s="41"/>
      <c r="N2208" s="41"/>
      <c r="O2208" s="41"/>
      <c r="P2208" s="41"/>
    </row>
    <row r="2209">
      <c r="A2209" s="41"/>
      <c r="B2209" s="41"/>
      <c r="C2209" s="41"/>
      <c r="D2209" s="41"/>
      <c r="E2209" s="41"/>
      <c r="F2209" s="41"/>
      <c r="G2209" s="41"/>
      <c r="H2209" s="41"/>
      <c r="I2209" s="41"/>
      <c r="J2209" s="41"/>
      <c r="K2209" s="41"/>
      <c r="L2209" s="41"/>
      <c r="M2209" s="41"/>
      <c r="N2209" s="41"/>
      <c r="O2209" s="41"/>
      <c r="P2209" s="41"/>
    </row>
    <row r="2210">
      <c r="A2210" s="41"/>
      <c r="B2210" s="41"/>
      <c r="C2210" s="41"/>
      <c r="D2210" s="41"/>
      <c r="E2210" s="41"/>
      <c r="F2210" s="41"/>
      <c r="G2210" s="41"/>
      <c r="H2210" s="41"/>
      <c r="I2210" s="41"/>
      <c r="J2210" s="41"/>
      <c r="K2210" s="41"/>
      <c r="L2210" s="41"/>
      <c r="M2210" s="41"/>
      <c r="N2210" s="41"/>
      <c r="O2210" s="41"/>
      <c r="P2210" s="41"/>
    </row>
    <row r="2211">
      <c r="A2211" s="41"/>
      <c r="B2211" s="41"/>
      <c r="C2211" s="41"/>
      <c r="D2211" s="41"/>
      <c r="E2211" s="41"/>
      <c r="F2211" s="41"/>
      <c r="G2211" s="41"/>
      <c r="H2211" s="41"/>
      <c r="I2211" s="41"/>
      <c r="J2211" s="41"/>
      <c r="K2211" s="41"/>
      <c r="L2211" s="41"/>
      <c r="M2211" s="41"/>
      <c r="N2211" s="41"/>
      <c r="O2211" s="41"/>
      <c r="P2211" s="41"/>
    </row>
    <row r="2212">
      <c r="A2212" s="41"/>
      <c r="B2212" s="41"/>
      <c r="C2212" s="41"/>
      <c r="D2212" s="41"/>
      <c r="E2212" s="41"/>
      <c r="F2212" s="41"/>
      <c r="G2212" s="41"/>
      <c r="H2212" s="41"/>
      <c r="I2212" s="41"/>
      <c r="J2212" s="41"/>
      <c r="K2212" s="41"/>
      <c r="L2212" s="41"/>
      <c r="M2212" s="41"/>
      <c r="N2212" s="41"/>
      <c r="O2212" s="41"/>
      <c r="P2212" s="41"/>
    </row>
    <row r="2213">
      <c r="A2213" s="41"/>
      <c r="B2213" s="41"/>
      <c r="C2213" s="41"/>
      <c r="D2213" s="41"/>
      <c r="E2213" s="41"/>
      <c r="F2213" s="41"/>
      <c r="G2213" s="41"/>
      <c r="H2213" s="41"/>
      <c r="I2213" s="41"/>
      <c r="J2213" s="41"/>
      <c r="K2213" s="41"/>
      <c r="L2213" s="41"/>
      <c r="M2213" s="41"/>
      <c r="N2213" s="41"/>
      <c r="O2213" s="41"/>
      <c r="P2213" s="41"/>
    </row>
    <row r="2214">
      <c r="A2214" s="41"/>
      <c r="B2214" s="41"/>
      <c r="C2214" s="41"/>
      <c r="D2214" s="41"/>
      <c r="E2214" s="41"/>
      <c r="F2214" s="41"/>
      <c r="G2214" s="41"/>
      <c r="H2214" s="41"/>
      <c r="I2214" s="41"/>
      <c r="J2214" s="41"/>
      <c r="K2214" s="41"/>
      <c r="L2214" s="41"/>
      <c r="M2214" s="41"/>
      <c r="N2214" s="41"/>
      <c r="O2214" s="41"/>
      <c r="P2214" s="41"/>
    </row>
    <row r="2215">
      <c r="A2215" s="41"/>
      <c r="B2215" s="41"/>
      <c r="C2215" s="41"/>
      <c r="D2215" s="41"/>
      <c r="E2215" s="41"/>
      <c r="F2215" s="41"/>
      <c r="G2215" s="41"/>
      <c r="H2215" s="41"/>
      <c r="I2215" s="41"/>
      <c r="J2215" s="41"/>
      <c r="K2215" s="41"/>
      <c r="L2215" s="41"/>
      <c r="M2215" s="41"/>
      <c r="N2215" s="41"/>
      <c r="O2215" s="41"/>
      <c r="P2215" s="41"/>
    </row>
    <row r="2216">
      <c r="A2216" s="41"/>
      <c r="B2216" s="41"/>
      <c r="C2216" s="41"/>
      <c r="D2216" s="41"/>
      <c r="E2216" s="41"/>
      <c r="F2216" s="41"/>
      <c r="G2216" s="41"/>
      <c r="H2216" s="41"/>
      <c r="I2216" s="41"/>
      <c r="J2216" s="41"/>
      <c r="K2216" s="41"/>
      <c r="L2216" s="41"/>
      <c r="M2216" s="41"/>
      <c r="N2216" s="41"/>
      <c r="O2216" s="41"/>
      <c r="P2216" s="41"/>
    </row>
    <row r="2217">
      <c r="A2217" s="41"/>
      <c r="B2217" s="41"/>
      <c r="C2217" s="41"/>
      <c r="D2217" s="41"/>
      <c r="E2217" s="41"/>
      <c r="F2217" s="41"/>
      <c r="G2217" s="41"/>
      <c r="H2217" s="41"/>
      <c r="I2217" s="41"/>
      <c r="J2217" s="41"/>
      <c r="K2217" s="41"/>
      <c r="L2217" s="41"/>
      <c r="M2217" s="41"/>
      <c r="N2217" s="41"/>
      <c r="O2217" s="41"/>
      <c r="P2217" s="41"/>
    </row>
    <row r="2218">
      <c r="A2218" s="41"/>
      <c r="B2218" s="41"/>
      <c r="C2218" s="41"/>
      <c r="D2218" s="41"/>
      <c r="E2218" s="41"/>
      <c r="F2218" s="41"/>
      <c r="G2218" s="41"/>
      <c r="H2218" s="41"/>
      <c r="I2218" s="41"/>
      <c r="J2218" s="41"/>
      <c r="K2218" s="41"/>
      <c r="L2218" s="41"/>
      <c r="M2218" s="41"/>
      <c r="N2218" s="41"/>
      <c r="O2218" s="41"/>
      <c r="P2218" s="41"/>
    </row>
    <row r="2219">
      <c r="A2219" s="41"/>
      <c r="B2219" s="41"/>
      <c r="C2219" s="41"/>
      <c r="D2219" s="41"/>
      <c r="E2219" s="41"/>
      <c r="F2219" s="41"/>
      <c r="G2219" s="41"/>
      <c r="H2219" s="41"/>
      <c r="I2219" s="41"/>
      <c r="J2219" s="41"/>
      <c r="K2219" s="41"/>
      <c r="L2219" s="41"/>
      <c r="M2219" s="41"/>
      <c r="N2219" s="41"/>
      <c r="O2219" s="41"/>
      <c r="P2219" s="41"/>
    </row>
    <row r="2220">
      <c r="A2220" s="41"/>
      <c r="B2220" s="41"/>
      <c r="C2220" s="41"/>
      <c r="D2220" s="41"/>
      <c r="E2220" s="41"/>
      <c r="F2220" s="41"/>
      <c r="G2220" s="41"/>
      <c r="H2220" s="41"/>
      <c r="I2220" s="41"/>
      <c r="J2220" s="41"/>
      <c r="K2220" s="41"/>
      <c r="L2220" s="41"/>
      <c r="M2220" s="41"/>
      <c r="N2220" s="41"/>
      <c r="O2220" s="41"/>
      <c r="P2220" s="41"/>
    </row>
    <row r="2221">
      <c r="A2221" s="41"/>
      <c r="B2221" s="41"/>
      <c r="C2221" s="41"/>
      <c r="D2221" s="41"/>
      <c r="E2221" s="41"/>
      <c r="F2221" s="41"/>
      <c r="G2221" s="41"/>
      <c r="H2221" s="41"/>
      <c r="I2221" s="41"/>
      <c r="J2221" s="41"/>
      <c r="K2221" s="41"/>
      <c r="L2221" s="41"/>
      <c r="M2221" s="41"/>
      <c r="N2221" s="41"/>
      <c r="O2221" s="41"/>
      <c r="P2221" s="41"/>
    </row>
    <row r="2222">
      <c r="A2222" s="41"/>
      <c r="B2222" s="41"/>
      <c r="C2222" s="41"/>
      <c r="D2222" s="41"/>
      <c r="E2222" s="41"/>
      <c r="F2222" s="41"/>
      <c r="G2222" s="41"/>
      <c r="H2222" s="41"/>
      <c r="I2222" s="41"/>
      <c r="J2222" s="41"/>
      <c r="K2222" s="41"/>
      <c r="L2222" s="41"/>
      <c r="M2222" s="41"/>
      <c r="N2222" s="41"/>
      <c r="O2222" s="41"/>
      <c r="P2222" s="41"/>
    </row>
    <row r="2223">
      <c r="A2223" s="41"/>
      <c r="B2223" s="41"/>
      <c r="C2223" s="41"/>
      <c r="D2223" s="41"/>
      <c r="E2223" s="41"/>
      <c r="F2223" s="41"/>
      <c r="G2223" s="41"/>
      <c r="H2223" s="41"/>
      <c r="I2223" s="41"/>
      <c r="J2223" s="41"/>
      <c r="K2223" s="41"/>
      <c r="L2223" s="41"/>
      <c r="M2223" s="41"/>
      <c r="N2223" s="41"/>
      <c r="O2223" s="41"/>
      <c r="P2223" s="41"/>
    </row>
    <row r="2224">
      <c r="A2224" s="41"/>
      <c r="B2224" s="41"/>
      <c r="C2224" s="41"/>
      <c r="D2224" s="41"/>
      <c r="E2224" s="41"/>
      <c r="F2224" s="41"/>
      <c r="G2224" s="41"/>
      <c r="H2224" s="41"/>
      <c r="I2224" s="41"/>
      <c r="J2224" s="41"/>
      <c r="K2224" s="41"/>
      <c r="L2224" s="41"/>
      <c r="M2224" s="41"/>
      <c r="N2224" s="41"/>
      <c r="O2224" s="41"/>
      <c r="P2224" s="41"/>
    </row>
    <row r="2225">
      <c r="A2225" s="41"/>
      <c r="B2225" s="41"/>
      <c r="C2225" s="41"/>
      <c r="D2225" s="41"/>
      <c r="E2225" s="41"/>
      <c r="F2225" s="41"/>
      <c r="G2225" s="41"/>
      <c r="H2225" s="41"/>
      <c r="I2225" s="41"/>
      <c r="J2225" s="41"/>
      <c r="K2225" s="41"/>
      <c r="L2225" s="41"/>
      <c r="M2225" s="41"/>
      <c r="N2225" s="41"/>
      <c r="O2225" s="41"/>
      <c r="P2225" s="41"/>
    </row>
    <row r="2226">
      <c r="A2226" s="41"/>
      <c r="B2226" s="41"/>
      <c r="C2226" s="41"/>
      <c r="D2226" s="41"/>
      <c r="E2226" s="41"/>
      <c r="F2226" s="41"/>
      <c r="G2226" s="41"/>
      <c r="H2226" s="41"/>
      <c r="I2226" s="41"/>
      <c r="J2226" s="41"/>
      <c r="K2226" s="41"/>
      <c r="L2226" s="41"/>
      <c r="M2226" s="41"/>
      <c r="N2226" s="41"/>
      <c r="O2226" s="41"/>
      <c r="P2226" s="41"/>
    </row>
    <row r="2227">
      <c r="A2227" s="41"/>
      <c r="B2227" s="41"/>
      <c r="C2227" s="41"/>
      <c r="D2227" s="41"/>
      <c r="E2227" s="41"/>
      <c r="F2227" s="41"/>
      <c r="G2227" s="41"/>
      <c r="H2227" s="41"/>
      <c r="I2227" s="41"/>
      <c r="J2227" s="41"/>
      <c r="K2227" s="41"/>
      <c r="L2227" s="41"/>
      <c r="M2227" s="41"/>
      <c r="N2227" s="41"/>
      <c r="O2227" s="41"/>
      <c r="P2227" s="41"/>
    </row>
    <row r="2228">
      <c r="A2228" s="41"/>
      <c r="B2228" s="41"/>
      <c r="C2228" s="41"/>
      <c r="D2228" s="41"/>
      <c r="E2228" s="41"/>
      <c r="F2228" s="41"/>
      <c r="G2228" s="41"/>
      <c r="H2228" s="41"/>
      <c r="I2228" s="41"/>
      <c r="J2228" s="41"/>
      <c r="K2228" s="41"/>
      <c r="L2228" s="41"/>
      <c r="M2228" s="41"/>
      <c r="N2228" s="41"/>
      <c r="O2228" s="41"/>
      <c r="P2228" s="41"/>
    </row>
    <row r="2229">
      <c r="A2229" s="41"/>
      <c r="B2229" s="41"/>
      <c r="C2229" s="41"/>
      <c r="D2229" s="41"/>
      <c r="E2229" s="41"/>
      <c r="F2229" s="41"/>
      <c r="G2229" s="41"/>
      <c r="H2229" s="41"/>
      <c r="I2229" s="41"/>
      <c r="J2229" s="41"/>
      <c r="K2229" s="41"/>
      <c r="L2229" s="41"/>
      <c r="M2229" s="41"/>
      <c r="N2229" s="41"/>
      <c r="O2229" s="41"/>
      <c r="P2229" s="41"/>
    </row>
    <row r="2230">
      <c r="A2230" s="41"/>
      <c r="B2230" s="41"/>
      <c r="C2230" s="41"/>
      <c r="D2230" s="41"/>
      <c r="E2230" s="41"/>
      <c r="F2230" s="41"/>
      <c r="G2230" s="41"/>
      <c r="H2230" s="41"/>
      <c r="I2230" s="41"/>
      <c r="J2230" s="41"/>
      <c r="K2230" s="41"/>
      <c r="L2230" s="41"/>
      <c r="M2230" s="41"/>
      <c r="N2230" s="41"/>
      <c r="O2230" s="41"/>
      <c r="P2230" s="41"/>
    </row>
    <row r="2231">
      <c r="A2231" s="41"/>
      <c r="B2231" s="41"/>
      <c r="C2231" s="41"/>
      <c r="D2231" s="41"/>
      <c r="E2231" s="41"/>
      <c r="F2231" s="41"/>
      <c r="G2231" s="41"/>
      <c r="H2231" s="41"/>
      <c r="I2231" s="41"/>
      <c r="J2231" s="41"/>
      <c r="K2231" s="41"/>
      <c r="L2231" s="41"/>
      <c r="M2231" s="41"/>
      <c r="N2231" s="41"/>
      <c r="O2231" s="41"/>
      <c r="P2231" s="41"/>
    </row>
    <row r="2232">
      <c r="A2232" s="41"/>
      <c r="B2232" s="41"/>
      <c r="C2232" s="41"/>
      <c r="D2232" s="41"/>
      <c r="E2232" s="41"/>
      <c r="F2232" s="41"/>
      <c r="G2232" s="41"/>
      <c r="H2232" s="41"/>
      <c r="I2232" s="41"/>
      <c r="J2232" s="41"/>
      <c r="K2232" s="41"/>
      <c r="L2232" s="41"/>
      <c r="M2232" s="41"/>
      <c r="N2232" s="41"/>
      <c r="O2232" s="41"/>
      <c r="P2232" s="41"/>
    </row>
    <row r="2233">
      <c r="A2233" s="41"/>
      <c r="B2233" s="41"/>
      <c r="C2233" s="41"/>
      <c r="D2233" s="41"/>
      <c r="E2233" s="41"/>
      <c r="F2233" s="41"/>
      <c r="G2233" s="41"/>
      <c r="H2233" s="41"/>
      <c r="I2233" s="41"/>
      <c r="J2233" s="41"/>
      <c r="K2233" s="41"/>
      <c r="L2233" s="41"/>
      <c r="M2233" s="41"/>
      <c r="N2233" s="41"/>
      <c r="O2233" s="41"/>
      <c r="P2233" s="41"/>
    </row>
    <row r="2234">
      <c r="A2234" s="41"/>
      <c r="B2234" s="41"/>
      <c r="C2234" s="41"/>
      <c r="D2234" s="41"/>
      <c r="E2234" s="41"/>
      <c r="F2234" s="41"/>
      <c r="G2234" s="41"/>
      <c r="H2234" s="41"/>
      <c r="I2234" s="41"/>
      <c r="J2234" s="41"/>
      <c r="K2234" s="41"/>
      <c r="L2234" s="41"/>
      <c r="M2234" s="41"/>
      <c r="N2234" s="41"/>
      <c r="O2234" s="41"/>
      <c r="P2234" s="41"/>
    </row>
    <row r="2235">
      <c r="A2235" s="41"/>
      <c r="B2235" s="41"/>
      <c r="C2235" s="41"/>
      <c r="D2235" s="41"/>
      <c r="E2235" s="41"/>
      <c r="F2235" s="41"/>
      <c r="G2235" s="41"/>
      <c r="H2235" s="41"/>
      <c r="I2235" s="41"/>
      <c r="J2235" s="41"/>
      <c r="K2235" s="41"/>
      <c r="L2235" s="41"/>
      <c r="M2235" s="41"/>
      <c r="N2235" s="41"/>
      <c r="O2235" s="41"/>
      <c r="P2235" s="41"/>
    </row>
    <row r="2236">
      <c r="A2236" s="41"/>
      <c r="B2236" s="41"/>
      <c r="C2236" s="41"/>
      <c r="D2236" s="41"/>
      <c r="E2236" s="41"/>
      <c r="F2236" s="41"/>
      <c r="G2236" s="41"/>
      <c r="H2236" s="41"/>
      <c r="I2236" s="41"/>
      <c r="J2236" s="41"/>
      <c r="K2236" s="41"/>
      <c r="L2236" s="41"/>
      <c r="M2236" s="41"/>
      <c r="N2236" s="41"/>
      <c r="O2236" s="41"/>
      <c r="P2236" s="41"/>
    </row>
    <row r="2237">
      <c r="A2237" s="41"/>
      <c r="B2237" s="41"/>
      <c r="C2237" s="41"/>
      <c r="D2237" s="41"/>
      <c r="E2237" s="41"/>
      <c r="F2237" s="41"/>
      <c r="G2237" s="41"/>
      <c r="H2237" s="41"/>
      <c r="I2237" s="41"/>
      <c r="J2237" s="41"/>
      <c r="K2237" s="41"/>
      <c r="L2237" s="41"/>
      <c r="M2237" s="41"/>
      <c r="N2237" s="41"/>
      <c r="O2237" s="41"/>
      <c r="P2237" s="41"/>
    </row>
    <row r="2238">
      <c r="A2238" s="41"/>
      <c r="B2238" s="41"/>
      <c r="C2238" s="41"/>
      <c r="D2238" s="41"/>
      <c r="E2238" s="41"/>
      <c r="F2238" s="41"/>
      <c r="G2238" s="41"/>
      <c r="H2238" s="41"/>
      <c r="I2238" s="41"/>
      <c r="J2238" s="41"/>
      <c r="K2238" s="41"/>
      <c r="L2238" s="41"/>
      <c r="M2238" s="41"/>
      <c r="N2238" s="41"/>
      <c r="O2238" s="41"/>
      <c r="P2238" s="41"/>
    </row>
    <row r="2239">
      <c r="A2239" s="41"/>
      <c r="B2239" s="41"/>
      <c r="C2239" s="41"/>
      <c r="D2239" s="41"/>
      <c r="E2239" s="41"/>
      <c r="F2239" s="41"/>
      <c r="G2239" s="41"/>
      <c r="H2239" s="41"/>
      <c r="I2239" s="41"/>
      <c r="J2239" s="41"/>
      <c r="K2239" s="41"/>
      <c r="L2239" s="41"/>
      <c r="M2239" s="41"/>
      <c r="N2239" s="41"/>
      <c r="O2239" s="41"/>
      <c r="P2239" s="41"/>
    </row>
    <row r="2240">
      <c r="A2240" s="41"/>
      <c r="B2240" s="41"/>
      <c r="C2240" s="41"/>
      <c r="D2240" s="41"/>
      <c r="E2240" s="41"/>
      <c r="F2240" s="41"/>
      <c r="G2240" s="41"/>
      <c r="H2240" s="41"/>
      <c r="I2240" s="41"/>
      <c r="J2240" s="41"/>
      <c r="K2240" s="41"/>
      <c r="L2240" s="41"/>
      <c r="M2240" s="41"/>
      <c r="N2240" s="41"/>
      <c r="O2240" s="41"/>
      <c r="P2240" s="41"/>
    </row>
    <row r="2241">
      <c r="A2241" s="41"/>
      <c r="B2241" s="41"/>
      <c r="C2241" s="41"/>
      <c r="D2241" s="41"/>
      <c r="E2241" s="41"/>
      <c r="F2241" s="41"/>
      <c r="G2241" s="41"/>
      <c r="H2241" s="41"/>
      <c r="I2241" s="41"/>
      <c r="J2241" s="41"/>
      <c r="K2241" s="41"/>
      <c r="L2241" s="41"/>
      <c r="M2241" s="41"/>
      <c r="N2241" s="41"/>
      <c r="O2241" s="41"/>
      <c r="P2241" s="41"/>
    </row>
    <row r="2242">
      <c r="A2242" s="41"/>
      <c r="B2242" s="41"/>
      <c r="C2242" s="41"/>
      <c r="D2242" s="41"/>
      <c r="E2242" s="41"/>
      <c r="F2242" s="41"/>
      <c r="G2242" s="41"/>
      <c r="H2242" s="41"/>
      <c r="I2242" s="41"/>
      <c r="J2242" s="41"/>
      <c r="K2242" s="41"/>
      <c r="L2242" s="41"/>
      <c r="M2242" s="41"/>
      <c r="N2242" s="41"/>
      <c r="O2242" s="41"/>
      <c r="P2242" s="41"/>
    </row>
    <row r="2243">
      <c r="A2243" s="41"/>
      <c r="B2243" s="41"/>
      <c r="C2243" s="41"/>
      <c r="D2243" s="41"/>
      <c r="E2243" s="41"/>
      <c r="F2243" s="41"/>
      <c r="G2243" s="41"/>
      <c r="H2243" s="41"/>
      <c r="I2243" s="41"/>
      <c r="J2243" s="41"/>
      <c r="K2243" s="41"/>
      <c r="L2243" s="41"/>
      <c r="M2243" s="41"/>
      <c r="N2243" s="41"/>
      <c r="O2243" s="41"/>
      <c r="P2243" s="41"/>
    </row>
    <row r="2244">
      <c r="A2244" s="41"/>
      <c r="B2244" s="41"/>
      <c r="C2244" s="41"/>
      <c r="D2244" s="41"/>
      <c r="E2244" s="41"/>
      <c r="F2244" s="41"/>
      <c r="G2244" s="41"/>
      <c r="H2244" s="41"/>
      <c r="I2244" s="41"/>
      <c r="J2244" s="41"/>
      <c r="K2244" s="41"/>
      <c r="L2244" s="41"/>
      <c r="M2244" s="41"/>
      <c r="N2244" s="41"/>
      <c r="O2244" s="41"/>
      <c r="P2244" s="41"/>
    </row>
    <row r="2245">
      <c r="A2245" s="41"/>
      <c r="B2245" s="41"/>
      <c r="C2245" s="41"/>
      <c r="D2245" s="41"/>
      <c r="E2245" s="41"/>
      <c r="F2245" s="41"/>
      <c r="G2245" s="41"/>
      <c r="H2245" s="41"/>
      <c r="I2245" s="41"/>
      <c r="J2245" s="41"/>
      <c r="K2245" s="41"/>
      <c r="L2245" s="41"/>
      <c r="M2245" s="41"/>
      <c r="N2245" s="41"/>
      <c r="O2245" s="41"/>
      <c r="P2245" s="41"/>
    </row>
    <row r="2246">
      <c r="A2246" s="41"/>
      <c r="B2246" s="41"/>
      <c r="C2246" s="41"/>
      <c r="D2246" s="41"/>
      <c r="E2246" s="41"/>
      <c r="F2246" s="41"/>
      <c r="G2246" s="41"/>
      <c r="H2246" s="41"/>
      <c r="I2246" s="41"/>
      <c r="J2246" s="41"/>
      <c r="K2246" s="41"/>
      <c r="L2246" s="41"/>
      <c r="M2246" s="41"/>
      <c r="N2246" s="41"/>
      <c r="O2246" s="41"/>
      <c r="P2246" s="41"/>
    </row>
    <row r="2247">
      <c r="A2247" s="41"/>
      <c r="B2247" s="41"/>
      <c r="C2247" s="41"/>
      <c r="D2247" s="41"/>
      <c r="E2247" s="41"/>
      <c r="F2247" s="41"/>
      <c r="G2247" s="41"/>
      <c r="H2247" s="41"/>
      <c r="I2247" s="41"/>
      <c r="J2247" s="41"/>
      <c r="K2247" s="41"/>
      <c r="L2247" s="41"/>
      <c r="M2247" s="41"/>
      <c r="N2247" s="41"/>
      <c r="O2247" s="41"/>
      <c r="P2247" s="41"/>
    </row>
    <row r="2248">
      <c r="A2248" s="41"/>
      <c r="B2248" s="41"/>
      <c r="C2248" s="41"/>
      <c r="D2248" s="41"/>
      <c r="E2248" s="41"/>
      <c r="F2248" s="41"/>
      <c r="G2248" s="41"/>
      <c r="H2248" s="41"/>
      <c r="I2248" s="41"/>
      <c r="J2248" s="41"/>
      <c r="K2248" s="41"/>
      <c r="L2248" s="41"/>
      <c r="M2248" s="41"/>
      <c r="N2248" s="41"/>
      <c r="O2248" s="41"/>
      <c r="P2248" s="41"/>
    </row>
    <row r="2249">
      <c r="A2249" s="41"/>
      <c r="B2249" s="41"/>
      <c r="C2249" s="41"/>
      <c r="D2249" s="41"/>
      <c r="E2249" s="41"/>
      <c r="F2249" s="41"/>
      <c r="G2249" s="41"/>
      <c r="H2249" s="41"/>
      <c r="I2249" s="41"/>
      <c r="J2249" s="41"/>
      <c r="K2249" s="41"/>
      <c r="L2249" s="41"/>
      <c r="M2249" s="41"/>
      <c r="N2249" s="41"/>
      <c r="O2249" s="41"/>
      <c r="P2249" s="41"/>
    </row>
    <row r="2250">
      <c r="A2250" s="41"/>
      <c r="B2250" s="41"/>
      <c r="C2250" s="41"/>
      <c r="D2250" s="41"/>
      <c r="E2250" s="41"/>
      <c r="F2250" s="41"/>
      <c r="G2250" s="41"/>
      <c r="H2250" s="41"/>
      <c r="I2250" s="41"/>
      <c r="J2250" s="41"/>
      <c r="K2250" s="41"/>
      <c r="L2250" s="41"/>
      <c r="M2250" s="41"/>
      <c r="N2250" s="41"/>
      <c r="O2250" s="41"/>
      <c r="P2250" s="41"/>
    </row>
    <row r="2251">
      <c r="A2251" s="41"/>
      <c r="B2251" s="41"/>
      <c r="C2251" s="41"/>
      <c r="D2251" s="41"/>
      <c r="E2251" s="41"/>
      <c r="F2251" s="41"/>
      <c r="G2251" s="41"/>
      <c r="H2251" s="41"/>
      <c r="I2251" s="41"/>
      <c r="J2251" s="41"/>
      <c r="K2251" s="41"/>
      <c r="L2251" s="41"/>
      <c r="M2251" s="41"/>
      <c r="N2251" s="41"/>
      <c r="O2251" s="41"/>
      <c r="P2251" s="41"/>
    </row>
    <row r="2252">
      <c r="A2252" s="41"/>
      <c r="B2252" s="41"/>
      <c r="C2252" s="41"/>
      <c r="D2252" s="41"/>
      <c r="E2252" s="41"/>
      <c r="F2252" s="41"/>
      <c r="G2252" s="41"/>
      <c r="H2252" s="41"/>
      <c r="I2252" s="41"/>
      <c r="J2252" s="41"/>
      <c r="K2252" s="41"/>
      <c r="L2252" s="41"/>
      <c r="M2252" s="41"/>
      <c r="N2252" s="41"/>
      <c r="O2252" s="41"/>
      <c r="P2252" s="41"/>
    </row>
    <row r="2253">
      <c r="A2253" s="41"/>
      <c r="B2253" s="41"/>
      <c r="C2253" s="41"/>
      <c r="D2253" s="41"/>
      <c r="E2253" s="41"/>
      <c r="F2253" s="41"/>
      <c r="G2253" s="41"/>
      <c r="H2253" s="41"/>
      <c r="I2253" s="41"/>
      <c r="J2253" s="41"/>
      <c r="K2253" s="41"/>
      <c r="L2253" s="41"/>
      <c r="M2253" s="41"/>
      <c r="N2253" s="41"/>
      <c r="O2253" s="41"/>
      <c r="P2253" s="41"/>
    </row>
    <row r="2254">
      <c r="A2254" s="41"/>
      <c r="B2254" s="41"/>
      <c r="C2254" s="41"/>
      <c r="D2254" s="41"/>
      <c r="E2254" s="41"/>
      <c r="F2254" s="41"/>
      <c r="G2254" s="41"/>
      <c r="H2254" s="41"/>
      <c r="I2254" s="41"/>
      <c r="J2254" s="41"/>
      <c r="K2254" s="41"/>
      <c r="L2254" s="41"/>
      <c r="M2254" s="41"/>
      <c r="N2254" s="41"/>
      <c r="O2254" s="41"/>
      <c r="P2254" s="41"/>
    </row>
    <row r="2255">
      <c r="A2255" s="41"/>
      <c r="B2255" s="41"/>
      <c r="C2255" s="41"/>
      <c r="D2255" s="41"/>
      <c r="E2255" s="41"/>
      <c r="F2255" s="41"/>
      <c r="G2255" s="41"/>
      <c r="H2255" s="41"/>
      <c r="I2255" s="41"/>
      <c r="J2255" s="41"/>
      <c r="K2255" s="41"/>
      <c r="L2255" s="41"/>
      <c r="M2255" s="41"/>
      <c r="N2255" s="41"/>
      <c r="O2255" s="41"/>
      <c r="P2255" s="41"/>
    </row>
    <row r="2256">
      <c r="A2256" s="41"/>
      <c r="B2256" s="41"/>
      <c r="C2256" s="41"/>
      <c r="D2256" s="41"/>
      <c r="E2256" s="41"/>
      <c r="F2256" s="41"/>
      <c r="G2256" s="41"/>
      <c r="H2256" s="41"/>
      <c r="I2256" s="41"/>
      <c r="J2256" s="41"/>
      <c r="K2256" s="41"/>
      <c r="L2256" s="41"/>
      <c r="M2256" s="41"/>
      <c r="N2256" s="41"/>
      <c r="O2256" s="41"/>
      <c r="P2256" s="41"/>
    </row>
    <row r="2257">
      <c r="A2257" s="41"/>
      <c r="B2257" s="41"/>
      <c r="C2257" s="41"/>
      <c r="D2257" s="41"/>
      <c r="E2257" s="41"/>
      <c r="F2257" s="41"/>
      <c r="G2257" s="41"/>
      <c r="H2257" s="41"/>
      <c r="I2257" s="41"/>
      <c r="J2257" s="41"/>
      <c r="K2257" s="41"/>
      <c r="L2257" s="41"/>
      <c r="M2257" s="41"/>
      <c r="N2257" s="41"/>
      <c r="O2257" s="41"/>
      <c r="P2257" s="41"/>
    </row>
    <row r="2258">
      <c r="A2258" s="41"/>
      <c r="B2258" s="41"/>
      <c r="C2258" s="41"/>
      <c r="D2258" s="41"/>
      <c r="E2258" s="41"/>
      <c r="F2258" s="41"/>
      <c r="G2258" s="41"/>
      <c r="H2258" s="41"/>
      <c r="I2258" s="41"/>
      <c r="J2258" s="41"/>
      <c r="K2258" s="41"/>
      <c r="L2258" s="41"/>
      <c r="M2258" s="41"/>
      <c r="N2258" s="41"/>
      <c r="O2258" s="41"/>
      <c r="P2258" s="41"/>
    </row>
    <row r="2259">
      <c r="A2259" s="41"/>
      <c r="B2259" s="41"/>
      <c r="C2259" s="41"/>
      <c r="D2259" s="41"/>
      <c r="E2259" s="41"/>
      <c r="F2259" s="41"/>
      <c r="G2259" s="41"/>
      <c r="H2259" s="41"/>
      <c r="I2259" s="41"/>
      <c r="J2259" s="41"/>
      <c r="K2259" s="41"/>
      <c r="L2259" s="41"/>
      <c r="M2259" s="41"/>
      <c r="N2259" s="41"/>
      <c r="O2259" s="41"/>
      <c r="P2259" s="41"/>
    </row>
    <row r="2260">
      <c r="A2260" s="41"/>
      <c r="B2260" s="41"/>
      <c r="C2260" s="41"/>
      <c r="D2260" s="41"/>
      <c r="E2260" s="41"/>
      <c r="F2260" s="41"/>
      <c r="G2260" s="41"/>
      <c r="H2260" s="41"/>
      <c r="I2260" s="41"/>
      <c r="J2260" s="41"/>
      <c r="K2260" s="41"/>
      <c r="L2260" s="41"/>
      <c r="M2260" s="41"/>
      <c r="N2260" s="41"/>
      <c r="O2260" s="41"/>
      <c r="P2260" s="41"/>
    </row>
    <row r="2261">
      <c r="A2261" s="41"/>
      <c r="B2261" s="41"/>
      <c r="C2261" s="41"/>
      <c r="D2261" s="41"/>
      <c r="E2261" s="41"/>
      <c r="F2261" s="41"/>
      <c r="G2261" s="41"/>
      <c r="H2261" s="41"/>
      <c r="I2261" s="41"/>
      <c r="J2261" s="41"/>
      <c r="K2261" s="41"/>
      <c r="L2261" s="41"/>
      <c r="M2261" s="41"/>
      <c r="N2261" s="41"/>
      <c r="O2261" s="41"/>
      <c r="P2261" s="41"/>
    </row>
    <row r="2262">
      <c r="A2262" s="41"/>
      <c r="B2262" s="41"/>
      <c r="C2262" s="41"/>
      <c r="D2262" s="41"/>
      <c r="E2262" s="41"/>
      <c r="F2262" s="41"/>
      <c r="G2262" s="41"/>
      <c r="H2262" s="41"/>
      <c r="I2262" s="41"/>
      <c r="J2262" s="41"/>
      <c r="K2262" s="41"/>
      <c r="L2262" s="41"/>
      <c r="M2262" s="41"/>
      <c r="N2262" s="41"/>
      <c r="O2262" s="41"/>
      <c r="P2262" s="41"/>
    </row>
    <row r="2263">
      <c r="A2263" s="41"/>
      <c r="B2263" s="41"/>
      <c r="C2263" s="41"/>
      <c r="D2263" s="41"/>
      <c r="E2263" s="41"/>
      <c r="F2263" s="41"/>
      <c r="G2263" s="41"/>
      <c r="H2263" s="41"/>
      <c r="I2263" s="41"/>
      <c r="J2263" s="41"/>
      <c r="K2263" s="41"/>
      <c r="L2263" s="41"/>
      <c r="M2263" s="41"/>
      <c r="N2263" s="41"/>
      <c r="O2263" s="41"/>
      <c r="P2263" s="41"/>
    </row>
    <row r="2264">
      <c r="A2264" s="41"/>
      <c r="B2264" s="41"/>
      <c r="C2264" s="41"/>
      <c r="D2264" s="41"/>
      <c r="E2264" s="41"/>
      <c r="F2264" s="41"/>
      <c r="G2264" s="41"/>
      <c r="H2264" s="41"/>
      <c r="I2264" s="41"/>
      <c r="J2264" s="41"/>
      <c r="K2264" s="41"/>
      <c r="L2264" s="41"/>
      <c r="M2264" s="41"/>
      <c r="N2264" s="41"/>
      <c r="O2264" s="41"/>
      <c r="P2264" s="41"/>
    </row>
    <row r="2265">
      <c r="A2265" s="41"/>
      <c r="B2265" s="41"/>
      <c r="C2265" s="41"/>
      <c r="D2265" s="41"/>
      <c r="E2265" s="41"/>
      <c r="F2265" s="41"/>
      <c r="G2265" s="41"/>
      <c r="H2265" s="41"/>
      <c r="I2265" s="41"/>
      <c r="J2265" s="41"/>
      <c r="K2265" s="41"/>
      <c r="L2265" s="41"/>
      <c r="M2265" s="41"/>
      <c r="N2265" s="41"/>
      <c r="O2265" s="41"/>
      <c r="P2265" s="41"/>
    </row>
    <row r="2266">
      <c r="A2266" s="41"/>
      <c r="B2266" s="41"/>
      <c r="C2266" s="41"/>
      <c r="D2266" s="41"/>
      <c r="E2266" s="41"/>
      <c r="F2266" s="41"/>
      <c r="G2266" s="41"/>
      <c r="H2266" s="41"/>
      <c r="I2266" s="41"/>
      <c r="J2266" s="41"/>
      <c r="K2266" s="41"/>
      <c r="L2266" s="41"/>
      <c r="M2266" s="41"/>
      <c r="N2266" s="41"/>
      <c r="O2266" s="41"/>
      <c r="P2266" s="41"/>
    </row>
    <row r="2267">
      <c r="A2267" s="41"/>
      <c r="B2267" s="41"/>
      <c r="C2267" s="41"/>
      <c r="D2267" s="41"/>
      <c r="E2267" s="41"/>
      <c r="F2267" s="41"/>
      <c r="G2267" s="41"/>
      <c r="H2267" s="41"/>
      <c r="I2267" s="41"/>
      <c r="J2267" s="41"/>
      <c r="K2267" s="41"/>
      <c r="L2267" s="41"/>
      <c r="M2267" s="41"/>
      <c r="N2267" s="41"/>
      <c r="O2267" s="41"/>
      <c r="P2267" s="41"/>
    </row>
    <row r="2268">
      <c r="A2268" s="41"/>
      <c r="B2268" s="41"/>
      <c r="C2268" s="41"/>
      <c r="D2268" s="41"/>
      <c r="E2268" s="41"/>
      <c r="F2268" s="41"/>
      <c r="G2268" s="41"/>
      <c r="H2268" s="41"/>
      <c r="I2268" s="41"/>
      <c r="J2268" s="41"/>
      <c r="K2268" s="41"/>
      <c r="L2268" s="41"/>
      <c r="M2268" s="41"/>
      <c r="N2268" s="41"/>
      <c r="O2268" s="41"/>
      <c r="P2268" s="41"/>
    </row>
    <row r="2269">
      <c r="A2269" s="41"/>
      <c r="B2269" s="41"/>
      <c r="C2269" s="41"/>
      <c r="D2269" s="41"/>
      <c r="E2269" s="41"/>
      <c r="F2269" s="41"/>
      <c r="G2269" s="41"/>
      <c r="H2269" s="41"/>
      <c r="I2269" s="41"/>
      <c r="J2269" s="41"/>
      <c r="K2269" s="41"/>
      <c r="L2269" s="41"/>
      <c r="M2269" s="41"/>
      <c r="N2269" s="41"/>
      <c r="O2269" s="41"/>
      <c r="P2269" s="41"/>
    </row>
    <row r="2270">
      <c r="A2270" s="41"/>
      <c r="B2270" s="41"/>
      <c r="C2270" s="41"/>
      <c r="D2270" s="41"/>
      <c r="E2270" s="41"/>
      <c r="F2270" s="41"/>
      <c r="G2270" s="41"/>
      <c r="H2270" s="41"/>
      <c r="I2270" s="41"/>
      <c r="J2270" s="41"/>
      <c r="K2270" s="41"/>
      <c r="L2270" s="41"/>
      <c r="M2270" s="41"/>
      <c r="N2270" s="41"/>
      <c r="O2270" s="41"/>
      <c r="P2270" s="41"/>
    </row>
    <row r="2271">
      <c r="A2271" s="41"/>
      <c r="B2271" s="41"/>
      <c r="C2271" s="41"/>
      <c r="D2271" s="41"/>
      <c r="E2271" s="41"/>
      <c r="F2271" s="41"/>
      <c r="G2271" s="41"/>
      <c r="H2271" s="41"/>
      <c r="I2271" s="41"/>
      <c r="J2271" s="41"/>
      <c r="K2271" s="41"/>
      <c r="L2271" s="41"/>
      <c r="M2271" s="41"/>
      <c r="N2271" s="41"/>
      <c r="O2271" s="41"/>
      <c r="P2271" s="41"/>
    </row>
    <row r="2272">
      <c r="A2272" s="41"/>
      <c r="B2272" s="41"/>
      <c r="C2272" s="41"/>
      <c r="D2272" s="41"/>
      <c r="E2272" s="41"/>
      <c r="F2272" s="41"/>
      <c r="G2272" s="41"/>
      <c r="H2272" s="41"/>
      <c r="I2272" s="41"/>
      <c r="J2272" s="41"/>
      <c r="K2272" s="41"/>
      <c r="L2272" s="41"/>
      <c r="M2272" s="41"/>
      <c r="N2272" s="41"/>
      <c r="O2272" s="41"/>
      <c r="P2272" s="41"/>
    </row>
    <row r="2273">
      <c r="A2273" s="41"/>
      <c r="B2273" s="41"/>
      <c r="C2273" s="41"/>
      <c r="D2273" s="41"/>
      <c r="E2273" s="41"/>
      <c r="F2273" s="41"/>
      <c r="G2273" s="41"/>
      <c r="H2273" s="41"/>
      <c r="I2273" s="41"/>
      <c r="J2273" s="41"/>
      <c r="K2273" s="41"/>
      <c r="L2273" s="41"/>
      <c r="M2273" s="41"/>
      <c r="N2273" s="41"/>
      <c r="O2273" s="41"/>
      <c r="P2273" s="41"/>
    </row>
    <row r="2274">
      <c r="A2274" s="41"/>
      <c r="B2274" s="41"/>
      <c r="C2274" s="41"/>
      <c r="D2274" s="41"/>
      <c r="E2274" s="41"/>
      <c r="F2274" s="41"/>
      <c r="G2274" s="41"/>
      <c r="H2274" s="41"/>
      <c r="I2274" s="41"/>
      <c r="J2274" s="41"/>
      <c r="K2274" s="41"/>
      <c r="L2274" s="41"/>
      <c r="M2274" s="41"/>
      <c r="N2274" s="41"/>
      <c r="O2274" s="41"/>
      <c r="P2274" s="41"/>
    </row>
    <row r="2275">
      <c r="A2275" s="41"/>
      <c r="B2275" s="41"/>
      <c r="C2275" s="41"/>
      <c r="D2275" s="41"/>
      <c r="E2275" s="41"/>
      <c r="F2275" s="41"/>
      <c r="G2275" s="41"/>
      <c r="H2275" s="41"/>
      <c r="I2275" s="41"/>
      <c r="J2275" s="41"/>
      <c r="K2275" s="41"/>
      <c r="L2275" s="41"/>
      <c r="M2275" s="41"/>
      <c r="N2275" s="41"/>
      <c r="O2275" s="41"/>
      <c r="P2275" s="41"/>
    </row>
    <row r="2276">
      <c r="A2276" s="41"/>
      <c r="B2276" s="41"/>
      <c r="C2276" s="41"/>
      <c r="D2276" s="41"/>
      <c r="E2276" s="41"/>
      <c r="F2276" s="41"/>
      <c r="G2276" s="41"/>
      <c r="H2276" s="41"/>
      <c r="I2276" s="41"/>
      <c r="J2276" s="41"/>
      <c r="K2276" s="41"/>
      <c r="L2276" s="41"/>
      <c r="M2276" s="41"/>
      <c r="N2276" s="41"/>
      <c r="O2276" s="41"/>
      <c r="P2276" s="41"/>
    </row>
    <row r="2277">
      <c r="A2277" s="41"/>
      <c r="B2277" s="41"/>
      <c r="C2277" s="41"/>
      <c r="D2277" s="41"/>
      <c r="E2277" s="41"/>
      <c r="F2277" s="41"/>
      <c r="G2277" s="41"/>
      <c r="H2277" s="41"/>
      <c r="I2277" s="41"/>
      <c r="J2277" s="41"/>
      <c r="K2277" s="41"/>
      <c r="L2277" s="41"/>
      <c r="M2277" s="41"/>
      <c r="N2277" s="41"/>
      <c r="O2277" s="41"/>
      <c r="P2277" s="41"/>
    </row>
    <row r="2278">
      <c r="A2278" s="41"/>
      <c r="B2278" s="41"/>
      <c r="C2278" s="41"/>
      <c r="D2278" s="41"/>
      <c r="E2278" s="41"/>
      <c r="F2278" s="41"/>
      <c r="G2278" s="41"/>
      <c r="H2278" s="41"/>
      <c r="I2278" s="41"/>
      <c r="J2278" s="41"/>
      <c r="K2278" s="41"/>
      <c r="L2278" s="41"/>
      <c r="M2278" s="41"/>
      <c r="N2278" s="41"/>
      <c r="O2278" s="41"/>
      <c r="P2278" s="41"/>
    </row>
    <row r="2279">
      <c r="A2279" s="41"/>
      <c r="B2279" s="41"/>
      <c r="C2279" s="41"/>
      <c r="D2279" s="41"/>
      <c r="E2279" s="41"/>
      <c r="F2279" s="41"/>
      <c r="G2279" s="41"/>
      <c r="H2279" s="41"/>
      <c r="I2279" s="41"/>
      <c r="J2279" s="41"/>
      <c r="K2279" s="41"/>
      <c r="L2279" s="41"/>
      <c r="M2279" s="41"/>
      <c r="N2279" s="41"/>
      <c r="O2279" s="41"/>
      <c r="P2279" s="41"/>
    </row>
    <row r="2280">
      <c r="A2280" s="41"/>
      <c r="B2280" s="41"/>
      <c r="C2280" s="41"/>
      <c r="D2280" s="41"/>
      <c r="E2280" s="41"/>
      <c r="F2280" s="41"/>
      <c r="G2280" s="41"/>
      <c r="H2280" s="41"/>
      <c r="I2280" s="41"/>
      <c r="J2280" s="41"/>
      <c r="K2280" s="41"/>
      <c r="L2280" s="41"/>
      <c r="M2280" s="41"/>
      <c r="N2280" s="41"/>
      <c r="O2280" s="41"/>
      <c r="P2280" s="41"/>
    </row>
    <row r="2281">
      <c r="A2281" s="41"/>
      <c r="B2281" s="41"/>
      <c r="C2281" s="41"/>
      <c r="D2281" s="41"/>
      <c r="E2281" s="41"/>
      <c r="F2281" s="41"/>
      <c r="G2281" s="41"/>
      <c r="H2281" s="41"/>
      <c r="I2281" s="41"/>
      <c r="J2281" s="41"/>
      <c r="K2281" s="41"/>
      <c r="L2281" s="41"/>
      <c r="M2281" s="41"/>
      <c r="N2281" s="41"/>
      <c r="O2281" s="41"/>
      <c r="P2281" s="41"/>
    </row>
    <row r="2282">
      <c r="A2282" s="41"/>
      <c r="B2282" s="41"/>
      <c r="C2282" s="41"/>
      <c r="D2282" s="41"/>
      <c r="E2282" s="41"/>
      <c r="F2282" s="41"/>
      <c r="G2282" s="41"/>
      <c r="H2282" s="41"/>
      <c r="I2282" s="41"/>
      <c r="J2282" s="41"/>
      <c r="K2282" s="41"/>
      <c r="L2282" s="41"/>
      <c r="M2282" s="41"/>
      <c r="N2282" s="41"/>
      <c r="O2282" s="41"/>
      <c r="P2282" s="41"/>
    </row>
    <row r="2283">
      <c r="A2283" s="41"/>
      <c r="B2283" s="41"/>
      <c r="C2283" s="41"/>
      <c r="D2283" s="41"/>
      <c r="E2283" s="41"/>
      <c r="F2283" s="41"/>
      <c r="G2283" s="41"/>
      <c r="H2283" s="41"/>
      <c r="I2283" s="41"/>
      <c r="J2283" s="41"/>
      <c r="K2283" s="41"/>
      <c r="L2283" s="41"/>
      <c r="M2283" s="41"/>
      <c r="N2283" s="41"/>
      <c r="O2283" s="41"/>
      <c r="P2283" s="41"/>
    </row>
    <row r="2284">
      <c r="A2284" s="41"/>
      <c r="B2284" s="41"/>
      <c r="C2284" s="41"/>
      <c r="D2284" s="41"/>
      <c r="E2284" s="41"/>
      <c r="F2284" s="41"/>
      <c r="G2284" s="41"/>
      <c r="H2284" s="41"/>
      <c r="I2284" s="41"/>
      <c r="J2284" s="41"/>
      <c r="K2284" s="41"/>
      <c r="L2284" s="41"/>
      <c r="M2284" s="41"/>
      <c r="N2284" s="41"/>
      <c r="O2284" s="41"/>
      <c r="P2284" s="41"/>
    </row>
    <row r="2285">
      <c r="A2285" s="41"/>
      <c r="B2285" s="41"/>
      <c r="C2285" s="41"/>
      <c r="D2285" s="41"/>
      <c r="E2285" s="41"/>
      <c r="F2285" s="41"/>
      <c r="G2285" s="41"/>
      <c r="H2285" s="41"/>
      <c r="I2285" s="41"/>
      <c r="J2285" s="41"/>
      <c r="K2285" s="41"/>
      <c r="L2285" s="41"/>
      <c r="M2285" s="41"/>
      <c r="N2285" s="41"/>
      <c r="O2285" s="41"/>
      <c r="P2285" s="41"/>
    </row>
    <row r="2286">
      <c r="A2286" s="41"/>
      <c r="B2286" s="41"/>
      <c r="C2286" s="41"/>
      <c r="D2286" s="41"/>
      <c r="E2286" s="41"/>
      <c r="F2286" s="41"/>
      <c r="G2286" s="41"/>
      <c r="H2286" s="41"/>
      <c r="I2286" s="41"/>
      <c r="J2286" s="41"/>
      <c r="K2286" s="41"/>
      <c r="L2286" s="41"/>
      <c r="M2286" s="41"/>
      <c r="N2286" s="41"/>
      <c r="O2286" s="41"/>
      <c r="P2286" s="41"/>
    </row>
    <row r="2287">
      <c r="A2287" s="41"/>
      <c r="B2287" s="41"/>
      <c r="C2287" s="41"/>
      <c r="D2287" s="41"/>
      <c r="E2287" s="41"/>
      <c r="F2287" s="41"/>
      <c r="G2287" s="41"/>
      <c r="H2287" s="41"/>
      <c r="I2287" s="41"/>
      <c r="J2287" s="41"/>
      <c r="K2287" s="41"/>
      <c r="L2287" s="41"/>
      <c r="M2287" s="41"/>
      <c r="N2287" s="41"/>
      <c r="O2287" s="41"/>
      <c r="P2287" s="41"/>
    </row>
    <row r="2288">
      <c r="A2288" s="41"/>
      <c r="B2288" s="41"/>
      <c r="C2288" s="41"/>
      <c r="D2288" s="41"/>
      <c r="E2288" s="41"/>
      <c r="F2288" s="41"/>
      <c r="G2288" s="41"/>
      <c r="H2288" s="41"/>
      <c r="I2288" s="41"/>
      <c r="J2288" s="41"/>
      <c r="K2288" s="41"/>
      <c r="L2288" s="41"/>
      <c r="M2288" s="41"/>
      <c r="N2288" s="41"/>
      <c r="O2288" s="41"/>
      <c r="P2288" s="41"/>
    </row>
    <row r="2289">
      <c r="A2289" s="41"/>
      <c r="B2289" s="41"/>
      <c r="C2289" s="41"/>
      <c r="D2289" s="41"/>
      <c r="E2289" s="41"/>
      <c r="F2289" s="41"/>
      <c r="G2289" s="41"/>
      <c r="H2289" s="41"/>
      <c r="I2289" s="41"/>
      <c r="J2289" s="41"/>
      <c r="K2289" s="41"/>
      <c r="L2289" s="41"/>
      <c r="M2289" s="41"/>
      <c r="N2289" s="41"/>
      <c r="O2289" s="41"/>
      <c r="P2289" s="41"/>
    </row>
    <row r="2290">
      <c r="A2290" s="41"/>
      <c r="B2290" s="41"/>
      <c r="C2290" s="41"/>
      <c r="D2290" s="41"/>
      <c r="E2290" s="41"/>
      <c r="F2290" s="41"/>
      <c r="G2290" s="41"/>
      <c r="H2290" s="41"/>
      <c r="I2290" s="41"/>
      <c r="J2290" s="41"/>
      <c r="K2290" s="41"/>
      <c r="L2290" s="41"/>
      <c r="M2290" s="41"/>
      <c r="N2290" s="41"/>
      <c r="O2290" s="41"/>
      <c r="P2290" s="41"/>
    </row>
    <row r="2291">
      <c r="A2291" s="41"/>
      <c r="B2291" s="41"/>
      <c r="C2291" s="41"/>
      <c r="D2291" s="41"/>
      <c r="E2291" s="41"/>
      <c r="F2291" s="41"/>
      <c r="G2291" s="41"/>
      <c r="H2291" s="41"/>
      <c r="I2291" s="41"/>
      <c r="J2291" s="41"/>
      <c r="K2291" s="41"/>
      <c r="L2291" s="41"/>
      <c r="M2291" s="41"/>
      <c r="N2291" s="41"/>
      <c r="O2291" s="41"/>
      <c r="P2291" s="41"/>
    </row>
    <row r="2292">
      <c r="A2292" s="41"/>
      <c r="B2292" s="41"/>
      <c r="C2292" s="41"/>
      <c r="D2292" s="41"/>
      <c r="E2292" s="41"/>
      <c r="F2292" s="41"/>
      <c r="G2292" s="41"/>
      <c r="H2292" s="41"/>
      <c r="I2292" s="41"/>
      <c r="J2292" s="41"/>
      <c r="K2292" s="41"/>
      <c r="L2292" s="41"/>
      <c r="M2292" s="41"/>
      <c r="N2292" s="41"/>
      <c r="O2292" s="41"/>
      <c r="P2292" s="41"/>
    </row>
    <row r="2293">
      <c r="A2293" s="41"/>
      <c r="B2293" s="41"/>
      <c r="C2293" s="41"/>
      <c r="D2293" s="41"/>
      <c r="E2293" s="41"/>
      <c r="F2293" s="41"/>
      <c r="G2293" s="41"/>
      <c r="H2293" s="41"/>
      <c r="I2293" s="41"/>
      <c r="J2293" s="41"/>
      <c r="K2293" s="41"/>
      <c r="L2293" s="41"/>
      <c r="M2293" s="41"/>
      <c r="N2293" s="41"/>
      <c r="O2293" s="41"/>
      <c r="P2293" s="41"/>
    </row>
    <row r="2294">
      <c r="A2294" s="41"/>
      <c r="B2294" s="41"/>
      <c r="C2294" s="41"/>
      <c r="D2294" s="41"/>
      <c r="E2294" s="41"/>
      <c r="F2294" s="41"/>
      <c r="G2294" s="41"/>
      <c r="H2294" s="41"/>
      <c r="I2294" s="41"/>
      <c r="J2294" s="41"/>
      <c r="K2294" s="41"/>
      <c r="L2294" s="41"/>
      <c r="M2294" s="41"/>
      <c r="N2294" s="41"/>
      <c r="O2294" s="41"/>
      <c r="P2294" s="41"/>
    </row>
    <row r="2295">
      <c r="A2295" s="41"/>
      <c r="B2295" s="41"/>
      <c r="C2295" s="41"/>
      <c r="D2295" s="41"/>
      <c r="E2295" s="41"/>
      <c r="F2295" s="41"/>
      <c r="G2295" s="41"/>
      <c r="H2295" s="41"/>
      <c r="I2295" s="41"/>
      <c r="J2295" s="41"/>
      <c r="K2295" s="41"/>
      <c r="L2295" s="41"/>
      <c r="M2295" s="41"/>
      <c r="N2295" s="41"/>
      <c r="O2295" s="41"/>
      <c r="P2295" s="41"/>
    </row>
    <row r="2296">
      <c r="A2296" s="41"/>
      <c r="B2296" s="41"/>
      <c r="C2296" s="41"/>
      <c r="D2296" s="41"/>
      <c r="E2296" s="41"/>
      <c r="F2296" s="41"/>
      <c r="G2296" s="41"/>
      <c r="H2296" s="41"/>
      <c r="I2296" s="41"/>
      <c r="J2296" s="41"/>
      <c r="K2296" s="41"/>
      <c r="L2296" s="41"/>
      <c r="M2296" s="41"/>
      <c r="N2296" s="41"/>
      <c r="O2296" s="41"/>
      <c r="P2296" s="41"/>
    </row>
    <row r="2297">
      <c r="A2297" s="41"/>
      <c r="B2297" s="41"/>
      <c r="C2297" s="41"/>
      <c r="D2297" s="41"/>
      <c r="E2297" s="41"/>
      <c r="F2297" s="41"/>
      <c r="G2297" s="41"/>
      <c r="H2297" s="41"/>
      <c r="I2297" s="41"/>
      <c r="J2297" s="41"/>
      <c r="K2297" s="41"/>
      <c r="L2297" s="41"/>
      <c r="M2297" s="41"/>
      <c r="N2297" s="41"/>
      <c r="O2297" s="41"/>
      <c r="P2297" s="41"/>
    </row>
    <row r="2298">
      <c r="A2298" s="41"/>
      <c r="B2298" s="41"/>
      <c r="C2298" s="41"/>
      <c r="D2298" s="41"/>
      <c r="E2298" s="41"/>
      <c r="F2298" s="41"/>
      <c r="G2298" s="41"/>
      <c r="H2298" s="41"/>
      <c r="I2298" s="41"/>
      <c r="J2298" s="41"/>
      <c r="K2298" s="41"/>
      <c r="L2298" s="41"/>
      <c r="M2298" s="41"/>
      <c r="N2298" s="41"/>
      <c r="O2298" s="41"/>
      <c r="P2298" s="41"/>
    </row>
    <row r="2299">
      <c r="A2299" s="41"/>
      <c r="B2299" s="41"/>
      <c r="C2299" s="41"/>
      <c r="D2299" s="41"/>
      <c r="E2299" s="41"/>
      <c r="F2299" s="41"/>
      <c r="G2299" s="41"/>
      <c r="H2299" s="41"/>
      <c r="I2299" s="41"/>
      <c r="J2299" s="41"/>
      <c r="K2299" s="41"/>
      <c r="L2299" s="41"/>
      <c r="M2299" s="41"/>
      <c r="N2299" s="41"/>
      <c r="O2299" s="41"/>
      <c r="P2299" s="41"/>
    </row>
    <row r="2300">
      <c r="A2300" s="41"/>
      <c r="B2300" s="41"/>
      <c r="C2300" s="41"/>
      <c r="D2300" s="41"/>
      <c r="E2300" s="41"/>
      <c r="F2300" s="41"/>
      <c r="G2300" s="41"/>
      <c r="H2300" s="41"/>
      <c r="I2300" s="41"/>
      <c r="J2300" s="41"/>
      <c r="K2300" s="41"/>
      <c r="L2300" s="41"/>
      <c r="M2300" s="41"/>
      <c r="N2300" s="41"/>
      <c r="O2300" s="41"/>
      <c r="P2300" s="41"/>
    </row>
    <row r="2301">
      <c r="A2301" s="41"/>
      <c r="B2301" s="41"/>
      <c r="C2301" s="41"/>
      <c r="D2301" s="41"/>
      <c r="E2301" s="41"/>
      <c r="F2301" s="41"/>
      <c r="G2301" s="41"/>
      <c r="H2301" s="41"/>
      <c r="I2301" s="41"/>
      <c r="J2301" s="41"/>
      <c r="K2301" s="41"/>
      <c r="L2301" s="41"/>
      <c r="M2301" s="41"/>
      <c r="N2301" s="41"/>
      <c r="O2301" s="41"/>
      <c r="P2301" s="41"/>
    </row>
    <row r="2302">
      <c r="A2302" s="41"/>
      <c r="B2302" s="41"/>
      <c r="C2302" s="41"/>
      <c r="D2302" s="41"/>
      <c r="E2302" s="41"/>
      <c r="F2302" s="41"/>
      <c r="G2302" s="41"/>
      <c r="H2302" s="41"/>
      <c r="I2302" s="41"/>
      <c r="J2302" s="41"/>
      <c r="K2302" s="41"/>
      <c r="L2302" s="41"/>
      <c r="M2302" s="41"/>
      <c r="N2302" s="41"/>
      <c r="O2302" s="41"/>
      <c r="P2302" s="41"/>
    </row>
    <row r="2303">
      <c r="A2303" s="41"/>
      <c r="B2303" s="41"/>
      <c r="C2303" s="41"/>
      <c r="D2303" s="41"/>
      <c r="E2303" s="41"/>
      <c r="F2303" s="41"/>
      <c r="G2303" s="41"/>
      <c r="H2303" s="41"/>
      <c r="I2303" s="41"/>
      <c r="J2303" s="41"/>
      <c r="K2303" s="41"/>
      <c r="L2303" s="41"/>
      <c r="M2303" s="41"/>
      <c r="N2303" s="41"/>
      <c r="O2303" s="41"/>
      <c r="P2303" s="41"/>
    </row>
    <row r="2304">
      <c r="A2304" s="41"/>
      <c r="B2304" s="41"/>
      <c r="C2304" s="41"/>
      <c r="D2304" s="41"/>
      <c r="E2304" s="41"/>
      <c r="F2304" s="41"/>
      <c r="G2304" s="41"/>
      <c r="H2304" s="41"/>
      <c r="I2304" s="41"/>
      <c r="J2304" s="41"/>
      <c r="K2304" s="41"/>
      <c r="L2304" s="41"/>
      <c r="M2304" s="41"/>
      <c r="N2304" s="41"/>
      <c r="O2304" s="41"/>
      <c r="P2304" s="41"/>
    </row>
    <row r="2305">
      <c r="A2305" s="41"/>
      <c r="B2305" s="41"/>
      <c r="C2305" s="41"/>
      <c r="D2305" s="41"/>
      <c r="E2305" s="41"/>
      <c r="F2305" s="41"/>
      <c r="G2305" s="41"/>
      <c r="H2305" s="41"/>
      <c r="I2305" s="41"/>
      <c r="J2305" s="41"/>
      <c r="K2305" s="41"/>
      <c r="L2305" s="41"/>
      <c r="M2305" s="41"/>
      <c r="N2305" s="41"/>
      <c r="O2305" s="41"/>
      <c r="P2305" s="41"/>
    </row>
    <row r="2306">
      <c r="A2306" s="41"/>
      <c r="B2306" s="41"/>
      <c r="C2306" s="41"/>
      <c r="D2306" s="41"/>
      <c r="E2306" s="41"/>
      <c r="F2306" s="41"/>
      <c r="G2306" s="41"/>
      <c r="H2306" s="41"/>
      <c r="I2306" s="41"/>
      <c r="J2306" s="41"/>
      <c r="K2306" s="41"/>
      <c r="L2306" s="41"/>
      <c r="M2306" s="41"/>
      <c r="N2306" s="41"/>
      <c r="O2306" s="41"/>
      <c r="P2306" s="41"/>
    </row>
    <row r="2307">
      <c r="A2307" s="41"/>
      <c r="B2307" s="41"/>
      <c r="C2307" s="41"/>
      <c r="D2307" s="41"/>
      <c r="E2307" s="41"/>
      <c r="F2307" s="41"/>
      <c r="G2307" s="41"/>
      <c r="H2307" s="41"/>
      <c r="I2307" s="41"/>
      <c r="J2307" s="41"/>
      <c r="K2307" s="41"/>
      <c r="L2307" s="41"/>
      <c r="M2307" s="41"/>
      <c r="N2307" s="41"/>
      <c r="O2307" s="41"/>
      <c r="P2307" s="41"/>
    </row>
    <row r="2308">
      <c r="A2308" s="41"/>
      <c r="B2308" s="41"/>
      <c r="C2308" s="41"/>
      <c r="D2308" s="41"/>
      <c r="E2308" s="41"/>
      <c r="F2308" s="41"/>
      <c r="G2308" s="41"/>
      <c r="H2308" s="41"/>
      <c r="I2308" s="41"/>
      <c r="J2308" s="41"/>
      <c r="K2308" s="41"/>
      <c r="L2308" s="41"/>
      <c r="M2308" s="41"/>
      <c r="N2308" s="41"/>
      <c r="O2308" s="41"/>
      <c r="P2308" s="41"/>
    </row>
    <row r="2309">
      <c r="A2309" s="41"/>
      <c r="B2309" s="41"/>
      <c r="C2309" s="41"/>
      <c r="D2309" s="41"/>
      <c r="E2309" s="41"/>
      <c r="F2309" s="41"/>
      <c r="G2309" s="41"/>
      <c r="H2309" s="41"/>
      <c r="I2309" s="41"/>
      <c r="J2309" s="41"/>
      <c r="K2309" s="41"/>
      <c r="L2309" s="41"/>
      <c r="M2309" s="41"/>
      <c r="N2309" s="41"/>
      <c r="O2309" s="41"/>
      <c r="P2309" s="41"/>
    </row>
    <row r="2310">
      <c r="A2310" s="41"/>
      <c r="B2310" s="41"/>
      <c r="C2310" s="41"/>
      <c r="D2310" s="41"/>
      <c r="E2310" s="41"/>
      <c r="F2310" s="41"/>
      <c r="G2310" s="41"/>
      <c r="H2310" s="41"/>
      <c r="I2310" s="41"/>
      <c r="J2310" s="41"/>
      <c r="K2310" s="41"/>
      <c r="L2310" s="41"/>
      <c r="M2310" s="41"/>
      <c r="N2310" s="41"/>
      <c r="O2310" s="41"/>
      <c r="P2310" s="41"/>
    </row>
    <row r="2311">
      <c r="A2311" s="41"/>
      <c r="B2311" s="41"/>
      <c r="C2311" s="41"/>
      <c r="D2311" s="41"/>
      <c r="E2311" s="41"/>
      <c r="F2311" s="41"/>
      <c r="G2311" s="41"/>
      <c r="H2311" s="41"/>
      <c r="I2311" s="41"/>
      <c r="J2311" s="41"/>
      <c r="K2311" s="41"/>
      <c r="L2311" s="41"/>
      <c r="M2311" s="41"/>
      <c r="N2311" s="41"/>
      <c r="O2311" s="41"/>
      <c r="P2311" s="41"/>
    </row>
    <row r="2312">
      <c r="A2312" s="41"/>
      <c r="B2312" s="41"/>
      <c r="C2312" s="41"/>
      <c r="D2312" s="41"/>
      <c r="E2312" s="41"/>
      <c r="F2312" s="41"/>
      <c r="G2312" s="41"/>
      <c r="H2312" s="41"/>
      <c r="I2312" s="41"/>
      <c r="J2312" s="41"/>
      <c r="K2312" s="41"/>
      <c r="L2312" s="41"/>
      <c r="M2312" s="41"/>
      <c r="N2312" s="41"/>
      <c r="O2312" s="41"/>
      <c r="P2312" s="41"/>
    </row>
    <row r="2313">
      <c r="A2313" s="41"/>
      <c r="B2313" s="41"/>
      <c r="C2313" s="41"/>
      <c r="D2313" s="41"/>
      <c r="E2313" s="41"/>
      <c r="F2313" s="41"/>
      <c r="G2313" s="41"/>
      <c r="H2313" s="41"/>
      <c r="I2313" s="41"/>
      <c r="J2313" s="41"/>
      <c r="K2313" s="41"/>
      <c r="L2313" s="41"/>
      <c r="M2313" s="41"/>
      <c r="N2313" s="41"/>
      <c r="O2313" s="41"/>
      <c r="P2313" s="41"/>
    </row>
    <row r="2314">
      <c r="A2314" s="41"/>
      <c r="B2314" s="41"/>
      <c r="C2314" s="41"/>
      <c r="D2314" s="41"/>
      <c r="E2314" s="41"/>
      <c r="F2314" s="41"/>
      <c r="G2314" s="41"/>
      <c r="H2314" s="41"/>
      <c r="I2314" s="41"/>
      <c r="J2314" s="41"/>
      <c r="K2314" s="41"/>
      <c r="L2314" s="41"/>
      <c r="M2314" s="41"/>
      <c r="N2314" s="41"/>
      <c r="O2314" s="41"/>
      <c r="P2314" s="41"/>
    </row>
    <row r="2315">
      <c r="A2315" s="41"/>
      <c r="B2315" s="41"/>
      <c r="C2315" s="41"/>
      <c r="D2315" s="41"/>
      <c r="E2315" s="41"/>
      <c r="F2315" s="41"/>
      <c r="G2315" s="41"/>
      <c r="H2315" s="41"/>
      <c r="I2315" s="41"/>
      <c r="J2315" s="41"/>
      <c r="K2315" s="41"/>
      <c r="L2315" s="41"/>
      <c r="M2315" s="41"/>
      <c r="N2315" s="41"/>
      <c r="O2315" s="41"/>
      <c r="P2315" s="41"/>
    </row>
    <row r="2316">
      <c r="A2316" s="41"/>
      <c r="B2316" s="41"/>
      <c r="C2316" s="41"/>
      <c r="D2316" s="41"/>
      <c r="E2316" s="41"/>
      <c r="F2316" s="41"/>
      <c r="G2316" s="41"/>
      <c r="H2316" s="41"/>
      <c r="I2316" s="41"/>
      <c r="J2316" s="41"/>
      <c r="K2316" s="41"/>
      <c r="L2316" s="41"/>
      <c r="M2316" s="41"/>
      <c r="N2316" s="41"/>
      <c r="O2316" s="41"/>
      <c r="P2316" s="41"/>
    </row>
    <row r="2317">
      <c r="A2317" s="41"/>
      <c r="B2317" s="41"/>
      <c r="C2317" s="41"/>
      <c r="D2317" s="41"/>
      <c r="E2317" s="41"/>
      <c r="F2317" s="41"/>
      <c r="G2317" s="41"/>
      <c r="H2317" s="41"/>
      <c r="I2317" s="41"/>
      <c r="J2317" s="41"/>
      <c r="K2317" s="41"/>
      <c r="L2317" s="41"/>
      <c r="M2317" s="41"/>
      <c r="N2317" s="41"/>
      <c r="O2317" s="41"/>
      <c r="P2317" s="41"/>
    </row>
    <row r="2318">
      <c r="A2318" s="41"/>
      <c r="B2318" s="41"/>
      <c r="C2318" s="41"/>
      <c r="D2318" s="41"/>
      <c r="E2318" s="41"/>
      <c r="F2318" s="41"/>
      <c r="G2318" s="41"/>
      <c r="H2318" s="41"/>
      <c r="I2318" s="41"/>
      <c r="J2318" s="41"/>
      <c r="K2318" s="41"/>
      <c r="L2318" s="41"/>
      <c r="M2318" s="41"/>
      <c r="N2318" s="41"/>
      <c r="O2318" s="41"/>
      <c r="P2318" s="41"/>
    </row>
    <row r="2319">
      <c r="A2319" s="41"/>
      <c r="B2319" s="41"/>
      <c r="C2319" s="41"/>
      <c r="D2319" s="41"/>
      <c r="E2319" s="41"/>
      <c r="F2319" s="41"/>
      <c r="G2319" s="41"/>
      <c r="H2319" s="41"/>
      <c r="I2319" s="41"/>
      <c r="J2319" s="41"/>
      <c r="K2319" s="41"/>
      <c r="L2319" s="41"/>
      <c r="M2319" s="41"/>
      <c r="N2319" s="41"/>
      <c r="O2319" s="41"/>
      <c r="P2319" s="41"/>
    </row>
    <row r="2320">
      <c r="A2320" s="41"/>
      <c r="B2320" s="41"/>
      <c r="C2320" s="41"/>
      <c r="D2320" s="41"/>
      <c r="E2320" s="41"/>
      <c r="F2320" s="41"/>
      <c r="G2320" s="41"/>
      <c r="H2320" s="41"/>
      <c r="I2320" s="41"/>
      <c r="J2320" s="41"/>
      <c r="K2320" s="41"/>
      <c r="L2320" s="41"/>
      <c r="M2320" s="41"/>
      <c r="N2320" s="41"/>
      <c r="O2320" s="41"/>
      <c r="P2320" s="41"/>
    </row>
    <row r="2321">
      <c r="A2321" s="41"/>
      <c r="B2321" s="41"/>
      <c r="C2321" s="41"/>
      <c r="D2321" s="41"/>
      <c r="E2321" s="41"/>
      <c r="F2321" s="41"/>
      <c r="G2321" s="41"/>
      <c r="H2321" s="41"/>
      <c r="I2321" s="41"/>
      <c r="J2321" s="41"/>
      <c r="K2321" s="41"/>
      <c r="L2321" s="41"/>
      <c r="M2321" s="41"/>
      <c r="N2321" s="41"/>
      <c r="O2321" s="41"/>
      <c r="P2321" s="41"/>
    </row>
    <row r="2322">
      <c r="A2322" s="41"/>
      <c r="B2322" s="41"/>
      <c r="C2322" s="41"/>
      <c r="D2322" s="41"/>
      <c r="E2322" s="41"/>
      <c r="F2322" s="41"/>
      <c r="G2322" s="41"/>
      <c r="H2322" s="41"/>
      <c r="I2322" s="41"/>
      <c r="J2322" s="41"/>
      <c r="K2322" s="41"/>
      <c r="L2322" s="41"/>
      <c r="M2322" s="41"/>
      <c r="N2322" s="41"/>
      <c r="O2322" s="41"/>
      <c r="P2322" s="41"/>
    </row>
    <row r="2323">
      <c r="A2323" s="41"/>
      <c r="B2323" s="41"/>
      <c r="C2323" s="41"/>
      <c r="D2323" s="41"/>
      <c r="E2323" s="41"/>
      <c r="F2323" s="41"/>
      <c r="G2323" s="41"/>
      <c r="H2323" s="41"/>
      <c r="I2323" s="41"/>
      <c r="J2323" s="41"/>
      <c r="K2323" s="41"/>
      <c r="L2323" s="41"/>
      <c r="M2323" s="41"/>
      <c r="N2323" s="41"/>
      <c r="O2323" s="41"/>
      <c r="P2323" s="41"/>
    </row>
    <row r="2324">
      <c r="A2324" s="41"/>
      <c r="B2324" s="41"/>
      <c r="C2324" s="41"/>
      <c r="D2324" s="41"/>
      <c r="E2324" s="41"/>
      <c r="F2324" s="41"/>
      <c r="G2324" s="41"/>
      <c r="H2324" s="41"/>
      <c r="I2324" s="41"/>
      <c r="J2324" s="41"/>
      <c r="K2324" s="41"/>
      <c r="L2324" s="41"/>
      <c r="M2324" s="41"/>
      <c r="N2324" s="41"/>
      <c r="O2324" s="41"/>
      <c r="P2324" s="41"/>
    </row>
    <row r="2325">
      <c r="A2325" s="41"/>
      <c r="B2325" s="41"/>
      <c r="C2325" s="41"/>
      <c r="D2325" s="41"/>
      <c r="E2325" s="41"/>
      <c r="F2325" s="41"/>
      <c r="G2325" s="41"/>
      <c r="H2325" s="41"/>
      <c r="I2325" s="41"/>
      <c r="J2325" s="41"/>
      <c r="K2325" s="41"/>
      <c r="L2325" s="41"/>
      <c r="M2325" s="41"/>
      <c r="N2325" s="41"/>
      <c r="O2325" s="41"/>
      <c r="P2325" s="41"/>
    </row>
    <row r="2326">
      <c r="A2326" s="41"/>
      <c r="B2326" s="41"/>
      <c r="C2326" s="41"/>
      <c r="D2326" s="41"/>
      <c r="E2326" s="41"/>
      <c r="F2326" s="41"/>
      <c r="G2326" s="41"/>
      <c r="H2326" s="41"/>
      <c r="I2326" s="41"/>
      <c r="J2326" s="41"/>
      <c r="K2326" s="41"/>
      <c r="L2326" s="41"/>
      <c r="M2326" s="41"/>
      <c r="N2326" s="41"/>
      <c r="O2326" s="41"/>
      <c r="P2326" s="41"/>
    </row>
    <row r="2327">
      <c r="A2327" s="41"/>
      <c r="B2327" s="41"/>
      <c r="C2327" s="41"/>
      <c r="D2327" s="41"/>
      <c r="E2327" s="41"/>
      <c r="F2327" s="41"/>
      <c r="G2327" s="41"/>
      <c r="H2327" s="41"/>
      <c r="I2327" s="41"/>
      <c r="J2327" s="41"/>
      <c r="K2327" s="41"/>
      <c r="L2327" s="41"/>
      <c r="M2327" s="41"/>
      <c r="N2327" s="41"/>
      <c r="O2327" s="41"/>
      <c r="P2327" s="41"/>
    </row>
    <row r="2328">
      <c r="A2328" s="41"/>
      <c r="B2328" s="41"/>
      <c r="C2328" s="41"/>
      <c r="D2328" s="41"/>
      <c r="E2328" s="41"/>
      <c r="F2328" s="41"/>
      <c r="G2328" s="41"/>
      <c r="H2328" s="41"/>
      <c r="I2328" s="41"/>
      <c r="J2328" s="41"/>
      <c r="K2328" s="41"/>
      <c r="L2328" s="41"/>
      <c r="M2328" s="41"/>
      <c r="N2328" s="41"/>
      <c r="O2328" s="41"/>
      <c r="P2328" s="41"/>
    </row>
    <row r="2329">
      <c r="A2329" s="41"/>
      <c r="B2329" s="41"/>
      <c r="C2329" s="41"/>
      <c r="D2329" s="41"/>
      <c r="E2329" s="41"/>
      <c r="F2329" s="41"/>
      <c r="G2329" s="41"/>
      <c r="H2329" s="41"/>
      <c r="I2329" s="41"/>
      <c r="J2329" s="41"/>
      <c r="K2329" s="41"/>
      <c r="L2329" s="41"/>
      <c r="M2329" s="41"/>
      <c r="N2329" s="41"/>
      <c r="O2329" s="41"/>
      <c r="P2329" s="41"/>
    </row>
    <row r="2330">
      <c r="A2330" s="41"/>
      <c r="B2330" s="41"/>
      <c r="C2330" s="41"/>
      <c r="D2330" s="41"/>
      <c r="E2330" s="41"/>
      <c r="F2330" s="41"/>
      <c r="G2330" s="41"/>
      <c r="H2330" s="41"/>
      <c r="I2330" s="41"/>
      <c r="J2330" s="41"/>
      <c r="K2330" s="41"/>
      <c r="L2330" s="41"/>
      <c r="M2330" s="41"/>
      <c r="N2330" s="41"/>
      <c r="O2330" s="41"/>
      <c r="P2330" s="41"/>
    </row>
    <row r="2331">
      <c r="A2331" s="41"/>
      <c r="B2331" s="41"/>
      <c r="C2331" s="41"/>
      <c r="D2331" s="41"/>
      <c r="E2331" s="41"/>
      <c r="F2331" s="41"/>
      <c r="G2331" s="41"/>
      <c r="H2331" s="41"/>
      <c r="I2331" s="41"/>
      <c r="J2331" s="41"/>
      <c r="K2331" s="41"/>
      <c r="L2331" s="41"/>
      <c r="M2331" s="41"/>
      <c r="N2331" s="41"/>
      <c r="O2331" s="41"/>
      <c r="P2331" s="41"/>
    </row>
    <row r="2332">
      <c r="A2332" s="41"/>
      <c r="B2332" s="41"/>
      <c r="C2332" s="41"/>
      <c r="D2332" s="41"/>
      <c r="E2332" s="41"/>
      <c r="F2332" s="41"/>
      <c r="G2332" s="41"/>
      <c r="H2332" s="41"/>
      <c r="I2332" s="41"/>
      <c r="J2332" s="41"/>
      <c r="K2332" s="41"/>
      <c r="L2332" s="41"/>
      <c r="M2332" s="41"/>
      <c r="N2332" s="41"/>
      <c r="O2332" s="41"/>
      <c r="P2332" s="41"/>
    </row>
    <row r="2333">
      <c r="A2333" s="41"/>
      <c r="B2333" s="41"/>
      <c r="C2333" s="41"/>
      <c r="D2333" s="41"/>
      <c r="E2333" s="41"/>
      <c r="F2333" s="41"/>
      <c r="G2333" s="41"/>
      <c r="H2333" s="41"/>
      <c r="I2333" s="41"/>
      <c r="J2333" s="41"/>
      <c r="K2333" s="41"/>
      <c r="L2333" s="41"/>
      <c r="M2333" s="41"/>
      <c r="N2333" s="41"/>
      <c r="O2333" s="41"/>
      <c r="P2333" s="41"/>
    </row>
    <row r="2334">
      <c r="A2334" s="41"/>
      <c r="B2334" s="41"/>
      <c r="C2334" s="41"/>
      <c r="D2334" s="41"/>
      <c r="E2334" s="41"/>
      <c r="F2334" s="41"/>
      <c r="G2334" s="41"/>
      <c r="H2334" s="41"/>
      <c r="I2334" s="41"/>
      <c r="J2334" s="41"/>
      <c r="K2334" s="41"/>
      <c r="L2334" s="41"/>
      <c r="M2334" s="41"/>
      <c r="N2334" s="41"/>
      <c r="O2334" s="41"/>
      <c r="P2334" s="41"/>
    </row>
    <row r="2335">
      <c r="A2335" s="41"/>
      <c r="B2335" s="41"/>
      <c r="C2335" s="41"/>
      <c r="D2335" s="41"/>
      <c r="E2335" s="41"/>
      <c r="F2335" s="41"/>
      <c r="G2335" s="41"/>
      <c r="H2335" s="41"/>
      <c r="I2335" s="41"/>
      <c r="J2335" s="41"/>
      <c r="K2335" s="41"/>
      <c r="L2335" s="41"/>
      <c r="M2335" s="41"/>
      <c r="N2335" s="41"/>
      <c r="O2335" s="41"/>
      <c r="P2335" s="41"/>
    </row>
    <row r="2336">
      <c r="A2336" s="41"/>
      <c r="B2336" s="41"/>
      <c r="C2336" s="41"/>
      <c r="D2336" s="41"/>
      <c r="E2336" s="41"/>
      <c r="F2336" s="41"/>
      <c r="G2336" s="41"/>
      <c r="H2336" s="41"/>
      <c r="I2336" s="41"/>
      <c r="J2336" s="41"/>
      <c r="K2336" s="41"/>
      <c r="L2336" s="41"/>
      <c r="M2336" s="41"/>
      <c r="N2336" s="41"/>
      <c r="O2336" s="41"/>
      <c r="P2336" s="41"/>
    </row>
    <row r="2337">
      <c r="A2337" s="41"/>
      <c r="B2337" s="41"/>
      <c r="C2337" s="41"/>
      <c r="D2337" s="41"/>
      <c r="E2337" s="41"/>
      <c r="F2337" s="41"/>
      <c r="G2337" s="41"/>
      <c r="H2337" s="41"/>
      <c r="I2337" s="41"/>
      <c r="J2337" s="41"/>
      <c r="K2337" s="41"/>
      <c r="L2337" s="41"/>
      <c r="M2337" s="41"/>
      <c r="N2337" s="41"/>
      <c r="O2337" s="41"/>
      <c r="P2337" s="41"/>
    </row>
    <row r="2338">
      <c r="A2338" s="41"/>
      <c r="B2338" s="41"/>
      <c r="C2338" s="41"/>
      <c r="D2338" s="41"/>
      <c r="E2338" s="41"/>
      <c r="F2338" s="41"/>
      <c r="G2338" s="41"/>
      <c r="H2338" s="41"/>
      <c r="I2338" s="41"/>
      <c r="J2338" s="41"/>
      <c r="K2338" s="41"/>
      <c r="L2338" s="41"/>
      <c r="M2338" s="41"/>
      <c r="N2338" s="41"/>
      <c r="O2338" s="41"/>
      <c r="P2338" s="41"/>
    </row>
    <row r="2339">
      <c r="A2339" s="41"/>
      <c r="B2339" s="41"/>
      <c r="C2339" s="41"/>
      <c r="D2339" s="41"/>
      <c r="E2339" s="41"/>
      <c r="F2339" s="41"/>
      <c r="G2339" s="41"/>
      <c r="H2339" s="41"/>
      <c r="I2339" s="41"/>
      <c r="J2339" s="41"/>
      <c r="K2339" s="41"/>
      <c r="L2339" s="41"/>
      <c r="M2339" s="41"/>
      <c r="N2339" s="41"/>
      <c r="O2339" s="41"/>
      <c r="P2339" s="41"/>
    </row>
    <row r="2340">
      <c r="A2340" s="41"/>
      <c r="B2340" s="41"/>
      <c r="C2340" s="41"/>
      <c r="D2340" s="41"/>
      <c r="E2340" s="41"/>
      <c r="F2340" s="41"/>
      <c r="G2340" s="41"/>
      <c r="H2340" s="41"/>
      <c r="I2340" s="41"/>
      <c r="J2340" s="41"/>
      <c r="K2340" s="41"/>
      <c r="L2340" s="41"/>
      <c r="M2340" s="41"/>
      <c r="N2340" s="41"/>
      <c r="O2340" s="41"/>
      <c r="P2340" s="41"/>
    </row>
    <row r="2341">
      <c r="A2341" s="41"/>
      <c r="B2341" s="41"/>
      <c r="C2341" s="41"/>
      <c r="D2341" s="41"/>
      <c r="E2341" s="41"/>
      <c r="F2341" s="41"/>
      <c r="G2341" s="41"/>
      <c r="H2341" s="41"/>
      <c r="I2341" s="41"/>
      <c r="J2341" s="41"/>
      <c r="K2341" s="41"/>
      <c r="L2341" s="41"/>
      <c r="M2341" s="41"/>
      <c r="N2341" s="41"/>
      <c r="O2341" s="41"/>
      <c r="P2341" s="41"/>
    </row>
    <row r="2342">
      <c r="A2342" s="41"/>
      <c r="B2342" s="41"/>
      <c r="C2342" s="41"/>
      <c r="D2342" s="41"/>
      <c r="E2342" s="41"/>
      <c r="F2342" s="41"/>
      <c r="G2342" s="41"/>
      <c r="H2342" s="41"/>
      <c r="I2342" s="41"/>
      <c r="J2342" s="41"/>
      <c r="K2342" s="41"/>
      <c r="L2342" s="41"/>
      <c r="M2342" s="41"/>
      <c r="N2342" s="41"/>
      <c r="O2342" s="41"/>
      <c r="P2342" s="41"/>
    </row>
    <row r="2343">
      <c r="A2343" s="41"/>
      <c r="B2343" s="41"/>
      <c r="C2343" s="41"/>
      <c r="D2343" s="41"/>
      <c r="E2343" s="41"/>
      <c r="F2343" s="41"/>
      <c r="G2343" s="41"/>
      <c r="H2343" s="41"/>
      <c r="I2343" s="41"/>
      <c r="J2343" s="41"/>
      <c r="K2343" s="41"/>
      <c r="L2343" s="41"/>
      <c r="M2343" s="41"/>
      <c r="N2343" s="41"/>
      <c r="O2343" s="41"/>
      <c r="P2343" s="41"/>
    </row>
    <row r="2344">
      <c r="A2344" s="41"/>
      <c r="B2344" s="41"/>
      <c r="C2344" s="41"/>
      <c r="D2344" s="41"/>
      <c r="E2344" s="41"/>
      <c r="F2344" s="41"/>
      <c r="G2344" s="41"/>
      <c r="H2344" s="41"/>
      <c r="I2344" s="41"/>
      <c r="J2344" s="41"/>
      <c r="K2344" s="41"/>
      <c r="L2344" s="41"/>
      <c r="M2344" s="41"/>
      <c r="N2344" s="41"/>
      <c r="O2344" s="41"/>
      <c r="P2344" s="41"/>
    </row>
    <row r="2345">
      <c r="A2345" s="41"/>
      <c r="B2345" s="41"/>
      <c r="C2345" s="41"/>
      <c r="D2345" s="41"/>
      <c r="E2345" s="41"/>
      <c r="F2345" s="41"/>
      <c r="G2345" s="41"/>
      <c r="H2345" s="41"/>
      <c r="I2345" s="41"/>
      <c r="J2345" s="41"/>
      <c r="K2345" s="41"/>
      <c r="L2345" s="41"/>
      <c r="M2345" s="41"/>
      <c r="N2345" s="41"/>
      <c r="O2345" s="41"/>
      <c r="P2345" s="41"/>
    </row>
    <row r="2346">
      <c r="A2346" s="41"/>
      <c r="B2346" s="41"/>
      <c r="C2346" s="41"/>
      <c r="D2346" s="41"/>
      <c r="E2346" s="41"/>
      <c r="F2346" s="41"/>
      <c r="G2346" s="41"/>
      <c r="H2346" s="41"/>
      <c r="I2346" s="41"/>
      <c r="J2346" s="41"/>
      <c r="K2346" s="41"/>
      <c r="L2346" s="41"/>
      <c r="M2346" s="41"/>
      <c r="N2346" s="41"/>
      <c r="O2346" s="41"/>
      <c r="P2346" s="41"/>
    </row>
    <row r="2347">
      <c r="A2347" s="41"/>
      <c r="B2347" s="41"/>
      <c r="C2347" s="41"/>
      <c r="D2347" s="41"/>
      <c r="E2347" s="41"/>
      <c r="F2347" s="41"/>
      <c r="G2347" s="41"/>
      <c r="H2347" s="41"/>
      <c r="I2347" s="41"/>
      <c r="J2347" s="41"/>
      <c r="K2347" s="41"/>
      <c r="L2347" s="41"/>
      <c r="M2347" s="41"/>
      <c r="N2347" s="41"/>
      <c r="O2347" s="41"/>
      <c r="P2347" s="41"/>
    </row>
    <row r="2348">
      <c r="A2348" s="41"/>
      <c r="B2348" s="41"/>
      <c r="C2348" s="41"/>
      <c r="D2348" s="41"/>
      <c r="E2348" s="41"/>
      <c r="F2348" s="41"/>
      <c r="G2348" s="41"/>
      <c r="H2348" s="41"/>
      <c r="I2348" s="41"/>
      <c r="J2348" s="41"/>
      <c r="K2348" s="41"/>
      <c r="L2348" s="41"/>
      <c r="M2348" s="41"/>
      <c r="N2348" s="41"/>
      <c r="O2348" s="41"/>
      <c r="P2348" s="41"/>
    </row>
    <row r="2349">
      <c r="A2349" s="41"/>
      <c r="B2349" s="41"/>
      <c r="C2349" s="41"/>
      <c r="D2349" s="41"/>
      <c r="E2349" s="41"/>
      <c r="F2349" s="41"/>
      <c r="G2349" s="41"/>
      <c r="H2349" s="41"/>
      <c r="I2349" s="41"/>
      <c r="J2349" s="41"/>
      <c r="K2349" s="41"/>
      <c r="L2349" s="41"/>
      <c r="M2349" s="41"/>
      <c r="N2349" s="41"/>
      <c r="O2349" s="41"/>
      <c r="P2349" s="41"/>
    </row>
    <row r="2350">
      <c r="A2350" s="41"/>
      <c r="B2350" s="41"/>
      <c r="C2350" s="41"/>
      <c r="D2350" s="41"/>
      <c r="E2350" s="41"/>
      <c r="F2350" s="41"/>
      <c r="G2350" s="41"/>
      <c r="H2350" s="41"/>
      <c r="I2350" s="41"/>
      <c r="J2350" s="41"/>
      <c r="K2350" s="41"/>
      <c r="L2350" s="41"/>
      <c r="M2350" s="41"/>
      <c r="N2350" s="41"/>
      <c r="O2350" s="41"/>
      <c r="P2350" s="41"/>
    </row>
    <row r="2351">
      <c r="A2351" s="41"/>
      <c r="B2351" s="41"/>
      <c r="C2351" s="41"/>
      <c r="D2351" s="41"/>
      <c r="E2351" s="41"/>
      <c r="F2351" s="41"/>
      <c r="G2351" s="41"/>
      <c r="H2351" s="41"/>
      <c r="I2351" s="41"/>
      <c r="J2351" s="41"/>
      <c r="K2351" s="41"/>
      <c r="L2351" s="41"/>
      <c r="M2351" s="41"/>
      <c r="N2351" s="41"/>
      <c r="O2351" s="41"/>
      <c r="P2351" s="41"/>
    </row>
    <row r="2352">
      <c r="A2352" s="41"/>
      <c r="B2352" s="41"/>
      <c r="C2352" s="41"/>
      <c r="D2352" s="41"/>
      <c r="E2352" s="41"/>
      <c r="F2352" s="41"/>
      <c r="G2352" s="41"/>
      <c r="H2352" s="41"/>
      <c r="I2352" s="41"/>
      <c r="J2352" s="41"/>
      <c r="K2352" s="41"/>
      <c r="L2352" s="41"/>
      <c r="M2352" s="41"/>
      <c r="N2352" s="41"/>
      <c r="O2352" s="41"/>
      <c r="P2352" s="41"/>
    </row>
  </sheetData>
  <mergeCells count="4">
    <mergeCell ref="B1:C1"/>
    <mergeCell ref="A2:A7"/>
    <mergeCell ref="A8:C9"/>
    <mergeCell ref="A10:C10"/>
  </mergeCells>
  <drawing r:id="rId2"/>
</worksheet>
</file>